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xkonstas\OneDrive - MOU S.A\Ε Ε Σ στον τομέα του πόσιμου νερού\συνθεση\19 10\"/>
    </mc:Choice>
  </mc:AlternateContent>
  <xr:revisionPtr revIDLastSave="0" documentId="13_ncr:1_{56CD3063-E7D1-48EE-9BED-2CE2369FA5C3}" xr6:coauthVersionLast="47" xr6:coauthVersionMax="47" xr10:uidLastSave="{00000000-0000-0000-0000-000000000000}"/>
  <bookViews>
    <workbookView xWindow="-120" yWindow="-120" windowWidth="29040" windowHeight="15840" activeTab="1" xr2:uid="{8F8EB753-8FEE-4826-921D-1B3012454DCA}"/>
  </bookViews>
  <sheets>
    <sheet name="Σύνολο έργων συνοπτικά" sheetId="12" r:id="rId1"/>
    <sheet name="Σύνολο έργων  αναλυτικά" sheetId="13" r:id="rId2"/>
    <sheet name="ΣΥΝΟΛΟ ΕΡΓΩΝ ΜΕ ΦΙΛΤΡΑ" sheetId="17" r:id="rId3"/>
    <sheet name="Έργα ΠΕΠ" sheetId="11" r:id="rId4"/>
    <sheet name="Έργα ΥΜΕΠΕΡΑΑ" sheetId="1" r:id="rId5"/>
    <sheet name="Έργα &quot;ΤΡΙΤΣΗΣ&quot;" sheetId="3" r:id="rId6"/>
    <sheet name="Έργα ΥΠΕΣ" sheetId="6" r:id="rId7"/>
    <sheet name="Προτεινόμενα Έργα  ΠΕΠ" sheetId="9" r:id="rId8"/>
  </sheets>
  <definedNames>
    <definedName name="_xlnm._FilterDatabase" localSheetId="1" hidden="1">'Σύνολο έργων  αναλυτικά'!$A$671:$R$678</definedName>
    <definedName name="_xlnm._FilterDatabase" localSheetId="2" hidden="1">'ΣΥΝΟΛΟ ΕΡΓΩΝ ΜΕ ΦΙΛΤΡΑ'!$A$2:$R$674</definedName>
    <definedName name="_xlnm.Criteria" localSheetId="1">'Σύνολο έργων  αναλυτικά'!$A$6:$R$6</definedName>
    <definedName name="data">'ΣΥΝΟΛΟ ΕΡΓΩΝ ΜΕ ΦΙΛΤΡΑ'!$A$2:$P$674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90" i="17" l="1"/>
  <c r="T90" i="17" s="1"/>
  <c r="R90" i="17"/>
  <c r="Q90" i="17"/>
  <c r="P90" i="17"/>
  <c r="O90" i="17"/>
  <c r="N90" i="17"/>
  <c r="M90" i="17"/>
  <c r="L90" i="17"/>
  <c r="K90" i="17"/>
  <c r="J90" i="17"/>
  <c r="I90" i="17"/>
  <c r="H90" i="17"/>
  <c r="G90" i="17"/>
  <c r="F90" i="17"/>
  <c r="E90" i="17"/>
  <c r="D90" i="17"/>
  <c r="C90" i="17"/>
  <c r="B90" i="17"/>
  <c r="A90" i="17"/>
  <c r="R89" i="17"/>
  <c r="Q89" i="17"/>
  <c r="P89" i="17"/>
  <c r="O89" i="17"/>
  <c r="N89" i="17"/>
  <c r="M89" i="17"/>
  <c r="L89" i="17"/>
  <c r="K89" i="17"/>
  <c r="J89" i="17"/>
  <c r="I89" i="17"/>
  <c r="H89" i="17"/>
  <c r="S89" i="17" s="1"/>
  <c r="T89" i="17" s="1"/>
  <c r="G89" i="17"/>
  <c r="F89" i="17"/>
  <c r="E89" i="17"/>
  <c r="D89" i="17"/>
  <c r="C89" i="17"/>
  <c r="B89" i="17"/>
  <c r="A89" i="17"/>
  <c r="K96" i="1"/>
  <c r="K97" i="1"/>
  <c r="D23" i="17"/>
  <c r="R23" i="17" l="1"/>
  <c r="Q23" i="17"/>
  <c r="P23" i="17"/>
  <c r="O23" i="17"/>
  <c r="N23" i="17"/>
  <c r="M23" i="17"/>
  <c r="L23" i="17"/>
  <c r="K23" i="17"/>
  <c r="J23" i="17"/>
  <c r="I23" i="17"/>
  <c r="H23" i="17"/>
  <c r="G23" i="17"/>
  <c r="F23" i="17"/>
  <c r="E23" i="17"/>
  <c r="C23" i="17"/>
  <c r="B23" i="17"/>
  <c r="A23" i="17"/>
  <c r="A8" i="17"/>
  <c r="G3" i="17"/>
  <c r="G4" i="17"/>
  <c r="G5" i="17"/>
  <c r="G6" i="17"/>
  <c r="G7" i="17"/>
  <c r="G8" i="17"/>
  <c r="G9" i="17"/>
  <c r="G10" i="17"/>
  <c r="G11" i="17"/>
  <c r="G12" i="17"/>
  <c r="G13" i="17"/>
  <c r="G14" i="17"/>
  <c r="G15" i="17"/>
  <c r="G16" i="17"/>
  <c r="G17" i="17"/>
  <c r="G18" i="17"/>
  <c r="G19" i="17"/>
  <c r="G20" i="17"/>
  <c r="G21" i="17"/>
  <c r="G22"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149" i="17"/>
  <c r="G150" i="17"/>
  <c r="G151" i="17"/>
  <c r="G152" i="17"/>
  <c r="G153" i="17"/>
  <c r="G154" i="17"/>
  <c r="G155" i="17"/>
  <c r="G156" i="17"/>
  <c r="G157" i="17"/>
  <c r="G158" i="17"/>
  <c r="G159" i="17"/>
  <c r="G160" i="17"/>
  <c r="G161" i="17"/>
  <c r="G162" i="17"/>
  <c r="G163" i="17"/>
  <c r="G164" i="17"/>
  <c r="G165" i="17"/>
  <c r="G166" i="17"/>
  <c r="G167" i="17"/>
  <c r="G168" i="17"/>
  <c r="G169" i="17"/>
  <c r="G170" i="17"/>
  <c r="G171" i="17"/>
  <c r="G172" i="17"/>
  <c r="G173" i="17"/>
  <c r="G174" i="17"/>
  <c r="G175" i="17"/>
  <c r="G176" i="17"/>
  <c r="G177" i="17"/>
  <c r="G178" i="17"/>
  <c r="G179" i="17"/>
  <c r="G180" i="17"/>
  <c r="G181" i="17"/>
  <c r="G182" i="17"/>
  <c r="G183" i="17"/>
  <c r="G184" i="17"/>
  <c r="G185" i="17"/>
  <c r="G186" i="17"/>
  <c r="G187" i="17"/>
  <c r="G188" i="17"/>
  <c r="G189" i="17"/>
  <c r="G190" i="17"/>
  <c r="G191" i="17"/>
  <c r="G192" i="17"/>
  <c r="G193" i="17"/>
  <c r="G194" i="17"/>
  <c r="G195" i="17"/>
  <c r="G196" i="17"/>
  <c r="G197" i="17"/>
  <c r="G198" i="17"/>
  <c r="G199" i="17"/>
  <c r="G200" i="17"/>
  <c r="G201" i="17"/>
  <c r="G202" i="17"/>
  <c r="G203" i="17"/>
  <c r="G204" i="17"/>
  <c r="G205" i="17"/>
  <c r="G206" i="17"/>
  <c r="G207" i="17"/>
  <c r="G208" i="17"/>
  <c r="G209" i="17"/>
  <c r="G210" i="17"/>
  <c r="G211" i="17"/>
  <c r="G212" i="17"/>
  <c r="G213" i="17"/>
  <c r="G214" i="17"/>
  <c r="G215" i="17"/>
  <c r="G216" i="17"/>
  <c r="G217" i="17"/>
  <c r="G218" i="17"/>
  <c r="G219" i="17"/>
  <c r="G220" i="17"/>
  <c r="G221" i="17"/>
  <c r="G222" i="17"/>
  <c r="G223" i="17"/>
  <c r="G224" i="17"/>
  <c r="G225" i="17"/>
  <c r="G226" i="17"/>
  <c r="G227" i="17"/>
  <c r="G228" i="17"/>
  <c r="G229" i="17"/>
  <c r="G230" i="17"/>
  <c r="G231" i="17"/>
  <c r="G232" i="17"/>
  <c r="G233" i="17"/>
  <c r="G234" i="17"/>
  <c r="G235" i="17"/>
  <c r="G236" i="17"/>
  <c r="G237" i="17"/>
  <c r="G238" i="17"/>
  <c r="G239" i="17"/>
  <c r="G240" i="17"/>
  <c r="G241" i="17"/>
  <c r="G242" i="17"/>
  <c r="G243" i="17"/>
  <c r="G244" i="17"/>
  <c r="G245" i="17"/>
  <c r="G246" i="17"/>
  <c r="G247" i="17"/>
  <c r="G248" i="17"/>
  <c r="G249" i="17"/>
  <c r="G250" i="17"/>
  <c r="G251" i="17"/>
  <c r="G252" i="17"/>
  <c r="G253" i="17"/>
  <c r="G254" i="17"/>
  <c r="G255" i="17"/>
  <c r="G256" i="17"/>
  <c r="G257" i="17"/>
  <c r="G258" i="17"/>
  <c r="G259" i="17"/>
  <c r="G260" i="17"/>
  <c r="G261" i="17"/>
  <c r="G262" i="17"/>
  <c r="G263" i="17"/>
  <c r="G264" i="17"/>
  <c r="G265" i="17"/>
  <c r="G266" i="17"/>
  <c r="G267" i="17"/>
  <c r="G268" i="17"/>
  <c r="G269" i="17"/>
  <c r="G270" i="17"/>
  <c r="G271" i="17"/>
  <c r="G272" i="17"/>
  <c r="G273" i="17"/>
  <c r="G274" i="17"/>
  <c r="G275" i="17"/>
  <c r="G276" i="17"/>
  <c r="G277" i="17"/>
  <c r="G278" i="17"/>
  <c r="G279" i="17"/>
  <c r="G280" i="17"/>
  <c r="G281" i="17"/>
  <c r="G282" i="17"/>
  <c r="G283" i="17"/>
  <c r="G284" i="17"/>
  <c r="G285" i="17"/>
  <c r="G286" i="17"/>
  <c r="G287" i="17"/>
  <c r="G288" i="17"/>
  <c r="G289" i="17"/>
  <c r="G290" i="17"/>
  <c r="G291" i="17"/>
  <c r="G292" i="17"/>
  <c r="G293" i="17"/>
  <c r="G294" i="17"/>
  <c r="G295" i="17"/>
  <c r="G296" i="17"/>
  <c r="G297" i="17"/>
  <c r="G298" i="17"/>
  <c r="G299" i="17"/>
  <c r="G300" i="17"/>
  <c r="G301" i="17"/>
  <c r="G302" i="17"/>
  <c r="G303" i="17"/>
  <c r="G304" i="17"/>
  <c r="G305" i="17"/>
  <c r="G306" i="17"/>
  <c r="G307" i="17"/>
  <c r="G308" i="17"/>
  <c r="G309" i="17"/>
  <c r="G310" i="17"/>
  <c r="G311" i="17"/>
  <c r="G312" i="17"/>
  <c r="G313" i="17"/>
  <c r="G314" i="17"/>
  <c r="G315" i="17"/>
  <c r="G316" i="17"/>
  <c r="G317" i="17"/>
  <c r="G318" i="17"/>
  <c r="G319" i="17"/>
  <c r="G320" i="17"/>
  <c r="G321" i="17"/>
  <c r="G322" i="17"/>
  <c r="G323" i="17"/>
  <c r="G324" i="17"/>
  <c r="G325" i="17"/>
  <c r="G326" i="17"/>
  <c r="G327" i="17"/>
  <c r="G328" i="17"/>
  <c r="G329" i="17"/>
  <c r="G330" i="17"/>
  <c r="G331" i="17"/>
  <c r="G332" i="17"/>
  <c r="G333" i="17"/>
  <c r="G334" i="17"/>
  <c r="G335" i="17"/>
  <c r="G336" i="17"/>
  <c r="G337" i="17"/>
  <c r="G338" i="17"/>
  <c r="G339" i="17"/>
  <c r="G340" i="17"/>
  <c r="G341" i="17"/>
  <c r="G342" i="17"/>
  <c r="G343" i="17"/>
  <c r="G344" i="17"/>
  <c r="G345" i="17"/>
  <c r="G346" i="17"/>
  <c r="G347" i="17"/>
  <c r="G348" i="17"/>
  <c r="G349" i="17"/>
  <c r="G350" i="17"/>
  <c r="G351" i="17"/>
  <c r="G352" i="17"/>
  <c r="G353" i="17"/>
  <c r="G354" i="17"/>
  <c r="G355" i="17"/>
  <c r="G356" i="17"/>
  <c r="G357" i="17"/>
  <c r="G358" i="17"/>
  <c r="G359" i="17"/>
  <c r="G360" i="17"/>
  <c r="G361" i="17"/>
  <c r="G362" i="17"/>
  <c r="G363" i="17"/>
  <c r="G364" i="17"/>
  <c r="G365" i="17"/>
  <c r="G366" i="17"/>
  <c r="G367" i="17"/>
  <c r="G368" i="17"/>
  <c r="G369" i="17"/>
  <c r="G370" i="17"/>
  <c r="G371" i="17"/>
  <c r="G372" i="17"/>
  <c r="G373" i="17"/>
  <c r="G374" i="17"/>
  <c r="G375" i="17"/>
  <c r="G376" i="17"/>
  <c r="G377" i="17"/>
  <c r="G378" i="17"/>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438" i="17"/>
  <c r="G439" i="17"/>
  <c r="G440" i="17"/>
  <c r="G441" i="17"/>
  <c r="G442" i="17"/>
  <c r="G443" i="17"/>
  <c r="G444" i="17"/>
  <c r="G445" i="17"/>
  <c r="G446" i="17"/>
  <c r="G447" i="17"/>
  <c r="G448" i="17"/>
  <c r="G449" i="17"/>
  <c r="G450" i="17"/>
  <c r="G451" i="17"/>
  <c r="G452" i="17"/>
  <c r="G453" i="17"/>
  <c r="G454" i="17"/>
  <c r="G455" i="17"/>
  <c r="G456" i="17"/>
  <c r="G457" i="17"/>
  <c r="G458" i="17"/>
  <c r="G459" i="17"/>
  <c r="G460" i="17"/>
  <c r="G461" i="17"/>
  <c r="G462" i="17"/>
  <c r="G463" i="17"/>
  <c r="G464" i="17"/>
  <c r="G465" i="17"/>
  <c r="G466" i="17"/>
  <c r="G467" i="17"/>
  <c r="G468" i="17"/>
  <c r="G469" i="17"/>
  <c r="G470" i="17"/>
  <c r="G471" i="17"/>
  <c r="G472" i="17"/>
  <c r="G473" i="17"/>
  <c r="G474" i="17"/>
  <c r="G475" i="17"/>
  <c r="G476" i="17"/>
  <c r="G477" i="17"/>
  <c r="G478" i="17"/>
  <c r="G479" i="17"/>
  <c r="G480" i="17"/>
  <c r="G481" i="17"/>
  <c r="G482" i="17"/>
  <c r="G483" i="17"/>
  <c r="G484" i="17"/>
  <c r="G485" i="17"/>
  <c r="G486" i="17"/>
  <c r="G487" i="17"/>
  <c r="G488" i="17"/>
  <c r="G489" i="17"/>
  <c r="G490" i="17"/>
  <c r="G491" i="17"/>
  <c r="G492" i="17"/>
  <c r="G493" i="17"/>
  <c r="G494" i="17"/>
  <c r="G495" i="17"/>
  <c r="G496" i="17"/>
  <c r="G497" i="17"/>
  <c r="G498" i="17"/>
  <c r="G499" i="17"/>
  <c r="G500" i="17"/>
  <c r="G501" i="17"/>
  <c r="G502" i="17"/>
  <c r="G503" i="17"/>
  <c r="G504" i="17"/>
  <c r="G505" i="17"/>
  <c r="G506" i="17"/>
  <c r="G507" i="17"/>
  <c r="G508" i="17"/>
  <c r="G509" i="17"/>
  <c r="G510" i="17"/>
  <c r="G511" i="17"/>
  <c r="G512" i="17"/>
  <c r="G513" i="17"/>
  <c r="G514" i="17"/>
  <c r="G515" i="17"/>
  <c r="G516" i="17"/>
  <c r="G517" i="17"/>
  <c r="G518" i="17"/>
  <c r="G519" i="17"/>
  <c r="G520" i="17"/>
  <c r="G521" i="17"/>
  <c r="G522" i="17"/>
  <c r="G523" i="17"/>
  <c r="G524" i="17"/>
  <c r="G525" i="17"/>
  <c r="G526" i="17"/>
  <c r="G527" i="17"/>
  <c r="G528" i="17"/>
  <c r="G529" i="17"/>
  <c r="G530" i="17"/>
  <c r="G531" i="17"/>
  <c r="G532" i="17"/>
  <c r="G533" i="17"/>
  <c r="G534" i="17"/>
  <c r="G535" i="17"/>
  <c r="G536" i="17"/>
  <c r="G537" i="17"/>
  <c r="G538" i="17"/>
  <c r="G539" i="17"/>
  <c r="G540" i="17"/>
  <c r="G541" i="17"/>
  <c r="G542" i="17"/>
  <c r="G543" i="17"/>
  <c r="G544" i="17"/>
  <c r="G545" i="17"/>
  <c r="G546" i="17"/>
  <c r="G547" i="17"/>
  <c r="G548" i="17"/>
  <c r="G549" i="17"/>
  <c r="G550" i="17"/>
  <c r="G551" i="17"/>
  <c r="G552" i="17"/>
  <c r="G553" i="17"/>
  <c r="G554" i="17"/>
  <c r="G555" i="17"/>
  <c r="G556" i="17"/>
  <c r="G557" i="17"/>
  <c r="G558" i="17"/>
  <c r="G559" i="17"/>
  <c r="G560" i="17"/>
  <c r="G561" i="17"/>
  <c r="G562" i="17"/>
  <c r="G563" i="17"/>
  <c r="G564" i="17"/>
  <c r="G565" i="17"/>
  <c r="G566" i="17"/>
  <c r="G567" i="17"/>
  <c r="G568" i="17"/>
  <c r="G569" i="17"/>
  <c r="G570" i="17"/>
  <c r="G571" i="17"/>
  <c r="G572" i="17"/>
  <c r="G573" i="17"/>
  <c r="G574" i="17"/>
  <c r="G575" i="17"/>
  <c r="G576" i="17"/>
  <c r="G577" i="17"/>
  <c r="G578" i="17"/>
  <c r="G579" i="17"/>
  <c r="G580" i="17"/>
  <c r="G581" i="17"/>
  <c r="G582" i="17"/>
  <c r="G583" i="17"/>
  <c r="G584" i="17"/>
  <c r="G585" i="17"/>
  <c r="G586" i="17"/>
  <c r="G587" i="17"/>
  <c r="G588" i="17"/>
  <c r="G589" i="17"/>
  <c r="G590" i="17"/>
  <c r="G591" i="17"/>
  <c r="G592" i="17"/>
  <c r="G593" i="17"/>
  <c r="G594" i="17"/>
  <c r="G595" i="17"/>
  <c r="G596" i="17"/>
  <c r="G597" i="17"/>
  <c r="G598" i="17"/>
  <c r="G599" i="17"/>
  <c r="G600" i="17"/>
  <c r="G601" i="17"/>
  <c r="G602" i="17"/>
  <c r="G603" i="17"/>
  <c r="G604" i="17"/>
  <c r="G605" i="17"/>
  <c r="G606" i="17"/>
  <c r="G607" i="17"/>
  <c r="G608" i="17"/>
  <c r="G609" i="17"/>
  <c r="G610" i="17"/>
  <c r="G611" i="17"/>
  <c r="G612" i="17"/>
  <c r="G613" i="17"/>
  <c r="G614" i="17"/>
  <c r="G615" i="17"/>
  <c r="G616" i="17"/>
  <c r="G617" i="17"/>
  <c r="G618" i="17"/>
  <c r="G619" i="17"/>
  <c r="G620" i="17"/>
  <c r="G621" i="17"/>
  <c r="G622" i="17"/>
  <c r="G623" i="17"/>
  <c r="G624" i="17"/>
  <c r="G625" i="17"/>
  <c r="G626" i="17"/>
  <c r="G627" i="17"/>
  <c r="G628" i="17"/>
  <c r="G629" i="17"/>
  <c r="G630" i="17"/>
  <c r="G631" i="17"/>
  <c r="G632" i="17"/>
  <c r="G633" i="17"/>
  <c r="G634" i="17"/>
  <c r="G635" i="17"/>
  <c r="G636" i="17"/>
  <c r="G637" i="17"/>
  <c r="G638" i="17"/>
  <c r="G639" i="17"/>
  <c r="G640" i="17"/>
  <c r="G641" i="17"/>
  <c r="G642" i="17"/>
  <c r="G643" i="17"/>
  <c r="G644" i="17"/>
  <c r="G645" i="17"/>
  <c r="G646" i="17"/>
  <c r="G647" i="17"/>
  <c r="G648" i="17"/>
  <c r="G649" i="17"/>
  <c r="G650" i="17"/>
  <c r="G651" i="17"/>
  <c r="G652" i="17"/>
  <c r="G653" i="17"/>
  <c r="G654" i="17"/>
  <c r="G655" i="17"/>
  <c r="G656" i="17"/>
  <c r="G657" i="17"/>
  <c r="G658" i="17"/>
  <c r="G659" i="17"/>
  <c r="G660" i="17"/>
  <c r="G661" i="17"/>
  <c r="G662" i="17"/>
  <c r="G663" i="17"/>
  <c r="G664" i="17"/>
  <c r="G665" i="17"/>
  <c r="G666" i="17"/>
  <c r="G667" i="17"/>
  <c r="G668" i="17"/>
  <c r="G669" i="17"/>
  <c r="G670" i="17"/>
  <c r="G671" i="17"/>
  <c r="G672" i="17"/>
  <c r="G673" i="17"/>
  <c r="G674" i="17"/>
  <c r="S23" i="17" l="1"/>
  <c r="T23" i="17" s="1"/>
  <c r="A591" i="17"/>
  <c r="B591" i="17"/>
  <c r="C591" i="17"/>
  <c r="D591" i="17"/>
  <c r="E591" i="17"/>
  <c r="F591" i="17"/>
  <c r="H591" i="17"/>
  <c r="I591" i="17"/>
  <c r="J591" i="17"/>
  <c r="K591" i="17"/>
  <c r="L591" i="17"/>
  <c r="M591" i="17"/>
  <c r="N591" i="17"/>
  <c r="O591" i="17"/>
  <c r="P591" i="17"/>
  <c r="Q591" i="17"/>
  <c r="R591" i="17"/>
  <c r="S591" i="17" l="1"/>
  <c r="T591" i="17" s="1"/>
  <c r="R674" i="17"/>
  <c r="Q674" i="17"/>
  <c r="P674" i="17"/>
  <c r="O674" i="17"/>
  <c r="N674" i="17"/>
  <c r="M674" i="17"/>
  <c r="L674" i="17"/>
  <c r="K674" i="17"/>
  <c r="J674" i="17"/>
  <c r="I674" i="17"/>
  <c r="H674" i="17"/>
  <c r="F674" i="17"/>
  <c r="E674" i="17"/>
  <c r="D674" i="17"/>
  <c r="C674" i="17"/>
  <c r="B674" i="17"/>
  <c r="A674" i="17"/>
  <c r="R673" i="17"/>
  <c r="Q673" i="17"/>
  <c r="P673" i="17"/>
  <c r="O673" i="17"/>
  <c r="N673" i="17"/>
  <c r="M673" i="17"/>
  <c r="L673" i="17"/>
  <c r="K673" i="17"/>
  <c r="J673" i="17"/>
  <c r="I673" i="17"/>
  <c r="H673" i="17"/>
  <c r="F673" i="17"/>
  <c r="E673" i="17"/>
  <c r="D673" i="17"/>
  <c r="C673" i="17"/>
  <c r="B673" i="17"/>
  <c r="A673" i="17"/>
  <c r="R672" i="17"/>
  <c r="Q672" i="17"/>
  <c r="P672" i="17"/>
  <c r="O672" i="17"/>
  <c r="N672" i="17"/>
  <c r="M672" i="17"/>
  <c r="L672" i="17"/>
  <c r="K672" i="17"/>
  <c r="J672" i="17"/>
  <c r="I672" i="17"/>
  <c r="H672" i="17"/>
  <c r="F672" i="17"/>
  <c r="E672" i="17"/>
  <c r="D672" i="17"/>
  <c r="C672" i="17"/>
  <c r="B672" i="17"/>
  <c r="A672" i="17"/>
  <c r="R671" i="17"/>
  <c r="Q671" i="17"/>
  <c r="P671" i="17"/>
  <c r="O671" i="17"/>
  <c r="N671" i="17"/>
  <c r="M671" i="17"/>
  <c r="L671" i="17"/>
  <c r="K671" i="17"/>
  <c r="J671" i="17"/>
  <c r="I671" i="17"/>
  <c r="H671" i="17"/>
  <c r="F671" i="17"/>
  <c r="E671" i="17"/>
  <c r="D671" i="17"/>
  <c r="C671" i="17"/>
  <c r="B671" i="17"/>
  <c r="A671" i="17"/>
  <c r="R670" i="17"/>
  <c r="Q670" i="17"/>
  <c r="P670" i="17"/>
  <c r="O670" i="17"/>
  <c r="N670" i="17"/>
  <c r="M670" i="17"/>
  <c r="L670" i="17"/>
  <c r="K670" i="17"/>
  <c r="J670" i="17"/>
  <c r="I670" i="17"/>
  <c r="F670" i="17"/>
  <c r="E670" i="17"/>
  <c r="D670" i="17"/>
  <c r="C670" i="17"/>
  <c r="B670" i="17"/>
  <c r="A670" i="17"/>
  <c r="R669" i="17"/>
  <c r="Q669" i="17"/>
  <c r="P669" i="17"/>
  <c r="O669" i="17"/>
  <c r="N669" i="17"/>
  <c r="M669" i="17"/>
  <c r="L669" i="17"/>
  <c r="K669" i="17"/>
  <c r="J669" i="17"/>
  <c r="I669" i="17"/>
  <c r="H669" i="17"/>
  <c r="F669" i="17"/>
  <c r="E669" i="17"/>
  <c r="D669" i="17"/>
  <c r="C669" i="17"/>
  <c r="B669" i="17"/>
  <c r="A669" i="17"/>
  <c r="R668" i="17"/>
  <c r="Q668" i="17"/>
  <c r="P668" i="17"/>
  <c r="O668" i="17"/>
  <c r="N668" i="17"/>
  <c r="M668" i="17"/>
  <c r="L668" i="17"/>
  <c r="K668" i="17"/>
  <c r="J668" i="17"/>
  <c r="I668" i="17"/>
  <c r="H668" i="17"/>
  <c r="F668" i="17"/>
  <c r="E668" i="17"/>
  <c r="D668" i="17"/>
  <c r="C668" i="17"/>
  <c r="B668" i="17"/>
  <c r="A668" i="17"/>
  <c r="R667" i="17"/>
  <c r="Q667" i="17"/>
  <c r="P667" i="17"/>
  <c r="O667" i="17"/>
  <c r="N667" i="17"/>
  <c r="M667" i="17"/>
  <c r="L667" i="17"/>
  <c r="K667" i="17"/>
  <c r="J667" i="17"/>
  <c r="I667" i="17"/>
  <c r="H667" i="17"/>
  <c r="F667" i="17"/>
  <c r="E667" i="17"/>
  <c r="D667" i="17"/>
  <c r="C667" i="17"/>
  <c r="B667" i="17"/>
  <c r="A667" i="17"/>
  <c r="R666" i="17"/>
  <c r="Q666" i="17"/>
  <c r="P666" i="17"/>
  <c r="O666" i="17"/>
  <c r="N666" i="17"/>
  <c r="M666" i="17"/>
  <c r="L666" i="17"/>
  <c r="K666" i="17"/>
  <c r="J666" i="17"/>
  <c r="I666" i="17"/>
  <c r="H666" i="17"/>
  <c r="F666" i="17"/>
  <c r="E666" i="17"/>
  <c r="D666" i="17"/>
  <c r="C666" i="17"/>
  <c r="B666" i="17"/>
  <c r="A666" i="17"/>
  <c r="R665" i="17"/>
  <c r="Q665" i="17"/>
  <c r="P665" i="17"/>
  <c r="O665" i="17"/>
  <c r="N665" i="17"/>
  <c r="M665" i="17"/>
  <c r="L665" i="17"/>
  <c r="K665" i="17"/>
  <c r="J665" i="17"/>
  <c r="I665" i="17"/>
  <c r="H665" i="17"/>
  <c r="F665" i="17"/>
  <c r="E665" i="17"/>
  <c r="D665" i="17"/>
  <c r="C665" i="17"/>
  <c r="B665" i="17"/>
  <c r="A665" i="17"/>
  <c r="R664" i="17"/>
  <c r="Q664" i="17"/>
  <c r="P664" i="17"/>
  <c r="O664" i="17"/>
  <c r="N664" i="17"/>
  <c r="M664" i="17"/>
  <c r="L664" i="17"/>
  <c r="K664" i="17"/>
  <c r="J664" i="17"/>
  <c r="I664" i="17"/>
  <c r="H664" i="17"/>
  <c r="F664" i="17"/>
  <c r="E664" i="17"/>
  <c r="D664" i="17"/>
  <c r="C664" i="17"/>
  <c r="B664" i="17"/>
  <c r="A664" i="17"/>
  <c r="R663" i="17"/>
  <c r="Q663" i="17"/>
  <c r="P663" i="17"/>
  <c r="O663" i="17"/>
  <c r="N663" i="17"/>
  <c r="M663" i="17"/>
  <c r="L663" i="17"/>
  <c r="K663" i="17"/>
  <c r="J663" i="17"/>
  <c r="I663" i="17"/>
  <c r="H663" i="17"/>
  <c r="F663" i="17"/>
  <c r="E663" i="17"/>
  <c r="D663" i="17"/>
  <c r="C663" i="17"/>
  <c r="B663" i="17"/>
  <c r="A663" i="17"/>
  <c r="R662" i="17"/>
  <c r="Q662" i="17"/>
  <c r="P662" i="17"/>
  <c r="O662" i="17"/>
  <c r="N662" i="17"/>
  <c r="M662" i="17"/>
  <c r="L662" i="17"/>
  <c r="K662" i="17"/>
  <c r="J662" i="17"/>
  <c r="I662" i="17"/>
  <c r="H662" i="17"/>
  <c r="F662" i="17"/>
  <c r="E662" i="17"/>
  <c r="D662" i="17"/>
  <c r="C662" i="17"/>
  <c r="B662" i="17"/>
  <c r="A662" i="17"/>
  <c r="R661" i="17"/>
  <c r="Q661" i="17"/>
  <c r="P661" i="17"/>
  <c r="O661" i="17"/>
  <c r="N661" i="17"/>
  <c r="M661" i="17"/>
  <c r="L661" i="17"/>
  <c r="K661" i="17"/>
  <c r="J661" i="17"/>
  <c r="I661" i="17"/>
  <c r="H661" i="17"/>
  <c r="F661" i="17"/>
  <c r="E661" i="17"/>
  <c r="D661" i="17"/>
  <c r="C661" i="17"/>
  <c r="B661" i="17"/>
  <c r="A661" i="17"/>
  <c r="R660" i="17"/>
  <c r="Q660" i="17"/>
  <c r="P660" i="17"/>
  <c r="O660" i="17"/>
  <c r="N660" i="17"/>
  <c r="M660" i="17"/>
  <c r="L660" i="17"/>
  <c r="K660" i="17"/>
  <c r="J660" i="17"/>
  <c r="I660" i="17"/>
  <c r="H660" i="17"/>
  <c r="F660" i="17"/>
  <c r="E660" i="17"/>
  <c r="D660" i="17"/>
  <c r="C660" i="17"/>
  <c r="B660" i="17"/>
  <c r="A660" i="17"/>
  <c r="R659" i="17"/>
  <c r="Q659" i="17"/>
  <c r="P659" i="17"/>
  <c r="O659" i="17"/>
  <c r="N659" i="17"/>
  <c r="M659" i="17"/>
  <c r="L659" i="17"/>
  <c r="K659" i="17"/>
  <c r="J659" i="17"/>
  <c r="I659" i="17"/>
  <c r="H659" i="17"/>
  <c r="F659" i="17"/>
  <c r="E659" i="17"/>
  <c r="D659" i="17"/>
  <c r="C659" i="17"/>
  <c r="B659" i="17"/>
  <c r="A659" i="17"/>
  <c r="R658" i="17"/>
  <c r="Q658" i="17"/>
  <c r="P658" i="17"/>
  <c r="O658" i="17"/>
  <c r="N658" i="17"/>
  <c r="M658" i="17"/>
  <c r="L658" i="17"/>
  <c r="K658" i="17"/>
  <c r="J658" i="17"/>
  <c r="I658" i="17"/>
  <c r="H658" i="17"/>
  <c r="F658" i="17"/>
  <c r="E658" i="17"/>
  <c r="D658" i="17"/>
  <c r="C658" i="17"/>
  <c r="B658" i="17"/>
  <c r="A658" i="17"/>
  <c r="R657" i="17"/>
  <c r="Q657" i="17"/>
  <c r="P657" i="17"/>
  <c r="O657" i="17"/>
  <c r="N657" i="17"/>
  <c r="M657" i="17"/>
  <c r="L657" i="17"/>
  <c r="K657" i="17"/>
  <c r="J657" i="17"/>
  <c r="I657" i="17"/>
  <c r="H657" i="17"/>
  <c r="F657" i="17"/>
  <c r="E657" i="17"/>
  <c r="D657" i="17"/>
  <c r="C657" i="17"/>
  <c r="B657" i="17"/>
  <c r="A657" i="17"/>
  <c r="R656" i="17"/>
  <c r="Q656" i="17"/>
  <c r="P656" i="17"/>
  <c r="O656" i="17"/>
  <c r="N656" i="17"/>
  <c r="M656" i="17"/>
  <c r="L656" i="17"/>
  <c r="K656" i="17"/>
  <c r="J656" i="17"/>
  <c r="I656" i="17"/>
  <c r="H656" i="17"/>
  <c r="F656" i="17"/>
  <c r="E656" i="17"/>
  <c r="D656" i="17"/>
  <c r="C656" i="17"/>
  <c r="B656" i="17"/>
  <c r="A656" i="17"/>
  <c r="R655" i="17"/>
  <c r="Q655" i="17"/>
  <c r="P655" i="17"/>
  <c r="O655" i="17"/>
  <c r="N655" i="17"/>
  <c r="M655" i="17"/>
  <c r="L655" i="17"/>
  <c r="K655" i="17"/>
  <c r="J655" i="17"/>
  <c r="I655" i="17"/>
  <c r="H655" i="17"/>
  <c r="F655" i="17"/>
  <c r="E655" i="17"/>
  <c r="D655" i="17"/>
  <c r="C655" i="17"/>
  <c r="B655" i="17"/>
  <c r="A655" i="17"/>
  <c r="R654" i="17"/>
  <c r="Q654" i="17"/>
  <c r="P654" i="17"/>
  <c r="O654" i="17"/>
  <c r="N654" i="17"/>
  <c r="M654" i="17"/>
  <c r="L654" i="17"/>
  <c r="K654" i="17"/>
  <c r="J654" i="17"/>
  <c r="I654" i="17"/>
  <c r="H654" i="17"/>
  <c r="F654" i="17"/>
  <c r="E654" i="17"/>
  <c r="D654" i="17"/>
  <c r="C654" i="17"/>
  <c r="B654" i="17"/>
  <c r="A654" i="17"/>
  <c r="R653" i="17"/>
  <c r="Q653" i="17"/>
  <c r="P653" i="17"/>
  <c r="O653" i="17"/>
  <c r="N653" i="17"/>
  <c r="M653" i="17"/>
  <c r="L653" i="17"/>
  <c r="K653" i="17"/>
  <c r="J653" i="17"/>
  <c r="I653" i="17"/>
  <c r="H653" i="17"/>
  <c r="F653" i="17"/>
  <c r="E653" i="17"/>
  <c r="D653" i="17"/>
  <c r="C653" i="17"/>
  <c r="B653" i="17"/>
  <c r="A653" i="17"/>
  <c r="R652" i="17"/>
  <c r="Q652" i="17"/>
  <c r="P652" i="17"/>
  <c r="O652" i="17"/>
  <c r="N652" i="17"/>
  <c r="M652" i="17"/>
  <c r="L652" i="17"/>
  <c r="K652" i="17"/>
  <c r="J652" i="17"/>
  <c r="I652" i="17"/>
  <c r="H652" i="17"/>
  <c r="F652" i="17"/>
  <c r="E652" i="17"/>
  <c r="D652" i="17"/>
  <c r="C652" i="17"/>
  <c r="B652" i="17"/>
  <c r="A652" i="17"/>
  <c r="R651" i="17"/>
  <c r="Q651" i="17"/>
  <c r="P651" i="17"/>
  <c r="O651" i="17"/>
  <c r="N651" i="17"/>
  <c r="M651" i="17"/>
  <c r="L651" i="17"/>
  <c r="K651" i="17"/>
  <c r="J651" i="17"/>
  <c r="I651" i="17"/>
  <c r="H651" i="17"/>
  <c r="F651" i="17"/>
  <c r="E651" i="17"/>
  <c r="D651" i="17"/>
  <c r="C651" i="17"/>
  <c r="B651" i="17"/>
  <c r="A651" i="17"/>
  <c r="R650" i="17"/>
  <c r="Q650" i="17"/>
  <c r="P650" i="17"/>
  <c r="O650" i="17"/>
  <c r="N650" i="17"/>
  <c r="M650" i="17"/>
  <c r="L650" i="17"/>
  <c r="K650" i="17"/>
  <c r="J650" i="17"/>
  <c r="I650" i="17"/>
  <c r="H650" i="17"/>
  <c r="F650" i="17"/>
  <c r="E650" i="17"/>
  <c r="D650" i="17"/>
  <c r="C650" i="17"/>
  <c r="B650" i="17"/>
  <c r="A650" i="17"/>
  <c r="R649" i="17"/>
  <c r="Q649" i="17"/>
  <c r="P649" i="17"/>
  <c r="O649" i="17"/>
  <c r="N649" i="17"/>
  <c r="M649" i="17"/>
  <c r="L649" i="17"/>
  <c r="K649" i="17"/>
  <c r="J649" i="17"/>
  <c r="I649" i="17"/>
  <c r="H649" i="17"/>
  <c r="F649" i="17"/>
  <c r="E649" i="17"/>
  <c r="D649" i="17"/>
  <c r="C649" i="17"/>
  <c r="B649" i="17"/>
  <c r="A649" i="17"/>
  <c r="R648" i="17"/>
  <c r="Q648" i="17"/>
  <c r="P648" i="17"/>
  <c r="O648" i="17"/>
  <c r="N648" i="17"/>
  <c r="M648" i="17"/>
  <c r="L648" i="17"/>
  <c r="K648" i="17"/>
  <c r="J648" i="17"/>
  <c r="I648" i="17"/>
  <c r="H648" i="17"/>
  <c r="F648" i="17"/>
  <c r="E648" i="17"/>
  <c r="D648" i="17"/>
  <c r="C648" i="17"/>
  <c r="B648" i="17"/>
  <c r="A648" i="17"/>
  <c r="R647" i="17"/>
  <c r="Q647" i="17"/>
  <c r="P647" i="17"/>
  <c r="O647" i="17"/>
  <c r="N647" i="17"/>
  <c r="M647" i="17"/>
  <c r="L647" i="17"/>
  <c r="K647" i="17"/>
  <c r="J647" i="17"/>
  <c r="I647" i="17"/>
  <c r="H647" i="17"/>
  <c r="F647" i="17"/>
  <c r="E647" i="17"/>
  <c r="D647" i="17"/>
  <c r="C647" i="17"/>
  <c r="B647" i="17"/>
  <c r="A647" i="17"/>
  <c r="R646" i="17"/>
  <c r="Q646" i="17"/>
  <c r="P646" i="17"/>
  <c r="O646" i="17"/>
  <c r="N646" i="17"/>
  <c r="M646" i="17"/>
  <c r="L646" i="17"/>
  <c r="K646" i="17"/>
  <c r="J646" i="17"/>
  <c r="I646" i="17"/>
  <c r="H646" i="17"/>
  <c r="F646" i="17"/>
  <c r="E646" i="17"/>
  <c r="D646" i="17"/>
  <c r="C646" i="17"/>
  <c r="B646" i="17"/>
  <c r="A646" i="17"/>
  <c r="R645" i="17"/>
  <c r="Q645" i="17"/>
  <c r="P645" i="17"/>
  <c r="O645" i="17"/>
  <c r="N645" i="17"/>
  <c r="M645" i="17"/>
  <c r="L645" i="17"/>
  <c r="K645" i="17"/>
  <c r="J645" i="17"/>
  <c r="I645" i="17"/>
  <c r="H645" i="17"/>
  <c r="F645" i="17"/>
  <c r="E645" i="17"/>
  <c r="D645" i="17"/>
  <c r="C645" i="17"/>
  <c r="B645" i="17"/>
  <c r="A645" i="17"/>
  <c r="R644" i="17"/>
  <c r="Q644" i="17"/>
  <c r="P644" i="17"/>
  <c r="O644" i="17"/>
  <c r="N644" i="17"/>
  <c r="M644" i="17"/>
  <c r="L644" i="17"/>
  <c r="K644" i="17"/>
  <c r="J644" i="17"/>
  <c r="I644" i="17"/>
  <c r="H644" i="17"/>
  <c r="F644" i="17"/>
  <c r="E644" i="17"/>
  <c r="D644" i="17"/>
  <c r="C644" i="17"/>
  <c r="B644" i="17"/>
  <c r="A644" i="17"/>
  <c r="R643" i="17"/>
  <c r="Q643" i="17"/>
  <c r="P643" i="17"/>
  <c r="O643" i="17"/>
  <c r="N643" i="17"/>
  <c r="M643" i="17"/>
  <c r="L643" i="17"/>
  <c r="K643" i="17"/>
  <c r="J643" i="17"/>
  <c r="I643" i="17"/>
  <c r="H643" i="17"/>
  <c r="F643" i="17"/>
  <c r="E643" i="17"/>
  <c r="D643" i="17"/>
  <c r="C643" i="17"/>
  <c r="B643" i="17"/>
  <c r="A643" i="17"/>
  <c r="R642" i="17"/>
  <c r="Q642" i="17"/>
  <c r="P642" i="17"/>
  <c r="O642" i="17"/>
  <c r="N642" i="17"/>
  <c r="M642" i="17"/>
  <c r="L642" i="17"/>
  <c r="K642" i="17"/>
  <c r="J642" i="17"/>
  <c r="I642" i="17"/>
  <c r="H642" i="17"/>
  <c r="F642" i="17"/>
  <c r="E642" i="17"/>
  <c r="D642" i="17"/>
  <c r="C642" i="17"/>
  <c r="B642" i="17"/>
  <c r="A642" i="17"/>
  <c r="R641" i="17"/>
  <c r="Q641" i="17"/>
  <c r="P641" i="17"/>
  <c r="O641" i="17"/>
  <c r="N641" i="17"/>
  <c r="M641" i="17"/>
  <c r="L641" i="17"/>
  <c r="K641" i="17"/>
  <c r="J641" i="17"/>
  <c r="I641" i="17"/>
  <c r="H641" i="17"/>
  <c r="F641" i="17"/>
  <c r="E641" i="17"/>
  <c r="D641" i="17"/>
  <c r="C641" i="17"/>
  <c r="B641" i="17"/>
  <c r="A641" i="17"/>
  <c r="R640" i="17"/>
  <c r="Q640" i="17"/>
  <c r="P640" i="17"/>
  <c r="O640" i="17"/>
  <c r="N640" i="17"/>
  <c r="M640" i="17"/>
  <c r="L640" i="17"/>
  <c r="K640" i="17"/>
  <c r="J640" i="17"/>
  <c r="I640" i="17"/>
  <c r="H640" i="17"/>
  <c r="F640" i="17"/>
  <c r="E640" i="17"/>
  <c r="D640" i="17"/>
  <c r="C640" i="17"/>
  <c r="B640" i="17"/>
  <c r="A640" i="17"/>
  <c r="R639" i="17"/>
  <c r="Q639" i="17"/>
  <c r="P639" i="17"/>
  <c r="O639" i="17"/>
  <c r="N639" i="17"/>
  <c r="M639" i="17"/>
  <c r="L639" i="17"/>
  <c r="K639" i="17"/>
  <c r="J639" i="17"/>
  <c r="I639" i="17"/>
  <c r="H639" i="17"/>
  <c r="F639" i="17"/>
  <c r="E639" i="17"/>
  <c r="D639" i="17"/>
  <c r="C639" i="17"/>
  <c r="B639" i="17"/>
  <c r="A639" i="17"/>
  <c r="R638" i="17"/>
  <c r="Q638" i="17"/>
  <c r="P638" i="17"/>
  <c r="O638" i="17"/>
  <c r="N638" i="17"/>
  <c r="M638" i="17"/>
  <c r="L638" i="17"/>
  <c r="K638" i="17"/>
  <c r="J638" i="17"/>
  <c r="I638" i="17"/>
  <c r="H638" i="17"/>
  <c r="F638" i="17"/>
  <c r="E638" i="17"/>
  <c r="D638" i="17"/>
  <c r="C638" i="17"/>
  <c r="B638" i="17"/>
  <c r="A638" i="17"/>
  <c r="R637" i="17"/>
  <c r="Q637" i="17"/>
  <c r="P637" i="17"/>
  <c r="O637" i="17"/>
  <c r="N637" i="17"/>
  <c r="M637" i="17"/>
  <c r="L637" i="17"/>
  <c r="K637" i="17"/>
  <c r="J637" i="17"/>
  <c r="I637" i="17"/>
  <c r="H637" i="17"/>
  <c r="F637" i="17"/>
  <c r="E637" i="17"/>
  <c r="D637" i="17"/>
  <c r="C637" i="17"/>
  <c r="B637" i="17"/>
  <c r="A637" i="17"/>
  <c r="R636" i="17"/>
  <c r="Q636" i="17"/>
  <c r="P636" i="17"/>
  <c r="O636" i="17"/>
  <c r="N636" i="17"/>
  <c r="M636" i="17"/>
  <c r="L636" i="17"/>
  <c r="K636" i="17"/>
  <c r="J636" i="17"/>
  <c r="I636" i="17"/>
  <c r="H636" i="17"/>
  <c r="F636" i="17"/>
  <c r="E636" i="17"/>
  <c r="D636" i="17"/>
  <c r="C636" i="17"/>
  <c r="B636" i="17"/>
  <c r="A636" i="17"/>
  <c r="R635" i="17"/>
  <c r="Q635" i="17"/>
  <c r="P635" i="17"/>
  <c r="O635" i="17"/>
  <c r="N635" i="17"/>
  <c r="M635" i="17"/>
  <c r="L635" i="17"/>
  <c r="K635" i="17"/>
  <c r="J635" i="17"/>
  <c r="I635" i="17"/>
  <c r="H635" i="17"/>
  <c r="F635" i="17"/>
  <c r="E635" i="17"/>
  <c r="D635" i="17"/>
  <c r="C635" i="17"/>
  <c r="B635" i="17"/>
  <c r="A635" i="17"/>
  <c r="R634" i="17"/>
  <c r="Q634" i="17"/>
  <c r="P634" i="17"/>
  <c r="O634" i="17"/>
  <c r="N634" i="17"/>
  <c r="M634" i="17"/>
  <c r="L634" i="17"/>
  <c r="K634" i="17"/>
  <c r="J634" i="17"/>
  <c r="I634" i="17"/>
  <c r="H634" i="17"/>
  <c r="F634" i="17"/>
  <c r="E634" i="17"/>
  <c r="D634" i="17"/>
  <c r="C634" i="17"/>
  <c r="B634" i="17"/>
  <c r="A634" i="17"/>
  <c r="R633" i="17"/>
  <c r="Q633" i="17"/>
  <c r="P633" i="17"/>
  <c r="O633" i="17"/>
  <c r="N633" i="17"/>
  <c r="M633" i="17"/>
  <c r="L633" i="17"/>
  <c r="K633" i="17"/>
  <c r="J633" i="17"/>
  <c r="I633" i="17"/>
  <c r="H633" i="17"/>
  <c r="F633" i="17"/>
  <c r="E633" i="17"/>
  <c r="D633" i="17"/>
  <c r="C633" i="17"/>
  <c r="B633" i="17"/>
  <c r="A633" i="17"/>
  <c r="R632" i="17"/>
  <c r="Q632" i="17"/>
  <c r="P632" i="17"/>
  <c r="O632" i="17"/>
  <c r="N632" i="17"/>
  <c r="M632" i="17"/>
  <c r="L632" i="17"/>
  <c r="K632" i="17"/>
  <c r="J632" i="17"/>
  <c r="I632" i="17"/>
  <c r="H632" i="17"/>
  <c r="F632" i="17"/>
  <c r="E632" i="17"/>
  <c r="D632" i="17"/>
  <c r="C632" i="17"/>
  <c r="B632" i="17"/>
  <c r="A632" i="17"/>
  <c r="R631" i="17"/>
  <c r="Q631" i="17"/>
  <c r="P631" i="17"/>
  <c r="O631" i="17"/>
  <c r="N631" i="17"/>
  <c r="M631" i="17"/>
  <c r="L631" i="17"/>
  <c r="K631" i="17"/>
  <c r="J631" i="17"/>
  <c r="I631" i="17"/>
  <c r="H631" i="17"/>
  <c r="F631" i="17"/>
  <c r="E631" i="17"/>
  <c r="D631" i="17"/>
  <c r="C631" i="17"/>
  <c r="B631" i="17"/>
  <c r="A631" i="17"/>
  <c r="R630" i="17"/>
  <c r="Q630" i="17"/>
  <c r="P630" i="17"/>
  <c r="O630" i="17"/>
  <c r="N630" i="17"/>
  <c r="M630" i="17"/>
  <c r="L630" i="17"/>
  <c r="K630" i="17"/>
  <c r="J630" i="17"/>
  <c r="I630" i="17"/>
  <c r="H630" i="17"/>
  <c r="F630" i="17"/>
  <c r="E630" i="17"/>
  <c r="D630" i="17"/>
  <c r="C630" i="17"/>
  <c r="B630" i="17"/>
  <c r="A630" i="17"/>
  <c r="R629" i="17"/>
  <c r="Q629" i="17"/>
  <c r="P629" i="17"/>
  <c r="O629" i="17"/>
  <c r="N629" i="17"/>
  <c r="M629" i="17"/>
  <c r="L629" i="17"/>
  <c r="K629" i="17"/>
  <c r="J629" i="17"/>
  <c r="I629" i="17"/>
  <c r="H629" i="17"/>
  <c r="F629" i="17"/>
  <c r="E629" i="17"/>
  <c r="D629" i="17"/>
  <c r="C629" i="17"/>
  <c r="B629" i="17"/>
  <c r="A629" i="17"/>
  <c r="R628" i="17"/>
  <c r="Q628" i="17"/>
  <c r="P628" i="17"/>
  <c r="O628" i="17"/>
  <c r="N628" i="17"/>
  <c r="M628" i="17"/>
  <c r="L628" i="17"/>
  <c r="K628" i="17"/>
  <c r="J628" i="17"/>
  <c r="I628" i="17"/>
  <c r="H628" i="17"/>
  <c r="F628" i="17"/>
  <c r="E628" i="17"/>
  <c r="D628" i="17"/>
  <c r="C628" i="17"/>
  <c r="B628" i="17"/>
  <c r="A628" i="17"/>
  <c r="R627" i="17"/>
  <c r="Q627" i="17"/>
  <c r="P627" i="17"/>
  <c r="O627" i="17"/>
  <c r="N627" i="17"/>
  <c r="M627" i="17"/>
  <c r="L627" i="17"/>
  <c r="K627" i="17"/>
  <c r="J627" i="17"/>
  <c r="I627" i="17"/>
  <c r="H627" i="17"/>
  <c r="F627" i="17"/>
  <c r="E627" i="17"/>
  <c r="D627" i="17"/>
  <c r="C627" i="17"/>
  <c r="B627" i="17"/>
  <c r="A627" i="17"/>
  <c r="R626" i="17"/>
  <c r="Q626" i="17"/>
  <c r="P626" i="17"/>
  <c r="O626" i="17"/>
  <c r="N626" i="17"/>
  <c r="M626" i="17"/>
  <c r="L626" i="17"/>
  <c r="K626" i="17"/>
  <c r="J626" i="17"/>
  <c r="I626" i="17"/>
  <c r="H626" i="17"/>
  <c r="F626" i="17"/>
  <c r="E626" i="17"/>
  <c r="D626" i="17"/>
  <c r="C626" i="17"/>
  <c r="B626" i="17"/>
  <c r="A626" i="17"/>
  <c r="R625" i="17"/>
  <c r="Q625" i="17"/>
  <c r="P625" i="17"/>
  <c r="O625" i="17"/>
  <c r="N625" i="17"/>
  <c r="M625" i="17"/>
  <c r="L625" i="17"/>
  <c r="K625" i="17"/>
  <c r="J625" i="17"/>
  <c r="I625" i="17"/>
  <c r="H625" i="17"/>
  <c r="F625" i="17"/>
  <c r="E625" i="17"/>
  <c r="D625" i="17"/>
  <c r="C625" i="17"/>
  <c r="B625" i="17"/>
  <c r="A625" i="17"/>
  <c r="R624" i="17"/>
  <c r="Q624" i="17"/>
  <c r="P624" i="17"/>
  <c r="O624" i="17"/>
  <c r="N624" i="17"/>
  <c r="M624" i="17"/>
  <c r="L624" i="17"/>
  <c r="K624" i="17"/>
  <c r="J624" i="17"/>
  <c r="I624" i="17"/>
  <c r="H624" i="17"/>
  <c r="F624" i="17"/>
  <c r="E624" i="17"/>
  <c r="D624" i="17"/>
  <c r="C624" i="17"/>
  <c r="B624" i="17"/>
  <c r="A624" i="17"/>
  <c r="R623" i="17"/>
  <c r="Q623" i="17"/>
  <c r="P623" i="17"/>
  <c r="O623" i="17"/>
  <c r="N623" i="17"/>
  <c r="M623" i="17"/>
  <c r="L623" i="17"/>
  <c r="K623" i="17"/>
  <c r="J623" i="17"/>
  <c r="I623" i="17"/>
  <c r="H623" i="17"/>
  <c r="F623" i="17"/>
  <c r="E623" i="17"/>
  <c r="D623" i="17"/>
  <c r="C623" i="17"/>
  <c r="B623" i="17"/>
  <c r="A623" i="17"/>
  <c r="R622" i="17"/>
  <c r="Q622" i="17"/>
  <c r="P622" i="17"/>
  <c r="O622" i="17"/>
  <c r="N622" i="17"/>
  <c r="M622" i="17"/>
  <c r="L622" i="17"/>
  <c r="K622" i="17"/>
  <c r="J622" i="17"/>
  <c r="I622" i="17"/>
  <c r="H622" i="17"/>
  <c r="F622" i="17"/>
  <c r="E622" i="17"/>
  <c r="D622" i="17"/>
  <c r="C622" i="17"/>
  <c r="B622" i="17"/>
  <c r="A622" i="17"/>
  <c r="R621" i="17"/>
  <c r="Q621" i="17"/>
  <c r="P621" i="17"/>
  <c r="O621" i="17"/>
  <c r="N621" i="17"/>
  <c r="M621" i="17"/>
  <c r="L621" i="17"/>
  <c r="K621" i="17"/>
  <c r="J621" i="17"/>
  <c r="I621" i="17"/>
  <c r="H621" i="17"/>
  <c r="F621" i="17"/>
  <c r="E621" i="17"/>
  <c r="D621" i="17"/>
  <c r="C621" i="17"/>
  <c r="B621" i="17"/>
  <c r="A621" i="17"/>
  <c r="R620" i="17"/>
  <c r="Q620" i="17"/>
  <c r="P620" i="17"/>
  <c r="O620" i="17"/>
  <c r="N620" i="17"/>
  <c r="M620" i="17"/>
  <c r="L620" i="17"/>
  <c r="K620" i="17"/>
  <c r="J620" i="17"/>
  <c r="I620" i="17"/>
  <c r="H620" i="17"/>
  <c r="F620" i="17"/>
  <c r="E620" i="17"/>
  <c r="D620" i="17"/>
  <c r="C620" i="17"/>
  <c r="B620" i="17"/>
  <c r="A620" i="17"/>
  <c r="R619" i="17"/>
  <c r="Q619" i="17"/>
  <c r="P619" i="17"/>
  <c r="O619" i="17"/>
  <c r="N619" i="17"/>
  <c r="M619" i="17"/>
  <c r="L619" i="17"/>
  <c r="K619" i="17"/>
  <c r="J619" i="17"/>
  <c r="I619" i="17"/>
  <c r="H619" i="17"/>
  <c r="F619" i="17"/>
  <c r="E619" i="17"/>
  <c r="D619" i="17"/>
  <c r="C619" i="17"/>
  <c r="B619" i="17"/>
  <c r="A619" i="17"/>
  <c r="R618" i="17"/>
  <c r="Q618" i="17"/>
  <c r="P618" i="17"/>
  <c r="O618" i="17"/>
  <c r="N618" i="17"/>
  <c r="M618" i="17"/>
  <c r="L618" i="17"/>
  <c r="K618" i="17"/>
  <c r="J618" i="17"/>
  <c r="I618" i="17"/>
  <c r="H618" i="17"/>
  <c r="F618" i="17"/>
  <c r="E618" i="17"/>
  <c r="D618" i="17"/>
  <c r="C618" i="17"/>
  <c r="B618" i="17"/>
  <c r="A618" i="17"/>
  <c r="R617" i="17"/>
  <c r="Q617" i="17"/>
  <c r="P617" i="17"/>
  <c r="O617" i="17"/>
  <c r="N617" i="17"/>
  <c r="M617" i="17"/>
  <c r="L617" i="17"/>
  <c r="K617" i="17"/>
  <c r="J617" i="17"/>
  <c r="I617" i="17"/>
  <c r="H617" i="17"/>
  <c r="F617" i="17"/>
  <c r="E617" i="17"/>
  <c r="D617" i="17"/>
  <c r="C617" i="17"/>
  <c r="B617" i="17"/>
  <c r="A617" i="17"/>
  <c r="R616" i="17"/>
  <c r="Q616" i="17"/>
  <c r="P616" i="17"/>
  <c r="O616" i="17"/>
  <c r="N616" i="17"/>
  <c r="M616" i="17"/>
  <c r="L616" i="17"/>
  <c r="K616" i="17"/>
  <c r="J616" i="17"/>
  <c r="I616" i="17"/>
  <c r="H616" i="17"/>
  <c r="F616" i="17"/>
  <c r="E616" i="17"/>
  <c r="D616" i="17"/>
  <c r="C616" i="17"/>
  <c r="B616" i="17"/>
  <c r="A616" i="17"/>
  <c r="R615" i="17"/>
  <c r="Q615" i="17"/>
  <c r="P615" i="17"/>
  <c r="O615" i="17"/>
  <c r="N615" i="17"/>
  <c r="M615" i="17"/>
  <c r="L615" i="17"/>
  <c r="K615" i="17"/>
  <c r="J615" i="17"/>
  <c r="I615" i="17"/>
  <c r="H615" i="17"/>
  <c r="F615" i="17"/>
  <c r="E615" i="17"/>
  <c r="D615" i="17"/>
  <c r="C615" i="17"/>
  <c r="B615" i="17"/>
  <c r="A615" i="17"/>
  <c r="R614" i="17"/>
  <c r="Q614" i="17"/>
  <c r="P614" i="17"/>
  <c r="O614" i="17"/>
  <c r="N614" i="17"/>
  <c r="M614" i="17"/>
  <c r="L614" i="17"/>
  <c r="K614" i="17"/>
  <c r="J614" i="17"/>
  <c r="I614" i="17"/>
  <c r="H614" i="17"/>
  <c r="F614" i="17"/>
  <c r="E614" i="17"/>
  <c r="D614" i="17"/>
  <c r="C614" i="17"/>
  <c r="B614" i="17"/>
  <c r="A614" i="17"/>
  <c r="R613" i="17"/>
  <c r="Q613" i="17"/>
  <c r="P613" i="17"/>
  <c r="O613" i="17"/>
  <c r="N613" i="17"/>
  <c r="M613" i="17"/>
  <c r="L613" i="17"/>
  <c r="K613" i="17"/>
  <c r="J613" i="17"/>
  <c r="I613" i="17"/>
  <c r="H613" i="17"/>
  <c r="F613" i="17"/>
  <c r="E613" i="17"/>
  <c r="D613" i="17"/>
  <c r="C613" i="17"/>
  <c r="B613" i="17"/>
  <c r="A613" i="17"/>
  <c r="R612" i="17"/>
  <c r="Q612" i="17"/>
  <c r="P612" i="17"/>
  <c r="O612" i="17"/>
  <c r="N612" i="17"/>
  <c r="M612" i="17"/>
  <c r="L612" i="17"/>
  <c r="K612" i="17"/>
  <c r="J612" i="17"/>
  <c r="I612" i="17"/>
  <c r="H612" i="17"/>
  <c r="F612" i="17"/>
  <c r="E612" i="17"/>
  <c r="D612" i="17"/>
  <c r="C612" i="17"/>
  <c r="B612" i="17"/>
  <c r="A612" i="17"/>
  <c r="R611" i="17"/>
  <c r="Q611" i="17"/>
  <c r="P611" i="17"/>
  <c r="O611" i="17"/>
  <c r="N611" i="17"/>
  <c r="M611" i="17"/>
  <c r="L611" i="17"/>
  <c r="K611" i="17"/>
  <c r="J611" i="17"/>
  <c r="I611" i="17"/>
  <c r="H611" i="17"/>
  <c r="F611" i="17"/>
  <c r="E611" i="17"/>
  <c r="D611" i="17"/>
  <c r="C611" i="17"/>
  <c r="B611" i="17"/>
  <c r="A611" i="17"/>
  <c r="R610" i="17"/>
  <c r="Q610" i="17"/>
  <c r="P610" i="17"/>
  <c r="O610" i="17"/>
  <c r="N610" i="17"/>
  <c r="M610" i="17"/>
  <c r="L610" i="17"/>
  <c r="K610" i="17"/>
  <c r="J610" i="17"/>
  <c r="I610" i="17"/>
  <c r="H610" i="17"/>
  <c r="F610" i="17"/>
  <c r="E610" i="17"/>
  <c r="D610" i="17"/>
  <c r="C610" i="17"/>
  <c r="B610" i="17"/>
  <c r="A610" i="17"/>
  <c r="R609" i="17"/>
  <c r="Q609" i="17"/>
  <c r="P609" i="17"/>
  <c r="O609" i="17"/>
  <c r="N609" i="17"/>
  <c r="M609" i="17"/>
  <c r="L609" i="17"/>
  <c r="K609" i="17"/>
  <c r="J609" i="17"/>
  <c r="I609" i="17"/>
  <c r="H609" i="17"/>
  <c r="F609" i="17"/>
  <c r="E609" i="17"/>
  <c r="D609" i="17"/>
  <c r="C609" i="17"/>
  <c r="B609" i="17"/>
  <c r="A609" i="17"/>
  <c r="R608" i="17"/>
  <c r="Q608" i="17"/>
  <c r="P608" i="17"/>
  <c r="O608" i="17"/>
  <c r="N608" i="17"/>
  <c r="M608" i="17"/>
  <c r="L608" i="17"/>
  <c r="K608" i="17"/>
  <c r="J608" i="17"/>
  <c r="I608" i="17"/>
  <c r="H608" i="17"/>
  <c r="F608" i="17"/>
  <c r="E608" i="17"/>
  <c r="D608" i="17"/>
  <c r="C608" i="17"/>
  <c r="B608" i="17"/>
  <c r="A608" i="17"/>
  <c r="R607" i="17"/>
  <c r="Q607" i="17"/>
  <c r="P607" i="17"/>
  <c r="O607" i="17"/>
  <c r="N607" i="17"/>
  <c r="M607" i="17"/>
  <c r="L607" i="17"/>
  <c r="K607" i="17"/>
  <c r="J607" i="17"/>
  <c r="I607" i="17"/>
  <c r="H607" i="17"/>
  <c r="F607" i="17"/>
  <c r="E607" i="17"/>
  <c r="D607" i="17"/>
  <c r="C607" i="17"/>
  <c r="B607" i="17"/>
  <c r="A607" i="17"/>
  <c r="R606" i="17"/>
  <c r="Q606" i="17"/>
  <c r="P606" i="17"/>
  <c r="O606" i="17"/>
  <c r="N606" i="17"/>
  <c r="M606" i="17"/>
  <c r="L606" i="17"/>
  <c r="K606" i="17"/>
  <c r="J606" i="17"/>
  <c r="I606" i="17"/>
  <c r="H606" i="17"/>
  <c r="F606" i="17"/>
  <c r="E606" i="17"/>
  <c r="D606" i="17"/>
  <c r="C606" i="17"/>
  <c r="B606" i="17"/>
  <c r="A606" i="17"/>
  <c r="R605" i="17"/>
  <c r="Q605" i="17"/>
  <c r="P605" i="17"/>
  <c r="O605" i="17"/>
  <c r="N605" i="17"/>
  <c r="M605" i="17"/>
  <c r="L605" i="17"/>
  <c r="K605" i="17"/>
  <c r="J605" i="17"/>
  <c r="I605" i="17"/>
  <c r="H605" i="17"/>
  <c r="F605" i="17"/>
  <c r="E605" i="17"/>
  <c r="D605" i="17"/>
  <c r="C605" i="17"/>
  <c r="B605" i="17"/>
  <c r="A605" i="17"/>
  <c r="R604" i="17"/>
  <c r="Q604" i="17"/>
  <c r="P604" i="17"/>
  <c r="O604" i="17"/>
  <c r="N604" i="17"/>
  <c r="M604" i="17"/>
  <c r="L604" i="17"/>
  <c r="K604" i="17"/>
  <c r="J604" i="17"/>
  <c r="I604" i="17"/>
  <c r="H604" i="17"/>
  <c r="F604" i="17"/>
  <c r="E604" i="17"/>
  <c r="D604" i="17"/>
  <c r="C604" i="17"/>
  <c r="B604" i="17"/>
  <c r="A604" i="17"/>
  <c r="R603" i="17"/>
  <c r="Q603" i="17"/>
  <c r="P603" i="17"/>
  <c r="O603" i="17"/>
  <c r="N603" i="17"/>
  <c r="M603" i="17"/>
  <c r="L603" i="17"/>
  <c r="K603" i="17"/>
  <c r="J603" i="17"/>
  <c r="I603" i="17"/>
  <c r="H603" i="17"/>
  <c r="F603" i="17"/>
  <c r="E603" i="17"/>
  <c r="D603" i="17"/>
  <c r="C603" i="17"/>
  <c r="B603" i="17"/>
  <c r="A603" i="17"/>
  <c r="R602" i="17"/>
  <c r="Q602" i="17"/>
  <c r="P602" i="17"/>
  <c r="O602" i="17"/>
  <c r="N602" i="17"/>
  <c r="M602" i="17"/>
  <c r="L602" i="17"/>
  <c r="K602" i="17"/>
  <c r="J602" i="17"/>
  <c r="I602" i="17"/>
  <c r="H602" i="17"/>
  <c r="F602" i="17"/>
  <c r="E602" i="17"/>
  <c r="D602" i="17"/>
  <c r="C602" i="17"/>
  <c r="B602" i="17"/>
  <c r="A602" i="17"/>
  <c r="R601" i="17"/>
  <c r="Q601" i="17"/>
  <c r="P601" i="17"/>
  <c r="O601" i="17"/>
  <c r="N601" i="17"/>
  <c r="M601" i="17"/>
  <c r="L601" i="17"/>
  <c r="K601" i="17"/>
  <c r="J601" i="17"/>
  <c r="I601" i="17"/>
  <c r="H601" i="17"/>
  <c r="F601" i="17"/>
  <c r="E601" i="17"/>
  <c r="D601" i="17"/>
  <c r="C601" i="17"/>
  <c r="B601" i="17"/>
  <c r="A601" i="17"/>
  <c r="R600" i="17"/>
  <c r="Q600" i="17"/>
  <c r="P600" i="17"/>
  <c r="O600" i="17"/>
  <c r="N600" i="17"/>
  <c r="M600" i="17"/>
  <c r="L600" i="17"/>
  <c r="K600" i="17"/>
  <c r="J600" i="17"/>
  <c r="I600" i="17"/>
  <c r="H600" i="17"/>
  <c r="F600" i="17"/>
  <c r="E600" i="17"/>
  <c r="D600" i="17"/>
  <c r="C600" i="17"/>
  <c r="B600" i="17"/>
  <c r="A600" i="17"/>
  <c r="R599" i="17"/>
  <c r="Q599" i="17"/>
  <c r="P599" i="17"/>
  <c r="O599" i="17"/>
  <c r="N599" i="17"/>
  <c r="M599" i="17"/>
  <c r="L599" i="17"/>
  <c r="K599" i="17"/>
  <c r="J599" i="17"/>
  <c r="I599" i="17"/>
  <c r="H599" i="17"/>
  <c r="F599" i="17"/>
  <c r="E599" i="17"/>
  <c r="D599" i="17"/>
  <c r="C599" i="17"/>
  <c r="B599" i="17"/>
  <c r="A599" i="17"/>
  <c r="R598" i="17"/>
  <c r="Q598" i="17"/>
  <c r="P598" i="17"/>
  <c r="O598" i="17"/>
  <c r="N598" i="17"/>
  <c r="M598" i="17"/>
  <c r="L598" i="17"/>
  <c r="K598" i="17"/>
  <c r="J598" i="17"/>
  <c r="I598" i="17"/>
  <c r="H598" i="17"/>
  <c r="F598" i="17"/>
  <c r="E598" i="17"/>
  <c r="D598" i="17"/>
  <c r="C598" i="17"/>
  <c r="B598" i="17"/>
  <c r="A598" i="17"/>
  <c r="R597" i="17"/>
  <c r="Q597" i="17"/>
  <c r="P597" i="17"/>
  <c r="O597" i="17"/>
  <c r="N597" i="17"/>
  <c r="M597" i="17"/>
  <c r="L597" i="17"/>
  <c r="K597" i="17"/>
  <c r="J597" i="17"/>
  <c r="I597" i="17"/>
  <c r="H597" i="17"/>
  <c r="F597" i="17"/>
  <c r="E597" i="17"/>
  <c r="D597" i="17"/>
  <c r="C597" i="17"/>
  <c r="B597" i="17"/>
  <c r="A597" i="17"/>
  <c r="R596" i="17"/>
  <c r="Q596" i="17"/>
  <c r="P596" i="17"/>
  <c r="O596" i="17"/>
  <c r="N596" i="17"/>
  <c r="M596" i="17"/>
  <c r="L596" i="17"/>
  <c r="K596" i="17"/>
  <c r="J596" i="17"/>
  <c r="I596" i="17"/>
  <c r="H596" i="17"/>
  <c r="F596" i="17"/>
  <c r="E596" i="17"/>
  <c r="D596" i="17"/>
  <c r="C596" i="17"/>
  <c r="B596" i="17"/>
  <c r="A596" i="17"/>
  <c r="R595" i="17"/>
  <c r="Q595" i="17"/>
  <c r="P595" i="17"/>
  <c r="O595" i="17"/>
  <c r="N595" i="17"/>
  <c r="M595" i="17"/>
  <c r="L595" i="17"/>
  <c r="K595" i="17"/>
  <c r="J595" i="17"/>
  <c r="I595" i="17"/>
  <c r="H595" i="17"/>
  <c r="F595" i="17"/>
  <c r="E595" i="17"/>
  <c r="D595" i="17"/>
  <c r="C595" i="17"/>
  <c r="B595" i="17"/>
  <c r="A595" i="17"/>
  <c r="R594" i="17"/>
  <c r="Q594" i="17"/>
  <c r="P594" i="17"/>
  <c r="O594" i="17"/>
  <c r="N594" i="17"/>
  <c r="M594" i="17"/>
  <c r="L594" i="17"/>
  <c r="K594" i="17"/>
  <c r="J594" i="17"/>
  <c r="I594" i="17"/>
  <c r="H594" i="17"/>
  <c r="F594" i="17"/>
  <c r="E594" i="17"/>
  <c r="D594" i="17"/>
  <c r="C594" i="17"/>
  <c r="B594" i="17"/>
  <c r="A594" i="17"/>
  <c r="R593" i="17"/>
  <c r="Q593" i="17"/>
  <c r="P593" i="17"/>
  <c r="O593" i="17"/>
  <c r="N593" i="17"/>
  <c r="M593" i="17"/>
  <c r="L593" i="17"/>
  <c r="K593" i="17"/>
  <c r="J593" i="17"/>
  <c r="I593" i="17"/>
  <c r="H593" i="17"/>
  <c r="F593" i="17"/>
  <c r="E593" i="17"/>
  <c r="D593" i="17"/>
  <c r="C593" i="17"/>
  <c r="B593" i="17"/>
  <c r="A593" i="17"/>
  <c r="R592" i="17"/>
  <c r="Q592" i="17"/>
  <c r="P592" i="17"/>
  <c r="O592" i="17"/>
  <c r="N592" i="17"/>
  <c r="M592" i="17"/>
  <c r="L592" i="17"/>
  <c r="K592" i="17"/>
  <c r="J592" i="17"/>
  <c r="I592" i="17"/>
  <c r="H592" i="17"/>
  <c r="F592" i="17"/>
  <c r="E592" i="17"/>
  <c r="D592" i="17"/>
  <c r="C592" i="17"/>
  <c r="B592" i="17"/>
  <c r="A592" i="17"/>
  <c r="R590" i="17"/>
  <c r="Q590" i="17"/>
  <c r="P590" i="17"/>
  <c r="O590" i="17"/>
  <c r="N590" i="17"/>
  <c r="M590" i="17"/>
  <c r="L590" i="17"/>
  <c r="K590" i="17"/>
  <c r="J590" i="17"/>
  <c r="I590" i="17"/>
  <c r="H590" i="17"/>
  <c r="F590" i="17"/>
  <c r="E590" i="17"/>
  <c r="D590" i="17"/>
  <c r="C590" i="17"/>
  <c r="B590" i="17"/>
  <c r="A590" i="17"/>
  <c r="R589" i="17"/>
  <c r="Q589" i="17"/>
  <c r="P589" i="17"/>
  <c r="O589" i="17"/>
  <c r="N589" i="17"/>
  <c r="M589" i="17"/>
  <c r="L589" i="17"/>
  <c r="K589" i="17"/>
  <c r="J589" i="17"/>
  <c r="I589" i="17"/>
  <c r="H589" i="17"/>
  <c r="F589" i="17"/>
  <c r="E589" i="17"/>
  <c r="D589" i="17"/>
  <c r="C589" i="17"/>
  <c r="B589" i="17"/>
  <c r="A589" i="17"/>
  <c r="R588" i="17"/>
  <c r="Q588" i="17"/>
  <c r="P588" i="17"/>
  <c r="O588" i="17"/>
  <c r="N588" i="17"/>
  <c r="M588" i="17"/>
  <c r="L588" i="17"/>
  <c r="K588" i="17"/>
  <c r="J588" i="17"/>
  <c r="I588" i="17"/>
  <c r="H588" i="17"/>
  <c r="F588" i="17"/>
  <c r="E588" i="17"/>
  <c r="D588" i="17"/>
  <c r="C588" i="17"/>
  <c r="B588" i="17"/>
  <c r="A588" i="17"/>
  <c r="R587" i="17"/>
  <c r="Q587" i="17"/>
  <c r="P587" i="17"/>
  <c r="O587" i="17"/>
  <c r="N587" i="17"/>
  <c r="M587" i="17"/>
  <c r="L587" i="17"/>
  <c r="K587" i="17"/>
  <c r="J587" i="17"/>
  <c r="I587" i="17"/>
  <c r="H587" i="17"/>
  <c r="F587" i="17"/>
  <c r="E587" i="17"/>
  <c r="D587" i="17"/>
  <c r="C587" i="17"/>
  <c r="B587" i="17"/>
  <c r="A587" i="17"/>
  <c r="R586" i="17"/>
  <c r="Q586" i="17"/>
  <c r="P586" i="17"/>
  <c r="O586" i="17"/>
  <c r="N586" i="17"/>
  <c r="M586" i="17"/>
  <c r="L586" i="17"/>
  <c r="K586" i="17"/>
  <c r="J586" i="17"/>
  <c r="I586" i="17"/>
  <c r="H586" i="17"/>
  <c r="F586" i="17"/>
  <c r="E586" i="17"/>
  <c r="D586" i="17"/>
  <c r="C586" i="17"/>
  <c r="B586" i="17"/>
  <c r="A586" i="17"/>
  <c r="R585" i="17"/>
  <c r="Q585" i="17"/>
  <c r="P585" i="17"/>
  <c r="O585" i="17"/>
  <c r="N585" i="17"/>
  <c r="M585" i="17"/>
  <c r="L585" i="17"/>
  <c r="K585" i="17"/>
  <c r="J585" i="17"/>
  <c r="I585" i="17"/>
  <c r="H585" i="17"/>
  <c r="F585" i="17"/>
  <c r="E585" i="17"/>
  <c r="D585" i="17"/>
  <c r="C585" i="17"/>
  <c r="B585" i="17"/>
  <c r="A585" i="17"/>
  <c r="R584" i="17"/>
  <c r="Q584" i="17"/>
  <c r="P584" i="17"/>
  <c r="O584" i="17"/>
  <c r="N584" i="17"/>
  <c r="M584" i="17"/>
  <c r="L584" i="17"/>
  <c r="K584" i="17"/>
  <c r="J584" i="17"/>
  <c r="I584" i="17"/>
  <c r="H584" i="17"/>
  <c r="F584" i="17"/>
  <c r="E584" i="17"/>
  <c r="D584" i="17"/>
  <c r="C584" i="17"/>
  <c r="B584" i="17"/>
  <c r="A584" i="17"/>
  <c r="R583" i="17"/>
  <c r="Q583" i="17"/>
  <c r="P583" i="17"/>
  <c r="O583" i="17"/>
  <c r="N583" i="17"/>
  <c r="M583" i="17"/>
  <c r="L583" i="17"/>
  <c r="K583" i="17"/>
  <c r="J583" i="17"/>
  <c r="I583" i="17"/>
  <c r="H583" i="17"/>
  <c r="F583" i="17"/>
  <c r="E583" i="17"/>
  <c r="D583" i="17"/>
  <c r="C583" i="17"/>
  <c r="B583" i="17"/>
  <c r="A583" i="17"/>
  <c r="R582" i="17"/>
  <c r="Q582" i="17"/>
  <c r="P582" i="17"/>
  <c r="O582" i="17"/>
  <c r="N582" i="17"/>
  <c r="M582" i="17"/>
  <c r="L582" i="17"/>
  <c r="K582" i="17"/>
  <c r="J582" i="17"/>
  <c r="I582" i="17"/>
  <c r="H582" i="17"/>
  <c r="F582" i="17"/>
  <c r="E582" i="17"/>
  <c r="D582" i="17"/>
  <c r="C582" i="17"/>
  <c r="B582" i="17"/>
  <c r="A582" i="17"/>
  <c r="R581" i="17"/>
  <c r="Q581" i="17"/>
  <c r="P581" i="17"/>
  <c r="O581" i="17"/>
  <c r="N581" i="17"/>
  <c r="M581" i="17"/>
  <c r="L581" i="17"/>
  <c r="K581" i="17"/>
  <c r="J581" i="17"/>
  <c r="I581" i="17"/>
  <c r="H581" i="17"/>
  <c r="F581" i="17"/>
  <c r="E581" i="17"/>
  <c r="D581" i="17"/>
  <c r="C581" i="17"/>
  <c r="B581" i="17"/>
  <c r="A581" i="17"/>
  <c r="R580" i="17"/>
  <c r="Q580" i="17"/>
  <c r="P580" i="17"/>
  <c r="O580" i="17"/>
  <c r="N580" i="17"/>
  <c r="M580" i="17"/>
  <c r="L580" i="17"/>
  <c r="K580" i="17"/>
  <c r="J580" i="17"/>
  <c r="I580" i="17"/>
  <c r="H580" i="17"/>
  <c r="F580" i="17"/>
  <c r="E580" i="17"/>
  <c r="D580" i="17"/>
  <c r="C580" i="17"/>
  <c r="B580" i="17"/>
  <c r="A580" i="17"/>
  <c r="R579" i="17"/>
  <c r="Q579" i="17"/>
  <c r="P579" i="17"/>
  <c r="O579" i="17"/>
  <c r="N579" i="17"/>
  <c r="M579" i="17"/>
  <c r="L579" i="17"/>
  <c r="K579" i="17"/>
  <c r="J579" i="17"/>
  <c r="I579" i="17"/>
  <c r="H579" i="17"/>
  <c r="F579" i="17"/>
  <c r="E579" i="17"/>
  <c r="D579" i="17"/>
  <c r="C579" i="17"/>
  <c r="B579" i="17"/>
  <c r="A579" i="17"/>
  <c r="R578" i="17"/>
  <c r="Q578" i="17"/>
  <c r="P578" i="17"/>
  <c r="O578" i="17"/>
  <c r="N578" i="17"/>
  <c r="M578" i="17"/>
  <c r="L578" i="17"/>
  <c r="K578" i="17"/>
  <c r="J578" i="17"/>
  <c r="I578" i="17"/>
  <c r="H578" i="17"/>
  <c r="F578" i="17"/>
  <c r="E578" i="17"/>
  <c r="D578" i="17"/>
  <c r="C578" i="17"/>
  <c r="B578" i="17"/>
  <c r="A578" i="17"/>
  <c r="R577" i="17"/>
  <c r="Q577" i="17"/>
  <c r="P577" i="17"/>
  <c r="O577" i="17"/>
  <c r="N577" i="17"/>
  <c r="M577" i="17"/>
  <c r="L577" i="17"/>
  <c r="K577" i="17"/>
  <c r="J577" i="17"/>
  <c r="I577" i="17"/>
  <c r="H577" i="17"/>
  <c r="F577" i="17"/>
  <c r="E577" i="17"/>
  <c r="D577" i="17"/>
  <c r="C577" i="17"/>
  <c r="B577" i="17"/>
  <c r="A577" i="17"/>
  <c r="R576" i="17"/>
  <c r="Q576" i="17"/>
  <c r="P576" i="17"/>
  <c r="O576" i="17"/>
  <c r="N576" i="17"/>
  <c r="M576" i="17"/>
  <c r="L576" i="17"/>
  <c r="K576" i="17"/>
  <c r="J576" i="17"/>
  <c r="I576" i="17"/>
  <c r="H576" i="17"/>
  <c r="F576" i="17"/>
  <c r="E576" i="17"/>
  <c r="D576" i="17"/>
  <c r="C576" i="17"/>
  <c r="B576" i="17"/>
  <c r="A576" i="17"/>
  <c r="R575" i="17"/>
  <c r="Q575" i="17"/>
  <c r="P575" i="17"/>
  <c r="O575" i="17"/>
  <c r="N575" i="17"/>
  <c r="M575" i="17"/>
  <c r="L575" i="17"/>
  <c r="K575" i="17"/>
  <c r="J575" i="17"/>
  <c r="I575" i="17"/>
  <c r="H575" i="17"/>
  <c r="F575" i="17"/>
  <c r="E575" i="17"/>
  <c r="D575" i="17"/>
  <c r="C575" i="17"/>
  <c r="B575" i="17"/>
  <c r="A575" i="17"/>
  <c r="R574" i="17"/>
  <c r="Q574" i="17"/>
  <c r="P574" i="17"/>
  <c r="O574" i="17"/>
  <c r="N574" i="17"/>
  <c r="M574" i="17"/>
  <c r="L574" i="17"/>
  <c r="K574" i="17"/>
  <c r="J574" i="17"/>
  <c r="I574" i="17"/>
  <c r="H574" i="17"/>
  <c r="F574" i="17"/>
  <c r="E574" i="17"/>
  <c r="D574" i="17"/>
  <c r="C574" i="17"/>
  <c r="B574" i="17"/>
  <c r="A574" i="17"/>
  <c r="R573" i="17"/>
  <c r="Q573" i="17"/>
  <c r="P573" i="17"/>
  <c r="O573" i="17"/>
  <c r="N573" i="17"/>
  <c r="M573" i="17"/>
  <c r="L573" i="17"/>
  <c r="K573" i="17"/>
  <c r="J573" i="17"/>
  <c r="I573" i="17"/>
  <c r="H573" i="17"/>
  <c r="F573" i="17"/>
  <c r="E573" i="17"/>
  <c r="D573" i="17"/>
  <c r="C573" i="17"/>
  <c r="B573" i="17"/>
  <c r="A573" i="17"/>
  <c r="R572" i="17"/>
  <c r="Q572" i="17"/>
  <c r="P572" i="17"/>
  <c r="O572" i="17"/>
  <c r="N572" i="17"/>
  <c r="M572" i="17"/>
  <c r="L572" i="17"/>
  <c r="K572" i="17"/>
  <c r="J572" i="17"/>
  <c r="I572" i="17"/>
  <c r="H572" i="17"/>
  <c r="F572" i="17"/>
  <c r="E572" i="17"/>
  <c r="D572" i="17"/>
  <c r="C572" i="17"/>
  <c r="B572" i="17"/>
  <c r="A572" i="17"/>
  <c r="R571" i="17"/>
  <c r="Q571" i="17"/>
  <c r="P571" i="17"/>
  <c r="O571" i="17"/>
  <c r="N571" i="17"/>
  <c r="M571" i="17"/>
  <c r="L571" i="17"/>
  <c r="K571" i="17"/>
  <c r="J571" i="17"/>
  <c r="I571" i="17"/>
  <c r="H571" i="17"/>
  <c r="F571" i="17"/>
  <c r="E571" i="17"/>
  <c r="D571" i="17"/>
  <c r="C571" i="17"/>
  <c r="B571" i="17"/>
  <c r="A571" i="17"/>
  <c r="R570" i="17"/>
  <c r="Q570" i="17"/>
  <c r="P570" i="17"/>
  <c r="O570" i="17"/>
  <c r="N570" i="17"/>
  <c r="M570" i="17"/>
  <c r="L570" i="17"/>
  <c r="K570" i="17"/>
  <c r="J570" i="17"/>
  <c r="I570" i="17"/>
  <c r="H570" i="17"/>
  <c r="F570" i="17"/>
  <c r="E570" i="17"/>
  <c r="D570" i="17"/>
  <c r="C570" i="17"/>
  <c r="B570" i="17"/>
  <c r="A570" i="17"/>
  <c r="R569" i="17"/>
  <c r="Q569" i="17"/>
  <c r="P569" i="17"/>
  <c r="O569" i="17"/>
  <c r="N569" i="17"/>
  <c r="M569" i="17"/>
  <c r="L569" i="17"/>
  <c r="K569" i="17"/>
  <c r="J569" i="17"/>
  <c r="I569" i="17"/>
  <c r="H569" i="17"/>
  <c r="F569" i="17"/>
  <c r="E569" i="17"/>
  <c r="D569" i="17"/>
  <c r="C569" i="17"/>
  <c r="B569" i="17"/>
  <c r="A569" i="17"/>
  <c r="R568" i="17"/>
  <c r="Q568" i="17"/>
  <c r="P568" i="17"/>
  <c r="O568" i="17"/>
  <c r="N568" i="17"/>
  <c r="M568" i="17"/>
  <c r="L568" i="17"/>
  <c r="K568" i="17"/>
  <c r="J568" i="17"/>
  <c r="I568" i="17"/>
  <c r="H568" i="17"/>
  <c r="F568" i="17"/>
  <c r="E568" i="17"/>
  <c r="D568" i="17"/>
  <c r="C568" i="17"/>
  <c r="B568" i="17"/>
  <c r="A568" i="17"/>
  <c r="R567" i="17"/>
  <c r="Q567" i="17"/>
  <c r="P567" i="17"/>
  <c r="O567" i="17"/>
  <c r="N567" i="17"/>
  <c r="M567" i="17"/>
  <c r="L567" i="17"/>
  <c r="K567" i="17"/>
  <c r="J567" i="17"/>
  <c r="I567" i="17"/>
  <c r="H567" i="17"/>
  <c r="F567" i="17"/>
  <c r="E567" i="17"/>
  <c r="D567" i="17"/>
  <c r="C567" i="17"/>
  <c r="B567" i="17"/>
  <c r="A567" i="17"/>
  <c r="R566" i="17"/>
  <c r="Q566" i="17"/>
  <c r="P566" i="17"/>
  <c r="O566" i="17"/>
  <c r="N566" i="17"/>
  <c r="M566" i="17"/>
  <c r="L566" i="17"/>
  <c r="K566" i="17"/>
  <c r="J566" i="17"/>
  <c r="I566" i="17"/>
  <c r="H566" i="17"/>
  <c r="F566" i="17"/>
  <c r="E566" i="17"/>
  <c r="D566" i="17"/>
  <c r="C566" i="17"/>
  <c r="B566" i="17"/>
  <c r="A566" i="17"/>
  <c r="R565" i="17"/>
  <c r="Q565" i="17"/>
  <c r="P565" i="17"/>
  <c r="O565" i="17"/>
  <c r="N565" i="17"/>
  <c r="M565" i="17"/>
  <c r="L565" i="17"/>
  <c r="K565" i="17"/>
  <c r="J565" i="17"/>
  <c r="I565" i="17"/>
  <c r="H565" i="17"/>
  <c r="F565" i="17"/>
  <c r="E565" i="17"/>
  <c r="D565" i="17"/>
  <c r="C565" i="17"/>
  <c r="B565" i="17"/>
  <c r="A565" i="17"/>
  <c r="R564" i="17"/>
  <c r="Q564" i="17"/>
  <c r="P564" i="17"/>
  <c r="O564" i="17"/>
  <c r="N564" i="17"/>
  <c r="M564" i="17"/>
  <c r="L564" i="17"/>
  <c r="K564" i="17"/>
  <c r="J564" i="17"/>
  <c r="I564" i="17"/>
  <c r="H564" i="17"/>
  <c r="F564" i="17"/>
  <c r="E564" i="17"/>
  <c r="D564" i="17"/>
  <c r="C564" i="17"/>
  <c r="B564" i="17"/>
  <c r="A564" i="17"/>
  <c r="R563" i="17"/>
  <c r="Q563" i="17"/>
  <c r="P563" i="17"/>
  <c r="O563" i="17"/>
  <c r="N563" i="17"/>
  <c r="M563" i="17"/>
  <c r="L563" i="17"/>
  <c r="K563" i="17"/>
  <c r="J563" i="17"/>
  <c r="I563" i="17"/>
  <c r="H563" i="17"/>
  <c r="F563" i="17"/>
  <c r="E563" i="17"/>
  <c r="D563" i="17"/>
  <c r="C563" i="17"/>
  <c r="B563" i="17"/>
  <c r="A563" i="17"/>
  <c r="R562" i="17"/>
  <c r="Q562" i="17"/>
  <c r="P562" i="17"/>
  <c r="O562" i="17"/>
  <c r="N562" i="17"/>
  <c r="M562" i="17"/>
  <c r="L562" i="17"/>
  <c r="K562" i="17"/>
  <c r="J562" i="17"/>
  <c r="I562" i="17"/>
  <c r="H562" i="17"/>
  <c r="F562" i="17"/>
  <c r="E562" i="17"/>
  <c r="D562" i="17"/>
  <c r="C562" i="17"/>
  <c r="B562" i="17"/>
  <c r="A562" i="17"/>
  <c r="R561" i="17"/>
  <c r="Q561" i="17"/>
  <c r="P561" i="17"/>
  <c r="O561" i="17"/>
  <c r="N561" i="17"/>
  <c r="M561" i="17"/>
  <c r="L561" i="17"/>
  <c r="K561" i="17"/>
  <c r="J561" i="17"/>
  <c r="I561" i="17"/>
  <c r="H561" i="17"/>
  <c r="F561" i="17"/>
  <c r="E561" i="17"/>
  <c r="D561" i="17"/>
  <c r="C561" i="17"/>
  <c r="B561" i="17"/>
  <c r="A561" i="17"/>
  <c r="R560" i="17"/>
  <c r="Q560" i="17"/>
  <c r="P560" i="17"/>
  <c r="O560" i="17"/>
  <c r="N560" i="17"/>
  <c r="M560" i="17"/>
  <c r="L560" i="17"/>
  <c r="K560" i="17"/>
  <c r="J560" i="17"/>
  <c r="I560" i="17"/>
  <c r="H560" i="17"/>
  <c r="F560" i="17"/>
  <c r="E560" i="17"/>
  <c r="D560" i="17"/>
  <c r="C560" i="17"/>
  <c r="B560" i="17"/>
  <c r="A560" i="17"/>
  <c r="R559" i="17"/>
  <c r="Q559" i="17"/>
  <c r="P559" i="17"/>
  <c r="O559" i="17"/>
  <c r="N559" i="17"/>
  <c r="M559" i="17"/>
  <c r="L559" i="17"/>
  <c r="K559" i="17"/>
  <c r="J559" i="17"/>
  <c r="I559" i="17"/>
  <c r="H559" i="17"/>
  <c r="F559" i="17"/>
  <c r="E559" i="17"/>
  <c r="D559" i="17"/>
  <c r="C559" i="17"/>
  <c r="B559" i="17"/>
  <c r="A559" i="17"/>
  <c r="R558" i="17"/>
  <c r="Q558" i="17"/>
  <c r="P558" i="17"/>
  <c r="O558" i="17"/>
  <c r="N558" i="17"/>
  <c r="M558" i="17"/>
  <c r="L558" i="17"/>
  <c r="K558" i="17"/>
  <c r="J558" i="17"/>
  <c r="I558" i="17"/>
  <c r="H558" i="17"/>
  <c r="F558" i="17"/>
  <c r="E558" i="17"/>
  <c r="D558" i="17"/>
  <c r="C558" i="17"/>
  <c r="B558" i="17"/>
  <c r="A558" i="17"/>
  <c r="R557" i="17"/>
  <c r="Q557" i="17"/>
  <c r="P557" i="17"/>
  <c r="O557" i="17"/>
  <c r="N557" i="17"/>
  <c r="M557" i="17"/>
  <c r="L557" i="17"/>
  <c r="K557" i="17"/>
  <c r="J557" i="17"/>
  <c r="I557" i="17"/>
  <c r="H557" i="17"/>
  <c r="F557" i="17"/>
  <c r="E557" i="17"/>
  <c r="D557" i="17"/>
  <c r="C557" i="17"/>
  <c r="B557" i="17"/>
  <c r="A557" i="17"/>
  <c r="R556" i="17"/>
  <c r="Q556" i="17"/>
  <c r="P556" i="17"/>
  <c r="O556" i="17"/>
  <c r="N556" i="17"/>
  <c r="M556" i="17"/>
  <c r="L556" i="17"/>
  <c r="K556" i="17"/>
  <c r="J556" i="17"/>
  <c r="I556" i="17"/>
  <c r="H556" i="17"/>
  <c r="F556" i="17"/>
  <c r="E556" i="17"/>
  <c r="D556" i="17"/>
  <c r="C556" i="17"/>
  <c r="B556" i="17"/>
  <c r="A556" i="17"/>
  <c r="R555" i="17"/>
  <c r="Q555" i="17"/>
  <c r="P555" i="17"/>
  <c r="O555" i="17"/>
  <c r="N555" i="17"/>
  <c r="M555" i="17"/>
  <c r="L555" i="17"/>
  <c r="K555" i="17"/>
  <c r="J555" i="17"/>
  <c r="I555" i="17"/>
  <c r="H555" i="17"/>
  <c r="F555" i="17"/>
  <c r="E555" i="17"/>
  <c r="D555" i="17"/>
  <c r="C555" i="17"/>
  <c r="B555" i="17"/>
  <c r="A555" i="17"/>
  <c r="R554" i="17"/>
  <c r="Q554" i="17"/>
  <c r="P554" i="17"/>
  <c r="O554" i="17"/>
  <c r="N554" i="17"/>
  <c r="M554" i="17"/>
  <c r="L554" i="17"/>
  <c r="K554" i="17"/>
  <c r="J554" i="17"/>
  <c r="I554" i="17"/>
  <c r="H554" i="17"/>
  <c r="F554" i="17"/>
  <c r="E554" i="17"/>
  <c r="D554" i="17"/>
  <c r="C554" i="17"/>
  <c r="B554" i="17"/>
  <c r="A554" i="17"/>
  <c r="R553" i="17"/>
  <c r="Q553" i="17"/>
  <c r="P553" i="17"/>
  <c r="O553" i="17"/>
  <c r="N553" i="17"/>
  <c r="M553" i="17"/>
  <c r="L553" i="17"/>
  <c r="K553" i="17"/>
  <c r="J553" i="17"/>
  <c r="I553" i="17"/>
  <c r="H553" i="17"/>
  <c r="F553" i="17"/>
  <c r="E553" i="17"/>
  <c r="D553" i="17"/>
  <c r="C553" i="17"/>
  <c r="B553" i="17"/>
  <c r="A553" i="17"/>
  <c r="R552" i="17"/>
  <c r="Q552" i="17"/>
  <c r="P552" i="17"/>
  <c r="O552" i="17"/>
  <c r="N552" i="17"/>
  <c r="M552" i="17"/>
  <c r="L552" i="17"/>
  <c r="K552" i="17"/>
  <c r="J552" i="17"/>
  <c r="I552" i="17"/>
  <c r="F552" i="17"/>
  <c r="E552" i="17"/>
  <c r="D552" i="17"/>
  <c r="C552" i="17"/>
  <c r="B552" i="17"/>
  <c r="A552" i="17"/>
  <c r="R551" i="17"/>
  <c r="Q551" i="17"/>
  <c r="P551" i="17"/>
  <c r="O551" i="17"/>
  <c r="N551" i="17"/>
  <c r="M551" i="17"/>
  <c r="L551" i="17"/>
  <c r="K551" i="17"/>
  <c r="J551" i="17"/>
  <c r="I551" i="17"/>
  <c r="H551" i="17"/>
  <c r="F551" i="17"/>
  <c r="E551" i="17"/>
  <c r="D551" i="17"/>
  <c r="C551" i="17"/>
  <c r="B551" i="17"/>
  <c r="A551" i="17"/>
  <c r="R550" i="17"/>
  <c r="Q550" i="17"/>
  <c r="P550" i="17"/>
  <c r="O550" i="17"/>
  <c r="N550" i="17"/>
  <c r="M550" i="17"/>
  <c r="L550" i="17"/>
  <c r="K550" i="17"/>
  <c r="J550" i="17"/>
  <c r="I550" i="17"/>
  <c r="H550" i="17"/>
  <c r="F550" i="17"/>
  <c r="E550" i="17"/>
  <c r="D550" i="17"/>
  <c r="C550" i="17"/>
  <c r="B550" i="17"/>
  <c r="A550" i="17"/>
  <c r="R549" i="17"/>
  <c r="Q549" i="17"/>
  <c r="P549" i="17"/>
  <c r="O549" i="17"/>
  <c r="N549" i="17"/>
  <c r="M549" i="17"/>
  <c r="L549" i="17"/>
  <c r="K549" i="17"/>
  <c r="J549" i="17"/>
  <c r="I549" i="17"/>
  <c r="H549" i="17"/>
  <c r="F549" i="17"/>
  <c r="E549" i="17"/>
  <c r="D549" i="17"/>
  <c r="C549" i="17"/>
  <c r="B549" i="17"/>
  <c r="A549" i="17"/>
  <c r="R548" i="17"/>
  <c r="Q548" i="17"/>
  <c r="P548" i="17"/>
  <c r="O548" i="17"/>
  <c r="N548" i="17"/>
  <c r="M548" i="17"/>
  <c r="L548" i="17"/>
  <c r="K548" i="17"/>
  <c r="J548" i="17"/>
  <c r="I548" i="17"/>
  <c r="H548" i="17"/>
  <c r="F548" i="17"/>
  <c r="E548" i="17"/>
  <c r="D548" i="17"/>
  <c r="C548" i="17"/>
  <c r="B548" i="17"/>
  <c r="A548" i="17"/>
  <c r="R547" i="17"/>
  <c r="Q547" i="17"/>
  <c r="P547" i="17"/>
  <c r="O547" i="17"/>
  <c r="N547" i="17"/>
  <c r="M547" i="17"/>
  <c r="L547" i="17"/>
  <c r="K547" i="17"/>
  <c r="J547" i="17"/>
  <c r="I547" i="17"/>
  <c r="H547" i="17"/>
  <c r="F547" i="17"/>
  <c r="E547" i="17"/>
  <c r="D547" i="17"/>
  <c r="C547" i="17"/>
  <c r="B547" i="17"/>
  <c r="A547" i="17"/>
  <c r="R546" i="17"/>
  <c r="Q546" i="17"/>
  <c r="P546" i="17"/>
  <c r="O546" i="17"/>
  <c r="N546" i="17"/>
  <c r="M546" i="17"/>
  <c r="L546" i="17"/>
  <c r="K546" i="17"/>
  <c r="J546" i="17"/>
  <c r="I546" i="17"/>
  <c r="H546" i="17"/>
  <c r="F546" i="17"/>
  <c r="E546" i="17"/>
  <c r="D546" i="17"/>
  <c r="C546" i="17"/>
  <c r="B546" i="17"/>
  <c r="A546" i="17"/>
  <c r="R545" i="17"/>
  <c r="Q545" i="17"/>
  <c r="P545" i="17"/>
  <c r="O545" i="17"/>
  <c r="N545" i="17"/>
  <c r="M545" i="17"/>
  <c r="L545" i="17"/>
  <c r="K545" i="17"/>
  <c r="J545" i="17"/>
  <c r="I545" i="17"/>
  <c r="H545" i="17"/>
  <c r="F545" i="17"/>
  <c r="E545" i="17"/>
  <c r="D545" i="17"/>
  <c r="C545" i="17"/>
  <c r="B545" i="17"/>
  <c r="A545" i="17"/>
  <c r="R544" i="17"/>
  <c r="Q544" i="17"/>
  <c r="P544" i="17"/>
  <c r="O544" i="17"/>
  <c r="N544" i="17"/>
  <c r="M544" i="17"/>
  <c r="L544" i="17"/>
  <c r="K544" i="17"/>
  <c r="J544" i="17"/>
  <c r="I544" i="17"/>
  <c r="H544" i="17"/>
  <c r="F544" i="17"/>
  <c r="E544" i="17"/>
  <c r="D544" i="17"/>
  <c r="C544" i="17"/>
  <c r="B544" i="17"/>
  <c r="A544" i="17"/>
  <c r="R543" i="17"/>
  <c r="Q543" i="17"/>
  <c r="P543" i="17"/>
  <c r="O543" i="17"/>
  <c r="N543" i="17"/>
  <c r="M543" i="17"/>
  <c r="L543" i="17"/>
  <c r="K543" i="17"/>
  <c r="J543" i="17"/>
  <c r="I543" i="17"/>
  <c r="H543" i="17"/>
  <c r="F543" i="17"/>
  <c r="E543" i="17"/>
  <c r="D543" i="17"/>
  <c r="C543" i="17"/>
  <c r="B543" i="17"/>
  <c r="A543" i="17"/>
  <c r="R542" i="17"/>
  <c r="Q542" i="17"/>
  <c r="P542" i="17"/>
  <c r="O542" i="17"/>
  <c r="N542" i="17"/>
  <c r="M542" i="17"/>
  <c r="L542" i="17"/>
  <c r="K542" i="17"/>
  <c r="J542" i="17"/>
  <c r="I542" i="17"/>
  <c r="H542" i="17"/>
  <c r="F542" i="17"/>
  <c r="E542" i="17"/>
  <c r="D542" i="17"/>
  <c r="C542" i="17"/>
  <c r="B542" i="17"/>
  <c r="A542" i="17"/>
  <c r="R541" i="17"/>
  <c r="Q541" i="17"/>
  <c r="P541" i="17"/>
  <c r="O541" i="17"/>
  <c r="N541" i="17"/>
  <c r="M541" i="17"/>
  <c r="L541" i="17"/>
  <c r="K541" i="17"/>
  <c r="J541" i="17"/>
  <c r="I541" i="17"/>
  <c r="H541" i="17"/>
  <c r="F541" i="17"/>
  <c r="E541" i="17"/>
  <c r="D541" i="17"/>
  <c r="C541" i="17"/>
  <c r="B541" i="17"/>
  <c r="A541" i="17"/>
  <c r="R540" i="17"/>
  <c r="Q540" i="17"/>
  <c r="P540" i="17"/>
  <c r="O540" i="17"/>
  <c r="N540" i="17"/>
  <c r="M540" i="17"/>
  <c r="L540" i="17"/>
  <c r="K540" i="17"/>
  <c r="J540" i="17"/>
  <c r="I540" i="17"/>
  <c r="H540" i="17"/>
  <c r="F540" i="17"/>
  <c r="E540" i="17"/>
  <c r="D540" i="17"/>
  <c r="C540" i="17"/>
  <c r="B540" i="17"/>
  <c r="A540" i="17"/>
  <c r="R539" i="17"/>
  <c r="Q539" i="17"/>
  <c r="P539" i="17"/>
  <c r="O539" i="17"/>
  <c r="N539" i="17"/>
  <c r="M539" i="17"/>
  <c r="L539" i="17"/>
  <c r="K539" i="17"/>
  <c r="J539" i="17"/>
  <c r="I539" i="17"/>
  <c r="H539" i="17"/>
  <c r="F539" i="17"/>
  <c r="E539" i="17"/>
  <c r="D539" i="17"/>
  <c r="C539" i="17"/>
  <c r="B539" i="17"/>
  <c r="A539" i="17"/>
  <c r="R538" i="17"/>
  <c r="Q538" i="17"/>
  <c r="P538" i="17"/>
  <c r="O538" i="17"/>
  <c r="N538" i="17"/>
  <c r="M538" i="17"/>
  <c r="L538" i="17"/>
  <c r="K538" i="17"/>
  <c r="J538" i="17"/>
  <c r="I538" i="17"/>
  <c r="H538" i="17"/>
  <c r="F538" i="17"/>
  <c r="E538" i="17"/>
  <c r="D538" i="17"/>
  <c r="C538" i="17"/>
  <c r="B538" i="17"/>
  <c r="A538" i="17"/>
  <c r="R537" i="17"/>
  <c r="Q537" i="17"/>
  <c r="P537" i="17"/>
  <c r="O537" i="17"/>
  <c r="N537" i="17"/>
  <c r="M537" i="17"/>
  <c r="L537" i="17"/>
  <c r="K537" i="17"/>
  <c r="J537" i="17"/>
  <c r="I537" i="17"/>
  <c r="H537" i="17"/>
  <c r="F537" i="17"/>
  <c r="E537" i="17"/>
  <c r="D537" i="17"/>
  <c r="C537" i="17"/>
  <c r="B537" i="17"/>
  <c r="A537" i="17"/>
  <c r="R536" i="17"/>
  <c r="Q536" i="17"/>
  <c r="P536" i="17"/>
  <c r="O536" i="17"/>
  <c r="N536" i="17"/>
  <c r="M536" i="17"/>
  <c r="L536" i="17"/>
  <c r="K536" i="17"/>
  <c r="J536" i="17"/>
  <c r="I536" i="17"/>
  <c r="H536" i="17"/>
  <c r="F536" i="17"/>
  <c r="E536" i="17"/>
  <c r="D536" i="17"/>
  <c r="C536" i="17"/>
  <c r="B536" i="17"/>
  <c r="A536" i="17"/>
  <c r="R535" i="17"/>
  <c r="Q535" i="17"/>
  <c r="P535" i="17"/>
  <c r="O535" i="17"/>
  <c r="N535" i="17"/>
  <c r="M535" i="17"/>
  <c r="L535" i="17"/>
  <c r="K535" i="17"/>
  <c r="J535" i="17"/>
  <c r="I535" i="17"/>
  <c r="H535" i="17"/>
  <c r="F535" i="17"/>
  <c r="E535" i="17"/>
  <c r="D535" i="17"/>
  <c r="C535" i="17"/>
  <c r="B535" i="17"/>
  <c r="A535" i="17"/>
  <c r="R534" i="17"/>
  <c r="Q534" i="17"/>
  <c r="P534" i="17"/>
  <c r="O534" i="17"/>
  <c r="N534" i="17"/>
  <c r="M534" i="17"/>
  <c r="L534" i="17"/>
  <c r="K534" i="17"/>
  <c r="J534" i="17"/>
  <c r="I534" i="17"/>
  <c r="H534" i="17"/>
  <c r="F534" i="17"/>
  <c r="E534" i="17"/>
  <c r="D534" i="17"/>
  <c r="C534" i="17"/>
  <c r="B534" i="17"/>
  <c r="A534" i="17"/>
  <c r="R533" i="17"/>
  <c r="Q533" i="17"/>
  <c r="P533" i="17"/>
  <c r="O533" i="17"/>
  <c r="N533" i="17"/>
  <c r="M533" i="17"/>
  <c r="L533" i="17"/>
  <c r="K533" i="17"/>
  <c r="J533" i="17"/>
  <c r="I533" i="17"/>
  <c r="H533" i="17"/>
  <c r="F533" i="17"/>
  <c r="E533" i="17"/>
  <c r="D533" i="17"/>
  <c r="C533" i="17"/>
  <c r="B533" i="17"/>
  <c r="A533" i="17"/>
  <c r="R532" i="17"/>
  <c r="Q532" i="17"/>
  <c r="P532" i="17"/>
  <c r="O532" i="17"/>
  <c r="N532" i="17"/>
  <c r="M532" i="17"/>
  <c r="L532" i="17"/>
  <c r="K532" i="17"/>
  <c r="J532" i="17"/>
  <c r="I532" i="17"/>
  <c r="H532" i="17"/>
  <c r="F532" i="17"/>
  <c r="E532" i="17"/>
  <c r="D532" i="17"/>
  <c r="C532" i="17"/>
  <c r="B532" i="17"/>
  <c r="A532" i="17"/>
  <c r="R531" i="17"/>
  <c r="Q531" i="17"/>
  <c r="P531" i="17"/>
  <c r="O531" i="17"/>
  <c r="N531" i="17"/>
  <c r="M531" i="17"/>
  <c r="L531" i="17"/>
  <c r="K531" i="17"/>
  <c r="J531" i="17"/>
  <c r="I531" i="17"/>
  <c r="H531" i="17"/>
  <c r="F531" i="17"/>
  <c r="E531" i="17"/>
  <c r="D531" i="17"/>
  <c r="C531" i="17"/>
  <c r="B531" i="17"/>
  <c r="A531" i="17"/>
  <c r="R530" i="17"/>
  <c r="Q530" i="17"/>
  <c r="P530" i="17"/>
  <c r="O530" i="17"/>
  <c r="N530" i="17"/>
  <c r="M530" i="17"/>
  <c r="L530" i="17"/>
  <c r="K530" i="17"/>
  <c r="J530" i="17"/>
  <c r="I530" i="17"/>
  <c r="H530" i="17"/>
  <c r="F530" i="17"/>
  <c r="E530" i="17"/>
  <c r="D530" i="17"/>
  <c r="C530" i="17"/>
  <c r="B530" i="17"/>
  <c r="A530" i="17"/>
  <c r="R529" i="17"/>
  <c r="Q529" i="17"/>
  <c r="P529" i="17"/>
  <c r="O529" i="17"/>
  <c r="N529" i="17"/>
  <c r="M529" i="17"/>
  <c r="L529" i="17"/>
  <c r="K529" i="17"/>
  <c r="J529" i="17"/>
  <c r="I529" i="17"/>
  <c r="H529" i="17"/>
  <c r="F529" i="17"/>
  <c r="E529" i="17"/>
  <c r="D529" i="17"/>
  <c r="C529" i="17"/>
  <c r="B529" i="17"/>
  <c r="A529" i="17"/>
  <c r="R528" i="17"/>
  <c r="Q528" i="17"/>
  <c r="P528" i="17"/>
  <c r="O528" i="17"/>
  <c r="N528" i="17"/>
  <c r="M528" i="17"/>
  <c r="L528" i="17"/>
  <c r="K528" i="17"/>
  <c r="J528" i="17"/>
  <c r="I528" i="17"/>
  <c r="H528" i="17"/>
  <c r="F528" i="17"/>
  <c r="E528" i="17"/>
  <c r="D528" i="17"/>
  <c r="C528" i="17"/>
  <c r="B528" i="17"/>
  <c r="A528" i="17"/>
  <c r="R527" i="17"/>
  <c r="Q527" i="17"/>
  <c r="P527" i="17"/>
  <c r="O527" i="17"/>
  <c r="N527" i="17"/>
  <c r="M527" i="17"/>
  <c r="L527" i="17"/>
  <c r="K527" i="17"/>
  <c r="J527" i="17"/>
  <c r="I527" i="17"/>
  <c r="H527" i="17"/>
  <c r="F527" i="17"/>
  <c r="E527" i="17"/>
  <c r="D527" i="17"/>
  <c r="C527" i="17"/>
  <c r="B527" i="17"/>
  <c r="A527" i="17"/>
  <c r="R526" i="17"/>
  <c r="Q526" i="17"/>
  <c r="P526" i="17"/>
  <c r="O526" i="17"/>
  <c r="N526" i="17"/>
  <c r="M526" i="17"/>
  <c r="L526" i="17"/>
  <c r="K526" i="17"/>
  <c r="J526" i="17"/>
  <c r="I526" i="17"/>
  <c r="H526" i="17"/>
  <c r="F526" i="17"/>
  <c r="E526" i="17"/>
  <c r="D526" i="17"/>
  <c r="C526" i="17"/>
  <c r="B526" i="17"/>
  <c r="A526" i="17"/>
  <c r="R525" i="17"/>
  <c r="Q525" i="17"/>
  <c r="P525" i="17"/>
  <c r="O525" i="17"/>
  <c r="N525" i="17"/>
  <c r="M525" i="17"/>
  <c r="L525" i="17"/>
  <c r="K525" i="17"/>
  <c r="J525" i="17"/>
  <c r="I525" i="17"/>
  <c r="H525" i="17"/>
  <c r="F525" i="17"/>
  <c r="E525" i="17"/>
  <c r="D525" i="17"/>
  <c r="C525" i="17"/>
  <c r="B525" i="17"/>
  <c r="A525" i="17"/>
  <c r="R524" i="17"/>
  <c r="Q524" i="17"/>
  <c r="P524" i="17"/>
  <c r="O524" i="17"/>
  <c r="N524" i="17"/>
  <c r="M524" i="17"/>
  <c r="L524" i="17"/>
  <c r="K524" i="17"/>
  <c r="J524" i="17"/>
  <c r="I524" i="17"/>
  <c r="H524" i="17"/>
  <c r="F524" i="17"/>
  <c r="E524" i="17"/>
  <c r="D524" i="17"/>
  <c r="C524" i="17"/>
  <c r="B524" i="17"/>
  <c r="A524" i="17"/>
  <c r="R523" i="17"/>
  <c r="Q523" i="17"/>
  <c r="P523" i="17"/>
  <c r="O523" i="17"/>
  <c r="N523" i="17"/>
  <c r="M523" i="17"/>
  <c r="L523" i="17"/>
  <c r="K523" i="17"/>
  <c r="J523" i="17"/>
  <c r="I523" i="17"/>
  <c r="H523" i="17"/>
  <c r="F523" i="17"/>
  <c r="E523" i="17"/>
  <c r="D523" i="17"/>
  <c r="C523" i="17"/>
  <c r="B523" i="17"/>
  <c r="A523" i="17"/>
  <c r="R522" i="17"/>
  <c r="Q522" i="17"/>
  <c r="P522" i="17"/>
  <c r="O522" i="17"/>
  <c r="N522" i="17"/>
  <c r="M522" i="17"/>
  <c r="L522" i="17"/>
  <c r="K522" i="17"/>
  <c r="J522" i="17"/>
  <c r="I522" i="17"/>
  <c r="H522" i="17"/>
  <c r="F522" i="17"/>
  <c r="E522" i="17"/>
  <c r="D522" i="17"/>
  <c r="C522" i="17"/>
  <c r="B522" i="17"/>
  <c r="A522" i="17"/>
  <c r="R521" i="17"/>
  <c r="Q521" i="17"/>
  <c r="P521" i="17"/>
  <c r="O521" i="17"/>
  <c r="N521" i="17"/>
  <c r="M521" i="17"/>
  <c r="L521" i="17"/>
  <c r="K521" i="17"/>
  <c r="J521" i="17"/>
  <c r="I521" i="17"/>
  <c r="H521" i="17"/>
  <c r="F521" i="17"/>
  <c r="E521" i="17"/>
  <c r="D521" i="17"/>
  <c r="C521" i="17"/>
  <c r="B521" i="17"/>
  <c r="A521" i="17"/>
  <c r="R520" i="17"/>
  <c r="Q520" i="17"/>
  <c r="P520" i="17"/>
  <c r="O520" i="17"/>
  <c r="N520" i="17"/>
  <c r="M520" i="17"/>
  <c r="L520" i="17"/>
  <c r="K520" i="17"/>
  <c r="J520" i="17"/>
  <c r="I520" i="17"/>
  <c r="H520" i="17"/>
  <c r="F520" i="17"/>
  <c r="E520" i="17"/>
  <c r="D520" i="17"/>
  <c r="C520" i="17"/>
  <c r="B520" i="17"/>
  <c r="A520" i="17"/>
  <c r="R519" i="17"/>
  <c r="Q519" i="17"/>
  <c r="P519" i="17"/>
  <c r="O519" i="17"/>
  <c r="N519" i="17"/>
  <c r="M519" i="17"/>
  <c r="L519" i="17"/>
  <c r="K519" i="17"/>
  <c r="J519" i="17"/>
  <c r="I519" i="17"/>
  <c r="H519" i="17"/>
  <c r="F519" i="17"/>
  <c r="E519" i="17"/>
  <c r="D519" i="17"/>
  <c r="C519" i="17"/>
  <c r="B519" i="17"/>
  <c r="A519" i="17"/>
  <c r="R518" i="17"/>
  <c r="Q518" i="17"/>
  <c r="P518" i="17"/>
  <c r="O518" i="17"/>
  <c r="N518" i="17"/>
  <c r="M518" i="17"/>
  <c r="L518" i="17"/>
  <c r="K518" i="17"/>
  <c r="J518" i="17"/>
  <c r="I518" i="17"/>
  <c r="H518" i="17"/>
  <c r="F518" i="17"/>
  <c r="E518" i="17"/>
  <c r="D518" i="17"/>
  <c r="C518" i="17"/>
  <c r="B518" i="17"/>
  <c r="A518" i="17"/>
  <c r="R517" i="17"/>
  <c r="Q517" i="17"/>
  <c r="P517" i="17"/>
  <c r="O517" i="17"/>
  <c r="N517" i="17"/>
  <c r="M517" i="17"/>
  <c r="L517" i="17"/>
  <c r="K517" i="17"/>
  <c r="J517" i="17"/>
  <c r="I517" i="17"/>
  <c r="H517" i="17"/>
  <c r="F517" i="17"/>
  <c r="E517" i="17"/>
  <c r="D517" i="17"/>
  <c r="C517" i="17"/>
  <c r="B517" i="17"/>
  <c r="A517" i="17"/>
  <c r="R516" i="17"/>
  <c r="Q516" i="17"/>
  <c r="P516" i="17"/>
  <c r="O516" i="17"/>
  <c r="N516" i="17"/>
  <c r="M516" i="17"/>
  <c r="L516" i="17"/>
  <c r="K516" i="17"/>
  <c r="J516" i="17"/>
  <c r="I516" i="17"/>
  <c r="H516" i="17"/>
  <c r="F516" i="17"/>
  <c r="E516" i="17"/>
  <c r="D516" i="17"/>
  <c r="C516" i="17"/>
  <c r="B516" i="17"/>
  <c r="A516" i="17"/>
  <c r="R515" i="17"/>
  <c r="Q515" i="17"/>
  <c r="P515" i="17"/>
  <c r="O515" i="17"/>
  <c r="N515" i="17"/>
  <c r="M515" i="17"/>
  <c r="L515" i="17"/>
  <c r="K515" i="17"/>
  <c r="J515" i="17"/>
  <c r="I515" i="17"/>
  <c r="H515" i="17"/>
  <c r="F515" i="17"/>
  <c r="E515" i="17"/>
  <c r="D515" i="17"/>
  <c r="C515" i="17"/>
  <c r="B515" i="17"/>
  <c r="A515" i="17"/>
  <c r="R514" i="17"/>
  <c r="Q514" i="17"/>
  <c r="P514" i="17"/>
  <c r="O514" i="17"/>
  <c r="N514" i="17"/>
  <c r="M514" i="17"/>
  <c r="L514" i="17"/>
  <c r="K514" i="17"/>
  <c r="J514" i="17"/>
  <c r="I514" i="17"/>
  <c r="H514" i="17"/>
  <c r="F514" i="17"/>
  <c r="E514" i="17"/>
  <c r="D514" i="17"/>
  <c r="C514" i="17"/>
  <c r="B514" i="17"/>
  <c r="A514" i="17"/>
  <c r="R513" i="17"/>
  <c r="Q513" i="17"/>
  <c r="P513" i="17"/>
  <c r="O513" i="17"/>
  <c r="N513" i="17"/>
  <c r="M513" i="17"/>
  <c r="K513" i="17"/>
  <c r="J513" i="17"/>
  <c r="I513" i="17"/>
  <c r="H513" i="17"/>
  <c r="F513" i="17"/>
  <c r="E513" i="17"/>
  <c r="D513" i="17"/>
  <c r="C513" i="17"/>
  <c r="B513" i="17"/>
  <c r="A513" i="17"/>
  <c r="R512" i="17"/>
  <c r="Q512" i="17"/>
  <c r="P512" i="17"/>
  <c r="O512" i="17"/>
  <c r="N512" i="17"/>
  <c r="M512" i="17"/>
  <c r="L512" i="17"/>
  <c r="K512" i="17"/>
  <c r="I512" i="17"/>
  <c r="H512" i="17"/>
  <c r="F512" i="17"/>
  <c r="E512" i="17"/>
  <c r="D512" i="17"/>
  <c r="C512" i="17"/>
  <c r="B512" i="17"/>
  <c r="A512" i="17"/>
  <c r="R511" i="17"/>
  <c r="Q511" i="17"/>
  <c r="P511" i="17"/>
  <c r="O511" i="17"/>
  <c r="N511" i="17"/>
  <c r="M511" i="17"/>
  <c r="L511" i="17"/>
  <c r="K511" i="17"/>
  <c r="J511" i="17"/>
  <c r="I511" i="17"/>
  <c r="H511" i="17"/>
  <c r="F511" i="17"/>
  <c r="E511" i="17"/>
  <c r="D511" i="17"/>
  <c r="C511" i="17"/>
  <c r="B511" i="17"/>
  <c r="A511" i="17"/>
  <c r="R510" i="17"/>
  <c r="Q510" i="17"/>
  <c r="P510" i="17"/>
  <c r="O510" i="17"/>
  <c r="N510" i="17"/>
  <c r="M510" i="17"/>
  <c r="L510" i="17"/>
  <c r="K510" i="17"/>
  <c r="J510" i="17"/>
  <c r="I510" i="17"/>
  <c r="H510" i="17"/>
  <c r="F510" i="17"/>
  <c r="E510" i="17"/>
  <c r="D510" i="17"/>
  <c r="C510" i="17"/>
  <c r="B510" i="17"/>
  <c r="A510" i="17"/>
  <c r="R509" i="17"/>
  <c r="Q509" i="17"/>
  <c r="P509" i="17"/>
  <c r="O509" i="17"/>
  <c r="N509" i="17"/>
  <c r="M509" i="17"/>
  <c r="L509" i="17"/>
  <c r="K509" i="17"/>
  <c r="J509" i="17"/>
  <c r="I509" i="17"/>
  <c r="H509" i="17"/>
  <c r="F509" i="17"/>
  <c r="E509" i="17"/>
  <c r="D509" i="17"/>
  <c r="C509" i="17"/>
  <c r="B509" i="17"/>
  <c r="A509" i="17"/>
  <c r="R508" i="17"/>
  <c r="Q508" i="17"/>
  <c r="P508" i="17"/>
  <c r="O508" i="17"/>
  <c r="N508" i="17"/>
  <c r="M508" i="17"/>
  <c r="L508" i="17"/>
  <c r="K508" i="17"/>
  <c r="J508" i="17"/>
  <c r="I508" i="17"/>
  <c r="H508" i="17"/>
  <c r="F508" i="17"/>
  <c r="E508" i="17"/>
  <c r="D508" i="17"/>
  <c r="C508" i="17"/>
  <c r="B508" i="17"/>
  <c r="A508" i="17"/>
  <c r="R507" i="17"/>
  <c r="Q507" i="17"/>
  <c r="P507" i="17"/>
  <c r="O507" i="17"/>
  <c r="N507" i="17"/>
  <c r="M507" i="17"/>
  <c r="L507" i="17"/>
  <c r="K507" i="17"/>
  <c r="J507" i="17"/>
  <c r="I507" i="17"/>
  <c r="H507" i="17"/>
  <c r="F507" i="17"/>
  <c r="E507" i="17"/>
  <c r="D507" i="17"/>
  <c r="C507" i="17"/>
  <c r="B507" i="17"/>
  <c r="A507" i="17"/>
  <c r="R506" i="17"/>
  <c r="Q506" i="17"/>
  <c r="P506" i="17"/>
  <c r="O506" i="17"/>
  <c r="N506" i="17"/>
  <c r="M506" i="17"/>
  <c r="L506" i="17"/>
  <c r="K506" i="17"/>
  <c r="J506" i="17"/>
  <c r="I506" i="17"/>
  <c r="H506" i="17"/>
  <c r="F506" i="17"/>
  <c r="E506" i="17"/>
  <c r="D506" i="17"/>
  <c r="C506" i="17"/>
  <c r="B506" i="17"/>
  <c r="A506" i="17"/>
  <c r="R505" i="17"/>
  <c r="Q505" i="17"/>
  <c r="P505" i="17"/>
  <c r="O505" i="17"/>
  <c r="N505" i="17"/>
  <c r="M505" i="17"/>
  <c r="L505" i="17"/>
  <c r="K505" i="17"/>
  <c r="J505" i="17"/>
  <c r="I505" i="17"/>
  <c r="H505" i="17"/>
  <c r="F505" i="17"/>
  <c r="E505" i="17"/>
  <c r="D505" i="17"/>
  <c r="C505" i="17"/>
  <c r="B505" i="17"/>
  <c r="A505" i="17"/>
  <c r="R504" i="17"/>
  <c r="Q504" i="17"/>
  <c r="P504" i="17"/>
  <c r="O504" i="17"/>
  <c r="N504" i="17"/>
  <c r="M504" i="17"/>
  <c r="L504" i="17"/>
  <c r="K504" i="17"/>
  <c r="J504" i="17"/>
  <c r="I504" i="17"/>
  <c r="H504" i="17"/>
  <c r="F504" i="17"/>
  <c r="E504" i="17"/>
  <c r="D504" i="17"/>
  <c r="C504" i="17"/>
  <c r="B504" i="17"/>
  <c r="A504" i="17"/>
  <c r="R503" i="17"/>
  <c r="Q503" i="17"/>
  <c r="P503" i="17"/>
  <c r="O503" i="17"/>
  <c r="N503" i="17"/>
  <c r="M503" i="17"/>
  <c r="L503" i="17"/>
  <c r="K503" i="17"/>
  <c r="J503" i="17"/>
  <c r="I503" i="17"/>
  <c r="H503" i="17"/>
  <c r="F503" i="17"/>
  <c r="E503" i="17"/>
  <c r="D503" i="17"/>
  <c r="C503" i="17"/>
  <c r="B503" i="17"/>
  <c r="A503" i="17"/>
  <c r="R502" i="17"/>
  <c r="Q502" i="17"/>
  <c r="P502" i="17"/>
  <c r="O502" i="17"/>
  <c r="N502" i="17"/>
  <c r="M502" i="17"/>
  <c r="L502" i="17"/>
  <c r="K502" i="17"/>
  <c r="J502" i="17"/>
  <c r="I502" i="17"/>
  <c r="H502" i="17"/>
  <c r="F502" i="17"/>
  <c r="E502" i="17"/>
  <c r="D502" i="17"/>
  <c r="C502" i="17"/>
  <c r="B502" i="17"/>
  <c r="A502" i="17"/>
  <c r="R501" i="17"/>
  <c r="Q501" i="17"/>
  <c r="P501" i="17"/>
  <c r="O501" i="17"/>
  <c r="N501" i="17"/>
  <c r="M501" i="17"/>
  <c r="L501" i="17"/>
  <c r="K501" i="17"/>
  <c r="J501" i="17"/>
  <c r="I501" i="17"/>
  <c r="H501" i="17"/>
  <c r="F501" i="17"/>
  <c r="E501" i="17"/>
  <c r="D501" i="17"/>
  <c r="C501" i="17"/>
  <c r="B501" i="17"/>
  <c r="A501" i="17"/>
  <c r="R500" i="17"/>
  <c r="Q500" i="17"/>
  <c r="P500" i="17"/>
  <c r="O500" i="17"/>
  <c r="N500" i="17"/>
  <c r="M500" i="17"/>
  <c r="L500" i="17"/>
  <c r="K500" i="17"/>
  <c r="J500" i="17"/>
  <c r="I500" i="17"/>
  <c r="H500" i="17"/>
  <c r="F500" i="17"/>
  <c r="E500" i="17"/>
  <c r="D500" i="17"/>
  <c r="C500" i="17"/>
  <c r="B500" i="17"/>
  <c r="A500" i="17"/>
  <c r="R499" i="17"/>
  <c r="Q499" i="17"/>
  <c r="P499" i="17"/>
  <c r="O499" i="17"/>
  <c r="N499" i="17"/>
  <c r="M499" i="17"/>
  <c r="L499" i="17"/>
  <c r="K499" i="17"/>
  <c r="J499" i="17"/>
  <c r="I499" i="17"/>
  <c r="H499" i="17"/>
  <c r="F499" i="17"/>
  <c r="E499" i="17"/>
  <c r="D499" i="17"/>
  <c r="C499" i="17"/>
  <c r="B499" i="17"/>
  <c r="A499" i="17"/>
  <c r="R498" i="17"/>
  <c r="Q498" i="17"/>
  <c r="P498" i="17"/>
  <c r="O498" i="17"/>
  <c r="N498" i="17"/>
  <c r="M498" i="17"/>
  <c r="L498" i="17"/>
  <c r="K498" i="17"/>
  <c r="J498" i="17"/>
  <c r="I498" i="17"/>
  <c r="H498" i="17"/>
  <c r="F498" i="17"/>
  <c r="E498" i="17"/>
  <c r="D498" i="17"/>
  <c r="C498" i="17"/>
  <c r="B498" i="17"/>
  <c r="A498" i="17"/>
  <c r="R497" i="17"/>
  <c r="Q497" i="17"/>
  <c r="P497" i="17"/>
  <c r="O497" i="17"/>
  <c r="N497" i="17"/>
  <c r="M497" i="17"/>
  <c r="L497" i="17"/>
  <c r="K497" i="17"/>
  <c r="J497" i="17"/>
  <c r="I497" i="17"/>
  <c r="H497" i="17"/>
  <c r="F497" i="17"/>
  <c r="E497" i="17"/>
  <c r="D497" i="17"/>
  <c r="C497" i="17"/>
  <c r="B497" i="17"/>
  <c r="A497" i="17"/>
  <c r="R496" i="17"/>
  <c r="Q496" i="17"/>
  <c r="P496" i="17"/>
  <c r="O496" i="17"/>
  <c r="N496" i="17"/>
  <c r="M496" i="17"/>
  <c r="L496" i="17"/>
  <c r="K496" i="17"/>
  <c r="J496" i="17"/>
  <c r="I496" i="17"/>
  <c r="H496" i="17"/>
  <c r="F496" i="17"/>
  <c r="E496" i="17"/>
  <c r="D496" i="17"/>
  <c r="C496" i="17"/>
  <c r="B496" i="17"/>
  <c r="A496" i="17"/>
  <c r="R495" i="17"/>
  <c r="Q495" i="17"/>
  <c r="P495" i="17"/>
  <c r="O495" i="17"/>
  <c r="N495" i="17"/>
  <c r="M495" i="17"/>
  <c r="L495" i="17"/>
  <c r="K495" i="17"/>
  <c r="J495" i="17"/>
  <c r="I495" i="17"/>
  <c r="H495" i="17"/>
  <c r="F495" i="17"/>
  <c r="E495" i="17"/>
  <c r="D495" i="17"/>
  <c r="C495" i="17"/>
  <c r="B495" i="17"/>
  <c r="A495" i="17"/>
  <c r="R494" i="17"/>
  <c r="Q494" i="17"/>
  <c r="P494" i="17"/>
  <c r="O494" i="17"/>
  <c r="N494" i="17"/>
  <c r="M494" i="17"/>
  <c r="L494" i="17"/>
  <c r="K494" i="17"/>
  <c r="J494" i="17"/>
  <c r="I494" i="17"/>
  <c r="H494" i="17"/>
  <c r="F494" i="17"/>
  <c r="E494" i="17"/>
  <c r="D494" i="17"/>
  <c r="C494" i="17"/>
  <c r="B494" i="17"/>
  <c r="A494" i="17"/>
  <c r="R493" i="17"/>
  <c r="Q493" i="17"/>
  <c r="P493" i="17"/>
  <c r="O493" i="17"/>
  <c r="N493" i="17"/>
  <c r="M493" i="17"/>
  <c r="L493" i="17"/>
  <c r="K493" i="17"/>
  <c r="J493" i="17"/>
  <c r="I493" i="17"/>
  <c r="H493" i="17"/>
  <c r="F493" i="17"/>
  <c r="E493" i="17"/>
  <c r="D493" i="17"/>
  <c r="C493" i="17"/>
  <c r="B493" i="17"/>
  <c r="A493" i="17"/>
  <c r="R492" i="17"/>
  <c r="Q492" i="17"/>
  <c r="P492" i="17"/>
  <c r="O492" i="17"/>
  <c r="N492" i="17"/>
  <c r="M492" i="17"/>
  <c r="L492" i="17"/>
  <c r="K492" i="17"/>
  <c r="J492" i="17"/>
  <c r="I492" i="17"/>
  <c r="H492" i="17"/>
  <c r="F492" i="17"/>
  <c r="E492" i="17"/>
  <c r="D492" i="17"/>
  <c r="C492" i="17"/>
  <c r="B492" i="17"/>
  <c r="A492" i="17"/>
  <c r="R491" i="17"/>
  <c r="Q491" i="17"/>
  <c r="P491" i="17"/>
  <c r="O491" i="17"/>
  <c r="N491" i="17"/>
  <c r="M491" i="17"/>
  <c r="L491" i="17"/>
  <c r="K491" i="17"/>
  <c r="J491" i="17"/>
  <c r="I491" i="17"/>
  <c r="H491" i="17"/>
  <c r="F491" i="17"/>
  <c r="E491" i="17"/>
  <c r="D491" i="17"/>
  <c r="C491" i="17"/>
  <c r="B491" i="17"/>
  <c r="A491" i="17"/>
  <c r="R490" i="17"/>
  <c r="Q490" i="17"/>
  <c r="P490" i="17"/>
  <c r="O490" i="17"/>
  <c r="N490" i="17"/>
  <c r="M490" i="17"/>
  <c r="L490" i="17"/>
  <c r="K490" i="17"/>
  <c r="J490" i="17"/>
  <c r="I490" i="17"/>
  <c r="H490" i="17"/>
  <c r="F490" i="17"/>
  <c r="E490" i="17"/>
  <c r="D490" i="17"/>
  <c r="C490" i="17"/>
  <c r="B490" i="17"/>
  <c r="A490" i="17"/>
  <c r="R489" i="17"/>
  <c r="Q489" i="17"/>
  <c r="P489" i="17"/>
  <c r="O489" i="17"/>
  <c r="N489" i="17"/>
  <c r="M489" i="17"/>
  <c r="L489" i="17"/>
  <c r="K489" i="17"/>
  <c r="J489" i="17"/>
  <c r="I489" i="17"/>
  <c r="H489" i="17"/>
  <c r="F489" i="17"/>
  <c r="E489" i="17"/>
  <c r="D489" i="17"/>
  <c r="C489" i="17"/>
  <c r="B489" i="17"/>
  <c r="A489" i="17"/>
  <c r="R488" i="17"/>
  <c r="Q488" i="17"/>
  <c r="P488" i="17"/>
  <c r="O488" i="17"/>
  <c r="N488" i="17"/>
  <c r="M488" i="17"/>
  <c r="L488" i="17"/>
  <c r="K488" i="17"/>
  <c r="J488" i="17"/>
  <c r="I488" i="17"/>
  <c r="H488" i="17"/>
  <c r="F488" i="17"/>
  <c r="E488" i="17"/>
  <c r="D488" i="17"/>
  <c r="C488" i="17"/>
  <c r="B488" i="17"/>
  <c r="A488" i="17"/>
  <c r="R487" i="17"/>
  <c r="Q487" i="17"/>
  <c r="P487" i="17"/>
  <c r="O487" i="17"/>
  <c r="N487" i="17"/>
  <c r="M487" i="17"/>
  <c r="L487" i="17"/>
  <c r="K487" i="17"/>
  <c r="J487" i="17"/>
  <c r="I487" i="17"/>
  <c r="H487" i="17"/>
  <c r="F487" i="17"/>
  <c r="E487" i="17"/>
  <c r="D487" i="17"/>
  <c r="C487" i="17"/>
  <c r="B487" i="17"/>
  <c r="A487" i="17"/>
  <c r="R486" i="17"/>
  <c r="Q486" i="17"/>
  <c r="P486" i="17"/>
  <c r="O486" i="17"/>
  <c r="N486" i="17"/>
  <c r="M486" i="17"/>
  <c r="L486" i="17"/>
  <c r="K486" i="17"/>
  <c r="J486" i="17"/>
  <c r="I486" i="17"/>
  <c r="H486" i="17"/>
  <c r="F486" i="17"/>
  <c r="E486" i="17"/>
  <c r="D486" i="17"/>
  <c r="C486" i="17"/>
  <c r="B486" i="17"/>
  <c r="A486" i="17"/>
  <c r="R485" i="17"/>
  <c r="Q485" i="17"/>
  <c r="P485" i="17"/>
  <c r="O485" i="17"/>
  <c r="N485" i="17"/>
  <c r="M485" i="17"/>
  <c r="L485" i="17"/>
  <c r="K485" i="17"/>
  <c r="J485" i="17"/>
  <c r="I485" i="17"/>
  <c r="H485" i="17"/>
  <c r="F485" i="17"/>
  <c r="E485" i="17"/>
  <c r="D485" i="17"/>
  <c r="C485" i="17"/>
  <c r="B485" i="17"/>
  <c r="A485" i="17"/>
  <c r="R484" i="17"/>
  <c r="Q484" i="17"/>
  <c r="P484" i="17"/>
  <c r="O484" i="17"/>
  <c r="N484" i="17"/>
  <c r="M484" i="17"/>
  <c r="L484" i="17"/>
  <c r="K484" i="17"/>
  <c r="J484" i="17"/>
  <c r="I484" i="17"/>
  <c r="H484" i="17"/>
  <c r="F484" i="17"/>
  <c r="E484" i="17"/>
  <c r="D484" i="17"/>
  <c r="C484" i="17"/>
  <c r="B484" i="17"/>
  <c r="A484" i="17"/>
  <c r="R483" i="17"/>
  <c r="Q483" i="17"/>
  <c r="P483" i="17"/>
  <c r="O483" i="17"/>
  <c r="N483" i="17"/>
  <c r="M483" i="17"/>
  <c r="L483" i="17"/>
  <c r="K483" i="17"/>
  <c r="J483" i="17"/>
  <c r="I483" i="17"/>
  <c r="H483" i="17"/>
  <c r="F483" i="17"/>
  <c r="E483" i="17"/>
  <c r="D483" i="17"/>
  <c r="C483" i="17"/>
  <c r="B483" i="17"/>
  <c r="A483" i="17"/>
  <c r="R482" i="17"/>
  <c r="Q482" i="17"/>
  <c r="P482" i="17"/>
  <c r="O482" i="17"/>
  <c r="N482" i="17"/>
  <c r="M482" i="17"/>
  <c r="L482" i="17"/>
  <c r="K482" i="17"/>
  <c r="J482" i="17"/>
  <c r="I482" i="17"/>
  <c r="H482" i="17"/>
  <c r="F482" i="17"/>
  <c r="E482" i="17"/>
  <c r="D482" i="17"/>
  <c r="C482" i="17"/>
  <c r="B482" i="17"/>
  <c r="A482" i="17"/>
  <c r="R481" i="17"/>
  <c r="Q481" i="17"/>
  <c r="P481" i="17"/>
  <c r="O481" i="17"/>
  <c r="N481" i="17"/>
  <c r="M481" i="17"/>
  <c r="L481" i="17"/>
  <c r="K481" i="17"/>
  <c r="J481" i="17"/>
  <c r="I481" i="17"/>
  <c r="H481" i="17"/>
  <c r="F481" i="17"/>
  <c r="E481" i="17"/>
  <c r="D481" i="17"/>
  <c r="C481" i="17"/>
  <c r="B481" i="17"/>
  <c r="A481" i="17"/>
  <c r="R480" i="17"/>
  <c r="Q480" i="17"/>
  <c r="P480" i="17"/>
  <c r="O480" i="17"/>
  <c r="N480" i="17"/>
  <c r="M480" i="17"/>
  <c r="L480" i="17"/>
  <c r="K480" i="17"/>
  <c r="J480" i="17"/>
  <c r="I480" i="17"/>
  <c r="H480" i="17"/>
  <c r="F480" i="17"/>
  <c r="E480" i="17"/>
  <c r="D480" i="17"/>
  <c r="C480" i="17"/>
  <c r="B480" i="17"/>
  <c r="A480" i="17"/>
  <c r="R479" i="17"/>
  <c r="Q479" i="17"/>
  <c r="P479" i="17"/>
  <c r="O479" i="17"/>
  <c r="N479" i="17"/>
  <c r="M479" i="17"/>
  <c r="L479" i="17"/>
  <c r="K479" i="17"/>
  <c r="J479" i="17"/>
  <c r="I479" i="17"/>
  <c r="H479" i="17"/>
  <c r="F479" i="17"/>
  <c r="E479" i="17"/>
  <c r="D479" i="17"/>
  <c r="C479" i="17"/>
  <c r="B479" i="17"/>
  <c r="A479" i="17"/>
  <c r="R478" i="17"/>
  <c r="Q478" i="17"/>
  <c r="P478" i="17"/>
  <c r="O478" i="17"/>
  <c r="N478" i="17"/>
  <c r="M478" i="17"/>
  <c r="L478" i="17"/>
  <c r="K478" i="17"/>
  <c r="J478" i="17"/>
  <c r="I478" i="17"/>
  <c r="H478" i="17"/>
  <c r="F478" i="17"/>
  <c r="E478" i="17"/>
  <c r="D478" i="17"/>
  <c r="C478" i="17"/>
  <c r="B478" i="17"/>
  <c r="A478" i="17"/>
  <c r="R477" i="17"/>
  <c r="Q477" i="17"/>
  <c r="P477" i="17"/>
  <c r="O477" i="17"/>
  <c r="N477" i="17"/>
  <c r="M477" i="17"/>
  <c r="L477" i="17"/>
  <c r="K477" i="17"/>
  <c r="J477" i="17"/>
  <c r="I477" i="17"/>
  <c r="H477" i="17"/>
  <c r="F477" i="17"/>
  <c r="E477" i="17"/>
  <c r="D477" i="17"/>
  <c r="C477" i="17"/>
  <c r="B477" i="17"/>
  <c r="A477" i="17"/>
  <c r="R476" i="17"/>
  <c r="Q476" i="17"/>
  <c r="P476" i="17"/>
  <c r="O476" i="17"/>
  <c r="N476" i="17"/>
  <c r="M476" i="17"/>
  <c r="L476" i="17"/>
  <c r="K476" i="17"/>
  <c r="J476" i="17"/>
  <c r="I476" i="17"/>
  <c r="H476" i="17"/>
  <c r="F476" i="17"/>
  <c r="E476" i="17"/>
  <c r="D476" i="17"/>
  <c r="C476" i="17"/>
  <c r="B476" i="17"/>
  <c r="A476" i="17"/>
  <c r="R475" i="17"/>
  <c r="Q475" i="17"/>
  <c r="P475" i="17"/>
  <c r="O475" i="17"/>
  <c r="N475" i="17"/>
  <c r="M475" i="17"/>
  <c r="L475" i="17"/>
  <c r="K475" i="17"/>
  <c r="J475" i="17"/>
  <c r="I475" i="17"/>
  <c r="H475" i="17"/>
  <c r="F475" i="17"/>
  <c r="E475" i="17"/>
  <c r="D475" i="17"/>
  <c r="C475" i="17"/>
  <c r="B475" i="17"/>
  <c r="A475" i="17"/>
  <c r="R474" i="17"/>
  <c r="Q474" i="17"/>
  <c r="P474" i="17"/>
  <c r="O474" i="17"/>
  <c r="N474" i="17"/>
  <c r="M474" i="17"/>
  <c r="L474" i="17"/>
  <c r="K474" i="17"/>
  <c r="J474" i="17"/>
  <c r="I474" i="17"/>
  <c r="H474" i="17"/>
  <c r="F474" i="17"/>
  <c r="E474" i="17"/>
  <c r="D474" i="17"/>
  <c r="C474" i="17"/>
  <c r="B474" i="17"/>
  <c r="A474" i="17"/>
  <c r="R473" i="17"/>
  <c r="Q473" i="17"/>
  <c r="O473" i="17"/>
  <c r="N473" i="17"/>
  <c r="M473" i="17"/>
  <c r="L473" i="17"/>
  <c r="K473" i="17"/>
  <c r="J473" i="17"/>
  <c r="I473" i="17"/>
  <c r="H473" i="17"/>
  <c r="F473" i="17"/>
  <c r="E473" i="17"/>
  <c r="D473" i="17"/>
  <c r="C473" i="17"/>
  <c r="B473" i="17"/>
  <c r="A473" i="17"/>
  <c r="R472" i="17"/>
  <c r="Q472" i="17"/>
  <c r="P472" i="17"/>
  <c r="O472" i="17"/>
  <c r="N472" i="17"/>
  <c r="M472" i="17"/>
  <c r="L472" i="17"/>
  <c r="K472" i="17"/>
  <c r="J472" i="17"/>
  <c r="I472" i="17"/>
  <c r="H472" i="17"/>
  <c r="F472" i="17"/>
  <c r="E472" i="17"/>
  <c r="D472" i="17"/>
  <c r="C472" i="17"/>
  <c r="B472" i="17"/>
  <c r="A472" i="17"/>
  <c r="R471" i="17"/>
  <c r="Q471" i="17"/>
  <c r="P471" i="17"/>
  <c r="O471" i="17"/>
  <c r="N471" i="17"/>
  <c r="M471" i="17"/>
  <c r="L471" i="17"/>
  <c r="K471" i="17"/>
  <c r="J471" i="17"/>
  <c r="I471" i="17"/>
  <c r="H471" i="17"/>
  <c r="F471" i="17"/>
  <c r="E471" i="17"/>
  <c r="D471" i="17"/>
  <c r="C471" i="17"/>
  <c r="B471" i="17"/>
  <c r="A471" i="17"/>
  <c r="R470" i="17"/>
  <c r="Q470" i="17"/>
  <c r="P470" i="17"/>
  <c r="O470" i="17"/>
  <c r="N470" i="17"/>
  <c r="M470" i="17"/>
  <c r="L470" i="17"/>
  <c r="K470" i="17"/>
  <c r="J470" i="17"/>
  <c r="I470" i="17"/>
  <c r="H470" i="17"/>
  <c r="F470" i="17"/>
  <c r="E470" i="17"/>
  <c r="D470" i="17"/>
  <c r="C470" i="17"/>
  <c r="B470" i="17"/>
  <c r="A470" i="17"/>
  <c r="R469" i="17"/>
  <c r="Q469" i="17"/>
  <c r="P469" i="17"/>
  <c r="O469" i="17"/>
  <c r="N469" i="17"/>
  <c r="M469" i="17"/>
  <c r="L469" i="17"/>
  <c r="K469" i="17"/>
  <c r="J469" i="17"/>
  <c r="I469" i="17"/>
  <c r="H469" i="17"/>
  <c r="F469" i="17"/>
  <c r="E469" i="17"/>
  <c r="D469" i="17"/>
  <c r="C469" i="17"/>
  <c r="B469" i="17"/>
  <c r="A469" i="17"/>
  <c r="R468" i="17"/>
  <c r="Q468" i="17"/>
  <c r="P468" i="17"/>
  <c r="O468" i="17"/>
  <c r="N468" i="17"/>
  <c r="M468" i="17"/>
  <c r="L468" i="17"/>
  <c r="K468" i="17"/>
  <c r="J468" i="17"/>
  <c r="I468" i="17"/>
  <c r="H468" i="17"/>
  <c r="F468" i="17"/>
  <c r="E468" i="17"/>
  <c r="D468" i="17"/>
  <c r="C468" i="17"/>
  <c r="B468" i="17"/>
  <c r="A468" i="17"/>
  <c r="R467" i="17"/>
  <c r="Q467" i="17"/>
  <c r="P467" i="17"/>
  <c r="O467" i="17"/>
  <c r="N467" i="17"/>
  <c r="M467" i="17"/>
  <c r="L467" i="17"/>
  <c r="K467" i="17"/>
  <c r="J467" i="17"/>
  <c r="I467" i="17"/>
  <c r="H467" i="17"/>
  <c r="F467" i="17"/>
  <c r="E467" i="17"/>
  <c r="D467" i="17"/>
  <c r="C467" i="17"/>
  <c r="B467" i="17"/>
  <c r="A467" i="17"/>
  <c r="R466" i="17"/>
  <c r="Q466" i="17"/>
  <c r="P466" i="17"/>
  <c r="O466" i="17"/>
  <c r="N466" i="17"/>
  <c r="M466" i="17"/>
  <c r="L466" i="17"/>
  <c r="K466" i="17"/>
  <c r="J466" i="17"/>
  <c r="I466" i="17"/>
  <c r="H466" i="17"/>
  <c r="F466" i="17"/>
  <c r="E466" i="17"/>
  <c r="D466" i="17"/>
  <c r="C466" i="17"/>
  <c r="B466" i="17"/>
  <c r="A466" i="17"/>
  <c r="R465" i="17"/>
  <c r="Q465" i="17"/>
  <c r="P465" i="17"/>
  <c r="O465" i="17"/>
  <c r="N465" i="17"/>
  <c r="M465" i="17"/>
  <c r="L465" i="17"/>
  <c r="K465" i="17"/>
  <c r="J465" i="17"/>
  <c r="I465" i="17"/>
  <c r="H465" i="17"/>
  <c r="F465" i="17"/>
  <c r="E465" i="17"/>
  <c r="D465" i="17"/>
  <c r="C465" i="17"/>
  <c r="B465" i="17"/>
  <c r="A465" i="17"/>
  <c r="R464" i="17"/>
  <c r="Q464" i="17"/>
  <c r="P464" i="17"/>
  <c r="O464" i="17"/>
  <c r="N464" i="17"/>
  <c r="M464" i="17"/>
  <c r="L464" i="17"/>
  <c r="K464" i="17"/>
  <c r="J464" i="17"/>
  <c r="I464" i="17"/>
  <c r="H464" i="17"/>
  <c r="F464" i="17"/>
  <c r="E464" i="17"/>
  <c r="D464" i="17"/>
  <c r="C464" i="17"/>
  <c r="B464" i="17"/>
  <c r="A464" i="17"/>
  <c r="R463" i="17"/>
  <c r="Q463" i="17"/>
  <c r="P463" i="17"/>
  <c r="O463" i="17"/>
  <c r="N463" i="17"/>
  <c r="M463" i="17"/>
  <c r="L463" i="17"/>
  <c r="K463" i="17"/>
  <c r="J463" i="17"/>
  <c r="I463" i="17"/>
  <c r="H463" i="17"/>
  <c r="F463" i="17"/>
  <c r="E463" i="17"/>
  <c r="D463" i="17"/>
  <c r="C463" i="17"/>
  <c r="B463" i="17"/>
  <c r="A463" i="17"/>
  <c r="R462" i="17"/>
  <c r="Q462" i="17"/>
  <c r="P462" i="17"/>
  <c r="O462" i="17"/>
  <c r="N462" i="17"/>
  <c r="M462" i="17"/>
  <c r="L462" i="17"/>
  <c r="K462" i="17"/>
  <c r="J462" i="17"/>
  <c r="I462" i="17"/>
  <c r="H462" i="17"/>
  <c r="F462" i="17"/>
  <c r="E462" i="17"/>
  <c r="D462" i="17"/>
  <c r="C462" i="17"/>
  <c r="B462" i="17"/>
  <c r="A462" i="17"/>
  <c r="R461" i="17"/>
  <c r="Q461" i="17"/>
  <c r="P461" i="17"/>
  <c r="O461" i="17"/>
  <c r="N461" i="17"/>
  <c r="M461" i="17"/>
  <c r="L461" i="17"/>
  <c r="K461" i="17"/>
  <c r="J461" i="17"/>
  <c r="I461" i="17"/>
  <c r="H461" i="17"/>
  <c r="F461" i="17"/>
  <c r="E461" i="17"/>
  <c r="D461" i="17"/>
  <c r="C461" i="17"/>
  <c r="B461" i="17"/>
  <c r="A461" i="17"/>
  <c r="R460" i="17"/>
  <c r="P460" i="17"/>
  <c r="O460" i="17"/>
  <c r="N460" i="17"/>
  <c r="M460" i="17"/>
  <c r="L460" i="17"/>
  <c r="K460" i="17"/>
  <c r="J460" i="17"/>
  <c r="I460" i="17"/>
  <c r="H460" i="17"/>
  <c r="F460" i="17"/>
  <c r="E460" i="17"/>
  <c r="D460" i="17"/>
  <c r="C460" i="17"/>
  <c r="B460" i="17"/>
  <c r="A460" i="17"/>
  <c r="R459" i="17"/>
  <c r="Q459" i="17"/>
  <c r="P459" i="17"/>
  <c r="O459" i="17"/>
  <c r="N459" i="17"/>
  <c r="M459" i="17"/>
  <c r="L459" i="17"/>
  <c r="K459" i="17"/>
  <c r="J459" i="17"/>
  <c r="I459" i="17"/>
  <c r="H459" i="17"/>
  <c r="F459" i="17"/>
  <c r="E459" i="17"/>
  <c r="D459" i="17"/>
  <c r="C459" i="17"/>
  <c r="B459" i="17"/>
  <c r="A459" i="17"/>
  <c r="R458" i="17"/>
  <c r="Q458" i="17"/>
  <c r="P458" i="17"/>
  <c r="O458" i="17"/>
  <c r="N458" i="17"/>
  <c r="M458" i="17"/>
  <c r="L458" i="17"/>
  <c r="K458" i="17"/>
  <c r="J458" i="17"/>
  <c r="I458" i="17"/>
  <c r="H458" i="17"/>
  <c r="F458" i="17"/>
  <c r="E458" i="17"/>
  <c r="D458" i="17"/>
  <c r="C458" i="17"/>
  <c r="B458" i="17"/>
  <c r="A458" i="17"/>
  <c r="R457" i="17"/>
  <c r="Q457" i="17"/>
  <c r="P457" i="17"/>
  <c r="O457" i="17"/>
  <c r="N457" i="17"/>
  <c r="M457" i="17"/>
  <c r="L457" i="17"/>
  <c r="K457" i="17"/>
  <c r="J457" i="17"/>
  <c r="I457" i="17"/>
  <c r="H457" i="17"/>
  <c r="F457" i="17"/>
  <c r="E457" i="17"/>
  <c r="D457" i="17"/>
  <c r="C457" i="17"/>
  <c r="B457" i="17"/>
  <c r="A457" i="17"/>
  <c r="R456" i="17"/>
  <c r="Q456" i="17"/>
  <c r="P456" i="17"/>
  <c r="O456" i="17"/>
  <c r="M456" i="17"/>
  <c r="L456" i="17"/>
  <c r="K456" i="17"/>
  <c r="J456" i="17"/>
  <c r="I456" i="17"/>
  <c r="H456" i="17"/>
  <c r="F456" i="17"/>
  <c r="E456" i="17"/>
  <c r="D456" i="17"/>
  <c r="C456" i="17"/>
  <c r="B456" i="17"/>
  <c r="A456" i="17"/>
  <c r="R455" i="17"/>
  <c r="Q455" i="17"/>
  <c r="P455" i="17"/>
  <c r="O455" i="17"/>
  <c r="N455" i="17"/>
  <c r="M455" i="17"/>
  <c r="L455" i="17"/>
  <c r="K455" i="17"/>
  <c r="J455" i="17"/>
  <c r="I455" i="17"/>
  <c r="H455" i="17"/>
  <c r="F455" i="17"/>
  <c r="E455" i="17"/>
  <c r="D455" i="17"/>
  <c r="C455" i="17"/>
  <c r="B455" i="17"/>
  <c r="A455" i="17"/>
  <c r="R454" i="17"/>
  <c r="Q454" i="17"/>
  <c r="P454" i="17"/>
  <c r="O454" i="17"/>
  <c r="N454" i="17"/>
  <c r="M454" i="17"/>
  <c r="L454" i="17"/>
  <c r="K454" i="17"/>
  <c r="J454" i="17"/>
  <c r="I454" i="17"/>
  <c r="H454" i="17"/>
  <c r="F454" i="17"/>
  <c r="E454" i="17"/>
  <c r="D454" i="17"/>
  <c r="C454" i="17"/>
  <c r="B454" i="17"/>
  <c r="A454" i="17"/>
  <c r="R453" i="17"/>
  <c r="Q453" i="17"/>
  <c r="P453" i="17"/>
  <c r="O453" i="17"/>
  <c r="N453" i="17"/>
  <c r="M453" i="17"/>
  <c r="L453" i="17"/>
  <c r="K453" i="17"/>
  <c r="J453" i="17"/>
  <c r="I453" i="17"/>
  <c r="H453" i="17"/>
  <c r="F453" i="17"/>
  <c r="E453" i="17"/>
  <c r="D453" i="17"/>
  <c r="C453" i="17"/>
  <c r="B453" i="17"/>
  <c r="A453" i="17"/>
  <c r="R452" i="17"/>
  <c r="Q452" i="17"/>
  <c r="P452" i="17"/>
  <c r="O452" i="17"/>
  <c r="N452" i="17"/>
  <c r="M452" i="17"/>
  <c r="L452" i="17"/>
  <c r="K452" i="17"/>
  <c r="J452" i="17"/>
  <c r="I452" i="17"/>
  <c r="H452" i="17"/>
  <c r="F452" i="17"/>
  <c r="E452" i="17"/>
  <c r="D452" i="17"/>
  <c r="C452" i="17"/>
  <c r="B452" i="17"/>
  <c r="A452" i="17"/>
  <c r="R451" i="17"/>
  <c r="Q451" i="17"/>
  <c r="O451" i="17"/>
  <c r="N451" i="17"/>
  <c r="M451" i="17"/>
  <c r="L451" i="17"/>
  <c r="K451" i="17"/>
  <c r="J451" i="17"/>
  <c r="I451" i="17"/>
  <c r="H451" i="17"/>
  <c r="F451" i="17"/>
  <c r="E451" i="17"/>
  <c r="D451" i="17"/>
  <c r="C451" i="17"/>
  <c r="B451" i="17"/>
  <c r="A451" i="17"/>
  <c r="R450" i="17"/>
  <c r="Q450" i="17"/>
  <c r="P450" i="17"/>
  <c r="O450" i="17"/>
  <c r="N450" i="17"/>
  <c r="M450" i="17"/>
  <c r="L450" i="17"/>
  <c r="K450" i="17"/>
  <c r="J450" i="17"/>
  <c r="I450" i="17"/>
  <c r="H450" i="17"/>
  <c r="F450" i="17"/>
  <c r="E450" i="17"/>
  <c r="D450" i="17"/>
  <c r="C450" i="17"/>
  <c r="B450" i="17"/>
  <c r="A450" i="17"/>
  <c r="R449" i="17"/>
  <c r="Q449" i="17"/>
  <c r="P449" i="17"/>
  <c r="O449" i="17"/>
  <c r="N449" i="17"/>
  <c r="M449" i="17"/>
  <c r="L449" i="17"/>
  <c r="K449" i="17"/>
  <c r="J449" i="17"/>
  <c r="I449" i="17"/>
  <c r="H449" i="17"/>
  <c r="F449" i="17"/>
  <c r="E449" i="17"/>
  <c r="D449" i="17"/>
  <c r="C449" i="17"/>
  <c r="B449" i="17"/>
  <c r="A449" i="17"/>
  <c r="R448" i="17"/>
  <c r="Q448" i="17"/>
  <c r="P448" i="17"/>
  <c r="O448" i="17"/>
  <c r="N448" i="17"/>
  <c r="M448" i="17"/>
  <c r="L448" i="17"/>
  <c r="K448" i="17"/>
  <c r="J448" i="17"/>
  <c r="I448" i="17"/>
  <c r="H448" i="17"/>
  <c r="F448" i="17"/>
  <c r="E448" i="17"/>
  <c r="D448" i="17"/>
  <c r="C448" i="17"/>
  <c r="B448" i="17"/>
  <c r="A448" i="17"/>
  <c r="R447" i="17"/>
  <c r="Q447" i="17"/>
  <c r="P447" i="17"/>
  <c r="O447" i="17"/>
  <c r="N447" i="17"/>
  <c r="M447" i="17"/>
  <c r="L447" i="17"/>
  <c r="K447" i="17"/>
  <c r="J447" i="17"/>
  <c r="I447" i="17"/>
  <c r="H447" i="17"/>
  <c r="F447" i="17"/>
  <c r="E447" i="17"/>
  <c r="D447" i="17"/>
  <c r="C447" i="17"/>
  <c r="B447" i="17"/>
  <c r="A447" i="17"/>
  <c r="R446" i="17"/>
  <c r="Q446" i="17"/>
  <c r="P446" i="17"/>
  <c r="O446" i="17"/>
  <c r="N446" i="17"/>
  <c r="M446" i="17"/>
  <c r="L446" i="17"/>
  <c r="K446" i="17"/>
  <c r="J446" i="17"/>
  <c r="I446" i="17"/>
  <c r="H446" i="17"/>
  <c r="F446" i="17"/>
  <c r="E446" i="17"/>
  <c r="D446" i="17"/>
  <c r="C446" i="17"/>
  <c r="B446" i="17"/>
  <c r="A446" i="17"/>
  <c r="R445" i="17"/>
  <c r="Q445" i="17"/>
  <c r="P445" i="17"/>
  <c r="O445" i="17"/>
  <c r="N445" i="17"/>
  <c r="M445" i="17"/>
  <c r="L445" i="17"/>
  <c r="K445" i="17"/>
  <c r="J445" i="17"/>
  <c r="I445" i="17"/>
  <c r="H445" i="17"/>
  <c r="F445" i="17"/>
  <c r="E445" i="17"/>
  <c r="D445" i="17"/>
  <c r="C445" i="17"/>
  <c r="B445" i="17"/>
  <c r="A445" i="17"/>
  <c r="R444" i="17"/>
  <c r="Q444" i="17"/>
  <c r="P444" i="17"/>
  <c r="O444" i="17"/>
  <c r="N444" i="17"/>
  <c r="M444" i="17"/>
  <c r="L444" i="17"/>
  <c r="K444" i="17"/>
  <c r="J444" i="17"/>
  <c r="I444" i="17"/>
  <c r="H444" i="17"/>
  <c r="F444" i="17"/>
  <c r="E444" i="17"/>
  <c r="D444" i="17"/>
  <c r="C444" i="17"/>
  <c r="B444" i="17"/>
  <c r="A444" i="17"/>
  <c r="R443" i="17"/>
  <c r="Q443" i="17"/>
  <c r="P443" i="17"/>
  <c r="O443" i="17"/>
  <c r="N443" i="17"/>
  <c r="M443" i="17"/>
  <c r="L443" i="17"/>
  <c r="K443" i="17"/>
  <c r="J443" i="17"/>
  <c r="I443" i="17"/>
  <c r="H443" i="17"/>
  <c r="F443" i="17"/>
  <c r="E443" i="17"/>
  <c r="D443" i="17"/>
  <c r="C443" i="17"/>
  <c r="B443" i="17"/>
  <c r="A443" i="17"/>
  <c r="R442" i="17"/>
  <c r="Q442" i="17"/>
  <c r="P442" i="17"/>
  <c r="O442" i="17"/>
  <c r="N442" i="17"/>
  <c r="M442" i="17"/>
  <c r="L442" i="17"/>
  <c r="K442" i="17"/>
  <c r="J442" i="17"/>
  <c r="I442" i="17"/>
  <c r="H442" i="17"/>
  <c r="F442" i="17"/>
  <c r="E442" i="17"/>
  <c r="D442" i="17"/>
  <c r="C442" i="17"/>
  <c r="B442" i="17"/>
  <c r="A442" i="17"/>
  <c r="R441" i="17"/>
  <c r="Q441" i="17"/>
  <c r="P441" i="17"/>
  <c r="O441" i="17"/>
  <c r="N441" i="17"/>
  <c r="M441" i="17"/>
  <c r="L441" i="17"/>
  <c r="K441" i="17"/>
  <c r="J441" i="17"/>
  <c r="I441" i="17"/>
  <c r="H441" i="17"/>
  <c r="F441" i="17"/>
  <c r="E441" i="17"/>
  <c r="D441" i="17"/>
  <c r="C441" i="17"/>
  <c r="B441" i="17"/>
  <c r="A441" i="17"/>
  <c r="R440" i="17"/>
  <c r="Q440" i="17"/>
  <c r="P440" i="17"/>
  <c r="O440" i="17"/>
  <c r="N440" i="17"/>
  <c r="M440" i="17"/>
  <c r="L440" i="17"/>
  <c r="K440" i="17"/>
  <c r="J440" i="17"/>
  <c r="I440" i="17"/>
  <c r="H440" i="17"/>
  <c r="F440" i="17"/>
  <c r="E440" i="17"/>
  <c r="D440" i="17"/>
  <c r="C440" i="17"/>
  <c r="B440" i="17"/>
  <c r="A440" i="17"/>
  <c r="R439" i="17"/>
  <c r="Q439" i="17"/>
  <c r="P439" i="17"/>
  <c r="O439" i="17"/>
  <c r="N439" i="17"/>
  <c r="M439" i="17"/>
  <c r="L439" i="17"/>
  <c r="K439" i="17"/>
  <c r="J439" i="17"/>
  <c r="I439" i="17"/>
  <c r="H439" i="17"/>
  <c r="F439" i="17"/>
  <c r="E439" i="17"/>
  <c r="D439" i="17"/>
  <c r="C439" i="17"/>
  <c r="B439" i="17"/>
  <c r="A439" i="17"/>
  <c r="R438" i="17"/>
  <c r="Q438" i="17"/>
  <c r="P438" i="17"/>
  <c r="O438" i="17"/>
  <c r="N438" i="17"/>
  <c r="M438" i="17"/>
  <c r="L438" i="17"/>
  <c r="K438" i="17"/>
  <c r="I438" i="17"/>
  <c r="H438" i="17"/>
  <c r="F438" i="17"/>
  <c r="E438" i="17"/>
  <c r="D438" i="17"/>
  <c r="C438" i="17"/>
  <c r="B438" i="17"/>
  <c r="A438" i="17"/>
  <c r="R437" i="17"/>
  <c r="Q437" i="17"/>
  <c r="P437" i="17"/>
  <c r="O437" i="17"/>
  <c r="N437" i="17"/>
  <c r="M437" i="17"/>
  <c r="L437" i="17"/>
  <c r="K437" i="17"/>
  <c r="J437" i="17"/>
  <c r="I437" i="17"/>
  <c r="H437" i="17"/>
  <c r="F437" i="17"/>
  <c r="E437" i="17"/>
  <c r="D437" i="17"/>
  <c r="C437" i="17"/>
  <c r="B437" i="17"/>
  <c r="A437" i="17"/>
  <c r="R436" i="17"/>
  <c r="Q436" i="17"/>
  <c r="P436" i="17"/>
  <c r="O436" i="17"/>
  <c r="N436" i="17"/>
  <c r="M436" i="17"/>
  <c r="L436" i="17"/>
  <c r="K436" i="17"/>
  <c r="J436" i="17"/>
  <c r="I436" i="17"/>
  <c r="H436" i="17"/>
  <c r="F436" i="17"/>
  <c r="E436" i="17"/>
  <c r="D436" i="17"/>
  <c r="C436" i="17"/>
  <c r="B436" i="17"/>
  <c r="A436" i="17"/>
  <c r="R435" i="17"/>
  <c r="Q435" i="17"/>
  <c r="P435" i="17"/>
  <c r="O435" i="17"/>
  <c r="N435" i="17"/>
  <c r="M435" i="17"/>
  <c r="L435" i="17"/>
  <c r="K435" i="17"/>
  <c r="J435" i="17"/>
  <c r="I435" i="17"/>
  <c r="H435" i="17"/>
  <c r="F435" i="17"/>
  <c r="E435" i="17"/>
  <c r="D435" i="17"/>
  <c r="C435" i="17"/>
  <c r="B435" i="17"/>
  <c r="A435" i="17"/>
  <c r="R434" i="17"/>
  <c r="Q434" i="17"/>
  <c r="P434" i="17"/>
  <c r="O434" i="17"/>
  <c r="N434" i="17"/>
  <c r="M434" i="17"/>
  <c r="L434" i="17"/>
  <c r="K434" i="17"/>
  <c r="J434" i="17"/>
  <c r="I434" i="17"/>
  <c r="H434" i="17"/>
  <c r="F434" i="17"/>
  <c r="E434" i="17"/>
  <c r="D434" i="17"/>
  <c r="C434" i="17"/>
  <c r="B434" i="17"/>
  <c r="A434" i="17"/>
  <c r="R433" i="17"/>
  <c r="Q433" i="17"/>
  <c r="P433" i="17"/>
  <c r="O433" i="17"/>
  <c r="N433" i="17"/>
  <c r="M433" i="17"/>
  <c r="L433" i="17"/>
  <c r="K433" i="17"/>
  <c r="J433" i="17"/>
  <c r="I433" i="17"/>
  <c r="H433" i="17"/>
  <c r="F433" i="17"/>
  <c r="E433" i="17"/>
  <c r="D433" i="17"/>
  <c r="C433" i="17"/>
  <c r="B433" i="17"/>
  <c r="A433" i="17"/>
  <c r="R432" i="17"/>
  <c r="Q432" i="17"/>
  <c r="P432" i="17"/>
  <c r="O432" i="17"/>
  <c r="N432" i="17"/>
  <c r="M432" i="17"/>
  <c r="L432" i="17"/>
  <c r="K432" i="17"/>
  <c r="J432" i="17"/>
  <c r="I432" i="17"/>
  <c r="H432" i="17"/>
  <c r="F432" i="17"/>
  <c r="E432" i="17"/>
  <c r="D432" i="17"/>
  <c r="C432" i="17"/>
  <c r="B432" i="17"/>
  <c r="A432" i="17"/>
  <c r="R431" i="17"/>
  <c r="Q431" i="17"/>
  <c r="P431" i="17"/>
  <c r="O431" i="17"/>
  <c r="N431" i="17"/>
  <c r="M431" i="17"/>
  <c r="L431" i="17"/>
  <c r="K431" i="17"/>
  <c r="J431" i="17"/>
  <c r="I431" i="17"/>
  <c r="H431" i="17"/>
  <c r="F431" i="17"/>
  <c r="E431" i="17"/>
  <c r="D431" i="17"/>
  <c r="C431" i="17"/>
  <c r="B431" i="17"/>
  <c r="A431" i="17"/>
  <c r="R430" i="17"/>
  <c r="Q430" i="17"/>
  <c r="P430" i="17"/>
  <c r="O430" i="17"/>
  <c r="N430" i="17"/>
  <c r="M430" i="17"/>
  <c r="L430" i="17"/>
  <c r="K430" i="17"/>
  <c r="J430" i="17"/>
  <c r="I430" i="17"/>
  <c r="H430" i="17"/>
  <c r="F430" i="17"/>
  <c r="E430" i="17"/>
  <c r="D430" i="17"/>
  <c r="C430" i="17"/>
  <c r="B430" i="17"/>
  <c r="A430" i="17"/>
  <c r="R429" i="17"/>
  <c r="Q429" i="17"/>
  <c r="P429" i="17"/>
  <c r="O429" i="17"/>
  <c r="N429" i="17"/>
  <c r="M429" i="17"/>
  <c r="L429" i="17"/>
  <c r="K429" i="17"/>
  <c r="J429" i="17"/>
  <c r="I429" i="17"/>
  <c r="H429" i="17"/>
  <c r="F429" i="17"/>
  <c r="E429" i="17"/>
  <c r="D429" i="17"/>
  <c r="C429" i="17"/>
  <c r="B429" i="17"/>
  <c r="A429" i="17"/>
  <c r="R428" i="17"/>
  <c r="Q428" i="17"/>
  <c r="P428" i="17"/>
  <c r="O428" i="17"/>
  <c r="N428" i="17"/>
  <c r="M428" i="17"/>
  <c r="L428" i="17"/>
  <c r="K428" i="17"/>
  <c r="J428" i="17"/>
  <c r="I428" i="17"/>
  <c r="H428" i="17"/>
  <c r="F428" i="17"/>
  <c r="E428" i="17"/>
  <c r="D428" i="17"/>
  <c r="C428" i="17"/>
  <c r="B428" i="17"/>
  <c r="A428" i="17"/>
  <c r="R427" i="17"/>
  <c r="Q427" i="17"/>
  <c r="P427" i="17"/>
  <c r="O427" i="17"/>
  <c r="N427" i="17"/>
  <c r="M427" i="17"/>
  <c r="L427" i="17"/>
  <c r="K427" i="17"/>
  <c r="J427" i="17"/>
  <c r="I427" i="17"/>
  <c r="H427" i="17"/>
  <c r="F427" i="17"/>
  <c r="E427" i="17"/>
  <c r="D427" i="17"/>
  <c r="C427" i="17"/>
  <c r="B427" i="17"/>
  <c r="A427" i="17"/>
  <c r="R426" i="17"/>
  <c r="Q426" i="17"/>
  <c r="P426" i="17"/>
  <c r="O426" i="17"/>
  <c r="N426" i="17"/>
  <c r="M426" i="17"/>
  <c r="K426" i="17"/>
  <c r="J426" i="17"/>
  <c r="I426" i="17"/>
  <c r="H426" i="17"/>
  <c r="F426" i="17"/>
  <c r="E426" i="17"/>
  <c r="D426" i="17"/>
  <c r="C426" i="17"/>
  <c r="B426" i="17"/>
  <c r="A426" i="17"/>
  <c r="R425" i="17"/>
  <c r="Q425" i="17"/>
  <c r="P425" i="17"/>
  <c r="O425" i="17"/>
  <c r="N425" i="17"/>
  <c r="M425" i="17"/>
  <c r="L425" i="17"/>
  <c r="K425" i="17"/>
  <c r="J425" i="17"/>
  <c r="I425" i="17"/>
  <c r="H425" i="17"/>
  <c r="F425" i="17"/>
  <c r="E425" i="17"/>
  <c r="D425" i="17"/>
  <c r="C425" i="17"/>
  <c r="B425" i="17"/>
  <c r="A425" i="17"/>
  <c r="R424" i="17"/>
  <c r="Q424" i="17"/>
  <c r="P424" i="17"/>
  <c r="O424" i="17"/>
  <c r="N424" i="17"/>
  <c r="M424" i="17"/>
  <c r="L424" i="17"/>
  <c r="K424" i="17"/>
  <c r="J424" i="17"/>
  <c r="I424" i="17"/>
  <c r="H424" i="17"/>
  <c r="F424" i="17"/>
  <c r="E424" i="17"/>
  <c r="D424" i="17"/>
  <c r="C424" i="17"/>
  <c r="B424" i="17"/>
  <c r="A424" i="17"/>
  <c r="R423" i="17"/>
  <c r="Q423" i="17"/>
  <c r="P423" i="17"/>
  <c r="O423" i="17"/>
  <c r="N423" i="17"/>
  <c r="M423" i="17"/>
  <c r="L423" i="17"/>
  <c r="K423" i="17"/>
  <c r="J423" i="17"/>
  <c r="I423" i="17"/>
  <c r="H423" i="17"/>
  <c r="F423" i="17"/>
  <c r="E423" i="17"/>
  <c r="D423" i="17"/>
  <c r="C423" i="17"/>
  <c r="B423" i="17"/>
  <c r="A423" i="17"/>
  <c r="R422" i="17"/>
  <c r="Q422" i="17"/>
  <c r="P422" i="17"/>
  <c r="O422" i="17"/>
  <c r="N422" i="17"/>
  <c r="M422" i="17"/>
  <c r="L422" i="17"/>
  <c r="K422" i="17"/>
  <c r="J422" i="17"/>
  <c r="I422" i="17"/>
  <c r="H422" i="17"/>
  <c r="F422" i="17"/>
  <c r="E422" i="17"/>
  <c r="D422" i="17"/>
  <c r="C422" i="17"/>
  <c r="B422" i="17"/>
  <c r="A422" i="17"/>
  <c r="R421" i="17"/>
  <c r="Q421" i="17"/>
  <c r="P421" i="17"/>
  <c r="O421" i="17"/>
  <c r="N421" i="17"/>
  <c r="M421" i="17"/>
  <c r="L421" i="17"/>
  <c r="K421" i="17"/>
  <c r="J421" i="17"/>
  <c r="I421" i="17"/>
  <c r="H421" i="17"/>
  <c r="F421" i="17"/>
  <c r="E421" i="17"/>
  <c r="D421" i="17"/>
  <c r="C421" i="17"/>
  <c r="B421" i="17"/>
  <c r="A421" i="17"/>
  <c r="R420" i="17"/>
  <c r="Q420" i="17"/>
  <c r="P420" i="17"/>
  <c r="O420" i="17"/>
  <c r="N420" i="17"/>
  <c r="M420" i="17"/>
  <c r="L420" i="17"/>
  <c r="K420" i="17"/>
  <c r="J420" i="17"/>
  <c r="I420" i="17"/>
  <c r="H420" i="17"/>
  <c r="F420" i="17"/>
  <c r="E420" i="17"/>
  <c r="D420" i="17"/>
  <c r="C420" i="17"/>
  <c r="B420" i="17"/>
  <c r="A420" i="17"/>
  <c r="R419" i="17"/>
  <c r="Q419" i="17"/>
  <c r="P419" i="17"/>
  <c r="O419" i="17"/>
  <c r="N419" i="17"/>
  <c r="M419" i="17"/>
  <c r="L419" i="17"/>
  <c r="K419" i="17"/>
  <c r="J419" i="17"/>
  <c r="I419" i="17"/>
  <c r="H419" i="17"/>
  <c r="F419" i="17"/>
  <c r="E419" i="17"/>
  <c r="D419" i="17"/>
  <c r="C419" i="17"/>
  <c r="B419" i="17"/>
  <c r="A419" i="17"/>
  <c r="R418" i="17"/>
  <c r="Q418" i="17"/>
  <c r="P418" i="17"/>
  <c r="O418" i="17"/>
  <c r="N418" i="17"/>
  <c r="M418" i="17"/>
  <c r="L418" i="17"/>
  <c r="K418" i="17"/>
  <c r="J418" i="17"/>
  <c r="I418" i="17"/>
  <c r="H418" i="17"/>
  <c r="F418" i="17"/>
  <c r="E418" i="17"/>
  <c r="D418" i="17"/>
  <c r="C418" i="17"/>
  <c r="B418" i="17"/>
  <c r="A418" i="17"/>
  <c r="R417" i="17"/>
  <c r="Q417" i="17"/>
  <c r="P417" i="17"/>
  <c r="O417" i="17"/>
  <c r="N417" i="17"/>
  <c r="M417" i="17"/>
  <c r="L417" i="17"/>
  <c r="K417" i="17"/>
  <c r="J417" i="17"/>
  <c r="I417" i="17"/>
  <c r="H417" i="17"/>
  <c r="F417" i="17"/>
  <c r="E417" i="17"/>
  <c r="D417" i="17"/>
  <c r="C417" i="17"/>
  <c r="B417" i="17"/>
  <c r="A417" i="17"/>
  <c r="R416" i="17"/>
  <c r="Q416" i="17"/>
  <c r="P416" i="17"/>
  <c r="O416" i="17"/>
  <c r="N416" i="17"/>
  <c r="M416" i="17"/>
  <c r="L416" i="17"/>
  <c r="K416" i="17"/>
  <c r="J416" i="17"/>
  <c r="I416" i="17"/>
  <c r="H416" i="17"/>
  <c r="F416" i="17"/>
  <c r="E416" i="17"/>
  <c r="D416" i="17"/>
  <c r="C416" i="17"/>
  <c r="B416" i="17"/>
  <c r="A416" i="17"/>
  <c r="R415" i="17"/>
  <c r="Q415" i="17"/>
  <c r="P415" i="17"/>
  <c r="O415" i="17"/>
  <c r="N415" i="17"/>
  <c r="M415" i="17"/>
  <c r="L415" i="17"/>
  <c r="K415" i="17"/>
  <c r="J415" i="17"/>
  <c r="I415" i="17"/>
  <c r="H415" i="17"/>
  <c r="F415" i="17"/>
  <c r="E415" i="17"/>
  <c r="D415" i="17"/>
  <c r="C415" i="17"/>
  <c r="B415" i="17"/>
  <c r="A415" i="17"/>
  <c r="R414" i="17"/>
  <c r="Q414" i="17"/>
  <c r="P414" i="17"/>
  <c r="O414" i="17"/>
  <c r="N414" i="17"/>
  <c r="M414" i="17"/>
  <c r="L414" i="17"/>
  <c r="K414" i="17"/>
  <c r="J414" i="17"/>
  <c r="I414" i="17"/>
  <c r="H414" i="17"/>
  <c r="F414" i="17"/>
  <c r="E414" i="17"/>
  <c r="D414" i="17"/>
  <c r="C414" i="17"/>
  <c r="B414" i="17"/>
  <c r="A414" i="17"/>
  <c r="R413" i="17"/>
  <c r="Q413" i="17"/>
  <c r="P413" i="17"/>
  <c r="O413" i="17"/>
  <c r="N413" i="17"/>
  <c r="M413" i="17"/>
  <c r="L413" i="17"/>
  <c r="K413" i="17"/>
  <c r="J413" i="17"/>
  <c r="I413" i="17"/>
  <c r="H413" i="17"/>
  <c r="F413" i="17"/>
  <c r="E413" i="17"/>
  <c r="D413" i="17"/>
  <c r="C413" i="17"/>
  <c r="B413" i="17"/>
  <c r="A413" i="17"/>
  <c r="R412" i="17"/>
  <c r="Q412" i="17"/>
  <c r="P412" i="17"/>
  <c r="O412" i="17"/>
  <c r="N412" i="17"/>
  <c r="M412" i="17"/>
  <c r="L412" i="17"/>
  <c r="K412" i="17"/>
  <c r="J412" i="17"/>
  <c r="I412" i="17"/>
  <c r="H412" i="17"/>
  <c r="F412" i="17"/>
  <c r="E412" i="17"/>
  <c r="D412" i="17"/>
  <c r="C412" i="17"/>
  <c r="B412" i="17"/>
  <c r="A412" i="17"/>
  <c r="R411" i="17"/>
  <c r="Q411" i="17"/>
  <c r="P411" i="17"/>
  <c r="O411" i="17"/>
  <c r="N411" i="17"/>
  <c r="M411" i="17"/>
  <c r="L411" i="17"/>
  <c r="K411" i="17"/>
  <c r="J411" i="17"/>
  <c r="I411" i="17"/>
  <c r="H411" i="17"/>
  <c r="F411" i="17"/>
  <c r="E411" i="17"/>
  <c r="D411" i="17"/>
  <c r="C411" i="17"/>
  <c r="B411" i="17"/>
  <c r="A411" i="17"/>
  <c r="R410" i="17"/>
  <c r="Q410" i="17"/>
  <c r="P410" i="17"/>
  <c r="O410" i="17"/>
  <c r="N410" i="17"/>
  <c r="M410" i="17"/>
  <c r="L410" i="17"/>
  <c r="K410" i="17"/>
  <c r="J410" i="17"/>
  <c r="I410" i="17"/>
  <c r="H410" i="17"/>
  <c r="F410" i="17"/>
  <c r="E410" i="17"/>
  <c r="D410" i="17"/>
  <c r="C410" i="17"/>
  <c r="B410" i="17"/>
  <c r="A410" i="17"/>
  <c r="R409" i="17"/>
  <c r="Q409" i="17"/>
  <c r="P409" i="17"/>
  <c r="O409" i="17"/>
  <c r="N409" i="17"/>
  <c r="M409" i="17"/>
  <c r="L409" i="17"/>
  <c r="K409" i="17"/>
  <c r="J409" i="17"/>
  <c r="I409" i="17"/>
  <c r="H409" i="17"/>
  <c r="F409" i="17"/>
  <c r="E409" i="17"/>
  <c r="D409" i="17"/>
  <c r="C409" i="17"/>
  <c r="B409" i="17"/>
  <c r="A409" i="17"/>
  <c r="R408" i="17"/>
  <c r="Q408" i="17"/>
  <c r="P408" i="17"/>
  <c r="O408" i="17"/>
  <c r="N408" i="17"/>
  <c r="M408" i="17"/>
  <c r="L408" i="17"/>
  <c r="K408" i="17"/>
  <c r="J408" i="17"/>
  <c r="I408" i="17"/>
  <c r="H408" i="17"/>
  <c r="F408" i="17"/>
  <c r="E408" i="17"/>
  <c r="D408" i="17"/>
  <c r="C408" i="17"/>
  <c r="B408" i="17"/>
  <c r="A408" i="17"/>
  <c r="R407" i="17"/>
  <c r="Q407" i="17"/>
  <c r="P407" i="17"/>
  <c r="O407" i="17"/>
  <c r="N407" i="17"/>
  <c r="M407" i="17"/>
  <c r="L407" i="17"/>
  <c r="K407" i="17"/>
  <c r="J407" i="17"/>
  <c r="I407" i="17"/>
  <c r="H407" i="17"/>
  <c r="F407" i="17"/>
  <c r="E407" i="17"/>
  <c r="D407" i="17"/>
  <c r="C407" i="17"/>
  <c r="B407" i="17"/>
  <c r="A407" i="17"/>
  <c r="R406" i="17"/>
  <c r="Q406" i="17"/>
  <c r="P406" i="17"/>
  <c r="O406" i="17"/>
  <c r="N406" i="17"/>
  <c r="M406" i="17"/>
  <c r="L406" i="17"/>
  <c r="K406" i="17"/>
  <c r="J406" i="17"/>
  <c r="I406" i="17"/>
  <c r="H406" i="17"/>
  <c r="F406" i="17"/>
  <c r="E406" i="17"/>
  <c r="D406" i="17"/>
  <c r="C406" i="17"/>
  <c r="B406" i="17"/>
  <c r="A406" i="17"/>
  <c r="R405" i="17"/>
  <c r="Q405" i="17"/>
  <c r="P405" i="17"/>
  <c r="O405" i="17"/>
  <c r="N405" i="17"/>
  <c r="M405" i="17"/>
  <c r="L405" i="17"/>
  <c r="K405" i="17"/>
  <c r="J405" i="17"/>
  <c r="I405" i="17"/>
  <c r="H405" i="17"/>
  <c r="F405" i="17"/>
  <c r="E405" i="17"/>
  <c r="D405" i="17"/>
  <c r="C405" i="17"/>
  <c r="B405" i="17"/>
  <c r="A405" i="17"/>
  <c r="R404" i="17"/>
  <c r="Q404" i="17"/>
  <c r="P404" i="17"/>
  <c r="O404" i="17"/>
  <c r="N404" i="17"/>
  <c r="M404" i="17"/>
  <c r="L404" i="17"/>
  <c r="K404" i="17"/>
  <c r="J404" i="17"/>
  <c r="I404" i="17"/>
  <c r="H404" i="17"/>
  <c r="F404" i="17"/>
  <c r="E404" i="17"/>
  <c r="D404" i="17"/>
  <c r="C404" i="17"/>
  <c r="B404" i="17"/>
  <c r="A404" i="17"/>
  <c r="R403" i="17"/>
  <c r="Q403" i="17"/>
  <c r="P403" i="17"/>
  <c r="O403" i="17"/>
  <c r="N403" i="17"/>
  <c r="M403" i="17"/>
  <c r="L403" i="17"/>
  <c r="K403" i="17"/>
  <c r="J403" i="17"/>
  <c r="I403" i="17"/>
  <c r="H403" i="17"/>
  <c r="F403" i="17"/>
  <c r="E403" i="17"/>
  <c r="D403" i="17"/>
  <c r="C403" i="17"/>
  <c r="B403" i="17"/>
  <c r="A403" i="17"/>
  <c r="R402" i="17"/>
  <c r="Q402" i="17"/>
  <c r="P402" i="17"/>
  <c r="O402" i="17"/>
  <c r="N402" i="17"/>
  <c r="M402" i="17"/>
  <c r="L402" i="17"/>
  <c r="K402" i="17"/>
  <c r="J402" i="17"/>
  <c r="I402" i="17"/>
  <c r="H402" i="17"/>
  <c r="F402" i="17"/>
  <c r="E402" i="17"/>
  <c r="D402" i="17"/>
  <c r="C402" i="17"/>
  <c r="B402" i="17"/>
  <c r="A402" i="17"/>
  <c r="R401" i="17"/>
  <c r="Q401" i="17"/>
  <c r="P401" i="17"/>
  <c r="O401" i="17"/>
  <c r="N401" i="17"/>
  <c r="M401" i="17"/>
  <c r="L401" i="17"/>
  <c r="K401" i="17"/>
  <c r="J401" i="17"/>
  <c r="I401" i="17"/>
  <c r="H401" i="17"/>
  <c r="F401" i="17"/>
  <c r="E401" i="17"/>
  <c r="D401" i="17"/>
  <c r="C401" i="17"/>
  <c r="B401" i="17"/>
  <c r="A401" i="17"/>
  <c r="R400" i="17"/>
  <c r="Q400" i="17"/>
  <c r="P400" i="17"/>
  <c r="O400" i="17"/>
  <c r="N400" i="17"/>
  <c r="M400" i="17"/>
  <c r="L400" i="17"/>
  <c r="K400" i="17"/>
  <c r="J400" i="17"/>
  <c r="I400" i="17"/>
  <c r="H400" i="17"/>
  <c r="F400" i="17"/>
  <c r="E400" i="17"/>
  <c r="D400" i="17"/>
  <c r="C400" i="17"/>
  <c r="B400" i="17"/>
  <c r="A400" i="17"/>
  <c r="R399" i="17"/>
  <c r="Q399" i="17"/>
  <c r="P399" i="17"/>
  <c r="O399" i="17"/>
  <c r="N399" i="17"/>
  <c r="M399" i="17"/>
  <c r="K399" i="17"/>
  <c r="I399" i="17"/>
  <c r="H399" i="17"/>
  <c r="F399" i="17"/>
  <c r="E399" i="17"/>
  <c r="D399" i="17"/>
  <c r="C399" i="17"/>
  <c r="B399" i="17"/>
  <c r="A399" i="17"/>
  <c r="R398" i="17"/>
  <c r="Q398" i="17"/>
  <c r="P398" i="17"/>
  <c r="O398" i="17"/>
  <c r="N398" i="17"/>
  <c r="M398" i="17"/>
  <c r="L398" i="17"/>
  <c r="K398" i="17"/>
  <c r="J398" i="17"/>
  <c r="I398" i="17"/>
  <c r="H398" i="17"/>
  <c r="F398" i="17"/>
  <c r="E398" i="17"/>
  <c r="D398" i="17"/>
  <c r="C398" i="17"/>
  <c r="B398" i="17"/>
  <c r="A398" i="17"/>
  <c r="R397" i="17"/>
  <c r="Q397" i="17"/>
  <c r="P397" i="17"/>
  <c r="O397" i="17"/>
  <c r="N397" i="17"/>
  <c r="M397" i="17"/>
  <c r="L397" i="17"/>
  <c r="K397" i="17"/>
  <c r="J397" i="17"/>
  <c r="I397" i="17"/>
  <c r="H397" i="17"/>
  <c r="F397" i="17"/>
  <c r="E397" i="17"/>
  <c r="D397" i="17"/>
  <c r="C397" i="17"/>
  <c r="B397" i="17"/>
  <c r="A397" i="17"/>
  <c r="R396" i="17"/>
  <c r="Q396" i="17"/>
  <c r="P396" i="17"/>
  <c r="O396" i="17"/>
  <c r="N396" i="17"/>
  <c r="M396" i="17"/>
  <c r="L396" i="17"/>
  <c r="K396" i="17"/>
  <c r="J396" i="17"/>
  <c r="I396" i="17"/>
  <c r="H396" i="17"/>
  <c r="F396" i="17"/>
  <c r="E396" i="17"/>
  <c r="D396" i="17"/>
  <c r="C396" i="17"/>
  <c r="B396" i="17"/>
  <c r="A396" i="17"/>
  <c r="R395" i="17"/>
  <c r="Q395" i="17"/>
  <c r="P395" i="17"/>
  <c r="O395" i="17"/>
  <c r="N395" i="17"/>
  <c r="M395" i="17"/>
  <c r="L395" i="17"/>
  <c r="K395" i="17"/>
  <c r="J395" i="17"/>
  <c r="I395" i="17"/>
  <c r="H395" i="17"/>
  <c r="F395" i="17"/>
  <c r="E395" i="17"/>
  <c r="D395" i="17"/>
  <c r="C395" i="17"/>
  <c r="B395" i="17"/>
  <c r="A395" i="17"/>
  <c r="R394" i="17"/>
  <c r="Q394" i="17"/>
  <c r="P394" i="17"/>
  <c r="O394" i="17"/>
  <c r="N394" i="17"/>
  <c r="M394" i="17"/>
  <c r="L394" i="17"/>
  <c r="K394" i="17"/>
  <c r="J394" i="17"/>
  <c r="I394" i="17"/>
  <c r="H394" i="17"/>
  <c r="F394" i="17"/>
  <c r="E394" i="17"/>
  <c r="D394" i="17"/>
  <c r="C394" i="17"/>
  <c r="B394" i="17"/>
  <c r="A394" i="17"/>
  <c r="R393" i="17"/>
  <c r="Q393" i="17"/>
  <c r="P393" i="17"/>
  <c r="O393" i="17"/>
  <c r="N393" i="17"/>
  <c r="M393" i="17"/>
  <c r="L393" i="17"/>
  <c r="K393" i="17"/>
  <c r="J393" i="17"/>
  <c r="I393" i="17"/>
  <c r="H393" i="17"/>
  <c r="F393" i="17"/>
  <c r="E393" i="17"/>
  <c r="D393" i="17"/>
  <c r="C393" i="17"/>
  <c r="B393" i="17"/>
  <c r="A393" i="17"/>
  <c r="R392" i="17"/>
  <c r="Q392" i="17"/>
  <c r="P392" i="17"/>
  <c r="O392" i="17"/>
  <c r="N392" i="17"/>
  <c r="M392" i="17"/>
  <c r="K392" i="17"/>
  <c r="I392" i="17"/>
  <c r="H392" i="17"/>
  <c r="F392" i="17"/>
  <c r="E392" i="17"/>
  <c r="D392" i="17"/>
  <c r="C392" i="17"/>
  <c r="B392" i="17"/>
  <c r="A392" i="17"/>
  <c r="R391" i="17"/>
  <c r="Q391" i="17"/>
  <c r="P391" i="17"/>
  <c r="O391" i="17"/>
  <c r="N391" i="17"/>
  <c r="M391" i="17"/>
  <c r="L391" i="17"/>
  <c r="K391" i="17"/>
  <c r="J391" i="17"/>
  <c r="I391" i="17"/>
  <c r="H391" i="17"/>
  <c r="F391" i="17"/>
  <c r="E391" i="17"/>
  <c r="D391" i="17"/>
  <c r="C391" i="17"/>
  <c r="B391" i="17"/>
  <c r="A391" i="17"/>
  <c r="R390" i="17"/>
  <c r="Q390" i="17"/>
  <c r="P390" i="17"/>
  <c r="O390" i="17"/>
  <c r="N390" i="17"/>
  <c r="M390" i="17"/>
  <c r="L390" i="17"/>
  <c r="K390" i="17"/>
  <c r="J390" i="17"/>
  <c r="I390" i="17"/>
  <c r="H390" i="17"/>
  <c r="F390" i="17"/>
  <c r="E390" i="17"/>
  <c r="D390" i="17"/>
  <c r="C390" i="17"/>
  <c r="B390" i="17"/>
  <c r="A390" i="17"/>
  <c r="R389" i="17"/>
  <c r="Q389" i="17"/>
  <c r="P389" i="17"/>
  <c r="O389" i="17"/>
  <c r="N389" i="17"/>
  <c r="M389" i="17"/>
  <c r="L389" i="17"/>
  <c r="K389" i="17"/>
  <c r="J389" i="17"/>
  <c r="I389" i="17"/>
  <c r="H389" i="17"/>
  <c r="F389" i="17"/>
  <c r="E389" i="17"/>
  <c r="D389" i="17"/>
  <c r="C389" i="17"/>
  <c r="B389" i="17"/>
  <c r="A389" i="17"/>
  <c r="R388" i="17"/>
  <c r="Q388" i="17"/>
  <c r="P388" i="17"/>
  <c r="O388" i="17"/>
  <c r="N388" i="17"/>
  <c r="M388" i="17"/>
  <c r="L388" i="17"/>
  <c r="K388" i="17"/>
  <c r="J388" i="17"/>
  <c r="I388" i="17"/>
  <c r="H388" i="17"/>
  <c r="F388" i="17"/>
  <c r="E388" i="17"/>
  <c r="D388" i="17"/>
  <c r="C388" i="17"/>
  <c r="B388" i="17"/>
  <c r="A388" i="17"/>
  <c r="R387" i="17"/>
  <c r="Q387" i="17"/>
  <c r="P387" i="17"/>
  <c r="O387" i="17"/>
  <c r="N387" i="17"/>
  <c r="M387" i="17"/>
  <c r="L387" i="17"/>
  <c r="K387" i="17"/>
  <c r="J387" i="17"/>
  <c r="I387" i="17"/>
  <c r="H387" i="17"/>
  <c r="F387" i="17"/>
  <c r="E387" i="17"/>
  <c r="D387" i="17"/>
  <c r="C387" i="17"/>
  <c r="B387" i="17"/>
  <c r="A387" i="17"/>
  <c r="R386" i="17"/>
  <c r="Q386" i="17"/>
  <c r="P386" i="17"/>
  <c r="O386" i="17"/>
  <c r="N386" i="17"/>
  <c r="M386" i="17"/>
  <c r="L386" i="17"/>
  <c r="K386" i="17"/>
  <c r="J386" i="17"/>
  <c r="I386" i="17"/>
  <c r="H386" i="17"/>
  <c r="F386" i="17"/>
  <c r="E386" i="17"/>
  <c r="D386" i="17"/>
  <c r="C386" i="17"/>
  <c r="B386" i="17"/>
  <c r="A386" i="17"/>
  <c r="R385" i="17"/>
  <c r="Q385" i="17"/>
  <c r="P385" i="17"/>
  <c r="O385" i="17"/>
  <c r="N385" i="17"/>
  <c r="M385" i="17"/>
  <c r="L385" i="17"/>
  <c r="K385" i="17"/>
  <c r="J385" i="17"/>
  <c r="I385" i="17"/>
  <c r="H385" i="17"/>
  <c r="F385" i="17"/>
  <c r="E385" i="17"/>
  <c r="D385" i="17"/>
  <c r="C385" i="17"/>
  <c r="B385" i="17"/>
  <c r="A385" i="17"/>
  <c r="R384" i="17"/>
  <c r="Q384" i="17"/>
  <c r="P384" i="17"/>
  <c r="O384" i="17"/>
  <c r="N384" i="17"/>
  <c r="M384" i="17"/>
  <c r="L384" i="17"/>
  <c r="K384" i="17"/>
  <c r="J384" i="17"/>
  <c r="I384" i="17"/>
  <c r="H384" i="17"/>
  <c r="F384" i="17"/>
  <c r="E384" i="17"/>
  <c r="D384" i="17"/>
  <c r="C384" i="17"/>
  <c r="B384" i="17"/>
  <c r="A384" i="17"/>
  <c r="R383" i="17"/>
  <c r="Q383" i="17"/>
  <c r="P383" i="17"/>
  <c r="O383" i="17"/>
  <c r="N383" i="17"/>
  <c r="M383" i="17"/>
  <c r="L383" i="17"/>
  <c r="K383" i="17"/>
  <c r="J383" i="17"/>
  <c r="I383" i="17"/>
  <c r="H383" i="17"/>
  <c r="F383" i="17"/>
  <c r="E383" i="17"/>
  <c r="D383" i="17"/>
  <c r="C383" i="17"/>
  <c r="B383" i="17"/>
  <c r="A383" i="17"/>
  <c r="R382" i="17"/>
  <c r="Q382" i="17"/>
  <c r="P382" i="17"/>
  <c r="O382" i="17"/>
  <c r="N382" i="17"/>
  <c r="M382" i="17"/>
  <c r="L382" i="17"/>
  <c r="K382" i="17"/>
  <c r="J382" i="17"/>
  <c r="I382" i="17"/>
  <c r="H382" i="17"/>
  <c r="F382" i="17"/>
  <c r="E382" i="17"/>
  <c r="D382" i="17"/>
  <c r="C382" i="17"/>
  <c r="B382" i="17"/>
  <c r="A382" i="17"/>
  <c r="R381" i="17"/>
  <c r="Q381" i="17"/>
  <c r="P381" i="17"/>
  <c r="O381" i="17"/>
  <c r="N381" i="17"/>
  <c r="M381" i="17"/>
  <c r="L381" i="17"/>
  <c r="K381" i="17"/>
  <c r="J381" i="17"/>
  <c r="I381" i="17"/>
  <c r="H381" i="17"/>
  <c r="F381" i="17"/>
  <c r="E381" i="17"/>
  <c r="D381" i="17"/>
  <c r="C381" i="17"/>
  <c r="B381" i="17"/>
  <c r="A381" i="17"/>
  <c r="R380" i="17"/>
  <c r="Q380" i="17"/>
  <c r="P380" i="17"/>
  <c r="O380" i="17"/>
  <c r="N380" i="17"/>
  <c r="M380" i="17"/>
  <c r="L380" i="17"/>
  <c r="K380" i="17"/>
  <c r="J380" i="17"/>
  <c r="I380" i="17"/>
  <c r="H380" i="17"/>
  <c r="F380" i="17"/>
  <c r="E380" i="17"/>
  <c r="D380" i="17"/>
  <c r="C380" i="17"/>
  <c r="B380" i="17"/>
  <c r="A380" i="17"/>
  <c r="R379" i="17"/>
  <c r="Q379" i="17"/>
  <c r="P379" i="17"/>
  <c r="O379" i="17"/>
  <c r="N379" i="17"/>
  <c r="M379" i="17"/>
  <c r="L379" i="17"/>
  <c r="K379" i="17"/>
  <c r="J379" i="17"/>
  <c r="I379" i="17"/>
  <c r="H379" i="17"/>
  <c r="F379" i="17"/>
  <c r="E379" i="17"/>
  <c r="D379" i="17"/>
  <c r="C379" i="17"/>
  <c r="B379" i="17"/>
  <c r="A379" i="17"/>
  <c r="R378" i="17"/>
  <c r="Q378" i="17"/>
  <c r="P378" i="17"/>
  <c r="O378" i="17"/>
  <c r="N378" i="17"/>
  <c r="M378" i="17"/>
  <c r="L378" i="17"/>
  <c r="K378" i="17"/>
  <c r="J378" i="17"/>
  <c r="I378" i="17"/>
  <c r="H378" i="17"/>
  <c r="F378" i="17"/>
  <c r="E378" i="17"/>
  <c r="D378" i="17"/>
  <c r="C378" i="17"/>
  <c r="B378" i="17"/>
  <c r="A378" i="17"/>
  <c r="R377" i="17"/>
  <c r="Q377" i="17"/>
  <c r="P377" i="17"/>
  <c r="O377" i="17"/>
  <c r="N377" i="17"/>
  <c r="M377" i="17"/>
  <c r="L377" i="17"/>
  <c r="K377" i="17"/>
  <c r="J377" i="17"/>
  <c r="I377" i="17"/>
  <c r="H377" i="17"/>
  <c r="F377" i="17"/>
  <c r="E377" i="17"/>
  <c r="D377" i="17"/>
  <c r="C377" i="17"/>
  <c r="B377" i="17"/>
  <c r="A377" i="17"/>
  <c r="R376" i="17"/>
  <c r="Q376" i="17"/>
  <c r="P376" i="17"/>
  <c r="O376" i="17"/>
  <c r="N376" i="17"/>
  <c r="M376" i="17"/>
  <c r="L376" i="17"/>
  <c r="K376" i="17"/>
  <c r="J376" i="17"/>
  <c r="I376" i="17"/>
  <c r="H376" i="17"/>
  <c r="F376" i="17"/>
  <c r="E376" i="17"/>
  <c r="D376" i="17"/>
  <c r="C376" i="17"/>
  <c r="B376" i="17"/>
  <c r="A376" i="17"/>
  <c r="R375" i="17"/>
  <c r="Q375" i="17"/>
  <c r="P375" i="17"/>
  <c r="O375" i="17"/>
  <c r="N375" i="17"/>
  <c r="M375" i="17"/>
  <c r="L375" i="17"/>
  <c r="K375" i="17"/>
  <c r="J375" i="17"/>
  <c r="I375" i="17"/>
  <c r="H375" i="17"/>
  <c r="F375" i="17"/>
  <c r="E375" i="17"/>
  <c r="D375" i="17"/>
  <c r="C375" i="17"/>
  <c r="B375" i="17"/>
  <c r="A375" i="17"/>
  <c r="R374" i="17"/>
  <c r="Q374" i="17"/>
  <c r="P374" i="17"/>
  <c r="O374" i="17"/>
  <c r="N374" i="17"/>
  <c r="M374" i="17"/>
  <c r="L374" i="17"/>
  <c r="K374" i="17"/>
  <c r="J374" i="17"/>
  <c r="I374" i="17"/>
  <c r="H374" i="17"/>
  <c r="F374" i="17"/>
  <c r="E374" i="17"/>
  <c r="D374" i="17"/>
  <c r="C374" i="17"/>
  <c r="B374" i="17"/>
  <c r="A374" i="17"/>
  <c r="R373" i="17"/>
  <c r="Q373" i="17"/>
  <c r="P373" i="17"/>
  <c r="O373" i="17"/>
  <c r="N373" i="17"/>
  <c r="M373" i="17"/>
  <c r="L373" i="17"/>
  <c r="K373" i="17"/>
  <c r="J373" i="17"/>
  <c r="I373" i="17"/>
  <c r="H373" i="17"/>
  <c r="F373" i="17"/>
  <c r="E373" i="17"/>
  <c r="D373" i="17"/>
  <c r="C373" i="17"/>
  <c r="B373" i="17"/>
  <c r="A373" i="17"/>
  <c r="R372" i="17"/>
  <c r="Q372" i="17"/>
  <c r="P372" i="17"/>
  <c r="O372" i="17"/>
  <c r="N372" i="17"/>
  <c r="M372" i="17"/>
  <c r="L372" i="17"/>
  <c r="K372" i="17"/>
  <c r="J372" i="17"/>
  <c r="I372" i="17"/>
  <c r="H372" i="17"/>
  <c r="F372" i="17"/>
  <c r="E372" i="17"/>
  <c r="D372" i="17"/>
  <c r="C372" i="17"/>
  <c r="B372" i="17"/>
  <c r="A372" i="17"/>
  <c r="R371" i="17"/>
  <c r="Q371" i="17"/>
  <c r="P371" i="17"/>
  <c r="O371" i="17"/>
  <c r="N371" i="17"/>
  <c r="M371" i="17"/>
  <c r="L371" i="17"/>
  <c r="K371" i="17"/>
  <c r="J371" i="17"/>
  <c r="I371" i="17"/>
  <c r="H371" i="17"/>
  <c r="F371" i="17"/>
  <c r="E371" i="17"/>
  <c r="D371" i="17"/>
  <c r="C371" i="17"/>
  <c r="B371" i="17"/>
  <c r="A371" i="17"/>
  <c r="R370" i="17"/>
  <c r="Q370" i="17"/>
  <c r="P370" i="17"/>
  <c r="O370" i="17"/>
  <c r="N370" i="17"/>
  <c r="M370" i="17"/>
  <c r="L370" i="17"/>
  <c r="K370" i="17"/>
  <c r="J370" i="17"/>
  <c r="I370" i="17"/>
  <c r="H370" i="17"/>
  <c r="F370" i="17"/>
  <c r="E370" i="17"/>
  <c r="D370" i="17"/>
  <c r="C370" i="17"/>
  <c r="B370" i="17"/>
  <c r="A370" i="17"/>
  <c r="R369" i="17"/>
  <c r="Q369" i="17"/>
  <c r="P369" i="17"/>
  <c r="O369" i="17"/>
  <c r="N369" i="17"/>
  <c r="M369" i="17"/>
  <c r="L369" i="17"/>
  <c r="K369" i="17"/>
  <c r="J369" i="17"/>
  <c r="I369" i="17"/>
  <c r="H369" i="17"/>
  <c r="F369" i="17"/>
  <c r="E369" i="17"/>
  <c r="D369" i="17"/>
  <c r="C369" i="17"/>
  <c r="B369" i="17"/>
  <c r="A369" i="17"/>
  <c r="R368" i="17"/>
  <c r="Q368" i="17"/>
  <c r="P368" i="17"/>
  <c r="O368" i="17"/>
  <c r="N368" i="17"/>
  <c r="M368" i="17"/>
  <c r="L368" i="17"/>
  <c r="K368" i="17"/>
  <c r="J368" i="17"/>
  <c r="I368" i="17"/>
  <c r="H368" i="17"/>
  <c r="F368" i="17"/>
  <c r="E368" i="17"/>
  <c r="D368" i="17"/>
  <c r="C368" i="17"/>
  <c r="B368" i="17"/>
  <c r="A368" i="17"/>
  <c r="R367" i="17"/>
  <c r="Q367" i="17"/>
  <c r="P367" i="17"/>
  <c r="O367" i="17"/>
  <c r="N367" i="17"/>
  <c r="M367" i="17"/>
  <c r="L367" i="17"/>
  <c r="K367" i="17"/>
  <c r="J367" i="17"/>
  <c r="I367" i="17"/>
  <c r="H367" i="17"/>
  <c r="F367" i="17"/>
  <c r="E367" i="17"/>
  <c r="D367" i="17"/>
  <c r="C367" i="17"/>
  <c r="B367" i="17"/>
  <c r="A367" i="17"/>
  <c r="R366" i="17"/>
  <c r="Q366" i="17"/>
  <c r="P366" i="17"/>
  <c r="O366" i="17"/>
  <c r="N366" i="17"/>
  <c r="M366" i="17"/>
  <c r="L366" i="17"/>
  <c r="K366" i="17"/>
  <c r="J366" i="17"/>
  <c r="I366" i="17"/>
  <c r="H366" i="17"/>
  <c r="F366" i="17"/>
  <c r="E366" i="17"/>
  <c r="D366" i="17"/>
  <c r="C366" i="17"/>
  <c r="B366" i="17"/>
  <c r="A366" i="17"/>
  <c r="R365" i="17"/>
  <c r="Q365" i="17"/>
  <c r="P365" i="17"/>
  <c r="O365" i="17"/>
  <c r="N365" i="17"/>
  <c r="M365" i="17"/>
  <c r="L365" i="17"/>
  <c r="K365" i="17"/>
  <c r="J365" i="17"/>
  <c r="I365" i="17"/>
  <c r="H365" i="17"/>
  <c r="F365" i="17"/>
  <c r="E365" i="17"/>
  <c r="D365" i="17"/>
  <c r="C365" i="17"/>
  <c r="B365" i="17"/>
  <c r="A365" i="17"/>
  <c r="R364" i="17"/>
  <c r="Q364" i="17"/>
  <c r="P364" i="17"/>
  <c r="O364" i="17"/>
  <c r="N364" i="17"/>
  <c r="M364" i="17"/>
  <c r="L364" i="17"/>
  <c r="K364" i="17"/>
  <c r="J364" i="17"/>
  <c r="I364" i="17"/>
  <c r="H364" i="17"/>
  <c r="F364" i="17"/>
  <c r="E364" i="17"/>
  <c r="D364" i="17"/>
  <c r="C364" i="17"/>
  <c r="B364" i="17"/>
  <c r="A364" i="17"/>
  <c r="R363" i="17"/>
  <c r="Q363" i="17"/>
  <c r="P363" i="17"/>
  <c r="O363" i="17"/>
  <c r="N363" i="17"/>
  <c r="M363" i="17"/>
  <c r="L363" i="17"/>
  <c r="K363" i="17"/>
  <c r="J363" i="17"/>
  <c r="I363" i="17"/>
  <c r="H363" i="17"/>
  <c r="F363" i="17"/>
  <c r="E363" i="17"/>
  <c r="D363" i="17"/>
  <c r="C363" i="17"/>
  <c r="B363" i="17"/>
  <c r="A363" i="17"/>
  <c r="R362" i="17"/>
  <c r="Q362" i="17"/>
  <c r="P362" i="17"/>
  <c r="O362" i="17"/>
  <c r="N362" i="17"/>
  <c r="M362" i="17"/>
  <c r="L362" i="17"/>
  <c r="K362" i="17"/>
  <c r="J362" i="17"/>
  <c r="I362" i="17"/>
  <c r="H362" i="17"/>
  <c r="F362" i="17"/>
  <c r="E362" i="17"/>
  <c r="D362" i="17"/>
  <c r="C362" i="17"/>
  <c r="B362" i="17"/>
  <c r="A362" i="17"/>
  <c r="R361" i="17"/>
  <c r="Q361" i="17"/>
  <c r="P361" i="17"/>
  <c r="O361" i="17"/>
  <c r="N361" i="17"/>
  <c r="M361" i="17"/>
  <c r="L361" i="17"/>
  <c r="K361" i="17"/>
  <c r="J361" i="17"/>
  <c r="I361" i="17"/>
  <c r="H361" i="17"/>
  <c r="F361" i="17"/>
  <c r="E361" i="17"/>
  <c r="D361" i="17"/>
  <c r="C361" i="17"/>
  <c r="B361" i="17"/>
  <c r="A361" i="17"/>
  <c r="R360" i="17"/>
  <c r="Q360" i="17"/>
  <c r="P360" i="17"/>
  <c r="O360" i="17"/>
  <c r="N360" i="17"/>
  <c r="M360" i="17"/>
  <c r="L360" i="17"/>
  <c r="K360" i="17"/>
  <c r="J360" i="17"/>
  <c r="I360" i="17"/>
  <c r="H360" i="17"/>
  <c r="F360" i="17"/>
  <c r="E360" i="17"/>
  <c r="D360" i="17"/>
  <c r="C360" i="17"/>
  <c r="B360" i="17"/>
  <c r="A360" i="17"/>
  <c r="R359" i="17"/>
  <c r="Q359" i="17"/>
  <c r="P359" i="17"/>
  <c r="O359" i="17"/>
  <c r="N359" i="17"/>
  <c r="M359" i="17"/>
  <c r="L359" i="17"/>
  <c r="K359" i="17"/>
  <c r="J359" i="17"/>
  <c r="I359" i="17"/>
  <c r="H359" i="17"/>
  <c r="F359" i="17"/>
  <c r="E359" i="17"/>
  <c r="D359" i="17"/>
  <c r="C359" i="17"/>
  <c r="B359" i="17"/>
  <c r="A359" i="17"/>
  <c r="R358" i="17"/>
  <c r="Q358" i="17"/>
  <c r="P358" i="17"/>
  <c r="O358" i="17"/>
  <c r="N358" i="17"/>
  <c r="M358" i="17"/>
  <c r="L358" i="17"/>
  <c r="K358" i="17"/>
  <c r="J358" i="17"/>
  <c r="I358" i="17"/>
  <c r="H358" i="17"/>
  <c r="F358" i="17"/>
  <c r="E358" i="17"/>
  <c r="D358" i="17"/>
  <c r="C358" i="17"/>
  <c r="B358" i="17"/>
  <c r="A358" i="17"/>
  <c r="R357" i="17"/>
  <c r="Q357" i="17"/>
  <c r="P357" i="17"/>
  <c r="O357" i="17"/>
  <c r="N357" i="17"/>
  <c r="M357" i="17"/>
  <c r="L357" i="17"/>
  <c r="K357" i="17"/>
  <c r="J357" i="17"/>
  <c r="I357" i="17"/>
  <c r="H357" i="17"/>
  <c r="F357" i="17"/>
  <c r="E357" i="17"/>
  <c r="D357" i="17"/>
  <c r="C357" i="17"/>
  <c r="B357" i="17"/>
  <c r="A357" i="17"/>
  <c r="R356" i="17"/>
  <c r="Q356" i="17"/>
  <c r="P356" i="17"/>
  <c r="O356" i="17"/>
  <c r="N356" i="17"/>
  <c r="M356" i="17"/>
  <c r="L356" i="17"/>
  <c r="K356" i="17"/>
  <c r="J356" i="17"/>
  <c r="I356" i="17"/>
  <c r="H356" i="17"/>
  <c r="F356" i="17"/>
  <c r="E356" i="17"/>
  <c r="D356" i="17"/>
  <c r="C356" i="17"/>
  <c r="B356" i="17"/>
  <c r="A356" i="17"/>
  <c r="R355" i="17"/>
  <c r="Q355" i="17"/>
  <c r="P355" i="17"/>
  <c r="O355" i="17"/>
  <c r="N355" i="17"/>
  <c r="M355" i="17"/>
  <c r="L355" i="17"/>
  <c r="K355" i="17"/>
  <c r="J355" i="17"/>
  <c r="I355" i="17"/>
  <c r="H355" i="17"/>
  <c r="F355" i="17"/>
  <c r="E355" i="17"/>
  <c r="D355" i="17"/>
  <c r="C355" i="17"/>
  <c r="B355" i="17"/>
  <c r="A355" i="17"/>
  <c r="R354" i="17"/>
  <c r="Q354" i="17"/>
  <c r="P354" i="17"/>
  <c r="O354" i="17"/>
  <c r="N354" i="17"/>
  <c r="M354" i="17"/>
  <c r="L354" i="17"/>
  <c r="K354" i="17"/>
  <c r="J354" i="17"/>
  <c r="I354" i="17"/>
  <c r="H354" i="17"/>
  <c r="F354" i="17"/>
  <c r="E354" i="17"/>
  <c r="D354" i="17"/>
  <c r="C354" i="17"/>
  <c r="B354" i="17"/>
  <c r="A354" i="17"/>
  <c r="R353" i="17"/>
  <c r="Q353" i="17"/>
  <c r="P353" i="17"/>
  <c r="O353" i="17"/>
  <c r="N353" i="17"/>
  <c r="M353" i="17"/>
  <c r="L353" i="17"/>
  <c r="K353" i="17"/>
  <c r="J353" i="17"/>
  <c r="I353" i="17"/>
  <c r="H353" i="17"/>
  <c r="F353" i="17"/>
  <c r="E353" i="17"/>
  <c r="D353" i="17"/>
  <c r="C353" i="17"/>
  <c r="B353" i="17"/>
  <c r="A353" i="17"/>
  <c r="R352" i="17"/>
  <c r="Q352" i="17"/>
  <c r="P352" i="17"/>
  <c r="O352" i="17"/>
  <c r="N352" i="17"/>
  <c r="M352" i="17"/>
  <c r="L352" i="17"/>
  <c r="K352" i="17"/>
  <c r="J352" i="17"/>
  <c r="I352" i="17"/>
  <c r="H352" i="17"/>
  <c r="F352" i="17"/>
  <c r="E352" i="17"/>
  <c r="D352" i="17"/>
  <c r="C352" i="17"/>
  <c r="B352" i="17"/>
  <c r="A352" i="17"/>
  <c r="R351" i="17"/>
  <c r="Q351" i="17"/>
  <c r="P351" i="17"/>
  <c r="O351" i="17"/>
  <c r="N351" i="17"/>
  <c r="M351" i="17"/>
  <c r="L351" i="17"/>
  <c r="K351" i="17"/>
  <c r="J351" i="17"/>
  <c r="I351" i="17"/>
  <c r="H351" i="17"/>
  <c r="F351" i="17"/>
  <c r="E351" i="17"/>
  <c r="D351" i="17"/>
  <c r="C351" i="17"/>
  <c r="B351" i="17"/>
  <c r="A351" i="17"/>
  <c r="R350" i="17"/>
  <c r="Q350" i="17"/>
  <c r="P350" i="17"/>
  <c r="O350" i="17"/>
  <c r="N350" i="17"/>
  <c r="M350" i="17"/>
  <c r="L350" i="17"/>
  <c r="K350" i="17"/>
  <c r="J350" i="17"/>
  <c r="I350" i="17"/>
  <c r="H350" i="17"/>
  <c r="F350" i="17"/>
  <c r="E350" i="17"/>
  <c r="D350" i="17"/>
  <c r="C350" i="17"/>
  <c r="B350" i="17"/>
  <c r="A350" i="17"/>
  <c r="R349" i="17"/>
  <c r="Q349" i="17"/>
  <c r="O349" i="17"/>
  <c r="N349" i="17"/>
  <c r="M349" i="17"/>
  <c r="L349" i="17"/>
  <c r="K349" i="17"/>
  <c r="J349" i="17"/>
  <c r="I349" i="17"/>
  <c r="H349" i="17"/>
  <c r="F349" i="17"/>
  <c r="E349" i="17"/>
  <c r="D349" i="17"/>
  <c r="C349" i="17"/>
  <c r="B349" i="17"/>
  <c r="A349" i="17"/>
  <c r="R348" i="17"/>
  <c r="Q348" i="17"/>
  <c r="P348" i="17"/>
  <c r="O348" i="17"/>
  <c r="N348" i="17"/>
  <c r="M348" i="17"/>
  <c r="L348" i="17"/>
  <c r="K348" i="17"/>
  <c r="J348" i="17"/>
  <c r="I348" i="17"/>
  <c r="H348" i="17"/>
  <c r="F348" i="17"/>
  <c r="E348" i="17"/>
  <c r="D348" i="17"/>
  <c r="C348" i="17"/>
  <c r="B348" i="17"/>
  <c r="A348" i="17"/>
  <c r="R347" i="17"/>
  <c r="Q347" i="17"/>
  <c r="P347" i="17"/>
  <c r="O347" i="17"/>
  <c r="N347" i="17"/>
  <c r="M347" i="17"/>
  <c r="L347" i="17"/>
  <c r="K347" i="17"/>
  <c r="J347" i="17"/>
  <c r="I347" i="17"/>
  <c r="H347" i="17"/>
  <c r="F347" i="17"/>
  <c r="E347" i="17"/>
  <c r="D347" i="17"/>
  <c r="C347" i="17"/>
  <c r="B347" i="17"/>
  <c r="A347" i="17"/>
  <c r="R346" i="17"/>
  <c r="Q346" i="17"/>
  <c r="P346" i="17"/>
  <c r="O346" i="17"/>
  <c r="N346" i="17"/>
  <c r="M346" i="17"/>
  <c r="K346" i="17"/>
  <c r="I346" i="17"/>
  <c r="H346" i="17"/>
  <c r="F346" i="17"/>
  <c r="E346" i="17"/>
  <c r="D346" i="17"/>
  <c r="C346" i="17"/>
  <c r="B346" i="17"/>
  <c r="A346" i="17"/>
  <c r="R345" i="17"/>
  <c r="Q345" i="17"/>
  <c r="P345" i="17"/>
  <c r="O345" i="17"/>
  <c r="N345" i="17"/>
  <c r="M345" i="17"/>
  <c r="L345" i="17"/>
  <c r="K345" i="17"/>
  <c r="J345" i="17"/>
  <c r="I345" i="17"/>
  <c r="H345" i="17"/>
  <c r="F345" i="17"/>
  <c r="E345" i="17"/>
  <c r="D345" i="17"/>
  <c r="C345" i="17"/>
  <c r="B345" i="17"/>
  <c r="A345" i="17"/>
  <c r="R344" i="17"/>
  <c r="Q344" i="17"/>
  <c r="P344" i="17"/>
  <c r="O344" i="17"/>
  <c r="N344" i="17"/>
  <c r="M344" i="17"/>
  <c r="L344" i="17"/>
  <c r="K344" i="17"/>
  <c r="J344" i="17"/>
  <c r="I344" i="17"/>
  <c r="H344" i="17"/>
  <c r="F344" i="17"/>
  <c r="E344" i="17"/>
  <c r="D344" i="17"/>
  <c r="C344" i="17"/>
  <c r="B344" i="17"/>
  <c r="A344" i="17"/>
  <c r="R343" i="17"/>
  <c r="Q343" i="17"/>
  <c r="P343" i="17"/>
  <c r="O343" i="17"/>
  <c r="N343" i="17"/>
  <c r="M343" i="17"/>
  <c r="L343" i="17"/>
  <c r="K343" i="17"/>
  <c r="J343" i="17"/>
  <c r="I343" i="17"/>
  <c r="H343" i="17"/>
  <c r="F343" i="17"/>
  <c r="E343" i="17"/>
  <c r="D343" i="17"/>
  <c r="C343" i="17"/>
  <c r="B343" i="17"/>
  <c r="A343" i="17"/>
  <c r="R342" i="17"/>
  <c r="Q342" i="17"/>
  <c r="P342" i="17"/>
  <c r="O342" i="17"/>
  <c r="N342" i="17"/>
  <c r="M342" i="17"/>
  <c r="L342" i="17"/>
  <c r="K342" i="17"/>
  <c r="J342" i="17"/>
  <c r="I342" i="17"/>
  <c r="H342" i="17"/>
  <c r="F342" i="17"/>
  <c r="E342" i="17"/>
  <c r="D342" i="17"/>
  <c r="C342" i="17"/>
  <c r="B342" i="17"/>
  <c r="A342" i="17"/>
  <c r="R341" i="17"/>
  <c r="Q341" i="17"/>
  <c r="P341" i="17"/>
  <c r="O341" i="17"/>
  <c r="N341" i="17"/>
  <c r="M341" i="17"/>
  <c r="L341" i="17"/>
  <c r="K341" i="17"/>
  <c r="J341" i="17"/>
  <c r="I341" i="17"/>
  <c r="H341" i="17"/>
  <c r="F341" i="17"/>
  <c r="E341" i="17"/>
  <c r="D341" i="17"/>
  <c r="C341" i="17"/>
  <c r="B341" i="17"/>
  <c r="A341" i="17"/>
  <c r="R340" i="17"/>
  <c r="Q340" i="17"/>
  <c r="P340" i="17"/>
  <c r="O340" i="17"/>
  <c r="N340" i="17"/>
  <c r="M340" i="17"/>
  <c r="L340" i="17"/>
  <c r="K340" i="17"/>
  <c r="J340" i="17"/>
  <c r="I340" i="17"/>
  <c r="H340" i="17"/>
  <c r="F340" i="17"/>
  <c r="E340" i="17"/>
  <c r="D340" i="17"/>
  <c r="C340" i="17"/>
  <c r="B340" i="17"/>
  <c r="A340" i="17"/>
  <c r="R339" i="17"/>
  <c r="Q339" i="17"/>
  <c r="P339" i="17"/>
  <c r="O339" i="17"/>
  <c r="N339" i="17"/>
  <c r="M339" i="17"/>
  <c r="L339" i="17"/>
  <c r="K339" i="17"/>
  <c r="J339" i="17"/>
  <c r="I339" i="17"/>
  <c r="H339" i="17"/>
  <c r="F339" i="17"/>
  <c r="E339" i="17"/>
  <c r="D339" i="17"/>
  <c r="C339" i="17"/>
  <c r="B339" i="17"/>
  <c r="A339" i="17"/>
  <c r="R338" i="17"/>
  <c r="Q338" i="17"/>
  <c r="O338" i="17"/>
  <c r="N338" i="17"/>
  <c r="M338" i="17"/>
  <c r="K338" i="17"/>
  <c r="J338" i="17"/>
  <c r="I338" i="17"/>
  <c r="H338" i="17"/>
  <c r="F338" i="17"/>
  <c r="E338" i="17"/>
  <c r="D338" i="17"/>
  <c r="C338" i="17"/>
  <c r="B338" i="17"/>
  <c r="A338" i="17"/>
  <c r="R337" i="17"/>
  <c r="Q337" i="17"/>
  <c r="O337" i="17"/>
  <c r="N337" i="17"/>
  <c r="M337" i="17"/>
  <c r="K337" i="17"/>
  <c r="J337" i="17"/>
  <c r="I337" i="17"/>
  <c r="H337" i="17"/>
  <c r="F337" i="17"/>
  <c r="E337" i="17"/>
  <c r="D337" i="17"/>
  <c r="C337" i="17"/>
  <c r="B337" i="17"/>
  <c r="A337" i="17"/>
  <c r="R336" i="17"/>
  <c r="Q336" i="17"/>
  <c r="P336" i="17"/>
  <c r="O336" i="17"/>
  <c r="N336" i="17"/>
  <c r="M336" i="17"/>
  <c r="L336" i="17"/>
  <c r="K336" i="17"/>
  <c r="J336" i="17"/>
  <c r="I336" i="17"/>
  <c r="H336" i="17"/>
  <c r="F336" i="17"/>
  <c r="E336" i="17"/>
  <c r="D336" i="17"/>
  <c r="C336" i="17"/>
  <c r="B336" i="17"/>
  <c r="A336" i="17"/>
  <c r="R335" i="17"/>
  <c r="Q335" i="17"/>
  <c r="P335" i="17"/>
  <c r="O335" i="17"/>
  <c r="N335" i="17"/>
  <c r="M335" i="17"/>
  <c r="L335" i="17"/>
  <c r="K335" i="17"/>
  <c r="J335" i="17"/>
  <c r="I335" i="17"/>
  <c r="H335" i="17"/>
  <c r="F335" i="17"/>
  <c r="E335" i="17"/>
  <c r="D335" i="17"/>
  <c r="C335" i="17"/>
  <c r="B335" i="17"/>
  <c r="A335" i="17"/>
  <c r="R334" i="17"/>
  <c r="Q334" i="17"/>
  <c r="P334" i="17"/>
  <c r="O334" i="17"/>
  <c r="N334" i="17"/>
  <c r="M334" i="17"/>
  <c r="L334" i="17"/>
  <c r="K334" i="17"/>
  <c r="J334" i="17"/>
  <c r="I334" i="17"/>
  <c r="H334" i="17"/>
  <c r="F334" i="17"/>
  <c r="E334" i="17"/>
  <c r="D334" i="17"/>
  <c r="C334" i="17"/>
  <c r="B334" i="17"/>
  <c r="A334" i="17"/>
  <c r="R333" i="17"/>
  <c r="Q333" i="17"/>
  <c r="P333" i="17"/>
  <c r="O333" i="17"/>
  <c r="N333" i="17"/>
  <c r="M333" i="17"/>
  <c r="L333" i="17"/>
  <c r="K333" i="17"/>
  <c r="J333" i="17"/>
  <c r="I333" i="17"/>
  <c r="H333" i="17"/>
  <c r="F333" i="17"/>
  <c r="E333" i="17"/>
  <c r="D333" i="17"/>
  <c r="C333" i="17"/>
  <c r="B333" i="17"/>
  <c r="A333" i="17"/>
  <c r="R332" i="17"/>
  <c r="Q332" i="17"/>
  <c r="P332" i="17"/>
  <c r="O332" i="17"/>
  <c r="N332" i="17"/>
  <c r="M332" i="17"/>
  <c r="L332" i="17"/>
  <c r="K332" i="17"/>
  <c r="J332" i="17"/>
  <c r="I332" i="17"/>
  <c r="H332" i="17"/>
  <c r="F332" i="17"/>
  <c r="E332" i="17"/>
  <c r="D332" i="17"/>
  <c r="C332" i="17"/>
  <c r="B332" i="17"/>
  <c r="A332" i="17"/>
  <c r="R331" i="17"/>
  <c r="Q331" i="17"/>
  <c r="P331" i="17"/>
  <c r="O331" i="17"/>
  <c r="N331" i="17"/>
  <c r="M331" i="17"/>
  <c r="L331" i="17"/>
  <c r="K331" i="17"/>
  <c r="J331" i="17"/>
  <c r="I331" i="17"/>
  <c r="H331" i="17"/>
  <c r="F331" i="17"/>
  <c r="E331" i="17"/>
  <c r="D331" i="17"/>
  <c r="C331" i="17"/>
  <c r="B331" i="17"/>
  <c r="A331" i="17"/>
  <c r="R330" i="17"/>
  <c r="Q330" i="17"/>
  <c r="P330" i="17"/>
  <c r="O330" i="17"/>
  <c r="N330" i="17"/>
  <c r="M330" i="17"/>
  <c r="L330" i="17"/>
  <c r="K330" i="17"/>
  <c r="J330" i="17"/>
  <c r="I330" i="17"/>
  <c r="H330" i="17"/>
  <c r="F330" i="17"/>
  <c r="E330" i="17"/>
  <c r="D330" i="17"/>
  <c r="C330" i="17"/>
  <c r="B330" i="17"/>
  <c r="A330" i="17"/>
  <c r="R329" i="17"/>
  <c r="Q329" i="17"/>
  <c r="P329" i="17"/>
  <c r="O329" i="17"/>
  <c r="N329" i="17"/>
  <c r="M329" i="17"/>
  <c r="L329" i="17"/>
  <c r="K329" i="17"/>
  <c r="J329" i="17"/>
  <c r="I329" i="17"/>
  <c r="H329" i="17"/>
  <c r="F329" i="17"/>
  <c r="E329" i="17"/>
  <c r="D329" i="17"/>
  <c r="C329" i="17"/>
  <c r="B329" i="17"/>
  <c r="A329" i="17"/>
  <c r="R328" i="17"/>
  <c r="Q328" i="17"/>
  <c r="P328" i="17"/>
  <c r="O328" i="17"/>
  <c r="N328" i="17"/>
  <c r="M328" i="17"/>
  <c r="L328" i="17"/>
  <c r="K328" i="17"/>
  <c r="J328" i="17"/>
  <c r="I328" i="17"/>
  <c r="H328" i="17"/>
  <c r="F328" i="17"/>
  <c r="E328" i="17"/>
  <c r="D328" i="17"/>
  <c r="C328" i="17"/>
  <c r="B328" i="17"/>
  <c r="A328" i="17"/>
  <c r="R327" i="17"/>
  <c r="Q327" i="17"/>
  <c r="P327" i="17"/>
  <c r="O327" i="17"/>
  <c r="N327" i="17"/>
  <c r="M327" i="17"/>
  <c r="L327" i="17"/>
  <c r="K327" i="17"/>
  <c r="J327" i="17"/>
  <c r="I327" i="17"/>
  <c r="H327" i="17"/>
  <c r="F327" i="17"/>
  <c r="E327" i="17"/>
  <c r="D327" i="17"/>
  <c r="C327" i="17"/>
  <c r="B327" i="17"/>
  <c r="A327" i="17"/>
  <c r="R326" i="17"/>
  <c r="Q326" i="17"/>
  <c r="P326" i="17"/>
  <c r="O326" i="17"/>
  <c r="N326" i="17"/>
  <c r="M326" i="17"/>
  <c r="L326" i="17"/>
  <c r="K326" i="17"/>
  <c r="J326" i="17"/>
  <c r="I326" i="17"/>
  <c r="H326" i="17"/>
  <c r="F326" i="17"/>
  <c r="E326" i="17"/>
  <c r="D326" i="17"/>
  <c r="C326" i="17"/>
  <c r="B326" i="17"/>
  <c r="A326" i="17"/>
  <c r="R325" i="17"/>
  <c r="Q325" i="17"/>
  <c r="P325" i="17"/>
  <c r="O325" i="17"/>
  <c r="N325" i="17"/>
  <c r="M325" i="17"/>
  <c r="L325" i="17"/>
  <c r="K325" i="17"/>
  <c r="J325" i="17"/>
  <c r="I325" i="17"/>
  <c r="H325" i="17"/>
  <c r="F325" i="17"/>
  <c r="E325" i="17"/>
  <c r="D325" i="17"/>
  <c r="C325" i="17"/>
  <c r="B325" i="17"/>
  <c r="A325" i="17"/>
  <c r="R324" i="17"/>
  <c r="Q324" i="17"/>
  <c r="P324" i="17"/>
  <c r="O324" i="17"/>
  <c r="N324" i="17"/>
  <c r="M324" i="17"/>
  <c r="L324" i="17"/>
  <c r="K324" i="17"/>
  <c r="J324" i="17"/>
  <c r="I324" i="17"/>
  <c r="H324" i="17"/>
  <c r="F324" i="17"/>
  <c r="E324" i="17"/>
  <c r="D324" i="17"/>
  <c r="C324" i="17"/>
  <c r="B324" i="17"/>
  <c r="A324" i="17"/>
  <c r="R323" i="17"/>
  <c r="Q323" i="17"/>
  <c r="P323" i="17"/>
  <c r="O323" i="17"/>
  <c r="N323" i="17"/>
  <c r="M323" i="17"/>
  <c r="L323" i="17"/>
  <c r="K323" i="17"/>
  <c r="J323" i="17"/>
  <c r="I323" i="17"/>
  <c r="H323" i="17"/>
  <c r="F323" i="17"/>
  <c r="E323" i="17"/>
  <c r="D323" i="17"/>
  <c r="C323" i="17"/>
  <c r="B323" i="17"/>
  <c r="A323" i="17"/>
  <c r="R322" i="17"/>
  <c r="Q322" i="17"/>
  <c r="P322" i="17"/>
  <c r="O322" i="17"/>
  <c r="N322" i="17"/>
  <c r="M322" i="17"/>
  <c r="L322" i="17"/>
  <c r="K322" i="17"/>
  <c r="J322" i="17"/>
  <c r="I322" i="17"/>
  <c r="H322" i="17"/>
  <c r="F322" i="17"/>
  <c r="E322" i="17"/>
  <c r="D322" i="17"/>
  <c r="C322" i="17"/>
  <c r="B322" i="17"/>
  <c r="A322" i="17"/>
  <c r="R321" i="17"/>
  <c r="Q321" i="17"/>
  <c r="P321" i="17"/>
  <c r="O321" i="17"/>
  <c r="N321" i="17"/>
  <c r="M321" i="17"/>
  <c r="L321" i="17"/>
  <c r="K321" i="17"/>
  <c r="J321" i="17"/>
  <c r="I321" i="17"/>
  <c r="H321" i="17"/>
  <c r="F321" i="17"/>
  <c r="E321" i="17"/>
  <c r="D321" i="17"/>
  <c r="C321" i="17"/>
  <c r="B321" i="17"/>
  <c r="A321" i="17"/>
  <c r="R320" i="17"/>
  <c r="Q320" i="17"/>
  <c r="P320" i="17"/>
  <c r="O320" i="17"/>
  <c r="N320" i="17"/>
  <c r="M320" i="17"/>
  <c r="L320" i="17"/>
  <c r="K320" i="17"/>
  <c r="J320" i="17"/>
  <c r="I320" i="17"/>
  <c r="H320" i="17"/>
  <c r="F320" i="17"/>
  <c r="E320" i="17"/>
  <c r="D320" i="17"/>
  <c r="C320" i="17"/>
  <c r="B320" i="17"/>
  <c r="A320" i="17"/>
  <c r="R319" i="17"/>
  <c r="Q319" i="17"/>
  <c r="P319" i="17"/>
  <c r="O319" i="17"/>
  <c r="N319" i="17"/>
  <c r="M319" i="17"/>
  <c r="L319" i="17"/>
  <c r="K319" i="17"/>
  <c r="J319" i="17"/>
  <c r="I319" i="17"/>
  <c r="H319" i="17"/>
  <c r="F319" i="17"/>
  <c r="E319" i="17"/>
  <c r="D319" i="17"/>
  <c r="C319" i="17"/>
  <c r="B319" i="17"/>
  <c r="A319" i="17"/>
  <c r="R318" i="17"/>
  <c r="Q318" i="17"/>
  <c r="P318" i="17"/>
  <c r="O318" i="17"/>
  <c r="N318" i="17"/>
  <c r="M318" i="17"/>
  <c r="L318" i="17"/>
  <c r="K318" i="17"/>
  <c r="J318" i="17"/>
  <c r="I318" i="17"/>
  <c r="H318" i="17"/>
  <c r="F318" i="17"/>
  <c r="E318" i="17"/>
  <c r="D318" i="17"/>
  <c r="C318" i="17"/>
  <c r="B318" i="17"/>
  <c r="A318" i="17"/>
  <c r="R317" i="17"/>
  <c r="Q317" i="17"/>
  <c r="P317" i="17"/>
  <c r="O317" i="17"/>
  <c r="N317" i="17"/>
  <c r="M317" i="17"/>
  <c r="K317" i="17"/>
  <c r="I317" i="17"/>
  <c r="H317" i="17"/>
  <c r="F317" i="17"/>
  <c r="E317" i="17"/>
  <c r="D317" i="17"/>
  <c r="C317" i="17"/>
  <c r="B317" i="17"/>
  <c r="A317" i="17"/>
  <c r="R316" i="17"/>
  <c r="Q316" i="17"/>
  <c r="P316" i="17"/>
  <c r="O316" i="17"/>
  <c r="N316" i="17"/>
  <c r="M316" i="17"/>
  <c r="L316" i="17"/>
  <c r="K316" i="17"/>
  <c r="J316" i="17"/>
  <c r="I316" i="17"/>
  <c r="H316" i="17"/>
  <c r="F316" i="17"/>
  <c r="E316" i="17"/>
  <c r="D316" i="17"/>
  <c r="C316" i="17"/>
  <c r="B316" i="17"/>
  <c r="A316" i="17"/>
  <c r="R315" i="17"/>
  <c r="Q315" i="17"/>
  <c r="P315" i="17"/>
  <c r="O315" i="17"/>
  <c r="N315" i="17"/>
  <c r="M315" i="17"/>
  <c r="L315" i="17"/>
  <c r="K315" i="17"/>
  <c r="J315" i="17"/>
  <c r="I315" i="17"/>
  <c r="H315" i="17"/>
  <c r="F315" i="17"/>
  <c r="E315" i="17"/>
  <c r="D315" i="17"/>
  <c r="C315" i="17"/>
  <c r="B315" i="17"/>
  <c r="A315" i="17"/>
  <c r="R314" i="17"/>
  <c r="Q314" i="17"/>
  <c r="P314" i="17"/>
  <c r="O314" i="17"/>
  <c r="N314" i="17"/>
  <c r="M314" i="17"/>
  <c r="L314" i="17"/>
  <c r="K314" i="17"/>
  <c r="J314" i="17"/>
  <c r="I314" i="17"/>
  <c r="H314" i="17"/>
  <c r="F314" i="17"/>
  <c r="E314" i="17"/>
  <c r="D314" i="17"/>
  <c r="C314" i="17"/>
  <c r="B314" i="17"/>
  <c r="A314" i="17"/>
  <c r="R313" i="17"/>
  <c r="Q313" i="17"/>
  <c r="P313" i="17"/>
  <c r="O313" i="17"/>
  <c r="N313" i="17"/>
  <c r="M313" i="17"/>
  <c r="L313" i="17"/>
  <c r="K313" i="17"/>
  <c r="J313" i="17"/>
  <c r="I313" i="17"/>
  <c r="H313" i="17"/>
  <c r="F313" i="17"/>
  <c r="E313" i="17"/>
  <c r="D313" i="17"/>
  <c r="C313" i="17"/>
  <c r="B313" i="17"/>
  <c r="A313" i="17"/>
  <c r="R312" i="17"/>
  <c r="Q312" i="17"/>
  <c r="P312" i="17"/>
  <c r="O312" i="17"/>
  <c r="N312" i="17"/>
  <c r="M312" i="17"/>
  <c r="L312" i="17"/>
  <c r="K312" i="17"/>
  <c r="J312" i="17"/>
  <c r="I312" i="17"/>
  <c r="H312" i="17"/>
  <c r="F312" i="17"/>
  <c r="E312" i="17"/>
  <c r="D312" i="17"/>
  <c r="C312" i="17"/>
  <c r="B312" i="17"/>
  <c r="A312" i="17"/>
  <c r="R311" i="17"/>
  <c r="Q311" i="17"/>
  <c r="P311" i="17"/>
  <c r="O311" i="17"/>
  <c r="N311" i="17"/>
  <c r="M311" i="17"/>
  <c r="L311" i="17"/>
  <c r="K311" i="17"/>
  <c r="J311" i="17"/>
  <c r="I311" i="17"/>
  <c r="H311" i="17"/>
  <c r="F311" i="17"/>
  <c r="E311" i="17"/>
  <c r="D311" i="17"/>
  <c r="C311" i="17"/>
  <c r="B311" i="17"/>
  <c r="A311" i="17"/>
  <c r="R310" i="17"/>
  <c r="Q310" i="17"/>
  <c r="P310" i="17"/>
  <c r="O310" i="17"/>
  <c r="N310" i="17"/>
  <c r="M310" i="17"/>
  <c r="L310" i="17"/>
  <c r="K310" i="17"/>
  <c r="J310" i="17"/>
  <c r="I310" i="17"/>
  <c r="H310" i="17"/>
  <c r="F310" i="17"/>
  <c r="E310" i="17"/>
  <c r="D310" i="17"/>
  <c r="C310" i="17"/>
  <c r="B310" i="17"/>
  <c r="A310" i="17"/>
  <c r="R309" i="17"/>
  <c r="Q309" i="17"/>
  <c r="P309" i="17"/>
  <c r="O309" i="17"/>
  <c r="N309" i="17"/>
  <c r="M309" i="17"/>
  <c r="L309" i="17"/>
  <c r="K309" i="17"/>
  <c r="J309" i="17"/>
  <c r="I309" i="17"/>
  <c r="H309" i="17"/>
  <c r="F309" i="17"/>
  <c r="E309" i="17"/>
  <c r="D309" i="17"/>
  <c r="C309" i="17"/>
  <c r="B309" i="17"/>
  <c r="A309" i="17"/>
  <c r="R308" i="17"/>
  <c r="Q308" i="17"/>
  <c r="P308" i="17"/>
  <c r="O308" i="17"/>
  <c r="N308" i="17"/>
  <c r="M308" i="17"/>
  <c r="L308" i="17"/>
  <c r="K308" i="17"/>
  <c r="J308" i="17"/>
  <c r="I308" i="17"/>
  <c r="H308" i="17"/>
  <c r="F308" i="17"/>
  <c r="E308" i="17"/>
  <c r="D308" i="17"/>
  <c r="C308" i="17"/>
  <c r="B308" i="17"/>
  <c r="A308" i="17"/>
  <c r="R307" i="17"/>
  <c r="Q307" i="17"/>
  <c r="P307" i="17"/>
  <c r="O307" i="17"/>
  <c r="N307" i="17"/>
  <c r="M307" i="17"/>
  <c r="L307" i="17"/>
  <c r="K307" i="17"/>
  <c r="J307" i="17"/>
  <c r="I307" i="17"/>
  <c r="H307" i="17"/>
  <c r="F307" i="17"/>
  <c r="E307" i="17"/>
  <c r="D307" i="17"/>
  <c r="C307" i="17"/>
  <c r="B307" i="17"/>
  <c r="A307" i="17"/>
  <c r="R306" i="17"/>
  <c r="Q306" i="17"/>
  <c r="P306" i="17"/>
  <c r="O306" i="17"/>
  <c r="N306" i="17"/>
  <c r="M306" i="17"/>
  <c r="L306" i="17"/>
  <c r="K306" i="17"/>
  <c r="J306" i="17"/>
  <c r="I306" i="17"/>
  <c r="H306" i="17"/>
  <c r="F306" i="17"/>
  <c r="E306" i="17"/>
  <c r="D306" i="17"/>
  <c r="C306" i="17"/>
  <c r="B306" i="17"/>
  <c r="A306" i="17"/>
  <c r="R305" i="17"/>
  <c r="Q305" i="17"/>
  <c r="P305" i="17"/>
  <c r="O305" i="17"/>
  <c r="N305" i="17"/>
  <c r="M305" i="17"/>
  <c r="L305" i="17"/>
  <c r="K305" i="17"/>
  <c r="J305" i="17"/>
  <c r="I305" i="17"/>
  <c r="H305" i="17"/>
  <c r="F305" i="17"/>
  <c r="E305" i="17"/>
  <c r="D305" i="17"/>
  <c r="C305" i="17"/>
  <c r="B305" i="17"/>
  <c r="A305" i="17"/>
  <c r="R304" i="17"/>
  <c r="Q304" i="17"/>
  <c r="P304" i="17"/>
  <c r="O304" i="17"/>
  <c r="N304" i="17"/>
  <c r="M304" i="17"/>
  <c r="L304" i="17"/>
  <c r="K304" i="17"/>
  <c r="J304" i="17"/>
  <c r="I304" i="17"/>
  <c r="H304" i="17"/>
  <c r="F304" i="17"/>
  <c r="E304" i="17"/>
  <c r="D304" i="17"/>
  <c r="C304" i="17"/>
  <c r="B304" i="17"/>
  <c r="A304" i="17"/>
  <c r="R303" i="17"/>
  <c r="Q303" i="17"/>
  <c r="P303" i="17"/>
  <c r="O303" i="17"/>
  <c r="N303" i="17"/>
  <c r="M303" i="17"/>
  <c r="L303" i="17"/>
  <c r="K303" i="17"/>
  <c r="J303" i="17"/>
  <c r="I303" i="17"/>
  <c r="H303" i="17"/>
  <c r="F303" i="17"/>
  <c r="E303" i="17"/>
  <c r="D303" i="17"/>
  <c r="C303" i="17"/>
  <c r="B303" i="17"/>
  <c r="A303" i="17"/>
  <c r="R302" i="17"/>
  <c r="Q302" i="17"/>
  <c r="P302" i="17"/>
  <c r="O302" i="17"/>
  <c r="N302" i="17"/>
  <c r="L302" i="17"/>
  <c r="K302" i="17"/>
  <c r="J302" i="17"/>
  <c r="I302" i="17"/>
  <c r="H302" i="17"/>
  <c r="F302" i="17"/>
  <c r="E302" i="17"/>
  <c r="D302" i="17"/>
  <c r="C302" i="17"/>
  <c r="B302" i="17"/>
  <c r="A302" i="17"/>
  <c r="R301" i="17"/>
  <c r="Q301" i="17"/>
  <c r="P301" i="17"/>
  <c r="O301" i="17"/>
  <c r="N301" i="17"/>
  <c r="M301" i="17"/>
  <c r="L301" i="17"/>
  <c r="K301" i="17"/>
  <c r="J301" i="17"/>
  <c r="I301" i="17"/>
  <c r="H301" i="17"/>
  <c r="F301" i="17"/>
  <c r="E301" i="17"/>
  <c r="D301" i="17"/>
  <c r="C301" i="17"/>
  <c r="B301" i="17"/>
  <c r="A301" i="17"/>
  <c r="R300" i="17"/>
  <c r="Q300" i="17"/>
  <c r="P300" i="17"/>
  <c r="O300" i="17"/>
  <c r="N300" i="17"/>
  <c r="M300" i="17"/>
  <c r="L300" i="17"/>
  <c r="K300" i="17"/>
  <c r="J300" i="17"/>
  <c r="I300" i="17"/>
  <c r="H300" i="17"/>
  <c r="F300" i="17"/>
  <c r="E300" i="17"/>
  <c r="D300" i="17"/>
  <c r="C300" i="17"/>
  <c r="B300" i="17"/>
  <c r="A300" i="17"/>
  <c r="R299" i="17"/>
  <c r="Q299" i="17"/>
  <c r="P299" i="17"/>
  <c r="O299" i="17"/>
  <c r="N299" i="17"/>
  <c r="M299" i="17"/>
  <c r="L299" i="17"/>
  <c r="K299" i="17"/>
  <c r="J299" i="17"/>
  <c r="I299" i="17"/>
  <c r="H299" i="17"/>
  <c r="F299" i="17"/>
  <c r="E299" i="17"/>
  <c r="D299" i="17"/>
  <c r="C299" i="17"/>
  <c r="B299" i="17"/>
  <c r="A299" i="17"/>
  <c r="R298" i="17"/>
  <c r="Q298" i="17"/>
  <c r="P298" i="17"/>
  <c r="O298" i="17"/>
  <c r="N298" i="17"/>
  <c r="M298" i="17"/>
  <c r="L298" i="17"/>
  <c r="K298" i="17"/>
  <c r="J298" i="17"/>
  <c r="I298" i="17"/>
  <c r="H298" i="17"/>
  <c r="F298" i="17"/>
  <c r="E298" i="17"/>
  <c r="D298" i="17"/>
  <c r="C298" i="17"/>
  <c r="B298" i="17"/>
  <c r="A298" i="17"/>
  <c r="R297" i="17"/>
  <c r="Q297" i="17"/>
  <c r="P297" i="17"/>
  <c r="O297" i="17"/>
  <c r="N297" i="17"/>
  <c r="M297" i="17"/>
  <c r="L297" i="17"/>
  <c r="K297" i="17"/>
  <c r="J297" i="17"/>
  <c r="I297" i="17"/>
  <c r="H297" i="17"/>
  <c r="F297" i="17"/>
  <c r="E297" i="17"/>
  <c r="D297" i="17"/>
  <c r="C297" i="17"/>
  <c r="B297" i="17"/>
  <c r="A297" i="17"/>
  <c r="R296" i="17"/>
  <c r="Q296" i="17"/>
  <c r="P296" i="17"/>
  <c r="O296" i="17"/>
  <c r="N296" i="17"/>
  <c r="M296" i="17"/>
  <c r="L296" i="17"/>
  <c r="K296" i="17"/>
  <c r="J296" i="17"/>
  <c r="I296" i="17"/>
  <c r="H296" i="17"/>
  <c r="F296" i="17"/>
  <c r="E296" i="17"/>
  <c r="D296" i="17"/>
  <c r="C296" i="17"/>
  <c r="B296" i="17"/>
  <c r="A296" i="17"/>
  <c r="R295" i="17"/>
  <c r="Q295" i="17"/>
  <c r="P295" i="17"/>
  <c r="O295" i="17"/>
  <c r="N295" i="17"/>
  <c r="M295" i="17"/>
  <c r="L295" i="17"/>
  <c r="K295" i="17"/>
  <c r="J295" i="17"/>
  <c r="I295" i="17"/>
  <c r="H295" i="17"/>
  <c r="F295" i="17"/>
  <c r="E295" i="17"/>
  <c r="D295" i="17"/>
  <c r="C295" i="17"/>
  <c r="B295" i="17"/>
  <c r="A295" i="17"/>
  <c r="R294" i="17"/>
  <c r="Q294" i="17"/>
  <c r="P294" i="17"/>
  <c r="O294" i="17"/>
  <c r="N294" i="17"/>
  <c r="M294" i="17"/>
  <c r="L294" i="17"/>
  <c r="K294" i="17"/>
  <c r="J294" i="17"/>
  <c r="I294" i="17"/>
  <c r="H294" i="17"/>
  <c r="F294" i="17"/>
  <c r="E294" i="17"/>
  <c r="D294" i="17"/>
  <c r="C294" i="17"/>
  <c r="B294" i="17"/>
  <c r="A294" i="17"/>
  <c r="R293" i="17"/>
  <c r="Q293" i="17"/>
  <c r="P293" i="17"/>
  <c r="O293" i="17"/>
  <c r="N293" i="17"/>
  <c r="M293" i="17"/>
  <c r="L293" i="17"/>
  <c r="K293" i="17"/>
  <c r="J293" i="17"/>
  <c r="I293" i="17"/>
  <c r="H293" i="17"/>
  <c r="F293" i="17"/>
  <c r="E293" i="17"/>
  <c r="D293" i="17"/>
  <c r="C293" i="17"/>
  <c r="B293" i="17"/>
  <c r="A293" i="17"/>
  <c r="R292" i="17"/>
  <c r="Q292" i="17"/>
  <c r="P292" i="17"/>
  <c r="O292" i="17"/>
  <c r="N292" i="17"/>
  <c r="M292" i="17"/>
  <c r="L292" i="17"/>
  <c r="K292" i="17"/>
  <c r="J292" i="17"/>
  <c r="I292" i="17"/>
  <c r="H292" i="17"/>
  <c r="F292" i="17"/>
  <c r="E292" i="17"/>
  <c r="D292" i="17"/>
  <c r="C292" i="17"/>
  <c r="B292" i="17"/>
  <c r="A292" i="17"/>
  <c r="R291" i="17"/>
  <c r="Q291" i="17"/>
  <c r="P291" i="17"/>
  <c r="O291" i="17"/>
  <c r="N291" i="17"/>
  <c r="M291" i="17"/>
  <c r="L291" i="17"/>
  <c r="K291" i="17"/>
  <c r="J291" i="17"/>
  <c r="I291" i="17"/>
  <c r="H291" i="17"/>
  <c r="F291" i="17"/>
  <c r="E291" i="17"/>
  <c r="D291" i="17"/>
  <c r="C291" i="17"/>
  <c r="B291" i="17"/>
  <c r="A291" i="17"/>
  <c r="R290" i="17"/>
  <c r="Q290" i="17"/>
  <c r="P290" i="17"/>
  <c r="O290" i="17"/>
  <c r="N290" i="17"/>
  <c r="M290" i="17"/>
  <c r="L290" i="17"/>
  <c r="K290" i="17"/>
  <c r="J290" i="17"/>
  <c r="I290" i="17"/>
  <c r="H290" i="17"/>
  <c r="F290" i="17"/>
  <c r="E290" i="17"/>
  <c r="D290" i="17"/>
  <c r="C290" i="17"/>
  <c r="B290" i="17"/>
  <c r="A290" i="17"/>
  <c r="R289" i="17"/>
  <c r="Q289" i="17"/>
  <c r="P289" i="17"/>
  <c r="O289" i="17"/>
  <c r="N289" i="17"/>
  <c r="M289" i="17"/>
  <c r="L289" i="17"/>
  <c r="K289" i="17"/>
  <c r="J289" i="17"/>
  <c r="I289" i="17"/>
  <c r="H289" i="17"/>
  <c r="F289" i="17"/>
  <c r="E289" i="17"/>
  <c r="D289" i="17"/>
  <c r="C289" i="17"/>
  <c r="B289" i="17"/>
  <c r="A289" i="17"/>
  <c r="R288" i="17"/>
  <c r="Q288" i="17"/>
  <c r="P288" i="17"/>
  <c r="O288" i="17"/>
  <c r="N288" i="17"/>
  <c r="M288" i="17"/>
  <c r="L288" i="17"/>
  <c r="K288" i="17"/>
  <c r="J288" i="17"/>
  <c r="I288" i="17"/>
  <c r="H288" i="17"/>
  <c r="F288" i="17"/>
  <c r="E288" i="17"/>
  <c r="D288" i="17"/>
  <c r="C288" i="17"/>
  <c r="B288" i="17"/>
  <c r="A288" i="17"/>
  <c r="R287" i="17"/>
  <c r="Q287" i="17"/>
  <c r="P287" i="17"/>
  <c r="O287" i="17"/>
  <c r="N287" i="17"/>
  <c r="M287" i="17"/>
  <c r="L287" i="17"/>
  <c r="K287" i="17"/>
  <c r="J287" i="17"/>
  <c r="I287" i="17"/>
  <c r="H287" i="17"/>
  <c r="F287" i="17"/>
  <c r="E287" i="17"/>
  <c r="D287" i="17"/>
  <c r="C287" i="17"/>
  <c r="B287" i="17"/>
  <c r="A287" i="17"/>
  <c r="R286" i="17"/>
  <c r="Q286" i="17"/>
  <c r="P286" i="17"/>
  <c r="O286" i="17"/>
  <c r="N286" i="17"/>
  <c r="M286" i="17"/>
  <c r="L286" i="17"/>
  <c r="K286" i="17"/>
  <c r="J286" i="17"/>
  <c r="I286" i="17"/>
  <c r="H286" i="17"/>
  <c r="F286" i="17"/>
  <c r="E286" i="17"/>
  <c r="D286" i="17"/>
  <c r="C286" i="17"/>
  <c r="B286" i="17"/>
  <c r="A286" i="17"/>
  <c r="R285" i="17"/>
  <c r="Q285" i="17"/>
  <c r="P285" i="17"/>
  <c r="O285" i="17"/>
  <c r="N285" i="17"/>
  <c r="M285" i="17"/>
  <c r="L285" i="17"/>
  <c r="K285" i="17"/>
  <c r="J285" i="17"/>
  <c r="I285" i="17"/>
  <c r="H285" i="17"/>
  <c r="F285" i="17"/>
  <c r="E285" i="17"/>
  <c r="D285" i="17"/>
  <c r="C285" i="17"/>
  <c r="B285" i="17"/>
  <c r="A285" i="17"/>
  <c r="R284" i="17"/>
  <c r="Q284" i="17"/>
  <c r="P284" i="17"/>
  <c r="O284" i="17"/>
  <c r="N284" i="17"/>
  <c r="M284" i="17"/>
  <c r="L284" i="17"/>
  <c r="K284" i="17"/>
  <c r="J284" i="17"/>
  <c r="I284" i="17"/>
  <c r="H284" i="17"/>
  <c r="F284" i="17"/>
  <c r="E284" i="17"/>
  <c r="D284" i="17"/>
  <c r="C284" i="17"/>
  <c r="B284" i="17"/>
  <c r="A284" i="17"/>
  <c r="R283" i="17"/>
  <c r="Q283" i="17"/>
  <c r="P283" i="17"/>
  <c r="O283" i="17"/>
  <c r="N283" i="17"/>
  <c r="M283" i="17"/>
  <c r="L283" i="17"/>
  <c r="K283" i="17"/>
  <c r="J283" i="17"/>
  <c r="I283" i="17"/>
  <c r="H283" i="17"/>
  <c r="F283" i="17"/>
  <c r="E283" i="17"/>
  <c r="D283" i="17"/>
  <c r="C283" i="17"/>
  <c r="B283" i="17"/>
  <c r="A283" i="17"/>
  <c r="R282" i="17"/>
  <c r="Q282" i="17"/>
  <c r="P282" i="17"/>
  <c r="O282" i="17"/>
  <c r="N282" i="17"/>
  <c r="M282" i="17"/>
  <c r="L282" i="17"/>
  <c r="K282" i="17"/>
  <c r="J282" i="17"/>
  <c r="I282" i="17"/>
  <c r="H282" i="17"/>
  <c r="F282" i="17"/>
  <c r="E282" i="17"/>
  <c r="D282" i="17"/>
  <c r="C282" i="17"/>
  <c r="B282" i="17"/>
  <c r="A282" i="17"/>
  <c r="R281" i="17"/>
  <c r="Q281" i="17"/>
  <c r="P281" i="17"/>
  <c r="O281" i="17"/>
  <c r="N281" i="17"/>
  <c r="M281" i="17"/>
  <c r="L281" i="17"/>
  <c r="K281" i="17"/>
  <c r="J281" i="17"/>
  <c r="I281" i="17"/>
  <c r="H281" i="17"/>
  <c r="F281" i="17"/>
  <c r="E281" i="17"/>
  <c r="D281" i="17"/>
  <c r="C281" i="17"/>
  <c r="B281" i="17"/>
  <c r="A281" i="17"/>
  <c r="R280" i="17"/>
  <c r="Q280" i="17"/>
  <c r="P280" i="17"/>
  <c r="O280" i="17"/>
  <c r="N280" i="17"/>
  <c r="M280" i="17"/>
  <c r="L280" i="17"/>
  <c r="K280" i="17"/>
  <c r="J280" i="17"/>
  <c r="I280" i="17"/>
  <c r="H280" i="17"/>
  <c r="F280" i="17"/>
  <c r="E280" i="17"/>
  <c r="D280" i="17"/>
  <c r="C280" i="17"/>
  <c r="B280" i="17"/>
  <c r="A280" i="17"/>
  <c r="R279" i="17"/>
  <c r="Q279" i="17"/>
  <c r="P279" i="17"/>
  <c r="O279" i="17"/>
  <c r="N279" i="17"/>
  <c r="M279" i="17"/>
  <c r="L279" i="17"/>
  <c r="K279" i="17"/>
  <c r="J279" i="17"/>
  <c r="I279" i="17"/>
  <c r="H279" i="17"/>
  <c r="F279" i="17"/>
  <c r="E279" i="17"/>
  <c r="D279" i="17"/>
  <c r="C279" i="17"/>
  <c r="B279" i="17"/>
  <c r="A279" i="17"/>
  <c r="R278" i="17"/>
  <c r="Q278" i="17"/>
  <c r="P278" i="17"/>
  <c r="O278" i="17"/>
  <c r="N278" i="17"/>
  <c r="M278" i="17"/>
  <c r="L278" i="17"/>
  <c r="K278" i="17"/>
  <c r="J278" i="17"/>
  <c r="I278" i="17"/>
  <c r="H278" i="17"/>
  <c r="F278" i="17"/>
  <c r="E278" i="17"/>
  <c r="D278" i="17"/>
  <c r="C278" i="17"/>
  <c r="B278" i="17"/>
  <c r="A278" i="17"/>
  <c r="R277" i="17"/>
  <c r="Q277" i="17"/>
  <c r="P277" i="17"/>
  <c r="O277" i="17"/>
  <c r="N277" i="17"/>
  <c r="M277" i="17"/>
  <c r="L277" i="17"/>
  <c r="K277" i="17"/>
  <c r="J277" i="17"/>
  <c r="I277" i="17"/>
  <c r="H277" i="17"/>
  <c r="F277" i="17"/>
  <c r="E277" i="17"/>
  <c r="D277" i="17"/>
  <c r="C277" i="17"/>
  <c r="B277" i="17"/>
  <c r="A277" i="17"/>
  <c r="R276" i="17"/>
  <c r="Q276" i="17"/>
  <c r="P276" i="17"/>
  <c r="O276" i="17"/>
  <c r="N276" i="17"/>
  <c r="M276" i="17"/>
  <c r="L276" i="17"/>
  <c r="K276" i="17"/>
  <c r="J276" i="17"/>
  <c r="I276" i="17"/>
  <c r="H276" i="17"/>
  <c r="F276" i="17"/>
  <c r="E276" i="17"/>
  <c r="D276" i="17"/>
  <c r="C276" i="17"/>
  <c r="B276" i="17"/>
  <c r="A276" i="17"/>
  <c r="R275" i="17"/>
  <c r="Q275" i="17"/>
  <c r="P275" i="17"/>
  <c r="O275" i="17"/>
  <c r="N275" i="17"/>
  <c r="M275" i="17"/>
  <c r="L275" i="17"/>
  <c r="K275" i="17"/>
  <c r="J275" i="17"/>
  <c r="I275" i="17"/>
  <c r="H275" i="17"/>
  <c r="F275" i="17"/>
  <c r="E275" i="17"/>
  <c r="D275" i="17"/>
  <c r="C275" i="17"/>
  <c r="B275" i="17"/>
  <c r="A275" i="17"/>
  <c r="R274" i="17"/>
  <c r="Q274" i="17"/>
  <c r="P274" i="17"/>
  <c r="O274" i="17"/>
  <c r="N274" i="17"/>
  <c r="M274" i="17"/>
  <c r="L274" i="17"/>
  <c r="K274" i="17"/>
  <c r="I274" i="17"/>
  <c r="H274" i="17"/>
  <c r="F274" i="17"/>
  <c r="E274" i="17"/>
  <c r="D274" i="17"/>
  <c r="C274" i="17"/>
  <c r="B274" i="17"/>
  <c r="A274" i="17"/>
  <c r="R273" i="17"/>
  <c r="Q273" i="17"/>
  <c r="P273" i="17"/>
  <c r="O273" i="17"/>
  <c r="N273" i="17"/>
  <c r="M273" i="17"/>
  <c r="L273" i="17"/>
  <c r="K273" i="17"/>
  <c r="J273" i="17"/>
  <c r="I273" i="17"/>
  <c r="H273" i="17"/>
  <c r="F273" i="17"/>
  <c r="E273" i="17"/>
  <c r="D273" i="17"/>
  <c r="C273" i="17"/>
  <c r="B273" i="17"/>
  <c r="A273" i="17"/>
  <c r="R272" i="17"/>
  <c r="Q272" i="17"/>
  <c r="P272" i="17"/>
  <c r="O272" i="17"/>
  <c r="N272" i="17"/>
  <c r="M272" i="17"/>
  <c r="L272" i="17"/>
  <c r="K272" i="17"/>
  <c r="J272" i="17"/>
  <c r="I272" i="17"/>
  <c r="H272" i="17"/>
  <c r="F272" i="17"/>
  <c r="E272" i="17"/>
  <c r="D272" i="17"/>
  <c r="C272" i="17"/>
  <c r="B272" i="17"/>
  <c r="A272" i="17"/>
  <c r="R271" i="17"/>
  <c r="Q271" i="17"/>
  <c r="P271" i="17"/>
  <c r="O271" i="17"/>
  <c r="N271" i="17"/>
  <c r="M271" i="17"/>
  <c r="L271" i="17"/>
  <c r="K271" i="17"/>
  <c r="J271" i="17"/>
  <c r="I271" i="17"/>
  <c r="H271" i="17"/>
  <c r="F271" i="17"/>
  <c r="E271" i="17"/>
  <c r="D271" i="17"/>
  <c r="C271" i="17"/>
  <c r="B271" i="17"/>
  <c r="A271" i="17"/>
  <c r="R270" i="17"/>
  <c r="Q270" i="17"/>
  <c r="P270" i="17"/>
  <c r="O270" i="17"/>
  <c r="N270" i="17"/>
  <c r="M270" i="17"/>
  <c r="L270" i="17"/>
  <c r="K270" i="17"/>
  <c r="J270" i="17"/>
  <c r="I270" i="17"/>
  <c r="H270" i="17"/>
  <c r="F270" i="17"/>
  <c r="E270" i="17"/>
  <c r="D270" i="17"/>
  <c r="C270" i="17"/>
  <c r="B270" i="17"/>
  <c r="A270" i="17"/>
  <c r="R269" i="17"/>
  <c r="Q269" i="17"/>
  <c r="P269" i="17"/>
  <c r="O269" i="17"/>
  <c r="N269" i="17"/>
  <c r="M269" i="17"/>
  <c r="L269" i="17"/>
  <c r="K269" i="17"/>
  <c r="J269" i="17"/>
  <c r="I269" i="17"/>
  <c r="H269" i="17"/>
  <c r="F269" i="17"/>
  <c r="E269" i="17"/>
  <c r="D269" i="17"/>
  <c r="C269" i="17"/>
  <c r="B269" i="17"/>
  <c r="A269" i="17"/>
  <c r="R268" i="17"/>
  <c r="Q268" i="17"/>
  <c r="P268" i="17"/>
  <c r="O268" i="17"/>
  <c r="N268" i="17"/>
  <c r="M268" i="17"/>
  <c r="L268" i="17"/>
  <c r="K268" i="17"/>
  <c r="J268" i="17"/>
  <c r="I268" i="17"/>
  <c r="H268" i="17"/>
  <c r="F268" i="17"/>
  <c r="E268" i="17"/>
  <c r="D268" i="17"/>
  <c r="C268" i="17"/>
  <c r="B268" i="17"/>
  <c r="A268" i="17"/>
  <c r="R267" i="17"/>
  <c r="Q267" i="17"/>
  <c r="P267" i="17"/>
  <c r="O267" i="17"/>
  <c r="N267" i="17"/>
  <c r="M267" i="17"/>
  <c r="L267" i="17"/>
  <c r="K267" i="17"/>
  <c r="J267" i="17"/>
  <c r="I267" i="17"/>
  <c r="H267" i="17"/>
  <c r="F267" i="17"/>
  <c r="E267" i="17"/>
  <c r="D267" i="17"/>
  <c r="C267" i="17"/>
  <c r="B267" i="17"/>
  <c r="A267" i="17"/>
  <c r="R266" i="17"/>
  <c r="Q266" i="17"/>
  <c r="P266" i="17"/>
  <c r="O266" i="17"/>
  <c r="N266" i="17"/>
  <c r="M266" i="17"/>
  <c r="L266" i="17"/>
  <c r="K266" i="17"/>
  <c r="J266" i="17"/>
  <c r="I266" i="17"/>
  <c r="H266" i="17"/>
  <c r="F266" i="17"/>
  <c r="E266" i="17"/>
  <c r="D266" i="17"/>
  <c r="C266" i="17"/>
  <c r="B266" i="17"/>
  <c r="A266" i="17"/>
  <c r="R265" i="17"/>
  <c r="Q265" i="17"/>
  <c r="P265" i="17"/>
  <c r="O265" i="17"/>
  <c r="N265" i="17"/>
  <c r="M265" i="17"/>
  <c r="L265" i="17"/>
  <c r="K265" i="17"/>
  <c r="J265" i="17"/>
  <c r="I265" i="17"/>
  <c r="H265" i="17"/>
  <c r="F265" i="17"/>
  <c r="E265" i="17"/>
  <c r="D265" i="17"/>
  <c r="C265" i="17"/>
  <c r="B265" i="17"/>
  <c r="A265" i="17"/>
  <c r="R264" i="17"/>
  <c r="Q264" i="17"/>
  <c r="P264" i="17"/>
  <c r="O264" i="17"/>
  <c r="N264" i="17"/>
  <c r="M264" i="17"/>
  <c r="L264" i="17"/>
  <c r="K264" i="17"/>
  <c r="J264" i="17"/>
  <c r="I264" i="17"/>
  <c r="H264" i="17"/>
  <c r="F264" i="17"/>
  <c r="E264" i="17"/>
  <c r="D264" i="17"/>
  <c r="C264" i="17"/>
  <c r="B264" i="17"/>
  <c r="A264" i="17"/>
  <c r="R263" i="17"/>
  <c r="Q263" i="17"/>
  <c r="P263" i="17"/>
  <c r="O263" i="17"/>
  <c r="N263" i="17"/>
  <c r="M263" i="17"/>
  <c r="L263" i="17"/>
  <c r="K263" i="17"/>
  <c r="J263" i="17"/>
  <c r="I263" i="17"/>
  <c r="H263" i="17"/>
  <c r="F263" i="17"/>
  <c r="E263" i="17"/>
  <c r="D263" i="17"/>
  <c r="C263" i="17"/>
  <c r="B263" i="17"/>
  <c r="A263" i="17"/>
  <c r="R262" i="17"/>
  <c r="Q262" i="17"/>
  <c r="P262" i="17"/>
  <c r="O262" i="17"/>
  <c r="N262" i="17"/>
  <c r="M262" i="17"/>
  <c r="L262" i="17"/>
  <c r="K262" i="17"/>
  <c r="J262" i="17"/>
  <c r="I262" i="17"/>
  <c r="H262" i="17"/>
  <c r="F262" i="17"/>
  <c r="E262" i="17"/>
  <c r="D262" i="17"/>
  <c r="C262" i="17"/>
  <c r="B262" i="17"/>
  <c r="A262" i="17"/>
  <c r="R261" i="17"/>
  <c r="Q261" i="17"/>
  <c r="P261" i="17"/>
  <c r="O261" i="17"/>
  <c r="N261" i="17"/>
  <c r="M261" i="17"/>
  <c r="L261" i="17"/>
  <c r="K261" i="17"/>
  <c r="J261" i="17"/>
  <c r="I261" i="17"/>
  <c r="H261" i="17"/>
  <c r="F261" i="17"/>
  <c r="E261" i="17"/>
  <c r="D261" i="17"/>
  <c r="C261" i="17"/>
  <c r="B261" i="17"/>
  <c r="A261" i="17"/>
  <c r="R260" i="17"/>
  <c r="Q260" i="17"/>
  <c r="P260" i="17"/>
  <c r="O260" i="17"/>
  <c r="N260" i="17"/>
  <c r="M260" i="17"/>
  <c r="L260" i="17"/>
  <c r="K260" i="17"/>
  <c r="J260" i="17"/>
  <c r="I260" i="17"/>
  <c r="H260" i="17"/>
  <c r="F260" i="17"/>
  <c r="E260" i="17"/>
  <c r="D260" i="17"/>
  <c r="C260" i="17"/>
  <c r="B260" i="17"/>
  <c r="A260" i="17"/>
  <c r="R259" i="17"/>
  <c r="Q259" i="17"/>
  <c r="P259" i="17"/>
  <c r="O259" i="17"/>
  <c r="N259" i="17"/>
  <c r="M259" i="17"/>
  <c r="L259" i="17"/>
  <c r="K259" i="17"/>
  <c r="J259" i="17"/>
  <c r="I259" i="17"/>
  <c r="H259" i="17"/>
  <c r="F259" i="17"/>
  <c r="E259" i="17"/>
  <c r="D259" i="17"/>
  <c r="C259" i="17"/>
  <c r="B259" i="17"/>
  <c r="A259" i="17"/>
  <c r="R258" i="17"/>
  <c r="Q258" i="17"/>
  <c r="P258" i="17"/>
  <c r="O258" i="17"/>
  <c r="N258" i="17"/>
  <c r="M258" i="17"/>
  <c r="L258" i="17"/>
  <c r="K258" i="17"/>
  <c r="J258" i="17"/>
  <c r="I258" i="17"/>
  <c r="H258" i="17"/>
  <c r="F258" i="17"/>
  <c r="E258" i="17"/>
  <c r="D258" i="17"/>
  <c r="C258" i="17"/>
  <c r="B258" i="17"/>
  <c r="A258" i="17"/>
  <c r="R257" i="17"/>
  <c r="Q257" i="17"/>
  <c r="P257" i="17"/>
  <c r="O257" i="17"/>
  <c r="N257" i="17"/>
  <c r="M257" i="17"/>
  <c r="L257" i="17"/>
  <c r="K257" i="17"/>
  <c r="J257" i="17"/>
  <c r="I257" i="17"/>
  <c r="H257" i="17"/>
  <c r="F257" i="17"/>
  <c r="E257" i="17"/>
  <c r="D257" i="17"/>
  <c r="C257" i="17"/>
  <c r="B257" i="17"/>
  <c r="A257" i="17"/>
  <c r="R256" i="17"/>
  <c r="Q256" i="17"/>
  <c r="P256" i="17"/>
  <c r="O256" i="17"/>
  <c r="N256" i="17"/>
  <c r="M256" i="17"/>
  <c r="L256" i="17"/>
  <c r="K256" i="17"/>
  <c r="J256" i="17"/>
  <c r="I256" i="17"/>
  <c r="H256" i="17"/>
  <c r="F256" i="17"/>
  <c r="E256" i="17"/>
  <c r="D256" i="17"/>
  <c r="C256" i="17"/>
  <c r="B256" i="17"/>
  <c r="A256" i="17"/>
  <c r="R255" i="17"/>
  <c r="Q255" i="17"/>
  <c r="P255" i="17"/>
  <c r="O255" i="17"/>
  <c r="N255" i="17"/>
  <c r="M255" i="17"/>
  <c r="L255" i="17"/>
  <c r="K255" i="17"/>
  <c r="J255" i="17"/>
  <c r="I255" i="17"/>
  <c r="H255" i="17"/>
  <c r="F255" i="17"/>
  <c r="E255" i="17"/>
  <c r="D255" i="17"/>
  <c r="C255" i="17"/>
  <c r="B255" i="17"/>
  <c r="A255" i="17"/>
  <c r="R254" i="17"/>
  <c r="Q254" i="17"/>
  <c r="P254" i="17"/>
  <c r="O254" i="17"/>
  <c r="N254" i="17"/>
  <c r="M254" i="17"/>
  <c r="L254" i="17"/>
  <c r="K254" i="17"/>
  <c r="J254" i="17"/>
  <c r="I254" i="17"/>
  <c r="H254" i="17"/>
  <c r="F254" i="17"/>
  <c r="E254" i="17"/>
  <c r="D254" i="17"/>
  <c r="C254" i="17"/>
  <c r="B254" i="17"/>
  <c r="A254" i="17"/>
  <c r="R253" i="17"/>
  <c r="Q253" i="17"/>
  <c r="P253" i="17"/>
  <c r="O253" i="17"/>
  <c r="N253" i="17"/>
  <c r="M253" i="17"/>
  <c r="L253" i="17"/>
  <c r="K253" i="17"/>
  <c r="J253" i="17"/>
  <c r="I253" i="17"/>
  <c r="H253" i="17"/>
  <c r="F253" i="17"/>
  <c r="E253" i="17"/>
  <c r="D253" i="17"/>
  <c r="C253" i="17"/>
  <c r="B253" i="17"/>
  <c r="A253" i="17"/>
  <c r="R252" i="17"/>
  <c r="Q252" i="17"/>
  <c r="P252" i="17"/>
  <c r="O252" i="17"/>
  <c r="N252" i="17"/>
  <c r="M252" i="17"/>
  <c r="L252" i="17"/>
  <c r="K252" i="17"/>
  <c r="J252" i="17"/>
  <c r="I252" i="17"/>
  <c r="H252" i="17"/>
  <c r="F252" i="17"/>
  <c r="E252" i="17"/>
  <c r="D252" i="17"/>
  <c r="C252" i="17"/>
  <c r="B252" i="17"/>
  <c r="A252" i="17"/>
  <c r="R251" i="17"/>
  <c r="Q251" i="17"/>
  <c r="P251" i="17"/>
  <c r="O251" i="17"/>
  <c r="N251" i="17"/>
  <c r="M251" i="17"/>
  <c r="L251" i="17"/>
  <c r="K251" i="17"/>
  <c r="J251" i="17"/>
  <c r="I251" i="17"/>
  <c r="H251" i="17"/>
  <c r="F251" i="17"/>
  <c r="E251" i="17"/>
  <c r="D251" i="17"/>
  <c r="C251" i="17"/>
  <c r="B251" i="17"/>
  <c r="A251" i="17"/>
  <c r="R250" i="17"/>
  <c r="Q250" i="17"/>
  <c r="P250" i="17"/>
  <c r="O250" i="17"/>
  <c r="N250" i="17"/>
  <c r="M250" i="17"/>
  <c r="L250" i="17"/>
  <c r="K250" i="17"/>
  <c r="J250" i="17"/>
  <c r="I250" i="17"/>
  <c r="H250" i="17"/>
  <c r="F250" i="17"/>
  <c r="E250" i="17"/>
  <c r="D250" i="17"/>
  <c r="C250" i="17"/>
  <c r="B250" i="17"/>
  <c r="A250" i="17"/>
  <c r="R249" i="17"/>
  <c r="Q249" i="17"/>
  <c r="P249" i="17"/>
  <c r="O249" i="17"/>
  <c r="N249" i="17"/>
  <c r="M249" i="17"/>
  <c r="L249" i="17"/>
  <c r="K249" i="17"/>
  <c r="J249" i="17"/>
  <c r="I249" i="17"/>
  <c r="H249" i="17"/>
  <c r="F249" i="17"/>
  <c r="E249" i="17"/>
  <c r="D249" i="17"/>
  <c r="C249" i="17"/>
  <c r="B249" i="17"/>
  <c r="A249" i="17"/>
  <c r="R248" i="17"/>
  <c r="Q248" i="17"/>
  <c r="P248" i="17"/>
  <c r="O248" i="17"/>
  <c r="N248" i="17"/>
  <c r="M248" i="17"/>
  <c r="L248" i="17"/>
  <c r="K248" i="17"/>
  <c r="J248" i="17"/>
  <c r="I248" i="17"/>
  <c r="H248" i="17"/>
  <c r="F248" i="17"/>
  <c r="E248" i="17"/>
  <c r="D248" i="17"/>
  <c r="C248" i="17"/>
  <c r="B248" i="17"/>
  <c r="A248" i="17"/>
  <c r="R247" i="17"/>
  <c r="Q247" i="17"/>
  <c r="P247" i="17"/>
  <c r="O247" i="17"/>
  <c r="N247" i="17"/>
  <c r="M247" i="17"/>
  <c r="L247" i="17"/>
  <c r="K247" i="17"/>
  <c r="J247" i="17"/>
  <c r="I247" i="17"/>
  <c r="H247" i="17"/>
  <c r="F247" i="17"/>
  <c r="E247" i="17"/>
  <c r="D247" i="17"/>
  <c r="C247" i="17"/>
  <c r="B247" i="17"/>
  <c r="A247" i="17"/>
  <c r="R246" i="17"/>
  <c r="Q246" i="17"/>
  <c r="P246" i="17"/>
  <c r="O246" i="17"/>
  <c r="N246" i="17"/>
  <c r="M246" i="17"/>
  <c r="L246" i="17"/>
  <c r="K246" i="17"/>
  <c r="J246" i="17"/>
  <c r="I246" i="17"/>
  <c r="H246" i="17"/>
  <c r="F246" i="17"/>
  <c r="E246" i="17"/>
  <c r="D246" i="17"/>
  <c r="C246" i="17"/>
  <c r="B246" i="17"/>
  <c r="A246" i="17"/>
  <c r="R245" i="17"/>
  <c r="Q245" i="17"/>
  <c r="P245" i="17"/>
  <c r="O245" i="17"/>
  <c r="N245" i="17"/>
  <c r="M245" i="17"/>
  <c r="L245" i="17"/>
  <c r="K245" i="17"/>
  <c r="J245" i="17"/>
  <c r="I245" i="17"/>
  <c r="H245" i="17"/>
  <c r="F245" i="17"/>
  <c r="E245" i="17"/>
  <c r="D245" i="17"/>
  <c r="C245" i="17"/>
  <c r="B245" i="17"/>
  <c r="A245" i="17"/>
  <c r="R244" i="17"/>
  <c r="Q244" i="17"/>
  <c r="P244" i="17"/>
  <c r="O244" i="17"/>
  <c r="N244" i="17"/>
  <c r="M244" i="17"/>
  <c r="L244" i="17"/>
  <c r="K244" i="17"/>
  <c r="J244" i="17"/>
  <c r="I244" i="17"/>
  <c r="H244" i="17"/>
  <c r="F244" i="17"/>
  <c r="E244" i="17"/>
  <c r="D244" i="17"/>
  <c r="C244" i="17"/>
  <c r="B244" i="17"/>
  <c r="A244" i="17"/>
  <c r="R243" i="17"/>
  <c r="Q243" i="17"/>
  <c r="P243" i="17"/>
  <c r="O243" i="17"/>
  <c r="N243" i="17"/>
  <c r="M243" i="17"/>
  <c r="L243" i="17"/>
  <c r="K243" i="17"/>
  <c r="J243" i="17"/>
  <c r="I243" i="17"/>
  <c r="H243" i="17"/>
  <c r="F243" i="17"/>
  <c r="E243" i="17"/>
  <c r="D243" i="17"/>
  <c r="C243" i="17"/>
  <c r="B243" i="17"/>
  <c r="A243" i="17"/>
  <c r="R242" i="17"/>
  <c r="Q242" i="17"/>
  <c r="P242" i="17"/>
  <c r="O242" i="17"/>
  <c r="N242" i="17"/>
  <c r="M242" i="17"/>
  <c r="L242" i="17"/>
  <c r="K242" i="17"/>
  <c r="J242" i="17"/>
  <c r="I242" i="17"/>
  <c r="H242" i="17"/>
  <c r="F242" i="17"/>
  <c r="E242" i="17"/>
  <c r="D242" i="17"/>
  <c r="C242" i="17"/>
  <c r="B242" i="17"/>
  <c r="A242" i="17"/>
  <c r="R241" i="17"/>
  <c r="Q241" i="17"/>
  <c r="P241" i="17"/>
  <c r="O241" i="17"/>
  <c r="N241" i="17"/>
  <c r="M241" i="17"/>
  <c r="L241" i="17"/>
  <c r="K241" i="17"/>
  <c r="J241" i="17"/>
  <c r="I241" i="17"/>
  <c r="H241" i="17"/>
  <c r="F241" i="17"/>
  <c r="E241" i="17"/>
  <c r="D241" i="17"/>
  <c r="C241" i="17"/>
  <c r="B241" i="17"/>
  <c r="A241" i="17"/>
  <c r="R240" i="17"/>
  <c r="Q240" i="17"/>
  <c r="P240" i="17"/>
  <c r="O240" i="17"/>
  <c r="N240" i="17"/>
  <c r="M240" i="17"/>
  <c r="L240" i="17"/>
  <c r="K240" i="17"/>
  <c r="J240" i="17"/>
  <c r="I240" i="17"/>
  <c r="H240" i="17"/>
  <c r="F240" i="17"/>
  <c r="E240" i="17"/>
  <c r="D240" i="17"/>
  <c r="C240" i="17"/>
  <c r="B240" i="17"/>
  <c r="A240" i="17"/>
  <c r="R239" i="17"/>
  <c r="Q239" i="17"/>
  <c r="P239" i="17"/>
  <c r="O239" i="17"/>
  <c r="N239" i="17"/>
  <c r="M239" i="17"/>
  <c r="L239" i="17"/>
  <c r="K239" i="17"/>
  <c r="J239" i="17"/>
  <c r="I239" i="17"/>
  <c r="H239" i="17"/>
  <c r="F239" i="17"/>
  <c r="E239" i="17"/>
  <c r="D239" i="17"/>
  <c r="C239" i="17"/>
  <c r="B239" i="17"/>
  <c r="A239" i="17"/>
  <c r="R238" i="17"/>
  <c r="Q238" i="17"/>
  <c r="P238" i="17"/>
  <c r="O238" i="17"/>
  <c r="N238" i="17"/>
  <c r="M238" i="17"/>
  <c r="L238" i="17"/>
  <c r="K238" i="17"/>
  <c r="J238" i="17"/>
  <c r="I238" i="17"/>
  <c r="H238" i="17"/>
  <c r="F238" i="17"/>
  <c r="E238" i="17"/>
  <c r="D238" i="17"/>
  <c r="C238" i="17"/>
  <c r="B238" i="17"/>
  <c r="A238" i="17"/>
  <c r="R237" i="17"/>
  <c r="Q237" i="17"/>
  <c r="P237" i="17"/>
  <c r="O237" i="17"/>
  <c r="N237" i="17"/>
  <c r="M237" i="17"/>
  <c r="L237" i="17"/>
  <c r="K237" i="17"/>
  <c r="J237" i="17"/>
  <c r="I237" i="17"/>
  <c r="H237" i="17"/>
  <c r="F237" i="17"/>
  <c r="E237" i="17"/>
  <c r="D237" i="17"/>
  <c r="C237" i="17"/>
  <c r="B237" i="17"/>
  <c r="A237" i="17"/>
  <c r="R236" i="17"/>
  <c r="Q236" i="17"/>
  <c r="P236" i="17"/>
  <c r="O236" i="17"/>
  <c r="N236" i="17"/>
  <c r="M236" i="17"/>
  <c r="L236" i="17"/>
  <c r="K236" i="17"/>
  <c r="J236" i="17"/>
  <c r="I236" i="17"/>
  <c r="H236" i="17"/>
  <c r="F236" i="17"/>
  <c r="E236" i="17"/>
  <c r="D236" i="17"/>
  <c r="C236" i="17"/>
  <c r="B236" i="17"/>
  <c r="A236" i="17"/>
  <c r="R235" i="17"/>
  <c r="Q235" i="17"/>
  <c r="P235" i="17"/>
  <c r="O235" i="17"/>
  <c r="N235" i="17"/>
  <c r="M235" i="17"/>
  <c r="L235" i="17"/>
  <c r="K235" i="17"/>
  <c r="J235" i="17"/>
  <c r="I235" i="17"/>
  <c r="H235" i="17"/>
  <c r="F235" i="17"/>
  <c r="E235" i="17"/>
  <c r="D235" i="17"/>
  <c r="C235" i="17"/>
  <c r="B235" i="17"/>
  <c r="A235" i="17"/>
  <c r="R234" i="17"/>
  <c r="Q234" i="17"/>
  <c r="P234" i="17"/>
  <c r="O234" i="17"/>
  <c r="N234" i="17"/>
  <c r="M234" i="17"/>
  <c r="L234" i="17"/>
  <c r="K234" i="17"/>
  <c r="J234" i="17"/>
  <c r="I234" i="17"/>
  <c r="H234" i="17"/>
  <c r="F234" i="17"/>
  <c r="E234" i="17"/>
  <c r="D234" i="17"/>
  <c r="C234" i="17"/>
  <c r="B234" i="17"/>
  <c r="A234" i="17"/>
  <c r="R233" i="17"/>
  <c r="Q233" i="17"/>
  <c r="P233" i="17"/>
  <c r="O233" i="17"/>
  <c r="N233" i="17"/>
  <c r="M233" i="17"/>
  <c r="L233" i="17"/>
  <c r="K233" i="17"/>
  <c r="J233" i="17"/>
  <c r="I233" i="17"/>
  <c r="H233" i="17"/>
  <c r="F233" i="17"/>
  <c r="E233" i="17"/>
  <c r="D233" i="17"/>
  <c r="C233" i="17"/>
  <c r="B233" i="17"/>
  <c r="A233" i="17"/>
  <c r="R232" i="17"/>
  <c r="Q232" i="17"/>
  <c r="P232" i="17"/>
  <c r="O232" i="17"/>
  <c r="N232" i="17"/>
  <c r="M232" i="17"/>
  <c r="L232" i="17"/>
  <c r="K232" i="17"/>
  <c r="J232" i="17"/>
  <c r="I232" i="17"/>
  <c r="H232" i="17"/>
  <c r="F232" i="17"/>
  <c r="E232" i="17"/>
  <c r="D232" i="17"/>
  <c r="C232" i="17"/>
  <c r="B232" i="17"/>
  <c r="A232" i="17"/>
  <c r="R231" i="17"/>
  <c r="Q231" i="17"/>
  <c r="P231" i="17"/>
  <c r="O231" i="17"/>
  <c r="N231" i="17"/>
  <c r="M231" i="17"/>
  <c r="L231" i="17"/>
  <c r="K231" i="17"/>
  <c r="J231" i="17"/>
  <c r="I231" i="17"/>
  <c r="H231" i="17"/>
  <c r="F231" i="17"/>
  <c r="E231" i="17"/>
  <c r="D231" i="17"/>
  <c r="C231" i="17"/>
  <c r="B231" i="17"/>
  <c r="A231" i="17"/>
  <c r="R230" i="17"/>
  <c r="Q230" i="17"/>
  <c r="P230" i="17"/>
  <c r="O230" i="17"/>
  <c r="N230" i="17"/>
  <c r="M230" i="17"/>
  <c r="L230" i="17"/>
  <c r="K230" i="17"/>
  <c r="J230" i="17"/>
  <c r="I230" i="17"/>
  <c r="H230" i="17"/>
  <c r="F230" i="17"/>
  <c r="E230" i="17"/>
  <c r="D230" i="17"/>
  <c r="C230" i="17"/>
  <c r="B230" i="17"/>
  <c r="A230" i="17"/>
  <c r="R229" i="17"/>
  <c r="Q229" i="17"/>
  <c r="P229" i="17"/>
  <c r="O229" i="17"/>
  <c r="N229" i="17"/>
  <c r="M229" i="17"/>
  <c r="L229" i="17"/>
  <c r="K229" i="17"/>
  <c r="J229" i="17"/>
  <c r="I229" i="17"/>
  <c r="H229" i="17"/>
  <c r="F229" i="17"/>
  <c r="E229" i="17"/>
  <c r="D229" i="17"/>
  <c r="C229" i="17"/>
  <c r="B229" i="17"/>
  <c r="A229" i="17"/>
  <c r="R228" i="17"/>
  <c r="Q228" i="17"/>
  <c r="P228" i="17"/>
  <c r="O228" i="17"/>
  <c r="N228" i="17"/>
  <c r="M228" i="17"/>
  <c r="L228" i="17"/>
  <c r="K228" i="17"/>
  <c r="J228" i="17"/>
  <c r="I228" i="17"/>
  <c r="H228" i="17"/>
  <c r="F228" i="17"/>
  <c r="E228" i="17"/>
  <c r="D228" i="17"/>
  <c r="C228" i="17"/>
  <c r="B228" i="17"/>
  <c r="A228" i="17"/>
  <c r="R227" i="17"/>
  <c r="Q227" i="17"/>
  <c r="P227" i="17"/>
  <c r="O227" i="17"/>
  <c r="N227" i="17"/>
  <c r="M227" i="17"/>
  <c r="L227" i="17"/>
  <c r="K227" i="17"/>
  <c r="J227" i="17"/>
  <c r="I227" i="17"/>
  <c r="H227" i="17"/>
  <c r="F227" i="17"/>
  <c r="E227" i="17"/>
  <c r="D227" i="17"/>
  <c r="C227" i="17"/>
  <c r="B227" i="17"/>
  <c r="A227" i="17"/>
  <c r="R226" i="17"/>
  <c r="Q226" i="17"/>
  <c r="P226" i="17"/>
  <c r="O226" i="17"/>
  <c r="N226" i="17"/>
  <c r="M226" i="17"/>
  <c r="L226" i="17"/>
  <c r="K226" i="17"/>
  <c r="J226" i="17"/>
  <c r="I226" i="17"/>
  <c r="H226" i="17"/>
  <c r="F226" i="17"/>
  <c r="E226" i="17"/>
  <c r="D226" i="17"/>
  <c r="C226" i="17"/>
  <c r="B226" i="17"/>
  <c r="A226" i="17"/>
  <c r="R225" i="17"/>
  <c r="Q225" i="17"/>
  <c r="P225" i="17"/>
  <c r="O225" i="17"/>
  <c r="N225" i="17"/>
  <c r="M225" i="17"/>
  <c r="L225" i="17"/>
  <c r="K225" i="17"/>
  <c r="J225" i="17"/>
  <c r="I225" i="17"/>
  <c r="H225" i="17"/>
  <c r="F225" i="17"/>
  <c r="E225" i="17"/>
  <c r="D225" i="17"/>
  <c r="C225" i="17"/>
  <c r="B225" i="17"/>
  <c r="A225" i="17"/>
  <c r="R224" i="17"/>
  <c r="Q224" i="17"/>
  <c r="P224" i="17"/>
  <c r="O224" i="17"/>
  <c r="N224" i="17"/>
  <c r="M224" i="17"/>
  <c r="L224" i="17"/>
  <c r="K224" i="17"/>
  <c r="J224" i="17"/>
  <c r="I224" i="17"/>
  <c r="H224" i="17"/>
  <c r="F224" i="17"/>
  <c r="E224" i="17"/>
  <c r="D224" i="17"/>
  <c r="C224" i="17"/>
  <c r="B224" i="17"/>
  <c r="A224" i="17"/>
  <c r="R223" i="17"/>
  <c r="Q223" i="17"/>
  <c r="P223" i="17"/>
  <c r="O223" i="17"/>
  <c r="N223" i="17"/>
  <c r="M223" i="17"/>
  <c r="L223" i="17"/>
  <c r="K223" i="17"/>
  <c r="J223" i="17"/>
  <c r="I223" i="17"/>
  <c r="H223" i="17"/>
  <c r="F223" i="17"/>
  <c r="E223" i="17"/>
  <c r="D223" i="17"/>
  <c r="C223" i="17"/>
  <c r="B223" i="17"/>
  <c r="A223" i="17"/>
  <c r="R222" i="17"/>
  <c r="Q222" i="17"/>
  <c r="P222" i="17"/>
  <c r="O222" i="17"/>
  <c r="N222" i="17"/>
  <c r="M222" i="17"/>
  <c r="L222" i="17"/>
  <c r="K222" i="17"/>
  <c r="J222" i="17"/>
  <c r="I222" i="17"/>
  <c r="H222" i="17"/>
  <c r="F222" i="17"/>
  <c r="E222" i="17"/>
  <c r="D222" i="17"/>
  <c r="C222" i="17"/>
  <c r="B222" i="17"/>
  <c r="A222" i="17"/>
  <c r="R221" i="17"/>
  <c r="Q221" i="17"/>
  <c r="P221" i="17"/>
  <c r="O221" i="17"/>
  <c r="N221" i="17"/>
  <c r="M221" i="17"/>
  <c r="L221" i="17"/>
  <c r="K221" i="17"/>
  <c r="I221" i="17"/>
  <c r="H221" i="17"/>
  <c r="F221" i="17"/>
  <c r="E221" i="17"/>
  <c r="D221" i="17"/>
  <c r="C221" i="17"/>
  <c r="B221" i="17"/>
  <c r="A221" i="17"/>
  <c r="R220" i="17"/>
  <c r="Q220" i="17"/>
  <c r="P220" i="17"/>
  <c r="O220" i="17"/>
  <c r="N220" i="17"/>
  <c r="M220" i="17"/>
  <c r="L220" i="17"/>
  <c r="K220" i="17"/>
  <c r="J220" i="17"/>
  <c r="I220" i="17"/>
  <c r="H220" i="17"/>
  <c r="F220" i="17"/>
  <c r="E220" i="17"/>
  <c r="D220" i="17"/>
  <c r="C220" i="17"/>
  <c r="B220" i="17"/>
  <c r="A220" i="17"/>
  <c r="R219" i="17"/>
  <c r="Q219" i="17"/>
  <c r="O219" i="17"/>
  <c r="N219" i="17"/>
  <c r="M219" i="17"/>
  <c r="L219" i="17"/>
  <c r="K219" i="17"/>
  <c r="J219" i="17"/>
  <c r="I219" i="17"/>
  <c r="H219" i="17"/>
  <c r="F219" i="17"/>
  <c r="E219" i="17"/>
  <c r="D219" i="17"/>
  <c r="C219" i="17"/>
  <c r="B219" i="17"/>
  <c r="A219" i="17"/>
  <c r="R218" i="17"/>
  <c r="Q218" i="17"/>
  <c r="P218" i="17"/>
  <c r="O218" i="17"/>
  <c r="N218" i="17"/>
  <c r="M218" i="17"/>
  <c r="L218" i="17"/>
  <c r="K218" i="17"/>
  <c r="J218" i="17"/>
  <c r="I218" i="17"/>
  <c r="H218" i="17"/>
  <c r="F218" i="17"/>
  <c r="E218" i="17"/>
  <c r="D218" i="17"/>
  <c r="C218" i="17"/>
  <c r="B218" i="17"/>
  <c r="A218" i="17"/>
  <c r="R217" i="17"/>
  <c r="Q217" i="17"/>
  <c r="P217" i="17"/>
  <c r="O217" i="17"/>
  <c r="N217" i="17"/>
  <c r="M217" i="17"/>
  <c r="L217" i="17"/>
  <c r="K217" i="17"/>
  <c r="J217" i="17"/>
  <c r="I217" i="17"/>
  <c r="H217" i="17"/>
  <c r="F217" i="17"/>
  <c r="E217" i="17"/>
  <c r="D217" i="17"/>
  <c r="C217" i="17"/>
  <c r="B217" i="17"/>
  <c r="A217" i="17"/>
  <c r="R216" i="17"/>
  <c r="Q216" i="17"/>
  <c r="P216" i="17"/>
  <c r="O216" i="17"/>
  <c r="N216" i="17"/>
  <c r="M216" i="17"/>
  <c r="L216" i="17"/>
  <c r="K216" i="17"/>
  <c r="J216" i="17"/>
  <c r="I216" i="17"/>
  <c r="H216" i="17"/>
  <c r="F216" i="17"/>
  <c r="E216" i="17"/>
  <c r="D216" i="17"/>
  <c r="C216" i="17"/>
  <c r="B216" i="17"/>
  <c r="A216" i="17"/>
  <c r="R215" i="17"/>
  <c r="Q215" i="17"/>
  <c r="P215" i="17"/>
  <c r="O215" i="17"/>
  <c r="N215" i="17"/>
  <c r="M215" i="17"/>
  <c r="L215" i="17"/>
  <c r="K215" i="17"/>
  <c r="J215" i="17"/>
  <c r="I215" i="17"/>
  <c r="H215" i="17"/>
  <c r="F215" i="17"/>
  <c r="E215" i="17"/>
  <c r="D215" i="17"/>
  <c r="C215" i="17"/>
  <c r="B215" i="17"/>
  <c r="A215" i="17"/>
  <c r="R214" i="17"/>
  <c r="Q214" i="17"/>
  <c r="P214" i="17"/>
  <c r="O214" i="17"/>
  <c r="N214" i="17"/>
  <c r="M214" i="17"/>
  <c r="L214" i="17"/>
  <c r="K214" i="17"/>
  <c r="J214" i="17"/>
  <c r="I214" i="17"/>
  <c r="H214" i="17"/>
  <c r="F214" i="17"/>
  <c r="E214" i="17"/>
  <c r="D214" i="17"/>
  <c r="C214" i="17"/>
  <c r="B214" i="17"/>
  <c r="A214" i="17"/>
  <c r="R213" i="17"/>
  <c r="Q213" i="17"/>
  <c r="P213" i="17"/>
  <c r="O213" i="17"/>
  <c r="N213" i="17"/>
  <c r="M213" i="17"/>
  <c r="L213" i="17"/>
  <c r="K213" i="17"/>
  <c r="J213" i="17"/>
  <c r="I213" i="17"/>
  <c r="H213" i="17"/>
  <c r="F213" i="17"/>
  <c r="E213" i="17"/>
  <c r="D213" i="17"/>
  <c r="C213" i="17"/>
  <c r="B213" i="17"/>
  <c r="A213" i="17"/>
  <c r="R212" i="17"/>
  <c r="Q212" i="17"/>
  <c r="P212" i="17"/>
  <c r="O212" i="17"/>
  <c r="N212" i="17"/>
  <c r="M212" i="17"/>
  <c r="L212" i="17"/>
  <c r="K212" i="17"/>
  <c r="J212" i="17"/>
  <c r="I212" i="17"/>
  <c r="H212" i="17"/>
  <c r="F212" i="17"/>
  <c r="E212" i="17"/>
  <c r="D212" i="17"/>
  <c r="C212" i="17"/>
  <c r="B212" i="17"/>
  <c r="A212" i="17"/>
  <c r="R211" i="17"/>
  <c r="Q211" i="17"/>
  <c r="P211" i="17"/>
  <c r="O211" i="17"/>
  <c r="N211" i="17"/>
  <c r="M211" i="17"/>
  <c r="L211" i="17"/>
  <c r="K211" i="17"/>
  <c r="J211" i="17"/>
  <c r="I211" i="17"/>
  <c r="H211" i="17"/>
  <c r="F211" i="17"/>
  <c r="E211" i="17"/>
  <c r="D211" i="17"/>
  <c r="C211" i="17"/>
  <c r="B211" i="17"/>
  <c r="A211" i="17"/>
  <c r="R210" i="17"/>
  <c r="Q210" i="17"/>
  <c r="P210" i="17"/>
  <c r="O210" i="17"/>
  <c r="N210" i="17"/>
  <c r="M210" i="17"/>
  <c r="L210" i="17"/>
  <c r="K210" i="17"/>
  <c r="J210" i="17"/>
  <c r="I210" i="17"/>
  <c r="H210" i="17"/>
  <c r="F210" i="17"/>
  <c r="E210" i="17"/>
  <c r="D210" i="17"/>
  <c r="C210" i="17"/>
  <c r="B210" i="17"/>
  <c r="A210" i="17"/>
  <c r="R209" i="17"/>
  <c r="Q209" i="17"/>
  <c r="P209" i="17"/>
  <c r="O209" i="17"/>
  <c r="N209" i="17"/>
  <c r="M209" i="17"/>
  <c r="L209" i="17"/>
  <c r="K209" i="17"/>
  <c r="J209" i="17"/>
  <c r="I209" i="17"/>
  <c r="H209" i="17"/>
  <c r="F209" i="17"/>
  <c r="E209" i="17"/>
  <c r="D209" i="17"/>
  <c r="C209" i="17"/>
  <c r="B209" i="17"/>
  <c r="A209" i="17"/>
  <c r="R208" i="17"/>
  <c r="Q208" i="17"/>
  <c r="P208" i="17"/>
  <c r="O208" i="17"/>
  <c r="N208" i="17"/>
  <c r="M208" i="17"/>
  <c r="L208" i="17"/>
  <c r="K208" i="17"/>
  <c r="J208" i="17"/>
  <c r="I208" i="17"/>
  <c r="H208" i="17"/>
  <c r="F208" i="17"/>
  <c r="E208" i="17"/>
  <c r="D208" i="17"/>
  <c r="C208" i="17"/>
  <c r="B208" i="17"/>
  <c r="A208" i="17"/>
  <c r="R207" i="17"/>
  <c r="Q207" i="17"/>
  <c r="P207" i="17"/>
  <c r="O207" i="17"/>
  <c r="N207" i="17"/>
  <c r="M207" i="17"/>
  <c r="L207" i="17"/>
  <c r="K207" i="17"/>
  <c r="J207" i="17"/>
  <c r="I207" i="17"/>
  <c r="H207" i="17"/>
  <c r="F207" i="17"/>
  <c r="E207" i="17"/>
  <c r="D207" i="17"/>
  <c r="C207" i="17"/>
  <c r="B207" i="17"/>
  <c r="A207" i="17"/>
  <c r="R206" i="17"/>
  <c r="Q206" i="17"/>
  <c r="P206" i="17"/>
  <c r="O206" i="17"/>
  <c r="N206" i="17"/>
  <c r="M206" i="17"/>
  <c r="L206" i="17"/>
  <c r="K206" i="17"/>
  <c r="J206" i="17"/>
  <c r="I206" i="17"/>
  <c r="H206" i="17"/>
  <c r="F206" i="17"/>
  <c r="E206" i="17"/>
  <c r="D206" i="17"/>
  <c r="C206" i="17"/>
  <c r="B206" i="17"/>
  <c r="A206" i="17"/>
  <c r="R205" i="17"/>
  <c r="Q205" i="17"/>
  <c r="P205" i="17"/>
  <c r="O205" i="17"/>
  <c r="N205" i="17"/>
  <c r="M205" i="17"/>
  <c r="L205" i="17"/>
  <c r="K205" i="17"/>
  <c r="J205" i="17"/>
  <c r="I205" i="17"/>
  <c r="H205" i="17"/>
  <c r="F205" i="17"/>
  <c r="E205" i="17"/>
  <c r="D205" i="17"/>
  <c r="C205" i="17"/>
  <c r="B205" i="17"/>
  <c r="A205" i="17"/>
  <c r="R204" i="17"/>
  <c r="Q204" i="17"/>
  <c r="O204" i="17"/>
  <c r="N204" i="17"/>
  <c r="M204" i="17"/>
  <c r="L204" i="17"/>
  <c r="K204" i="17"/>
  <c r="J204" i="17"/>
  <c r="I204" i="17"/>
  <c r="H204" i="17"/>
  <c r="F204" i="17"/>
  <c r="E204" i="17"/>
  <c r="D204" i="17"/>
  <c r="C204" i="17"/>
  <c r="B204" i="17"/>
  <c r="A204" i="17"/>
  <c r="R203" i="17"/>
  <c r="Q203" i="17"/>
  <c r="P203" i="17"/>
  <c r="O203" i="17"/>
  <c r="N203" i="17"/>
  <c r="M203" i="17"/>
  <c r="L203" i="17"/>
  <c r="K203" i="17"/>
  <c r="J203" i="17"/>
  <c r="I203" i="17"/>
  <c r="H203" i="17"/>
  <c r="F203" i="17"/>
  <c r="E203" i="17"/>
  <c r="D203" i="17"/>
  <c r="C203" i="17"/>
  <c r="B203" i="17"/>
  <c r="A203" i="17"/>
  <c r="R202" i="17"/>
  <c r="Q202" i="17"/>
  <c r="P202" i="17"/>
  <c r="O202" i="17"/>
  <c r="N202" i="17"/>
  <c r="M202" i="17"/>
  <c r="L202" i="17"/>
  <c r="K202" i="17"/>
  <c r="J202" i="17"/>
  <c r="I202" i="17"/>
  <c r="H202" i="17"/>
  <c r="F202" i="17"/>
  <c r="E202" i="17"/>
  <c r="D202" i="17"/>
  <c r="C202" i="17"/>
  <c r="B202" i="17"/>
  <c r="A202" i="17"/>
  <c r="R201" i="17"/>
  <c r="Q201" i="17"/>
  <c r="P201" i="17"/>
  <c r="O201" i="17"/>
  <c r="N201" i="17"/>
  <c r="M201" i="17"/>
  <c r="L201" i="17"/>
  <c r="K201" i="17"/>
  <c r="J201" i="17"/>
  <c r="I201" i="17"/>
  <c r="H201" i="17"/>
  <c r="F201" i="17"/>
  <c r="E201" i="17"/>
  <c r="D201" i="17"/>
  <c r="C201" i="17"/>
  <c r="B201" i="17"/>
  <c r="A201" i="17"/>
  <c r="R200" i="17"/>
  <c r="Q200" i="17"/>
  <c r="P200" i="17"/>
  <c r="O200" i="17"/>
  <c r="N200" i="17"/>
  <c r="M200" i="17"/>
  <c r="L200" i="17"/>
  <c r="K200" i="17"/>
  <c r="J200" i="17"/>
  <c r="I200" i="17"/>
  <c r="H200" i="17"/>
  <c r="F200" i="17"/>
  <c r="E200" i="17"/>
  <c r="D200" i="17"/>
  <c r="C200" i="17"/>
  <c r="B200" i="17"/>
  <c r="A200" i="17"/>
  <c r="R199" i="17"/>
  <c r="Q199" i="17"/>
  <c r="P199" i="17"/>
  <c r="O199" i="17"/>
  <c r="N199" i="17"/>
  <c r="M199" i="17"/>
  <c r="L199" i="17"/>
  <c r="K199" i="17"/>
  <c r="J199" i="17"/>
  <c r="I199" i="17"/>
  <c r="H199" i="17"/>
  <c r="F199" i="17"/>
  <c r="E199" i="17"/>
  <c r="D199" i="17"/>
  <c r="C199" i="17"/>
  <c r="B199" i="17"/>
  <c r="A199" i="17"/>
  <c r="R198" i="17"/>
  <c r="Q198" i="17"/>
  <c r="P198" i="17"/>
  <c r="O198" i="17"/>
  <c r="N198" i="17"/>
  <c r="M198" i="17"/>
  <c r="L198" i="17"/>
  <c r="K198" i="17"/>
  <c r="I198" i="17"/>
  <c r="H198" i="17"/>
  <c r="F198" i="17"/>
  <c r="E198" i="17"/>
  <c r="D198" i="17"/>
  <c r="C198" i="17"/>
  <c r="B198" i="17"/>
  <c r="A198" i="17"/>
  <c r="R197" i="17"/>
  <c r="Q197" i="17"/>
  <c r="P197" i="17"/>
  <c r="O197" i="17"/>
  <c r="N197" i="17"/>
  <c r="M197" i="17"/>
  <c r="L197" i="17"/>
  <c r="K197" i="17"/>
  <c r="J197" i="17"/>
  <c r="I197" i="17"/>
  <c r="H197" i="17"/>
  <c r="F197" i="17"/>
  <c r="E197" i="17"/>
  <c r="D197" i="17"/>
  <c r="C197" i="17"/>
  <c r="B197" i="17"/>
  <c r="A197" i="17"/>
  <c r="R196" i="17"/>
  <c r="Q196" i="17"/>
  <c r="P196" i="17"/>
  <c r="O196" i="17"/>
  <c r="N196" i="17"/>
  <c r="M196" i="17"/>
  <c r="L196" i="17"/>
  <c r="K196" i="17"/>
  <c r="J196" i="17"/>
  <c r="I196" i="17"/>
  <c r="H196" i="17"/>
  <c r="F196" i="17"/>
  <c r="E196" i="17"/>
  <c r="D196" i="17"/>
  <c r="C196" i="17"/>
  <c r="B196" i="17"/>
  <c r="A196" i="17"/>
  <c r="R195" i="17"/>
  <c r="Q195" i="17"/>
  <c r="P195" i="17"/>
  <c r="O195" i="17"/>
  <c r="N195" i="17"/>
  <c r="M195" i="17"/>
  <c r="L195" i="17"/>
  <c r="K195" i="17"/>
  <c r="J195" i="17"/>
  <c r="I195" i="17"/>
  <c r="H195" i="17"/>
  <c r="F195" i="17"/>
  <c r="E195" i="17"/>
  <c r="D195" i="17"/>
  <c r="C195" i="17"/>
  <c r="B195" i="17"/>
  <c r="A195" i="17"/>
  <c r="R194" i="17"/>
  <c r="Q194" i="17"/>
  <c r="P194" i="17"/>
  <c r="O194" i="17"/>
  <c r="N194" i="17"/>
  <c r="M194" i="17"/>
  <c r="L194" i="17"/>
  <c r="K194" i="17"/>
  <c r="J194" i="17"/>
  <c r="I194" i="17"/>
  <c r="H194" i="17"/>
  <c r="F194" i="17"/>
  <c r="E194" i="17"/>
  <c r="D194" i="17"/>
  <c r="C194" i="17"/>
  <c r="B194" i="17"/>
  <c r="A194" i="17"/>
  <c r="R193" i="17"/>
  <c r="Q193" i="17"/>
  <c r="P193" i="17"/>
  <c r="O193" i="17"/>
  <c r="N193" i="17"/>
  <c r="M193" i="17"/>
  <c r="L193" i="17"/>
  <c r="K193" i="17"/>
  <c r="J193" i="17"/>
  <c r="I193" i="17"/>
  <c r="H193" i="17"/>
  <c r="F193" i="17"/>
  <c r="E193" i="17"/>
  <c r="D193" i="17"/>
  <c r="C193" i="17"/>
  <c r="B193" i="17"/>
  <c r="A193" i="17"/>
  <c r="R192" i="17"/>
  <c r="Q192" i="17"/>
  <c r="P192" i="17"/>
  <c r="O192" i="17"/>
  <c r="N192" i="17"/>
  <c r="M192" i="17"/>
  <c r="L192" i="17"/>
  <c r="K192" i="17"/>
  <c r="J192" i="17"/>
  <c r="I192" i="17"/>
  <c r="H192" i="17"/>
  <c r="F192" i="17"/>
  <c r="E192" i="17"/>
  <c r="D192" i="17"/>
  <c r="C192" i="17"/>
  <c r="B192" i="17"/>
  <c r="A192" i="17"/>
  <c r="R191" i="17"/>
  <c r="Q191" i="17"/>
  <c r="P191" i="17"/>
  <c r="O191" i="17"/>
  <c r="N191" i="17"/>
  <c r="M191" i="17"/>
  <c r="L191" i="17"/>
  <c r="K191" i="17"/>
  <c r="J191" i="17"/>
  <c r="I191" i="17"/>
  <c r="H191" i="17"/>
  <c r="F191" i="17"/>
  <c r="E191" i="17"/>
  <c r="D191" i="17"/>
  <c r="C191" i="17"/>
  <c r="B191" i="17"/>
  <c r="A191" i="17"/>
  <c r="R190" i="17"/>
  <c r="Q190" i="17"/>
  <c r="P190" i="17"/>
  <c r="O190" i="17"/>
  <c r="N190" i="17"/>
  <c r="M190" i="17"/>
  <c r="L190" i="17"/>
  <c r="K190" i="17"/>
  <c r="J190" i="17"/>
  <c r="I190" i="17"/>
  <c r="H190" i="17"/>
  <c r="F190" i="17"/>
  <c r="E190" i="17"/>
  <c r="D190" i="17"/>
  <c r="C190" i="17"/>
  <c r="B190" i="17"/>
  <c r="A190" i="17"/>
  <c r="R189" i="17"/>
  <c r="Q189" i="17"/>
  <c r="P189" i="17"/>
  <c r="O189" i="17"/>
  <c r="N189" i="17"/>
  <c r="M189" i="17"/>
  <c r="L189" i="17"/>
  <c r="K189" i="17"/>
  <c r="J189" i="17"/>
  <c r="I189" i="17"/>
  <c r="H189" i="17"/>
  <c r="F189" i="17"/>
  <c r="E189" i="17"/>
  <c r="D189" i="17"/>
  <c r="C189" i="17"/>
  <c r="B189" i="17"/>
  <c r="A189" i="17"/>
  <c r="R188" i="17"/>
  <c r="Q188" i="17"/>
  <c r="P188" i="17"/>
  <c r="O188" i="17"/>
  <c r="N188" i="17"/>
  <c r="M188" i="17"/>
  <c r="L188" i="17"/>
  <c r="K188" i="17"/>
  <c r="J188" i="17"/>
  <c r="I188" i="17"/>
  <c r="H188" i="17"/>
  <c r="F188" i="17"/>
  <c r="E188" i="17"/>
  <c r="D188" i="17"/>
  <c r="C188" i="17"/>
  <c r="B188" i="17"/>
  <c r="A188" i="17"/>
  <c r="R187" i="17"/>
  <c r="Q187" i="17"/>
  <c r="P187" i="17"/>
  <c r="O187" i="17"/>
  <c r="N187" i="17"/>
  <c r="M187" i="17"/>
  <c r="L187" i="17"/>
  <c r="K187" i="17"/>
  <c r="J187" i="17"/>
  <c r="I187" i="17"/>
  <c r="H187" i="17"/>
  <c r="F187" i="17"/>
  <c r="E187" i="17"/>
  <c r="D187" i="17"/>
  <c r="C187" i="17"/>
  <c r="B187" i="17"/>
  <c r="A187" i="17"/>
  <c r="R186" i="17"/>
  <c r="Q186" i="17"/>
  <c r="P186" i="17"/>
  <c r="O186" i="17"/>
  <c r="N186" i="17"/>
  <c r="M186" i="17"/>
  <c r="L186" i="17"/>
  <c r="K186" i="17"/>
  <c r="J186" i="17"/>
  <c r="I186" i="17"/>
  <c r="H186" i="17"/>
  <c r="F186" i="17"/>
  <c r="E186" i="17"/>
  <c r="D186" i="17"/>
  <c r="C186" i="17"/>
  <c r="B186" i="17"/>
  <c r="A186" i="17"/>
  <c r="R185" i="17"/>
  <c r="Q185" i="17"/>
  <c r="P185" i="17"/>
  <c r="O185" i="17"/>
  <c r="N185" i="17"/>
  <c r="M185" i="17"/>
  <c r="L185" i="17"/>
  <c r="K185" i="17"/>
  <c r="J185" i="17"/>
  <c r="I185" i="17"/>
  <c r="H185" i="17"/>
  <c r="F185" i="17"/>
  <c r="E185" i="17"/>
  <c r="D185" i="17"/>
  <c r="C185" i="17"/>
  <c r="B185" i="17"/>
  <c r="A185" i="17"/>
  <c r="R184" i="17"/>
  <c r="Q184" i="17"/>
  <c r="P184" i="17"/>
  <c r="O184" i="17"/>
  <c r="N184" i="17"/>
  <c r="M184" i="17"/>
  <c r="L184" i="17"/>
  <c r="K184" i="17"/>
  <c r="J184" i="17"/>
  <c r="I184" i="17"/>
  <c r="H184" i="17"/>
  <c r="F184" i="17"/>
  <c r="E184" i="17"/>
  <c r="D184" i="17"/>
  <c r="C184" i="17"/>
  <c r="B184" i="17"/>
  <c r="A184" i="17"/>
  <c r="R183" i="17"/>
  <c r="Q183" i="17"/>
  <c r="P183" i="17"/>
  <c r="O183" i="17"/>
  <c r="N183" i="17"/>
  <c r="M183" i="17"/>
  <c r="L183" i="17"/>
  <c r="K183" i="17"/>
  <c r="J183" i="17"/>
  <c r="I183" i="17"/>
  <c r="H183" i="17"/>
  <c r="F183" i="17"/>
  <c r="E183" i="17"/>
  <c r="D183" i="17"/>
  <c r="C183" i="17"/>
  <c r="B183" i="17"/>
  <c r="A183" i="17"/>
  <c r="R182" i="17"/>
  <c r="Q182" i="17"/>
  <c r="P182" i="17"/>
  <c r="O182" i="17"/>
  <c r="N182" i="17"/>
  <c r="M182" i="17"/>
  <c r="K182" i="17"/>
  <c r="J182" i="17"/>
  <c r="I182" i="17"/>
  <c r="H182" i="17"/>
  <c r="F182" i="17"/>
  <c r="E182" i="17"/>
  <c r="D182" i="17"/>
  <c r="C182" i="17"/>
  <c r="B182" i="17"/>
  <c r="A182" i="17"/>
  <c r="R181" i="17"/>
  <c r="Q181" i="17"/>
  <c r="P181" i="17"/>
  <c r="O181" i="17"/>
  <c r="N181" i="17"/>
  <c r="M181" i="17"/>
  <c r="K181" i="17"/>
  <c r="J181" i="17"/>
  <c r="I181" i="17"/>
  <c r="H181" i="17"/>
  <c r="F181" i="17"/>
  <c r="E181" i="17"/>
  <c r="D181" i="17"/>
  <c r="C181" i="17"/>
  <c r="B181" i="17"/>
  <c r="A181" i="17"/>
  <c r="R180" i="17"/>
  <c r="Q180" i="17"/>
  <c r="P180" i="17"/>
  <c r="O180" i="17"/>
  <c r="N180" i="17"/>
  <c r="M180" i="17"/>
  <c r="L180" i="17"/>
  <c r="K180" i="17"/>
  <c r="J180" i="17"/>
  <c r="I180" i="17"/>
  <c r="H180" i="17"/>
  <c r="F180" i="17"/>
  <c r="E180" i="17"/>
  <c r="D180" i="17"/>
  <c r="C180" i="17"/>
  <c r="B180" i="17"/>
  <c r="A180" i="17"/>
  <c r="R179" i="17"/>
  <c r="Q179" i="17"/>
  <c r="P179" i="17"/>
  <c r="O179" i="17"/>
  <c r="N179" i="17"/>
  <c r="M179" i="17"/>
  <c r="L179" i="17"/>
  <c r="K179" i="17"/>
  <c r="J179" i="17"/>
  <c r="I179" i="17"/>
  <c r="H179" i="17"/>
  <c r="F179" i="17"/>
  <c r="E179" i="17"/>
  <c r="D179" i="17"/>
  <c r="C179" i="17"/>
  <c r="B179" i="17"/>
  <c r="A179" i="17"/>
  <c r="R178" i="17"/>
  <c r="Q178" i="17"/>
  <c r="P178" i="17"/>
  <c r="O178" i="17"/>
  <c r="N178" i="17"/>
  <c r="M178" i="17"/>
  <c r="L178" i="17"/>
  <c r="K178" i="17"/>
  <c r="J178" i="17"/>
  <c r="I178" i="17"/>
  <c r="H178" i="17"/>
  <c r="F178" i="17"/>
  <c r="E178" i="17"/>
  <c r="D178" i="17"/>
  <c r="C178" i="17"/>
  <c r="B178" i="17"/>
  <c r="A178" i="17"/>
  <c r="R177" i="17"/>
  <c r="Q177" i="17"/>
  <c r="P177" i="17"/>
  <c r="O177" i="17"/>
  <c r="N177" i="17"/>
  <c r="M177" i="17"/>
  <c r="K177" i="17"/>
  <c r="J177" i="17"/>
  <c r="I177" i="17"/>
  <c r="H177" i="17"/>
  <c r="F177" i="17"/>
  <c r="E177" i="17"/>
  <c r="D177" i="17"/>
  <c r="C177" i="17"/>
  <c r="B177" i="17"/>
  <c r="A177" i="17"/>
  <c r="R176" i="17"/>
  <c r="Q176" i="17"/>
  <c r="P176" i="17"/>
  <c r="O176" i="17"/>
  <c r="N176" i="17"/>
  <c r="M176" i="17"/>
  <c r="L176" i="17"/>
  <c r="K176" i="17"/>
  <c r="J176" i="17"/>
  <c r="I176" i="17"/>
  <c r="H176" i="17"/>
  <c r="F176" i="17"/>
  <c r="E176" i="17"/>
  <c r="D176" i="17"/>
  <c r="C176" i="17"/>
  <c r="B176" i="17"/>
  <c r="A176" i="17"/>
  <c r="R175" i="17"/>
  <c r="Q175" i="17"/>
  <c r="P175" i="17"/>
  <c r="O175" i="17"/>
  <c r="N175" i="17"/>
  <c r="M175" i="17"/>
  <c r="L175" i="17"/>
  <c r="K175" i="17"/>
  <c r="J175" i="17"/>
  <c r="I175" i="17"/>
  <c r="H175" i="17"/>
  <c r="F175" i="17"/>
  <c r="E175" i="17"/>
  <c r="D175" i="17"/>
  <c r="C175" i="17"/>
  <c r="B175" i="17"/>
  <c r="A175" i="17"/>
  <c r="R174" i="17"/>
  <c r="Q174" i="17"/>
  <c r="P174" i="17"/>
  <c r="O174" i="17"/>
  <c r="N174" i="17"/>
  <c r="M174" i="17"/>
  <c r="L174" i="17"/>
  <c r="K174" i="17"/>
  <c r="J174" i="17"/>
  <c r="I174" i="17"/>
  <c r="H174" i="17"/>
  <c r="F174" i="17"/>
  <c r="E174" i="17"/>
  <c r="D174" i="17"/>
  <c r="C174" i="17"/>
  <c r="B174" i="17"/>
  <c r="A174" i="17"/>
  <c r="R173" i="17"/>
  <c r="Q173" i="17"/>
  <c r="P173" i="17"/>
  <c r="O173" i="17"/>
  <c r="N173" i="17"/>
  <c r="M173" i="17"/>
  <c r="L173" i="17"/>
  <c r="K173" i="17"/>
  <c r="J173" i="17"/>
  <c r="I173" i="17"/>
  <c r="H173" i="17"/>
  <c r="F173" i="17"/>
  <c r="E173" i="17"/>
  <c r="D173" i="17"/>
  <c r="C173" i="17"/>
  <c r="B173" i="17"/>
  <c r="A173" i="17"/>
  <c r="R172" i="17"/>
  <c r="Q172" i="17"/>
  <c r="P172" i="17"/>
  <c r="O172" i="17"/>
  <c r="N172" i="17"/>
  <c r="M172" i="17"/>
  <c r="L172" i="17"/>
  <c r="K172" i="17"/>
  <c r="J172" i="17"/>
  <c r="I172" i="17"/>
  <c r="H172" i="17"/>
  <c r="F172" i="17"/>
  <c r="E172" i="17"/>
  <c r="D172" i="17"/>
  <c r="C172" i="17"/>
  <c r="B172" i="17"/>
  <c r="A172" i="17"/>
  <c r="R171" i="17"/>
  <c r="Q171" i="17"/>
  <c r="P171" i="17"/>
  <c r="O171" i="17"/>
  <c r="N171" i="17"/>
  <c r="M171" i="17"/>
  <c r="L171" i="17"/>
  <c r="K171" i="17"/>
  <c r="J171" i="17"/>
  <c r="I171" i="17"/>
  <c r="H171" i="17"/>
  <c r="F171" i="17"/>
  <c r="E171" i="17"/>
  <c r="D171" i="17"/>
  <c r="C171" i="17"/>
  <c r="B171" i="17"/>
  <c r="A171" i="17"/>
  <c r="R170" i="17"/>
  <c r="Q170" i="17"/>
  <c r="O170" i="17"/>
  <c r="N170" i="17"/>
  <c r="M170" i="17"/>
  <c r="L170" i="17"/>
  <c r="K170" i="17"/>
  <c r="J170" i="17"/>
  <c r="I170" i="17"/>
  <c r="H170" i="17"/>
  <c r="F170" i="17"/>
  <c r="E170" i="17"/>
  <c r="D170" i="17"/>
  <c r="C170" i="17"/>
  <c r="B170" i="17"/>
  <c r="A170" i="17"/>
  <c r="R169" i="17"/>
  <c r="Q169" i="17"/>
  <c r="P169" i="17"/>
  <c r="O169" i="17"/>
  <c r="N169" i="17"/>
  <c r="M169" i="17"/>
  <c r="L169" i="17"/>
  <c r="K169" i="17"/>
  <c r="J169" i="17"/>
  <c r="I169" i="17"/>
  <c r="H169" i="17"/>
  <c r="F169" i="17"/>
  <c r="E169" i="17"/>
  <c r="D169" i="17"/>
  <c r="C169" i="17"/>
  <c r="B169" i="17"/>
  <c r="A169" i="17"/>
  <c r="R168" i="17"/>
  <c r="Q168" i="17"/>
  <c r="P168" i="17"/>
  <c r="O168" i="17"/>
  <c r="N168" i="17"/>
  <c r="M168" i="17"/>
  <c r="L168" i="17"/>
  <c r="K168" i="17"/>
  <c r="J168" i="17"/>
  <c r="I168" i="17"/>
  <c r="H168" i="17"/>
  <c r="F168" i="17"/>
  <c r="E168" i="17"/>
  <c r="D168" i="17"/>
  <c r="C168" i="17"/>
  <c r="B168" i="17"/>
  <c r="A168" i="17"/>
  <c r="R167" i="17"/>
  <c r="Q167" i="17"/>
  <c r="P167" i="17"/>
  <c r="O167" i="17"/>
  <c r="N167" i="17"/>
  <c r="M167" i="17"/>
  <c r="L167" i="17"/>
  <c r="K167" i="17"/>
  <c r="J167" i="17"/>
  <c r="I167" i="17"/>
  <c r="H167" i="17"/>
  <c r="F167" i="17"/>
  <c r="E167" i="17"/>
  <c r="D167" i="17"/>
  <c r="C167" i="17"/>
  <c r="B167" i="17"/>
  <c r="A167" i="17"/>
  <c r="R166" i="17"/>
  <c r="Q166" i="17"/>
  <c r="P166" i="17"/>
  <c r="O166" i="17"/>
  <c r="N166" i="17"/>
  <c r="M166" i="17"/>
  <c r="L166" i="17"/>
  <c r="K166" i="17"/>
  <c r="J166" i="17"/>
  <c r="I166" i="17"/>
  <c r="H166" i="17"/>
  <c r="F166" i="17"/>
  <c r="E166" i="17"/>
  <c r="D166" i="17"/>
  <c r="C166" i="17"/>
  <c r="B166" i="17"/>
  <c r="A166" i="17"/>
  <c r="R165" i="17"/>
  <c r="Q165" i="17"/>
  <c r="P165" i="17"/>
  <c r="O165" i="17"/>
  <c r="N165" i="17"/>
  <c r="M165" i="17"/>
  <c r="L165" i="17"/>
  <c r="K165" i="17"/>
  <c r="J165" i="17"/>
  <c r="I165" i="17"/>
  <c r="H165" i="17"/>
  <c r="F165" i="17"/>
  <c r="E165" i="17"/>
  <c r="D165" i="17"/>
  <c r="C165" i="17"/>
  <c r="B165" i="17"/>
  <c r="A165" i="17"/>
  <c r="R164" i="17"/>
  <c r="Q164" i="17"/>
  <c r="P164" i="17"/>
  <c r="O164" i="17"/>
  <c r="N164" i="17"/>
  <c r="M164" i="17"/>
  <c r="L164" i="17"/>
  <c r="K164" i="17"/>
  <c r="J164" i="17"/>
  <c r="I164" i="17"/>
  <c r="H164" i="17"/>
  <c r="F164" i="17"/>
  <c r="E164" i="17"/>
  <c r="D164" i="17"/>
  <c r="C164" i="17"/>
  <c r="B164" i="17"/>
  <c r="A164" i="17"/>
  <c r="R163" i="17"/>
  <c r="Q163" i="17"/>
  <c r="P163" i="17"/>
  <c r="O163" i="17"/>
  <c r="N163" i="17"/>
  <c r="M163" i="17"/>
  <c r="L163" i="17"/>
  <c r="K163" i="17"/>
  <c r="J163" i="17"/>
  <c r="I163" i="17"/>
  <c r="H163" i="17"/>
  <c r="F163" i="17"/>
  <c r="E163" i="17"/>
  <c r="D163" i="17"/>
  <c r="C163" i="17"/>
  <c r="B163" i="17"/>
  <c r="A163" i="17"/>
  <c r="R162" i="17"/>
  <c r="Q162" i="17"/>
  <c r="P162" i="17"/>
  <c r="O162" i="17"/>
  <c r="N162" i="17"/>
  <c r="M162" i="17"/>
  <c r="L162" i="17"/>
  <c r="K162" i="17"/>
  <c r="J162" i="17"/>
  <c r="I162" i="17"/>
  <c r="H162" i="17"/>
  <c r="F162" i="17"/>
  <c r="E162" i="17"/>
  <c r="D162" i="17"/>
  <c r="C162" i="17"/>
  <c r="B162" i="17"/>
  <c r="A162" i="17"/>
  <c r="R161" i="17"/>
  <c r="Q161" i="17"/>
  <c r="P161" i="17"/>
  <c r="O161" i="17"/>
  <c r="N161" i="17"/>
  <c r="M161" i="17"/>
  <c r="L161" i="17"/>
  <c r="K161" i="17"/>
  <c r="J161" i="17"/>
  <c r="I161" i="17"/>
  <c r="H161" i="17"/>
  <c r="F161" i="17"/>
  <c r="E161" i="17"/>
  <c r="D161" i="17"/>
  <c r="C161" i="17"/>
  <c r="B161" i="17"/>
  <c r="A161" i="17"/>
  <c r="R160" i="17"/>
  <c r="Q160" i="17"/>
  <c r="P160" i="17"/>
  <c r="O160" i="17"/>
  <c r="N160" i="17"/>
  <c r="M160" i="17"/>
  <c r="L160" i="17"/>
  <c r="K160" i="17"/>
  <c r="J160" i="17"/>
  <c r="I160" i="17"/>
  <c r="H160" i="17"/>
  <c r="F160" i="17"/>
  <c r="E160" i="17"/>
  <c r="D160" i="17"/>
  <c r="C160" i="17"/>
  <c r="B160" i="17"/>
  <c r="A160" i="17"/>
  <c r="R159" i="17"/>
  <c r="Q159" i="17"/>
  <c r="P159" i="17"/>
  <c r="O159" i="17"/>
  <c r="N159" i="17"/>
  <c r="M159" i="17"/>
  <c r="L159" i="17"/>
  <c r="K159" i="17"/>
  <c r="J159" i="17"/>
  <c r="I159" i="17"/>
  <c r="H159" i="17"/>
  <c r="F159" i="17"/>
  <c r="E159" i="17"/>
  <c r="D159" i="17"/>
  <c r="C159" i="17"/>
  <c r="B159" i="17"/>
  <c r="A159" i="17"/>
  <c r="R158" i="17"/>
  <c r="Q158" i="17"/>
  <c r="P158" i="17"/>
  <c r="O158" i="17"/>
  <c r="N158" i="17"/>
  <c r="M158" i="17"/>
  <c r="L158" i="17"/>
  <c r="K158" i="17"/>
  <c r="J158" i="17"/>
  <c r="I158" i="17"/>
  <c r="H158" i="17"/>
  <c r="F158" i="17"/>
  <c r="E158" i="17"/>
  <c r="D158" i="17"/>
  <c r="C158" i="17"/>
  <c r="B158" i="17"/>
  <c r="A158" i="17"/>
  <c r="R157" i="17"/>
  <c r="Q157" i="17"/>
  <c r="P157" i="17"/>
  <c r="O157" i="17"/>
  <c r="N157" i="17"/>
  <c r="M157" i="17"/>
  <c r="L157" i="17"/>
  <c r="K157" i="17"/>
  <c r="J157" i="17"/>
  <c r="I157" i="17"/>
  <c r="H157" i="17"/>
  <c r="F157" i="17"/>
  <c r="E157" i="17"/>
  <c r="D157" i="17"/>
  <c r="C157" i="17"/>
  <c r="B157" i="17"/>
  <c r="A157" i="17"/>
  <c r="R156" i="17"/>
  <c r="Q156" i="17"/>
  <c r="P156" i="17"/>
  <c r="O156" i="17"/>
  <c r="N156" i="17"/>
  <c r="M156" i="17"/>
  <c r="L156" i="17"/>
  <c r="K156" i="17"/>
  <c r="J156" i="17"/>
  <c r="I156" i="17"/>
  <c r="H156" i="17"/>
  <c r="F156" i="17"/>
  <c r="E156" i="17"/>
  <c r="D156" i="17"/>
  <c r="C156" i="17"/>
  <c r="B156" i="17"/>
  <c r="A156" i="17"/>
  <c r="R155" i="17"/>
  <c r="Q155" i="17"/>
  <c r="P155" i="17"/>
  <c r="O155" i="17"/>
  <c r="N155" i="17"/>
  <c r="M155" i="17"/>
  <c r="L155" i="17"/>
  <c r="K155" i="17"/>
  <c r="J155" i="17"/>
  <c r="I155" i="17"/>
  <c r="H155" i="17"/>
  <c r="F155" i="17"/>
  <c r="E155" i="17"/>
  <c r="D155" i="17"/>
  <c r="C155" i="17"/>
  <c r="B155" i="17"/>
  <c r="A155" i="17"/>
  <c r="R154" i="17"/>
  <c r="Q154" i="17"/>
  <c r="P154" i="17"/>
  <c r="O154" i="17"/>
  <c r="N154" i="17"/>
  <c r="M154" i="17"/>
  <c r="L154" i="17"/>
  <c r="K154" i="17"/>
  <c r="J154" i="17"/>
  <c r="I154" i="17"/>
  <c r="H154" i="17"/>
  <c r="F154" i="17"/>
  <c r="E154" i="17"/>
  <c r="D154" i="17"/>
  <c r="C154" i="17"/>
  <c r="B154" i="17"/>
  <c r="A154" i="17"/>
  <c r="R153" i="17"/>
  <c r="Q153" i="17"/>
  <c r="O153" i="17"/>
  <c r="N153" i="17"/>
  <c r="M153" i="17"/>
  <c r="K153" i="17"/>
  <c r="I153" i="17"/>
  <c r="H153" i="17"/>
  <c r="F153" i="17"/>
  <c r="E153" i="17"/>
  <c r="D153" i="17"/>
  <c r="C153" i="17"/>
  <c r="B153" i="17"/>
  <c r="A153" i="17"/>
  <c r="R152" i="17"/>
  <c r="Q152" i="17"/>
  <c r="P152" i="17"/>
  <c r="O152" i="17"/>
  <c r="N152" i="17"/>
  <c r="M152" i="17"/>
  <c r="L152" i="17"/>
  <c r="K152" i="17"/>
  <c r="J152" i="17"/>
  <c r="I152" i="17"/>
  <c r="H152" i="17"/>
  <c r="F152" i="17"/>
  <c r="E152" i="17"/>
  <c r="D152" i="17"/>
  <c r="C152" i="17"/>
  <c r="B152" i="17"/>
  <c r="A152" i="17"/>
  <c r="R151" i="17"/>
  <c r="Q151" i="17"/>
  <c r="P151" i="17"/>
  <c r="O151" i="17"/>
  <c r="N151" i="17"/>
  <c r="M151" i="17"/>
  <c r="L151" i="17"/>
  <c r="K151" i="17"/>
  <c r="J151" i="17"/>
  <c r="I151" i="17"/>
  <c r="H151" i="17"/>
  <c r="F151" i="17"/>
  <c r="E151" i="17"/>
  <c r="D151" i="17"/>
  <c r="C151" i="17"/>
  <c r="B151" i="17"/>
  <c r="A151" i="17"/>
  <c r="R150" i="17"/>
  <c r="Q150" i="17"/>
  <c r="P150" i="17"/>
  <c r="O150" i="17"/>
  <c r="N150" i="17"/>
  <c r="M150" i="17"/>
  <c r="L150" i="17"/>
  <c r="K150" i="17"/>
  <c r="J150" i="17"/>
  <c r="I150" i="17"/>
  <c r="H150" i="17"/>
  <c r="F150" i="17"/>
  <c r="E150" i="17"/>
  <c r="D150" i="17"/>
  <c r="C150" i="17"/>
  <c r="B150" i="17"/>
  <c r="A150" i="17"/>
  <c r="R149" i="17"/>
  <c r="Q149" i="17"/>
  <c r="P149" i="17"/>
  <c r="O149" i="17"/>
  <c r="N149" i="17"/>
  <c r="M149" i="17"/>
  <c r="L149" i="17"/>
  <c r="K149" i="17"/>
  <c r="J149" i="17"/>
  <c r="I149" i="17"/>
  <c r="H149" i="17"/>
  <c r="F149" i="17"/>
  <c r="E149" i="17"/>
  <c r="D149" i="17"/>
  <c r="C149" i="17"/>
  <c r="B149" i="17"/>
  <c r="A149" i="17"/>
  <c r="R148" i="17"/>
  <c r="Q148" i="17"/>
  <c r="P148" i="17"/>
  <c r="O148" i="17"/>
  <c r="N148" i="17"/>
  <c r="M148" i="17"/>
  <c r="L148" i="17"/>
  <c r="K148" i="17"/>
  <c r="J148" i="17"/>
  <c r="I148" i="17"/>
  <c r="H148" i="17"/>
  <c r="F148" i="17"/>
  <c r="E148" i="17"/>
  <c r="D148" i="17"/>
  <c r="C148" i="17"/>
  <c r="B148" i="17"/>
  <c r="A148" i="17"/>
  <c r="R147" i="17"/>
  <c r="Q147" i="17"/>
  <c r="P147" i="17"/>
  <c r="O147" i="17"/>
  <c r="N147" i="17"/>
  <c r="M147" i="17"/>
  <c r="L147" i="17"/>
  <c r="K147" i="17"/>
  <c r="J147" i="17"/>
  <c r="I147" i="17"/>
  <c r="H147" i="17"/>
  <c r="F147" i="17"/>
  <c r="E147" i="17"/>
  <c r="D147" i="17"/>
  <c r="C147" i="17"/>
  <c r="B147" i="17"/>
  <c r="A147" i="17"/>
  <c r="R146" i="17"/>
  <c r="Q146" i="17"/>
  <c r="P146" i="17"/>
  <c r="O146" i="17"/>
  <c r="N146" i="17"/>
  <c r="M146" i="17"/>
  <c r="L146" i="17"/>
  <c r="K146" i="17"/>
  <c r="J146" i="17"/>
  <c r="I146" i="17"/>
  <c r="H146" i="17"/>
  <c r="F146" i="17"/>
  <c r="E146" i="17"/>
  <c r="D146" i="17"/>
  <c r="C146" i="17"/>
  <c r="B146" i="17"/>
  <c r="A146" i="17"/>
  <c r="R145" i="17"/>
  <c r="Q145" i="17"/>
  <c r="P145" i="17"/>
  <c r="O145" i="17"/>
  <c r="N145" i="17"/>
  <c r="M145" i="17"/>
  <c r="L145" i="17"/>
  <c r="K145" i="17"/>
  <c r="J145" i="17"/>
  <c r="I145" i="17"/>
  <c r="H145" i="17"/>
  <c r="F145" i="17"/>
  <c r="E145" i="17"/>
  <c r="D145" i="17"/>
  <c r="C145" i="17"/>
  <c r="B145" i="17"/>
  <c r="A145" i="17"/>
  <c r="R144" i="17"/>
  <c r="Q144" i="17"/>
  <c r="P144" i="17"/>
  <c r="O144" i="17"/>
  <c r="N144" i="17"/>
  <c r="M144" i="17"/>
  <c r="L144" i="17"/>
  <c r="K144" i="17"/>
  <c r="J144" i="17"/>
  <c r="I144" i="17"/>
  <c r="H144" i="17"/>
  <c r="F144" i="17"/>
  <c r="E144" i="17"/>
  <c r="D144" i="17"/>
  <c r="C144" i="17"/>
  <c r="B144" i="17"/>
  <c r="A144" i="17"/>
  <c r="R143" i="17"/>
  <c r="Q143" i="17"/>
  <c r="P143" i="17"/>
  <c r="O143" i="17"/>
  <c r="N143" i="17"/>
  <c r="M143" i="17"/>
  <c r="L143" i="17"/>
  <c r="K143" i="17"/>
  <c r="J143" i="17"/>
  <c r="I143" i="17"/>
  <c r="H143" i="17"/>
  <c r="F143" i="17"/>
  <c r="E143" i="17"/>
  <c r="D143" i="17"/>
  <c r="C143" i="17"/>
  <c r="B143" i="17"/>
  <c r="A143" i="17"/>
  <c r="R142" i="17"/>
  <c r="Q142" i="17"/>
  <c r="P142" i="17"/>
  <c r="O142" i="17"/>
  <c r="N142" i="17"/>
  <c r="M142" i="17"/>
  <c r="L142" i="17"/>
  <c r="K142" i="17"/>
  <c r="J142" i="17"/>
  <c r="I142" i="17"/>
  <c r="H142" i="17"/>
  <c r="F142" i="17"/>
  <c r="E142" i="17"/>
  <c r="D142" i="17"/>
  <c r="C142" i="17"/>
  <c r="B142" i="17"/>
  <c r="A142" i="17"/>
  <c r="R141" i="17"/>
  <c r="Q141" i="17"/>
  <c r="P141" i="17"/>
  <c r="O141" i="17"/>
  <c r="N141" i="17"/>
  <c r="M141" i="17"/>
  <c r="L141" i="17"/>
  <c r="K141" i="17"/>
  <c r="J141" i="17"/>
  <c r="I141" i="17"/>
  <c r="H141" i="17"/>
  <c r="F141" i="17"/>
  <c r="E141" i="17"/>
  <c r="D141" i="17"/>
  <c r="C141" i="17"/>
  <c r="B141" i="17"/>
  <c r="A141" i="17"/>
  <c r="R140" i="17"/>
  <c r="Q140" i="17"/>
  <c r="P140" i="17"/>
  <c r="O140" i="17"/>
  <c r="N140" i="17"/>
  <c r="M140" i="17"/>
  <c r="L140" i="17"/>
  <c r="K140" i="17"/>
  <c r="J140" i="17"/>
  <c r="I140" i="17"/>
  <c r="H140" i="17"/>
  <c r="F140" i="17"/>
  <c r="E140" i="17"/>
  <c r="D140" i="17"/>
  <c r="C140" i="17"/>
  <c r="B140" i="17"/>
  <c r="A140" i="17"/>
  <c r="R139" i="17"/>
  <c r="Q139" i="17"/>
  <c r="P139" i="17"/>
  <c r="O139" i="17"/>
  <c r="N139" i="17"/>
  <c r="M139" i="17"/>
  <c r="L139" i="17"/>
  <c r="K139" i="17"/>
  <c r="J139" i="17"/>
  <c r="I139" i="17"/>
  <c r="H139" i="17"/>
  <c r="F139" i="17"/>
  <c r="E139" i="17"/>
  <c r="D139" i="17"/>
  <c r="C139" i="17"/>
  <c r="B139" i="17"/>
  <c r="A139" i="17"/>
  <c r="R138" i="17"/>
  <c r="Q138" i="17"/>
  <c r="P138" i="17"/>
  <c r="O138" i="17"/>
  <c r="N138" i="17"/>
  <c r="M138" i="17"/>
  <c r="L138" i="17"/>
  <c r="K138" i="17"/>
  <c r="J138" i="17"/>
  <c r="I138" i="17"/>
  <c r="H138" i="17"/>
  <c r="F138" i="17"/>
  <c r="E138" i="17"/>
  <c r="D138" i="17"/>
  <c r="C138" i="17"/>
  <c r="B138" i="17"/>
  <c r="A138" i="17"/>
  <c r="R137" i="17"/>
  <c r="Q137" i="17"/>
  <c r="P137" i="17"/>
  <c r="O137" i="17"/>
  <c r="N137" i="17"/>
  <c r="M137" i="17"/>
  <c r="L137" i="17"/>
  <c r="K137" i="17"/>
  <c r="J137" i="17"/>
  <c r="I137" i="17"/>
  <c r="H137" i="17"/>
  <c r="F137" i="17"/>
  <c r="E137" i="17"/>
  <c r="D137" i="17"/>
  <c r="C137" i="17"/>
  <c r="B137" i="17"/>
  <c r="A137" i="17"/>
  <c r="R136" i="17"/>
  <c r="Q136" i="17"/>
  <c r="P136" i="17"/>
  <c r="O136" i="17"/>
  <c r="N136" i="17"/>
  <c r="M136" i="17"/>
  <c r="L136" i="17"/>
  <c r="K136" i="17"/>
  <c r="J136" i="17"/>
  <c r="I136" i="17"/>
  <c r="H136" i="17"/>
  <c r="F136" i="17"/>
  <c r="E136" i="17"/>
  <c r="D136" i="17"/>
  <c r="C136" i="17"/>
  <c r="B136" i="17"/>
  <c r="A136" i="17"/>
  <c r="R135" i="17"/>
  <c r="Q135" i="17"/>
  <c r="P135" i="17"/>
  <c r="O135" i="17"/>
  <c r="N135" i="17"/>
  <c r="M135" i="17"/>
  <c r="L135" i="17"/>
  <c r="K135" i="17"/>
  <c r="J135" i="17"/>
  <c r="I135" i="17"/>
  <c r="H135" i="17"/>
  <c r="F135" i="17"/>
  <c r="E135" i="17"/>
  <c r="D135" i="17"/>
  <c r="C135" i="17"/>
  <c r="B135" i="17"/>
  <c r="A135" i="17"/>
  <c r="R134" i="17"/>
  <c r="Q134" i="17"/>
  <c r="P134" i="17"/>
  <c r="O134" i="17"/>
  <c r="N134" i="17"/>
  <c r="M134" i="17"/>
  <c r="L134" i="17"/>
  <c r="K134" i="17"/>
  <c r="J134" i="17"/>
  <c r="I134" i="17"/>
  <c r="H134" i="17"/>
  <c r="F134" i="17"/>
  <c r="E134" i="17"/>
  <c r="D134" i="17"/>
  <c r="C134" i="17"/>
  <c r="B134" i="17"/>
  <c r="A134" i="17"/>
  <c r="R133" i="17"/>
  <c r="Q133" i="17"/>
  <c r="P133" i="17"/>
  <c r="O133" i="17"/>
  <c r="N133" i="17"/>
  <c r="M133" i="17"/>
  <c r="L133" i="17"/>
  <c r="K133" i="17"/>
  <c r="J133" i="17"/>
  <c r="I133" i="17"/>
  <c r="H133" i="17"/>
  <c r="F133" i="17"/>
  <c r="E133" i="17"/>
  <c r="D133" i="17"/>
  <c r="C133" i="17"/>
  <c r="B133" i="17"/>
  <c r="A133" i="17"/>
  <c r="R132" i="17"/>
  <c r="Q132" i="17"/>
  <c r="P132" i="17"/>
  <c r="O132" i="17"/>
  <c r="N132" i="17"/>
  <c r="M132" i="17"/>
  <c r="L132" i="17"/>
  <c r="K132" i="17"/>
  <c r="J132" i="17"/>
  <c r="I132" i="17"/>
  <c r="H132" i="17"/>
  <c r="F132" i="17"/>
  <c r="E132" i="17"/>
  <c r="D132" i="17"/>
  <c r="C132" i="17"/>
  <c r="B132" i="17"/>
  <c r="A132" i="17"/>
  <c r="R131" i="17"/>
  <c r="Q131" i="17"/>
  <c r="P131" i="17"/>
  <c r="O131" i="17"/>
  <c r="N131" i="17"/>
  <c r="M131" i="17"/>
  <c r="L131" i="17"/>
  <c r="K131" i="17"/>
  <c r="J131" i="17"/>
  <c r="I131" i="17"/>
  <c r="H131" i="17"/>
  <c r="F131" i="17"/>
  <c r="E131" i="17"/>
  <c r="D131" i="17"/>
  <c r="C131" i="17"/>
  <c r="B131" i="17"/>
  <c r="A131" i="17"/>
  <c r="R130" i="17"/>
  <c r="Q130" i="17"/>
  <c r="P130" i="17"/>
  <c r="O130" i="17"/>
  <c r="N130" i="17"/>
  <c r="M130" i="17"/>
  <c r="L130" i="17"/>
  <c r="K130" i="17"/>
  <c r="J130" i="17"/>
  <c r="I130" i="17"/>
  <c r="H130" i="17"/>
  <c r="F130" i="17"/>
  <c r="E130" i="17"/>
  <c r="D130" i="17"/>
  <c r="C130" i="17"/>
  <c r="B130" i="17"/>
  <c r="A130" i="17"/>
  <c r="R129" i="17"/>
  <c r="Q129" i="17"/>
  <c r="P129" i="17"/>
  <c r="O129" i="17"/>
  <c r="N129" i="17"/>
  <c r="M129" i="17"/>
  <c r="L129" i="17"/>
  <c r="K129" i="17"/>
  <c r="J129" i="17"/>
  <c r="I129" i="17"/>
  <c r="H129" i="17"/>
  <c r="F129" i="17"/>
  <c r="E129" i="17"/>
  <c r="D129" i="17"/>
  <c r="C129" i="17"/>
  <c r="B129" i="17"/>
  <c r="A129" i="17"/>
  <c r="R128" i="17"/>
  <c r="Q128" i="17"/>
  <c r="P128" i="17"/>
  <c r="O128" i="17"/>
  <c r="N128" i="17"/>
  <c r="M128" i="17"/>
  <c r="L128" i="17"/>
  <c r="K128" i="17"/>
  <c r="J128" i="17"/>
  <c r="I128" i="17"/>
  <c r="H128" i="17"/>
  <c r="F128" i="17"/>
  <c r="E128" i="17"/>
  <c r="D128" i="17"/>
  <c r="C128" i="17"/>
  <c r="B128" i="17"/>
  <c r="A128" i="17"/>
  <c r="R127" i="17"/>
  <c r="Q127" i="17"/>
  <c r="P127" i="17"/>
  <c r="O127" i="17"/>
  <c r="N127" i="17"/>
  <c r="M127" i="17"/>
  <c r="L127" i="17"/>
  <c r="K127" i="17"/>
  <c r="J127" i="17"/>
  <c r="I127" i="17"/>
  <c r="H127" i="17"/>
  <c r="F127" i="17"/>
  <c r="E127" i="17"/>
  <c r="D127" i="17"/>
  <c r="C127" i="17"/>
  <c r="B127" i="17"/>
  <c r="A127" i="17"/>
  <c r="R126" i="17"/>
  <c r="Q126" i="17"/>
  <c r="O126" i="17"/>
  <c r="N126" i="17"/>
  <c r="M126" i="17"/>
  <c r="L126" i="17"/>
  <c r="K126" i="17"/>
  <c r="J126" i="17"/>
  <c r="I126" i="17"/>
  <c r="H126" i="17"/>
  <c r="F126" i="17"/>
  <c r="E126" i="17"/>
  <c r="D126" i="17"/>
  <c r="C126" i="17"/>
  <c r="B126" i="17"/>
  <c r="A126" i="17"/>
  <c r="R125" i="17"/>
  <c r="Q125" i="17"/>
  <c r="P125" i="17"/>
  <c r="O125" i="17"/>
  <c r="N125" i="17"/>
  <c r="M125" i="17"/>
  <c r="L125" i="17"/>
  <c r="K125" i="17"/>
  <c r="J125" i="17"/>
  <c r="I125" i="17"/>
  <c r="H125" i="17"/>
  <c r="F125" i="17"/>
  <c r="E125" i="17"/>
  <c r="D125" i="17"/>
  <c r="C125" i="17"/>
  <c r="B125" i="17"/>
  <c r="A125" i="17"/>
  <c r="R124" i="17"/>
  <c r="Q124" i="17"/>
  <c r="P124" i="17"/>
  <c r="O124" i="17"/>
  <c r="N124" i="17"/>
  <c r="M124" i="17"/>
  <c r="L124" i="17"/>
  <c r="K124" i="17"/>
  <c r="J124" i="17"/>
  <c r="I124" i="17"/>
  <c r="H124" i="17"/>
  <c r="F124" i="17"/>
  <c r="E124" i="17"/>
  <c r="D124" i="17"/>
  <c r="C124" i="17"/>
  <c r="B124" i="17"/>
  <c r="A124" i="17"/>
  <c r="R123" i="17"/>
  <c r="Q123" i="17"/>
  <c r="P123" i="17"/>
  <c r="O123" i="17"/>
  <c r="N123" i="17"/>
  <c r="M123" i="17"/>
  <c r="L123" i="17"/>
  <c r="K123" i="17"/>
  <c r="J123" i="17"/>
  <c r="I123" i="17"/>
  <c r="H123" i="17"/>
  <c r="F123" i="17"/>
  <c r="E123" i="17"/>
  <c r="D123" i="17"/>
  <c r="C123" i="17"/>
  <c r="B123" i="17"/>
  <c r="A123" i="17"/>
  <c r="R122" i="17"/>
  <c r="Q122" i="17"/>
  <c r="P122" i="17"/>
  <c r="O122" i="17"/>
  <c r="N122" i="17"/>
  <c r="M122" i="17"/>
  <c r="L122" i="17"/>
  <c r="K122" i="17"/>
  <c r="J122" i="17"/>
  <c r="I122" i="17"/>
  <c r="H122" i="17"/>
  <c r="F122" i="17"/>
  <c r="E122" i="17"/>
  <c r="D122" i="17"/>
  <c r="C122" i="17"/>
  <c r="B122" i="17"/>
  <c r="A122" i="17"/>
  <c r="R121" i="17"/>
  <c r="Q121" i="17"/>
  <c r="P121" i="17"/>
  <c r="O121" i="17"/>
  <c r="N121" i="17"/>
  <c r="M121" i="17"/>
  <c r="L121" i="17"/>
  <c r="K121" i="17"/>
  <c r="J121" i="17"/>
  <c r="I121" i="17"/>
  <c r="H121" i="17"/>
  <c r="F121" i="17"/>
  <c r="E121" i="17"/>
  <c r="D121" i="17"/>
  <c r="C121" i="17"/>
  <c r="B121" i="17"/>
  <c r="A121" i="17"/>
  <c r="R120" i="17"/>
  <c r="Q120" i="17"/>
  <c r="P120" i="17"/>
  <c r="O120" i="17"/>
  <c r="N120" i="17"/>
  <c r="M120" i="17"/>
  <c r="L120" i="17"/>
  <c r="K120" i="17"/>
  <c r="J120" i="17"/>
  <c r="I120" i="17"/>
  <c r="H120" i="17"/>
  <c r="F120" i="17"/>
  <c r="E120" i="17"/>
  <c r="D120" i="17"/>
  <c r="C120" i="17"/>
  <c r="B120" i="17"/>
  <c r="A120" i="17"/>
  <c r="R119" i="17"/>
  <c r="Q119" i="17"/>
  <c r="P119" i="17"/>
  <c r="O119" i="17"/>
  <c r="N119" i="17"/>
  <c r="M119" i="17"/>
  <c r="L119" i="17"/>
  <c r="K119" i="17"/>
  <c r="J119" i="17"/>
  <c r="I119" i="17"/>
  <c r="H119" i="17"/>
  <c r="F119" i="17"/>
  <c r="E119" i="17"/>
  <c r="D119" i="17"/>
  <c r="C119" i="17"/>
  <c r="B119" i="17"/>
  <c r="A119" i="17"/>
  <c r="R118" i="17"/>
  <c r="Q118" i="17"/>
  <c r="P118" i="17"/>
  <c r="O118" i="17"/>
  <c r="N118" i="17"/>
  <c r="M118" i="17"/>
  <c r="L118" i="17"/>
  <c r="K118" i="17"/>
  <c r="J118" i="17"/>
  <c r="I118" i="17"/>
  <c r="H118" i="17"/>
  <c r="F118" i="17"/>
  <c r="E118" i="17"/>
  <c r="D118" i="17"/>
  <c r="C118" i="17"/>
  <c r="B118" i="17"/>
  <c r="A118" i="17"/>
  <c r="R117" i="17"/>
  <c r="Q117" i="17"/>
  <c r="P117" i="17"/>
  <c r="O117" i="17"/>
  <c r="N117" i="17"/>
  <c r="M117" i="17"/>
  <c r="L117" i="17"/>
  <c r="K117" i="17"/>
  <c r="J117" i="17"/>
  <c r="I117" i="17"/>
  <c r="H117" i="17"/>
  <c r="F117" i="17"/>
  <c r="E117" i="17"/>
  <c r="D117" i="17"/>
  <c r="C117" i="17"/>
  <c r="B117" i="17"/>
  <c r="A117" i="17"/>
  <c r="R116" i="17"/>
  <c r="Q116" i="17"/>
  <c r="P116" i="17"/>
  <c r="O116" i="17"/>
  <c r="N116" i="17"/>
  <c r="M116" i="17"/>
  <c r="L116" i="17"/>
  <c r="K116" i="17"/>
  <c r="J116" i="17"/>
  <c r="I116" i="17"/>
  <c r="H116" i="17"/>
  <c r="F116" i="17"/>
  <c r="E116" i="17"/>
  <c r="D116" i="17"/>
  <c r="C116" i="17"/>
  <c r="B116" i="17"/>
  <c r="A116" i="17"/>
  <c r="R115" i="17"/>
  <c r="Q115" i="17"/>
  <c r="P115" i="17"/>
  <c r="O115" i="17"/>
  <c r="N115" i="17"/>
  <c r="M115" i="17"/>
  <c r="L115" i="17"/>
  <c r="K115" i="17"/>
  <c r="J115" i="17"/>
  <c r="I115" i="17"/>
  <c r="H115" i="17"/>
  <c r="F115" i="17"/>
  <c r="E115" i="17"/>
  <c r="D115" i="17"/>
  <c r="C115" i="17"/>
  <c r="B115" i="17"/>
  <c r="A115" i="17"/>
  <c r="R114" i="17"/>
  <c r="Q114" i="17"/>
  <c r="P114" i="17"/>
  <c r="O114" i="17"/>
  <c r="N114" i="17"/>
  <c r="M114" i="17"/>
  <c r="L114" i="17"/>
  <c r="K114" i="17"/>
  <c r="J114" i="17"/>
  <c r="I114" i="17"/>
  <c r="H114" i="17"/>
  <c r="F114" i="17"/>
  <c r="E114" i="17"/>
  <c r="D114" i="17"/>
  <c r="C114" i="17"/>
  <c r="B114" i="17"/>
  <c r="A114" i="17"/>
  <c r="R113" i="17"/>
  <c r="Q113" i="17"/>
  <c r="P113" i="17"/>
  <c r="O113" i="17"/>
  <c r="N113" i="17"/>
  <c r="M113" i="17"/>
  <c r="L113" i="17"/>
  <c r="K113" i="17"/>
  <c r="J113" i="17"/>
  <c r="I113" i="17"/>
  <c r="H113" i="17"/>
  <c r="F113" i="17"/>
  <c r="E113" i="17"/>
  <c r="D113" i="17"/>
  <c r="C113" i="17"/>
  <c r="B113" i="17"/>
  <c r="A113" i="17"/>
  <c r="R112" i="17"/>
  <c r="Q112" i="17"/>
  <c r="P112" i="17"/>
  <c r="O112" i="17"/>
  <c r="N112" i="17"/>
  <c r="M112" i="17"/>
  <c r="L112" i="17"/>
  <c r="K112" i="17"/>
  <c r="J112" i="17"/>
  <c r="I112" i="17"/>
  <c r="H112" i="17"/>
  <c r="F112" i="17"/>
  <c r="E112" i="17"/>
  <c r="D112" i="17"/>
  <c r="C112" i="17"/>
  <c r="B112" i="17"/>
  <c r="A112" i="17"/>
  <c r="R111" i="17"/>
  <c r="Q111" i="17"/>
  <c r="P111" i="17"/>
  <c r="O111" i="17"/>
  <c r="N111" i="17"/>
  <c r="M111" i="17"/>
  <c r="L111" i="17"/>
  <c r="K111" i="17"/>
  <c r="J111" i="17"/>
  <c r="I111" i="17"/>
  <c r="H111" i="17"/>
  <c r="F111" i="17"/>
  <c r="E111" i="17"/>
  <c r="D111" i="17"/>
  <c r="C111" i="17"/>
  <c r="B111" i="17"/>
  <c r="A111" i="17"/>
  <c r="R110" i="17"/>
  <c r="Q110" i="17"/>
  <c r="P110" i="17"/>
  <c r="O110" i="17"/>
  <c r="N110" i="17"/>
  <c r="M110" i="17"/>
  <c r="L110" i="17"/>
  <c r="K110" i="17"/>
  <c r="J110" i="17"/>
  <c r="I110" i="17"/>
  <c r="H110" i="17"/>
  <c r="F110" i="17"/>
  <c r="E110" i="17"/>
  <c r="D110" i="17"/>
  <c r="C110" i="17"/>
  <c r="B110" i="17"/>
  <c r="A110" i="17"/>
  <c r="R109" i="17"/>
  <c r="Q109" i="17"/>
  <c r="P109" i="17"/>
  <c r="O109" i="17"/>
  <c r="N109" i="17"/>
  <c r="M109" i="17"/>
  <c r="L109" i="17"/>
  <c r="K109" i="17"/>
  <c r="J109" i="17"/>
  <c r="I109" i="17"/>
  <c r="H109" i="17"/>
  <c r="F109" i="17"/>
  <c r="E109" i="17"/>
  <c r="D109" i="17"/>
  <c r="C109" i="17"/>
  <c r="B109" i="17"/>
  <c r="A109" i="17"/>
  <c r="R108" i="17"/>
  <c r="Q108" i="17"/>
  <c r="P108" i="17"/>
  <c r="O108" i="17"/>
  <c r="N108" i="17"/>
  <c r="M108" i="17"/>
  <c r="L108" i="17"/>
  <c r="K108" i="17"/>
  <c r="J108" i="17"/>
  <c r="I108" i="17"/>
  <c r="H108" i="17"/>
  <c r="F108" i="17"/>
  <c r="E108" i="17"/>
  <c r="D108" i="17"/>
  <c r="C108" i="17"/>
  <c r="B108" i="17"/>
  <c r="A108" i="17"/>
  <c r="R107" i="17"/>
  <c r="Q107" i="17"/>
  <c r="P107" i="17"/>
  <c r="O107" i="17"/>
  <c r="N107" i="17"/>
  <c r="M107" i="17"/>
  <c r="L107" i="17"/>
  <c r="K107" i="17"/>
  <c r="J107" i="17"/>
  <c r="I107" i="17"/>
  <c r="H107" i="17"/>
  <c r="F107" i="17"/>
  <c r="E107" i="17"/>
  <c r="D107" i="17"/>
  <c r="C107" i="17"/>
  <c r="B107" i="17"/>
  <c r="A107" i="17"/>
  <c r="R106" i="17"/>
  <c r="Q106" i="17"/>
  <c r="P106" i="17"/>
  <c r="O106" i="17"/>
  <c r="N106" i="17"/>
  <c r="M106" i="17"/>
  <c r="L106" i="17"/>
  <c r="K106" i="17"/>
  <c r="J106" i="17"/>
  <c r="I106" i="17"/>
  <c r="H106" i="17"/>
  <c r="F106" i="17"/>
  <c r="E106" i="17"/>
  <c r="D106" i="17"/>
  <c r="C106" i="17"/>
  <c r="B106" i="17"/>
  <c r="A106" i="17"/>
  <c r="R105" i="17"/>
  <c r="Q105" i="17"/>
  <c r="P105" i="17"/>
  <c r="O105" i="17"/>
  <c r="N105" i="17"/>
  <c r="M105" i="17"/>
  <c r="L105" i="17"/>
  <c r="K105" i="17"/>
  <c r="J105" i="17"/>
  <c r="I105" i="17"/>
  <c r="H105" i="17"/>
  <c r="F105" i="17"/>
  <c r="E105" i="17"/>
  <c r="D105" i="17"/>
  <c r="C105" i="17"/>
  <c r="B105" i="17"/>
  <c r="A105" i="17"/>
  <c r="R104" i="17"/>
  <c r="Q104" i="17"/>
  <c r="P104" i="17"/>
  <c r="O104" i="17"/>
  <c r="N104" i="17"/>
  <c r="M104" i="17"/>
  <c r="L104" i="17"/>
  <c r="K104" i="17"/>
  <c r="J104" i="17"/>
  <c r="I104" i="17"/>
  <c r="H104" i="17"/>
  <c r="F104" i="17"/>
  <c r="E104" i="17"/>
  <c r="D104" i="17"/>
  <c r="C104" i="17"/>
  <c r="B104" i="17"/>
  <c r="A104" i="17"/>
  <c r="R103" i="17"/>
  <c r="Q103" i="17"/>
  <c r="P103" i="17"/>
  <c r="O103" i="17"/>
  <c r="N103" i="17"/>
  <c r="M103" i="17"/>
  <c r="L103" i="17"/>
  <c r="K103" i="17"/>
  <c r="J103" i="17"/>
  <c r="I103" i="17"/>
  <c r="H103" i="17"/>
  <c r="F103" i="17"/>
  <c r="E103" i="17"/>
  <c r="D103" i="17"/>
  <c r="C103" i="17"/>
  <c r="B103" i="17"/>
  <c r="A103" i="17"/>
  <c r="R102" i="17"/>
  <c r="Q102" i="17"/>
  <c r="P102" i="17"/>
  <c r="O102" i="17"/>
  <c r="N102" i="17"/>
  <c r="M102" i="17"/>
  <c r="L102" i="17"/>
  <c r="K102" i="17"/>
  <c r="J102" i="17"/>
  <c r="I102" i="17"/>
  <c r="H102" i="17"/>
  <c r="F102" i="17"/>
  <c r="E102" i="17"/>
  <c r="D102" i="17"/>
  <c r="C102" i="17"/>
  <c r="B102" i="17"/>
  <c r="A102" i="17"/>
  <c r="R101" i="17"/>
  <c r="Q101" i="17"/>
  <c r="O101" i="17"/>
  <c r="N101" i="17"/>
  <c r="M101" i="17"/>
  <c r="L101" i="17"/>
  <c r="K101" i="17"/>
  <c r="J101" i="17"/>
  <c r="I101" i="17"/>
  <c r="H101" i="17"/>
  <c r="F101" i="17"/>
  <c r="E101" i="17"/>
  <c r="D101" i="17"/>
  <c r="C101" i="17"/>
  <c r="B101" i="17"/>
  <c r="A101" i="17"/>
  <c r="R100" i="17"/>
  <c r="Q100" i="17"/>
  <c r="P100" i="17"/>
  <c r="O100" i="17"/>
  <c r="N100" i="17"/>
  <c r="M100" i="17"/>
  <c r="L100" i="17"/>
  <c r="K100" i="17"/>
  <c r="J100" i="17"/>
  <c r="I100" i="17"/>
  <c r="H100" i="17"/>
  <c r="F100" i="17"/>
  <c r="E100" i="17"/>
  <c r="D100" i="17"/>
  <c r="C100" i="17"/>
  <c r="B100" i="17"/>
  <c r="A100" i="17"/>
  <c r="R99" i="17"/>
  <c r="Q99" i="17"/>
  <c r="P99" i="17"/>
  <c r="O99" i="17"/>
  <c r="N99" i="17"/>
  <c r="M99" i="17"/>
  <c r="L99" i="17"/>
  <c r="K99" i="17"/>
  <c r="J99" i="17"/>
  <c r="I99" i="17"/>
  <c r="H99" i="17"/>
  <c r="F99" i="17"/>
  <c r="E99" i="17"/>
  <c r="D99" i="17"/>
  <c r="C99" i="17"/>
  <c r="B99" i="17"/>
  <c r="A99" i="17"/>
  <c r="R98" i="17"/>
  <c r="Q98" i="17"/>
  <c r="P98" i="17"/>
  <c r="O98" i="17"/>
  <c r="N98" i="17"/>
  <c r="M98" i="17"/>
  <c r="L98" i="17"/>
  <c r="K98" i="17"/>
  <c r="J98" i="17"/>
  <c r="I98" i="17"/>
  <c r="H98" i="17"/>
  <c r="F98" i="17"/>
  <c r="E98" i="17"/>
  <c r="D98" i="17"/>
  <c r="C98" i="17"/>
  <c r="B98" i="17"/>
  <c r="A98" i="17"/>
  <c r="R97" i="17"/>
  <c r="Q97" i="17"/>
  <c r="P97" i="17"/>
  <c r="O97" i="17"/>
  <c r="N97" i="17"/>
  <c r="M97" i="17"/>
  <c r="L97" i="17"/>
  <c r="K97" i="17"/>
  <c r="J97" i="17"/>
  <c r="I97" i="17"/>
  <c r="H97" i="17"/>
  <c r="F97" i="17"/>
  <c r="E97" i="17"/>
  <c r="D97" i="17"/>
  <c r="C97" i="17"/>
  <c r="B97" i="17"/>
  <c r="A97" i="17"/>
  <c r="R96" i="17"/>
  <c r="Q96" i="17"/>
  <c r="P96" i="17"/>
  <c r="O96" i="17"/>
  <c r="N96" i="17"/>
  <c r="M96" i="17"/>
  <c r="K96" i="17"/>
  <c r="J96" i="17"/>
  <c r="I96" i="17"/>
  <c r="H96" i="17"/>
  <c r="F96" i="17"/>
  <c r="E96" i="17"/>
  <c r="D96" i="17"/>
  <c r="C96" i="17"/>
  <c r="B96" i="17"/>
  <c r="A96" i="17"/>
  <c r="R95" i="17"/>
  <c r="Q95" i="17"/>
  <c r="P95" i="17"/>
  <c r="O95" i="17"/>
  <c r="N95" i="17"/>
  <c r="M95" i="17"/>
  <c r="K95" i="17"/>
  <c r="J95" i="17"/>
  <c r="I95" i="17"/>
  <c r="H95" i="17"/>
  <c r="F95" i="17"/>
  <c r="E95" i="17"/>
  <c r="D95" i="17"/>
  <c r="C95" i="17"/>
  <c r="B95" i="17"/>
  <c r="A95" i="17"/>
  <c r="R94" i="17"/>
  <c r="Q94" i="17"/>
  <c r="P94" i="17"/>
  <c r="O94" i="17"/>
  <c r="N94" i="17"/>
  <c r="M94" i="17"/>
  <c r="L94" i="17"/>
  <c r="K94" i="17"/>
  <c r="J94" i="17"/>
  <c r="I94" i="17"/>
  <c r="H94" i="17"/>
  <c r="F94" i="17"/>
  <c r="E94" i="17"/>
  <c r="D94" i="17"/>
  <c r="C94" i="17"/>
  <c r="B94" i="17"/>
  <c r="A94" i="17"/>
  <c r="R93" i="17"/>
  <c r="Q93" i="17"/>
  <c r="P93" i="17"/>
  <c r="O93" i="17"/>
  <c r="N93" i="17"/>
  <c r="M93" i="17"/>
  <c r="L93" i="17"/>
  <c r="K93" i="17"/>
  <c r="J93" i="17"/>
  <c r="I93" i="17"/>
  <c r="H93" i="17"/>
  <c r="F93" i="17"/>
  <c r="E93" i="17"/>
  <c r="D93" i="17"/>
  <c r="C93" i="17"/>
  <c r="B93" i="17"/>
  <c r="A93" i="17"/>
  <c r="R92" i="17"/>
  <c r="Q92" i="17"/>
  <c r="P92" i="17"/>
  <c r="O92" i="17"/>
  <c r="N92" i="17"/>
  <c r="M92" i="17"/>
  <c r="L92" i="17"/>
  <c r="K92" i="17"/>
  <c r="J92" i="17"/>
  <c r="I92" i="17"/>
  <c r="H92" i="17"/>
  <c r="F92" i="17"/>
  <c r="E92" i="17"/>
  <c r="D92" i="17"/>
  <c r="C92" i="17"/>
  <c r="B92" i="17"/>
  <c r="A92" i="17"/>
  <c r="R91" i="17"/>
  <c r="Q91" i="17"/>
  <c r="P91" i="17"/>
  <c r="O91" i="17"/>
  <c r="N91" i="17"/>
  <c r="M91" i="17"/>
  <c r="L91" i="17"/>
  <c r="K91" i="17"/>
  <c r="J91" i="17"/>
  <c r="I91" i="17"/>
  <c r="H91" i="17"/>
  <c r="F91" i="17"/>
  <c r="E91" i="17"/>
  <c r="D91" i="17"/>
  <c r="C91" i="17"/>
  <c r="B91" i="17"/>
  <c r="A91" i="17"/>
  <c r="R88" i="17"/>
  <c r="Q88" i="17"/>
  <c r="P88" i="17"/>
  <c r="O88" i="17"/>
  <c r="N88" i="17"/>
  <c r="M88" i="17"/>
  <c r="L88" i="17"/>
  <c r="K88" i="17"/>
  <c r="J88" i="17"/>
  <c r="I88" i="17"/>
  <c r="H88" i="17"/>
  <c r="F88" i="17"/>
  <c r="E88" i="17"/>
  <c r="D88" i="17"/>
  <c r="C88" i="17"/>
  <c r="B88" i="17"/>
  <c r="A88" i="17"/>
  <c r="R87" i="17"/>
  <c r="Q87" i="17"/>
  <c r="P87" i="17"/>
  <c r="O87" i="17"/>
  <c r="N87" i="17"/>
  <c r="M87" i="17"/>
  <c r="L87" i="17"/>
  <c r="K87" i="17"/>
  <c r="J87" i="17"/>
  <c r="I87" i="17"/>
  <c r="H87" i="17"/>
  <c r="F87" i="17"/>
  <c r="E87" i="17"/>
  <c r="D87" i="17"/>
  <c r="C87" i="17"/>
  <c r="B87" i="17"/>
  <c r="A87" i="17"/>
  <c r="R86" i="17"/>
  <c r="Q86" i="17"/>
  <c r="P86" i="17"/>
  <c r="O86" i="17"/>
  <c r="N86" i="17"/>
  <c r="M86" i="17"/>
  <c r="L86" i="17"/>
  <c r="K86" i="17"/>
  <c r="J86" i="17"/>
  <c r="I86" i="17"/>
  <c r="H86" i="17"/>
  <c r="F86" i="17"/>
  <c r="E86" i="17"/>
  <c r="D86" i="17"/>
  <c r="C86" i="17"/>
  <c r="B86" i="17"/>
  <c r="A86" i="17"/>
  <c r="R85" i="17"/>
  <c r="Q85" i="17"/>
  <c r="P85" i="17"/>
  <c r="O85" i="17"/>
  <c r="N85" i="17"/>
  <c r="M85" i="17"/>
  <c r="L85" i="17"/>
  <c r="K85" i="17"/>
  <c r="J85" i="17"/>
  <c r="I85" i="17"/>
  <c r="H85" i="17"/>
  <c r="F85" i="17"/>
  <c r="E85" i="17"/>
  <c r="D85" i="17"/>
  <c r="C85" i="17"/>
  <c r="B85" i="17"/>
  <c r="A85" i="17"/>
  <c r="R84" i="17"/>
  <c r="Q84" i="17"/>
  <c r="P84" i="17"/>
  <c r="O84" i="17"/>
  <c r="N84" i="17"/>
  <c r="M84" i="17"/>
  <c r="L84" i="17"/>
  <c r="K84" i="17"/>
  <c r="J84" i="17"/>
  <c r="I84" i="17"/>
  <c r="H84" i="17"/>
  <c r="F84" i="17"/>
  <c r="E84" i="17"/>
  <c r="D84" i="17"/>
  <c r="C84" i="17"/>
  <c r="B84" i="17"/>
  <c r="A84" i="17"/>
  <c r="R83" i="17"/>
  <c r="Q83" i="17"/>
  <c r="P83" i="17"/>
  <c r="O83" i="17"/>
  <c r="N83" i="17"/>
  <c r="M83" i="17"/>
  <c r="L83" i="17"/>
  <c r="K83" i="17"/>
  <c r="J83" i="17"/>
  <c r="I83" i="17"/>
  <c r="H83" i="17"/>
  <c r="F83" i="17"/>
  <c r="E83" i="17"/>
  <c r="D83" i="17"/>
  <c r="C83" i="17"/>
  <c r="B83" i="17"/>
  <c r="A83" i="17"/>
  <c r="R82" i="17"/>
  <c r="Q82" i="17"/>
  <c r="P82" i="17"/>
  <c r="O82" i="17"/>
  <c r="N82" i="17"/>
  <c r="M82" i="17"/>
  <c r="L82" i="17"/>
  <c r="K82" i="17"/>
  <c r="J82" i="17"/>
  <c r="I82" i="17"/>
  <c r="H82" i="17"/>
  <c r="F82" i="17"/>
  <c r="E82" i="17"/>
  <c r="D82" i="17"/>
  <c r="C82" i="17"/>
  <c r="B82" i="17"/>
  <c r="A82" i="17"/>
  <c r="R81" i="17"/>
  <c r="Q81" i="17"/>
  <c r="P81" i="17"/>
  <c r="O81" i="17"/>
  <c r="N81" i="17"/>
  <c r="M81" i="17"/>
  <c r="L81" i="17"/>
  <c r="K81" i="17"/>
  <c r="J81" i="17"/>
  <c r="I81" i="17"/>
  <c r="H81" i="17"/>
  <c r="F81" i="17"/>
  <c r="E81" i="17"/>
  <c r="D81" i="17"/>
  <c r="C81" i="17"/>
  <c r="B81" i="17"/>
  <c r="A81" i="17"/>
  <c r="R80" i="17"/>
  <c r="Q80" i="17"/>
  <c r="P80" i="17"/>
  <c r="O80" i="17"/>
  <c r="N80" i="17"/>
  <c r="M80" i="17"/>
  <c r="L80" i="17"/>
  <c r="K80" i="17"/>
  <c r="J80" i="17"/>
  <c r="I80" i="17"/>
  <c r="H80" i="17"/>
  <c r="F80" i="17"/>
  <c r="E80" i="17"/>
  <c r="D80" i="17"/>
  <c r="C80" i="17"/>
  <c r="B80" i="17"/>
  <c r="A80" i="17"/>
  <c r="R79" i="17"/>
  <c r="Q79" i="17"/>
  <c r="P79" i="17"/>
  <c r="O79" i="17"/>
  <c r="N79" i="17"/>
  <c r="M79" i="17"/>
  <c r="L79" i="17"/>
  <c r="K79" i="17"/>
  <c r="J79" i="17"/>
  <c r="I79" i="17"/>
  <c r="H79" i="17"/>
  <c r="F79" i="17"/>
  <c r="E79" i="17"/>
  <c r="D79" i="17"/>
  <c r="C79" i="17"/>
  <c r="B79" i="17"/>
  <c r="A79" i="17"/>
  <c r="R78" i="17"/>
  <c r="Q78" i="17"/>
  <c r="P78" i="17"/>
  <c r="O78" i="17"/>
  <c r="N78" i="17"/>
  <c r="M78" i="17"/>
  <c r="L78" i="17"/>
  <c r="K78" i="17"/>
  <c r="J78" i="17"/>
  <c r="I78" i="17"/>
  <c r="H78" i="17"/>
  <c r="F78" i="17"/>
  <c r="E78" i="17"/>
  <c r="D78" i="17"/>
  <c r="C78" i="17"/>
  <c r="B78" i="17"/>
  <c r="A78" i="17"/>
  <c r="R77" i="17"/>
  <c r="Q77" i="17"/>
  <c r="P77" i="17"/>
  <c r="O77" i="17"/>
  <c r="N77" i="17"/>
  <c r="M77" i="17"/>
  <c r="L77" i="17"/>
  <c r="K77" i="17"/>
  <c r="J77" i="17"/>
  <c r="I77" i="17"/>
  <c r="H77" i="17"/>
  <c r="F77" i="17"/>
  <c r="E77" i="17"/>
  <c r="D77" i="17"/>
  <c r="C77" i="17"/>
  <c r="B77" i="17"/>
  <c r="A77" i="17"/>
  <c r="R76" i="17"/>
  <c r="Q76" i="17"/>
  <c r="P76" i="17"/>
  <c r="O76" i="17"/>
  <c r="N76" i="17"/>
  <c r="M76" i="17"/>
  <c r="L76" i="17"/>
  <c r="K76" i="17"/>
  <c r="J76" i="17"/>
  <c r="I76" i="17"/>
  <c r="H76" i="17"/>
  <c r="F76" i="17"/>
  <c r="E76" i="17"/>
  <c r="D76" i="17"/>
  <c r="C76" i="17"/>
  <c r="B76" i="17"/>
  <c r="A76" i="17"/>
  <c r="R75" i="17"/>
  <c r="Q75" i="17"/>
  <c r="P75" i="17"/>
  <c r="O75" i="17"/>
  <c r="N75" i="17"/>
  <c r="M75" i="17"/>
  <c r="L75" i="17"/>
  <c r="K75" i="17"/>
  <c r="J75" i="17"/>
  <c r="I75" i="17"/>
  <c r="H75" i="17"/>
  <c r="F75" i="17"/>
  <c r="E75" i="17"/>
  <c r="D75" i="17"/>
  <c r="C75" i="17"/>
  <c r="B75" i="17"/>
  <c r="A75" i="17"/>
  <c r="R74" i="17"/>
  <c r="Q74" i="17"/>
  <c r="P74" i="17"/>
  <c r="O74" i="17"/>
  <c r="N74" i="17"/>
  <c r="M74" i="17"/>
  <c r="L74" i="17"/>
  <c r="K74" i="17"/>
  <c r="J74" i="17"/>
  <c r="I74" i="17"/>
  <c r="H74" i="17"/>
  <c r="F74" i="17"/>
  <c r="E74" i="17"/>
  <c r="D74" i="17"/>
  <c r="C74" i="17"/>
  <c r="B74" i="17"/>
  <c r="A74" i="17"/>
  <c r="R73" i="17"/>
  <c r="Q73" i="17"/>
  <c r="P73" i="17"/>
  <c r="O73" i="17"/>
  <c r="N73" i="17"/>
  <c r="M73" i="17"/>
  <c r="L73" i="17"/>
  <c r="K73" i="17"/>
  <c r="J73" i="17"/>
  <c r="I73" i="17"/>
  <c r="H73" i="17"/>
  <c r="F73" i="17"/>
  <c r="E73" i="17"/>
  <c r="D73" i="17"/>
  <c r="C73" i="17"/>
  <c r="B73" i="17"/>
  <c r="A73" i="17"/>
  <c r="R72" i="17"/>
  <c r="Q72" i="17"/>
  <c r="P72" i="17"/>
  <c r="O72" i="17"/>
  <c r="N72" i="17"/>
  <c r="M72" i="17"/>
  <c r="L72" i="17"/>
  <c r="K72" i="17"/>
  <c r="J72" i="17"/>
  <c r="I72" i="17"/>
  <c r="H72" i="17"/>
  <c r="F72" i="17"/>
  <c r="E72" i="17"/>
  <c r="D72" i="17"/>
  <c r="C72" i="17"/>
  <c r="B72" i="17"/>
  <c r="A72" i="17"/>
  <c r="R71" i="17"/>
  <c r="Q71" i="17"/>
  <c r="P71" i="17"/>
  <c r="O71" i="17"/>
  <c r="N71" i="17"/>
  <c r="M71" i="17"/>
  <c r="L71" i="17"/>
  <c r="K71" i="17"/>
  <c r="J71" i="17"/>
  <c r="I71" i="17"/>
  <c r="H71" i="17"/>
  <c r="F71" i="17"/>
  <c r="E71" i="17"/>
  <c r="D71" i="17"/>
  <c r="C71" i="17"/>
  <c r="B71" i="17"/>
  <c r="A71" i="17"/>
  <c r="R70" i="17"/>
  <c r="Q70" i="17"/>
  <c r="P70" i="17"/>
  <c r="O70" i="17"/>
  <c r="N70" i="17"/>
  <c r="M70" i="17"/>
  <c r="L70" i="17"/>
  <c r="K70" i="17"/>
  <c r="J70" i="17"/>
  <c r="I70" i="17"/>
  <c r="H70" i="17"/>
  <c r="F70" i="17"/>
  <c r="E70" i="17"/>
  <c r="D70" i="17"/>
  <c r="C70" i="17"/>
  <c r="B70" i="17"/>
  <c r="A70" i="17"/>
  <c r="R69" i="17"/>
  <c r="Q69" i="17"/>
  <c r="P69" i="17"/>
  <c r="O69" i="17"/>
  <c r="N69" i="17"/>
  <c r="M69" i="17"/>
  <c r="L69" i="17"/>
  <c r="K69" i="17"/>
  <c r="J69" i="17"/>
  <c r="I69" i="17"/>
  <c r="H69" i="17"/>
  <c r="F69" i="17"/>
  <c r="E69" i="17"/>
  <c r="D69" i="17"/>
  <c r="C69" i="17"/>
  <c r="B69" i="17"/>
  <c r="A69" i="17"/>
  <c r="R68" i="17"/>
  <c r="Q68" i="17"/>
  <c r="P68" i="17"/>
  <c r="O68" i="17"/>
  <c r="N68" i="17"/>
  <c r="M68" i="17"/>
  <c r="L68" i="17"/>
  <c r="K68" i="17"/>
  <c r="J68" i="17"/>
  <c r="I68" i="17"/>
  <c r="H68" i="17"/>
  <c r="F68" i="17"/>
  <c r="E68" i="17"/>
  <c r="D68" i="17"/>
  <c r="C68" i="17"/>
  <c r="B68" i="17"/>
  <c r="A68" i="17"/>
  <c r="R67" i="17"/>
  <c r="Q67" i="17"/>
  <c r="P67" i="17"/>
  <c r="O67" i="17"/>
  <c r="N67" i="17"/>
  <c r="M67" i="17"/>
  <c r="L67" i="17"/>
  <c r="K67" i="17"/>
  <c r="J67" i="17"/>
  <c r="I67" i="17"/>
  <c r="H67" i="17"/>
  <c r="F67" i="17"/>
  <c r="E67" i="17"/>
  <c r="D67" i="17"/>
  <c r="C67" i="17"/>
  <c r="B67" i="17"/>
  <c r="A67" i="17"/>
  <c r="R66" i="17"/>
  <c r="Q66" i="17"/>
  <c r="P66" i="17"/>
  <c r="O66" i="17"/>
  <c r="N66" i="17"/>
  <c r="M66" i="17"/>
  <c r="L66" i="17"/>
  <c r="K66" i="17"/>
  <c r="J66" i="17"/>
  <c r="I66" i="17"/>
  <c r="H66" i="17"/>
  <c r="F66" i="17"/>
  <c r="E66" i="17"/>
  <c r="D66" i="17"/>
  <c r="C66" i="17"/>
  <c r="B66" i="17"/>
  <c r="A66" i="17"/>
  <c r="R65" i="17"/>
  <c r="Q65" i="17"/>
  <c r="P65" i="17"/>
  <c r="O65" i="17"/>
  <c r="N65" i="17"/>
  <c r="M65" i="17"/>
  <c r="L65" i="17"/>
  <c r="K65" i="17"/>
  <c r="J65" i="17"/>
  <c r="I65" i="17"/>
  <c r="H65" i="17"/>
  <c r="F65" i="17"/>
  <c r="E65" i="17"/>
  <c r="D65" i="17"/>
  <c r="C65" i="17"/>
  <c r="B65" i="17"/>
  <c r="A65" i="17"/>
  <c r="R64" i="17"/>
  <c r="Q64" i="17"/>
  <c r="P64" i="17"/>
  <c r="O64" i="17"/>
  <c r="N64" i="17"/>
  <c r="M64" i="17"/>
  <c r="L64" i="17"/>
  <c r="K64" i="17"/>
  <c r="J64" i="17"/>
  <c r="I64" i="17"/>
  <c r="H64" i="17"/>
  <c r="F64" i="17"/>
  <c r="E64" i="17"/>
  <c r="D64" i="17"/>
  <c r="C64" i="17"/>
  <c r="B64" i="17"/>
  <c r="A64" i="17"/>
  <c r="R63" i="17"/>
  <c r="Q63" i="17"/>
  <c r="P63" i="17"/>
  <c r="O63" i="17"/>
  <c r="N63" i="17"/>
  <c r="M63" i="17"/>
  <c r="L63" i="17"/>
  <c r="K63" i="17"/>
  <c r="J63" i="17"/>
  <c r="I63" i="17"/>
  <c r="H63" i="17"/>
  <c r="F63" i="17"/>
  <c r="E63" i="17"/>
  <c r="D63" i="17"/>
  <c r="C63" i="17"/>
  <c r="B63" i="17"/>
  <c r="A63" i="17"/>
  <c r="R62" i="17"/>
  <c r="Q62" i="17"/>
  <c r="P62" i="17"/>
  <c r="O62" i="17"/>
  <c r="N62" i="17"/>
  <c r="M62" i="17"/>
  <c r="L62" i="17"/>
  <c r="K62" i="17"/>
  <c r="J62" i="17"/>
  <c r="I62" i="17"/>
  <c r="H62" i="17"/>
  <c r="F62" i="17"/>
  <c r="E62" i="17"/>
  <c r="D62" i="17"/>
  <c r="C62" i="17"/>
  <c r="B62" i="17"/>
  <c r="A62" i="17"/>
  <c r="R61" i="17"/>
  <c r="Q61" i="17"/>
  <c r="P61" i="17"/>
  <c r="O61" i="17"/>
  <c r="N61" i="17"/>
  <c r="M61" i="17"/>
  <c r="L61" i="17"/>
  <c r="K61" i="17"/>
  <c r="J61" i="17"/>
  <c r="I61" i="17"/>
  <c r="H61" i="17"/>
  <c r="F61" i="17"/>
  <c r="E61" i="17"/>
  <c r="D61" i="17"/>
  <c r="C61" i="17"/>
  <c r="B61" i="17"/>
  <c r="A61" i="17"/>
  <c r="R60" i="17"/>
  <c r="Q60" i="17"/>
  <c r="P60" i="17"/>
  <c r="O60" i="17"/>
  <c r="N60" i="17"/>
  <c r="M60" i="17"/>
  <c r="L60" i="17"/>
  <c r="K60" i="17"/>
  <c r="J60" i="17"/>
  <c r="I60" i="17"/>
  <c r="H60" i="17"/>
  <c r="F60" i="17"/>
  <c r="E60" i="17"/>
  <c r="D60" i="17"/>
  <c r="C60" i="17"/>
  <c r="B60" i="17"/>
  <c r="A60" i="17"/>
  <c r="R59" i="17"/>
  <c r="Q59" i="17"/>
  <c r="O59" i="17"/>
  <c r="N59" i="17"/>
  <c r="M59" i="17"/>
  <c r="L59" i="17"/>
  <c r="K59" i="17"/>
  <c r="J59" i="17"/>
  <c r="I59" i="17"/>
  <c r="F59" i="17"/>
  <c r="E59" i="17"/>
  <c r="D59" i="17"/>
  <c r="C59" i="17"/>
  <c r="B59" i="17"/>
  <c r="A59" i="17"/>
  <c r="R58" i="17"/>
  <c r="Q58" i="17"/>
  <c r="P58" i="17"/>
  <c r="O58" i="17"/>
  <c r="N58" i="17"/>
  <c r="M58" i="17"/>
  <c r="L58" i="17"/>
  <c r="K58" i="17"/>
  <c r="J58" i="17"/>
  <c r="I58" i="17"/>
  <c r="H58" i="17"/>
  <c r="F58" i="17"/>
  <c r="E58" i="17"/>
  <c r="D58" i="17"/>
  <c r="C58" i="17"/>
  <c r="B58" i="17"/>
  <c r="A58" i="17"/>
  <c r="R57" i="17"/>
  <c r="Q57" i="17"/>
  <c r="P57" i="17"/>
  <c r="O57" i="17"/>
  <c r="N57" i="17"/>
  <c r="M57" i="17"/>
  <c r="L57" i="17"/>
  <c r="K57" i="17"/>
  <c r="J57" i="17"/>
  <c r="I57" i="17"/>
  <c r="H57" i="17"/>
  <c r="F57" i="17"/>
  <c r="E57" i="17"/>
  <c r="D57" i="17"/>
  <c r="C57" i="17"/>
  <c r="B57" i="17"/>
  <c r="A57" i="17"/>
  <c r="R56" i="17"/>
  <c r="Q56" i="17"/>
  <c r="P56" i="17"/>
  <c r="O56" i="17"/>
  <c r="N56" i="17"/>
  <c r="M56" i="17"/>
  <c r="L56" i="17"/>
  <c r="K56" i="17"/>
  <c r="J56" i="17"/>
  <c r="I56" i="17"/>
  <c r="H56" i="17"/>
  <c r="F56" i="17"/>
  <c r="E56" i="17"/>
  <c r="D56" i="17"/>
  <c r="C56" i="17"/>
  <c r="B56" i="17"/>
  <c r="A56" i="17"/>
  <c r="R55" i="17"/>
  <c r="Q55" i="17"/>
  <c r="P55" i="17"/>
  <c r="O55" i="17"/>
  <c r="N55" i="17"/>
  <c r="M55" i="17"/>
  <c r="L55" i="17"/>
  <c r="K55" i="17"/>
  <c r="J55" i="17"/>
  <c r="I55" i="17"/>
  <c r="H55" i="17"/>
  <c r="F55" i="17"/>
  <c r="E55" i="17"/>
  <c r="D55" i="17"/>
  <c r="C55" i="17"/>
  <c r="B55" i="17"/>
  <c r="A55" i="17"/>
  <c r="R54" i="17"/>
  <c r="Q54" i="17"/>
  <c r="P54" i="17"/>
  <c r="O54" i="17"/>
  <c r="N54" i="17"/>
  <c r="M54" i="17"/>
  <c r="L54" i="17"/>
  <c r="K54" i="17"/>
  <c r="J54" i="17"/>
  <c r="I54" i="17"/>
  <c r="H54" i="17"/>
  <c r="F54" i="17"/>
  <c r="E54" i="17"/>
  <c r="D54" i="17"/>
  <c r="C54" i="17"/>
  <c r="B54" i="17"/>
  <c r="A54" i="17"/>
  <c r="R53" i="17"/>
  <c r="Q53" i="17"/>
  <c r="P53" i="17"/>
  <c r="O53" i="17"/>
  <c r="N53" i="17"/>
  <c r="M53" i="17"/>
  <c r="L53" i="17"/>
  <c r="K53" i="17"/>
  <c r="J53" i="17"/>
  <c r="I53" i="17"/>
  <c r="H53" i="17"/>
  <c r="F53" i="17"/>
  <c r="E53" i="17"/>
  <c r="D53" i="17"/>
  <c r="C53" i="17"/>
  <c r="B53" i="17"/>
  <c r="A53" i="17"/>
  <c r="R52" i="17"/>
  <c r="Q52" i="17"/>
  <c r="P52" i="17"/>
  <c r="O52" i="17"/>
  <c r="N52" i="17"/>
  <c r="M52" i="17"/>
  <c r="L52" i="17"/>
  <c r="K52" i="17"/>
  <c r="J52" i="17"/>
  <c r="I52" i="17"/>
  <c r="H52" i="17"/>
  <c r="F52" i="17"/>
  <c r="E52" i="17"/>
  <c r="D52" i="17"/>
  <c r="C52" i="17"/>
  <c r="B52" i="17"/>
  <c r="A52" i="17"/>
  <c r="R51" i="17"/>
  <c r="Q51" i="17"/>
  <c r="P51" i="17"/>
  <c r="O51" i="17"/>
  <c r="N51" i="17"/>
  <c r="M51" i="17"/>
  <c r="L51" i="17"/>
  <c r="K51" i="17"/>
  <c r="J51" i="17"/>
  <c r="I51" i="17"/>
  <c r="H51" i="17"/>
  <c r="F51" i="17"/>
  <c r="E51" i="17"/>
  <c r="D51" i="17"/>
  <c r="C51" i="17"/>
  <c r="B51" i="17"/>
  <c r="A51" i="17"/>
  <c r="R50" i="17"/>
  <c r="Q50" i="17"/>
  <c r="P50" i="17"/>
  <c r="O50" i="17"/>
  <c r="N50" i="17"/>
  <c r="M50" i="17"/>
  <c r="L50" i="17"/>
  <c r="K50" i="17"/>
  <c r="J50" i="17"/>
  <c r="I50" i="17"/>
  <c r="H50" i="17"/>
  <c r="F50" i="17"/>
  <c r="E50" i="17"/>
  <c r="D50" i="17"/>
  <c r="C50" i="17"/>
  <c r="B50" i="17"/>
  <c r="A50" i="17"/>
  <c r="R49" i="17"/>
  <c r="Q49" i="17"/>
  <c r="P49" i="17"/>
  <c r="O49" i="17"/>
  <c r="N49" i="17"/>
  <c r="M49" i="17"/>
  <c r="L49" i="17"/>
  <c r="K49" i="17"/>
  <c r="J49" i="17"/>
  <c r="I49" i="17"/>
  <c r="H49" i="17"/>
  <c r="F49" i="17"/>
  <c r="E49" i="17"/>
  <c r="D49" i="17"/>
  <c r="C49" i="17"/>
  <c r="B49" i="17"/>
  <c r="A49" i="17"/>
  <c r="R48" i="17"/>
  <c r="Q48" i="17"/>
  <c r="P48" i="17"/>
  <c r="O48" i="17"/>
  <c r="N48" i="17"/>
  <c r="M48" i="17"/>
  <c r="L48" i="17"/>
  <c r="K48" i="17"/>
  <c r="J48" i="17"/>
  <c r="I48" i="17"/>
  <c r="H48" i="17"/>
  <c r="F48" i="17"/>
  <c r="E48" i="17"/>
  <c r="D48" i="17"/>
  <c r="C48" i="17"/>
  <c r="B48" i="17"/>
  <c r="A48" i="17"/>
  <c r="R47" i="17"/>
  <c r="Q47" i="17"/>
  <c r="P47" i="17"/>
  <c r="O47" i="17"/>
  <c r="N47" i="17"/>
  <c r="M47" i="17"/>
  <c r="L47" i="17"/>
  <c r="K47" i="17"/>
  <c r="J47" i="17"/>
  <c r="I47" i="17"/>
  <c r="H47" i="17"/>
  <c r="F47" i="17"/>
  <c r="E47" i="17"/>
  <c r="D47" i="17"/>
  <c r="C47" i="17"/>
  <c r="B47" i="17"/>
  <c r="A47" i="17"/>
  <c r="R46" i="17"/>
  <c r="Q46" i="17"/>
  <c r="P46" i="17"/>
  <c r="O46" i="17"/>
  <c r="N46" i="17"/>
  <c r="M46" i="17"/>
  <c r="L46" i="17"/>
  <c r="K46" i="17"/>
  <c r="J46" i="17"/>
  <c r="I46" i="17"/>
  <c r="H46" i="17"/>
  <c r="F46" i="17"/>
  <c r="E46" i="17"/>
  <c r="D46" i="17"/>
  <c r="C46" i="17"/>
  <c r="B46" i="17"/>
  <c r="A46" i="17"/>
  <c r="R45" i="17"/>
  <c r="Q45" i="17"/>
  <c r="P45" i="17"/>
  <c r="O45" i="17"/>
  <c r="N45" i="17"/>
  <c r="M45" i="17"/>
  <c r="L45" i="17"/>
  <c r="K45" i="17"/>
  <c r="J45" i="17"/>
  <c r="I45" i="17"/>
  <c r="H45" i="17"/>
  <c r="F45" i="17"/>
  <c r="E45" i="17"/>
  <c r="D45" i="17"/>
  <c r="C45" i="17"/>
  <c r="B45" i="17"/>
  <c r="A45" i="17"/>
  <c r="R44" i="17"/>
  <c r="Q44" i="17"/>
  <c r="P44" i="17"/>
  <c r="O44" i="17"/>
  <c r="N44" i="17"/>
  <c r="M44" i="17"/>
  <c r="L44" i="17"/>
  <c r="K44" i="17"/>
  <c r="J44" i="17"/>
  <c r="I44" i="17"/>
  <c r="H44" i="17"/>
  <c r="F44" i="17"/>
  <c r="E44" i="17"/>
  <c r="D44" i="17"/>
  <c r="C44" i="17"/>
  <c r="B44" i="17"/>
  <c r="A44" i="17"/>
  <c r="R43" i="17"/>
  <c r="Q43" i="17"/>
  <c r="P43" i="17"/>
  <c r="O43" i="17"/>
  <c r="N43" i="17"/>
  <c r="M43" i="17"/>
  <c r="L43" i="17"/>
  <c r="K43" i="17"/>
  <c r="J43" i="17"/>
  <c r="I43" i="17"/>
  <c r="H43" i="17"/>
  <c r="F43" i="17"/>
  <c r="E43" i="17"/>
  <c r="D43" i="17"/>
  <c r="C43" i="17"/>
  <c r="B43" i="17"/>
  <c r="A43" i="17"/>
  <c r="R42" i="17"/>
  <c r="Q42" i="17"/>
  <c r="P42" i="17"/>
  <c r="O42" i="17"/>
  <c r="N42" i="17"/>
  <c r="M42" i="17"/>
  <c r="L42" i="17"/>
  <c r="K42" i="17"/>
  <c r="J42" i="17"/>
  <c r="I42" i="17"/>
  <c r="H42" i="17"/>
  <c r="F42" i="17"/>
  <c r="E42" i="17"/>
  <c r="D42" i="17"/>
  <c r="C42" i="17"/>
  <c r="B42" i="17"/>
  <c r="A42" i="17"/>
  <c r="R41" i="17"/>
  <c r="Q41" i="17"/>
  <c r="P41" i="17"/>
  <c r="O41" i="17"/>
  <c r="N41" i="17"/>
  <c r="M41" i="17"/>
  <c r="L41" i="17"/>
  <c r="K41" i="17"/>
  <c r="J41" i="17"/>
  <c r="I41" i="17"/>
  <c r="H41" i="17"/>
  <c r="F41" i="17"/>
  <c r="E41" i="17"/>
  <c r="D41" i="17"/>
  <c r="C41" i="17"/>
  <c r="B41" i="17"/>
  <c r="A41" i="17"/>
  <c r="R40" i="17"/>
  <c r="Q40" i="17"/>
  <c r="P40" i="17"/>
  <c r="O40" i="17"/>
  <c r="N40" i="17"/>
  <c r="M40" i="17"/>
  <c r="L40" i="17"/>
  <c r="K40" i="17"/>
  <c r="J40" i="17"/>
  <c r="I40" i="17"/>
  <c r="H40" i="17"/>
  <c r="F40" i="17"/>
  <c r="E40" i="17"/>
  <c r="D40" i="17"/>
  <c r="C40" i="17"/>
  <c r="B40" i="17"/>
  <c r="A40" i="17"/>
  <c r="R39" i="17"/>
  <c r="Q39" i="17"/>
  <c r="P39" i="17"/>
  <c r="O39" i="17"/>
  <c r="N39" i="17"/>
  <c r="M39" i="17"/>
  <c r="L39" i="17"/>
  <c r="K39" i="17"/>
  <c r="J39" i="17"/>
  <c r="I39" i="17"/>
  <c r="H39" i="17"/>
  <c r="F39" i="17"/>
  <c r="E39" i="17"/>
  <c r="D39" i="17"/>
  <c r="C39" i="17"/>
  <c r="B39" i="17"/>
  <c r="A39" i="17"/>
  <c r="R38" i="17"/>
  <c r="Q38" i="17"/>
  <c r="O38" i="17"/>
  <c r="N38" i="17"/>
  <c r="M38" i="17"/>
  <c r="L38" i="17"/>
  <c r="K38" i="17"/>
  <c r="J38" i="17"/>
  <c r="I38" i="17"/>
  <c r="H38" i="17"/>
  <c r="F38" i="17"/>
  <c r="E38" i="17"/>
  <c r="D38" i="17"/>
  <c r="C38" i="17"/>
  <c r="B38" i="17"/>
  <c r="A38" i="17"/>
  <c r="R37" i="17"/>
  <c r="Q37" i="17"/>
  <c r="P37" i="17"/>
  <c r="O37" i="17"/>
  <c r="N37" i="17"/>
  <c r="M37" i="17"/>
  <c r="L37" i="17"/>
  <c r="K37" i="17"/>
  <c r="J37" i="17"/>
  <c r="I37" i="17"/>
  <c r="H37" i="17"/>
  <c r="F37" i="17"/>
  <c r="E37" i="17"/>
  <c r="D37" i="17"/>
  <c r="C37" i="17"/>
  <c r="B37" i="17"/>
  <c r="A37" i="17"/>
  <c r="R36" i="17"/>
  <c r="Q36" i="17"/>
  <c r="P36" i="17"/>
  <c r="O36" i="17"/>
  <c r="N36" i="17"/>
  <c r="M36" i="17"/>
  <c r="L36" i="17"/>
  <c r="K36" i="17"/>
  <c r="J36" i="17"/>
  <c r="I36" i="17"/>
  <c r="H36" i="17"/>
  <c r="F36" i="17"/>
  <c r="E36" i="17"/>
  <c r="D36" i="17"/>
  <c r="C36" i="17"/>
  <c r="B36" i="17"/>
  <c r="A36" i="17"/>
  <c r="R35" i="17"/>
  <c r="Q35" i="17"/>
  <c r="O35" i="17"/>
  <c r="N35" i="17"/>
  <c r="M35" i="17"/>
  <c r="L35" i="17"/>
  <c r="K35" i="17"/>
  <c r="J35" i="17"/>
  <c r="H35" i="17"/>
  <c r="F35" i="17"/>
  <c r="E35" i="17"/>
  <c r="D35" i="17"/>
  <c r="C35" i="17"/>
  <c r="B35" i="17"/>
  <c r="A35" i="17"/>
  <c r="R34" i="17"/>
  <c r="Q34" i="17"/>
  <c r="P34" i="17"/>
  <c r="O34" i="17"/>
  <c r="N34" i="17"/>
  <c r="M34" i="17"/>
  <c r="L34" i="17"/>
  <c r="K34" i="17"/>
  <c r="J34" i="17"/>
  <c r="I34" i="17"/>
  <c r="H34" i="17"/>
  <c r="F34" i="17"/>
  <c r="E34" i="17"/>
  <c r="D34" i="17"/>
  <c r="C34" i="17"/>
  <c r="B34" i="17"/>
  <c r="A34" i="17"/>
  <c r="R33" i="17"/>
  <c r="Q33" i="17"/>
  <c r="P33" i="17"/>
  <c r="O33" i="17"/>
  <c r="N33" i="17"/>
  <c r="M33" i="17"/>
  <c r="L33" i="17"/>
  <c r="K33" i="17"/>
  <c r="J33" i="17"/>
  <c r="I33" i="17"/>
  <c r="H33" i="17"/>
  <c r="F33" i="17"/>
  <c r="E33" i="17"/>
  <c r="D33" i="17"/>
  <c r="C33" i="17"/>
  <c r="B33" i="17"/>
  <c r="A33" i="17"/>
  <c r="R32" i="17"/>
  <c r="Q32" i="17"/>
  <c r="P32" i="17"/>
  <c r="O32" i="17"/>
  <c r="N32" i="17"/>
  <c r="M32" i="17"/>
  <c r="L32" i="17"/>
  <c r="K32" i="17"/>
  <c r="J32" i="17"/>
  <c r="I32" i="17"/>
  <c r="H32" i="17"/>
  <c r="F32" i="17"/>
  <c r="E32" i="17"/>
  <c r="D32" i="17"/>
  <c r="C32" i="17"/>
  <c r="B32" i="17"/>
  <c r="A32" i="17"/>
  <c r="R31" i="17"/>
  <c r="Q31" i="17"/>
  <c r="P31" i="17"/>
  <c r="O31" i="17"/>
  <c r="N31" i="17"/>
  <c r="M31" i="17"/>
  <c r="L31" i="17"/>
  <c r="K31" i="17"/>
  <c r="J31" i="17"/>
  <c r="I31" i="17"/>
  <c r="H31" i="17"/>
  <c r="F31" i="17"/>
  <c r="E31" i="17"/>
  <c r="D31" i="17"/>
  <c r="C31" i="17"/>
  <c r="B31" i="17"/>
  <c r="A31" i="17"/>
  <c r="R30" i="17"/>
  <c r="Q30" i="17"/>
  <c r="P30" i="17"/>
  <c r="O30" i="17"/>
  <c r="N30" i="17"/>
  <c r="M30" i="17"/>
  <c r="L30" i="17"/>
  <c r="K30" i="17"/>
  <c r="J30" i="17"/>
  <c r="I30" i="17"/>
  <c r="H30" i="17"/>
  <c r="F30" i="17"/>
  <c r="E30" i="17"/>
  <c r="D30" i="17"/>
  <c r="C30" i="17"/>
  <c r="B30" i="17"/>
  <c r="A30" i="17"/>
  <c r="R29" i="17"/>
  <c r="Q29" i="17"/>
  <c r="P29" i="17"/>
  <c r="O29" i="17"/>
  <c r="N29" i="17"/>
  <c r="M29" i="17"/>
  <c r="L29" i="17"/>
  <c r="K29" i="17"/>
  <c r="J29" i="17"/>
  <c r="I29" i="17"/>
  <c r="H29" i="17"/>
  <c r="F29" i="17"/>
  <c r="E29" i="17"/>
  <c r="D29" i="17"/>
  <c r="C29" i="17"/>
  <c r="B29" i="17"/>
  <c r="A29" i="17"/>
  <c r="R28" i="17"/>
  <c r="Q28" i="17"/>
  <c r="P28" i="17"/>
  <c r="O28" i="17"/>
  <c r="N28" i="17"/>
  <c r="M28" i="17"/>
  <c r="L28" i="17"/>
  <c r="K28" i="17"/>
  <c r="J28" i="17"/>
  <c r="I28" i="17"/>
  <c r="H28" i="17"/>
  <c r="F28" i="17"/>
  <c r="E28" i="17"/>
  <c r="D28" i="17"/>
  <c r="C28" i="17"/>
  <c r="B28" i="17"/>
  <c r="A28" i="17"/>
  <c r="R27" i="17"/>
  <c r="Q27" i="17"/>
  <c r="P27" i="17"/>
  <c r="O27" i="17"/>
  <c r="N27" i="17"/>
  <c r="M27" i="17"/>
  <c r="L27" i="17"/>
  <c r="K27" i="17"/>
  <c r="J27" i="17"/>
  <c r="I27" i="17"/>
  <c r="H27" i="17"/>
  <c r="F27" i="17"/>
  <c r="E27" i="17"/>
  <c r="D27" i="17"/>
  <c r="C27" i="17"/>
  <c r="B27" i="17"/>
  <c r="A27" i="17"/>
  <c r="R26" i="17"/>
  <c r="Q26" i="17"/>
  <c r="P26" i="17"/>
  <c r="O26" i="17"/>
  <c r="N26" i="17"/>
  <c r="M26" i="17"/>
  <c r="L26" i="17"/>
  <c r="K26" i="17"/>
  <c r="J26" i="17"/>
  <c r="I26" i="17"/>
  <c r="H26" i="17"/>
  <c r="F26" i="17"/>
  <c r="E26" i="17"/>
  <c r="D26" i="17"/>
  <c r="C26" i="17"/>
  <c r="B26" i="17"/>
  <c r="A26" i="17"/>
  <c r="R25" i="17"/>
  <c r="Q25" i="17"/>
  <c r="P25" i="17"/>
  <c r="O25" i="17"/>
  <c r="N25" i="17"/>
  <c r="M25" i="17"/>
  <c r="L25" i="17"/>
  <c r="K25" i="17"/>
  <c r="J25" i="17"/>
  <c r="I25" i="17"/>
  <c r="H25" i="17"/>
  <c r="F25" i="17"/>
  <c r="E25" i="17"/>
  <c r="D25" i="17"/>
  <c r="C25" i="17"/>
  <c r="B25" i="17"/>
  <c r="A25" i="17"/>
  <c r="R24" i="17"/>
  <c r="Q24" i="17"/>
  <c r="P24" i="17"/>
  <c r="O24" i="17"/>
  <c r="N24" i="17"/>
  <c r="M24" i="17"/>
  <c r="L24" i="17"/>
  <c r="K24" i="17"/>
  <c r="J24" i="17"/>
  <c r="I24" i="17"/>
  <c r="H24" i="17"/>
  <c r="F24" i="17"/>
  <c r="E24" i="17"/>
  <c r="D24" i="17"/>
  <c r="C24" i="17"/>
  <c r="B24" i="17"/>
  <c r="A24" i="17"/>
  <c r="R22" i="17"/>
  <c r="Q22" i="17"/>
  <c r="P22" i="17"/>
  <c r="O22" i="17"/>
  <c r="N22" i="17"/>
  <c r="M22" i="17"/>
  <c r="L22" i="17"/>
  <c r="K22" i="17"/>
  <c r="J22" i="17"/>
  <c r="I22" i="17"/>
  <c r="H22" i="17"/>
  <c r="F22" i="17"/>
  <c r="E22" i="17"/>
  <c r="D22" i="17"/>
  <c r="C22" i="17"/>
  <c r="B22" i="17"/>
  <c r="A22" i="17"/>
  <c r="R21" i="17"/>
  <c r="Q21" i="17"/>
  <c r="P21" i="17"/>
  <c r="O21" i="17"/>
  <c r="N21" i="17"/>
  <c r="M21" i="17"/>
  <c r="L21" i="17"/>
  <c r="K21" i="17"/>
  <c r="J21" i="17"/>
  <c r="I21" i="17"/>
  <c r="H21" i="17"/>
  <c r="F21" i="17"/>
  <c r="E21" i="17"/>
  <c r="D21" i="17"/>
  <c r="C21" i="17"/>
  <c r="B21" i="17"/>
  <c r="A21" i="17"/>
  <c r="R20" i="17"/>
  <c r="Q20" i="17"/>
  <c r="P20" i="17"/>
  <c r="O20" i="17"/>
  <c r="N20" i="17"/>
  <c r="M20" i="17"/>
  <c r="L20" i="17"/>
  <c r="K20" i="17"/>
  <c r="J20" i="17"/>
  <c r="I20" i="17"/>
  <c r="H20" i="17"/>
  <c r="F20" i="17"/>
  <c r="E20" i="17"/>
  <c r="D20" i="17"/>
  <c r="C20" i="17"/>
  <c r="B20" i="17"/>
  <c r="A20" i="17"/>
  <c r="R19" i="17"/>
  <c r="Q19" i="17"/>
  <c r="P19" i="17"/>
  <c r="O19" i="17"/>
  <c r="N19" i="17"/>
  <c r="M19" i="17"/>
  <c r="L19" i="17"/>
  <c r="K19" i="17"/>
  <c r="J19" i="17"/>
  <c r="I19" i="17"/>
  <c r="H19" i="17"/>
  <c r="F19" i="17"/>
  <c r="E19" i="17"/>
  <c r="D19" i="17"/>
  <c r="C19" i="17"/>
  <c r="B19" i="17"/>
  <c r="A19" i="17"/>
  <c r="R18" i="17"/>
  <c r="Q18" i="17"/>
  <c r="P18" i="17"/>
  <c r="O18" i="17"/>
  <c r="N18" i="17"/>
  <c r="M18" i="17"/>
  <c r="L18" i="17"/>
  <c r="K18" i="17"/>
  <c r="J18" i="17"/>
  <c r="I18" i="17"/>
  <c r="H18" i="17"/>
  <c r="F18" i="17"/>
  <c r="E18" i="17"/>
  <c r="D18" i="17"/>
  <c r="C18" i="17"/>
  <c r="B18" i="17"/>
  <c r="A18" i="17"/>
  <c r="R17" i="17"/>
  <c r="Q17" i="17"/>
  <c r="P17" i="17"/>
  <c r="O17" i="17"/>
  <c r="N17" i="17"/>
  <c r="M17" i="17"/>
  <c r="L17" i="17"/>
  <c r="K17" i="17"/>
  <c r="J17" i="17"/>
  <c r="I17" i="17"/>
  <c r="H17" i="17"/>
  <c r="F17" i="17"/>
  <c r="E17" i="17"/>
  <c r="D17" i="17"/>
  <c r="C17" i="17"/>
  <c r="B17" i="17"/>
  <c r="A17" i="17"/>
  <c r="R16" i="17"/>
  <c r="Q16" i="17"/>
  <c r="P16" i="17"/>
  <c r="O16" i="17"/>
  <c r="N16" i="17"/>
  <c r="M16" i="17"/>
  <c r="L16" i="17"/>
  <c r="K16" i="17"/>
  <c r="J16" i="17"/>
  <c r="I16" i="17"/>
  <c r="H16" i="17"/>
  <c r="F16" i="17"/>
  <c r="E16" i="17"/>
  <c r="D16" i="17"/>
  <c r="C16" i="17"/>
  <c r="B16" i="17"/>
  <c r="A16" i="17"/>
  <c r="R15" i="17"/>
  <c r="Q15" i="17"/>
  <c r="P15" i="17"/>
  <c r="O15" i="17"/>
  <c r="N15" i="17"/>
  <c r="M15" i="17"/>
  <c r="L15" i="17"/>
  <c r="K15" i="17"/>
  <c r="J15" i="17"/>
  <c r="I15" i="17"/>
  <c r="H15" i="17"/>
  <c r="F15" i="17"/>
  <c r="E15" i="17"/>
  <c r="D15" i="17"/>
  <c r="C15" i="17"/>
  <c r="B15" i="17"/>
  <c r="A15" i="17"/>
  <c r="R14" i="17"/>
  <c r="Q14" i="17"/>
  <c r="P14" i="17"/>
  <c r="O14" i="17"/>
  <c r="N14" i="17"/>
  <c r="M14" i="17"/>
  <c r="L14" i="17"/>
  <c r="K14" i="17"/>
  <c r="J14" i="17"/>
  <c r="I14" i="17"/>
  <c r="H14" i="17"/>
  <c r="F14" i="17"/>
  <c r="E14" i="17"/>
  <c r="D14" i="17"/>
  <c r="C14" i="17"/>
  <c r="B14" i="17"/>
  <c r="A14" i="17"/>
  <c r="R13" i="17"/>
  <c r="Q13" i="17"/>
  <c r="P13" i="17"/>
  <c r="O13" i="17"/>
  <c r="N13" i="17"/>
  <c r="M13" i="17"/>
  <c r="L13" i="17"/>
  <c r="K13" i="17"/>
  <c r="J13" i="17"/>
  <c r="I13" i="17"/>
  <c r="H13" i="17"/>
  <c r="F13" i="17"/>
  <c r="E13" i="17"/>
  <c r="D13" i="17"/>
  <c r="C13" i="17"/>
  <c r="B13" i="17"/>
  <c r="A13" i="17"/>
  <c r="R12" i="17"/>
  <c r="Q12" i="17"/>
  <c r="P12" i="17"/>
  <c r="O12" i="17"/>
  <c r="N12" i="17"/>
  <c r="M12" i="17"/>
  <c r="L12" i="17"/>
  <c r="K12" i="17"/>
  <c r="J12" i="17"/>
  <c r="I12" i="17"/>
  <c r="H12" i="17"/>
  <c r="F12" i="17"/>
  <c r="E12" i="17"/>
  <c r="D12" i="17"/>
  <c r="C12" i="17"/>
  <c r="B12" i="17"/>
  <c r="A12" i="17"/>
  <c r="R11" i="17"/>
  <c r="Q11" i="17"/>
  <c r="P11" i="17"/>
  <c r="O11" i="17"/>
  <c r="N11" i="17"/>
  <c r="M11" i="17"/>
  <c r="L11" i="17"/>
  <c r="K11" i="17"/>
  <c r="J11" i="17"/>
  <c r="I11" i="17"/>
  <c r="H11" i="17"/>
  <c r="F11" i="17"/>
  <c r="E11" i="17"/>
  <c r="D11" i="17"/>
  <c r="C11" i="17"/>
  <c r="B11" i="17"/>
  <c r="A11" i="17"/>
  <c r="R10" i="17"/>
  <c r="Q10" i="17"/>
  <c r="P10" i="17"/>
  <c r="O10" i="17"/>
  <c r="N10" i="17"/>
  <c r="M10" i="17"/>
  <c r="L10" i="17"/>
  <c r="K10" i="17"/>
  <c r="J10" i="17"/>
  <c r="I10" i="17"/>
  <c r="H10" i="17"/>
  <c r="F10" i="17"/>
  <c r="E10" i="17"/>
  <c r="D10" i="17"/>
  <c r="C10" i="17"/>
  <c r="B10" i="17"/>
  <c r="A10" i="17"/>
  <c r="R9" i="17"/>
  <c r="Q9" i="17"/>
  <c r="P9" i="17"/>
  <c r="O9" i="17"/>
  <c r="N9" i="17"/>
  <c r="M9" i="17"/>
  <c r="L9" i="17"/>
  <c r="K9" i="17"/>
  <c r="I9" i="17"/>
  <c r="H9" i="17"/>
  <c r="F9" i="17"/>
  <c r="E9" i="17"/>
  <c r="D9" i="17"/>
  <c r="C9" i="17"/>
  <c r="B9" i="17"/>
  <c r="A9" i="17"/>
  <c r="R8" i="17"/>
  <c r="Q8" i="17"/>
  <c r="P8" i="17"/>
  <c r="O8" i="17"/>
  <c r="N8" i="17"/>
  <c r="M8" i="17"/>
  <c r="L8" i="17"/>
  <c r="K8" i="17"/>
  <c r="J8" i="17"/>
  <c r="I8" i="17"/>
  <c r="H8" i="17"/>
  <c r="F8" i="17"/>
  <c r="E8" i="17"/>
  <c r="D8" i="17"/>
  <c r="C8" i="17"/>
  <c r="B8" i="17"/>
  <c r="R7" i="17"/>
  <c r="Q7" i="17"/>
  <c r="P7" i="17"/>
  <c r="O7" i="17"/>
  <c r="N7" i="17"/>
  <c r="M7" i="17"/>
  <c r="L7" i="17"/>
  <c r="K7" i="17"/>
  <c r="J7" i="17"/>
  <c r="I7" i="17"/>
  <c r="H7" i="17"/>
  <c r="F7" i="17"/>
  <c r="E7" i="17"/>
  <c r="D7" i="17"/>
  <c r="C7" i="17"/>
  <c r="B7" i="17"/>
  <c r="A7" i="17"/>
  <c r="R6" i="17"/>
  <c r="Q6" i="17"/>
  <c r="P6" i="17"/>
  <c r="O6" i="17"/>
  <c r="N6" i="17"/>
  <c r="M6" i="17"/>
  <c r="L6" i="17"/>
  <c r="K6" i="17"/>
  <c r="J6" i="17"/>
  <c r="I6" i="17"/>
  <c r="H6" i="17"/>
  <c r="F6" i="17"/>
  <c r="E6" i="17"/>
  <c r="D6" i="17"/>
  <c r="C6" i="17"/>
  <c r="B6" i="17"/>
  <c r="A6" i="17"/>
  <c r="R5" i="17"/>
  <c r="Q5" i="17"/>
  <c r="P5" i="17"/>
  <c r="O5" i="17"/>
  <c r="N5" i="17"/>
  <c r="M5" i="17"/>
  <c r="L5" i="17"/>
  <c r="K5" i="17"/>
  <c r="J5" i="17"/>
  <c r="I5" i="17"/>
  <c r="H5" i="17"/>
  <c r="F5" i="17"/>
  <c r="E5" i="17"/>
  <c r="D5" i="17"/>
  <c r="C5" i="17"/>
  <c r="B5" i="17"/>
  <c r="A5" i="17"/>
  <c r="R4" i="17"/>
  <c r="Q4" i="17"/>
  <c r="P4" i="17"/>
  <c r="O4" i="17"/>
  <c r="N4" i="17"/>
  <c r="M4" i="17"/>
  <c r="L4" i="17"/>
  <c r="K4" i="17"/>
  <c r="J4" i="17"/>
  <c r="I4" i="17"/>
  <c r="H4" i="17"/>
  <c r="F4" i="17"/>
  <c r="E4" i="17"/>
  <c r="D4" i="17"/>
  <c r="C4" i="17"/>
  <c r="B4" i="17"/>
  <c r="A4" i="17"/>
  <c r="R3" i="17"/>
  <c r="Q3" i="17"/>
  <c r="O3" i="17"/>
  <c r="N3" i="17"/>
  <c r="M3" i="17"/>
  <c r="L3" i="17"/>
  <c r="K3" i="17"/>
  <c r="J3" i="17"/>
  <c r="H3" i="17"/>
  <c r="F3" i="17"/>
  <c r="E3" i="17"/>
  <c r="D3" i="17"/>
  <c r="C3" i="17"/>
  <c r="B3" i="17"/>
  <c r="A3" i="17"/>
  <c r="R2" i="17"/>
  <c r="Q2" i="17"/>
  <c r="P2" i="17"/>
  <c r="O2" i="17"/>
  <c r="N2" i="17"/>
  <c r="M2" i="17"/>
  <c r="L2" i="17"/>
  <c r="K2" i="17"/>
  <c r="J2" i="17"/>
  <c r="I2" i="17"/>
  <c r="H2" i="17"/>
  <c r="G2" i="17"/>
  <c r="F2" i="17"/>
  <c r="E2" i="17"/>
  <c r="D2" i="17"/>
  <c r="C2" i="17"/>
  <c r="B2" i="17"/>
  <c r="A2" i="17"/>
  <c r="K4" i="3"/>
  <c r="M4" i="3"/>
  <c r="P4" i="3"/>
  <c r="Q4" i="3"/>
  <c r="K6" i="3"/>
  <c r="M6" i="3"/>
  <c r="P6" i="3"/>
  <c r="Q6" i="3"/>
  <c r="D42" i="12"/>
  <c r="S13" i="17" l="1"/>
  <c r="T13" i="17" s="1"/>
  <c r="S30" i="17"/>
  <c r="T30" i="17" s="1"/>
  <c r="S21" i="17"/>
  <c r="T21" i="17" s="1"/>
  <c r="S403" i="17"/>
  <c r="T403" i="17" s="1"/>
  <c r="S411" i="17"/>
  <c r="T411" i="17" s="1"/>
  <c r="S419" i="17"/>
  <c r="T419" i="17" s="1"/>
  <c r="S515" i="17"/>
  <c r="T515" i="17" s="1"/>
  <c r="S531" i="17"/>
  <c r="T531" i="17" s="1"/>
  <c r="S539" i="17"/>
  <c r="T539" i="17" s="1"/>
  <c r="S547" i="17"/>
  <c r="T547" i="17" s="1"/>
  <c r="S103" i="17"/>
  <c r="T103" i="17" s="1"/>
  <c r="S111" i="17"/>
  <c r="T111" i="17" s="1"/>
  <c r="S119" i="17"/>
  <c r="T119" i="17" s="1"/>
  <c r="S163" i="17"/>
  <c r="T163" i="17" s="1"/>
  <c r="S227" i="17"/>
  <c r="T227" i="17" s="1"/>
  <c r="S235" i="17"/>
  <c r="T235" i="17" s="1"/>
  <c r="S243" i="17"/>
  <c r="T243" i="17" s="1"/>
  <c r="S251" i="17"/>
  <c r="T251" i="17" s="1"/>
  <c r="S259" i="17"/>
  <c r="T259" i="17" s="1"/>
  <c r="S267" i="17"/>
  <c r="T267" i="17" s="1"/>
  <c r="S339" i="17"/>
  <c r="T339" i="17" s="1"/>
  <c r="S427" i="17"/>
  <c r="T427" i="17" s="1"/>
  <c r="S435" i="17"/>
  <c r="T435" i="17" s="1"/>
  <c r="S555" i="17"/>
  <c r="T555" i="17" s="1"/>
  <c r="S563" i="17"/>
  <c r="T563" i="17" s="1"/>
  <c r="S571" i="17"/>
  <c r="T571" i="17" s="1"/>
  <c r="S579" i="17"/>
  <c r="T579" i="17" s="1"/>
  <c r="S587" i="17"/>
  <c r="T587" i="17" s="1"/>
  <c r="S596" i="17"/>
  <c r="T596" i="17" s="1"/>
  <c r="S604" i="17"/>
  <c r="T604" i="17" s="1"/>
  <c r="S620" i="17"/>
  <c r="T620" i="17" s="1"/>
  <c r="S628" i="17"/>
  <c r="T628" i="17" s="1"/>
  <c r="S636" i="17"/>
  <c r="T636" i="17" s="1"/>
  <c r="S644" i="17"/>
  <c r="T644" i="17" s="1"/>
  <c r="S652" i="17"/>
  <c r="T652" i="17" s="1"/>
  <c r="S660" i="17"/>
  <c r="T660" i="17" s="1"/>
  <c r="S668" i="17"/>
  <c r="T668" i="17" s="1"/>
  <c r="S5" i="17"/>
  <c r="T5" i="17" s="1"/>
  <c r="S211" i="17"/>
  <c r="T211" i="17" s="1"/>
  <c r="S61" i="17"/>
  <c r="T61" i="17" s="1"/>
  <c r="S69" i="17"/>
  <c r="T69" i="17" s="1"/>
  <c r="S77" i="17"/>
  <c r="T77" i="17" s="1"/>
  <c r="S85" i="17"/>
  <c r="T85" i="17" s="1"/>
  <c r="S131" i="17"/>
  <c r="T131" i="17" s="1"/>
  <c r="S139" i="17"/>
  <c r="T139" i="17" s="1"/>
  <c r="S147" i="17"/>
  <c r="T147" i="17" s="1"/>
  <c r="S203" i="17"/>
  <c r="T203" i="17" s="1"/>
  <c r="S395" i="17"/>
  <c r="T395" i="17" s="1"/>
  <c r="S475" i="17"/>
  <c r="T475" i="17" s="1"/>
  <c r="S483" i="17"/>
  <c r="T483" i="17" s="1"/>
  <c r="S491" i="17"/>
  <c r="T491" i="17" s="1"/>
  <c r="S499" i="17"/>
  <c r="T499" i="17" s="1"/>
  <c r="S507" i="17"/>
  <c r="T507" i="17" s="1"/>
  <c r="S159" i="17"/>
  <c r="T159" i="17" s="1"/>
  <c r="S187" i="17"/>
  <c r="T187" i="17" s="1"/>
  <c r="S195" i="17"/>
  <c r="T195" i="17" s="1"/>
  <c r="S323" i="17"/>
  <c r="T323" i="17" s="1"/>
  <c r="S331" i="17"/>
  <c r="T331" i="17" s="1"/>
  <c r="S467" i="17"/>
  <c r="T467" i="17" s="1"/>
  <c r="S99" i="17"/>
  <c r="T99" i="17" s="1"/>
  <c r="S355" i="17"/>
  <c r="T355" i="17" s="1"/>
  <c r="S363" i="17"/>
  <c r="T363" i="17" s="1"/>
  <c r="S371" i="17"/>
  <c r="T371" i="17" s="1"/>
  <c r="S379" i="17"/>
  <c r="T379" i="17" s="1"/>
  <c r="S387" i="17"/>
  <c r="T387" i="17" s="1"/>
  <c r="S459" i="17"/>
  <c r="T459" i="17" s="1"/>
  <c r="S523" i="17"/>
  <c r="T523" i="17" s="1"/>
  <c r="S46" i="17"/>
  <c r="T46" i="17" s="1"/>
  <c r="S54" i="17"/>
  <c r="T54" i="17" s="1"/>
  <c r="S179" i="17"/>
  <c r="T179" i="17" s="1"/>
  <c r="S307" i="17"/>
  <c r="T307" i="17" s="1"/>
  <c r="S315" i="17"/>
  <c r="T315" i="17" s="1"/>
  <c r="S347" i="17"/>
  <c r="T347" i="17" s="1"/>
  <c r="S171" i="17"/>
  <c r="T171" i="17" s="1"/>
  <c r="S275" i="17"/>
  <c r="T275" i="17" s="1"/>
  <c r="S283" i="17"/>
  <c r="T283" i="17" s="1"/>
  <c r="S291" i="17"/>
  <c r="T291" i="17" s="1"/>
  <c r="S299" i="17"/>
  <c r="T299" i="17" s="1"/>
  <c r="S443" i="17"/>
  <c r="T443" i="17" s="1"/>
  <c r="S14" i="17"/>
  <c r="T14" i="17" s="1"/>
  <c r="S22" i="17"/>
  <c r="T22" i="17" s="1"/>
  <c r="S31" i="17"/>
  <c r="T31" i="17" s="1"/>
  <c r="S39" i="17"/>
  <c r="T39" i="17" s="1"/>
  <c r="S47" i="17"/>
  <c r="T47" i="17" s="1"/>
  <c r="S55" i="17"/>
  <c r="T55" i="17" s="1"/>
  <c r="S65" i="17"/>
  <c r="T65" i="17" s="1"/>
  <c r="S73" i="17"/>
  <c r="T73" i="17" s="1"/>
  <c r="S81" i="17"/>
  <c r="T81" i="17" s="1"/>
  <c r="S91" i="17"/>
  <c r="T91" i="17" s="1"/>
  <c r="S6" i="17"/>
  <c r="T6" i="17" s="1"/>
  <c r="S7" i="17"/>
  <c r="T7" i="17" s="1"/>
  <c r="S15" i="17"/>
  <c r="T15" i="17" s="1"/>
  <c r="S24" i="17"/>
  <c r="T24" i="17" s="1"/>
  <c r="S32" i="17"/>
  <c r="T32" i="17" s="1"/>
  <c r="S40" i="17"/>
  <c r="T40" i="17" s="1"/>
  <c r="S48" i="17"/>
  <c r="T48" i="17" s="1"/>
  <c r="S56" i="17"/>
  <c r="T56" i="17" s="1"/>
  <c r="S66" i="17"/>
  <c r="T66" i="17" s="1"/>
  <c r="S74" i="17"/>
  <c r="T74" i="17" s="1"/>
  <c r="S127" i="17"/>
  <c r="T127" i="17" s="1"/>
  <c r="S135" i="17"/>
  <c r="T135" i="17" s="1"/>
  <c r="S143" i="17"/>
  <c r="T143" i="17" s="1"/>
  <c r="S151" i="17"/>
  <c r="T151" i="17" s="1"/>
  <c r="S16" i="17"/>
  <c r="T16" i="17" s="1"/>
  <c r="S25" i="17"/>
  <c r="T25" i="17" s="1"/>
  <c r="S33" i="17"/>
  <c r="T33" i="17" s="1"/>
  <c r="S41" i="17"/>
  <c r="T41" i="17" s="1"/>
  <c r="S49" i="17"/>
  <c r="T49" i="17" s="1"/>
  <c r="S57" i="17"/>
  <c r="T57" i="17" s="1"/>
  <c r="S8" i="17"/>
  <c r="T8" i="17" s="1"/>
  <c r="S17" i="17"/>
  <c r="T17" i="17" s="1"/>
  <c r="S26" i="17"/>
  <c r="T26" i="17" s="1"/>
  <c r="S34" i="17"/>
  <c r="T34" i="17" s="1"/>
  <c r="S42" i="17"/>
  <c r="T42" i="17" s="1"/>
  <c r="S50" i="17"/>
  <c r="T50" i="17" s="1"/>
  <c r="S58" i="17"/>
  <c r="T58" i="17" s="1"/>
  <c r="S155" i="17"/>
  <c r="T155" i="17" s="1"/>
  <c r="S18" i="17"/>
  <c r="T18" i="17" s="1"/>
  <c r="S27" i="17"/>
  <c r="T27" i="17" s="1"/>
  <c r="S43" i="17"/>
  <c r="T43" i="17" s="1"/>
  <c r="S19" i="17"/>
  <c r="T19" i="17" s="1"/>
  <c r="S28" i="17"/>
  <c r="T28" i="17" s="1"/>
  <c r="S36" i="17"/>
  <c r="T36" i="17" s="1"/>
  <c r="S44" i="17"/>
  <c r="T44" i="17" s="1"/>
  <c r="S52" i="17"/>
  <c r="T52" i="17" s="1"/>
  <c r="S10" i="17"/>
  <c r="T10" i="17" s="1"/>
  <c r="S51" i="17"/>
  <c r="T51" i="17" s="1"/>
  <c r="S11" i="17"/>
  <c r="T11" i="17" s="1"/>
  <c r="S4" i="17"/>
  <c r="T4" i="17" s="1"/>
  <c r="S12" i="17"/>
  <c r="T12" i="17" s="1"/>
  <c r="S20" i="17"/>
  <c r="T20" i="17" s="1"/>
  <c r="S29" i="17"/>
  <c r="T29" i="17" s="1"/>
  <c r="S37" i="17"/>
  <c r="T37" i="17" s="1"/>
  <c r="S45" i="17"/>
  <c r="T45" i="17" s="1"/>
  <c r="S53" i="17"/>
  <c r="T53" i="17" s="1"/>
  <c r="S107" i="17"/>
  <c r="T107" i="17" s="1"/>
  <c r="S115" i="17"/>
  <c r="T115" i="17" s="1"/>
  <c r="S123" i="17"/>
  <c r="T123" i="17" s="1"/>
  <c r="S82" i="17"/>
  <c r="T82" i="17" s="1"/>
  <c r="S92" i="17"/>
  <c r="T92" i="17" s="1"/>
  <c r="S100" i="17"/>
  <c r="T100" i="17" s="1"/>
  <c r="S108" i="17"/>
  <c r="T108" i="17" s="1"/>
  <c r="S116" i="17"/>
  <c r="T116" i="17" s="1"/>
  <c r="S124" i="17"/>
  <c r="T124" i="17" s="1"/>
  <c r="S132" i="17"/>
  <c r="T132" i="17" s="1"/>
  <c r="S140" i="17"/>
  <c r="T140" i="17" s="1"/>
  <c r="S148" i="17"/>
  <c r="T148" i="17" s="1"/>
  <c r="S156" i="17"/>
  <c r="T156" i="17" s="1"/>
  <c r="S164" i="17"/>
  <c r="T164" i="17" s="1"/>
  <c r="S172" i="17"/>
  <c r="T172" i="17" s="1"/>
  <c r="S180" i="17"/>
  <c r="T180" i="17" s="1"/>
  <c r="S188" i="17"/>
  <c r="T188" i="17" s="1"/>
  <c r="S196" i="17"/>
  <c r="T196" i="17" s="1"/>
  <c r="S212" i="17"/>
  <c r="T212" i="17" s="1"/>
  <c r="S220" i="17"/>
  <c r="T220" i="17" s="1"/>
  <c r="S228" i="17"/>
  <c r="T228" i="17" s="1"/>
  <c r="S236" i="17"/>
  <c r="T236" i="17" s="1"/>
  <c r="S244" i="17"/>
  <c r="T244" i="17" s="1"/>
  <c r="S252" i="17"/>
  <c r="T252" i="17" s="1"/>
  <c r="S260" i="17"/>
  <c r="T260" i="17" s="1"/>
  <c r="S268" i="17"/>
  <c r="T268" i="17" s="1"/>
  <c r="S276" i="17"/>
  <c r="T276" i="17" s="1"/>
  <c r="S284" i="17"/>
  <c r="T284" i="17" s="1"/>
  <c r="S292" i="17"/>
  <c r="T292" i="17" s="1"/>
  <c r="S300" i="17"/>
  <c r="T300" i="17" s="1"/>
  <c r="S308" i="17"/>
  <c r="T308" i="17" s="1"/>
  <c r="S316" i="17"/>
  <c r="T316" i="17" s="1"/>
  <c r="S324" i="17"/>
  <c r="T324" i="17" s="1"/>
  <c r="S332" i="17"/>
  <c r="T332" i="17" s="1"/>
  <c r="S340" i="17"/>
  <c r="T340" i="17" s="1"/>
  <c r="S348" i="17"/>
  <c r="T348" i="17" s="1"/>
  <c r="S356" i="17"/>
  <c r="T356" i="17" s="1"/>
  <c r="S364" i="17"/>
  <c r="T364" i="17" s="1"/>
  <c r="S372" i="17"/>
  <c r="T372" i="17" s="1"/>
  <c r="S380" i="17"/>
  <c r="T380" i="17" s="1"/>
  <c r="S388" i="17"/>
  <c r="T388" i="17" s="1"/>
  <c r="S396" i="17"/>
  <c r="T396" i="17" s="1"/>
  <c r="S404" i="17"/>
  <c r="T404" i="17" s="1"/>
  <c r="S412" i="17"/>
  <c r="T412" i="17" s="1"/>
  <c r="S420" i="17"/>
  <c r="T420" i="17" s="1"/>
  <c r="S428" i="17"/>
  <c r="T428" i="17" s="1"/>
  <c r="S436" i="17"/>
  <c r="T436" i="17" s="1"/>
  <c r="S444" i="17"/>
  <c r="T444" i="17" s="1"/>
  <c r="S452" i="17"/>
  <c r="T452" i="17" s="1"/>
  <c r="S460" i="17"/>
  <c r="T460" i="17" s="1"/>
  <c r="S468" i="17"/>
  <c r="T468" i="17" s="1"/>
  <c r="S476" i="17"/>
  <c r="T476" i="17" s="1"/>
  <c r="S484" i="17"/>
  <c r="T484" i="17" s="1"/>
  <c r="S492" i="17"/>
  <c r="T492" i="17" s="1"/>
  <c r="S500" i="17"/>
  <c r="T500" i="17" s="1"/>
  <c r="S508" i="17"/>
  <c r="T508" i="17" s="1"/>
  <c r="S516" i="17"/>
  <c r="T516" i="17" s="1"/>
  <c r="S524" i="17"/>
  <c r="T524" i="17" s="1"/>
  <c r="S532" i="17"/>
  <c r="T532" i="17" s="1"/>
  <c r="S540" i="17"/>
  <c r="T540" i="17" s="1"/>
  <c r="S548" i="17"/>
  <c r="T548" i="17" s="1"/>
  <c r="S556" i="17"/>
  <c r="T556" i="17" s="1"/>
  <c r="S564" i="17"/>
  <c r="T564" i="17" s="1"/>
  <c r="S572" i="17"/>
  <c r="T572" i="17" s="1"/>
  <c r="S580" i="17"/>
  <c r="T580" i="17" s="1"/>
  <c r="S588" i="17"/>
  <c r="T588" i="17" s="1"/>
  <c r="S597" i="17"/>
  <c r="T597" i="17" s="1"/>
  <c r="S605" i="17"/>
  <c r="T605" i="17" s="1"/>
  <c r="S621" i="17"/>
  <c r="T621" i="17" s="1"/>
  <c r="S629" i="17"/>
  <c r="T629" i="17" s="1"/>
  <c r="S637" i="17"/>
  <c r="T637" i="17" s="1"/>
  <c r="S645" i="17"/>
  <c r="T645" i="17" s="1"/>
  <c r="S653" i="17"/>
  <c r="T653" i="17" s="1"/>
  <c r="S661" i="17"/>
  <c r="T661" i="17" s="1"/>
  <c r="S669" i="17"/>
  <c r="T669" i="17" s="1"/>
  <c r="S67" i="17"/>
  <c r="T67" i="17" s="1"/>
  <c r="S75" i="17"/>
  <c r="T75" i="17" s="1"/>
  <c r="S83" i="17"/>
  <c r="T83" i="17" s="1"/>
  <c r="S93" i="17"/>
  <c r="T93" i="17" s="1"/>
  <c r="S109" i="17"/>
  <c r="T109" i="17" s="1"/>
  <c r="S117" i="17"/>
  <c r="T117" i="17" s="1"/>
  <c r="S125" i="17"/>
  <c r="T125" i="17" s="1"/>
  <c r="S133" i="17"/>
  <c r="T133" i="17" s="1"/>
  <c r="S141" i="17"/>
  <c r="T141" i="17" s="1"/>
  <c r="S149" i="17"/>
  <c r="T149" i="17" s="1"/>
  <c r="S157" i="17"/>
  <c r="T157" i="17" s="1"/>
  <c r="S165" i="17"/>
  <c r="T165" i="17" s="1"/>
  <c r="S173" i="17"/>
  <c r="T173" i="17" s="1"/>
  <c r="S189" i="17"/>
  <c r="T189" i="17" s="1"/>
  <c r="S197" i="17"/>
  <c r="T197" i="17" s="1"/>
  <c r="S205" i="17"/>
  <c r="T205" i="17" s="1"/>
  <c r="S213" i="17"/>
  <c r="T213" i="17" s="1"/>
  <c r="S229" i="17"/>
  <c r="T229" i="17" s="1"/>
  <c r="S237" i="17"/>
  <c r="T237" i="17" s="1"/>
  <c r="S245" i="17"/>
  <c r="T245" i="17" s="1"/>
  <c r="S253" i="17"/>
  <c r="T253" i="17" s="1"/>
  <c r="S261" i="17"/>
  <c r="T261" i="17" s="1"/>
  <c r="S269" i="17"/>
  <c r="T269" i="17" s="1"/>
  <c r="S277" i="17"/>
  <c r="T277" i="17" s="1"/>
  <c r="S285" i="17"/>
  <c r="T285" i="17" s="1"/>
  <c r="S293" i="17"/>
  <c r="T293" i="17" s="1"/>
  <c r="S301" i="17"/>
  <c r="T301" i="17" s="1"/>
  <c r="S309" i="17"/>
  <c r="T309" i="17" s="1"/>
  <c r="S325" i="17"/>
  <c r="T325" i="17" s="1"/>
  <c r="S333" i="17"/>
  <c r="T333" i="17" s="1"/>
  <c r="S341" i="17"/>
  <c r="T341" i="17" s="1"/>
  <c r="S357" i="17"/>
  <c r="T357" i="17" s="1"/>
  <c r="S365" i="17"/>
  <c r="T365" i="17" s="1"/>
  <c r="S373" i="17"/>
  <c r="T373" i="17" s="1"/>
  <c r="S381" i="17"/>
  <c r="T381" i="17" s="1"/>
  <c r="S389" i="17"/>
  <c r="T389" i="17" s="1"/>
  <c r="S397" i="17"/>
  <c r="T397" i="17" s="1"/>
  <c r="S405" i="17"/>
  <c r="T405" i="17" s="1"/>
  <c r="S413" i="17"/>
  <c r="T413" i="17" s="1"/>
  <c r="S421" i="17"/>
  <c r="T421" i="17" s="1"/>
  <c r="S429" i="17"/>
  <c r="T429" i="17" s="1"/>
  <c r="S437" i="17"/>
  <c r="T437" i="17" s="1"/>
  <c r="S445" i="17"/>
  <c r="T445" i="17" s="1"/>
  <c r="S453" i="17"/>
  <c r="T453" i="17" s="1"/>
  <c r="S461" i="17"/>
  <c r="T461" i="17" s="1"/>
  <c r="S469" i="17"/>
  <c r="T469" i="17" s="1"/>
  <c r="S477" i="17"/>
  <c r="T477" i="17" s="1"/>
  <c r="S485" i="17"/>
  <c r="T485" i="17" s="1"/>
  <c r="S493" i="17"/>
  <c r="T493" i="17" s="1"/>
  <c r="S501" i="17"/>
  <c r="T501" i="17" s="1"/>
  <c r="S509" i="17"/>
  <c r="T509" i="17" s="1"/>
  <c r="S517" i="17"/>
  <c r="T517" i="17" s="1"/>
  <c r="S525" i="17"/>
  <c r="T525" i="17" s="1"/>
  <c r="S533" i="17"/>
  <c r="T533" i="17" s="1"/>
  <c r="S541" i="17"/>
  <c r="T541" i="17" s="1"/>
  <c r="S549" i="17"/>
  <c r="T549" i="17" s="1"/>
  <c r="S557" i="17"/>
  <c r="T557" i="17" s="1"/>
  <c r="S565" i="17"/>
  <c r="T565" i="17" s="1"/>
  <c r="S573" i="17"/>
  <c r="T573" i="17" s="1"/>
  <c r="S581" i="17"/>
  <c r="T581" i="17" s="1"/>
  <c r="S589" i="17"/>
  <c r="T589" i="17" s="1"/>
  <c r="S598" i="17"/>
  <c r="T598" i="17" s="1"/>
  <c r="S606" i="17"/>
  <c r="T606" i="17" s="1"/>
  <c r="S614" i="17"/>
  <c r="T614" i="17" s="1"/>
  <c r="S622" i="17"/>
  <c r="T622" i="17" s="1"/>
  <c r="S630" i="17"/>
  <c r="T630" i="17" s="1"/>
  <c r="S638" i="17"/>
  <c r="T638" i="17" s="1"/>
  <c r="S646" i="17"/>
  <c r="T646" i="17" s="1"/>
  <c r="S654" i="17"/>
  <c r="T654" i="17" s="1"/>
  <c r="S662" i="17"/>
  <c r="T662" i="17" s="1"/>
  <c r="S671" i="17"/>
  <c r="T671" i="17" s="1"/>
  <c r="S60" i="17"/>
  <c r="T60" i="17" s="1"/>
  <c r="S68" i="17"/>
  <c r="T68" i="17" s="1"/>
  <c r="S76" i="17"/>
  <c r="T76" i="17" s="1"/>
  <c r="S84" i="17"/>
  <c r="T84" i="17" s="1"/>
  <c r="S94" i="17"/>
  <c r="T94" i="17" s="1"/>
  <c r="S102" i="17"/>
  <c r="T102" i="17" s="1"/>
  <c r="S110" i="17"/>
  <c r="T110" i="17" s="1"/>
  <c r="S118" i="17"/>
  <c r="T118" i="17" s="1"/>
  <c r="S134" i="17"/>
  <c r="T134" i="17" s="1"/>
  <c r="S142" i="17"/>
  <c r="T142" i="17" s="1"/>
  <c r="S150" i="17"/>
  <c r="T150" i="17" s="1"/>
  <c r="S158" i="17"/>
  <c r="T158" i="17" s="1"/>
  <c r="S166" i="17"/>
  <c r="T166" i="17" s="1"/>
  <c r="S174" i="17"/>
  <c r="T174" i="17" s="1"/>
  <c r="S190" i="17"/>
  <c r="T190" i="17" s="1"/>
  <c r="S206" i="17"/>
  <c r="T206" i="17" s="1"/>
  <c r="S214" i="17"/>
  <c r="T214" i="17" s="1"/>
  <c r="S222" i="17"/>
  <c r="T222" i="17" s="1"/>
  <c r="S230" i="17"/>
  <c r="T230" i="17" s="1"/>
  <c r="S238" i="17"/>
  <c r="T238" i="17" s="1"/>
  <c r="S246" i="17"/>
  <c r="T246" i="17" s="1"/>
  <c r="S254" i="17"/>
  <c r="T254" i="17" s="1"/>
  <c r="S262" i="17"/>
  <c r="T262" i="17" s="1"/>
  <c r="S270" i="17"/>
  <c r="T270" i="17" s="1"/>
  <c r="S278" i="17"/>
  <c r="T278" i="17" s="1"/>
  <c r="S286" i="17"/>
  <c r="T286" i="17" s="1"/>
  <c r="S294" i="17"/>
  <c r="T294" i="17" s="1"/>
  <c r="S310" i="17"/>
  <c r="T310" i="17" s="1"/>
  <c r="S318" i="17"/>
  <c r="T318" i="17" s="1"/>
  <c r="S326" i="17"/>
  <c r="T326" i="17" s="1"/>
  <c r="S334" i="17"/>
  <c r="T334" i="17" s="1"/>
  <c r="S342" i="17"/>
  <c r="T342" i="17" s="1"/>
  <c r="S350" i="17"/>
  <c r="T350" i="17" s="1"/>
  <c r="S358" i="17"/>
  <c r="T358" i="17" s="1"/>
  <c r="S366" i="17"/>
  <c r="T366" i="17" s="1"/>
  <c r="S374" i="17"/>
  <c r="T374" i="17" s="1"/>
  <c r="S382" i="17"/>
  <c r="T382" i="17" s="1"/>
  <c r="S390" i="17"/>
  <c r="T390" i="17" s="1"/>
  <c r="S398" i="17"/>
  <c r="T398" i="17" s="1"/>
  <c r="S406" i="17"/>
  <c r="T406" i="17" s="1"/>
  <c r="S414" i="17"/>
  <c r="T414" i="17" s="1"/>
  <c r="S422" i="17"/>
  <c r="T422" i="17" s="1"/>
  <c r="S430" i="17"/>
  <c r="T430" i="17" s="1"/>
  <c r="S446" i="17"/>
  <c r="T446" i="17" s="1"/>
  <c r="S454" i="17"/>
  <c r="T454" i="17" s="1"/>
  <c r="S462" i="17"/>
  <c r="T462" i="17" s="1"/>
  <c r="S470" i="17"/>
  <c r="T470" i="17" s="1"/>
  <c r="S478" i="17"/>
  <c r="T478" i="17" s="1"/>
  <c r="S486" i="17"/>
  <c r="T486" i="17" s="1"/>
  <c r="S494" i="17"/>
  <c r="T494" i="17" s="1"/>
  <c r="S502" i="17"/>
  <c r="T502" i="17" s="1"/>
  <c r="S510" i="17"/>
  <c r="T510" i="17" s="1"/>
  <c r="S518" i="17"/>
  <c r="T518" i="17" s="1"/>
  <c r="S526" i="17"/>
  <c r="T526" i="17" s="1"/>
  <c r="S534" i="17"/>
  <c r="T534" i="17" s="1"/>
  <c r="S542" i="17"/>
  <c r="T542" i="17" s="1"/>
  <c r="S550" i="17"/>
  <c r="T550" i="17" s="1"/>
  <c r="S558" i="17"/>
  <c r="T558" i="17" s="1"/>
  <c r="S566" i="17"/>
  <c r="T566" i="17" s="1"/>
  <c r="S574" i="17"/>
  <c r="T574" i="17" s="1"/>
  <c r="S582" i="17"/>
  <c r="T582" i="17" s="1"/>
  <c r="S590" i="17"/>
  <c r="T590" i="17" s="1"/>
  <c r="S599" i="17"/>
  <c r="T599" i="17" s="1"/>
  <c r="S607" i="17"/>
  <c r="T607" i="17" s="1"/>
  <c r="S615" i="17"/>
  <c r="T615" i="17" s="1"/>
  <c r="S623" i="17"/>
  <c r="T623" i="17" s="1"/>
  <c r="S631" i="17"/>
  <c r="T631" i="17" s="1"/>
  <c r="S639" i="17"/>
  <c r="T639" i="17" s="1"/>
  <c r="S647" i="17"/>
  <c r="T647" i="17" s="1"/>
  <c r="S655" i="17"/>
  <c r="T655" i="17" s="1"/>
  <c r="S663" i="17"/>
  <c r="T663" i="17" s="1"/>
  <c r="S672" i="17"/>
  <c r="T672" i="17" s="1"/>
  <c r="S167" i="17"/>
  <c r="T167" i="17" s="1"/>
  <c r="S175" i="17"/>
  <c r="T175" i="17" s="1"/>
  <c r="S183" i="17"/>
  <c r="T183" i="17" s="1"/>
  <c r="S191" i="17"/>
  <c r="T191" i="17" s="1"/>
  <c r="S199" i="17"/>
  <c r="T199" i="17" s="1"/>
  <c r="S207" i="17"/>
  <c r="T207" i="17" s="1"/>
  <c r="S215" i="17"/>
  <c r="T215" i="17" s="1"/>
  <c r="S223" i="17"/>
  <c r="T223" i="17" s="1"/>
  <c r="S231" i="17"/>
  <c r="T231" i="17" s="1"/>
  <c r="S239" i="17"/>
  <c r="T239" i="17" s="1"/>
  <c r="S247" i="17"/>
  <c r="T247" i="17" s="1"/>
  <c r="S255" i="17"/>
  <c r="T255" i="17" s="1"/>
  <c r="S263" i="17"/>
  <c r="T263" i="17" s="1"/>
  <c r="S271" i="17"/>
  <c r="T271" i="17" s="1"/>
  <c r="S279" i="17"/>
  <c r="T279" i="17" s="1"/>
  <c r="S287" i="17"/>
  <c r="T287" i="17" s="1"/>
  <c r="S295" i="17"/>
  <c r="T295" i="17" s="1"/>
  <c r="S303" i="17"/>
  <c r="T303" i="17" s="1"/>
  <c r="S311" i="17"/>
  <c r="T311" i="17" s="1"/>
  <c r="S319" i="17"/>
  <c r="T319" i="17" s="1"/>
  <c r="S327" i="17"/>
  <c r="T327" i="17" s="1"/>
  <c r="S335" i="17"/>
  <c r="T335" i="17" s="1"/>
  <c r="S343" i="17"/>
  <c r="T343" i="17" s="1"/>
  <c r="S351" i="17"/>
  <c r="T351" i="17" s="1"/>
  <c r="S359" i="17"/>
  <c r="T359" i="17" s="1"/>
  <c r="S367" i="17"/>
  <c r="T367" i="17" s="1"/>
  <c r="S375" i="17"/>
  <c r="T375" i="17" s="1"/>
  <c r="S383" i="17"/>
  <c r="T383" i="17" s="1"/>
  <c r="S391" i="17"/>
  <c r="T391" i="17" s="1"/>
  <c r="S407" i="17"/>
  <c r="T407" i="17" s="1"/>
  <c r="S415" i="17"/>
  <c r="T415" i="17" s="1"/>
  <c r="S423" i="17"/>
  <c r="T423" i="17" s="1"/>
  <c r="S431" i="17"/>
  <c r="T431" i="17" s="1"/>
  <c r="S439" i="17"/>
  <c r="T439" i="17" s="1"/>
  <c r="S447" i="17"/>
  <c r="T447" i="17" s="1"/>
  <c r="S455" i="17"/>
  <c r="T455" i="17" s="1"/>
  <c r="S463" i="17"/>
  <c r="T463" i="17" s="1"/>
  <c r="S471" i="17"/>
  <c r="T471" i="17" s="1"/>
  <c r="S479" i="17"/>
  <c r="T479" i="17" s="1"/>
  <c r="S487" i="17"/>
  <c r="T487" i="17" s="1"/>
  <c r="S495" i="17"/>
  <c r="T495" i="17" s="1"/>
  <c r="S503" i="17"/>
  <c r="T503" i="17" s="1"/>
  <c r="S511" i="17"/>
  <c r="T511" i="17" s="1"/>
  <c r="S527" i="17"/>
  <c r="T527" i="17" s="1"/>
  <c r="S535" i="17"/>
  <c r="T535" i="17" s="1"/>
  <c r="S543" i="17"/>
  <c r="T543" i="17" s="1"/>
  <c r="S551" i="17"/>
  <c r="T551" i="17" s="1"/>
  <c r="S559" i="17"/>
  <c r="T559" i="17" s="1"/>
  <c r="S567" i="17"/>
  <c r="T567" i="17" s="1"/>
  <c r="S575" i="17"/>
  <c r="T575" i="17" s="1"/>
  <c r="S583" i="17"/>
  <c r="T583" i="17" s="1"/>
  <c r="S592" i="17"/>
  <c r="T592" i="17" s="1"/>
  <c r="S600" i="17"/>
  <c r="T600" i="17" s="1"/>
  <c r="S608" i="17"/>
  <c r="T608" i="17" s="1"/>
  <c r="S616" i="17"/>
  <c r="T616" i="17" s="1"/>
  <c r="S624" i="17"/>
  <c r="T624" i="17" s="1"/>
  <c r="S632" i="17"/>
  <c r="T632" i="17" s="1"/>
  <c r="S640" i="17"/>
  <c r="T640" i="17" s="1"/>
  <c r="S648" i="17"/>
  <c r="T648" i="17" s="1"/>
  <c r="S656" i="17"/>
  <c r="T656" i="17" s="1"/>
  <c r="S664" i="17"/>
  <c r="T664" i="17" s="1"/>
  <c r="S673" i="17"/>
  <c r="T673" i="17" s="1"/>
  <c r="S62" i="17"/>
  <c r="T62" i="17" s="1"/>
  <c r="S70" i="17"/>
  <c r="T70" i="17" s="1"/>
  <c r="S78" i="17"/>
  <c r="T78" i="17" s="1"/>
  <c r="S86" i="17"/>
  <c r="T86" i="17" s="1"/>
  <c r="S104" i="17"/>
  <c r="T104" i="17" s="1"/>
  <c r="S112" i="17"/>
  <c r="T112" i="17" s="1"/>
  <c r="S120" i="17"/>
  <c r="T120" i="17" s="1"/>
  <c r="S128" i="17"/>
  <c r="T128" i="17" s="1"/>
  <c r="S136" i="17"/>
  <c r="T136" i="17" s="1"/>
  <c r="S144" i="17"/>
  <c r="T144" i="17" s="1"/>
  <c r="S152" i="17"/>
  <c r="T152" i="17" s="1"/>
  <c r="S160" i="17"/>
  <c r="T160" i="17" s="1"/>
  <c r="S168" i="17"/>
  <c r="T168" i="17" s="1"/>
  <c r="S176" i="17"/>
  <c r="T176" i="17" s="1"/>
  <c r="S184" i="17"/>
  <c r="T184" i="17" s="1"/>
  <c r="S192" i="17"/>
  <c r="T192" i="17" s="1"/>
  <c r="S200" i="17"/>
  <c r="T200" i="17" s="1"/>
  <c r="S208" i="17"/>
  <c r="T208" i="17" s="1"/>
  <c r="S216" i="17"/>
  <c r="T216" i="17" s="1"/>
  <c r="S224" i="17"/>
  <c r="T224" i="17" s="1"/>
  <c r="S232" i="17"/>
  <c r="T232" i="17" s="1"/>
  <c r="S240" i="17"/>
  <c r="T240" i="17" s="1"/>
  <c r="S248" i="17"/>
  <c r="T248" i="17" s="1"/>
  <c r="S256" i="17"/>
  <c r="T256" i="17" s="1"/>
  <c r="S264" i="17"/>
  <c r="T264" i="17" s="1"/>
  <c r="S272" i="17"/>
  <c r="T272" i="17" s="1"/>
  <c r="S280" i="17"/>
  <c r="T280" i="17" s="1"/>
  <c r="S288" i="17"/>
  <c r="T288" i="17" s="1"/>
  <c r="S296" i="17"/>
  <c r="T296" i="17" s="1"/>
  <c r="S304" i="17"/>
  <c r="T304" i="17" s="1"/>
  <c r="S312" i="17"/>
  <c r="T312" i="17" s="1"/>
  <c r="S320" i="17"/>
  <c r="T320" i="17" s="1"/>
  <c r="S328" i="17"/>
  <c r="T328" i="17" s="1"/>
  <c r="S336" i="17"/>
  <c r="T336" i="17" s="1"/>
  <c r="S344" i="17"/>
  <c r="T344" i="17" s="1"/>
  <c r="S352" i="17"/>
  <c r="T352" i="17" s="1"/>
  <c r="S360" i="17"/>
  <c r="T360" i="17" s="1"/>
  <c r="S368" i="17"/>
  <c r="T368" i="17" s="1"/>
  <c r="S376" i="17"/>
  <c r="T376" i="17" s="1"/>
  <c r="S384" i="17"/>
  <c r="T384" i="17" s="1"/>
  <c r="S400" i="17"/>
  <c r="T400" i="17" s="1"/>
  <c r="S408" i="17"/>
  <c r="T408" i="17" s="1"/>
  <c r="S416" i="17"/>
  <c r="T416" i="17" s="1"/>
  <c r="S424" i="17"/>
  <c r="T424" i="17" s="1"/>
  <c r="S432" i="17"/>
  <c r="T432" i="17" s="1"/>
  <c r="S440" i="17"/>
  <c r="T440" i="17" s="1"/>
  <c r="S448" i="17"/>
  <c r="T448" i="17" s="1"/>
  <c r="S464" i="17"/>
  <c r="T464" i="17" s="1"/>
  <c r="S472" i="17"/>
  <c r="T472" i="17" s="1"/>
  <c r="S480" i="17"/>
  <c r="T480" i="17" s="1"/>
  <c r="S488" i="17"/>
  <c r="T488" i="17" s="1"/>
  <c r="S496" i="17"/>
  <c r="T496" i="17" s="1"/>
  <c r="S504" i="17"/>
  <c r="T504" i="17" s="1"/>
  <c r="S520" i="17"/>
  <c r="T520" i="17" s="1"/>
  <c r="S528" i="17"/>
  <c r="T528" i="17" s="1"/>
  <c r="S536" i="17"/>
  <c r="T536" i="17" s="1"/>
  <c r="S544" i="17"/>
  <c r="T544" i="17" s="1"/>
  <c r="S560" i="17"/>
  <c r="T560" i="17" s="1"/>
  <c r="S568" i="17"/>
  <c r="T568" i="17" s="1"/>
  <c r="S576" i="17"/>
  <c r="T576" i="17" s="1"/>
  <c r="S584" i="17"/>
  <c r="T584" i="17" s="1"/>
  <c r="S593" i="17"/>
  <c r="T593" i="17" s="1"/>
  <c r="S601" i="17"/>
  <c r="T601" i="17" s="1"/>
  <c r="S609" i="17"/>
  <c r="T609" i="17" s="1"/>
  <c r="S617" i="17"/>
  <c r="T617" i="17" s="1"/>
  <c r="S625" i="17"/>
  <c r="T625" i="17" s="1"/>
  <c r="S633" i="17"/>
  <c r="T633" i="17" s="1"/>
  <c r="S641" i="17"/>
  <c r="T641" i="17" s="1"/>
  <c r="S649" i="17"/>
  <c r="T649" i="17" s="1"/>
  <c r="S657" i="17"/>
  <c r="T657" i="17" s="1"/>
  <c r="S665" i="17"/>
  <c r="T665" i="17" s="1"/>
  <c r="S674" i="17"/>
  <c r="T674" i="17" s="1"/>
  <c r="S63" i="17"/>
  <c r="T63" i="17" s="1"/>
  <c r="S71" i="17"/>
  <c r="T71" i="17" s="1"/>
  <c r="S79" i="17"/>
  <c r="T79" i="17" s="1"/>
  <c r="S87" i="17"/>
  <c r="T87" i="17" s="1"/>
  <c r="S97" i="17"/>
  <c r="T97" i="17" s="1"/>
  <c r="S105" i="17"/>
  <c r="T105" i="17" s="1"/>
  <c r="S113" i="17"/>
  <c r="T113" i="17" s="1"/>
  <c r="S121" i="17"/>
  <c r="T121" i="17" s="1"/>
  <c r="S129" i="17"/>
  <c r="T129" i="17" s="1"/>
  <c r="S137" i="17"/>
  <c r="T137" i="17" s="1"/>
  <c r="S145" i="17"/>
  <c r="T145" i="17" s="1"/>
  <c r="S161" i="17"/>
  <c r="T161" i="17" s="1"/>
  <c r="S169" i="17"/>
  <c r="T169" i="17" s="1"/>
  <c r="S185" i="17"/>
  <c r="T185" i="17" s="1"/>
  <c r="S193" i="17"/>
  <c r="T193" i="17" s="1"/>
  <c r="S201" i="17"/>
  <c r="T201" i="17" s="1"/>
  <c r="S209" i="17"/>
  <c r="T209" i="17" s="1"/>
  <c r="S217" i="17"/>
  <c r="T217" i="17" s="1"/>
  <c r="S225" i="17"/>
  <c r="T225" i="17" s="1"/>
  <c r="S233" i="17"/>
  <c r="T233" i="17" s="1"/>
  <c r="S241" i="17"/>
  <c r="T241" i="17" s="1"/>
  <c r="S249" i="17"/>
  <c r="T249" i="17" s="1"/>
  <c r="S257" i="17"/>
  <c r="T257" i="17" s="1"/>
  <c r="S265" i="17"/>
  <c r="T265" i="17" s="1"/>
  <c r="S273" i="17"/>
  <c r="T273" i="17" s="1"/>
  <c r="S281" i="17"/>
  <c r="T281" i="17" s="1"/>
  <c r="S289" i="17"/>
  <c r="T289" i="17" s="1"/>
  <c r="S297" i="17"/>
  <c r="T297" i="17" s="1"/>
  <c r="S305" i="17"/>
  <c r="T305" i="17" s="1"/>
  <c r="S313" i="17"/>
  <c r="T313" i="17" s="1"/>
  <c r="S321" i="17"/>
  <c r="T321" i="17" s="1"/>
  <c r="S329" i="17"/>
  <c r="T329" i="17" s="1"/>
  <c r="S345" i="17"/>
  <c r="T345" i="17" s="1"/>
  <c r="S353" i="17"/>
  <c r="T353" i="17" s="1"/>
  <c r="S361" i="17"/>
  <c r="T361" i="17" s="1"/>
  <c r="S369" i="17"/>
  <c r="T369" i="17" s="1"/>
  <c r="S377" i="17"/>
  <c r="T377" i="17" s="1"/>
  <c r="S385" i="17"/>
  <c r="T385" i="17" s="1"/>
  <c r="S393" i="17"/>
  <c r="T393" i="17" s="1"/>
  <c r="S401" i="17"/>
  <c r="T401" i="17" s="1"/>
  <c r="S409" i="17"/>
  <c r="T409" i="17" s="1"/>
  <c r="S417" i="17"/>
  <c r="T417" i="17" s="1"/>
  <c r="S425" i="17"/>
  <c r="T425" i="17" s="1"/>
  <c r="S433" i="17"/>
  <c r="T433" i="17" s="1"/>
  <c r="S441" i="17"/>
  <c r="T441" i="17" s="1"/>
  <c r="S449" i="17"/>
  <c r="T449" i="17" s="1"/>
  <c r="S457" i="17"/>
  <c r="T457" i="17" s="1"/>
  <c r="S465" i="17"/>
  <c r="T465" i="17" s="1"/>
  <c r="S481" i="17"/>
  <c r="T481" i="17" s="1"/>
  <c r="S489" i="17"/>
  <c r="T489" i="17" s="1"/>
  <c r="S497" i="17"/>
  <c r="T497" i="17" s="1"/>
  <c r="S505" i="17"/>
  <c r="T505" i="17" s="1"/>
  <c r="S521" i="17"/>
  <c r="T521" i="17" s="1"/>
  <c r="S529" i="17"/>
  <c r="T529" i="17" s="1"/>
  <c r="S537" i="17"/>
  <c r="T537" i="17" s="1"/>
  <c r="S545" i="17"/>
  <c r="T545" i="17" s="1"/>
  <c r="S553" i="17"/>
  <c r="T553" i="17" s="1"/>
  <c r="S561" i="17"/>
  <c r="T561" i="17" s="1"/>
  <c r="S569" i="17"/>
  <c r="T569" i="17" s="1"/>
  <c r="S577" i="17"/>
  <c r="T577" i="17" s="1"/>
  <c r="S585" i="17"/>
  <c r="T585" i="17" s="1"/>
  <c r="S594" i="17"/>
  <c r="T594" i="17" s="1"/>
  <c r="S602" i="17"/>
  <c r="T602" i="17" s="1"/>
  <c r="S610" i="17"/>
  <c r="T610" i="17" s="1"/>
  <c r="S618" i="17"/>
  <c r="T618" i="17" s="1"/>
  <c r="S626" i="17"/>
  <c r="T626" i="17" s="1"/>
  <c r="S634" i="17"/>
  <c r="T634" i="17" s="1"/>
  <c r="S642" i="17"/>
  <c r="T642" i="17" s="1"/>
  <c r="S650" i="17"/>
  <c r="T650" i="17" s="1"/>
  <c r="S658" i="17"/>
  <c r="T658" i="17" s="1"/>
  <c r="S666" i="17"/>
  <c r="T666" i="17" s="1"/>
  <c r="S64" i="17"/>
  <c r="T64" i="17" s="1"/>
  <c r="S72" i="17"/>
  <c r="T72" i="17" s="1"/>
  <c r="S80" i="17"/>
  <c r="T80" i="17" s="1"/>
  <c r="S88" i="17"/>
  <c r="T88" i="17" s="1"/>
  <c r="S98" i="17"/>
  <c r="T98" i="17" s="1"/>
  <c r="S106" i="17"/>
  <c r="T106" i="17" s="1"/>
  <c r="S114" i="17"/>
  <c r="T114" i="17" s="1"/>
  <c r="S122" i="17"/>
  <c r="T122" i="17" s="1"/>
  <c r="S130" i="17"/>
  <c r="T130" i="17" s="1"/>
  <c r="S138" i="17"/>
  <c r="T138" i="17" s="1"/>
  <c r="S146" i="17"/>
  <c r="T146" i="17" s="1"/>
  <c r="S154" i="17"/>
  <c r="T154" i="17" s="1"/>
  <c r="S162" i="17"/>
  <c r="T162" i="17" s="1"/>
  <c r="S178" i="17"/>
  <c r="T178" i="17" s="1"/>
  <c r="S186" i="17"/>
  <c r="T186" i="17" s="1"/>
  <c r="S194" i="17"/>
  <c r="T194" i="17" s="1"/>
  <c r="S202" i="17"/>
  <c r="T202" i="17" s="1"/>
  <c r="S210" i="17"/>
  <c r="T210" i="17" s="1"/>
  <c r="S218" i="17"/>
  <c r="T218" i="17" s="1"/>
  <c r="S226" i="17"/>
  <c r="T226" i="17" s="1"/>
  <c r="S234" i="17"/>
  <c r="T234" i="17" s="1"/>
  <c r="S242" i="17"/>
  <c r="T242" i="17" s="1"/>
  <c r="S250" i="17"/>
  <c r="T250" i="17" s="1"/>
  <c r="S258" i="17"/>
  <c r="T258" i="17" s="1"/>
  <c r="S266" i="17"/>
  <c r="T266" i="17" s="1"/>
  <c r="S282" i="17"/>
  <c r="T282" i="17" s="1"/>
  <c r="S290" i="17"/>
  <c r="T290" i="17" s="1"/>
  <c r="S298" i="17"/>
  <c r="T298" i="17" s="1"/>
  <c r="S306" i="17"/>
  <c r="T306" i="17" s="1"/>
  <c r="S314" i="17"/>
  <c r="T314" i="17" s="1"/>
  <c r="S322" i="17"/>
  <c r="T322" i="17" s="1"/>
  <c r="S330" i="17"/>
  <c r="T330" i="17" s="1"/>
  <c r="S354" i="17"/>
  <c r="T354" i="17" s="1"/>
  <c r="S362" i="17"/>
  <c r="T362" i="17" s="1"/>
  <c r="S370" i="17"/>
  <c r="T370" i="17" s="1"/>
  <c r="S378" i="17"/>
  <c r="T378" i="17" s="1"/>
  <c r="S386" i="17"/>
  <c r="T386" i="17" s="1"/>
  <c r="S394" i="17"/>
  <c r="T394" i="17" s="1"/>
  <c r="S402" i="17"/>
  <c r="T402" i="17" s="1"/>
  <c r="S410" i="17"/>
  <c r="T410" i="17" s="1"/>
  <c r="S418" i="17"/>
  <c r="T418" i="17" s="1"/>
  <c r="S434" i="17"/>
  <c r="T434" i="17" s="1"/>
  <c r="S442" i="17"/>
  <c r="T442" i="17" s="1"/>
  <c r="S450" i="17"/>
  <c r="T450" i="17" s="1"/>
  <c r="S458" i="17"/>
  <c r="T458" i="17" s="1"/>
  <c r="S466" i="17"/>
  <c r="T466" i="17" s="1"/>
  <c r="S474" i="17"/>
  <c r="T474" i="17" s="1"/>
  <c r="S482" i="17"/>
  <c r="T482" i="17" s="1"/>
  <c r="S490" i="17"/>
  <c r="T490" i="17" s="1"/>
  <c r="S498" i="17"/>
  <c r="T498" i="17" s="1"/>
  <c r="S506" i="17"/>
  <c r="T506" i="17" s="1"/>
  <c r="S514" i="17"/>
  <c r="T514" i="17" s="1"/>
  <c r="S522" i="17"/>
  <c r="T522" i="17" s="1"/>
  <c r="S530" i="17"/>
  <c r="T530" i="17" s="1"/>
  <c r="S538" i="17"/>
  <c r="T538" i="17" s="1"/>
  <c r="S546" i="17"/>
  <c r="T546" i="17" s="1"/>
  <c r="S554" i="17"/>
  <c r="T554" i="17" s="1"/>
  <c r="S562" i="17"/>
  <c r="T562" i="17" s="1"/>
  <c r="S570" i="17"/>
  <c r="T570" i="17" s="1"/>
  <c r="S578" i="17"/>
  <c r="T578" i="17" s="1"/>
  <c r="S586" i="17"/>
  <c r="T586" i="17" s="1"/>
  <c r="S595" i="17"/>
  <c r="T595" i="17" s="1"/>
  <c r="S603" i="17"/>
  <c r="T603" i="17" s="1"/>
  <c r="S611" i="17"/>
  <c r="T611" i="17" s="1"/>
  <c r="S619" i="17"/>
  <c r="T619" i="17" s="1"/>
  <c r="S627" i="17"/>
  <c r="T627" i="17" s="1"/>
  <c r="S635" i="17"/>
  <c r="T635" i="17" s="1"/>
  <c r="S643" i="17"/>
  <c r="T643" i="17" s="1"/>
  <c r="S651" i="17"/>
  <c r="T651" i="17" s="1"/>
  <c r="S659" i="17"/>
  <c r="T659" i="17" s="1"/>
  <c r="S667" i="17"/>
  <c r="T667" i="17" s="1"/>
  <c r="S612" i="17"/>
  <c r="T612" i="17" s="1"/>
  <c r="S613" i="17"/>
  <c r="T613" i="17" s="1"/>
  <c r="S519" i="17"/>
  <c r="T519" i="17" s="1"/>
  <c r="K1" i="17"/>
  <c r="G1" i="17"/>
  <c r="O1" i="17"/>
  <c r="A1" i="17"/>
  <c r="R1" i="17"/>
  <c r="G3" i="9"/>
  <c r="I46" i="12"/>
  <c r="C40" i="12"/>
  <c r="C39" i="12"/>
  <c r="C38" i="12"/>
  <c r="C37" i="12"/>
  <c r="C36" i="12"/>
  <c r="G2" i="6"/>
  <c r="H2" i="6"/>
  <c r="I2" i="6"/>
  <c r="J2" i="6"/>
  <c r="K2" i="6"/>
  <c r="L2" i="6"/>
  <c r="M2" i="6"/>
  <c r="N2" i="6"/>
  <c r="O2" i="6"/>
  <c r="P2" i="6"/>
  <c r="Q2" i="6"/>
  <c r="R2" i="6"/>
  <c r="H674" i="13"/>
  <c r="H670" i="17" s="1"/>
  <c r="S670" i="17" s="1"/>
  <c r="T670" i="17" l="1"/>
  <c r="O15" i="12"/>
  <c r="O50" i="12" s="1"/>
  <c r="AH3" i="1"/>
  <c r="F12" i="12" s="1"/>
  <c r="AG3" i="1"/>
  <c r="AF3" i="1"/>
  <c r="E12" i="12" s="1"/>
  <c r="E49" i="12" s="1"/>
  <c r="AE3" i="1"/>
  <c r="AD3" i="1"/>
  <c r="AC3" i="1"/>
  <c r="AB3" i="1"/>
  <c r="AA3" i="1"/>
  <c r="Z3" i="1"/>
  <c r="Y3" i="1"/>
  <c r="X3" i="1"/>
  <c r="W3" i="1"/>
  <c r="V3" i="1"/>
  <c r="U3" i="1"/>
  <c r="S3" i="1"/>
  <c r="P12" i="12" s="1"/>
  <c r="P49" i="12" s="1"/>
  <c r="R3" i="1"/>
  <c r="Q3" i="1"/>
  <c r="N12" i="12" s="1"/>
  <c r="N49" i="12" s="1"/>
  <c r="P3" i="1"/>
  <c r="M12" i="12" s="1"/>
  <c r="M49" i="12" s="1"/>
  <c r="O3" i="1"/>
  <c r="L12" i="12" s="1"/>
  <c r="L49" i="12" s="1"/>
  <c r="BM2" i="11"/>
  <c r="BL2" i="11"/>
  <c r="BK2" i="11"/>
  <c r="BJ2" i="11"/>
  <c r="BI2" i="11"/>
  <c r="BH2" i="11"/>
  <c r="BG2" i="11"/>
  <c r="BF2" i="11"/>
  <c r="BE2" i="11"/>
  <c r="BD2" i="11"/>
  <c r="BC2" i="11"/>
  <c r="BB2" i="11"/>
  <c r="BA2" i="11"/>
  <c r="AZ2" i="11"/>
  <c r="AY2" i="11"/>
  <c r="AX2" i="11"/>
  <c r="AW2" i="11"/>
  <c r="E9" i="12" s="1"/>
  <c r="E48" i="12" s="1"/>
  <c r="AV2" i="11"/>
  <c r="AU2" i="11"/>
  <c r="AT2" i="11"/>
  <c r="AS2" i="11"/>
  <c r="AR2" i="11"/>
  <c r="AQ2" i="11"/>
  <c r="AP2" i="11"/>
  <c r="AO2" i="11"/>
  <c r="AN2" i="11"/>
  <c r="AM2" i="11"/>
  <c r="AL2" i="11"/>
  <c r="AK2" i="11"/>
  <c r="AJ2" i="11"/>
  <c r="AI2" i="11"/>
  <c r="AH2" i="11"/>
  <c r="AG2" i="11"/>
  <c r="AF2" i="11"/>
  <c r="AE2" i="11"/>
  <c r="AD2" i="11"/>
  <c r="AC2" i="11"/>
  <c r="AB2" i="11"/>
  <c r="AA2" i="11"/>
  <c r="Z2" i="11"/>
  <c r="Y2" i="11"/>
  <c r="Q9" i="12" s="1"/>
  <c r="X2" i="11"/>
  <c r="P9" i="12" s="1"/>
  <c r="W2" i="11"/>
  <c r="O9" i="12" s="1"/>
  <c r="V2" i="11"/>
  <c r="N9" i="12" s="1"/>
  <c r="U2" i="11"/>
  <c r="M9" i="12" s="1"/>
  <c r="T2" i="11"/>
  <c r="L9" i="12" s="1"/>
  <c r="S2" i="11"/>
  <c r="K9" i="12" s="1"/>
  <c r="R2" i="11"/>
  <c r="J9" i="12" s="1"/>
  <c r="Q2" i="11"/>
  <c r="I9" i="12" s="1"/>
  <c r="I18" i="12"/>
  <c r="I51" i="12" s="1"/>
  <c r="J18" i="12"/>
  <c r="J51" i="12" s="1"/>
  <c r="K18" i="12"/>
  <c r="K51" i="12" s="1"/>
  <c r="L18" i="12"/>
  <c r="L51" i="12" s="1"/>
  <c r="M18" i="12"/>
  <c r="M51" i="12" s="1"/>
  <c r="N18" i="12"/>
  <c r="N51" i="12" s="1"/>
  <c r="O18" i="12"/>
  <c r="O51" i="12" s="1"/>
  <c r="P18" i="12"/>
  <c r="P51" i="12" s="1"/>
  <c r="Q18" i="12"/>
  <c r="Q51" i="12" s="1"/>
  <c r="E18" i="12"/>
  <c r="E51" i="12" s="1"/>
  <c r="F18" i="12"/>
  <c r="D18" i="12"/>
  <c r="D51" i="12" s="1"/>
  <c r="J15" i="12"/>
  <c r="J50" i="12" s="1"/>
  <c r="L15" i="12"/>
  <c r="L50" i="12" s="1"/>
  <c r="P15" i="12"/>
  <c r="P50" i="12" s="1"/>
  <c r="P13" i="12"/>
  <c r="P37" i="12" s="1"/>
  <c r="O12" i="12"/>
  <c r="O49" i="12" s="1"/>
  <c r="P10" i="12"/>
  <c r="P36" i="12" s="1"/>
  <c r="O4" i="13"/>
  <c r="K4" i="13"/>
  <c r="O2" i="13"/>
  <c r="K2" i="13"/>
  <c r="Q464" i="1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2" i="3"/>
  <c r="E11" i="3"/>
  <c r="E10" i="3"/>
  <c r="E9" i="3"/>
  <c r="E13" i="3"/>
  <c r="H556" i="13"/>
  <c r="H552" i="17" s="1"/>
  <c r="S552" i="17" s="1"/>
  <c r="T552" i="17" s="1"/>
  <c r="L517" i="13"/>
  <c r="L513" i="17" s="1"/>
  <c r="S513" i="17" s="1"/>
  <c r="T513" i="17" s="1"/>
  <c r="J516" i="13"/>
  <c r="J512" i="17" s="1"/>
  <c r="S512" i="17" s="1"/>
  <c r="T512" i="17" s="1"/>
  <c r="P477" i="13"/>
  <c r="P473" i="17" s="1"/>
  <c r="S473" i="17" s="1"/>
  <c r="T473" i="17" s="1"/>
  <c r="N460" i="13"/>
  <c r="N456" i="17" s="1"/>
  <c r="P455" i="13"/>
  <c r="P451" i="17" s="1"/>
  <c r="S451" i="17" s="1"/>
  <c r="T451" i="17" s="1"/>
  <c r="J442" i="13"/>
  <c r="J438" i="17" s="1"/>
  <c r="S438" i="17" s="1"/>
  <c r="T438" i="17" s="1"/>
  <c r="L430" i="13"/>
  <c r="L426" i="17" s="1"/>
  <c r="S426" i="17" s="1"/>
  <c r="T426" i="17" s="1"/>
  <c r="L403" i="13"/>
  <c r="L399" i="17" s="1"/>
  <c r="J403" i="13"/>
  <c r="J399" i="17" s="1"/>
  <c r="S399" i="17" s="1"/>
  <c r="T399" i="17" s="1"/>
  <c r="L396" i="13"/>
  <c r="L392" i="17" s="1"/>
  <c r="J396" i="13"/>
  <c r="J392" i="17" s="1"/>
  <c r="P353" i="13"/>
  <c r="P349" i="17" s="1"/>
  <c r="S349" i="17" s="1"/>
  <c r="T349" i="17" s="1"/>
  <c r="L350" i="13"/>
  <c r="L346" i="17" s="1"/>
  <c r="J350" i="13"/>
  <c r="J346" i="17" s="1"/>
  <c r="P342" i="13"/>
  <c r="P338" i="17" s="1"/>
  <c r="L342" i="13"/>
  <c r="L338" i="17" s="1"/>
  <c r="P341" i="13"/>
  <c r="P337" i="17" s="1"/>
  <c r="L341" i="13"/>
  <c r="L337" i="17" s="1"/>
  <c r="L321" i="13"/>
  <c r="L317" i="17" s="1"/>
  <c r="J321" i="13"/>
  <c r="J317" i="17" s="1"/>
  <c r="M306" i="13"/>
  <c r="M302" i="17" s="1"/>
  <c r="J278" i="13"/>
  <c r="J274" i="17" s="1"/>
  <c r="S274" i="17" s="1"/>
  <c r="T274" i="17" s="1"/>
  <c r="J225" i="13"/>
  <c r="J221" i="17" s="1"/>
  <c r="S221" i="17" s="1"/>
  <c r="T221" i="17" s="1"/>
  <c r="P223" i="13"/>
  <c r="P219" i="17" s="1"/>
  <c r="S219" i="17" s="1"/>
  <c r="T219" i="17" s="1"/>
  <c r="P208" i="13"/>
  <c r="P204" i="17" s="1"/>
  <c r="S204" i="17" s="1"/>
  <c r="T204" i="17" s="1"/>
  <c r="J202" i="13"/>
  <c r="J198" i="17" s="1"/>
  <c r="S198" i="17" s="1"/>
  <c r="T198" i="17" s="1"/>
  <c r="L186" i="13"/>
  <c r="L182" i="17" s="1"/>
  <c r="S182" i="17" s="1"/>
  <c r="T182" i="17" s="1"/>
  <c r="L185" i="13"/>
  <c r="L181" i="17" s="1"/>
  <c r="S181" i="17" s="1"/>
  <c r="T181" i="17" s="1"/>
  <c r="L181" i="13"/>
  <c r="L177" i="17" s="1"/>
  <c r="S177" i="17" s="1"/>
  <c r="T177" i="17" s="1"/>
  <c r="P174" i="13"/>
  <c r="P170" i="17" s="1"/>
  <c r="S170" i="17" s="1"/>
  <c r="T170" i="17" s="1"/>
  <c r="P157" i="13"/>
  <c r="P153" i="17" s="1"/>
  <c r="L157" i="13"/>
  <c r="L153" i="17" s="1"/>
  <c r="J157" i="13"/>
  <c r="J153" i="17" s="1"/>
  <c r="P130" i="13"/>
  <c r="P126" i="17" s="1"/>
  <c r="S126" i="17" s="1"/>
  <c r="T126" i="17" s="1"/>
  <c r="P105" i="13"/>
  <c r="P101" i="17" s="1"/>
  <c r="S101" i="17" s="1"/>
  <c r="T101" i="17" s="1"/>
  <c r="L100" i="13"/>
  <c r="L96" i="17" s="1"/>
  <c r="S96" i="17" s="1"/>
  <c r="T96" i="17" s="1"/>
  <c r="L99" i="13"/>
  <c r="L95" i="17" s="1"/>
  <c r="P63" i="13"/>
  <c r="P59" i="17" s="1"/>
  <c r="H63" i="13"/>
  <c r="H59" i="17" s="1"/>
  <c r="P42" i="13"/>
  <c r="P38" i="17" s="1"/>
  <c r="S38" i="17" s="1"/>
  <c r="T38" i="17" s="1"/>
  <c r="P39" i="13"/>
  <c r="P35" i="17" s="1"/>
  <c r="I39" i="13"/>
  <c r="I35" i="17" s="1"/>
  <c r="J13" i="13"/>
  <c r="J9" i="17" s="1"/>
  <c r="P7" i="13"/>
  <c r="P3" i="17" s="1"/>
  <c r="I7" i="13"/>
  <c r="S153" i="17" l="1"/>
  <c r="T153" i="17" s="1"/>
  <c r="S338" i="17"/>
  <c r="T338" i="17" s="1"/>
  <c r="S392" i="17"/>
  <c r="T392" i="17" s="1"/>
  <c r="S346" i="17"/>
  <c r="T346" i="17" s="1"/>
  <c r="S317" i="17"/>
  <c r="T317" i="17" s="1"/>
  <c r="P1" i="17"/>
  <c r="S9" i="17"/>
  <c r="T9" i="17" s="1"/>
  <c r="J1" i="17"/>
  <c r="S456" i="17"/>
  <c r="T456" i="17" s="1"/>
  <c r="N1" i="17"/>
  <c r="S35" i="17"/>
  <c r="T35" i="17" s="1"/>
  <c r="S337" i="17"/>
  <c r="T337" i="17" s="1"/>
  <c r="Q2" i="13"/>
  <c r="Q460" i="17"/>
  <c r="Q1" i="17" s="1"/>
  <c r="S59" i="17"/>
  <c r="T59" i="17" s="1"/>
  <c r="H1" i="17"/>
  <c r="I2" i="13"/>
  <c r="I3" i="17"/>
  <c r="L1" i="17"/>
  <c r="S95" i="17"/>
  <c r="T95" i="17" s="1"/>
  <c r="S302" i="17"/>
  <c r="T302" i="17" s="1"/>
  <c r="M1" i="17"/>
  <c r="M4" i="13"/>
  <c r="O22" i="12"/>
  <c r="L22" i="12"/>
  <c r="P22" i="12"/>
  <c r="Q48" i="12"/>
  <c r="M48" i="12"/>
  <c r="I48" i="12"/>
  <c r="J48" i="12"/>
  <c r="N48" i="12"/>
  <c r="K48" i="12"/>
  <c r="O48" i="12"/>
  <c r="O52" i="12" s="1"/>
  <c r="L48" i="12"/>
  <c r="L52" i="12" s="1"/>
  <c r="P48" i="12"/>
  <c r="P52" i="12" s="1"/>
  <c r="P2" i="13"/>
  <c r="H2" i="13"/>
  <c r="H4" i="13"/>
  <c r="L4" i="13"/>
  <c r="P4" i="13"/>
  <c r="L2" i="13"/>
  <c r="I4" i="13"/>
  <c r="Q4" i="13"/>
  <c r="M2" i="13"/>
  <c r="J4" i="13"/>
  <c r="N4" i="13"/>
  <c r="J2" i="13"/>
  <c r="N2" i="13"/>
  <c r="BN30" i="11"/>
  <c r="BN2" i="11" s="1"/>
  <c r="F9" i="12" s="1"/>
  <c r="T213" i="3"/>
  <c r="T212" i="3"/>
  <c r="T211" i="3"/>
  <c r="T210" i="3"/>
  <c r="T209" i="3"/>
  <c r="T208" i="3"/>
  <c r="T207" i="3"/>
  <c r="T206" i="3"/>
  <c r="T205" i="3"/>
  <c r="T204" i="3"/>
  <c r="T203" i="3"/>
  <c r="T202" i="3"/>
  <c r="T201" i="3"/>
  <c r="T200" i="3"/>
  <c r="T199" i="3"/>
  <c r="T198" i="3"/>
  <c r="T197" i="3"/>
  <c r="T196" i="3"/>
  <c r="T195" i="3"/>
  <c r="T194" i="3"/>
  <c r="T193" i="3"/>
  <c r="T192" i="3"/>
  <c r="T191" i="3"/>
  <c r="T190" i="3"/>
  <c r="T189" i="3"/>
  <c r="T188" i="3"/>
  <c r="T187" i="3"/>
  <c r="T186" i="3"/>
  <c r="T185" i="3"/>
  <c r="T184" i="3"/>
  <c r="T183" i="3"/>
  <c r="T182" i="3"/>
  <c r="T181" i="3"/>
  <c r="T180" i="3"/>
  <c r="T179" i="3"/>
  <c r="T178" i="3"/>
  <c r="T177" i="3"/>
  <c r="T176" i="3"/>
  <c r="T175" i="3"/>
  <c r="T174" i="3"/>
  <c r="T173" i="3"/>
  <c r="T172" i="3"/>
  <c r="T171" i="3"/>
  <c r="T170" i="3"/>
  <c r="T169" i="3"/>
  <c r="T168" i="3"/>
  <c r="T167" i="3"/>
  <c r="T166" i="3"/>
  <c r="T165" i="3"/>
  <c r="T164" i="3"/>
  <c r="T163" i="3"/>
  <c r="T162" i="3"/>
  <c r="T161" i="3"/>
  <c r="T160" i="3"/>
  <c r="T159" i="3"/>
  <c r="T158" i="3"/>
  <c r="T157" i="3"/>
  <c r="T156" i="3"/>
  <c r="T155" i="3"/>
  <c r="T154" i="3"/>
  <c r="T153" i="3"/>
  <c r="T152" i="3"/>
  <c r="T151" i="3"/>
  <c r="T150" i="3"/>
  <c r="T149" i="3"/>
  <c r="T148" i="3"/>
  <c r="T147" i="3"/>
  <c r="T146" i="3"/>
  <c r="T145" i="3"/>
  <c r="T144" i="3"/>
  <c r="T143" i="3"/>
  <c r="T142" i="3"/>
  <c r="T141" i="3"/>
  <c r="T140" i="3"/>
  <c r="T139" i="3"/>
  <c r="T138" i="3"/>
  <c r="T137" i="3"/>
  <c r="T136" i="3"/>
  <c r="T135" i="3"/>
  <c r="T134" i="3"/>
  <c r="T133" i="3"/>
  <c r="T132" i="3"/>
  <c r="T131" i="3"/>
  <c r="T130" i="3"/>
  <c r="T129" i="3"/>
  <c r="T128" i="3"/>
  <c r="T127" i="3"/>
  <c r="T126" i="3"/>
  <c r="T125" i="3"/>
  <c r="T124" i="3"/>
  <c r="T123" i="3"/>
  <c r="T122" i="3"/>
  <c r="T121" i="3"/>
  <c r="T120" i="3"/>
  <c r="T119" i="3"/>
  <c r="T118" i="3"/>
  <c r="T117" i="3"/>
  <c r="T116" i="3"/>
  <c r="T115" i="3"/>
  <c r="T114" i="3"/>
  <c r="T113" i="3"/>
  <c r="T112" i="3"/>
  <c r="T111" i="3"/>
  <c r="T110" i="3"/>
  <c r="T109" i="3"/>
  <c r="T108" i="3"/>
  <c r="T107" i="3"/>
  <c r="T106" i="3"/>
  <c r="T105" i="3"/>
  <c r="O105" i="3"/>
  <c r="T104" i="3"/>
  <c r="T103" i="3"/>
  <c r="T102" i="3"/>
  <c r="T101" i="3"/>
  <c r="J101" i="3"/>
  <c r="T100" i="3"/>
  <c r="T99" i="3"/>
  <c r="T98" i="3"/>
  <c r="T97" i="3"/>
  <c r="T96" i="3"/>
  <c r="T95" i="3"/>
  <c r="T94" i="3"/>
  <c r="T93" i="3"/>
  <c r="T92" i="3"/>
  <c r="T91" i="3"/>
  <c r="T90" i="3"/>
  <c r="T89" i="3"/>
  <c r="T88" i="3"/>
  <c r="T87" i="3"/>
  <c r="T86" i="3"/>
  <c r="T85" i="3"/>
  <c r="T84" i="3"/>
  <c r="T83" i="3"/>
  <c r="T82" i="3"/>
  <c r="T81" i="3"/>
  <c r="T80" i="3"/>
  <c r="T79" i="3"/>
  <c r="T78" i="3"/>
  <c r="T77" i="3"/>
  <c r="T76" i="3"/>
  <c r="T75" i="3"/>
  <c r="T74" i="3"/>
  <c r="T73" i="3"/>
  <c r="T72" i="3"/>
  <c r="T71" i="3"/>
  <c r="T70" i="3"/>
  <c r="T69" i="3"/>
  <c r="T68" i="3"/>
  <c r="T67" i="3"/>
  <c r="T66" i="3"/>
  <c r="N62" i="3"/>
  <c r="L61" i="3"/>
  <c r="T51" i="3"/>
  <c r="T41" i="3"/>
  <c r="R22" i="3"/>
  <c r="T21" i="3"/>
  <c r="S9" i="3"/>
  <c r="R4" i="6"/>
  <c r="F19" i="12" s="1"/>
  <c r="F39" i="12" s="1"/>
  <c r="Q4" i="6"/>
  <c r="E19" i="12" s="1"/>
  <c r="E39" i="12" s="1"/>
  <c r="P4" i="6"/>
  <c r="Q19" i="12" s="1"/>
  <c r="Q39" i="12" s="1"/>
  <c r="O4" i="6"/>
  <c r="P19" i="12" s="1"/>
  <c r="P39" i="12" s="1"/>
  <c r="N4" i="6"/>
  <c r="O19" i="12" s="1"/>
  <c r="O39" i="12" s="1"/>
  <c r="M4" i="6"/>
  <c r="N19" i="12" s="1"/>
  <c r="N39" i="12" s="1"/>
  <c r="L4" i="6"/>
  <c r="M19" i="12" s="1"/>
  <c r="M39" i="12" s="1"/>
  <c r="K4" i="6"/>
  <c r="L19" i="12" s="1"/>
  <c r="L39" i="12" s="1"/>
  <c r="J4" i="6"/>
  <c r="K19" i="12" s="1"/>
  <c r="K39" i="12" s="1"/>
  <c r="I4" i="6"/>
  <c r="J19" i="12" s="1"/>
  <c r="J39" i="12" s="1"/>
  <c r="H4" i="6"/>
  <c r="I19" i="12" s="1"/>
  <c r="I39" i="12" s="1"/>
  <c r="G4" i="6"/>
  <c r="P16" i="12"/>
  <c r="P38" i="12" s="1"/>
  <c r="O16" i="12"/>
  <c r="O38" i="12" s="1"/>
  <c r="L16" i="12"/>
  <c r="L38" i="12" s="1"/>
  <c r="J16" i="12"/>
  <c r="J38" i="12" s="1"/>
  <c r="BM4" i="11"/>
  <c r="BL4" i="11"/>
  <c r="BK4" i="11"/>
  <c r="BJ4" i="11"/>
  <c r="BI4" i="11"/>
  <c r="BH4" i="11"/>
  <c r="BG4" i="11"/>
  <c r="BF4" i="11"/>
  <c r="BE4" i="11"/>
  <c r="BD4" i="11"/>
  <c r="BC4" i="11"/>
  <c r="BB4" i="11"/>
  <c r="BA4" i="11"/>
  <c r="AZ4" i="11"/>
  <c r="AY4" i="11"/>
  <c r="AX4" i="11"/>
  <c r="AW4" i="11"/>
  <c r="E10" i="12" s="1"/>
  <c r="E36" i="12" s="1"/>
  <c r="I1" i="17" l="1"/>
  <c r="S3" i="17"/>
  <c r="O4" i="3"/>
  <c r="N15" i="12" s="1"/>
  <c r="O6" i="3"/>
  <c r="N16" i="12" s="1"/>
  <c r="N38" i="12" s="1"/>
  <c r="L6" i="3"/>
  <c r="L4" i="3"/>
  <c r="K15" i="12" s="1"/>
  <c r="S6" i="3"/>
  <c r="S4" i="3"/>
  <c r="E15" i="12" s="1"/>
  <c r="R4" i="3"/>
  <c r="Q15" i="12" s="1"/>
  <c r="R6" i="3"/>
  <c r="N6" i="3"/>
  <c r="M16" i="12" s="1"/>
  <c r="M38" i="12" s="1"/>
  <c r="N4" i="3"/>
  <c r="M15" i="12" s="1"/>
  <c r="J4" i="3"/>
  <c r="I15" i="12" s="1"/>
  <c r="J6" i="3"/>
  <c r="I16" i="12" s="1"/>
  <c r="I38" i="12" s="1"/>
  <c r="P40" i="12"/>
  <c r="L3" i="6"/>
  <c r="D19" i="12"/>
  <c r="D39" i="12" s="1"/>
  <c r="K16" i="12"/>
  <c r="K38" i="12" s="1"/>
  <c r="P23" i="12"/>
  <c r="G2" i="13"/>
  <c r="G4" i="13"/>
  <c r="M3" i="13" s="1"/>
  <c r="J3" i="6"/>
  <c r="I3" i="6"/>
  <c r="P3" i="6"/>
  <c r="K3" i="6"/>
  <c r="O3" i="6"/>
  <c r="M3" i="6"/>
  <c r="G3" i="6"/>
  <c r="H3" i="6"/>
  <c r="N3" i="6"/>
  <c r="BN4" i="11"/>
  <c r="E16" i="12"/>
  <c r="E38" i="12" s="1"/>
  <c r="T3" i="17" l="1"/>
  <c r="T1" i="17" s="1"/>
  <c r="S1" i="17"/>
  <c r="N50" i="12"/>
  <c r="N52" i="12" s="1"/>
  <c r="N22" i="12"/>
  <c r="I50" i="12"/>
  <c r="Q50" i="12"/>
  <c r="Q16" i="12"/>
  <c r="Q38" i="12" s="1"/>
  <c r="M50" i="12"/>
  <c r="M52" i="12" s="1"/>
  <c r="M22" i="12"/>
  <c r="E50" i="12"/>
  <c r="E52" i="12" s="1"/>
  <c r="E22" i="12"/>
  <c r="K50" i="12"/>
  <c r="F10" i="12"/>
  <c r="P3" i="13"/>
  <c r="H3" i="13"/>
  <c r="L3" i="13"/>
  <c r="I3" i="13"/>
  <c r="K3" i="13"/>
  <c r="N3" i="13"/>
  <c r="O3" i="13"/>
  <c r="J3" i="13"/>
  <c r="G3" i="13"/>
  <c r="AH5" i="1"/>
  <c r="F13" i="12" s="1"/>
  <c r="F37" i="12" s="1"/>
  <c r="AG5" i="1"/>
  <c r="AF5" i="1"/>
  <c r="E13" i="12" s="1"/>
  <c r="E37" i="12" s="1"/>
  <c r="E40" i="12" s="1"/>
  <c r="E23" i="12" l="1"/>
  <c r="F36" i="12"/>
  <c r="P372" i="11"/>
  <c r="P371" i="11"/>
  <c r="P370" i="11"/>
  <c r="W369" i="11"/>
  <c r="P369" i="11" s="1"/>
  <c r="P368" i="11"/>
  <c r="P367" i="11"/>
  <c r="P366" i="11"/>
  <c r="P365" i="11"/>
  <c r="Y364" i="11"/>
  <c r="P364" i="11" s="1"/>
  <c r="P363" i="11"/>
  <c r="P362" i="11"/>
  <c r="P361" i="11"/>
  <c r="P360" i="11"/>
  <c r="P359" i="11"/>
  <c r="P358" i="11"/>
  <c r="P357" i="11"/>
  <c r="P356" i="11"/>
  <c r="P355" i="11"/>
  <c r="P354" i="11"/>
  <c r="P353" i="11"/>
  <c r="P352" i="11"/>
  <c r="S351" i="11"/>
  <c r="P351" i="11" s="1"/>
  <c r="P350" i="11"/>
  <c r="P349" i="11"/>
  <c r="P348" i="11"/>
  <c r="P347" i="11"/>
  <c r="P346" i="11"/>
  <c r="P345" i="11"/>
  <c r="P344" i="11"/>
  <c r="P343" i="11"/>
  <c r="P342" i="11"/>
  <c r="P341" i="11"/>
  <c r="P340" i="11"/>
  <c r="U339" i="11"/>
  <c r="P339" i="11" s="1"/>
  <c r="P338" i="11"/>
  <c r="P337" i="11"/>
  <c r="P336" i="11"/>
  <c r="P335" i="11"/>
  <c r="P334" i="11"/>
  <c r="P333" i="11"/>
  <c r="P332" i="11"/>
  <c r="P331" i="11"/>
  <c r="P330" i="11"/>
  <c r="P329" i="11"/>
  <c r="P328" i="11"/>
  <c r="K328" i="11"/>
  <c r="P327" i="11"/>
  <c r="P326" i="11"/>
  <c r="P325" i="11"/>
  <c r="P324" i="11"/>
  <c r="P323" i="11"/>
  <c r="P322" i="11"/>
  <c r="N322" i="11"/>
  <c r="M322" i="11"/>
  <c r="L322" i="11"/>
  <c r="K322" i="11"/>
  <c r="P321" i="11"/>
  <c r="P320" i="11"/>
  <c r="P319" i="11"/>
  <c r="P318" i="11"/>
  <c r="P317" i="11"/>
  <c r="P316" i="11"/>
  <c r="P315" i="11"/>
  <c r="P314" i="11"/>
  <c r="P313" i="11"/>
  <c r="U312" i="11"/>
  <c r="S312" i="11"/>
  <c r="P312" i="11" s="1"/>
  <c r="P311" i="11"/>
  <c r="P310" i="11"/>
  <c r="P309" i="11"/>
  <c r="P308" i="11"/>
  <c r="P307" i="11"/>
  <c r="P306" i="11"/>
  <c r="U305" i="11"/>
  <c r="S305" i="11"/>
  <c r="P304" i="11"/>
  <c r="P303" i="11"/>
  <c r="P302" i="11"/>
  <c r="P301" i="11"/>
  <c r="P300" i="11"/>
  <c r="P299" i="11"/>
  <c r="P298" i="11"/>
  <c r="P297" i="11"/>
  <c r="P296" i="11"/>
  <c r="P295" i="11"/>
  <c r="P294" i="11"/>
  <c r="P293" i="11"/>
  <c r="P292" i="11"/>
  <c r="P291" i="11"/>
  <c r="P290" i="11"/>
  <c r="P289" i="11"/>
  <c r="P288" i="11"/>
  <c r="P287" i="11"/>
  <c r="P286" i="11"/>
  <c r="P285" i="11"/>
  <c r="P284" i="11"/>
  <c r="P283" i="11"/>
  <c r="P282" i="11"/>
  <c r="P281" i="11"/>
  <c r="P280" i="11"/>
  <c r="P279" i="11"/>
  <c r="P278" i="11"/>
  <c r="P277" i="11"/>
  <c r="P276" i="11"/>
  <c r="P275" i="11"/>
  <c r="P274" i="11"/>
  <c r="P273" i="11"/>
  <c r="P272" i="11"/>
  <c r="P271" i="11"/>
  <c r="P270" i="11"/>
  <c r="P269" i="11"/>
  <c r="P268" i="11"/>
  <c r="P267" i="11"/>
  <c r="P266" i="11"/>
  <c r="P265" i="11"/>
  <c r="P264" i="11"/>
  <c r="P263" i="11"/>
  <c r="Y262" i="11"/>
  <c r="P262" i="11" s="1"/>
  <c r="P261" i="11"/>
  <c r="P260" i="11"/>
  <c r="U259" i="11"/>
  <c r="S259" i="11"/>
  <c r="P258" i="11"/>
  <c r="P257" i="11"/>
  <c r="P256" i="11"/>
  <c r="P255" i="11"/>
  <c r="P254" i="11"/>
  <c r="P253" i="11"/>
  <c r="P252" i="11"/>
  <c r="Y251" i="11"/>
  <c r="U251" i="11"/>
  <c r="P251" i="11" s="1"/>
  <c r="Y250" i="11"/>
  <c r="U250" i="11"/>
  <c r="P250" i="11" s="1"/>
  <c r="P249" i="11"/>
  <c r="P248" i="11"/>
  <c r="P247" i="11"/>
  <c r="P246" i="11"/>
  <c r="P245" i="11"/>
  <c r="P244" i="11"/>
  <c r="P243" i="11"/>
  <c r="P242" i="11"/>
  <c r="P241" i="11"/>
  <c r="P240" i="11"/>
  <c r="P239" i="11"/>
  <c r="P238" i="11"/>
  <c r="P237" i="11"/>
  <c r="P236" i="11"/>
  <c r="P235" i="11"/>
  <c r="P234" i="11"/>
  <c r="P233" i="11"/>
  <c r="N233" i="11"/>
  <c r="L233" i="11"/>
  <c r="K233" i="11"/>
  <c r="P232" i="11"/>
  <c r="P231" i="11"/>
  <c r="U230" i="11"/>
  <c r="S230" i="11"/>
  <c r="P230" i="11" s="1"/>
  <c r="P229" i="11"/>
  <c r="P228" i="11"/>
  <c r="P227" i="11"/>
  <c r="P226" i="11"/>
  <c r="P225" i="11"/>
  <c r="P224" i="11"/>
  <c r="P223" i="11"/>
  <c r="P222" i="11"/>
  <c r="P221" i="11"/>
  <c r="P220" i="11"/>
  <c r="P219" i="11"/>
  <c r="P218" i="11"/>
  <c r="P217" i="11"/>
  <c r="P216" i="11"/>
  <c r="V215" i="11"/>
  <c r="P215" i="11" s="1"/>
  <c r="P214" i="11"/>
  <c r="P213" i="11"/>
  <c r="P212" i="11"/>
  <c r="P211" i="11"/>
  <c r="P210" i="11"/>
  <c r="P209" i="11"/>
  <c r="P208" i="11"/>
  <c r="P207" i="11"/>
  <c r="P206" i="11"/>
  <c r="P205" i="11"/>
  <c r="P204" i="11"/>
  <c r="P203" i="11"/>
  <c r="P202" i="11"/>
  <c r="P201" i="11"/>
  <c r="P200" i="11"/>
  <c r="P199" i="11"/>
  <c r="P198" i="11"/>
  <c r="P197" i="11"/>
  <c r="P196" i="11"/>
  <c r="P195" i="11"/>
  <c r="P194" i="11"/>
  <c r="P193" i="11"/>
  <c r="P192" i="11"/>
  <c r="P191" i="11"/>
  <c r="P190" i="11"/>
  <c r="P189" i="11"/>
  <c r="P188" i="11"/>
  <c r="S187" i="11"/>
  <c r="P187" i="11" s="1"/>
  <c r="P186" i="11"/>
  <c r="P185" i="11"/>
  <c r="P184" i="11"/>
  <c r="P183" i="11"/>
  <c r="P182" i="11"/>
  <c r="P181" i="11"/>
  <c r="P180" i="11"/>
  <c r="P179" i="11"/>
  <c r="P178" i="11"/>
  <c r="P177" i="11"/>
  <c r="P176" i="11"/>
  <c r="P175" i="11"/>
  <c r="P174" i="11"/>
  <c r="P173" i="11"/>
  <c r="P172" i="11"/>
  <c r="P171" i="11"/>
  <c r="P170" i="11"/>
  <c r="P169" i="11"/>
  <c r="P168" i="11"/>
  <c r="P167" i="11"/>
  <c r="P166" i="11"/>
  <c r="P165" i="11"/>
  <c r="P164" i="11"/>
  <c r="P163" i="11"/>
  <c r="P162" i="11"/>
  <c r="P161" i="11"/>
  <c r="P160" i="11"/>
  <c r="P159" i="11"/>
  <c r="P158" i="11"/>
  <c r="P157" i="11"/>
  <c r="P156" i="11"/>
  <c r="P155" i="11"/>
  <c r="P154" i="11"/>
  <c r="P153" i="11"/>
  <c r="P152" i="11"/>
  <c r="P151" i="11"/>
  <c r="P150" i="11"/>
  <c r="P149" i="11"/>
  <c r="P148" i="11"/>
  <c r="P147" i="11"/>
  <c r="P146" i="11"/>
  <c r="P145" i="11"/>
  <c r="P144" i="11"/>
  <c r="P143" i="11"/>
  <c r="P142" i="11"/>
  <c r="P141" i="11"/>
  <c r="P140" i="11"/>
  <c r="P139" i="11"/>
  <c r="P138" i="11"/>
  <c r="P137" i="11"/>
  <c r="P136" i="11"/>
  <c r="P135" i="11"/>
  <c r="S134" i="11"/>
  <c r="P134" i="11" s="1"/>
  <c r="P133" i="11"/>
  <c r="Y132" i="11"/>
  <c r="P132" i="11" s="1"/>
  <c r="P131" i="11"/>
  <c r="P130" i="11"/>
  <c r="P129" i="11"/>
  <c r="P128" i="11"/>
  <c r="P127" i="11"/>
  <c r="P126" i="11"/>
  <c r="P125" i="11"/>
  <c r="P124" i="11"/>
  <c r="P123" i="11"/>
  <c r="P122" i="11"/>
  <c r="P121" i="11"/>
  <c r="P120" i="11"/>
  <c r="P119" i="11"/>
  <c r="P118" i="11"/>
  <c r="Y117" i="11"/>
  <c r="P117" i="11" s="1"/>
  <c r="P116" i="11"/>
  <c r="P115" i="11"/>
  <c r="P114" i="11"/>
  <c r="P113" i="11"/>
  <c r="P112" i="11"/>
  <c r="S111" i="11"/>
  <c r="P111" i="11" s="1"/>
  <c r="P110" i="11"/>
  <c r="P109" i="11"/>
  <c r="P108" i="11"/>
  <c r="P107" i="11"/>
  <c r="P106" i="11"/>
  <c r="P105" i="11"/>
  <c r="P104" i="11"/>
  <c r="P103" i="11"/>
  <c r="P102" i="11"/>
  <c r="P101" i="11"/>
  <c r="P100" i="11"/>
  <c r="P99" i="11"/>
  <c r="P98" i="11"/>
  <c r="P97" i="11"/>
  <c r="P96" i="11"/>
  <c r="U95" i="11"/>
  <c r="P95" i="11"/>
  <c r="U94" i="11"/>
  <c r="P94" i="11" s="1"/>
  <c r="P93" i="11"/>
  <c r="P92" i="11"/>
  <c r="P91" i="11"/>
  <c r="U90" i="11"/>
  <c r="P90" i="11" s="1"/>
  <c r="P89" i="11"/>
  <c r="P88" i="11"/>
  <c r="P87" i="11"/>
  <c r="P86" i="11"/>
  <c r="P85" i="11"/>
  <c r="P84" i="11"/>
  <c r="Y83" i="11"/>
  <c r="P83" i="11" s="1"/>
  <c r="P82" i="11"/>
  <c r="P81" i="11"/>
  <c r="P80" i="11"/>
  <c r="P79" i="11"/>
  <c r="P78" i="11"/>
  <c r="P77" i="11"/>
  <c r="P76" i="11"/>
  <c r="P75" i="11"/>
  <c r="P74" i="11"/>
  <c r="P73" i="11"/>
  <c r="P72" i="11"/>
  <c r="P71" i="11"/>
  <c r="P70" i="11"/>
  <c r="P69" i="11"/>
  <c r="P68" i="11"/>
  <c r="P67" i="11"/>
  <c r="Y66" i="11"/>
  <c r="U66" i="11"/>
  <c r="U4" i="11" s="1"/>
  <c r="M10" i="12" s="1"/>
  <c r="S66" i="11"/>
  <c r="P66" i="11" s="1"/>
  <c r="P65" i="11"/>
  <c r="P64" i="11"/>
  <c r="P63" i="11"/>
  <c r="P62" i="11"/>
  <c r="P61" i="11"/>
  <c r="P60" i="11"/>
  <c r="P59" i="11"/>
  <c r="P58" i="11"/>
  <c r="P57" i="11"/>
  <c r="P56" i="11"/>
  <c r="P55" i="11"/>
  <c r="P54" i="11"/>
  <c r="P53" i="11"/>
  <c r="P52" i="11"/>
  <c r="P51" i="11"/>
  <c r="P50" i="11"/>
  <c r="P49" i="11"/>
  <c r="P48" i="11"/>
  <c r="P47" i="11"/>
  <c r="P46" i="11"/>
  <c r="P45" i="11"/>
  <c r="P44" i="11"/>
  <c r="P43" i="11"/>
  <c r="P42" i="11"/>
  <c r="P41" i="11"/>
  <c r="P40" i="11"/>
  <c r="Y39" i="11"/>
  <c r="P39" i="11" s="1"/>
  <c r="P38" i="11"/>
  <c r="P37" i="11"/>
  <c r="P36" i="11"/>
  <c r="P35" i="11"/>
  <c r="P34" i="11"/>
  <c r="P33" i="11"/>
  <c r="P32" i="11"/>
  <c r="P31" i="11"/>
  <c r="P30" i="11"/>
  <c r="P29" i="11"/>
  <c r="P28" i="11"/>
  <c r="P27" i="11"/>
  <c r="P26" i="11"/>
  <c r="P25" i="11"/>
  <c r="P24" i="11"/>
  <c r="P23" i="11"/>
  <c r="P22" i="11"/>
  <c r="P21" i="11"/>
  <c r="P20" i="11"/>
  <c r="P19" i="11"/>
  <c r="P18" i="11"/>
  <c r="P17" i="11"/>
  <c r="P16" i="11"/>
  <c r="P15" i="11"/>
  <c r="Y14" i="11"/>
  <c r="P13" i="11"/>
  <c r="P12" i="11"/>
  <c r="P11" i="11"/>
  <c r="P10" i="11"/>
  <c r="U9" i="11"/>
  <c r="P9" i="11" s="1"/>
  <c r="U8" i="11"/>
  <c r="P8" i="11" s="1"/>
  <c r="P7" i="11"/>
  <c r="V4" i="11"/>
  <c r="N10" i="12" s="1"/>
  <c r="T4" i="11"/>
  <c r="L10" i="12" s="1"/>
  <c r="R4" i="11"/>
  <c r="J10" i="12" s="1"/>
  <c r="Q4" i="11"/>
  <c r="I10" i="12" s="1"/>
  <c r="J36" i="12" l="1"/>
  <c r="L36" i="12"/>
  <c r="N36" i="12"/>
  <c r="I36" i="12"/>
  <c r="M36" i="12"/>
  <c r="Y4" i="11"/>
  <c r="Q10" i="12" s="1"/>
  <c r="P259" i="11"/>
  <c r="P305" i="11"/>
  <c r="P14" i="11"/>
  <c r="S4" i="11"/>
  <c r="K10" i="12" s="1"/>
  <c r="W4" i="11"/>
  <c r="O10" i="12" s="1"/>
  <c r="P4" i="11" l="1"/>
  <c r="V3" i="11" s="1"/>
  <c r="P2" i="11"/>
  <c r="D9" i="12" s="1"/>
  <c r="K36" i="12"/>
  <c r="O36" i="12"/>
  <c r="Q36" i="12"/>
  <c r="T3" i="11" l="1"/>
  <c r="S3" i="11"/>
  <c r="Q3" i="11"/>
  <c r="D10" i="12"/>
  <c r="Y3" i="11"/>
  <c r="W3" i="11"/>
  <c r="R3" i="11"/>
  <c r="U3" i="11"/>
  <c r="D48" i="12"/>
  <c r="T60" i="3"/>
  <c r="T59" i="3"/>
  <c r="T58" i="3"/>
  <c r="T56" i="3"/>
  <c r="T55" i="3"/>
  <c r="T54" i="3"/>
  <c r="T52" i="3"/>
  <c r="T45" i="3"/>
  <c r="T44" i="3"/>
  <c r="T22" i="3"/>
  <c r="G1" i="3" l="1"/>
  <c r="I4" i="3"/>
  <c r="D15" i="12" s="1"/>
  <c r="I6" i="3"/>
  <c r="T6" i="3"/>
  <c r="F16" i="12" s="1"/>
  <c r="T4" i="3"/>
  <c r="F15" i="12" s="1"/>
  <c r="F22" i="12" s="1"/>
  <c r="D36" i="12"/>
  <c r="P3" i="11"/>
  <c r="K98"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T64" i="1"/>
  <c r="L64" i="1"/>
  <c r="L3" i="1" s="1"/>
  <c r="I12" i="12" s="1"/>
  <c r="K63" i="1"/>
  <c r="K62" i="1"/>
  <c r="K61" i="1"/>
  <c r="K60" i="1"/>
  <c r="K59" i="1"/>
  <c r="K58" i="1"/>
  <c r="K57" i="1"/>
  <c r="K56" i="1"/>
  <c r="K55" i="1"/>
  <c r="K54" i="1"/>
  <c r="K53" i="1"/>
  <c r="K52" i="1"/>
  <c r="K51" i="1"/>
  <c r="K50" i="1"/>
  <c r="K49" i="1"/>
  <c r="K48" i="1"/>
  <c r="K47" i="1"/>
  <c r="K46" i="1"/>
  <c r="K45" i="1"/>
  <c r="K44" i="1"/>
  <c r="T43" i="1"/>
  <c r="K43" i="1" s="1"/>
  <c r="K42" i="1"/>
  <c r="K41" i="1"/>
  <c r="T40" i="1"/>
  <c r="M40" i="1"/>
  <c r="K39" i="1"/>
  <c r="K38" i="1"/>
  <c r="K37" i="1"/>
  <c r="K36" i="1"/>
  <c r="K35" i="1"/>
  <c r="K34" i="1"/>
  <c r="K33" i="1"/>
  <c r="K32" i="1"/>
  <c r="K31" i="1"/>
  <c r="K30" i="1"/>
  <c r="K29" i="1"/>
  <c r="K27" i="1"/>
  <c r="K26" i="1"/>
  <c r="K25" i="1"/>
  <c r="K24" i="1"/>
  <c r="K23" i="1"/>
  <c r="K22" i="1"/>
  <c r="K21" i="1"/>
  <c r="K20" i="1"/>
  <c r="K19" i="1"/>
  <c r="K18" i="1"/>
  <c r="K17" i="1"/>
  <c r="K16" i="1"/>
  <c r="K15" i="1"/>
  <c r="N14" i="1"/>
  <c r="N3" i="1" s="1"/>
  <c r="K12" i="12" s="1"/>
  <c r="K13" i="1"/>
  <c r="K12" i="1"/>
  <c r="K11" i="1"/>
  <c r="K10" i="1"/>
  <c r="K9" i="1"/>
  <c r="T8" i="1"/>
  <c r="M8" i="1"/>
  <c r="M3" i="1" s="1"/>
  <c r="J12" i="12" s="1"/>
  <c r="R5" i="1"/>
  <c r="O13" i="12" s="1"/>
  <c r="Q5" i="1"/>
  <c r="N13" i="12" s="1"/>
  <c r="P5" i="1"/>
  <c r="M13" i="12" s="1"/>
  <c r="O5" i="1"/>
  <c r="L13" i="12" s="1"/>
  <c r="T3" i="1" l="1"/>
  <c r="Q12" i="12" s="1"/>
  <c r="Q49" i="12" s="1"/>
  <c r="Q52" i="12" s="1"/>
  <c r="L37" i="12"/>
  <c r="L40" i="12" s="1"/>
  <c r="L23" i="12"/>
  <c r="M37" i="12"/>
  <c r="M40" i="12" s="1"/>
  <c r="M23" i="12"/>
  <c r="N37" i="12"/>
  <c r="N40" i="12" s="1"/>
  <c r="N23" i="12"/>
  <c r="O37" i="12"/>
  <c r="O40" i="12" s="1"/>
  <c r="O23" i="12"/>
  <c r="K49" i="12"/>
  <c r="K52" i="12" s="1"/>
  <c r="K22" i="12"/>
  <c r="J49" i="12"/>
  <c r="J52" i="12" s="1"/>
  <c r="J22" i="12"/>
  <c r="I49" i="12"/>
  <c r="I52" i="12" s="1"/>
  <c r="I22" i="12"/>
  <c r="I5" i="3"/>
  <c r="K5" i="3"/>
  <c r="Q5" i="3"/>
  <c r="P5" i="3"/>
  <c r="M5" i="3"/>
  <c r="D16" i="12"/>
  <c r="L5" i="3"/>
  <c r="R5" i="3"/>
  <c r="J5" i="3"/>
  <c r="O5" i="3"/>
  <c r="N5" i="3"/>
  <c r="D50" i="12"/>
  <c r="F38" i="12"/>
  <c r="F40" i="12" s="1"/>
  <c r="F23" i="12"/>
  <c r="L5" i="1"/>
  <c r="I13" i="12" s="1"/>
  <c r="K64" i="1"/>
  <c r="M5" i="1"/>
  <c r="J13" i="12" s="1"/>
  <c r="T5" i="1"/>
  <c r="Q13" i="12" s="1"/>
  <c r="K8" i="1"/>
  <c r="K14" i="1"/>
  <c r="N5" i="1"/>
  <c r="K13" i="12" s="1"/>
  <c r="K40" i="1"/>
  <c r="K3" i="1" l="1"/>
  <c r="D12" i="12" s="1"/>
  <c r="D49" i="12" s="1"/>
  <c r="D52" i="12" s="1"/>
  <c r="Q22" i="12"/>
  <c r="I37" i="12"/>
  <c r="I40" i="12" s="1"/>
  <c r="I23" i="12"/>
  <c r="K37" i="12"/>
  <c r="K40" i="12" s="1"/>
  <c r="K23" i="12"/>
  <c r="Q37" i="12"/>
  <c r="Q40" i="12" s="1"/>
  <c r="Q23" i="12"/>
  <c r="J37" i="12"/>
  <c r="J40" i="12" s="1"/>
  <c r="J23" i="12"/>
  <c r="D38" i="12"/>
  <c r="K5" i="1"/>
  <c r="D13" i="12" s="1"/>
  <c r="D37" i="12" s="1"/>
  <c r="D22" i="12" l="1"/>
  <c r="D23" i="12"/>
  <c r="D40" i="12"/>
  <c r="D43" i="12" s="1"/>
  <c r="K4" i="1"/>
  <c r="N4" i="1"/>
  <c r="M4" i="1"/>
  <c r="L4" i="1"/>
  <c r="Q4" i="1"/>
  <c r="R4" i="1"/>
  <c r="T4" i="1"/>
  <c r="P4" i="1"/>
  <c r="O4" i="1"/>
  <c r="R4" i="13"/>
  <c r="R2" i="13"/>
</calcChain>
</file>

<file path=xl/sharedStrings.xml><?xml version="1.0" encoding="utf-8"?>
<sst xmlns="http://schemas.openxmlformats.org/spreadsheetml/2006/main" count="12491" uniqueCount="1706">
  <si>
    <t>Έργα  για το πόσιμο νερό τρέχουσας προγραμματικής περιόδου ανά πρόγραμμα χρηματοδότησης -Συνοπτικοί πίνακες</t>
  </si>
  <si>
    <t>Ανάλυση   Συνολικής δημόσιας δαπάνης ανα πρόγραμμα χρηματοδότησης</t>
  </si>
  <si>
    <t>ΣΥΝΟΛΑ ΑΝΑ ΠΡΟΓΡΑΜΜΑ ΧΡΗΜΑΤΟΔΟΤΗΣΗΣ</t>
  </si>
  <si>
    <t>ΑΝΑΛΥΣΗ  ΥΠΟΕΡΓΩΝ ΑΝΑ ΚΑΤΗΓΟΡΙΑ</t>
  </si>
  <si>
    <t>Πρόγραμμα Χρηματοδότησης'</t>
  </si>
  <si>
    <t>Συνολική Δημόσια Δαπάνη Έργου (προ ΦΠΑ)</t>
  </si>
  <si>
    <t>Νομικές Δεσμεύσεις 30/06/2020 (συγχρ ΔΔ)</t>
  </si>
  <si>
    <t xml:space="preserve">Αθροιστική πρόβλεψη προς πιστοποίηση πληρωμών (Συγχρ ΔΔ) έως 31/12/2023 για τα έργα του ΕΣΠΑ η μέχρι αποπεράτωσης για τα έργα που δεν χρηματοδοτούνται από το ΕΣΠΑ </t>
  </si>
  <si>
    <t>Υδροληψία</t>
  </si>
  <si>
    <t>Αφαλάτωση</t>
  </si>
  <si>
    <t>Εξωτερικά Δίκτυα</t>
  </si>
  <si>
    <t>Εγκατάσταση Επεξεργασίας</t>
  </si>
  <si>
    <t>Εσωτερικά Δίκτυα</t>
  </si>
  <si>
    <t>Συστήματα Τηλεμετρίας &amp; Ελέγχου Διαρροών</t>
  </si>
  <si>
    <t>Μελέτες</t>
  </si>
  <si>
    <t xml:space="preserve">Εξοικονόμηση Ενέργειας </t>
  </si>
  <si>
    <t>Υποστηρικτικά</t>
  </si>
  <si>
    <t>ΠΕΠ</t>
  </si>
  <si>
    <t>αριθ.έργων</t>
  </si>
  <si>
    <t>σύν. ΔΔΕ(πρό ΦΠΑ)</t>
  </si>
  <si>
    <t>ΥΜΕΠΕΡΑΑ</t>
  </si>
  <si>
    <t>ΤΡΙΤΣΗΣ</t>
  </si>
  <si>
    <t>ΥΠΕΣ</t>
  </si>
  <si>
    <t>ΣΥΝΟΛΟ</t>
  </si>
  <si>
    <t>Προτεινόμενα έργα για ένταξη στα ΠΕΠ</t>
  </si>
  <si>
    <t>ΓΕΝΙΚΟ ΣΥΝΟΛΟ :</t>
  </si>
  <si>
    <t>Αριθμός έργων</t>
  </si>
  <si>
    <t>Συνολικα έργα</t>
  </si>
  <si>
    <t>Έργα με Νομικές Δεσμεύσεις 30/06/2020 (συγχρ ΔΔ)</t>
  </si>
  <si>
    <t>Έργα  για το πόσιμο νερό τρέχουσας προγραμματικής περιόδου ανά φορέα παρακολούθησης   -Αναλυτικός πίνακας ενταγμένων  έργων όλων των προγραμματων</t>
  </si>
  <si>
    <t>αριθ.έργων :</t>
  </si>
  <si>
    <t>% σύν. ΔΔΕ (προ ΦΠΑ):</t>
  </si>
  <si>
    <t>σύν. ΔΔΕ (προ ΦΠΑ):</t>
  </si>
  <si>
    <t>ΣΥΝΟΛΙΚΗ ΔΗΜΟΣΙΑ ΔΑΠΑΝΗ ΥΠΟΕΡΓΟΥ ΑΝΑ ΚΑΤΗΓΟΡΙΑ</t>
  </si>
  <si>
    <t>α/α</t>
  </si>
  <si>
    <t>ΦΟΡΕΑΣ ΠΑΡΑΚΟΛΟΥΘΗΣΗΣ</t>
  </si>
  <si>
    <t>Δικαιούχος</t>
  </si>
  <si>
    <t>ΚΩΔΙΚΟΣ ΕΡΓΟΥ</t>
  </si>
  <si>
    <t>ΤΙΤΛΟΣ ΕΡΓΟΥ</t>
  </si>
  <si>
    <t>Περιφέρεια</t>
  </si>
  <si>
    <t>Συνολική Δημόσια Δαπάνη Έργου (πρό ΦΠΑ)</t>
  </si>
  <si>
    <t>Ε.Υ.Δ. Ε.Π. ΥΜΕΠΕΡΑΑ</t>
  </si>
  <si>
    <t>1610463-ΕΙΔΙΚΗ ΥΠΗΡΕΣΙΑ ΔΗΜΟΣΙΩΝ ΕΡΓΩΝ ΚΑΤΑΣΚΕΥΗΣ ΥΔΡΑΥΛΙΚΩΝ &amp; ΛΙΜΕΝΙΚΩΝ ΥΠΟΔΟΜΩΝ</t>
  </si>
  <si>
    <t>ΥΔΡΕΥΣΗ ΝΗΣΟΥ ΠΑΞΩΝ - Στάδιο Κατασκευή</t>
  </si>
  <si>
    <t xml:space="preserve">Ιονίων Νήσων </t>
  </si>
  <si>
    <t>1020236-ΟΡΓΑΝΙΣΜΟΣ ΑΝΑΠΤΥΞΗΣ ΚΡΗΤΗΣ Α.Ε (Ο.Α.Κ. Α.Ε.)</t>
  </si>
  <si>
    <t>ΥΔΡΕΥΣΗ ΗΡΑΚΛΕΙΟΥ ΚΑΙ ΑΓ. ΝΙΚΟΛΑΟΥ ΑΠΟ ΤΟ ΦΡΑΓΜΑ ΑΠΟΣΕΛΕΜΗ- ΕΡΓΑ ΕΝΙΣΧΥΣΗΣ ΤΑΜΙΕΥΤΗΡΑ ΦΡΑΓΜΑΤΟΣ ΑΠΟΣΕΛΕΜΗ ΑΠΟ ΤΟ ΟΡΟΠΕΔΙΟ ΛΑΣΙΘΙΟΥ</t>
  </si>
  <si>
    <t xml:space="preserve">Κρήτης </t>
  </si>
  <si>
    <t>40119176-ΔΗΜΟΣ ΘΕΡΜΗΣ</t>
  </si>
  <si>
    <t>ΠΡΟΜΗΘΕΙΑ, ΕΓΚΑΤΑΣΤΑΣΗ ΚΑΙ ΘΕΣΗ ΣΕ ΛΕΙΤΟΥΡΓΙΑ ΣΥΣΤΗΜΑΤΟΣ ΕΛΕΓΧΟΥ ΔΙΑΡΡΟΩΝ, ΠΑΡΑΚΟΛΟΥΘΗΣΗΣ ΚΑΙ ΑΥΤΟΜΑΤΟΥ ΕΛΕΓΧΟΥ ΥΔΡΑΥΛΙΚΩΝ ΚΑΙ ΛΕΙΤΟΥΡΓΙΚΩΝ ΠΑΡΑΜΕΤΡΩΝ ΚΕΝΤΡΙΚΟΥ ΣΥΣΤΗΜΑΤΟΣ ΤΡΟΦΟΔΟΣΙΑΣ ΔΙΚΤΥΟΥ ΥΔΡΕΥΣΗΣ ΔΗΜΟΥ ΘΕΡΜΗΣ</t>
  </si>
  <si>
    <t xml:space="preserve">Κεντρικής Μακεδονίας </t>
  </si>
  <si>
    <t>4040205-ΔΕΥΑ ΚΑΤΕΡΙΝΗΣ</t>
  </si>
  <si>
    <t>Προμήθεια και Εγκατάσταση Συστήματος Ελέγχου και Τηλεχειρισμού για τον Έλεγχο Διαρροών Ύδρευσης ΔΕ Κατερίνης και ΔΕ Παραλίας</t>
  </si>
  <si>
    <t>4041006-ΔΗΜΟΤΙΚΗ ΕΠΙΧΕΙΡΗΣΗ ΥΔΡΕΥΣΗΣ ΑΠΟΧΕΤΕΥΣΗΣ ΤΡΙΠΟΛΗΣ</t>
  </si>
  <si>
    <t>ΠΡΟΜΗΘΕΙΑ, ΕΓΚΑΤΑΣΤΑΣΗ ΚΑΙ ΘΕΣΗ ΣΕ ΛΕΙΤΟΥΡΓΙΑ ΣΥΣΤΗΜΑΤΟΣ ΤΗΛΕ-ΕΛΕΓΧΟΥ / ΤΗΛΕΧΕΙΡΙΣΜΟΥ ΓΙΑ ΤΟΝ ΕΛΕΓΧΟ ΤΩΝ ΔΙΑΡΡΟΩΝ ΚΑΙ ΤΗ ΣΥΓΧΡΟΝΗ ΔΙΑΧΕΙΡΙΣΗ ΤΟΥ ΔΙΚΤΥΟΥ ΥΔΡΕΥΣΗΣ ΤΗΣ Δ.Ε.Υ.Α. ΤΡΙΠΟΛΗΣ</t>
  </si>
  <si>
    <t xml:space="preserve">Πελοποννήσου </t>
  </si>
  <si>
    <t>4040143-ΔΗΜΟΤΙΚΗ ΕΠΙΧΕΙΡΗΣΗ ΥΔΡΕΥΣΗΣ ΑΠΟΧΕΤΕΥΣΗΣ ΔΡΑΜΑΣ</t>
  </si>
  <si>
    <t>Επέκταση συστήματος ελέγχου διαρροών Δήμου Δράμας</t>
  </si>
  <si>
    <t>Ανατολικής Μακεδονίας, Θράκης</t>
  </si>
  <si>
    <t>1011382-ΕΙΔΙΚΗ ΥΠΗΡΕΣΙΑ ΔΗΜΟΣΙΩΝ ΕΡΓΩΝ ΚΑΤΑΣΚΕΥΗΣ ΥΔΡΑΥΛΙΚΩΝ ΥΠΟΔΟΜΩΝ</t>
  </si>
  <si>
    <t>ΕΡΓΑ ΥΔΡΕΥΣΗΣ ΑΜΦΙΛΟΧΙΑΣ ΒΑΛΤΟΥ</t>
  </si>
  <si>
    <t xml:space="preserve">Δυτικής Ελλάδας </t>
  </si>
  <si>
    <t>4041063-ΔΗΜΟΤΙΚΗ ΕΠΙΧΕΙΡΗΣΗ ΥΔΡΕΥΣΗΣ- ΑΠΟΧΕΤΕΥΣΗΣ ΞΥΛΟΚΑΣΤΡΟΥ-ΕΥΡΩΣΤΙΝΗΣ</t>
  </si>
  <si>
    <t>ΠΡΟΜΗΘΕΙΑ, ΕΓΚΑΤΑΣΤΑΣΗ ΚΑΙ ΘΕΣΗ ΣΕ ΛΕΙΤΟΥΡΓΙΑ ΣΥΣΤΗΜΑΤΟΣ ΤΗΛΕΕΛΕΓΧΟΥ – ΤΗΛΕΧΕΙΡΙΣΜΟΥ ΚΑΙ ΑΝΙΧΝΕΥΣΗΣ ΔΙΑΡΡΟΩΝ ΤΟΥ ΔΙΚΤΥΟΥ ΥΔΡΕΥΣΗΣ ΤΩΝ  Δ.Ε. ΞΥΛΟΚΑΣΤΡΟΥ, ΕΥΡΩΣΤΙΝΗΣ ΤΗΣ ΔΕΥΑΞΕ ΚΑΙ ΕΝΤΑΞΗ ΤΟΥ ΣΤΟ ΥΠΑΡΧΟΝ ΣΥΣΤΗΜΑ.</t>
  </si>
  <si>
    <t>40149092-ΔΗΜΟΣ ΝΕΑΣ ΠΡΟΠΟΝΤΙΔΑΣ</t>
  </si>
  <si>
    <t>Εγκατάσταση συστημάτων τηλεμετρίας και αυτοματισμού στα δίκτυα ύδρευσης και ηλεκτρονικό σύστημα εντοπισμού και ελέγχου διαρροών στα εσωτερικά δίκτυα των Τ.Δ. της Δ.Ε. Μουδανιών του Δήμου Ν. Προποντίδας</t>
  </si>
  <si>
    <t>40144174-ΔΗΜΟΣ ΕΜΜΑΝΟΥΗΛ ΠΑΠΠΑ</t>
  </si>
  <si>
    <t>ΑΝΑΒΑΘΜΙΣΗ ΔΙΚΤΥΩΝ ΥΔΡΕΥΣΗΣ Τ.Κ. ΑΓΙΟΥ ΠΝΕΥΜΑΤΟΣ, ΕΜΜΑΝΟΥΗΛ ΠΑΠΠΑ, ΔΑΦΝΟΥΔΙΟΥ, ΤΟΥΜΠΑΣ ΔΗΜΟΥ ΕΜΜΑΝΟΥΗΛ ΠΑΠΠΑ</t>
  </si>
  <si>
    <t>40107094-ΔΗΜΟΣ ΔΙΣΤΟΜΟΥ - ΑΡΑΧΟΒΑΣ - ΑΝΤΙΚΥΡΑΣ</t>
  </si>
  <si>
    <t>ΕΛΕΓΧΟΣ ΔΙΑΡΡΟΩΝ, ΕΞΟΙΚΟΝΟΜΗΣΗ ΥΔΑΤΟΣ ΚΑΙ ΕΝΕΡΓΕΙΑΣ ΔΙΚΤΥΩΝ ΥΔΡΕΥΣΗΣ ΔΗΜΟΥ ΔΙΣΤΟΜΟΥ-ΑΡΑΧΟΒΑΣ-ΑΝΤΙΚΥΡΑΣ</t>
  </si>
  <si>
    <t xml:space="preserve">Στερεάς Ελλάδας </t>
  </si>
  <si>
    <t>4040804-ΔΗΜΟΤΙΚΗ ΕΠΙΧΕΙΡΗΣΗ ΥΔΡΕΥΣΗΣ ΑΠΟΧΕΤΕΥΣΗΣ ΧΑΛΚΙΔΑΣ</t>
  </si>
  <si>
    <t>ΠΡΟΜΗΘΕΙΑ ΣΥΣΤΗΜΑΤΟΣ ΔΙΑΧΕΙΡΙΣΗΣ &amp; ΕΛΕΓΧΟΥ ΔΙΑΡΡΟΩΝ ΕΣΩΤΕΡΙΚΩΝ ΔΙΚΤΥΩΝ ΥΔΡΕΥΣΗΣ Δ.Ε. ΔΗΜΟΥ ΧΑΛΚΙΔΑΣ</t>
  </si>
  <si>
    <t>40146216-ΔΗΜΟΣ ΚΑΜΕΝΩΝ ΒΟΥΡΛΩΝ</t>
  </si>
  <si>
    <t>ΠΡΟΜΗΘΕΙΑ ΣΥΣΤΗΜΑΤΟΣ ΒΕΛΤΙΩΣΗΣ, ΕΚΣΥΓΧΡΟΝΙΣΜΟΥ ΚΑΙ ΕΛΕΓΧΟΥ ΔΙΑΡΡΟΩΝ ΔΙΚΤΥΩΝ ΥΔΡΕΥΣΗΣ ΔΗΜΟΥ ΚΑΜΕΝΩΝ ΒΟΥΡΛΩΝ</t>
  </si>
  <si>
    <t>40105260-ΔΗΜΟΣ ΡΑΦΗΝΑΣ - ΠΙΚΕΡΜΙΟΥ</t>
  </si>
  <si>
    <t xml:space="preserve">ΠΡΟΜΗΘΕΙΑ ΚΑΙ ΕΓΚΑΤΑΣΤΑΣΗ ΣΥΣΤΗΜΑΤΟΣ ΠΑΡΑΚΟΛΟΥΘΗΣΗΣ ΚΑΙ ΑΝΙΧΝΕΥΣΗΣ ΔΙΑΡΡΟΩΝ ΤΟΥ ΔΙΚΤΥΟΥ ΥΔΡΕΥΣΗΣ ΤΗΣ ΔΗΜΟΤΙΚΗΣ ΕΝΟΤΗΤΑΣ ΡΑΦΗΝΑΣ ΤΟΥ ΔΗΜΟΥ ΡΑΦΗΝΑΣ-ΠΙΚΕΡΜΙΟΥ </t>
  </si>
  <si>
    <t xml:space="preserve">Αττικής </t>
  </si>
  <si>
    <t>4040503-ΔΗΜΟΤΙΚΗ ΕΠΙΧΕΙΡΗΣΗ ΥΔΡΕΥΣΗΣ-ΑΠΟΧΕΤΕΥΣΗΣ (ΔΕΥΑ) ΚΑΡΔΙΤΣΑΣ</t>
  </si>
  <si>
    <t>"Επέκταση υπάρχοντος συστήματος ελέγχου διαρροών (τηλέλεγχος/τηλεχειρισμός) στο υφιστάμενο δίκτυο της πόλης της Καρδίτσας και των Δημοτικών Ενοτήτων Καρδίτσας, Κάμπου και Μητρόπολης"</t>
  </si>
  <si>
    <t xml:space="preserve">Θεσσαλίας </t>
  </si>
  <si>
    <t>4040802-ΔΗΜΟΤΙΚΗ ΕΠΙΧΕΙΡΗΣΗ ΥΔΡΕΥΣΗΣ ΑΠΟΧΕΤΕΥΣΗΣ ΛΑΜΙΑΣ (ΔΕΥΑ)</t>
  </si>
  <si>
    <t>ΠΡΟΜΗΘΕΙΑ ΚΑΙ ΕΓΚΑΤΑΣΤΑΣΗ ΣΥΣΤΗΜΑΤΩΝ ΗΛΕΚΤΡΟΝΙΚΗΣ ΔΙΑΧΕΙΡΙΣΗΣ ΣΤΑ ΥΔΡΑΓΩΓΕΙΑ ΔΗΜΟΥ ΛΑΜΙΕΩΝ</t>
  </si>
  <si>
    <t>4041002-ΔΗΜΟΤΙΚΗ ΕΠΙΧΕΙΡΗΣΗ ΥΔΡΕΥΣΗΣ ΑΠΟΧΕΤΕΥΣΗΣ (ΔΕΥΑ) ΚΑΛΑΜΑΤΑΣ</t>
  </si>
  <si>
    <t>ΠΡΟΜΗΘΕΙΑ ΚΑΙ ΕΓΚΑΤΑΣΤΑΣΗ ΣΥΣΤΗΜΑΤΩΝ ΕΛΕΓΧΟΥ ΔΙΑΡΡΟΩΝ (ΤΗΛΕΕΛΕΓΧΟΣ/ ΤΗΛΕΧΕΙΡΙΣΜΟΣ) ΣΕ ΥΦΙΣΤΑΜΕΝΑ ΔΙΚΤΥΑ ΜΕΤΑΦΟΡΑΣ ΚΑΙ ΔΙΑΝΟΜΗΣ ΝΕΡΟΥ ΤΗΣ Δ.Ε.Υ.Α. ΚΑΛΑΜΑΤΑΣ</t>
  </si>
  <si>
    <t>40105087-ΔΗΜΟΣ ΠΟΡΟΥ ΝΟΜΟΥ ΑΤΤΙΚΗΣ</t>
  </si>
  <si>
    <t>Αυτοματισμός αγωγού μεταφοράς ύδατος από κάμπο της Τροιζήνας έως τη Μεγάλη Σκάλα Γαλατά και δικτύου ύδρευσης του Δήμου Πόρου</t>
  </si>
  <si>
    <t>40409029-ΔΗΜΟΤΙΚΗ ΕΠΙΧΕΙΡΗΣΗ ΥΔΡΕΥΣΗΣ, ΑΠΟΧΕΤΕΥΣΗΣ ΚΑΙ ΤΗΛΕΘΕΡΜΑΝΣΗΣ ΛΑΥΡΕΩΤΙΚΗΣ</t>
  </si>
  <si>
    <t>ΠΡΟΜΗΘΕΙΑ ΚΑΙ ΕΓΚΑΤΑΣΤΑΣΗ ΟΛΟΚΛΗΡΩΜΕΝΟΥ ΣΥΣΤΗΜΑΤΟΣ ΜΕΙΩΣΗΣ ΔΙΑΡΡΟΩΝ ΤΟΥ ΔΙΚΤΥΟΥ ΥΔΡΕΥΣΗΣ ΔΗΜΟΥ ΛΑΥΡΕΩΤΙΚΗΣ</t>
  </si>
  <si>
    <t>4041304-ΔΕΥΑ  ΡΕΘΥΜΝΟΥ</t>
  </si>
  <si>
    <t xml:space="preserve">ΠΡΟΜΗΘΕΙΑ ΚΑΙ ΕΓΚΑΤΑΣΤΑΣΗ ΣΥΣΤΗΜΑΤΟΣ ΤΗΛΕΜΕΤΡΙΑΣ ΚΑΙ ΕΛΕΓΧΟΥ ΔΙΑΡΡΟΩΝ ΣΤΟ ΔΙΚΤΥΟ ΥΔΡΕΥΣΗΣ ΤΟΥ ΔΗΜΟΥ ΡΕΘΥΜΝΟΥ </t>
  </si>
  <si>
    <t>4041203-ΔΕΥΑ  ΡΟΔΟΥ</t>
  </si>
  <si>
    <t>Επέκταση Συστήματος Τηλελέγχου - Τηλεχειρισμού της ΔΕΥΑ Ρόδου στις Δημοτικές Ενότητες Ιαλυσού και Καλλιθέας του Δήμου Ρόδου</t>
  </si>
  <si>
    <t xml:space="preserve">Νοτίου Αιγαίου </t>
  </si>
  <si>
    <t>4041305-ΔΕΥΑ  ΧΑΝΙΩΝ</t>
  </si>
  <si>
    <t>ΤΗΛΕΜΕΤΡΙΑ ΚΑΙ ΤΗΛΕΕΛΕΓΧΟΣ ΔΙΑΡΡΟΩΝ ΣΕ ΝΕΑ ΔΙΚΤΥΑ ΥΔΡΕΥΣΗΣ, ΕΠΕΚΤΑΣΗ ΑΥΤΟΜΑΤΟΠΟΙΗΣΗΣ ΣΕ ΝΕΟΥΣ ΤΟΠΙΚΟΥΣ ΣΤΑΘΜΟΥΣ ΚΑΙ ΑΝΑΒΑΘΜΙΣΗ ΤΩΝ ΤΟΠΙΚΩΝ ΣΤΑΘΜΩΝ ΕΛΕΓΧΟΥ ΑΥΤΟΜΑΤΟΠΟΙΗΣΗΣ (SCADA) ΤΟΥ ΔΗΜΟΥ ΧΑΝΙΩΝ</t>
  </si>
  <si>
    <t>4040433-ΔΗΜΟΤΙΚΗ ΕΠΙΧΕΙΡΗΣΗ ΥΔΡΕΥΣΗΣ ΑΠΟΧΕΤΕΥΣΗΣ ΗΓΟΥΜΕΝΙΤΣΑΣ</t>
  </si>
  <si>
    <t>Επέκταση συστήματος αυτόματης διαχείρισης (τηλεέλεγχος - τηλεχειρισμός) εξωτερικού και εσωτερικού υδραγωγείου, στα όρια του Καλλικρατικού Δήμου Ηγουμενίτσας»</t>
  </si>
  <si>
    <t>Ηπείρου</t>
  </si>
  <si>
    <t>2010005-ΠΕΡΙΦΕΡΕΙΑ ΘΕΣΣΑΛΙΑΣ</t>
  </si>
  <si>
    <t>ΥΔΡΕΥΣΗ ΑΝΑΤΟΛΙΚΗΣ ΠΛΕΥΡΑΣ ΝΟΜΟΥ ΚΑΡΔΙΤΣΑΣ ΑΠΟ ΤΗ ΛΙΜΝΗ ΣΜΟΚΟΒΟΥ- Β΄ΦΑΣΗ (ΟΛΟΚΛΗΡΩΣΗ)</t>
  </si>
  <si>
    <t>4041302-ΔΕΥΑ  ΗΡΑΚΛΕΙΟΥ (ΔΕΥΑΗ)</t>
  </si>
  <si>
    <t>Αντικατάσταση δικτύων ύδρευσης στις περιοχές Δειλινά Ακαδημία Αλικαρνασσός</t>
  </si>
  <si>
    <t>40135104-ΔΗΜΟΣ ΑΛΜΥΡΟΥ</t>
  </si>
  <si>
    <t>Εκσυγχρονισμός - αντικατάσταση εξωτερικού δικτύου ύδρευσης πολεοδομικού συγκροτήματος Αλμυρού - Ευξεινούπολης</t>
  </si>
  <si>
    <t>40148104-ΔΗΜΟΣ ΔΕΛΦΩΝ</t>
  </si>
  <si>
    <t>ΑΝΤΙΚΑΤΑΣΤΑΣΗ ΔΙΚΤΥΩΝ ΥΔΡΕΥΣΗΣ ΙΤΕΑΣ</t>
  </si>
  <si>
    <t>4040302-ΔΕΥΑ  ΚΟΖΑΝΗΣ</t>
  </si>
  <si>
    <t>ΠΡΟΜΗΘΕΙΑ ΚΑΙ ΕΓΚΑΤΑΣΤΑΣΗ ΣΥΣΤΗΜΑΤΟΣ ΔΙΑΧΕΙΡΙΣΗΣ ΠΙΕΣΗΣ, ΠΑΡΑΚΟΛΟΥΘΗΣΗΣ ΚΑΙ ΑΥΤΟΜΑΤΟΥ ΕΛΕΓΧΟΥ ΤΩΝ ΥΔΡΑΥΛΙΚΩΝ ΠΑΡΑΜΕΤΡΩΝ ΤΟΥ ΕΣΩΤΕΡΙΚΟΥ ΔΙΚΤΥΟΥ ΥΔΡΕΥΣΗΣ ΠΟΛΗΣ ΚΟΖΑΝΗΣ</t>
  </si>
  <si>
    <t xml:space="preserve">Δυτικής Μακεδονίας </t>
  </si>
  <si>
    <t>4040293-ΔΗΜΟΤΙΚΗ ΕΠΙΧΕΙΡΗΣΗ ΥΔΡΕΥΣΗΣ ΑΠΟΧΕΤΕΥΣΗΣ ΚΙΛΚΙΣ</t>
  </si>
  <si>
    <t>ΑΠΟΔΟΤΙΚΗ ΧΡΗΣΗ ΥΔΑΤΙΚΩΝ ΠΟΡΩΝ ΜΕΣΩ ΜΕΙΩΣΗΣ ΔΙΑΡΡΟΩΝ ΔΕΥΑ ΚΙΛΚΙΣ</t>
  </si>
  <si>
    <t>4040207-ΔΕΥΑ  ΣΕΡΡΩΝ</t>
  </si>
  <si>
    <t>ΑΝΑΒΑΘΜΙΣΗ ΔΙΚΤΥΩΝ ΥΔΡΕΥΣΗΣ ΚΑΙ ΕΙΔΙΚΟΤΕΡΑ: α)ΕΡΓΑΣΙΕΣ ΕΝΙΑΙΑΣ ΔΙΑΧΕΙΡΙΣΗΣ ΕΞΩΤΕΡΙΚΩΝ ΥΔΡΑΓΩΓΕΙΩΝ Τ.Κ. ΠΡΟΒΑΤΑ – ΜΟΝΟΚΚΛΗΣΙΑΣ- Α. ΚΑΜΗΛΑΣ ΚΑΙ ΜΗΤΡΟΥΣΙΟΥ ΣΕΡΡΩΝ και β) ΚΑΤΑΣΚΕΥΗ ΝΕΩΝ ΔΕΞΑΜΕΝΩΝ ΚΑΙ ΑΓΩΓΩΝ ΜΕΤΑΦΟΡΑΣ ΝΕΡΟΥ ΣΤΟΝ ΔΗΜΟ ΣΕΡΡΩΝ</t>
  </si>
  <si>
    <t>4040202-ΔΗΜΟΤΙΚΗ ΕΠΙΧΕΙΡΗΣΗ ΥΔΡΕΥΣΗΣ ΚΑΙ ΑΠΟΧΕΤΕΥΣΗΣ (ΔΕΥΑ) ΒΕΡΟΙΑΣ</t>
  </si>
  <si>
    <t>ΑΝΤΙΚΑΤΑΣΤΑΣΗ ΑΜΙΑΝΤΟΣΩΛΗΝΩΝ ΕΣΩΤΕΡΙΚΟΥ ΔΙΚΤΥΟΥ ΥΔΡΕΥΣΗΣ ΠΟΛΗΣ ΒΕΡΟΙΑΣ</t>
  </si>
  <si>
    <t>4041225-ΔΕΥΑ ΘΗΡΑΣ ΚΥΚΛΑΔΩΝ</t>
  </si>
  <si>
    <t>ΕΓΚΑΤΑΣΤΑΣΗ ΑΦΑΛΑΤΩΣΗΣ - ΘΕΣΗ ΑΓΙΑ ΠΑΡΑΣΚΕΥΗ ΔΗΜΟΥ ΘΗΡΑΣ</t>
  </si>
  <si>
    <t>4040401-ΔΕΥΑ  ΑΡΤΑΙΩΝ</t>
  </si>
  <si>
    <t xml:space="preserve"> ΠΡΟΜΗΘΕΙΑ, ΕΓΚΑΤΑΣΤΑΣΗ ΚΑΙ ΘΕΣΗ ΣΕ ΛΕΙΤΟΥΡΓΙΑ ΣΥΣΤΗΜΑΤΟΣ ΤΗΛΕΕΛΕΓΧΟΥ / ΤΗΛΕΧΕΙΡΙΣΜΟΥ ΓΙΑ ΤΗΝ ΑΥΤΟΜΑΤΗ ΔΙΑΧΕΙΡΙΣΗ ΚΑΙ ΤΟΝ ΕΛΕΓΧΟ ΔΙΑΡΡΟΩΝ ΤΟΥ ΔΙΚΤΥΟΥ ΥΔΡΕΥΣΗΣ ΤΗΣ Δ.Ε.Υ.Α ΑΡΤΑΣ</t>
  </si>
  <si>
    <t>40104100-ΔΗΜΟΣ ΝΙΚΟΛΑΟΥ ΣΚΟΥΦΑ</t>
  </si>
  <si>
    <t>ΤΗΛΕΜΕΤΡΙΚΟ ΣΥΣΤΗΜΑ ΕΛΕΓΧΟΥ ΔΙΑΡΡΟΩΝ ΔΙΚΤΥΩΝ ΥΔΡΕΥΣΗΣ ΔΗΜΟΥ Ν. ΣΚΟΥΦΑ</t>
  </si>
  <si>
    <t>ΥΔΡΕΥΣΗ ΔΗΜΟΤΙΚΗΣ ΕΝΟΤΗΤΑΣ ΑΥΛΙΔΑΣ ΤΟΥ ΔΗΜΟΥ ΧΑΛΚΙΔΕΩΝ-Β ΦΑΣΗ (ΟΛΟΚΛΗΡΩΣΗ)</t>
  </si>
  <si>
    <t>4040103-ΔΗΜΟΤΙΚΗ ΕΠΙΧΕΙΡΗΣΗ ΥΔΡΕΥΣΗΣ ΑΠΟΧΕΤΕΥΣΗΣ ΚΟΜΟΤΗΝΗΣ (ΔΕΥΑ ΚΟΜΟΤΗΝΗΣ)</t>
  </si>
  <si>
    <t>ΠΡΟΜΗΘΕΙΑ ΚΑΙ ΕΓΚΑΤΑΣΤΑΣΗ ΕΠΕΚΤΑΣΗΣ ΣΥΣΤΗΜΑΤΟΣ ΤΗΛΕΜΕΤΡΙΑΣ ΚΑΙ ΕΛΕΓΧΟΥ ΔΙΑΡΡΟΩΝ ΔΙΚΤΥΟΥ ΥΔΡΕΥΣΗΣ ΔΗΜΟΤΙΚΗΣ ΕΝΟΤΗΤΑΣ ΚΟΜΟΤΗΝΗΣ</t>
  </si>
  <si>
    <t>40136314-ΔΗΜΟΣ ΠΥΛΟΥ - ΝΕΣΤΟΡΟΣ</t>
  </si>
  <si>
    <t>ΤΗΛΕΜΕΤΡΙΑ, ΕΛΕΓΧΟΣ ΔΙΑΡΡΟΩΝ ΚΑΙ ΠΟΙΟΤΗΤΑΣ ΔΙΚΤΥΩΝ ΥΔΡΕΥΣΗΣ Δ.Ε. ΠΥΛΟΥ, ΔΗΜΟΥ ΠΥΛΟΥ-ΝΕΣΤΟΡΟΣ</t>
  </si>
  <si>
    <t>4041202-ΔΗΜΟΤΙΚΗ ΕΠΙΧΕΙΡΗΣΗ ΥΔΡΕΥΣΗΣ ΚΑΙ ΑΠΟΧΕΤΕΥΣΗΣ ΔΗΜΟΥ ΚΩ</t>
  </si>
  <si>
    <t>ΕΠΕΚΤΑΣΗ ΣΥΣΤΗΜΑΤΟΣ ΤΗΛΕΛΕΓΧΟΥ – ΤΗΛΕΧΕΙΡΙΣΜΟΥ ΚΑΙ ΠΑΡΑΚΟΛΟΥΘΗΣΗΣ ΠΟΙΟΤΙΚΩΝ ΧΑΡΑΚΤΗΡΙΣΤΙΚΩΝ ΤΩΝ ΔΙΚΤΥΩΝ ΥΔΡΕΥΣΗΣ ΣΤΗ ΔΕ ΗΡΑΚΛΕΙΔΩΝ ΔΗΜΟΥ ΚΩ</t>
  </si>
  <si>
    <t>40104098-ΔΗΜΟΣ ΓΕΩΡΓΙΟΥ ΚΑΡΑΪΣΚΑΚΗ</t>
  </si>
  <si>
    <t>Εμπλουτισμός δικτύου ύδρευσης από γεώτρηση Βαθύ Διάσελλο ως τη θέση Μαργαρίτη</t>
  </si>
  <si>
    <t>40125088-ΔΗΜΟΣ ΚΕΦΑΛΟΝΙΑΣ</t>
  </si>
  <si>
    <t>ΜΟΝΑΔΑ ΑΦΑΛΑΤΩΣΗΣ ΣΤΟ ΑΡΓΟΣΤΟΛΙ ΚΕΦΑΛΟΝΙΑΣ ΔΥΝΑΜΙΚΟΤΗΤΑΣ 8.000 Κ.Μ. ΠΟΣΙΜΟΥ ΝΕΡΟΥ ΤΗΝ ΗΜΕΡΑ</t>
  </si>
  <si>
    <t>4041005-ΔΗΜΟΤΙΚΗ ΕΠΙΧΕΙΡΗΣΗ ΥΔΡΕΥΣΗΣ ΑΠΟΧΕΤΕΥΣΗΣ ΣΠΑΡΤΗΣ</t>
  </si>
  <si>
    <t>Επέκταση υπαρχόντων συστημάτων παρακολούθησης και  αυτόματου ελέγχου διαρροών και υδραυλικών λειτουργικών παραμέτρων σε υφιστάμενα δίκτυα μεταφοράς και διανομής νερού στη Δημοτική Ενότητα Σπαρτιατών – Αντικατάσταση, Επέκταση Δικτύου Ύδρευσης Αγ. Ειρήνης</t>
  </si>
  <si>
    <t>40131196-ΔΗΜΟΣ ΤΕΜΠΩΝ</t>
  </si>
  <si>
    <t>ΠΡΟΜΗΘΕΙΑ ΚΑΙ ΕΓΚΑΤΑΣΤΑΣΗ ΕΠΕΚΤΑΣΗΣ ΣΥΣΤΗΜΑΤΟΣ ΤΗΛΕΜΕΤΡΙΑΣ ΚΑΙ ΠΕΡΙΟΡΙΣΜΟΥ ΤΩΝ ΔΙΑΡΡΟΩΝ ΤΩΝ ΔΙΚΤΥΩΝ ΥΔΡΕΥΣΗΣ ΤΟΥ ΔΗΜΟΥ ΤΕΜΠΩΝ</t>
  </si>
  <si>
    <t>4040403-ΔΕΥΑ ΠΡΕΒΕΖΗΣ</t>
  </si>
  <si>
    <t>ΑΝΤΙΚΑΤΑΣΤΑΣΗ ΥΦΙΣΤΑΜΕΝΩΝ ΠΑΛΑΙΩΝ ΥΠΟΔΟΜΩΝ ΥΔΡΕΥΣΗΣ ΔΕΥΑ ΠΡΕΒΕΖΑΣ</t>
  </si>
  <si>
    <t>4040803-ΔΗΜΟΤΙΚΗ ΕΠΙΧΕΙΡΗΣΗ  ΥΔΡΕΥΣΗΣ-ΑΠΟΧΕΤΕΥΣΗΣ  ΛΙΒΑΔΕΙΑΣ</t>
  </si>
  <si>
    <t>Σύστημα Τηλεμετρίας και Ελέγχου Διαρροών στο Δίκτυο Ύδρευσης Δήμου Λεβαδέων</t>
  </si>
  <si>
    <t>40135108-ΔΗΜΟΣ ΣΚΥΡΟΥ</t>
  </si>
  <si>
    <t>ΜΟΝΑΔΑ ΑΦΑΛΑΤΩΣΗΣ ΔΗΜΟΥ ΣΚΥΡΟΥ ΔΥΝΑΜΙΚΟΤΗΤΑΣ 2000 Κ.Μ. ΠΟΣΙΜΟΥ ΝΕΡΟΥ ΤΗΝ ΗΜΕΡΑ</t>
  </si>
  <si>
    <t>4040504-ΔΗΜΟΤΙΚΗ ΕΠΙΧΕΙΡΗΣΗ ΥΔΡΕΥΣΗΣ-ΑΠΟΧΕΤΕΥΣΗΣ ΛΑΡΙΣΑΣ</t>
  </si>
  <si>
    <t>ΠΡΟΜΗΘΕΙΑ ΚΑΙ ΕΓΚΑΤΑΣΤΑΣΗ ΣΥΣΤΗΜΑΤΟΣ ΤΗΛΕΜΕΤΡΙΑΣ ΚΑΙ ΕΛΕΓΧΟΥ ΔΙΑΡΡΟΩΝ ΤΩΝ ΕΞΩΤΕΡΙΚΩΝ - ΕΣΩΤΕΡΙΚΏΝ ΥΔΡΑΓΩΓΕΙΩΝ ΤΩΝ Δ.Ε. ΓΙΑΝΝΟΥΛΗΣ &amp; ΚΟΙΛΑΔΑΣ ΤΟΥ ΔΗΜΟΥ ΛΑΡΙΣΑΙΩΝ</t>
  </si>
  <si>
    <t>ΑΝΤΙΚΑΤΑΣΤΑΣΗ ΚΕΝΤΡΙΚΟΥ ΑΓΩΓΟΥ ΑΠΟ ΤΟ ΚΑΤΩ ΣΧΟΛΑΡΙ ΣΤΗ ΚΑΡΔΙΑ, ΠΕΡΙΟΧΗ ΤΑΚΑΝ</t>
  </si>
  <si>
    <t>40140080-ΔΗΜΟΣ ΖΗΡΟΥ</t>
  </si>
  <si>
    <t>Προμήθεια Συστήματος Βελτίωσης – Εκσυγχρονισμού του δικτύου ύδρευσης με στόχο την  ορθολογική διαχείριση, εξοικονόμηση ενέργειας  και ύδατος του Δήμου Ζηρού</t>
  </si>
  <si>
    <t>4041413-ΔΕΥΑ ΜΑΛΕΒΙΖΙΟΥ (ΔΕΥΑΜ)</t>
  </si>
  <si>
    <t>ΜΟΝΑΔΑ ΑΦΑΛΑΤΩΣΗΣ ΤΗΣ ΔΕΥΑ ΜΑΛΕΒΙΖΙΟΥ ΚΡΗΤΗΣ ΔΥΝΑΜΙΚΟΤΗΤΑΣ 3.000 Κ.Μ. ΠΟΣΙΜΟΥ ΝΕΡΟΥ ΤΗΝ ΗΜΕΡΑ</t>
  </si>
  <si>
    <t>40136312-ΔΗΜΟΣ ΜΕΣΣΗΝΗΣ</t>
  </si>
  <si>
    <t>Τηλεμετρία, αυτοματισμός, εξοικονόμηση ενέργειας και έλεγχος διαρροών των δικτύων ύδρευσης του Δήμου Μεσσήνης</t>
  </si>
  <si>
    <t>ΠΡΟΜΗΘΕΙΑ, ΕΓΚΑΤΑΣΤΑΣΗ ΚΑΙ ΘΕΣΗ ΣΕ ΛΕΙΤΟΥΡΓΙΑ ΕΠΕΚΤΑΣΗΣ ΣΥΣΤΗΜΑΤΟΣ ΤΗΛΕΕΛΕΓΧΟΥ - ΤΗΛΕΧΕΙΡΙΣΜΟΥ ΚΑΙ ΑΝΙΧΝΕΥΣΗΣ ΔIΑΡΡΟΩΝ ΤΟΥ ΥΠΑΡΧΟΝΤΟΣ ΕΞΩΤΕΡΙΚΟΥ ΚΑΙ ΕΣΩΤΕΡΙΚΟΥ ΔΙΚΤΥΟΥ ΥΔΡΟΔΟΤΗΣΗΣ ΤΩΝ Δ.Ε. ΚΡΟΥΣΩΝΑ ΚΑΙ ΤΥΛΙΣΟΥ</t>
  </si>
  <si>
    <t>40129141-ΔΗΜΟΣ ΑΝΔΡΟΥ</t>
  </si>
  <si>
    <t>ΠΡΟΜΗΘΕΙΑ ΚΑΙ ΕΓΚΑΤΑΣΤΑΣΗ ΣΥΣΤΗΜΑΤΟΣ ΕΛΕΓΧΟΥ ΔΙΑΡΡΟΩΝ ΔΙΚΤΥΟΥ ΥΔΡΕΥΣΗΣ ΔΗΜΟΥ ΑΝΔΡΟΥ</t>
  </si>
  <si>
    <t>40141148-ΔΗΜΟΣ ΜΥΛΟΠΟΤΑΜΟΥ</t>
  </si>
  <si>
    <t>ΜΟΝΑΔΑ ΑΦΑΛΑΤΩΣΗΣ ΔΥΝΑΜΙΚΟΤΗΤΑΣ 2.000 Κ.Μ. ΠΟΣΙΜΟΥ ΝΕΡΟΥ ΤΗΝ ΗΜΕΡΑ ΚΑΙ  ΕΞΩΤΕΡΙΚΟ ΥΔΡΑΓΩΓΕΙΟ ΠΑΝΟΡΜΟΥ- ΡΟΥΜΕΛΗ ΔΗΜΟΥ ΜΥΛΟΠΟΤΑΜΟΥ ΡΕΘΥΜΝΟΥ</t>
  </si>
  <si>
    <t>40117225-ΔΗΜΟΣ ΜΙΝΩΑ ΠΕΔΙΑΔΑΣ</t>
  </si>
  <si>
    <t>ΠΡΟΜΗΘΕΙΑ ΣΥΣΤΗΜΑΤΟΣ ΤΗΛΕΜΕΤΡΙΑΣ, ΜΕΙΩΣΗΣ ΔΙΑΡΡΟΩΝ &amp; ΕΞΟΙΚΟΝΟΜΗΣΗΣ ΝΕΡΟΥ ΔΙΚΤΥΩΝ ΥΔΡΕΥΣΗΣ Δ.Ε. ΔΗΜΟΥ ΜΙΝΩΑ ΠΕΔΙΑΔΑΣ</t>
  </si>
  <si>
    <t>40119182-ΔΗΜΟΣ ΧΑΛΚΗΔΟΝΟΣ</t>
  </si>
  <si>
    <t>ΠΡΟΜΗΘΕΙΑ ΚΑΙ ΕΓΚΑΤΑΣΤΑΣΗ ΣΥΣΤΗΜΑΤΟΣ ΤΗΛΕΜΕΤΡΙΑΣ ΚΑΙ ΕΛΕΓΧΟΥ ΔΙΑΡΡΟΩΝ ΔΙΚΤΥΟΥ ΥΔΡΕΥΣΗΣ ΔΗΜΟΤΙΚΩΝ ΕΝΟΤΗΤΩΝ ΚΟΥΦΑΛΙΩΝ ΚΑΙ ΑΓΙΟΥ ΑΘΑΝΑΣΙΟΥ ΤΟΥ ΔΗΜΟΥ ΧΑΛΚΗΔΟΝΟΣ</t>
  </si>
  <si>
    <t>ΦΡΑΓΜΑ ΣΥΓΚΕΝΤΡΩΣΗΣ ΝΕΡΟΥ ΣΤΟ ΡΕΜΑ ΜΑΥΡΟΜΑΤΙ ΔΗΜΟΥ ΣΟΥΡΠΗΣ ΝΟΜΟΥ ΜΑΓΝΗΣΙΑΣ -Β ΦΑΣΗ (ΟΛΟΚΛΗΡΩΣΗ)</t>
  </si>
  <si>
    <t>40129018-ΔΗΜΟΣ ΣΙΦΝΟΥ</t>
  </si>
  <si>
    <t>Προμήθεια Συστήματος Τηλεμετρίας, Ελέγχου Διαρροών και Ποιότητας Δικτύων Ύδρευσης Δήμου Σίφνου</t>
  </si>
  <si>
    <t>4041301-ΔΗΜΟΤΙΚΗ ΕΠΙΧΕΙΡΗΣΗ ΥΔΡΕΥΣΗΣ ΑΠΟΧΕΤΕΥΣΗΣ ΑΓΙΟΥ ΝΙΚΟΛΑΟΥ</t>
  </si>
  <si>
    <t>ΠΡΟΜΗΘΕΙΑ ΚΑΙ ΕΓΚΑΤΑΣΤΑΣΗ ΣΥΣΤΗΜΑΤΟΣ ΤΗΛΕΜΕΤΡΙΑΣ &amp; ΕΛΕΓΧΟΥ ΔΙΑΡΡΟΩΝ ΣΤΟ ΔΙΚΤΥΟ ΥΔΡΕΥΣΗΣ ΤΟΥ ΔΗΜΟΥ ΑΓΙΟΥ ΝΙΚΟΛΑΟΥ</t>
  </si>
  <si>
    <t>4040102-ΔΗΜΟΤΙΚΗ ΕΠΙΧΕΙΡΗΣΗ ΥΔΡΕΥΣΗΣ - ΑΠΟΧΕΤΕΥΣΗΣ (ΔΕΥΑ) ΚΑΒΑΛΑΣ</t>
  </si>
  <si>
    <t>Προμήθεια και εγκατάσταση συστημάτων ελέγχου διαρροών (τηλεέλεγχος / τηλεχειρισμός) σε υφιστάμενα δίκτυα ύδρευσης του Δήμου Καβάλας.</t>
  </si>
  <si>
    <t>40112195-ΔΗΜΟΣ ΕΡΕΤΡΙΑΣ</t>
  </si>
  <si>
    <t>"ΑΝΤΙΚΑΤΑΣΤΑΣΗ ΔΙΚΤΥΟΥ ΥΔΡΕΥΣΗΣ ΕΡΕΤΡΙΑΣ (ΥΠΟΛΟΙΠΑ ΤΜΗΜΑΤΑ ΠΟΛΗΣ)"</t>
  </si>
  <si>
    <t>40142048-ΔΗΜΟΣ ΙΑΣΜΟΥ</t>
  </si>
  <si>
    <t>ΕΠΕΚΤΑΣΗ ΣΥΣΤΗΜΑΤΟΣ ΤΗΛΕΜΕΤΡΙΑΣ ΚΑΙ ΕΛΕΓΧΟΥ ΔΙΑΡΡΟΩΝ ΓΙΑ ΤΗΝ ΠΑΡΑΚΟΛΟΥΘΗΣΗ ΤΩΝ ΕΓΚΑΤΑΣΤΑΣΕΩΝ ΥΔΡΕΥΣΗΣ ΤΟΥ ΔΗΜΟΥ ΙΑΣΜΟΥ</t>
  </si>
  <si>
    <t>40132100-ΔΗΜΟΣ ΙΕΡΑΠΕΤΡΑΣ</t>
  </si>
  <si>
    <t xml:space="preserve">Προμήθεια, εγκατάσταση και θέση σε λειτουργία  συστήματος παρακολούθησης τηλε-ελέγχου, τηλε-χειρισμού και ανίχνευσης διαρροών του υπάρχοντος εξωτερικού και εσωτερικού δικτύου υδροδότησης της Ιεράπετρας </t>
  </si>
  <si>
    <t>4041403-ΔΗΜΟΤΙΚΗ ΕΠΙΧΕΙΡΗΣΗ ΥΔΡΕΥΣΗΣ ΑΠΟΧΕΤΕΥΣΗΣ  ΧΕΡΣΟΝΗΣΟΥ</t>
  </si>
  <si>
    <t>ΠΡΟΜΗΘΕΙΑ ΕΓΚΑΤΑΣΤΑΣΗ ΚΑΙ ΘΕΣΗ ΣΕ ΛΕΙΤΟΥΡΓΙΑ ΣΥΣΤΗΜΑΤΟΣ ΕΛΕΓΧΟΥ ΚΑΙ ΕΝΤΟΠΙΣΜΟΥ ΔΙΑΡΡΟΩΝ ΤΟΥ ΔΙΚΤΥΟΥ ΥΔΡΕΥΣΗΣ ΤΗΣ Δ.Ε.Υ.Α. ΧΕΡΣΟΝΗΣΟΥ ΣΤΙΣ ΔΗΜΟΤΙΚΕΣ ΕΝΟΤΗΤΕΣ ΜΑΛΙΩΝ ΚΑΙ ΧΕΡΣΟΝΗΣΟΥ ΤΟΥ ΔΗΜΟΥ ΧΕΡΣΟΝΗΣΟΥ</t>
  </si>
  <si>
    <t>Επέκταση  Συστήματος Τηλελέγχου – Τηλεχειρισμού εξωτερικού υδραγωγείου στις δημοτικές ενότητες Αγιάς, Λακέρειας και Ευρυμενών</t>
  </si>
  <si>
    <t>40144177-ΔΗΜΟΣ ΣΙΝΤΙΚΗΣ</t>
  </si>
  <si>
    <t>ΤΗΛΕΜΕΤΡΙΑ – ΑΥΤΟΜΑΤΙΣΜΟΣ - ΕΞΟΙΚΟΝΟΜΙΣΗ ΕΝΕΡΓΕΙΑΣ ΚΑΙ ΕΛΕΓΧΟΣ ΔΙΑΡΡΟΩΝ ΤΩΝ ΔΙΚΤΥΩΝ ΥΔΡΕΥΣΗΣ ΤΟΥ ΔΗΜΟΥ ΣΙΝΤΙΚΗΣ</t>
  </si>
  <si>
    <t>4040506-ΔΗΜΟΤΙΚΗ ΕΠΙΧΕΙΡΙΣΗ ΥΔΡΕΥΣΗΣ ΑΠΟΧΕΤΕΥΣΗΣ ΤΡΙΚΑΛΩΝ</t>
  </si>
  <si>
    <t>ΕΠΕΚΤΑΣΗ ΣΥΣΤΗΜΑΤΟΣ ΤΗΛΕΕΛΕΓΧΟΥ ΤΗΛΕΧΕΙΡΙΣΜΟΥ ΚΑΙ ΕΛΕΓΧΟΥ ΔΙΑΡΡΟΩΝ ΔΙΚΤΥΩΝ ΥΔΡΕΥΣΗΣ ΣΤΙΣ ΔΗΜΟΤΙΚΕΣ ΕΝΟΤΗΤΕΣ ΠΑΡΑΛΗΘΑΙΩΝ, ΠΑΛΑΙΟΚΑΣΤΡΟΥ, ΕΣΤΙΑΙΩΤΙΔΟΣ, ΜΕΓΑΛΩΝ ΚΑΛΥΒΙΩΝ, ΚΑΛΛΙΔΕΝΔΡΟΥ, ΦΑΛΩΡΕΙΑΣ ΚΑΙ ΚΟΖΙΑΚΑ ΤΟΥ ΔΗΜΟΥ ΤΡΙΚΚΑΙΩΝ</t>
  </si>
  <si>
    <t>40105255-ΔΗΜΟΣ ΔΙΟΝΥΣΟΥ</t>
  </si>
  <si>
    <t>ΠΡΟΜΗΘΕΙΑ, ΕΓΚΑΤΑΣΤΑΣΗ ΚΑΙ ΘΕΣΗ ΣΕ ΛΕΙΤΟΥΡΓΙΑ ΣΥΣΤΗΜΑΤΟΣ ΤΗΛΕΕΛΕΓΧΟΥ/ΤΗΛΕΧΕΙΡΙΣΜΟΥ ΚΑΙ ΜΕΙΩΣΗΣ ΔΙΑΡΡΟΩΝ ΣΤΑ ΔΙΚΤΥΑ ΥΔΡΕΥΣΗΣ ΤΟΥ ΔΗΜΟΥ ΔΙΟΝΥΣΟΥ</t>
  </si>
  <si>
    <t>4040402-ΔΕΥΑ  ΙΩΑΝΝΙΝΩΝ</t>
  </si>
  <si>
    <t>ΠΡΟΜΗΘΕΙΑ ΚΑΙ ΕΓΚΑΤΑΣΤΑΣΗ ΟΛΟΚΛΗΡΩΜΕΝΟΥ ΣΥΣΤΗΜΑΤΟΣ ΜΕΙΩΣΗΣ ΔΙΑΡΡΟΩΝ ΤΟΥ ΔΙΚΤΥΟΥ ΥΔΡΕΥΣΗΣ ΔΕΥΑ ΙΩΑΝΝΙΝΩΝ</t>
  </si>
  <si>
    <t>40105266-ΔΗΜΟΣ ΜΕΓΑΡΕΩΝ</t>
  </si>
  <si>
    <t>Επέκταση τηλεμετρικού συστήματος στο δίκτυο ύδρευσης των Μεγάρων, για τη βελτίωση διαχείρισης των υδάτων και τη μείωση των απωλειών, με εφαρμογή μέτρησης και χρέωσης σε επίπεδο περιοχής και καταναλωτή</t>
  </si>
  <si>
    <t>4040101-ΔΕΥΑ  ΑΛΕΞΑΝΔΡΟΥΠΟΛΗΣ</t>
  </si>
  <si>
    <t>ΠΡΟΜΗΘΕΙΑ ΚΑΙ ΕΓΚΑΤΑΣΤΑΣΗ ΟΛΟΚΛΗΡΩΜΕΝΟΥ ΣΥΣΤΗΜΑΤΟΣ ΤΗΛΕΕΛΕΓΧΟΥ - ΤΗΛΕΧΕΙΡΙΣΜΟΥ ΓΙΑ ΤΗΝ ΒΕΛΤΙΣΤΟΠΟΙΗΣΗ ΤΗΣ ΛΕΙΤΟΥΡΓΙΑΣ ΤΩΝ ΔΙΚΤΥΩΝ ΥΔΡΕΥΣΗΣ ΓΙΑ ΤΗΝ ΜΕΙΩΣΗ ΤΟΥ ΑΤΙΜΟΛΟΓΗΤΟΥ ΝΕΡΟΥ ΚΑΙ ΤΗΝ ΕΝΕΡΓΕΙΑΚΗ ΑΝΑΒΑΘΜΙΣΗ ΤΩΝ Η/Μ ΕΓΚΑΤΑΣΤΑΣΕΩΝ - ΦΑΣΗ Α</t>
  </si>
  <si>
    <t>40149091-ΔΗΜΟΣ ΚΑΣΣΑΝΔΡΑΣ</t>
  </si>
  <si>
    <t>Επέκταση Συστήματος Τηλελέγχου, Τηλεχειρισμού και Ελέγχου Διαρροών Δικτύων Ύδρευσης του Δήμου Κασσάνδρας στη Δημοτική Ενότητα Παλλήνης</t>
  </si>
  <si>
    <t>40129143-ΔΗΜΟΣ ΝΑΞΟΥ ΚΑΙ ΜΙΚΡΩΝ ΚΥΚΛΑΔΩΝ</t>
  </si>
  <si>
    <t xml:space="preserve">Σύστημα Τηλεελέγχου και τηλεχειρισμού για την εξασφάλιση της επάρκειας και ποιότητας του πόσιμου ύδατος και της μείωσης των διαρροών του Δήμου Νάξου και Μικρών Κυκλάδων </t>
  </si>
  <si>
    <t>4041101-ΔΕΥΑ ΛΕΣΒΟΥ (ΜΥΤΙΛΗΝΗΣ)</t>
  </si>
  <si>
    <t>ΠΡΟΜΗΘΕΙΑ ΚΑΙ ΕΓΚΑΤΑΣΤΑΣΗ ΕΞΥΠΝΟΥ ΔΙΚΤΥΟΥ ΥΔΡΕΥΣΗΣ ΔΕΥΑ ΛΕΣΒΟΥ</t>
  </si>
  <si>
    <t xml:space="preserve">Βορείου Αιγαίου </t>
  </si>
  <si>
    <t>40139071-ΔΗΜΟΣ ΠΥΔΝΑΣ - ΚΟΛΙΝΔΡΟΥ</t>
  </si>
  <si>
    <t>ΠΡΟΜΗΘΕΙΑ – ΕΓΚΑΤΑΣΤΑΣΗ ΚΑΙ ΘΕΣΗ ΣΕ ΛΕΙΤΟΥΡΓΙΑ ΣΥΣΤΗΜΑΤΟΣ ΤΗΛΕΕΛΕΓΧΟΥ, ΤΗΛΕΧΕΙΡΙΣΜΟΥ ΚΑΙ ΕΛΕΓΧΟΥ ΔΙΑΡΡΟΩΝ ΕΓΚΑΤΑΣΤΑΣΕΩΝ ΥΔΡΕΥΣΗΣ ΤΟΥ ΔΗΜΟΥ ΠΥΔΝΑΣ-ΚΟΛΙΝΔΡΟΥ</t>
  </si>
  <si>
    <t>40138102-ΔΗΜΟΣ ΠΕΛΛΑΣ</t>
  </si>
  <si>
    <t>ΠΡΟΜΗΘΕΙΑ ΣΥΣΤΗΜΑΤΟΣ ΤΗΛΕΜΕΤΡΙΑΣ ΚΑΙ ΕΛΕΓΧΟΥ ΔΙΑΡΡΟΩΝ ΓΙΑ ΤΗΝ ΠΑΡΑΚΟΛΟΥΘΗΣΗ ΤΩΝ ΕΓΚΑΤΑΣΤΑΣΕΩΝ ΥΔΡΕΥΣΗΣ ΤΩΝ Δ.Ε. ΤΟΥ ΔΗΜΟΥ ΠΕΛΛΑΣ</t>
  </si>
  <si>
    <t>40143059-ΔΗΜΟΣ ΑΝΑΤΟΛΙΚΗΣ ΣΑΜΟΥ</t>
  </si>
  <si>
    <t>ΠΡΟΜΗΘΕΙΑ - ΕΓΚΑΤΑΣΤΑΣΗ ΚΑΙ ΘΕΣΗ ΣΕ ΛΕΙΤΟΥΡΓΙΑ ΣΥΣΤΗΜΑΤΟΣ ΤΗΛΕΕΛΕΓΧΟΥ, ΤΗΛΕΧΕΙΡΙΣΜΟΥ ΚΑΙ ΕΛΕΓΧΟΥ ΔΙΑΡΡΟΩΝ ΕΓΚΑΤΑΣΤΑΣΕΩΝ ΥΔΡΕΥΣΗΣ ΤΟΥ ΔΗΜΟΥ ΣΑΜΟΥ</t>
  </si>
  <si>
    <t>4041083- ΔΗΜΟΤΙΚΗ ΕΠΙΧΕΙΡΗΣΗ ΥΔΡΕΥΣΗΣ ΑΠΟΧΕΤΕΥΣΗΣ ΛΟΥΤΡΑΚΙΟΥ ΑΓΙΩΝ ΘΕΟΔΩΡΩΝ</t>
  </si>
  <si>
    <t>ΠΡΟΜΗΘΕΙΑ,  ΕΓΚΑΤΑΣΤΑΣΗ  ΚΑΙ  ΘΕΣΗ  ΣΕ ΛΕΙΤΟΥΡΓΙΑ ΣΥΣΤΗΜΑΤΟΣ  ΒΕΛΤΙΩΣΗΣ ΛΕΙΤΟΥΡΓΙΑΣ ΤΩΝ ΔΙΚΤΥΩΝ ΥΔΡΕΥΣΗΣ ΚΑΙ ΜΕΙΩΣΗΣ ΤΩΝ ΑΠΩΛΕΙΩΝ ΠΟΣΙΜΟΥ ΝΕΡΟΥ ΤΗΣ ΔΕΥΑ ΛΟΥΤΡΑΚΙΟΥ - ΑΓΙΩΝ ΘΕΟΔΩΡΩΝ</t>
  </si>
  <si>
    <t>4042109-ΔΗΜΟΤΙΚΗ ΕΠΙΧΕΙΡΗΣΗ ΥΔΡΕΥΣΗΣ ΑΠΟΧΕΤΕΥΣΗΣ ΑΡΔΕΥΣΗΣ ΔΗΜΟΥ ΠΑΓΓΑΙΟΥ</t>
  </si>
  <si>
    <t>ΟΛΟΚΛΗΡΩΜΕΝΟ ΣΥΣΤΗΜΑ ΤΗΛΕΜΕΤΡΙΑΣ ΚΑΙ ΑΥΤΟΜΑΤΙΣΜΩΝ ΔΙΚΤΥΟΥ ΥΔΡΕΥΣΗΣ ΤΗΣ ΔΕΥΑΑ ΠΑΓΓΑΙΟΥ</t>
  </si>
  <si>
    <t>4041201-ΔΗΜΟΤΙΚΗ ΕΠΙΧΕΙΡΗΣΗ ΥΔΡΕΥΣΗΣ ΑΠΟΧΕΤΕΥΣΗΣ ΣΥΡΟΥ</t>
  </si>
  <si>
    <t>Προμήθεια και Εγκατάσταση ενιαίου συστήματος Τηλεελέγχου - Τηλεχειρισμού, μείωσης διαρροών και βελτίωσης ποιότητας πόσιμου νερού Σύρου</t>
  </si>
  <si>
    <t>4041001-ΔΗΜΟΤΙΚΗ ΕΠΙΧΕΙΡΗΣΗ ΥΔΡΕΥΣΗΣ ΑΠΟΧΕΤΕΥΣΗΣ (ΔΕΥΑ) ΑΡΓΟΥΣ - ΜΥΚΗΝΩΝ</t>
  </si>
  <si>
    <t>ΑΝΤΙΚΑΤΑΣΤΑΣΗ ΠΑΛΑΙΩΜΕΝΟΥ ΔΙΚΤΥΟΥ  ΥΔΡΕΥΣΗΣ ΤΟΥ ΔΗΜΟΥ ΆΡΓΟΥΣ – ΜΥΚΗΝΩΝ ΚΑΙ ΕΠΕΚΤΑΣΗ ΤΟΥ ΥΦΙΣΤΑΜΕΝΟΥ ΣΥΣΤΗΜΑΤΟΣ ΕΛΕΓΧΟΥ ΔΙΑΡΡΟΩΝ ΣΤΟ ΑΝΑΝΕΩΜΕΝΟ ΔΙΚΤΥΟ</t>
  </si>
  <si>
    <t>40117223-ΔΗΜΟΣ ΓΟΡΤΥΝΑΣ</t>
  </si>
  <si>
    <t>ΠΡΟΜΗΘΕΙΑ, ΕΓΚΑΤΑΣΤΑΣΗ ΚΑΙ ΘΕΣΗ ΣΕ ΛΕΙΤΟΥΡΓΙΑ ΣΥΣΤΗΜΑΤΟΣ ΤΗΛΕΕΛΕΓΧΟΥ – ΤΗΛΕΧΕΙΡΙΣΜΟΥ ΚΑΙ ΑΝΙΧΝΕΥΣΗΣ ΔΙΑΡΡΟΩΝ ΤΟΥ ΥΠΑΡΧΟΝΤΟΣ ΔΙΚΤΥΟΥ ΥΔΡΟΔΟΤΗΣΗΣ ΤΟΥ ΔΗΜΟΥ ΓΟΡΤΥΝΑΣ</t>
  </si>
  <si>
    <t>ΠΡΟΜΗΘΕΙΑ, ΕΓΚΑΤΑΣΤΑΣΗ ΣΥΣΤΗΜΑΤΟΣ ΤΗΛΕΕΛΕΓΧΟΥ – ΤΗΛΕΧΕΙΡΙΣΜΟΥ ΤΟΥ ΔΙΚΤΥΟΥ ΥΔΡΕΥΣΗΣ ΤΗΣ ΔΕΥΑ ΚΙΛΚΙΣ  ΚΑΙ ΕΝΤΑΞΗ ΤΟΥ ΣΤΟ ΥΠΑΡΧΟΝ ΣΥΣΤΗΜΑ</t>
  </si>
  <si>
    <t>ΚΑΤΑΣΚΕΥΗ ΝΕΟΥ ΤΡΟΦΟΔΟΤΙΚΟΥ ΑΓΩΓΟΥ ΥΔΡΕΥΣΗΣ ΛΑΜΙΑΣ ΑΠΟ ΠΗΓΕΣ ΓΟΡΓΟΠΟΤΑΜΟΥ</t>
  </si>
  <si>
    <t>40115241-ΔΗΜΟΣ ΗΛΙΔΑΣ</t>
  </si>
  <si>
    <t>ΥΔΡΕΥΣΗ - ΔΙΥΛΙΣΤΗΡΙΟ ΑΠΟ ΤΕΧΝΗΤΗ ΛΙΜΝΗ ΠΗΝΕΙΟΥ ΔΗΜΟΥ ΑΜΑΛΙΑΔΑΣ (ΗΛΙΔΑΣ)- Β ΦΑΣΗ (ΟΛΟΚΛΗΡΩΣΗ)</t>
  </si>
  <si>
    <t>ΔΊΚΤΥΟ ΥΔΡΟΔΌΤΗΣΗΣ ΤΟΠΙΚΗΣ ΚΟΙΝΟΤΗΤΑΣ ΠΟΛΙΑΝΗΣ</t>
  </si>
  <si>
    <t>4041102-ΔΗΜΟΤΙΚΗ ΕΠΙΧΕΙΡΗΣΗ ΥΔΡΕΥΣΗΣ ΑΠΟΧΕΤΕΥΣΗΣ (ΔΕΥΑ) ΝΗΣΟΥ ΧΙΟΥ</t>
  </si>
  <si>
    <t>ΔΙΑΣΥΝΔΕΣΗ ΔΕΞΑΜΕΝΩΝ ΠΡΟΦΗΤΗ ΗΛΙΑ ΘΥΜΙΑΝΩΝ ΚΑΙ ΕΞΩΤΕΡΙΚΟΥ ΔΙΚΤΥΟΥ ΚΑΜΠΟΥ ΧΙΟΥ ΜΕ ΕΝΔΙΑΜΕΣΟ ΑΝΤΛΙΟΣΤΑΣΙΟ ΒΑΛΑΝΑ ΝΕΟΧΩΡΙΟΥ</t>
  </si>
  <si>
    <t>ΕΠΕΚΤΑΣΗ - ΕΚΣΥΓΧΡΟΝΙΣΜΟΣ ΑΦΑΛΑΤΩΣΗΣ ΔΗΜΟΤΙΚΗΣ ΚΟΙΝΟΤΗΤΑΣ ΟΙΑΣ ΝΗΣΟΥ ΘΗΡΑΣ</t>
  </si>
  <si>
    <t xml:space="preserve">2010011-Βορείου Αιγαίου </t>
  </si>
  <si>
    <t>ΜΟΝΑΔΑ ΑΦΑΛΑΤΩΣΗΣ ΠΑΡΑΓΩΓΗΣ ΠΟΣΙΜΟΥ ΝΕΡΟΥ 300 Κ.Μ. ΤΗΝ ΗΜΕΡΑ ΚΑΙ ΑΓΩΓΟΣ ΜΕΤΑΦΟΡΑΣ ΑΥΤΟΥ ΓΙΑ ΤΗΝ ΥΔΡΕΥΣΗ ΤΟΥ ΟΙΚΙΣΜΟΥ ΦΟΥΡΝΩΝ ΤΟΥ ΔΗΜΟΥ ΦΟΥΡΝΩΝ ΚΟΡΣΕΩΝ</t>
  </si>
  <si>
    <t>2040112-Ε.Υ.Δ. Ε.Π. ΠΕΡΙΦΕΡΕΙΑΣ ΑΝΑΤΟΛΙΚΗΣ ΜΑΚΕΔΟΝΙΑΣ &amp; ΘΡΑΚΗΣ</t>
  </si>
  <si>
    <t>ΕΓΚΑΤΑΣΤΑΣΗ ΕΠΕΞΕΡΓΑΣΙΑΣ ΠΟΣΙΜΟΥ ΝΕΡΟΥ ΔΕΥΑ ΚΟΜΟΤΗΝΗΣ</t>
  </si>
  <si>
    <t>Κατασκευή δικτύου ύδρευσης Δήμου Καβάλας Περιοχή Υψηλής Ζώνης πόλης Καβάλας</t>
  </si>
  <si>
    <t>Κατασκευή δικτύου ύδρευσης Δήμου Καβάλας Περιοχή Μέσης Κεντρικής Ζώνης πόλης Καβάλας</t>
  </si>
  <si>
    <t>40109082-ΔΗΜΟΣ ΠΡΟΣΟΤΣΑΝΗΣ</t>
  </si>
  <si>
    <t>ΑΝΤΙΚΑΤΑΣΤΑΣΗ ΕΣΩΤΕΡΙΚΟΥ ΔΙΚΤΥΟΥ ΚΑΙ ΤΜΗΜΑΤΟΣ ΕΞΩΤΕΡΙΚΟΥ ΔΙΚΤΥΟΥ ΥΔΡΕΥΣΗΣ ΔΚ ΠΕΤΡΟΥΣΑΣ ΔΗΜΟΥ ΠΡΟΣΟΤΣΑΝΗΣ</t>
  </si>
  <si>
    <t>40111098-ΔΗΜΟΣ ΔΙΔΥΜΟΤΕΙΧΟΥ</t>
  </si>
  <si>
    <t>Αντικατάσταση εσωτερικών δικτύων ύδρευσης Πυθίου και Ρηγίου</t>
  </si>
  <si>
    <t>Βελτίωση ύδρευσης οικισμών Μάνης Σιταριάς Καρωτής Ελληνοχωρίου Θυρέας και Λαγού</t>
  </si>
  <si>
    <t>Βελτίωση ύδρευσης πόλης Διδυμοτείχου και οικισμών</t>
  </si>
  <si>
    <t>ΑΝΤΙΚΑΤΑΣΤΑΣΗ ΕΞΩΤΕΡΙΚΟΥ ΔΙΚΤΥΟΥ ΥΔΡΕΥΣΗΣ ΤΚ ΠΥΡΓΩΝ ΔΗΜΟΥ ΠΡΟΣΟΤΣΑΝΗΣ</t>
  </si>
  <si>
    <t>ΕΠΕΚΤΑΣΗ ΑΝΤΙΚΑΤΑΣΤΑΣΗ ΔΙΚΤΟΥ ΥΔΡΕΥΣΗΣ ΔΗΜΟΥ ΔΡΑΜΑΣ ΖΩΝΗ 1</t>
  </si>
  <si>
    <t>ΥΔΡΕΥΣΗ ΟΙΚΙΣΜΩΝ ΔΕ ΝΕΟΥ ΣΙΔΗΡΟΧΩΡΙΟΥ Γ ΦΑΣΗ</t>
  </si>
  <si>
    <t>ΑΝΤΙΚΑΤΑΣΤΑΣΗ ΔΙΚΤΥΟΥ ΥΔΡΕΥΣΗΣ ΣΤΟΝ ΟΙΚΙΣΜΟ ΔΙΑΛΑΜΠΗΣ</t>
  </si>
  <si>
    <t>40111100-ΔΗΜΟΣ ΣΟΥΦΛΙΟΥ</t>
  </si>
  <si>
    <t>ΦΡΑΓΜΑ ΥΔΡΟΛΗΨΙΑΣ ΚΑΙ ΕΞΩΤΕΡΙΚΟ ΥΔΡΑΓΩΓΕΙΟ ΣΙΔΗΡΟΥΣ ΔΗΜΟΥ ΣΟΥΦΛΙΟΥ</t>
  </si>
  <si>
    <t>4040105-ΔΕΥΑ  ΟΡΕΣΤΙΑΔΑΣ</t>
  </si>
  <si>
    <t>Αντικατάσταση εσωτερικού και εξωτερικού δικτύου ύδρευσης ΤΚ Χανδρά Δήμου Ορεστιάδας</t>
  </si>
  <si>
    <t>Αντικατάσταση τμήματος καταθλιπτικού αγωγού ύδρευσης αντλιοστασίου ΤΚ Κομάρων του Δήμου Ορεστιάδας</t>
  </si>
  <si>
    <t>4040104-ΔΗΜΟΤΙΚΗ ΕΠΙΧΕΙΡΗΣΗ ΥΔΡΕΥΣΗΣ ΑΠΟΧΕΤΕΥΣΗΣ ΞΑΝΘΗΣ</t>
  </si>
  <si>
    <t>ΑΝΤΙΚΑΤΑΣΤΑΣΕΙΣ ΔΙΚΤΥΩΝ ΥΔΡΕΥΣΗΣ ΣΕ ΤΜΗΜΑΤΑ ΤΗΣ ΠΟΛΗΣ ΞΑΝΘΗΣ</t>
  </si>
  <si>
    <t>ΠΡΟΜΗΘΕΙΑ ΕΓΚΑΤΑΣΤΑΣΗ ΚΑΙ ΘΕΣΗ ΣΕ ΛΕΙΤΟΥΡΓΙΑ ΤΟΠΙΚΩΝ ΣΤΑΘΜΩΝ ΕΛΕΓΧΟΥ ΓΙΑ ΤΟ ΣΥΓΧΡΟΝΟ ΕΛΕΓΧΟ ΤΟΥ ΕΞΩΤΕΡΙΚΟΥ ΥΔΡΑΓΩΓΕΙΟΥ ΤΩΝ ΔΙΑΡΡΟΩΝ ΤΗΣ ΠΟΙΟΤΗΤΑΣ ΚΑΙ ΤΗΣ ΑΠΟΛΥΜΑΝΣΗΣ ΤΟΥ ΠΟΣΙΜΟΥ ΝΕΡΟΥ ΣΤΟ ΔΗΜΟ ΞΑΝΘΗΣ ΕΠΕΚΤΑΣΗ ΥΦΙΣΤΑΜΕΝΟΥ ΣΥΣΤΗΜΑΤΟΣ ΤΗΛΕΕΛΕΓΧΟΥΤΗΛΕ</t>
  </si>
  <si>
    <t>ΚΑΤΑΣΚΕΥΗ ΔΙΚΤΥΟΥ ΥΔΡΕΥΣΗΣ ΔΡΑΜΑΣ ΖΩΝΗ 3</t>
  </si>
  <si>
    <t>40111008-ΔΗΜΟΣ ΣΑΜΟΘΡΑΚΗΣ</t>
  </si>
  <si>
    <t>ΒΕΛΤΙΩΣΗ ΕΝΙΣΧΥΣΗ ΥΔΡΕΥΣΗΣ ΤΩΝ ΟΙΚΙΣΜΩΝ ΤΟΥ Δ ΣΑΜΟΘΡΑΚΗΣ</t>
  </si>
  <si>
    <t>4042108-ΔΗΜΟΤΙΚΗ ΕΠΙΧΕΙΡΗΣΗ ΥΔΡΕΥΣΗΣ ΑΠΟΧΕΤΕΥΣΗΣ ΝΕΣΤΟΥ</t>
  </si>
  <si>
    <t>ΚΑΤΑΣΚΕΥΗ ΑΝΤΛΙΟΣΤΑΣΙΟΥ ΓΙΑ ΤΗΝ ΕΝΟΠΟΙΗΣΗ ΤΩΝ ΕΞΩΤΕΡΙΚΩΝ ΔΙΚΤΥΩΝ ΥΔΡΕΥΣΗΣ ΧΡΥΣΟΥΠΟΛΗΣ ΧΡΥΣΟΧΩΡΙΟΥ ΚΑΙ ΠΡΩΗΝ ΔΗΜΟΥ ΚΕΡΑΜΩΤΗΣ</t>
  </si>
  <si>
    <t>40142047-ΔΗΜΟΣ ΑΡΡΙΑΝΩΝ</t>
  </si>
  <si>
    <t>Προμήθεια Συστήματος Βελτίωσης Εκσυγχρονισμού Υποδομών Δικτύου Ύδρευσης Διασφάλισης Ποιότητας και Επάρκειας Νερού Δήμου Αρριανών</t>
  </si>
  <si>
    <t>ΟΛΟΚΛΗΡΩΣΗ ΕΣΩΤΕΡΙΚΟΥ ΔΙΚΤΥΟΥ ΥΔΡΕΥΣΗΣ ΟΙΚΙΣΜΟΥ ΠΕΤΡΟΧΩΡΙΟΥ</t>
  </si>
  <si>
    <t>ΚΑΤΑΣΚΕΥΗ ΔΙΚΤΥΟΥ ΥΔΡΕΥΣΗΣ ΔΗΜΟΥ ΚΑΒΑΛΑΣ ΠΕΡΙΟΧΗ ΚΗΠΟΥΠΟΛΗΣ ΠΟΛΗΣ ΚΑΒΑΛΑΣ</t>
  </si>
  <si>
    <t>ΚΑΤΑΣΚΕΥΗ ΝΕΑΣ ΔΕΞΑΜΕΝΗΣ ΚΑΙ ΕΞΩΤΕΡΙΚΟΥ ΔΙΚΤΥΟΥ ΥΔΡΕΥΣΗΣ ΟΙΚΙΣΜΟΥ ΠΕΤΡΟΧΩΡΙΟΥ</t>
  </si>
  <si>
    <t>ΤΡΟΦΟΔΟΤΙΚΟΣ ΑΓΩΓΟΣ ΜΕΤΑΦΟΡΑΣ ΝΕΡΟΥ ΑΠΟ ΦΡΑΓΜΑ ΓΡΑΤΙΝΗΣ</t>
  </si>
  <si>
    <t>ΚΑΤΑΣΚΕΥΗ ΕΞΩΤΕΡΙΚΟΥ ΔΙΚΤΥΟΥ ΥΔΡΕΥΣΗΣ ΑΠΟ ΔΕΞΑΜΕΝΗ ΒΙΠΕ ΣΤΗ ΔΕΞΑΜΕΝΗ ΝΕΑΣ ΜΟΡΣΙΝΗΣ</t>
  </si>
  <si>
    <t>ΠΡΟΜΗΘΕΙΑ ΚΑΙ ΕΓΚΑΤΑΣΤΑΣΗ ΕΠΕΚΤΑΣΗΣ ΣΥΣΤΗΜΑΤΟΣ ΤΗΛΕΜΕΤΡΙΑΣ ΚΑΙ ΕΛΕΓΧΟΥ ΔΙΑΡΡΟΩΝ ΔΙΚΤΥΟΥ ΥΔΡΕΥΣΗΣ ΔΗΜΟΤΙΚΩΝ ΕΝΟΤΗΤΩΝ ΑΙΓΕΙΡΟΥ και Ν ΣΙΔΗΡΟΧΩΡΙΟΥ</t>
  </si>
  <si>
    <t>Κατασκευή δικτύου ύδρευσης Δήμου Καβάλας Εσωτερικό δίκτυο Κοινότητας Αμυγδαλεώνα ΔΕ Φιλίππων</t>
  </si>
  <si>
    <t>Αντικατάσταση εσωτερικού δικτύου ύδρευσης οικισμού Πύργου Δήμου Ορεστιάδας</t>
  </si>
  <si>
    <t>40109080-ΔΗΜΟΣ ΔΟΞΑΤΟΥ</t>
  </si>
  <si>
    <t>ΑΝΤΙΚΑΤΑΣΤΑΣΗ ΕΞΩΤΕΡΙΚΟΥ ΔΙΚΤΥΟΥ ΥΔΡΕΥΣΗΣ ΤΚ ΚΥΡΓΙΩΝΠΗΓΑΔΙΩΝ ΔΗΜΟΥ ΔΟΞΑΤΟΥ</t>
  </si>
  <si>
    <t>ΓΕΝΙΚΟ ΣΧΕΔΙΟ ΥΔΡΕΥΣΗΣ ΣΧΕΔΙΟ ΑΣΦΑΛΕΙΑΣ ΝΕΡΟΥ ΔΗΜΟΥ ΣΑΜΟΘΡΑΚΗΣ</t>
  </si>
  <si>
    <t>ΚΑΤΑΣΚΕΥΗ ΚΑΤΑΘΛΙΠΤΙΚΟΥ ΑΓΩΓΟΥ ΓΙΑ ΤΗΝ ΕΝΙΣΧΥΣΗ ΔΕΦΕΡΩΝ</t>
  </si>
  <si>
    <t>40137006-ΔΗΜΟΣ ΤΟΠΕΙΡΟΥ</t>
  </si>
  <si>
    <t>ΑΝΤΙΚΑΤΑΣΤΑΣΗ ΚΕΝΤΡΙΚΟΥ ΑΓΩΓΟΥ ΥΔΡΕΥΣΗΣ ΔΗΜΟΥ ΤΟΠΕΙΡΟΥ</t>
  </si>
  <si>
    <t>40137046-ΔΗΜΟΣ ΜΥΚΗΣ</t>
  </si>
  <si>
    <t>Βελτίωση Αντικατάσταση Δικτύων Ύδρευσης Οικισμών Δήμου Μύκης</t>
  </si>
  <si>
    <t>40121003-ΔΗΜΟΣ ΘΑΣΟΥ</t>
  </si>
  <si>
    <t>ΔΙΚΤΥΟ ΥΔΡΕΥΣΗΣ ΟΙΚΙΣΜΟΥ ΣΚΑΛΑΣ ΚΑΛΛΙΡΑΧΗΣ ΤΟΥ ΔΗΜΟΥ ΘΑΣΟΥ</t>
  </si>
  <si>
    <t>ΓΕΝΙΚΟ ΣΧΕΔΙΟ ΥΔΡΕΥΣΗΣ ΚΑΙ ΣΧΕΔΙΟ ΑΣΦΑΛΕΙΑΣ ΝΕΡΟΥ ΔΕΥΑ ΟΡΕΣΤΙΑΔΑΣ</t>
  </si>
  <si>
    <t>ΑΝΤΙΚΑΤΑΣΤΑΣΗ ΚΕΝΤΡΙΚΟΥ ΔΙΚΤΥΟΥ ΥΔΡΕΥΣΗΣ ΚΑΛΑΜΠΑΚΙΟΥ</t>
  </si>
  <si>
    <t>ΑΝΤΙΚΑΤΑΣΤΑΣΗ ΕΣΩΤΕΡΙΚΟΥ ΔΙΚΤΥΟΥ ΥΔΡΕΥΣΗΣ ΑΛΩΝΙΩΝ ΔΗΜΟΥ ΣΑΜΟΘΡΑΚΗΣ</t>
  </si>
  <si>
    <t>ΔΙΚΤΥΟ ΥΔΡΕΥΣΗΣ ΟΙΚΙΣΜΟΥ ΠΡΙΝΟΥ ΟΡΜΟΥ ΠΡΙΝΟΥ ΔΗΜΟΥ ΘΑΣΟΥ</t>
  </si>
  <si>
    <t>ΔΙΚΤΥΟ ΥΔΡΕΥΣΗΣ ΟΙΚΙΣΜΟΥ ΣΚΑΛΑΣ ΜΑΡΙΩΝ ΔΗΜΟΥ ΘΑΣΟΥ</t>
  </si>
  <si>
    <t>ΓΕΝΙΚΟ ΣΧΕΔΙΟ ΥΔΡΕΥΣΗΣ ΣΧΕΔΙΟ ΑΣΦΑΛΕΙΑΣ ΝΕΡΟΥ ΔΗΜΟΥ ΠΑΓΓΑΙΟΥ</t>
  </si>
  <si>
    <t>40121092-ΔΗΜΟΣ ΠΑΓΓΑΙΟΥ</t>
  </si>
  <si>
    <t>ΚΑΤΑΣΚΕΥΗ ΕΞΩΤΕΡΙΚΟΥ ΔΙΚΤΥΟΥ ΥΔΡΕΥΣΗΣ ΚΑΙ ΔΕΞΑΜΕΝΗΣ ΥΔΡΕΥΣΗΣ ΚΑΙ ΣΥΝΔΕΣΗΣ ΤΟΥΣ ΜΕ ΤΟΝ ΟΙΚΙΣΜΟ ΑΚΡΟΠΟΤΑΜΟΥ</t>
  </si>
  <si>
    <t>ΥΛΟΠΟΙΗΣΗ ΣΧΕΔΙΟΥ ΑΣΦΑΛΕΙΑΣ ΝΕΡΟΥ ΔΕΥΑΞΑΝΘΗΣ</t>
  </si>
  <si>
    <t>Προμήθεια μονάδας επεξεργασίας νερού οικισμών Δήμου Ορεστιάδας</t>
  </si>
  <si>
    <t>ΣΥΝΤΑΞΗ ΜΕΛΕΤΗΣ ΓΕΝΙΚΟΥ ΣΧΕΔΙΟΥ ΥΔΡΕΥΣΗΣ MASTER PLAN ΔΗΜΟΥ ΜΥΚΗΣ</t>
  </si>
  <si>
    <t>Νέος Κεντρικός Διανομέας Πόσιμου Ύδατος ΔΚ Τυχερού Δήμου Σουφλίου</t>
  </si>
  <si>
    <t>ΠΡΟΜΗΘΕΙΑ ΚΑΙ ΕΓΚΑΤΑΣΤΑΣΗ ΣΥΣΤΗΜΑΤΟΣ ΕΞΑΣΦΑΛΙΣΗΣ ΤΗΣ ΕΠΑΡΚΕΙΑΣ ΤΟΥ ΝΕΡΟΥ ΣΤΑ ΔΙΚΤΥΑ ΥΔΡΕΥΣΗΣ ΤΩΝ ΟΡΕΙΝΩΝ ΠΕΡΙΟΧΩΝ ΤΗΣ ΔΕΥΑΑ ΠΑΓΓΑΙΟΥ</t>
  </si>
  <si>
    <t>40109004-ΔΗΜΟΣ ΚΑΤΩ ΝΕΥΡΟΚΟΠΙΟΥ</t>
  </si>
  <si>
    <t>ΓΕΝΙΚΟ ΣΧΕΔΙΟ ΥΔΡΕΥΣΗΣ ΣΧΕΔΙΟ ΑΣΦΑΛΕΙΑΣ ΝΕΡΟΥ ΔΗΜΟΥ ΚΑΤΩ ΝΕΥΡΟΚΟΠΙΟΥ</t>
  </si>
  <si>
    <t>ΣΥΝΤΑΞΗ ΓΕΝΙΚΟΥ ΣΧΕΔΙΟΥ ΥΔΡΕΥΣΗΣ MASTER PLAN ΔΕΥΑΞΑΝΘΗΣ</t>
  </si>
  <si>
    <t>Σύνταξη Γενικού Σχεδίου Ύδρευσης Master Plan και υλοποίηση Σχεδίου Ασφάλειας Νερού Δήμου Καβάλας</t>
  </si>
  <si>
    <t>Μελέτη βελτίωσης της διαχείρισης των υδατικών πόρων και ανάπτυξη υποδομών ΔΕΥΑ Δήμου Αλεξανδρούπολης</t>
  </si>
  <si>
    <t>40137045-ΔΗΜΟΣ ΑΒΔΗΡΩΝ</t>
  </si>
  <si>
    <t>ΓΕΝΙΚΟ ΣΧΕΔΙΟ ΥΔΡΕΥΣΗΣ ΚΑΙ ΣΧΕΔΙΟ ΑΣΦΑΛΕΙΑΣ ΝΕΡΟΥ ΔΗΜΟΥ ΑΒΔΗΡΩΝ</t>
  </si>
  <si>
    <t>Σύνταξη Γενικού Σχεδίου Ύδρευσης και υλοποίηση Σχεδίου Ασφάλειας Νερού στην περιοχή αρμοδιότητας της ΔΕΥΑ Δράμας</t>
  </si>
  <si>
    <t>ΥΛΟΠΟΙΗΣΗ ΣΧΕΔΙΟΥ ΑΣΦΑΛΕΙΑΣ ΝΕΡΟΥ ΔΕΥΑΔΡΑΜΑΣ</t>
  </si>
  <si>
    <t>40109081-ΔΗΜΟΣ ΠΑΡΑΝΕΣΤΙΟΥ</t>
  </si>
  <si>
    <t>ΓΕΝΙΚΟ ΣΧΕΔΙΟ ΥΔΡΕΥΣΗΣ ΚΑΙ ΥΛΟΠΟΙΗΣΗ ΣΧΕΔΙΟΥ ΑΣΦΑΛΕΙΑΣ ΝΕΡΟΥ ΔΗΜΟΥ ΠΑΡΑΝΕΣΤΙΟΥ</t>
  </si>
  <si>
    <t>ΓΕΝΙΚΟ ΣΧΕΔΙΟ ΥΔΡΕΥΣΗΣ ΣΧΕΔΙΟ ΑΣΦΑΛΕΙΑΣ ΝΕΡΟΥ ΔΗΜΟΥ ΔΟΞΑΤΟΥ</t>
  </si>
  <si>
    <t>Σύνταξη επικαιροποίηση Γενικού Σχεδίου Ύδρευσης Master Plan και υλοποίηση Σχεδίου Ασφάλειας Νερού του Δήμου Νέστου</t>
  </si>
  <si>
    <t>ΣΥΝΤΑΞΗ ΓΕΝΙΚΟΥ ΣΧΕΔΙΟΥ ΥΔΡΕΥΣΗΣ MASTER PLAN ΔΗΜΟΥ ΘΑΣΟΥ ΚΑΙ ΥΛΟΠΟΙΗΣΗ ΣΧΕΔΙΟΥ ΑΣΦΑΛΕΙΑΣ ΝΕΡΟΥ</t>
  </si>
  <si>
    <t>ΜΕΛΕΤΗ ΓΕΝΙΚΟΥ ΣΧΕΔΙΟΥ ΥΔΡΕΥΣΗΣ MASTERPLAN ΔΗΜΟΥ ΤΟΠΕΙΡΟΥ</t>
  </si>
  <si>
    <t>Σύνταξη Γενικού Σχεδίου Ύδρευσης και Υλοποίηση Σχεδίου Ασφάλειας νερού Δήμου Διδυμότειχου</t>
  </si>
  <si>
    <t>ΑΝΤΙΚΑΤΑΣΤΑΣΗ ΕΣΩΤΕΡΙΚΟΥ ΚΑΙ ΕΞΩΤΕΡΙΚΟΥ ΔΙΚΤΥΟΥ ΥΔΡΕΥΣΗΣ ΔΚ ΠΡΟΣΟΤΣΑΝΗΣ</t>
  </si>
  <si>
    <t>40402107-ΑΠΟΚΕΝΤΡΩΜΕΝΗ ΔΙΟΙΚΗΣΗ ΜΑΚΕΔΟΝΙΑΣ  ΘΡΑΚΗΣ</t>
  </si>
  <si>
    <t>ΔΗΜΙΟΥΡΓΙΑ ΠΕΡΙΦΕΡΕΙΑΚΟΥ ΔΙΚΤΥΟΥ ΑΝΑΤΟΛΙΚΗΣ ΜΑΚΕΔΟΝΙΑΣ ΘΡΑΚΗΣ ΠΑΡΑΚΟΛΟΥΘΗΣΗΣ ΕΠΙΦΑΝΕΙΑΚΩΝ ΚΑΙ ΥΠΟΓΕΙΩΝ ΥΔΑΤΩΝ</t>
  </si>
  <si>
    <t>ΑΝΤΙΚΑΤΑΣΤΑΣΗ ΕΣΩΤΕΡΙΚΟΥ ΔΙΚΤΥΟΥ ΥΔΡΕΥΣΗΣ ΟΙΚΙΣΜΟΥ ΜΕΣΟΥΝΗΣ</t>
  </si>
  <si>
    <t>Αντικατάσταση εσωτερικού και εξωτερικού δικτύου ύδρευσης ΤΚ Νεοχωρίου ΝεοχώριΠαταγή Δήμου Ορεστιάδας</t>
  </si>
  <si>
    <t>Αντικατάσταση εσωτερικού δικτύου ύδρευσης ΤΚΆρζου ΆρζοςΚαναδάς Δήμου Ορεστιάδας</t>
  </si>
  <si>
    <t>Προμήθεια και εγκατάσταση εξοπλισμού στη μονάδα επεξεργασίας νερού πόλης Ορεστιάδας</t>
  </si>
  <si>
    <t>ΑΝΤΙΚΑΤΑΣΤΑΣΗ ΔΙΚΤΥΟΥ ΥΔΡΕΥΣΗΣ ΔΚ Κ ΝΕΥΡΟΚΟΠΙΟΥ</t>
  </si>
  <si>
    <t>Αντικατάσταση εσωτερικού δικτύου ύδρευσης οικισμού Λεπτής Δήμου Ορεστιάδας</t>
  </si>
  <si>
    <t>Αντικατάσταση εσωτερικού και εξωτερικού δικτύου ύδρευσης ΤΚ Καβύλης Δήμου Ορεστιάδας</t>
  </si>
  <si>
    <t>Αντικατάσταση εσωτερικού και εξωτερικού δικτύου ύδρευσης ΤΚΕλαίας Δήμου Ορεστιάδας</t>
  </si>
  <si>
    <t>Αντικατάσταση εσωτερικού δικτύου ύδρευσης στον οικισμό Πηγών</t>
  </si>
  <si>
    <t>Προμήθεια εγκατάσταση και θέση σε λειτουργία τηλεμετρικού συστήματος παρακολούθησης τηλεελέγχου τηλεχειρισμού και ανίχνευσης διαρροών του υφιστάμενου εξωτερικού δικτύου υδροδότησης του Δήμου Νέστου</t>
  </si>
  <si>
    <t>Αντικατάσταση εσωτερικού δικτύου ύδρευσης στον οικισμό Γέροντα</t>
  </si>
  <si>
    <t>Αντικατάσταση εσωτερικού δικτύου ύδρευσης στον οικισμό Κεραμωτής</t>
  </si>
  <si>
    <t>Αντικατάσταση εσωτερικού δικτύου ύδρευσης στον οικισμό ΝΚαρυά</t>
  </si>
  <si>
    <t>Αντικατάσταση εσωτερικού δικτύου ύδρευσης στον οικισμό Αγίασμα</t>
  </si>
  <si>
    <t>Κατασκευή δικτύου ύδρευσης Δήμου Καβάλας Ολοκλήρωση εσωτερικού δικτύου οικισμού Ζυγού ΔΕ Φιλίππων</t>
  </si>
  <si>
    <t>Καλλιέργεια πηγής στην περιοχή του Δημαρίου και Μεταφορά νερού για την ενίσχυση δικτύων ύδρευσης Μελιβοίων και Εχίνου</t>
  </si>
  <si>
    <t>Κατασκευή δικτύου ύδρευσης Δήμου Καβάλας Εσωτερικό δίκτυο Κοινότητας Κρηνίδων ΔΕ Φιλίππων</t>
  </si>
  <si>
    <t>Επέκταση Συστήματος Τηλεμετρίας και Ελέγχου Διαρροών Δικτύου Ύδρευσης Δήμου Ορεστιάδας</t>
  </si>
  <si>
    <t>ΑΝΤΙΚΑΤΑΣΤΑΣΗ ΕΣΩΤΕΡΙΚΟΥ ΔΙΚΤΥΟΥ ΥΔΡΕΥΣΗΣ ΟΙΚΙΣΜΟΥ ΗΦΑΙΣΤΟΥ ΔΗΜΟΥ ΚΟΜΟΤΗΝΗΣ</t>
  </si>
  <si>
    <t>Κατασκευή δικτύου ύδρευσης Δήμου Καβάλας Εσωτερικό δίκτυο Κοινότητας Πολύστυλου ΔΕ Φιλίππων</t>
  </si>
  <si>
    <t>Προμήθεια και Εγκατάσταση Συστημάτων Ελέγχου Διαρροών Τηλεέλεγχος Τηλεχειρισμός σε Υφιστάμενα Δίκτυα Ύδρευσης του Δήμου Καβάλας Φάση Β</t>
  </si>
  <si>
    <t>Εξωτερικό δίκτυο ύδρευσης από Σκάλα Ραχωνίου Σκάλα Καλλιράχης</t>
  </si>
  <si>
    <t>4040104-ΔΗΜΟΤΙΚΗ ΕΠΙΧΕΙΡΗΣΗ ΥΔΡΕΥΣΗΣ - ΑΠΟΧΕΤΕΥΣΗΣ ΞΑΝΘΗΣ</t>
  </si>
  <si>
    <t>ΑΝΤΙΚΑΤΑΣΤΑΣΗ ΕΣΩΤΕΡΙΚΟΥ ΔΙΚΤΥΟΥ ΥΔΡΕΥΣΗΣ ΟΙΚΙΣΜΟΥ ΠΙΛΗΜΜΑΤΟΣ ΔΗΜΟΥ ΞΑΝΘΗΣ</t>
  </si>
  <si>
    <t>ΠΡΟΜΗΘΕΙΑ ΚΑΙ ΕΓΚΑΤΑΣΤΑΣΗ ΣΥΣΤΗΜΑΤΟΣ ΤΗΛΕΜΕΤΡΙΑΣ ΚΑΙ ΕΛΕΓΧΟΥ ΔΙΑΡΡΟΩΝ ΓΙΑ ΤΗΝ ΠΑΡΑΚΟΛΟΥΘΗΣΗ ΤΩΝ ΔΙΚΤΥΩΝ ΥΔΡΕΥΣΗΣ 12 ΟΙΚΙΣΜΩΝ ΤΟΥ ΔΗΜΟΥ ΜΥΚΗΣ</t>
  </si>
  <si>
    <t>Προμήθεια και εγκατάσταση συστήματος τηλεμετρίας και περιορισμού των πραγματικών απωλειών νερού των δικτύων ύδρευσης του Δήμου Διδυμοτείχου στα Οικονομικά Βέλτιστα Επίπεδα</t>
  </si>
  <si>
    <t>Εσωτερικό δίκτυο ύδρευσης Λιμεναρίων Θάσου</t>
  </si>
  <si>
    <t>ΑΝΤΙΚΑΤΑΣΤΑΣΗ ΔΙΚΤΥΟΥ ΥΔΡΕΥΣΗΣ ΔΚ ΑΒΑΤΟΥ ΟΛΒΙΟΥ</t>
  </si>
  <si>
    <t>ΑΝΤΙΚΑΤΑΣΤΑΣΗ ΕΣΩΤΕΡΙΚΟΥ ΔΙΚΤΥΟΥ ΥΔΡΕΥΣΗΣ ΚΑΛΛΙΘΕΑΣ</t>
  </si>
  <si>
    <t>40142049-ΔΗΜΟΣ ΜΑΡΩΝΕΙΑΣ - ΣΑΠΩΝ</t>
  </si>
  <si>
    <t>ΟΡΘΟΛΟΓΙΚΗ ΔΙΑΧΕΙΡΙΣΗ ΕΞΟΙΚΟΝΟΜΗΣΗ ΕΝΕΡΓΕΙΑΣ ΚΑΙ ΥΔΑΤΙΝΩΝ ΠΟΡΩΝ ΤΗΣ ΥΔΡΕΥΣΗΣ ΤΟΥ ΔΗΜΟΥ ΜΑΡΩΝΕΙΑΣ ΣΑΠΩΝ</t>
  </si>
  <si>
    <t>Προμήθεια εξοπλισμού βελτίωσης ποιότητας νερού του δικτύου των οικισμών Αύρας Κομάρου Περάματος</t>
  </si>
  <si>
    <t>ΑΝΤΙΚΑΤΑΣΤΑΣΗ ΕΞΩΤΕΡΙΚΟΥ ΥΔΡΑΓΩΓΕΙΟΥ ΑΠΟ ΓΕΩΤΡΗΣΗ ΙΤΕΑΣ ΕΩΣ ΝΕΑ ΔΕΞΑΜΕΝΗ ΤΥΧΕΡΟΥ ΜΕΤΑ ΤΩΝ ΚΛΑΔΩΝ ΚΑΙ ΣΥΝΔΕΤΗΡΙΩΝ ΑΓΩΓΩΝ</t>
  </si>
  <si>
    <t>ΑΝΤΙΚΑΤΑΣΤΑΣΗ ΔΙΚΤΟΥ ΥΔΡΕΥΣΗΣ ΚΥΡΓΙΩΝ ΔΗΜΟΥ ΔΟΞΑΤΟΥ</t>
  </si>
  <si>
    <t>Προμήθεια και εγκατάσταση συστήματος τηλεμετρίας και περιορισμού του όγκου των νέων αφανών διαρροών των δικτύων ύδρευσης της ΔΚ Σουφλίου</t>
  </si>
  <si>
    <t>Αναβάθμιση Δικτύων Διανομής Ύδρευσης Μαρμαρά της ΔΕΥΑΑ Παγγαίου</t>
  </si>
  <si>
    <t>Δίκτυο ύδρευσης οικισμού Αστρίδας Κοινότητας Θεολόγου Δήμου Θάσου</t>
  </si>
  <si>
    <t>ΑΝΤΙΚΑΤΑΣΤΑΣΗ ΕΞΩΤΕΡΙΚΟΥ ΔΙΚΤΥΟΥ ΥΔΡΕΥΣΗΣ ΑΓΑΘΑΝΑΣΙΟΥ ΚΑΙ ΑΝΑΒΑΘΜΙΣΗ ΕΠΙΣΚΕΥΗ ΑΝΤΛΙΟΣΤΑΣΙΩΝ ΔΗΜΟΥ ΔΟΞΑΤΟΥ</t>
  </si>
  <si>
    <t>ΠΡΟΜΗΘΕΙΑ ΕΓΚΑΤΑΣΤΑΣΗ ΣΥΣΤΗΜΑΤΟΣ ΤΗΛΕΜΕΤΡΙΑΣ ΚΑΙ ΑΝΤΙΚΑΤΑΣΤΑΣΗ ΗΜ ΕΞΟΠΛΙΣΜΟΥ ΔΙΚΤΥΟΥ ΥΔΡΕΥΣΗΣ ΔΗΜΟΥ ΔΟΞΑΤΟΥ</t>
  </si>
  <si>
    <t>2040113-Ε.Υ.Δ. Ε.Π. ΠΕΡΙΦΕΡΕΙΑΣ ΚΕΝΤΡΙΚΗΣ ΜΑΚΕΔΟΝΙΑΣ</t>
  </si>
  <si>
    <t>40138103-ΔΗΜΟΣ ΣΚΥΔΡΑΣ</t>
  </si>
  <si>
    <t>Κατασκευή δεξαμενών ύδρευσης Τοπικών Κοινοτήτων Δήμου Σκύδρας</t>
  </si>
  <si>
    <t>Κεντρικής Μακεδονίας</t>
  </si>
  <si>
    <t>40119175-ΔΗΜΟΣ ΘΕΡΜΑΪΚΟΥ</t>
  </si>
  <si>
    <t>ΑΝΤΙΚΑΤΑΣΤΑΣΗ ΕΞΩΤΕΡΙΚΟΥ ΔΙΚΤΥΟΥ ΥΔΡΕΥΣΗΣ T.K. ΜΕΣΗΜΕΡΙΟΥ ΔΗΜΟΥ ΘΕΡΜΑΙΚΟΥ</t>
  </si>
  <si>
    <t>404020768-ΔΕΥΑ  ΕΔΕΣΣΑΣ (ΔΕΥΑΕ)</t>
  </si>
  <si>
    <t>Προμήθεια και εγκατάσταση συστήματος έλεγχου διαρροών και τηλεδιαχείρισης στα υφιστάμενα δίκτυα μεταφοράς και διανομής νερού της Δημοτικής Ενότητας Έδεσσας</t>
  </si>
  <si>
    <t>40119173-ΔΗΜΟΣ ΒΟΛΒΗΣ</t>
  </si>
  <si>
    <t>Αντικατάσταση Αγωγού Ύδρευσης από Αμίαντο με Σωλήνες PVC στην Τ.Κ. Ν. Απολλωνίας Δήμου Βόλβης</t>
  </si>
  <si>
    <t>40149093-ΔΗΜΟΣ ΣΙΘΩΝΙΑΣ</t>
  </si>
  <si>
    <t>Προμήθεια εξοπλισμού βελτίωσης υδρευτικού δικτύου Δ.Δ. Νικήτης, Αγ. Νικόλαου και Ν. Μαρμαρά Δήμου Σιθωνίας Χαλκιδικής</t>
  </si>
  <si>
    <t>Αντικατάσταση αγωγού εξωτερικού υδραγωγείου από πήγες νερού Μάνα - υφιστάμενη δεξαμενή Αρέθουσας</t>
  </si>
  <si>
    <t>4040206-ΔΕΥΑ  ΝΑΟΥΣΑΣ</t>
  </si>
  <si>
    <t>Ενίσχυση και αναβάθμιση υδρευτικών υποδομών Δήμου Νάουσας</t>
  </si>
  <si>
    <t>Επέκταση Συστήματος Τηλελέγχου, Τηλεχειρισμού και Ελέγχου Διαρροών Δικτύων Ύδρευσης του Δήμου Κασσάνδρας στις Τ.Κ. Ν. Σκιώνης, Αγ. Παρασκευής και Παλιουρίου</t>
  </si>
  <si>
    <t>Προμήθεια, εγκατάσταση και θέση σε λειτουργία συστήματος επεξεργασίας νερού (φίλτρου) στη θέση «Γιαννίτσι» Τ.Κ. Αλωνίων Δήμου Πύδνας – Κολινδρού</t>
  </si>
  <si>
    <t>4040204-ΕΤΑΙΡΕΙΑ ΥΔΡΕΥΣΗΣ &amp; ΑΠΟΧΕΤΕΥΣΗΣ ΘΕΣΣΑΛΟΝΙΚΗΣ (ΕΥΑΘ) Α.Ε.</t>
  </si>
  <si>
    <t>Τηλεέλεγχος και Αυτοματισμός του συστήματος Ύδρευσης της περιοχής εξυπηρέτησης της ΕΥΑΘ</t>
  </si>
  <si>
    <t>Επέκταση - ολοκλήρωση συστήματος τηλεελέγχου τηλεχειρισμού και ελέγχου διαρροών πόλης Βέροιας και δημοτικών ενοτήτων</t>
  </si>
  <si>
    <t>40149089-ΔΗΜΟΣ ΠΟΛΥΓΥΡΟΥ</t>
  </si>
  <si>
    <t>Εγκατάσταση μονάδων αποσιδήρωσης πόσιμου νερού στην τοπική κοινότητα Βραστάμων και στον οικισμό Πλανών, Δήμου Πολυγύρου.</t>
  </si>
  <si>
    <t>40119183-ΔΗΜΟΣ ΩΡΑΙΟΚΑΣΤΡΟΥ</t>
  </si>
  <si>
    <t>Ενοποίηση /επέκταση υφιστάμενου υδρευτικού δικτύου της Τ.Κ. Μελισσοχωρίου με τα υδρευτικά δίκτυα της Δ.Κ. Λητής &amp; της Δ.Κ. Δρυμού για την βελτίωση της ποιότητας &amp; ποσότητας ποσίμου νερού στις Δημοτικές Κοινότητες της Δ.Ε. Μυγδονίας του Δήμου Ωραιοκάστρου</t>
  </si>
  <si>
    <t>Εξωτερικό δίκτυο ύδρευσης ΔΚ Νέου Σουλίου Δήμου Εμμανουήλ Παππά</t>
  </si>
  <si>
    <t>Προμήθεια και Εγκατάσταση Συστήματος Ελέγχου Διαρροών (Τηλεέλεγχος / Τηλεχειρισμός) στο Εσωτερικό δίκτυο της πόλης της Κατερίνης</t>
  </si>
  <si>
    <t>Κατασκευή διυλιστηρίου νερού πόλης Σερρών</t>
  </si>
  <si>
    <t>Υποδομές βελτίωσης δικτύων ύδρευσης και δεξαμενών διευρυμένου Δήμου Σερρών για διασφάλιση ποιότητας και ποσότητας πόσιμου νερού</t>
  </si>
  <si>
    <t>40144175-ΔΗΜΟΣ ΗΡΑΚΛΕΙΑΣ</t>
  </si>
  <si>
    <t>Ανόρυξη και Αξιοποίηση υδρευτικών γεωτρήσεων στις Τ.Κ. Βαλτερού και Παλαιοκάστρου του Δήμου Ηράκλειας Ν. Σερρών</t>
  </si>
  <si>
    <t>Προμήθεια και εγκατάσταση συστημάτων ελέγχου διαρροών (τηλεέλεγχος/ τηλεχειρισμός) σε υφιστάμενα δίκτυα μεταφοράς και διανομής νερού του δικτύου ύδρευσης των Δ.Κ. Περαίας και Νέων Επιβατών της Δ.Ε.Υ.Α. Θερμαϊκού</t>
  </si>
  <si>
    <t>Κατασκευή εξωτερικού δικτύου ύδρευσης Τ.Κ. Αγίου Αθανασίου</t>
  </si>
  <si>
    <t>40149090-ΔΗΜΟΣ ΑΡΙΣΤΟΤΕΛΗ</t>
  </si>
  <si>
    <t>Προμήθεια και εγκατάσταση Η/Μ εξοπλισμού για τη λειτουργιά μονάδας φίλτρανσης νερού, στην Τ.Κ Παλαιοχωρίου, Δήμου Αριστοτέλη</t>
  </si>
  <si>
    <t>Κατασκευή Επέκτασης Εγκατάστασης Επεξεργασίας Νερού Θεσσαλονίκης (Ε.Ε.Ν.Θ.) – Φάση Α2</t>
  </si>
  <si>
    <t>Μονάδα φίλτρανσης νερού, στην Τ.Κ Νεοχωρίου, Δήμου Αριστοτέλη</t>
  </si>
  <si>
    <t>Μονάδα φίλτρανσης νερού, στην Τ.Κ Πυργαδικίων, Δήμου Αριστοτέλη</t>
  </si>
  <si>
    <t>Εγκατάσταση μονάδας αποσιδήρωσης πόσιμου νερού στην Τ.Κ. Βάβδου Δήμου Πολυγύρου</t>
  </si>
  <si>
    <t xml:space="preserve">Ύδρευση περιοχής επέκτασης οικισμού Θέρμης Δήμου Θέρμης </t>
  </si>
  <si>
    <t>Κατασκευή εξωτερικού δικτύου ύδρευσης στην Τ.Κ. Παναγίτσας</t>
  </si>
  <si>
    <t>Υποδομές διασφάλισης της ποσότητας πόσιμου νερού σε υφιστάμενα υδρευτικά δίκτυα του Δήμου Πολυγύρου</t>
  </si>
  <si>
    <t>Κατασκευή δεξαμενών ύδρευσης στις Τ.Κ. Ριζου και Καλυβιών Δήμου Σκύδρας</t>
  </si>
  <si>
    <t>Παρεμβάσεις για την αναβάθμιση της υδροδότησης στον Δήμο Νάουσας</t>
  </si>
  <si>
    <t>Προμήθεια, τοποθέτηση και θέση σε λειτουργιά Η/Μ εξοπλισμού φίλτρανσης σε υδρευτική γεώτρηση της Τ.Κ. Καταχα του Δήμου Πύδνας - Κολινδρού</t>
  </si>
  <si>
    <t>Σύνταξη Γενικού Σχεδίου Ύδρευσης (Master Plan) και υλοποίηση Σχεδίου Ασφαλείας Νερού Δήμου Βέροιας</t>
  </si>
  <si>
    <t>Σύνταξη Γενικού Σχεδίου Ύδρευσης (Master Plan)  και Υλοποίηση Σχεδίου Ασφάλειας Νερού ΔΕΥΑ ΘΕΡΜΗΣ</t>
  </si>
  <si>
    <t>Βελτίωση της διαχείρισης των υδατικών πόρων και ανάπτυξη υποδομών ΔΕΥΑ Σερρών</t>
  </si>
  <si>
    <t>Σύνταξη Γενικού Σχεδίου Ύδρευσης (Master Plan) και υλοποίηση Σχεδίου Ασφαλείας Νερού Δ.Ε.Υ.Α. Κατερίνης</t>
  </si>
  <si>
    <t>40116078-ΔΗΜΟΣ ΑΛΕΞΑΝΔΡΕΙΑΣ</t>
  </si>
  <si>
    <t>Σύνταξη Γενικού Σχεδίου Ύδρευσης και υλοποίηση Σχεδίου Ασφάλειας Νερού Δήμου Αλεξάνδρειας</t>
  </si>
  <si>
    <t>40119174-ΔΗΜΟΣ ΔΕΛΤΑ</t>
  </si>
  <si>
    <t>Σύνταξη/ Επικαιροποίηση Γενικού  Σχεδίου Ύδρευσης (Master Plan) και υλοποίηση Σχεδίου Ασφαλείας Νερού Δήμου Δέλτα</t>
  </si>
  <si>
    <t>Σύνταξη  Γενικών Σχεδίων Ύδρευσης και υλοποίηση Σχεδίων Ασφάλειας Νερού ΔΕΥΑ Κιλκίς</t>
  </si>
  <si>
    <t>404020796-ΔΗΜΟΤΙΚΗ ΕΠΙΧΕΙΡΗΣΗ ΥΔΡΕΥΣΗΣ ΑΠΟΧΕΤΕΥΣΗΣ ΠΕΛΛΑΣ (Δ.Ε.Υ.Α.Π.)</t>
  </si>
  <si>
    <t>Εκπόνηση μελέτης για την σύνταξη γενικού σχεδίου ύδρευσης (master-plan) της Δ.Ε.Υ.Α. Πέλλας και εκπόνηση μελέτης για την υλοποίηση σχεδίου ασφαλείας νερού της Δ.Ε.Υ.Α. Πέλλας</t>
  </si>
  <si>
    <t>40402058-ΔΕΥΑ ΛΑΓΚΑΔΑ</t>
  </si>
  <si>
    <t>Μελέτη γενικού σχεδίου ύδρευσης (master plan) και υλοποίηση Σχεδίου Ασφάλειας Νερού ΔΕΥΑ Λαγκαδά</t>
  </si>
  <si>
    <t>«Σύνταξη Γενικού Σχεδίου Ύδρευσης (Master Plan) και Υλοποίηση Σχεδίου Ασφάλειας Νερού ΔΕΥΑ Θερμαϊκού</t>
  </si>
  <si>
    <t>2040115-Ε.Υ.Δ. Ε.Π. ΠΕΡΙΦΕΡΕΙΑΣ ΗΠΕΙΡΟΥ</t>
  </si>
  <si>
    <t>40140079-ΔΗΜΟΣ ΠΡΕΒΕΖΑΣ</t>
  </si>
  <si>
    <t>ΚΑΤΑΣΚΕΥΗ ΑΓΩΓΟΥ ΥΔΡΕΥΣΗΣ ΑΠΟ ΔΙΑΣΤΑΥΡΩΣΗ ΖΕΦΥΡΟΥ ΕΩΣ ΔΕΞΑΜΕΝΕΣ ΚΑΝΑΛΙΟΥ</t>
  </si>
  <si>
    <t>2010004-ΠΕΡΙΦΕΡΕΙΑ ΗΠΕΙΡΟΥ</t>
  </si>
  <si>
    <t>Συμπληρωματικά έργα εξωτερικού δικτύου ύδρευσης του Δήμου Πωγωνίου για τα Τ.Δ. Κουκλιών, Μαζαρακίου, Ριαχόβου, Καταρράκτη, Δελβινακίου</t>
  </si>
  <si>
    <t>40120345-ΔΗΜΟΣ ΔΩΔΩΝΗΣ</t>
  </si>
  <si>
    <t xml:space="preserve">Κατασκευή εξωτερικού δικτύου ύδρευσης σύνδεσης του Τοπικού Διαμερίσματος Μελιάς </t>
  </si>
  <si>
    <t>40118113-ΔΗΜΟΣ ΣΟΥΛΙΟΥ</t>
  </si>
  <si>
    <t>Ενίσχυση ύδρευσης ΤΚ Γαρδικίου-Τ.Κ Χόικας-Τ.Κ Γλυκής Δήμου Σουλίου</t>
  </si>
  <si>
    <t>Υλοποίηση Σχεδίου Ασφάλειας Νερού Δ.Ε.Υ.Α. Άρτας</t>
  </si>
  <si>
    <t>Υλοποίηση Σχεδίου Ασφάλειας Νερού ΔΕΥΑ Πρέβεζας</t>
  </si>
  <si>
    <t>Υλοποίηση Σχεδίου Ασφάλειας Νερού Δ.Ε.Υ.Α. Ηγουμενίτσας</t>
  </si>
  <si>
    <t>2040118-Ε.Υ.Δ. Ε.Π. ΠΕΡΙΦΕΡΕΙΑΣ ΔΥΤΙΚΗΣ ΕΛΛΑΔΑΣ</t>
  </si>
  <si>
    <t>4040706-ΔΕΥΑ ΑΙΓΙΑΛΕΙΑΣ (ΑΙΓΙΟΥ)</t>
  </si>
  <si>
    <t>«Προμήθεια, Εγκατάσταση και θέση σε λειτουργία συστήματος παρακολούθησης-τηλεελέγχου-τηλεχειρισμού και ανίχνευσης διαρροών του υπάρχοντος εξωτερικού και εσωτερικού δικτύου υδροδότησης της ΔΕΥΑ Αιγίου»</t>
  </si>
  <si>
    <t>Δυτικής Ελλάδας</t>
  </si>
  <si>
    <t>40106266-ΔΗΜΟΣ ΔΥΤΙΚΗΣ ΑΧΑΪΑΣ</t>
  </si>
  <si>
    <t>ΑΝΤΙΚΑΤΑΣΤΑΣΗ ΕΣΩΤΕΡΙΚΩΝ ΔΙΚΤΥΩΝ ΥΔΡΕΥΣΗΣ Τ.Κ. ΑΓΙΟΥ ΣΤΕΦΑΝΟΥ ΚΑΙ ΧΑΪΚΑΛΙΟΥ</t>
  </si>
  <si>
    <t>40101206-ΔΗΜΟΣ  ΑΚΤΙΟΥ - ΒΟΝΙΤΣΑΣ</t>
  </si>
  <si>
    <t>ΒΕΛΤΙΩΣΗ ΥΔΡΟΔΟΤΗΣΗΣ ΠΑΛΑΙΡΟΥ - ΠΟΓΩΝΙΑΣ - ΣΤΕΝΟΥ</t>
  </si>
  <si>
    <t>4040703-ΔΕΥΑ ΠΑΤΡΩΝ</t>
  </si>
  <si>
    <t>Διαχείριση Πιέσεων - Διαρροών - Τηλεδιοίκηση Α και Γ τομέων</t>
  </si>
  <si>
    <t>4040778-ΔΗΜΟΤΙΚΗ ΕΠΙΧΕΙΡΗΣΗ ΥΔΡΕΥΣΗΣ ΑΠΟΧΕΤΕΥΣΗΣ ΝΑΥΠΑΚΤΙΑΣ</t>
  </si>
  <si>
    <t>"Προμήθεια και εγκατάσταση εξοπλισμού για την αύξηση της αποδοτικής χρήσης νερού στα δίκτυα ύδρευσης των Δ.Ε. Ναυπάκτου , Χάλκειας και Αντιρρίου του Δήμου Ναυπακτίας "</t>
  </si>
  <si>
    <t>40101210-ΔΗΜΟΣ ΞΗΡΟΜΕΡΟΥ</t>
  </si>
  <si>
    <t xml:space="preserve">ΚΑΤΑΣΚΕΥΗ ΕΣΩΤΕΡΙΚΟΥ ΔΙΚΤΥΟΥ ΥΔΡΕΥΣΗΣ ΟΙΚΙΣΜΟΥ ΑΣΤΑΚΟΥ </t>
  </si>
  <si>
    <t>4040704-ΔΕΥΑ ΠΥΡΓΟΥ</t>
  </si>
  <si>
    <t>ΠΡΟΜΗΘΕΙΑ ΚΑΙ ΕΓΚΑΤΑΣΤΑΣΗ ΕΞΟΠΛΙΣΜΟΥ ΓΙΑ ΤΟΝ ΕΚΣΥΓΧΡΟΝΙΣΜΟ ΤΗΣ ΛΕΙΤΟΥΡΓΙΑΣ ΤΟΥ ΔΙΚΤΥΟΥ ΥΔΡΕΥΣΗΣ ΠΥΡΓΟΥ ΗΛΕΙΑΣ</t>
  </si>
  <si>
    <t>4040702-ΔΗΜΟΤΙΚΗ ΕΠΙΧΕΙΡΗΣΗ ΥΔΡΕΥΣΗΣ ΑΠΟΧΕΤΕΥΣΗΣ ΔΗΜΟΥ Ι.Π. ΜΕΣΟΛΟΓΓΙΟΥ</t>
  </si>
  <si>
    <t xml:space="preserve">Βελτίωση  ποιότητος νερού υδροδότησης του Αιτωλικού </t>
  </si>
  <si>
    <t>40106267-ΔΗΜΟΣ ΕΡΥΜΑΝΘΟΥ</t>
  </si>
  <si>
    <t>ΕΚΣΥΓΧΡΟΝΙΣΜΟΣ ΚΑΙ ΔΙΑΧΕΙΡΙΣΗ ΔΙΚΤΥΟΥ ΥΔΡΕΥΣΗΣ ΤΟΥ ΔΗΜΟΥ ΕΡΥΜΑΝΘΟΥ</t>
  </si>
  <si>
    <t>ΑΝΤΙΚΑΤΑΣΤΑΣΗ ΕΞΩΤΕΡΙΚΟΥ ΑΓΩΓΟΥ ΥΔΡΕΥΣΗΣ ΤΜΗΜΑΤΟΣ ΠΡΟΣ ΚΑΤΟΥΝΑ ΚΑΙ ΤΜΗΜΑΤΟΣ ΠΡΟΣ ΚΟΝΟΠΙΝΑ</t>
  </si>
  <si>
    <t>Αντικατάσταση Δικτύου Ν/Α Πάτρας (Β' φάση)</t>
  </si>
  <si>
    <t>40115242-ΔΗΜΟΣ ΑΝΔΡΑΒΙΔΑΣ - ΚΥΛΛΗΝΗΣ</t>
  </si>
  <si>
    <t>Αντικατάσταση Δικτύου Ύδρευσης Δήμου Ανδραβίδας – Κυλλήνης (Δ.Κ. Βάρδας - Τ.Κ. Νησίου)</t>
  </si>
  <si>
    <t>40115243-ΔΗΜΟΣ ΑΝΔΡΙΤΣΑΙΝΑΣ - ΚΡΕΣΤΕΝΩΝ</t>
  </si>
  <si>
    <t>Εκσυγχρονισμός και αναβάθμιση δικτύων ύδρευσης Δήμου Ανδρίτσαινας – Κρεστένων</t>
  </si>
  <si>
    <t>ΣΥΣΤΗΜΑ ΤΗΛΕΜΕΤΡΙΑΣ – ΑΥΤΟΜΑΤΙΣΜΟΥ – ΕΞΟΙΚΟΝΟΜΗΣΗΣ ΕΝΕΡΓΕΙΑΣ ΚΑΙ ΕΛΕΓΧΟΥ ΔΙΑΡΡΟΩΝ ΔΙΚΤΥΟΥ ΥΔΡΕΥΣΗΣ ΔΗΜΟΥ ΕΡΥΜΑΝΘΟΥ</t>
  </si>
  <si>
    <t>ΠΡΟΜΗΘΕΙΑ, ΕΓΚΑΤΑΣΤΑΣΗ ΚΑΙ ΘΕΣΗ ΣΕ ΛΕΙΤΟΥΡΓΙΑ ΣΥΣΤΗΜΑΤΟΣ ΠΑΡΑΚΟΛΟΥΘΗΣΗΣ – ΤΗΛΕΕΛΕΓΧΟΥ – ΤΗΛΕΧΕΙΡΙΣΜΟΥ ΚΑΙ ΑΝΙΧΝΕΥΣΗΣ ΔΙΑΡΡΟΩΝ ΤΟΥ ΥΠΑΡΧΟΝΤΟΣ ΕΞΩΤΕΡΙΚΟΥ  ΔΙΚΤΥΟΥ ΥΔΡΟΔΟΤΗΣΗΣ ΤΗΣ Δ.Ε.Υ.Α. ΑΙΓΙΑΛΕΙΑΣ (Δ.Ε. ΕΡΙΝΕΟΥ, ΑΚΡΑΤΑΣ, ΣΥΜΠΟΛΙΤΕΙΑΣ, ΔΙΑΚΟΠΤΟΥ, ΑΙΓΕΙΡΑΣ)</t>
  </si>
  <si>
    <t>ΠΡΟΜΗΘΕΙΑ,ΕΓΚΑΤΑΣΤΑΣΗ ΚΑΙ ΘΕΣΗ ΣΕ ΛΕΙΤΟΥΡΓΙΑ ΕΞΥΠΝΟΥ ΔΙΚΤΥΟΥ ΥΔΡΕΥΣΗΣ ΔΗΜΟΥ ΗΛΙΔΑΣ</t>
  </si>
  <si>
    <t>YΔΡΕΥΣΗ ΠΑΤΡΑΣ ΑΠΟ ΤΟΥΣ ΠΟΤΑΜΟΥΣ ΠΕΙΡΟ ΚΑΙ ΠΑΡΑΠΕΙΡΟ – ΔΙΚΤΥΑ
ΥΔΡΟΔΟΤΗΣΗΣ ΥΠΟΛΟΙΠΩΝ ΟΙΚΙΣΜΩΝ Ν. ΑΧΑΪΑΣ</t>
  </si>
  <si>
    <t>2040114-Ε.Υ.Δ. Ε.Π. ΠΕΡΙΦΕΡΕΙΑΣ ΔΥΤΙΚΗΣ ΜΑΚΕΔΟΝΙΑΣ</t>
  </si>
  <si>
    <t>40147100-ΔΗΜΟΣ ΑΜΥΝΤΑΙΟΥ</t>
  </si>
  <si>
    <t>ΑΝΑΒΑΘΜΙΣΗ ΥΠΟΔΟΜΩΝ ΥΔΡΕΥΣΗΣ ΔΗΜΟΥ ΑΜΥΝΤΑΙΟΥ</t>
  </si>
  <si>
    <t>4040301-ΔΕΥΑ  ΚΑΣΤΟΡΙΑΣ</t>
  </si>
  <si>
    <t>Επισκευή, βελτίωση αντλιοστασίου ύδρευσης Μπέης Μπουνάρ και αντικατάσταση του καταθλιπτικού αγωγού</t>
  </si>
  <si>
    <t>4040303-ΔΗΜΟΤΙΚΗ ΕΠΙΧΕΙΡΗΣΗ ΥΔΡΕΥΣΗΣ ΑΠΟΧΕΤΕΥΣΗΣ ΕΟΡΔΑΙΑΣ</t>
  </si>
  <si>
    <t>ΗΛΕΚΤΡΟΜΗΧΑΝΟΛΟΓΙΚΑ ΕΡΓΑ – ΑΥΤΟΜΑΤΙΣΜΟΙ ΣΤΑ ΔΙΥΛΙΣΤΗΡΙΑ ΤΟΥ Δ.Δ. ΠΤΟΛΕΜΑΪΔΑΣ</t>
  </si>
  <si>
    <t>40127178-ΔΗΜΟΣ ΣΕΡΒΙΩΝ - ΒΕΛΒΕΝΤΟΥ</t>
  </si>
  <si>
    <t>Κατασκευή εξωτερικού αγωγού ύδρευσης οικισμού Λαζαράδων Δήμου Σερβίων - Βελβεντού</t>
  </si>
  <si>
    <t>40127176-ΔΗΜΟΣ ΒΟΪΟΥ</t>
  </si>
  <si>
    <t>ΥΔΡΟΔΟΤΗΣΗ ΕΣΩΤΕΡΙΚΟΥ ΔΙΚΤΥΟΥ ΥΨΗΛΗΣ ΖΩΝΗΣ ΒΟΡΕΙΑΣ ΣΥΝΟΙΚΙΑΣ ΟΙΚΙΣΜΟΥ ΓΑΛΑΤΙΝΗΣ ΔΗΜΟΥ ΒΟΪΟΥ</t>
  </si>
  <si>
    <t>4040304-ΔΗΜΟΤΙΚΗ ΕΠΙΧΕΙΡΗΣΗ ΥΔΡΕΥΣΗΣ ΑΠΟΧΕΤΕΥΣΗΣ ΦΛΩΡΙΝΑΣ (Δ.Ε.Υ.Α.Φ.)</t>
  </si>
  <si>
    <t>Αναβάθμιση υποδομών ύδρευσης στις Δημοτικές Ενότητες Μελίτης, Περάσματος και Κάτω Κλεινών του Δήμου Φλώρινας</t>
  </si>
  <si>
    <t>ΟΛΟΚΛΗΡΩΣΗ ΕΣΩΤΕΡΙΚΩΝ ΔΙΚΤΥΩΝ ΥΔΡΕΥΣΗΣ ΟΙΚΙΣΜΩΝ ΚΡΟΚΟΥ ΚΑΙ ΑΝΩ ΚΩΜΗΣ ΤΟΥ ΔΗΜΟΥ ΚΟΖΑΝΗΣ</t>
  </si>
  <si>
    <t>40123080-ΔΗΜΟΣ ΟΡΕΣΤΙΔΟΣ</t>
  </si>
  <si>
    <t>ΠΡΟΜΗΘΕΙΑ ΣΥΣΤΗΜΑΤΟΣ ΒΕΛΤΙΩΣΗΣ, ΑΝΑΒΑΘΜΙΣΗΣ ΥΠΟΔΟΜΩΝ ΔΙΚΤΥΟΥ ΥΔΡΕΥΣΗΣ, ΕΞΟΙΚΟΝΟΜΗΣΗΣ ΕΝΑΡΓΕΙΑΣ ΚΑΙ ΔΙΑΣΦΑΛΙΣΗΣ ΕΠΑΡΚΕΙΑΣ ΝΕΡΟΥ ΔΗΜΟΥ ΑΡΓΟΥΣ ΟΡΕΣΤΙΚΟΥ</t>
  </si>
  <si>
    <t>ΠΡΟΜΗΘΕΙΑ ΠΑΡΟΧΟΜΕΤΡΩΝ ΓΙΑ ΤΙΣ ΔΕΞΑΜΕΝΕΣ ΥΔΡΕΥΣΗΣ ΤΟΥ ΔΗΜΟΥ ΒΟΪΟΥ</t>
  </si>
  <si>
    <t>ΒΕΛΤΙΩΣΗ ΕΞΩΤΕΡΙΚΩΝ ΥΔΡΑΓΩΓΕΙΩΝ ΣΤΙΣ Τ.Κ. ΔΡΕΠΑΝΟΥ, ΠΟΛΥΜΥΛΟΥ, ΒΟΣΚΟΧΩΡΙΟΥ, ΑΓ. ΧΑΡΑΛΑΜΠΟΥΣ ΚΑΙ ΤΕΤΡΑΛΟΦΟΥ ΔΗΜΟΥ ΚΟΖΑΝΗΣ</t>
  </si>
  <si>
    <t>ΕΞΩΤΕΡΙΚΟ ΔΙΚΤΥΟ ΚΑΙ ΑΝΤΙΚΑΤΑΣΤΑΣΗ ΤΡΟΦΟΔΟΤΙΚΟΥ ΑΓΩΓΟΥ ΥΔΡΕΥΣΗΣ Τ.Κ. ΣΙΔΕΡΑ ΚΑΙ ΛΙΒΕΡΩΝ ΔΗΜΟΥ ΚΟΖΑΝΗΣ</t>
  </si>
  <si>
    <t>ΑΝΤΙΚΑΤΑΣΤΑΣΗ ΚΑΤΑΘΛΙΠΤΙΚΟΥ ΑΓΩΓΟΥ ΥΔΡΕΥΣΗΣ ΑΠΟ ΓΕΩΤΡΗΣΗ ΠΡΟΣ ΔΕΞΑΜΕΝΗ ΥΔΡΕΥΣΗΣ ΚΑΙ ΔΙΑΣΥΝΔΕΣΗ ΝΕΑΣ ΔΕΞΑΜΕΝΗΣ Τ.Κ. ΡΟΔΙΑΝΗΣ ΔΗΜΟΥ ΚΟΖΑΝΗΣ</t>
  </si>
  <si>
    <t>ΑΝΤΙΚΑΤΑΣΤΑΣΗ ΤΜΗΜΑΤΟΣ ΚΑΤΑΘΛΙΠΤΙΚΟΥ ΑΓΩΓΟΥ ΕΞΩΤΕΡΙΚΟΥ ΔΙΚΤΥΟΥ ΥΔΡΕΥΣΗΣ Τ.Κ. ΣΚΗΤΗΣ ΔΗΜΟΥ ΚΟΖΑΝΗΣ</t>
  </si>
  <si>
    <t>40123078-ΔΗΜΟΣ ΚΑΣΤΟΡΙΑΣ</t>
  </si>
  <si>
    <t>Αντικατάσταση εσωτερικού δικτύου ύδρευσης πόλης Καστοριάς</t>
  </si>
  <si>
    <t>40108080-ΔΗΜΟΣ ΔΕΣΚΑΤΗΣ</t>
  </si>
  <si>
    <t>ΥΔΡΕΥΣΗ ΔΕΣΚΑΤΗΣ (Αναβάθμιση υποδομών ύδρευσης για την εξασφάλιση της επάρκειας του νερού)</t>
  </si>
  <si>
    <t>4040357-ΔΗΜΟΤΙΚΗ ΕΠΙΧΕΙΡΗΣΗ ΥΔΡΕΥΣΗΣ ΑΠΟΧΕΤΕΥΣΗΣ (ΔΕΥΑ) ΓΡΕΒΕΝΩΝ</t>
  </si>
  <si>
    <t>ΒΕΛΤΙΩΣΗ ΚΑΙ ΕΠΕΚΤΑΣΗ ΕΞΩΤΕΡΙΚΟΥ ΥΔΡΑΓΩΓΕΙΟΥ ΟΙΚΙΣΜΩΝ ΓΡΕΒΕΝΩΝ</t>
  </si>
  <si>
    <t>ΕΣΩΤΕΡΙΚΟ ΥΔΡΑΓΩΓΕΙΟ ΠΟΛΗΣ ΑΡΓΟΥΣ ΟΡΕΣΤΙΚΟΥ</t>
  </si>
  <si>
    <t>ΕΠΕΚΤΑΣΗ - ΑΝΑΒΑΘΜΙΣΗ ΔΙΚΤΥΩΝ ΥΔΡΕΥΣΗΣ ΟΙΚΙΣΜΩΝ ΔΗΜΟΥ ΑΡΓΟΥΣ ΟΡΕΣΤΙΚΟΥ</t>
  </si>
  <si>
    <t>ΣΥΣΤΗΜΑ ΤΗΛΕΜΕΤΡΙΑΣ ΚΑΙ ΕΛΕΓΧΟΥ ΔΙΑΡΡΟΩΝ ΓΙΑ ΤΗΝ ΠΑΡΑΚΟΛΟΥΘΗΣΗ ΤΩΝ ΕΓΚΑΤΑΣΤΑΣΕΩΝ ΥΔΡΕΥΣΗΣ ΤΟΥ ΔΗΜΟΥ ΕΟΡΔΑΙΑΣ</t>
  </si>
  <si>
    <t>ΠΡΟΜΗΘΕΙΑ ΚΑΙ ΕΓΚΑΤΑΣΤΑΣΗ ΕΞΟΠΛΙΣΜΟΥ ΤΗΛΕΕΛΕΓΧΟΥ - ΤΗΛΕΧΕΙΡΙΣΜΟΥ ΚΑΙ ΜΕΙΩΣΗΣ ΔΙΑΡΡΟΩΝ ΣΤΟ ΕΣΩΤΕΡΙΚΟ ΔΙΚΤΥΟ ΥΔΡΕΥΣΗΣ ΤΟΥ ΔΗΜΟΥ ΔΕΣΚΑΤΗΣ</t>
  </si>
  <si>
    <t>5051051</t>
  </si>
  <si>
    <t>ΥΛΟΠΟΙΗΣΗ ΣΧΕΔΙΟΥ ΑΣΦΑΛΕΙΑΣ ΝΕΡΟΥ ΓΙΑ ΤΗ ΔΕΥΑ ΚΟΖΑΝΗΣ</t>
  </si>
  <si>
    <t>5052143</t>
  </si>
  <si>
    <t>ΣΥΝΤΑΞΗ ΣΧΕΔΙΟΥ ΑΣΦΑΛΕΙΑΣ ΝΕΡΟΥ ΔΗΜΟΥ ΑΜΥΝΤΑΙΟΥ</t>
  </si>
  <si>
    <t>5052172</t>
  </si>
  <si>
    <t>ΣΥΝΤΑΞΗ ΣΧΕΔΙΟΥ ΑΣΦΑΛΕΙΑΣ ΝΕΡΟΥ ΔΗΜΟΥ ΣΕΡΒΙΩΝ</t>
  </si>
  <si>
    <t>5052397</t>
  </si>
  <si>
    <t>ΣΧΕΔΙΑ ΑΣΦΑΛΕΙΑΣ ΝΕΡΟΥ ΔΗΜΟΥ ΔΕΣΚΑΤΗΣ</t>
  </si>
  <si>
    <t>5052416</t>
  </si>
  <si>
    <t>'ΣΧΕΔΙΑ ΑΣΦΑΛΕΙΑΣ ΝΕΡΟΥ ΔΕΥΑ ΓΡΕΒΕΝΩΝ'</t>
  </si>
  <si>
    <t>5052419</t>
  </si>
  <si>
    <t>Υλοποίηση Σχεδίου Ασφάλειας Νερού ΔΕΥΑ Καστοριάς</t>
  </si>
  <si>
    <t>5052620</t>
  </si>
  <si>
    <t>ΥΛΟΠΟΙΗΣΗ ΣΧΕΔΙΟΥ ΑΣΦΑΛΕΙΑΣ ΝΕΡΟΥ ΔΗΜΟΥ ΑΡΓΟΥΣ ΟΡΕΣΤΙΚΟΥ</t>
  </si>
  <si>
    <t>5052641</t>
  </si>
  <si>
    <t>ΣΥΝΤΑΞΗ ΣΧΕΔΙΟΥ ΑΣΦΑΛΕΙΑΣ ΝΕΡΟΥ ΔΗΜΟΥ ΝΕΣΤΟΡΙΟΥ</t>
  </si>
  <si>
    <t>5051052</t>
  </si>
  <si>
    <t>ΠΡΟΣΔΙΟΡΙΣΜΟΣ ΤΩΝ ΖΩΝΩΝ ΠΡΟΣΤΑΣΙΑΣ ΤΩΝ ΕΡΓΩΝ ΥΔΡΟΛΗΨΙΑΣ ΤΗΣ ΔΕΥΑ ΚΟΖΑΝΗΣ</t>
  </si>
  <si>
    <t>5052174</t>
  </si>
  <si>
    <t>ΔΡΑΣΕΙΣ ΠΡΟΣΤΑΣΙΑΣ ΤΩΝ ΥΔΑΤΩΝ ΔΗΜΟΥ ΣΕΡΒΙΩΝ</t>
  </si>
  <si>
    <t>5052386</t>
  </si>
  <si>
    <t>'ΔΡΑΣΕΙΣ ΠΡΟΣΤΑΣΙΑΣ ΤΩΝ ΥΔΑΤΩΝ ΔΗΜΟΥ ΑΜΥΝΤΑΙΟΥ'</t>
  </si>
  <si>
    <t>5052389</t>
  </si>
  <si>
    <t>Δράσεις Προστασίας των υδάτων ΔΕΥΑ Φλώρινας</t>
  </si>
  <si>
    <t>5052405</t>
  </si>
  <si>
    <t>ΕΚΠΟΝΗΣΗ ΕΙΔΙΚΗΣ ΥΔΡΟΓΕΩΛΟΓΙΚΗΣ ΜΕΛΕΤΗΣ ΓΙΑ ΤΗΝ ΠΡΟΣΤΑΣΙΑ ΥΔΑΤΩΝ ΤΟΥ ΣΥΣΤΗΜΑΤΟΣ ΥΔΡΟΔΟΤΗΣΗΣ ΔΕΥΑΚ ΚΑΣΤΟΡΙΑΣ</t>
  </si>
  <si>
    <t>5052407</t>
  </si>
  <si>
    <t>ΔΡΑΣΕΙΣ ΠΡΟΣΤΑΣΙΑΣ ΤΩΝ ΥΔΑΤΩΝ ΔΗΜΟΥ ΔΕΣΚΑΤΗΣ</t>
  </si>
  <si>
    <t>5052420</t>
  </si>
  <si>
    <t>ΔΡΑΣΕΙΣ ΠΡΟΣΤΑΣΙΑΣ ΤΩΝ ΥΔΑΤΩΝ ΔΕΥΑ ΓΡΕΒΕΝΩΝ</t>
  </si>
  <si>
    <t>5052431</t>
  </si>
  <si>
    <t>ΔΡΑΣΕΙΣ ΠΡΟΣΤΑΣΙΑΣ ΤΩΝ ΥΔΑΤΩΝ ΤΗΣ ΔΕΥΑ ΕΟΡΔΑΙΑΣ</t>
  </si>
  <si>
    <t>5052642</t>
  </si>
  <si>
    <t>ΔΡΑΣΕΙΣ ΠΡΟΣΤΑΣΙΑΣ ΤΩΝ ΥΔΑΤΩΝ ΔΗΜΟΥ ΝΕΣΤΟΡΙΟΥ</t>
  </si>
  <si>
    <t>5052652</t>
  </si>
  <si>
    <t>Εκπόνηση Ειδικής Υδρογεωλογικής Μελέτης για τον προστασία των σημείων υδροληψίας ύδατος ανθρώπινης κατανάλωσης του  Δήμου Άργους Ορεστικού</t>
  </si>
  <si>
    <t>2040119-Ε.Υ.Δ. Ε.Π. ΠΕΡΙΦΕΡΕΙΑΣ ΣΤΕΡΕΑΣ ΕΛΛΑΔΑΣ</t>
  </si>
  <si>
    <t>40146213-ΔΗΜΟΣ ΔΟΜΟΚΟΥ</t>
  </si>
  <si>
    <t>ΑΝΤΙΚΑΤΑΣΤΑΣΗ ΕΞΩΤΕΡΙΚΟΥ ΔΙΚΤΥΟΥ ΥΔΡΕΥΣΗΣ Τ.Κ. ΝΕΟΧΩΡΙΟΥ ΤΟΥ ΔΗΜΟΥ ΔΟΜΟΚΟΥ</t>
  </si>
  <si>
    <t>0</t>
  </si>
  <si>
    <t>40107096-ΔΗΜΟΣ ΟΡΧΟΜΕΝΟΥ</t>
  </si>
  <si>
    <t>Αντικατάσταση εξωτερικών δικτύων ύδρευσης Δ.Ε. Ακραιφνίας Δήμου Ορχομενού</t>
  </si>
  <si>
    <t>Αντικατάσταση αγωγών  ύδρευσης μεσαίας ζώνης πόλης Λιβαδειάς</t>
  </si>
  <si>
    <t>ΥΔΡΟΔΟΤΗΣΗ ΟΙΚΙΣΜΩΝ ΑΓ. ΠΑΡΑΣΚΕΥΗΣ ΚΑΙ ΑΛΑΛΚΟΜΕΝΩΝ</t>
  </si>
  <si>
    <t>40113094-ΔΗΜΟΣ ΚΑΡΠΕΝΗΣΙΟΥ</t>
  </si>
  <si>
    <t>ΒΕΛΤΙΩΣΗ ΚΑΙ ΕΠΕΚΤΑΣΗ ΔΙΚΤΥΩΝ ΥΔΡΕΥΣΗΣ ΔΕ ΠΟΤΑΜΙΑΣ</t>
  </si>
  <si>
    <t>Συμπληρωματικά Έργα Ύδρευσης Δ.Κ Παραλίας Αυλίδας Δ.Ε Αυλίδας Δήμου Χαλκιδέων</t>
  </si>
  <si>
    <t>40146212-ΔΗΜΟΣ ΑΜΦΙΚΛΕΙΑΣ - ΕΛΑΤΕΙΑΣ</t>
  </si>
  <si>
    <t>ΑΝΤΙΚΑΤΑΣΤΑΣΗ ΤΜΗΜΑΤΟΣ  ΑΓΩΓΟΥ  ΥΔΡΕΥΣΗΣ ΠΑΛΑΙΟΧΩΡΙΟΥ-ΑΜΦΙΚΛΕΙΑΣ</t>
  </si>
  <si>
    <t>ΠΡΟΜΗΘΕΙΑ ΚΑΙ ΕΓΚΑΤΑΣΤΑΣΗ ΕΞΟΠΛΙΣΜΟΥ ΑΝΑΒΑΘΜΙΣΗΣ ΠΟΙΟΤΗΤΑΣ ΚΑΙ ΕΞΟΙΚΟΝΟΜΗΣΗΣ ΠΟΣΙΜΟΥ ΝΕΡΟΥ ΛΑΜΙΑΣ</t>
  </si>
  <si>
    <t>ΣΥΜΠΛΗΡΩΜΑΤΙΚΑ ΕΡΓΑ ΥΔΡΕΥΣΗΣ Δ.Ε. ΝΕΑΣ ΑΡΤΑΚΗΣ</t>
  </si>
  <si>
    <t>4040801-ΔΕΥΑ  ΘΗΒΑΙΩΝ</t>
  </si>
  <si>
    <t>ΕΠΕΚΤΑΣΗ ΚΕΝΤΡΙΚΗΣ ΔΕΞΑΜΕΝΗΣ ΥΔΡΕΥΣΗΣ ΘΗΒΑΣ ΚΑΙ ΚΑΤΑΣΚΕΥΗ ΑΓΩΓΟΥ ΔΙΑΣΥΝΔΕΣΗΣ ΜΕ ΤΟ ΔΙΚΤΥΟ ΔΙΑΝΟΜΗΣ</t>
  </si>
  <si>
    <t>ΣΥΜΠΛΗΡΩΜΑΤΙΚΑ ΕΡΓΑ ΥΔΡΕΥΣΗΣ Δ.Ε. ΧΑΛΚΙΔΑΣ</t>
  </si>
  <si>
    <t>40113095-ΔΗΜΟΣ ΑΓΡΑΦΩΝ</t>
  </si>
  <si>
    <t>ΠΡΟΜΗΘΕΙΑ ΥΛΙΚΩΝ ΓΙΑ ΤΗΝ ΑΝΑΒΑΘΜΙΣΗ ΤΗΣ ΥΔΡΕΥΣΗΣ ΤΟΥ ΔΗΜΟΥ ΑΓΡΑΦΩΝ</t>
  </si>
  <si>
    <t>«ΑΝΑΒΑΘΜΙΣΗ ΕΣΩΤΕΡΙΚΩΝ ΚΑΙ ΕΞΩΤΕΡΙΚΩΝ ΑΝΤΛΙΟΣΤΑΣΙΩΝ ΔΙΚΤΥΟΥ ΥΔΡΕΥΣΗΣ Δ. ΔΕΛΦΩΝ – ΦΑΣΗ Α»</t>
  </si>
  <si>
    <t>40146215-ΔΗΜΟΣ ΜΑΚΡΑΚΩΜΗΣ</t>
  </si>
  <si>
    <t>ΚΑΤΑΣΚΕΥΗ ΔΙΚΤΥΟΥ ΥΔΡΕΥΣΗΣ Τ.Κ. ΓΙΑΝΝΙΤΣΟΥΣ ΔΗΜΟΥ ΜΑΚΡΑΚΩΜΗΣ</t>
  </si>
  <si>
    <t>2040121-Ε.Υ.Δ. Ε.Π. ΠΕΡΙΦΕΡΕΙΑΣ ΠΕΛΟΠΟΝΝΗΣΟΥ</t>
  </si>
  <si>
    <t>Κατασκευή εξωτερικού δικτύου ύδρευσης για ενίσχυση υδρευτικών αναγκών από Άγιο Παύλο προς Τοπικές  Κοινότητες &amp; Δημοτική Κοινότητα Μεσσήνης του Δήμου Μεσσήνης, Β΄ Φάση (Α΄Ειδικός  Προϋπολογισμός)</t>
  </si>
  <si>
    <t>ΑΝΤΙΚΑΤΑΣΤΑΣΗ ΥΦΙΣΤΑΜΕΝΟΥ ΑΓΩΓΟΥ ΜΕΤΑΦΟΡΑΣ ΝΕΡΟΥ ΑΠΟ ΠΗΓΕΣ ΠΙΑΝΑΣ</t>
  </si>
  <si>
    <t>4041003-ΔΕΥΑ ΚΟΡΙΝΘΟΥ</t>
  </si>
  <si>
    <t>ΑΝΤΙΚΑΤΑΣΤΑΣΗ ΔΙΚΤΥΟΥ ΥΔΡΕΥΣΗΣ ΑΘΙΚΙΩΝ ΚΟΡΙΝΘΙΑΣ</t>
  </si>
  <si>
    <t>40103279-ΔΗΜΟΣ ΝΟΤΙΑΣ ΚΥΝΟΥΡΙΑΣ</t>
  </si>
  <si>
    <t>ΠΡΟΜΗΘΕΙΑ ΣΥΣΤΗΜΑΤΟΣ ΑΠΟΜΑΚΡΥΣΜΕΝΟΥ ΕΛΕΓΧΟΥ ΚΑΙ ΔΙΑΧΕΙΡΙΣΗΣ ΤΟΥ ΔΙΚΤΥΟΥ ΥΔΡΕΥΣΗΣ ΤΟΥ ΔΗΜΟΥ ΝΟΤΙΑΣ ΚΥΝΟΥΡΙΑΣ</t>
  </si>
  <si>
    <t>4041042-ΔΗΜΟΤΙΚΗ ΕΠΙΧΕΙΡΗΣΗ ΥΔΡΕΥΣΗΣ ΑΠΟΧΕΤΕΥΣΗΣ ΣΙΚΥΩΝΙΩΝ</t>
  </si>
  <si>
    <t>ΕΝΙΣΧΥΣΗ ΥΔΡΟΔΟΤΗΣΗΣ ΤΟΥ ΔΗΜΟΥ ΣΙΚΥΩΝΙΩΝ - Β' ΕΙΔΙΚΟΣ ΠΡΟΫΠΟΛΟΓΙΣΜΟΣ</t>
  </si>
  <si>
    <t>ΑΝΤΙΚΑΤΑΣΤΑΣΗ ΔΙΚΤΥΟΥ ΥΔΡΕΥΣΗΣ ΠΕΡΑΧΩΡΑΣ</t>
  </si>
  <si>
    <t>4041078-ΔΕΥΑ  Δ. ΒΟΡΕΙΑΣ ΚΥΝΟΥΡΙΑΣ</t>
  </si>
  <si>
    <t>ΒΑΣΙΚΟΣ ΑΓΩΓΟΣ ΤΡΟΦΟΔΟΤΗΣΗΣ ΥΔΡΕΥΤΙΚΟΥ ΥΔΑΤΟΣ ΚΕΝΤΡΙΚΗΣ ΔΕΞΑΜΕΝΗΣ ΟΙΚΙΣΜΟΥ ΚΟΡΑΚΟΒΟΥΝΙΟΥ ΔΗΜΟΥ ΒΟΡΕΙΑΣ ΚΥΝΟΥΡΙΑΣ</t>
  </si>
  <si>
    <t>ΒΑΣΙΚΟΣ ΑΓΩΓΟΣ ΤΡΟΦΟΔΟΤΗΣΗΣ ΥΔΡΕΥΤΙΚΟΥ ΥΔΑΤΟΣ ΚΕΝΤΡΙΚΗΣ ΔΕΞΑΜΕΝΗΣ ΟΙΚΙΣΜΟΥ ΠΑΡΑΛΙΟΥ ΑΣΤΡΟΥΣ ΔΗΜΟΥ ΒΟΡΕΙΑΣ ΚΥΝΟΥΡΙΑΣ</t>
  </si>
  <si>
    <t>2010010-ΠΕΡΙΦΕΡΕΙΑ ΠΕΛΟΠΟΝΝΗΣΟΥ</t>
  </si>
  <si>
    <t>ΑΝΑΒΑΘΜΙΣΗ ΔΙΚΤΥΟΥ ΥΔΡΕΥΣΗΣ Δ.Κ. ΛΕΩΝΙΔΙΟΥ ΔΗΜΟΥ ΝΟΤΙΑΣ ΚΥΝΟΥΡΙΑΣ</t>
  </si>
  <si>
    <t>Αντικατάσταση Αγωγών Ύδρευσης στις Τοπικές &amp; Δημοτικές Κοινότητες του Δήμου Καλαμάτας</t>
  </si>
  <si>
    <t>ΑΝΤΙΚΑΤΑΣΤΑΣΗ ΔΕΥΤΕΡΕΥΟΝΤΟΣ ΔΙΚΤΥΟΥ ΥΔΡΕΥΣΗΣ ΤΟΥ ΣΥΝΔΕΣΜΟΥ ΥΔΑΤΙΚΩΝ ΕΡΓΩΝ ΜΕΘΥΔΡΙΟΥ ΤΩΝ Τ.Κ. ΒΛΑΧΕΡΝΑΣ, ΔΑΡΑ, ΛΙΜΝΗΣ, ΟΡΧΟΜΕΝΟΥ, ΠΑΛΑΙΟΠΥΡΓΟΥ, ΠΑΝΑΓΙΤΣΑΣ, ΧΩΤΟΥΣΑΣ ΤΗΣ Δ.Ε. ΛΕΒΙΔΙΟΥ ΤΟΥ Δ. ΤΡΙΠΟΛΗΣ</t>
  </si>
  <si>
    <t>ΑΝΤΙΚΑΤΑΣΤΑΣΗ ΕΞΩΤΕΡΙΚΟΥ ΔΙΚΤΥΟΥ ΥΔΡΕΥΣΗΣ Δ.Κ. ΚΙΑΤΟΥ ΚΑΙ ΠΑΡΑΛΙΑΚΗΣ ΖΩΝΗΣ - 1ος ΕΙΔΙΚΟΣ ΠΡΟΫΠΟΛΟΓΙΣΜΟΣ</t>
  </si>
  <si>
    <t>5091003-ΤΑΠΤΟΚ ΑΡΚΑΔΙΑ 2020 ΑΣΤΙΚΗ ΜΗ ΚΕΡΔΟΣΚΟΠΙΚΗ ΕΤΑΙΡΙΑ</t>
  </si>
  <si>
    <t>Βελτίωση και αντικατάσταση τμήματος αγωγού εξωτερικού δικτύου ύδρευσης από παράθυρο εώς κεντρική δεξαμενή συστήματος Τροπαίων</t>
  </si>
  <si>
    <t>Υδρεύσεις Δ. Κοινότητας Μεγαλόπολης και Τοπικών Κοινοτήτων (Παραδείσια)</t>
  </si>
  <si>
    <t>ΕΣΩΤΕΡΙΚΟ ΔΙΚΤΥΟ ΥΔΡΕΥΣΗΣ Τ.Κ. ΒΛΑΧΕΡΝΑΣ ΔΗΜΟΥ ΤΡΙΠΟΛΗΣ</t>
  </si>
  <si>
    <t xml:space="preserve">2040122-Ε.Υ.Δ. Ε.Π. ΠΕΡΙΦΕΡΕΙΑΣ Βορείου Αιγαίου </t>
  </si>
  <si>
    <t>ΚΑΤΑΣΚΕΥΗ ΝΕΩΝ ΔΙΚΤΥΩΝ ΥΔΡΕΥΣΗΣ ΔΚ ΜΥΤΙΛΗΝΙΩΝ</t>
  </si>
  <si>
    <t xml:space="preserve">ΕΞΩΤΕΡΙΚΟ ΔΙΚΤΥΟ ΥΔΡΕΥΣΗΣ ΑΓΙΑΣ ΠΑΡΑΣΚΕΥΗΣ </t>
  </si>
  <si>
    <t xml:space="preserve">ΤΡΟΦΟΔΟΣΙΑ ΔΕΞΑΜΕΝΩΝ ΨΑΡΟΠΕΤΡΑΣ ΑΠΟ ΠΗΓΕΣ ΚΑΡΥΔΙΑΣ, ΣΤΡΑΤΗΓΑΤΟΥ ΚΑΙ ΑΓ. ΤΡΙΑΔΑΣ ΚΑΙ ΑΝΤΙΚΑΤΑΣΤΑΣΗ ΔΙΚΤΥΟΥ ΤΡΟΦΟΔΟΣΙΑΣ ΔΕΞΑΜΕΝΗΣ ΚΑΜΙΝΙ ΑΠΟ ΑΝΤΛΙΟΣΤΑΣΙΟ ΑΛΩΝΑΚΙΑ </t>
  </si>
  <si>
    <t>ΑΓΩΓΟΙ ΕΣΩΤΕΡΙΚΟΥ ΔΙΚΤΥΟΥ ΥΔΡΕΥΣΗΣ ΠΟΛΗΣ ΜΥΤΙΛΗΝΗΣ</t>
  </si>
  <si>
    <t>ΜΕΤΡΑ ΓΙΑ ΤΗΝ ΠΡΟΣΤΑΣΙΑ ΤΩΝ ΥΔΑΤΩΝ ΠΟΥ ΠΡΟΟΡΙΖΟΝΤΑΙ ΓΙΑ ΠΟΣΙΜΟ ΣΤΟ ΔΗΜΟ ΛΕΣΒΟΥ</t>
  </si>
  <si>
    <t>4041146-ΑΠΟΚΕΝΤΡΩΜΕΝΗ ΔΙΟΙΚΗΣΗ ΑΙΓΑΙΟΥ</t>
  </si>
  <si>
    <t>Κατάρτιση στρατηγικού σχεδίου για την αντιμετώπιση φαινομένων ξηρασίας και λειψυδρίας στην Περιφέρεια Βορείου Αιγαίου</t>
  </si>
  <si>
    <t>40133125-ΔΗΜΟΣ ΛΗΜΝΟΥ</t>
  </si>
  <si>
    <t>Μέτρα για την προστασία των υδάτων που προορίζονται για πόσιμο στο Δήμου Λήμνου</t>
  </si>
  <si>
    <t>ΜΕΤΡΑ ΓΙΑ ΤΗΝ ΠΡΟΣΤΑΣΙΑ ΤΩΝ ΥΔΑΤΩΝ ΠΟΥ ΠΡΟΟΡΙΖΟΝΤΑΙ ΓΙΑ ΠΟΣΙΜΟ ΣΤΟ ΔΗΜΟ ΑΝΑΤΟΛΙΚΗΣ ΣΑΜΟΥ</t>
  </si>
  <si>
    <t>ΜΕΛΕΤΗ ΓΕΝΙΚΟΥ ΣΧΕΔΙΟΥ ΥΔΡΕΥΣΗΣ (MASTERPLAN) Δ.Ε.Υ.Α. Ν. ΧΙΟΥ</t>
  </si>
  <si>
    <t>40143057-ΔΗΜΟΣ ΙΚΑΡΙΑΣ</t>
  </si>
  <si>
    <t>ΜΕΤΡΑ ΓΙΑ ΤΗΝ ΠΡΟΣΤΑΣΙΑ ΤΩΝ ΥΔΑΤΩΝ ΠΟΥ ΠΡΟΟΡΙΖΟΝΤΑΙ ΓΙΑ ΠΟΣΙΜΟ ΣΤΟ ΔΗΜΟ ΙΚΑΡΙΑΣ</t>
  </si>
  <si>
    <t>ΕΣΩΤΕΡΙΚΑ ΔΙΚΤΥΑ ΥΔΡΕΥΣΗΣ ΟΙΚΙΣΜΩΝ ΜΑΝΤΑΜΑΔΟΥ, ΚΑΠΗΣ, ΚΛΕΙΟΥΣ, ΠΕΛΟΠΗΣ Δ.Ε. ΜΑΝΤΑΜΑΔΟΥ</t>
  </si>
  <si>
    <t>ΕΝΙΣΧΥΣΗ ΥΔΡΕΥΣΗΣ ΔΗΜΟΤΙΚΩΝ ΔΙΑΜΕΡΙΣΜΑΤΩΝ Δ.Ε. ΒΑΘΕΟΣ (ΣΑΜΟΥ-ΒΑΘΕΟΣ-ΠΑΛΑΙΟΚΑΣΤΡΟΥ )</t>
  </si>
  <si>
    <t>5011268</t>
  </si>
  <si>
    <t>ΣΥΣΤΗΜΑ ΑΦΑΛΑΤΩΣΗΣ 2.000 Κ.Μ/ΗΜΕΡΑ ΓΙΑ ΤΙΣ ΑΝΑΓΚΕΣ ΤΗΣ Δ.Ε. ΑΓΙΟΥ ΜΗΝΑ  ΔΗΜΟΥ ΧΙΟΥ</t>
  </si>
  <si>
    <t>ΒΕΛΤΙΩΣΗ ΤΗΣ ΔΙΑΧΕΙΡΙΣΗΣ ΠΟΣΙΜΟΥ ΥΔΑΤΟΣ ΣΤΟΥΣ ΟΙΚΙΣΜΟΥΣ ΚΟΝΤΟΠΟΥΛΙΟΥ ΚΑΙ ΜΟΥΔΡΟΥ, ΤΗΣ ΔΗΜΟΤΙΚΗΣ ΕΝΟΤΗΤΑΣ ΜΟΥΔΡΟΥ</t>
  </si>
  <si>
    <t>40151070-ΔΗΜΟΣ ΧΙΟΥ</t>
  </si>
  <si>
    <t>Έργα υποδομής διαχείρισης ακαθάρτων, ομβρίων και ύδρευσης Ψαρών</t>
  </si>
  <si>
    <t>ΕΠΕΚΤΑΣΗ  ΣΧΕΔΙΟΥ ΑΣΦΑΛΕΙΑΣ ΝΕΡΟΥ ΣΤΗ ΝΗΣΟ ΣΑΜΟ</t>
  </si>
  <si>
    <t>ΥΛΟΠΟΙΗΣΗ ΣΧΕΔΙΟΥ ΑΣΦΑΛΕΙΑΣ ΝΕΡΟΥ ΝΗΣΟΥ ΛΕΣΒΟΥ</t>
  </si>
  <si>
    <t>Υλοποίηση Σχεδίου Ασφάλειας Νερού Δ.Ε.Υ.Α. Ν. Χίου</t>
  </si>
  <si>
    <t>ΣΥΣΤΗΜΑ ΑΦΑΛΑΤΩΣΗΣ 2.000 Κ.Μ/ΗΜΕΡΑ ΓΙΑ ΤΙΣ ΑΝΑΓΚΕΣ ΤΗΣ Δ.Ε. ΧΙΟΥ</t>
  </si>
  <si>
    <t>ΕΞΩΤΕΡΙΚΟ ΔΙΚΤΥΟ ΥΔΡΕΥΣΗΣ ΟΙΚΙΣΜΟΥ ΦΟΥΡΝΩΝ</t>
  </si>
  <si>
    <t>ΥΛΟΠΟΙΗΣΗ ΣΧΕΔΙΟΥ ΑΣΦΑΛΕΙΑΣ ΝΕΡΟΥ ΥΠΟΛΕΙΠΟΜΕΝΩΝ ΟΙΚΙΣΜΩΝ ΤΟΥ ΔΗΜΟΥ ΛΗΜΝΟΥ</t>
  </si>
  <si>
    <t>Καθορισμός και οριοθέτηση περιοχών Υπόγειων Υδατικών Συστημάτων της Π.Β.Α., που παρουσιάζουν κακή ποιοτική κατάσταση λόγω υφαλμύρινσης</t>
  </si>
  <si>
    <t>2040124-Ε.Υ.Δ. Ε.Π. ΠΕΡΙΦΕΡΕΙΑΣ ΚΡΗΤΗΣ</t>
  </si>
  <si>
    <t>40117222-ΔΗΜΟΣ ΑΡΧΑΝΩΝ - ΑΣΤΕΡΟΥΣΙΩΝ</t>
  </si>
  <si>
    <t>ΑΝΤΙΚΑΤΑΣΤΑΣΗ ΔΙΚΤΥΩΝ ΥΔΡΕΥΣΗΣ ΚΑΤΑΣΚΕΥΑΣΜΕΝΩΝ ΑΠΟ ΕΠΙΚΙΝΔΥΝΑ ΥΛΙΚΑ ΔΗΜΟΥ ΑΡΧΑΝΩΝ - ΑΣΤΕΡΟΥΣΙΩΝ</t>
  </si>
  <si>
    <t>Αντικατάσταση δικτύων ύδρευσης στις περιοχές Μασταμπάς - Θέρισσος στην πόλη Ηρακλείου</t>
  </si>
  <si>
    <t>ΑΝΤΙΚΑΤΑΣΤΑΣΗ ΤΟΥ ΔΙΚΤΥΟΥ ΔΙΑΝΟΜΗΣ ΠΟΣΙΜΟΥ ΥΔΑΤΟΣ ΣΤΟΥΣ ΟΙΚΙΣΜΟΥΣ ΚΟΚΚΙΝΗ ΧΑΝΙ ΚΑΙ ΒΑΘΕΙΑΝΟ ΚΑΜΠΟ ΤΟΥ ΔΗΜΟΥ ΧΕΡΣΟΝΗΣΟΥ</t>
  </si>
  <si>
    <t>Αντικατάσταση παλαιάς υδρομάστευσης Λαχιανών - Υδραυλικά έργα νέας υδρομάστευσης, επεξεργασίας του νερού της και διασύνδεσης της με τα δίκτυα ύδρευσης της Δ.Ε.Υ.Α.Β.Α.</t>
  </si>
  <si>
    <t>4041346-ΔΕΥΑ ΣΗΤΕΙΑΣ ΛΑΣΙΘΙΟΥ</t>
  </si>
  <si>
    <t>ΑΝΤΙΚΑΤΑΣΤΑΣΗ ΔΙΚΤΥΟΥ ΥΔΡΕΥΣΗΣ ΑΠΟ ΑΜΙΑΝΤΟΣΩΛΗΝΕΣ ΣΤΗ ΜΕΣΑΙΑ ΚΑΙ ΠΑΝΩ ΖΩΝΗ ΥΔΡΟΔΟΤΗΣΗΣΗΣ ΤΗΣ ΠΟΛΗΣ ΤΗΣ ΣΗΤΕΙΑΣ</t>
  </si>
  <si>
    <t>ΑΝΤΙΚΑΤΑΣΤΑΣΗ ΤΜΗΜΑΤΩΝ ΥΦΙΣΤΑΜΕΝΩΝ ΚΕΝΤΡΙΚΩΝ ΔΙΚΤΥΩΝ ΥΔΡΕΥΣΗΣ</t>
  </si>
  <si>
    <t>2010013-ΠΕΡΙΦΕΡΕΙΑ ΚΡΗΤΗΣ</t>
  </si>
  <si>
    <t>Ενίσχυση των ελέγχων στις ρυπογόνες για τα ύδατα δραστηριότητες στην Περιφέρεια Κρήτης</t>
  </si>
  <si>
    <t>ΣΧΕΔΙΟ ΔΙΑΧΕΙΡΙΣΗΣ ΥΔΡΕΥΣΗΣ ΗΡΑΚΛΕΙΟΥ</t>
  </si>
  <si>
    <t xml:space="preserve">ΜΕΛΕΤΗ ΓΕΝΙΚΟΥ ΣΧΕΔΙΟΥ ΥΔΡΕΥΣΗΣ ΔΗΜΟΤΙΚΗΣ ΕΠΙΧΕΙΡΗΣΗΣ ΥΔΡΕΥΣΗΣ ΑΠΟΧΕΤΕΥΣΗΣ ΑΓΙΟΥ ΝΙΚΟΛΑΟΥ </t>
  </si>
  <si>
    <t>Μελέτη Γενικού Σχεδίου Ύδρευσης (Master Plan) ΔΕΥΑ Χανίων</t>
  </si>
  <si>
    <t>ΜΕΛΕΤΗ ΓΕΝΙΚΟΥ ΣΧΕΔΙΟΥ ΥΔΡΕΥΣΗΣ (MASTERPLAN) ΔΕΥΑ ΡΕΘΥΜΝΟΥ</t>
  </si>
  <si>
    <t>4041416-ΑΠΟΚΕΝΤΡΩΜΕΝΗ ΔΙΟΙΚΗΣΗ ΚΡΗΤΗΣ</t>
  </si>
  <si>
    <t>Κατάρτιση Σχεδίου δράσης για την αντιμετώπιση ξηρασίας- λειψυδρίας στην Περιφέρεια Κρήτης</t>
  </si>
  <si>
    <t>Συγκριτική τεχνικοοικονομική αξιολόγηση για την αξιοποίηση των  υφάλμυρων πηγών: Αλμυρός Ηρακλείου, Αλμυρός Αγ. Νικολάου και Μαλαύρας</t>
  </si>
  <si>
    <t>Ανάπτυξη Συστήματος Παρακολούθησης και παροχή υπηρεσιών  υποστήριξης στην εφαρμογή των προγράμματος μέτρων του Σχεδίου Διαχείρισης Λεκανών Απορροής Κρήτης</t>
  </si>
  <si>
    <t>Εκπόνηση μελετών για τις λίμνες και τα Ιδιαιτέρως Τροποποιημένα Υδατικά Συστήματα της Περιφέρειας Κρήτης</t>
  </si>
  <si>
    <t>ΜΕΛΕΤΗ ΓΕΝΙΚΟΥ ΣΧΕΔΙΟΥ ΥΔΡΕΥΣΗΣ (MASTERPLAN) ΔΗΜΟΤΙΚΗΣ ΕΠΙΧΕΙΡΗΣΗΣ ΥΔΡΕΥΣΗΣ ΑΠΟΧΕΤΕΥΣΗΣ ΣΗΤΕΙΑΣ</t>
  </si>
  <si>
    <t>ΜΕΛΕΤΗ ΓΕΝΙΚΟΥ ΣΧΕΔΙΟΥ ΥΔΡΕΥΣΗΣ (MASTERPLAN) Δ.Ε.Υ.Α. ΜΑΛΕΒΙΖΙΟΥ</t>
  </si>
  <si>
    <t>Λεπτομερής Οριοθέτηση Ζωνών Προστασίας Σημείων Υδροληψίας για Απολήψεις Νερού Ύδρευσης.</t>
  </si>
  <si>
    <t>Υδρογεωλογική - Διαχειριστική μελέτη για την αναρρύθμιση των καρστικών πηγών Αγυιάς</t>
  </si>
  <si>
    <t>Μελέτη Γενικού Σχεδίου Ύδρευσης (master plan) Δήμου Ιεράπετρας</t>
  </si>
  <si>
    <t>ΕΚΠΟΝΗΣΗ ΜΕΛΕΤΗΣ ΓΕΝΙΚΟΥ ΣΧΕΔΙΟΥ ΥΔΡΕΥΣΗΣ (MASTERPLAN) Δ.Ε.Υ.Α. Χερσονήσου</t>
  </si>
  <si>
    <t>Αξιοποίηση Γεώτρησης Άνω Τριπόδου για την ενίσχυση των Υδραγωγείων των οικισμών Μαργαρίτες - Ορθές - Κυνηγιανά - Άνω Τριπόδο - Κάτω Τριπόδο - Λαγκά - Βεργιανά - Καλλέργο - Σκορδίλο - Αλφά</t>
  </si>
  <si>
    <t>40141146-ΔΗΜΟΣ ΑΓΙΟΥ ΒΑΣΙΛΕΙΟΥ</t>
  </si>
  <si>
    <t>Αναβάθμιση υποδομών ύδρευσης Δήμου Αγίου Βασιλείου</t>
  </si>
  <si>
    <t>ΒΕΛΤΙΩΣΕΙΣ ΚΑΙ ΕΠΕΚΤΑΣΕΙΣ ΔΙΚΤΥΩΝ ΥΔΡΕΥΣΗΣ ΣΤΟ ΔΗΜΟ ΑΓΙΟΥ ΝΙΚΟΛΑΟΥ</t>
  </si>
  <si>
    <t>40141147-ΔΗΜΟΣ ΑΜΑΡΙΟΥ</t>
  </si>
  <si>
    <t>ΑΝΤΙΚΑΤΑΣΤΑΣΗ ΚΑΙ ΕΠΕΚΤΑΣΗ ΔΙΚΤΥΩΝ ΥΔΡΕΥΣΗΣ ΟΙΚΙΣΜΩΝ ΚΟΥΡΟΥΤΕΣ ΚΑΙ ΦΟΥΡΦΟΥΡΑΣ Δ.Ε. ΚΟΥΡΗΤΩΝ ΔΗΜΟΥ ΑΜΑΡΙΟΥ</t>
  </si>
  <si>
    <t>ΑΝΤΙΚΑΤΑΣΤΑΣΗ ΔΙΚΤΥΟΥ ΥΔΡΕΥΣΗΣ ΟΙΚΙΣΜΟΥ ΜΑΡΑΘΟΥ ΤΟΥ ΔΗΜΟΥ ΜΑΛΕΒΙΖΙΟΥ</t>
  </si>
  <si>
    <t>4041415-ΔΙΑΔΗΜΟΤΙΚΗ ΕΠΙΧΕΙΡΗΣΗ ΥΔΡΕΥΣΗΣ ΑΠΟΧΕΤΕΥΣΗΣ ΒΟΡΕΙΟΥ ΑΞΟΝΑ ΝΟΜΟΥ ΧΑΝΙΩΝ</t>
  </si>
  <si>
    <t>Νέος αγωγός μεταφοράς νερού ύδρευσης από υφιστάμενη γεώτρηση Φουρνέ στα Μεσκλά</t>
  </si>
  <si>
    <t>5067217</t>
  </si>
  <si>
    <t>ΑΝΤΙΚΑΤΑΣΤΑΣΗ ΤΟΥ ΔΙΚΤΥΟΥ ΔΙΑΝΟΜΗΣ ΠΟΣΙΜΟΥ ΥΔΑΤΟΣ ΣΤΟΝ ΟΙΚΙΣΜΟ ΚΑΡΤΕΡΟΥ ΤΟΥ ΔΗΜΟΥ ΧΕΡΣΟΝΗΣΟΥ</t>
  </si>
  <si>
    <t>40150190-ΔΗΜΟΣ ΚΑΝΤΑΝΟΥ - ΣΕΛΙΝΟΥ</t>
  </si>
  <si>
    <t>5067295</t>
  </si>
  <si>
    <t>ΕΡΓΑ ΜΕΤΑΦΟΡΑΣ ΝΕΡΟΥ ΥΔΡΕΥΣΗΣ ΑΠΟ ΓΕΩΤΡΗΣΗ ΚΑΣΤΕΛΛΟΥ ΣΤΗ ΔΕΞΑΜΕΝΗ ΣΟΥΓΙΑΣ KAI ΣΤΟN ΟΙΚΙΣΜΟ ΛΙΒΑΔΑ</t>
  </si>
  <si>
    <t>2040120-Ε.Υ.Δ. Ε.Π. ΠΕΡΙΦΕΡΕΙΑΣ ΑΤΤΙΚΗΣ</t>
  </si>
  <si>
    <t>2010009-ΠΕΡΙΦΕΡΕΙΑ ΑΤΤΙΚΗΣ</t>
  </si>
  <si>
    <t>ΚΑΤΑΣΚΕΥΗ ΤΟΥ ΒΟΡΕΙΟΥ ΤΜΗΜΑΤΟΣ ΤΟΥ ΚΕΝΤΡΙΚΟΥ ΕΞΩΤΕΡΙΚΟΥ ΔΙΚΤΥΟΥ ΚΑΙ ΤΗΣ ΚΕΝΤΡΙΚΗΣ ΔΕΞΑΜΕΝΗΣ ΥΔΡΕΥΣΗΣ ΝΗΣΟΥ ΑΙΓΙΝΑΣ - (ΦΑΣΗ Β')</t>
  </si>
  <si>
    <t>40105057-ΔΗΜΟΣ ΚΡΩΠΙΑΣ ΝΟΜΟΥ ΑΤΤΙΚΗΣ</t>
  </si>
  <si>
    <t>ΚΑΤΑΣΚΕΥΗ ΕΣΩΤΕΡΙΚΟΥ ΔΙΚΤΥΟΥ  ΥΔΡΕΥΣΗΣ Π.Ε.1 ΑΓΙΑΣ ΜΑΡΙΝΑΣ (ΠΕΡΙΟΧΗ ΕΝΤΟΣ ΣΧΕΔΙΟΥ ΠΟΛΗΣ) ΔΗΜΟΥ ΚΡΩΠΙΑΣ</t>
  </si>
  <si>
    <t>ΑΝΤΙΚΑΤΑΣΤΑΣΗ ΔΙΚΤΥΩΝ ΥΔΡΕΥΣΗΣ ΤΗΣ ΠΟΛΗΣ ΤΩΝ ΜΕΓΑΡΩΝ (Β' ΦΑΣΗ)</t>
  </si>
  <si>
    <t>40105272-ΔΗΜΟΣ ΤΡΟΙΖΗΝΙΑΣ - ΜΕΘΑΝΩΝ</t>
  </si>
  <si>
    <t>ΕΓΚΑΤΑΣΤΑΣΗ ΤΕΣΣΑΡΩΝ ΜΟΝΑΔΩΝ ΕΠΕΞΕΡΓΑΣΙΑΣ ΝΕΡΟΥ Δ.Ε. ΤΡΟΙΖΗΝΑΣ</t>
  </si>
  <si>
    <t>10407-ΕΥΔΑΠ ΑΕ.</t>
  </si>
  <si>
    <t>ΥΔΡΟΔΟΤΗΣΗ ΟΙΚΙΣΜΟΥ ΚΙΝΕΤΤΑΣ ΜΕΓΑΡΩΝ, Α' ΦΑΣΗ 1) ΕΞΩΤΕΡΙΚΟΣ ΑΓΩΓΟΣ ΥΔΡΕΥΣΗΣ 2) ΚΕΝΤΡΙΚΗ ΔΕΞΑΜΕΝΗ</t>
  </si>
  <si>
    <t>ΕΝΙΣΧΥΣΗ ΚΑΙ ΑΝΤΙΚΑΤΑΣΤΑΣΗ ΥΦΙΣΤΑΜΕΝΟΥ ΔΙΚΤΥΟΥ ΥΔΡΕΥΣΗΣ ΣΤΗΝ ΠΟΣΕΙΔΩΝΙΑ ΚΑΙ ΣΤΗΝ ΠΕΡΙΟΧΗ ΑΝΩ ΟΡΙΑ ΛΑΥΡΙΟΥ ΔΗΜΟΥ ΛΑΥΡΕΩΤΙΚΗΣ</t>
  </si>
  <si>
    <t>40105271-ΔΗΜΟΣ ΚΥΘΗΡΩΝ</t>
  </si>
  <si>
    <t>ΠΡΟΜΗΘΕΙΑ, ΕΓΚΑΤΑΣΤΑΣΗ ΚΑΙ ΘΕΣΗ ΣΕ ΛΕΙΤΟΥΡΓΙΑ ΕΞΟΠΛΙΣΜΟΥ ΤΗΛΕΕΛΕΓΧΟΥ - ΤΗΛΕΧΕΙΡΙΣΜΟΥ ΓΙΑ ΤΗΝ ΑΣΦΑΛΗ ΕΠΙΒΛΕΨΗ ΚΑΙ ΛΕΙΤΟΥΡΓΙΑ ΤΩΝ ΔΙΚΤΥΩΝ ΥΔΡΕΥΣΗΣ ΤΟΥ ΔΗΜΟΥ ΚΥΘΗΡΩΝ</t>
  </si>
  <si>
    <t>40105091-ΔΗΜΟΣ ΥΔΡΑΣ</t>
  </si>
  <si>
    <t>ΠΡΟΜΗΘΕΙΑ, ΕΓΚΑΤΑΣΤΑΣΗ ΚΑΙ ΘΕΣΗ ΣΕ ΛΕΙΤΟΥΡΓΙΑ ΕΞΟΠΛΙΣΜΟΥ ΤΗΛΕΕΛΕΓΧΟΥ - ΤΗΛΕΧΕΙΡΙΣΜΟΥ ΓΙΑ ΤΗΝ ΑΣΦΑΛΗ ΕΠΙΒΛΕΨΗ ΚΑΙ ΛΕΙΤΟΥΡΓΙΑ ΤΟΥ ΣΥΣΤΗΜΑΤΟΣ ΥΔΡΟΔΟΤΗΣΗΣ ΤΗΣ ΝΗΣΟΥ ΥΔΡΑΣ</t>
  </si>
  <si>
    <t>40105265-ΔΗΜΟΣ ΜΑΝΔΡΑΣ - ΕΙΔΥΛΛΙΑΣ</t>
  </si>
  <si>
    <t>ΠΡΟΜΗΘΕΙΑ ΚΑΙ ΕΓΚΑΤΑΣΤΑΣΗ ΕΞΟΠΛΙΣΜΟΥ ΓΙΑ ΤΗΝ ΑΣΦΑΛΗ ΕΠΙΒΛΕΨΗ ΚΑΙ ΛΕΙΤΟΥΡΓΙΑ ΤΟΥ ΣΥΣΤΗΜΑΤΟΣ ΥΔΡΟΔΟΤΗΣΗΣ ΤΩΝ ΠΑΡΑΛΙΑΚΩΝ ΠΕΡΙΟΧΩΝ ΤΟΥ ΔΗΜΟΥ ΜΑΝΔΡΑΣ - ΕΙΔΥΛΛΙΑΣ</t>
  </si>
  <si>
    <t>40105262-ΔΗΜΟΣ ΣΠΑΤΩΝ - ΑΡΤΕΜΙΔΟΣ</t>
  </si>
  <si>
    <t>ΠΡΟΜΗΘΕΙΑ ΚΑΙ ΕΓΚΑΤΑΣΤΑΣΗ ΣΥΣΤΗΜΑΤΟΣ ΤΗΛΕ-ΕΛΕΓΧΟΥ / ΤΗΛΕΧΕΙΡΙΣΜΟΥ, ΔΙΑΧΕΙΡΙΣΗΣ ΕΣΩΤΕΡΙΚΟΥ ΔΙΚΤΥΟΥ ΚΑΙ ΜΕΙΩΣΗΣ ΔΙΑΡΡΟΩΝ ΣΤΑ ΔΙΚΤΥΑ ΥΔΡΕΥΣΗΣ ΣΠΑΤΩΝ ΚΑΙ ΑΡΤΕΜΙΔΟΣ</t>
  </si>
  <si>
    <t>«ΒΕΛΤΙΩΣΗ ΕΠΑΡΚΕΙΑΣ ΔΙΚΤΥΟΥ ΥΔΡΕΥΣΗΣ ΔΗΜΟΥ ΡΑΦΗΝΑΣ ΠΙΚΕΡΜΙΟΥ ΜΕΣΩ ΝΕΩΝ ΣΥΝΔΕΣΕΩΝ ΕΥΔΑΠ, ΚΑΤΑΣΚΕΥΗΣ ΝΕΩΝ ΤΡΟΦΟΔΟΤΙΚΩΝ ΑΓΩΓΩΝ ΚΑΙ ΑΝΑΓΚΑΙΩΝ ΕΠΕΜΒΑΣΕΩΝ ΓΙΑ ΤΗΝ ΚΑΛΗ ΤΟΥ ΛΕΙΤΟΥΡΓΙΑ»</t>
  </si>
  <si>
    <t>ΚΑΤΑΣΚΕΥΗ ΥΠΟΘΑΛΑΣΣΙΟΥ ΑΓΩΓΟΥ ΣΥΝΔΕΣΗΣ ΤΗΣ ΝΗΣΟΥ ΑΙΓΙΝΑΣ ΜΕ ΤΗΝ ΕΥΔΑΠ</t>
  </si>
  <si>
    <t>2040123-Ε.Υ.Δ. Ε.Π. ΠΕΡΙΦΕΡΕΙΑΣ ΝΟΤΙΟΥ ΑΙΓΑΙΟΥ</t>
  </si>
  <si>
    <t>40129008-ΔΗΜΟΣ ΙΗΤΩΝ ΝΟΜΟΥ ΚΥΚΛΑΔΩΝ</t>
  </si>
  <si>
    <t>Αντικατάσταση εξωτερικού δικτύου ύδρευσης Μυλοπόταμος - Χώρα ν. Ίου</t>
  </si>
  <si>
    <t>Δίκτυο Ύδρευσης Οικισμού Αγ. Πέτρου Δ.Ε. Υδρούσας Δ. Άνδρου</t>
  </si>
  <si>
    <t>40129012-ΔΗΜΟΣ ΜΗΛΟΥ</t>
  </si>
  <si>
    <t>Εξωτερικό δίκτυο ύδρευσης Πλάκα - Πλάκες - Τρυπητή - Τριοβάσαλος - Πέρα Τριοβάσαλος Δ. Μήλου</t>
  </si>
  <si>
    <t>Εξωτερικό Δίκτυο Ύδρευσης Μεγαλοχωρίου Δ. Θήρας</t>
  </si>
  <si>
    <t>Δίκτυα Ύδρευσης Περιοχής Κολυμπίων ΔΕ Αφάντου Δ. Ρόδου</t>
  </si>
  <si>
    <t>Αντικατάσταση - Βελτίωση Δικτύου Ύδρευσης Οικισμών Δ.Ε. Ποσειδωνίας Δ. Σύρου - Ερμούπολης</t>
  </si>
  <si>
    <t>Εξωτερικό Δίκτυο Ύδρευσης ΔΕ Νότιας Ρόδου Δ. Ρόδου</t>
  </si>
  <si>
    <t>Δίκτυο Ύδρευσης Βουρβούλου Δ. Θήρας</t>
  </si>
  <si>
    <t>2010012-ΠΕΡΙΦΕΡΕΙΑ ΝΟΤΙΟΥ ΑΙΓΑΙΟΥ</t>
  </si>
  <si>
    <t>Εξωτερικά Δίκτυα Ύδρευσης Χώρας - Αγκάλη - Άνω Μεριάς Φολεγάνδρου</t>
  </si>
  <si>
    <t>40129015-ΔΗΜΟΣ ΠΑΡΟΥ ΝΟΜΟΥ ΚΥΚΛΑΔΩΝ</t>
  </si>
  <si>
    <t>Αντικατάσταση Εξωτερικού Δικτύου Ύδρευσης Κώστος - Παροικιά Δ. Πάρου</t>
  </si>
  <si>
    <t>Κατασκευή Συνοδών Έργων Μονάδας Αφαλάτωσης Παροικιάς Πάρου</t>
  </si>
  <si>
    <t>Αφαλάτωση Ηρακλειάς</t>
  </si>
  <si>
    <t>Δίκτυο ύδρευσης Σκάλας Πάτμου</t>
  </si>
  <si>
    <t>Μονάδα Αφαλάτωσης στη Νήσο Μαράθι Δήμου Πάτμου</t>
  </si>
  <si>
    <t>Κατασκευή συνοδών έργων μονάδας αφαλάτωσης Κιμώλου</t>
  </si>
  <si>
    <t>40129144-ΔΗΜΟΣ ΤΗΝΟΥ</t>
  </si>
  <si>
    <t>Εξωτερικά δίκτυα ύδρευσης Καλλονής, Υστερνίων και Πανόρμου Δήμου Τήνου</t>
  </si>
  <si>
    <t>4041223-ΔΕΥΑ ΜΥΚΟΝΟΥ</t>
  </si>
  <si>
    <t>Προμήθεια εξοπλισμού για την αναβάθμιση και την επέκταση των μονάδων Διύλισης Άνω Μεράς Μυκόνου</t>
  </si>
  <si>
    <t>Δίκτυα ύδρευσης πόλεως Ρόδου, Δήμου Ρόδου</t>
  </si>
  <si>
    <t>Ύδρευση Εμπορείου Θήρας</t>
  </si>
  <si>
    <t>Επέκταση - Εκσυγχρονισμός αφαλάτωσης Δημοτικής Κοινότητας Φηρών Θήρας</t>
  </si>
  <si>
    <t>Εξωτερικό δίκτυο ύδρευσης Ιαλυσού Δήμου Ρόδου</t>
  </si>
  <si>
    <t>40129001-ΔΗΜΟΣ ΑΜΟΡΓΟΥ ΝΟΜΟΥ ΚΥΚΛΑΔΩΝ</t>
  </si>
  <si>
    <t>Κατασκευή δικτύου ύδρευσης περιοχής Αρκεσίνης Αμοργού</t>
  </si>
  <si>
    <t>Ύδρευση Έξω Γωνιάς Θήρας</t>
  </si>
  <si>
    <t>Εγκατάσταση μονάδας αφαλάτωσης Μυκόνου</t>
  </si>
  <si>
    <t>Ανακατασκευή υδατόπυργου Αντιμάχειας Κω</t>
  </si>
  <si>
    <t xml:space="preserve">Προμήθεια και εγκατάσταση εξοπλισμού στο ταχυδιυλιστήριο Εγγαρών Δήμου Νάξου &amp; Μικρών Κυκλάδων </t>
  </si>
  <si>
    <t>Κατασκευή Αγωγού Ύδρευσης Νήσου Κύθνου</t>
  </si>
  <si>
    <t>Επέκταση μονάδας αφαλάτωσης Κουφονησίων</t>
  </si>
  <si>
    <t>Κατασκευή δεξαμενής ύδρευσης Αρκεσίνης Δήμου Αμοργού</t>
  </si>
  <si>
    <t>Προμήθεια δεξαμενών ύδρευσης Θηρασίας</t>
  </si>
  <si>
    <t>Κατασκευή δεξαμενής ύδρευσης Κολοφάνας στην Αρκεσίνη Αμοργού</t>
  </si>
  <si>
    <t>Κατασκευή Δικτύου Ύδρευσης Οικισμού Αγίου Γεωργίου Αντιπάρου (Α΄ Φάση)</t>
  </si>
  <si>
    <t>Αντικατάσταση - Επέκταση δικτύου ύδρευσης των οικισμών Χώρας, Δρυοπίδας και Μέριχα Κύθνου</t>
  </si>
  <si>
    <t>2040116-Ε.Υ.Δ. Ε.Π. ΠΕΡΙΦΕΡΕΙΑΣ ΘΕΣΣΑΛΙΑΣ</t>
  </si>
  <si>
    <t>40131195-ΔΗΜΟΣ ΚΙΛΕΛΕΡ</t>
  </si>
  <si>
    <t>ΚΑΤΑΣΚΕΥΗ ΕΞΩΤΕΡΙΚΟΥ ΔΙΚΤΥΟΥ ΥΔΡΕΥΣΗΣ ΣΕ ΟΙΚΙΣΜΟΥΣ ΤΩΝ Δ.Ε. ΚΡΑΝΝΩΝΑ ΚΑΙ ΝΙΚΑΙΑΣ</t>
  </si>
  <si>
    <t>40135107-ΔΗΜΟΣ ΡΗΓΑ ΦΕΡΑΙΟΥ</t>
  </si>
  <si>
    <t>ΑΝΟΡΥΞΗ ΚΑΙ ΑΞΙΟΠΟΙΗΣΗ ΥΔΡΕΥΤΙΚΗΣ ΓΕΩΤΡΗΣΗΣ ΑΕΡΙΝΟΥ</t>
  </si>
  <si>
    <t>40122169-ΔΗΜΟΣ ΠΑΛΑΜΑ</t>
  </si>
  <si>
    <t>ΒΕΛΤΙΩΣΗ ΚΑΙ ΑΝΤΙΚΑΤΑΣΤΑΣΗ ΔΙΚΤΥΟΥ ΥΔΡΕΥΣΗΣ Τ.Κ. ΦΥΛΛΟΥ</t>
  </si>
  <si>
    <t>40145172-ΔΗΜΟΣ ΠΥΛΗΣ</t>
  </si>
  <si>
    <t>Ύδρευση οικισμού Αετού του Κ.Δ. Παχτουρίου</t>
  </si>
  <si>
    <t>Αντικατάσταση δικτύου ύδρευσης στο Τ.Δ. Νεραϊδοχωρίου</t>
  </si>
  <si>
    <t>Αντικατάσταση δικτύου ύδρευσης Ευξεινούπολης Δήμου Αλμυρού</t>
  </si>
  <si>
    <t>4040501-ΔΕΥΑ  ΜΕΙΖΟΝΟΣ ΠΕΡΙΟΧΗΣ ΒΟΛΟΥ</t>
  </si>
  <si>
    <t>ΕΚΣΥΓΧΡΟΝΙΣΜΟΣ ΤΟΥ ΕΣΩΤΕΡΙΚΟΥ ΔΙΚΤΥΟΥ ΥΔΡΕΥΣΗΣ ΤΟΥ ΠΟΛΕΟΔΟΜΙΚΟΥ ΣΥΓΚΡΟΤΗΜΑΤΟΣ ΤΩΝ ΕΝΟΤΗΤΩΝ ΒΟΛΟΥ ΚΑΙ Ν. ΙΩΝΙΑΣ ΓΙΑ ΤΗΝ ΕΞΑΣΦΑΛΙΣΗ ΕΠΑΡΚΟΥΣ ΠΟΣΙΜΟΥ ΝΕΡΟΥ</t>
  </si>
  <si>
    <t>ΚΑΤΑΣΚΕΥΗ ΤΡΟΦΟΔΟΤΙΚΟΥ ΑΓΩΓΟΥ ΥΔΡΕΥΣΕΩΣ ΠΡΟΣ ΚΡΗΝΙΤΣΑ-ΠΑΛΑΙΟΠΥΡΓΟ</t>
  </si>
  <si>
    <t>40145173-ΔΗΜΟΣ ΦΑΡΚΑΔΟΝΑΣ</t>
  </si>
  <si>
    <t>ΑΝΤΙΚΑΤΑΣΤΑΣΗ - ΑΠΟΠΕΡΑΤΩΣΗ ΔΙΚΤΥΟΥ ΥΔΡΕΥΣΗΣ ΦΑΡΚΑΔΟΝΑΣ</t>
  </si>
  <si>
    <t>40145171-ΔΗΜΟΣ ΜΕΤΕΩΡΩΝ</t>
  </si>
  <si>
    <t>ΑΝΤΙΚΑΤΑΣΤΑΣΗ ΚΑΙ ΕΠΕΚΤΑΣΗ ΕΣΩΤΕΡΙΚΟΥ ΔΙΚΤΥΟΥ ΥΔΡΕΥΣΗΣ ΚΑΛΑΜΠΑΚΑΣ</t>
  </si>
  <si>
    <t>ΑΝΤΙΚΑΤΑΣΤΑΣΗ ΚΕΝΤΡΙΚΩΝ ΚΑΤΑΘΛΙΠΤΙΚΩΝ ΑΓΩΓΩΝ ΥΔΡΕΥΣΗΣ ΣΚΟΠΕΛΟΥ</t>
  </si>
  <si>
    <t>ΚΑΤΑΣΚΕΥΗ ΑΓΩΓΟΥ ΥΔΡΕΥΣΗΣ ΑΠΟ ΤΗΝ ΤΚ ΚΡΑΝΝΩΝΑ ΣΤΗΝ ΤΚ ΜΑΥΡΟΒΟΥΝΙΟΥ</t>
  </si>
  <si>
    <t>Αντικατάσταση εσωτερικού δικτύου ύδρευσης στην Τ.Κ. Ελάτης</t>
  </si>
  <si>
    <t xml:space="preserve">ΑΝΤΙΚΑΤΑΣΤΑΣΗ ΔΙΚΤΥΩΝ ΥΔΡΕΥΣΗΣ ΔΗΜΟΥ ΣΚΟΠΕΛΟΥ </t>
  </si>
  <si>
    <t>ΒΕΛΤΙΩΣΗ ΥΔΡΟΔΟΤΗΣΗΣ ΤΟΠΙΚΗΣ ΚΟΙΝΟΤΗΤΑΣ ΓΕΝΕΣΙΟΥ</t>
  </si>
  <si>
    <t>ΚΑΤΑΣΚΕΥΗ ΕΞΩΤΕΡΙΚΟΥ ΔΙΚΤΥΟΥ ΥΔΡΕΥΣΗΣ ΠΑΝΑΓΙΤΣΑΣ ΓΡΙΖΑΝΟΥ ΑΧΛΑΔΟΧΩΡΙΟΥ ΔΙΑΣΕΛΛΟΥ</t>
  </si>
  <si>
    <t>ΚΑΤΑΣΚΕΥΗ ΕΞΩΤΕΡΙΚΟΥ ΔΙΚΤΥΟΥ ΥΔΡΕΥΣΗΣ ΟΙΚΙΣΜΩΝ ΜΟΣΧΟΧΩΡΙΟΥ ΚΑΙ ΚΥΠΑΡΙΣΣΙΩΝ ΔΗΜΟΥ ΚΙΛΕΛΕΡ</t>
  </si>
  <si>
    <t>40408992-ΑΠΟΚΕΝΤΡΩΜΕΝΗ ΔΙΟΙΚΗΣΗ ΘΕΣΣΑΛΙΑΣ-ΣΤΕΡΕΑΣ ΕΛΛΑΔΑΣ</t>
  </si>
  <si>
    <t xml:space="preserve">Επικαιροποίηση της µελέτης «Σχέδιο αντιµετώπισης φαινοµένων Λειψυδρίας και Ξηρασίας». </t>
  </si>
  <si>
    <t>2040117-Ε.Υ.Δ. Ε.Π. ΠΕΡΙΦΕΡΕΙΑΣ ΙΟΝΙΩΝ ΝΗΣΩΝ</t>
  </si>
  <si>
    <t>40114054-ΔΗΜΟΣ ΖΑΚΥΝΘΟΥ</t>
  </si>
  <si>
    <t>«ΑΝΤΙΚΑΤΑΣΤΑΣΗ ΤΟΥ ΚΕΝΤΡΙΚΟΥ ΑΓΩΓΟΥ ΥΔΡΟΔΟΤΗΣΗΣ ΑΠΟ ΤΟ ΝΤΑΜΑΡΙ ΤΣΙΠΟΥ Δ.Δ. ΛΙΘΑΚΙΑΣ ΕΩΣ ΤΗΝ ΚΕΝΤΡΙΚΗ ΔΕΞΑΜΕΝΗ ΤΟΥ Δ. ΖΑΚΥΝΘΙΩΝ ΣΤΗ ΜΠΟΧΑΛΗ » (Β ΦΑΣΗ)</t>
  </si>
  <si>
    <t>4040603-ΔΕΥΑ  ΚΕΡΚΥΡΑΣ</t>
  </si>
  <si>
    <t>ΑΝΤΙΚΑΤΑΣΤΑΣΗ ΚΕΝΤΡΙΚΟΥ ΑΓΩΓΟΥ ΥΔΡΕΥΣΗΣ ΑΓ. ΜΑΡΤΙΝΟΣ-ΛΟΥΤΣΕΣ ΣΤΗΝ ΚΕΡΚΥΡΑ</t>
  </si>
  <si>
    <t>40125089-ΔΗΜΟΣ ΑΡΓΟΣΤΟΛΙΟΥ</t>
  </si>
  <si>
    <t>ΑΝΤΙΚΑΤΑΣΤΑΣΗ ΕΣΩΤΕΡΙΚΟΥ ΔΙΚΤΥΟΥ ΥΔΡΕΥΣΗΣ ΛΗΞΟΥΡΙΟΥ ΣΤΗΝ ΚΕΦΑΛΟΝΙΑ</t>
  </si>
  <si>
    <t>40134053-ΔΗΜΟΣ ΛΕΥΚΑΔΑΣ</t>
  </si>
  <si>
    <t>ΑΝΤΙΚΑΤΑΣΤΑΣΗ ΚΕΝΤΡΙΚΩΝ ΑΓΩΓΩΝ ΥΔΡΕΥΣΗΣ ΟΔΟΥ ΑΝΑΠΑΥΣΕΩΣ, ΠΕΡΙΟΧΗΣ ΑΓ. ΜΑΡΙΝΑΣ - ΑΓ. ΙΩΑΝΝΗ ΚΑΙ ΟΔΟΥ ΣΒΟΡΩΝΟΥ ΣΤΗ ΛΕΥΚΑΔΑ</t>
  </si>
  <si>
    <t>ΕΝΙΣΧΥΣΗ ΥΔΡΕΥΣΗΣ ΝΗΣΩΝ ΚΑΛΑΜΟΥ- ΚΑΣΤΟΥ ΜΕ ΥΠΟΘΑΛΑΣΣΙΟ ΑΓΩΓΟ</t>
  </si>
  <si>
    <t>ΑΝΤΙΚΑΤΑΣΤΑΣΗ ΕΣΩΤΕΡΙΚΟΥ ΔΙΚΤΥΟΥ ΥΔΡΕΥΣΗΣ ΛΕΥΚΙΜΜΗΣ ΣΤΗΝ ΚΕΡΚΥΡΑ</t>
  </si>
  <si>
    <t xml:space="preserve">ΠΑΡΑΚΟΛΟΥΘΗΣΗ ΚΑΙ ΕΛΕΓΧΟΣ ΠΕΡΙΦΕΡΕΙΑΚΩΝ ΥΔΡΑΓΩΓΕΙΩΝ ΚΕΡΚΥΡΑΣ ΚΑΙ ΔΗΜΙΟΥΡΓΙΑ ΗΛΕΚΤΡΟΝΙΚΗΣ ΠΛΑΤΦΟΡΜΑΣ ΙΣΟΖΥΓΙΟΥ ΝΕΡΟΥ ΚΑΙ ΔΙΑΡΡΟΩΝ </t>
  </si>
  <si>
    <t>4040601-ΔΕΥΑ  ΖΑΚΥΝΘΟΥ</t>
  </si>
  <si>
    <t>ΕΓΚΑΤΑΣΤΑΣΗ ΣΥΣΤΗΜΑΤΩΝ ΤΗΛΕΜΕΤΡΙΑΣ, ΑΥΤΟΜΑΤΙΣΜΩΝ ΚΑΙ ΗΛΕΚΤΡΟΝΙΚΟΥ ΣΥΣΤΗΜΑΤΟΣ ΕΝΤΟΠΙΣΜΟΥ ΚΑΙ ΕΛΕΓΧΟΥ ΔΙΑΡΡΟΩΝ ΣΤΑ ΔΙΚΤΥΑ ΎΔΡΕΥΣΗΣ ΤΗΣ Δ.Ε.Υ.Α. ΖΑΚΥΝΘΟΥ</t>
  </si>
  <si>
    <t>Αναβάθμιση των υποδομών διαχείρισης πόσιμου ύδατος Δήμου Μεγανησίου</t>
  </si>
  <si>
    <t>Αναβάθμιση των υποδομών διαχείρισης πόσιμου ύδατος Δήμου Λευκάδας</t>
  </si>
  <si>
    <t>ΑΝΤΙΚΑΤΆΣΤΑΣΗ ΚΕΝΤΡΙΚΟΎ ΑΓΩΓΟΎ ΎΔΡΕΥΣΗΣ  ΖΥΓΟΎ - ΝΗΣΑΚΊΟΥ  ( Στην Κέρκυρα)</t>
  </si>
  <si>
    <t>ΑΝΤΙΚΑΤΆΣΤΑΣΗ ΕΣΩΤΕΡΙΚΟΎ ΔΙΚΤΎΟΥ ΎΔΡΕΥΣΗΣ ΆΦΡΑΣ ( Στην Κέρκυρα)</t>
  </si>
  <si>
    <t>Αντικατάσταση Κεντρικού Αγωγού Υδροδότησης πόλης Ζακύνθου ( Δεξαμενή Μπόχαλης - Οδός Φιλικών )</t>
  </si>
  <si>
    <t>Αντικατάσταση τμήματος - επέκταση αγωγού υδροδότησης του κλάδου Αγία Μαρίνα - Λούχα - Γύρι - Άγιος Λέοντας</t>
  </si>
  <si>
    <t>5091002-ΔΙΚΤΥΟ ΕΛΛΗΝΙΚΩΝ ΠΟΛΕΩΝ ΓΙΑ ΤΗΝ ΑΝΑΠΤΥΞΗ</t>
  </si>
  <si>
    <t>ΠΡΟΜΗΘΕΙΑ ΚΑΙ ΕΓΚΑΤΑΣΤΑΣΗ ΟΛΟΚΛΗΡΩΜΕΝΟΥ ΣΥΣΤΗΜΑΤΟΣ ΕΛΕΓΧΟΥ ΔΙΑΡΡΟΩΝ ΚΑΙ ΕΓΚΑΤΑΣΤΑΣΕΩΝ ΤΟΥ ΔΙΚΤΥΟΥ ΥΔΡΕΥΣΗΣ ΤΟΥ ΔΗΜΟΥ ΠΑΞΩΝ</t>
  </si>
  <si>
    <t>ΣΥΝΤΑΞΗ ΓΕΝΙΚΟΥ ΣΧΕΔΙΟΥ  ΥΔΡΕΥΣΗΣ (MASTER PLAN) ΚΕΡΚΥΡΑΣ</t>
  </si>
  <si>
    <t>ΥΛΟΠΟΙΗΣΗ ΣΧΕΔΙΟΥ ΑΣΦΑΛΕΙΑΣ ΝΕΡΟΥ ΚΕΡΚΥΡΑΣ</t>
  </si>
  <si>
    <t>4041077-ΑΠΟΚΕΝΤΡΩΜΕΝΗ ΔΙΟΙΚΗΣΗ ΠΕΛΟΠΟΝΝΗΣΟΥ, ΔΥΤΙΚΗΣ ΕΛΛΑΔΑΣ &amp; ΙΟΝΙΟΥ</t>
  </si>
  <si>
    <t>Οριοθέτηση Ζωνών Υφαλμύρινσης και Στρατηγικό Σχέδιο Αντιμετώπισης Φαιινομένων Λειψυδρίας και Ξηρασίας στις Λεκάνες Απορρροής Ποταμών Περιφέρειας Ιονίων Νήσων</t>
  </si>
  <si>
    <t>ΜΕΤΡΑ ΒΕΛΤΙΣΤΗΣ ΔΙΑΧΕΙΡΙΣΗΣ ΥΔΑΤΩΝ ΚΑΙ ΠΑΡΑΚΟΛΟΥΘΗΣΗΣ ΠΟΙΟΤΗΤΑΣ ΝΕΡΟΥ ΓΙΑ ΤΟ ΔΗΜΟ ΖΑΚΥΝΘΟΥ</t>
  </si>
  <si>
    <t>Καθορισμός και οριοθέτηση ζωνών και μέτρων προστασίας σημείων υδροληψίας ύδατος, που προορίζεται για ανθρώπινη κατανάλωση από υπόγεια υδατικά συστήματα στην Κέρκυρα – Α’ Φάση</t>
  </si>
  <si>
    <t>ΕΦΑΡΜΟΓΗ ΜΕΤΡΩΝ ΒΕΛΤΙΣΤΗΣ ΔΙΑΧΕΙΡΙΣΗΣ ΥΔΑΤΩΝ ΔΗΜΟΥ ΛΕΥΚΑΔΑΣ</t>
  </si>
  <si>
    <t>ΓΕΝΙΚΟΣ ΣΧΕΔΙΑΣΜΟΣ ΥΔΡΕΥΣΗΣ &amp; ΣΧΕΔΙΟ ΑΣΦΑΛΕΙΑΣ ΝΕΡΟΥ ΔΗΜΟΥ ΚΕΦΑΛΛΟΝΙΑΣ</t>
  </si>
  <si>
    <t>ΑΝΤΩΝΗΣ ΤΡΙΤΣΗΣ</t>
  </si>
  <si>
    <t>ΔΗΜΟΣ ΦΥΛΗΣ</t>
  </si>
  <si>
    <t>Προμήθεια, εγκατάσταση και θέση σε λειτουργία συστήματος βελτίωσης λειτουργίας των δικτύων ύδρευσης και μείωσης των απωλειών πόσιμου νερού του Δήμου Φυλής</t>
  </si>
  <si>
    <t>Δ.Ε.Υ.Α ΛΑΡΙΣΑΙΩΝ</t>
  </si>
  <si>
    <t>Αντικατάσταση παλαιωμένων αγωγών-ενίσχυση διατομών στο δίκτυο ύδρευσης της πόλης της Λάρισας</t>
  </si>
  <si>
    <t>Δ.Ε.Υ.Α ΠΑΤΡΕΩΝ</t>
  </si>
  <si>
    <t>Αντικατάσταση Δικτύου Ύδρευσης στις Περιοχές Προσφυγικά – Ψαροφάι – Ταραμπούρα</t>
  </si>
  <si>
    <t>Δ.Ε.Υ.Α ΚΩ</t>
  </si>
  <si>
    <t>Αναβάθμιση υδρευτικού συστήματος για την εξασφάλιση επαρκούς ποσότητας και ποιότητας πόσιμου νερού στην περιοχή ευθύνης της ΔΕΥΑ Δήμου Κω</t>
  </si>
  <si>
    <t>ΔΗΜΟΣ ΝΕΑΣ ΠΡΟΠΟΝΤΙΔΑΣ</t>
  </si>
  <si>
    <t>Ανορύξεις - Αξιοποιήσεις υδρευτικών γεωτρήσεων Δ.Ε. Καλλικράτειας του Δήμου Νέας Προποντίδας</t>
  </si>
  <si>
    <t>Δ.Ε.Υ.Α ΘΗΡΑΣ ΚΥΚΛ.</t>
  </si>
  <si>
    <t>Σύστημα διαχείρισης και τηλεεποπτείας υδρευτικού δικτύου Δήμου Θήρας</t>
  </si>
  <si>
    <t>Δ.Ε.Υ.Α ΚΟΖΑΝΗΣ</t>
  </si>
  <si>
    <t>Νέο εξωτερικό δίκτυο ύδρευσης οικισμών ΔΕ Ελλησπόντου Δήμου Κοζάνης</t>
  </si>
  <si>
    <t>ΔΗΜΟΣ ΣΠΑΤΩΝ - ΑΡΤΕΜΙΔΟΣ</t>
  </si>
  <si>
    <t>Προμήθεια και εγκατάσταση συστήματος ελέγχου διαρροών σε υφιστάμενα δίκτυα μεταφοράς και διανομής νερού του Δήμου Σπάτων Αρτέμιδας</t>
  </si>
  <si>
    <t>Δ.Ε.Υ.Α ΛΑΥΡΕΩΤΙΚΗΣ (ΤΗΛ)</t>
  </si>
  <si>
    <t>Προμήθεια και εγκατάσταση εξοπλισμού ελέγχου των υδραυλικών λειτουργικών παραμέτρων σε επιλεγμένες ζώνες των εσωτερικών δικτύων υδροδότησης της περιοχής ευθύνης της Δ.Ε.Υ.Α.ΤΗ.Λ. στο Δήμο Λαυρεωτικής</t>
  </si>
  <si>
    <t>ΔΗΜΟΣ ΣΑΡΩΝΙΚΟΥ</t>
  </si>
  <si>
    <t>Προμήθεια, εγκατάσταση και θέση σε λειτουργία συστήματος τηλεελέγχου-τηλεχειρισμού και ανίχνευσης διαρροών μετρητικών διατάξεων κατανάλωσης των δικτύων ύδρευσης Δήμου Σαρωνικού</t>
  </si>
  <si>
    <t>Δ.Ε.Υ.Α ΑΙΓΙΑΛΕΙΑΣ (Αιγίου)</t>
  </si>
  <si>
    <t>Προμήθεια, εγκατάσταση και θέση σε λειτουργία συστήματος τηλεελέγχου-τηλεχειρισμού και ανίχνευσης διαρροών μετρητικών διατάξεων κατανάλωσης των δικτύων ύδρευσης της Δ.Ε.Υ.Α. Αιγιαλείας</t>
  </si>
  <si>
    <t>Δ.Ε.Υ.Α ΕΡΕΤΡΙΑΣ</t>
  </si>
  <si>
    <t>Προμήθεια, εγκατάσταση και θέση σε λειτουργία συστήματος τηλεελέγχου-τηλεχειρισμού και ανίχνευσης διαρροών μετρητικών διατάξεων κατανάλωσης των δικτύων ύδρευσης της ΔΕΥΑ Ερέτριας</t>
  </si>
  <si>
    <t>Δ.Ε.Υ.Α ΑΡΤΑΙΩΝ</t>
  </si>
  <si>
    <t>Βελτιώσεις-επεκτάσεις δικτύου ύδρευσης οικισμών Δήμου Αρταίων</t>
  </si>
  <si>
    <t>Δ.Ε.Υ.Α ΘΕΡΜΗΣ</t>
  </si>
  <si>
    <t>Ύδρευση περιοχής επέκτασης οικισμού Θέρμης Δ. Θέρμης (εσωτερικό δίκτυο)</t>
  </si>
  <si>
    <t>Δ.Ε.Υ.Α ΑΓΙΑΣ</t>
  </si>
  <si>
    <t>Αντικατάσταση εσωτερικών δικτύων ύδρευσης σε οικισμούς του Δήμου Αγιάς</t>
  </si>
  <si>
    <t>Δ.Ε.Υ.Α ΣΙΚΥΩΝΙΩΝ</t>
  </si>
  <si>
    <t>Διαδικτυακή υδροδότηση τοπικών κοινοτήτων Δ.Ε. Σικυωνίων</t>
  </si>
  <si>
    <t>Δ.Ε.Υ.Α ΑΡΓΟΥΣ - ΜΥΚΗΝΩΝ</t>
  </si>
  <si>
    <t>Βελτίωση Ποιοτικών Χαρακτηριστικών Πόσιμου Νερού του Δήμου Άργους – Μυκηνών και Υδροδότηση Δ.Ε. Κουτσοποδίου  και Τ.Κ. Σκαφιδακίου  Δήμου Άργους – Μυκηνών από τις Πηγές Λέρνης</t>
  </si>
  <si>
    <t>Δ.Ε.Υ.Α ΟΡΕΣΤΙΑΔΑΣ</t>
  </si>
  <si>
    <t>Βελτίωση υποδομών των δικτύων ύδρευσης του Δήμου Ορεστιάδας</t>
  </si>
  <si>
    <t>Δ.Ε.Υ.Α ΦΛΩΡΙΝΑΣ</t>
  </si>
  <si>
    <t>Προμήθεια και εγκατάσταση εξοπλισμού για τη βελτίωση υποδομών ύδρευσης στη Δ.Ε. Φλώρινας Δήμου Φλώρινας</t>
  </si>
  <si>
    <t>Δ.Ε.Υ.Α ΠΑΡΟΥ</t>
  </si>
  <si>
    <t>Σύνδεση δικτύου ύδρευσης Αγ. Υπακοής με το δίκτυο αφαλάτωσης και ολοκληρωμένο σύστημα διαχείρισης υδατικού ισοζυγίου και ελέγχου ποιότητας σε ζώνες του υφιστάμενου δικτύου μεταφοράς και διανομής του πόσιμου νερού του Δήμου Πάρου</t>
  </si>
  <si>
    <t>Δ.Ε.Υ.Α ΚΙΛΕΛΕΡ</t>
  </si>
  <si>
    <t>Βελτίωση υποδομών δικτύου ύδρευσης Δήμου Κιλελέρ</t>
  </si>
  <si>
    <t>ΔΗΜΟΣ ΙΕΡΑΠΕΤΡΑΣ</t>
  </si>
  <si>
    <t>Αντικατάσταση τμήματος εξωτερικού υδραγωγείου Δήμου Ιεράπετρας από πηγές Σαρακίνας</t>
  </si>
  <si>
    <t>Δ.Ε.Υ.Α ΠΥΡΓΟΥ</t>
  </si>
  <si>
    <t>Προμήθεια και εγκατάσταση εξοπλισμού για τη δημιουργία ζωνών και τον αυτόματο έλεγχο του εσωτερικού δικτύου ύδρευσης Πύργου Ηλείας</t>
  </si>
  <si>
    <t>Δ.Ε.Υ.Α ΗΓΟΥΜΕΝΙΤΣΑΣ</t>
  </si>
  <si>
    <t>Βελτίωση υποδομών δικτύου ύδρευσης Δήμου Ηγουμενίτσας</t>
  </si>
  <si>
    <t>Δ.Ε.Υ.Α ΤΡΙΚΑΛΩΝ</t>
  </si>
  <si>
    <t>Αντικατάσταση παλαιού δικτύου ύδρευσης του κέντρου της πόλης των Τρικάλων</t>
  </si>
  <si>
    <t>Δ.Ε.Υ.Α ΑΛΕΞΑΝΔΡΕΙΑΣ</t>
  </si>
  <si>
    <t>Προμήθεια , εγκατάσταση  και θέση σε λειτουργία συστήματος τηλεχειρισμού, τηλεελέγχου και παρακολούθησης διαρροών του πόσιμου νερού στις Δ.Ε. Αντιγονίδων, Μελίκης και Πλατέως του Δήμου Αλεξάνδρειας</t>
  </si>
  <si>
    <t>Δ.Ε.Υ.Α ΚΑΤΕΡΙΝΗΣ</t>
  </si>
  <si>
    <t>Αγωγοί μεταφοράς νερού πόλης Κατερίνης</t>
  </si>
  <si>
    <t>ΔΗΜΟΣ ΙΗΤΩΝ</t>
  </si>
  <si>
    <t>Προμήθεια – Εγκατάσταση μονάδων Αφαλάτωσης και Συστήματος ελέγχου δικτύων διανομής νερού Δήμου Ιητών</t>
  </si>
  <si>
    <t>Δ.Ε.Υ.Α ΣΚΥΔΡΑΣ</t>
  </si>
  <si>
    <t>Έργα ύδρευσης στο Δήμο Σκύδρας</t>
  </si>
  <si>
    <t>Δ.Ε.Υ.Α ΓΡΕΒΕΝΩΝ</t>
  </si>
  <si>
    <t>Εξωτερικό Δίκτυο Ύδρευσης οικισμών Κηπουρειού και Πριονίων</t>
  </si>
  <si>
    <t>ΔΗΜΟΣ ΑΜΟΡΓΟΥ</t>
  </si>
  <si>
    <t>Κατασκευή δικτύου ύδρευσης περιοχής Αιγιάλης Αμοργού</t>
  </si>
  <si>
    <t>Δ.Ε.Υ.Α ΜΥΛΟΠΟΤΑΜΟΥ</t>
  </si>
  <si>
    <t>Αξιοποίηση Γεώτρησης Δαμοβόλου για την ενίσχυση των Υδραγωγείων των οικισμών Δαμοβόλου-Αβδανίτες-Κεφάλι-Αλιάκες-Αγ.Μάμας-Αργουλιό-Καστρί-Αβδελά- Υδραγωγείο Εξαντής-Μελιδόνι_Πέραμα</t>
  </si>
  <si>
    <t>Δ.Ε.Υ.Α ΣΠΑΡΤΗΣ</t>
  </si>
  <si>
    <t>Έργα ύδρευσης στο Δήμο Σπάρτης</t>
  </si>
  <si>
    <t>ΔΗΜΟΣ ΔΙΡΦΥΩΝ-ΜΕΣΣΑΠΙΩΝ</t>
  </si>
  <si>
    <t>Εμπλουτισμός ύδρευσης Ψαχνών-Καστέλας-Τριάδας</t>
  </si>
  <si>
    <t>ΣΥΝΔΕΣΜΟΣ ΣΥΝΔΕΣΜΟΣ ΥΔΑΤΙΚΩΝ ΕΡΓΩΝ ΜΕΘΥΔΡΙΟΥ</t>
  </si>
  <si>
    <t>Αντικατάσταση δικτύου ύδρευσης του συνδέσμου των Τ.Κ. Αρτεμισίου, Κάψια, Λουκά, Σηνιάδων της Δ.Ε. Μαντινείας, Νεοχωρίου, Ζευγολατιού της Δ.Ε. Κορυθίου και Αγίου Βασιλείου, Πελάγους της Δ.Ε. Τρίπολης του Δήμου Τρίπολης</t>
  </si>
  <si>
    <t>ΔΗΜΟΣ ΑΡΙΣΤΟΤΕΛΗ</t>
  </si>
  <si>
    <t>Υποδομές ύδρευσης για την εξασφάλιση επαρκούς ποσότητας και ποιότητας ύδατος για ανθρώπινη κατανάλωση του Δήμου Αριστοτέλη Χαλκιδικής</t>
  </si>
  <si>
    <t>ΔΗΜΟΣ ΑΛΙΑΡΤΟΥ</t>
  </si>
  <si>
    <t>Βελτίωση των υποδομών των δικτύων ύδρευσης του Δήμου Αλιάρτου - Θεσπιέων</t>
  </si>
  <si>
    <t>ΔΗΜΟΣ ΠΥΔΝΑΣ-ΚΟΛΙΝΔΡΟΥ</t>
  </si>
  <si>
    <t>Αναβάθμιση συνθηκών ύδρευσης Δήμου Πύδνας-Κολινδρού</t>
  </si>
  <si>
    <t>ΔΗΜΟΣ ΜΑΚΡΑΚΩΜΗΣ</t>
  </si>
  <si>
    <t>Κατασκευή Δικτύου Ύδρευσης ΤΚ Πλατυστόμου</t>
  </si>
  <si>
    <t>Δ.Ε.Υ.Α ΣΕΛΙΝΟΥ</t>
  </si>
  <si>
    <t>Αντικατάσταση, επέκταση και αναβάθμιση υποδομών δικτύου ύδρευσης Παλαιόχωρας Δ.Ε. Πελεκάνου Π.Ε. Χανίων</t>
  </si>
  <si>
    <t>Δ.Ε.Υ.Α ΤΡΙΦΥΛΙΑΣ</t>
  </si>
  <si>
    <t>Προμήθεια και εγκατάσταση συστημάτων επεξεργασίας νερού πηγών Πλάτης της Δ.Ε. Φιλιατρών</t>
  </si>
  <si>
    <t>Δ.Ε.Υ.Α ΒΟΪΟΥ</t>
  </si>
  <si>
    <t>Ύδρευση Λουκομίου Δήμου Βοϊου</t>
  </si>
  <si>
    <t>Δ.Ε.Υ.Α ΒΕΡΟΙΑΣ</t>
  </si>
  <si>
    <t>Εκσυγχρονισμός δικτύου ύδρευσης στον οικισμό Μακροχωρίου Δήμου Βέροιας (3η φάση-ολοκλήρωση)</t>
  </si>
  <si>
    <t>Δ.Ε.Υ.Α ΑΓΙΟΥ ΝΙΚΟΛΑΟΥ</t>
  </si>
  <si>
    <t>Βελτίωση και ενίσχυση υποδομών ύδρευσης του Δήμου Αγίου Νικολάου</t>
  </si>
  <si>
    <t>Δ.Ε.Υ.Α ΒΟΡΕΙΟΥ ΑΞΟΝΑ  ΧΑΝΙΩΝ</t>
  </si>
  <si>
    <t>Νέα έργα υποδομών της ΔΕΥΑΒΑ σε περιοχές του Δήμου Πλατανιά, Π.Ε. Χανίων, Περιφέρειας Κρήτης</t>
  </si>
  <si>
    <t>Δ.Ε.Υ.Α ΠΑΓΓΑΙΟΥ</t>
  </si>
  <si>
    <t>Κατασκευή δικτύου ύδρευσης από γεωτρήσεις περιοχής Καρακάξας εως τις δεξαμενές Νικήσιανης</t>
  </si>
  <si>
    <t>Δ.Ε.Υ.Α ΝΑΥΠΛΙΕΩΝ</t>
  </si>
  <si>
    <t>Βελτίωση των υποδομών των δικτύων ύδρευσης του Δήμου Ναυπλιέων</t>
  </si>
  <si>
    <t>Δ.Ε.Υ.Α ΧΑΛΚΙΔΕΩΝ</t>
  </si>
  <si>
    <t>Αναβάθμιση Δικτύων Ύδρευσης Δήμου Χαλκιδέων</t>
  </si>
  <si>
    <t>Δ.Ε.Υ.Α ΚΟΜΟΤΗΝΗΣ</t>
  </si>
  <si>
    <t>Αντικατάσταση εσωτερικού δικτύου ύδρευσης οικισμών Δήμου Κομοτηνής</t>
  </si>
  <si>
    <t>Δ.Ε.Υ.Α ΠΥΛΟΥ-ΝΕΣΤΟΡΟΣ</t>
  </si>
  <si>
    <t>Έργα ενίσχυσης δικτύου ύδρευσης Δήμου Πύλου-Νέστορος</t>
  </si>
  <si>
    <t>ΔΗΜΟΣ ΔΕΣΚΑΤΗΣ</t>
  </si>
  <si>
    <t>Αναβάθμιση των υποδομών του δικτύου ύδρευσης του Δήμου Δεσκάτης</t>
  </si>
  <si>
    <t>ΔΗΜΟΣ ΤΗΝΟΥ</t>
  </si>
  <si>
    <t>Έργα βελτίωσης ύδρευσης Τήνου</t>
  </si>
  <si>
    <t>ΔΗΜΟΣ ΣΚΥΡΟΥ</t>
  </si>
  <si>
    <t>Βελτίωση των υποδομών των δικτύων ύδρευσης του Δήμου Σκύρου</t>
  </si>
  <si>
    <t>ΔΗΜΟΣ ΣΕΡΒΙΩΝ-ΒΕΛΒΕΝΤΟΥ</t>
  </si>
  <si>
    <t>Αντικατάσταση εσωτερικών δικτύων ύδρευσης οικισμών Δήμου Σερβίων-Βελβεντού</t>
  </si>
  <si>
    <t>Δ.Ε.Υ.Α ΔΙΟΥ-ΟΛΥΜΠΟΥ  (Ανατ. Ολύμπου)</t>
  </si>
  <si>
    <t>Προμήθεια και εγκατάσταση συστήματος τηλεελέγχου και ηλεχειρισμού εγκαταστάσεων ύδρευσης και αναβάθμιση υποδομών Η/Μ εξοπλισμού δημοτικής ενότητας Ανατολικού Ολύμπου</t>
  </si>
  <si>
    <t>Δ.Ε.Υ.Α ΠΥΛΗΣ ΤΡΙΚΑΛΩΝ</t>
  </si>
  <si>
    <t>Αντικατάσταση εσωτερικού δικτύου ύδρευσης στην ΤΚ Παλαιομοναστήρου (ΠΥΛΗ ΤΡΙΚΑΛΩΝ)</t>
  </si>
  <si>
    <t>ΔΗΜΟΣ ΙΑΣΜΟΥ</t>
  </si>
  <si>
    <t>Υδραυλική μελέτη αντικατάστασης εξωτερικού δικτύου Ύδρευσης Ασωμάτων</t>
  </si>
  <si>
    <t>Δ.Ε.Υ.Α ΚΑΒΑΛΑΣ</t>
  </si>
  <si>
    <t>Κατασκευή δικτύου ύδρευσης Δήμου Καβάλας - Ολοκλήρωση εσωτερικού δικτύου πόλης Καβάλας</t>
  </si>
  <si>
    <t>Δ.Ε.Υ.Α ΔΡΑΜΑΣ</t>
  </si>
  <si>
    <t>Προμήθεια και εγκατάσταση εξοπλισμού για τον έλεγχο των λειτουργικών παραμέτρων και του υδατικού ισοζυγίου των ζωνών υδροδότησης σε υφιστάμενα δίκτυα μεταφοράς και διανομής νερού του Δήμου Δράμας</t>
  </si>
  <si>
    <t>Δ.Ε.Υ.Α ΑΛΕΞΑΝΔΡΟΥΠΟΛΗΣ</t>
  </si>
  <si>
    <t>Έργα αντικατάστασης και διαχείρισης δικτύων ύδρευσης, ενίσχυσης &amp; διαχείρισης υδραγωγείων Δήμου Αλεξανδρούπολης</t>
  </si>
  <si>
    <t>Δ.Ε.Υ.Α ΝΕΣΤΟΥ</t>
  </si>
  <si>
    <t>Αντικατάσταση εξωτερικού δικτύου ύδρευσης από μεριστή Ζαρκαδιάς έως δεξαμενή Ποντολιβάδου</t>
  </si>
  <si>
    <t>ΔΗΜΟΣ ΤΟΠΕΙΡΟΥ</t>
  </si>
  <si>
    <t>Αντικατάσταση τμημάτων εσωτερικού δικτύου ύδρευσης οικισμών Δήμου Τοπείρου</t>
  </si>
  <si>
    <t>ΔΗΜΟΣ ΠΡΟΣΟΤΣΑΝΗΣ</t>
  </si>
  <si>
    <t>Βελτίωση των υποδομών δικτύων ύδρευσης οικισμών Μενοικίου Δήμου Προσοτσάνης</t>
  </si>
  <si>
    <t>Προμήθεια, εγκατάσταση και θέση σε λειτουργία συστήματος εξοπλισμού απομακρυσμένης αναγνώρισης μετρήσεων σε επιλεγμένες θέσεις του δικτύου ύδρευσης του Δήμου Καβάλας</t>
  </si>
  <si>
    <t>ΔΗΜΟΣ ΑΓΚΙΣΤΡΙΟΥ</t>
  </si>
  <si>
    <t>Προμήθεια για την εξασφάλιση επάρκειας υδροδότησης Δήμου Αγκιστρίου- Εγκατάσταση εκσυγχρονισμός και θέση σε λειτουργία συστήματος τηλεμετρίας, ελέγχου διαρροών και ποιότητας δικτύου ύδρευσης</t>
  </si>
  <si>
    <t>ΔΗΜΟΣ ΜΑΡΚΟΠΟΥΛΟΥ ΜΕΣΟΓΑΙΑΣ</t>
  </si>
  <si>
    <t>Αντικατάσταση τμήματος εσωτερικού δικτύου ύδρευσης πόλεως Μαρκόπουλου</t>
  </si>
  <si>
    <t>ΔΗΜΟΣ ΒΡΙΛΗΣΣΙΩΝ</t>
  </si>
  <si>
    <t>Ολοκληρωμένο σύστημα ελέγχου και διαχείρισης δικτύου ύδρευσης και αντλιοστάσεων του Δήμου Βριλησσίων</t>
  </si>
  <si>
    <t>ΔΗΜΟΣ ΠΟΡΟΥ</t>
  </si>
  <si>
    <t>Προμήθεια, εγκατάσταση και θέση σε λειτουργία συστήματος τηλεελέγχου - τηλεχειρισμού και ανίχνευσης διαρροών μετρητικών διατάξεων κατανάλωσης των δικτύων ύδρευσης Δήμου Πόρου</t>
  </si>
  <si>
    <t>ΔΗΜΟΣ ΔΙΟΝΥΣΟΥ</t>
  </si>
  <si>
    <t>Προμήθεια, εγκατάσταση και θέση σε λειτουργία εξοπλισμού για την ασφαλή επίβλεψη και λειτουργία του συστήματος υδροδότησης του Δήμου Διονύσου</t>
  </si>
  <si>
    <t>Δ.Ε.Υ.Α ΛΟΥΤΡΑΚΙΟΥ - ΠΕΡΑΧΩΡΑΣ</t>
  </si>
  <si>
    <t>Προμήθεια, εγκατάσταση και θέση σε λειτουργία τηλεματικού συστήματος διαχείρισης πιέσεων, ελέγχου διαρροών και παρακολούθησης ποιότητας νερού εσωτερικών δικτύων ύδρευσης ΔΕΥΑ Λουτρακίου-Αγίων Θεοδώρων</t>
  </si>
  <si>
    <t>ΔΗΜΟΣ ΩΡΩΠΟΥ</t>
  </si>
  <si>
    <t>Αντικατάσταση εσωτερικού δικτύου ύδρευσης Οικισμού Αφιδνών</t>
  </si>
  <si>
    <t>ΔΗΜΟΣ ΚΥΘΗΡΩΝ</t>
  </si>
  <si>
    <t>Προμήθεια, εγκατάσταση και θέση σε λειτουργία εξοπλισμού αυτόματου ελέγχου των εσωτερικών δικτύων ύδρευσης του Δήμου Κυθήρων</t>
  </si>
  <si>
    <t>ΔΗΜΟΣ ΣΠΕΤΣΩΝ</t>
  </si>
  <si>
    <t>Προμήθεια, εγκατάσταση και θέση σε λειτουργία εξοπλισμού τηλεελέγχου-τηλεχειρισμού για την ασφαλή επίβλεψη και λειτουργία του συστήματος υδροδότησης της νήσου Σπετσών</t>
  </si>
  <si>
    <t>ΔΗΜΟΣ ΠΑΙΑΝΙΑΣ</t>
  </si>
  <si>
    <t>Αντικατάσταση και επέκταση δικτύου ύδρευσης περιοχής Νότιας Γειτονιάς (περιοχή Μιχούλι) της Δ.Ε. Γλυκών Νερών και των Π.Ε. 7 και  Π.Ε. 8 της Δ.Ε. Παιανίας του Δήμου Παιανίας</t>
  </si>
  <si>
    <t>ΔΗΜΟΣ ΚΡΩΠΙΑΣ</t>
  </si>
  <si>
    <t>Αντικατάσταση αγωγών δικτύου ύδρευσης στην Περιοχή Καρελλάς</t>
  </si>
  <si>
    <t>ΔΗΜΟΣ ΚΗΦΙΣΙΑΣ</t>
  </si>
  <si>
    <t>Βελτίωση δικτύων ύδρευσης Δ.Ε. Νέας Ερυθραίας</t>
  </si>
  <si>
    <t>ΔΗΜΟΣ ΥΔΡΑΣ</t>
  </si>
  <si>
    <t>Αντικατάσταση αγωγών εσωτερικού δικτύου ύδρευσης Ύδρας</t>
  </si>
  <si>
    <t>ΔΗΜΟΣ ΨΑΡΩΝ</t>
  </si>
  <si>
    <t>Αναβάθμιση Δεξαμενών και Αντλιοστασίων ύδρευσης Ψαρών - Εγκατάσταση συστήματος Τηλεμετρίας - Ενεργειακή υποστήριξη υδρευτικού συστήματος</t>
  </si>
  <si>
    <t>Δ.Ε.Υ.Α ΑΓΡΙΝΙΟΥ</t>
  </si>
  <si>
    <t>Αντικατάσταση κεντρικού αγωγού υδροδότησης από το Φράγμα Καστρακίου έως τις κεντρικές δεξαμενές Αγρινίου</t>
  </si>
  <si>
    <t>ΔΗΜΟΣ ΑΜΦΙΛΟΧΙΑΣ</t>
  </si>
  <si>
    <t>Βελτίωση των υποδομών των δικτύων ύδρευσης του Δήμου Αμφιλοχίας</t>
  </si>
  <si>
    <t>Αντικατάσταση τμήματος κεντρικού αγωγού υδροδότησης Μακρυνείας και τμημάτων κεντρικού αγωγού υδροδότησης Αγρινίου. Προμήθεια και εγκατάσταση συστημάτων τηλεμετρίας συστημάτων ύδρευσης</t>
  </si>
  <si>
    <t>ΔΗΜΟΣ ΞΗΡΟΜΕΡΟΥ</t>
  </si>
  <si>
    <t>Κατασκευή νέου εξωτερικού δικτύου ύδρευσης από πηγές Λάμπρα μέχρι αντλιοστάσιο Δ.Κ. Αστακού (Τμήμα από Χ.Θ.: 0+000 Πηγές Λάμπρα έως Χ.Θ.:3+880 αύλακας αρδευτικού)</t>
  </si>
  <si>
    <t>Δ.Ε.Υ.Α ΑΡΧΑΙΑΣ ΟΛΥΜΠΙΑΣ</t>
  </si>
  <si>
    <t>Βελτίωση και επέκταση δικτύων ύδρευσης των Δ.Δ. (Τ.Κ.) του Δήμου Αρχαίας Ολυμπίας</t>
  </si>
  <si>
    <t>Δ.Ε.Υ.Α ΝΑΥΠΑΚΤΙΑΣ</t>
  </si>
  <si>
    <t>Αντικατάσταση Δικτύου Ύδρευσης Περιοχής Παλαιοπαναγιάς Ναυπάκτου</t>
  </si>
  <si>
    <t>ΔΗΜΟΣ ΗΛΙΔΑΣ</t>
  </si>
  <si>
    <t>Αναβάθμιση εσωτερικών δικτύων ύδρευσης και προμήθεια και εγκατάσταση συστημάτων ελέγχου Δήμου Ήλιδας</t>
  </si>
  <si>
    <t>ΔΗΜΟΣ ΑΝΔΡΑΒΙΔΑΣ-ΚΥΛΛΗΝΗΣ</t>
  </si>
  <si>
    <t>Αντικατάσταση Δικτύου Ύδρευσης Δ.Κ. Κάστρου, Τ.Κ. Μέλισσας, Τ.Κ. Μπορσίου, Τ.Κ. Νεάπολης ,Τ.Κ. Κουρτεσίου, ΤΚ Αετοράχης (Δάφνη) και ΤΚ Ψαρίου και Συντηρήσεις σωληνώσεων υδατοπύργων</t>
  </si>
  <si>
    <t>ΔΗΜΟΣ ΕΡΥΜΑΝΘΟΥ</t>
  </si>
  <si>
    <t>Βελτίωση και αναβάθμιση δικτύου ύδρευσης του Δήμου Ερυμάνθου</t>
  </si>
  <si>
    <t>Δ.Ε.Υ.Α ΖΑΧΑΡΩΣ</t>
  </si>
  <si>
    <t>Βελτίωση των υποδομών των δικτύων ύδρευσης Δήμου Ζαχάρως</t>
  </si>
  <si>
    <t>ΔΗΜΟΣ ΘΕΡΜΟΥ</t>
  </si>
  <si>
    <t>Βελτίωση ύδρευσης των Τ.Κ. Ανάληψης και Δρυμώνα Δήμου Θέρμου</t>
  </si>
  <si>
    <t>Δ.Ε.Υ.Α ΕΟΡΔΑΙΑΣ (Πτολεμαϊδας)</t>
  </si>
  <si>
    <t>Ύδρευση Δήμου Εορδαίας</t>
  </si>
  <si>
    <t>ΔΗΜΟΣ ΠΡΕΣΠΩΝ</t>
  </si>
  <si>
    <t>Προμήθεια, εγκατάσταση και θέση σε λειτουργία ολοκληρωμένου συστήματος Τηλεελέγχου – Τηλεχειρισμού και εξασφάλισης επάρκειας του δικτύου ύδρευσης Δήμου Πρεσπών</t>
  </si>
  <si>
    <t>ΔΗΜΟΣ ΑΜΥΝΤΑΙΟΥ</t>
  </si>
  <si>
    <t>Βελτίωση υποδομών δικτύων ύδρευσης τοπικών κοινοτήτων Αμυνταίου</t>
  </si>
  <si>
    <t>ΔΗΜΟΣ ΑΡΓΟΥΣ ΟΡΕΣΤΙΚΟΥ</t>
  </si>
  <si>
    <t>Έργα βελτίωσης ύδρευσης και ΑΠΕ Δήμου Άργους Ορεστικού</t>
  </si>
  <si>
    <t>Δ.Ε.Υ.Α ΚΑΣΤΟΡΙΑΣ</t>
  </si>
  <si>
    <t>Βελτίωση υποδομών ύδρευσης σε δημοτικές ενότητες του Δήμου Καστοριάς</t>
  </si>
  <si>
    <t>ΔΗΜΟΣ ΠΩΓΩΝΙΟΥ</t>
  </si>
  <si>
    <t>Συμπληρωματικά έργα Εξωτερικού Δικτύου Ύδρευσης του Δήμου Πωγωνίου για τις Τ.Κ. Παρακαλάμου, Σιταριάς, Μαυρονόρους, Ρεπετίστης και Αρετής</t>
  </si>
  <si>
    <t>Δ.Ε.Υ.Α ΠΡΕΒΕΖΑΣ</t>
  </si>
  <si>
    <t>Ύδρευση Δήμου Πρέβεζας Φάση Β'</t>
  </si>
  <si>
    <t>ΔΗΜΟΣ ΔΩΔΩΝΗΣ</t>
  </si>
  <si>
    <t>Βελτίωση υποδομών δικτύων ύδρευσης Δήμου Δωδώνης</t>
  </si>
  <si>
    <t>ΔΗΜΟΣ ΠΑΡΓΑΣ</t>
  </si>
  <si>
    <t>Ύδρευση παραλιών Βαλανιδοράχης, Λούτσας, Βράχου, Λυγιάς, Χειμαδιού, Ριζών, Καστροσυκιάς</t>
  </si>
  <si>
    <t>ΔΗΜΟΣ ΖΑΓΟΡΙΟΥ</t>
  </si>
  <si>
    <t>Αντικατάσταση εσωτερικού δικτύου ύδρευσης Τ.Κ. Τσεπέλοβου</t>
  </si>
  <si>
    <t>ΔΗΜΟΣ ΣΟΥΛΙΟΥ</t>
  </si>
  <si>
    <t>1. Αντικατάσταση εξωτερικού δικτύου ύδρευσης πόλης Παραμυθιάς &amp; αντικατάσταση εσωτερικού δικτύου ύδρευσης οικισμού Αγίου Δονάτου 2. Αντικατάσταση εσωτερικού δικτύου ύδρευσης πόλης Παραμυθιάς</t>
  </si>
  <si>
    <t>ΔΗΜΟΣ ΦΙΛΙΑΤΩΝ</t>
  </si>
  <si>
    <t>Αντικατάσταση εσωτερικού δικτύου ύδρευσης Φιλιατών</t>
  </si>
  <si>
    <t>ΔΗΜΟΣ ΓΕΩΡΓΙΟΥ ΚΑΡΑΪΣΚΑΚΗ</t>
  </si>
  <si>
    <t>Υποδομές ύδρευσης για την εξασφάλιση επαρκούς ποσότητας και ποιότητας ύδατος Δήμου Γεωργίου Καραισκάκη</t>
  </si>
  <si>
    <t>Προμήθεια,εγκατάσταση και θέση σε λειτουργία συστήματος τηλεελέγχου/τηλεχειρισμού για τον έλεγχο διαρροών-ποιότητας-απολύμανσης πόσιμου νερού και την αυτόματη-απομακρυσμένη διαχείριση του Η/Μ εξοπλισμού στο εξωτερικό υδραγωγείο της ΔΕ Φαναρίου του Δήμου</t>
  </si>
  <si>
    <t>ΔΗΜΟΣ ΚΟΝΙΤΣΑΣ</t>
  </si>
  <si>
    <t>Αντικατάσταση εσωτερικού δικτύου ύδρευσης οικισμών Δήμου Κόνιτσας</t>
  </si>
  <si>
    <t>Εφαρμογή ζωνοποίησης και αντικατάσταση παλαιών αγωγών δικτύου πόλεως Τρικάλων</t>
  </si>
  <si>
    <t>Δ.Ε.Υ.Α ΣΚΟΠΕΛΟΥ</t>
  </si>
  <si>
    <t>Αντικατάσταση δικτύου αμιαντοσωλήνων οικισμού Νέου Κλήματος</t>
  </si>
  <si>
    <t>Δ.Ε.Υ.Α ΜΕΙΖΟΝΟΣ ΠΕΡΙΟΧΗΣ ΒΟΛΟΥ</t>
  </si>
  <si>
    <t>Προμήθεια και εγκατάσταση συστήματος τηλελέγχου τηλεχειρισμού και ελέχγου διαρροών δικτύων ύδρευσης 
Δ.Ε. Μακρινίτσας, Πορταριάς, Ιωλκού, Αγριάς, Αρτέμιδας του ΔήμοΒόλου</t>
  </si>
  <si>
    <t>Δ.Ε.Υ.Α ΚΑΡΔΙΤΣΑΣ</t>
  </si>
  <si>
    <t>Βελτίωση και εκσυγχρονισμός του συστήματος ύδρευσης των Δημοτικών Διαμερισμάτων του Δήμου Καρδίτσας (Τ.Κ. Καρδιτσομαγούλας-Αρτεσιανού)</t>
  </si>
  <si>
    <t>Δ.Ε.Υ.Α ΣΟΦΑΔΩΝ</t>
  </si>
  <si>
    <t>Υποδομές ύδρευσης για την εξασφάλιση επαρκούς ποσότητας και ποιότητας ύδατος για ανθρώπινη κατανάλωση</t>
  </si>
  <si>
    <t>Δ.Ε.Υ.Α ΦΑΡΚΑΔΟΝΑΣ</t>
  </si>
  <si>
    <t>Προμήθεια και εγκατάσταση συστήματος τηλεελέγχου/τηλεχειρισμού για την βελτιστοποίηση της λειτουργίας και τον έλεγχο των διαρροών των δικτύων ύδρευσης της ΔΕΥΑ Φαρκαδόνας</t>
  </si>
  <si>
    <t>Δ.Ε.Υ.Α ΣΚΙΑΘΟΥ</t>
  </si>
  <si>
    <t>Συμπληρωματικά έργα ύδρευσης πόλης Σκιάθου</t>
  </si>
  <si>
    <t>Δ.Ε.Υ.Α ΤΥΡΝΑΒΟΥ</t>
  </si>
  <si>
    <t>Επέκταση-αντικατάσταση και εκσυγχρονισμός των δικτύων ύδρευσης του Δήμου Τυρνάβου</t>
  </si>
  <si>
    <t>ΔΗΜΟΣ ΠΗΝΕΙΟΥ</t>
  </si>
  <si>
    <t>Αναβάθμιση και επέκταση δικτύων ύδρευσης Δήμου Πηνειού</t>
  </si>
  <si>
    <t>Δ.Ε.Υ.Α ΜΟΥΖΑΚΙΟΥ</t>
  </si>
  <si>
    <t>Αντικαταστάσεις υδρεύσεων ΔΕ Παμίσου</t>
  </si>
  <si>
    <t>Δ.Ε.Υ.Α ΡΗΓΑ ΦΕΡΑΙΟΥ</t>
  </si>
  <si>
    <t>Εκσυγχρονισμός Υποδομών ύδρευσης για την εξασφάλιση επαρκούς ποσότητας και ποιότητας ύδατος για ανθρώπινη κατανάλωση</t>
  </si>
  <si>
    <t>Δ.Ε.Υ.Α ΕΛΑΣΣΟΝΑΣ</t>
  </si>
  <si>
    <t>Αντικατάσταση εσωτερικού δικτύου ύδρευσης στην Δ.Κ. Ελασσόνας</t>
  </si>
  <si>
    <t>ΔΗΜΟΣ ΝΟΤΙΟΥ ΠΗΛΙΟΥ</t>
  </si>
  <si>
    <t>Υποδομές ύδρευσης για την εξασφάλιση επαρκούς ποσότητας και ποιότητας ύδατος στο Δήμο Νοτίου Πηλίου</t>
  </si>
  <si>
    <t>Δ.Ε.Υ.Α ΑΛΜΥΡΟΥ</t>
  </si>
  <si>
    <t>Αντικατάσταση εξωτερικού δικτύου ύδρευσης Τ.Κ. Ανάβρας Δήμου Αλμυρού-αντικατάσταση αγωγών αμιαντοτσιμέντου σε τμήματα του δικτύου ύδρευσης της πόλης του Αλμυρού</t>
  </si>
  <si>
    <t>ΔΗΜΟΣ ΑΛΟΝΝΗΣΟΥ</t>
  </si>
  <si>
    <t>Έργα ύδρευσης Δήμου Αλοννήσου - εσωτερικά δίκτυα</t>
  </si>
  <si>
    <t>Δ.Ε.Υ.Α ΠΑΛΑΜΑ</t>
  </si>
  <si>
    <t>Προμήθεια εγκατάσταση και θέση σε λειτουργία συστήματος ελέγχου διαρροών (τηλεέλεγχος-τηλεχειρισμός), παρακολούθησης και αυτόματου ελέγχου υδραυλικών και λειτουργικών παραμέτρων κεντρικού συστήματος τροφοδοσίας δικτύου ύδρευσης του Δήμου Παλαμά</t>
  </si>
  <si>
    <t>Δ.Ε.Υ.Α ΤΕΜΠΩΝ</t>
  </si>
  <si>
    <t>Αντικατάσταση δικτύων ύδρευσης Δήμου Τεμπών</t>
  </si>
  <si>
    <t>ΔΗΜΟΣ ΖΑΓΟΡΑΣ-ΜΟΥΡΕΣΙΟΥ</t>
  </si>
  <si>
    <t>Έργα ύδρευσης Δήμου Ζαγοράς - Μουρεσίου</t>
  </si>
  <si>
    <t>Δ.Ε.Υ.Α ΖΑΚΥΝΘΙΩΝ</t>
  </si>
  <si>
    <t>Αντικατάσταση κεντρικού αγωγού υδροδότησης Αγ. Λέοντας - Έξω Χώρα (Τμήμα 1)</t>
  </si>
  <si>
    <t>ΔΗΜΟΣ ΛΕΥΚΑΔΑΣ</t>
  </si>
  <si>
    <t>Βελτίωση υποδομών ύδρευσης Δήμου Λευκάδας</t>
  </si>
  <si>
    <t>Δ.Ε.Υ.Α ΚΕΡΚΥΡΑΣ</t>
  </si>
  <si>
    <t>Βελτίωση ύδερυσης Παρελίων Κέρκυρας</t>
  </si>
  <si>
    <t>Δ.Ε.Υ.Α ΚΙΛΚΙΣ</t>
  </si>
  <si>
    <t>Εμβληματικά έργα ύδρευσης ΔΕΥΑ Κιλκίς</t>
  </si>
  <si>
    <t>Δ.Ε.Υ.Α ΧΑΛΚΗΔΟΝΟΣ</t>
  </si>
  <si>
    <t>Αντικατάσταση δικτύου ύδρευσης οικισμού Κουφαλίων</t>
  </si>
  <si>
    <t>Δ.Ε.Υ.Α ΩΡΑΙΟΚΑΣΤΡΟΥ</t>
  </si>
  <si>
    <t>Αντικατάσταση δικτύων ύδρευσης οικισμών Λητής, Δρυμού και τμήματος Μελισσοχωρίου Διευρυμένου Δήμου Ωραιοκάστρου</t>
  </si>
  <si>
    <t>Δ.Ε.Υ.Α ΕΔΕΣΣΑΣ</t>
  </si>
  <si>
    <t>Κατασκευή Εξωτερικών Δικτύων Ύδρευσης στις Τ.Κ. Άγρα- Τ.Κ. Μεσημερίου</t>
  </si>
  <si>
    <t>ΔΗΜΟΣ ΠΟΛΥΓΥΡΟΥ</t>
  </si>
  <si>
    <t>Βελτίωση των υποδομών των δικτύων ύδρευσης του Δήμου Πολυγύρου</t>
  </si>
  <si>
    <t>Ύδρευση πολεοδομικού συγκροτήματος Κιλκίς - Διυλιστήριο</t>
  </si>
  <si>
    <t>Δ.Ε.Υ.Α ΑΒΔΗΡΩΝ (Βιστωνίδος)</t>
  </si>
  <si>
    <t>Τοπικές παρεμβάσεις αντικατάστασης αγωγού ύδρευσης νοτίων διαμερισμάτων Δήμου Αβδήρων</t>
  </si>
  <si>
    <t>Δ.Ε.Υ.Α ΛΑΓΚΑΔΑ</t>
  </si>
  <si>
    <t>Προμήθεια και εγκατάσταση συστήματος ελέγχου διαρροών, εξοικονόμηση νερού και ενέργειας στα υφιστάμενα δίκτυα μεταφοράς και διανομής νερού της δημοτικής ενότητας Λαγκαδά Δήμου Λαγκαδά</t>
  </si>
  <si>
    <t>ΔΗΜΟΣ ΚΑΣΣΑΝΔΡΑΣ</t>
  </si>
  <si>
    <t>Βελτίωση των υποδομών των δικτύων ύδρευσης του Δήμου Κασσάνδρας</t>
  </si>
  <si>
    <t>ΔΗΜΟΣ ΝΕΑΣ ΖΙΧΝΗΣ</t>
  </si>
  <si>
    <t>Εκσυγχρονισμός, βελτιστοποίηση και έλεγχος διαρροών δικτύων ύδρευσης Δήμου Ν. Ζίχνης</t>
  </si>
  <si>
    <t>ΔΗΜΟΣ ΑΜΦΙΠΟΛΗΣ</t>
  </si>
  <si>
    <t>Ύδρευση Κρηνίδας</t>
  </si>
  <si>
    <t>Δ.Ε.Υ.Α ΑΛΜΩΠΙΑΣ</t>
  </si>
  <si>
    <t>Βελτίωση των υποδομών των δικτύων ύδρευσης της ΔΕΥΑ Αλμωπίας</t>
  </si>
  <si>
    <t>ΔΗΜΟΣ ΔΙΟΥ-ΟΛΥΜΠΟΥ</t>
  </si>
  <si>
    <t>Αναβάθμιση Διυλιστηρίου Λιτόχωρου</t>
  </si>
  <si>
    <t>Δ.Ε.Υ.Α ΣΙΝΤΙΚΗΣ</t>
  </si>
  <si>
    <t>Αντικατάσταση τμημάτων δικτύων ύδρευσης σε οικισμούς του Δήμου Σιντικής - Βελτίωση εγκαταστάσεων ύδρευσης τηλεμετρίας και έλεγχος διαρροών</t>
  </si>
  <si>
    <t>Δ.Ε.Υ.Α ΝΑΟΥΣΑΣ</t>
  </si>
  <si>
    <t>Μονάδα πρωτοβάθμιας επεξεργασίας νερού</t>
  </si>
  <si>
    <t>Δ.Ε.Υ.Α ΠΑΙΟΝΙΑΣ</t>
  </si>
  <si>
    <t>Υδροδότηση πρώην Δήμων Πολυκάστρου – Αξιούπολης από πηγές Πάικου</t>
  </si>
  <si>
    <t>Δ.Ε.Υ.Α ΒΟΛΒΗΣ (Αγ. Γεωργίου)</t>
  </si>
  <si>
    <t>Κατασκευή εξωτερικών αγωγών ύδρευσης και εξωτερικών υδραγωγείων δημοτικών ενοτήτων Μαδύτου και Απολλωνίας του Δήμου Βόλβης</t>
  </si>
  <si>
    <t>Δ.Ε.Υ.Α ΠΕΛΛΑΣ</t>
  </si>
  <si>
    <t>Ανόρυξη νέων υδρευτικών γεωτρήσεων-επέκταση &amp; αντικατάσταση δικτύων ύδρευσης στο Δήμο Πέλλας &amp; προμήθεια συστήματος τηλεμετρίας και ελέγχου διαρροών για την παρακολούθηση των εγκαταστάσεων ύδρευσης της ΔΕ Πέλλας του Δήμου Πέλλας</t>
  </si>
  <si>
    <t>ΟΤΑ Β' ΒΑΘΜΟΥ ΠΕΡΙΦΕΡΕΙΑ ΚΡΗΤΗΣ</t>
  </si>
  <si>
    <t>Αξιοποίηση Ταμιευτήρα Φράγματος Ποταμών Αμαρίου: Εγκατάσταση Επεξεργασίας Νερού</t>
  </si>
  <si>
    <t>Δ.Ε.Υ.Α ΗΡΑΚΛΕΙΟΥ</t>
  </si>
  <si>
    <t>Κατασκευή δικτύων ύδρευσης στην πόλη Ηρακλείου - 2019</t>
  </si>
  <si>
    <t>ΔΗΜΟΣ ΑΡΧΑΝΩΝ - ΑΣΤΕΡΟΥΣΙΩΝ</t>
  </si>
  <si>
    <t>Προμήθεια, εγκατάσταση και θέση σε λειτουργία συστήματος τηλεελέγχου-τηλεχειρισμού και ανίχνευσης διαρροών του Δήμου Αρχανών - Αστερουσίων</t>
  </si>
  <si>
    <t>Δ.Ε.Υ.Α ΦΑΙΣΤΟΥ</t>
  </si>
  <si>
    <t>Αντικατάσταση δικτύου ύδρευσης Μοιρών</t>
  </si>
  <si>
    <t>Δ.Ε.Υ.Α ΡΕΘΥΜΝΟΥ</t>
  </si>
  <si>
    <t>Έργα ύδρευσης Δήμου Ρεθύμνου</t>
  </si>
  <si>
    <t>ΔΗΜΟΣ ΑΠΟΚΟΡΩΝΟΥ</t>
  </si>
  <si>
    <t>Ύδρευση αστικής- τουριστικής περιοχής από Γεωργιούπολη έως Καβρό και του ανατολικού τμήματος ΔΕ Βάμου Δήμου Αποκορώνου</t>
  </si>
  <si>
    <t>Δ.Ε.Υ.Α ΜΙΝΩΑ ΠΕΔΙΑΔΑΣ</t>
  </si>
  <si>
    <t>Αντικατάσταση εσωτερικών δικτύων ύδρευσης σε οικισμούς του Δήμου Μινώα Πεδιάδας</t>
  </si>
  <si>
    <t>Δ.Ε.Υ.Α ΜΑΛΕΒΙΖΙΟΥ</t>
  </si>
  <si>
    <t>Προμήθεια, εγκατάσταση και θέση σε λειτουργία συστήματος τηλεελέγχου-τηλεχειρισμού και ανίχνευσης διαρροών μετρητικών διατάξεων κατανάλωσης των δικτύων ύδρευσης Δήμου Μαλεβιζίου</t>
  </si>
  <si>
    <t>ΔΗΜΟΣ ΓΟΡΤΥΝΑΣ</t>
  </si>
  <si>
    <t>Προμήθεια, εγκατάσταση και θέση σε λειτουργία συστήματος τηλεελέγχου-τηλεχειρισμού και ανίχνευσης διαρροών του εσωτερικού δικτύου ύδρευσης του Δήμου Γόρτυνας</t>
  </si>
  <si>
    <t>ΔΗΜΟΣ ΑΝΩΓΕΙΩΝ</t>
  </si>
  <si>
    <t>Έργα βελτίωσης δικτύων ύδρευσης Δήμου Ανωγείων Κρήτης</t>
  </si>
  <si>
    <t>Δ.Ε.Υ.Α ΧΕΡΣΟΝΗΣΟΥ</t>
  </si>
  <si>
    <t>Αντικατάσταση του δικτύου διανομής ύδατος στον οικισμό Γουρνών του Δήμου Χερσονήσου</t>
  </si>
  <si>
    <t>ΔΗΜΟΣ ΚΙΣΣΑΜΟΥ</t>
  </si>
  <si>
    <t>Προμήθεια και εγκατάσταση συστημάτων ελέγχου διαρροών και αναβάθμιση εσωτερικών δικτύων διανομής πόσιμου νερού Δήμου Κισσάμου</t>
  </si>
  <si>
    <t>ΔΗΜΟΣ ΟΡΟΠΕΔΙΟΥ ΛΑΣΙΘΙΟΥ</t>
  </si>
  <si>
    <t>Προμήθεια, εγκατάσταση και θέση σε λειτουργία συστήματος τηλεελέγχου-τηλεχειρισμού και ανίχνευσης διαρροών μετρητικών διατάξεων κατανάλωσης των δικτύων ύδρευσης Δήμου Οροπέδιου Λασιθίου</t>
  </si>
  <si>
    <t>ΔΗΜΟΣ ΑΜΑΡΙΟΥ</t>
  </si>
  <si>
    <t>Αντικατάσταση και επέκταση δικτύων ύδρευσης στους οικισμούς Βισταγή, Βρύσες, Μέρωνας, Μοναστηράκι, Νίθαυρη και Οψιγιάς Δήμου Αμαρίου</t>
  </si>
  <si>
    <t>ΔΗΜΟΣ ΣΦΑΚΙΩΝ</t>
  </si>
  <si>
    <t>Βελτίωση υποδομών ύδρευσης σε τοπικές κοινότητες του Δήμου Σφακίων</t>
  </si>
  <si>
    <t>ΟΤΑ Β' ΒΑΘΜΟΥ ΠΕΡΙΦΕΡΕΙΑ ΝΟΤΙΟΥ ΑΙΓΑΙΟΥ</t>
  </si>
  <si>
    <t>Έργα Ύδρευσης Ρόδου από το Φράγμα Γαδουρά (Β’ Φάση)-Κατασκευή Νότιου υδραγωγείου, υδραγωγείου Αφάντου &amp; Αρχαγγέλου</t>
  </si>
  <si>
    <t>ΔΗΜΟΣ ΚΑΡΠΑΘΟΥ</t>
  </si>
  <si>
    <t>Σύστημα εξοικονόμησης, διασφάλισης επάρκειας και βελτίωσης ποιότητας πόσιμου νερού Δήμου Καρπάθου</t>
  </si>
  <si>
    <t>Δ.Ε.Υ.Α ΗΡΑΚΛΕΙΑΣ</t>
  </si>
  <si>
    <t>Εγκατάσταση συστήματος ελέγχου διαρροών (τηλε-ελέγχου / τηλεχειρισμού) στα υφιστάμενα δίκτυα ύδρευσης και δράσεις Α.Π.Ε. της Δ.Ε.Υ.Α. Ηράκλειας</t>
  </si>
  <si>
    <t>ΔΗΜΟΣ ΝΙΣΥΡΟΥ</t>
  </si>
  <si>
    <t>Ύδρευση οικισμών Εμπορείου και Νικείων του Δήμου Νισύρου</t>
  </si>
  <si>
    <t>ΔΗΜΟΣ ΑΝΤΙΠΑΡΟΥ</t>
  </si>
  <si>
    <t>Προμήθεια και εγκατάσταση μονάδας αφαλάτωσης Αντιπάρου</t>
  </si>
  <si>
    <t>Δ.Ε.Υ.Α ΚΑΛΥΜΝΟΥ</t>
  </si>
  <si>
    <t>Προμήθεια συστήματος παρακολούθησης ποιότητας ύδατος και μείωσης απωλειών δικτύων ύδρευσης της ΔΕΥΑ Καλύμνου</t>
  </si>
  <si>
    <t>ΔΗΜΟΣ ΣΑΜΟΥ</t>
  </si>
  <si>
    <t>Ενίσχυση ύδρευσης δημοτικών διαμερισμάτων της Δημοτικής Ενότητας Βαθέος του Δήμου Σάμου</t>
  </si>
  <si>
    <t>ΔΗΜΟΣ ΣΙΦΝΟΥ</t>
  </si>
  <si>
    <t>Προμήθεια συστήματος ελέγχου καταναλώσεων, βελτίωσης λειτουργίας των δικτύων ύδρευσης και μείωσης των απωλειών ποσιμου νερού του Δήμου Σίφνου</t>
  </si>
  <si>
    <t>ΔΗΜΟΣ ΜΗΛΟΥ</t>
  </si>
  <si>
    <t>Αναβάθμιση δικτύων ύδρευσης Δήμου Μήλου και περιορισμός διαρροών</t>
  </si>
  <si>
    <t>Δ.Ε.Υ.Α ΜΥΚΟΝΟΥ</t>
  </si>
  <si>
    <t>Προμήθεια και εγκατάσταση ολοκληρωμένου συστήματος ορθολογικής και αποδοτικής διαχείρισης πόσιμου ύδατος ύδρευσης του δικτύου ύδρευσης Ανω Μέρας της Δ.Ε.Υ.Α. Μυκόνου</t>
  </si>
  <si>
    <t>ΔΗΜΟΣ ΦΟΥΡΝΩΝ ΚΟΡΣΕΩΝ</t>
  </si>
  <si>
    <t>Αντικατάσταση εσωτερικού δικτύου ύδρευσης οικισμού Φούρνων</t>
  </si>
  <si>
    <t>ΔΗΜΟΣ ΚΙΜΩΛΟΥ</t>
  </si>
  <si>
    <t>Δίκτυα ύδρευσης Δήμου Κιμώλου</t>
  </si>
  <si>
    <t>ΔΗΜΟΣ ΑΝΔΡΟΥ</t>
  </si>
  <si>
    <t>Υποδομές ύδρευσης για την εξασφάλιση επαρκούς ποσότητας και ποιότητας ύδατος Δήμου Άνδρου</t>
  </si>
  <si>
    <t>ΔΗΜΟΣ ΚΥΘΝΟΥ</t>
  </si>
  <si>
    <t>Προμήθεια συστήματος ελέγχου διαρροών, εξασφάλισης επάρκειας και βελτίωσης ποιότητας δικτύου ύδερυσης Δήμου Κύθνου</t>
  </si>
  <si>
    <t>ΔΗΜΟΣ ΚΕΑΣ</t>
  </si>
  <si>
    <t>Κατασκευή νέου δικτύου ύδρευσης Ποισσών και προμήθεια συστήματος ελέγχου δικτύων ύδρευσης Κέας</t>
  </si>
  <si>
    <t>ΔΗΜΟΣ ΛΕΡΟΥ</t>
  </si>
  <si>
    <t>Προμήθεια και Εγκατάσταση εξοπλισμού για τη βελτίωση διαχείρισης δικτύου ύδρευσης Δήμου Λέρου</t>
  </si>
  <si>
    <t>ΔΗΜΟΣ ΦΟΛΕΓΑΝΔΡΟΥ</t>
  </si>
  <si>
    <t>Προμήθεια δύο φορητών μονάδων αφαλάτωσης θαλασσινού νερού στη Φολέγανδρο</t>
  </si>
  <si>
    <t>ΔΗΜΟΣ ΑΣΤΥΠΑΛΑΙΑΣ</t>
  </si>
  <si>
    <t>Δίκτυο ύδρευσης του οικισμού Ανάληψης (Μαλτεζάνας) του Δήμου Αστυπάλαιας</t>
  </si>
  <si>
    <t>ΔΗΜΟΣ ΙΚΑΡΙΑΣ</t>
  </si>
  <si>
    <t>Αντικατάσταση και αναβάθμιση δικτύων ύδρευσης Καραβοστάμου</t>
  </si>
  <si>
    <t>ΔΗΜΟΣ ΛΕΙΨΩΝ</t>
  </si>
  <si>
    <t>Επέκταση δικτύου ύδρευσης Λειψών</t>
  </si>
  <si>
    <t>ΔΗΜΟΣ ΝΑΞΟΥ &amp; ΜΙΚΡΩΝ ΚΥΚΛΑΔΩΝ</t>
  </si>
  <si>
    <t>Ανόρυξη υδρευτικών γεωτρήσεων, αντλιοστάσια και αγωγοί μεταφοράς νερού Τ.Κ. Δαμαριώνα -Τ.Κ. Φιλωτίου και εξωτερικός αγωγός ύδρευσης και αντλιοστάσιο δεξαμενής Κεραμίου Τ.Κ. Χαλκείου</t>
  </si>
  <si>
    <t>ΣΥΝΔΕΣΜΟΣ ΣΥΝΔΕΣΜΟΣ ΥΔΡΕΥΣΗΣ ΔΗΜΩΝ ΚΑΛΑΜΑΤΑΣ - ΜΕΣΣΗΝΗΣ &amp; ΚΟΙΝΟΤΗΤΩΝ  ΠΕΡΙΟΧΗΣ ΚΑΛΑΜΑΤΑΣ</t>
  </si>
  <si>
    <t>Αντικατάσταση κεντρικού αγωγού μεταφοράς νερού από τις πηγές της Τ.Κ. Πηδήματος μέχρι την Καλαμάτα – Μεσσήνη</t>
  </si>
  <si>
    <t>Δ.Ε.Υ.Α ΒΟΡEΙΑΣ ΚΥΝΟΥΡΙΑΣ</t>
  </si>
  <si>
    <t>Σύστημα τηλεμετρίας και ελέγχου διαρροών ύδρευσης Δήμου Κυνουρίας και αντικατάσταση υφιστάμενων αγωγών ύδρευσης εξ αμιάντου στους οικισμούς Άστρος, Παράλιο Άστρος, Καστρί , Βέρβαινα και Άγιος Ανδρέας Δήμου Βόρειας Κυνουρίας</t>
  </si>
  <si>
    <t>ΔΗΜΟΣ ΜΕΓΑΛΟΠΟΛΗΣ</t>
  </si>
  <si>
    <t>Προμήθεια συστήματος απομακρυσμένου ελέγχου και διαχείρισης του δικτύου ύδρευσης του Δήμου Μεγαλόπολης</t>
  </si>
  <si>
    <t>Δ.Ε.Υ.Α ΞΥΛΟΚΑΣΤΡΟΥ - ΕΥΡΩΣΤΙΝΗΣ</t>
  </si>
  <si>
    <t>Αντικατάσταση εσωτερικού δικτύου ύδρευσης της πόλης του Ξυλόκαστρου-τμήμα 5</t>
  </si>
  <si>
    <t>Δ.Ε.Υ.Α ΑΝΑΤΟΛΙΚΗΣ ΜΑΝΗΣ</t>
  </si>
  <si>
    <t>Υποδομές ύδρευσης για την εξασφάλιση επαρκούς ποσότητας και ποιότητας ύδατος για ανθρώπινη κατανάλωση Δήμου Ανατολικής Μάνης</t>
  </si>
  <si>
    <t>ΔΗΜΟΣ ΟΙΧΑΛΙΑΣ</t>
  </si>
  <si>
    <t>Αντικατάσταση καταθλιπτικού αγωγού συνδέσμου από Αγ. Φλώρο εώς δεξαμενή ΤΚ Μελιγαλά και αγωγών ύδρευσης στις ΤΚ Διαβολιτσίου, Μίλα και Σκάλας Δήμου Οιχαλίας</t>
  </si>
  <si>
    <t>ΔΗΜΟΣ ΓΟΡΤΥΝΙΑΣ</t>
  </si>
  <si>
    <t>Βελτίωση των υποδομών των δικτύων ύδρευσης του Δήμου Γορτυνίας</t>
  </si>
  <si>
    <t>Δ.Ε.Υ.Α ΤΡΙΠΟΛΗΣ</t>
  </si>
  <si>
    <t>Κατασκευή δικτύου ύδρευσης και μεταφορά νερού στις Τ.Κ. Κολλινων - Αγίας Βαρβάρας Δήμου Τρίπολης</t>
  </si>
  <si>
    <t>Δ.Ε.Υ.Α ΚΑΛΑΜΑΤΑΣ</t>
  </si>
  <si>
    <t>Έργα βελτίωσης Δικτύου Ύδρευσης Δήμου Καλαμάτας</t>
  </si>
  <si>
    <t>ΔΗΜΟΣ ΕΥΡΩΤΑ</t>
  </si>
  <si>
    <t>Βελτίωση υποδομών δικτύων ύδρευσης Δήμου Ευρώτα</t>
  </si>
  <si>
    <t>Δ.Ε.Υ.Α ΚΟΡΙΝΘΟΥ</t>
  </si>
  <si>
    <t>Διαδικτύωση αγωγών ύδρευσης Δήμου Κορινθίων Β Φάση</t>
  </si>
  <si>
    <t>ΔΗΜΟΣ ΚΑΛΑΒΡΥΤΩΝ</t>
  </si>
  <si>
    <t>Προμήθεια, εγκατάσταση και θέση σε λειτουργία εξοπλισμού απομακρυσμένης ανάγνωσης μετρήσεων σε επιλεγμένες θέσεις του δικτύου ύδρευσης του Δήμου Καλαβρύτων</t>
  </si>
  <si>
    <t>Δ.Ε.Υ.Α ΛΙΒΑΔΕΙΑΣ</t>
  </si>
  <si>
    <t>Αναβάθμιση δικτύων ύδρευσης και εγκατάσταση συστημάτων ελέγχου διαρροών Δήμου Λιβαδειάς</t>
  </si>
  <si>
    <t>Δ.Ε.Υ.Α ΚΥΜΗΣ - ΑΛΙΒΕΡΙΟΥ</t>
  </si>
  <si>
    <t>Προμήθεια συστήματος τηλεμετρίας, ελέγχου διαρροών, εξασφάλιση επάρκειας και ποιότητας δικτύου ύδρευσης Κύμης Αλιβερίου</t>
  </si>
  <si>
    <t>Δ.Ε.Υ.Α ΜΑΝΤΟΥΔΙΟΥ-ΛΙΜΝΗΣ-ΑΓΙΑΣ ΑΝΝΑΣ</t>
  </si>
  <si>
    <t>Σύστημα τηλεμετρίας και ελέγχου διαρροώνστο δίκτυο ύδρευσης Δήμου Μαντουδίου - Λίμνης - Αγίας Άννας</t>
  </si>
  <si>
    <t>ΔΗΜΟΣ ΛΟΚΡΩΝ</t>
  </si>
  <si>
    <t>Αναβάθμιση υποδομών συστήαμτος υδροδότησης Δήμου Λοκρών</t>
  </si>
  <si>
    <t>ΔΗΜΟΣ ΙΣΤΙΑΙΑΣ - ΑΙΔΗΨΟΥ</t>
  </si>
  <si>
    <t>Αναβάθμιση Δικτύου Ύδρευσης Γιάλτρων</t>
  </si>
  <si>
    <t>ΣΥΝΔΕΣΜΟΣ ΣΥΝΔΕΣΜΟΣ ΥΔΡΕΥΣΗΣ Ο.Τ.Α. Ν. ΦΘΙΩΤΙΔΑΣ από Πηγές "Κανάλια" Πύργου Υπάτης</t>
  </si>
  <si>
    <t>Διαχείριση πόσιμου νερού περιοχών Σπερχειάδας-Μακρακώμης και Υπάτης</t>
  </si>
  <si>
    <t>ΔΗΜΟΣ ΔΩΡΙΔΟΣ</t>
  </si>
  <si>
    <t>Βελτίωση ύδρευσης τοπικών κοινοτήτων Δήμου Δωρίδος/Προμήθεια, εγκατάσταση και θέση σε λειτουργία συστήματος τηλεελέγχου-τηλεχειρισμού για τον έλεγχο του ηλεκτρομηχανολογικού εξοπλισμού, των διαρροών, της απολύμανσης και της ποιότητας του πόσιμου νερού</t>
  </si>
  <si>
    <t>ΔΗΜΟΣ ΔΟΜΟΚΟΥ</t>
  </si>
  <si>
    <t>Προμήθεια, εγκατάσταση και θέση σε λειτουργία συστήματος τηλεελέγχου, τηλεχειρισμού και ελέγχου διαρροών εγκαταστάσεων ύδρευσης του Δήμου Δομοκού</t>
  </si>
  <si>
    <t>Δ.Ε.Υ.Α ΔΕΛΦΩΝ</t>
  </si>
  <si>
    <t>Προμήθεια και εγκατάσταση ολοκληρωμένου συστήματος ελέγχου διαρροών και κεντρικού συστήματος τηλεμετρίας του δικτύου ύδρευσης Δήμου Δελφών</t>
  </si>
  <si>
    <t>ΔΗΜΟΣ ΚΑΡΠΕΝΗΣΙΟΥ</t>
  </si>
  <si>
    <t>Βελτίωση δικτύου ύδρευσης Δήμου Καρπενησίου</t>
  </si>
  <si>
    <t>ΔΗΜΟΣ ΑΓΡΑΦΩΝ</t>
  </si>
  <si>
    <t>Σύστημα ελέγχου διαρροών &amp; εξοικονόμησης ενέργειας δικτύων ύδρευσης Δήμου Αγράφων</t>
  </si>
  <si>
    <t>ΔΗΜΟΣ ΚΑΜΕΝΩΝ ΒΟΥΡΛΩΝ</t>
  </si>
  <si>
    <t>Προμήθεια, εγκατάσταση και θέση σε λειτουργία συστήματος διαχείρισης του εσωτερικού δικτύου ύδρευσης του Δήμου Καμένων Βούρλων</t>
  </si>
  <si>
    <t>ΔΗΜΟΣ ΚΑΡΥΣΤΟΥ</t>
  </si>
  <si>
    <t>Βελτίωση των υποδομών των δικτύων ύδρευσης Δήμου Καρύστου</t>
  </si>
  <si>
    <t>ΔΗΜΟΣ ΣΑΜΟΘΡΑΚΗΣ</t>
  </si>
  <si>
    <t>Προμήθεια, εγκατάσταση και θέση σε λειτουργία συστήματος τηλεελέγχου- τηλεχειρισμού και ανίχνευσης διαρροών μετρητικών διατάξεων κατανάλωσης των δικτύων ύδρευσης Δήμου Σαμοθράκης και αντικατάσταση εσωτερικού δικτύου ύδρευσης Καμαριώτισσας Δήμου Σαμοθράκης</t>
  </si>
  <si>
    <t>ΣΑΕ 055</t>
  </si>
  <si>
    <t>ΔΕΥΑ ΣΙΚΥΩΝΙΩΝ</t>
  </si>
  <si>
    <t>2018ΣΕ05500004</t>
  </si>
  <si>
    <t xml:space="preserve">ΕΠΙΧΟΡΗΓΗΣΗ ΤΗΣ ΔΕΥΑ ΣΙΚΥΩΝΙΩΝ ΓΙΑ  ΕΡΓΑ, ΥΠΗΡΕΣΙΕΣ - ΕΡΓΑΣΙΕΣ ΚΑΙ ΠΡΟΜΗΘΕΙΑ ΥΛΙΚΩΝ, ΣΩΛΗΝΩΝ ΚΑΙ ΛΟΙΠΟΥ ΕΞΟΠΛΙΣΜΟΥ ΥΔΡΕΥΣΗΣ </t>
  </si>
  <si>
    <t>2018ΣΕ05500005</t>
  </si>
  <si>
    <t>ΠΡΟΜΗΘΕΙΑ, ΕΓΚΑΤΑΣΤΑΣΗ ΚΑΙ ΘΕΣΗ ΣΕ ΛΕΙΤΟΥΡΓΙΑ ΣΥΣΤΗΜΑΤΟΣ ΤΗΛΕ-ΕΛΕΓΧΟΥ/ ΤΗΛΕΧΕΙΡΙΣΜΟΥ ΓΙΑ ΤΗΝ ΑΥΤΟΜΑΤΗ ΔΙΑΧΕΙΡΙΣΗ ΚΑΙ ΤΟΝ ΕΛΕΓΧΟ ΤΩΝ ΔΙΑΡΡΟΩΝ ΤΟΥ ΔΙΚΤΥΟΥ ΥΔΡΕΥΣΗΣ ΣΤΗ ΔΗΜΟΤΙΚΗ ΕΝΟΤΗΤΑ ΠΑΡΓΑΣ  ΤΟΥ ΔΗΜΟΥ ΠΑΡΓΑΣ</t>
  </si>
  <si>
    <t>ΔΕΥΑ ΚΑΡΔΙΤΣΑΣ</t>
  </si>
  <si>
    <t>2019ΣΕ05500001</t>
  </si>
  <si>
    <t>ΑΝΑΠΤΥΞΗ ΒΑΣΙΚΩΝ ΔΙΚΤΥΩΝ ΣΤΟΝ ΟΙΚΙΣΜΟ ΜΑΥΡΙΚΑ ΚΑΡΔΙΤΣΑΣ- ΕΡΓΟ ΔΕΥΑΚ (Β' ΦΑΣΗ)</t>
  </si>
  <si>
    <t>ΔΕΥΑ ΑΓΙΆΣ</t>
  </si>
  <si>
    <t>2019ΣΕ05500010</t>
  </si>
  <si>
    <t>ΕΠΙΧΟΡΗΓΗΣΗ ΤΗΣ ΔΕΥΑ ΑΓΙΑΣ ΓΙΑ ΤΟ ΕΡΓΟ ΑΝΤΙΚΑΤΑΣΤΑΣΗ ΕΣΩΤΕΡΙΚΩΝ ΔΙΚΤΥΩΝ ΥΔΡΕΥΣΗΣ ΣΕ ΟΙΚΙΣΜΟΥΣ ΤΟΥ ΔΗΜΟΥ ΑΓΙΑΣ</t>
  </si>
  <si>
    <t>ΔΕΥΑ ΛΑΜΙΑΣ</t>
  </si>
  <si>
    <t>2019ΣΕ05500012</t>
  </si>
  <si>
    <t>Eπιχορήγηση της ΔΕΥΑ Λαμίας για το έργο  «Ύδρευση Χώρου Μετεγκατάστασης Οικισμού ΡΟΜΑ στην Καμηλόβρυση Λαμίας».</t>
  </si>
  <si>
    <t>ΔΗΜΟΙ ΤΗΣ ΧΩΡΑΣ</t>
  </si>
  <si>
    <t>2001ΣΕ05500002</t>
  </si>
  <si>
    <t>ΕΠΙΧΟΡΗΓΗΣΗ ΤΩΝ ΟΤΑ ΓΙΑ «ΕΚΤΕΛΕΛΕΣΗ ΕΡΓΑΣΙΩΝ ΑΠΟ ΤΟΥΣ ΟΤΑ ΤΗΣ ΧΩΡΑΣ ΓΙΑ ΤΗΝ ΑΝΤΙΜΕΤΩΠΙΣΗ ΤΟΥ ΦΑΙΝΟΜΕΝΟΥ ΤΗΣ ΛΕΙΨΥΔΡΙΑΣ(π.κ. 2155002)»</t>
  </si>
  <si>
    <t>-</t>
  </si>
  <si>
    <t>ΦΙΛΟΔΗΜΟΣ ΙΙ ΠΡΟΣΚΛΗΣΗ VI</t>
  </si>
  <si>
    <t>ΔΕΥΑ ΚΑΛΑΜΑΤΑΣ</t>
  </si>
  <si>
    <t>2017ΣΕ05500010</t>
  </si>
  <si>
    <t>Ένταξη Πράξης της Δ.Ε.Υ.Α Καλαμάτας στο Πρόγραμμα «ΦΙΛΟΔΗΜΟΣ ΙΙ», στο πλαίσιο της Πρόσκλησης VI «Σύνταξη / Επικαιροποίηση Γενικών Σχεδίων Ύδρευσης (Masterplan) και Σύνταξη / Επικαιροποίηση Σχεδίων Ασφάλειας Νερού».</t>
  </si>
  <si>
    <t>ΔΗΜΟΣ ΜΟΝΕΜΒΑΣΙΑΣ</t>
  </si>
  <si>
    <t>Ένταξη Πράξης του Δήμου Μονεμβασίας στο Πρόγραμμα «ΦΙΛΟΔΗΜΟΣ ΙΙ», στο πλαίσιο της Πρόσκλησης VI «Σύνταξη / Επικαιροποίηση Γενικών Σχεδίων Ύδρευσης (Masterplan) και Σύνταξη / Επικαιροποίηση Σχεδίων Ασφάλειας Νερού».</t>
  </si>
  <si>
    <t>Ένταξη Πράξης του Δήμου Νέας Προποντίδας στο Πρόγραμμα «ΦΙΛΟΔΗΜΟΣ ΙΙ», στο πλαίσιο της Πρόσκλησης VI «Σύνταξη / Επικαιροποίηση Γενικών Σχεδίων Ύδρευσης (Masterplan) και Σύνταξη / Επικαιροποίηση Σχεδίων Ασφάλειας Νερού».</t>
  </si>
  <si>
    <t>ΔΕΥΑ ΤΥΡΝΑΒΟΥ</t>
  </si>
  <si>
    <t>Ένταξη Πράξης της Δ.Ε.Υ.Α Τυρνάβου στο Πρόγραμμα «ΦΙΛΟΔΗΜΟΣ ΙΙ», στο πλαίσιο της Πρόσκλησης VI «Σύνταξη / Επικαιροποίηση Γενικών Σχεδίων Ύδρευσης (Masterplan) και Σύνταξη / Επικαιροποίηση Σχεδίων Ασφάλειας Νερού»</t>
  </si>
  <si>
    <t>ΕΡΓΑ</t>
  </si>
  <si>
    <t>Αθροίσματα προϋπολογισμών υποέργων ανά κατηγορία</t>
  </si>
  <si>
    <t>Διαφορά</t>
  </si>
  <si>
    <t xml:space="preserve">Έργα  για το πόσιμο νερό τρέχουσας  προγραμματικής περιόδου  -Αναλυτικός πίνακας έργων περιφερειακών προγραμμάτων </t>
  </si>
  <si>
    <t>% σύν. ΔΔΕ(προ ΦΠΑ):</t>
  </si>
  <si>
    <t>ΚΩΔΙΚΟΣ ΕΠ</t>
  </si>
  <si>
    <t>ΔΙΚΑΙΟΥΧΟΣ ΦΟΡΕΑΣ</t>
  </si>
  <si>
    <t>ΚΑΤΑΣΤΑΣΗ ΕΡΓΟΥ</t>
  </si>
  <si>
    <t>ΜΕΓΑΛΟ ΕΡΓΟ</t>
  </si>
  <si>
    <t>ΤΜΗΜΑΤΟΠΟΙΗΜΕΝΟ ΕΡΓΟ (PHASING)</t>
  </si>
  <si>
    <t>ΠΕΔΙΟ ΠΑΡΕΜΒΑΣΗΣ</t>
  </si>
  <si>
    <t>ΣΥΓΧΡΗΜΑΤΟΔΟΤΟΥΜΕΝΗ ΔΔ ΕΡΓΟΥ ΠΡΟΣ ΕΣ</t>
  </si>
  <si>
    <t>ΝΟΜΙΚΕΣ ΔΕΣΜΕΥΣΕΙΣ 30/06/2020 (ΣΥΓΧΡ ΔΔ)</t>
  </si>
  <si>
    <t>ΠΛΗΡΩΜΕΣ ΠΡΟΣ ΠΙΣΤΟΠΟΙΗΣΗ (30/06/2020) (ΣΥΓΧΡ ΔΔ)</t>
  </si>
  <si>
    <t>ΑΘΡΟΙΣΤΙΚΗ ΠΡΟΒΛΕΨΗ ΠΡΟΣ ΠΙΣΤΟΠΟΙΗΣΗ ΠΛΗΡΩΜΩΝ (ΣΥΓΧΡ ΔΔ) ΕΩΣ 31/12/2020</t>
  </si>
  <si>
    <t>ΠΑΡΑΤΗΡΗΣΕΙΣ</t>
  </si>
  <si>
    <t>ΑΑ ΠΡΟΣΚΛΗΣΗΣ (ΚΩΔ. ΟΠΣ)</t>
  </si>
  <si>
    <t>ΠΛΗΘΟΣ ΕΡΓΩΝ</t>
  </si>
  <si>
    <t>ΤΙΤΛΟΣ ΕΡΓΟΥ / ΠΡΟΣΚΛΗΣΗΣ (ΓΙΑ ΚΡΑΤΙΚΕΣ ΕΝΙΣΧΥΣΕΙΣ)</t>
  </si>
  <si>
    <t>ΚΩΔ. ΑΞΟΝΑ ΠΡΟΤΕΡΑΙΟΤΗΤΑΣ</t>
  </si>
  <si>
    <t>ΒΑΑ/ΟΧΕ/ΤΑΠΤοΚ</t>
  </si>
  <si>
    <t>COVID 19</t>
  </si>
  <si>
    <t>ΚΡΑΤΙΚΗ ΕΝΙΣΧΥΣΗ</t>
  </si>
  <si>
    <t>ΚΩΔ. ΕΠΕΝΔΥΤΙΚΗΣ ΠΡΟΤΕΡΑΙΟΤΗΤΑΣ</t>
  </si>
  <si>
    <t>ΤΑΜΕΙΟ</t>
  </si>
  <si>
    <t>ΚΑΤΗΓΟΡΙΑ ΠΕΡΙΦΕΡΕΙΑΣ</t>
  </si>
  <si>
    <t>ΠΟΣΟΣΤΟ ΑΤΠ ΕΠΙ ΤΗΣ ΕΠΙΛΕΞΙΜΗΣ ΔΔ</t>
  </si>
  <si>
    <t>ΠΟΣΟΣΤΟ ΠΕΔΙΟΥ ΠΑΡΕΜΒ. ΕΠΙ ΤΗΣ ΕΠΙΛΕΞΙΜΗΣ ΔΔ</t>
  </si>
  <si>
    <t>ΠΟΣΟΣΤΟ ΕΝΩΣΙΑΚΗΣ ΣΤΗΡΙΞΗΣ (% ΑΞΟΝΑ)</t>
  </si>
  <si>
    <t>ΝΟΜΙΚΕΣ ΔΕΣΜΕΥΣΕΙΣ (31/12/2019) (ΣΥΓΧΡ ΔΔ)</t>
  </si>
  <si>
    <t>ΑΠΟ ΤΟ 1ο ΣΧ. ΔΡ. / ΠΡΟΒΛΕΠΟΜΕΝΕΣ ΝΟΜΙΚΕΣ ΔΕΣΜΕΥΣΕΙΣ ΕΩΣ 30/06/2020</t>
  </si>
  <si>
    <t>ΠΡΟΒΛΕΠΟΜΕΝΕΣ ΝΟΜΙΚΕΣ ΔΕΣΜΕΥΣΕΙΣ ΕΩΣ 31/12/2020</t>
  </si>
  <si>
    <t>ΠΡΟΒΛΕΠΟΜΕΝΕΣ ΝΟΜΙΚΕΣ ΔΕΣΜΕΥΣΕΙΣ ΕΩΣ 31/12/2021</t>
  </si>
  <si>
    <t>ΠΡΟΒΛΕΠΟΜΕΝΗ ΗΜ/ΝΙΑ ΣΥΝΑΨΗΣ ΚΥΡΙΑΣ ΣΥΜΒΑΣΗΣ</t>
  </si>
  <si>
    <t>ΠΛΗΡΩΜΕΣ ΠΡΟΣ ΠΙΣΤΟΠΟΙΗΣΗ (31/12/2019) (ΣΥΓΧΡ ΔΔ)</t>
  </si>
  <si>
    <t>ΑΠΟ ΤΟ 1ο ΣΧ. ΔΡ. / ΑΘΡΟΙΣΤΙΚΗ ΠΡΟΒΛΕΨΗ ΠΡΟΣ ΠΙΣΤΟΠΟΙΗΣΗ ΠΛΗΡΩΜΩΝ (ΣΥΓΧΡ ΔΔ) ΕΩΣ 30/06/2020</t>
  </si>
  <si>
    <t>ΑΘΡΟΙΣΤΙΚΗ  ΠΡΟΒΛΕΨΗ ΠΡΟΣ ΠΙΣΤΟΠΟΙΗΣΗ ΠΛΗΡΩΜΩΝ
(ΕΝΩΣΙΑΚΗ ΣΤΗΡΙΞΗ))
ΕΩΣ 31/12/2020</t>
  </si>
  <si>
    <t>ΕΤΗΣΙΑ  ΠΡΟΒΛΕΨΗ ΠΡΟΣ ΠΙΣΤΟΠΟΙΗΣΗ ΠΛΗΡΩΜΩΝ
(ΣΥΓΧΡ ΔΔ) (1/1/20ΕΩΣ 31/12/20)</t>
  </si>
  <si>
    <t>ΑΘΡΟΙΣΤΙΚΗ ΠΡΟΒΛΕΨΗ ΠΡΟΣ ΠΙΣΤΟΠΟΙΗΣΗ ΠΛΗΡΩΜΩΝ (ΣΥΓΧΡ ΔΔ) ΕΩΣ 31/12/2021</t>
  </si>
  <si>
    <t>ΑΘΡΟΙΣΤΙΚΗ  ΠΡΟΒΛΕΨΗ ΠΡΟΣ ΠΙΣΤΟΠΟΙΗΣΗ ΠΛΗΡΩΜΩΝ
(ΕΝΩΣΙΑΚΗ ΣΤΗΡΙΞΗ))
ΕΩΣ 31/12/2021</t>
  </si>
  <si>
    <t>ΕΤΗΣΙΑ  ΠΡΟΒΛΕΨΗ ΠΡΟΣ ΠΙΣΤΟΠΟΙΗΣΗ ΠΛΗΡΩΜΩΝ
(ΣΥΓΧΡ ΔΔ) (1/1/21ΕΩΣ 31/12/21)</t>
  </si>
  <si>
    <t>ΑΘΡΟΙΣΤΙΚΗ ΠΡΟΒΛΕΨΗ ΠΡΟΣ ΠΙΣΤΟΠΟΙΗΣΗ ΠΛΗΡΩΜΩΝ (ΣΥΓΧΡ ΔΔ) ΕΩΣ 31/12/2022</t>
  </si>
  <si>
    <t>ΑΘΡΟΙΣΤΙΚΗ  ΠΡΟΒΛΕΨΗ ΠΡΟΣ ΠΙΣΤΟΠΟΙΗΣΗ ΠΛΗΡΩΜΩΝ
(ΕΝΩΣΙΑΚΗ ΣΤΗΡΙΞΗ))
ΕΩΣ 31/12/2022</t>
  </si>
  <si>
    <t>ΕΤΗΣΙΑ  ΠΡΟΒΛΕΨΗ ΠΡΟΣ ΠΙΣΤΟΠΟΙΗΣΗ ΠΛΗΡΩΜΩΝ
(ΣΥΓΧΡ ΔΔ) (1/1/22 ΕΩΣ 31/12/22)</t>
  </si>
  <si>
    <t xml:space="preserve">Αθροιστική πρόβλεψη (Συγχρ ΔΔ) έως 31/12/2023 </t>
  </si>
  <si>
    <t>ΑΘΡΟΙΣΤΙΚΗ  ΠΡΟΒΛΕΨΗ ΠΡΟΣ ΠΙΣΤΟΠΟΙΗΣΗ ΠΛΗΡΩΜΩΝ
(ΕΝΩΣΙΑΚΗ ΣΤΗΡΙΞΗ))
ΕΩΣ 31/12/2023</t>
  </si>
  <si>
    <t>ΕΤΗΣΙΑ  ΠΡΟΒΛΕΨΗ ΠΡΟΣ ΠΙΣΤΟΠΟΙΗΣΗ ΠΛΗΡΩΜΩΝ
(ΣΥΓΧΡ ΔΔ) (1/1/23 ΕΩΣ 31/12/23)</t>
  </si>
  <si>
    <t>ΠΡΟΤΕΙΝΟΜΕΝΟΣ ΠΡΟΫΠΟΛΟΓΙΣΜΟΣ ΣΤΗΝ ΠΠ 21-27 ΓΙΑ ΕΡΓΑ ΚΑΤΗΓΟΡΙΑΣ 3 ΚΑΙ 6</t>
  </si>
  <si>
    <t>ΠΡΟΒΛΕΨΗ ΜΗ ΣΥΓΧΡΗΜΑΤΟΔΟΤΟΥΜΕΝΗΣ ΔΑΠΑΝΗΣ (ΕΘΝΙΚΟΙ ΠΟΡΟΙ) (1/1/20 - 31/12/2020)</t>
  </si>
  <si>
    <t>ΟΧΙ</t>
  </si>
  <si>
    <t>ΌΧΙ</t>
  </si>
  <si>
    <t>Πλην ΚΕ</t>
  </si>
  <si>
    <t>6b</t>
  </si>
  <si>
    <t>ΕΤΠΑ</t>
  </si>
  <si>
    <t>Λιγότερο ανεπτυγμένες περιφέρειες</t>
  </si>
  <si>
    <t>020-Παροχή νερού για ανθρώπινη κατανάλωση (υποδομή εξαγωγής, επεξεργασίας, αποθή­ κευσης και διανομής)</t>
  </si>
  <si>
    <t>εχει καΙ εξωτερικα  δικτυα</t>
  </si>
  <si>
    <t>μονο  αντλιοστασια</t>
  </si>
  <si>
    <t>Το τρίτο υποέργο αφορά στη συμμόρφωση με τις απαιτήσεις του με αρ. πρωτ. 75/06-02-2017 της Δ/νσης Υδάτων και πιο συγκεκριμένα στην απαίτηση διανομής
δεύτερης παροχής των πηγών και οικολογικής παροχής.</t>
  </si>
  <si>
    <t>ΝΑΙ</t>
  </si>
  <si>
    <t>αντλιοστασια</t>
  </si>
  <si>
    <t>από τελευτ. ΤΔΠ</t>
  </si>
  <si>
    <t> Κατασκευή ιδιωτικών συνδέσεων ποσού 660.926,85€. 2. Κατασκευή εξωτερικού αγωγού μήκους 2.085μ. ποσού 434.000</t>
  </si>
  <si>
    <t>ποσό 90.000,00€ ιδιωτικές συνδέσεις.</t>
  </si>
  <si>
    <t>από τελευτ. ΤΔΠ , 4,715.71 ευρω εξ συνδεσεις</t>
  </si>
  <si>
    <t>Είναι και μέτρο ΣΔΛΑΠ</t>
  </si>
  <si>
    <t>021-Διαχείριση αποβλήτων και εξοικονόμηση πόσιμου νερού (συμπεριλαμβανομένης της διαχείρισης των λεκανών των ποταμών, του εφοδιασμού σε νερό, των ειδικών μέτρων για την προσαρμογή στην κλιματική αλλαγή, της μέτρησης σε επίπεδο διαμερίσματος και καταναλωτή, των συστημάτων χρέωσης και της μείωσης των διαρροών)</t>
  </si>
  <si>
    <t>εχει επιλέξιμο τον ΦΠΑ -Αφαιρέθηκε</t>
  </si>
  <si>
    <t>1</t>
  </si>
  <si>
    <t>Όχι</t>
  </si>
  <si>
    <t>ΑΞ06</t>
  </si>
  <si>
    <t xml:space="preserve"> </t>
  </si>
  <si>
    <t>31/10/2021</t>
  </si>
  <si>
    <t>31/11/2020</t>
  </si>
  <si>
    <t>5</t>
  </si>
  <si>
    <t>*</t>
  </si>
  <si>
    <t>30/3/2021</t>
  </si>
  <si>
    <t>31/12/2020</t>
  </si>
  <si>
    <t>28/2/2021</t>
  </si>
  <si>
    <t>30/8/2020</t>
  </si>
  <si>
    <t>30/10/2020</t>
  </si>
  <si>
    <t>ποσα από τελ. ΤΔΠ</t>
  </si>
  <si>
    <t>2010002-ΠΕΡΙΦΕΡΕΙΑ ΚΕΝΤΡΙΚΗΣ ΜΑΚΕΔΟΝΙΑΣ (Π.Κ.Μ.)</t>
  </si>
  <si>
    <t>2</t>
  </si>
  <si>
    <t>40405017-ΑΠΟΚΕΝΤΡΩΜΕΝΗ ΔΙΟΙΚΗΣΗ ΗΠΕΙΡΟΥ/ΔΥΤΙΚΗΣ ΜΑΚΕΔΟΝΙΑΣ</t>
  </si>
  <si>
    <t>Δυτική Ελλάδα</t>
  </si>
  <si>
    <t>2010007-ΠΕΡΙΦΕΡΕΙΑ ΔΥΤΙΚΗΣ ΕΛΛΑΔΑΣ</t>
  </si>
  <si>
    <t>από ΤΔΠ</t>
  </si>
  <si>
    <t xml:space="preserve">από τελευταίο ΤΔΠ </t>
  </si>
  <si>
    <t>ΠΕΡΙΦΕΡΕΙΑΣ ΔΥΤΙΚΗΣ ΜΑΚΕΔΟΝΙΑΣ</t>
  </si>
  <si>
    <t>ΟΛΟΚΛΗΡΩΘΗΚΕ</t>
  </si>
  <si>
    <t>ΔΗΜΟΙ ΚΑΙ ΔΕΥΑ ΠΔΕ</t>
  </si>
  <si>
    <t>6</t>
  </si>
  <si>
    <t>Μετάβαση</t>
  </si>
  <si>
    <t>12/2020</t>
  </si>
  <si>
    <t>ΣΑΥ περιλαμβανει υδραυλικη κα περιβαλλοντικη μελετη</t>
  </si>
  <si>
    <t>Β' 2020</t>
  </si>
  <si>
    <t>ΣΑΥ</t>
  </si>
  <si>
    <t>μελετη τεχνικωνεργων</t>
  </si>
  <si>
    <t>μελετη τεχνικων εργων</t>
  </si>
  <si>
    <t>ΠΕΡΙΦΕΡΕΙΑΣ ΣΤΕΡΕΑΣ ΕΛΛΑΔΑΣ</t>
  </si>
  <si>
    <t>06</t>
  </si>
  <si>
    <t>Απο τελ ΤΔΠ.Περιλαμβανει T 290572 κ ιδιωτικες συνδεσεις ΔΕΥΑΛ :95.818,85.</t>
  </si>
  <si>
    <t>Για την πράξη δεν υπάρχει καμία εξέλιξη ως προς την υλοποίησή της.</t>
  </si>
  <si>
    <t>Τα 7700 είναι ιδιοι πόρου ΔΕΥΑ.(Συμπεριλαμβάνεται στο 894690)</t>
  </si>
  <si>
    <t>Απο τελικό ΤΔΠ.</t>
  </si>
  <si>
    <t>Περιλαμβάνει και μια δεξαμενή.</t>
  </si>
  <si>
    <t>ΠΕΡΙΦΕΡΕΙΑ ΠΕΛΟΠΟΝΝΗΣΟΥ</t>
  </si>
  <si>
    <t>3</t>
  </si>
  <si>
    <t>990000 το αρχικο ΤΔΕ . Εγινε τροπποποιηση ΤΔΕ στο συμβατικο.</t>
  </si>
  <si>
    <t>20  &amp;  21</t>
  </si>
  <si>
    <t>Δυο επενδυτικές προτεραιότητες 020 κ 021</t>
  </si>
  <si>
    <t>ΤΑΠΤΟΚ</t>
  </si>
  <si>
    <t>masterplan &amp; ΣΑΥ</t>
  </si>
  <si>
    <t xml:space="preserve"> masterplan &amp; ΣΑΥ</t>
  </si>
  <si>
    <t>252450 κ 11562,82 ιδιωτικη συμμετοχη επιπλεον των αναγραφομενων.</t>
  </si>
  <si>
    <t>ΟΧΕ</t>
  </si>
  <si>
    <t>Το υπ 1 περιλαμβανει εσωτερικό δικτυο για ποσιμο, ομβρια κ λυματα. Υπαρχει κ υποέργο εγκατασταση επεξεργασίας λυμάτων περ. 1εκ  το οποίο δεν περιλαμβανεται στο εξελ αυτό.</t>
  </si>
  <si>
    <t>5a,6b</t>
  </si>
  <si>
    <t xml:space="preserve">Υπάρχειεπιπλέον 111532,32 Ιδιωτική συμετοχή </t>
  </si>
  <si>
    <t xml:space="preserve">Υπάρχειεπιπλέον 50.995,40 Ιδιωτική συμετοχή </t>
  </si>
  <si>
    <t xml:space="preserve">Υπάρχειεπιπλέον 264622,39 Ιδιωτική συμετοχή </t>
  </si>
  <si>
    <t>ΠΕΡΙΦΕΡΕΙΑ ΚΡΗΤΗΣ</t>
  </si>
  <si>
    <t>Περιλαμβάνεται και εσωτερικό δίκτυο</t>
  </si>
  <si>
    <t>περιλαμβάνεται και υδρομάστευση</t>
  </si>
  <si>
    <t>Δεν είναι ακριβως μελέτες. Είναι μετρησεις  σε εργαστήρια  και προμήθεια σχετικού εξοπλισμού.</t>
  </si>
  <si>
    <t>στο προηγουμενο εγκεκριμενο ΤΔΕ ηταν 77500,97</t>
  </si>
  <si>
    <t>στο προηγουμενο εγκεκριμενο ΤΔΕ ηταν 127427,48</t>
  </si>
  <si>
    <t xml:space="preserve">Θα ενσωματωθεί στα σχέδια διαχείρισης (Master Plan) των ΔΕΥΑ και του ΟΑΚ, θα ενσωματωθεί στο σχέδιο διαχείρισης υδατικών πόρων των ΤΟΕΒ της Κρήτης. </t>
  </si>
  <si>
    <t>Μέτρο Μ13Σ1602 1η αναθεώρηση ΣΔΛΑΠ</t>
  </si>
  <si>
    <t>Παροχή Υπηρεσιών ( μη τεχνκή μελέτη)</t>
  </si>
  <si>
    <t>Μη τεχνική μελέτη Μετρα M13B0902  , M13B903, Μ13B0904, 
M13Σ1607 , της 1ης αναθεώρησης ΣΔΛΑΠ.</t>
  </si>
  <si>
    <t>Προηγούμενο εγκεκριμένο ΤΔΕ 55.566,73</t>
  </si>
  <si>
    <t>Μη τεχνική μελέτη. Εφαρμογή μέτρων Μ13Β0401  και του μέτρου Μ13Β0402 της 1ης αναθεώρησης ΣΔΛΑΠ.</t>
  </si>
  <si>
    <t>Μη τεχνική μελέτη.Το σχέδιο πρόκειται να ενσωματωθεί στη 2η αναθεώρηση του ΣΔΛΑΠ Κρήτης που αναμένεται το 2021 κας, θα ενσωματωθεί στα σχέδια διαχείρισης (Master Plan) των ΔΕΥΑ και του ΟΑΚ.</t>
  </si>
  <si>
    <t>Πρέπει να περιλαμβάνει και εσωτερικό δίκτυο.</t>
  </si>
  <si>
    <t>Περιλαμβάνει και εξωτερικό δίκτυο.</t>
  </si>
  <si>
    <t>Πρεπει να περιλαμβάνει και τμήμα εξωτερικού δικτύου.</t>
  </si>
  <si>
    <t>Ναι</t>
  </si>
  <si>
    <t>ΠΕΡΙΦΕΡΕΙΑΣ ΑΤΤΙΚΗΣ</t>
  </si>
  <si>
    <t>40409044-ΔΙΕΥΘΥΝΣΗ ΥΔΑΤΩΝ ΑΠΟΚΕΝΤΡΩΜΕΝΗΣ ΔΙΟΙΚΗΣΗΣ ΑΤΤΙΚΗΣ</t>
  </si>
  <si>
    <t/>
  </si>
  <si>
    <t>Περισσότερο ανεπτυγμένες περιφέρειες</t>
  </si>
  <si>
    <t>τηλελεγχος ποιότητας διαρροών κ επεξεργασια</t>
  </si>
  <si>
    <r>
      <t>Εχειεπιπλέον  ιδωτική συμμετοχή 69.514,40</t>
    </r>
    <r>
      <rPr>
        <sz val="10"/>
        <rFont val="Calibri"/>
        <family val="2"/>
        <charset val="161"/>
      </rPr>
      <t>€</t>
    </r>
  </si>
  <si>
    <t>Προς Απένταξη</t>
  </si>
  <si>
    <t>ΠΕΡΙΦΕΡΕΙΑ ΝΟΤΙΟΥ ΑΙΓΑΙΟΥ</t>
  </si>
  <si>
    <t>Δήμος</t>
  </si>
  <si>
    <t>περιλαμβανει εσωτερικό κ εξωτερικό δίκτυο</t>
  </si>
  <si>
    <t>περιλαμβάνει κ τηλεχειρισμό</t>
  </si>
  <si>
    <t>OXI</t>
  </si>
  <si>
    <t>Απαιτείται υπογραφή σύμβασης με νέο ανάδοχο μετά από διάλυση εργολαβίας.</t>
  </si>
  <si>
    <t>Ενεργοποίηση Υ/Ε 2 (ΟΚΩ) ποσού 12.400 € (με ΦΠΑ) εντός 2020./περιλαμβάνει κ εξωτερικό δίκτυο.</t>
  </si>
  <si>
    <t>Ενεργοποίηση Υ/Ε 2 (ΟΚΩ) ποσού 12.400 € (με ΦΠΑ) εντός 2020.</t>
  </si>
  <si>
    <t>Υπογραφή σύμβασης για το κύριο υποέργο.</t>
  </si>
  <si>
    <t>περιλαμβανεΙ κ  εξωτερικό δίκτυο</t>
  </si>
  <si>
    <t>ποσα από  ΤΔΠ</t>
  </si>
  <si>
    <t>Περιλαμβάνει και εσωτερικό δίκτυο.</t>
  </si>
  <si>
    <t>21 &amp; 20</t>
  </si>
  <si>
    <t>Περιλαμβάνει και εξωτερικό δίκτυο κ τηλεχειρισμό. Περιλαμβανει δυο επενδυτικές προτειρεότητες 020 κ 021</t>
  </si>
  <si>
    <t>Η προβλεπόμενη σύμβαση αφορά στην υλοποίηση του κύριου υποέργου το οποίο δημοπρατήθηκε 24-9-2019 και είναι σε στάδιο υπογραφής σύμβασης.</t>
  </si>
  <si>
    <t>20 κ  21</t>
  </si>
  <si>
    <t>Yπογραφή σύμβασης για το μοναδικό κύριο Υ/Ε 1. περιλαμβανει δύο επενδυτικές προτεραιότητες 020 κ 021.</t>
  </si>
  <si>
    <t>Yπογραφή σύμβασης για το μοναδικό κύριο Υ/Ε 1.</t>
  </si>
  <si>
    <t>Υπογραφή σύμβασης για το κύριο (μοναδικό) Υ/Ε 1.</t>
  </si>
  <si>
    <t>Υπογραφή σύμβασης για το κύριο Υ/Ε 1 και το Υ/Ε 3 το 2021, και για το Υ/Ε 2 το έτος 2022./περιλαμβάνει κ κατασκευή δεξαμενής (εξωτερικό δίκτυο).</t>
  </si>
  <si>
    <t>Υπογραφή σύμβασης για το κύριο Υ/Ε 1 και το Υ/Ε 3 το 2021, και για το Υ/Ε 2 το έτος 2022.</t>
  </si>
  <si>
    <t>ΠΕΡΙΦΕΡΕΙΑΣ ΘΕΣΣΑΛΙΑΣ</t>
  </si>
  <si>
    <t>μόνο αποπληρωμή</t>
  </si>
  <si>
    <t>ολοκληρωμενο</t>
  </si>
  <si>
    <r>
      <t xml:space="preserve">ΥΠΟ ΟΡΙΣΤΙΚΗ ΕΚΠΤΩΣΗ ??? Παραταύτα, </t>
    </r>
    <r>
      <rPr>
        <u/>
        <sz val="10"/>
        <rFont val="Calibri"/>
        <family val="2"/>
        <charset val="161"/>
        <scheme val="minor"/>
      </rPr>
      <t>ΥΠΟ ΟΛΟΚΛΗΡΩΣΗ το έργο</t>
    </r>
  </si>
  <si>
    <r>
      <t>ΕΚΠΤΩΤΗ ΕΡΓΟΛΑΒΙΑ !</t>
    </r>
    <r>
      <rPr>
        <strike/>
        <sz val="10"/>
        <rFont val="Calibri"/>
        <family val="2"/>
        <charset val="161"/>
        <scheme val="minor"/>
      </rPr>
      <t xml:space="preserve"> </t>
    </r>
    <r>
      <rPr>
        <sz val="10"/>
        <rFont val="Calibri"/>
        <family val="2"/>
        <charset val="161"/>
        <scheme val="minor"/>
      </rPr>
      <t>έγινε</t>
    </r>
    <r>
      <rPr>
        <strike/>
        <sz val="10"/>
        <rFont val="Calibri"/>
        <family val="2"/>
        <charset val="161"/>
        <scheme val="minor"/>
      </rPr>
      <t xml:space="preserve"> </t>
    </r>
    <r>
      <rPr>
        <sz val="10"/>
        <rFont val="Calibri"/>
        <family val="2"/>
        <charset val="161"/>
        <scheme val="minor"/>
      </rPr>
      <t>Τροποποίηση Αποφ. Ένταξης : 3 Υποέργα = το 1 έκλεισε ΜΕΙΩΤΙΚΑ ΝοΔε και Δαπάνες (έκπτωτη εργολαβία) = 150.066 ευρώ Επιλεξ.Δ.Δ. // 2ο Υποέργο : 3.784.413 ευρώ Επιλεξ.Δ.Δ. : με Διαγωνισμό 4ο/2020 // 3ο Υποέργο : 5.732.855 ευρώ Επιλεξ.Δ.Δ. : με Διαγωνισμός 4ος/    2020.  ΤΑ 3.113.308,36 ΕΙΝΑΙ ΙΔΙΩΤΚΕΣ ΣΥΝΔΕΣΕΙΣ</t>
    </r>
  </si>
  <si>
    <r>
      <t>ΕΚΠΤΩΤΗ ΕΡΓΟΛΑΒΙΑ !</t>
    </r>
    <r>
      <rPr>
        <strike/>
        <sz val="10"/>
        <rFont val="Calibri"/>
        <family val="2"/>
        <charset val="161"/>
        <scheme val="minor"/>
      </rPr>
      <t xml:space="preserve"> </t>
    </r>
    <r>
      <rPr>
        <sz val="10"/>
        <rFont val="Calibri"/>
        <family val="2"/>
        <charset val="161"/>
        <scheme val="minor"/>
      </rPr>
      <t>έγινε</t>
    </r>
    <r>
      <rPr>
        <strike/>
        <sz val="10"/>
        <rFont val="Calibri"/>
        <family val="2"/>
        <charset val="161"/>
        <scheme val="minor"/>
      </rPr>
      <t xml:space="preserve"> </t>
    </r>
    <r>
      <rPr>
        <sz val="10"/>
        <rFont val="Calibri"/>
        <family val="2"/>
        <charset val="161"/>
        <scheme val="minor"/>
      </rPr>
      <t>Τροποποίηση Αποφ. Ένταξης : 3 Υποέργα = το 1 έκλεισε ΜΕΙΩΤΙΚΑ ΝοΔε και Δαπάνες (έκπτωτη εργολαβία) = 150.066 ευρώ Επιλεξ.Δ.Δ. // 2ο Υποέργο : 3.784.413 ευρώ Επιλεξ.Δ.Δ. : με Διαγωνισμό 4ο/2020 // 3ο Υποέργο : 5.732.855 ευρώ Επιλεξ.Δ.Δ. : με Διαγωνισμός 4ος/2020</t>
    </r>
  </si>
  <si>
    <t>Στο έργο υπάρχουν 55748,53 επιπλέον ιδιωτική συμετοχή για εξωτερικό δίκτυο κ ιδιωτικές συνδέσεις (χωρις ΦΠΑ)</t>
  </si>
  <si>
    <t>Το αρχικά εγκεκριμένο ΤΠΔ ήταν 1.260.162,60</t>
  </si>
  <si>
    <t>προς υποβολή τευχών : υπό εξέταση τα Τεύχη για Προέγκριση</t>
  </si>
  <si>
    <t>ΠΕΡΙΦΕΡΕΙΑΣ ΙΟΝΙΩΝ ΝΗΣΩΝ</t>
  </si>
  <si>
    <t>τεχνικός σύμβουλος,ιδιωτική συμμετοχή 74.400 (συμπεριλαμβάνεται)</t>
  </si>
  <si>
    <t>Είναι και μέτρο ΣΔΛΑΠ .ειχε και τον ΦΠΑ</t>
  </si>
  <si>
    <t>0,</t>
  </si>
  <si>
    <t>φφ</t>
  </si>
  <si>
    <t>Έργα  για το πόσιμο νερό τρέχουσας  προγραμματικής περιόδου  -Αναλυτικός πίνακας έργων ΥΜΕΠΕΡΑΑ</t>
  </si>
  <si>
    <t>τομεις</t>
  </si>
  <si>
    <t>ΣΥΓΧΡΗΜΑΤΟΔΟΤΟΥΜΕΝΗ ΔΔ ΕΡΓΟΥ</t>
  </si>
  <si>
    <t>Μελέτες μη τεχνικές</t>
  </si>
  <si>
    <t>020</t>
  </si>
  <si>
    <t>ΕΠΙΛΕΞΙΜΟΣ ΦΠΑ 
1.675.778,92
ΕΛΛΕΙΜΜΑ 100%</t>
  </si>
  <si>
    <t>1090224-Ε.Υ.Δ. Ε.Π. ΥΜΕΠΕΡΑΑ</t>
  </si>
  <si>
    <t>ΕΠΙΛΕΞΙΜΟΣ ΦΠΑ 8.486.324,15
ΕΛΛΕΙΜΜΑ 100%
ΜΗ ΕΠΙΛΕΞΙΜΕΣ ΔΑΠΑΝΕΣ 10,814,158.81</t>
  </si>
  <si>
    <t>021</t>
  </si>
  <si>
    <t>ΜΗ ΕΠΙΛΕΞΙΜΟΣ ΦΠΑ
287,304.00
ΕΛΛΕΙΜΜΑ 98,3%</t>
  </si>
  <si>
    <t>ΜΗ ΕΠΙΛΕΞΙΜΟΣ ΦΠΑ
290.319,86
ΕΛΛΕΙΜΜΑ 100%</t>
  </si>
  <si>
    <t>ΜΗ ΕΠΙΛΕΞΙΜΟΣ ΦΠΑ
343.452,72
ΕΛΛΕΙΜΜΑ 100%</t>
  </si>
  <si>
    <t>ΜΗ ΕΠΙΛΕΞΙΜΟΣ ΦΠΑ
359.952,00
ΕΛΛΕΙΜΜΑ 100%</t>
  </si>
  <si>
    <t>ΕΠΙΛΕΞΙΜΟΣ ΦΠΑ
1.493.761,62
ΕΛΛΕΙΜΜΑ 100%</t>
  </si>
  <si>
    <t>ΜΗ ΕΠΙΛΕΞΙΜΟΣ ΦΠΑ
225,149.28
ΕΛΛΕΙΜΜΑ 100%</t>
  </si>
  <si>
    <t>ΜΗ ΕΠΙΛΕΞΙΜΟΣ ΦΠΑ
352.675,20
ΕΛΛΕΙΜΜΑ 99,89%</t>
  </si>
  <si>
    <t>ΑΝΤΙΣΤΡΟΦΗ ΦΠΑ
ΕΛΛΕΙΜΜΑ 99,45%</t>
  </si>
  <si>
    <t>ΜΗ ΕΠΙΛΕΞΙΜΟΣ ΦΠΑ
337,794.72
ΕΛΛΕΙΜΜΑ 100%</t>
  </si>
  <si>
    <t>ΜΗ ΕΠΙΛΕΞΙΜΟΣ ΦΠΑ
270,325.64
ΕΛΛΕΙΜΜΑ 100%</t>
  </si>
  <si>
    <t>ΜΗ ΕΠΙΛΕΞΙΜΟΣ ΦΠΑ
285,645.60
ΕΛΛΕΙΜΜΑ 99,45%</t>
  </si>
  <si>
    <t>ΜΗ ΕΠΙΛΕΞΙΜΟΣ ΦΠΑ
183.760,56
ΕΛΛΕΙΜΜΑ 100%</t>
  </si>
  <si>
    <t>ΜΗ ΕΠΙΛΕΞΙΜΟΣ ΦΠΑ
359,160.00
ΕΛΛΕΙΜΜΑ 100%</t>
  </si>
  <si>
    <t>ΜΗ ΕΠΙΛΕΞΙΜΟΣ ΦΠΑ
316.044,00
ΕΛΛΕΙΜΜΑ 99,34%</t>
  </si>
  <si>
    <t>4</t>
  </si>
  <si>
    <t>ΜΗ ΕΠΙΛΕΞΙΜΟΣ ΦΠΑ
359,640.00
ΕΛΛΕΙΜΜΑ 100%</t>
  </si>
  <si>
    <t>ΜΗ ΕΠΙΛΕΞΙΜΟΣ ΦΠΑ
205,394.64
ΕΛΛΕΙΜΜΑ 100%</t>
  </si>
  <si>
    <t>ΜΗ ΕΠΙΛΕΞΙΜΟΣ ΦΠΑ
337,864.80
ΕΛΛΕΙΜΜΑ 100%</t>
  </si>
  <si>
    <t>ΜΗ ΕΠΙΛΕΞΙΜΗ ΔΔ  80.462,68
ΜΗ ΕΠΙΛΕΞΙΜΟΣ ΦΠΑ 379.200,00
ΕΛΛΕΙΜΜΑ 100%</t>
  </si>
  <si>
    <t>ΜΗ ΕΠΙΛΕΞΙΜΟΣ ΦΠΑ
358.800,00
ΕΛΛΕΙΜΜΑ 100%</t>
  </si>
  <si>
    <t>ΜΗ ΕΠΙΛΕΞΙΜΗ ΔΔ 635.120€
ΜΗ ΕΠΙΛΕΞΙΜΟΣ ΦΠΑ 512.353,17€
ΕΛΛΕΙΜΜΑ 100%</t>
  </si>
  <si>
    <t>ΜΗ ΕΠΙΛΕΞΙΜΟΣ ΦΠΑ
349.423,20
ΕΛΛΕΙΜΜΑ 98,46%</t>
  </si>
  <si>
    <t>ΜΗ ΕΠΙΛΕΞΙΜΗ ΔΔ 240.407,93€
ΜΗ ΕΠΙΛΕΞΙΜΟΣ ΦΠΑ 3.788.906,36€
ΕΛΛΕΙΜΜΑ 99,90%</t>
  </si>
  <si>
    <t>ΑΝΤΙΣΤΡΟΦΗ ΦΠΑ
ΕΛΛΕΙΜΜΑ 100%</t>
  </si>
  <si>
    <t>ΜΗ ΕΠΙΛΕΞΙΜΟΣ ΦΠΑ
167.944,80
ΕΛΛΕΙΜΜΑ 100%</t>
  </si>
  <si>
    <t>ΜΗ ΕΠΙΛΕΞΙΜΗ ΔΔ 997.81€
ΑΝΤΙΣΤΡΟΦΗ ΦΠΑ
ΕΛΛΕΙΜΜΑ 99,86%</t>
  </si>
  <si>
    <t>ΜΗ ΕΠΙΛΕΞΙΜΗ ΔΔ 916,532.53€
ΑΝΤΙΣΤΡΟΦΗ ΦΠΑ
ΕΛΛΕΙΜΜΑ 100%</t>
  </si>
  <si>
    <t>ΜΗ ΕΠΙΛΕΞΙΜΗ ΔΔ  4,085.00€
ΑΝΤΙΣΤΡΟΦΗ ΦΠΑ
ΕΛΛΕΙΜΜΑ 100%</t>
  </si>
  <si>
    <t>ΜΗ ΕΠΙΛΕΞΙΜΟΣ ΦΠΑ 
104,643.46€
ΕΛΛΕΙΜΜΑ 99,86%</t>
  </si>
  <si>
    <t>ΜΗ ΕΠΙΛΕΞΙΜΟΣ ΦΠΑ 
347,366.64
ΕΛΛΕΙΜΜΑ 100%</t>
  </si>
  <si>
    <t>ΜΗ ΕΠΙΛΕΞΙΜΗ ΔΔ 22.826,2 €
ΜΗ ΕΠΙΛΕΞΙΜΟΣ ΦΠΑ 273.914,40€
ΕΛΛΕΙΜΜΑ 100%</t>
  </si>
  <si>
    <t>ΜΗ ΕΠΙΛΕΞΙΜΟΣ ΦΠΑ 
3.223,35€
ΕΛΛΕΙΜΜΑ 100%</t>
  </si>
  <si>
    <t>ΜΗ ΕΠΙΛΕΞΙΜΟΣ ΦΠΑ 
359,965.22
ΕΛΛΕΙΜΜΑ 98,21%</t>
  </si>
  <si>
    <t>ΜΗ ΕΠΙΛΕΞΙΜΟΣ ΦΠΑ 
355,946.64
ΕΛΛΕΙΜΜΑ 100%</t>
  </si>
  <si>
    <t>ΜΗ ΕΠΙΛΕΞΙΜΟΣ ΦΠΑ 
237.960,90
ΕΛΛΕΙΜΜΑ 100%</t>
  </si>
  <si>
    <t>ΑΝΤΙΣΤΡΟΦΗ ΦΠΑ 
ΕΛΛΕΙΜΜΑ 100%</t>
  </si>
  <si>
    <t>ΜΗ ΕΠΙΛΕΞΙΜΟΣ  ΦΠΑ
 875.472,00€
ΕΛΛΕΙΜΜΑ 100%</t>
  </si>
  <si>
    <t>ΜΗ ΕΠΙΛΕΞΙΜΟΣ  ΦΠΑ
219.168,00€
ΕΛΛΕΙΜΜΑ 100%</t>
  </si>
  <si>
    <t>ΜΗ ΕΠΙΛΕΞΙΜΟΣ  ΦΠΑ
253.326,60€
ΕΛΛΕΙΜΜΑ 100%</t>
  </si>
  <si>
    <t>ΜΗ ΕΠΙΛΕΞΙΜΟΣ  ΦΠΑ
139.368,38€
ΕΛΛΕΙΜΜΑ 99,26%</t>
  </si>
  <si>
    <t>ΜΗ ΕΠΙΛΕΞΙΜΟΣ  ΦΠΑ
166.800,00€
ΕΛΛΕΙΜΜΑ 99,26%</t>
  </si>
  <si>
    <t>ΜΗ ΕΠΙΛΕΞΙΜΟΣ  ΦΠΑ
276.000,00€
ΕΛΛΕΙΜΜΑ 100%</t>
  </si>
  <si>
    <t>ΜΗ ΕΠΙΛΕΞΙΜΟΣ  ΦΠΑ
287.359,44€
ΕΛΛΕΙΜΜΑ 100%</t>
  </si>
  <si>
    <t>ΜΗ ΕΠΙΛΕΞΙΜΟΣ  ΦΠΑ
234.000,00€
ΕΛΛΕΙΜΜΑ 100%</t>
  </si>
  <si>
    <t>ΜΗ ΕΠΙΛΕΞΙΜΟΣ  ΦΠΑ
352.622,40€
ΕΛΛΕΙΜΜΑ 100%</t>
  </si>
  <si>
    <t>ΜΗ ΕΠΙΛΕΞΙΜΟΣ  ΦΠΑ
319.421,77€
ΕΛΛΕΙΜΜΑ 100%</t>
  </si>
  <si>
    <t>ΜΗ ΕΠΙΛΕΞΙΜΟΣ  ΦΠΑ
280.800,00€
ΕΛΛΕΙΜΜΑ 100%</t>
  </si>
  <si>
    <t>ΜΗ ΕΠΙΛΕΞΙΜΟΣ  ΦΠΑ
216.000,00€
ΕΛΛΕΙΜΜΑ 100%</t>
  </si>
  <si>
    <t>ΜΗ ΕΠΙΛΕΞΙΜΟΣ  ΦΠΑ
289.248,24€
ΕΛΛΕΙΜΜΑ 100%</t>
  </si>
  <si>
    <t>ΜΗ ΕΠΙΛΕΞΙΜΟΣ  ΦΠΑ
290,157.95€
ΕΛΛΕΙΜΜΑ 100%</t>
  </si>
  <si>
    <t>ΕΠΙΛΕΞΙΜΟΣ  ΦΠΑ
878.480,57€
ΕΛΛΕΙΜΜΑ 100%</t>
  </si>
  <si>
    <t>ΜΗ ΕΠΙΛΕΞΙΜΟΣ  ΦΠΑ
230.990,64€
ΕΛΛΕΙΜΜΑ 100%</t>
  </si>
  <si>
    <t>ΜΗ ΕΠΙΛΕΞΙΜΟΣ  ΦΠΑ
408.000,00€
ΕΛΛΕΙΜΜΑ 99,21%</t>
  </si>
  <si>
    <t>ΜΗ ΕΠΙΛΕΞΙΜΟΣ  ΦΠΑ
348,974.23€
ΕΛΛΕΙΜΜΑ 100%</t>
  </si>
  <si>
    <t>ΑΝΤΙΣΤΡΟΦΗ  ΦΠΑ
ΕΛΛΕΙΜΜΑ 100%</t>
  </si>
  <si>
    <t>ΜΗ ΕΠΙΛΕΞΙΜΟΣ  ΦΠΑ
290.259,62€
ΕΛΛΕΙΜΜΑ 100%</t>
  </si>
  <si>
    <t>ΜΗ ΕΠΙΛΕΞΙΜΟΣ  ΦΠΑ
168.000,00€
ΕΛΛΕΙΜΜΑ 100%</t>
  </si>
  <si>
    <t>ΜΗ ΕΠΙΛΕΞΙΜΟΣ  ΦΠΑ
355.200€
ΕΛΛΕΙΜΜΑ 100%</t>
  </si>
  <si>
    <t>ΜΗ ΕΠΙΛΕΞΙΜΟΣ  ΦΠΑ
342,148.80€
ΕΛΛΕΙΜΜΑ 98,74%</t>
  </si>
  <si>
    <t>ΜΗ ΕΠΙΛΕΞΙΜΟΣ  ΦΠΑ
358.607,04€
ΕΛΛΕΙΜΜΑ 100%</t>
  </si>
  <si>
    <t>ΜΗ ΕΠΙΛΕΞΙΜΟΣ  ΦΠΑ
359.378,40€
ΕΛΛΕΙΜΜΑ 99,03%</t>
  </si>
  <si>
    <t>ΜΗ ΕΠΙΛΕΞΙΜΟΣ  ΦΠΑ
359.700,00€
ΕΛΛΕΙΜΜΑ 100%</t>
  </si>
  <si>
    <t>ΜΗ ΕΠΙΛΕΞΙΜΟΣ  ΦΠΑ
359.977,22€
ΕΛΛΕΙΜΜΑ 99,13%</t>
  </si>
  <si>
    <t>ΜΗ ΕΠΙΛΕΞΙΜΟΣ  ΦΠΑ
189.600,00€
ΕΛΛΕΙΜΜΑ 100%</t>
  </si>
  <si>
    <t>ΜΗ ΕΠΙΛΕΞΙΜΟΣ  ΦΠΑ
359.914,57€
ΕΛΛΕΙΜΜΑ 100%</t>
  </si>
  <si>
    <t>ΜΗ ΕΠΙΛΕΞΙΜΟΣ  ΦΠΑ
287.856,00€
ΕΛΛΕΙΜΜΑ 100%</t>
  </si>
  <si>
    <t>ΜΗ ΕΠΙΛΕΞΙΜΟΣ  ΦΠΑ
288.000,00€
ΕΛΛΕΙΜΜΑ 99,70%</t>
  </si>
  <si>
    <t>ΜΗ ΕΠΙΛΕΞΙΜΟΣ  ΦΠΑ
240.823,76€
ΕΛΛΕΙΜΜΑ 100%</t>
  </si>
  <si>
    <t>ΜΗ ΕΠΙΛΕΞΙΜΟΣ  ΦΠΑ
289,200.00€
ΕΛΛΕΙΜΜΑ 100%</t>
  </si>
  <si>
    <t>ΜΗ ΕΠΙΛΕΞΙΜΟΣ  ΦΠΑ
290.322,10€
ΕΛΛΕΙΜΜΑ 100%</t>
  </si>
  <si>
    <t>ΜΗ ΕΠΙΛΕΞΙΜΟΣ  ΦΠΑ
197,353.00€
ΕΛΛΕΙΜΜΑ 98,62%</t>
  </si>
  <si>
    <t>ΜΗ ΕΠΙΛΕΞΙΜΟΣ  ΦΠΑ
350.616,00€
ΕΛΛΕΙΜΜΑ 100%</t>
  </si>
  <si>
    <t>ΜΗ ΕΠΙΛΕΞΙΜΟΣ  ΦΠΑ
275.004,43€
ΕΛΛΕΙΜΜΑ 99,78%</t>
  </si>
  <si>
    <t>ΜΗ ΕΠΙΛΕΞΙΜΟΣ  ΦΠΑ
237.948,39€
ΕΛΛΕΙΜΜΑ 100%</t>
  </si>
  <si>
    <t>ΜΗ ΕΠΙΛΕΞΙΜΟΣ  ΦΠΑ
100.776,00€
ΕΛΛΕΙΜΜΑ 100%</t>
  </si>
  <si>
    <t>ΜΗ ΕΠΙΛΕΞΙΜΟΣ  ΦΠΑ
288.000,00€
ΕΛΛΕΙΜΜΑ 98,87%</t>
  </si>
  <si>
    <t>ΜΗ ΕΠΙΛΕΞΙΜΟΣ  ΦΠΑ
357.360,00€
ΕΛΛΕΙΜΜΑ 99,86%</t>
  </si>
  <si>
    <t>ΜΗ ΕΠΙΛΕΞΙΜΟΣ  ΦΠΑ
613.234,35€
ΕΛΛΕΙΜΜΑ 100%</t>
  </si>
  <si>
    <t>ΜΗ ΕΠΙΛΕΞΙΜΗ ΔΔ 300,000.00€
ΜΗ ΕΠΙΛΕΞΙΜΟΣ ΦΠΑ 377.640,00€
ΕΛΛΕΙΜΜΑ 99,98%</t>
  </si>
  <si>
    <t>ΜΗ ΕΠΙΛΕΞΙΜΟΣ  ΦΠΑ
2.400,00€
ΕΛΛΕΙΜΜΑ 99,74%</t>
  </si>
  <si>
    <t>ΜΗ ΕΠΙΛΕΞΙΜΟΣ  ΦΠΑ
360,000.00€
ΕΛΛΕΙΜΜΑ 100%</t>
  </si>
  <si>
    <t>ΜΗ ΕΠΙΛΕΞΙΜΟΣ  ΦΠΑ
65,330.60€
ΕΛΛΕΙΜΜΑ 100%</t>
  </si>
  <si>
    <t>Έργα  για το πόσιμο νερό τρέχουσας  προγραμματικής περιόδου  -Αναλυτικός πίνακας έργων  του Προγράμματος «Αντώνης Τρίτσης»</t>
  </si>
  <si>
    <t>σύν. ΔΔΕ (πρό ΦΠΑ):</t>
  </si>
  <si>
    <t>Πρόγραμμα Χρηματοδότησης</t>
  </si>
  <si>
    <t>Είδος ΚύριουΕργου</t>
  </si>
  <si>
    <t>Ονομασία ΚύριουΕργου</t>
  </si>
  <si>
    <t>Συνολική Δημόσια Δαπάνη Έργου βάσει Ένταξης (πρό ΦΠΑ)</t>
  </si>
  <si>
    <t>Συστήματα Τηλεμετρίας &amp; Ελέγχου Διαρροών (τηλεμετρία, έλεγχος διαρροών κλπ)</t>
  </si>
  <si>
    <t>Νομικές Δεσμεύσεις  (προ ΦΠΑ), 30.6.2020 (€)</t>
  </si>
  <si>
    <t>Εκτίμηση Δημόσιας Δαπάνης Ολοκλήρωσης (προ ΦΠΑ) (€)</t>
  </si>
  <si>
    <t>ΔΗΜΟΣ</t>
  </si>
  <si>
    <t>ΦΥΛΗΣ</t>
  </si>
  <si>
    <t>ΑΤΤΙΚΗΣ</t>
  </si>
  <si>
    <t>Δ.Ε.Υ.Α</t>
  </si>
  <si>
    <t>ΛΑΡΙΣΑΙΩΝ</t>
  </si>
  <si>
    <t>ΘΕΣΣΑΛΙΑΣ</t>
  </si>
  <si>
    <t>Περιλαμβάνει και ίδιους πόρους</t>
  </si>
  <si>
    <t>ΠΑΤΡΕΩΝ</t>
  </si>
  <si>
    <t>ΔΥΤΙΚΗΣ ΕΛΛΑΔΑΣ</t>
  </si>
  <si>
    <t>ΚΩ</t>
  </si>
  <si>
    <t>ΝΟΤΙΟ ΑΙΓΑΙΟ</t>
  </si>
  <si>
    <t>ΝΕΑΣ ΠΡΟΠΟΝΤΙΔΑΣ</t>
  </si>
  <si>
    <t>ΚΕΝΤΡΙΚΗΣ ΜΑΚΕΔΟΝΙΑΣ</t>
  </si>
  <si>
    <t>ΘΗΡΑΣ ΚΥΚΛ.</t>
  </si>
  <si>
    <t>ΚΟΖΑΝΗΣ</t>
  </si>
  <si>
    <t>ΔΥΤΙΚΗΣ ΜΑΚΕΔΟΝΙΑΣ</t>
  </si>
  <si>
    <t>ΣΠΑΤΩΝ - ΑΡΤΕΜΙΔΟΣ</t>
  </si>
  <si>
    <t>Γίνεται παραδοχή για μέση έκπτωση 30%</t>
  </si>
  <si>
    <t>ΛΑΥΡΕΩΤΙΚΗΣ (ΤΗΛ)</t>
  </si>
  <si>
    <t>ΣΑΡΩΝΙΚΟΥ</t>
  </si>
  <si>
    <t>ΑΙΓΙΑΛΕΙΑΣ (Αιγίου)</t>
  </si>
  <si>
    <t>ΠΕΛΟΠΟΝΝΗΣΟΥ</t>
  </si>
  <si>
    <t>ΕΡΕΤΡΙΑΣ</t>
  </si>
  <si>
    <t>ΣΤΕΡΕΑΣ ΕΛΛΑΔΑΣ</t>
  </si>
  <si>
    <t>ΑΡΤΑΙΩΝ</t>
  </si>
  <si>
    <t>ΗΠΕΙΡΟΥ</t>
  </si>
  <si>
    <t>ΘΕΡΜΗΣ</t>
  </si>
  <si>
    <t>ΑΓΙΑΣ</t>
  </si>
  <si>
    <t>ΣΙΚΥΩΝΙΩΝ</t>
  </si>
  <si>
    <t>ΑΡΓΟΥΣ - ΜΥΚΗΝΩΝ</t>
  </si>
  <si>
    <t>ΟΡΕΣΤΙΑΔΑΣ</t>
  </si>
  <si>
    <t>ΑΝΑΤ. ΜΑΚΕΔΟΝΙΑ -ΘΡΑΚΗ</t>
  </si>
  <si>
    <t>o π/ος στα εξωτερικά δίκτυα συμπεριλαμβάνει και εσωτερικά δίκτυα.
Περιλαμβάνει και ίδιους πόρους.</t>
  </si>
  <si>
    <t>ΦΛΩΡΙΝΑΣ</t>
  </si>
  <si>
    <t>ΠΑΡΟΥ</t>
  </si>
  <si>
    <t>ΚΙΛΕΛΕΡ</t>
  </si>
  <si>
    <t>ΙΕΡΑΠΕΤΡΑΣ</t>
  </si>
  <si>
    <t>ΚΡΗΤΗΣ</t>
  </si>
  <si>
    <t>ΠΥΡΓΟΥ</t>
  </si>
  <si>
    <t>ΗΓΟΥΜΕΝΙΤΣΑΣ</t>
  </si>
  <si>
    <t>ΤΡΙΚΑΛΩΝ</t>
  </si>
  <si>
    <t>διάλυση εργολαβίας</t>
  </si>
  <si>
    <t>ΑΛΕΞΑΝΔΡΕΙΑΣ</t>
  </si>
  <si>
    <t>ΚΕΝΤΡΙΚΗ ΜΑΚΕΔΟΝΙΑ</t>
  </si>
  <si>
    <t>ΚΑΤΕΡΙΝΗΣ</t>
  </si>
  <si>
    <t>ΙΗΤΩΝ</t>
  </si>
  <si>
    <t>ΣΚΥΔΡΑΣ</t>
  </si>
  <si>
    <t>ΓΡΕΒΕΝΩΝ</t>
  </si>
  <si>
    <t>ΑΜΟΡΓΟΥ</t>
  </si>
  <si>
    <t>ΜΥΛΟΠΟΤΑΜΟΥ</t>
  </si>
  <si>
    <t>ΣΠΑΡΤΗΣ</t>
  </si>
  <si>
    <t>ΔΙΡΦΥΩΝ-ΜΕΣΣΑΠΙΩΝ</t>
  </si>
  <si>
    <t>ΣΥΝΔΕΣΜΟΣ</t>
  </si>
  <si>
    <t>ΣΥΝΔΕΣΜΟΣ ΥΔΑΤΙΚΩΝ ΕΡΓΩΝ ΜΕΘΥΔΡΙΟΥ</t>
  </si>
  <si>
    <t>ΑΡΙΣΤΟΤΕΛΗ</t>
  </si>
  <si>
    <t>ΑΛΙΑΡΤΟΥ</t>
  </si>
  <si>
    <t>ΠΥΔΝΑΣ-ΚΟΛΙΝΔΡΟΥ</t>
  </si>
  <si>
    <t>ΜΑΚΡΑΚΩΜΗΣ</t>
  </si>
  <si>
    <t>ΣΕΛΙΝΟΥ</t>
  </si>
  <si>
    <t>ΤΡΙΦΥΛΙΑΣ</t>
  </si>
  <si>
    <t>ΒΟΪΟΥ</t>
  </si>
  <si>
    <t>ΒΕΡΟΙΑΣ</t>
  </si>
  <si>
    <t>ΑΓΙΟΥ ΝΙΚΟΛΑΟΥ</t>
  </si>
  <si>
    <t>ΒΟΡΕΙΟΥ ΑΞΟΝΑ  ΧΑΝΙΩΝ</t>
  </si>
  <si>
    <t>Περιλαμβάνει και ίδιους πόρους
Στα εξωτ. δίκτυα περιλαμβάνεται και εσωτ. δίκτυο</t>
  </si>
  <si>
    <t>ΠΑΓΓΑΙΟΥ</t>
  </si>
  <si>
    <t>Στην υδροληψία περιλαμβάνεται και εξωτ. δίκτυο</t>
  </si>
  <si>
    <t>ΝΑΥΠΛΙΕΩΝ</t>
  </si>
  <si>
    <t>ΧΑΛΚΙΔΕΩΝ</t>
  </si>
  <si>
    <t>ΚΟΜΟΤΗΝΗΣ</t>
  </si>
  <si>
    <t>ΠΥΛΟΥ-ΝΕΣΤΟΡΟΣ</t>
  </si>
  <si>
    <t>ΔΕΣΚΑΤΗΣ</t>
  </si>
  <si>
    <t>ΤΗΝΟΥ</t>
  </si>
  <si>
    <t>ΣΚΥΡΟΥ</t>
  </si>
  <si>
    <t>Στα εξωτερικά δίκτυα, περιλαμβάνεται και εσωτερικό δικτυο</t>
  </si>
  <si>
    <t>ΣΕΡΒΙΩΝ-ΒΕΛΒΕΝΤΟΥ</t>
  </si>
  <si>
    <t>ΔΙΟΥ-ΟΛΥΜΠΟΥ  (Ανατ. Ολύμπου)</t>
  </si>
  <si>
    <t>ΠΥΛΗΣ ΤΡΙΚΑΛΩΝ</t>
  </si>
  <si>
    <t>ΙΑΣΜΟΥ</t>
  </si>
  <si>
    <t>ΚΑΒΑΛΑΣ</t>
  </si>
  <si>
    <t>ΔΡΑΜΑΣ</t>
  </si>
  <si>
    <t>ΑΛΕΞΑΝΔΡΟΥΠΟΛΗΣ</t>
  </si>
  <si>
    <t>ΝΕΣΤΟΥ</t>
  </si>
  <si>
    <t>ΤΟΠΕΙΡΟΥ</t>
  </si>
  <si>
    <t>ΠΡΟΣΟΤΣΑΝΗΣ</t>
  </si>
  <si>
    <t>ΑΓΚΙΣΤΡΙΟΥ</t>
  </si>
  <si>
    <t>ΜΑΡΚΟΠΟΥΛΟΥ ΜΕΣΟΓΑΙΑΣ</t>
  </si>
  <si>
    <t>ΒΡΙΛΗΣΣΙΩΝ</t>
  </si>
  <si>
    <t>ΠΟΡΟΥ</t>
  </si>
  <si>
    <t>ΔΙΟΝΥΣΟΥ</t>
  </si>
  <si>
    <t>ΛΟΥΤΡΑΚΙΟΥ - ΠΕΡΑΧΩΡΑΣ</t>
  </si>
  <si>
    <t>ΩΡΩΠΟΥ</t>
  </si>
  <si>
    <t>ΚΥΘΗΡΩΝ</t>
  </si>
  <si>
    <t>ΣΠΕΤΣΩΝ</t>
  </si>
  <si>
    <t>ΠΑΙΑΝΙΑΣ</t>
  </si>
  <si>
    <t>ΚΡΩΠΙΑΣ</t>
  </si>
  <si>
    <t>ΚΗΦΙΣΙΑΣ</t>
  </si>
  <si>
    <t>ΥΔΡΑΣ</t>
  </si>
  <si>
    <t>ΨΑΡΩΝ</t>
  </si>
  <si>
    <t>ΑΓΡΙΝΙΟΥ</t>
  </si>
  <si>
    <t>ΑΜΦΙΛΟΧΙΑΣ</t>
  </si>
  <si>
    <t>ΞΗΡΟΜΕΡΟΥ</t>
  </si>
  <si>
    <t>ΑΡΧΑΙΑΣ ΟΛΥΜΠΙΑΣ</t>
  </si>
  <si>
    <t>ΝΑΥΠΑΚΤΙΑΣ</t>
  </si>
  <si>
    <t>ΗΛΙΔΑΣ</t>
  </si>
  <si>
    <t>ΑΝΔΡΑΒΙΔΑΣ-ΚΥΛΛΗΝΗΣ</t>
  </si>
  <si>
    <t>ΕΡΥΜΑΝΘΟΥ</t>
  </si>
  <si>
    <t>ΖΑΧΑΡΩΣ</t>
  </si>
  <si>
    <t>ΘΕΡΜΟΥ</t>
  </si>
  <si>
    <t>ΕΟΡΔΑΙΑΣ (Πτολεμαϊδας)</t>
  </si>
  <si>
    <t>ΠΡΕΣΠΩΝ</t>
  </si>
  <si>
    <t>ΑΜΥΝΤΑΙΟΥ</t>
  </si>
  <si>
    <t>ΑΡΓΟΥΣ ΟΡΕΣΤΙΚΟΥ</t>
  </si>
  <si>
    <t>ΚΑΣΤΟΡΙΑΣ</t>
  </si>
  <si>
    <t>ΠΩΓΩΝΙΟΥ</t>
  </si>
  <si>
    <t>ΠΡΕΒΕΖΑΣ</t>
  </si>
  <si>
    <t>ΔΩΔΩΝΗΣ</t>
  </si>
  <si>
    <t>ΠΑΡΓΑΣ</t>
  </si>
  <si>
    <t>ΖΑΓΟΡΙΟΥ</t>
  </si>
  <si>
    <t>ΣΟΥΛΙΟΥ</t>
  </si>
  <si>
    <t>ΦΙΛΙΑΤΩΝ</t>
  </si>
  <si>
    <t>ΓΕΩΡΓΙΟΥ ΚΑΡΑΪΣΚΑΚΗ</t>
  </si>
  <si>
    <t>ΚΟΝΙΤΣΑΣ</t>
  </si>
  <si>
    <t>ΣΚΟΠΕΛΟΥ</t>
  </si>
  <si>
    <t>ΜΕΙΖΟΝΟΣ ΠΕΡΙΟΧΗΣ ΒΟΛΟΥ</t>
  </si>
  <si>
    <t>ΚΑΡΔΙΤΣΑΣ</t>
  </si>
  <si>
    <t>ΣΟΦΑΔΩΝ</t>
  </si>
  <si>
    <t>ΦΑΡΚΑΔΟΝΑΣ</t>
  </si>
  <si>
    <t>ΣΚΙΑΘΟΥ</t>
  </si>
  <si>
    <t>ΤΥΡΝΑΒΟΥ</t>
  </si>
  <si>
    <t>ΠΗΝΕΙΟΥ</t>
  </si>
  <si>
    <t>ΜΟΥΖΑΚΙΟΥ</t>
  </si>
  <si>
    <t>ΡΗΓΑ ΦΕΡΑΙΟΥ</t>
  </si>
  <si>
    <t>ΕΛΑΣΣΟΝΑΣ</t>
  </si>
  <si>
    <t>ΝΟΤΙΟΥ ΠΗΛΙΟΥ</t>
  </si>
  <si>
    <t>ΑΛΜΥΡΟΥ</t>
  </si>
  <si>
    <t>ΑΛΟΝΝΗΣΟΥ</t>
  </si>
  <si>
    <t>ΠΑΛΑΜΑ</t>
  </si>
  <si>
    <t>ΤΕΜΠΩΝ</t>
  </si>
  <si>
    <t>ΖΑΓΟΡΑΣ-ΜΟΥΡΕΣΙΟΥ</t>
  </si>
  <si>
    <t>ΖΑΚΥΝΘΙΩΝ</t>
  </si>
  <si>
    <t>ΙΟΝΙΩΝ ΝΗΣΩΝ</t>
  </si>
  <si>
    <t>ΛΕΥΚΑΔΑΣ</t>
  </si>
  <si>
    <t>ΚΕΡΚΥΡΑΣ</t>
  </si>
  <si>
    <t>ΚΙΛΚΙΣ</t>
  </si>
  <si>
    <t>ΧΑΛΚΗΔΟΝΟΣ</t>
  </si>
  <si>
    <t>ΩΡΑΙΟΚΑΣΤΡΟΥ</t>
  </si>
  <si>
    <t>ΕΔΕΣΣΑΣ</t>
  </si>
  <si>
    <t>ΠΟΛΥΓΥΡΟΥ</t>
  </si>
  <si>
    <t>ΑΒΔΗΡΩΝ (Βιστωνίδος)</t>
  </si>
  <si>
    <t>ΛΑΓΚΑΔΑ</t>
  </si>
  <si>
    <t>ΚΑΣΣΑΝΔΡΑΣ</t>
  </si>
  <si>
    <t>ΝΕΑΣ ΖΙΧΝΗΣ</t>
  </si>
  <si>
    <t>ΑΜΦΙΠΟΛΗΣ</t>
  </si>
  <si>
    <t>ΑΛΜΩΠΙΑΣ</t>
  </si>
  <si>
    <t>ΔΙΟΥ-ΟΛΥΜΠΟΥ</t>
  </si>
  <si>
    <t>ΣΙΝΤΙΚΗΣ</t>
  </si>
  <si>
    <t>ΝΑΟΥΣΑΣ</t>
  </si>
  <si>
    <t>ΠΑΙΟΝΙΑΣ</t>
  </si>
  <si>
    <t>ΒΟΛΒΗΣ (Αγ. Γεωργίου)</t>
  </si>
  <si>
    <t>ΠΕΛΛΑΣ</t>
  </si>
  <si>
    <t>ΟΤΑ Β' ΒΑΘΜΟΥ</t>
  </si>
  <si>
    <t>ΗΡΑΚΛΕΙΟΥ</t>
  </si>
  <si>
    <t>ΑΡΧΑΝΩΝ - ΑΣΤΕΡΟΥΣΙΩΝ</t>
  </si>
  <si>
    <t>ΦΑΙΣΤΟΥ</t>
  </si>
  <si>
    <t>ΡΕΘΥΜΝΟΥ</t>
  </si>
  <si>
    <t>ΑΠΟΚΟΡΩΝΟΥ</t>
  </si>
  <si>
    <t>ΜΙΝΩΑ ΠΕΔΙΑΔΑΣ</t>
  </si>
  <si>
    <t>ΜΑΛΕΒΙΖΙΟΥ</t>
  </si>
  <si>
    <t>ΓΟΡΤΥΝΑΣ</t>
  </si>
  <si>
    <t>ΑΝΩΓΕΙΩΝ</t>
  </si>
  <si>
    <t>ΧΕΡΣΟΝΗΣΟΥ</t>
  </si>
  <si>
    <t>ΚΙΣΣΑΜΟΥ</t>
  </si>
  <si>
    <t>ΟΡΟΠΕΔΙΟΥ ΛΑΣΙΘΙΟΥ</t>
  </si>
  <si>
    <t>ΑΜΑΡΙΟΥ</t>
  </si>
  <si>
    <t>ΣΦΑΚΙΩΝ</t>
  </si>
  <si>
    <t>ΚΑΡΠΑΘΟΥ</t>
  </si>
  <si>
    <t>ΗΡΑΚΛΕΙΑΣ</t>
  </si>
  <si>
    <t>ΝΙΣΥΡΟΥ</t>
  </si>
  <si>
    <t>ΑΝΤΙΠΑΡΟΥ</t>
  </si>
  <si>
    <t>ΚΑΛΥΜΝΟΥ</t>
  </si>
  <si>
    <t>ΣΑΜΟΥ</t>
  </si>
  <si>
    <t>ΣΙΦΝΟΥ</t>
  </si>
  <si>
    <t>ΜΗΛΟΥ</t>
  </si>
  <si>
    <t>ΜΥΚΟΝΟΥ</t>
  </si>
  <si>
    <t>ΦΟΥΡΝΩΝ ΚΟΡΣΕΩΝ</t>
  </si>
  <si>
    <t>ΚΙΜΩΛΟΥ</t>
  </si>
  <si>
    <t>ΑΝΔΡΟΥ</t>
  </si>
  <si>
    <t>ΚΥΘΝΟΥ</t>
  </si>
  <si>
    <t>ΚΕΑΣ</t>
  </si>
  <si>
    <t>ΛΕΡΟΥ</t>
  </si>
  <si>
    <t>ΦΟΛΕΓΑΝΔΡΟΥ</t>
  </si>
  <si>
    <t>ΑΣΤΥΠΑΛΑΙΑΣ</t>
  </si>
  <si>
    <t>ΙΚΑΡΙΑΣ</t>
  </si>
  <si>
    <t>ΛΕΙΨΩΝ</t>
  </si>
  <si>
    <t>ΝΑΞΟΥ &amp; ΜΙΚΡΩΝ ΚΥΚΛΑΔΩΝ</t>
  </si>
  <si>
    <t>ΣΥΝΔΕΣΜΟΣ ΥΔΡΕΥΣΗΣ ΔΗΜΩΝ ΚΑΛΑΜΑΤΑΣ - ΜΕΣΣΗΝΗΣ &amp; ΚΟΙΝΟΤΗΤΩΝ  ΠΕΡΙΟΧΗΣ ΚΑΛΑΜΑΤΑΣ</t>
  </si>
  <si>
    <t>ΒΟΡEΙΑΣ ΚΥΝΟΥΡΙΑΣ</t>
  </si>
  <si>
    <t>ΜΕΓΑΛΟΠΟΛΗΣ</t>
  </si>
  <si>
    <t>ΞΥΛΟΚΑΣΤΡΟΥ - ΕΥΡΩΣΤΙΝΗΣ</t>
  </si>
  <si>
    <t>ΑΝΑΤΟΛΙΚΗΣ ΜΑΝΗΣ</t>
  </si>
  <si>
    <t>ΟΙΧΑΛΙΑΣ</t>
  </si>
  <si>
    <t>ΓΟΡΤΥΝΙΑΣ</t>
  </si>
  <si>
    <t>ΤΡΙΠΟΛΗΣ</t>
  </si>
  <si>
    <t>ΚΑΛΑΜΑΤΑΣ</t>
  </si>
  <si>
    <t>ΕΥΡΩΤΑ</t>
  </si>
  <si>
    <t>ΚΟΡΙΝΘΟΥ</t>
  </si>
  <si>
    <t>ΚΑΛΑΒΡΥΤΩΝ</t>
  </si>
  <si>
    <t>ΛΙΒΑΔΕΙΑΣ</t>
  </si>
  <si>
    <t>ΚΥΜΗΣ - ΑΛΙΒΕΡΙΟΥ</t>
  </si>
  <si>
    <t>ΜΑΝΤΟΥΔΙΟΥ-ΛΙΜΝΗΣ-ΑΓΙΑΣ ΑΝΝΑΣ</t>
  </si>
  <si>
    <t>ΛΟΚΡΩΝ</t>
  </si>
  <si>
    <t>ΙΣΤΙΑΙΑΣ - ΑΙΔΗΨΟΥ</t>
  </si>
  <si>
    <t>ΣΥΝΔΕΣΜΟΣ ΥΔΡΕΥΣΗΣ Ο.Τ.Α. Ν. ΦΘΙΩΤΙΔΑΣ από Πηγές "Κανάλια" Πύργου Υπάτης</t>
  </si>
  <si>
    <t>ΔΩΡΙΔΟΣ</t>
  </si>
  <si>
    <t>ΔΟΜΟΚΟΥ</t>
  </si>
  <si>
    <t>ΔΕΛΦΩΝ</t>
  </si>
  <si>
    <t>ΚΑΡΠΕΝΗΣΙΟΥ</t>
  </si>
  <si>
    <t>ΑΓΡΑΦΩΝ</t>
  </si>
  <si>
    <t>ΚΑΜΕΝΩΝ ΒΟΥΡΛΩΝ</t>
  </si>
  <si>
    <t>ΚΑΡΥΣΤΟΥ</t>
  </si>
  <si>
    <t>ΣΑΜΟΘΡΑΚΗΣ</t>
  </si>
  <si>
    <t>Έργα  για το πόσιμο νερό τρέχουσας προγραμματικής περιόδου -Αναλυτικός πίνακας έργων  ΥΠΕΣ –«Φιλόδημος ΙΙ»</t>
  </si>
  <si>
    <t>σύν. ΔΔΕ(πρό ΦΠΑ):</t>
  </si>
  <si>
    <t>Συνολική Δημόσια Δαπάνη Υποέργου (προ ΦΠΑ) ανά Κατηγορία</t>
  </si>
  <si>
    <t>ΓΕΝΙΚΗ ΕΠΙΧΟΡΗΓΗΣΗ ΣΕ ΔΗΜΟΥΣ ΚΑΙ ΔΕΥΑ Η ΟΠΟΙΑ ΔΕΝ ΜΠΟΡΕΙ ΝΑ ΤΑΞΙΝΟΜΗΘΕΙ ΣΕ ΥΠΟΚΑΤΗΓΟΡΙΕΣ ΤΟΥ ΠΙΝΑΚΑ</t>
  </si>
  <si>
    <t>Προτεινόμενα έργα ΠΕΠ</t>
  </si>
  <si>
    <t>Έργα  για το πόσιμο νερό τρέχουσας   προγραμματικής περιόδου -Προτεινόμενα έργα για ένταξη στα περιφερειακά προγράμματα  (ΠΕΠ)</t>
  </si>
  <si>
    <t>(Δεν συμπεριλαμβάνονται στους συνολικούς πίνακες)</t>
  </si>
  <si>
    <t>Συνολική Δ.Δ (προ ΦΠΑ) :</t>
  </si>
  <si>
    <t xml:space="preserve">ΕΡΓΑ ΥΔΡΕΥΣΗΣ ΦΡΑΓΜΑΤΟΣ ΠΕΙΡΟΥ ΠΑΡΑΠΕΙΡΟΥ </t>
  </si>
  <si>
    <t>χωρίς MIS</t>
  </si>
  <si>
    <t>ΕΡΓΑ ΥΔΡΕΥΣΗΣ ΠΕΡΙΦΕΡΕΙΑΣ ΔΥΤΙΚΗΣ ΕΛΛΑΔΑΣ</t>
  </si>
  <si>
    <t>Προσκ. 103: Νέες Δράσεις - Δράσεις βελτίωσης διαχείρισης των υδατικών πόρων σύμφωνα με το σχέδιο διαχείρισης λεκανών απορροής της Περιφέρειας</t>
  </si>
  <si>
    <t>ΠΡΟΓΡΑΜΜΑΤΙΣΜΟΣ</t>
  </si>
  <si>
    <t>Νέες δράσεις ύδρευσης</t>
  </si>
  <si>
    <t>ΠΡΟΤΕΙΝΟΜΕΝΟ</t>
  </si>
  <si>
    <t>Νέες δράσεις ύδρευσης ΟΧΕ</t>
  </si>
  <si>
    <t>Νέες δράσεις ύδρευσης (ΦΙΛΟΔΗΜΟΣ)</t>
  </si>
  <si>
    <t>ΠΡΟΤΕΙΝΟΜΕΝΟ ΦΙΛΟΔΗΜΟΣ</t>
  </si>
  <si>
    <t>Έργα ορθολογικής και αποδοτικής διαχείρισης πόσιμου νερού</t>
  </si>
  <si>
    <t>υποδομές ύδρευσης</t>
  </si>
  <si>
    <t>Τηλεχειρισμοί σε νησιά της Αττικής (1/2)</t>
  </si>
  <si>
    <t>Τηλεχειρισμοί σε νησιά της Αττικής (2/2)</t>
  </si>
  <si>
    <t>Δήμοι Νήσων</t>
  </si>
  <si>
    <t xml:space="preserve">ΟΧΕ ΝΗΣΙΩΝ : Δράσεις υδάτων </t>
  </si>
  <si>
    <t>ΑΝΤΙΚΑΤΑΣΤΑΣΗ ΜΕΤΑΦΟΡΙΚΟΥ ΑΓΩΓΟΥ ΥΔΡΕΥΣΗΣ ΚΑΣΤΕΛΛΑΚΙΑ – ΜΑΣΤΑΜΠΑ ΚΑΙ ΛΟΙΠΩΝ ΔΙΚΤΥΩΝ</t>
  </si>
  <si>
    <t>ΕΡΓΑ ΕΝΙΣΧΥΣΗΣ &amp; ΒΕΛΤΙΩΣΗΣ ΥΔΡΟΔΟΤΗΣΗΣ της Δ.Ε. ΞΥΛΟΚΑΣΤΡΟΥ</t>
  </si>
  <si>
    <t>4041063-ΔΕΥΑ ΞΥΛΟΚΑΣΤΡΟΥ-ΕΥΡΩΣΤΙΝΗΣ</t>
  </si>
  <si>
    <t>4041083- ΔΕΥΑ ΛΟΥΤΡΑΚΙΟΥ ΑΓΙΩΝ ΘΕΟΔΩΡΩΝ</t>
  </si>
  <si>
    <t>ΕΞΩΤΕΡΙΚΑ ΔΙΚΤΥΑ ΥΔΡΕΥΣΗΣ ΔΕΥΑ ΛΟΥΤΡΑΚΙΟΥ-ΑΓΙΩΝ ΘΕΟΔΩΡΩΝ</t>
  </si>
  <si>
    <t>5045596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</si>
</sst>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0\ &quot;€&quot;;[Red]\-#,##0\ &quot;€&quot;"/>
    <numFmt numFmtId="43" formatCode="_-* #,##0.00_-;\-* #,##0.00_-;_-* &quot;-&quot;??_-;_-@_-"/>
    <numFmt numFmtId="164" formatCode="#,##0\ &quot;€&quot;"/>
    <numFmt numFmtId="165" formatCode="#,##0\ _€"/>
  </numFmts>
  <fonts count="62" x14ac:knownFonts="1">
    <font>
      <sz val="11"/>
      <color theme="1"/>
      <name val="Calibri"/>
      <family val="2"/>
      <charset val="161"/>
      <scheme val="minor"/>
    </font>
    <font>
      <sz val="11"/>
      <color theme="1"/>
      <name val="Calibri"/>
      <family val="2"/>
      <charset val="161"/>
      <scheme val="minor"/>
    </font>
    <font>
      <sz val="9"/>
      <color theme="1"/>
      <name val="Calibri"/>
      <family val="2"/>
      <scheme val="minor"/>
    </font>
    <font>
      <sz val="9"/>
      <color theme="1"/>
      <name val="Calibri"/>
      <family val="2"/>
      <charset val="161"/>
      <scheme val="minor"/>
    </font>
    <font>
      <i/>
      <sz val="9"/>
      <color theme="1"/>
      <name val="Calibri"/>
      <family val="2"/>
      <charset val="161"/>
      <scheme val="minor"/>
    </font>
    <font>
      <b/>
      <sz val="9"/>
      <color theme="1"/>
      <name val="Calibri"/>
      <family val="2"/>
      <scheme val="minor"/>
    </font>
    <font>
      <b/>
      <sz val="9"/>
      <color rgb="FFFF0000"/>
      <name val="Calibri"/>
      <family val="2"/>
      <scheme val="minor"/>
    </font>
    <font>
      <b/>
      <sz val="9"/>
      <name val="Calibri"/>
      <family val="2"/>
      <scheme val="minor"/>
    </font>
    <font>
      <sz val="8"/>
      <color theme="1"/>
      <name val="Calibri"/>
      <family val="2"/>
      <scheme val="minor"/>
    </font>
    <font>
      <sz val="8"/>
      <color rgb="FFFF0000"/>
      <name val="Calibri"/>
      <family val="2"/>
      <scheme val="minor"/>
    </font>
    <font>
      <sz val="12"/>
      <color theme="1"/>
      <name val="Calibri"/>
      <family val="2"/>
      <scheme val="minor"/>
    </font>
    <font>
      <b/>
      <sz val="9"/>
      <color rgb="FF000000"/>
      <name val="Calibri"/>
      <family val="2"/>
      <charset val="161"/>
      <scheme val="minor"/>
    </font>
    <font>
      <b/>
      <sz val="10"/>
      <color rgb="FF000000"/>
      <name val="Verdana"/>
      <family val="2"/>
      <charset val="161"/>
    </font>
    <font>
      <b/>
      <sz val="9"/>
      <color rgb="FF000000"/>
      <name val="Calibri"/>
      <family val="2"/>
      <scheme val="minor"/>
    </font>
    <font>
      <sz val="10"/>
      <color theme="1"/>
      <name val="Verdana"/>
      <family val="2"/>
      <charset val="161"/>
    </font>
    <font>
      <sz val="10"/>
      <color rgb="FF000000"/>
      <name val="Verdana"/>
      <family val="2"/>
      <charset val="161"/>
    </font>
    <font>
      <sz val="10"/>
      <color indexed="8"/>
      <name val="Arial"/>
      <family val="2"/>
    </font>
    <font>
      <sz val="10"/>
      <color indexed="8"/>
      <name val="Verdana"/>
      <family val="2"/>
      <charset val="161"/>
    </font>
    <font>
      <sz val="10"/>
      <color indexed="8"/>
      <name val="Calibri"/>
      <family val="2"/>
      <charset val="161"/>
      <scheme val="minor"/>
    </font>
    <font>
      <sz val="10"/>
      <name val="Calibri"/>
      <family val="2"/>
      <charset val="161"/>
      <scheme val="minor"/>
    </font>
    <font>
      <sz val="11"/>
      <name val="Calibri"/>
      <family val="2"/>
      <scheme val="minor"/>
    </font>
    <font>
      <b/>
      <sz val="18"/>
      <color theme="1"/>
      <name val="Calibri"/>
      <family val="2"/>
      <scheme val="minor"/>
    </font>
    <font>
      <b/>
      <sz val="10"/>
      <color theme="1"/>
      <name val="Calibri"/>
      <family val="2"/>
      <scheme val="minor"/>
    </font>
    <font>
      <sz val="10"/>
      <color theme="1"/>
      <name val="Calibri"/>
      <family val="2"/>
      <scheme val="minor"/>
    </font>
    <font>
      <b/>
      <sz val="14"/>
      <color theme="1"/>
      <name val="Calibri"/>
      <family val="2"/>
      <charset val="161"/>
      <scheme val="minor"/>
    </font>
    <font>
      <sz val="11"/>
      <color theme="6" tint="-0.499984740745262"/>
      <name val="Calibri"/>
      <family val="2"/>
      <scheme val="minor"/>
    </font>
    <font>
      <b/>
      <sz val="9"/>
      <color theme="1"/>
      <name val="Calibri"/>
      <family val="2"/>
      <charset val="161"/>
      <scheme val="minor"/>
    </font>
    <font>
      <sz val="10"/>
      <color theme="1"/>
      <name val="Calibri"/>
      <family val="2"/>
      <charset val="161"/>
      <scheme val="minor"/>
    </font>
    <font>
      <sz val="10"/>
      <color theme="6" tint="-0.499984740745262"/>
      <name val="Calibri"/>
      <family val="2"/>
      <scheme val="minor"/>
    </font>
    <font>
      <sz val="11"/>
      <color rgb="FF0070C0"/>
      <name val="Calibri"/>
      <family val="2"/>
      <scheme val="minor"/>
    </font>
    <font>
      <sz val="11"/>
      <color rgb="FF92D050"/>
      <name val="Calibri"/>
      <family val="2"/>
      <scheme val="minor"/>
    </font>
    <font>
      <sz val="9"/>
      <color indexed="8"/>
      <name val="Calibri"/>
      <family val="2"/>
      <charset val="161"/>
      <scheme val="minor"/>
    </font>
    <font>
      <sz val="8"/>
      <color indexed="8"/>
      <name val="Calibri"/>
      <family val="2"/>
      <charset val="161"/>
      <scheme val="minor"/>
    </font>
    <font>
      <sz val="10"/>
      <color theme="1"/>
      <name val="Arial"/>
      <family val="2"/>
      <charset val="161"/>
    </font>
    <font>
      <sz val="11"/>
      <name val="Calibri"/>
      <family val="2"/>
      <charset val="161"/>
      <scheme val="minor"/>
    </font>
    <font>
      <sz val="10"/>
      <name val="Calibri"/>
      <family val="2"/>
      <charset val="161"/>
    </font>
    <font>
      <sz val="11"/>
      <color theme="3" tint="0.39997558519241921"/>
      <name val="Calibri"/>
      <family val="2"/>
      <charset val="161"/>
      <scheme val="minor"/>
    </font>
    <font>
      <sz val="9"/>
      <name val="Calibri"/>
      <family val="2"/>
      <charset val="161"/>
      <scheme val="minor"/>
    </font>
    <font>
      <u/>
      <sz val="10"/>
      <name val="Calibri"/>
      <family val="2"/>
      <charset val="161"/>
      <scheme val="minor"/>
    </font>
    <font>
      <strike/>
      <sz val="10"/>
      <name val="Calibri"/>
      <family val="2"/>
      <charset val="161"/>
      <scheme val="minor"/>
    </font>
    <font>
      <b/>
      <sz val="11"/>
      <name val="Calibri"/>
      <family val="2"/>
      <charset val="161"/>
      <scheme val="minor"/>
    </font>
    <font>
      <sz val="11"/>
      <color rgb="FFFF0000"/>
      <name val="Calibri"/>
      <family val="2"/>
      <charset val="161"/>
      <scheme val="minor"/>
    </font>
    <font>
      <sz val="11"/>
      <color rgb="FFFF0000"/>
      <name val="Calibri"/>
      <family val="2"/>
      <scheme val="minor"/>
    </font>
    <font>
      <b/>
      <sz val="9"/>
      <color rgb="FFFF0000"/>
      <name val="Calibri"/>
      <family val="2"/>
      <charset val="161"/>
      <scheme val="minor"/>
    </font>
    <font>
      <b/>
      <sz val="9"/>
      <color indexed="8"/>
      <name val="Calibri"/>
      <family val="2"/>
      <charset val="161"/>
      <scheme val="minor"/>
    </font>
    <font>
      <sz val="10"/>
      <color rgb="FFFF0000"/>
      <name val="Calibri"/>
      <family val="2"/>
      <scheme val="minor"/>
    </font>
    <font>
      <sz val="10"/>
      <color rgb="FFFF0000"/>
      <name val="Calibri"/>
      <family val="2"/>
      <charset val="161"/>
      <scheme val="minor"/>
    </font>
    <font>
      <sz val="9"/>
      <color rgb="FFFF0000"/>
      <name val="Calibri"/>
      <family val="2"/>
      <charset val="161"/>
      <scheme val="minor"/>
    </font>
    <font>
      <sz val="10"/>
      <color rgb="FF7030A0"/>
      <name val="Calibri"/>
      <family val="2"/>
      <scheme val="minor"/>
    </font>
    <font>
      <sz val="11"/>
      <color rgb="FF7030A0"/>
      <name val="Calibri"/>
      <family val="2"/>
      <scheme val="minor"/>
    </font>
    <font>
      <sz val="10"/>
      <color rgb="FF7030A0"/>
      <name val="Calibri"/>
      <family val="2"/>
      <charset val="161"/>
      <scheme val="minor"/>
    </font>
    <font>
      <sz val="9"/>
      <color rgb="FF7030A0"/>
      <name val="Calibri"/>
      <family val="2"/>
      <charset val="161"/>
      <scheme val="minor"/>
    </font>
    <font>
      <sz val="8"/>
      <name val="Calibri"/>
      <family val="2"/>
      <scheme val="minor"/>
    </font>
    <font>
      <i/>
      <sz val="9"/>
      <name val="Calibri"/>
      <family val="2"/>
      <scheme val="minor"/>
    </font>
    <font>
      <b/>
      <sz val="8"/>
      <name val="Calibri"/>
      <family val="2"/>
      <scheme val="minor"/>
    </font>
    <font>
      <b/>
      <i/>
      <sz val="9"/>
      <name val="Calibri"/>
      <family val="2"/>
      <scheme val="minor"/>
    </font>
    <font>
      <b/>
      <sz val="11"/>
      <color theme="1"/>
      <name val="Calibri"/>
      <family val="2"/>
      <scheme val="minor"/>
    </font>
    <font>
      <b/>
      <sz val="12"/>
      <color theme="1"/>
      <name val="Calibri"/>
      <family val="2"/>
      <scheme val="minor"/>
    </font>
    <font>
      <b/>
      <sz val="12"/>
      <color rgb="FF000000"/>
      <name val="Calibri"/>
      <family val="2"/>
      <scheme val="minor"/>
    </font>
    <font>
      <b/>
      <i/>
      <sz val="9"/>
      <color theme="1"/>
      <name val="Calibri"/>
      <family val="2"/>
      <scheme val="minor"/>
    </font>
    <font>
      <b/>
      <sz val="10"/>
      <color theme="1"/>
      <name val="Calibri"/>
      <family val="2"/>
      <charset val="161"/>
      <scheme val="minor"/>
    </font>
    <font>
      <b/>
      <sz val="10"/>
      <color rgb="FF0070C0"/>
      <name val="Calibri"/>
      <family val="2"/>
      <charset val="161"/>
      <scheme val="minor"/>
    </font>
  </fonts>
  <fills count="1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D9D9D9"/>
        <bgColor indexed="64"/>
      </patternFill>
    </fill>
    <fill>
      <patternFill patternType="solid">
        <fgColor theme="0"/>
        <bgColor rgb="FF000000"/>
      </patternFill>
    </fill>
    <fill>
      <patternFill patternType="solid">
        <fgColor theme="0"/>
        <bgColor indexed="0"/>
      </patternFill>
    </fill>
    <fill>
      <patternFill patternType="solid">
        <fgColor rgb="FFFFFFCC"/>
        <bgColor indexed="64"/>
      </patternFill>
    </fill>
    <fill>
      <patternFill patternType="solid">
        <fgColor rgb="FFFF000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tint="-4.9989318521683403E-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rgb="FF000000"/>
      </left>
      <right style="thin">
        <color rgb="FF000000"/>
      </right>
      <top style="thin">
        <color rgb="FF000000"/>
      </top>
      <bottom style="thin">
        <color rgb="FF00000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95B3D7"/>
      </left>
      <right/>
      <top style="thin">
        <color indexed="64"/>
      </top>
      <bottom style="thin">
        <color theme="4" tint="0.39997558519241921"/>
      </bottom>
      <diagonal/>
    </border>
    <border>
      <left style="thin">
        <color indexed="64"/>
      </left>
      <right/>
      <top style="thin">
        <color indexed="64"/>
      </top>
      <bottom style="thin">
        <color theme="4" tint="0.39997558519241921"/>
      </bottom>
      <diagonal/>
    </border>
    <border>
      <left style="thin">
        <color rgb="FF95B3D7"/>
      </left>
      <right style="thin">
        <color indexed="64"/>
      </right>
      <top style="thin">
        <color indexed="64"/>
      </top>
      <bottom style="thin">
        <color indexed="64"/>
      </bottom>
      <diagonal/>
    </border>
    <border>
      <left/>
      <right/>
      <top style="thin">
        <color indexed="64"/>
      </top>
      <bottom style="thin">
        <color theme="4" tint="0.39997558519241921"/>
      </bottom>
      <diagonal/>
    </border>
    <border>
      <left style="thin">
        <color indexed="64"/>
      </left>
      <right style="thin">
        <color indexed="64"/>
      </right>
      <top style="medium">
        <color indexed="64"/>
      </top>
      <bottom style="thin">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indexed="64"/>
      </left>
      <right style="thin">
        <color rgb="FF000000"/>
      </right>
      <top style="thin">
        <color indexed="64"/>
      </top>
      <bottom style="thin">
        <color theme="4" tint="0.39997558519241921"/>
      </bottom>
      <diagonal/>
    </border>
    <border>
      <left/>
      <right/>
      <top style="double">
        <color theme="1"/>
      </top>
      <bottom style="medium">
        <color theme="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cellStyleXfs>
  <cellXfs count="474">
    <xf numFmtId="0" fontId="0" fillId="0" borderId="0" xfId="0"/>
    <xf numFmtId="0" fontId="3" fillId="0" borderId="0" xfId="0" applyFont="1" applyAlignment="1">
      <alignment horizontal="center" vertical="top"/>
    </xf>
    <xf numFmtId="0" fontId="3" fillId="0" borderId="0" xfId="0" applyFont="1" applyAlignment="1">
      <alignment vertical="top"/>
    </xf>
    <xf numFmtId="0" fontId="3" fillId="0" borderId="0" xfId="0" applyFont="1" applyAlignment="1">
      <alignment horizontal="center" vertical="center"/>
    </xf>
    <xf numFmtId="4" fontId="5" fillId="3" borderId="1" xfId="0" applyNumberFormat="1" applyFont="1" applyFill="1" applyBorder="1" applyAlignment="1">
      <alignment horizontal="center" vertical="center" wrapText="1"/>
    </xf>
    <xf numFmtId="0" fontId="5" fillId="0" borderId="0" xfId="0" applyFont="1" applyAlignment="1">
      <alignment vertical="center" wrapText="1"/>
    </xf>
    <xf numFmtId="4" fontId="8"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horizontal="center" vertical="center"/>
    </xf>
    <xf numFmtId="0" fontId="8" fillId="0" borderId="0" xfId="0" applyFont="1" applyAlignment="1">
      <alignment horizontal="center" vertical="center" wrapText="1"/>
    </xf>
    <xf numFmtId="0" fontId="8" fillId="0" borderId="0" xfId="0" applyFont="1" applyAlignment="1">
      <alignment vertical="center" wrapText="1"/>
    </xf>
    <xf numFmtId="0" fontId="8" fillId="0" borderId="0" xfId="0" applyFont="1" applyAlignment="1">
      <alignment vertical="center"/>
    </xf>
    <xf numFmtId="4" fontId="8" fillId="0" borderId="0" xfId="0" applyNumberFormat="1" applyFont="1" applyAlignment="1">
      <alignment vertical="center"/>
    </xf>
    <xf numFmtId="3" fontId="8" fillId="0" borderId="0" xfId="0" applyNumberFormat="1" applyFont="1" applyAlignment="1">
      <alignment horizontal="center" vertical="center"/>
    </xf>
    <xf numFmtId="4" fontId="8" fillId="0" borderId="0" xfId="0" applyNumberFormat="1" applyFont="1" applyAlignment="1">
      <alignment horizontal="center" vertical="center"/>
    </xf>
    <xf numFmtId="0" fontId="2" fillId="0" borderId="0" xfId="0" applyFont="1" applyAlignment="1">
      <alignment vertical="center"/>
    </xf>
    <xf numFmtId="9" fontId="8" fillId="0" borderId="0" xfId="2" applyFont="1" applyAlignment="1">
      <alignment vertical="center"/>
    </xf>
    <xf numFmtId="164" fontId="10" fillId="0" borderId="0" xfId="0" applyNumberFormat="1" applyFont="1" applyAlignment="1">
      <alignment vertical="center"/>
    </xf>
    <xf numFmtId="0" fontId="11" fillId="5" borderId="2" xfId="0" applyFont="1" applyFill="1" applyBorder="1" applyAlignment="1">
      <alignment horizontal="center"/>
    </xf>
    <xf numFmtId="0" fontId="11" fillId="5" borderId="0" xfId="0" applyFont="1" applyFill="1" applyAlignment="1">
      <alignment horizontal="center"/>
    </xf>
    <xf numFmtId="0" fontId="11" fillId="5" borderId="2" xfId="0" applyFont="1" applyFill="1" applyBorder="1" applyAlignment="1">
      <alignment horizontal="center" wrapText="1"/>
    </xf>
    <xf numFmtId="0" fontId="11" fillId="5" borderId="2"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0" fillId="0" borderId="0" xfId="0" applyAlignment="1">
      <alignment horizontal="center" vertical="center"/>
    </xf>
    <xf numFmtId="0" fontId="0" fillId="0" borderId="7" xfId="0" applyBorder="1" applyAlignment="1">
      <alignment horizontal="center" vertical="center"/>
    </xf>
    <xf numFmtId="0" fontId="0" fillId="0" borderId="7" xfId="0" applyBorder="1" applyAlignment="1">
      <alignment horizontal="center" vertical="center" wrapText="1"/>
    </xf>
    <xf numFmtId="0" fontId="0" fillId="0" borderId="0" xfId="0" applyAlignment="1">
      <alignment horizontal="center" vertical="center" wrapText="1"/>
    </xf>
    <xf numFmtId="4" fontId="0" fillId="0" borderId="0" xfId="0" applyNumberFormat="1" applyAlignment="1">
      <alignment horizontal="center" vertical="center"/>
    </xf>
    <xf numFmtId="0" fontId="13" fillId="0" borderId="0" xfId="0" applyFont="1" applyAlignment="1">
      <alignment horizontal="center" wrapText="1"/>
    </xf>
    <xf numFmtId="0" fontId="0" fillId="0" borderId="0" xfId="0" applyAlignment="1">
      <alignment wrapText="1"/>
    </xf>
    <xf numFmtId="4" fontId="0" fillId="0" borderId="0" xfId="0" applyNumberFormat="1"/>
    <xf numFmtId="0" fontId="14" fillId="2" borderId="9" xfId="0" applyFont="1" applyFill="1" applyBorder="1" applyAlignment="1">
      <alignment wrapText="1"/>
    </xf>
    <xf numFmtId="0" fontId="14" fillId="0" borderId="9" xfId="0" applyFont="1" applyBorder="1"/>
    <xf numFmtId="0" fontId="15" fillId="0" borderId="9" xfId="0" applyFont="1" applyBorder="1" applyAlignment="1">
      <alignment wrapText="1"/>
    </xf>
    <xf numFmtId="2" fontId="14" fillId="2" borderId="9" xfId="0" applyNumberFormat="1" applyFont="1" applyFill="1" applyBorder="1" applyAlignment="1">
      <alignment wrapText="1"/>
    </xf>
    <xf numFmtId="2" fontId="0" fillId="0" borderId="0" xfId="0" applyNumberFormat="1"/>
    <xf numFmtId="4" fontId="0" fillId="4" borderId="0" xfId="0" applyNumberFormat="1" applyFill="1"/>
    <xf numFmtId="0" fontId="15" fillId="6" borderId="9" xfId="0" applyFont="1" applyFill="1" applyBorder="1" applyAlignment="1">
      <alignment wrapText="1"/>
    </xf>
    <xf numFmtId="2" fontId="0" fillId="0" borderId="0" xfId="0" applyNumberFormat="1" applyAlignment="1">
      <alignment wrapText="1"/>
    </xf>
    <xf numFmtId="164" fontId="20" fillId="0" borderId="9" xfId="0" applyNumberFormat="1" applyFont="1" applyBorder="1" applyAlignment="1">
      <alignment horizontal="left" vertical="center" wrapText="1"/>
    </xf>
    <xf numFmtId="49" fontId="19" fillId="0" borderId="9" xfId="0" applyNumberFormat="1" applyFont="1" applyBorder="1" applyAlignment="1">
      <alignment horizontal="left" vertical="center" wrapText="1"/>
    </xf>
    <xf numFmtId="3" fontId="18" fillId="0" borderId="9" xfId="0" applyNumberFormat="1" applyFont="1" applyBorder="1" applyAlignment="1">
      <alignment horizontal="left" vertical="center" wrapText="1"/>
    </xf>
    <xf numFmtId="3" fontId="19" fillId="0" borderId="9" xfId="0" applyNumberFormat="1" applyFont="1" applyBorder="1" applyAlignment="1">
      <alignment horizontal="left" vertical="center" wrapText="1"/>
    </xf>
    <xf numFmtId="13" fontId="19" fillId="0" borderId="9" xfId="4" applyNumberFormat="1" applyFont="1" applyBorder="1" applyAlignment="1">
      <alignment horizontal="left" vertical="center" wrapText="1"/>
    </xf>
    <xf numFmtId="0" fontId="0" fillId="0" borderId="0" xfId="0" applyAlignment="1">
      <alignment vertical="top"/>
    </xf>
    <xf numFmtId="0" fontId="0" fillId="0" borderId="0" xfId="0" applyAlignment="1">
      <alignment horizontal="center" vertical="top"/>
    </xf>
    <xf numFmtId="164" fontId="0" fillId="0" borderId="0" xfId="0" applyNumberFormat="1" applyAlignment="1">
      <alignment horizontal="center" vertical="center"/>
    </xf>
    <xf numFmtId="0" fontId="0" fillId="0" borderId="0" xfId="0" applyAlignment="1">
      <alignment horizontal="left" vertical="center"/>
    </xf>
    <xf numFmtId="0" fontId="21" fillId="0" borderId="0" xfId="0" applyFont="1"/>
    <xf numFmtId="0" fontId="0" fillId="0" borderId="0" xfId="0" applyAlignment="1">
      <alignment horizontal="left" vertical="center" wrapText="1"/>
    </xf>
    <xf numFmtId="0" fontId="22" fillId="0" borderId="0" xfId="0" applyFont="1"/>
    <xf numFmtId="0" fontId="23" fillId="0" borderId="0" xfId="0" applyFont="1"/>
    <xf numFmtId="164" fontId="22" fillId="0" borderId="0" xfId="0" applyNumberFormat="1" applyFont="1"/>
    <xf numFmtId="0" fontId="24" fillId="0" borderId="0" xfId="0" applyFont="1" applyAlignment="1">
      <alignment vertical="top"/>
    </xf>
    <xf numFmtId="164" fontId="25" fillId="0" borderId="0" xfId="0" applyNumberFormat="1" applyFont="1" applyAlignment="1">
      <alignment horizontal="center" vertical="center"/>
    </xf>
    <xf numFmtId="3" fontId="0" fillId="0" borderId="0" xfId="0" applyNumberFormat="1" applyAlignment="1">
      <alignment horizontal="center" vertical="center"/>
    </xf>
    <xf numFmtId="0" fontId="27" fillId="0" borderId="11" xfId="0" applyFont="1" applyBorder="1" applyAlignment="1">
      <alignment horizontal="left" vertical="center" wrapText="1"/>
    </xf>
    <xf numFmtId="0" fontId="18" fillId="0" borderId="9" xfId="5" applyFont="1" applyBorder="1" applyAlignment="1">
      <alignment horizontal="left" vertical="center" wrapText="1"/>
    </xf>
    <xf numFmtId="4" fontId="27" fillId="0" borderId="9" xfId="0" applyNumberFormat="1" applyFont="1" applyBorder="1" applyAlignment="1">
      <alignment horizontal="left" vertical="center" wrapText="1"/>
    </xf>
    <xf numFmtId="0" fontId="2" fillId="2" borderId="9" xfId="0" applyFont="1" applyFill="1" applyBorder="1" applyAlignment="1">
      <alignment horizontal="left" vertical="center" wrapText="1"/>
    </xf>
    <xf numFmtId="3" fontId="20" fillId="0" borderId="9" xfId="0" applyNumberFormat="1" applyFont="1" applyBorder="1" applyAlignment="1">
      <alignment horizontal="center" vertical="center" wrapText="1"/>
    </xf>
    <xf numFmtId="3" fontId="20" fillId="0" borderId="9" xfId="0" applyNumberFormat="1" applyFont="1" applyBorder="1" applyAlignment="1">
      <alignment horizontal="center" vertical="center"/>
    </xf>
    <xf numFmtId="0" fontId="27" fillId="0" borderId="9" xfId="0" applyFont="1" applyBorder="1" applyAlignment="1">
      <alignment horizontal="left" vertical="center" wrapText="1"/>
    </xf>
    <xf numFmtId="3" fontId="19" fillId="0" borderId="9" xfId="5" applyNumberFormat="1" applyFont="1" applyBorder="1" applyAlignment="1">
      <alignment horizontal="left" vertical="center" wrapText="1"/>
    </xf>
    <xf numFmtId="0" fontId="0" fillId="0" borderId="9" xfId="0" applyBorder="1" applyAlignment="1">
      <alignment horizontal="left" vertical="center" wrapText="1"/>
    </xf>
    <xf numFmtId="4" fontId="0" fillId="0" borderId="9" xfId="0" applyNumberFormat="1" applyBorder="1" applyAlignment="1">
      <alignment horizontal="left" vertical="center" wrapText="1"/>
    </xf>
    <xf numFmtId="49" fontId="18" fillId="0" borderId="9" xfId="0" applyNumberFormat="1" applyFont="1" applyBorder="1" applyAlignment="1">
      <alignment horizontal="left" vertical="center" wrapText="1"/>
    </xf>
    <xf numFmtId="0" fontId="18" fillId="0" borderId="9" xfId="0" applyFont="1" applyBorder="1" applyAlignment="1">
      <alignment horizontal="left" vertical="center" wrapText="1"/>
    </xf>
    <xf numFmtId="49" fontId="18" fillId="8" borderId="9" xfId="0" applyNumberFormat="1" applyFont="1" applyFill="1" applyBorder="1" applyAlignment="1">
      <alignment horizontal="left" vertical="center" wrapText="1"/>
    </xf>
    <xf numFmtId="3" fontId="18" fillId="9" borderId="9" xfId="0" applyNumberFormat="1" applyFont="1" applyFill="1" applyBorder="1" applyAlignment="1">
      <alignment horizontal="left" vertical="center" wrapText="1"/>
    </xf>
    <xf numFmtId="4" fontId="18" fillId="0" borderId="9" xfId="0" applyNumberFormat="1" applyFont="1" applyBorder="1" applyAlignment="1">
      <alignment horizontal="left" vertical="center" wrapText="1"/>
    </xf>
    <xf numFmtId="4" fontId="19" fillId="0" borderId="9" xfId="4" applyNumberFormat="1" applyFont="1" applyBorder="1" applyAlignment="1">
      <alignment horizontal="left" vertical="center" wrapText="1"/>
    </xf>
    <xf numFmtId="4" fontId="20" fillId="0" borderId="9" xfId="0" applyNumberFormat="1" applyFont="1" applyBorder="1" applyAlignment="1">
      <alignment horizontal="center" vertical="center" wrapText="1"/>
    </xf>
    <xf numFmtId="4" fontId="20" fillId="0" borderId="9" xfId="0" applyNumberFormat="1" applyFont="1" applyBorder="1" applyAlignment="1">
      <alignment horizontal="left" vertical="center" wrapText="1"/>
    </xf>
    <xf numFmtId="4" fontId="0" fillId="0" borderId="0" xfId="0" applyNumberFormat="1" applyAlignment="1">
      <alignment horizontal="left" vertical="center" wrapText="1"/>
    </xf>
    <xf numFmtId="49" fontId="18" fillId="0" borderId="9" xfId="0" quotePrefix="1" applyNumberFormat="1" applyFont="1" applyBorder="1" applyAlignment="1">
      <alignment horizontal="left" vertical="center" wrapText="1"/>
    </xf>
    <xf numFmtId="3" fontId="29" fillId="0" borderId="9" xfId="0" applyNumberFormat="1" applyFont="1" applyBorder="1" applyAlignment="1">
      <alignment horizontal="center" vertical="center" wrapText="1"/>
    </xf>
    <xf numFmtId="0" fontId="0" fillId="4" borderId="0" xfId="0" applyFill="1" applyAlignment="1">
      <alignment horizontal="left" vertical="center" wrapText="1"/>
    </xf>
    <xf numFmtId="13" fontId="19" fillId="0" borderId="12" xfId="4" applyNumberFormat="1" applyFont="1" applyBorder="1" applyAlignment="1">
      <alignment horizontal="left" vertical="center" wrapText="1"/>
    </xf>
    <xf numFmtId="0" fontId="30" fillId="0" borderId="0" xfId="0" applyFont="1" applyAlignment="1">
      <alignment horizontal="left" vertical="center" wrapText="1"/>
    </xf>
    <xf numFmtId="49" fontId="31" fillId="0" borderId="9" xfId="0" applyNumberFormat="1" applyFont="1" applyBorder="1" applyAlignment="1">
      <alignment horizontal="left" vertical="center" wrapText="1"/>
    </xf>
    <xf numFmtId="3" fontId="0" fillId="0" borderId="9" xfId="0" applyNumberFormat="1" applyBorder="1" applyAlignment="1">
      <alignment horizontal="center" vertical="center" wrapText="1"/>
    </xf>
    <xf numFmtId="0" fontId="32" fillId="0" borderId="9" xfId="0" applyFont="1" applyBorder="1" applyAlignment="1">
      <alignment horizontal="left" vertical="center" wrapText="1"/>
    </xf>
    <xf numFmtId="3" fontId="0" fillId="2" borderId="9" xfId="0" applyNumberFormat="1" applyFill="1" applyBorder="1" applyAlignment="1">
      <alignment horizontal="center" vertical="center" wrapText="1"/>
    </xf>
    <xf numFmtId="0" fontId="19" fillId="0" borderId="9" xfId="0" applyFont="1" applyBorder="1" applyAlignment="1">
      <alignment horizontal="left" vertical="center" wrapText="1"/>
    </xf>
    <xf numFmtId="49" fontId="19" fillId="0" borderId="12" xfId="0" applyNumberFormat="1" applyFont="1" applyBorder="1" applyAlignment="1">
      <alignment horizontal="left" vertical="center" wrapText="1"/>
    </xf>
    <xf numFmtId="0" fontId="19" fillId="0" borderId="12" xfId="0" applyFont="1" applyBorder="1" applyAlignment="1">
      <alignment horizontal="left" vertical="center" wrapText="1"/>
    </xf>
    <xf numFmtId="3" fontId="19" fillId="0" borderId="12" xfId="0" applyNumberFormat="1" applyFont="1" applyBorder="1" applyAlignment="1">
      <alignment horizontal="left" vertical="center" wrapText="1"/>
    </xf>
    <xf numFmtId="3" fontId="33" fillId="0" borderId="9" xfId="0" applyNumberFormat="1" applyFont="1" applyBorder="1" applyAlignment="1">
      <alignment horizontal="center" vertical="center"/>
    </xf>
    <xf numFmtId="49" fontId="18" fillId="0" borderId="12" xfId="0" applyNumberFormat="1" applyFont="1" applyBorder="1" applyAlignment="1">
      <alignment horizontal="left" vertical="center" wrapText="1"/>
    </xf>
    <xf numFmtId="0" fontId="18" fillId="0" borderId="12" xfId="0" applyFont="1" applyBorder="1" applyAlignment="1">
      <alignment horizontal="left" vertical="center" wrapText="1"/>
    </xf>
    <xf numFmtId="3" fontId="18" fillId="0" borderId="12" xfId="0" applyNumberFormat="1" applyFont="1" applyBorder="1" applyAlignment="1">
      <alignment horizontal="left" vertical="center" wrapText="1"/>
    </xf>
    <xf numFmtId="0" fontId="0" fillId="2" borderId="0" xfId="0" applyFill="1" applyAlignment="1">
      <alignment horizontal="left" vertical="center" wrapText="1"/>
    </xf>
    <xf numFmtId="6" fontId="19" fillId="0" borderId="9" xfId="0" applyNumberFormat="1" applyFont="1" applyBorder="1" applyAlignment="1">
      <alignment horizontal="left" vertical="center" wrapText="1"/>
    </xf>
    <xf numFmtId="0" fontId="0" fillId="10" borderId="0" xfId="0" applyFill="1" applyAlignment="1">
      <alignment horizontal="left" vertical="center" wrapText="1"/>
    </xf>
    <xf numFmtId="4" fontId="19" fillId="0" borderId="9" xfId="0" applyNumberFormat="1" applyFont="1" applyBorder="1" applyAlignment="1">
      <alignment horizontal="left" vertical="center" wrapText="1"/>
    </xf>
    <xf numFmtId="165" fontId="19" fillId="0" borderId="9" xfId="0" applyNumberFormat="1" applyFont="1" applyBorder="1" applyAlignment="1">
      <alignment horizontal="left" vertical="center" wrapText="1"/>
    </xf>
    <xf numFmtId="3" fontId="27" fillId="0" borderId="9" xfId="0" applyNumberFormat="1" applyFont="1" applyBorder="1" applyAlignment="1">
      <alignment horizontal="center" vertical="center" wrapText="1"/>
    </xf>
    <xf numFmtId="0" fontId="34" fillId="0" borderId="0" xfId="0" applyFont="1" applyAlignment="1">
      <alignment horizontal="left" vertical="center" wrapText="1"/>
    </xf>
    <xf numFmtId="3" fontId="19" fillId="0" borderId="9" xfId="0" applyNumberFormat="1" applyFont="1" applyBorder="1" applyAlignment="1">
      <alignment horizontal="center" vertical="center" wrapText="1"/>
    </xf>
    <xf numFmtId="0" fontId="0" fillId="11" borderId="0" xfId="0" applyFill="1" applyAlignment="1">
      <alignment horizontal="left" vertical="center" wrapText="1"/>
    </xf>
    <xf numFmtId="3" fontId="18" fillId="2" borderId="9" xfId="0" applyNumberFormat="1" applyFont="1" applyFill="1" applyBorder="1" applyAlignment="1">
      <alignment horizontal="left" vertical="center" wrapText="1"/>
    </xf>
    <xf numFmtId="13" fontId="19" fillId="2" borderId="9" xfId="4" applyNumberFormat="1" applyFont="1" applyFill="1" applyBorder="1" applyAlignment="1">
      <alignment horizontal="left" vertical="center" wrapText="1"/>
    </xf>
    <xf numFmtId="49" fontId="18" fillId="2" borderId="9" xfId="0" applyNumberFormat="1" applyFont="1" applyFill="1" applyBorder="1" applyAlignment="1">
      <alignment horizontal="left" vertical="center" wrapText="1"/>
    </xf>
    <xf numFmtId="0" fontId="18" fillId="2" borderId="9" xfId="0" applyFont="1" applyFill="1" applyBorder="1" applyAlignment="1">
      <alignment horizontal="left" vertical="center" wrapText="1"/>
    </xf>
    <xf numFmtId="3" fontId="19" fillId="2" borderId="9" xfId="0" applyNumberFormat="1" applyFont="1" applyFill="1" applyBorder="1" applyAlignment="1">
      <alignment horizontal="left" vertical="center" wrapText="1"/>
    </xf>
    <xf numFmtId="0" fontId="19" fillId="2" borderId="9" xfId="0" applyFont="1" applyFill="1" applyBorder="1" applyAlignment="1">
      <alignment horizontal="left" vertical="center" wrapText="1"/>
    </xf>
    <xf numFmtId="4" fontId="19" fillId="2" borderId="9" xfId="0" applyNumberFormat="1" applyFont="1" applyFill="1" applyBorder="1" applyAlignment="1">
      <alignment horizontal="left" vertical="center" wrapText="1"/>
    </xf>
    <xf numFmtId="3" fontId="18" fillId="4" borderId="9" xfId="0" applyNumberFormat="1" applyFont="1" applyFill="1" applyBorder="1" applyAlignment="1">
      <alignment horizontal="left" vertical="center" wrapText="1"/>
    </xf>
    <xf numFmtId="0" fontId="34" fillId="12" borderId="0" xfId="0" applyFont="1" applyFill="1" applyAlignment="1">
      <alignment horizontal="left" vertical="center" wrapText="1"/>
    </xf>
    <xf numFmtId="49" fontId="19" fillId="0" borderId="9" xfId="5" applyNumberFormat="1" applyFont="1" applyBorder="1" applyAlignment="1">
      <alignment horizontal="left" vertical="center" wrapText="1"/>
    </xf>
    <xf numFmtId="0" fontId="19" fillId="0" borderId="9" xfId="5" applyFont="1" applyBorder="1" applyAlignment="1">
      <alignment horizontal="left" vertical="center" wrapText="1"/>
    </xf>
    <xf numFmtId="0" fontId="36" fillId="0" borderId="0" xfId="0" applyFont="1" applyAlignment="1">
      <alignment horizontal="left" vertical="center" wrapText="1"/>
    </xf>
    <xf numFmtId="0" fontId="37" fillId="0" borderId="9" xfId="0" applyFont="1" applyBorder="1" applyAlignment="1">
      <alignment horizontal="left" vertical="center" wrapText="1"/>
    </xf>
    <xf numFmtId="3" fontId="18" fillId="0" borderId="13" xfId="0" applyNumberFormat="1" applyFont="1" applyBorder="1" applyAlignment="1">
      <alignment horizontal="left" vertical="center" wrapText="1"/>
    </xf>
    <xf numFmtId="13" fontId="19" fillId="0" borderId="14" xfId="4" applyNumberFormat="1" applyFont="1" applyBorder="1" applyAlignment="1">
      <alignment horizontal="left" vertical="center" wrapText="1"/>
    </xf>
    <xf numFmtId="49" fontId="18" fillId="0" borderId="14" xfId="0" applyNumberFormat="1" applyFont="1" applyBorder="1" applyAlignment="1">
      <alignment horizontal="left" vertical="center" wrapText="1"/>
    </xf>
    <xf numFmtId="49" fontId="19" fillId="0" borderId="14" xfId="0" applyNumberFormat="1" applyFont="1" applyBorder="1" applyAlignment="1">
      <alignment horizontal="left" vertical="center" wrapText="1"/>
    </xf>
    <xf numFmtId="0" fontId="18" fillId="0" borderId="14" xfId="0" applyFont="1" applyBorder="1" applyAlignment="1">
      <alignment horizontal="left" vertical="center" wrapText="1"/>
    </xf>
    <xf numFmtId="3" fontId="18" fillId="0" borderId="14" xfId="0" applyNumberFormat="1" applyFont="1" applyBorder="1" applyAlignment="1">
      <alignment horizontal="left" vertical="center" wrapText="1"/>
    </xf>
    <xf numFmtId="3" fontId="19" fillId="0" borderId="14" xfId="0" applyNumberFormat="1" applyFont="1" applyBorder="1" applyAlignment="1">
      <alignment horizontal="left" vertical="center" wrapText="1"/>
    </xf>
    <xf numFmtId="0" fontId="27" fillId="0" borderId="13" xfId="0" applyFont="1" applyBorder="1" applyAlignment="1">
      <alignment horizontal="left" vertical="center" wrapText="1"/>
    </xf>
    <xf numFmtId="3" fontId="19" fillId="0" borderId="14" xfId="5" applyNumberFormat="1" applyFont="1" applyBorder="1" applyAlignment="1">
      <alignment horizontal="left" vertical="center" wrapText="1"/>
    </xf>
    <xf numFmtId="0" fontId="27" fillId="0" borderId="14" xfId="0" applyFont="1" applyBorder="1" applyAlignment="1">
      <alignment horizontal="left" vertical="center" wrapText="1"/>
    </xf>
    <xf numFmtId="0" fontId="0" fillId="0" borderId="14" xfId="0" applyBorder="1" applyAlignment="1">
      <alignment horizontal="left" vertical="center" wrapText="1"/>
    </xf>
    <xf numFmtId="0" fontId="18" fillId="0" borderId="14" xfId="5" applyFont="1" applyBorder="1" applyAlignment="1">
      <alignment horizontal="left" vertical="center" wrapText="1"/>
    </xf>
    <xf numFmtId="4" fontId="0" fillId="0" borderId="14" xfId="0" applyNumberFormat="1" applyBorder="1" applyAlignment="1">
      <alignment horizontal="left" vertical="center" wrapText="1"/>
    </xf>
    <xf numFmtId="3" fontId="18" fillId="0" borderId="15" xfId="0" applyNumberFormat="1" applyFont="1" applyBorder="1" applyAlignment="1">
      <alignment horizontal="left" vertical="center" wrapText="1"/>
    </xf>
    <xf numFmtId="49" fontId="18" fillId="0" borderId="16" xfId="0" applyNumberFormat="1" applyFont="1" applyBorder="1" applyAlignment="1">
      <alignment horizontal="left" vertical="center" wrapText="1"/>
    </xf>
    <xf numFmtId="49" fontId="18" fillId="0" borderId="5" xfId="6" applyNumberFormat="1" applyFont="1" applyBorder="1" applyAlignment="1">
      <alignment horizontal="left" vertical="center" wrapText="1"/>
    </xf>
    <xf numFmtId="49" fontId="18" fillId="0" borderId="7" xfId="6" applyNumberFormat="1" applyFont="1" applyBorder="1" applyAlignment="1">
      <alignment horizontal="left" vertical="center" wrapText="1"/>
    </xf>
    <xf numFmtId="0" fontId="42" fillId="0" borderId="0" xfId="0" applyFont="1" applyAlignment="1">
      <alignment vertical="center"/>
    </xf>
    <xf numFmtId="0" fontId="41" fillId="0" borderId="0" xfId="0" applyFont="1" applyAlignment="1">
      <alignment vertical="top"/>
    </xf>
    <xf numFmtId="0" fontId="41" fillId="0" borderId="0" xfId="0" applyFont="1" applyAlignment="1">
      <alignment horizontal="center" vertical="center"/>
    </xf>
    <xf numFmtId="0" fontId="42" fillId="0" borderId="0" xfId="0" applyFont="1" applyAlignment="1">
      <alignment horizontal="center" vertical="center"/>
    </xf>
    <xf numFmtId="4" fontId="5" fillId="3" borderId="9" xfId="0" applyNumberFormat="1" applyFont="1" applyFill="1" applyBorder="1" applyAlignment="1">
      <alignment horizontal="left" vertical="top" wrapText="1"/>
    </xf>
    <xf numFmtId="4" fontId="6" fillId="3" borderId="9" xfId="0" applyNumberFormat="1" applyFont="1" applyFill="1" applyBorder="1" applyAlignment="1">
      <alignment horizontal="left" vertical="top" wrapText="1"/>
    </xf>
    <xf numFmtId="3" fontId="7" fillId="3" borderId="9" xfId="0" applyNumberFormat="1" applyFont="1" applyFill="1" applyBorder="1" applyAlignment="1">
      <alignment horizontal="center" vertical="top" wrapText="1"/>
    </xf>
    <xf numFmtId="164" fontId="5" fillId="3" borderId="9" xfId="0" applyNumberFormat="1" applyFont="1" applyFill="1" applyBorder="1" applyAlignment="1">
      <alignment horizontal="left" vertical="top" wrapText="1"/>
    </xf>
    <xf numFmtId="1" fontId="43" fillId="13" borderId="9" xfId="0" applyNumberFormat="1" applyFont="1" applyFill="1" applyBorder="1" applyAlignment="1">
      <alignment horizontal="center" vertical="top" wrapText="1"/>
    </xf>
    <xf numFmtId="0" fontId="44" fillId="13" borderId="9" xfId="0" applyFont="1" applyFill="1" applyBorder="1" applyAlignment="1">
      <alignment horizontal="center" vertical="top" wrapText="1"/>
    </xf>
    <xf numFmtId="1" fontId="44" fillId="13" borderId="9" xfId="0" applyNumberFormat="1" applyFont="1" applyFill="1" applyBorder="1" applyAlignment="1">
      <alignment horizontal="center" vertical="top" wrapText="1"/>
    </xf>
    <xf numFmtId="0" fontId="44" fillId="8" borderId="9" xfId="4" applyFont="1" applyFill="1" applyBorder="1" applyAlignment="1" applyProtection="1">
      <alignment horizontal="center" vertical="top" wrapText="1"/>
      <protection locked="0"/>
    </xf>
    <xf numFmtId="0" fontId="44" fillId="13" borderId="9" xfId="0" applyFont="1" applyFill="1" applyBorder="1" applyAlignment="1">
      <alignment horizontal="left" vertical="top" wrapText="1"/>
    </xf>
    <xf numFmtId="0" fontId="43" fillId="13" borderId="9" xfId="0" applyFont="1" applyFill="1" applyBorder="1" applyAlignment="1">
      <alignment horizontal="center" vertical="top" wrapText="1"/>
    </xf>
    <xf numFmtId="4" fontId="26" fillId="8" borderId="9" xfId="4" applyNumberFormat="1" applyFont="1" applyFill="1" applyBorder="1" applyAlignment="1" applyProtection="1">
      <alignment horizontal="center" vertical="top" wrapText="1"/>
      <protection locked="0"/>
    </xf>
    <xf numFmtId="4" fontId="26" fillId="4" borderId="17" xfId="0" applyNumberFormat="1" applyFont="1" applyFill="1" applyBorder="1" applyAlignment="1">
      <alignment horizontal="center" vertical="top" wrapText="1"/>
    </xf>
    <xf numFmtId="4" fontId="44" fillId="8" borderId="9" xfId="4" applyNumberFormat="1" applyFont="1" applyFill="1" applyBorder="1" applyAlignment="1" applyProtection="1">
      <alignment vertical="top" wrapText="1"/>
      <protection locked="0"/>
    </xf>
    <xf numFmtId="4" fontId="44" fillId="8" borderId="9" xfId="4" applyNumberFormat="1" applyFont="1" applyFill="1" applyBorder="1" applyAlignment="1" applyProtection="1">
      <alignment horizontal="center" vertical="top" wrapText="1"/>
      <protection locked="0"/>
    </xf>
    <xf numFmtId="0" fontId="0" fillId="0" borderId="0" xfId="0" applyAlignment="1">
      <alignment horizontal="left" vertical="top"/>
    </xf>
    <xf numFmtId="4" fontId="45" fillId="0" borderId="9" xfId="0" applyNumberFormat="1" applyFont="1" applyBorder="1" applyAlignment="1">
      <alignment horizontal="left" vertical="center" wrapText="1"/>
    </xf>
    <xf numFmtId="3" fontId="28" fillId="0" borderId="9" xfId="0" applyNumberFormat="1" applyFont="1" applyBorder="1" applyAlignment="1">
      <alignment horizontal="center" vertical="center" wrapText="1"/>
    </xf>
    <xf numFmtId="0" fontId="46" fillId="0" borderId="11" xfId="0" applyFont="1" applyBorder="1"/>
    <xf numFmtId="0" fontId="27" fillId="0" borderId="11" xfId="0" applyFont="1" applyBorder="1"/>
    <xf numFmtId="0" fontId="27" fillId="0" borderId="11" xfId="0" applyFont="1" applyBorder="1" applyAlignment="1">
      <alignment horizontal="center"/>
    </xf>
    <xf numFmtId="0" fontId="0" fillId="0" borderId="11" xfId="0" applyBorder="1"/>
    <xf numFmtId="2" fontId="18" fillId="0" borderId="9" xfId="5" applyNumberFormat="1" applyFont="1" applyBorder="1" applyAlignment="1">
      <alignment horizontal="left"/>
    </xf>
    <xf numFmtId="3" fontId="18" fillId="0" borderId="9" xfId="5" applyNumberFormat="1" applyFont="1" applyBorder="1" applyAlignment="1">
      <alignment horizontal="center"/>
    </xf>
    <xf numFmtId="4" fontId="46" fillId="0" borderId="11" xfId="0" applyNumberFormat="1" applyFont="1" applyBorder="1"/>
    <xf numFmtId="4" fontId="18" fillId="0" borderId="9" xfId="0" applyNumberFormat="1" applyFont="1" applyBorder="1" applyAlignment="1">
      <alignment horizontal="center"/>
    </xf>
    <xf numFmtId="4" fontId="27" fillId="0" borderId="11" xfId="0" applyNumberFormat="1" applyFont="1" applyBorder="1"/>
    <xf numFmtId="3" fontId="3" fillId="0" borderId="9" xfId="0" applyNumberFormat="1" applyFont="1" applyBorder="1" applyAlignment="1">
      <alignment vertical="center"/>
    </xf>
    <xf numFmtId="3" fontId="47" fillId="0" borderId="9" xfId="0" applyNumberFormat="1" applyFont="1" applyBorder="1" applyAlignment="1">
      <alignment vertical="center"/>
    </xf>
    <xf numFmtId="4" fontId="0" fillId="0" borderId="11" xfId="0" applyNumberFormat="1" applyBorder="1"/>
    <xf numFmtId="4" fontId="0" fillId="0" borderId="9" xfId="0" applyNumberFormat="1" applyBorder="1"/>
    <xf numFmtId="0" fontId="0" fillId="0" borderId="18" xfId="0" applyBorder="1"/>
    <xf numFmtId="0" fontId="27" fillId="0" borderId="9" xfId="0" applyFont="1" applyBorder="1"/>
    <xf numFmtId="0" fontId="0" fillId="0" borderId="9" xfId="0" applyBorder="1" applyAlignment="1">
      <alignment horizontal="center"/>
    </xf>
    <xf numFmtId="0" fontId="0" fillId="0" borderId="9" xfId="0" applyBorder="1"/>
    <xf numFmtId="3" fontId="19" fillId="0" borderId="9" xfId="5" applyNumberFormat="1" applyFont="1" applyBorder="1" applyAlignment="1">
      <alignment horizontal="left"/>
    </xf>
    <xf numFmtId="49" fontId="19" fillId="0" borderId="9" xfId="5" applyNumberFormat="1" applyFont="1" applyBorder="1" applyAlignment="1">
      <alignment horizontal="center"/>
    </xf>
    <xf numFmtId="3" fontId="19" fillId="0" borderId="9" xfId="5" applyNumberFormat="1" applyFont="1" applyBorder="1" applyAlignment="1">
      <alignment horizontal="center"/>
    </xf>
    <xf numFmtId="4" fontId="46" fillId="0" borderId="19" xfId="0" applyNumberFormat="1" applyFont="1" applyBorder="1"/>
    <xf numFmtId="0" fontId="41" fillId="0" borderId="9" xfId="0" applyFont="1" applyBorder="1"/>
    <xf numFmtId="3" fontId="19" fillId="0" borderId="9" xfId="5" applyNumberFormat="1" applyFont="1" applyBorder="1"/>
    <xf numFmtId="4" fontId="46" fillId="0" borderId="20" xfId="0" applyNumberFormat="1" applyFont="1" applyBorder="1"/>
    <xf numFmtId="3" fontId="45" fillId="0" borderId="9" xfId="0" applyNumberFormat="1" applyFont="1" applyBorder="1" applyAlignment="1">
      <alignment horizontal="left" vertical="center" wrapText="1"/>
    </xf>
    <xf numFmtId="1" fontId="46" fillId="0" borderId="9" xfId="0" applyNumberFormat="1" applyFont="1" applyBorder="1" applyAlignment="1">
      <alignment horizontal="center"/>
    </xf>
    <xf numFmtId="13" fontId="19" fillId="0" borderId="9" xfId="4" applyNumberFormat="1" applyFont="1" applyBorder="1" applyAlignment="1">
      <alignment horizontal="left"/>
    </xf>
    <xf numFmtId="13" fontId="19" fillId="0" borderId="9" xfId="4" applyNumberFormat="1" applyFont="1" applyBorder="1" applyAlignment="1">
      <alignment horizontal="center"/>
    </xf>
    <xf numFmtId="0" fontId="18" fillId="0" borderId="9" xfId="0" applyFont="1" applyBorder="1"/>
    <xf numFmtId="49" fontId="18" fillId="0" borderId="9" xfId="0" applyNumberFormat="1" applyFont="1" applyBorder="1" applyAlignment="1">
      <alignment horizontal="center"/>
    </xf>
    <xf numFmtId="49" fontId="18" fillId="0" borderId="9" xfId="0" applyNumberFormat="1" applyFont="1" applyBorder="1" applyAlignment="1">
      <alignment horizontal="left"/>
    </xf>
    <xf numFmtId="1" fontId="18" fillId="0" borderId="9" xfId="0" applyNumberFormat="1" applyFont="1" applyBorder="1" applyAlignment="1">
      <alignment horizontal="center"/>
    </xf>
    <xf numFmtId="2" fontId="18" fillId="0" borderId="9" xfId="0" applyNumberFormat="1" applyFont="1" applyBorder="1" applyAlignment="1">
      <alignment horizontal="left"/>
    </xf>
    <xf numFmtId="3" fontId="18" fillId="0" borderId="9" xfId="0" applyNumberFormat="1" applyFont="1" applyBorder="1" applyAlignment="1">
      <alignment horizontal="center"/>
    </xf>
    <xf numFmtId="3" fontId="46" fillId="0" borderId="9" xfId="0" applyNumberFormat="1" applyFont="1" applyBorder="1" applyAlignment="1">
      <alignment horizontal="right"/>
    </xf>
    <xf numFmtId="3" fontId="18" fillId="0" borderId="9" xfId="0" applyNumberFormat="1" applyFont="1" applyBorder="1"/>
    <xf numFmtId="3" fontId="46" fillId="0" borderId="9" xfId="0" applyNumberFormat="1" applyFont="1" applyBorder="1"/>
    <xf numFmtId="49" fontId="18" fillId="0" borderId="9" xfId="0" applyNumberFormat="1" applyFont="1" applyBorder="1"/>
    <xf numFmtId="4" fontId="28" fillId="0" borderId="9" xfId="0" applyNumberFormat="1" applyFont="1" applyBorder="1" applyAlignment="1">
      <alignment horizontal="center" vertical="center" wrapText="1"/>
    </xf>
    <xf numFmtId="49" fontId="18" fillId="9" borderId="9" xfId="0" applyNumberFormat="1" applyFont="1" applyFill="1" applyBorder="1" applyAlignment="1">
      <alignment horizontal="center"/>
    </xf>
    <xf numFmtId="49" fontId="46" fillId="0" borderId="9" xfId="0" applyNumberFormat="1" applyFont="1" applyBorder="1"/>
    <xf numFmtId="49" fontId="18" fillId="0" borderId="9" xfId="0" quotePrefix="1" applyNumberFormat="1" applyFont="1" applyBorder="1" applyAlignment="1">
      <alignment horizontal="center"/>
    </xf>
    <xf numFmtId="3" fontId="19" fillId="0" borderId="9" xfId="0" applyNumberFormat="1" applyFont="1" applyBorder="1" applyAlignment="1">
      <alignment vertical="center"/>
    </xf>
    <xf numFmtId="3" fontId="46" fillId="0" borderId="9" xfId="0" applyNumberFormat="1" applyFont="1" applyBorder="1" applyAlignment="1">
      <alignment horizontal="center"/>
    </xf>
    <xf numFmtId="49" fontId="46" fillId="0" borderId="9" xfId="0" applyNumberFormat="1" applyFont="1" applyBorder="1" applyAlignment="1">
      <alignment horizontal="center" vertical="center"/>
    </xf>
    <xf numFmtId="13" fontId="19" fillId="0" borderId="9" xfId="4" applyNumberFormat="1" applyFont="1" applyBorder="1" applyAlignment="1">
      <alignment horizontal="center" vertical="center"/>
    </xf>
    <xf numFmtId="0" fontId="18" fillId="0" borderId="12" xfId="0" applyFont="1" applyBorder="1" applyAlignment="1">
      <alignment vertical="center"/>
    </xf>
    <xf numFmtId="49" fontId="18" fillId="0" borderId="12" xfId="0" applyNumberFormat="1" applyFont="1" applyBorder="1" applyAlignment="1">
      <alignment horizontal="center" vertical="center"/>
    </xf>
    <xf numFmtId="49" fontId="18" fillId="0" borderId="12" xfId="0" applyNumberFormat="1" applyFont="1" applyBorder="1" applyAlignment="1">
      <alignment horizontal="left" vertical="center"/>
    </xf>
    <xf numFmtId="49" fontId="18" fillId="0" borderId="12" xfId="0" applyNumberFormat="1" applyFont="1" applyBorder="1" applyAlignment="1">
      <alignment vertical="center"/>
    </xf>
    <xf numFmtId="1" fontId="18" fillId="0" borderId="12" xfId="0" applyNumberFormat="1" applyFont="1" applyBorder="1" applyAlignment="1">
      <alignment horizontal="center" vertical="center"/>
    </xf>
    <xf numFmtId="2" fontId="18" fillId="0" borderId="12" xfId="0" applyNumberFormat="1" applyFont="1" applyBorder="1" applyAlignment="1">
      <alignment horizontal="left" vertical="center"/>
    </xf>
    <xf numFmtId="3" fontId="18" fillId="0" borderId="12" xfId="0" applyNumberFormat="1" applyFont="1" applyBorder="1" applyAlignment="1">
      <alignment horizontal="center" vertical="center"/>
    </xf>
    <xf numFmtId="3" fontId="46" fillId="0" borderId="12" xfId="0" applyNumberFormat="1" applyFont="1" applyBorder="1" applyAlignment="1">
      <alignment horizontal="right" vertical="center"/>
    </xf>
    <xf numFmtId="4" fontId="18" fillId="0" borderId="12" xfId="0" applyNumberFormat="1" applyFont="1" applyBorder="1" applyAlignment="1">
      <alignment horizontal="center" vertical="center"/>
    </xf>
    <xf numFmtId="3" fontId="18" fillId="0" borderId="12" xfId="0" applyNumberFormat="1" applyFont="1" applyBorder="1" applyAlignment="1">
      <alignment vertical="center"/>
    </xf>
    <xf numFmtId="0" fontId="32" fillId="0" borderId="12" xfId="0" applyFont="1" applyBorder="1" applyAlignment="1">
      <alignment vertical="center"/>
    </xf>
    <xf numFmtId="0" fontId="46" fillId="0" borderId="12" xfId="0" applyFont="1" applyBorder="1" applyAlignment="1">
      <alignment horizontal="center" vertical="center"/>
    </xf>
    <xf numFmtId="13" fontId="19" fillId="0" borderId="12" xfId="4" applyNumberFormat="1" applyFont="1" applyBorder="1" applyAlignment="1">
      <alignment horizontal="left" vertical="center"/>
    </xf>
    <xf numFmtId="0" fontId="19" fillId="0" borderId="12" xfId="4" applyFont="1" applyBorder="1" applyAlignment="1">
      <alignment horizontal="center" vertical="center"/>
    </xf>
    <xf numFmtId="49" fontId="19" fillId="0" borderId="12" xfId="0" applyNumberFormat="1" applyFont="1" applyBorder="1" applyAlignment="1">
      <alignment vertical="center"/>
    </xf>
    <xf numFmtId="0" fontId="19" fillId="0" borderId="12" xfId="0" applyFont="1" applyBorder="1" applyAlignment="1">
      <alignment horizontal="center" vertical="center"/>
    </xf>
    <xf numFmtId="49" fontId="19" fillId="0" borderId="12" xfId="0" applyNumberFormat="1" applyFont="1" applyBorder="1" applyAlignment="1">
      <alignment horizontal="center" vertical="center"/>
    </xf>
    <xf numFmtId="49" fontId="19" fillId="0" borderId="12" xfId="0" applyNumberFormat="1" applyFont="1" applyBorder="1" applyAlignment="1">
      <alignment horizontal="left" vertical="center"/>
    </xf>
    <xf numFmtId="4" fontId="19" fillId="0" borderId="12" xfId="0" applyNumberFormat="1" applyFont="1" applyBorder="1" applyAlignment="1">
      <alignment horizontal="center" vertical="center"/>
    </xf>
    <xf numFmtId="3" fontId="19" fillId="0" borderId="12" xfId="0" applyNumberFormat="1" applyFont="1" applyBorder="1" applyAlignment="1">
      <alignment horizontal="center" vertical="center"/>
    </xf>
    <xf numFmtId="3" fontId="46" fillId="0" borderId="12" xfId="0" applyNumberFormat="1" applyFont="1" applyBorder="1" applyAlignment="1">
      <alignment vertical="center"/>
    </xf>
    <xf numFmtId="3" fontId="19" fillId="0" borderId="12" xfId="0" applyNumberFormat="1" applyFont="1" applyBorder="1" applyAlignment="1">
      <alignment vertical="center"/>
    </xf>
    <xf numFmtId="0" fontId="19" fillId="0" borderId="12" xfId="0" applyFont="1" applyBorder="1" applyAlignment="1">
      <alignment vertical="center"/>
    </xf>
    <xf numFmtId="3" fontId="45" fillId="0" borderId="12" xfId="0" applyNumberFormat="1" applyFont="1" applyBorder="1" applyAlignment="1">
      <alignment horizontal="left" vertical="center" wrapText="1"/>
    </xf>
    <xf numFmtId="49" fontId="19" fillId="0" borderId="9" xfId="0" applyNumberFormat="1" applyFont="1" applyBorder="1" applyAlignment="1">
      <alignment horizontal="center"/>
    </xf>
    <xf numFmtId="49" fontId="18" fillId="0" borderId="9" xfId="0" applyNumberFormat="1" applyFont="1" applyBorder="1" applyAlignment="1">
      <alignment horizontal="right"/>
    </xf>
    <xf numFmtId="3" fontId="19" fillId="0" borderId="9" xfId="0" applyNumberFormat="1" applyFont="1" applyBorder="1"/>
    <xf numFmtId="0" fontId="19" fillId="0" borderId="9" xfId="0" applyFont="1" applyBorder="1"/>
    <xf numFmtId="3" fontId="27" fillId="2" borderId="9" xfId="0" applyNumberFormat="1" applyFont="1" applyFill="1" applyBorder="1" applyAlignment="1">
      <alignment horizontal="center" vertical="center" wrapText="1"/>
    </xf>
    <xf numFmtId="3" fontId="18" fillId="0" borderId="9" xfId="0" applyNumberFormat="1" applyFont="1" applyBorder="1" applyAlignment="1">
      <alignment horizontal="right"/>
    </xf>
    <xf numFmtId="0" fontId="19" fillId="0" borderId="9" xfId="0" applyFont="1" applyBorder="1" applyAlignment="1">
      <alignment horizontal="center" vertical="center"/>
    </xf>
    <xf numFmtId="0" fontId="18" fillId="0" borderId="9" xfId="0" applyFont="1" applyBorder="1" applyAlignment="1">
      <alignment vertical="center"/>
    </xf>
    <xf numFmtId="49" fontId="18" fillId="0" borderId="9" xfId="0" applyNumberFormat="1" applyFont="1" applyBorder="1" applyAlignment="1">
      <alignment vertical="center"/>
    </xf>
    <xf numFmtId="2" fontId="18" fillId="0" borderId="9" xfId="0" applyNumberFormat="1" applyFont="1" applyBorder="1" applyAlignment="1">
      <alignment vertical="center"/>
    </xf>
    <xf numFmtId="1" fontId="46" fillId="0" borderId="9" xfId="0" applyNumberFormat="1" applyFont="1" applyBorder="1" applyAlignment="1">
      <alignment vertical="center"/>
    </xf>
    <xf numFmtId="13" fontId="19" fillId="0" borderId="9" xfId="4" applyNumberFormat="1" applyFont="1" applyBorder="1" applyAlignment="1">
      <alignment vertical="center"/>
    </xf>
    <xf numFmtId="49" fontId="19" fillId="2" borderId="9" xfId="0" applyNumberFormat="1" applyFont="1" applyFill="1" applyBorder="1" applyAlignment="1">
      <alignment horizontal="left" vertical="center" wrapText="1"/>
    </xf>
    <xf numFmtId="3" fontId="45" fillId="2" borderId="9" xfId="0" applyNumberFormat="1" applyFont="1" applyFill="1" applyBorder="1" applyAlignment="1">
      <alignment horizontal="left" vertical="center" wrapText="1"/>
    </xf>
    <xf numFmtId="3" fontId="19" fillId="2" borderId="9" xfId="0" applyNumberFormat="1" applyFont="1" applyFill="1" applyBorder="1" applyAlignment="1">
      <alignment horizontal="center" vertical="center" wrapText="1"/>
    </xf>
    <xf numFmtId="3" fontId="34" fillId="2" borderId="9" xfId="0" applyNumberFormat="1" applyFont="1" applyFill="1" applyBorder="1" applyAlignment="1">
      <alignment horizontal="center" vertical="center" wrapText="1"/>
    </xf>
    <xf numFmtId="49" fontId="19" fillId="0" borderId="9" xfId="0" applyNumberFormat="1" applyFont="1" applyBorder="1" applyAlignment="1">
      <alignment horizontal="left"/>
    </xf>
    <xf numFmtId="3" fontId="19" fillId="0" borderId="9" xfId="0" applyNumberFormat="1" applyFont="1" applyBorder="1" applyAlignment="1">
      <alignment horizontal="center"/>
    </xf>
    <xf numFmtId="4" fontId="19" fillId="0" borderId="9" xfId="0" applyNumberFormat="1" applyFont="1" applyBorder="1" applyAlignment="1">
      <alignment horizontal="center"/>
    </xf>
    <xf numFmtId="49" fontId="19" fillId="4" borderId="9" xfId="0" applyNumberFormat="1" applyFont="1" applyFill="1" applyBorder="1" applyAlignment="1">
      <alignment horizontal="left" vertical="center" wrapText="1"/>
    </xf>
    <xf numFmtId="3" fontId="19" fillId="4" borderId="9" xfId="0" applyNumberFormat="1" applyFont="1" applyFill="1" applyBorder="1" applyAlignment="1">
      <alignment horizontal="left" vertical="center" wrapText="1"/>
    </xf>
    <xf numFmtId="49" fontId="18" fillId="4" borderId="9" xfId="0" applyNumberFormat="1" applyFont="1" applyFill="1" applyBorder="1" applyAlignment="1">
      <alignment horizontal="left" vertical="center" wrapText="1"/>
    </xf>
    <xf numFmtId="0" fontId="27" fillId="2" borderId="9" xfId="0" applyFont="1" applyFill="1" applyBorder="1" applyAlignment="1">
      <alignment horizontal="left" vertical="center" wrapText="1"/>
    </xf>
    <xf numFmtId="49" fontId="19" fillId="0" borderId="9" xfId="0" applyNumberFormat="1" applyFont="1" applyBorder="1"/>
    <xf numFmtId="1" fontId="46" fillId="2" borderId="9" xfId="0" applyNumberFormat="1" applyFont="1" applyFill="1" applyBorder="1" applyAlignment="1">
      <alignment horizontal="center"/>
    </xf>
    <xf numFmtId="13" fontId="19" fillId="2" borderId="9" xfId="4" applyNumberFormat="1" applyFont="1" applyFill="1" applyBorder="1" applyAlignment="1">
      <alignment horizontal="center"/>
    </xf>
    <xf numFmtId="0" fontId="18" fillId="2" borderId="9" xfId="0" applyFont="1" applyFill="1" applyBorder="1" applyAlignment="1">
      <alignment horizontal="center"/>
    </xf>
    <xf numFmtId="49" fontId="18" fillId="2" borderId="9" xfId="0" applyNumberFormat="1" applyFont="1" applyFill="1" applyBorder="1" applyAlignment="1">
      <alignment horizontal="center"/>
    </xf>
    <xf numFmtId="1" fontId="18" fillId="2" borderId="9" xfId="0" applyNumberFormat="1" applyFont="1" applyFill="1" applyBorder="1" applyAlignment="1">
      <alignment horizontal="center"/>
    </xf>
    <xf numFmtId="2" fontId="18" fillId="2" borderId="9" xfId="0" applyNumberFormat="1" applyFont="1" applyFill="1" applyBorder="1" applyAlignment="1">
      <alignment horizontal="center"/>
    </xf>
    <xf numFmtId="3" fontId="18" fillId="2" borderId="9" xfId="0" applyNumberFormat="1" applyFont="1" applyFill="1" applyBorder="1" applyAlignment="1">
      <alignment horizontal="center"/>
    </xf>
    <xf numFmtId="3" fontId="46" fillId="2" borderId="9" xfId="0" applyNumberFormat="1" applyFont="1" applyFill="1" applyBorder="1" applyAlignment="1">
      <alignment horizontal="center" vertical="center"/>
    </xf>
    <xf numFmtId="3" fontId="18" fillId="2" borderId="9" xfId="0" applyNumberFormat="1" applyFont="1" applyFill="1" applyBorder="1" applyAlignment="1">
      <alignment horizontal="center" vertical="center"/>
    </xf>
    <xf numFmtId="3" fontId="19" fillId="2" borderId="9" xfId="0" applyNumberFormat="1" applyFont="1" applyFill="1" applyBorder="1" applyAlignment="1">
      <alignment horizontal="center" vertical="center"/>
    </xf>
    <xf numFmtId="0" fontId="19" fillId="2" borderId="9" xfId="0" applyFont="1" applyFill="1" applyBorder="1" applyAlignment="1">
      <alignment horizontal="center"/>
    </xf>
    <xf numFmtId="3" fontId="18" fillId="4" borderId="9" xfId="0" applyNumberFormat="1" applyFont="1" applyFill="1" applyBorder="1" applyAlignment="1">
      <alignment horizontal="center" vertical="center"/>
    </xf>
    <xf numFmtId="0" fontId="27" fillId="0" borderId="9" xfId="0" applyFont="1" applyBorder="1" applyAlignment="1">
      <alignment horizontal="center" vertical="top"/>
    </xf>
    <xf numFmtId="49" fontId="19" fillId="2" borderId="9" xfId="0" applyNumberFormat="1" applyFont="1" applyFill="1" applyBorder="1" applyAlignment="1">
      <alignment horizontal="center" vertical="center"/>
    </xf>
    <xf numFmtId="49" fontId="19" fillId="0" borderId="9" xfId="0" applyNumberFormat="1" applyFont="1" applyBorder="1" applyAlignment="1">
      <alignment horizontal="center" vertical="center"/>
    </xf>
    <xf numFmtId="2" fontId="18" fillId="0" borderId="9" xfId="0" applyNumberFormat="1" applyFont="1" applyBorder="1" applyAlignment="1">
      <alignment horizontal="center"/>
    </xf>
    <xf numFmtId="3" fontId="45" fillId="0" borderId="9" xfId="5" applyNumberFormat="1" applyFont="1" applyBorder="1" applyAlignment="1">
      <alignment horizontal="left" vertical="center" wrapText="1"/>
    </xf>
    <xf numFmtId="3" fontId="46" fillId="0" borderId="14" xfId="5" applyNumberFormat="1" applyFont="1" applyBorder="1" applyAlignment="1">
      <alignment horizontal="center"/>
    </xf>
    <xf numFmtId="13" fontId="19" fillId="0" borderId="14" xfId="4" applyNumberFormat="1" applyFont="1" applyBorder="1" applyAlignment="1">
      <alignment horizontal="left"/>
    </xf>
    <xf numFmtId="13" fontId="19" fillId="0" borderId="14" xfId="4" applyNumberFormat="1" applyFont="1" applyBorder="1" applyAlignment="1">
      <alignment horizontal="center"/>
    </xf>
    <xf numFmtId="0" fontId="19" fillId="0" borderId="14" xfId="5" applyFont="1" applyBorder="1"/>
    <xf numFmtId="49" fontId="19" fillId="0" borderId="14" xfId="5" applyNumberFormat="1" applyFont="1" applyBorder="1" applyAlignment="1">
      <alignment horizontal="center"/>
    </xf>
    <xf numFmtId="0" fontId="19" fillId="0" borderId="14" xfId="5" applyFont="1" applyBorder="1" applyAlignment="1">
      <alignment horizontal="center"/>
    </xf>
    <xf numFmtId="49" fontId="19" fillId="0" borderId="14" xfId="5" applyNumberFormat="1" applyFont="1" applyBorder="1" applyAlignment="1">
      <alignment horizontal="left"/>
    </xf>
    <xf numFmtId="49" fontId="19" fillId="0" borderId="14" xfId="5" applyNumberFormat="1" applyFont="1" applyBorder="1"/>
    <xf numFmtId="1" fontId="19" fillId="0" borderId="14" xfId="5" applyNumberFormat="1" applyFont="1" applyBorder="1" applyAlignment="1">
      <alignment horizontal="center"/>
    </xf>
    <xf numFmtId="2" fontId="19" fillId="0" borderId="14" xfId="5" applyNumberFormat="1" applyFont="1" applyBorder="1" applyAlignment="1">
      <alignment horizontal="left"/>
    </xf>
    <xf numFmtId="3" fontId="19" fillId="0" borderId="14" xfId="5" applyNumberFormat="1" applyFont="1" applyBorder="1" applyAlignment="1">
      <alignment horizontal="center"/>
    </xf>
    <xf numFmtId="3" fontId="46" fillId="0" borderId="14" xfId="5" applyNumberFormat="1" applyFont="1" applyBorder="1" applyAlignment="1">
      <alignment horizontal="right"/>
    </xf>
    <xf numFmtId="4" fontId="19" fillId="0" borderId="14" xfId="5" applyNumberFormat="1" applyFont="1" applyBorder="1" applyAlignment="1">
      <alignment horizontal="center"/>
    </xf>
    <xf numFmtId="3" fontId="19" fillId="0" borderId="14" xfId="5" applyNumberFormat="1" applyFont="1" applyBorder="1"/>
    <xf numFmtId="0" fontId="19" fillId="0" borderId="21" xfId="5" applyFont="1" applyBorder="1"/>
    <xf numFmtId="49" fontId="46" fillId="0" borderId="9" xfId="5" applyNumberFormat="1" applyFont="1" applyBorder="1" applyAlignment="1">
      <alignment horizontal="center"/>
    </xf>
    <xf numFmtId="49" fontId="18" fillId="0" borderId="9" xfId="0" applyNumberFormat="1" applyFont="1" applyBorder="1" applyAlignment="1">
      <alignment horizontal="center" vertical="center"/>
    </xf>
    <xf numFmtId="49" fontId="18" fillId="0" borderId="9" xfId="0" applyNumberFormat="1" applyFont="1" applyBorder="1" applyAlignment="1">
      <alignment horizontal="left" vertical="center"/>
    </xf>
    <xf numFmtId="1" fontId="18" fillId="0" borderId="9" xfId="0" applyNumberFormat="1" applyFont="1" applyBorder="1" applyAlignment="1">
      <alignment horizontal="center" vertical="center"/>
    </xf>
    <xf numFmtId="2" fontId="18" fillId="0" borderId="9" xfId="0" applyNumberFormat="1" applyFont="1" applyBorder="1" applyAlignment="1">
      <alignment horizontal="left" vertical="center"/>
    </xf>
    <xf numFmtId="3" fontId="18" fillId="0" borderId="9" xfId="0" applyNumberFormat="1" applyFont="1" applyBorder="1" applyAlignment="1">
      <alignment horizontal="center" vertical="center"/>
    </xf>
    <xf numFmtId="3" fontId="46" fillId="0" borderId="9" xfId="0" applyNumberFormat="1" applyFont="1" applyBorder="1" applyAlignment="1">
      <alignment horizontal="right" vertical="center"/>
    </xf>
    <xf numFmtId="4" fontId="18" fillId="0" borderId="9" xfId="0" applyNumberFormat="1" applyFont="1" applyBorder="1" applyAlignment="1">
      <alignment horizontal="center" vertical="center"/>
    </xf>
    <xf numFmtId="3" fontId="18" fillId="0" borderId="9" xfId="0" applyNumberFormat="1" applyFont="1" applyBorder="1" applyAlignment="1">
      <alignment vertical="center"/>
    </xf>
    <xf numFmtId="0" fontId="37" fillId="0" borderId="9" xfId="0" applyFont="1" applyBorder="1" applyAlignment="1">
      <alignment vertical="center"/>
    </xf>
    <xf numFmtId="3" fontId="46" fillId="0" borderId="9" xfId="0" applyNumberFormat="1" applyFont="1" applyBorder="1" applyAlignment="1">
      <alignment horizontal="center" vertical="center"/>
    </xf>
    <xf numFmtId="13" fontId="19" fillId="0" borderId="9" xfId="4" applyNumberFormat="1" applyFont="1" applyBorder="1" applyAlignment="1">
      <alignment horizontal="left" vertical="center"/>
    </xf>
    <xf numFmtId="0" fontId="19" fillId="0" borderId="9" xfId="0" applyFont="1" applyBorder="1" applyAlignment="1">
      <alignment vertical="center"/>
    </xf>
    <xf numFmtId="3" fontId="45" fillId="0" borderId="14" xfId="0" applyNumberFormat="1" applyFont="1" applyBorder="1" applyAlignment="1">
      <alignment horizontal="left" vertical="center" wrapText="1"/>
    </xf>
    <xf numFmtId="4" fontId="45" fillId="0" borderId="14" xfId="0" applyNumberFormat="1" applyFont="1" applyBorder="1" applyAlignment="1">
      <alignment horizontal="left" vertical="center" wrapText="1"/>
    </xf>
    <xf numFmtId="3" fontId="18" fillId="2" borderId="15" xfId="0" applyNumberFormat="1" applyFont="1" applyFill="1" applyBorder="1" applyAlignment="1">
      <alignment horizontal="left" vertical="center" wrapText="1"/>
    </xf>
    <xf numFmtId="49" fontId="18" fillId="2" borderId="16" xfId="0" applyNumberFormat="1" applyFont="1" applyFill="1" applyBorder="1" applyAlignment="1">
      <alignment horizontal="left" vertical="center" wrapText="1"/>
    </xf>
    <xf numFmtId="49" fontId="19" fillId="2" borderId="14" xfId="0" applyNumberFormat="1" applyFont="1" applyFill="1" applyBorder="1" applyAlignment="1">
      <alignment horizontal="left" vertical="center" wrapText="1"/>
    </xf>
    <xf numFmtId="3" fontId="18" fillId="2" borderId="14" xfId="0" applyNumberFormat="1" applyFont="1" applyFill="1" applyBorder="1" applyAlignment="1">
      <alignment horizontal="left" vertical="center" wrapText="1"/>
    </xf>
    <xf numFmtId="3" fontId="19" fillId="2" borderId="14" xfId="0" applyNumberFormat="1" applyFont="1" applyFill="1" applyBorder="1" applyAlignment="1">
      <alignment horizontal="left" vertical="center" wrapText="1"/>
    </xf>
    <xf numFmtId="0" fontId="0" fillId="14" borderId="0" xfId="0" applyFill="1" applyAlignment="1">
      <alignment horizontal="left" vertical="center" wrapText="1"/>
    </xf>
    <xf numFmtId="0" fontId="37" fillId="0" borderId="9" xfId="0" applyFont="1" applyBorder="1" applyAlignment="1">
      <alignment horizontal="center" vertical="center"/>
    </xf>
    <xf numFmtId="0" fontId="37" fillId="2" borderId="9" xfId="0" applyFont="1" applyFill="1" applyBorder="1" applyAlignment="1">
      <alignment horizontal="left" vertical="center" wrapText="1"/>
    </xf>
    <xf numFmtId="1" fontId="19" fillId="0" borderId="9" xfId="0" applyNumberFormat="1" applyFont="1" applyBorder="1" applyAlignment="1">
      <alignment horizontal="center"/>
    </xf>
    <xf numFmtId="2" fontId="19" fillId="0" borderId="9" xfId="0" applyNumberFormat="1" applyFont="1" applyBorder="1" applyAlignment="1">
      <alignment horizontal="left"/>
    </xf>
    <xf numFmtId="49" fontId="19" fillId="0" borderId="7" xfId="0" applyNumberFormat="1" applyFont="1" applyBorder="1" applyAlignment="1">
      <alignment horizontal="center"/>
    </xf>
    <xf numFmtId="3" fontId="48" fillId="0" borderId="9" xfId="0" applyNumberFormat="1" applyFont="1" applyBorder="1" applyAlignment="1">
      <alignment horizontal="left" vertical="center" wrapText="1"/>
    </xf>
    <xf numFmtId="13" fontId="48" fillId="0" borderId="9" xfId="4" applyNumberFormat="1" applyFont="1" applyBorder="1" applyAlignment="1">
      <alignment horizontal="left" vertical="center" wrapText="1"/>
    </xf>
    <xf numFmtId="49" fontId="48" fillId="8" borderId="9" xfId="0" applyNumberFormat="1" applyFont="1" applyFill="1" applyBorder="1" applyAlignment="1">
      <alignment horizontal="left" vertical="center" wrapText="1"/>
    </xf>
    <xf numFmtId="49" fontId="48" fillId="0" borderId="9" xfId="0" applyNumberFormat="1" applyFont="1" applyBorder="1" applyAlignment="1">
      <alignment horizontal="left" vertical="center" wrapText="1"/>
    </xf>
    <xf numFmtId="0" fontId="48" fillId="0" borderId="9" xfId="0" applyFont="1" applyBorder="1" applyAlignment="1">
      <alignment horizontal="left" vertical="center" wrapText="1"/>
    </xf>
    <xf numFmtId="3" fontId="48" fillId="0" borderId="9" xfId="0" applyNumberFormat="1" applyFont="1" applyBorder="1" applyAlignment="1">
      <alignment horizontal="center" vertical="center" wrapText="1"/>
    </xf>
    <xf numFmtId="3" fontId="49" fillId="0" borderId="9" xfId="0" applyNumberFormat="1" applyFont="1" applyBorder="1" applyAlignment="1">
      <alignment horizontal="center" vertical="center" wrapText="1"/>
    </xf>
    <xf numFmtId="3" fontId="50" fillId="0" borderId="9" xfId="0" applyNumberFormat="1" applyFont="1" applyBorder="1" applyAlignment="1">
      <alignment horizontal="center"/>
    </xf>
    <xf numFmtId="13" fontId="50" fillId="0" borderId="9" xfId="4" applyNumberFormat="1" applyFont="1" applyBorder="1" applyAlignment="1">
      <alignment horizontal="left"/>
    </xf>
    <xf numFmtId="13" fontId="50" fillId="0" borderId="9" xfId="4" applyNumberFormat="1" applyFont="1" applyBorder="1" applyAlignment="1">
      <alignment horizontal="center"/>
    </xf>
    <xf numFmtId="0" fontId="50" fillId="0" borderId="9" xfId="0" applyFont="1" applyBorder="1"/>
    <xf numFmtId="49" fontId="50" fillId="0" borderId="9" xfId="0" applyNumberFormat="1" applyFont="1" applyBorder="1" applyAlignment="1">
      <alignment horizontal="center"/>
    </xf>
    <xf numFmtId="49" fontId="50" fillId="0" borderId="9" xfId="0" applyNumberFormat="1" applyFont="1" applyBorder="1" applyAlignment="1">
      <alignment horizontal="left"/>
    </xf>
    <xf numFmtId="49" fontId="50" fillId="0" borderId="9" xfId="0" applyNumberFormat="1" applyFont="1" applyBorder="1"/>
    <xf numFmtId="1" fontId="50" fillId="0" borderId="9" xfId="0" applyNumberFormat="1" applyFont="1" applyBorder="1" applyAlignment="1">
      <alignment horizontal="center"/>
    </xf>
    <xf numFmtId="2" fontId="50" fillId="0" borderId="9" xfId="0" applyNumberFormat="1" applyFont="1" applyBorder="1" applyAlignment="1">
      <alignment horizontal="left"/>
    </xf>
    <xf numFmtId="3" fontId="50" fillId="0" borderId="9" xfId="0" applyNumberFormat="1" applyFont="1" applyBorder="1" applyAlignment="1">
      <alignment horizontal="right"/>
    </xf>
    <xf numFmtId="4" fontId="50" fillId="0" borderId="9" xfId="0" applyNumberFormat="1" applyFont="1" applyBorder="1" applyAlignment="1">
      <alignment horizontal="center"/>
    </xf>
    <xf numFmtId="3" fontId="50" fillId="0" borderId="9" xfId="0" applyNumberFormat="1" applyFont="1" applyBorder="1"/>
    <xf numFmtId="3" fontId="50" fillId="0" borderId="9" xfId="0" applyNumberFormat="1" applyFont="1" applyBorder="1" applyAlignment="1">
      <alignment vertical="center"/>
    </xf>
    <xf numFmtId="3" fontId="51" fillId="0" borderId="9" xfId="0" applyNumberFormat="1" applyFont="1" applyBorder="1" applyAlignment="1">
      <alignment vertical="center"/>
    </xf>
    <xf numFmtId="0" fontId="49" fillId="0" borderId="0" xfId="0" applyFont="1" applyAlignment="1">
      <alignment horizontal="left" vertical="center" wrapText="1"/>
    </xf>
    <xf numFmtId="3" fontId="18" fillId="0" borderId="9" xfId="6" applyNumberFormat="1" applyFont="1" applyBorder="1" applyAlignment="1">
      <alignment horizontal="left" vertical="center" wrapText="1"/>
    </xf>
    <xf numFmtId="13" fontId="19" fillId="0" borderId="9" xfId="7" applyNumberFormat="1" applyFont="1" applyBorder="1" applyAlignment="1">
      <alignment horizontal="left" vertical="center" wrapText="1"/>
    </xf>
    <xf numFmtId="49" fontId="18" fillId="0" borderId="9" xfId="6" applyNumberFormat="1" applyFont="1" applyBorder="1" applyAlignment="1">
      <alignment horizontal="left" vertical="center" wrapText="1"/>
    </xf>
    <xf numFmtId="0" fontId="18" fillId="0" borderId="9" xfId="6" applyFont="1" applyBorder="1" applyAlignment="1">
      <alignment horizontal="left" vertical="center" wrapText="1"/>
    </xf>
    <xf numFmtId="3" fontId="45" fillId="0" borderId="9" xfId="6" applyNumberFormat="1" applyFont="1" applyBorder="1" applyAlignment="1">
      <alignment horizontal="left" vertical="center" wrapText="1"/>
    </xf>
    <xf numFmtId="4" fontId="18" fillId="0" borderId="9" xfId="6" applyNumberFormat="1" applyFont="1" applyBorder="1" applyAlignment="1">
      <alignment horizontal="left" vertical="center" wrapText="1"/>
    </xf>
    <xf numFmtId="3" fontId="18" fillId="0" borderId="9" xfId="6" applyNumberFormat="1" applyFont="1" applyBorder="1" applyAlignment="1">
      <alignment horizontal="center"/>
    </xf>
    <xf numFmtId="13" fontId="19" fillId="0" borderId="9" xfId="7" applyNumberFormat="1" applyFont="1" applyBorder="1" applyAlignment="1">
      <alignment horizontal="left"/>
    </xf>
    <xf numFmtId="13" fontId="19" fillId="0" borderId="9" xfId="7" applyNumberFormat="1" applyFont="1" applyBorder="1" applyAlignment="1">
      <alignment horizontal="center"/>
    </xf>
    <xf numFmtId="0" fontId="18" fillId="0" borderId="9" xfId="6" applyFont="1" applyBorder="1"/>
    <xf numFmtId="49" fontId="18" fillId="0" borderId="9" xfId="6" applyNumberFormat="1" applyFont="1" applyBorder="1" applyAlignment="1">
      <alignment horizontal="center"/>
    </xf>
    <xf numFmtId="49" fontId="18" fillId="0" borderId="9" xfId="6" applyNumberFormat="1" applyFont="1" applyBorder="1" applyAlignment="1">
      <alignment horizontal="left"/>
    </xf>
    <xf numFmtId="49" fontId="18" fillId="0" borderId="9" xfId="6" applyNumberFormat="1" applyFont="1" applyBorder="1"/>
    <xf numFmtId="1" fontId="18" fillId="0" borderId="9" xfId="6" applyNumberFormat="1" applyFont="1" applyBorder="1" applyAlignment="1">
      <alignment horizontal="center"/>
    </xf>
    <xf numFmtId="2" fontId="18" fillId="0" borderId="9" xfId="6" applyNumberFormat="1" applyFont="1" applyBorder="1" applyAlignment="1">
      <alignment horizontal="left"/>
    </xf>
    <xf numFmtId="3" fontId="18" fillId="0" borderId="9" xfId="6" applyNumberFormat="1" applyFont="1" applyBorder="1" applyAlignment="1">
      <alignment horizontal="right"/>
    </xf>
    <xf numFmtId="4" fontId="18" fillId="0" borderId="9" xfId="6" applyNumberFormat="1" applyFont="1" applyBorder="1" applyAlignment="1">
      <alignment horizontal="center"/>
    </xf>
    <xf numFmtId="3" fontId="18" fillId="0" borderId="9" xfId="6" applyNumberFormat="1" applyFont="1" applyBorder="1"/>
    <xf numFmtId="3" fontId="40" fillId="0" borderId="9" xfId="0" applyNumberFormat="1" applyFont="1" applyBorder="1" applyAlignment="1">
      <alignment horizontal="center" vertical="center" wrapText="1"/>
    </xf>
    <xf numFmtId="4" fontId="18" fillId="9" borderId="9" xfId="6" applyNumberFormat="1" applyFont="1" applyFill="1" applyBorder="1" applyAlignment="1">
      <alignment horizontal="left" vertical="center" wrapText="1"/>
    </xf>
    <xf numFmtId="0" fontId="18" fillId="9" borderId="9" xfId="6" applyFont="1" applyFill="1" applyBorder="1" applyAlignment="1">
      <alignment horizontal="center"/>
    </xf>
    <xf numFmtId="164" fontId="28" fillId="0" borderId="9" xfId="0" applyNumberFormat="1" applyFont="1" applyBorder="1" applyAlignment="1">
      <alignment horizontal="left" vertical="center" wrapText="1"/>
    </xf>
    <xf numFmtId="164" fontId="42" fillId="0" borderId="9" xfId="0" applyNumberFormat="1" applyFont="1" applyBorder="1" applyAlignment="1">
      <alignment horizontal="left" vertical="center" wrapText="1"/>
    </xf>
    <xf numFmtId="3" fontId="46" fillId="0" borderId="9" xfId="6" applyNumberFormat="1" applyFont="1" applyBorder="1" applyAlignment="1">
      <alignment horizontal="center"/>
    </xf>
    <xf numFmtId="13" fontId="46" fillId="0" borderId="9" xfId="7" applyNumberFormat="1" applyFont="1" applyBorder="1" applyAlignment="1">
      <alignment horizontal="left"/>
    </xf>
    <xf numFmtId="13" fontId="46" fillId="0" borderId="9" xfId="7" applyNumberFormat="1" applyFont="1" applyBorder="1" applyAlignment="1">
      <alignment horizontal="center"/>
    </xf>
    <xf numFmtId="0" fontId="46" fillId="0" borderId="9" xfId="6" applyFont="1" applyBorder="1"/>
    <xf numFmtId="49" fontId="46" fillId="0" borderId="9" xfId="6" applyNumberFormat="1" applyFont="1" applyBorder="1" applyAlignment="1">
      <alignment horizontal="center"/>
    </xf>
    <xf numFmtId="49" fontId="46" fillId="0" borderId="9" xfId="6" applyNumberFormat="1" applyFont="1" applyBorder="1" applyAlignment="1">
      <alignment horizontal="left"/>
    </xf>
    <xf numFmtId="49" fontId="46" fillId="0" borderId="9" xfId="6" applyNumberFormat="1" applyFont="1" applyBorder="1"/>
    <xf numFmtId="1" fontId="46" fillId="0" borderId="9" xfId="6" applyNumberFormat="1" applyFont="1" applyBorder="1" applyAlignment="1">
      <alignment horizontal="center"/>
    </xf>
    <xf numFmtId="2" fontId="46" fillId="0" borderId="9" xfId="6" applyNumberFormat="1" applyFont="1" applyBorder="1" applyAlignment="1">
      <alignment horizontal="left"/>
    </xf>
    <xf numFmtId="3" fontId="46" fillId="0" borderId="9" xfId="6" applyNumberFormat="1" applyFont="1" applyBorder="1" applyAlignment="1">
      <alignment horizontal="right"/>
    </xf>
    <xf numFmtId="4" fontId="46" fillId="0" borderId="9" xfId="6" applyNumberFormat="1" applyFont="1" applyBorder="1" applyAlignment="1">
      <alignment horizontal="center"/>
    </xf>
    <xf numFmtId="3" fontId="46" fillId="0" borderId="9" xfId="6" applyNumberFormat="1" applyFont="1" applyBorder="1"/>
    <xf numFmtId="164" fontId="3" fillId="15" borderId="0" xfId="0" applyNumberFormat="1" applyFont="1" applyFill="1" applyAlignment="1">
      <alignment horizontal="center" vertical="center"/>
    </xf>
    <xf numFmtId="164" fontId="3" fillId="15" borderId="0" xfId="0" applyNumberFormat="1" applyFont="1" applyFill="1" applyAlignment="1">
      <alignment vertical="top"/>
    </xf>
    <xf numFmtId="0" fontId="2" fillId="15" borderId="0" xfId="0" applyFont="1" applyFill="1" applyAlignment="1">
      <alignment horizontal="center" vertical="center"/>
    </xf>
    <xf numFmtId="0" fontId="3" fillId="15" borderId="0" xfId="0" applyFont="1" applyFill="1" applyAlignment="1">
      <alignment vertical="top"/>
    </xf>
    <xf numFmtId="0" fontId="3" fillId="15" borderId="0" xfId="0" applyFont="1" applyFill="1" applyAlignment="1">
      <alignment horizontal="center" vertical="center"/>
    </xf>
    <xf numFmtId="3" fontId="52" fillId="2" borderId="0" xfId="0" applyNumberFormat="1" applyFont="1" applyFill="1" applyAlignment="1">
      <alignment vertical="center"/>
    </xf>
    <xf numFmtId="4" fontId="52" fillId="0" borderId="0" xfId="0" applyNumberFormat="1" applyFont="1" applyAlignment="1">
      <alignment vertical="center"/>
    </xf>
    <xf numFmtId="4" fontId="52" fillId="0" borderId="0" xfId="0" applyNumberFormat="1" applyFont="1" applyAlignment="1">
      <alignment horizontal="center" vertical="center"/>
    </xf>
    <xf numFmtId="4" fontId="52" fillId="0" borderId="0" xfId="1" applyNumberFormat="1" applyFont="1" applyAlignment="1">
      <alignment vertical="center"/>
    </xf>
    <xf numFmtId="165" fontId="17" fillId="7" borderId="8" xfId="3" applyNumberFormat="1" applyFont="1" applyFill="1" applyBorder="1" applyAlignment="1">
      <alignment horizontal="center"/>
    </xf>
    <xf numFmtId="165" fontId="14" fillId="2" borderId="9" xfId="0" applyNumberFormat="1" applyFont="1" applyFill="1" applyBorder="1"/>
    <xf numFmtId="165" fontId="15" fillId="6" borderId="9" xfId="0" applyNumberFormat="1" applyFont="1" applyFill="1" applyBorder="1" applyAlignment="1">
      <alignment horizontal="right" wrapText="1"/>
    </xf>
    <xf numFmtId="165" fontId="17" fillId="6" borderId="10" xfId="3" applyNumberFormat="1" applyFont="1" applyFill="1" applyBorder="1" applyAlignment="1">
      <alignment horizontal="right" wrapText="1"/>
    </xf>
    <xf numFmtId="165" fontId="14" fillId="2" borderId="0" xfId="0" applyNumberFormat="1" applyFont="1" applyFill="1"/>
    <xf numFmtId="165" fontId="15" fillId="2" borderId="9" xfId="0" applyNumberFormat="1" applyFont="1" applyFill="1" applyBorder="1" applyAlignment="1">
      <alignment horizontal="right" wrapText="1"/>
    </xf>
    <xf numFmtId="0" fontId="20" fillId="0" borderId="0" xfId="0" applyFont="1" applyAlignment="1">
      <alignment vertical="top"/>
    </xf>
    <xf numFmtId="0" fontId="20" fillId="0" borderId="0" xfId="0" applyFont="1" applyAlignment="1">
      <alignment horizontal="center" vertical="center"/>
    </xf>
    <xf numFmtId="165" fontId="0" fillId="0" borderId="7" xfId="0" applyNumberFormat="1" applyBorder="1" applyAlignment="1">
      <alignment horizontal="center" vertical="center"/>
    </xf>
    <xf numFmtId="3" fontId="55" fillId="3" borderId="9" xfId="0" applyNumberFormat="1" applyFont="1" applyFill="1" applyBorder="1" applyAlignment="1">
      <alignment horizontal="center" vertical="top" wrapText="1"/>
    </xf>
    <xf numFmtId="164" fontId="0" fillId="0" borderId="0" xfId="0" applyNumberFormat="1"/>
    <xf numFmtId="0" fontId="52" fillId="2" borderId="0" xfId="0" applyFont="1" applyFill="1" applyAlignment="1">
      <alignment vertical="center"/>
    </xf>
    <xf numFmtId="3" fontId="7" fillId="3" borderId="7" xfId="0" applyNumberFormat="1" applyFont="1" applyFill="1" applyBorder="1" applyAlignment="1">
      <alignment horizontal="center" vertical="top" wrapText="1"/>
    </xf>
    <xf numFmtId="3" fontId="55" fillId="3" borderId="7" xfId="0" applyNumberFormat="1" applyFont="1" applyFill="1" applyBorder="1" applyAlignment="1">
      <alignment horizontal="center" vertical="top" wrapText="1"/>
    </xf>
    <xf numFmtId="164" fontId="4" fillId="15" borderId="0" xfId="0" applyNumberFormat="1" applyFont="1" applyFill="1" applyAlignment="1">
      <alignment horizontal="center" vertical="center"/>
    </xf>
    <xf numFmtId="0" fontId="56" fillId="0" borderId="0" xfId="0" applyFont="1"/>
    <xf numFmtId="0" fontId="56" fillId="0" borderId="0" xfId="0" applyFont="1" applyAlignment="1">
      <alignment horizontal="center" vertical="top"/>
    </xf>
    <xf numFmtId="0" fontId="56" fillId="0" borderId="0" xfId="0" applyFont="1" applyAlignment="1">
      <alignment vertical="top"/>
    </xf>
    <xf numFmtId="164" fontId="56" fillId="0" borderId="0" xfId="0" applyNumberFormat="1" applyFont="1" applyAlignment="1">
      <alignment horizontal="center" vertical="center"/>
    </xf>
    <xf numFmtId="0" fontId="56" fillId="0" borderId="0" xfId="0" applyFont="1" applyAlignment="1">
      <alignment horizontal="center" vertical="center"/>
    </xf>
    <xf numFmtId="3" fontId="56" fillId="0" borderId="0" xfId="0" applyNumberFormat="1" applyFont="1" applyAlignment="1">
      <alignment horizontal="center" vertical="center"/>
    </xf>
    <xf numFmtId="0" fontId="57" fillId="0" borderId="0" xfId="0" applyFont="1"/>
    <xf numFmtId="0" fontId="58" fillId="0" borderId="0" xfId="0" applyFont="1" applyAlignment="1">
      <alignment vertical="center"/>
    </xf>
    <xf numFmtId="164" fontId="4" fillId="15" borderId="0" xfId="0" applyNumberFormat="1" applyFont="1" applyFill="1" applyAlignment="1">
      <alignment horizontal="center" vertical="justify"/>
    </xf>
    <xf numFmtId="164" fontId="59" fillId="15" borderId="0" xfId="0" applyNumberFormat="1" applyFont="1" applyFill="1" applyAlignment="1">
      <alignment horizontal="center" vertical="justify"/>
    </xf>
    <xf numFmtId="164" fontId="59" fillId="15" borderId="0" xfId="0" applyNumberFormat="1" applyFont="1" applyFill="1" applyAlignment="1">
      <alignment horizontal="center" vertical="center"/>
    </xf>
    <xf numFmtId="0" fontId="60" fillId="0" borderId="0" xfId="0" applyFont="1"/>
    <xf numFmtId="0" fontId="61" fillId="0" borderId="22" xfId="0" applyFont="1" applyBorder="1" applyAlignment="1">
      <alignment vertical="top"/>
    </xf>
    <xf numFmtId="0" fontId="61" fillId="0" borderId="0" xfId="0" applyFont="1"/>
    <xf numFmtId="0" fontId="4" fillId="15" borderId="9" xfId="0" applyFont="1" applyFill="1" applyBorder="1" applyAlignment="1">
      <alignment horizontal="center" vertical="center"/>
    </xf>
    <xf numFmtId="0" fontId="53" fillId="15" borderId="9" xfId="0" applyFont="1" applyFill="1" applyBorder="1" applyAlignment="1">
      <alignment horizontal="center" vertical="center"/>
    </xf>
    <xf numFmtId="164" fontId="4" fillId="15" borderId="9" xfId="0" applyNumberFormat="1" applyFont="1" applyFill="1" applyBorder="1" applyAlignment="1">
      <alignment horizontal="center" vertical="center"/>
    </xf>
    <xf numFmtId="9" fontId="4" fillId="15" borderId="9" xfId="2" applyFont="1" applyFill="1" applyBorder="1" applyAlignment="1">
      <alignment horizontal="center" vertical="center"/>
    </xf>
    <xf numFmtId="9" fontId="53" fillId="15" borderId="9" xfId="2" applyFont="1" applyFill="1" applyBorder="1" applyAlignment="1">
      <alignment horizontal="center" vertical="center"/>
    </xf>
    <xf numFmtId="164" fontId="53" fillId="15" borderId="9" xfId="0" applyNumberFormat="1" applyFont="1" applyFill="1" applyBorder="1" applyAlignment="1">
      <alignment horizontal="center" vertical="center"/>
    </xf>
    <xf numFmtId="4" fontId="5" fillId="3" borderId="9" xfId="0" applyNumberFormat="1" applyFont="1" applyFill="1" applyBorder="1" applyAlignment="1">
      <alignment horizontal="center" vertical="center" wrapText="1"/>
    </xf>
    <xf numFmtId="0" fontId="8" fillId="2" borderId="9" xfId="0" applyFont="1" applyFill="1" applyBorder="1" applyAlignment="1">
      <alignment horizontal="center" vertical="center"/>
    </xf>
    <xf numFmtId="4" fontId="8" fillId="2" borderId="9" xfId="0" applyNumberFormat="1" applyFont="1" applyFill="1" applyBorder="1" applyAlignment="1">
      <alignment horizontal="center" vertical="center" wrapText="1"/>
    </xf>
    <xf numFmtId="4" fontId="8" fillId="2" borderId="9" xfId="0" applyNumberFormat="1" applyFont="1" applyFill="1" applyBorder="1" applyAlignment="1">
      <alignment vertical="center" wrapText="1"/>
    </xf>
    <xf numFmtId="165" fontId="52" fillId="2" borderId="9" xfId="0" applyNumberFormat="1" applyFont="1" applyFill="1" applyBorder="1" applyAlignment="1">
      <alignment horizontal="center" vertical="center"/>
    </xf>
    <xf numFmtId="165" fontId="52" fillId="2" borderId="9" xfId="1" applyNumberFormat="1" applyFont="1" applyFill="1" applyBorder="1" applyAlignment="1">
      <alignment horizontal="center" vertical="center"/>
    </xf>
    <xf numFmtId="165" fontId="52" fillId="2" borderId="9" xfId="1" applyNumberFormat="1" applyFont="1" applyFill="1" applyBorder="1" applyAlignment="1">
      <alignment horizontal="center" vertical="center" wrapText="1"/>
    </xf>
    <xf numFmtId="165" fontId="54" fillId="2" borderId="9" xfId="1" applyNumberFormat="1" applyFont="1" applyFill="1" applyBorder="1" applyAlignment="1">
      <alignment horizontal="center" vertical="center"/>
    </xf>
    <xf numFmtId="165" fontId="8" fillId="2" borderId="9" xfId="0" applyNumberFormat="1" applyFont="1" applyFill="1" applyBorder="1" applyAlignment="1">
      <alignment horizontal="center" vertical="center" wrapText="1"/>
    </xf>
    <xf numFmtId="0" fontId="8" fillId="2" borderId="9" xfId="0" applyFont="1" applyFill="1" applyBorder="1" applyAlignment="1">
      <alignment vertical="center" wrapText="1"/>
    </xf>
    <xf numFmtId="0" fontId="8" fillId="2" borderId="9" xfId="0" applyFont="1" applyFill="1" applyBorder="1" applyAlignment="1">
      <alignment horizontal="center" vertical="center" wrapText="1"/>
    </xf>
    <xf numFmtId="165" fontId="9" fillId="2" borderId="9" xfId="0" applyNumberFormat="1" applyFont="1" applyFill="1" applyBorder="1" applyAlignment="1">
      <alignment horizontal="center" vertical="center" wrapText="1"/>
    </xf>
    <xf numFmtId="0" fontId="52" fillId="2" borderId="9" xfId="0" applyFont="1" applyFill="1" applyBorder="1" applyAlignment="1">
      <alignment horizontal="center" vertical="center"/>
    </xf>
    <xf numFmtId="4" fontId="52" fillId="2" borderId="9" xfId="0" applyNumberFormat="1" applyFont="1" applyFill="1" applyBorder="1" applyAlignment="1">
      <alignment horizontal="center" vertical="center" wrapText="1"/>
    </xf>
    <xf numFmtId="0" fontId="52" fillId="2" borderId="9" xfId="0" applyFont="1" applyFill="1" applyBorder="1" applyAlignment="1">
      <alignment vertical="center" wrapText="1"/>
    </xf>
    <xf numFmtId="0" fontId="52" fillId="2" borderId="9" xfId="0" applyFont="1" applyFill="1" applyBorder="1" applyAlignment="1">
      <alignment horizontal="center" vertical="center" wrapText="1"/>
    </xf>
    <xf numFmtId="165" fontId="52" fillId="2" borderId="9" xfId="0" applyNumberFormat="1" applyFont="1" applyFill="1" applyBorder="1" applyAlignment="1">
      <alignment horizontal="center" vertical="center" wrapText="1"/>
    </xf>
    <xf numFmtId="165" fontId="61" fillId="2" borderId="9" xfId="0" applyNumberFormat="1" applyFont="1" applyFill="1" applyBorder="1" applyAlignment="1">
      <alignment horizontal="center" vertical="center"/>
    </xf>
    <xf numFmtId="4" fontId="5" fillId="10" borderId="9" xfId="0" applyNumberFormat="1" applyFont="1" applyFill="1" applyBorder="1" applyAlignment="1">
      <alignment horizontal="center" vertical="center" wrapText="1"/>
    </xf>
    <xf numFmtId="165" fontId="8" fillId="10" borderId="9" xfId="0" applyNumberFormat="1" applyFont="1" applyFill="1" applyBorder="1" applyAlignment="1">
      <alignment horizontal="center" vertical="center" wrapText="1"/>
    </xf>
    <xf numFmtId="0" fontId="27" fillId="0" borderId="26" xfId="0" applyFont="1" applyBorder="1" applyAlignment="1">
      <alignment horizontal="left" vertical="center" wrapText="1"/>
    </xf>
    <xf numFmtId="3" fontId="19" fillId="0" borderId="26" xfId="5" applyNumberFormat="1" applyFont="1" applyBorder="1" applyAlignment="1">
      <alignment horizontal="left" vertical="center" wrapText="1"/>
    </xf>
    <xf numFmtId="0" fontId="27" fillId="0" borderId="26" xfId="0" applyFont="1" applyBorder="1"/>
    <xf numFmtId="0" fontId="0" fillId="0" borderId="26" xfId="0" applyBorder="1" applyAlignment="1">
      <alignment horizontal="center"/>
    </xf>
    <xf numFmtId="0" fontId="0" fillId="0" borderId="26" xfId="0" applyBorder="1"/>
    <xf numFmtId="49" fontId="19" fillId="0" borderId="26" xfId="5" applyNumberFormat="1" applyFont="1" applyBorder="1" applyAlignment="1">
      <alignment horizontal="center"/>
    </xf>
    <xf numFmtId="3" fontId="19" fillId="0" borderId="26" xfId="5" applyNumberFormat="1" applyFont="1" applyBorder="1" applyAlignment="1">
      <alignment horizontal="center"/>
    </xf>
    <xf numFmtId="2" fontId="18" fillId="0" borderId="26" xfId="5" applyNumberFormat="1" applyFont="1" applyBorder="1" applyAlignment="1">
      <alignment horizontal="left"/>
    </xf>
    <xf numFmtId="3" fontId="18" fillId="0" borderId="26" xfId="5" applyNumberFormat="1" applyFont="1" applyBorder="1" applyAlignment="1">
      <alignment horizontal="center"/>
    </xf>
    <xf numFmtId="4" fontId="0" fillId="0" borderId="26" xfId="0" applyNumberFormat="1" applyBorder="1"/>
    <xf numFmtId="3" fontId="18" fillId="0" borderId="23" xfId="0" applyNumberFormat="1" applyFont="1" applyBorder="1" applyAlignment="1">
      <alignment horizontal="left" vertical="center" wrapText="1"/>
    </xf>
    <xf numFmtId="3" fontId="19" fillId="0" borderId="23" xfId="0" applyNumberFormat="1" applyFont="1" applyBorder="1" applyAlignment="1">
      <alignment horizontal="left" vertical="center" wrapText="1"/>
    </xf>
    <xf numFmtId="164" fontId="5" fillId="3" borderId="9" xfId="0" applyNumberFormat="1" applyFont="1" applyFill="1" applyBorder="1" applyAlignment="1">
      <alignment horizontal="center" vertical="center" wrapText="1"/>
    </xf>
    <xf numFmtId="0" fontId="0" fillId="0" borderId="9" xfId="0" applyBorder="1" applyAlignment="1">
      <alignment wrapText="1"/>
    </xf>
    <xf numFmtId="3" fontId="8" fillId="2" borderId="9" xfId="0" applyNumberFormat="1" applyFont="1" applyFill="1" applyBorder="1" applyAlignment="1">
      <alignment horizontal="center" vertical="center" wrapText="1"/>
    </xf>
    <xf numFmtId="4" fontId="8" fillId="2" borderId="9" xfId="0" applyNumberFormat="1" applyFont="1" applyFill="1" applyBorder="1" applyAlignment="1">
      <alignment horizontal="center" vertical="center"/>
    </xf>
    <xf numFmtId="4" fontId="8" fillId="2" borderId="9" xfId="0" applyNumberFormat="1" applyFont="1" applyFill="1" applyBorder="1" applyAlignment="1">
      <alignment vertical="center"/>
    </xf>
    <xf numFmtId="165" fontId="52" fillId="2" borderId="9" xfId="0" applyNumberFormat="1" applyFont="1" applyFill="1" applyBorder="1" applyAlignment="1">
      <alignment vertical="center"/>
    </xf>
    <xf numFmtId="165" fontId="52" fillId="2" borderId="9" xfId="1" applyNumberFormat="1" applyFont="1" applyFill="1" applyBorder="1" applyAlignment="1">
      <alignment vertical="center"/>
    </xf>
    <xf numFmtId="165" fontId="52" fillId="2" borderId="9" xfId="1" applyNumberFormat="1" applyFont="1" applyFill="1" applyBorder="1" applyAlignment="1">
      <alignment horizontal="right" vertical="center" wrapText="1"/>
    </xf>
    <xf numFmtId="165" fontId="0" fillId="0" borderId="9" xfId="0" applyNumberFormat="1" applyBorder="1"/>
    <xf numFmtId="165" fontId="0" fillId="0" borderId="9" xfId="0" applyNumberFormat="1" applyBorder="1" applyAlignment="1">
      <alignment wrapText="1"/>
    </xf>
    <xf numFmtId="165" fontId="8" fillId="2" borderId="9" xfId="0" applyNumberFormat="1" applyFont="1" applyFill="1" applyBorder="1" applyAlignment="1">
      <alignment vertical="center" wrapText="1"/>
    </xf>
    <xf numFmtId="4" fontId="9" fillId="2" borderId="9" xfId="0" applyNumberFormat="1" applyFont="1" applyFill="1" applyBorder="1" applyAlignment="1">
      <alignment vertical="center"/>
    </xf>
    <xf numFmtId="4" fontId="9" fillId="2" borderId="9" xfId="1" applyNumberFormat="1" applyFont="1" applyFill="1" applyBorder="1" applyAlignment="1">
      <alignment horizontal="right" vertical="center" wrapText="1"/>
    </xf>
    <xf numFmtId="0" fontId="12" fillId="0" borderId="9" xfId="0" applyFont="1" applyBorder="1" applyAlignment="1">
      <alignment horizontal="center" wrapText="1"/>
    </xf>
    <xf numFmtId="0" fontId="12" fillId="0" borderId="9" xfId="0" applyFont="1"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vertical="center"/>
    </xf>
    <xf numFmtId="165" fontId="0" fillId="0" borderId="1" xfId="0" applyNumberFormat="1" applyBorder="1" applyAlignment="1">
      <alignment horizontal="center" vertical="center"/>
    </xf>
    <xf numFmtId="4" fontId="5" fillId="3" borderId="1" xfId="0" applyNumberFormat="1" applyFont="1" applyFill="1" applyBorder="1" applyAlignment="1">
      <alignment horizontal="left" vertical="center" wrapText="1"/>
    </xf>
    <xf numFmtId="164" fontId="5" fillId="3" borderId="1" xfId="0" applyNumberFormat="1" applyFont="1" applyFill="1" applyBorder="1" applyAlignment="1">
      <alignment horizontal="left" vertical="center" wrapText="1"/>
    </xf>
    <xf numFmtId="3" fontId="19" fillId="0" borderId="1" xfId="0" applyNumberFormat="1" applyFont="1" applyBorder="1" applyAlignment="1">
      <alignment horizontal="left" vertical="center" wrapText="1"/>
    </xf>
    <xf numFmtId="13" fontId="19" fillId="0" borderId="1" xfId="4" applyNumberFormat="1" applyFont="1" applyBorder="1" applyAlignment="1">
      <alignment horizontal="left" vertical="center" wrapText="1"/>
    </xf>
    <xf numFmtId="49" fontId="19" fillId="0" borderId="1" xfId="0" applyNumberFormat="1" applyFont="1" applyBorder="1" applyAlignment="1">
      <alignment horizontal="left" vertical="center" wrapText="1"/>
    </xf>
    <xf numFmtId="3" fontId="18" fillId="0" borderId="1" xfId="0" applyNumberFormat="1" applyFont="1" applyBorder="1" applyAlignment="1">
      <alignment horizontal="left" vertical="center" wrapText="1"/>
    </xf>
    <xf numFmtId="164" fontId="20" fillId="0" borderId="1" xfId="0" applyNumberFormat="1" applyFont="1" applyBorder="1" applyAlignment="1">
      <alignment horizontal="left" vertical="center" wrapText="1"/>
    </xf>
    <xf numFmtId="0" fontId="56" fillId="0" borderId="0" xfId="0" applyFont="1" applyAlignment="1">
      <alignment horizontal="center" vertical="center"/>
    </xf>
    <xf numFmtId="3" fontId="5" fillId="3" borderId="2" xfId="0" applyNumberFormat="1" applyFont="1" applyFill="1" applyBorder="1" applyAlignment="1">
      <alignment horizontal="center" vertical="center"/>
    </xf>
    <xf numFmtId="3" fontId="0" fillId="0" borderId="3" xfId="0" applyNumberFormat="1" applyBorder="1" applyAlignment="1">
      <alignment horizontal="center" vertical="center"/>
    </xf>
    <xf numFmtId="3" fontId="0" fillId="0" borderId="6" xfId="0" applyNumberFormat="1" applyBorder="1" applyAlignment="1">
      <alignment horizontal="center" vertical="center"/>
    </xf>
    <xf numFmtId="3" fontId="5" fillId="3" borderId="23" xfId="0" applyNumberFormat="1" applyFont="1" applyFill="1" applyBorder="1" applyAlignment="1">
      <alignment horizontal="center" vertical="center"/>
    </xf>
    <xf numFmtId="3" fontId="0" fillId="0" borderId="24" xfId="0" applyNumberFormat="1" applyBorder="1" applyAlignment="1">
      <alignment horizontal="center" vertical="center"/>
    </xf>
    <xf numFmtId="3" fontId="0" fillId="0" borderId="25" xfId="0" applyNumberFormat="1" applyBorder="1" applyAlignment="1">
      <alignment horizontal="center" vertical="center"/>
    </xf>
    <xf numFmtId="3" fontId="5" fillId="3" borderId="24" xfId="0" applyNumberFormat="1" applyFont="1" applyFill="1" applyBorder="1" applyAlignment="1">
      <alignment horizontal="center" vertical="center"/>
    </xf>
    <xf numFmtId="3" fontId="5" fillId="3" borderId="25" xfId="0" applyNumberFormat="1" applyFont="1" applyFill="1" applyBorder="1" applyAlignment="1">
      <alignment horizontal="center" vertical="center"/>
    </xf>
    <xf numFmtId="0" fontId="11" fillId="5" borderId="2" xfId="0" applyFont="1" applyFill="1" applyBorder="1" applyAlignment="1">
      <alignment horizontal="center"/>
    </xf>
    <xf numFmtId="0" fontId="11" fillId="5" borderId="3" xfId="0" applyFont="1" applyFill="1" applyBorder="1" applyAlignment="1">
      <alignment horizontal="center"/>
    </xf>
    <xf numFmtId="0" fontId="11" fillId="5" borderId="4" xfId="0" applyFont="1" applyFill="1" applyBorder="1" applyAlignment="1">
      <alignment horizontal="center"/>
    </xf>
  </cellXfs>
  <cellStyles count="8">
    <cellStyle name="Κανονικό" xfId="0" builtinId="0"/>
    <cellStyle name="Κανονικό 2" xfId="5" xr:uid="{F3BDDC21-4523-47C2-8437-9B470C473A94}"/>
    <cellStyle name="Κανονικό 3" xfId="4" xr:uid="{DDDE5957-7C28-4D39-90B8-93B424A23FEA}"/>
    <cellStyle name="Κανονικό 3 2" xfId="7" xr:uid="{DDD55123-4047-4D25-A598-D1813DF3FCD3}"/>
    <cellStyle name="Κανονικό 6" xfId="6" xr:uid="{5E5FD2F6-3D0E-4D96-A0C3-383CE6F269B7}"/>
    <cellStyle name="Κανονικό_Λίστα Υποβολών - Έργων" xfId="3" xr:uid="{384F021B-C233-42ED-A7D2-F62A3E7EBA8B}"/>
    <cellStyle name="Κόμμα" xfId="1" builtinId="3"/>
    <cellStyle name="Ποσοστό"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FC7A5-9F21-45D2-9ADA-9B502BF0369D}">
  <dimension ref="B1:R56"/>
  <sheetViews>
    <sheetView topLeftCell="B1" workbookViewId="0">
      <selection activeCell="D38" sqref="D38"/>
    </sheetView>
  </sheetViews>
  <sheetFormatPr defaultRowHeight="15" x14ac:dyDescent="0.25"/>
  <cols>
    <col min="2" max="2" width="15.42578125" bestFit="1" customWidth="1"/>
    <col min="3" max="3" width="14.85546875" customWidth="1"/>
    <col min="4" max="4" width="14.28515625" bestFit="1" customWidth="1"/>
    <col min="5" max="5" width="11.5703125" customWidth="1"/>
    <col min="6" max="6" width="22.140625" customWidth="1"/>
    <col min="7" max="8" width="0" hidden="1" customWidth="1"/>
    <col min="9" max="9" width="11.42578125" customWidth="1"/>
    <col min="10" max="10" width="11" customWidth="1"/>
    <col min="11" max="11" width="11.7109375" customWidth="1"/>
    <col min="12" max="12" width="12.42578125" customWidth="1"/>
    <col min="13" max="13" width="11" customWidth="1"/>
    <col min="14" max="14" width="13" customWidth="1"/>
    <col min="15" max="16" width="10.5703125" customWidth="1"/>
    <col min="17" max="17" width="11.7109375" customWidth="1"/>
    <col min="18" max="18" width="0" hidden="1" customWidth="1"/>
  </cols>
  <sheetData>
    <row r="1" spans="2:18" ht="15.75" x14ac:dyDescent="0.25">
      <c r="E1" s="391" t="s">
        <v>0</v>
      </c>
    </row>
    <row r="2" spans="2:18" x14ac:dyDescent="0.25">
      <c r="B2" s="30"/>
    </row>
    <row r="3" spans="2:18" ht="15.75" thickBot="1" x14ac:dyDescent="0.3">
      <c r="C3" s="462" t="s">
        <v>1</v>
      </c>
      <c r="D3" s="462"/>
      <c r="E3" s="462"/>
      <c r="F3" s="462"/>
      <c r="G3" s="462"/>
      <c r="H3" s="462"/>
      <c r="I3" s="462"/>
      <c r="J3" s="462"/>
      <c r="K3" s="462"/>
      <c r="L3" s="462"/>
      <c r="M3" s="462"/>
      <c r="N3" s="462"/>
      <c r="O3" s="462"/>
      <c r="P3" s="462"/>
      <c r="Q3" s="462"/>
    </row>
    <row r="4" spans="2:18" ht="15.75" thickBot="1" x14ac:dyDescent="0.3">
      <c r="C4" s="463" t="s">
        <v>2</v>
      </c>
      <c r="D4" s="464"/>
      <c r="E4" s="464"/>
      <c r="F4" s="465"/>
      <c r="I4" s="463" t="s">
        <v>3</v>
      </c>
      <c r="J4" s="464"/>
      <c r="K4" s="464"/>
      <c r="L4" s="464"/>
      <c r="M4" s="464"/>
      <c r="N4" s="464"/>
      <c r="O4" s="464"/>
      <c r="P4" s="464"/>
      <c r="Q4" s="464"/>
      <c r="R4" s="465"/>
    </row>
    <row r="5" spans="2:18" ht="116.25" customHeight="1" x14ac:dyDescent="0.25">
      <c r="C5" s="382" t="s">
        <v>4</v>
      </c>
      <c r="D5" s="382" t="s">
        <v>5</v>
      </c>
      <c r="E5" s="383" t="s">
        <v>6</v>
      </c>
      <c r="F5" s="382" t="s">
        <v>7</v>
      </c>
      <c r="I5" s="382" t="s">
        <v>8</v>
      </c>
      <c r="J5" s="382" t="s">
        <v>9</v>
      </c>
      <c r="K5" s="382" t="s">
        <v>10</v>
      </c>
      <c r="L5" s="382" t="s">
        <v>11</v>
      </c>
      <c r="M5" s="382" t="s">
        <v>12</v>
      </c>
      <c r="N5" s="382" t="s">
        <v>13</v>
      </c>
      <c r="O5" s="382" t="s">
        <v>14</v>
      </c>
      <c r="P5" s="382" t="s">
        <v>15</v>
      </c>
      <c r="Q5" s="382" t="s">
        <v>16</v>
      </c>
    </row>
    <row r="6" spans="2:18" hidden="1" x14ac:dyDescent="0.25"/>
    <row r="7" spans="2:18" hidden="1" x14ac:dyDescent="0.25"/>
    <row r="8" spans="2:18" hidden="1" x14ac:dyDescent="0.25">
      <c r="C8" t="s">
        <v>17</v>
      </c>
    </row>
    <row r="9" spans="2:18" hidden="1" x14ac:dyDescent="0.25">
      <c r="C9" s="399" t="s">
        <v>18</v>
      </c>
      <c r="D9" s="399">
        <f>'Έργα ΠΕΠ'!P2</f>
        <v>366</v>
      </c>
      <c r="E9" s="400">
        <f>'Έργα ΠΕΠ'!AW2</f>
        <v>178</v>
      </c>
      <c r="F9" s="400">
        <f>'Έργα ΠΕΠ'!BN2</f>
        <v>361</v>
      </c>
      <c r="I9" s="399">
        <f>'Έργα ΠΕΠ'!Q2</f>
        <v>7</v>
      </c>
      <c r="J9" s="399">
        <f>'Έργα ΠΕΠ'!R2</f>
        <v>12</v>
      </c>
      <c r="K9" s="399">
        <f>'Έργα ΠΕΠ'!S2</f>
        <v>116</v>
      </c>
      <c r="L9" s="399">
        <f>'Έργα ΠΕΠ'!T2</f>
        <v>18</v>
      </c>
      <c r="M9" s="399">
        <f>'Έργα ΠΕΠ'!U2</f>
        <v>100</v>
      </c>
      <c r="N9" s="399">
        <f>'Έργα ΠΕΠ'!V2</f>
        <v>42</v>
      </c>
      <c r="O9" s="399">
        <f>'Έργα ΠΕΠ'!W2</f>
        <v>84</v>
      </c>
      <c r="P9" s="399">
        <f>'Έργα ΠΕΠ'!X2</f>
        <v>0</v>
      </c>
      <c r="Q9" s="399">
        <f>'Έργα ΠΕΠ'!Y2</f>
        <v>109</v>
      </c>
    </row>
    <row r="10" spans="2:18" ht="29.25" hidden="1" customHeight="1" x14ac:dyDescent="0.25">
      <c r="C10" s="401" t="s">
        <v>19</v>
      </c>
      <c r="D10" s="401">
        <f>'Έργα ΠΕΠ'!P4</f>
        <v>429395207.50999963</v>
      </c>
      <c r="E10" s="401">
        <f>'Έργα ΠΕΠ'!AW4</f>
        <v>155807885.76001358</v>
      </c>
      <c r="F10" s="401">
        <f>'Έργα ΠΕΠ'!BN4</f>
        <v>297482905.04405773</v>
      </c>
      <c r="I10" s="401">
        <f>'Έργα ΠΕΠ'!Q4</f>
        <v>5084306.3449999997</v>
      </c>
      <c r="J10" s="401">
        <f>'Έργα ΠΕΠ'!R4</f>
        <v>14330393.559999999</v>
      </c>
      <c r="K10" s="401">
        <f>'Έργα ΠΕΠ'!S4</f>
        <v>137933973.285</v>
      </c>
      <c r="L10" s="401">
        <f>'Έργα ΠΕΠ'!T4</f>
        <v>47342100.659999996</v>
      </c>
      <c r="M10" s="401">
        <f>'Έργα ΠΕΠ'!U4</f>
        <v>145597224.15999997</v>
      </c>
      <c r="N10" s="401">
        <f>'Έργα ΠΕΠ'!V4</f>
        <v>51545729.829999991</v>
      </c>
      <c r="O10" s="401">
        <f>'Έργα ΠΕΠ'!W4</f>
        <v>18636889.439999998</v>
      </c>
      <c r="P10" s="401">
        <f>'Έργα ΠΕΠ'!X4</f>
        <v>0</v>
      </c>
      <c r="Q10" s="401">
        <f>'Έργα ΠΕΠ'!Y4</f>
        <v>8924590.2300000004</v>
      </c>
    </row>
    <row r="11" spans="2:18" hidden="1" x14ac:dyDescent="0.25">
      <c r="C11" t="s">
        <v>20</v>
      </c>
    </row>
    <row r="12" spans="2:18" hidden="1" x14ac:dyDescent="0.25">
      <c r="C12" s="399" t="s">
        <v>18</v>
      </c>
      <c r="D12" s="399">
        <f>'Έργα ΥΜΕΠΕΡΑΑ'!K3</f>
        <v>91</v>
      </c>
      <c r="E12" s="399">
        <f>'Έργα ΥΜΕΠΕΡΑΑ'!AF3</f>
        <v>43</v>
      </c>
      <c r="F12" s="399">
        <f>'Έργα ΥΜΕΠΕΡΑΑ'!AH3</f>
        <v>90</v>
      </c>
      <c r="I12" s="399">
        <f>'Έργα ΥΜΕΠΕΡΑΑ'!L3</f>
        <v>3</v>
      </c>
      <c r="J12" s="399">
        <f>'Έργα ΥΜΕΠΕΡΑΑ'!M3</f>
        <v>8</v>
      </c>
      <c r="K12" s="399">
        <f>'Έργα ΥΜΕΠΕΡΑΑ'!N3</f>
        <v>14</v>
      </c>
      <c r="L12" s="399">
        <f>'Έργα ΥΜΕΠΕΡΑΑ'!O3</f>
        <v>3</v>
      </c>
      <c r="M12" s="399">
        <f>'Έργα ΥΜΕΠΕΡΑΑ'!P3</f>
        <v>11</v>
      </c>
      <c r="N12" s="399">
        <f>'Έργα ΥΜΕΠΕΡΑΑ'!Q3</f>
        <v>60</v>
      </c>
      <c r="O12" s="399">
        <f>'Έργα ΥΜΕΠΕΡΑΑ'!R3</f>
        <v>0</v>
      </c>
      <c r="P12" s="399">
        <f>'Έργα ΥΜΕΠΕΡΑΑ'!S3</f>
        <v>0</v>
      </c>
      <c r="Q12" s="399">
        <f>'Έργα ΥΜΕΠΕΡΑΑ'!T3</f>
        <v>19</v>
      </c>
    </row>
    <row r="13" spans="2:18" hidden="1" x14ac:dyDescent="0.25">
      <c r="C13" s="401" t="s">
        <v>19</v>
      </c>
      <c r="D13" s="401">
        <f>'Έργα ΥΜΕΠΕΡΑΑ'!K5</f>
        <v>213833159.42580646</v>
      </c>
      <c r="E13" s="401">
        <f>'Έργα ΥΜΕΠΕΡΑΑ'!AF5</f>
        <v>136882026.84730998</v>
      </c>
      <c r="F13" s="401">
        <f>'Έργα ΥΜΕΠΕΡΑΑ'!AH5</f>
        <v>191212889.70564598</v>
      </c>
      <c r="I13" s="401">
        <f>'Έργα ΥΜΕΠΕΡΑΑ'!L5</f>
        <v>47311013.336774185</v>
      </c>
      <c r="J13" s="401">
        <f>'Έργα ΥΜΕΠΕΡΑΑ'!M5</f>
        <v>31018706.983870968</v>
      </c>
      <c r="K13" s="401">
        <f>'Έργα ΥΜΕΠΕΡΑΑ'!N5</f>
        <v>32143704.302258071</v>
      </c>
      <c r="L13" s="401">
        <f>'Έργα ΥΜΕΠΕΡΑΑ'!O5</f>
        <v>11592811.800000001</v>
      </c>
      <c r="M13" s="401">
        <f>'Έργα ΥΜΕΠΕΡΑΑ'!P5</f>
        <v>7507745.6200000001</v>
      </c>
      <c r="N13" s="401">
        <f>'Έργα ΥΜΕΠΕΡΑΑ'!Q5</f>
        <v>76419842.560000002</v>
      </c>
      <c r="O13" s="401">
        <f>'Έργα ΥΜΕΠΕΡΑΑ'!R5</f>
        <v>0</v>
      </c>
      <c r="P13" s="401">
        <f>'Έργα ΥΜΕΠΕΡΑΑ'!S5</f>
        <v>0</v>
      </c>
      <c r="Q13" s="401">
        <f>'Έργα ΥΜΕΠΕΡΑΑ'!T5</f>
        <v>7839334.8229032261</v>
      </c>
    </row>
    <row r="14" spans="2:18" hidden="1" x14ac:dyDescent="0.25">
      <c r="C14" t="s">
        <v>21</v>
      </c>
    </row>
    <row r="15" spans="2:18" hidden="1" x14ac:dyDescent="0.25">
      <c r="C15" s="399" t="s">
        <v>18</v>
      </c>
      <c r="D15" s="399">
        <f>'Έργα "ΤΡΙΤΣΗΣ"'!I4</f>
        <v>205</v>
      </c>
      <c r="E15" s="399">
        <f>'Έργα "ΤΡΙΤΣΗΣ"'!S4</f>
        <v>57</v>
      </c>
      <c r="F15" s="399">
        <f>'Έργα "ΤΡΙΤΣΗΣ"'!T4</f>
        <v>205</v>
      </c>
      <c r="I15" s="399">
        <f>'Έργα "ΤΡΙΤΣΗΣ"'!J4</f>
        <v>11</v>
      </c>
      <c r="J15" s="399">
        <f>'Έργα "ΤΡΙΤΣΗΣ"'!K4</f>
        <v>5</v>
      </c>
      <c r="K15" s="399">
        <f>'Έργα "ΤΡΙΤΣΗΣ"'!L4</f>
        <v>39</v>
      </c>
      <c r="L15" s="399">
        <f>'Έργα "ΤΡΙΤΣΗΣ"'!M4</f>
        <v>6</v>
      </c>
      <c r="M15" s="399">
        <f>'Έργα "ΤΡΙΤΣΗΣ"'!N4</f>
        <v>77</v>
      </c>
      <c r="N15" s="399">
        <f>'Έργα "ΤΡΙΤΣΗΣ"'!O4</f>
        <v>89</v>
      </c>
      <c r="O15" s="399">
        <f>'Έργα "ΤΡΙΤΣΗΣ"'!P4</f>
        <v>0</v>
      </c>
      <c r="P15" s="399">
        <f>'Έργα "ΤΡΙΤΣΗΣ"'!Q4</f>
        <v>1</v>
      </c>
      <c r="Q15" s="399">
        <f>'Έργα "ΤΡΙΤΣΗΣ"'!R4</f>
        <v>19</v>
      </c>
    </row>
    <row r="16" spans="2:18" hidden="1" x14ac:dyDescent="0.25">
      <c r="C16" s="401" t="s">
        <v>19</v>
      </c>
      <c r="D16" s="401">
        <f>'Έργα "ΤΡΙΤΣΗΣ"'!I6</f>
        <v>556644714.9410001</v>
      </c>
      <c r="E16" s="401">
        <f>'Έργα "ΤΡΙΤΣΗΣ"'!S6</f>
        <v>87953763.173225805</v>
      </c>
      <c r="F16" s="401">
        <f>'Έργα "ΤΡΙΤΣΗΣ"'!T6</f>
        <v>420742938.03592569</v>
      </c>
      <c r="I16" s="401">
        <f>'Έργα "ΤΡΙΤΣΗΣ"'!J6</f>
        <v>30248117.059999999</v>
      </c>
      <c r="J16" s="401">
        <f>'Έργα "ΤΡΙΤΣΗΣ"'!K6</f>
        <v>3873232.8</v>
      </c>
      <c r="K16" s="401">
        <f>'Έργα "ΤΡΙΤΣΗΣ"'!L6</f>
        <v>108919695.87099999</v>
      </c>
      <c r="L16" s="401">
        <f>'Έργα "ΤΡΙΤΣΗΣ"'!M6</f>
        <v>25110302.120000001</v>
      </c>
      <c r="M16" s="401">
        <f>'Έργα "ΤΡΙΤΣΗΣ"'!N6</f>
        <v>170305801.90999997</v>
      </c>
      <c r="N16" s="401">
        <f>'Έργα "ΤΡΙΤΣΗΣ"'!O6</f>
        <v>207687733.69000009</v>
      </c>
      <c r="O16" s="401">
        <f>'Έργα "ΤΡΙΤΣΗΣ"'!P6</f>
        <v>0</v>
      </c>
      <c r="P16" s="401">
        <f>'Έργα "ΤΡΙΤΣΗΣ"'!Q6</f>
        <v>783870.96</v>
      </c>
      <c r="Q16" s="401">
        <f>'Έργα "ΤΡΙΤΣΗΣ"'!R6</f>
        <v>1921820</v>
      </c>
    </row>
    <row r="17" spans="3:17" hidden="1" x14ac:dyDescent="0.25">
      <c r="C17" t="s">
        <v>22</v>
      </c>
    </row>
    <row r="18" spans="3:17" hidden="1" x14ac:dyDescent="0.25">
      <c r="C18" s="399" t="s">
        <v>18</v>
      </c>
      <c r="D18" s="399">
        <f>'Έργα ΥΠΕΣ'!G2</f>
        <v>10</v>
      </c>
      <c r="E18" s="399">
        <f>'Έργα ΥΠΕΣ'!Q2</f>
        <v>2</v>
      </c>
      <c r="F18" s="399">
        <f>'Έργα ΥΠΕΣ'!R2</f>
        <v>10</v>
      </c>
      <c r="I18" s="399">
        <f>'Έργα ΥΠΕΣ'!H2</f>
        <v>1</v>
      </c>
      <c r="J18" s="399">
        <f>'Έργα ΥΠΕΣ'!I2</f>
        <v>0</v>
      </c>
      <c r="K18" s="399">
        <f>'Έργα ΥΠΕΣ'!J2</f>
        <v>0</v>
      </c>
      <c r="L18" s="399">
        <f>'Έργα ΥΠΕΣ'!K2</f>
        <v>0</v>
      </c>
      <c r="M18" s="399">
        <f>'Έργα ΥΠΕΣ'!L2</f>
        <v>3</v>
      </c>
      <c r="N18" s="399">
        <f>'Έργα ΥΠΕΣ'!M2</f>
        <v>1</v>
      </c>
      <c r="O18" s="399">
        <f>'Έργα ΥΠΕΣ'!N2</f>
        <v>4</v>
      </c>
      <c r="P18" s="399">
        <f>'Έργα ΥΠΕΣ'!O2</f>
        <v>0</v>
      </c>
      <c r="Q18" s="399">
        <f>'Έργα ΥΠΕΣ'!P2</f>
        <v>0</v>
      </c>
    </row>
    <row r="19" spans="3:17" hidden="1" x14ac:dyDescent="0.25">
      <c r="C19" s="401" t="s">
        <v>19</v>
      </c>
      <c r="D19" s="401">
        <f>'Έργα ΥΠΕΣ'!G4</f>
        <v>90793144.689999998</v>
      </c>
      <c r="E19" s="401">
        <f>'Έργα ΥΠΕΣ'!Q4</f>
        <v>1962116.76</v>
      </c>
      <c r="F19" s="401">
        <f>'Έργα ΥΠΕΣ'!R4</f>
        <v>90793144.689999998</v>
      </c>
      <c r="I19" s="401">
        <f>'Έργα ΥΠΕΣ'!H4</f>
        <v>1070000</v>
      </c>
      <c r="J19" s="401">
        <f>'Έργα ΥΠΕΣ'!I4</f>
        <v>0</v>
      </c>
      <c r="K19" s="401">
        <f>'Έργα ΥΠΕΣ'!J4</f>
        <v>0</v>
      </c>
      <c r="L19" s="401">
        <f>'Έργα ΥΠΕΣ'!K4</f>
        <v>0</v>
      </c>
      <c r="M19" s="401">
        <f>'Έργα ΥΠΕΣ'!L4</f>
        <v>3031268.07</v>
      </c>
      <c r="N19" s="401">
        <f>'Έργα ΥΠΕΣ'!M4</f>
        <v>892116.76</v>
      </c>
      <c r="O19" s="401">
        <f>'Έργα ΥΠΕΣ'!N4</f>
        <v>299759.86</v>
      </c>
      <c r="P19" s="401">
        <f>'Έργα ΥΠΕΣ'!O4</f>
        <v>0</v>
      </c>
      <c r="Q19" s="401">
        <f>'Έργα ΥΠΕΣ'!P4</f>
        <v>0</v>
      </c>
    </row>
    <row r="20" spans="3:17" hidden="1" x14ac:dyDescent="0.25"/>
    <row r="21" spans="3:17" hidden="1" x14ac:dyDescent="0.25">
      <c r="C21" t="s">
        <v>23</v>
      </c>
    </row>
    <row r="22" spans="3:17" hidden="1" x14ac:dyDescent="0.25">
      <c r="C22" s="399" t="s">
        <v>18</v>
      </c>
      <c r="D22" s="399">
        <f>D9+D12+D15+D18</f>
        <v>672</v>
      </c>
      <c r="E22" s="399">
        <f t="shared" ref="E22:F22" si="0">E9+E12+E15+E18</f>
        <v>280</v>
      </c>
      <c r="F22" s="399">
        <f t="shared" si="0"/>
        <v>666</v>
      </c>
      <c r="I22" s="399">
        <f t="shared" ref="I22:Q22" si="1">I9+I12+I15+I18</f>
        <v>22</v>
      </c>
      <c r="J22" s="399">
        <f t="shared" si="1"/>
        <v>25</v>
      </c>
      <c r="K22" s="399">
        <f t="shared" si="1"/>
        <v>169</v>
      </c>
      <c r="L22" s="399">
        <f t="shared" si="1"/>
        <v>27</v>
      </c>
      <c r="M22" s="399">
        <f t="shared" si="1"/>
        <v>191</v>
      </c>
      <c r="N22" s="399">
        <f t="shared" si="1"/>
        <v>192</v>
      </c>
      <c r="O22" s="399">
        <f t="shared" si="1"/>
        <v>88</v>
      </c>
      <c r="P22" s="399">
        <f t="shared" si="1"/>
        <v>1</v>
      </c>
      <c r="Q22" s="399">
        <f t="shared" si="1"/>
        <v>147</v>
      </c>
    </row>
    <row r="23" spans="3:17" hidden="1" x14ac:dyDescent="0.25">
      <c r="C23" s="401" t="s">
        <v>19</v>
      </c>
      <c r="D23" s="401">
        <f>D10+D13+D16+D19</f>
        <v>1290666226.5668063</v>
      </c>
      <c r="E23" s="401">
        <f t="shared" ref="E23:F23" si="2">E10+E13+E16+E19</f>
        <v>382605792.54054934</v>
      </c>
      <c r="F23" s="401">
        <f t="shared" si="2"/>
        <v>1000231877.4756293</v>
      </c>
      <c r="I23" s="401">
        <f t="shared" ref="I23:Q23" si="3">I10+I13+I16+I19</f>
        <v>83713436.741774186</v>
      </c>
      <c r="J23" s="401">
        <f t="shared" si="3"/>
        <v>49222333.343870968</v>
      </c>
      <c r="K23" s="401">
        <f t="shared" si="3"/>
        <v>278997373.45825803</v>
      </c>
      <c r="L23" s="401">
        <f t="shared" si="3"/>
        <v>84045214.579999998</v>
      </c>
      <c r="M23" s="401">
        <f t="shared" si="3"/>
        <v>326442039.75999993</v>
      </c>
      <c r="N23" s="401">
        <f t="shared" si="3"/>
        <v>336545422.84000003</v>
      </c>
      <c r="O23" s="401">
        <f t="shared" si="3"/>
        <v>18936649.299999997</v>
      </c>
      <c r="P23" s="401">
        <f t="shared" si="3"/>
        <v>783870.96</v>
      </c>
      <c r="Q23" s="401">
        <f t="shared" si="3"/>
        <v>18685745.052903228</v>
      </c>
    </row>
    <row r="24" spans="3:17" hidden="1" x14ac:dyDescent="0.25"/>
    <row r="25" spans="3:17" hidden="1" x14ac:dyDescent="0.25">
      <c r="D25" s="380"/>
    </row>
    <row r="26" spans="3:17" hidden="1" x14ac:dyDescent="0.25"/>
    <row r="27" spans="3:17" hidden="1" x14ac:dyDescent="0.25"/>
    <row r="28" spans="3:17" hidden="1" x14ac:dyDescent="0.25"/>
    <row r="29" spans="3:17" hidden="1" x14ac:dyDescent="0.25"/>
    <row r="30" spans="3:17" hidden="1" x14ac:dyDescent="0.25"/>
    <row r="31" spans="3:17" hidden="1" x14ac:dyDescent="0.25"/>
    <row r="32" spans="3:17" hidden="1" x14ac:dyDescent="0.25"/>
    <row r="33" spans="3:18" hidden="1" x14ac:dyDescent="0.25"/>
    <row r="34" spans="3:18" hidden="1" x14ac:dyDescent="0.25"/>
    <row r="35" spans="3:18" hidden="1" x14ac:dyDescent="0.25"/>
    <row r="36" spans="3:18" ht="29.25" customHeight="1" x14ac:dyDescent="0.25">
      <c r="C36" s="401" t="str">
        <f>C48</f>
        <v>ΠΕΠ</v>
      </c>
      <c r="D36" s="401">
        <f>D10</f>
        <v>429395207.50999963</v>
      </c>
      <c r="E36" s="401">
        <f>E10</f>
        <v>155807885.76001358</v>
      </c>
      <c r="F36" s="401">
        <f>F10</f>
        <v>297482905.04405773</v>
      </c>
      <c r="I36" s="401">
        <f t="shared" ref="I36:Q36" si="4">I10</f>
        <v>5084306.3449999997</v>
      </c>
      <c r="J36" s="401">
        <f t="shared" si="4"/>
        <v>14330393.559999999</v>
      </c>
      <c r="K36" s="401">
        <f t="shared" si="4"/>
        <v>137933973.285</v>
      </c>
      <c r="L36" s="401">
        <f t="shared" si="4"/>
        <v>47342100.659999996</v>
      </c>
      <c r="M36" s="401">
        <f t="shared" si="4"/>
        <v>145597224.15999997</v>
      </c>
      <c r="N36" s="401">
        <f t="shared" si="4"/>
        <v>51545729.829999991</v>
      </c>
      <c r="O36" s="401">
        <f t="shared" si="4"/>
        <v>18636889.439999998</v>
      </c>
      <c r="P36" s="401">
        <f t="shared" si="4"/>
        <v>0</v>
      </c>
      <c r="Q36" s="401">
        <f t="shared" si="4"/>
        <v>8924590.2300000004</v>
      </c>
    </row>
    <row r="37" spans="3:18" x14ac:dyDescent="0.25">
      <c r="C37" s="401" t="str">
        <f>C49</f>
        <v>ΥΜΕΠΕΡΑΑ</v>
      </c>
      <c r="D37" s="401">
        <f>D13</f>
        <v>213833159.42580646</v>
      </c>
      <c r="E37" s="401">
        <f>E13</f>
        <v>136882026.84730998</v>
      </c>
      <c r="F37" s="401">
        <f>F13</f>
        <v>191212889.70564598</v>
      </c>
      <c r="I37" s="401">
        <f t="shared" ref="I37:Q37" si="5">I13</f>
        <v>47311013.336774185</v>
      </c>
      <c r="J37" s="401">
        <f t="shared" si="5"/>
        <v>31018706.983870968</v>
      </c>
      <c r="K37" s="401">
        <f t="shared" si="5"/>
        <v>32143704.302258071</v>
      </c>
      <c r="L37" s="401">
        <f t="shared" si="5"/>
        <v>11592811.800000001</v>
      </c>
      <c r="M37" s="401">
        <f t="shared" si="5"/>
        <v>7507745.6200000001</v>
      </c>
      <c r="N37" s="401">
        <f t="shared" si="5"/>
        <v>76419842.560000002</v>
      </c>
      <c r="O37" s="401">
        <f t="shared" si="5"/>
        <v>0</v>
      </c>
      <c r="P37" s="401">
        <f t="shared" si="5"/>
        <v>0</v>
      </c>
      <c r="Q37" s="401">
        <f t="shared" si="5"/>
        <v>7839334.8229032261</v>
      </c>
    </row>
    <row r="38" spans="3:18" x14ac:dyDescent="0.25">
      <c r="C38" s="401" t="str">
        <f>C50</f>
        <v>ΤΡΙΤΣΗΣ</v>
      </c>
      <c r="D38" s="401">
        <f>D16</f>
        <v>556644714.9410001</v>
      </c>
      <c r="E38" s="401">
        <f>E16</f>
        <v>87953763.173225805</v>
      </c>
      <c r="F38" s="401">
        <f>F16</f>
        <v>420742938.03592569</v>
      </c>
      <c r="I38" s="401">
        <f t="shared" ref="I38:Q38" si="6">I16</f>
        <v>30248117.059999999</v>
      </c>
      <c r="J38" s="401">
        <f t="shared" si="6"/>
        <v>3873232.8</v>
      </c>
      <c r="K38" s="401">
        <f t="shared" si="6"/>
        <v>108919695.87099999</v>
      </c>
      <c r="L38" s="401">
        <f t="shared" si="6"/>
        <v>25110302.120000001</v>
      </c>
      <c r="M38" s="401">
        <f t="shared" si="6"/>
        <v>170305801.90999997</v>
      </c>
      <c r="N38" s="401">
        <f t="shared" si="6"/>
        <v>207687733.69000009</v>
      </c>
      <c r="O38" s="401">
        <f t="shared" si="6"/>
        <v>0</v>
      </c>
      <c r="P38" s="401">
        <f t="shared" si="6"/>
        <v>783870.96</v>
      </c>
      <c r="Q38" s="401">
        <f t="shared" si="6"/>
        <v>1921820</v>
      </c>
    </row>
    <row r="39" spans="3:18" x14ac:dyDescent="0.25">
      <c r="C39" s="401" t="str">
        <f>C51</f>
        <v>ΥΠΕΣ</v>
      </c>
      <c r="D39" s="401">
        <f>D19</f>
        <v>90793144.689999998</v>
      </c>
      <c r="E39" s="401">
        <f>E19</f>
        <v>1962116.76</v>
      </c>
      <c r="F39" s="401">
        <f>F19</f>
        <v>90793144.689999998</v>
      </c>
      <c r="I39" s="401">
        <f t="shared" ref="I39:Q39" si="7">I19</f>
        <v>1070000</v>
      </c>
      <c r="J39" s="401">
        <f t="shared" si="7"/>
        <v>0</v>
      </c>
      <c r="K39" s="401">
        <f t="shared" si="7"/>
        <v>0</v>
      </c>
      <c r="L39" s="401">
        <f t="shared" si="7"/>
        <v>0</v>
      </c>
      <c r="M39" s="401">
        <f t="shared" si="7"/>
        <v>3031268.07</v>
      </c>
      <c r="N39" s="401">
        <f t="shared" si="7"/>
        <v>892116.76</v>
      </c>
      <c r="O39" s="401">
        <f t="shared" si="7"/>
        <v>299759.86</v>
      </c>
      <c r="P39" s="401">
        <f t="shared" si="7"/>
        <v>0</v>
      </c>
      <c r="Q39" s="401">
        <f t="shared" si="7"/>
        <v>0</v>
      </c>
    </row>
    <row r="40" spans="3:18" x14ac:dyDescent="0.25">
      <c r="C40" s="401" t="str">
        <f>C52</f>
        <v>ΣΥΝΟΛΟ</v>
      </c>
      <c r="D40" s="401">
        <f>D36+D37+D38+D39</f>
        <v>1290666226.5668063</v>
      </c>
      <c r="E40" s="401">
        <f>E36+E37+E38+E39</f>
        <v>382605792.54054934</v>
      </c>
      <c r="F40" s="401">
        <f>F36+F37+F38+F39</f>
        <v>1000231877.4756293</v>
      </c>
      <c r="I40" s="401">
        <f t="shared" ref="I40:Q40" si="8">I36+I37+I38+I39</f>
        <v>83713436.741774186</v>
      </c>
      <c r="J40" s="401">
        <f t="shared" si="8"/>
        <v>49222333.343870968</v>
      </c>
      <c r="K40" s="401">
        <f t="shared" si="8"/>
        <v>278997373.45825803</v>
      </c>
      <c r="L40" s="401">
        <f t="shared" si="8"/>
        <v>84045214.579999998</v>
      </c>
      <c r="M40" s="401">
        <f t="shared" si="8"/>
        <v>326442039.75999993</v>
      </c>
      <c r="N40" s="401">
        <f t="shared" si="8"/>
        <v>336545422.84000003</v>
      </c>
      <c r="O40" s="401">
        <f t="shared" si="8"/>
        <v>18936649.299999997</v>
      </c>
      <c r="P40" s="401">
        <f t="shared" si="8"/>
        <v>783870.96</v>
      </c>
      <c r="Q40" s="401">
        <f t="shared" si="8"/>
        <v>18685745.052903228</v>
      </c>
    </row>
    <row r="41" spans="3:18" x14ac:dyDescent="0.25">
      <c r="C41" s="384"/>
      <c r="D41" s="384"/>
      <c r="E41" s="384"/>
      <c r="F41" s="384"/>
      <c r="I41" s="384"/>
      <c r="J41" s="384"/>
      <c r="K41" s="384"/>
      <c r="L41" s="384"/>
      <c r="M41" s="384"/>
      <c r="N41" s="384"/>
      <c r="O41" s="384"/>
      <c r="P41" s="384"/>
      <c r="Q41" s="384"/>
    </row>
    <row r="42" spans="3:18" ht="26.25" customHeight="1" x14ac:dyDescent="0.25">
      <c r="C42" s="393" t="s">
        <v>24</v>
      </c>
      <c r="D42" s="384">
        <f>'Προτεινόμενα Έργα  ΠΕΠ'!G3</f>
        <v>145300000</v>
      </c>
      <c r="E42" s="384"/>
      <c r="F42" s="384"/>
      <c r="I42" s="384"/>
      <c r="J42" s="384"/>
      <c r="K42" s="384"/>
      <c r="L42" s="384"/>
      <c r="M42" s="384"/>
      <c r="N42" s="384"/>
      <c r="O42" s="384"/>
      <c r="P42" s="384"/>
      <c r="Q42" s="384"/>
    </row>
    <row r="43" spans="3:18" ht="14.25" customHeight="1" x14ac:dyDescent="0.25">
      <c r="C43" s="394" t="s">
        <v>25</v>
      </c>
      <c r="D43" s="395">
        <f>D40+D42</f>
        <v>1435966226.5668063</v>
      </c>
      <c r="E43" s="384"/>
      <c r="F43" s="384"/>
      <c r="I43" s="384"/>
      <c r="J43" s="384"/>
      <c r="K43" s="384"/>
      <c r="L43" s="384"/>
      <c r="M43" s="384"/>
      <c r="N43" s="384"/>
      <c r="O43" s="384"/>
      <c r="P43" s="384"/>
      <c r="Q43" s="384"/>
    </row>
    <row r="44" spans="3:18" x14ac:dyDescent="0.25">
      <c r="C44" s="384"/>
      <c r="D44" s="384"/>
      <c r="E44" s="384"/>
      <c r="F44" s="384"/>
      <c r="I44" s="384"/>
      <c r="J44" s="384"/>
      <c r="K44" s="384"/>
      <c r="L44" s="384"/>
      <c r="M44" s="384"/>
      <c r="N44" s="384"/>
      <c r="O44" s="384"/>
      <c r="P44" s="384"/>
      <c r="Q44" s="384"/>
    </row>
    <row r="45" spans="3:18" ht="15.75" thickBot="1" x14ac:dyDescent="0.3">
      <c r="C45" s="462" t="s">
        <v>26</v>
      </c>
      <c r="D45" s="462"/>
      <c r="E45" s="462"/>
      <c r="F45" s="462"/>
      <c r="G45" s="462"/>
      <c r="H45" s="462"/>
      <c r="I45" s="462"/>
      <c r="J45" s="462"/>
      <c r="K45" s="462"/>
      <c r="L45" s="462"/>
      <c r="M45" s="462"/>
      <c r="N45" s="462"/>
      <c r="O45" s="462"/>
      <c r="P45" s="462"/>
      <c r="Q45" s="462"/>
    </row>
    <row r="46" spans="3:18" ht="15.75" thickBot="1" x14ac:dyDescent="0.3">
      <c r="C46" s="463" t="s">
        <v>2</v>
      </c>
      <c r="D46" s="464"/>
      <c r="E46" s="464"/>
      <c r="F46" s="465"/>
      <c r="I46" s="463" t="str">
        <f>I4</f>
        <v>ΑΝΑΛΥΣΗ  ΥΠΟΕΡΓΩΝ ΑΝΑ ΚΑΤΗΓΟΡΙΑ</v>
      </c>
      <c r="J46" s="464"/>
      <c r="K46" s="464"/>
      <c r="L46" s="464"/>
      <c r="M46" s="464"/>
      <c r="N46" s="464"/>
      <c r="O46" s="464"/>
      <c r="P46" s="464"/>
      <c r="Q46" s="464"/>
      <c r="R46" s="465"/>
    </row>
    <row r="47" spans="3:18" ht="86.25" customHeight="1" x14ac:dyDescent="0.25">
      <c r="C47" s="382" t="s">
        <v>4</v>
      </c>
      <c r="D47" s="382" t="s">
        <v>27</v>
      </c>
      <c r="E47" s="383" t="s">
        <v>28</v>
      </c>
      <c r="F47" s="382"/>
      <c r="I47" s="382" t="s">
        <v>8</v>
      </c>
      <c r="J47" s="382" t="s">
        <v>9</v>
      </c>
      <c r="K47" s="382" t="s">
        <v>10</v>
      </c>
      <c r="L47" s="382" t="s">
        <v>11</v>
      </c>
      <c r="M47" s="382" t="s">
        <v>12</v>
      </c>
      <c r="N47" s="382" t="s">
        <v>13</v>
      </c>
      <c r="O47" s="382" t="s">
        <v>14</v>
      </c>
      <c r="P47" s="382" t="s">
        <v>15</v>
      </c>
      <c r="Q47" s="382" t="s">
        <v>16</v>
      </c>
    </row>
    <row r="48" spans="3:18" x14ac:dyDescent="0.25">
      <c r="C48" s="399" t="s">
        <v>17</v>
      </c>
      <c r="D48" s="399">
        <f>D9</f>
        <v>366</v>
      </c>
      <c r="E48" s="400">
        <f>E9</f>
        <v>178</v>
      </c>
      <c r="F48" s="400"/>
      <c r="I48" s="399">
        <f t="shared" ref="I48:Q48" si="9">I9</f>
        <v>7</v>
      </c>
      <c r="J48" s="399">
        <f t="shared" si="9"/>
        <v>12</v>
      </c>
      <c r="K48" s="399">
        <f t="shared" si="9"/>
        <v>116</v>
      </c>
      <c r="L48" s="399">
        <f t="shared" si="9"/>
        <v>18</v>
      </c>
      <c r="M48" s="399">
        <f t="shared" si="9"/>
        <v>100</v>
      </c>
      <c r="N48" s="399">
        <f t="shared" si="9"/>
        <v>42</v>
      </c>
      <c r="O48" s="399">
        <f t="shared" si="9"/>
        <v>84</v>
      </c>
      <c r="P48" s="399">
        <f t="shared" si="9"/>
        <v>0</v>
      </c>
      <c r="Q48" s="399">
        <f t="shared" si="9"/>
        <v>109</v>
      </c>
    </row>
    <row r="49" spans="3:17" x14ac:dyDescent="0.25">
      <c r="C49" s="399" t="s">
        <v>20</v>
      </c>
      <c r="D49" s="399">
        <f>D12</f>
        <v>91</v>
      </c>
      <c r="E49" s="399">
        <f>E12</f>
        <v>43</v>
      </c>
      <c r="F49" s="399"/>
      <c r="I49" s="399">
        <f t="shared" ref="I49:Q49" si="10">I12</f>
        <v>3</v>
      </c>
      <c r="J49" s="399">
        <f t="shared" si="10"/>
        <v>8</v>
      </c>
      <c r="K49" s="399">
        <f t="shared" si="10"/>
        <v>14</v>
      </c>
      <c r="L49" s="399">
        <f t="shared" si="10"/>
        <v>3</v>
      </c>
      <c r="M49" s="399">
        <f t="shared" si="10"/>
        <v>11</v>
      </c>
      <c r="N49" s="399">
        <f t="shared" si="10"/>
        <v>60</v>
      </c>
      <c r="O49" s="399">
        <f t="shared" si="10"/>
        <v>0</v>
      </c>
      <c r="P49" s="399">
        <f t="shared" si="10"/>
        <v>0</v>
      </c>
      <c r="Q49" s="399">
        <f t="shared" si="10"/>
        <v>19</v>
      </c>
    </row>
    <row r="50" spans="3:17" x14ac:dyDescent="0.25">
      <c r="C50" s="399" t="s">
        <v>21</v>
      </c>
      <c r="D50" s="399">
        <f>D15</f>
        <v>205</v>
      </c>
      <c r="E50" s="399">
        <f>E15</f>
        <v>57</v>
      </c>
      <c r="F50" s="399"/>
      <c r="I50" s="399">
        <f t="shared" ref="I50:Q50" si="11">I15</f>
        <v>11</v>
      </c>
      <c r="J50" s="399">
        <f t="shared" si="11"/>
        <v>5</v>
      </c>
      <c r="K50" s="399">
        <f t="shared" si="11"/>
        <v>39</v>
      </c>
      <c r="L50" s="399">
        <f t="shared" si="11"/>
        <v>6</v>
      </c>
      <c r="M50" s="399">
        <f t="shared" si="11"/>
        <v>77</v>
      </c>
      <c r="N50" s="399">
        <f t="shared" si="11"/>
        <v>89</v>
      </c>
      <c r="O50" s="399">
        <f t="shared" si="11"/>
        <v>0</v>
      </c>
      <c r="P50" s="399">
        <f t="shared" si="11"/>
        <v>1</v>
      </c>
      <c r="Q50" s="399">
        <f t="shared" si="11"/>
        <v>19</v>
      </c>
    </row>
    <row r="51" spans="3:17" x14ac:dyDescent="0.25">
      <c r="C51" s="399" t="s">
        <v>22</v>
      </c>
      <c r="D51" s="399">
        <f>D18</f>
        <v>10</v>
      </c>
      <c r="E51" s="399">
        <f>E18</f>
        <v>2</v>
      </c>
      <c r="F51" s="399"/>
      <c r="I51" s="399">
        <f t="shared" ref="I51:Q51" si="12">I18</f>
        <v>1</v>
      </c>
      <c r="J51" s="399">
        <f t="shared" si="12"/>
        <v>0</v>
      </c>
      <c r="K51" s="399">
        <f t="shared" si="12"/>
        <v>0</v>
      </c>
      <c r="L51" s="399">
        <f t="shared" si="12"/>
        <v>0</v>
      </c>
      <c r="M51" s="399">
        <f t="shared" si="12"/>
        <v>3</v>
      </c>
      <c r="N51" s="399">
        <f t="shared" si="12"/>
        <v>1</v>
      </c>
      <c r="O51" s="399">
        <f t="shared" si="12"/>
        <v>4</v>
      </c>
      <c r="P51" s="399">
        <f t="shared" si="12"/>
        <v>0</v>
      </c>
      <c r="Q51" s="399">
        <f t="shared" si="12"/>
        <v>0</v>
      </c>
    </row>
    <row r="52" spans="3:17" x14ac:dyDescent="0.25">
      <c r="C52" s="399" t="s">
        <v>23</v>
      </c>
      <c r="D52" s="399">
        <f>D48+D49+D50+D51</f>
        <v>672</v>
      </c>
      <c r="E52" s="399">
        <f>E48+E49+E50+E51</f>
        <v>280</v>
      </c>
      <c r="F52" s="399"/>
      <c r="I52" s="399">
        <f t="shared" ref="I52:Q52" si="13">I48+I49+I50+I51</f>
        <v>22</v>
      </c>
      <c r="J52" s="399">
        <f t="shared" si="13"/>
        <v>25</v>
      </c>
      <c r="K52" s="399">
        <f t="shared" si="13"/>
        <v>169</v>
      </c>
      <c r="L52" s="399">
        <f t="shared" si="13"/>
        <v>27</v>
      </c>
      <c r="M52" s="399">
        <f t="shared" si="13"/>
        <v>191</v>
      </c>
      <c r="N52" s="399">
        <f t="shared" si="13"/>
        <v>192</v>
      </c>
      <c r="O52" s="399">
        <f t="shared" si="13"/>
        <v>88</v>
      </c>
      <c r="P52" s="399">
        <f t="shared" si="13"/>
        <v>1</v>
      </c>
      <c r="Q52" s="399">
        <f t="shared" si="13"/>
        <v>147</v>
      </c>
    </row>
    <row r="55" spans="3:17" x14ac:dyDescent="0.25">
      <c r="F55" s="380"/>
    </row>
    <row r="56" spans="3:17" x14ac:dyDescent="0.25">
      <c r="D56" s="380"/>
    </row>
  </sheetData>
  <mergeCells count="6">
    <mergeCell ref="C3:Q3"/>
    <mergeCell ref="C45:Q45"/>
    <mergeCell ref="C4:F4"/>
    <mergeCell ref="C46:F46"/>
    <mergeCell ref="I46:R46"/>
    <mergeCell ref="I4:R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2B78B-BF6D-439F-ABAE-C6865C119F98}">
  <dimension ref="A1:R688"/>
  <sheetViews>
    <sheetView tabSelected="1" zoomScaleNormal="100" workbookViewId="0">
      <pane ySplit="6" topLeftCell="A7" activePane="bottomLeft" state="frozen"/>
      <selection pane="bottomLeft" activeCell="A15" sqref="A15"/>
    </sheetView>
  </sheetViews>
  <sheetFormatPr defaultRowHeight="11.25" x14ac:dyDescent="0.25"/>
  <cols>
    <col min="1" max="1" width="7.7109375" style="8" customWidth="1"/>
    <col min="2" max="2" width="29.42578125" style="8" customWidth="1"/>
    <col min="3" max="3" width="23.140625" style="10" customWidth="1"/>
    <col min="4" max="4" width="11.28515625" style="8" bestFit="1" customWidth="1"/>
    <col min="5" max="5" width="56.7109375" style="11" customWidth="1"/>
    <col min="6" max="6" width="16.42578125" style="13" customWidth="1"/>
    <col min="7" max="7" width="14.140625" style="366" customWidth="1"/>
    <col min="8" max="14" width="12.85546875" style="12" customWidth="1"/>
    <col min="15" max="15" width="12.85546875" style="14" customWidth="1"/>
    <col min="16" max="16" width="12.85546875" style="12" customWidth="1"/>
    <col min="17" max="17" width="14.85546875" style="11" customWidth="1"/>
    <col min="18" max="18" width="25.42578125" style="11" customWidth="1"/>
    <col min="19" max="16384" width="9.140625" style="11"/>
  </cols>
  <sheetData>
    <row r="1" spans="1:18" ht="20.25" customHeight="1" x14ac:dyDescent="0.25">
      <c r="D1" s="392" t="s">
        <v>29</v>
      </c>
    </row>
    <row r="2" spans="1:18" s="2" customFormat="1" ht="15" customHeight="1" x14ac:dyDescent="0.25">
      <c r="A2" s="1"/>
      <c r="F2" s="399" t="s">
        <v>30</v>
      </c>
      <c r="G2" s="400" t="str">
        <f t="shared" ref="G2:R2" si="0">COUNTIF(G7:G678,"&gt;0")&amp;" έργα"</f>
        <v>672 έργα</v>
      </c>
      <c r="H2" s="400" t="str">
        <f t="shared" si="0"/>
        <v>23 έργα</v>
      </c>
      <c r="I2" s="400" t="str">
        <f t="shared" si="0"/>
        <v>25 έργα</v>
      </c>
      <c r="J2" s="400" t="str">
        <f t="shared" si="0"/>
        <v>170 έργα</v>
      </c>
      <c r="K2" s="400" t="str">
        <f t="shared" si="0"/>
        <v>27 έργα</v>
      </c>
      <c r="L2" s="400" t="str">
        <f t="shared" si="0"/>
        <v>192 έργα</v>
      </c>
      <c r="M2" s="400" t="str">
        <f t="shared" si="0"/>
        <v>193 έργα</v>
      </c>
      <c r="N2" s="400" t="str">
        <f t="shared" si="0"/>
        <v>88 έργα</v>
      </c>
      <c r="O2" s="400" t="str">
        <f t="shared" si="0"/>
        <v>1 έργα</v>
      </c>
      <c r="P2" s="400" t="str">
        <f t="shared" si="0"/>
        <v>147 έργα</v>
      </c>
      <c r="Q2" s="400" t="str">
        <f t="shared" si="0"/>
        <v>280 έργα</v>
      </c>
      <c r="R2" s="400" t="str">
        <f t="shared" si="0"/>
        <v>666 έργα</v>
      </c>
    </row>
    <row r="3" spans="1:18" s="3" customFormat="1" ht="15" customHeight="1" x14ac:dyDescent="0.25">
      <c r="F3" s="402" t="s">
        <v>31</v>
      </c>
      <c r="G3" s="403">
        <f t="shared" ref="G3:P3" si="1">G4/$G$4</f>
        <v>1</v>
      </c>
      <c r="H3" s="403">
        <f t="shared" si="1"/>
        <v>0.13110549672620217</v>
      </c>
      <c r="I3" s="403">
        <f t="shared" si="1"/>
        <v>3.8137151442168886E-2</v>
      </c>
      <c r="J3" s="403">
        <f t="shared" si="1"/>
        <v>0.21804131105749622</v>
      </c>
      <c r="K3" s="403">
        <f t="shared" si="1"/>
        <v>6.51176987899975E-2</v>
      </c>
      <c r="L3" s="403">
        <f t="shared" si="1"/>
        <v>0.25491736979527274</v>
      </c>
      <c r="M3" s="403">
        <f t="shared" si="1"/>
        <v>0.26292404160343524</v>
      </c>
      <c r="N3" s="403">
        <f t="shared" si="1"/>
        <v>1.4671995679604782E-2</v>
      </c>
      <c r="O3" s="403">
        <f t="shared" si="1"/>
        <v>6.0733824428420161E-4</v>
      </c>
      <c r="P3" s="403">
        <f t="shared" si="1"/>
        <v>1.4477596661537825E-2</v>
      </c>
      <c r="Q3" s="403"/>
      <c r="R3" s="403"/>
    </row>
    <row r="4" spans="1:18" s="2" customFormat="1" ht="15" customHeight="1" x14ac:dyDescent="0.25">
      <c r="A4" s="1"/>
      <c r="F4" s="401" t="s">
        <v>32</v>
      </c>
      <c r="G4" s="404">
        <f t="shared" ref="G4:R4" si="2">SUM(G7:G678)</f>
        <v>1290666226.5668068</v>
      </c>
      <c r="H4" s="404">
        <f t="shared" si="2"/>
        <v>169213436.7417742</v>
      </c>
      <c r="I4" s="404">
        <f t="shared" si="2"/>
        <v>49222333.343870968</v>
      </c>
      <c r="J4" s="404">
        <f t="shared" si="2"/>
        <v>281418556.178258</v>
      </c>
      <c r="K4" s="404">
        <f t="shared" si="2"/>
        <v>84045214.579999998</v>
      </c>
      <c r="L4" s="404">
        <f t="shared" si="2"/>
        <v>329013239.75999999</v>
      </c>
      <c r="M4" s="404">
        <f t="shared" si="2"/>
        <v>339347180.64999992</v>
      </c>
      <c r="N4" s="404">
        <f t="shared" si="2"/>
        <v>18936649.299999997</v>
      </c>
      <c r="O4" s="404">
        <f t="shared" si="2"/>
        <v>783870.96</v>
      </c>
      <c r="P4" s="404">
        <f t="shared" si="2"/>
        <v>18685745.052903224</v>
      </c>
      <c r="Q4" s="404">
        <f t="shared" si="2"/>
        <v>382605792.54054904</v>
      </c>
      <c r="R4" s="404">
        <f t="shared" si="2"/>
        <v>999416379.57835972</v>
      </c>
    </row>
    <row r="5" spans="1:18" s="2" customFormat="1" ht="15" x14ac:dyDescent="0.25">
      <c r="A5" s="1"/>
      <c r="G5" s="466" t="s">
        <v>33</v>
      </c>
      <c r="H5" s="467"/>
      <c r="I5" s="467"/>
      <c r="J5" s="467"/>
      <c r="K5" s="467"/>
      <c r="L5" s="467"/>
      <c r="M5" s="467"/>
      <c r="N5" s="467"/>
      <c r="O5" s="467"/>
      <c r="P5" s="468"/>
    </row>
    <row r="6" spans="1:18" s="5" customFormat="1" ht="72.75" customHeight="1" x14ac:dyDescent="0.25">
      <c r="A6" s="405" t="s">
        <v>34</v>
      </c>
      <c r="B6" s="405" t="s">
        <v>35</v>
      </c>
      <c r="C6" s="405" t="s">
        <v>36</v>
      </c>
      <c r="D6" s="405" t="s">
        <v>37</v>
      </c>
      <c r="E6" s="405" t="s">
        <v>38</v>
      </c>
      <c r="F6" s="405" t="s">
        <v>39</v>
      </c>
      <c r="G6" s="405" t="s">
        <v>40</v>
      </c>
      <c r="H6" s="405" t="s">
        <v>8</v>
      </c>
      <c r="I6" s="405" t="s">
        <v>9</v>
      </c>
      <c r="J6" s="405" t="s">
        <v>10</v>
      </c>
      <c r="K6" s="405" t="s">
        <v>11</v>
      </c>
      <c r="L6" s="405" t="s">
        <v>12</v>
      </c>
      <c r="M6" s="405" t="s">
        <v>13</v>
      </c>
      <c r="N6" s="405" t="s">
        <v>14</v>
      </c>
      <c r="O6" s="405" t="s">
        <v>15</v>
      </c>
      <c r="P6" s="405" t="s">
        <v>16</v>
      </c>
      <c r="Q6" s="405" t="s">
        <v>6</v>
      </c>
      <c r="R6" s="405" t="s">
        <v>7</v>
      </c>
    </row>
    <row r="7" spans="1:18" s="6" customFormat="1" ht="40.5" customHeight="1" x14ac:dyDescent="0.25">
      <c r="A7" s="406">
        <v>1</v>
      </c>
      <c r="B7" s="407" t="s">
        <v>41</v>
      </c>
      <c r="C7" s="408" t="s">
        <v>42</v>
      </c>
      <c r="D7" s="406">
        <v>5003713</v>
      </c>
      <c r="E7" s="408" t="s">
        <v>43</v>
      </c>
      <c r="F7" s="407" t="s">
        <v>44</v>
      </c>
      <c r="G7" s="409">
        <v>7321243.3138709674</v>
      </c>
      <c r="H7" s="410"/>
      <c r="I7" s="411">
        <f>8148991.06/1.24</f>
        <v>6571766.9838709673</v>
      </c>
      <c r="J7" s="411"/>
      <c r="K7" s="410"/>
      <c r="L7" s="410"/>
      <c r="M7" s="410"/>
      <c r="N7" s="410"/>
      <c r="O7" s="412"/>
      <c r="P7" s="410">
        <f>848950.64-99474.31</f>
        <v>749476.33000000007</v>
      </c>
      <c r="Q7" s="413">
        <v>8662941.6999999993</v>
      </c>
      <c r="R7" s="413">
        <v>8662941.6999999993</v>
      </c>
    </row>
    <row r="8" spans="1:18" s="7" customFormat="1" ht="47.25" customHeight="1" x14ac:dyDescent="0.25">
      <c r="A8" s="406">
        <v>2</v>
      </c>
      <c r="B8" s="407" t="s">
        <v>41</v>
      </c>
      <c r="C8" s="414" t="s">
        <v>45</v>
      </c>
      <c r="D8" s="406">
        <v>5003792</v>
      </c>
      <c r="E8" s="414" t="s">
        <v>46</v>
      </c>
      <c r="F8" s="415" t="s">
        <v>47</v>
      </c>
      <c r="G8" s="409">
        <v>46180056.689999998</v>
      </c>
      <c r="H8" s="411">
        <v>43084285.549999997</v>
      </c>
      <c r="I8" s="410"/>
      <c r="J8" s="410"/>
      <c r="K8" s="410"/>
      <c r="L8" s="410"/>
      <c r="M8" s="410"/>
      <c r="N8" s="410"/>
      <c r="O8" s="412"/>
      <c r="P8" s="410">
        <v>3095771.14</v>
      </c>
      <c r="Q8" s="413">
        <v>44238095.020000003</v>
      </c>
      <c r="R8" s="413">
        <v>44238095</v>
      </c>
    </row>
    <row r="9" spans="1:18" s="7" customFormat="1" ht="40.5" customHeight="1" x14ac:dyDescent="0.25">
      <c r="A9" s="406">
        <v>3</v>
      </c>
      <c r="B9" s="407" t="s">
        <v>41</v>
      </c>
      <c r="C9" s="414" t="s">
        <v>48</v>
      </c>
      <c r="D9" s="406">
        <v>5001537</v>
      </c>
      <c r="E9" s="414" t="s">
        <v>49</v>
      </c>
      <c r="F9" s="415" t="s">
        <v>50</v>
      </c>
      <c r="G9" s="409">
        <v>1197100</v>
      </c>
      <c r="H9" s="410"/>
      <c r="I9" s="410"/>
      <c r="J9" s="410"/>
      <c r="K9" s="410"/>
      <c r="L9" s="410"/>
      <c r="M9" s="411">
        <v>1197100</v>
      </c>
      <c r="N9" s="410"/>
      <c r="O9" s="412"/>
      <c r="P9" s="412"/>
      <c r="Q9" s="413">
        <v>1176749.3</v>
      </c>
      <c r="R9" s="413">
        <v>1176749.3</v>
      </c>
    </row>
    <row r="10" spans="1:18" s="7" customFormat="1" ht="40.5" customHeight="1" x14ac:dyDescent="0.25">
      <c r="A10" s="406">
        <v>4</v>
      </c>
      <c r="B10" s="407" t="s">
        <v>41</v>
      </c>
      <c r="C10" s="414" t="s">
        <v>51</v>
      </c>
      <c r="D10" s="406">
        <v>5001567</v>
      </c>
      <c r="E10" s="414" t="s">
        <v>52</v>
      </c>
      <c r="F10" s="415" t="s">
        <v>50</v>
      </c>
      <c r="G10" s="409">
        <v>1209666.1000000001</v>
      </c>
      <c r="H10" s="410"/>
      <c r="I10" s="410"/>
      <c r="J10" s="410"/>
      <c r="K10" s="410"/>
      <c r="L10" s="410"/>
      <c r="M10" s="411">
        <v>1209666.1000000001</v>
      </c>
      <c r="N10" s="410"/>
      <c r="O10" s="412"/>
      <c r="P10" s="412"/>
      <c r="Q10" s="413">
        <v>1196362.06</v>
      </c>
      <c r="R10" s="413">
        <v>1196362.06</v>
      </c>
    </row>
    <row r="11" spans="1:18" s="7" customFormat="1" ht="40.5" customHeight="1" x14ac:dyDescent="0.25">
      <c r="A11" s="406">
        <v>5</v>
      </c>
      <c r="B11" s="407" t="s">
        <v>41</v>
      </c>
      <c r="C11" s="414" t="s">
        <v>53</v>
      </c>
      <c r="D11" s="406">
        <v>5001434</v>
      </c>
      <c r="E11" s="414" t="s">
        <v>54</v>
      </c>
      <c r="F11" s="415" t="s">
        <v>55</v>
      </c>
      <c r="G11" s="409">
        <v>1431053</v>
      </c>
      <c r="H11" s="410"/>
      <c r="I11" s="410"/>
      <c r="J11" s="410"/>
      <c r="K11" s="410"/>
      <c r="L11" s="410"/>
      <c r="M11" s="411">
        <v>1431053</v>
      </c>
      <c r="N11" s="410"/>
      <c r="O11" s="412"/>
      <c r="P11" s="412"/>
      <c r="Q11" s="413">
        <v>1431053</v>
      </c>
      <c r="R11" s="413">
        <v>1431053</v>
      </c>
    </row>
    <row r="12" spans="1:18" s="7" customFormat="1" ht="40.5" customHeight="1" x14ac:dyDescent="0.25">
      <c r="A12" s="406">
        <v>6</v>
      </c>
      <c r="B12" s="407" t="s">
        <v>41</v>
      </c>
      <c r="C12" s="414" t="s">
        <v>56</v>
      </c>
      <c r="D12" s="406">
        <v>5001572</v>
      </c>
      <c r="E12" s="414" t="s">
        <v>57</v>
      </c>
      <c r="F12" s="415" t="s">
        <v>58</v>
      </c>
      <c r="G12" s="409">
        <v>1499800</v>
      </c>
      <c r="H12" s="410"/>
      <c r="I12" s="410"/>
      <c r="J12" s="410"/>
      <c r="K12" s="410"/>
      <c r="L12" s="410"/>
      <c r="M12" s="411">
        <v>1499800</v>
      </c>
      <c r="N12" s="410"/>
      <c r="O12" s="412"/>
      <c r="P12" s="412"/>
      <c r="Q12" s="413">
        <v>1399770</v>
      </c>
      <c r="R12" s="413">
        <v>1399770</v>
      </c>
    </row>
    <row r="13" spans="1:18" s="7" customFormat="1" ht="40.5" customHeight="1" x14ac:dyDescent="0.25">
      <c r="A13" s="406">
        <v>7</v>
      </c>
      <c r="B13" s="407" t="s">
        <v>41</v>
      </c>
      <c r="C13" s="414" t="s">
        <v>59</v>
      </c>
      <c r="D13" s="406">
        <v>5007751</v>
      </c>
      <c r="E13" s="414" t="s">
        <v>60</v>
      </c>
      <c r="F13" s="415" t="s">
        <v>61</v>
      </c>
      <c r="G13" s="409">
        <v>7081719.6622580644</v>
      </c>
      <c r="H13" s="411"/>
      <c r="I13" s="411"/>
      <c r="J13" s="411">
        <f>7713068.5/1.24</f>
        <v>6220216.5322580645</v>
      </c>
      <c r="K13" s="411"/>
      <c r="L13" s="411"/>
      <c r="M13" s="411"/>
      <c r="N13" s="411"/>
      <c r="O13" s="411"/>
      <c r="P13" s="411">
        <v>861503.13</v>
      </c>
      <c r="Q13" s="413">
        <v>7713068.5</v>
      </c>
      <c r="R13" s="413">
        <v>7218397.5600000005</v>
      </c>
    </row>
    <row r="14" spans="1:18" s="7" customFormat="1" ht="40.5" customHeight="1" x14ac:dyDescent="0.25">
      <c r="A14" s="406">
        <v>8</v>
      </c>
      <c r="B14" s="407" t="s">
        <v>41</v>
      </c>
      <c r="C14" s="414" t="s">
        <v>62</v>
      </c>
      <c r="D14" s="406">
        <v>5001656</v>
      </c>
      <c r="E14" s="414" t="s">
        <v>63</v>
      </c>
      <c r="F14" s="415" t="s">
        <v>55</v>
      </c>
      <c r="G14" s="409">
        <v>938122</v>
      </c>
      <c r="H14" s="411"/>
      <c r="I14" s="411"/>
      <c r="J14" s="411"/>
      <c r="K14" s="411"/>
      <c r="L14" s="411"/>
      <c r="M14" s="411">
        <v>938122</v>
      </c>
      <c r="N14" s="411"/>
      <c r="O14" s="411"/>
      <c r="P14" s="411"/>
      <c r="Q14" s="413">
        <v>938122</v>
      </c>
      <c r="R14" s="413">
        <v>938122</v>
      </c>
    </row>
    <row r="15" spans="1:18" s="7" customFormat="1" ht="40.5" customHeight="1" x14ac:dyDescent="0.25">
      <c r="A15" s="406">
        <v>9</v>
      </c>
      <c r="B15" s="407" t="s">
        <v>41</v>
      </c>
      <c r="C15" s="414" t="s">
        <v>64</v>
      </c>
      <c r="D15" s="406">
        <v>5001756</v>
      </c>
      <c r="E15" s="414" t="s">
        <v>65</v>
      </c>
      <c r="F15" s="415" t="s">
        <v>50</v>
      </c>
      <c r="G15" s="409">
        <v>1469480</v>
      </c>
      <c r="H15" s="411"/>
      <c r="I15" s="411"/>
      <c r="J15" s="411"/>
      <c r="K15" s="411"/>
      <c r="L15" s="411"/>
      <c r="M15" s="411">
        <v>1469480</v>
      </c>
      <c r="N15" s="411"/>
      <c r="O15" s="411"/>
      <c r="P15" s="411"/>
      <c r="Q15" s="413">
        <v>0</v>
      </c>
      <c r="R15" s="413">
        <v>1469480</v>
      </c>
    </row>
    <row r="16" spans="1:18" s="7" customFormat="1" ht="40.5" customHeight="1" x14ac:dyDescent="0.25">
      <c r="A16" s="406">
        <v>10</v>
      </c>
      <c r="B16" s="407" t="s">
        <v>41</v>
      </c>
      <c r="C16" s="414" t="s">
        <v>66</v>
      </c>
      <c r="D16" s="406">
        <v>5001322</v>
      </c>
      <c r="E16" s="414" t="s">
        <v>67</v>
      </c>
      <c r="F16" s="415" t="s">
        <v>50</v>
      </c>
      <c r="G16" s="409">
        <v>1450000</v>
      </c>
      <c r="H16" s="411"/>
      <c r="I16" s="411"/>
      <c r="J16" s="411"/>
      <c r="K16" s="411"/>
      <c r="L16" s="411">
        <v>1450000</v>
      </c>
      <c r="M16" s="411"/>
      <c r="N16" s="411"/>
      <c r="O16" s="411"/>
      <c r="P16" s="411"/>
      <c r="Q16" s="413">
        <v>585551.53566000005</v>
      </c>
      <c r="R16" s="413">
        <v>585551.53555999999</v>
      </c>
    </row>
    <row r="17" spans="1:18" s="7" customFormat="1" ht="40.5" customHeight="1" x14ac:dyDescent="0.25">
      <c r="A17" s="406">
        <v>11</v>
      </c>
      <c r="B17" s="407" t="s">
        <v>41</v>
      </c>
      <c r="C17" s="414" t="s">
        <v>68</v>
      </c>
      <c r="D17" s="406">
        <v>5001709</v>
      </c>
      <c r="E17" s="414" t="s">
        <v>69</v>
      </c>
      <c r="F17" s="415" t="s">
        <v>70</v>
      </c>
      <c r="G17" s="409">
        <v>1126356.83</v>
      </c>
      <c r="H17" s="411"/>
      <c r="I17" s="411"/>
      <c r="J17" s="411"/>
      <c r="K17" s="411"/>
      <c r="L17" s="411"/>
      <c r="M17" s="411">
        <v>1126356.83</v>
      </c>
      <c r="N17" s="411"/>
      <c r="O17" s="411"/>
      <c r="P17" s="411"/>
      <c r="Q17" s="413">
        <v>1126356.83</v>
      </c>
      <c r="R17" s="413">
        <v>1126356.83</v>
      </c>
    </row>
    <row r="18" spans="1:18" s="7" customFormat="1" ht="40.5" customHeight="1" x14ac:dyDescent="0.25">
      <c r="A18" s="406">
        <v>12</v>
      </c>
      <c r="B18" s="407" t="s">
        <v>41</v>
      </c>
      <c r="C18" s="414" t="s">
        <v>71</v>
      </c>
      <c r="D18" s="406">
        <v>5001050</v>
      </c>
      <c r="E18" s="414" t="s">
        <v>72</v>
      </c>
      <c r="F18" s="415" t="s">
        <v>70</v>
      </c>
      <c r="G18" s="409">
        <v>1407478</v>
      </c>
      <c r="H18" s="411"/>
      <c r="I18" s="411"/>
      <c r="J18" s="411"/>
      <c r="K18" s="411"/>
      <c r="L18" s="411"/>
      <c r="M18" s="411">
        <v>1407478</v>
      </c>
      <c r="N18" s="411"/>
      <c r="O18" s="411"/>
      <c r="P18" s="411"/>
      <c r="Q18" s="413">
        <v>0</v>
      </c>
      <c r="R18" s="413">
        <v>1450000</v>
      </c>
    </row>
    <row r="19" spans="1:18" s="7" customFormat="1" ht="40.5" customHeight="1" x14ac:dyDescent="0.25">
      <c r="A19" s="406">
        <v>13</v>
      </c>
      <c r="B19" s="407" t="s">
        <v>41</v>
      </c>
      <c r="C19" s="414" t="s">
        <v>73</v>
      </c>
      <c r="D19" s="406">
        <v>5001718</v>
      </c>
      <c r="E19" s="414" t="s">
        <v>74</v>
      </c>
      <c r="F19" s="415" t="s">
        <v>70</v>
      </c>
      <c r="G19" s="409">
        <v>1190190</v>
      </c>
      <c r="H19" s="411"/>
      <c r="I19" s="411"/>
      <c r="J19" s="411"/>
      <c r="K19" s="411"/>
      <c r="L19" s="411"/>
      <c r="M19" s="411">
        <v>1190190</v>
      </c>
      <c r="N19" s="411"/>
      <c r="O19" s="411"/>
      <c r="P19" s="411"/>
      <c r="Q19" s="413">
        <v>1124461.75725</v>
      </c>
      <c r="R19" s="413">
        <v>1124461.75725</v>
      </c>
    </row>
    <row r="20" spans="1:18" s="7" customFormat="1" ht="40.5" customHeight="1" x14ac:dyDescent="0.25">
      <c r="A20" s="406">
        <v>14</v>
      </c>
      <c r="B20" s="407" t="s">
        <v>41</v>
      </c>
      <c r="C20" s="414" t="s">
        <v>75</v>
      </c>
      <c r="D20" s="406">
        <v>5001600</v>
      </c>
      <c r="E20" s="414" t="s">
        <v>76</v>
      </c>
      <c r="F20" s="415" t="s">
        <v>77</v>
      </c>
      <c r="G20" s="409">
        <v>765669</v>
      </c>
      <c r="H20" s="411"/>
      <c r="I20" s="411"/>
      <c r="J20" s="411"/>
      <c r="K20" s="411"/>
      <c r="L20" s="411"/>
      <c r="M20" s="411">
        <v>765669</v>
      </c>
      <c r="N20" s="411"/>
      <c r="O20" s="411"/>
      <c r="P20" s="411"/>
      <c r="Q20" s="413">
        <v>765669</v>
      </c>
      <c r="R20" s="413">
        <v>765669</v>
      </c>
    </row>
    <row r="21" spans="1:18" s="7" customFormat="1" ht="40.5" customHeight="1" x14ac:dyDescent="0.25">
      <c r="A21" s="406">
        <v>15</v>
      </c>
      <c r="B21" s="407" t="s">
        <v>41</v>
      </c>
      <c r="C21" s="414" t="s">
        <v>78</v>
      </c>
      <c r="D21" s="406">
        <v>5001342</v>
      </c>
      <c r="E21" s="414" t="s">
        <v>79</v>
      </c>
      <c r="F21" s="415" t="s">
        <v>80</v>
      </c>
      <c r="G21" s="409">
        <v>1496500</v>
      </c>
      <c r="H21" s="411"/>
      <c r="I21" s="411"/>
      <c r="J21" s="411"/>
      <c r="K21" s="411"/>
      <c r="L21" s="411"/>
      <c r="M21" s="411">
        <v>1496500</v>
      </c>
      <c r="N21" s="411"/>
      <c r="O21" s="411"/>
      <c r="P21" s="411"/>
      <c r="Q21" s="413">
        <v>0</v>
      </c>
      <c r="R21" s="413">
        <v>1400000</v>
      </c>
    </row>
    <row r="22" spans="1:18" s="7" customFormat="1" ht="40.5" customHeight="1" x14ac:dyDescent="0.25">
      <c r="A22" s="406">
        <v>16</v>
      </c>
      <c r="B22" s="407" t="s">
        <v>41</v>
      </c>
      <c r="C22" s="414" t="s">
        <v>81</v>
      </c>
      <c r="D22" s="406">
        <v>5001632</v>
      </c>
      <c r="E22" s="414" t="s">
        <v>82</v>
      </c>
      <c r="F22" s="415" t="s">
        <v>70</v>
      </c>
      <c r="G22" s="409">
        <v>1316850</v>
      </c>
      <c r="H22" s="411"/>
      <c r="I22" s="411"/>
      <c r="J22" s="411"/>
      <c r="K22" s="411"/>
      <c r="L22" s="411"/>
      <c r="M22" s="411">
        <v>1316850</v>
      </c>
      <c r="N22" s="411"/>
      <c r="O22" s="411"/>
      <c r="P22" s="411"/>
      <c r="Q22" s="413">
        <v>1308105.0625199999</v>
      </c>
      <c r="R22" s="413">
        <v>1308105.0625199999</v>
      </c>
    </row>
    <row r="23" spans="1:18" s="7" customFormat="1" ht="40.5" customHeight="1" x14ac:dyDescent="0.25">
      <c r="A23" s="406">
        <v>17</v>
      </c>
      <c r="B23" s="407" t="s">
        <v>41</v>
      </c>
      <c r="C23" s="414" t="s">
        <v>83</v>
      </c>
      <c r="D23" s="406">
        <v>5001670</v>
      </c>
      <c r="E23" s="414" t="s">
        <v>84</v>
      </c>
      <c r="F23" s="415" t="s">
        <v>55</v>
      </c>
      <c r="G23" s="409">
        <v>1498500</v>
      </c>
      <c r="H23" s="411"/>
      <c r="I23" s="411"/>
      <c r="J23" s="411"/>
      <c r="K23" s="411"/>
      <c r="L23" s="411"/>
      <c r="M23" s="411">
        <v>1498500</v>
      </c>
      <c r="N23" s="411"/>
      <c r="O23" s="411"/>
      <c r="P23" s="411"/>
      <c r="Q23" s="413">
        <v>1419770</v>
      </c>
      <c r="R23" s="413">
        <v>1419770</v>
      </c>
    </row>
    <row r="24" spans="1:18" s="7" customFormat="1" ht="40.5" customHeight="1" x14ac:dyDescent="0.25">
      <c r="A24" s="406">
        <v>18</v>
      </c>
      <c r="B24" s="407" t="s">
        <v>41</v>
      </c>
      <c r="C24" s="414" t="s">
        <v>85</v>
      </c>
      <c r="D24" s="406">
        <v>5001714</v>
      </c>
      <c r="E24" s="414" t="s">
        <v>86</v>
      </c>
      <c r="F24" s="415" t="s">
        <v>77</v>
      </c>
      <c r="G24" s="409">
        <v>855811</v>
      </c>
      <c r="H24" s="411"/>
      <c r="I24" s="411"/>
      <c r="J24" s="411"/>
      <c r="K24" s="411"/>
      <c r="L24" s="411"/>
      <c r="M24" s="411">
        <v>855811</v>
      </c>
      <c r="N24" s="411"/>
      <c r="O24" s="411"/>
      <c r="P24" s="411"/>
      <c r="Q24" s="413">
        <v>821245</v>
      </c>
      <c r="R24" s="413">
        <v>855811</v>
      </c>
    </row>
    <row r="25" spans="1:18" s="7" customFormat="1" ht="40.5" customHeight="1" x14ac:dyDescent="0.25">
      <c r="A25" s="406">
        <v>19</v>
      </c>
      <c r="B25" s="407" t="s">
        <v>41</v>
      </c>
      <c r="C25" s="414" t="s">
        <v>87</v>
      </c>
      <c r="D25" s="406">
        <v>5001786</v>
      </c>
      <c r="E25" s="414" t="s">
        <v>88</v>
      </c>
      <c r="F25" s="415" t="s">
        <v>77</v>
      </c>
      <c r="G25" s="409">
        <v>1407770</v>
      </c>
      <c r="H25" s="411"/>
      <c r="I25" s="411"/>
      <c r="J25" s="411"/>
      <c r="K25" s="411"/>
      <c r="L25" s="411"/>
      <c r="M25" s="411">
        <v>1407770</v>
      </c>
      <c r="N25" s="411"/>
      <c r="O25" s="411"/>
      <c r="P25" s="411"/>
      <c r="Q25" s="413">
        <v>0</v>
      </c>
      <c r="R25" s="413">
        <v>1407770</v>
      </c>
    </row>
    <row r="26" spans="1:18" s="7" customFormat="1" ht="40.5" customHeight="1" x14ac:dyDescent="0.25">
      <c r="A26" s="406">
        <v>20</v>
      </c>
      <c r="B26" s="407" t="s">
        <v>41</v>
      </c>
      <c r="C26" s="414" t="s">
        <v>89</v>
      </c>
      <c r="D26" s="406">
        <v>5001510</v>
      </c>
      <c r="E26" s="414" t="s">
        <v>90</v>
      </c>
      <c r="F26" s="415" t="s">
        <v>47</v>
      </c>
      <c r="G26" s="409">
        <v>1580000</v>
      </c>
      <c r="H26" s="411"/>
      <c r="I26" s="411"/>
      <c r="J26" s="411"/>
      <c r="K26" s="411"/>
      <c r="L26" s="411"/>
      <c r="M26" s="411">
        <v>1580000</v>
      </c>
      <c r="N26" s="411"/>
      <c r="O26" s="411"/>
      <c r="P26" s="411"/>
      <c r="Q26" s="413">
        <v>1499320</v>
      </c>
      <c r="R26" s="413">
        <v>1499320</v>
      </c>
    </row>
    <row r="27" spans="1:18" s="7" customFormat="1" ht="40.5" customHeight="1" x14ac:dyDescent="0.25">
      <c r="A27" s="406">
        <v>21</v>
      </c>
      <c r="B27" s="407" t="s">
        <v>41</v>
      </c>
      <c r="C27" s="414" t="s">
        <v>89</v>
      </c>
      <c r="D27" s="406">
        <v>5110553</v>
      </c>
      <c r="E27" s="414" t="s">
        <v>1700</v>
      </c>
      <c r="F27" s="415" t="s">
        <v>47</v>
      </c>
      <c r="G27" s="409">
        <v>1350000</v>
      </c>
      <c r="H27" s="411"/>
      <c r="I27" s="411"/>
      <c r="J27" s="411">
        <v>1350000</v>
      </c>
      <c r="K27" s="411"/>
      <c r="L27" s="411"/>
      <c r="M27" s="411"/>
      <c r="N27" s="411"/>
      <c r="O27" s="411"/>
      <c r="P27" s="411"/>
      <c r="Q27" s="413"/>
      <c r="R27" s="413"/>
    </row>
    <row r="28" spans="1:18" s="7" customFormat="1" ht="40.5" customHeight="1" x14ac:dyDescent="0.25">
      <c r="A28" s="406">
        <v>22</v>
      </c>
      <c r="B28" s="407" t="s">
        <v>41</v>
      </c>
      <c r="C28" s="414" t="s">
        <v>91</v>
      </c>
      <c r="D28" s="406">
        <v>5001464</v>
      </c>
      <c r="E28" s="414" t="s">
        <v>92</v>
      </c>
      <c r="F28" s="415" t="s">
        <v>93</v>
      </c>
      <c r="G28" s="409">
        <v>1495000</v>
      </c>
      <c r="H28" s="411"/>
      <c r="I28" s="411"/>
      <c r="J28" s="411"/>
      <c r="K28" s="411"/>
      <c r="L28" s="411"/>
      <c r="M28" s="411">
        <v>1495000</v>
      </c>
      <c r="N28" s="411"/>
      <c r="O28" s="411"/>
      <c r="P28" s="411"/>
      <c r="Q28" s="413">
        <v>1374700</v>
      </c>
      <c r="R28" s="413">
        <v>1374700</v>
      </c>
    </row>
    <row r="29" spans="1:18" s="7" customFormat="1" ht="58.5" customHeight="1" x14ac:dyDescent="0.25">
      <c r="A29" s="406">
        <v>23</v>
      </c>
      <c r="B29" s="407" t="s">
        <v>41</v>
      </c>
      <c r="C29" s="414" t="s">
        <v>94</v>
      </c>
      <c r="D29" s="406">
        <v>5001448</v>
      </c>
      <c r="E29" s="414" t="s">
        <v>95</v>
      </c>
      <c r="F29" s="415" t="s">
        <v>47</v>
      </c>
      <c r="G29" s="409">
        <v>2134804.88</v>
      </c>
      <c r="H29" s="411"/>
      <c r="I29" s="411"/>
      <c r="J29" s="411"/>
      <c r="K29" s="411"/>
      <c r="L29" s="411"/>
      <c r="M29" s="411">
        <v>2134804.88</v>
      </c>
      <c r="N29" s="411"/>
      <c r="O29" s="411"/>
      <c r="P29" s="411"/>
      <c r="Q29" s="413">
        <v>0</v>
      </c>
      <c r="R29" s="413">
        <v>1499684.88</v>
      </c>
    </row>
    <row r="30" spans="1:18" s="7" customFormat="1" ht="40.5" customHeight="1" x14ac:dyDescent="0.25">
      <c r="A30" s="406">
        <v>24</v>
      </c>
      <c r="B30" s="407" t="s">
        <v>41</v>
      </c>
      <c r="C30" s="414" t="s">
        <v>96</v>
      </c>
      <c r="D30" s="406">
        <v>5001711</v>
      </c>
      <c r="E30" s="414" t="s">
        <v>97</v>
      </c>
      <c r="F30" s="415" t="s">
        <v>98</v>
      </c>
      <c r="G30" s="409">
        <v>1455930</v>
      </c>
      <c r="H30" s="411"/>
      <c r="I30" s="411"/>
      <c r="J30" s="411"/>
      <c r="K30" s="411"/>
      <c r="L30" s="411"/>
      <c r="M30" s="411">
        <v>1455930</v>
      </c>
      <c r="N30" s="411"/>
      <c r="O30" s="411"/>
      <c r="P30" s="411"/>
      <c r="Q30" s="413">
        <v>0</v>
      </c>
      <c r="R30" s="413">
        <v>1400000</v>
      </c>
    </row>
    <row r="31" spans="1:18" s="7" customFormat="1" ht="62.25" customHeight="1" x14ac:dyDescent="0.25">
      <c r="A31" s="406">
        <v>25</v>
      </c>
      <c r="B31" s="407" t="s">
        <v>41</v>
      </c>
      <c r="C31" s="414" t="s">
        <v>99</v>
      </c>
      <c r="D31" s="406">
        <v>5002547</v>
      </c>
      <c r="E31" s="414" t="s">
        <v>100</v>
      </c>
      <c r="F31" s="415" t="s">
        <v>80</v>
      </c>
      <c r="G31" s="409">
        <v>17169446.359999999</v>
      </c>
      <c r="H31" s="411"/>
      <c r="I31" s="411"/>
      <c r="J31" s="411">
        <v>5677757.6699999999</v>
      </c>
      <c r="K31" s="411">
        <v>9644246.2100000009</v>
      </c>
      <c r="L31" s="411"/>
      <c r="M31" s="411"/>
      <c r="N31" s="411"/>
      <c r="O31" s="411"/>
      <c r="P31" s="411">
        <v>1847442.48</v>
      </c>
      <c r="Q31" s="413">
        <v>16912109.391570002</v>
      </c>
      <c r="R31" s="413">
        <v>16912109.391570002</v>
      </c>
    </row>
    <row r="32" spans="1:18" s="7" customFormat="1" ht="40.5" customHeight="1" x14ac:dyDescent="0.25">
      <c r="A32" s="406">
        <v>26</v>
      </c>
      <c r="B32" s="407" t="s">
        <v>41</v>
      </c>
      <c r="C32" s="414" t="s">
        <v>101</v>
      </c>
      <c r="D32" s="406">
        <v>5001247</v>
      </c>
      <c r="E32" s="414" t="s">
        <v>102</v>
      </c>
      <c r="F32" s="415" t="s">
        <v>47</v>
      </c>
      <c r="G32" s="409">
        <v>1498000</v>
      </c>
      <c r="H32" s="411"/>
      <c r="I32" s="411"/>
      <c r="J32" s="411"/>
      <c r="K32" s="411"/>
      <c r="L32" s="411"/>
      <c r="M32" s="411">
        <v>1462000</v>
      </c>
      <c r="N32" s="411"/>
      <c r="O32" s="411"/>
      <c r="P32" s="411">
        <v>36000</v>
      </c>
      <c r="Q32" s="413">
        <v>707344.27</v>
      </c>
      <c r="R32" s="413">
        <v>707344.27</v>
      </c>
    </row>
    <row r="33" spans="1:18" s="7" customFormat="1" ht="40.5" customHeight="1" x14ac:dyDescent="0.25">
      <c r="A33" s="406">
        <v>27</v>
      </c>
      <c r="B33" s="407" t="s">
        <v>41</v>
      </c>
      <c r="C33" s="414" t="s">
        <v>103</v>
      </c>
      <c r="D33" s="406">
        <v>5001548</v>
      </c>
      <c r="E33" s="414" t="s">
        <v>104</v>
      </c>
      <c r="F33" s="415" t="s">
        <v>80</v>
      </c>
      <c r="G33" s="409">
        <v>919354.84</v>
      </c>
      <c r="H33" s="411"/>
      <c r="I33" s="411"/>
      <c r="J33" s="411">
        <v>919354.84</v>
      </c>
      <c r="K33" s="411"/>
      <c r="L33" s="411"/>
      <c r="M33" s="411"/>
      <c r="N33" s="411"/>
      <c r="O33" s="411"/>
      <c r="P33" s="411"/>
      <c r="Q33" s="413">
        <v>540123.80000000005</v>
      </c>
      <c r="R33" s="413">
        <v>540123.80000000005</v>
      </c>
    </row>
    <row r="34" spans="1:18" s="7" customFormat="1" ht="40.5" customHeight="1" x14ac:dyDescent="0.25">
      <c r="A34" s="406">
        <v>28</v>
      </c>
      <c r="B34" s="407" t="s">
        <v>41</v>
      </c>
      <c r="C34" s="414" t="s">
        <v>105</v>
      </c>
      <c r="D34" s="406">
        <v>5001271</v>
      </c>
      <c r="E34" s="414" t="s">
        <v>106</v>
      </c>
      <c r="F34" s="415" t="s">
        <v>70</v>
      </c>
      <c r="G34" s="409">
        <v>514662.21</v>
      </c>
      <c r="H34" s="411"/>
      <c r="I34" s="411"/>
      <c r="J34" s="411"/>
      <c r="K34" s="411"/>
      <c r="L34" s="411">
        <v>502062.21</v>
      </c>
      <c r="M34" s="411"/>
      <c r="N34" s="411"/>
      <c r="O34" s="411"/>
      <c r="P34" s="411">
        <v>12600</v>
      </c>
      <c r="Q34" s="413">
        <v>502062.21</v>
      </c>
      <c r="R34" s="413">
        <v>514662.21</v>
      </c>
    </row>
    <row r="35" spans="1:18" s="7" customFormat="1" ht="40.5" customHeight="1" x14ac:dyDescent="0.25">
      <c r="A35" s="406">
        <v>29</v>
      </c>
      <c r="B35" s="407" t="s">
        <v>41</v>
      </c>
      <c r="C35" s="414" t="s">
        <v>107</v>
      </c>
      <c r="D35" s="406">
        <v>5001275</v>
      </c>
      <c r="E35" s="414" t="s">
        <v>108</v>
      </c>
      <c r="F35" s="415" t="s">
        <v>109</v>
      </c>
      <c r="G35" s="409">
        <v>699770</v>
      </c>
      <c r="H35" s="411"/>
      <c r="I35" s="411"/>
      <c r="J35" s="411"/>
      <c r="K35" s="411"/>
      <c r="L35" s="411"/>
      <c r="M35" s="411">
        <v>699770</v>
      </c>
      <c r="N35" s="411"/>
      <c r="O35" s="411"/>
      <c r="P35" s="411"/>
      <c r="Q35" s="413">
        <v>699770</v>
      </c>
      <c r="R35" s="413">
        <v>699770</v>
      </c>
    </row>
    <row r="36" spans="1:18" s="7" customFormat="1" ht="40.5" customHeight="1" x14ac:dyDescent="0.25">
      <c r="A36" s="406">
        <v>30</v>
      </c>
      <c r="B36" s="407" t="s">
        <v>41</v>
      </c>
      <c r="C36" s="414" t="s">
        <v>110</v>
      </c>
      <c r="D36" s="406">
        <v>5001741</v>
      </c>
      <c r="E36" s="414" t="s">
        <v>111</v>
      </c>
      <c r="F36" s="415" t="s">
        <v>50</v>
      </c>
      <c r="G36" s="409">
        <v>1305070</v>
      </c>
      <c r="H36" s="411"/>
      <c r="I36" s="411"/>
      <c r="J36" s="411"/>
      <c r="K36" s="411"/>
      <c r="L36" s="411">
        <v>1280070</v>
      </c>
      <c r="M36" s="411"/>
      <c r="N36" s="411"/>
      <c r="O36" s="411"/>
      <c r="P36" s="411">
        <v>25000</v>
      </c>
      <c r="Q36" s="413">
        <v>1277281.488934</v>
      </c>
      <c r="R36" s="413">
        <v>1277281.488934</v>
      </c>
    </row>
    <row r="37" spans="1:18" s="7" customFormat="1" ht="40.5" customHeight="1" x14ac:dyDescent="0.25">
      <c r="A37" s="406">
        <v>31</v>
      </c>
      <c r="B37" s="407" t="s">
        <v>41</v>
      </c>
      <c r="C37" s="414" t="s">
        <v>112</v>
      </c>
      <c r="D37" s="406">
        <v>5001077</v>
      </c>
      <c r="E37" s="414" t="s">
        <v>113</v>
      </c>
      <c r="F37" s="415" t="s">
        <v>50</v>
      </c>
      <c r="G37" s="409">
        <v>2416532.5300000003</v>
      </c>
      <c r="H37" s="411"/>
      <c r="I37" s="411"/>
      <c r="J37" s="411">
        <v>2416532.5300000003</v>
      </c>
      <c r="K37" s="411"/>
      <c r="L37" s="411"/>
      <c r="M37" s="411"/>
      <c r="N37" s="411"/>
      <c r="O37" s="411"/>
      <c r="P37" s="411"/>
      <c r="Q37" s="413">
        <v>1500000</v>
      </c>
      <c r="R37" s="413">
        <v>1500000</v>
      </c>
    </row>
    <row r="38" spans="1:18" s="7" customFormat="1" ht="40.5" customHeight="1" x14ac:dyDescent="0.25">
      <c r="A38" s="406">
        <v>32</v>
      </c>
      <c r="B38" s="407" t="s">
        <v>41</v>
      </c>
      <c r="C38" s="414" t="s">
        <v>114</v>
      </c>
      <c r="D38" s="406">
        <v>5001661</v>
      </c>
      <c r="E38" s="414" t="s">
        <v>115</v>
      </c>
      <c r="F38" s="415" t="s">
        <v>50</v>
      </c>
      <c r="G38" s="409">
        <v>384000</v>
      </c>
      <c r="H38" s="411"/>
      <c r="I38" s="411"/>
      <c r="J38" s="411"/>
      <c r="K38" s="411"/>
      <c r="L38" s="411">
        <v>344000</v>
      </c>
      <c r="M38" s="411"/>
      <c r="N38" s="411"/>
      <c r="O38" s="411"/>
      <c r="P38" s="411">
        <v>40000</v>
      </c>
      <c r="Q38" s="413">
        <v>0</v>
      </c>
      <c r="R38" s="413">
        <v>379915</v>
      </c>
    </row>
    <row r="39" spans="1:18" s="7" customFormat="1" ht="40.5" customHeight="1" x14ac:dyDescent="0.25">
      <c r="A39" s="406">
        <v>33</v>
      </c>
      <c r="B39" s="407" t="s">
        <v>41</v>
      </c>
      <c r="C39" s="414" t="s">
        <v>116</v>
      </c>
      <c r="D39" s="406">
        <v>5000975</v>
      </c>
      <c r="E39" s="414" t="s">
        <v>117</v>
      </c>
      <c r="F39" s="415" t="s">
        <v>93</v>
      </c>
      <c r="G39" s="409">
        <v>17130154.420000002</v>
      </c>
      <c r="H39" s="411"/>
      <c r="I39" s="411">
        <f>9584140+6900000</f>
        <v>16484140</v>
      </c>
      <c r="J39" s="411"/>
      <c r="K39" s="411"/>
      <c r="L39" s="411"/>
      <c r="M39" s="411"/>
      <c r="N39" s="411"/>
      <c r="O39" s="411"/>
      <c r="P39" s="411">
        <f>286014.42+150000+154000+56000</f>
        <v>646014.41999999993</v>
      </c>
      <c r="Q39" s="413">
        <v>9856336.2038119994</v>
      </c>
      <c r="R39" s="413">
        <v>9856336.2038119994</v>
      </c>
    </row>
    <row r="40" spans="1:18" s="7" customFormat="1" ht="40.5" customHeight="1" x14ac:dyDescent="0.25">
      <c r="A40" s="406">
        <v>34</v>
      </c>
      <c r="B40" s="407" t="s">
        <v>41</v>
      </c>
      <c r="C40" s="414" t="s">
        <v>118</v>
      </c>
      <c r="D40" s="406">
        <v>5001508</v>
      </c>
      <c r="E40" s="414" t="s">
        <v>119</v>
      </c>
      <c r="F40" s="415" t="s">
        <v>98</v>
      </c>
      <c r="G40" s="409">
        <v>1447361</v>
      </c>
      <c r="H40" s="411"/>
      <c r="I40" s="411"/>
      <c r="J40" s="411"/>
      <c r="K40" s="411"/>
      <c r="L40" s="411"/>
      <c r="M40" s="411">
        <v>1447361</v>
      </c>
      <c r="N40" s="411"/>
      <c r="O40" s="411"/>
      <c r="P40" s="411"/>
      <c r="Q40" s="413">
        <v>1286795</v>
      </c>
      <c r="R40" s="413">
        <v>1286795</v>
      </c>
    </row>
    <row r="41" spans="1:18" s="7" customFormat="1" ht="40.5" customHeight="1" x14ac:dyDescent="0.25">
      <c r="A41" s="406">
        <v>35</v>
      </c>
      <c r="B41" s="407" t="s">
        <v>41</v>
      </c>
      <c r="C41" s="414" t="s">
        <v>120</v>
      </c>
      <c r="D41" s="406">
        <v>5001274</v>
      </c>
      <c r="E41" s="414" t="s">
        <v>121</v>
      </c>
      <c r="F41" s="415" t="s">
        <v>98</v>
      </c>
      <c r="G41" s="409">
        <v>1141310</v>
      </c>
      <c r="H41" s="411"/>
      <c r="I41" s="411"/>
      <c r="J41" s="411"/>
      <c r="K41" s="411"/>
      <c r="L41" s="411"/>
      <c r="M41" s="411">
        <v>1141310</v>
      </c>
      <c r="N41" s="411"/>
      <c r="O41" s="411"/>
      <c r="P41" s="411"/>
      <c r="Q41" s="413">
        <v>1118483.8</v>
      </c>
      <c r="R41" s="413">
        <v>1118483.8</v>
      </c>
    </row>
    <row r="42" spans="1:18" s="7" customFormat="1" ht="40.5" customHeight="1" x14ac:dyDescent="0.25">
      <c r="A42" s="406">
        <v>36</v>
      </c>
      <c r="B42" s="407" t="s">
        <v>41</v>
      </c>
      <c r="C42" s="414" t="s">
        <v>71</v>
      </c>
      <c r="D42" s="406">
        <v>5001034</v>
      </c>
      <c r="E42" s="414" t="s">
        <v>122</v>
      </c>
      <c r="F42" s="415" t="s">
        <v>70</v>
      </c>
      <c r="G42" s="409">
        <v>408496.22000000003</v>
      </c>
      <c r="H42" s="411"/>
      <c r="I42" s="411"/>
      <c r="J42" s="411"/>
      <c r="K42" s="411">
        <v>375065.59</v>
      </c>
      <c r="L42" s="411"/>
      <c r="M42" s="411"/>
      <c r="N42" s="411"/>
      <c r="O42" s="411"/>
      <c r="P42" s="411">
        <f>36653.98-3223.35</f>
        <v>33430.630000000005</v>
      </c>
      <c r="Q42" s="413">
        <v>384205.5</v>
      </c>
      <c r="R42" s="413">
        <v>384205.5</v>
      </c>
    </row>
    <row r="43" spans="1:18" s="7" customFormat="1" ht="40.5" customHeight="1" x14ac:dyDescent="0.25">
      <c r="A43" s="406">
        <v>37</v>
      </c>
      <c r="B43" s="407" t="s">
        <v>41</v>
      </c>
      <c r="C43" s="414" t="s">
        <v>123</v>
      </c>
      <c r="D43" s="406">
        <v>5001166</v>
      </c>
      <c r="E43" s="414" t="s">
        <v>124</v>
      </c>
      <c r="F43" s="415" t="s">
        <v>58</v>
      </c>
      <c r="G43" s="409">
        <v>1499855.09</v>
      </c>
      <c r="H43" s="411"/>
      <c r="I43" s="411"/>
      <c r="J43" s="411"/>
      <c r="K43" s="411"/>
      <c r="L43" s="411"/>
      <c r="M43" s="411">
        <v>1499855.09</v>
      </c>
      <c r="N43" s="411"/>
      <c r="O43" s="411"/>
      <c r="P43" s="411"/>
      <c r="Q43" s="413">
        <v>1451347.38</v>
      </c>
      <c r="R43" s="413">
        <v>1451347.38</v>
      </c>
    </row>
    <row r="44" spans="1:18" s="7" customFormat="1" ht="35.25" customHeight="1" x14ac:dyDescent="0.25">
      <c r="A44" s="406">
        <v>38</v>
      </c>
      <c r="B44" s="407" t="s">
        <v>41</v>
      </c>
      <c r="C44" s="414" t="s">
        <v>125</v>
      </c>
      <c r="D44" s="406">
        <v>5001193</v>
      </c>
      <c r="E44" s="414" t="s">
        <v>126</v>
      </c>
      <c r="F44" s="415" t="s">
        <v>55</v>
      </c>
      <c r="G44" s="409">
        <v>1483111</v>
      </c>
      <c r="H44" s="411"/>
      <c r="I44" s="411"/>
      <c r="J44" s="411"/>
      <c r="K44" s="411"/>
      <c r="L44" s="411"/>
      <c r="M44" s="411">
        <v>1483111</v>
      </c>
      <c r="N44" s="411"/>
      <c r="O44" s="411"/>
      <c r="P44" s="411"/>
      <c r="Q44" s="413">
        <v>0</v>
      </c>
      <c r="R44" s="413">
        <v>1300000</v>
      </c>
    </row>
    <row r="45" spans="1:18" s="7" customFormat="1" ht="35.25" customHeight="1" x14ac:dyDescent="0.25">
      <c r="A45" s="406">
        <v>39</v>
      </c>
      <c r="B45" s="407" t="s">
        <v>41</v>
      </c>
      <c r="C45" s="414" t="s">
        <v>127</v>
      </c>
      <c r="D45" s="406">
        <v>5001694</v>
      </c>
      <c r="E45" s="414" t="s">
        <v>128</v>
      </c>
      <c r="F45" s="415" t="s">
        <v>93</v>
      </c>
      <c r="G45" s="409">
        <v>1399770</v>
      </c>
      <c r="H45" s="411"/>
      <c r="I45" s="411"/>
      <c r="J45" s="411"/>
      <c r="K45" s="411"/>
      <c r="L45" s="411"/>
      <c r="M45" s="411">
        <v>1399770</v>
      </c>
      <c r="N45" s="411"/>
      <c r="O45" s="411"/>
      <c r="P45" s="411"/>
      <c r="Q45" s="413">
        <v>0</v>
      </c>
      <c r="R45" s="413">
        <v>1399770</v>
      </c>
    </row>
    <row r="46" spans="1:18" s="7" customFormat="1" ht="35.25" customHeight="1" x14ac:dyDescent="0.25">
      <c r="A46" s="406">
        <v>40</v>
      </c>
      <c r="B46" s="407" t="s">
        <v>41</v>
      </c>
      <c r="C46" s="414" t="s">
        <v>129</v>
      </c>
      <c r="D46" s="406">
        <v>5001778</v>
      </c>
      <c r="E46" s="414" t="s">
        <v>130</v>
      </c>
      <c r="F46" s="415" t="s">
        <v>98</v>
      </c>
      <c r="G46" s="409">
        <v>612199.18999999994</v>
      </c>
      <c r="H46" s="411">
        <v>612199.18999999994</v>
      </c>
      <c r="I46" s="411"/>
      <c r="J46" s="411"/>
      <c r="K46" s="411"/>
      <c r="L46" s="411"/>
      <c r="M46" s="411"/>
      <c r="N46" s="411"/>
      <c r="O46" s="411"/>
      <c r="P46" s="411"/>
      <c r="Q46" s="413">
        <v>0</v>
      </c>
      <c r="R46" s="413">
        <v>304999.39</v>
      </c>
    </row>
    <row r="47" spans="1:18" s="7" customFormat="1" ht="35.25" customHeight="1" x14ac:dyDescent="0.25">
      <c r="A47" s="406">
        <v>41</v>
      </c>
      <c r="B47" s="407" t="s">
        <v>41</v>
      </c>
      <c r="C47" s="414" t="s">
        <v>131</v>
      </c>
      <c r="D47" s="406">
        <v>5001348</v>
      </c>
      <c r="E47" s="414" t="s">
        <v>132</v>
      </c>
      <c r="F47" s="415" t="s">
        <v>44</v>
      </c>
      <c r="G47" s="409">
        <v>3647800</v>
      </c>
      <c r="H47" s="411"/>
      <c r="I47" s="411">
        <v>3647800</v>
      </c>
      <c r="J47" s="411"/>
      <c r="K47" s="411"/>
      <c r="L47" s="411"/>
      <c r="M47" s="411"/>
      <c r="N47" s="411"/>
      <c r="O47" s="411"/>
      <c r="P47" s="411"/>
      <c r="Q47" s="413">
        <v>3580000</v>
      </c>
      <c r="R47" s="413">
        <v>3580000</v>
      </c>
    </row>
    <row r="48" spans="1:18" s="7" customFormat="1" ht="35.25" customHeight="1" x14ac:dyDescent="0.25">
      <c r="A48" s="406">
        <v>42</v>
      </c>
      <c r="B48" s="407" t="s">
        <v>41</v>
      </c>
      <c r="C48" s="414" t="s">
        <v>133</v>
      </c>
      <c r="D48" s="406">
        <v>5001669</v>
      </c>
      <c r="E48" s="414" t="s">
        <v>134</v>
      </c>
      <c r="F48" s="415" t="s">
        <v>55</v>
      </c>
      <c r="G48" s="409">
        <v>1090305.78</v>
      </c>
      <c r="H48" s="411"/>
      <c r="I48" s="411"/>
      <c r="J48" s="411"/>
      <c r="K48" s="411"/>
      <c r="L48" s="411">
        <v>157105.78</v>
      </c>
      <c r="M48" s="411">
        <v>913200</v>
      </c>
      <c r="N48" s="411"/>
      <c r="O48" s="411"/>
      <c r="P48" s="411">
        <v>20000</v>
      </c>
      <c r="Q48" s="413">
        <v>0</v>
      </c>
      <c r="R48" s="413">
        <v>977015</v>
      </c>
    </row>
    <row r="49" spans="1:18" s="7" customFormat="1" ht="35.25" customHeight="1" x14ac:dyDescent="0.25">
      <c r="A49" s="406">
        <v>43</v>
      </c>
      <c r="B49" s="407" t="s">
        <v>41</v>
      </c>
      <c r="C49" s="414" t="s">
        <v>135</v>
      </c>
      <c r="D49" s="406">
        <v>5001590</v>
      </c>
      <c r="E49" s="414" t="s">
        <v>136</v>
      </c>
      <c r="F49" s="415" t="s">
        <v>80</v>
      </c>
      <c r="G49" s="409">
        <v>1055527.48</v>
      </c>
      <c r="H49" s="411"/>
      <c r="I49" s="411"/>
      <c r="J49" s="411"/>
      <c r="K49" s="411"/>
      <c r="L49" s="411"/>
      <c r="M49" s="411">
        <v>1055527.48</v>
      </c>
      <c r="N49" s="411"/>
      <c r="O49" s="411"/>
      <c r="P49" s="411"/>
      <c r="Q49" s="413">
        <v>1055527.48</v>
      </c>
      <c r="R49" s="413">
        <v>1055527.48</v>
      </c>
    </row>
    <row r="50" spans="1:18" s="7" customFormat="1" ht="35.25" customHeight="1" x14ac:dyDescent="0.25">
      <c r="A50" s="406">
        <v>44</v>
      </c>
      <c r="B50" s="407" t="s">
        <v>41</v>
      </c>
      <c r="C50" s="414" t="s">
        <v>137</v>
      </c>
      <c r="D50" s="406">
        <v>5001319</v>
      </c>
      <c r="E50" s="414" t="s">
        <v>138</v>
      </c>
      <c r="F50" s="415" t="s">
        <v>98</v>
      </c>
      <c r="G50" s="409">
        <v>393975.88</v>
      </c>
      <c r="H50" s="411"/>
      <c r="I50" s="411"/>
      <c r="J50" s="411"/>
      <c r="K50" s="411"/>
      <c r="L50" s="411">
        <v>353975.88</v>
      </c>
      <c r="M50" s="411"/>
      <c r="N50" s="411"/>
      <c r="O50" s="411"/>
      <c r="P50" s="411">
        <v>40000</v>
      </c>
      <c r="Q50" s="413">
        <v>393975.88</v>
      </c>
      <c r="R50" s="413">
        <v>393975.88</v>
      </c>
    </row>
    <row r="51" spans="1:18" s="7" customFormat="1" ht="35.25" customHeight="1" x14ac:dyDescent="0.25">
      <c r="A51" s="406">
        <v>45</v>
      </c>
      <c r="B51" s="407" t="s">
        <v>41</v>
      </c>
      <c r="C51" s="414" t="s">
        <v>139</v>
      </c>
      <c r="D51" s="406">
        <v>5001771</v>
      </c>
      <c r="E51" s="414" t="s">
        <v>140</v>
      </c>
      <c r="F51" s="415" t="s">
        <v>70</v>
      </c>
      <c r="G51" s="409">
        <v>580701.6</v>
      </c>
      <c r="H51" s="411"/>
      <c r="I51" s="411"/>
      <c r="J51" s="411"/>
      <c r="K51" s="411"/>
      <c r="L51" s="411">
        <v>580701.6</v>
      </c>
      <c r="M51" s="411"/>
      <c r="N51" s="411"/>
      <c r="O51" s="411"/>
      <c r="P51" s="411"/>
      <c r="Q51" s="413">
        <v>547584.15797399997</v>
      </c>
      <c r="R51" s="413">
        <v>551666.49</v>
      </c>
    </row>
    <row r="52" spans="1:18" s="7" customFormat="1" ht="35.25" customHeight="1" x14ac:dyDescent="0.25">
      <c r="A52" s="406">
        <v>46</v>
      </c>
      <c r="B52" s="407" t="s">
        <v>41</v>
      </c>
      <c r="C52" s="414" t="s">
        <v>141</v>
      </c>
      <c r="D52" s="406">
        <v>5001222</v>
      </c>
      <c r="E52" s="414" t="s">
        <v>142</v>
      </c>
      <c r="F52" s="415" t="s">
        <v>70</v>
      </c>
      <c r="G52" s="409">
        <v>695000</v>
      </c>
      <c r="H52" s="411"/>
      <c r="I52" s="411">
        <v>695000</v>
      </c>
      <c r="J52" s="411"/>
      <c r="K52" s="411"/>
      <c r="L52" s="411"/>
      <c r="M52" s="411"/>
      <c r="N52" s="411"/>
      <c r="O52" s="411"/>
      <c r="P52" s="411"/>
      <c r="Q52" s="413">
        <v>695000</v>
      </c>
      <c r="R52" s="413">
        <v>695000</v>
      </c>
    </row>
    <row r="53" spans="1:18" s="7" customFormat="1" ht="35.25" customHeight="1" x14ac:dyDescent="0.25">
      <c r="A53" s="406">
        <v>47</v>
      </c>
      <c r="B53" s="407" t="s">
        <v>41</v>
      </c>
      <c r="C53" s="414" t="s">
        <v>143</v>
      </c>
      <c r="D53" s="406">
        <v>5001080</v>
      </c>
      <c r="E53" s="414" t="s">
        <v>144</v>
      </c>
      <c r="F53" s="415" t="s">
        <v>80</v>
      </c>
      <c r="G53" s="409">
        <v>1150000</v>
      </c>
      <c r="H53" s="411"/>
      <c r="I53" s="411"/>
      <c r="J53" s="411"/>
      <c r="K53" s="411"/>
      <c r="L53" s="411"/>
      <c r="M53" s="411">
        <v>1150000</v>
      </c>
      <c r="N53" s="411"/>
      <c r="O53" s="411"/>
      <c r="P53" s="411"/>
      <c r="Q53" s="413">
        <v>0</v>
      </c>
      <c r="R53" s="413">
        <v>1059631</v>
      </c>
    </row>
    <row r="54" spans="1:18" s="7" customFormat="1" ht="35.25" customHeight="1" x14ac:dyDescent="0.25">
      <c r="A54" s="406">
        <v>48</v>
      </c>
      <c r="B54" s="407" t="s">
        <v>41</v>
      </c>
      <c r="C54" s="414" t="s">
        <v>48</v>
      </c>
      <c r="D54" s="406">
        <v>5001130</v>
      </c>
      <c r="E54" s="414" t="s">
        <v>145</v>
      </c>
      <c r="F54" s="415" t="s">
        <v>50</v>
      </c>
      <c r="G54" s="409">
        <v>308943.09000000003</v>
      </c>
      <c r="H54" s="411"/>
      <c r="I54" s="411"/>
      <c r="J54" s="411">
        <v>308943.09000000003</v>
      </c>
      <c r="K54" s="411"/>
      <c r="L54" s="411"/>
      <c r="M54" s="411"/>
      <c r="N54" s="411"/>
      <c r="O54" s="411"/>
      <c r="P54" s="411"/>
      <c r="Q54" s="413">
        <v>0</v>
      </c>
      <c r="R54" s="413">
        <v>145585</v>
      </c>
    </row>
    <row r="55" spans="1:18" s="7" customFormat="1" ht="35.25" customHeight="1" x14ac:dyDescent="0.25">
      <c r="A55" s="406">
        <v>49</v>
      </c>
      <c r="B55" s="407" t="s">
        <v>41</v>
      </c>
      <c r="C55" s="414" t="s">
        <v>146</v>
      </c>
      <c r="D55" s="406">
        <v>5001172</v>
      </c>
      <c r="E55" s="414" t="s">
        <v>147</v>
      </c>
      <c r="F55" s="415" t="s">
        <v>98</v>
      </c>
      <c r="G55" s="409">
        <v>1197331</v>
      </c>
      <c r="H55" s="411"/>
      <c r="I55" s="411"/>
      <c r="J55" s="411"/>
      <c r="K55" s="411"/>
      <c r="L55" s="411"/>
      <c r="M55" s="411">
        <v>1197331</v>
      </c>
      <c r="N55" s="411"/>
      <c r="O55" s="411"/>
      <c r="P55" s="411"/>
      <c r="Q55" s="413">
        <v>1161975</v>
      </c>
      <c r="R55" s="413">
        <v>1161975</v>
      </c>
    </row>
    <row r="56" spans="1:18" s="7" customFormat="1" ht="35.25" customHeight="1" x14ac:dyDescent="0.25">
      <c r="A56" s="406">
        <v>50</v>
      </c>
      <c r="B56" s="407" t="s">
        <v>41</v>
      </c>
      <c r="C56" s="414" t="s">
        <v>148</v>
      </c>
      <c r="D56" s="406">
        <v>5001225</v>
      </c>
      <c r="E56" s="414" t="s">
        <v>149</v>
      </c>
      <c r="F56" s="415" t="s">
        <v>47</v>
      </c>
      <c r="G56" s="409">
        <v>2222794.13</v>
      </c>
      <c r="H56" s="411"/>
      <c r="I56" s="411">
        <v>975000</v>
      </c>
      <c r="J56" s="411">
        <v>1247794.1299999999</v>
      </c>
      <c r="K56" s="411"/>
      <c r="L56" s="411"/>
      <c r="M56" s="411"/>
      <c r="N56" s="411"/>
      <c r="O56" s="411"/>
      <c r="P56" s="411"/>
      <c r="Q56" s="413">
        <v>1484352.6</v>
      </c>
      <c r="R56" s="413">
        <v>1484352.6</v>
      </c>
    </row>
    <row r="57" spans="1:18" s="7" customFormat="1" ht="35.25" customHeight="1" x14ac:dyDescent="0.25">
      <c r="A57" s="406">
        <v>51</v>
      </c>
      <c r="B57" s="407" t="s">
        <v>41</v>
      </c>
      <c r="C57" s="414" t="s">
        <v>150</v>
      </c>
      <c r="D57" s="406">
        <v>5001231</v>
      </c>
      <c r="E57" s="414" t="s">
        <v>151</v>
      </c>
      <c r="F57" s="415" t="s">
        <v>55</v>
      </c>
      <c r="G57" s="409">
        <v>1469260</v>
      </c>
      <c r="H57" s="411"/>
      <c r="I57" s="411"/>
      <c r="J57" s="411"/>
      <c r="K57" s="411"/>
      <c r="L57" s="411"/>
      <c r="M57" s="411">
        <v>1469260</v>
      </c>
      <c r="N57" s="411"/>
      <c r="O57" s="411"/>
      <c r="P57" s="411"/>
      <c r="Q57" s="413">
        <v>0</v>
      </c>
      <c r="R57" s="413">
        <v>1450000</v>
      </c>
    </row>
    <row r="58" spans="1:18" s="7" customFormat="1" ht="35.25" customHeight="1" x14ac:dyDescent="0.25">
      <c r="A58" s="406">
        <v>52</v>
      </c>
      <c r="B58" s="407" t="s">
        <v>41</v>
      </c>
      <c r="C58" s="414" t="s">
        <v>148</v>
      </c>
      <c r="D58" s="406">
        <v>5001352</v>
      </c>
      <c r="E58" s="414" t="s">
        <v>152</v>
      </c>
      <c r="F58" s="415" t="s">
        <v>47</v>
      </c>
      <c r="G58" s="409">
        <v>1330924.04</v>
      </c>
      <c r="H58" s="411"/>
      <c r="I58" s="411"/>
      <c r="J58" s="411"/>
      <c r="K58" s="411"/>
      <c r="L58" s="411"/>
      <c r="M58" s="411">
        <v>1330924.04</v>
      </c>
      <c r="N58" s="411"/>
      <c r="O58" s="411"/>
      <c r="P58" s="411"/>
      <c r="Q58" s="413">
        <v>0</v>
      </c>
      <c r="R58" s="413">
        <v>1100000</v>
      </c>
    </row>
    <row r="59" spans="1:18" s="7" customFormat="1" ht="35.25" customHeight="1" x14ac:dyDescent="0.25">
      <c r="A59" s="406">
        <v>53</v>
      </c>
      <c r="B59" s="407" t="s">
        <v>41</v>
      </c>
      <c r="C59" s="414" t="s">
        <v>153</v>
      </c>
      <c r="D59" s="406">
        <v>5001409</v>
      </c>
      <c r="E59" s="414" t="s">
        <v>154</v>
      </c>
      <c r="F59" s="415" t="s">
        <v>93</v>
      </c>
      <c r="G59" s="409">
        <v>1170000</v>
      </c>
      <c r="H59" s="411"/>
      <c r="I59" s="411"/>
      <c r="J59" s="411"/>
      <c r="K59" s="411"/>
      <c r="L59" s="411"/>
      <c r="M59" s="411">
        <v>1170000</v>
      </c>
      <c r="N59" s="411"/>
      <c r="O59" s="411"/>
      <c r="P59" s="411"/>
      <c r="Q59" s="413">
        <v>0</v>
      </c>
      <c r="R59" s="413">
        <v>1080000</v>
      </c>
    </row>
    <row r="60" spans="1:18" s="7" customFormat="1" ht="35.25" customHeight="1" x14ac:dyDescent="0.25">
      <c r="A60" s="406">
        <v>54</v>
      </c>
      <c r="B60" s="407" t="s">
        <v>41</v>
      </c>
      <c r="C60" s="414" t="s">
        <v>155</v>
      </c>
      <c r="D60" s="406">
        <v>5001425</v>
      </c>
      <c r="E60" s="414" t="s">
        <v>156</v>
      </c>
      <c r="F60" s="415" t="s">
        <v>47</v>
      </c>
      <c r="G60" s="409">
        <v>1618441.85</v>
      </c>
      <c r="H60" s="411"/>
      <c r="I60" s="411">
        <v>900000</v>
      </c>
      <c r="J60" s="411">
        <v>618441.85</v>
      </c>
      <c r="K60" s="411"/>
      <c r="L60" s="411"/>
      <c r="M60" s="411"/>
      <c r="N60" s="411"/>
      <c r="O60" s="411"/>
      <c r="P60" s="411">
        <v>100000</v>
      </c>
      <c r="Q60" s="413">
        <v>0</v>
      </c>
      <c r="R60" s="413">
        <v>618441</v>
      </c>
    </row>
    <row r="61" spans="1:18" s="7" customFormat="1" ht="35.25" customHeight="1" x14ac:dyDescent="0.25">
      <c r="A61" s="406">
        <v>55</v>
      </c>
      <c r="B61" s="407" t="s">
        <v>41</v>
      </c>
      <c r="C61" s="414" t="s">
        <v>157</v>
      </c>
      <c r="D61" s="406">
        <v>5001433</v>
      </c>
      <c r="E61" s="414" t="s">
        <v>158</v>
      </c>
      <c r="F61" s="415" t="s">
        <v>47</v>
      </c>
      <c r="G61" s="409">
        <v>1205201</v>
      </c>
      <c r="H61" s="411"/>
      <c r="I61" s="411"/>
      <c r="J61" s="411"/>
      <c r="K61" s="411"/>
      <c r="L61" s="411"/>
      <c r="M61" s="411">
        <v>1205201</v>
      </c>
      <c r="N61" s="411"/>
      <c r="O61" s="411"/>
      <c r="P61" s="411"/>
      <c r="Q61" s="413">
        <v>0</v>
      </c>
      <c r="R61" s="413">
        <v>1085000</v>
      </c>
    </row>
    <row r="62" spans="1:18" s="7" customFormat="1" ht="35.25" customHeight="1" x14ac:dyDescent="0.25">
      <c r="A62" s="406">
        <v>56</v>
      </c>
      <c r="B62" s="407" t="s">
        <v>41</v>
      </c>
      <c r="C62" s="414" t="s">
        <v>159</v>
      </c>
      <c r="D62" s="406">
        <v>5001440</v>
      </c>
      <c r="E62" s="414" t="s">
        <v>160</v>
      </c>
      <c r="F62" s="415" t="s">
        <v>50</v>
      </c>
      <c r="G62" s="409">
        <v>1208991.45</v>
      </c>
      <c r="H62" s="411"/>
      <c r="I62" s="411"/>
      <c r="J62" s="411"/>
      <c r="K62" s="411"/>
      <c r="L62" s="411"/>
      <c r="M62" s="411">
        <v>1208991.45</v>
      </c>
      <c r="N62" s="411"/>
      <c r="O62" s="411"/>
      <c r="P62" s="411"/>
      <c r="Q62" s="413">
        <v>0</v>
      </c>
      <c r="R62" s="413">
        <v>1180000</v>
      </c>
    </row>
    <row r="63" spans="1:18" s="7" customFormat="1" ht="35.25" customHeight="1" x14ac:dyDescent="0.25">
      <c r="A63" s="406">
        <v>57</v>
      </c>
      <c r="B63" s="407" t="s">
        <v>41</v>
      </c>
      <c r="C63" s="414" t="s">
        <v>99</v>
      </c>
      <c r="D63" s="406">
        <v>5001446</v>
      </c>
      <c r="E63" s="414" t="s">
        <v>161</v>
      </c>
      <c r="F63" s="415" t="s">
        <v>80</v>
      </c>
      <c r="G63" s="409">
        <v>3660335.7096774192</v>
      </c>
      <c r="H63" s="411">
        <f>4482015.46/1.24</f>
        <v>3614528.5967741935</v>
      </c>
      <c r="I63" s="411"/>
      <c r="J63" s="411"/>
      <c r="K63" s="411"/>
      <c r="L63" s="411"/>
      <c r="M63" s="411"/>
      <c r="N63" s="411"/>
      <c r="O63" s="411"/>
      <c r="P63" s="411">
        <f>56800.82/1.24</f>
        <v>45807.112903225803</v>
      </c>
      <c r="Q63" s="413">
        <v>4538816.28</v>
      </c>
      <c r="R63" s="413">
        <v>4538816.28</v>
      </c>
    </row>
    <row r="64" spans="1:18" s="7" customFormat="1" ht="35.25" customHeight="1" x14ac:dyDescent="0.25">
      <c r="A64" s="406">
        <v>58</v>
      </c>
      <c r="B64" s="407" t="s">
        <v>41</v>
      </c>
      <c r="C64" s="414" t="s">
        <v>162</v>
      </c>
      <c r="D64" s="406">
        <v>5001496</v>
      </c>
      <c r="E64" s="414" t="s">
        <v>163</v>
      </c>
      <c r="F64" s="415" t="s">
        <v>93</v>
      </c>
      <c r="G64" s="409">
        <v>962461</v>
      </c>
      <c r="H64" s="411"/>
      <c r="I64" s="411"/>
      <c r="J64" s="411"/>
      <c r="K64" s="411"/>
      <c r="L64" s="411"/>
      <c r="M64" s="411">
        <v>962461</v>
      </c>
      <c r="N64" s="411"/>
      <c r="O64" s="411"/>
      <c r="P64" s="411"/>
      <c r="Q64" s="413">
        <v>0</v>
      </c>
      <c r="R64" s="413">
        <v>866000</v>
      </c>
    </row>
    <row r="65" spans="1:18" s="7" customFormat="1" ht="35.25" customHeight="1" x14ac:dyDescent="0.25">
      <c r="A65" s="406">
        <v>59</v>
      </c>
      <c r="B65" s="407" t="s">
        <v>41</v>
      </c>
      <c r="C65" s="414" t="s">
        <v>164</v>
      </c>
      <c r="D65" s="406">
        <v>5001557</v>
      </c>
      <c r="E65" s="414" t="s">
        <v>165</v>
      </c>
      <c r="F65" s="415" t="s">
        <v>47</v>
      </c>
      <c r="G65" s="409">
        <v>1500000</v>
      </c>
      <c r="H65" s="411"/>
      <c r="I65" s="411"/>
      <c r="J65" s="411"/>
      <c r="K65" s="411"/>
      <c r="L65" s="411"/>
      <c r="M65" s="411">
        <v>1500000</v>
      </c>
      <c r="N65" s="411"/>
      <c r="O65" s="411"/>
      <c r="P65" s="411"/>
      <c r="Q65" s="413">
        <v>0</v>
      </c>
      <c r="R65" s="413">
        <v>1300000</v>
      </c>
    </row>
    <row r="66" spans="1:18" s="7" customFormat="1" ht="35.25" customHeight="1" x14ac:dyDescent="0.25">
      <c r="A66" s="406">
        <v>60</v>
      </c>
      <c r="B66" s="407" t="s">
        <v>41</v>
      </c>
      <c r="C66" s="414" t="s">
        <v>166</v>
      </c>
      <c r="D66" s="406">
        <v>5001558</v>
      </c>
      <c r="E66" s="414" t="s">
        <v>167</v>
      </c>
      <c r="F66" s="415" t="s">
        <v>58</v>
      </c>
      <c r="G66" s="409">
        <v>1454059.3</v>
      </c>
      <c r="H66" s="411"/>
      <c r="I66" s="411"/>
      <c r="J66" s="411"/>
      <c r="K66" s="411"/>
      <c r="L66" s="411"/>
      <c r="M66" s="411">
        <v>1454059.3</v>
      </c>
      <c r="N66" s="411"/>
      <c r="O66" s="411"/>
      <c r="P66" s="411"/>
      <c r="Q66" s="413">
        <v>1454059.3</v>
      </c>
      <c r="R66" s="413">
        <v>1454059.3</v>
      </c>
    </row>
    <row r="67" spans="1:18" s="7" customFormat="1" ht="35.25" customHeight="1" x14ac:dyDescent="0.25">
      <c r="A67" s="406">
        <v>61</v>
      </c>
      <c r="B67" s="407" t="s">
        <v>41</v>
      </c>
      <c r="C67" s="414" t="s">
        <v>168</v>
      </c>
      <c r="D67" s="406">
        <v>5001570</v>
      </c>
      <c r="E67" s="414" t="s">
        <v>169</v>
      </c>
      <c r="F67" s="415" t="s">
        <v>70</v>
      </c>
      <c r="G67" s="409">
        <v>1187096.77</v>
      </c>
      <c r="H67" s="411"/>
      <c r="I67" s="411"/>
      <c r="J67" s="411"/>
      <c r="K67" s="411"/>
      <c r="L67" s="411">
        <v>1137096.77</v>
      </c>
      <c r="M67" s="411"/>
      <c r="N67" s="411"/>
      <c r="O67" s="411"/>
      <c r="P67" s="411">
        <v>50000</v>
      </c>
      <c r="Q67" s="413">
        <v>0</v>
      </c>
      <c r="R67" s="413">
        <v>950000</v>
      </c>
    </row>
    <row r="68" spans="1:18" s="7" customFormat="1" ht="35.25" customHeight="1" x14ac:dyDescent="0.25">
      <c r="A68" s="406">
        <v>62</v>
      </c>
      <c r="B68" s="407" t="s">
        <v>41</v>
      </c>
      <c r="C68" s="414" t="s">
        <v>170</v>
      </c>
      <c r="D68" s="406">
        <v>5001574</v>
      </c>
      <c r="E68" s="414" t="s">
        <v>171</v>
      </c>
      <c r="F68" s="415" t="s">
        <v>58</v>
      </c>
      <c r="G68" s="409">
        <v>1209415.0900000001</v>
      </c>
      <c r="H68" s="411"/>
      <c r="I68" s="411"/>
      <c r="J68" s="411"/>
      <c r="K68" s="411"/>
      <c r="L68" s="411"/>
      <c r="M68" s="411">
        <v>1209415.0900000001</v>
      </c>
      <c r="N68" s="411"/>
      <c r="O68" s="411"/>
      <c r="P68" s="411"/>
      <c r="Q68" s="413">
        <v>0</v>
      </c>
      <c r="R68" s="413">
        <v>1180000</v>
      </c>
    </row>
    <row r="69" spans="1:18" s="7" customFormat="1" ht="35.25" customHeight="1" x14ac:dyDescent="0.25">
      <c r="A69" s="406">
        <v>63</v>
      </c>
      <c r="B69" s="407" t="s">
        <v>41</v>
      </c>
      <c r="C69" s="414" t="s">
        <v>172</v>
      </c>
      <c r="D69" s="406">
        <v>5001593</v>
      </c>
      <c r="E69" s="414" t="s">
        <v>173</v>
      </c>
      <c r="F69" s="415" t="s">
        <v>47</v>
      </c>
      <c r="G69" s="409">
        <v>700000</v>
      </c>
      <c r="H69" s="411"/>
      <c r="I69" s="411"/>
      <c r="J69" s="411"/>
      <c r="K69" s="411"/>
      <c r="L69" s="411"/>
      <c r="M69" s="410">
        <v>700000</v>
      </c>
      <c r="N69" s="411"/>
      <c r="O69" s="411"/>
      <c r="P69" s="411"/>
      <c r="Q69" s="413">
        <v>0</v>
      </c>
      <c r="R69" s="413">
        <v>700000</v>
      </c>
    </row>
    <row r="70" spans="1:18" s="7" customFormat="1" ht="35.25" customHeight="1" x14ac:dyDescent="0.25">
      <c r="A70" s="406">
        <v>64</v>
      </c>
      <c r="B70" s="407" t="s">
        <v>41</v>
      </c>
      <c r="C70" s="414" t="s">
        <v>174</v>
      </c>
      <c r="D70" s="406">
        <v>5001609</v>
      </c>
      <c r="E70" s="414" t="s">
        <v>175</v>
      </c>
      <c r="F70" s="415" t="s">
        <v>47</v>
      </c>
      <c r="G70" s="409">
        <v>1480000</v>
      </c>
      <c r="H70" s="411"/>
      <c r="I70" s="411"/>
      <c r="J70" s="411"/>
      <c r="K70" s="411"/>
      <c r="L70" s="411"/>
      <c r="M70" s="411">
        <v>1480000</v>
      </c>
      <c r="N70" s="411"/>
      <c r="O70" s="411"/>
      <c r="P70" s="411"/>
      <c r="Q70" s="413">
        <v>0</v>
      </c>
      <c r="R70" s="413">
        <v>1330000</v>
      </c>
    </row>
    <row r="71" spans="1:18" s="7" customFormat="1" ht="35.25" customHeight="1" x14ac:dyDescent="0.25">
      <c r="A71" s="406">
        <v>65</v>
      </c>
      <c r="B71" s="407" t="s">
        <v>41</v>
      </c>
      <c r="C71" s="414" t="s">
        <v>99</v>
      </c>
      <c r="D71" s="406">
        <v>5001657</v>
      </c>
      <c r="E71" s="414" t="s">
        <v>176</v>
      </c>
      <c r="F71" s="415" t="s">
        <v>80</v>
      </c>
      <c r="G71" s="409">
        <v>1425620</v>
      </c>
      <c r="H71" s="411"/>
      <c r="I71" s="411"/>
      <c r="J71" s="411"/>
      <c r="K71" s="411"/>
      <c r="L71" s="411"/>
      <c r="M71" s="411">
        <v>1425620</v>
      </c>
      <c r="N71" s="411"/>
      <c r="O71" s="411"/>
      <c r="P71" s="411"/>
      <c r="Q71" s="413">
        <v>0</v>
      </c>
      <c r="R71" s="413">
        <v>1400000</v>
      </c>
    </row>
    <row r="72" spans="1:18" s="7" customFormat="1" ht="35.25" customHeight="1" x14ac:dyDescent="0.25">
      <c r="A72" s="406">
        <v>66</v>
      </c>
      <c r="B72" s="407" t="s">
        <v>41</v>
      </c>
      <c r="C72" s="414" t="s">
        <v>177</v>
      </c>
      <c r="D72" s="406">
        <v>5001664</v>
      </c>
      <c r="E72" s="414" t="s">
        <v>178</v>
      </c>
      <c r="F72" s="415" t="s">
        <v>50</v>
      </c>
      <c r="G72" s="409">
        <v>1494196</v>
      </c>
      <c r="H72" s="411"/>
      <c r="I72" s="411"/>
      <c r="J72" s="411"/>
      <c r="K72" s="411"/>
      <c r="L72" s="411"/>
      <c r="M72" s="411">
        <v>1494196</v>
      </c>
      <c r="N72" s="411"/>
      <c r="O72" s="411"/>
      <c r="P72" s="411"/>
      <c r="Q72" s="413">
        <v>0</v>
      </c>
      <c r="R72" s="413">
        <v>1400000</v>
      </c>
    </row>
    <row r="73" spans="1:18" s="7" customFormat="1" ht="35.25" customHeight="1" x14ac:dyDescent="0.25">
      <c r="A73" s="406">
        <v>67</v>
      </c>
      <c r="B73" s="407" t="s">
        <v>41</v>
      </c>
      <c r="C73" s="414" t="s">
        <v>179</v>
      </c>
      <c r="D73" s="406">
        <v>5001673</v>
      </c>
      <c r="E73" s="414" t="s">
        <v>180</v>
      </c>
      <c r="F73" s="415" t="s">
        <v>80</v>
      </c>
      <c r="G73" s="409">
        <v>1497410</v>
      </c>
      <c r="H73" s="411"/>
      <c r="I73" s="411"/>
      <c r="J73" s="411"/>
      <c r="K73" s="411"/>
      <c r="L73" s="411"/>
      <c r="M73" s="411">
        <v>1497410</v>
      </c>
      <c r="N73" s="411"/>
      <c r="O73" s="411"/>
      <c r="P73" s="411"/>
      <c r="Q73" s="413">
        <v>0</v>
      </c>
      <c r="R73" s="413">
        <v>1300000</v>
      </c>
    </row>
    <row r="74" spans="1:18" s="7" customFormat="1" ht="35.25" customHeight="1" x14ac:dyDescent="0.25">
      <c r="A74" s="406">
        <v>68</v>
      </c>
      <c r="B74" s="407" t="s">
        <v>41</v>
      </c>
      <c r="C74" s="414" t="s">
        <v>181</v>
      </c>
      <c r="D74" s="406">
        <v>5001680</v>
      </c>
      <c r="E74" s="414" t="s">
        <v>182</v>
      </c>
      <c r="F74" s="415" t="s">
        <v>77</v>
      </c>
      <c r="G74" s="409">
        <v>1498750</v>
      </c>
      <c r="H74" s="411"/>
      <c r="I74" s="411"/>
      <c r="J74" s="411"/>
      <c r="K74" s="411"/>
      <c r="L74" s="411"/>
      <c r="M74" s="411">
        <v>1498750</v>
      </c>
      <c r="N74" s="411"/>
      <c r="O74" s="411"/>
      <c r="P74" s="411"/>
      <c r="Q74" s="413">
        <v>0</v>
      </c>
      <c r="R74" s="413">
        <v>1400000</v>
      </c>
    </row>
    <row r="75" spans="1:18" s="7" customFormat="1" ht="35.25" customHeight="1" x14ac:dyDescent="0.25">
      <c r="A75" s="406">
        <v>69</v>
      </c>
      <c r="B75" s="407" t="s">
        <v>41</v>
      </c>
      <c r="C75" s="414" t="s">
        <v>183</v>
      </c>
      <c r="D75" s="406">
        <v>5001686</v>
      </c>
      <c r="E75" s="414" t="s">
        <v>184</v>
      </c>
      <c r="F75" s="415" t="s">
        <v>98</v>
      </c>
      <c r="G75" s="409">
        <v>1499905.1</v>
      </c>
      <c r="H75" s="411"/>
      <c r="I75" s="411"/>
      <c r="J75" s="411"/>
      <c r="K75" s="411"/>
      <c r="L75" s="411"/>
      <c r="M75" s="411">
        <v>1499905.1</v>
      </c>
      <c r="N75" s="411"/>
      <c r="O75" s="411"/>
      <c r="P75" s="411"/>
      <c r="Q75" s="413">
        <v>0</v>
      </c>
      <c r="R75" s="413">
        <v>1338170.33</v>
      </c>
    </row>
    <row r="76" spans="1:18" s="7" customFormat="1" ht="35.25" customHeight="1" x14ac:dyDescent="0.25">
      <c r="A76" s="406">
        <v>70</v>
      </c>
      <c r="B76" s="407" t="s">
        <v>41</v>
      </c>
      <c r="C76" s="414" t="s">
        <v>185</v>
      </c>
      <c r="D76" s="406">
        <v>5001687</v>
      </c>
      <c r="E76" s="414" t="s">
        <v>186</v>
      </c>
      <c r="F76" s="415" t="s">
        <v>77</v>
      </c>
      <c r="G76" s="409">
        <v>790000</v>
      </c>
      <c r="H76" s="411"/>
      <c r="I76" s="411"/>
      <c r="J76" s="411"/>
      <c r="K76" s="411"/>
      <c r="L76" s="411"/>
      <c r="M76" s="411">
        <v>790000</v>
      </c>
      <c r="N76" s="411"/>
      <c r="O76" s="411"/>
      <c r="P76" s="411"/>
      <c r="Q76" s="413">
        <v>0</v>
      </c>
      <c r="R76" s="413">
        <v>711000</v>
      </c>
    </row>
    <row r="77" spans="1:18" s="7" customFormat="1" ht="35.25" customHeight="1" x14ac:dyDescent="0.25">
      <c r="A77" s="406">
        <v>71</v>
      </c>
      <c r="B77" s="407" t="s">
        <v>41</v>
      </c>
      <c r="C77" s="414" t="s">
        <v>187</v>
      </c>
      <c r="D77" s="406">
        <v>5001689</v>
      </c>
      <c r="E77" s="414" t="s">
        <v>188</v>
      </c>
      <c r="F77" s="415" t="s">
        <v>58</v>
      </c>
      <c r="G77" s="409">
        <v>1499644.05</v>
      </c>
      <c r="H77" s="411"/>
      <c r="I77" s="411"/>
      <c r="J77" s="411"/>
      <c r="K77" s="411"/>
      <c r="L77" s="411"/>
      <c r="M77" s="411">
        <v>1499644.05</v>
      </c>
      <c r="N77" s="411"/>
      <c r="O77" s="411"/>
      <c r="P77" s="411"/>
      <c r="Q77" s="413">
        <v>1454654.73</v>
      </c>
      <c r="R77" s="413">
        <v>1454654.73</v>
      </c>
    </row>
    <row r="78" spans="1:18" s="7" customFormat="1" ht="35.25" customHeight="1" x14ac:dyDescent="0.25">
      <c r="A78" s="406">
        <v>72</v>
      </c>
      <c r="B78" s="407" t="s">
        <v>41</v>
      </c>
      <c r="C78" s="414" t="s">
        <v>189</v>
      </c>
      <c r="D78" s="406">
        <v>5001698</v>
      </c>
      <c r="E78" s="414" t="s">
        <v>190</v>
      </c>
      <c r="F78" s="415" t="s">
        <v>50</v>
      </c>
      <c r="G78" s="409">
        <v>1199400</v>
      </c>
      <c r="H78" s="411"/>
      <c r="I78" s="411"/>
      <c r="J78" s="411"/>
      <c r="K78" s="411"/>
      <c r="L78" s="411"/>
      <c r="M78" s="411">
        <v>1199400</v>
      </c>
      <c r="N78" s="411"/>
      <c r="O78" s="411"/>
      <c r="P78" s="411"/>
      <c r="Q78" s="413">
        <v>0</v>
      </c>
      <c r="R78" s="413">
        <v>1080000</v>
      </c>
    </row>
    <row r="79" spans="1:18" s="7" customFormat="1" ht="35.25" customHeight="1" x14ac:dyDescent="0.25">
      <c r="A79" s="406">
        <v>73</v>
      </c>
      <c r="B79" s="407" t="s">
        <v>41</v>
      </c>
      <c r="C79" s="414" t="s">
        <v>191</v>
      </c>
      <c r="D79" s="406">
        <v>5001703</v>
      </c>
      <c r="E79" s="414" t="s">
        <v>192</v>
      </c>
      <c r="F79" s="415" t="s">
        <v>93</v>
      </c>
      <c r="G79" s="409">
        <v>1200000</v>
      </c>
      <c r="H79" s="411"/>
      <c r="I79" s="411"/>
      <c r="J79" s="411"/>
      <c r="K79" s="411"/>
      <c r="L79" s="411"/>
      <c r="M79" s="411">
        <v>1200000</v>
      </c>
      <c r="N79" s="411"/>
      <c r="O79" s="411"/>
      <c r="P79" s="411"/>
      <c r="Q79" s="413">
        <v>0</v>
      </c>
      <c r="R79" s="413">
        <v>1050000</v>
      </c>
    </row>
    <row r="80" spans="1:18" s="7" customFormat="1" ht="35.25" customHeight="1" x14ac:dyDescent="0.25">
      <c r="A80" s="406">
        <v>74</v>
      </c>
      <c r="B80" s="407" t="s">
        <v>41</v>
      </c>
      <c r="C80" s="414" t="s">
        <v>193</v>
      </c>
      <c r="D80" s="406">
        <v>5001713</v>
      </c>
      <c r="E80" s="414" t="s">
        <v>194</v>
      </c>
      <c r="F80" s="415" t="s">
        <v>195</v>
      </c>
      <c r="G80" s="409">
        <v>1416610.34</v>
      </c>
      <c r="H80" s="411"/>
      <c r="I80" s="411"/>
      <c r="J80" s="411"/>
      <c r="K80" s="411"/>
      <c r="L80" s="411"/>
      <c r="M80" s="411">
        <v>1416610.34</v>
      </c>
      <c r="N80" s="411"/>
      <c r="O80" s="411"/>
      <c r="P80" s="411"/>
      <c r="Q80" s="413">
        <v>0</v>
      </c>
      <c r="R80" s="413">
        <v>1274949.3060000001</v>
      </c>
    </row>
    <row r="81" spans="1:18" s="7" customFormat="1" ht="35.25" customHeight="1" x14ac:dyDescent="0.25">
      <c r="A81" s="406">
        <v>75</v>
      </c>
      <c r="B81" s="407" t="s">
        <v>41</v>
      </c>
      <c r="C81" s="414" t="s">
        <v>196</v>
      </c>
      <c r="D81" s="406">
        <v>5001743</v>
      </c>
      <c r="E81" s="414" t="s">
        <v>197</v>
      </c>
      <c r="F81" s="415" t="s">
        <v>50</v>
      </c>
      <c r="G81" s="409">
        <v>1205000</v>
      </c>
      <c r="H81" s="411"/>
      <c r="I81" s="411"/>
      <c r="J81" s="411"/>
      <c r="K81" s="411"/>
      <c r="L81" s="411"/>
      <c r="M81" s="411">
        <v>1205000</v>
      </c>
      <c r="N81" s="411"/>
      <c r="O81" s="411"/>
      <c r="P81" s="411"/>
      <c r="Q81" s="413">
        <v>1115320</v>
      </c>
      <c r="R81" s="413">
        <v>1115320</v>
      </c>
    </row>
    <row r="82" spans="1:18" s="7" customFormat="1" ht="35.25" customHeight="1" x14ac:dyDescent="0.25">
      <c r="A82" s="406">
        <v>76</v>
      </c>
      <c r="B82" s="407" t="s">
        <v>41</v>
      </c>
      <c r="C82" s="414" t="s">
        <v>198</v>
      </c>
      <c r="D82" s="406">
        <v>5001746</v>
      </c>
      <c r="E82" s="414" t="s">
        <v>199</v>
      </c>
      <c r="F82" s="415" t="s">
        <v>50</v>
      </c>
      <c r="G82" s="409">
        <v>1209675.3999999999</v>
      </c>
      <c r="H82" s="411"/>
      <c r="I82" s="411"/>
      <c r="J82" s="411"/>
      <c r="K82" s="411"/>
      <c r="L82" s="411"/>
      <c r="M82" s="411">
        <v>1209675.3999999999</v>
      </c>
      <c r="N82" s="411"/>
      <c r="O82" s="411"/>
      <c r="P82" s="411"/>
      <c r="Q82" s="413">
        <v>0</v>
      </c>
      <c r="R82" s="413">
        <v>1088000</v>
      </c>
    </row>
    <row r="83" spans="1:18" s="7" customFormat="1" ht="35.25" customHeight="1" x14ac:dyDescent="0.25">
      <c r="A83" s="406">
        <v>77</v>
      </c>
      <c r="B83" s="407" t="s">
        <v>41</v>
      </c>
      <c r="C83" s="414" t="s">
        <v>200</v>
      </c>
      <c r="D83" s="406">
        <v>5001751</v>
      </c>
      <c r="E83" s="414" t="s">
        <v>201</v>
      </c>
      <c r="F83" s="415" t="s">
        <v>195</v>
      </c>
      <c r="G83" s="409">
        <v>1160900</v>
      </c>
      <c r="H83" s="411"/>
      <c r="I83" s="411"/>
      <c r="J83" s="411"/>
      <c r="K83" s="411"/>
      <c r="L83" s="411"/>
      <c r="M83" s="411">
        <v>1160900</v>
      </c>
      <c r="N83" s="411"/>
      <c r="O83" s="411"/>
      <c r="P83" s="411"/>
      <c r="Q83" s="413">
        <v>0</v>
      </c>
      <c r="R83" s="413">
        <v>1030391.62</v>
      </c>
    </row>
    <row r="84" spans="1:18" s="7" customFormat="1" ht="35.25" customHeight="1" x14ac:dyDescent="0.25">
      <c r="A84" s="406">
        <v>78</v>
      </c>
      <c r="B84" s="407" t="s">
        <v>41</v>
      </c>
      <c r="C84" s="414" t="s">
        <v>202</v>
      </c>
      <c r="D84" s="406">
        <v>5001757</v>
      </c>
      <c r="E84" s="414" t="s">
        <v>203</v>
      </c>
      <c r="F84" s="415" t="s">
        <v>55</v>
      </c>
      <c r="G84" s="409">
        <v>1460900</v>
      </c>
      <c r="H84" s="411"/>
      <c r="I84" s="411"/>
      <c r="J84" s="411"/>
      <c r="K84" s="411"/>
      <c r="L84" s="411"/>
      <c r="M84" s="411">
        <v>1460900</v>
      </c>
      <c r="N84" s="411"/>
      <c r="O84" s="411"/>
      <c r="P84" s="411"/>
      <c r="Q84" s="413">
        <v>0</v>
      </c>
      <c r="R84" s="413">
        <v>1314810</v>
      </c>
    </row>
    <row r="85" spans="1:18" s="7" customFormat="1" ht="35.25" customHeight="1" x14ac:dyDescent="0.25">
      <c r="A85" s="406">
        <v>79</v>
      </c>
      <c r="B85" s="407" t="s">
        <v>41</v>
      </c>
      <c r="C85" s="414" t="s">
        <v>204</v>
      </c>
      <c r="D85" s="406">
        <v>5001787</v>
      </c>
      <c r="E85" s="414" t="s">
        <v>205</v>
      </c>
      <c r="F85" s="415" t="s">
        <v>58</v>
      </c>
      <c r="G85" s="409">
        <v>1145851.8</v>
      </c>
      <c r="H85" s="411"/>
      <c r="I85" s="411"/>
      <c r="J85" s="411"/>
      <c r="K85" s="411"/>
      <c r="L85" s="411"/>
      <c r="M85" s="411">
        <v>1145851.8</v>
      </c>
      <c r="N85" s="411"/>
      <c r="O85" s="411"/>
      <c r="P85" s="411"/>
      <c r="Q85" s="413">
        <v>0</v>
      </c>
      <c r="R85" s="413">
        <v>1020000</v>
      </c>
    </row>
    <row r="86" spans="1:18" s="7" customFormat="1" ht="35.25" customHeight="1" x14ac:dyDescent="0.25">
      <c r="A86" s="406">
        <v>80</v>
      </c>
      <c r="B86" s="407" t="s">
        <v>41</v>
      </c>
      <c r="C86" s="414" t="s">
        <v>206</v>
      </c>
      <c r="D86" s="406">
        <v>5001797</v>
      </c>
      <c r="E86" s="414" t="s">
        <v>207</v>
      </c>
      <c r="F86" s="415" t="s">
        <v>93</v>
      </c>
      <c r="G86" s="409">
        <v>991451.61</v>
      </c>
      <c r="H86" s="411"/>
      <c r="I86" s="411"/>
      <c r="J86" s="411"/>
      <c r="K86" s="411"/>
      <c r="L86" s="411"/>
      <c r="M86" s="411">
        <v>991451.61</v>
      </c>
      <c r="N86" s="411"/>
      <c r="O86" s="411"/>
      <c r="P86" s="411"/>
      <c r="Q86" s="413">
        <v>0</v>
      </c>
      <c r="R86" s="413">
        <v>900000</v>
      </c>
    </row>
    <row r="87" spans="1:18" s="7" customFormat="1" ht="35.25" customHeight="1" x14ac:dyDescent="0.25">
      <c r="A87" s="406">
        <v>81</v>
      </c>
      <c r="B87" s="407" t="s">
        <v>41</v>
      </c>
      <c r="C87" s="414" t="s">
        <v>208</v>
      </c>
      <c r="D87" s="406">
        <v>5001798</v>
      </c>
      <c r="E87" s="414" t="s">
        <v>209</v>
      </c>
      <c r="F87" s="415" t="s">
        <v>55</v>
      </c>
      <c r="G87" s="409">
        <v>1469900</v>
      </c>
      <c r="H87" s="411"/>
      <c r="I87" s="411"/>
      <c r="J87" s="411"/>
      <c r="K87" s="411"/>
      <c r="L87" s="411">
        <v>1000000</v>
      </c>
      <c r="M87" s="411">
        <v>419900</v>
      </c>
      <c r="N87" s="411"/>
      <c r="O87" s="411"/>
      <c r="P87" s="411">
        <v>50000</v>
      </c>
      <c r="Q87" s="413">
        <v>0</v>
      </c>
      <c r="R87" s="413">
        <v>650000</v>
      </c>
    </row>
    <row r="88" spans="1:18" s="7" customFormat="1" ht="35.25" customHeight="1" x14ac:dyDescent="0.25">
      <c r="A88" s="406">
        <v>82</v>
      </c>
      <c r="B88" s="407" t="s">
        <v>41</v>
      </c>
      <c r="C88" s="414" t="s">
        <v>210</v>
      </c>
      <c r="D88" s="406">
        <v>5001815</v>
      </c>
      <c r="E88" s="414" t="s">
        <v>211</v>
      </c>
      <c r="F88" s="415" t="s">
        <v>47</v>
      </c>
      <c r="G88" s="409">
        <v>1200000</v>
      </c>
      <c r="H88" s="411"/>
      <c r="I88" s="411"/>
      <c r="J88" s="411"/>
      <c r="K88" s="411"/>
      <c r="L88" s="411"/>
      <c r="M88" s="411">
        <v>1200000</v>
      </c>
      <c r="N88" s="411"/>
      <c r="O88" s="411"/>
      <c r="P88" s="411"/>
      <c r="Q88" s="413">
        <v>0</v>
      </c>
      <c r="R88" s="413">
        <v>1150000</v>
      </c>
    </row>
    <row r="89" spans="1:18" s="7" customFormat="1" ht="35.25" customHeight="1" x14ac:dyDescent="0.25">
      <c r="A89" s="406">
        <v>83</v>
      </c>
      <c r="B89" s="407" t="s">
        <v>41</v>
      </c>
      <c r="C89" s="414" t="s">
        <v>110</v>
      </c>
      <c r="D89" s="406">
        <v>5001816</v>
      </c>
      <c r="E89" s="414" t="s">
        <v>212</v>
      </c>
      <c r="F89" s="415" t="s">
        <v>50</v>
      </c>
      <c r="G89" s="409">
        <v>1489000</v>
      </c>
      <c r="H89" s="411"/>
      <c r="I89" s="411"/>
      <c r="J89" s="411"/>
      <c r="K89" s="411"/>
      <c r="L89" s="411"/>
      <c r="M89" s="411">
        <v>1489000</v>
      </c>
      <c r="N89" s="411"/>
      <c r="O89" s="411"/>
      <c r="P89" s="411"/>
      <c r="Q89" s="413">
        <v>0</v>
      </c>
      <c r="R89" s="413">
        <v>1340100</v>
      </c>
    </row>
    <row r="90" spans="1:18" s="7" customFormat="1" ht="35.25" customHeight="1" x14ac:dyDescent="0.25">
      <c r="A90" s="406">
        <v>84</v>
      </c>
      <c r="B90" s="407" t="s">
        <v>41</v>
      </c>
      <c r="C90" s="414" t="s">
        <v>81</v>
      </c>
      <c r="D90" s="406">
        <v>5004011</v>
      </c>
      <c r="E90" s="414" t="s">
        <v>213</v>
      </c>
      <c r="F90" s="415" t="s">
        <v>70</v>
      </c>
      <c r="G90" s="409">
        <v>5277828.7300000004</v>
      </c>
      <c r="H90" s="411"/>
      <c r="I90" s="411"/>
      <c r="J90" s="411">
        <v>5128749.9800000004</v>
      </c>
      <c r="K90" s="411"/>
      <c r="L90" s="411"/>
      <c r="M90" s="411"/>
      <c r="N90" s="411"/>
      <c r="O90" s="411"/>
      <c r="P90" s="411">
        <v>149078.75</v>
      </c>
      <c r="Q90" s="413">
        <v>5257828.7300000004</v>
      </c>
      <c r="R90" s="413">
        <v>5257828.7300000004</v>
      </c>
    </row>
    <row r="91" spans="1:18" s="7" customFormat="1" ht="35.25" customHeight="1" x14ac:dyDescent="0.25">
      <c r="A91" s="406">
        <v>85</v>
      </c>
      <c r="B91" s="407" t="s">
        <v>41</v>
      </c>
      <c r="C91" s="414" t="s">
        <v>214</v>
      </c>
      <c r="D91" s="406">
        <v>5007754</v>
      </c>
      <c r="E91" s="414" t="s">
        <v>215</v>
      </c>
      <c r="F91" s="415" t="s">
        <v>61</v>
      </c>
      <c r="G91" s="409">
        <v>2893552.05</v>
      </c>
      <c r="H91" s="411"/>
      <c r="I91" s="411"/>
      <c r="J91" s="411">
        <v>1320052.05</v>
      </c>
      <c r="K91" s="411">
        <v>1573500</v>
      </c>
      <c r="L91" s="411"/>
      <c r="M91" s="411"/>
      <c r="N91" s="411"/>
      <c r="O91" s="411"/>
      <c r="P91" s="411"/>
      <c r="Q91" s="413">
        <v>624927.03958999994</v>
      </c>
      <c r="R91" s="413">
        <v>1200000</v>
      </c>
    </row>
    <row r="92" spans="1:18" s="7" customFormat="1" ht="35.25" customHeight="1" x14ac:dyDescent="0.25">
      <c r="A92" s="406">
        <v>86</v>
      </c>
      <c r="B92" s="407" t="s">
        <v>41</v>
      </c>
      <c r="C92" s="414" t="s">
        <v>83</v>
      </c>
      <c r="D92" s="406">
        <v>5046467</v>
      </c>
      <c r="E92" s="414" t="s">
        <v>216</v>
      </c>
      <c r="F92" s="415" t="s">
        <v>55</v>
      </c>
      <c r="G92" s="409">
        <v>640000</v>
      </c>
      <c r="H92" s="411"/>
      <c r="I92" s="411"/>
      <c r="J92" s="411"/>
      <c r="K92" s="411"/>
      <c r="L92" s="411">
        <v>630000</v>
      </c>
      <c r="M92" s="411"/>
      <c r="N92" s="411"/>
      <c r="O92" s="411"/>
      <c r="P92" s="411">
        <v>10000</v>
      </c>
      <c r="Q92" s="413">
        <v>0</v>
      </c>
      <c r="R92" s="413">
        <v>384000</v>
      </c>
    </row>
    <row r="93" spans="1:18" s="7" customFormat="1" ht="35.25" customHeight="1" x14ac:dyDescent="0.25">
      <c r="A93" s="406">
        <v>87</v>
      </c>
      <c r="B93" s="407" t="s">
        <v>41</v>
      </c>
      <c r="C93" s="414" t="s">
        <v>1702</v>
      </c>
      <c r="D93" s="406">
        <v>5113409</v>
      </c>
      <c r="E93" s="414" t="s">
        <v>1701</v>
      </c>
      <c r="F93" s="415" t="s">
        <v>55</v>
      </c>
      <c r="G93" s="409">
        <v>5050000</v>
      </c>
      <c r="H93" s="411"/>
      <c r="I93" s="411"/>
      <c r="J93" s="411">
        <v>5050000</v>
      </c>
      <c r="K93" s="411"/>
      <c r="L93" s="411"/>
      <c r="M93" s="411"/>
      <c r="N93" s="411"/>
      <c r="O93" s="411"/>
      <c r="P93" s="411"/>
      <c r="Q93" s="413"/>
      <c r="R93" s="413">
        <v>5050000</v>
      </c>
    </row>
    <row r="94" spans="1:18" s="7" customFormat="1" ht="35.25" customHeight="1" x14ac:dyDescent="0.25">
      <c r="A94" s="406">
        <v>88</v>
      </c>
      <c r="B94" s="407" t="s">
        <v>41</v>
      </c>
      <c r="C94" s="414" t="s">
        <v>1703</v>
      </c>
      <c r="D94" s="406">
        <v>5121665</v>
      </c>
      <c r="E94" s="414" t="s">
        <v>1704</v>
      </c>
      <c r="F94" s="415" t="s">
        <v>55</v>
      </c>
      <c r="G94" s="409">
        <v>1500000</v>
      </c>
      <c r="H94" s="411"/>
      <c r="I94" s="411"/>
      <c r="J94" s="411">
        <v>1427266.62</v>
      </c>
      <c r="K94" s="411"/>
      <c r="L94" s="411">
        <v>72733.38</v>
      </c>
      <c r="M94" s="411"/>
      <c r="N94" s="411"/>
      <c r="O94" s="411"/>
      <c r="P94" s="411"/>
      <c r="Q94" s="413"/>
      <c r="R94" s="413">
        <v>1500000</v>
      </c>
    </row>
    <row r="95" spans="1:18" s="7" customFormat="1" ht="35.25" customHeight="1" x14ac:dyDescent="0.25">
      <c r="A95" s="406">
        <v>89</v>
      </c>
      <c r="B95" s="407" t="s">
        <v>41</v>
      </c>
      <c r="C95" s="414" t="s">
        <v>217</v>
      </c>
      <c r="D95" s="406">
        <v>5046474</v>
      </c>
      <c r="E95" s="414" t="s">
        <v>218</v>
      </c>
      <c r="F95" s="415" t="s">
        <v>195</v>
      </c>
      <c r="G95" s="409">
        <v>230000</v>
      </c>
      <c r="H95" s="411"/>
      <c r="I95" s="411"/>
      <c r="J95" s="411">
        <v>230000</v>
      </c>
      <c r="K95" s="411"/>
      <c r="L95" s="411"/>
      <c r="M95" s="411"/>
      <c r="N95" s="411"/>
      <c r="O95" s="411"/>
      <c r="P95" s="411"/>
      <c r="Q95" s="413">
        <v>0</v>
      </c>
      <c r="R95" s="413">
        <v>180000</v>
      </c>
    </row>
    <row r="96" spans="1:18" s="7" customFormat="1" ht="35.25" customHeight="1" x14ac:dyDescent="0.25">
      <c r="A96" s="406">
        <v>90</v>
      </c>
      <c r="B96" s="407" t="s">
        <v>41</v>
      </c>
      <c r="C96" s="414" t="s">
        <v>116</v>
      </c>
      <c r="D96" s="406">
        <v>5046733</v>
      </c>
      <c r="E96" s="414" t="s">
        <v>219</v>
      </c>
      <c r="F96" s="415" t="s">
        <v>93</v>
      </c>
      <c r="G96" s="409">
        <v>1500000</v>
      </c>
      <c r="H96" s="411"/>
      <c r="I96" s="411">
        <v>1500000</v>
      </c>
      <c r="J96" s="411"/>
      <c r="K96" s="411"/>
      <c r="L96" s="411"/>
      <c r="M96" s="411"/>
      <c r="N96" s="411"/>
      <c r="O96" s="411"/>
      <c r="P96" s="411"/>
      <c r="Q96" s="413">
        <v>0</v>
      </c>
      <c r="R96" s="413">
        <v>604500</v>
      </c>
    </row>
    <row r="97" spans="1:18" s="7" customFormat="1" ht="35.25" customHeight="1" x14ac:dyDescent="0.25">
      <c r="A97" s="406">
        <v>91</v>
      </c>
      <c r="B97" s="407" t="s">
        <v>41</v>
      </c>
      <c r="C97" s="414" t="s">
        <v>220</v>
      </c>
      <c r="D97" s="406">
        <v>5001341</v>
      </c>
      <c r="E97" s="414" t="s">
        <v>221</v>
      </c>
      <c r="F97" s="415" t="s">
        <v>195</v>
      </c>
      <c r="G97" s="409">
        <v>500805.84</v>
      </c>
      <c r="H97" s="411"/>
      <c r="I97" s="411">
        <v>245000</v>
      </c>
      <c r="J97" s="411">
        <v>228595.01</v>
      </c>
      <c r="K97" s="411"/>
      <c r="L97" s="411"/>
      <c r="M97" s="411"/>
      <c r="N97" s="411"/>
      <c r="O97" s="411"/>
      <c r="P97" s="411">
        <v>27210.83</v>
      </c>
      <c r="Q97" s="413">
        <v>500805.84</v>
      </c>
      <c r="R97" s="413">
        <v>500805.84</v>
      </c>
    </row>
    <row r="98" spans="1:18" s="7" customFormat="1" ht="35.25" customHeight="1" x14ac:dyDescent="0.25">
      <c r="A98" s="406">
        <v>92</v>
      </c>
      <c r="B98" s="407" t="s">
        <v>222</v>
      </c>
      <c r="C98" s="414" t="s">
        <v>123</v>
      </c>
      <c r="D98" s="406">
        <v>5000556</v>
      </c>
      <c r="E98" s="414" t="s">
        <v>223</v>
      </c>
      <c r="F98" s="415" t="s">
        <v>58</v>
      </c>
      <c r="G98" s="409">
        <v>741944.86</v>
      </c>
      <c r="H98" s="411"/>
      <c r="I98" s="411"/>
      <c r="J98" s="411"/>
      <c r="K98" s="411">
        <v>711103.9</v>
      </c>
      <c r="L98" s="411"/>
      <c r="M98" s="411"/>
      <c r="N98" s="411"/>
      <c r="O98" s="411"/>
      <c r="P98" s="411">
        <v>30840.959999999999</v>
      </c>
      <c r="Q98" s="413">
        <v>739570.64</v>
      </c>
      <c r="R98" s="413">
        <v>625180.31000000006</v>
      </c>
    </row>
    <row r="99" spans="1:18" s="7" customFormat="1" ht="35.25" customHeight="1" x14ac:dyDescent="0.25">
      <c r="A99" s="406">
        <v>93</v>
      </c>
      <c r="B99" s="407" t="s">
        <v>222</v>
      </c>
      <c r="C99" s="414" t="s">
        <v>166</v>
      </c>
      <c r="D99" s="406">
        <v>5000570</v>
      </c>
      <c r="E99" s="414" t="s">
        <v>224</v>
      </c>
      <c r="F99" s="415" t="s">
        <v>58</v>
      </c>
      <c r="G99" s="409">
        <v>4205290.0999999996</v>
      </c>
      <c r="H99" s="411"/>
      <c r="I99" s="411"/>
      <c r="J99" s="411"/>
      <c r="K99" s="411"/>
      <c r="L99" s="411">
        <f>3495954.69+616235.41</f>
        <v>4112190.1</v>
      </c>
      <c r="M99" s="411"/>
      <c r="N99" s="411"/>
      <c r="O99" s="411"/>
      <c r="P99" s="411">
        <v>93100</v>
      </c>
      <c r="Q99" s="413">
        <v>3589054.69</v>
      </c>
      <c r="R99" s="413">
        <v>3369170.01</v>
      </c>
    </row>
    <row r="100" spans="1:18" s="7" customFormat="1" ht="35.25" customHeight="1" x14ac:dyDescent="0.25">
      <c r="A100" s="406">
        <v>94</v>
      </c>
      <c r="B100" s="407" t="s">
        <v>222</v>
      </c>
      <c r="C100" s="414" t="s">
        <v>166</v>
      </c>
      <c r="D100" s="406">
        <v>5000609</v>
      </c>
      <c r="E100" s="414" t="s">
        <v>225</v>
      </c>
      <c r="F100" s="415" t="s">
        <v>58</v>
      </c>
      <c r="G100" s="409">
        <v>3275445.1799999997</v>
      </c>
      <c r="H100" s="411"/>
      <c r="I100" s="411"/>
      <c r="J100" s="411"/>
      <c r="K100" s="411"/>
      <c r="L100" s="411">
        <f>3898540.57-728995.39</f>
        <v>3169545.1799999997</v>
      </c>
      <c r="M100" s="411"/>
      <c r="N100" s="411"/>
      <c r="O100" s="411"/>
      <c r="P100" s="411">
        <v>105900</v>
      </c>
      <c r="Q100" s="413">
        <v>2751127.08</v>
      </c>
      <c r="R100" s="413">
        <v>2699449.5</v>
      </c>
    </row>
    <row r="101" spans="1:18" s="7" customFormat="1" ht="35.25" customHeight="1" x14ac:dyDescent="0.25">
      <c r="A101" s="406">
        <v>95</v>
      </c>
      <c r="B101" s="407" t="s">
        <v>222</v>
      </c>
      <c r="C101" s="414" t="s">
        <v>226</v>
      </c>
      <c r="D101" s="406">
        <v>5000912</v>
      </c>
      <c r="E101" s="414" t="s">
        <v>227</v>
      </c>
      <c r="F101" s="415" t="s">
        <v>58</v>
      </c>
      <c r="G101" s="409">
        <v>586352.25</v>
      </c>
      <c r="H101" s="411"/>
      <c r="I101" s="411"/>
      <c r="J101" s="411"/>
      <c r="K101" s="411"/>
      <c r="L101" s="411">
        <v>586352.25</v>
      </c>
      <c r="M101" s="411"/>
      <c r="N101" s="411"/>
      <c r="O101" s="411"/>
      <c r="P101" s="411"/>
      <c r="Q101" s="413">
        <v>498764.82</v>
      </c>
      <c r="R101" s="413">
        <v>498764.82</v>
      </c>
    </row>
    <row r="102" spans="1:18" s="7" customFormat="1" ht="35.25" customHeight="1" x14ac:dyDescent="0.25">
      <c r="A102" s="406">
        <v>96</v>
      </c>
      <c r="B102" s="407" t="s">
        <v>222</v>
      </c>
      <c r="C102" s="414" t="s">
        <v>228</v>
      </c>
      <c r="D102" s="406">
        <v>5000923</v>
      </c>
      <c r="E102" s="414" t="s">
        <v>229</v>
      </c>
      <c r="F102" s="415" t="s">
        <v>58</v>
      </c>
      <c r="G102" s="409">
        <v>625996.43999999994</v>
      </c>
      <c r="H102" s="411"/>
      <c r="I102" s="411"/>
      <c r="J102" s="411"/>
      <c r="K102" s="411"/>
      <c r="L102" s="411">
        <v>625996.43999999994</v>
      </c>
      <c r="M102" s="411"/>
      <c r="N102" s="411"/>
      <c r="O102" s="411"/>
      <c r="P102" s="411"/>
      <c r="Q102" s="413">
        <v>571485.75</v>
      </c>
      <c r="R102" s="413">
        <v>537956.4</v>
      </c>
    </row>
    <row r="103" spans="1:18" s="7" customFormat="1" ht="35.25" customHeight="1" x14ac:dyDescent="0.25">
      <c r="A103" s="406">
        <v>97</v>
      </c>
      <c r="B103" s="407" t="s">
        <v>222</v>
      </c>
      <c r="C103" s="414" t="s">
        <v>228</v>
      </c>
      <c r="D103" s="406">
        <v>5000924</v>
      </c>
      <c r="E103" s="414" t="s">
        <v>230</v>
      </c>
      <c r="F103" s="415" t="s">
        <v>58</v>
      </c>
      <c r="G103" s="409">
        <v>440234.09</v>
      </c>
      <c r="H103" s="411"/>
      <c r="I103" s="411"/>
      <c r="J103" s="411">
        <v>399583.69</v>
      </c>
      <c r="K103" s="411"/>
      <c r="L103" s="411"/>
      <c r="M103" s="411"/>
      <c r="N103" s="411"/>
      <c r="O103" s="411"/>
      <c r="P103" s="411">
        <v>40650.400000000001</v>
      </c>
      <c r="Q103" s="413">
        <v>439853.95</v>
      </c>
      <c r="R103" s="413">
        <v>439853.95</v>
      </c>
    </row>
    <row r="104" spans="1:18" s="7" customFormat="1" ht="35.25" customHeight="1" x14ac:dyDescent="0.25">
      <c r="A104" s="406">
        <v>98</v>
      </c>
      <c r="B104" s="407" t="s">
        <v>222</v>
      </c>
      <c r="C104" s="414" t="s">
        <v>228</v>
      </c>
      <c r="D104" s="406">
        <v>5000925</v>
      </c>
      <c r="E104" s="414" t="s">
        <v>231</v>
      </c>
      <c r="F104" s="415" t="s">
        <v>58</v>
      </c>
      <c r="G104" s="409">
        <v>507587.52</v>
      </c>
      <c r="H104" s="411"/>
      <c r="I104" s="411"/>
      <c r="J104" s="411">
        <v>507587.52</v>
      </c>
      <c r="K104" s="411"/>
      <c r="L104" s="411"/>
      <c r="M104" s="411"/>
      <c r="N104" s="411"/>
      <c r="O104" s="411"/>
      <c r="P104" s="411"/>
      <c r="Q104" s="413">
        <v>507587.52</v>
      </c>
      <c r="R104" s="413">
        <v>507587.52</v>
      </c>
    </row>
    <row r="105" spans="1:18" s="7" customFormat="1" ht="35.25" customHeight="1" x14ac:dyDescent="0.25">
      <c r="A105" s="406">
        <v>99</v>
      </c>
      <c r="B105" s="407" t="s">
        <v>222</v>
      </c>
      <c r="C105" s="414" t="s">
        <v>226</v>
      </c>
      <c r="D105" s="406">
        <v>5000926</v>
      </c>
      <c r="E105" s="414" t="s">
        <v>232</v>
      </c>
      <c r="F105" s="415" t="s">
        <v>58</v>
      </c>
      <c r="G105" s="409">
        <v>109038.43</v>
      </c>
      <c r="H105" s="411"/>
      <c r="I105" s="411"/>
      <c r="J105" s="411">
        <v>83844.97</v>
      </c>
      <c r="K105" s="411"/>
      <c r="L105" s="411"/>
      <c r="M105" s="411"/>
      <c r="N105" s="411"/>
      <c r="O105" s="411"/>
      <c r="P105" s="411">
        <f>17243.46+7950</f>
        <v>25193.46</v>
      </c>
      <c r="Q105" s="413">
        <v>101088.43</v>
      </c>
      <c r="R105" s="413">
        <v>107543.67999999999</v>
      </c>
    </row>
    <row r="106" spans="1:18" s="7" customFormat="1" ht="35.25" customHeight="1" x14ac:dyDescent="0.25">
      <c r="A106" s="406">
        <v>100</v>
      </c>
      <c r="B106" s="407" t="s">
        <v>222</v>
      </c>
      <c r="C106" s="414" t="s">
        <v>56</v>
      </c>
      <c r="D106" s="406">
        <v>5000948</v>
      </c>
      <c r="E106" s="414" t="s">
        <v>233</v>
      </c>
      <c r="F106" s="415" t="s">
        <v>58</v>
      </c>
      <c r="G106" s="409">
        <v>3211407.49</v>
      </c>
      <c r="H106" s="411"/>
      <c r="I106" s="411"/>
      <c r="J106" s="411"/>
      <c r="K106" s="411"/>
      <c r="L106" s="411">
        <v>3211407.49</v>
      </c>
      <c r="M106" s="411"/>
      <c r="N106" s="411"/>
      <c r="O106" s="411"/>
      <c r="P106" s="411"/>
      <c r="Q106" s="413">
        <v>3211407.49</v>
      </c>
      <c r="R106" s="413">
        <v>2678008.65</v>
      </c>
    </row>
    <row r="107" spans="1:18" s="7" customFormat="1" ht="35.25" customHeight="1" x14ac:dyDescent="0.25">
      <c r="A107" s="406">
        <v>101</v>
      </c>
      <c r="B107" s="407" t="s">
        <v>222</v>
      </c>
      <c r="C107" s="414" t="s">
        <v>123</v>
      </c>
      <c r="D107" s="406">
        <v>5001000</v>
      </c>
      <c r="E107" s="414" t="s">
        <v>234</v>
      </c>
      <c r="F107" s="415" t="s">
        <v>58</v>
      </c>
      <c r="G107" s="409">
        <v>378789.89</v>
      </c>
      <c r="H107" s="411"/>
      <c r="I107" s="411"/>
      <c r="J107" s="411">
        <v>348789.89</v>
      </c>
      <c r="K107" s="411"/>
      <c r="L107" s="411"/>
      <c r="M107" s="411"/>
      <c r="N107" s="411"/>
      <c r="O107" s="411"/>
      <c r="P107" s="411">
        <v>30000</v>
      </c>
      <c r="Q107" s="413">
        <v>348789.89</v>
      </c>
      <c r="R107" s="413">
        <v>378789.85</v>
      </c>
    </row>
    <row r="108" spans="1:18" s="7" customFormat="1" ht="35.25" customHeight="1" x14ac:dyDescent="0.25">
      <c r="A108" s="406">
        <v>102</v>
      </c>
      <c r="B108" s="407" t="s">
        <v>222</v>
      </c>
      <c r="C108" s="414" t="s">
        <v>170</v>
      </c>
      <c r="D108" s="406">
        <v>5001068</v>
      </c>
      <c r="E108" s="414" t="s">
        <v>235</v>
      </c>
      <c r="F108" s="415" t="s">
        <v>58</v>
      </c>
      <c r="G108" s="409">
        <v>144077.46</v>
      </c>
      <c r="H108" s="411"/>
      <c r="I108" s="411"/>
      <c r="J108" s="411"/>
      <c r="K108" s="411"/>
      <c r="L108" s="411">
        <v>144077.46</v>
      </c>
      <c r="M108" s="411"/>
      <c r="N108" s="411"/>
      <c r="O108" s="411"/>
      <c r="P108" s="411"/>
      <c r="Q108" s="413">
        <v>110069.87</v>
      </c>
      <c r="R108" s="413">
        <v>110069.87</v>
      </c>
    </row>
    <row r="109" spans="1:18" s="7" customFormat="1" ht="35.25" customHeight="1" x14ac:dyDescent="0.25">
      <c r="A109" s="406">
        <v>103</v>
      </c>
      <c r="B109" s="407" t="s">
        <v>222</v>
      </c>
      <c r="C109" s="414" t="s">
        <v>236</v>
      </c>
      <c r="D109" s="406">
        <v>5001206</v>
      </c>
      <c r="E109" s="414" t="s">
        <v>237</v>
      </c>
      <c r="F109" s="415" t="s">
        <v>58</v>
      </c>
      <c r="G109" s="409">
        <v>1267384.5899999999</v>
      </c>
      <c r="H109" s="411">
        <v>1251527.92</v>
      </c>
      <c r="I109" s="411"/>
      <c r="J109" s="411"/>
      <c r="K109" s="411"/>
      <c r="L109" s="411"/>
      <c r="M109" s="411"/>
      <c r="N109" s="411"/>
      <c r="O109" s="411"/>
      <c r="P109" s="411">
        <v>15856.67</v>
      </c>
      <c r="Q109" s="413">
        <v>1251527.92</v>
      </c>
      <c r="R109" s="413">
        <v>1267384.5900000001</v>
      </c>
    </row>
    <row r="110" spans="1:18" s="7" customFormat="1" ht="35.25" customHeight="1" x14ac:dyDescent="0.25">
      <c r="A110" s="406">
        <v>104</v>
      </c>
      <c r="B110" s="407" t="s">
        <v>222</v>
      </c>
      <c r="C110" s="414" t="s">
        <v>238</v>
      </c>
      <c r="D110" s="406">
        <v>5001578</v>
      </c>
      <c r="E110" s="414" t="s">
        <v>239</v>
      </c>
      <c r="F110" s="415" t="s">
        <v>58</v>
      </c>
      <c r="G110" s="409">
        <v>278295.84000000003</v>
      </c>
      <c r="H110" s="411"/>
      <c r="I110" s="411"/>
      <c r="J110" s="411"/>
      <c r="K110" s="411"/>
      <c r="L110" s="411">
        <v>278295.84000000003</v>
      </c>
      <c r="M110" s="411"/>
      <c r="N110" s="411"/>
      <c r="O110" s="411"/>
      <c r="P110" s="411"/>
      <c r="Q110" s="413">
        <v>258814.48</v>
      </c>
      <c r="R110" s="413">
        <v>200960.76</v>
      </c>
    </row>
    <row r="111" spans="1:18" s="7" customFormat="1" ht="35.25" customHeight="1" x14ac:dyDescent="0.25">
      <c r="A111" s="406">
        <v>105</v>
      </c>
      <c r="B111" s="407" t="s">
        <v>222</v>
      </c>
      <c r="C111" s="414" t="s">
        <v>238</v>
      </c>
      <c r="D111" s="406">
        <v>5002314</v>
      </c>
      <c r="E111" s="414" t="s">
        <v>240</v>
      </c>
      <c r="F111" s="415" t="s">
        <v>58</v>
      </c>
      <c r="G111" s="409">
        <v>228175.39</v>
      </c>
      <c r="H111" s="411"/>
      <c r="I111" s="411"/>
      <c r="J111" s="411">
        <v>228175.39</v>
      </c>
      <c r="K111" s="411"/>
      <c r="L111" s="411"/>
      <c r="M111" s="411"/>
      <c r="N111" s="411"/>
      <c r="O111" s="411"/>
      <c r="P111" s="411"/>
      <c r="Q111" s="413">
        <v>228175.39</v>
      </c>
      <c r="R111" s="413">
        <v>193951.7</v>
      </c>
    </row>
    <row r="112" spans="1:18" s="7" customFormat="1" ht="35.25" customHeight="1" x14ac:dyDescent="0.25">
      <c r="A112" s="406">
        <v>106</v>
      </c>
      <c r="B112" s="407" t="s">
        <v>222</v>
      </c>
      <c r="C112" s="414" t="s">
        <v>241</v>
      </c>
      <c r="D112" s="406">
        <v>5002553</v>
      </c>
      <c r="E112" s="414" t="s">
        <v>242</v>
      </c>
      <c r="F112" s="415" t="s">
        <v>58</v>
      </c>
      <c r="G112" s="409">
        <v>480003.98</v>
      </c>
      <c r="H112" s="411"/>
      <c r="I112" s="411"/>
      <c r="J112" s="411"/>
      <c r="K112" s="411"/>
      <c r="L112" s="411">
        <v>480003.98</v>
      </c>
      <c r="M112" s="411"/>
      <c r="N112" s="411"/>
      <c r="O112" s="411"/>
      <c r="P112" s="411"/>
      <c r="Q112" s="413">
        <v>416412.83</v>
      </c>
      <c r="R112" s="413">
        <v>416412.83</v>
      </c>
    </row>
    <row r="113" spans="1:18" s="7" customFormat="1" ht="35.25" customHeight="1" x14ac:dyDescent="0.25">
      <c r="A113" s="406">
        <v>107</v>
      </c>
      <c r="B113" s="407" t="s">
        <v>222</v>
      </c>
      <c r="C113" s="414" t="s">
        <v>241</v>
      </c>
      <c r="D113" s="406">
        <v>5002656</v>
      </c>
      <c r="E113" s="414" t="s">
        <v>243</v>
      </c>
      <c r="F113" s="415" t="s">
        <v>58</v>
      </c>
      <c r="G113" s="409">
        <v>1488666</v>
      </c>
      <c r="H113" s="411"/>
      <c r="I113" s="411"/>
      <c r="J113" s="411"/>
      <c r="K113" s="411"/>
      <c r="L113" s="411"/>
      <c r="M113" s="411">
        <v>1488666</v>
      </c>
      <c r="N113" s="411"/>
      <c r="O113" s="411"/>
      <c r="P113" s="411"/>
      <c r="Q113" s="413">
        <v>1447132</v>
      </c>
      <c r="R113" s="413">
        <v>1447132</v>
      </c>
    </row>
    <row r="114" spans="1:18" s="7" customFormat="1" ht="35.25" customHeight="1" x14ac:dyDescent="0.25">
      <c r="A114" s="406">
        <v>108</v>
      </c>
      <c r="B114" s="407" t="s">
        <v>222</v>
      </c>
      <c r="C114" s="414" t="s">
        <v>56</v>
      </c>
      <c r="D114" s="406">
        <v>5003730</v>
      </c>
      <c r="E114" s="414" t="s">
        <v>244</v>
      </c>
      <c r="F114" s="415" t="s">
        <v>58</v>
      </c>
      <c r="G114" s="409">
        <v>1527130.31</v>
      </c>
      <c r="H114" s="411"/>
      <c r="I114" s="411"/>
      <c r="J114" s="411"/>
      <c r="K114" s="411"/>
      <c r="L114" s="411">
        <v>1527130.31</v>
      </c>
      <c r="M114" s="411"/>
      <c r="N114" s="411"/>
      <c r="O114" s="411"/>
      <c r="P114" s="411"/>
      <c r="Q114" s="413">
        <v>1339645.4399999999</v>
      </c>
      <c r="R114" s="413">
        <v>1339645.4399999999</v>
      </c>
    </row>
    <row r="115" spans="1:18" s="7" customFormat="1" ht="35.25" customHeight="1" x14ac:dyDescent="0.25">
      <c r="A115" s="406">
        <v>109</v>
      </c>
      <c r="B115" s="407" t="s">
        <v>222</v>
      </c>
      <c r="C115" s="414" t="s">
        <v>245</v>
      </c>
      <c r="D115" s="406">
        <v>5003850</v>
      </c>
      <c r="E115" s="414" t="s">
        <v>246</v>
      </c>
      <c r="F115" s="415" t="s">
        <v>58</v>
      </c>
      <c r="G115" s="409">
        <v>356923.71</v>
      </c>
      <c r="H115" s="411">
        <v>346923.71</v>
      </c>
      <c r="I115" s="411"/>
      <c r="J115" s="411"/>
      <c r="K115" s="411"/>
      <c r="L115" s="411"/>
      <c r="M115" s="411"/>
      <c r="N115" s="411"/>
      <c r="O115" s="411"/>
      <c r="P115" s="411">
        <v>10000</v>
      </c>
      <c r="Q115" s="413">
        <v>346923.71</v>
      </c>
      <c r="R115" s="413">
        <v>356923.71</v>
      </c>
    </row>
    <row r="116" spans="1:18" s="7" customFormat="1" ht="35.25" customHeight="1" x14ac:dyDescent="0.25">
      <c r="A116" s="406">
        <v>110</v>
      </c>
      <c r="B116" s="407" t="s">
        <v>222</v>
      </c>
      <c r="C116" s="414" t="s">
        <v>247</v>
      </c>
      <c r="D116" s="406">
        <v>5004019</v>
      </c>
      <c r="E116" s="414" t="s">
        <v>248</v>
      </c>
      <c r="F116" s="415" t="s">
        <v>58</v>
      </c>
      <c r="G116" s="409">
        <v>106628.88</v>
      </c>
      <c r="H116" s="411"/>
      <c r="I116" s="411"/>
      <c r="J116" s="411">
        <v>102382.95</v>
      </c>
      <c r="K116" s="411"/>
      <c r="L116" s="411"/>
      <c r="M116" s="411"/>
      <c r="N116" s="411"/>
      <c r="O116" s="411"/>
      <c r="P116" s="411">
        <v>4245.93</v>
      </c>
      <c r="Q116" s="413">
        <v>106628.88</v>
      </c>
      <c r="R116" s="413">
        <v>100754.7</v>
      </c>
    </row>
    <row r="117" spans="1:18" s="7" customFormat="1" ht="35.25" customHeight="1" x14ac:dyDescent="0.25">
      <c r="A117" s="406">
        <v>111</v>
      </c>
      <c r="B117" s="407" t="s">
        <v>222</v>
      </c>
      <c r="C117" s="414" t="s">
        <v>249</v>
      </c>
      <c r="D117" s="406">
        <v>5004092</v>
      </c>
      <c r="E117" s="414" t="s">
        <v>250</v>
      </c>
      <c r="F117" s="415" t="s">
        <v>58</v>
      </c>
      <c r="G117" s="409">
        <v>1184008.67</v>
      </c>
      <c r="H117" s="411"/>
      <c r="I117" s="411"/>
      <c r="J117" s="411"/>
      <c r="K117" s="411"/>
      <c r="L117" s="411"/>
      <c r="M117" s="411">
        <v>1184008.67</v>
      </c>
      <c r="N117" s="411"/>
      <c r="O117" s="411"/>
      <c r="P117" s="411"/>
      <c r="Q117" s="413">
        <v>1184008.67</v>
      </c>
      <c r="R117" s="413">
        <v>1184008.67</v>
      </c>
    </row>
    <row r="118" spans="1:18" s="7" customFormat="1" ht="35.25" customHeight="1" x14ac:dyDescent="0.25">
      <c r="A118" s="406">
        <v>112</v>
      </c>
      <c r="B118" s="407" t="s">
        <v>222</v>
      </c>
      <c r="C118" s="414" t="s">
        <v>241</v>
      </c>
      <c r="D118" s="406">
        <v>5007935</v>
      </c>
      <c r="E118" s="414" t="s">
        <v>251</v>
      </c>
      <c r="F118" s="415" t="s">
        <v>58</v>
      </c>
      <c r="G118" s="409">
        <v>458589.65</v>
      </c>
      <c r="H118" s="411"/>
      <c r="I118" s="411"/>
      <c r="J118" s="411"/>
      <c r="K118" s="411"/>
      <c r="L118" s="411">
        <v>458589.65</v>
      </c>
      <c r="M118" s="411"/>
      <c r="N118" s="411"/>
      <c r="O118" s="411"/>
      <c r="P118" s="411"/>
      <c r="Q118" s="413">
        <v>406259.39</v>
      </c>
      <c r="R118" s="413">
        <v>406259.39</v>
      </c>
    </row>
    <row r="119" spans="1:18" s="7" customFormat="1" ht="35.25" customHeight="1" x14ac:dyDescent="0.25">
      <c r="A119" s="406">
        <v>113</v>
      </c>
      <c r="B119" s="407" t="s">
        <v>222</v>
      </c>
      <c r="C119" s="414" t="s">
        <v>166</v>
      </c>
      <c r="D119" s="406">
        <v>5032936</v>
      </c>
      <c r="E119" s="414" t="s">
        <v>252</v>
      </c>
      <c r="F119" s="415" t="s">
        <v>58</v>
      </c>
      <c r="G119" s="409">
        <v>2608800</v>
      </c>
      <c r="H119" s="411"/>
      <c r="I119" s="411"/>
      <c r="J119" s="411"/>
      <c r="K119" s="411"/>
      <c r="L119" s="411">
        <v>2530000</v>
      </c>
      <c r="M119" s="411"/>
      <c r="N119" s="411"/>
      <c r="O119" s="411"/>
      <c r="P119" s="411">
        <v>78800</v>
      </c>
      <c r="Q119" s="413">
        <v>0</v>
      </c>
      <c r="R119" s="413">
        <v>969682.88</v>
      </c>
    </row>
    <row r="120" spans="1:18" s="7" customFormat="1" ht="35.25" customHeight="1" x14ac:dyDescent="0.25">
      <c r="A120" s="406">
        <v>114</v>
      </c>
      <c r="B120" s="407" t="s">
        <v>222</v>
      </c>
      <c r="C120" s="414" t="s">
        <v>241</v>
      </c>
      <c r="D120" s="406">
        <v>5033389</v>
      </c>
      <c r="E120" s="414" t="s">
        <v>253</v>
      </c>
      <c r="F120" s="415" t="s">
        <v>58</v>
      </c>
      <c r="G120" s="409">
        <v>1293335.06</v>
      </c>
      <c r="H120" s="411"/>
      <c r="I120" s="411"/>
      <c r="J120" s="411">
        <v>1293335.06</v>
      </c>
      <c r="K120" s="411"/>
      <c r="L120" s="411"/>
      <c r="M120" s="411"/>
      <c r="N120" s="411"/>
      <c r="O120" s="411"/>
      <c r="P120" s="411"/>
      <c r="Q120" s="413">
        <v>0</v>
      </c>
      <c r="R120" s="413">
        <v>517334</v>
      </c>
    </row>
    <row r="121" spans="1:18" s="7" customFormat="1" ht="35.25" customHeight="1" x14ac:dyDescent="0.25">
      <c r="A121" s="406">
        <v>115</v>
      </c>
      <c r="B121" s="407" t="s">
        <v>222</v>
      </c>
      <c r="C121" s="414" t="s">
        <v>123</v>
      </c>
      <c r="D121" s="406">
        <v>5033390</v>
      </c>
      <c r="E121" s="414" t="s">
        <v>254</v>
      </c>
      <c r="F121" s="415" t="s">
        <v>58</v>
      </c>
      <c r="G121" s="409">
        <v>5912096.7800000003</v>
      </c>
      <c r="H121" s="411"/>
      <c r="I121" s="411"/>
      <c r="J121" s="411">
        <v>5887096.7800000003</v>
      </c>
      <c r="K121" s="411"/>
      <c r="L121" s="411"/>
      <c r="M121" s="411"/>
      <c r="N121" s="411"/>
      <c r="O121" s="411"/>
      <c r="P121" s="411">
        <v>25000</v>
      </c>
      <c r="Q121" s="413">
        <v>0</v>
      </c>
      <c r="R121" s="413">
        <v>2943548.39</v>
      </c>
    </row>
    <row r="122" spans="1:18" s="7" customFormat="1" ht="35.25" customHeight="1" x14ac:dyDescent="0.25">
      <c r="A122" s="406">
        <v>116</v>
      </c>
      <c r="B122" s="407" t="s">
        <v>222</v>
      </c>
      <c r="C122" s="414" t="s">
        <v>241</v>
      </c>
      <c r="D122" s="406">
        <v>5033432</v>
      </c>
      <c r="E122" s="414" t="s">
        <v>255</v>
      </c>
      <c r="F122" s="415" t="s">
        <v>58</v>
      </c>
      <c r="G122" s="409">
        <v>449483.14</v>
      </c>
      <c r="H122" s="411"/>
      <c r="I122" s="411"/>
      <c r="J122" s="411">
        <v>449483.14</v>
      </c>
      <c r="K122" s="411"/>
      <c r="L122" s="411"/>
      <c r="M122" s="411"/>
      <c r="N122" s="411"/>
      <c r="O122" s="411"/>
      <c r="P122" s="411"/>
      <c r="Q122" s="413">
        <v>0</v>
      </c>
      <c r="R122" s="413">
        <v>197772.58</v>
      </c>
    </row>
    <row r="123" spans="1:18" s="7" customFormat="1" ht="35.25" customHeight="1" x14ac:dyDescent="0.25">
      <c r="A123" s="406">
        <v>117</v>
      </c>
      <c r="B123" s="407" t="s">
        <v>222</v>
      </c>
      <c r="C123" s="414" t="s">
        <v>123</v>
      </c>
      <c r="D123" s="406">
        <v>5033626</v>
      </c>
      <c r="E123" s="414" t="s">
        <v>256</v>
      </c>
      <c r="F123" s="415" t="s">
        <v>58</v>
      </c>
      <c r="G123" s="409">
        <v>1499620.79</v>
      </c>
      <c r="H123" s="411"/>
      <c r="I123" s="411"/>
      <c r="J123" s="411"/>
      <c r="K123" s="411"/>
      <c r="L123" s="411"/>
      <c r="M123" s="411">
        <v>1499620.79</v>
      </c>
      <c r="N123" s="411"/>
      <c r="O123" s="411"/>
      <c r="P123" s="411"/>
      <c r="Q123" s="413">
        <v>0</v>
      </c>
      <c r="R123" s="413">
        <v>1349658.71</v>
      </c>
    </row>
    <row r="124" spans="1:18" s="7" customFormat="1" ht="35.25" customHeight="1" x14ac:dyDescent="0.25">
      <c r="A124" s="406">
        <v>118</v>
      </c>
      <c r="B124" s="407" t="s">
        <v>222</v>
      </c>
      <c r="C124" s="414" t="s">
        <v>166</v>
      </c>
      <c r="D124" s="406">
        <v>5033654</v>
      </c>
      <c r="E124" s="414" t="s">
        <v>257</v>
      </c>
      <c r="F124" s="415" t="s">
        <v>58</v>
      </c>
      <c r="G124" s="409">
        <v>3478800</v>
      </c>
      <c r="H124" s="411"/>
      <c r="I124" s="411"/>
      <c r="J124" s="411"/>
      <c r="K124" s="411"/>
      <c r="L124" s="411">
        <v>3400000</v>
      </c>
      <c r="M124" s="411"/>
      <c r="N124" s="411"/>
      <c r="O124" s="411"/>
      <c r="P124" s="411">
        <v>78800</v>
      </c>
      <c r="Q124" s="413">
        <v>0</v>
      </c>
      <c r="R124" s="413">
        <v>1207536.57</v>
      </c>
    </row>
    <row r="125" spans="1:18" s="7" customFormat="1" ht="35.25" customHeight="1" x14ac:dyDescent="0.25">
      <c r="A125" s="406">
        <v>119</v>
      </c>
      <c r="B125" s="407" t="s">
        <v>222</v>
      </c>
      <c r="C125" s="414" t="s">
        <v>238</v>
      </c>
      <c r="D125" s="406">
        <v>5034561</v>
      </c>
      <c r="E125" s="414" t="s">
        <v>258</v>
      </c>
      <c r="F125" s="415" t="s">
        <v>58</v>
      </c>
      <c r="G125" s="409">
        <v>725000</v>
      </c>
      <c r="H125" s="411"/>
      <c r="I125" s="411"/>
      <c r="J125" s="411"/>
      <c r="K125" s="411"/>
      <c r="L125" s="411">
        <v>725000</v>
      </c>
      <c r="M125" s="411"/>
      <c r="N125" s="411"/>
      <c r="O125" s="411"/>
      <c r="P125" s="411"/>
      <c r="Q125" s="413">
        <v>0</v>
      </c>
      <c r="R125" s="413">
        <v>317500</v>
      </c>
    </row>
    <row r="126" spans="1:18" s="7" customFormat="1" ht="35.25" customHeight="1" x14ac:dyDescent="0.25">
      <c r="A126" s="406">
        <v>120</v>
      </c>
      <c r="B126" s="407" t="s">
        <v>222</v>
      </c>
      <c r="C126" s="414" t="s">
        <v>259</v>
      </c>
      <c r="D126" s="406">
        <v>5034562</v>
      </c>
      <c r="E126" s="414" t="s">
        <v>260</v>
      </c>
      <c r="F126" s="415" t="s">
        <v>58</v>
      </c>
      <c r="G126" s="409">
        <v>1790322.58</v>
      </c>
      <c r="H126" s="411"/>
      <c r="I126" s="411"/>
      <c r="J126" s="411">
        <v>1790322.58</v>
      </c>
      <c r="K126" s="411"/>
      <c r="L126" s="411"/>
      <c r="M126" s="411"/>
      <c r="N126" s="411"/>
      <c r="O126" s="411"/>
      <c r="P126" s="411"/>
      <c r="Q126" s="413">
        <v>0</v>
      </c>
      <c r="R126" s="413">
        <v>747455.04</v>
      </c>
    </row>
    <row r="127" spans="1:18" s="7" customFormat="1" ht="35.25" customHeight="1" x14ac:dyDescent="0.25">
      <c r="A127" s="406">
        <v>121</v>
      </c>
      <c r="B127" s="407" t="s">
        <v>222</v>
      </c>
      <c r="C127" s="414" t="s">
        <v>245</v>
      </c>
      <c r="D127" s="406">
        <v>5034581</v>
      </c>
      <c r="E127" s="414" t="s">
        <v>261</v>
      </c>
      <c r="F127" s="415" t="s">
        <v>58</v>
      </c>
      <c r="G127" s="409">
        <v>117722.01</v>
      </c>
      <c r="H127" s="411"/>
      <c r="I127" s="411"/>
      <c r="J127" s="411"/>
      <c r="K127" s="411"/>
      <c r="L127" s="411"/>
      <c r="M127" s="411"/>
      <c r="N127" s="411">
        <v>117722.01</v>
      </c>
      <c r="O127" s="411"/>
      <c r="P127" s="411"/>
      <c r="Q127" s="413">
        <v>0</v>
      </c>
      <c r="R127" s="413">
        <v>105618.21</v>
      </c>
    </row>
    <row r="128" spans="1:18" s="7" customFormat="1" ht="35.25" customHeight="1" x14ac:dyDescent="0.25">
      <c r="A128" s="406">
        <v>122</v>
      </c>
      <c r="B128" s="407" t="s">
        <v>222</v>
      </c>
      <c r="C128" s="414" t="s">
        <v>187</v>
      </c>
      <c r="D128" s="406">
        <v>5034785</v>
      </c>
      <c r="E128" s="414" t="s">
        <v>262</v>
      </c>
      <c r="F128" s="415" t="s">
        <v>58</v>
      </c>
      <c r="G128" s="409">
        <v>1938376</v>
      </c>
      <c r="H128" s="411"/>
      <c r="I128" s="411"/>
      <c r="J128" s="411">
        <v>1830000</v>
      </c>
      <c r="K128" s="411"/>
      <c r="L128" s="411"/>
      <c r="M128" s="411"/>
      <c r="N128" s="411"/>
      <c r="O128" s="411"/>
      <c r="P128" s="411">
        <v>108376</v>
      </c>
      <c r="Q128" s="413">
        <v>0</v>
      </c>
      <c r="R128" s="413">
        <v>1023376</v>
      </c>
    </row>
    <row r="129" spans="1:18" s="7" customFormat="1" ht="35.25" customHeight="1" x14ac:dyDescent="0.25">
      <c r="A129" s="406">
        <v>123</v>
      </c>
      <c r="B129" s="407" t="s">
        <v>222</v>
      </c>
      <c r="C129" s="414" t="s">
        <v>263</v>
      </c>
      <c r="D129" s="406">
        <v>5034828</v>
      </c>
      <c r="E129" s="414" t="s">
        <v>264</v>
      </c>
      <c r="F129" s="415" t="s">
        <v>58</v>
      </c>
      <c r="G129" s="409">
        <v>3565100</v>
      </c>
      <c r="H129" s="411"/>
      <c r="I129" s="411"/>
      <c r="J129" s="411">
        <v>3500000</v>
      </c>
      <c r="K129" s="411"/>
      <c r="L129" s="411"/>
      <c r="M129" s="411"/>
      <c r="N129" s="411"/>
      <c r="O129" s="411"/>
      <c r="P129" s="411">
        <v>65100</v>
      </c>
      <c r="Q129" s="413">
        <v>0</v>
      </c>
      <c r="R129" s="413">
        <v>1750000</v>
      </c>
    </row>
    <row r="130" spans="1:18" s="7" customFormat="1" ht="35.25" customHeight="1" x14ac:dyDescent="0.25">
      <c r="A130" s="406">
        <v>124</v>
      </c>
      <c r="B130" s="407" t="s">
        <v>222</v>
      </c>
      <c r="C130" s="414" t="s">
        <v>265</v>
      </c>
      <c r="D130" s="406">
        <v>5034839</v>
      </c>
      <c r="E130" s="414" t="s">
        <v>266</v>
      </c>
      <c r="F130" s="415" t="s">
        <v>58</v>
      </c>
      <c r="G130" s="409">
        <v>1957384.55</v>
      </c>
      <c r="H130" s="411"/>
      <c r="I130" s="411"/>
      <c r="J130" s="411"/>
      <c r="K130" s="411"/>
      <c r="L130" s="411">
        <v>1854000</v>
      </c>
      <c r="M130" s="411"/>
      <c r="N130" s="411"/>
      <c r="O130" s="411"/>
      <c r="P130" s="411">
        <f>46729.35+27300+29355.2</f>
        <v>103384.55</v>
      </c>
      <c r="Q130" s="413">
        <v>0</v>
      </c>
      <c r="R130" s="413">
        <v>1003084.55</v>
      </c>
    </row>
    <row r="131" spans="1:18" s="7" customFormat="1" ht="35.25" customHeight="1" x14ac:dyDescent="0.25">
      <c r="A131" s="406">
        <v>125</v>
      </c>
      <c r="B131" s="407" t="s">
        <v>222</v>
      </c>
      <c r="C131" s="414" t="s">
        <v>267</v>
      </c>
      <c r="D131" s="406">
        <v>5034841</v>
      </c>
      <c r="E131" s="414" t="s">
        <v>268</v>
      </c>
      <c r="F131" s="415" t="s">
        <v>58</v>
      </c>
      <c r="G131" s="409">
        <v>2385311.4</v>
      </c>
      <c r="H131" s="411"/>
      <c r="I131" s="411"/>
      <c r="J131" s="411"/>
      <c r="K131" s="411"/>
      <c r="L131" s="411">
        <v>2305311.4</v>
      </c>
      <c r="M131" s="411"/>
      <c r="N131" s="411"/>
      <c r="O131" s="411"/>
      <c r="P131" s="411">
        <v>80000</v>
      </c>
      <c r="Q131" s="413">
        <v>0</v>
      </c>
      <c r="R131" s="413">
        <v>1202655.7</v>
      </c>
    </row>
    <row r="132" spans="1:18" s="7" customFormat="1" ht="35.25" customHeight="1" x14ac:dyDescent="0.25">
      <c r="A132" s="406">
        <v>126</v>
      </c>
      <c r="B132" s="407" t="s">
        <v>222</v>
      </c>
      <c r="C132" s="414" t="s">
        <v>238</v>
      </c>
      <c r="D132" s="406">
        <v>5034907</v>
      </c>
      <c r="E132" s="414" t="s">
        <v>269</v>
      </c>
      <c r="F132" s="415" t="s">
        <v>58</v>
      </c>
      <c r="G132" s="409">
        <v>198892.19</v>
      </c>
      <c r="H132" s="411"/>
      <c r="I132" s="411"/>
      <c r="J132" s="411"/>
      <c r="K132" s="411"/>
      <c r="L132" s="411"/>
      <c r="M132" s="411"/>
      <c r="N132" s="411">
        <v>198892.19</v>
      </c>
      <c r="O132" s="411"/>
      <c r="P132" s="411"/>
      <c r="Q132" s="413">
        <v>0</v>
      </c>
      <c r="R132" s="413">
        <v>197569.46</v>
      </c>
    </row>
    <row r="133" spans="1:18" s="7" customFormat="1" ht="35.25" customHeight="1" x14ac:dyDescent="0.25">
      <c r="A133" s="406">
        <v>127</v>
      </c>
      <c r="B133" s="407" t="s">
        <v>222</v>
      </c>
      <c r="C133" s="414" t="s">
        <v>259</v>
      </c>
      <c r="D133" s="406">
        <v>5034938</v>
      </c>
      <c r="E133" s="414" t="s">
        <v>270</v>
      </c>
      <c r="F133" s="415" t="s">
        <v>58</v>
      </c>
      <c r="G133" s="409">
        <v>1895161.29</v>
      </c>
      <c r="H133" s="411"/>
      <c r="I133" s="411"/>
      <c r="J133" s="411">
        <v>1895161.29</v>
      </c>
      <c r="K133" s="411"/>
      <c r="L133" s="411"/>
      <c r="M133" s="411"/>
      <c r="N133" s="411"/>
      <c r="O133" s="411"/>
      <c r="P133" s="411"/>
      <c r="Q133" s="413">
        <v>0</v>
      </c>
      <c r="R133" s="413">
        <v>730774.19</v>
      </c>
    </row>
    <row r="134" spans="1:18" s="7" customFormat="1" ht="35.25" customHeight="1" x14ac:dyDescent="0.25">
      <c r="A134" s="406">
        <v>128</v>
      </c>
      <c r="B134" s="407" t="s">
        <v>222</v>
      </c>
      <c r="C134" s="414" t="s">
        <v>245</v>
      </c>
      <c r="D134" s="406">
        <v>5034949</v>
      </c>
      <c r="E134" s="414" t="s">
        <v>271</v>
      </c>
      <c r="F134" s="415" t="s">
        <v>58</v>
      </c>
      <c r="G134" s="409">
        <v>640000</v>
      </c>
      <c r="H134" s="411"/>
      <c r="I134" s="411"/>
      <c r="J134" s="411"/>
      <c r="K134" s="411"/>
      <c r="L134" s="411">
        <v>640000</v>
      </c>
      <c r="M134" s="411"/>
      <c r="N134" s="411"/>
      <c r="O134" s="411"/>
      <c r="P134" s="411"/>
      <c r="Q134" s="413">
        <v>0</v>
      </c>
      <c r="R134" s="413">
        <v>271349.52</v>
      </c>
    </row>
    <row r="135" spans="1:18" s="7" customFormat="1" ht="35.25" customHeight="1" x14ac:dyDescent="0.25">
      <c r="A135" s="406">
        <v>129</v>
      </c>
      <c r="B135" s="407" t="s">
        <v>222</v>
      </c>
      <c r="C135" s="414" t="s">
        <v>267</v>
      </c>
      <c r="D135" s="406">
        <v>5035045</v>
      </c>
      <c r="E135" s="414" t="s">
        <v>272</v>
      </c>
      <c r="F135" s="415" t="s">
        <v>58</v>
      </c>
      <c r="G135" s="409">
        <v>2750000</v>
      </c>
      <c r="H135" s="411"/>
      <c r="I135" s="411"/>
      <c r="J135" s="411"/>
      <c r="K135" s="411"/>
      <c r="L135" s="411">
        <v>2750000</v>
      </c>
      <c r="M135" s="411"/>
      <c r="N135" s="411"/>
      <c r="O135" s="411"/>
      <c r="P135" s="411"/>
      <c r="Q135" s="413">
        <v>0</v>
      </c>
      <c r="R135" s="413">
        <v>1198657.8500000001</v>
      </c>
    </row>
    <row r="136" spans="1:18" s="7" customFormat="1" ht="35.25" customHeight="1" x14ac:dyDescent="0.25">
      <c r="A136" s="406">
        <v>130</v>
      </c>
      <c r="B136" s="407" t="s">
        <v>222</v>
      </c>
      <c r="C136" s="414" t="s">
        <v>267</v>
      </c>
      <c r="D136" s="406">
        <v>5035066</v>
      </c>
      <c r="E136" s="414" t="s">
        <v>273</v>
      </c>
      <c r="F136" s="415" t="s">
        <v>58</v>
      </c>
      <c r="G136" s="409">
        <v>795000</v>
      </c>
      <c r="H136" s="411"/>
      <c r="I136" s="411"/>
      <c r="J136" s="411"/>
      <c r="K136" s="411"/>
      <c r="L136" s="411">
        <v>795000</v>
      </c>
      <c r="M136" s="411"/>
      <c r="N136" s="411"/>
      <c r="O136" s="411"/>
      <c r="P136" s="411"/>
      <c r="Q136" s="413">
        <v>0</v>
      </c>
      <c r="R136" s="413">
        <v>332092.59999999998</v>
      </c>
    </row>
    <row r="137" spans="1:18" s="7" customFormat="1" ht="35.25" customHeight="1" x14ac:dyDescent="0.25">
      <c r="A137" s="406">
        <v>131</v>
      </c>
      <c r="B137" s="407" t="s">
        <v>222</v>
      </c>
      <c r="C137" s="414" t="s">
        <v>204</v>
      </c>
      <c r="D137" s="406">
        <v>5035093</v>
      </c>
      <c r="E137" s="414" t="s">
        <v>274</v>
      </c>
      <c r="F137" s="415" t="s">
        <v>58</v>
      </c>
      <c r="G137" s="409">
        <v>216789.16</v>
      </c>
      <c r="H137" s="411"/>
      <c r="I137" s="411"/>
      <c r="J137" s="411"/>
      <c r="K137" s="411"/>
      <c r="L137" s="411"/>
      <c r="M137" s="411"/>
      <c r="N137" s="411">
        <v>216789.16</v>
      </c>
      <c r="O137" s="411"/>
      <c r="P137" s="411"/>
      <c r="Q137" s="413">
        <v>0</v>
      </c>
      <c r="R137" s="413">
        <v>216789.16</v>
      </c>
    </row>
    <row r="138" spans="1:18" s="7" customFormat="1" ht="35.25" customHeight="1" x14ac:dyDescent="0.25">
      <c r="A138" s="406">
        <v>132</v>
      </c>
      <c r="B138" s="407" t="s">
        <v>222</v>
      </c>
      <c r="C138" s="414" t="s">
        <v>275</v>
      </c>
      <c r="D138" s="406">
        <v>5035315</v>
      </c>
      <c r="E138" s="414" t="s">
        <v>276</v>
      </c>
      <c r="F138" s="415" t="s">
        <v>58</v>
      </c>
      <c r="G138" s="409">
        <v>741935.48</v>
      </c>
      <c r="H138" s="411"/>
      <c r="I138" s="411"/>
      <c r="J138" s="411">
        <v>741935.48</v>
      </c>
      <c r="K138" s="411"/>
      <c r="L138" s="411"/>
      <c r="M138" s="411"/>
      <c r="N138" s="411"/>
      <c r="O138" s="411"/>
      <c r="P138" s="411"/>
      <c r="Q138" s="413">
        <v>369730.47</v>
      </c>
      <c r="R138" s="413">
        <v>369730.47</v>
      </c>
    </row>
    <row r="139" spans="1:18" s="7" customFormat="1" ht="35.25" customHeight="1" x14ac:dyDescent="0.25">
      <c r="A139" s="406">
        <v>133</v>
      </c>
      <c r="B139" s="407" t="s">
        <v>222</v>
      </c>
      <c r="C139" s="414" t="s">
        <v>241</v>
      </c>
      <c r="D139" s="406">
        <v>5035321</v>
      </c>
      <c r="E139" s="414" t="s">
        <v>277</v>
      </c>
      <c r="F139" s="415" t="s">
        <v>58</v>
      </c>
      <c r="G139" s="409">
        <v>193202.76</v>
      </c>
      <c r="H139" s="411"/>
      <c r="I139" s="411"/>
      <c r="J139" s="411"/>
      <c r="K139" s="411"/>
      <c r="L139" s="411"/>
      <c r="M139" s="411"/>
      <c r="N139" s="411">
        <v>193202.76</v>
      </c>
      <c r="O139" s="411"/>
      <c r="P139" s="411"/>
      <c r="Q139" s="413">
        <v>0</v>
      </c>
      <c r="R139" s="413">
        <v>192565.72</v>
      </c>
    </row>
    <row r="140" spans="1:18" s="7" customFormat="1" ht="35.25" customHeight="1" x14ac:dyDescent="0.25">
      <c r="A140" s="406">
        <v>134</v>
      </c>
      <c r="B140" s="407" t="s">
        <v>222</v>
      </c>
      <c r="C140" s="414" t="s">
        <v>238</v>
      </c>
      <c r="D140" s="406">
        <v>5035334</v>
      </c>
      <c r="E140" s="414" t="s">
        <v>278</v>
      </c>
      <c r="F140" s="415" t="s">
        <v>58</v>
      </c>
      <c r="G140" s="409">
        <v>3532931.1</v>
      </c>
      <c r="H140" s="411"/>
      <c r="I140" s="411"/>
      <c r="J140" s="411"/>
      <c r="K140" s="411">
        <v>3398000</v>
      </c>
      <c r="L140" s="411"/>
      <c r="M140" s="411"/>
      <c r="N140" s="411"/>
      <c r="O140" s="411"/>
      <c r="P140" s="411">
        <v>134931.1</v>
      </c>
      <c r="Q140" s="413">
        <v>0</v>
      </c>
      <c r="R140" s="413">
        <v>3193131.1</v>
      </c>
    </row>
    <row r="141" spans="1:18" s="7" customFormat="1" ht="35.25" customHeight="1" x14ac:dyDescent="0.25">
      <c r="A141" s="406">
        <v>135</v>
      </c>
      <c r="B141" s="407" t="s">
        <v>222</v>
      </c>
      <c r="C141" s="414" t="s">
        <v>265</v>
      </c>
      <c r="D141" s="406">
        <v>5035514</v>
      </c>
      <c r="E141" s="414" t="s">
        <v>279</v>
      </c>
      <c r="F141" s="415" t="s">
        <v>58</v>
      </c>
      <c r="G141" s="409">
        <v>59264.1</v>
      </c>
      <c r="H141" s="411"/>
      <c r="I141" s="411"/>
      <c r="J141" s="411"/>
      <c r="K141" s="411"/>
      <c r="L141" s="411"/>
      <c r="M141" s="411"/>
      <c r="N141" s="411">
        <v>59264.1</v>
      </c>
      <c r="O141" s="411"/>
      <c r="P141" s="411"/>
      <c r="Q141" s="413">
        <v>0</v>
      </c>
      <c r="R141" s="413">
        <v>58829.4</v>
      </c>
    </row>
    <row r="142" spans="1:18" s="7" customFormat="1" ht="35.25" customHeight="1" x14ac:dyDescent="0.25">
      <c r="A142" s="406">
        <v>136</v>
      </c>
      <c r="B142" s="407" t="s">
        <v>222</v>
      </c>
      <c r="C142" s="414" t="s">
        <v>236</v>
      </c>
      <c r="D142" s="406">
        <v>5035521</v>
      </c>
      <c r="E142" s="414" t="s">
        <v>280</v>
      </c>
      <c r="F142" s="415" t="s">
        <v>58</v>
      </c>
      <c r="G142" s="409">
        <v>592645.16</v>
      </c>
      <c r="H142" s="411"/>
      <c r="I142" s="411"/>
      <c r="J142" s="411">
        <v>592645.16</v>
      </c>
      <c r="K142" s="411"/>
      <c r="L142" s="411"/>
      <c r="M142" s="411"/>
      <c r="N142" s="411"/>
      <c r="O142" s="411"/>
      <c r="P142" s="411"/>
      <c r="Q142" s="413">
        <v>0</v>
      </c>
      <c r="R142" s="413">
        <v>296322.58</v>
      </c>
    </row>
    <row r="143" spans="1:18" s="7" customFormat="1" ht="35.25" customHeight="1" x14ac:dyDescent="0.25">
      <c r="A143" s="406">
        <v>137</v>
      </c>
      <c r="B143" s="407" t="s">
        <v>222</v>
      </c>
      <c r="C143" s="414" t="s">
        <v>204</v>
      </c>
      <c r="D143" s="406">
        <v>5037436</v>
      </c>
      <c r="E143" s="414" t="s">
        <v>281</v>
      </c>
      <c r="F143" s="415" t="s">
        <v>58</v>
      </c>
      <c r="G143" s="409">
        <v>987770</v>
      </c>
      <c r="H143" s="411"/>
      <c r="I143" s="411"/>
      <c r="J143" s="411"/>
      <c r="K143" s="411"/>
      <c r="L143" s="411"/>
      <c r="M143" s="411">
        <v>987770</v>
      </c>
      <c r="N143" s="411"/>
      <c r="O143" s="411"/>
      <c r="P143" s="411"/>
      <c r="Q143" s="413">
        <v>0</v>
      </c>
      <c r="R143" s="413">
        <v>888993</v>
      </c>
    </row>
    <row r="144" spans="1:18" s="7" customFormat="1" ht="35.25" customHeight="1" x14ac:dyDescent="0.25">
      <c r="A144" s="406">
        <v>138</v>
      </c>
      <c r="B144" s="407" t="s">
        <v>222</v>
      </c>
      <c r="C144" s="414" t="s">
        <v>282</v>
      </c>
      <c r="D144" s="406">
        <v>5037492</v>
      </c>
      <c r="E144" s="414" t="s">
        <v>283</v>
      </c>
      <c r="F144" s="415" t="s">
        <v>58</v>
      </c>
      <c r="G144" s="409">
        <v>117722.01</v>
      </c>
      <c r="H144" s="411"/>
      <c r="I144" s="411"/>
      <c r="J144" s="411"/>
      <c r="K144" s="411"/>
      <c r="L144" s="411"/>
      <c r="M144" s="411"/>
      <c r="N144" s="411">
        <v>117722.01</v>
      </c>
      <c r="O144" s="411"/>
      <c r="P144" s="411"/>
      <c r="Q144" s="413">
        <v>0</v>
      </c>
      <c r="R144" s="413">
        <v>111606.2</v>
      </c>
    </row>
    <row r="145" spans="1:18" s="7" customFormat="1" ht="35.25" customHeight="1" x14ac:dyDescent="0.25">
      <c r="A145" s="406">
        <v>139</v>
      </c>
      <c r="B145" s="407" t="s">
        <v>222</v>
      </c>
      <c r="C145" s="414" t="s">
        <v>241</v>
      </c>
      <c r="D145" s="406">
        <v>5037509</v>
      </c>
      <c r="E145" s="414" t="s">
        <v>284</v>
      </c>
      <c r="F145" s="415" t="s">
        <v>58</v>
      </c>
      <c r="G145" s="409">
        <v>49951.17</v>
      </c>
      <c r="H145" s="411"/>
      <c r="I145" s="411"/>
      <c r="J145" s="411"/>
      <c r="K145" s="411"/>
      <c r="L145" s="411"/>
      <c r="M145" s="411"/>
      <c r="N145" s="411">
        <v>49951.17</v>
      </c>
      <c r="O145" s="411"/>
      <c r="P145" s="411"/>
      <c r="Q145" s="413">
        <v>0</v>
      </c>
      <c r="R145" s="413">
        <v>49584.78</v>
      </c>
    </row>
    <row r="146" spans="1:18" s="7" customFormat="1" ht="35.25" customHeight="1" x14ac:dyDescent="0.25">
      <c r="A146" s="406">
        <v>140</v>
      </c>
      <c r="B146" s="407" t="s">
        <v>222</v>
      </c>
      <c r="C146" s="414" t="s">
        <v>166</v>
      </c>
      <c r="D146" s="406">
        <v>5037610</v>
      </c>
      <c r="E146" s="414" t="s">
        <v>285</v>
      </c>
      <c r="F146" s="415" t="s">
        <v>58</v>
      </c>
      <c r="G146" s="409">
        <v>353281.69</v>
      </c>
      <c r="H146" s="411"/>
      <c r="I146" s="411"/>
      <c r="J146" s="411"/>
      <c r="K146" s="411"/>
      <c r="L146" s="411"/>
      <c r="M146" s="411"/>
      <c r="N146" s="411">
        <v>353281.69</v>
      </c>
      <c r="O146" s="411"/>
      <c r="P146" s="411"/>
      <c r="Q146" s="413">
        <v>0</v>
      </c>
      <c r="R146" s="413">
        <v>351027.46</v>
      </c>
    </row>
    <row r="147" spans="1:18" s="7" customFormat="1" ht="35.25" customHeight="1" x14ac:dyDescent="0.25">
      <c r="A147" s="406">
        <v>141</v>
      </c>
      <c r="B147" s="407" t="s">
        <v>222</v>
      </c>
      <c r="C147" s="414" t="s">
        <v>187</v>
      </c>
      <c r="D147" s="406">
        <v>5037613</v>
      </c>
      <c r="E147" s="414" t="s">
        <v>286</v>
      </c>
      <c r="F147" s="415" t="s">
        <v>58</v>
      </c>
      <c r="G147" s="409">
        <v>298079.14</v>
      </c>
      <c r="H147" s="411"/>
      <c r="I147" s="411"/>
      <c r="J147" s="411"/>
      <c r="K147" s="411"/>
      <c r="L147" s="411"/>
      <c r="M147" s="411"/>
      <c r="N147" s="411">
        <v>298079.14</v>
      </c>
      <c r="O147" s="411"/>
      <c r="P147" s="411"/>
      <c r="Q147" s="413">
        <v>0</v>
      </c>
      <c r="R147" s="413">
        <v>268359.34999999998</v>
      </c>
    </row>
    <row r="148" spans="1:18" s="7" customFormat="1" ht="35.25" customHeight="1" x14ac:dyDescent="0.25">
      <c r="A148" s="406">
        <v>142</v>
      </c>
      <c r="B148" s="407" t="s">
        <v>222</v>
      </c>
      <c r="C148" s="414" t="s">
        <v>287</v>
      </c>
      <c r="D148" s="406">
        <v>5037615</v>
      </c>
      <c r="E148" s="414" t="s">
        <v>288</v>
      </c>
      <c r="F148" s="415" t="s">
        <v>58</v>
      </c>
      <c r="G148" s="409">
        <v>163687.26999999999</v>
      </c>
      <c r="H148" s="411"/>
      <c r="I148" s="411"/>
      <c r="J148" s="411"/>
      <c r="K148" s="411"/>
      <c r="L148" s="411"/>
      <c r="M148" s="411"/>
      <c r="N148" s="411">
        <v>163687.26999999999</v>
      </c>
      <c r="O148" s="411"/>
      <c r="P148" s="411"/>
      <c r="Q148" s="413">
        <v>0</v>
      </c>
      <c r="R148" s="413">
        <v>156776.57</v>
      </c>
    </row>
    <row r="149" spans="1:18" s="7" customFormat="1" ht="35.25" customHeight="1" x14ac:dyDescent="0.25">
      <c r="A149" s="406">
        <v>143</v>
      </c>
      <c r="B149" s="407" t="s">
        <v>222</v>
      </c>
      <c r="C149" s="414" t="s">
        <v>56</v>
      </c>
      <c r="D149" s="406">
        <v>5037838</v>
      </c>
      <c r="E149" s="414" t="s">
        <v>289</v>
      </c>
      <c r="F149" s="415" t="s">
        <v>58</v>
      </c>
      <c r="G149" s="409">
        <v>49527.86</v>
      </c>
      <c r="H149" s="411"/>
      <c r="I149" s="411"/>
      <c r="J149" s="411"/>
      <c r="K149" s="411"/>
      <c r="L149" s="411"/>
      <c r="M149" s="411"/>
      <c r="N149" s="411">
        <v>49527.86</v>
      </c>
      <c r="O149" s="411"/>
      <c r="P149" s="411"/>
      <c r="Q149" s="413">
        <v>0</v>
      </c>
      <c r="R149" s="413">
        <v>49584.78</v>
      </c>
    </row>
    <row r="150" spans="1:18" s="7" customFormat="1" ht="35.25" customHeight="1" x14ac:dyDescent="0.25">
      <c r="A150" s="406">
        <v>144</v>
      </c>
      <c r="B150" s="407" t="s">
        <v>222</v>
      </c>
      <c r="C150" s="414" t="s">
        <v>56</v>
      </c>
      <c r="D150" s="406">
        <v>5037892</v>
      </c>
      <c r="E150" s="414" t="s">
        <v>290</v>
      </c>
      <c r="F150" s="415" t="s">
        <v>58</v>
      </c>
      <c r="G150" s="409">
        <v>190684.38</v>
      </c>
      <c r="H150" s="411"/>
      <c r="I150" s="411"/>
      <c r="J150" s="411"/>
      <c r="K150" s="411"/>
      <c r="L150" s="411"/>
      <c r="M150" s="411"/>
      <c r="N150" s="411">
        <v>190684.38</v>
      </c>
      <c r="O150" s="411"/>
      <c r="P150" s="411"/>
      <c r="Q150" s="413">
        <v>0</v>
      </c>
      <c r="R150" s="413">
        <v>190981.6</v>
      </c>
    </row>
    <row r="151" spans="1:18" s="7" customFormat="1" ht="35.25" customHeight="1" x14ac:dyDescent="0.25">
      <c r="A151" s="406">
        <v>145</v>
      </c>
      <c r="B151" s="407" t="s">
        <v>222</v>
      </c>
      <c r="C151" s="414" t="s">
        <v>291</v>
      </c>
      <c r="D151" s="406">
        <v>5037936</v>
      </c>
      <c r="E151" s="414" t="s">
        <v>292</v>
      </c>
      <c r="F151" s="415" t="s">
        <v>58</v>
      </c>
      <c r="G151" s="409">
        <v>113479.42</v>
      </c>
      <c r="H151" s="411"/>
      <c r="I151" s="411"/>
      <c r="J151" s="411"/>
      <c r="K151" s="411"/>
      <c r="L151" s="411"/>
      <c r="M151" s="411"/>
      <c r="N151" s="411">
        <v>113479.42</v>
      </c>
      <c r="O151" s="411"/>
      <c r="P151" s="411"/>
      <c r="Q151" s="413">
        <v>0</v>
      </c>
      <c r="R151" s="413">
        <v>113479.42</v>
      </c>
    </row>
    <row r="152" spans="1:18" s="7" customFormat="1" ht="35.25" customHeight="1" x14ac:dyDescent="0.25">
      <c r="A152" s="406">
        <v>146</v>
      </c>
      <c r="B152" s="407" t="s">
        <v>222</v>
      </c>
      <c r="C152" s="414" t="s">
        <v>259</v>
      </c>
      <c r="D152" s="406">
        <v>5038121</v>
      </c>
      <c r="E152" s="414" t="s">
        <v>293</v>
      </c>
      <c r="F152" s="415" t="s">
        <v>58</v>
      </c>
      <c r="G152" s="409">
        <v>117722.01</v>
      </c>
      <c r="H152" s="411"/>
      <c r="I152" s="411"/>
      <c r="J152" s="411"/>
      <c r="K152" s="411"/>
      <c r="L152" s="411"/>
      <c r="M152" s="411"/>
      <c r="N152" s="411">
        <v>117722.01</v>
      </c>
      <c r="O152" s="411"/>
      <c r="P152" s="411"/>
      <c r="Q152" s="413">
        <v>0</v>
      </c>
      <c r="R152" s="413">
        <v>117353.56</v>
      </c>
    </row>
    <row r="153" spans="1:18" s="7" customFormat="1" ht="35.25" customHeight="1" x14ac:dyDescent="0.25">
      <c r="A153" s="406">
        <v>147</v>
      </c>
      <c r="B153" s="407" t="s">
        <v>222</v>
      </c>
      <c r="C153" s="414" t="s">
        <v>247</v>
      </c>
      <c r="D153" s="406">
        <v>5041390</v>
      </c>
      <c r="E153" s="414" t="s">
        <v>294</v>
      </c>
      <c r="F153" s="415" t="s">
        <v>58</v>
      </c>
      <c r="G153" s="409">
        <v>115668.38</v>
      </c>
      <c r="H153" s="411"/>
      <c r="I153" s="411"/>
      <c r="J153" s="411"/>
      <c r="K153" s="411"/>
      <c r="L153" s="411"/>
      <c r="M153" s="411"/>
      <c r="N153" s="411">
        <v>115668.38</v>
      </c>
      <c r="O153" s="411"/>
      <c r="P153" s="411"/>
      <c r="Q153" s="413">
        <v>0</v>
      </c>
      <c r="R153" s="413">
        <v>103853.77</v>
      </c>
    </row>
    <row r="154" spans="1:18" s="7" customFormat="1" ht="35.25" customHeight="1" x14ac:dyDescent="0.25">
      <c r="A154" s="406">
        <v>148</v>
      </c>
      <c r="B154" s="407" t="s">
        <v>222</v>
      </c>
      <c r="C154" s="414" t="s">
        <v>267</v>
      </c>
      <c r="D154" s="406">
        <v>5041440</v>
      </c>
      <c r="E154" s="414" t="s">
        <v>295</v>
      </c>
      <c r="F154" s="415" t="s">
        <v>58</v>
      </c>
      <c r="G154" s="409">
        <v>167758.17000000001</v>
      </c>
      <c r="H154" s="411"/>
      <c r="I154" s="411"/>
      <c r="J154" s="411"/>
      <c r="K154" s="411"/>
      <c r="L154" s="411"/>
      <c r="M154" s="411"/>
      <c r="N154" s="411">
        <v>167758.17000000001</v>
      </c>
      <c r="O154" s="411"/>
      <c r="P154" s="411"/>
      <c r="Q154" s="413">
        <v>0</v>
      </c>
      <c r="R154" s="413">
        <v>166797.32</v>
      </c>
    </row>
    <row r="155" spans="1:18" s="7" customFormat="1" ht="35.25" customHeight="1" x14ac:dyDescent="0.25">
      <c r="A155" s="406">
        <v>149</v>
      </c>
      <c r="B155" s="407" t="s">
        <v>222</v>
      </c>
      <c r="C155" s="414" t="s">
        <v>263</v>
      </c>
      <c r="D155" s="406">
        <v>5041469</v>
      </c>
      <c r="E155" s="414" t="s">
        <v>296</v>
      </c>
      <c r="F155" s="415" t="s">
        <v>58</v>
      </c>
      <c r="G155" s="409">
        <v>58569.74</v>
      </c>
      <c r="H155" s="411"/>
      <c r="I155" s="411"/>
      <c r="J155" s="411"/>
      <c r="K155" s="411"/>
      <c r="L155" s="411"/>
      <c r="M155" s="411"/>
      <c r="N155" s="411">
        <v>58569.74</v>
      </c>
      <c r="O155" s="411"/>
      <c r="P155" s="411"/>
      <c r="Q155" s="413">
        <v>0</v>
      </c>
      <c r="R155" s="413">
        <v>58569.74</v>
      </c>
    </row>
    <row r="156" spans="1:18" s="7" customFormat="1" ht="35.25" customHeight="1" x14ac:dyDescent="0.25">
      <c r="A156" s="406">
        <v>150</v>
      </c>
      <c r="B156" s="407" t="s">
        <v>222</v>
      </c>
      <c r="C156" s="414" t="s">
        <v>228</v>
      </c>
      <c r="D156" s="406">
        <v>5041696</v>
      </c>
      <c r="E156" s="414" t="s">
        <v>297</v>
      </c>
      <c r="F156" s="415" t="s">
        <v>58</v>
      </c>
      <c r="G156" s="409">
        <v>158448.09</v>
      </c>
      <c r="H156" s="411"/>
      <c r="I156" s="411"/>
      <c r="J156" s="411"/>
      <c r="K156" s="411"/>
      <c r="L156" s="411"/>
      <c r="M156" s="411"/>
      <c r="N156" s="411">
        <v>158448.09</v>
      </c>
      <c r="O156" s="411"/>
      <c r="P156" s="411"/>
      <c r="Q156" s="413">
        <v>0</v>
      </c>
      <c r="R156" s="413">
        <v>145485.53</v>
      </c>
    </row>
    <row r="157" spans="1:18" s="7" customFormat="1" ht="35.25" customHeight="1" x14ac:dyDescent="0.25">
      <c r="A157" s="406">
        <v>151</v>
      </c>
      <c r="B157" s="407" t="s">
        <v>222</v>
      </c>
      <c r="C157" s="414" t="s">
        <v>226</v>
      </c>
      <c r="D157" s="406">
        <v>5052238</v>
      </c>
      <c r="E157" s="414" t="s">
        <v>298</v>
      </c>
      <c r="F157" s="415" t="s">
        <v>58</v>
      </c>
      <c r="G157" s="409">
        <v>4771568.16</v>
      </c>
      <c r="H157" s="411"/>
      <c r="I157" s="411"/>
      <c r="J157" s="411">
        <f>4719488.16/2</f>
        <v>2359744.08</v>
      </c>
      <c r="K157" s="411"/>
      <c r="L157" s="411">
        <f>4719488.16/2</f>
        <v>2359744.08</v>
      </c>
      <c r="M157" s="411"/>
      <c r="N157" s="411"/>
      <c r="O157" s="411"/>
      <c r="P157" s="411">
        <f>45880+6200</f>
        <v>52080</v>
      </c>
      <c r="Q157" s="413">
        <v>0</v>
      </c>
      <c r="R157" s="413">
        <v>2086651.35</v>
      </c>
    </row>
    <row r="158" spans="1:18" s="7" customFormat="1" ht="35.25" customHeight="1" x14ac:dyDescent="0.25">
      <c r="A158" s="406">
        <v>152</v>
      </c>
      <c r="B158" s="407" t="s">
        <v>222</v>
      </c>
      <c r="C158" s="414" t="s">
        <v>299</v>
      </c>
      <c r="D158" s="406">
        <v>5052060</v>
      </c>
      <c r="E158" s="414" t="s">
        <v>300</v>
      </c>
      <c r="F158" s="415" t="s">
        <v>58</v>
      </c>
      <c r="G158" s="409">
        <v>1102608</v>
      </c>
      <c r="H158" s="411"/>
      <c r="I158" s="411"/>
      <c r="J158" s="411"/>
      <c r="K158" s="411"/>
      <c r="L158" s="411"/>
      <c r="M158" s="411"/>
      <c r="N158" s="411">
        <v>1102608</v>
      </c>
      <c r="O158" s="411"/>
      <c r="P158" s="411"/>
      <c r="Q158" s="413"/>
      <c r="R158" s="413">
        <v>992347.20000000019</v>
      </c>
    </row>
    <row r="159" spans="1:18" s="7" customFormat="1" ht="35.25" customHeight="1" x14ac:dyDescent="0.25">
      <c r="A159" s="406">
        <v>153</v>
      </c>
      <c r="B159" s="407" t="s">
        <v>222</v>
      </c>
      <c r="C159" s="414" t="s">
        <v>123</v>
      </c>
      <c r="D159" s="406">
        <v>5052675</v>
      </c>
      <c r="E159" s="414" t="s">
        <v>301</v>
      </c>
      <c r="F159" s="415" t="s">
        <v>58</v>
      </c>
      <c r="G159" s="409">
        <v>580000</v>
      </c>
      <c r="H159" s="411"/>
      <c r="I159" s="411"/>
      <c r="J159" s="411"/>
      <c r="K159" s="411"/>
      <c r="L159" s="411">
        <v>580000</v>
      </c>
      <c r="M159" s="411"/>
      <c r="N159" s="411"/>
      <c r="O159" s="411"/>
      <c r="P159" s="411"/>
      <c r="Q159" s="413"/>
      <c r="R159" s="413">
        <v>244321.16000000003</v>
      </c>
    </row>
    <row r="160" spans="1:18" s="7" customFormat="1" ht="35.25" customHeight="1" x14ac:dyDescent="0.25">
      <c r="A160" s="406">
        <v>154</v>
      </c>
      <c r="B160" s="407" t="s">
        <v>222</v>
      </c>
      <c r="C160" s="414" t="s">
        <v>238</v>
      </c>
      <c r="D160" s="406">
        <v>5053833</v>
      </c>
      <c r="E160" s="414" t="s">
        <v>302</v>
      </c>
      <c r="F160" s="415" t="s">
        <v>58</v>
      </c>
      <c r="G160" s="409">
        <v>1680000</v>
      </c>
      <c r="H160" s="411"/>
      <c r="I160" s="411"/>
      <c r="J160" s="411"/>
      <c r="K160" s="411"/>
      <c r="L160" s="411">
        <v>1680000</v>
      </c>
      <c r="M160" s="411"/>
      <c r="N160" s="411"/>
      <c r="O160" s="411"/>
      <c r="P160" s="411"/>
      <c r="Q160" s="413"/>
      <c r="R160" s="413">
        <v>765000</v>
      </c>
    </row>
    <row r="161" spans="1:18" s="7" customFormat="1" ht="35.25" customHeight="1" x14ac:dyDescent="0.25">
      <c r="A161" s="406">
        <v>155</v>
      </c>
      <c r="B161" s="407" t="s">
        <v>222</v>
      </c>
      <c r="C161" s="414" t="s">
        <v>238</v>
      </c>
      <c r="D161" s="406">
        <v>5053864</v>
      </c>
      <c r="E161" s="414" t="s">
        <v>303</v>
      </c>
      <c r="F161" s="415" t="s">
        <v>58</v>
      </c>
      <c r="G161" s="409">
        <v>930000</v>
      </c>
      <c r="H161" s="411"/>
      <c r="I161" s="411"/>
      <c r="J161" s="411"/>
      <c r="K161" s="411"/>
      <c r="L161" s="411">
        <v>930000</v>
      </c>
      <c r="M161" s="411"/>
      <c r="N161" s="411"/>
      <c r="O161" s="411"/>
      <c r="P161" s="411"/>
      <c r="Q161" s="413"/>
      <c r="R161" s="413">
        <v>440000</v>
      </c>
    </row>
    <row r="162" spans="1:18" s="7" customFormat="1" ht="35.25" customHeight="1" x14ac:dyDescent="0.25">
      <c r="A162" s="406">
        <v>156</v>
      </c>
      <c r="B162" s="407" t="s">
        <v>222</v>
      </c>
      <c r="C162" s="414" t="s">
        <v>238</v>
      </c>
      <c r="D162" s="406">
        <v>5055859</v>
      </c>
      <c r="E162" s="414" t="s">
        <v>304</v>
      </c>
      <c r="F162" s="415" t="s">
        <v>58</v>
      </c>
      <c r="G162" s="409">
        <v>880000</v>
      </c>
      <c r="H162" s="411"/>
      <c r="I162" s="411"/>
      <c r="J162" s="411"/>
      <c r="K162" s="411">
        <v>880000</v>
      </c>
      <c r="L162" s="411"/>
      <c r="M162" s="411"/>
      <c r="N162" s="411"/>
      <c r="O162" s="411"/>
      <c r="P162" s="411"/>
      <c r="Q162" s="413"/>
      <c r="R162" s="413">
        <v>440000</v>
      </c>
    </row>
    <row r="163" spans="1:18" s="7" customFormat="1" ht="35.25" customHeight="1" x14ac:dyDescent="0.25">
      <c r="A163" s="406">
        <v>157</v>
      </c>
      <c r="B163" s="407" t="s">
        <v>222</v>
      </c>
      <c r="C163" s="414" t="s">
        <v>282</v>
      </c>
      <c r="D163" s="406">
        <v>5056162</v>
      </c>
      <c r="E163" s="414" t="s">
        <v>305</v>
      </c>
      <c r="F163" s="415" t="s">
        <v>58</v>
      </c>
      <c r="G163" s="409">
        <v>2521696</v>
      </c>
      <c r="H163" s="411"/>
      <c r="I163" s="411"/>
      <c r="J163" s="411"/>
      <c r="K163" s="411"/>
      <c r="L163" s="411">
        <v>2050000</v>
      </c>
      <c r="M163" s="411">
        <v>471696</v>
      </c>
      <c r="N163" s="411"/>
      <c r="O163" s="411"/>
      <c r="P163" s="411"/>
      <c r="Q163" s="413"/>
      <c r="R163" s="413">
        <v>1260848</v>
      </c>
    </row>
    <row r="164" spans="1:18" s="7" customFormat="1" ht="35.25" customHeight="1" x14ac:dyDescent="0.25">
      <c r="A164" s="406">
        <v>158</v>
      </c>
      <c r="B164" s="407" t="s">
        <v>222</v>
      </c>
      <c r="C164" s="414" t="s">
        <v>238</v>
      </c>
      <c r="D164" s="406">
        <v>5056561</v>
      </c>
      <c r="E164" s="414" t="s">
        <v>306</v>
      </c>
      <c r="F164" s="415" t="s">
        <v>58</v>
      </c>
      <c r="G164" s="409">
        <v>680000</v>
      </c>
      <c r="H164" s="411"/>
      <c r="I164" s="411"/>
      <c r="J164" s="411"/>
      <c r="K164" s="411"/>
      <c r="L164" s="411">
        <v>680000</v>
      </c>
      <c r="M164" s="411"/>
      <c r="N164" s="411"/>
      <c r="O164" s="411"/>
      <c r="P164" s="411"/>
      <c r="Q164" s="413"/>
      <c r="R164" s="413">
        <v>295000</v>
      </c>
    </row>
    <row r="165" spans="1:18" s="7" customFormat="1" ht="35.25" customHeight="1" x14ac:dyDescent="0.25">
      <c r="A165" s="406">
        <v>159</v>
      </c>
      <c r="B165" s="407" t="s">
        <v>222</v>
      </c>
      <c r="C165" s="414" t="s">
        <v>238</v>
      </c>
      <c r="D165" s="406">
        <v>5056564</v>
      </c>
      <c r="E165" s="414" t="s">
        <v>307</v>
      </c>
      <c r="F165" s="415" t="s">
        <v>58</v>
      </c>
      <c r="G165" s="409">
        <v>975000</v>
      </c>
      <c r="H165" s="411"/>
      <c r="I165" s="411"/>
      <c r="J165" s="411"/>
      <c r="K165" s="411"/>
      <c r="L165" s="411">
        <v>975000</v>
      </c>
      <c r="M165" s="411"/>
      <c r="N165" s="411"/>
      <c r="O165" s="411"/>
      <c r="P165" s="411"/>
      <c r="Q165" s="413"/>
      <c r="R165" s="413">
        <v>445000</v>
      </c>
    </row>
    <row r="166" spans="1:18" s="7" customFormat="1" ht="35.25" customHeight="1" x14ac:dyDescent="0.25">
      <c r="A166" s="406">
        <v>160</v>
      </c>
      <c r="B166" s="407" t="s">
        <v>222</v>
      </c>
      <c r="C166" s="414" t="s">
        <v>238</v>
      </c>
      <c r="D166" s="406">
        <v>5056565</v>
      </c>
      <c r="E166" s="414" t="s">
        <v>308</v>
      </c>
      <c r="F166" s="415" t="s">
        <v>58</v>
      </c>
      <c r="G166" s="409">
        <v>760000</v>
      </c>
      <c r="H166" s="411"/>
      <c r="I166" s="411"/>
      <c r="J166" s="411"/>
      <c r="K166" s="411"/>
      <c r="L166" s="411">
        <v>760000</v>
      </c>
      <c r="M166" s="411"/>
      <c r="N166" s="411"/>
      <c r="O166" s="411"/>
      <c r="P166" s="411"/>
      <c r="Q166" s="413"/>
      <c r="R166" s="413">
        <v>345000</v>
      </c>
    </row>
    <row r="167" spans="1:18" s="7" customFormat="1" ht="35.25" customHeight="1" x14ac:dyDescent="0.25">
      <c r="A167" s="406">
        <v>161</v>
      </c>
      <c r="B167" s="407" t="s">
        <v>222</v>
      </c>
      <c r="C167" s="414" t="s">
        <v>247</v>
      </c>
      <c r="D167" s="406">
        <v>5060315</v>
      </c>
      <c r="E167" s="414" t="s">
        <v>309</v>
      </c>
      <c r="F167" s="415" t="s">
        <v>58</v>
      </c>
      <c r="G167" s="409">
        <v>1016129.03</v>
      </c>
      <c r="H167" s="411"/>
      <c r="I167" s="411"/>
      <c r="J167" s="411"/>
      <c r="K167" s="411"/>
      <c r="L167" s="411">
        <v>1016129.03</v>
      </c>
      <c r="M167" s="411"/>
      <c r="N167" s="411"/>
      <c r="O167" s="411"/>
      <c r="P167" s="411"/>
      <c r="Q167" s="413"/>
      <c r="R167" s="413">
        <v>444421.21500000003</v>
      </c>
    </row>
    <row r="168" spans="1:18" s="7" customFormat="1" ht="35.25" customHeight="1" x14ac:dyDescent="0.25">
      <c r="A168" s="406">
        <v>162</v>
      </c>
      <c r="B168" s="407" t="s">
        <v>222</v>
      </c>
      <c r="C168" s="414" t="s">
        <v>247</v>
      </c>
      <c r="D168" s="406">
        <v>5062111</v>
      </c>
      <c r="E168" s="414" t="s">
        <v>310</v>
      </c>
      <c r="F168" s="415" t="s">
        <v>58</v>
      </c>
      <c r="G168" s="409">
        <v>1499000</v>
      </c>
      <c r="H168" s="411"/>
      <c r="I168" s="411"/>
      <c r="J168" s="411"/>
      <c r="K168" s="411"/>
      <c r="L168" s="411"/>
      <c r="M168" s="411">
        <v>1499000</v>
      </c>
      <c r="N168" s="411"/>
      <c r="O168" s="411"/>
      <c r="P168" s="411"/>
      <c r="Q168" s="413"/>
      <c r="R168" s="413">
        <v>1424050</v>
      </c>
    </row>
    <row r="169" spans="1:18" s="7" customFormat="1" ht="35.25" customHeight="1" x14ac:dyDescent="0.25">
      <c r="A169" s="406">
        <v>163</v>
      </c>
      <c r="B169" s="407" t="s">
        <v>222</v>
      </c>
      <c r="C169" s="414" t="s">
        <v>247</v>
      </c>
      <c r="D169" s="406">
        <v>5062114</v>
      </c>
      <c r="E169" s="414" t="s">
        <v>311</v>
      </c>
      <c r="F169" s="415" t="s">
        <v>58</v>
      </c>
      <c r="G169" s="409">
        <v>1250000</v>
      </c>
      <c r="H169" s="411"/>
      <c r="I169" s="411"/>
      <c r="J169" s="411"/>
      <c r="K169" s="411"/>
      <c r="L169" s="411">
        <v>1250000</v>
      </c>
      <c r="M169" s="411"/>
      <c r="N169" s="411"/>
      <c r="O169" s="411"/>
      <c r="P169" s="411"/>
      <c r="Q169" s="413"/>
      <c r="R169" s="413">
        <v>572171.99</v>
      </c>
    </row>
    <row r="170" spans="1:18" s="7" customFormat="1" ht="35.25" customHeight="1" x14ac:dyDescent="0.25">
      <c r="A170" s="406">
        <v>164</v>
      </c>
      <c r="B170" s="407" t="s">
        <v>222</v>
      </c>
      <c r="C170" s="414" t="s">
        <v>247</v>
      </c>
      <c r="D170" s="406">
        <v>5062178</v>
      </c>
      <c r="E170" s="414" t="s">
        <v>312</v>
      </c>
      <c r="F170" s="415" t="s">
        <v>58</v>
      </c>
      <c r="G170" s="409">
        <v>3290322.58</v>
      </c>
      <c r="H170" s="411"/>
      <c r="I170" s="411"/>
      <c r="J170" s="411"/>
      <c r="K170" s="411"/>
      <c r="L170" s="411">
        <v>3290322.58</v>
      </c>
      <c r="M170" s="411"/>
      <c r="N170" s="411"/>
      <c r="O170" s="411"/>
      <c r="P170" s="411"/>
      <c r="Q170" s="413"/>
      <c r="R170" s="413">
        <v>1339836.29</v>
      </c>
    </row>
    <row r="171" spans="1:18" s="7" customFormat="1" ht="35.25" customHeight="1" x14ac:dyDescent="0.25">
      <c r="A171" s="406">
        <v>165</v>
      </c>
      <c r="B171" s="407" t="s">
        <v>222</v>
      </c>
      <c r="C171" s="414" t="s">
        <v>247</v>
      </c>
      <c r="D171" s="406">
        <v>5063307</v>
      </c>
      <c r="E171" s="414" t="s">
        <v>313</v>
      </c>
      <c r="F171" s="415" t="s">
        <v>58</v>
      </c>
      <c r="G171" s="409">
        <v>1512096.77</v>
      </c>
      <c r="H171" s="411"/>
      <c r="I171" s="411"/>
      <c r="J171" s="411"/>
      <c r="K171" s="411"/>
      <c r="L171" s="411">
        <v>1512096.77</v>
      </c>
      <c r="M171" s="411"/>
      <c r="N171" s="411"/>
      <c r="O171" s="411"/>
      <c r="P171" s="411"/>
      <c r="Q171" s="413"/>
      <c r="R171" s="413">
        <v>624589.01</v>
      </c>
    </row>
    <row r="172" spans="1:18" s="7" customFormat="1" ht="35.25" customHeight="1" x14ac:dyDescent="0.25">
      <c r="A172" s="406">
        <v>166</v>
      </c>
      <c r="B172" s="407" t="s">
        <v>222</v>
      </c>
      <c r="C172" s="414" t="s">
        <v>247</v>
      </c>
      <c r="D172" s="406">
        <v>5063478</v>
      </c>
      <c r="E172" s="414" t="s">
        <v>314</v>
      </c>
      <c r="F172" s="415" t="s">
        <v>58</v>
      </c>
      <c r="G172" s="409">
        <v>1125000</v>
      </c>
      <c r="H172" s="411"/>
      <c r="I172" s="411"/>
      <c r="J172" s="411"/>
      <c r="K172" s="411"/>
      <c r="L172" s="411">
        <v>1125000</v>
      </c>
      <c r="M172" s="411"/>
      <c r="N172" s="411"/>
      <c r="O172" s="411"/>
      <c r="P172" s="411"/>
      <c r="Q172" s="413"/>
      <c r="R172" s="413">
        <v>469206.25</v>
      </c>
    </row>
    <row r="173" spans="1:18" s="7" customFormat="1" ht="35.25" customHeight="1" x14ac:dyDescent="0.25">
      <c r="A173" s="406">
        <v>167</v>
      </c>
      <c r="B173" s="407" t="s">
        <v>222</v>
      </c>
      <c r="C173" s="414" t="s">
        <v>166</v>
      </c>
      <c r="D173" s="406">
        <v>5063516</v>
      </c>
      <c r="E173" s="414" t="s">
        <v>315</v>
      </c>
      <c r="F173" s="415" t="s">
        <v>58</v>
      </c>
      <c r="G173" s="409">
        <v>998440</v>
      </c>
      <c r="H173" s="411"/>
      <c r="I173" s="411"/>
      <c r="J173" s="411"/>
      <c r="K173" s="411"/>
      <c r="L173" s="411">
        <v>950000</v>
      </c>
      <c r="M173" s="411"/>
      <c r="N173" s="411"/>
      <c r="O173" s="411"/>
      <c r="P173" s="411">
        <v>48440</v>
      </c>
      <c r="Q173" s="413"/>
      <c r="R173" s="413">
        <v>467744.38500000001</v>
      </c>
    </row>
    <row r="174" spans="1:18" s="7" customFormat="1" ht="35.25" customHeight="1" x14ac:dyDescent="0.25">
      <c r="A174" s="406">
        <v>168</v>
      </c>
      <c r="B174" s="407" t="s">
        <v>222</v>
      </c>
      <c r="C174" s="414" t="s">
        <v>265</v>
      </c>
      <c r="D174" s="406">
        <v>5067360</v>
      </c>
      <c r="E174" s="414" t="s">
        <v>316</v>
      </c>
      <c r="F174" s="415" t="s">
        <v>58</v>
      </c>
      <c r="G174" s="409">
        <v>1285822.31</v>
      </c>
      <c r="H174" s="411">
        <v>1255000</v>
      </c>
      <c r="I174" s="411"/>
      <c r="J174" s="411"/>
      <c r="K174" s="411"/>
      <c r="L174" s="411"/>
      <c r="M174" s="411"/>
      <c r="N174" s="411"/>
      <c r="O174" s="411"/>
      <c r="P174" s="411">
        <f>822.31+30000</f>
        <v>30822.31</v>
      </c>
      <c r="Q174" s="413"/>
      <c r="R174" s="413">
        <v>642911.15500000003</v>
      </c>
    </row>
    <row r="175" spans="1:18" s="7" customFormat="1" ht="35.25" customHeight="1" x14ac:dyDescent="0.25">
      <c r="A175" s="406">
        <v>169</v>
      </c>
      <c r="B175" s="407" t="s">
        <v>222</v>
      </c>
      <c r="C175" s="414" t="s">
        <v>166</v>
      </c>
      <c r="D175" s="406">
        <v>5067502</v>
      </c>
      <c r="E175" s="414" t="s">
        <v>317</v>
      </c>
      <c r="F175" s="415" t="s">
        <v>58</v>
      </c>
      <c r="G175" s="409">
        <v>6414672.9299999997</v>
      </c>
      <c r="H175" s="411"/>
      <c r="I175" s="411"/>
      <c r="J175" s="411"/>
      <c r="K175" s="411"/>
      <c r="L175" s="411">
        <v>6314672.9299999997</v>
      </c>
      <c r="M175" s="411"/>
      <c r="N175" s="411"/>
      <c r="O175" s="411"/>
      <c r="P175" s="411">
        <v>100000</v>
      </c>
      <c r="Q175" s="413"/>
      <c r="R175" s="413">
        <v>2950000</v>
      </c>
    </row>
    <row r="176" spans="1:18" s="7" customFormat="1" ht="35.25" customHeight="1" x14ac:dyDescent="0.25">
      <c r="A176" s="406">
        <v>170</v>
      </c>
      <c r="B176" s="407" t="s">
        <v>222</v>
      </c>
      <c r="C176" s="414" t="s">
        <v>238</v>
      </c>
      <c r="D176" s="406">
        <v>5067558</v>
      </c>
      <c r="E176" s="414" t="s">
        <v>318</v>
      </c>
      <c r="F176" s="415" t="s">
        <v>58</v>
      </c>
      <c r="G176" s="409">
        <v>846611</v>
      </c>
      <c r="H176" s="411"/>
      <c r="I176" s="411"/>
      <c r="J176" s="411"/>
      <c r="K176" s="411"/>
      <c r="L176" s="411"/>
      <c r="M176" s="411">
        <v>846611</v>
      </c>
      <c r="N176" s="411"/>
      <c r="O176" s="411"/>
      <c r="P176" s="411"/>
      <c r="Q176" s="413"/>
      <c r="R176" s="413">
        <v>804280.45</v>
      </c>
    </row>
    <row r="177" spans="1:18" s="7" customFormat="1" ht="35.25" customHeight="1" x14ac:dyDescent="0.25">
      <c r="A177" s="406">
        <v>171</v>
      </c>
      <c r="B177" s="407" t="s">
        <v>222</v>
      </c>
      <c r="C177" s="414" t="s">
        <v>123</v>
      </c>
      <c r="D177" s="406">
        <v>5067623</v>
      </c>
      <c r="E177" s="414" t="s">
        <v>319</v>
      </c>
      <c r="F177" s="415" t="s">
        <v>58</v>
      </c>
      <c r="G177" s="409">
        <v>700000</v>
      </c>
      <c r="H177" s="411"/>
      <c r="I177" s="411"/>
      <c r="J177" s="411"/>
      <c r="K177" s="411"/>
      <c r="L177" s="411">
        <v>700000</v>
      </c>
      <c r="M177" s="411"/>
      <c r="N177" s="411"/>
      <c r="O177" s="411"/>
      <c r="P177" s="411"/>
      <c r="Q177" s="413"/>
      <c r="R177" s="413">
        <v>249717.505</v>
      </c>
    </row>
    <row r="178" spans="1:18" s="7" customFormat="1" ht="35.25" customHeight="1" x14ac:dyDescent="0.25">
      <c r="A178" s="406">
        <v>172</v>
      </c>
      <c r="B178" s="407" t="s">
        <v>222</v>
      </c>
      <c r="C178" s="414" t="s">
        <v>166</v>
      </c>
      <c r="D178" s="406">
        <v>5067648</v>
      </c>
      <c r="E178" s="414" t="s">
        <v>320</v>
      </c>
      <c r="F178" s="415" t="s">
        <v>58</v>
      </c>
      <c r="G178" s="409">
        <v>2344574.19</v>
      </c>
      <c r="H178" s="411"/>
      <c r="I178" s="411"/>
      <c r="J178" s="411"/>
      <c r="K178" s="411"/>
      <c r="L178" s="411">
        <v>2221774.19</v>
      </c>
      <c r="M178" s="411"/>
      <c r="N178" s="411"/>
      <c r="O178" s="411"/>
      <c r="P178" s="411">
        <v>122800</v>
      </c>
      <c r="Q178" s="413"/>
      <c r="R178" s="413">
        <v>1104979.895</v>
      </c>
    </row>
    <row r="179" spans="1:18" s="7" customFormat="1" ht="35.25" customHeight="1" x14ac:dyDescent="0.25">
      <c r="A179" s="406">
        <v>173</v>
      </c>
      <c r="B179" s="407" t="s">
        <v>222</v>
      </c>
      <c r="C179" s="414" t="s">
        <v>166</v>
      </c>
      <c r="D179" s="406">
        <v>5067672</v>
      </c>
      <c r="E179" s="414" t="s">
        <v>321</v>
      </c>
      <c r="F179" s="415" t="s">
        <v>58</v>
      </c>
      <c r="G179" s="409">
        <v>1497420</v>
      </c>
      <c r="H179" s="411"/>
      <c r="I179" s="411"/>
      <c r="J179" s="411"/>
      <c r="K179" s="411"/>
      <c r="L179" s="411"/>
      <c r="M179" s="411">
        <v>1497420</v>
      </c>
      <c r="N179" s="411"/>
      <c r="O179" s="411"/>
      <c r="P179" s="411"/>
      <c r="Q179" s="413"/>
      <c r="R179" s="413">
        <v>1422549</v>
      </c>
    </row>
    <row r="180" spans="1:18" s="7" customFormat="1" ht="35.25" customHeight="1" x14ac:dyDescent="0.25">
      <c r="A180" s="406">
        <v>174</v>
      </c>
      <c r="B180" s="407" t="s">
        <v>222</v>
      </c>
      <c r="C180" s="414" t="s">
        <v>267</v>
      </c>
      <c r="D180" s="406">
        <v>5067849</v>
      </c>
      <c r="E180" s="414" t="s">
        <v>322</v>
      </c>
      <c r="F180" s="415" t="s">
        <v>58</v>
      </c>
      <c r="G180" s="409">
        <v>1652500</v>
      </c>
      <c r="H180" s="411"/>
      <c r="I180" s="411"/>
      <c r="J180" s="411">
        <v>1575000</v>
      </c>
      <c r="K180" s="411"/>
      <c r="L180" s="411"/>
      <c r="M180" s="411"/>
      <c r="N180" s="411"/>
      <c r="O180" s="411"/>
      <c r="P180" s="411">
        <v>77500</v>
      </c>
      <c r="Q180" s="413"/>
      <c r="R180" s="413">
        <v>826250</v>
      </c>
    </row>
    <row r="181" spans="1:18" s="7" customFormat="1" ht="35.25" customHeight="1" x14ac:dyDescent="0.25">
      <c r="A181" s="406">
        <v>175</v>
      </c>
      <c r="B181" s="407" t="s">
        <v>222</v>
      </c>
      <c r="C181" s="414" t="s">
        <v>323</v>
      </c>
      <c r="D181" s="406">
        <v>5068846</v>
      </c>
      <c r="E181" s="414" t="s">
        <v>324</v>
      </c>
      <c r="F181" s="415" t="s">
        <v>58</v>
      </c>
      <c r="G181" s="409">
        <v>514935.48</v>
      </c>
      <c r="H181" s="411"/>
      <c r="I181" s="411"/>
      <c r="J181" s="411"/>
      <c r="K181" s="411"/>
      <c r="L181" s="411">
        <f>638520-123584.52</f>
        <v>514935.48</v>
      </c>
      <c r="M181" s="411"/>
      <c r="N181" s="411"/>
      <c r="O181" s="411"/>
      <c r="P181" s="411"/>
      <c r="Q181" s="413"/>
      <c r="R181" s="413">
        <v>249000</v>
      </c>
    </row>
    <row r="182" spans="1:18" s="7" customFormat="1" ht="35.25" customHeight="1" x14ac:dyDescent="0.25">
      <c r="A182" s="406">
        <v>176</v>
      </c>
      <c r="B182" s="407" t="s">
        <v>222</v>
      </c>
      <c r="C182" s="414" t="s">
        <v>265</v>
      </c>
      <c r="D182" s="406">
        <v>5068876</v>
      </c>
      <c r="E182" s="414" t="s">
        <v>325</v>
      </c>
      <c r="F182" s="415" t="s">
        <v>58</v>
      </c>
      <c r="G182" s="409">
        <v>1499620</v>
      </c>
      <c r="H182" s="411"/>
      <c r="I182" s="411"/>
      <c r="J182" s="411"/>
      <c r="K182" s="411"/>
      <c r="L182" s="411"/>
      <c r="M182" s="411">
        <v>1499620</v>
      </c>
      <c r="N182" s="411"/>
      <c r="O182" s="411"/>
      <c r="P182" s="411"/>
      <c r="Q182" s="413"/>
      <c r="R182" s="413">
        <v>1424639</v>
      </c>
    </row>
    <row r="183" spans="1:18" s="7" customFormat="1" ht="35.25" customHeight="1" x14ac:dyDescent="0.25">
      <c r="A183" s="406">
        <v>177</v>
      </c>
      <c r="B183" s="407" t="s">
        <v>222</v>
      </c>
      <c r="C183" s="414" t="s">
        <v>228</v>
      </c>
      <c r="D183" s="406">
        <v>5068877</v>
      </c>
      <c r="E183" s="414" t="s">
        <v>326</v>
      </c>
      <c r="F183" s="415" t="s">
        <v>58</v>
      </c>
      <c r="G183" s="409">
        <v>1482500</v>
      </c>
      <c r="H183" s="411"/>
      <c r="I183" s="411"/>
      <c r="J183" s="411"/>
      <c r="K183" s="411"/>
      <c r="L183" s="411"/>
      <c r="M183" s="411">
        <v>1482500</v>
      </c>
      <c r="N183" s="411"/>
      <c r="O183" s="411"/>
      <c r="P183" s="411"/>
      <c r="Q183" s="413"/>
      <c r="R183" s="413">
        <v>1408375</v>
      </c>
    </row>
    <row r="184" spans="1:18" s="7" customFormat="1" ht="35.25" customHeight="1" x14ac:dyDescent="0.25">
      <c r="A184" s="406">
        <v>178</v>
      </c>
      <c r="B184" s="407" t="s">
        <v>222</v>
      </c>
      <c r="C184" s="414" t="s">
        <v>267</v>
      </c>
      <c r="D184" s="406">
        <v>5068879</v>
      </c>
      <c r="E184" s="414" t="s">
        <v>327</v>
      </c>
      <c r="F184" s="415" t="s">
        <v>58</v>
      </c>
      <c r="G184" s="409">
        <v>2862840</v>
      </c>
      <c r="H184" s="411"/>
      <c r="I184" s="411"/>
      <c r="J184" s="411"/>
      <c r="K184" s="411"/>
      <c r="L184" s="411">
        <v>2800000</v>
      </c>
      <c r="M184" s="411"/>
      <c r="N184" s="411"/>
      <c r="O184" s="411"/>
      <c r="P184" s="411">
        <v>62840</v>
      </c>
      <c r="Q184" s="413"/>
      <c r="R184" s="413">
        <v>1431420</v>
      </c>
    </row>
    <row r="185" spans="1:18" s="7" customFormat="1" ht="35.25" customHeight="1" x14ac:dyDescent="0.25">
      <c r="A185" s="406">
        <v>179</v>
      </c>
      <c r="B185" s="407" t="s">
        <v>222</v>
      </c>
      <c r="C185" s="414" t="s">
        <v>263</v>
      </c>
      <c r="D185" s="406">
        <v>5068883</v>
      </c>
      <c r="E185" s="414" t="s">
        <v>328</v>
      </c>
      <c r="F185" s="415" t="s">
        <v>58</v>
      </c>
      <c r="G185" s="409">
        <v>2460000</v>
      </c>
      <c r="H185" s="411"/>
      <c r="I185" s="411"/>
      <c r="J185" s="411"/>
      <c r="K185" s="411"/>
      <c r="L185" s="411">
        <f>2536800-76800</f>
        <v>2460000</v>
      </c>
      <c r="M185" s="411"/>
      <c r="N185" s="411"/>
      <c r="O185" s="411"/>
      <c r="P185" s="411"/>
      <c r="Q185" s="413"/>
      <c r="R185" s="413">
        <v>1070000</v>
      </c>
    </row>
    <row r="186" spans="1:18" s="7" customFormat="1" ht="35.25" customHeight="1" x14ac:dyDescent="0.25">
      <c r="A186" s="406">
        <v>180</v>
      </c>
      <c r="B186" s="407" t="s">
        <v>222</v>
      </c>
      <c r="C186" s="414" t="s">
        <v>226</v>
      </c>
      <c r="D186" s="406">
        <v>5068911</v>
      </c>
      <c r="E186" s="414" t="s">
        <v>329</v>
      </c>
      <c r="F186" s="415" t="s">
        <v>58</v>
      </c>
      <c r="G186" s="409">
        <v>754032.26</v>
      </c>
      <c r="H186" s="411"/>
      <c r="I186" s="411"/>
      <c r="J186" s="411"/>
      <c r="K186" s="411"/>
      <c r="L186" s="411">
        <f>673426.46+80605.8</f>
        <v>754032.26</v>
      </c>
      <c r="M186" s="411"/>
      <c r="N186" s="411"/>
      <c r="O186" s="411"/>
      <c r="P186" s="411"/>
      <c r="Q186" s="413"/>
      <c r="R186" s="413">
        <v>336713.23</v>
      </c>
    </row>
    <row r="187" spans="1:18" s="7" customFormat="1" ht="35.25" customHeight="1" x14ac:dyDescent="0.25">
      <c r="A187" s="406">
        <v>181</v>
      </c>
      <c r="B187" s="407" t="s">
        <v>222</v>
      </c>
      <c r="C187" s="414" t="s">
        <v>330</v>
      </c>
      <c r="D187" s="406">
        <v>5068953</v>
      </c>
      <c r="E187" s="414" t="s">
        <v>331</v>
      </c>
      <c r="F187" s="415" t="s">
        <v>58</v>
      </c>
      <c r="G187" s="409">
        <v>1498211</v>
      </c>
      <c r="H187" s="411"/>
      <c r="I187" s="411"/>
      <c r="J187" s="411"/>
      <c r="K187" s="411"/>
      <c r="L187" s="411"/>
      <c r="M187" s="411">
        <v>1498211</v>
      </c>
      <c r="N187" s="411"/>
      <c r="O187" s="411"/>
      <c r="P187" s="411"/>
      <c r="Q187" s="413"/>
      <c r="R187" s="413">
        <v>749105.5</v>
      </c>
    </row>
    <row r="188" spans="1:18" s="7" customFormat="1" ht="35.25" customHeight="1" x14ac:dyDescent="0.25">
      <c r="A188" s="406">
        <v>182</v>
      </c>
      <c r="B188" s="407" t="s">
        <v>222</v>
      </c>
      <c r="C188" s="414" t="s">
        <v>187</v>
      </c>
      <c r="D188" s="406">
        <v>5068974</v>
      </c>
      <c r="E188" s="414" t="s">
        <v>332</v>
      </c>
      <c r="F188" s="415" t="s">
        <v>58</v>
      </c>
      <c r="G188" s="409">
        <v>255700</v>
      </c>
      <c r="H188" s="411"/>
      <c r="I188" s="411">
        <v>255700</v>
      </c>
      <c r="J188" s="411"/>
      <c r="K188" s="411"/>
      <c r="L188" s="411"/>
      <c r="M188" s="411"/>
      <c r="N188" s="411"/>
      <c r="O188" s="411"/>
      <c r="P188" s="411"/>
      <c r="Q188" s="413"/>
      <c r="R188" s="413">
        <v>127850</v>
      </c>
    </row>
    <row r="189" spans="1:18" s="7" customFormat="1" ht="35.25" customHeight="1" x14ac:dyDescent="0.25">
      <c r="A189" s="406">
        <v>183</v>
      </c>
      <c r="B189" s="407" t="s">
        <v>222</v>
      </c>
      <c r="C189" s="414" t="s">
        <v>236</v>
      </c>
      <c r="D189" s="406">
        <v>5068986</v>
      </c>
      <c r="E189" s="414" t="s">
        <v>333</v>
      </c>
      <c r="F189" s="415" t="s">
        <v>58</v>
      </c>
      <c r="G189" s="409">
        <v>2320000</v>
      </c>
      <c r="H189" s="411"/>
      <c r="I189" s="411"/>
      <c r="J189" s="411">
        <v>2320000</v>
      </c>
      <c r="K189" s="411"/>
      <c r="L189" s="411"/>
      <c r="M189" s="411"/>
      <c r="N189" s="411"/>
      <c r="O189" s="411"/>
      <c r="P189" s="411"/>
      <c r="Q189" s="413"/>
      <c r="R189" s="413">
        <v>1160000</v>
      </c>
    </row>
    <row r="190" spans="1:18" s="7" customFormat="1" ht="35.25" customHeight="1" x14ac:dyDescent="0.25">
      <c r="A190" s="406">
        <v>184</v>
      </c>
      <c r="B190" s="407" t="s">
        <v>222</v>
      </c>
      <c r="C190" s="414" t="s">
        <v>259</v>
      </c>
      <c r="D190" s="406">
        <v>5069024</v>
      </c>
      <c r="E190" s="414" t="s">
        <v>334</v>
      </c>
      <c r="F190" s="415" t="s">
        <v>58</v>
      </c>
      <c r="G190" s="409">
        <v>1693548.39</v>
      </c>
      <c r="H190" s="411"/>
      <c r="I190" s="411"/>
      <c r="J190" s="411"/>
      <c r="K190" s="411"/>
      <c r="L190" s="411">
        <v>1693548.39</v>
      </c>
      <c r="M190" s="411"/>
      <c r="N190" s="411"/>
      <c r="O190" s="411"/>
      <c r="P190" s="411"/>
      <c r="Q190" s="413"/>
      <c r="R190" s="413">
        <v>794367.09499999997</v>
      </c>
    </row>
    <row r="191" spans="1:18" s="7" customFormat="1" ht="35.25" customHeight="1" x14ac:dyDescent="0.25">
      <c r="A191" s="406">
        <v>185</v>
      </c>
      <c r="B191" s="407" t="s">
        <v>222</v>
      </c>
      <c r="C191" s="414" t="s">
        <v>236</v>
      </c>
      <c r="D191" s="406">
        <v>5069041</v>
      </c>
      <c r="E191" s="414" t="s">
        <v>335</v>
      </c>
      <c r="F191" s="415" t="s">
        <v>58</v>
      </c>
      <c r="G191" s="409">
        <v>1224735</v>
      </c>
      <c r="H191" s="411"/>
      <c r="I191" s="411"/>
      <c r="J191" s="411"/>
      <c r="K191" s="411"/>
      <c r="L191" s="411"/>
      <c r="M191" s="411">
        <v>1224735</v>
      </c>
      <c r="N191" s="411"/>
      <c r="O191" s="411"/>
      <c r="P191" s="411"/>
      <c r="Q191" s="413"/>
      <c r="R191" s="413">
        <v>1163498.25</v>
      </c>
    </row>
    <row r="192" spans="1:18" s="7" customFormat="1" ht="35.25" customHeight="1" x14ac:dyDescent="0.25">
      <c r="A192" s="406">
        <v>186</v>
      </c>
      <c r="B192" s="407" t="s">
        <v>222</v>
      </c>
      <c r="C192" s="414" t="s">
        <v>204</v>
      </c>
      <c r="D192" s="406">
        <v>5069078</v>
      </c>
      <c r="E192" s="414" t="s">
        <v>336</v>
      </c>
      <c r="F192" s="415" t="s">
        <v>58</v>
      </c>
      <c r="G192" s="409">
        <v>887096.77</v>
      </c>
      <c r="H192" s="411"/>
      <c r="I192" s="411"/>
      <c r="J192" s="411">
        <v>887096.77</v>
      </c>
      <c r="K192" s="411"/>
      <c r="L192" s="411"/>
      <c r="M192" s="411"/>
      <c r="N192" s="411"/>
      <c r="O192" s="411"/>
      <c r="P192" s="411"/>
      <c r="Q192" s="413"/>
      <c r="R192" s="413">
        <v>443548.38500000007</v>
      </c>
    </row>
    <row r="193" spans="1:18" s="7" customFormat="1" ht="35.25" customHeight="1" x14ac:dyDescent="0.25">
      <c r="A193" s="406">
        <v>187</v>
      </c>
      <c r="B193" s="407" t="s">
        <v>222</v>
      </c>
      <c r="C193" s="414" t="s">
        <v>267</v>
      </c>
      <c r="D193" s="406">
        <v>5069257</v>
      </c>
      <c r="E193" s="414" t="s">
        <v>337</v>
      </c>
      <c r="F193" s="415" t="s">
        <v>58</v>
      </c>
      <c r="G193" s="409">
        <v>2791348.39</v>
      </c>
      <c r="H193" s="411"/>
      <c r="I193" s="411"/>
      <c r="J193" s="411"/>
      <c r="K193" s="411"/>
      <c r="L193" s="411">
        <v>2668548.39</v>
      </c>
      <c r="M193" s="411"/>
      <c r="N193" s="411"/>
      <c r="O193" s="411"/>
      <c r="P193" s="411">
        <v>122800</v>
      </c>
      <c r="Q193" s="413"/>
      <c r="R193" s="413">
        <v>1395674.1950000003</v>
      </c>
    </row>
    <row r="194" spans="1:18" s="7" customFormat="1" ht="35.25" customHeight="1" x14ac:dyDescent="0.25">
      <c r="A194" s="406">
        <v>188</v>
      </c>
      <c r="B194" s="407" t="s">
        <v>222</v>
      </c>
      <c r="C194" s="414" t="s">
        <v>259</v>
      </c>
      <c r="D194" s="406">
        <v>5069405</v>
      </c>
      <c r="E194" s="414" t="s">
        <v>338</v>
      </c>
      <c r="F194" s="415" t="s">
        <v>58</v>
      </c>
      <c r="G194" s="409">
        <v>290322.58</v>
      </c>
      <c r="H194" s="411"/>
      <c r="I194" s="411"/>
      <c r="J194" s="411">
        <v>290322.58</v>
      </c>
      <c r="K194" s="411"/>
      <c r="L194" s="411"/>
      <c r="M194" s="411"/>
      <c r="N194" s="411"/>
      <c r="O194" s="411"/>
      <c r="P194" s="411"/>
      <c r="Q194" s="413"/>
      <c r="R194" s="413">
        <v>145161.29</v>
      </c>
    </row>
    <row r="195" spans="1:18" s="7" customFormat="1" ht="35.25" customHeight="1" x14ac:dyDescent="0.25">
      <c r="A195" s="406">
        <v>189</v>
      </c>
      <c r="B195" s="407" t="s">
        <v>222</v>
      </c>
      <c r="C195" s="414" t="s">
        <v>259</v>
      </c>
      <c r="D195" s="406">
        <v>5069551</v>
      </c>
      <c r="E195" s="414" t="s">
        <v>339</v>
      </c>
      <c r="F195" s="415" t="s">
        <v>58</v>
      </c>
      <c r="G195" s="409">
        <v>1128000</v>
      </c>
      <c r="H195" s="411"/>
      <c r="I195" s="411"/>
      <c r="J195" s="411"/>
      <c r="K195" s="411"/>
      <c r="L195" s="411"/>
      <c r="M195" s="411">
        <v>1128000</v>
      </c>
      <c r="N195" s="411"/>
      <c r="O195" s="411"/>
      <c r="P195" s="411"/>
      <c r="Q195" s="413"/>
      <c r="R195" s="413">
        <v>1328784</v>
      </c>
    </row>
    <row r="196" spans="1:18" s="7" customFormat="1" ht="35.25" customHeight="1" x14ac:dyDescent="0.25">
      <c r="A196" s="406">
        <v>190</v>
      </c>
      <c r="B196" s="407" t="s">
        <v>340</v>
      </c>
      <c r="C196" s="414" t="s">
        <v>341</v>
      </c>
      <c r="D196" s="406">
        <v>5002635</v>
      </c>
      <c r="E196" s="414" t="s">
        <v>342</v>
      </c>
      <c r="F196" s="415" t="s">
        <v>343</v>
      </c>
      <c r="G196" s="409">
        <v>544063.62</v>
      </c>
      <c r="H196" s="411"/>
      <c r="I196" s="411"/>
      <c r="J196" s="411">
        <v>544063.62</v>
      </c>
      <c r="K196" s="411"/>
      <c r="L196" s="411"/>
      <c r="M196" s="411"/>
      <c r="N196" s="411"/>
      <c r="O196" s="411"/>
      <c r="P196" s="411"/>
      <c r="Q196" s="413">
        <v>544063.62</v>
      </c>
      <c r="R196" s="413">
        <v>457839</v>
      </c>
    </row>
    <row r="197" spans="1:18" s="7" customFormat="1" ht="35.25" customHeight="1" x14ac:dyDescent="0.25">
      <c r="A197" s="406">
        <v>191</v>
      </c>
      <c r="B197" s="407" t="s">
        <v>340</v>
      </c>
      <c r="C197" s="414" t="s">
        <v>344</v>
      </c>
      <c r="D197" s="406">
        <v>5002756</v>
      </c>
      <c r="E197" s="414" t="s">
        <v>345</v>
      </c>
      <c r="F197" s="415" t="s">
        <v>343</v>
      </c>
      <c r="G197" s="409">
        <v>238978.91</v>
      </c>
      <c r="H197" s="411"/>
      <c r="I197" s="411"/>
      <c r="J197" s="411">
        <v>217378.91</v>
      </c>
      <c r="K197" s="411"/>
      <c r="L197" s="411"/>
      <c r="M197" s="411"/>
      <c r="N197" s="411"/>
      <c r="O197" s="411"/>
      <c r="P197" s="411">
        <v>21600</v>
      </c>
      <c r="Q197" s="413">
        <v>217378.91</v>
      </c>
      <c r="R197" s="413">
        <v>238978.91</v>
      </c>
    </row>
    <row r="198" spans="1:18" s="7" customFormat="1" ht="35.25" customHeight="1" x14ac:dyDescent="0.25">
      <c r="A198" s="406">
        <v>192</v>
      </c>
      <c r="B198" s="407" t="s">
        <v>340</v>
      </c>
      <c r="C198" s="414" t="s">
        <v>346</v>
      </c>
      <c r="D198" s="406">
        <v>5002863</v>
      </c>
      <c r="E198" s="414" t="s">
        <v>347</v>
      </c>
      <c r="F198" s="415" t="s">
        <v>343</v>
      </c>
      <c r="G198" s="409">
        <v>574645.11</v>
      </c>
      <c r="H198" s="411"/>
      <c r="I198" s="411"/>
      <c r="J198" s="411"/>
      <c r="K198" s="411"/>
      <c r="L198" s="411"/>
      <c r="M198" s="411">
        <v>574645.11</v>
      </c>
      <c r="N198" s="411"/>
      <c r="O198" s="411"/>
      <c r="P198" s="411"/>
      <c r="Q198" s="413">
        <v>530503</v>
      </c>
      <c r="R198" s="413">
        <v>530503</v>
      </c>
    </row>
    <row r="199" spans="1:18" s="7" customFormat="1" ht="35.25" customHeight="1" x14ac:dyDescent="0.25">
      <c r="A199" s="406">
        <v>193</v>
      </c>
      <c r="B199" s="407" t="s">
        <v>340</v>
      </c>
      <c r="C199" s="414" t="s">
        <v>348</v>
      </c>
      <c r="D199" s="406">
        <v>5002867</v>
      </c>
      <c r="E199" s="414" t="s">
        <v>349</v>
      </c>
      <c r="F199" s="415" t="s">
        <v>343</v>
      </c>
      <c r="G199" s="409">
        <v>207580.65</v>
      </c>
      <c r="H199" s="411"/>
      <c r="I199" s="411"/>
      <c r="J199" s="411">
        <v>197580.65</v>
      </c>
      <c r="K199" s="411"/>
      <c r="L199" s="411"/>
      <c r="M199" s="411"/>
      <c r="N199" s="411"/>
      <c r="O199" s="411"/>
      <c r="P199" s="411">
        <v>10000</v>
      </c>
      <c r="Q199" s="413">
        <v>84371</v>
      </c>
      <c r="R199" s="413">
        <v>74305.41</v>
      </c>
    </row>
    <row r="200" spans="1:18" s="7" customFormat="1" ht="35.25" customHeight="1" x14ac:dyDescent="0.25">
      <c r="A200" s="406">
        <v>194</v>
      </c>
      <c r="B200" s="407" t="s">
        <v>340</v>
      </c>
      <c r="C200" s="414" t="s">
        <v>350</v>
      </c>
      <c r="D200" s="406">
        <v>5002868</v>
      </c>
      <c r="E200" s="414" t="s">
        <v>351</v>
      </c>
      <c r="F200" s="415" t="s">
        <v>343</v>
      </c>
      <c r="G200" s="409">
        <v>4850000</v>
      </c>
      <c r="H200" s="411"/>
      <c r="I200" s="411"/>
      <c r="J200" s="411"/>
      <c r="K200" s="411">
        <v>4850000</v>
      </c>
      <c r="L200" s="411"/>
      <c r="M200" s="411"/>
      <c r="N200" s="411"/>
      <c r="O200" s="411"/>
      <c r="P200" s="411"/>
      <c r="Q200" s="413">
        <v>4610000</v>
      </c>
      <c r="R200" s="413">
        <v>4600000</v>
      </c>
    </row>
    <row r="201" spans="1:18" s="7" customFormat="1" ht="35.25" customHeight="1" x14ac:dyDescent="0.25">
      <c r="A201" s="406">
        <v>195</v>
      </c>
      <c r="B201" s="407" t="s">
        <v>340</v>
      </c>
      <c r="C201" s="414" t="s">
        <v>348</v>
      </c>
      <c r="D201" s="406">
        <v>5002872</v>
      </c>
      <c r="E201" s="414" t="s">
        <v>352</v>
      </c>
      <c r="F201" s="415" t="s">
        <v>343</v>
      </c>
      <c r="G201" s="409">
        <v>461935.48</v>
      </c>
      <c r="H201" s="411"/>
      <c r="I201" s="411"/>
      <c r="J201" s="411">
        <v>441935.48</v>
      </c>
      <c r="K201" s="411"/>
      <c r="L201" s="411"/>
      <c r="M201" s="411"/>
      <c r="N201" s="411"/>
      <c r="O201" s="411"/>
      <c r="P201" s="411">
        <v>20000</v>
      </c>
      <c r="Q201" s="413">
        <v>205612.91</v>
      </c>
      <c r="R201" s="413">
        <v>205613</v>
      </c>
    </row>
    <row r="202" spans="1:18" s="7" customFormat="1" ht="35.25" customHeight="1" x14ac:dyDescent="0.25">
      <c r="A202" s="406">
        <v>196</v>
      </c>
      <c r="B202" s="407" t="s">
        <v>340</v>
      </c>
      <c r="C202" s="414" t="s">
        <v>353</v>
      </c>
      <c r="D202" s="406">
        <v>5002907</v>
      </c>
      <c r="E202" s="414" t="s">
        <v>354</v>
      </c>
      <c r="F202" s="415" t="s">
        <v>343</v>
      </c>
      <c r="G202" s="409">
        <v>823800.55</v>
      </c>
      <c r="H202" s="411"/>
      <c r="I202" s="411"/>
      <c r="J202" s="411">
        <f>334152.9+99840</f>
        <v>433992.9</v>
      </c>
      <c r="K202" s="411"/>
      <c r="L202" s="411"/>
      <c r="M202" s="411">
        <v>373100</v>
      </c>
      <c r="N202" s="411"/>
      <c r="O202" s="411"/>
      <c r="P202" s="411">
        <v>16707.650000000001</v>
      </c>
      <c r="Q202" s="413">
        <v>277186.57</v>
      </c>
      <c r="R202" s="413">
        <v>452927.25</v>
      </c>
    </row>
    <row r="203" spans="1:18" s="7" customFormat="1" ht="35.25" customHeight="1" x14ac:dyDescent="0.25">
      <c r="A203" s="406">
        <v>197</v>
      </c>
      <c r="B203" s="407" t="s">
        <v>340</v>
      </c>
      <c r="C203" s="414" t="s">
        <v>189</v>
      </c>
      <c r="D203" s="406">
        <v>5002912</v>
      </c>
      <c r="E203" s="414" t="s">
        <v>355</v>
      </c>
      <c r="F203" s="415" t="s">
        <v>343</v>
      </c>
      <c r="G203" s="409">
        <v>596850</v>
      </c>
      <c r="H203" s="411"/>
      <c r="I203" s="411"/>
      <c r="J203" s="411"/>
      <c r="K203" s="411"/>
      <c r="L203" s="411"/>
      <c r="M203" s="411">
        <v>596850</v>
      </c>
      <c r="N203" s="411"/>
      <c r="O203" s="411"/>
      <c r="P203" s="411"/>
      <c r="Q203" s="413">
        <v>522150</v>
      </c>
      <c r="R203" s="413">
        <v>522150</v>
      </c>
    </row>
    <row r="204" spans="1:18" s="7" customFormat="1" ht="35.25" customHeight="1" x14ac:dyDescent="0.25">
      <c r="A204" s="406">
        <v>198</v>
      </c>
      <c r="B204" s="407" t="s">
        <v>340</v>
      </c>
      <c r="C204" s="414" t="s">
        <v>196</v>
      </c>
      <c r="D204" s="406">
        <v>5002929</v>
      </c>
      <c r="E204" s="414" t="s">
        <v>356</v>
      </c>
      <c r="F204" s="415" t="s">
        <v>343</v>
      </c>
      <c r="G204" s="409">
        <v>259000</v>
      </c>
      <c r="H204" s="411"/>
      <c r="I204" s="411"/>
      <c r="J204" s="411"/>
      <c r="K204" s="411">
        <v>259000</v>
      </c>
      <c r="L204" s="411"/>
      <c r="M204" s="411"/>
      <c r="N204" s="411"/>
      <c r="O204" s="411"/>
      <c r="P204" s="411"/>
      <c r="Q204" s="413">
        <v>194480</v>
      </c>
      <c r="R204" s="413">
        <v>194480</v>
      </c>
    </row>
    <row r="205" spans="1:18" s="7" customFormat="1" ht="35.25" customHeight="1" x14ac:dyDescent="0.25">
      <c r="A205" s="406">
        <v>199</v>
      </c>
      <c r="B205" s="407" t="s">
        <v>340</v>
      </c>
      <c r="C205" s="414" t="s">
        <v>357</v>
      </c>
      <c r="D205" s="406">
        <v>5003124</v>
      </c>
      <c r="E205" s="414" t="s">
        <v>358</v>
      </c>
      <c r="F205" s="415" t="s">
        <v>343</v>
      </c>
      <c r="G205" s="409">
        <v>4150340.76</v>
      </c>
      <c r="H205" s="411"/>
      <c r="I205" s="411"/>
      <c r="J205" s="411"/>
      <c r="K205" s="411"/>
      <c r="L205" s="411"/>
      <c r="M205" s="411">
        <v>4150340.76</v>
      </c>
      <c r="N205" s="411"/>
      <c r="O205" s="411"/>
      <c r="P205" s="411"/>
      <c r="Q205" s="413">
        <v>3019123.48</v>
      </c>
      <c r="R205" s="413">
        <v>3010000</v>
      </c>
    </row>
    <row r="206" spans="1:18" s="7" customFormat="1" ht="35.25" customHeight="1" x14ac:dyDescent="0.25">
      <c r="A206" s="406">
        <v>200</v>
      </c>
      <c r="B206" s="407" t="s">
        <v>340</v>
      </c>
      <c r="C206" s="414" t="s">
        <v>114</v>
      </c>
      <c r="D206" s="406">
        <v>5003343</v>
      </c>
      <c r="E206" s="414" t="s">
        <v>359</v>
      </c>
      <c r="F206" s="415" t="s">
        <v>343</v>
      </c>
      <c r="G206" s="409">
        <v>336800</v>
      </c>
      <c r="H206" s="411"/>
      <c r="I206" s="411"/>
      <c r="J206" s="411"/>
      <c r="K206" s="411"/>
      <c r="L206" s="411"/>
      <c r="M206" s="411">
        <v>336800</v>
      </c>
      <c r="N206" s="411"/>
      <c r="O206" s="411"/>
      <c r="P206" s="411"/>
      <c r="Q206" s="413">
        <v>336800</v>
      </c>
      <c r="R206" s="413">
        <v>336213.29</v>
      </c>
    </row>
    <row r="207" spans="1:18" s="7" customFormat="1" ht="35.25" customHeight="1" x14ac:dyDescent="0.25">
      <c r="A207" s="406">
        <v>201</v>
      </c>
      <c r="B207" s="407" t="s">
        <v>340</v>
      </c>
      <c r="C207" s="414" t="s">
        <v>360</v>
      </c>
      <c r="D207" s="406">
        <v>5003468</v>
      </c>
      <c r="E207" s="414" t="s">
        <v>361</v>
      </c>
      <c r="F207" s="415" t="s">
        <v>343</v>
      </c>
      <c r="G207" s="409">
        <v>146871.22</v>
      </c>
      <c r="H207" s="411"/>
      <c r="I207" s="411"/>
      <c r="J207" s="411"/>
      <c r="K207" s="411">
        <v>146871.22</v>
      </c>
      <c r="L207" s="411"/>
      <c r="M207" s="411"/>
      <c r="N207" s="411"/>
      <c r="O207" s="411"/>
      <c r="P207" s="411"/>
      <c r="Q207" s="413">
        <v>117500</v>
      </c>
      <c r="R207" s="413">
        <v>117476.5</v>
      </c>
    </row>
    <row r="208" spans="1:18" s="7" customFormat="1" ht="35.25" customHeight="1" x14ac:dyDescent="0.25">
      <c r="A208" s="406">
        <v>202</v>
      </c>
      <c r="B208" s="407" t="s">
        <v>340</v>
      </c>
      <c r="C208" s="414" t="s">
        <v>362</v>
      </c>
      <c r="D208" s="406">
        <v>5023676</v>
      </c>
      <c r="E208" s="414" t="s">
        <v>363</v>
      </c>
      <c r="F208" s="415" t="s">
        <v>343</v>
      </c>
      <c r="G208" s="409">
        <v>2025305.8800000001</v>
      </c>
      <c r="H208" s="411">
        <v>1627146.12</v>
      </c>
      <c r="I208" s="411"/>
      <c r="J208" s="411">
        <v>157000</v>
      </c>
      <c r="K208" s="411"/>
      <c r="L208" s="411"/>
      <c r="M208" s="411"/>
      <c r="N208" s="411"/>
      <c r="O208" s="411"/>
      <c r="P208" s="411">
        <f>183000+58159.76</f>
        <v>241159.76</v>
      </c>
      <c r="Q208" s="413">
        <v>1755305.88</v>
      </c>
      <c r="R208" s="413">
        <v>1842000</v>
      </c>
    </row>
    <row r="209" spans="1:18" s="7" customFormat="1" ht="35.25" customHeight="1" x14ac:dyDescent="0.25">
      <c r="A209" s="406">
        <v>203</v>
      </c>
      <c r="B209" s="407" t="s">
        <v>340</v>
      </c>
      <c r="C209" s="414" t="s">
        <v>66</v>
      </c>
      <c r="D209" s="406">
        <v>5023789</v>
      </c>
      <c r="E209" s="414" t="s">
        <v>364</v>
      </c>
      <c r="F209" s="415" t="s">
        <v>343</v>
      </c>
      <c r="G209" s="409">
        <v>694846.2</v>
      </c>
      <c r="H209" s="411"/>
      <c r="I209" s="411"/>
      <c r="J209" s="411">
        <v>675000</v>
      </c>
      <c r="K209" s="411"/>
      <c r="L209" s="411"/>
      <c r="M209" s="411"/>
      <c r="N209" s="411"/>
      <c r="O209" s="411"/>
      <c r="P209" s="411">
        <v>19846.2</v>
      </c>
      <c r="Q209" s="413">
        <v>397962.2</v>
      </c>
      <c r="R209" s="413">
        <v>420000</v>
      </c>
    </row>
    <row r="210" spans="1:18" s="7" customFormat="1" ht="35.25" customHeight="1" x14ac:dyDescent="0.25">
      <c r="A210" s="406">
        <v>204</v>
      </c>
      <c r="B210" s="407" t="s">
        <v>340</v>
      </c>
      <c r="C210" s="414" t="s">
        <v>51</v>
      </c>
      <c r="D210" s="406">
        <v>5026121</v>
      </c>
      <c r="E210" s="414" t="s">
        <v>365</v>
      </c>
      <c r="F210" s="415" t="s">
        <v>343</v>
      </c>
      <c r="G210" s="409">
        <v>252300</v>
      </c>
      <c r="H210" s="411"/>
      <c r="I210" s="411"/>
      <c r="J210" s="411"/>
      <c r="K210" s="411"/>
      <c r="L210" s="411"/>
      <c r="M210" s="411">
        <v>252300</v>
      </c>
      <c r="N210" s="411"/>
      <c r="O210" s="411"/>
      <c r="P210" s="411"/>
      <c r="Q210" s="413"/>
      <c r="R210" s="413">
        <v>230000</v>
      </c>
    </row>
    <row r="211" spans="1:18" s="7" customFormat="1" ht="35.25" customHeight="1" x14ac:dyDescent="0.25">
      <c r="A211" s="406">
        <v>205</v>
      </c>
      <c r="B211" s="407" t="s">
        <v>340</v>
      </c>
      <c r="C211" s="414" t="s">
        <v>112</v>
      </c>
      <c r="D211" s="406">
        <v>5027244</v>
      </c>
      <c r="E211" s="414" t="s">
        <v>366</v>
      </c>
      <c r="F211" s="415" t="s">
        <v>343</v>
      </c>
      <c r="G211" s="409">
        <v>5885000</v>
      </c>
      <c r="H211" s="411"/>
      <c r="I211" s="411"/>
      <c r="J211" s="411"/>
      <c r="K211" s="411">
        <v>5885000</v>
      </c>
      <c r="L211" s="411"/>
      <c r="M211" s="411"/>
      <c r="N211" s="411"/>
      <c r="O211" s="411"/>
      <c r="P211" s="411"/>
      <c r="Q211" s="413">
        <v>5110813.51</v>
      </c>
      <c r="R211" s="413">
        <v>5110000</v>
      </c>
    </row>
    <row r="212" spans="1:18" s="7" customFormat="1" ht="35.25" customHeight="1" x14ac:dyDescent="0.25">
      <c r="A212" s="406">
        <v>206</v>
      </c>
      <c r="B212" s="407" t="s">
        <v>340</v>
      </c>
      <c r="C212" s="414" t="s">
        <v>112</v>
      </c>
      <c r="D212" s="406">
        <v>5027318</v>
      </c>
      <c r="E212" s="414" t="s">
        <v>367</v>
      </c>
      <c r="F212" s="415" t="s">
        <v>343</v>
      </c>
      <c r="G212" s="409">
        <v>2245492.0099999998</v>
      </c>
      <c r="H212" s="411"/>
      <c r="I212" s="411"/>
      <c r="J212" s="411">
        <v>2245492.0099999998</v>
      </c>
      <c r="K212" s="411"/>
      <c r="L212" s="411"/>
      <c r="M212" s="411"/>
      <c r="N212" s="411"/>
      <c r="O212" s="411"/>
      <c r="P212" s="411"/>
      <c r="Q212" s="413">
        <v>865492.01</v>
      </c>
      <c r="R212" s="413">
        <v>1570000</v>
      </c>
    </row>
    <row r="213" spans="1:18" s="7" customFormat="1" ht="35.25" customHeight="1" x14ac:dyDescent="0.25">
      <c r="A213" s="406">
        <v>207</v>
      </c>
      <c r="B213" s="407" t="s">
        <v>340</v>
      </c>
      <c r="C213" s="414" t="s">
        <v>368</v>
      </c>
      <c r="D213" s="406">
        <v>5027347</v>
      </c>
      <c r="E213" s="414" t="s">
        <v>369</v>
      </c>
      <c r="F213" s="415" t="s">
        <v>343</v>
      </c>
      <c r="G213" s="409">
        <v>318548.39</v>
      </c>
      <c r="H213" s="411">
        <v>318548.39</v>
      </c>
      <c r="I213" s="411"/>
      <c r="J213" s="411"/>
      <c r="K213" s="411"/>
      <c r="L213" s="411"/>
      <c r="M213" s="411"/>
      <c r="N213" s="411"/>
      <c r="O213" s="411"/>
      <c r="P213" s="411"/>
      <c r="Q213" s="413">
        <v>228196.67</v>
      </c>
      <c r="R213" s="413">
        <v>228000</v>
      </c>
    </row>
    <row r="214" spans="1:18" s="7" customFormat="1" ht="35.25" customHeight="1" x14ac:dyDescent="0.25">
      <c r="A214" s="406">
        <v>208</v>
      </c>
      <c r="B214" s="407" t="s">
        <v>340</v>
      </c>
      <c r="C214" s="414" t="s">
        <v>344</v>
      </c>
      <c r="D214" s="406">
        <v>5027359</v>
      </c>
      <c r="E214" s="414" t="s">
        <v>370</v>
      </c>
      <c r="F214" s="415" t="s">
        <v>343</v>
      </c>
      <c r="G214" s="409">
        <v>1134390</v>
      </c>
      <c r="H214" s="411"/>
      <c r="I214" s="411"/>
      <c r="J214" s="411"/>
      <c r="K214" s="411"/>
      <c r="L214" s="411"/>
      <c r="M214" s="411">
        <v>1134390</v>
      </c>
      <c r="N214" s="411"/>
      <c r="O214" s="411"/>
      <c r="P214" s="411"/>
      <c r="Q214" s="413"/>
      <c r="R214" s="413">
        <v>0</v>
      </c>
    </row>
    <row r="215" spans="1:18" s="7" customFormat="1" ht="35.25" customHeight="1" x14ac:dyDescent="0.25">
      <c r="A215" s="406">
        <v>209</v>
      </c>
      <c r="B215" s="407" t="s">
        <v>340</v>
      </c>
      <c r="C215" s="414" t="s">
        <v>346</v>
      </c>
      <c r="D215" s="406">
        <v>5028085</v>
      </c>
      <c r="E215" s="414" t="s">
        <v>371</v>
      </c>
      <c r="F215" s="415" t="s">
        <v>343</v>
      </c>
      <c r="G215" s="409">
        <v>626016.26</v>
      </c>
      <c r="H215" s="411"/>
      <c r="I215" s="411"/>
      <c r="J215" s="411">
        <v>626016.26</v>
      </c>
      <c r="K215" s="411"/>
      <c r="L215" s="411"/>
      <c r="M215" s="411"/>
      <c r="N215" s="411"/>
      <c r="O215" s="411"/>
      <c r="P215" s="411"/>
      <c r="Q215" s="413">
        <v>265570.40999999997</v>
      </c>
      <c r="R215" s="413">
        <v>265000</v>
      </c>
    </row>
    <row r="216" spans="1:18" s="7" customFormat="1" ht="35.25" customHeight="1" x14ac:dyDescent="0.25">
      <c r="A216" s="406">
        <v>210</v>
      </c>
      <c r="B216" s="407" t="s">
        <v>340</v>
      </c>
      <c r="C216" s="414" t="s">
        <v>372</v>
      </c>
      <c r="D216" s="406">
        <v>5028170</v>
      </c>
      <c r="E216" s="414" t="s">
        <v>373</v>
      </c>
      <c r="F216" s="415" t="s">
        <v>343</v>
      </c>
      <c r="G216" s="409">
        <v>203445</v>
      </c>
      <c r="H216" s="411"/>
      <c r="I216" s="411"/>
      <c r="J216" s="411"/>
      <c r="K216" s="411">
        <v>203445</v>
      </c>
      <c r="L216" s="411"/>
      <c r="M216" s="411"/>
      <c r="N216" s="411"/>
      <c r="O216" s="411"/>
      <c r="P216" s="411"/>
      <c r="Q216" s="413"/>
      <c r="R216" s="413">
        <v>190000</v>
      </c>
    </row>
    <row r="217" spans="1:18" s="7" customFormat="1" ht="35.25" customHeight="1" x14ac:dyDescent="0.25">
      <c r="A217" s="406">
        <v>211</v>
      </c>
      <c r="B217" s="407" t="s">
        <v>340</v>
      </c>
      <c r="C217" s="414" t="s">
        <v>357</v>
      </c>
      <c r="D217" s="406">
        <v>5028173</v>
      </c>
      <c r="E217" s="414" t="s">
        <v>374</v>
      </c>
      <c r="F217" s="415" t="s">
        <v>343</v>
      </c>
      <c r="G217" s="409">
        <v>26912417.07</v>
      </c>
      <c r="H217" s="411"/>
      <c r="I217" s="411"/>
      <c r="J217" s="411"/>
      <c r="K217" s="411">
        <v>26912417.07</v>
      </c>
      <c r="L217" s="411"/>
      <c r="M217" s="411"/>
      <c r="N217" s="411"/>
      <c r="O217" s="411"/>
      <c r="P217" s="411"/>
      <c r="Q217" s="413"/>
      <c r="R217" s="413">
        <v>24500000</v>
      </c>
    </row>
    <row r="218" spans="1:18" s="7" customFormat="1" ht="35.25" customHeight="1" x14ac:dyDescent="0.25">
      <c r="A218" s="406">
        <v>212</v>
      </c>
      <c r="B218" s="407" t="s">
        <v>340</v>
      </c>
      <c r="C218" s="414" t="s">
        <v>372</v>
      </c>
      <c r="D218" s="406">
        <v>5028180</v>
      </c>
      <c r="E218" s="414" t="s">
        <v>375</v>
      </c>
      <c r="F218" s="415" t="s">
        <v>343</v>
      </c>
      <c r="G218" s="409">
        <v>272590</v>
      </c>
      <c r="H218" s="411"/>
      <c r="I218" s="411"/>
      <c r="J218" s="411"/>
      <c r="K218" s="411">
        <v>272590</v>
      </c>
      <c r="L218" s="411"/>
      <c r="M218" s="411"/>
      <c r="N218" s="411"/>
      <c r="O218" s="411"/>
      <c r="P218" s="411"/>
      <c r="Q218" s="413"/>
      <c r="R218" s="413">
        <v>260000</v>
      </c>
    </row>
    <row r="219" spans="1:18" s="7" customFormat="1" ht="35.25" customHeight="1" x14ac:dyDescent="0.25">
      <c r="A219" s="406">
        <v>213</v>
      </c>
      <c r="B219" s="407" t="s">
        <v>340</v>
      </c>
      <c r="C219" s="414" t="s">
        <v>372</v>
      </c>
      <c r="D219" s="406">
        <v>5028181</v>
      </c>
      <c r="E219" s="414" t="s">
        <v>376</v>
      </c>
      <c r="F219" s="415" t="s">
        <v>343</v>
      </c>
      <c r="G219" s="409">
        <v>269470</v>
      </c>
      <c r="H219" s="411"/>
      <c r="I219" s="411"/>
      <c r="J219" s="411"/>
      <c r="K219" s="411">
        <v>269470</v>
      </c>
      <c r="L219" s="411"/>
      <c r="M219" s="411"/>
      <c r="N219" s="411"/>
      <c r="O219" s="411"/>
      <c r="P219" s="411"/>
      <c r="Q219" s="413"/>
      <c r="R219" s="413">
        <v>250000</v>
      </c>
    </row>
    <row r="220" spans="1:18" s="7" customFormat="1" ht="35.25" customHeight="1" x14ac:dyDescent="0.25">
      <c r="A220" s="406">
        <v>214</v>
      </c>
      <c r="B220" s="407" t="s">
        <v>340</v>
      </c>
      <c r="C220" s="414" t="s">
        <v>360</v>
      </c>
      <c r="D220" s="406">
        <v>5028188</v>
      </c>
      <c r="E220" s="414" t="s">
        <v>377</v>
      </c>
      <c r="F220" s="415" t="s">
        <v>343</v>
      </c>
      <c r="G220" s="409">
        <v>281874.37</v>
      </c>
      <c r="H220" s="411"/>
      <c r="I220" s="411"/>
      <c r="J220" s="411"/>
      <c r="K220" s="411">
        <v>275330</v>
      </c>
      <c r="L220" s="411"/>
      <c r="M220" s="411"/>
      <c r="N220" s="411"/>
      <c r="O220" s="411"/>
      <c r="P220" s="411">
        <v>6544.37</v>
      </c>
      <c r="Q220" s="413"/>
      <c r="R220" s="413">
        <v>260000</v>
      </c>
    </row>
    <row r="221" spans="1:18" s="7" customFormat="1" ht="35.25" customHeight="1" x14ac:dyDescent="0.25">
      <c r="A221" s="406">
        <v>215</v>
      </c>
      <c r="B221" s="407" t="s">
        <v>340</v>
      </c>
      <c r="C221" s="414" t="s">
        <v>48</v>
      </c>
      <c r="D221" s="406">
        <v>5028208</v>
      </c>
      <c r="E221" s="414" t="s">
        <v>378</v>
      </c>
      <c r="F221" s="415" t="s">
        <v>343</v>
      </c>
      <c r="G221" s="409">
        <v>4817901.6100000003</v>
      </c>
      <c r="H221" s="411"/>
      <c r="I221" s="411"/>
      <c r="J221" s="411">
        <v>4669716.08</v>
      </c>
      <c r="K221" s="411"/>
      <c r="L221" s="411"/>
      <c r="M221" s="411"/>
      <c r="N221" s="411"/>
      <c r="O221" s="411"/>
      <c r="P221" s="411">
        <v>148185.53</v>
      </c>
      <c r="Q221" s="413"/>
      <c r="R221" s="413">
        <v>4660000</v>
      </c>
    </row>
    <row r="222" spans="1:18" s="7" customFormat="1" ht="35.25" customHeight="1" x14ac:dyDescent="0.25">
      <c r="A222" s="406">
        <v>216</v>
      </c>
      <c r="B222" s="407" t="s">
        <v>340</v>
      </c>
      <c r="C222" s="414" t="s">
        <v>346</v>
      </c>
      <c r="D222" s="406">
        <v>5028209</v>
      </c>
      <c r="E222" s="414" t="s">
        <v>379</v>
      </c>
      <c r="F222" s="415" t="s">
        <v>343</v>
      </c>
      <c r="G222" s="409">
        <v>133225.43</v>
      </c>
      <c r="H222" s="411"/>
      <c r="I222" s="411"/>
      <c r="J222" s="411">
        <v>133225.43</v>
      </c>
      <c r="K222" s="411"/>
      <c r="L222" s="411"/>
      <c r="M222" s="411"/>
      <c r="N222" s="411"/>
      <c r="O222" s="411"/>
      <c r="P222" s="411"/>
      <c r="Q222" s="413">
        <v>133225.43</v>
      </c>
      <c r="R222" s="413">
        <v>133225</v>
      </c>
    </row>
    <row r="223" spans="1:18" s="7" customFormat="1" ht="35.25" customHeight="1" x14ac:dyDescent="0.25">
      <c r="A223" s="406">
        <v>217</v>
      </c>
      <c r="B223" s="407" t="s">
        <v>340</v>
      </c>
      <c r="C223" s="414" t="s">
        <v>360</v>
      </c>
      <c r="D223" s="406">
        <v>5028223</v>
      </c>
      <c r="E223" s="414" t="s">
        <v>380</v>
      </c>
      <c r="F223" s="415" t="s">
        <v>343</v>
      </c>
      <c r="G223" s="409">
        <v>607918.29</v>
      </c>
      <c r="H223" s="411">
        <v>257468.48499999999</v>
      </c>
      <c r="I223" s="411"/>
      <c r="J223" s="411">
        <v>257468.48499999999</v>
      </c>
      <c r="K223" s="411"/>
      <c r="L223" s="411"/>
      <c r="M223" s="411"/>
      <c r="N223" s="411"/>
      <c r="O223" s="411"/>
      <c r="P223" s="411">
        <f>10327.34+978.99+9074.99+72600</f>
        <v>92981.32</v>
      </c>
      <c r="Q223" s="413"/>
      <c r="R223" s="413">
        <v>359800</v>
      </c>
    </row>
    <row r="224" spans="1:18" s="7" customFormat="1" ht="35.25" customHeight="1" x14ac:dyDescent="0.25">
      <c r="A224" s="406">
        <v>218</v>
      </c>
      <c r="B224" s="407" t="s">
        <v>340</v>
      </c>
      <c r="C224" s="414" t="s">
        <v>341</v>
      </c>
      <c r="D224" s="406">
        <v>5028228</v>
      </c>
      <c r="E224" s="414" t="s">
        <v>381</v>
      </c>
      <c r="F224" s="415" t="s">
        <v>343</v>
      </c>
      <c r="G224" s="409">
        <v>256987.1</v>
      </c>
      <c r="H224" s="411"/>
      <c r="I224" s="411"/>
      <c r="J224" s="411">
        <v>256987.1</v>
      </c>
      <c r="K224" s="411"/>
      <c r="L224" s="411"/>
      <c r="M224" s="411"/>
      <c r="N224" s="411"/>
      <c r="O224" s="411"/>
      <c r="P224" s="411"/>
      <c r="Q224" s="413">
        <v>256987.1</v>
      </c>
      <c r="R224" s="413">
        <v>256987</v>
      </c>
    </row>
    <row r="225" spans="1:18" s="7" customFormat="1" ht="35.25" customHeight="1" x14ac:dyDescent="0.25">
      <c r="A225" s="406">
        <v>219</v>
      </c>
      <c r="B225" s="407" t="s">
        <v>340</v>
      </c>
      <c r="C225" s="414" t="s">
        <v>353</v>
      </c>
      <c r="D225" s="406">
        <v>5028259</v>
      </c>
      <c r="E225" s="414" t="s">
        <v>382</v>
      </c>
      <c r="F225" s="415" t="s">
        <v>343</v>
      </c>
      <c r="G225" s="409">
        <v>833171.09000000008</v>
      </c>
      <c r="H225" s="411"/>
      <c r="I225" s="411"/>
      <c r="J225" s="411">
        <f>314516.13+478980.15</f>
        <v>793496.28</v>
      </c>
      <c r="K225" s="411"/>
      <c r="L225" s="411"/>
      <c r="M225" s="411"/>
      <c r="N225" s="411"/>
      <c r="O225" s="411"/>
      <c r="P225" s="411">
        <v>39674.81</v>
      </c>
      <c r="Q225" s="413"/>
      <c r="R225" s="413">
        <v>400000</v>
      </c>
    </row>
    <row r="226" spans="1:18" s="7" customFormat="1" ht="35.25" customHeight="1" x14ac:dyDescent="0.25">
      <c r="A226" s="406">
        <v>220</v>
      </c>
      <c r="B226" s="407" t="s">
        <v>340</v>
      </c>
      <c r="C226" s="414" t="s">
        <v>196</v>
      </c>
      <c r="D226" s="406">
        <v>5028262</v>
      </c>
      <c r="E226" s="414" t="s">
        <v>383</v>
      </c>
      <c r="F226" s="415" t="s">
        <v>343</v>
      </c>
      <c r="G226" s="409">
        <v>266108</v>
      </c>
      <c r="H226" s="411"/>
      <c r="I226" s="411"/>
      <c r="J226" s="411"/>
      <c r="K226" s="411">
        <v>266108</v>
      </c>
      <c r="L226" s="411"/>
      <c r="M226" s="411"/>
      <c r="N226" s="411"/>
      <c r="O226" s="411"/>
      <c r="P226" s="411"/>
      <c r="Q226" s="413"/>
      <c r="R226" s="413">
        <v>170000</v>
      </c>
    </row>
    <row r="227" spans="1:18" s="7" customFormat="1" ht="35.25" customHeight="1" x14ac:dyDescent="0.25">
      <c r="A227" s="406">
        <v>221</v>
      </c>
      <c r="B227" s="407" t="s">
        <v>340</v>
      </c>
      <c r="C227" s="414" t="s">
        <v>114</v>
      </c>
      <c r="D227" s="406">
        <v>5029337</v>
      </c>
      <c r="E227" s="414" t="s">
        <v>384</v>
      </c>
      <c r="F227" s="415" t="s">
        <v>343</v>
      </c>
      <c r="G227" s="409">
        <v>221134.65</v>
      </c>
      <c r="H227" s="411"/>
      <c r="I227" s="411"/>
      <c r="J227" s="411"/>
      <c r="K227" s="411"/>
      <c r="L227" s="411"/>
      <c r="M227" s="411"/>
      <c r="N227" s="411">
        <v>221134.65</v>
      </c>
      <c r="O227" s="411"/>
      <c r="P227" s="411"/>
      <c r="Q227" s="413"/>
      <c r="R227" s="413">
        <v>165822.45000000001</v>
      </c>
    </row>
    <row r="228" spans="1:18" s="7" customFormat="1" ht="35.25" customHeight="1" x14ac:dyDescent="0.25">
      <c r="A228" s="406">
        <v>222</v>
      </c>
      <c r="B228" s="407" t="s">
        <v>340</v>
      </c>
      <c r="C228" s="414" t="s">
        <v>48</v>
      </c>
      <c r="D228" s="406">
        <v>5029681</v>
      </c>
      <c r="E228" s="414" t="s">
        <v>385</v>
      </c>
      <c r="F228" s="415" t="s">
        <v>343</v>
      </c>
      <c r="G228" s="409">
        <v>272594.84999999998</v>
      </c>
      <c r="H228" s="411"/>
      <c r="I228" s="411"/>
      <c r="J228" s="411"/>
      <c r="K228" s="411"/>
      <c r="L228" s="411"/>
      <c r="M228" s="411"/>
      <c r="N228" s="411">
        <v>272594.84999999998</v>
      </c>
      <c r="O228" s="411"/>
      <c r="P228" s="411"/>
      <c r="Q228" s="413"/>
      <c r="R228" s="413">
        <v>200000</v>
      </c>
    </row>
    <row r="229" spans="1:18" s="7" customFormat="1" ht="35.25" customHeight="1" x14ac:dyDescent="0.25">
      <c r="A229" s="406">
        <v>223</v>
      </c>
      <c r="B229" s="407" t="s">
        <v>340</v>
      </c>
      <c r="C229" s="414" t="s">
        <v>112</v>
      </c>
      <c r="D229" s="406">
        <v>5030080</v>
      </c>
      <c r="E229" s="414" t="s">
        <v>386</v>
      </c>
      <c r="F229" s="415" t="s">
        <v>343</v>
      </c>
      <c r="G229" s="409">
        <v>237303.65</v>
      </c>
      <c r="H229" s="411"/>
      <c r="I229" s="411"/>
      <c r="J229" s="411"/>
      <c r="K229" s="411"/>
      <c r="L229" s="411"/>
      <c r="M229" s="411"/>
      <c r="N229" s="411">
        <v>237303.65</v>
      </c>
      <c r="O229" s="411"/>
      <c r="P229" s="411"/>
      <c r="Q229" s="413">
        <v>186742.89</v>
      </c>
      <c r="R229" s="413">
        <v>186742.89</v>
      </c>
    </row>
    <row r="230" spans="1:18" s="7" customFormat="1" ht="35.25" customHeight="1" x14ac:dyDescent="0.25">
      <c r="A230" s="406">
        <v>224</v>
      </c>
      <c r="B230" s="407" t="s">
        <v>340</v>
      </c>
      <c r="C230" s="414" t="s">
        <v>51</v>
      </c>
      <c r="D230" s="406">
        <v>5030111</v>
      </c>
      <c r="E230" s="414" t="s">
        <v>387</v>
      </c>
      <c r="F230" s="415" t="s">
        <v>343</v>
      </c>
      <c r="G230" s="409">
        <v>266030.65000000002</v>
      </c>
      <c r="H230" s="411"/>
      <c r="I230" s="411"/>
      <c r="J230" s="411"/>
      <c r="K230" s="411"/>
      <c r="L230" s="411"/>
      <c r="M230" s="411"/>
      <c r="N230" s="411">
        <v>266030.65000000002</v>
      </c>
      <c r="O230" s="411"/>
      <c r="P230" s="411"/>
      <c r="Q230" s="413"/>
      <c r="R230" s="413">
        <v>97488.180000000008</v>
      </c>
    </row>
    <row r="231" spans="1:18" s="7" customFormat="1" ht="35.25" customHeight="1" x14ac:dyDescent="0.25">
      <c r="A231" s="406">
        <v>225</v>
      </c>
      <c r="B231" s="407" t="s">
        <v>340</v>
      </c>
      <c r="C231" s="414" t="s">
        <v>388</v>
      </c>
      <c r="D231" s="406">
        <v>5030239</v>
      </c>
      <c r="E231" s="414" t="s">
        <v>389</v>
      </c>
      <c r="F231" s="415" t="s">
        <v>343</v>
      </c>
      <c r="G231" s="409">
        <v>251155.4</v>
      </c>
      <c r="H231" s="411"/>
      <c r="I231" s="411"/>
      <c r="J231" s="411"/>
      <c r="K231" s="411"/>
      <c r="L231" s="411"/>
      <c r="M231" s="411"/>
      <c r="N231" s="411">
        <v>251155.4</v>
      </c>
      <c r="O231" s="411"/>
      <c r="P231" s="411"/>
      <c r="Q231" s="413">
        <v>34601.78</v>
      </c>
      <c r="R231" s="413">
        <v>154214.10999999999</v>
      </c>
    </row>
    <row r="232" spans="1:18" s="7" customFormat="1" ht="35.25" customHeight="1" x14ac:dyDescent="0.25">
      <c r="A232" s="406">
        <v>226</v>
      </c>
      <c r="B232" s="407" t="s">
        <v>340</v>
      </c>
      <c r="C232" s="414" t="s">
        <v>390</v>
      </c>
      <c r="D232" s="406">
        <v>5030404</v>
      </c>
      <c r="E232" s="414" t="s">
        <v>391</v>
      </c>
      <c r="F232" s="415" t="s">
        <v>343</v>
      </c>
      <c r="G232" s="409">
        <v>202194.15</v>
      </c>
      <c r="H232" s="411"/>
      <c r="I232" s="411"/>
      <c r="J232" s="411"/>
      <c r="K232" s="411"/>
      <c r="L232" s="411"/>
      <c r="M232" s="411"/>
      <c r="N232" s="411">
        <v>202194.15</v>
      </c>
      <c r="O232" s="411"/>
      <c r="P232" s="411"/>
      <c r="Q232" s="413"/>
      <c r="R232" s="413">
        <v>180000</v>
      </c>
    </row>
    <row r="233" spans="1:18" s="7" customFormat="1" ht="35.25" customHeight="1" x14ac:dyDescent="0.25">
      <c r="A233" s="406">
        <v>227</v>
      </c>
      <c r="B233" s="407" t="s">
        <v>340</v>
      </c>
      <c r="C233" s="414" t="s">
        <v>110</v>
      </c>
      <c r="D233" s="406">
        <v>5030411</v>
      </c>
      <c r="E233" s="414" t="s">
        <v>392</v>
      </c>
      <c r="F233" s="415" t="s">
        <v>343</v>
      </c>
      <c r="G233" s="409">
        <v>196363.65</v>
      </c>
      <c r="H233" s="411"/>
      <c r="I233" s="411"/>
      <c r="J233" s="411"/>
      <c r="K233" s="411"/>
      <c r="L233" s="411"/>
      <c r="M233" s="411"/>
      <c r="N233" s="411">
        <v>196363.65</v>
      </c>
      <c r="O233" s="411"/>
      <c r="P233" s="411"/>
      <c r="Q233" s="413"/>
      <c r="R233" s="413">
        <v>130000</v>
      </c>
    </row>
    <row r="234" spans="1:18" s="7" customFormat="1" ht="35.25" customHeight="1" x14ac:dyDescent="0.25">
      <c r="A234" s="406">
        <v>228</v>
      </c>
      <c r="B234" s="407" t="s">
        <v>340</v>
      </c>
      <c r="C234" s="414" t="s">
        <v>393</v>
      </c>
      <c r="D234" s="406">
        <v>5030420</v>
      </c>
      <c r="E234" s="414" t="s">
        <v>394</v>
      </c>
      <c r="F234" s="415" t="s">
        <v>343</v>
      </c>
      <c r="G234" s="409">
        <v>266203.15000000002</v>
      </c>
      <c r="H234" s="411"/>
      <c r="I234" s="411"/>
      <c r="J234" s="411"/>
      <c r="K234" s="411"/>
      <c r="L234" s="411"/>
      <c r="M234" s="411"/>
      <c r="N234" s="411">
        <v>266203.15000000002</v>
      </c>
      <c r="O234" s="411"/>
      <c r="P234" s="411"/>
      <c r="Q234" s="413"/>
      <c r="R234" s="413">
        <v>219000</v>
      </c>
    </row>
    <row r="235" spans="1:18" s="7" customFormat="1" ht="35.25" customHeight="1" x14ac:dyDescent="0.25">
      <c r="A235" s="406">
        <v>229</v>
      </c>
      <c r="B235" s="407" t="s">
        <v>340</v>
      </c>
      <c r="C235" s="414" t="s">
        <v>395</v>
      </c>
      <c r="D235" s="406">
        <v>5032749</v>
      </c>
      <c r="E235" s="414" t="s">
        <v>396</v>
      </c>
      <c r="F235" s="415" t="s">
        <v>343</v>
      </c>
      <c r="G235" s="409">
        <v>245784.9</v>
      </c>
      <c r="H235" s="411"/>
      <c r="I235" s="411"/>
      <c r="J235" s="411"/>
      <c r="K235" s="411"/>
      <c r="L235" s="411"/>
      <c r="M235" s="411"/>
      <c r="N235" s="411">
        <v>245784.9</v>
      </c>
      <c r="O235" s="411"/>
      <c r="P235" s="411"/>
      <c r="Q235" s="413"/>
      <c r="R235" s="413">
        <v>153000</v>
      </c>
    </row>
    <row r="236" spans="1:18" s="7" customFormat="1" ht="35.25" customHeight="1" x14ac:dyDescent="0.25">
      <c r="A236" s="406">
        <v>230</v>
      </c>
      <c r="B236" s="407" t="s">
        <v>340</v>
      </c>
      <c r="C236" s="414" t="s">
        <v>344</v>
      </c>
      <c r="D236" s="406">
        <v>5032890</v>
      </c>
      <c r="E236" s="414" t="s">
        <v>397</v>
      </c>
      <c r="F236" s="415" t="s">
        <v>343</v>
      </c>
      <c r="G236" s="409">
        <v>247580.05</v>
      </c>
      <c r="H236" s="411"/>
      <c r="I236" s="411"/>
      <c r="J236" s="411"/>
      <c r="K236" s="411"/>
      <c r="L236" s="411"/>
      <c r="M236" s="411"/>
      <c r="N236" s="411">
        <v>247580.05</v>
      </c>
      <c r="O236" s="411"/>
      <c r="P236" s="411"/>
      <c r="Q236" s="413"/>
      <c r="R236" s="413">
        <v>200000</v>
      </c>
    </row>
    <row r="237" spans="1:18" s="7" customFormat="1" ht="35.25" customHeight="1" x14ac:dyDescent="0.25">
      <c r="A237" s="406">
        <v>231</v>
      </c>
      <c r="B237" s="407" t="s">
        <v>398</v>
      </c>
      <c r="C237" s="414" t="s">
        <v>399</v>
      </c>
      <c r="D237" s="406">
        <v>5000140</v>
      </c>
      <c r="E237" s="414" t="s">
        <v>400</v>
      </c>
      <c r="F237" s="415" t="s">
        <v>98</v>
      </c>
      <c r="G237" s="409">
        <v>1031220.68</v>
      </c>
      <c r="H237" s="411"/>
      <c r="I237" s="411"/>
      <c r="J237" s="411">
        <v>956220.68</v>
      </c>
      <c r="K237" s="411"/>
      <c r="L237" s="411"/>
      <c r="M237" s="411"/>
      <c r="N237" s="411"/>
      <c r="O237" s="411"/>
      <c r="P237" s="411">
        <v>75000</v>
      </c>
      <c r="Q237" s="413">
        <v>942184.36006700003</v>
      </c>
      <c r="R237" s="413">
        <v>898461.13</v>
      </c>
    </row>
    <row r="238" spans="1:18" s="7" customFormat="1" ht="35.25" customHeight="1" x14ac:dyDescent="0.25">
      <c r="A238" s="406">
        <v>232</v>
      </c>
      <c r="B238" s="407" t="s">
        <v>398</v>
      </c>
      <c r="C238" s="414" t="s">
        <v>401</v>
      </c>
      <c r="D238" s="406">
        <v>5000162</v>
      </c>
      <c r="E238" s="414" t="s">
        <v>402</v>
      </c>
      <c r="F238" s="415" t="s">
        <v>98</v>
      </c>
      <c r="G238" s="409">
        <v>278222.84000000003</v>
      </c>
      <c r="H238" s="411"/>
      <c r="I238" s="411"/>
      <c r="J238" s="411">
        <v>256652.97</v>
      </c>
      <c r="K238" s="411"/>
      <c r="L238" s="411"/>
      <c r="M238" s="411"/>
      <c r="N238" s="411"/>
      <c r="O238" s="411"/>
      <c r="P238" s="411">
        <v>21569.87</v>
      </c>
      <c r="Q238" s="413">
        <v>265504.07</v>
      </c>
      <c r="R238" s="413">
        <v>258927.85</v>
      </c>
    </row>
    <row r="239" spans="1:18" s="7" customFormat="1" ht="35.25" customHeight="1" x14ac:dyDescent="0.25">
      <c r="A239" s="406">
        <v>233</v>
      </c>
      <c r="B239" s="407" t="s">
        <v>398</v>
      </c>
      <c r="C239" s="414" t="s">
        <v>403</v>
      </c>
      <c r="D239" s="406">
        <v>5000174</v>
      </c>
      <c r="E239" s="414" t="s">
        <v>404</v>
      </c>
      <c r="F239" s="415" t="s">
        <v>98</v>
      </c>
      <c r="G239" s="409">
        <v>149439.87</v>
      </c>
      <c r="H239" s="411"/>
      <c r="I239" s="411"/>
      <c r="J239" s="411">
        <v>127870</v>
      </c>
      <c r="K239" s="411"/>
      <c r="L239" s="411"/>
      <c r="M239" s="411"/>
      <c r="N239" s="411"/>
      <c r="O239" s="411"/>
      <c r="P239" s="411">
        <v>21569.87</v>
      </c>
      <c r="Q239" s="413">
        <v>127870.07</v>
      </c>
      <c r="R239" s="413">
        <v>127170.18</v>
      </c>
    </row>
    <row r="240" spans="1:18" s="7" customFormat="1" ht="35.25" customHeight="1" x14ac:dyDescent="0.25">
      <c r="A240" s="406">
        <v>234</v>
      </c>
      <c r="B240" s="407" t="s">
        <v>398</v>
      </c>
      <c r="C240" s="414" t="s">
        <v>405</v>
      </c>
      <c r="D240" s="406">
        <v>5000185</v>
      </c>
      <c r="E240" s="414" t="s">
        <v>406</v>
      </c>
      <c r="F240" s="415" t="s">
        <v>98</v>
      </c>
      <c r="G240" s="409">
        <v>438792.38</v>
      </c>
      <c r="H240" s="411"/>
      <c r="I240" s="411"/>
      <c r="J240" s="411">
        <v>403792.38</v>
      </c>
      <c r="K240" s="411"/>
      <c r="L240" s="411"/>
      <c r="M240" s="411"/>
      <c r="N240" s="411"/>
      <c r="O240" s="411"/>
      <c r="P240" s="411">
        <v>35000</v>
      </c>
      <c r="Q240" s="413">
        <v>412523.53</v>
      </c>
      <c r="R240" s="413">
        <v>412523.53</v>
      </c>
    </row>
    <row r="241" spans="1:18" s="7" customFormat="1" ht="35.25" customHeight="1" x14ac:dyDescent="0.25">
      <c r="A241" s="406">
        <v>235</v>
      </c>
      <c r="B241" s="407" t="s">
        <v>398</v>
      </c>
      <c r="C241" s="414" t="s">
        <v>118</v>
      </c>
      <c r="D241" s="406">
        <v>5001070</v>
      </c>
      <c r="E241" s="414" t="s">
        <v>407</v>
      </c>
      <c r="F241" s="415" t="s">
        <v>98</v>
      </c>
      <c r="G241" s="409">
        <v>104510.85</v>
      </c>
      <c r="H241" s="411"/>
      <c r="I241" s="411"/>
      <c r="J241" s="411"/>
      <c r="K241" s="411"/>
      <c r="L241" s="411"/>
      <c r="M241" s="411"/>
      <c r="N241" s="411">
        <v>104510.85</v>
      </c>
      <c r="O241" s="411"/>
      <c r="P241" s="411"/>
      <c r="Q241" s="413">
        <v>104510.85</v>
      </c>
      <c r="R241" s="413">
        <v>93159.25</v>
      </c>
    </row>
    <row r="242" spans="1:18" s="7" customFormat="1" ht="35.25" customHeight="1" x14ac:dyDescent="0.25">
      <c r="A242" s="406">
        <v>236</v>
      </c>
      <c r="B242" s="407" t="s">
        <v>398</v>
      </c>
      <c r="C242" s="414" t="s">
        <v>137</v>
      </c>
      <c r="D242" s="406">
        <v>5001137</v>
      </c>
      <c r="E242" s="414" t="s">
        <v>408</v>
      </c>
      <c r="F242" s="415" t="s">
        <v>98</v>
      </c>
      <c r="G242" s="409">
        <v>79155.649999999994</v>
      </c>
      <c r="H242" s="411"/>
      <c r="I242" s="411"/>
      <c r="J242" s="411"/>
      <c r="K242" s="411"/>
      <c r="L242" s="411"/>
      <c r="M242" s="411"/>
      <c r="N242" s="411">
        <v>79155.649999999994</v>
      </c>
      <c r="O242" s="411"/>
      <c r="P242" s="411"/>
      <c r="Q242" s="413">
        <v>79155.649999999994</v>
      </c>
      <c r="R242" s="413">
        <v>74776.75</v>
      </c>
    </row>
    <row r="243" spans="1:18" s="7" customFormat="1" ht="35.25" customHeight="1" x14ac:dyDescent="0.25">
      <c r="A243" s="406">
        <v>237</v>
      </c>
      <c r="B243" s="407" t="s">
        <v>398</v>
      </c>
      <c r="C243" s="414" t="s">
        <v>96</v>
      </c>
      <c r="D243" s="406">
        <v>5001145</v>
      </c>
      <c r="E243" s="414" t="s">
        <v>409</v>
      </c>
      <c r="F243" s="415" t="s">
        <v>98</v>
      </c>
      <c r="G243" s="409">
        <v>160722.85</v>
      </c>
      <c r="H243" s="411"/>
      <c r="I243" s="411"/>
      <c r="J243" s="411"/>
      <c r="K243" s="411"/>
      <c r="L243" s="411"/>
      <c r="M243" s="411"/>
      <c r="N243" s="411">
        <v>160722.85</v>
      </c>
      <c r="O243" s="411"/>
      <c r="P243" s="411"/>
      <c r="Q243" s="413">
        <v>160722.85</v>
      </c>
      <c r="R243" s="413">
        <v>139553.23000000001</v>
      </c>
    </row>
    <row r="244" spans="1:18" s="7" customFormat="1" ht="35.25" customHeight="1" x14ac:dyDescent="0.25">
      <c r="A244" s="406">
        <v>238</v>
      </c>
      <c r="B244" s="407" t="s">
        <v>410</v>
      </c>
      <c r="C244" s="414" t="s">
        <v>411</v>
      </c>
      <c r="D244" s="406">
        <v>5001029</v>
      </c>
      <c r="E244" s="414" t="s">
        <v>412</v>
      </c>
      <c r="F244" s="415" t="s">
        <v>413</v>
      </c>
      <c r="G244" s="409">
        <v>1188082.08</v>
      </c>
      <c r="H244" s="411"/>
      <c r="I244" s="411"/>
      <c r="J244" s="411"/>
      <c r="K244" s="411"/>
      <c r="L244" s="411"/>
      <c r="M244" s="411">
        <v>1188082.08</v>
      </c>
      <c r="N244" s="411"/>
      <c r="O244" s="411"/>
      <c r="P244" s="411"/>
      <c r="Q244" s="413">
        <v>1188082.08</v>
      </c>
      <c r="R244" s="413">
        <v>1188082.08</v>
      </c>
    </row>
    <row r="245" spans="1:18" s="7" customFormat="1" ht="35.25" customHeight="1" x14ac:dyDescent="0.25">
      <c r="A245" s="406">
        <v>239</v>
      </c>
      <c r="B245" s="407" t="s">
        <v>410</v>
      </c>
      <c r="C245" s="414" t="s">
        <v>414</v>
      </c>
      <c r="D245" s="406">
        <v>5001035</v>
      </c>
      <c r="E245" s="414" t="s">
        <v>415</v>
      </c>
      <c r="F245" s="415" t="s">
        <v>413</v>
      </c>
      <c r="G245" s="409">
        <v>260318.13</v>
      </c>
      <c r="H245" s="411"/>
      <c r="I245" s="411"/>
      <c r="J245" s="411"/>
      <c r="K245" s="411"/>
      <c r="L245" s="411">
        <v>260318.13</v>
      </c>
      <c r="M245" s="411"/>
      <c r="N245" s="411"/>
      <c r="O245" s="411"/>
      <c r="P245" s="411"/>
      <c r="Q245" s="413">
        <v>179905.13</v>
      </c>
      <c r="R245" s="413">
        <v>179905.13</v>
      </c>
    </row>
    <row r="246" spans="1:18" s="7" customFormat="1" ht="35.25" customHeight="1" x14ac:dyDescent="0.25">
      <c r="A246" s="406">
        <v>240</v>
      </c>
      <c r="B246" s="407" t="s">
        <v>410</v>
      </c>
      <c r="C246" s="414" t="s">
        <v>416</v>
      </c>
      <c r="D246" s="406">
        <v>5001040</v>
      </c>
      <c r="E246" s="414" t="s">
        <v>417</v>
      </c>
      <c r="F246" s="415" t="s">
        <v>413</v>
      </c>
      <c r="G246" s="409">
        <v>453100.73</v>
      </c>
      <c r="H246" s="411"/>
      <c r="I246" s="411"/>
      <c r="J246" s="411">
        <v>453100.73</v>
      </c>
      <c r="K246" s="411"/>
      <c r="L246" s="411"/>
      <c r="M246" s="411"/>
      <c r="N246" s="411"/>
      <c r="O246" s="411"/>
      <c r="P246" s="411"/>
      <c r="Q246" s="413">
        <v>453100.73</v>
      </c>
      <c r="R246" s="413">
        <v>453100.73</v>
      </c>
    </row>
    <row r="247" spans="1:18" s="7" customFormat="1" ht="35.25" customHeight="1" x14ac:dyDescent="0.25">
      <c r="A247" s="406">
        <v>241</v>
      </c>
      <c r="B247" s="407" t="s">
        <v>410</v>
      </c>
      <c r="C247" s="414" t="s">
        <v>418</v>
      </c>
      <c r="D247" s="406">
        <v>5001045</v>
      </c>
      <c r="E247" s="414" t="s">
        <v>419</v>
      </c>
      <c r="F247" s="415" t="s">
        <v>413</v>
      </c>
      <c r="G247" s="409">
        <v>873971.31</v>
      </c>
      <c r="H247" s="411"/>
      <c r="I247" s="411"/>
      <c r="J247" s="411"/>
      <c r="K247" s="411"/>
      <c r="L247" s="411"/>
      <c r="M247" s="411">
        <v>873971.31</v>
      </c>
      <c r="N247" s="411"/>
      <c r="O247" s="411"/>
      <c r="P247" s="411"/>
      <c r="Q247" s="413">
        <v>873000</v>
      </c>
      <c r="R247" s="413">
        <v>873000</v>
      </c>
    </row>
    <row r="248" spans="1:18" s="7" customFormat="1" ht="35.25" customHeight="1" x14ac:dyDescent="0.25">
      <c r="A248" s="406">
        <v>242</v>
      </c>
      <c r="B248" s="407" t="s">
        <v>410</v>
      </c>
      <c r="C248" s="414" t="s">
        <v>420</v>
      </c>
      <c r="D248" s="406">
        <v>5001051</v>
      </c>
      <c r="E248" s="414" t="s">
        <v>421</v>
      </c>
      <c r="F248" s="415" t="s">
        <v>413</v>
      </c>
      <c r="G248" s="409">
        <v>1670270</v>
      </c>
      <c r="H248" s="411"/>
      <c r="I248" s="411"/>
      <c r="J248" s="411"/>
      <c r="K248" s="411"/>
      <c r="L248" s="411"/>
      <c r="M248" s="411">
        <v>1670270</v>
      </c>
      <c r="N248" s="411"/>
      <c r="O248" s="411"/>
      <c r="P248" s="411"/>
      <c r="Q248" s="413">
        <v>1669915.07</v>
      </c>
      <c r="R248" s="413">
        <v>1669915.07</v>
      </c>
    </row>
    <row r="249" spans="1:18" s="7" customFormat="1" ht="35.25" customHeight="1" x14ac:dyDescent="0.25">
      <c r="A249" s="406">
        <v>243</v>
      </c>
      <c r="B249" s="407" t="s">
        <v>410</v>
      </c>
      <c r="C249" s="414" t="s">
        <v>422</v>
      </c>
      <c r="D249" s="406">
        <v>5001075</v>
      </c>
      <c r="E249" s="414" t="s">
        <v>423</v>
      </c>
      <c r="F249" s="415" t="s">
        <v>413</v>
      </c>
      <c r="G249" s="409">
        <v>493217.06</v>
      </c>
      <c r="H249" s="411"/>
      <c r="I249" s="411"/>
      <c r="J249" s="411"/>
      <c r="K249" s="411"/>
      <c r="L249" s="411">
        <v>493217.06</v>
      </c>
      <c r="M249" s="411"/>
      <c r="N249" s="411"/>
      <c r="O249" s="411"/>
      <c r="P249" s="411"/>
      <c r="Q249" s="413">
        <v>342172.47</v>
      </c>
      <c r="R249" s="413">
        <v>334418.95</v>
      </c>
    </row>
    <row r="250" spans="1:18" s="7" customFormat="1" ht="35.25" customHeight="1" x14ac:dyDescent="0.25">
      <c r="A250" s="406">
        <v>244</v>
      </c>
      <c r="B250" s="407" t="s">
        <v>410</v>
      </c>
      <c r="C250" s="414" t="s">
        <v>424</v>
      </c>
      <c r="D250" s="406">
        <v>5001100</v>
      </c>
      <c r="E250" s="414" t="s">
        <v>425</v>
      </c>
      <c r="F250" s="415" t="s">
        <v>413</v>
      </c>
      <c r="G250" s="409">
        <v>1595700</v>
      </c>
      <c r="H250" s="411"/>
      <c r="I250" s="411"/>
      <c r="J250" s="411"/>
      <c r="K250" s="411"/>
      <c r="L250" s="411"/>
      <c r="M250" s="411">
        <v>1595700</v>
      </c>
      <c r="N250" s="411"/>
      <c r="O250" s="411"/>
      <c r="P250" s="411"/>
      <c r="Q250" s="413">
        <v>1594343.65</v>
      </c>
      <c r="R250" s="413">
        <v>1594343.65</v>
      </c>
    </row>
    <row r="251" spans="1:18" s="7" customFormat="1" ht="35.25" customHeight="1" x14ac:dyDescent="0.25">
      <c r="A251" s="406">
        <v>245</v>
      </c>
      <c r="B251" s="407" t="s">
        <v>410</v>
      </c>
      <c r="C251" s="414" t="s">
        <v>426</v>
      </c>
      <c r="D251" s="406">
        <v>5001104</v>
      </c>
      <c r="E251" s="414" t="s">
        <v>427</v>
      </c>
      <c r="F251" s="415" t="s">
        <v>413</v>
      </c>
      <c r="G251" s="409">
        <v>1801864.3900000001</v>
      </c>
      <c r="H251" s="411"/>
      <c r="I251" s="411"/>
      <c r="J251" s="411"/>
      <c r="K251" s="411">
        <v>694000</v>
      </c>
      <c r="L251" s="411">
        <v>388864.39</v>
      </c>
      <c r="M251" s="411">
        <v>694000</v>
      </c>
      <c r="N251" s="411"/>
      <c r="O251" s="411"/>
      <c r="P251" s="411">
        <v>25000</v>
      </c>
      <c r="Q251" s="413">
        <v>1776864.39</v>
      </c>
      <c r="R251" s="413">
        <v>1776784.39</v>
      </c>
    </row>
    <row r="252" spans="1:18" s="7" customFormat="1" ht="35.25" customHeight="1" x14ac:dyDescent="0.25">
      <c r="A252" s="406">
        <v>246</v>
      </c>
      <c r="B252" s="407" t="s">
        <v>410</v>
      </c>
      <c r="C252" s="414" t="s">
        <v>428</v>
      </c>
      <c r="D252" s="406">
        <v>5001105</v>
      </c>
      <c r="E252" s="414" t="s">
        <v>429</v>
      </c>
      <c r="F252" s="415" t="s">
        <v>413</v>
      </c>
      <c r="G252" s="409">
        <v>519038.07</v>
      </c>
      <c r="H252" s="411"/>
      <c r="I252" s="411"/>
      <c r="J252" s="411"/>
      <c r="K252" s="411"/>
      <c r="L252" s="411">
        <v>491038.07</v>
      </c>
      <c r="M252" s="411"/>
      <c r="N252" s="411"/>
      <c r="O252" s="411"/>
      <c r="P252" s="411">
        <v>28000</v>
      </c>
      <c r="Q252" s="413">
        <v>519038.07</v>
      </c>
      <c r="R252" s="413">
        <v>519038.07</v>
      </c>
    </row>
    <row r="253" spans="1:18" s="7" customFormat="1" ht="35.25" customHeight="1" x14ac:dyDescent="0.25">
      <c r="A253" s="406">
        <v>247</v>
      </c>
      <c r="B253" s="407" t="s">
        <v>410</v>
      </c>
      <c r="C253" s="414" t="s">
        <v>416</v>
      </c>
      <c r="D253" s="406">
        <v>5032518</v>
      </c>
      <c r="E253" s="414" t="s">
        <v>430</v>
      </c>
      <c r="F253" s="415" t="s">
        <v>413</v>
      </c>
      <c r="G253" s="409">
        <v>810000</v>
      </c>
      <c r="H253" s="411"/>
      <c r="I253" s="411"/>
      <c r="J253" s="411">
        <v>810000</v>
      </c>
      <c r="K253" s="411"/>
      <c r="L253" s="411"/>
      <c r="M253" s="411"/>
      <c r="N253" s="411"/>
      <c r="O253" s="411"/>
      <c r="P253" s="411"/>
      <c r="Q253" s="413">
        <v>342897.79</v>
      </c>
      <c r="R253" s="413">
        <v>342897.79</v>
      </c>
    </row>
    <row r="254" spans="1:18" s="7" customFormat="1" ht="35.25" customHeight="1" x14ac:dyDescent="0.25">
      <c r="A254" s="406">
        <v>248</v>
      </c>
      <c r="B254" s="407" t="s">
        <v>410</v>
      </c>
      <c r="C254" s="414" t="s">
        <v>418</v>
      </c>
      <c r="D254" s="406">
        <v>5035538</v>
      </c>
      <c r="E254" s="414" t="s">
        <v>431</v>
      </c>
      <c r="F254" s="415" t="s">
        <v>413</v>
      </c>
      <c r="G254" s="409">
        <v>1520000</v>
      </c>
      <c r="H254" s="411"/>
      <c r="I254" s="411"/>
      <c r="J254" s="411"/>
      <c r="K254" s="411"/>
      <c r="L254" s="411">
        <v>1480000</v>
      </c>
      <c r="M254" s="411"/>
      <c r="N254" s="411"/>
      <c r="O254" s="411"/>
      <c r="P254" s="411">
        <v>40000</v>
      </c>
      <c r="Q254" s="413"/>
      <c r="R254" s="413">
        <v>1519151.44</v>
      </c>
    </row>
    <row r="255" spans="1:18" s="7" customFormat="1" ht="35.25" customHeight="1" x14ac:dyDescent="0.25">
      <c r="A255" s="406">
        <v>249</v>
      </c>
      <c r="B255" s="407" t="s">
        <v>410</v>
      </c>
      <c r="C255" s="414" t="s">
        <v>432</v>
      </c>
      <c r="D255" s="406">
        <v>5037964</v>
      </c>
      <c r="E255" s="414" t="s">
        <v>433</v>
      </c>
      <c r="F255" s="415" t="s">
        <v>413</v>
      </c>
      <c r="G255" s="409">
        <v>825000</v>
      </c>
      <c r="H255" s="411"/>
      <c r="I255" s="411"/>
      <c r="J255" s="411"/>
      <c r="K255" s="411"/>
      <c r="L255" s="411">
        <v>825000</v>
      </c>
      <c r="M255" s="411"/>
      <c r="N255" s="411"/>
      <c r="O255" s="411"/>
      <c r="P255" s="411"/>
      <c r="Q255" s="413"/>
      <c r="R255" s="413">
        <v>495000</v>
      </c>
    </row>
    <row r="256" spans="1:18" s="7" customFormat="1" ht="35.25" customHeight="1" x14ac:dyDescent="0.25">
      <c r="A256" s="406">
        <v>250</v>
      </c>
      <c r="B256" s="407" t="s">
        <v>410</v>
      </c>
      <c r="C256" s="414" t="s">
        <v>434</v>
      </c>
      <c r="D256" s="406">
        <v>5038024</v>
      </c>
      <c r="E256" s="414" t="s">
        <v>435</v>
      </c>
      <c r="F256" s="415" t="s">
        <v>413</v>
      </c>
      <c r="G256" s="409">
        <v>1112903.23</v>
      </c>
      <c r="H256" s="411"/>
      <c r="I256" s="411"/>
      <c r="J256" s="411"/>
      <c r="K256" s="411"/>
      <c r="L256" s="411">
        <v>1112903.23</v>
      </c>
      <c r="M256" s="411"/>
      <c r="N256" s="411"/>
      <c r="O256" s="411"/>
      <c r="P256" s="411"/>
      <c r="Q256" s="413"/>
      <c r="R256" s="413">
        <v>667742</v>
      </c>
    </row>
    <row r="257" spans="1:18" s="7" customFormat="1" ht="35.25" customHeight="1" x14ac:dyDescent="0.25">
      <c r="A257" s="406">
        <v>251</v>
      </c>
      <c r="B257" s="407" t="s">
        <v>410</v>
      </c>
      <c r="C257" s="414" t="s">
        <v>428</v>
      </c>
      <c r="D257" s="406">
        <v>5038224</v>
      </c>
      <c r="E257" s="414" t="s">
        <v>436</v>
      </c>
      <c r="F257" s="415" t="s">
        <v>413</v>
      </c>
      <c r="G257" s="409">
        <v>1666022</v>
      </c>
      <c r="H257" s="411"/>
      <c r="I257" s="411"/>
      <c r="J257" s="411"/>
      <c r="K257" s="411"/>
      <c r="L257" s="411"/>
      <c r="M257" s="411">
        <v>1666022</v>
      </c>
      <c r="N257" s="411"/>
      <c r="O257" s="411"/>
      <c r="P257" s="411"/>
      <c r="Q257" s="413"/>
      <c r="R257" s="413">
        <v>1499420</v>
      </c>
    </row>
    <row r="258" spans="1:18" s="7" customFormat="1" ht="35.25" customHeight="1" x14ac:dyDescent="0.25">
      <c r="A258" s="406">
        <v>252</v>
      </c>
      <c r="B258" s="407" t="s">
        <v>410</v>
      </c>
      <c r="C258" s="414" t="s">
        <v>411</v>
      </c>
      <c r="D258" s="406">
        <v>5045570</v>
      </c>
      <c r="E258" s="414" t="s">
        <v>437</v>
      </c>
      <c r="F258" s="415" t="s">
        <v>413</v>
      </c>
      <c r="G258" s="409">
        <v>2416881.6</v>
      </c>
      <c r="H258" s="411"/>
      <c r="I258" s="411"/>
      <c r="J258" s="411"/>
      <c r="K258" s="411"/>
      <c r="L258" s="411"/>
      <c r="M258" s="411">
        <v>2416881.6</v>
      </c>
      <c r="N258" s="411"/>
      <c r="O258" s="411"/>
      <c r="P258" s="411"/>
      <c r="Q258" s="413">
        <v>2242625</v>
      </c>
      <c r="R258" s="413">
        <v>2242625</v>
      </c>
    </row>
    <row r="259" spans="1:18" s="7" customFormat="1" ht="35.25" customHeight="1" x14ac:dyDescent="0.25">
      <c r="A259" s="406">
        <v>253</v>
      </c>
      <c r="B259" s="407" t="s">
        <v>410</v>
      </c>
      <c r="C259" s="414" t="s">
        <v>214</v>
      </c>
      <c r="D259" s="406">
        <v>5045596</v>
      </c>
      <c r="E259" s="414" t="s">
        <v>438</v>
      </c>
      <c r="F259" s="415" t="s">
        <v>413</v>
      </c>
      <c r="G259" s="409">
        <v>1449977.76</v>
      </c>
      <c r="H259" s="411"/>
      <c r="I259" s="411"/>
      <c r="J259" s="411"/>
      <c r="K259" s="411"/>
      <c r="L259" s="411"/>
      <c r="M259" s="411">
        <v>1449977.76</v>
      </c>
      <c r="N259" s="411"/>
      <c r="O259" s="411"/>
      <c r="P259" s="411"/>
      <c r="Q259" s="413"/>
      <c r="R259" s="413">
        <v>1304980</v>
      </c>
    </row>
    <row r="260" spans="1:18" s="7" customFormat="1" ht="35.25" customHeight="1" x14ac:dyDescent="0.25">
      <c r="A260" s="406">
        <v>254</v>
      </c>
      <c r="B260" s="407" t="s">
        <v>410</v>
      </c>
      <c r="C260" s="414" t="s">
        <v>59</v>
      </c>
      <c r="D260" s="406">
        <v>5060287</v>
      </c>
      <c r="E260" s="414" t="s">
        <v>439</v>
      </c>
      <c r="F260" s="415" t="s">
        <v>413</v>
      </c>
      <c r="G260" s="409">
        <v>16206923.710000001</v>
      </c>
      <c r="H260" s="411"/>
      <c r="I260" s="411"/>
      <c r="J260" s="411">
        <v>15558923.710000001</v>
      </c>
      <c r="K260" s="411"/>
      <c r="L260" s="411"/>
      <c r="M260" s="411"/>
      <c r="N260" s="411"/>
      <c r="O260" s="411"/>
      <c r="P260" s="411">
        <v>648000</v>
      </c>
      <c r="Q260" s="413"/>
      <c r="R260" s="413">
        <v>8000000</v>
      </c>
    </row>
    <row r="261" spans="1:18" s="7" customFormat="1" ht="35.25" customHeight="1" x14ac:dyDescent="0.25">
      <c r="A261" s="406">
        <v>255</v>
      </c>
      <c r="B261" s="407" t="s">
        <v>440</v>
      </c>
      <c r="C261" s="414" t="s">
        <v>441</v>
      </c>
      <c r="D261" s="406">
        <v>5000505</v>
      </c>
      <c r="E261" s="414" t="s">
        <v>442</v>
      </c>
      <c r="F261" s="415" t="s">
        <v>109</v>
      </c>
      <c r="G261" s="409">
        <v>3053060.97</v>
      </c>
      <c r="H261" s="411"/>
      <c r="I261" s="411"/>
      <c r="J261" s="411"/>
      <c r="K261" s="411"/>
      <c r="L261" s="411">
        <v>2908870.97</v>
      </c>
      <c r="M261" s="411"/>
      <c r="N261" s="411"/>
      <c r="O261" s="411"/>
      <c r="P261" s="411">
        <v>144190</v>
      </c>
      <c r="Q261" s="413">
        <v>1422998.67</v>
      </c>
      <c r="R261" s="413">
        <v>1422998.67</v>
      </c>
    </row>
    <row r="262" spans="1:18" s="7" customFormat="1" ht="35.25" customHeight="1" x14ac:dyDescent="0.25">
      <c r="A262" s="406">
        <v>256</v>
      </c>
      <c r="B262" s="407" t="s">
        <v>440</v>
      </c>
      <c r="C262" s="414" t="s">
        <v>443</v>
      </c>
      <c r="D262" s="406">
        <v>5000523</v>
      </c>
      <c r="E262" s="414" t="s">
        <v>444</v>
      </c>
      <c r="F262" s="415" t="s">
        <v>109</v>
      </c>
      <c r="G262" s="409">
        <v>327000.46999999997</v>
      </c>
      <c r="H262" s="411"/>
      <c r="I262" s="411"/>
      <c r="J262" s="411">
        <v>309345.21999999997</v>
      </c>
      <c r="K262" s="411"/>
      <c r="L262" s="411"/>
      <c r="M262" s="411"/>
      <c r="N262" s="411"/>
      <c r="O262" s="411"/>
      <c r="P262" s="411">
        <v>17655.25</v>
      </c>
      <c r="Q262" s="413">
        <v>316946.99</v>
      </c>
      <c r="R262" s="413">
        <v>316318.78000000003</v>
      </c>
    </row>
    <row r="263" spans="1:18" s="7" customFormat="1" ht="35.25" customHeight="1" x14ac:dyDescent="0.25">
      <c r="A263" s="406">
        <v>257</v>
      </c>
      <c r="B263" s="407" t="s">
        <v>440</v>
      </c>
      <c r="C263" s="414" t="s">
        <v>445</v>
      </c>
      <c r="D263" s="406">
        <v>5000605</v>
      </c>
      <c r="E263" s="414" t="s">
        <v>446</v>
      </c>
      <c r="F263" s="415" t="s">
        <v>109</v>
      </c>
      <c r="G263" s="409">
        <v>796747.97</v>
      </c>
      <c r="H263" s="411"/>
      <c r="I263" s="411"/>
      <c r="J263" s="411"/>
      <c r="K263" s="411">
        <v>796747.97</v>
      </c>
      <c r="L263" s="411"/>
      <c r="M263" s="411"/>
      <c r="N263" s="411"/>
      <c r="O263" s="411"/>
      <c r="P263" s="411"/>
      <c r="Q263" s="413">
        <v>491574.9</v>
      </c>
      <c r="R263" s="413">
        <v>491574.9</v>
      </c>
    </row>
    <row r="264" spans="1:18" s="7" customFormat="1" ht="35.25" customHeight="1" x14ac:dyDescent="0.25">
      <c r="A264" s="406">
        <v>258</v>
      </c>
      <c r="B264" s="407" t="s">
        <v>440</v>
      </c>
      <c r="C264" s="414" t="s">
        <v>447</v>
      </c>
      <c r="D264" s="406">
        <v>5000637</v>
      </c>
      <c r="E264" s="414" t="s">
        <v>448</v>
      </c>
      <c r="F264" s="415" t="s">
        <v>109</v>
      </c>
      <c r="G264" s="409">
        <v>482553.55</v>
      </c>
      <c r="H264" s="411"/>
      <c r="I264" s="411"/>
      <c r="J264" s="411">
        <v>482553.55</v>
      </c>
      <c r="K264" s="411"/>
      <c r="L264" s="411"/>
      <c r="M264" s="411"/>
      <c r="N264" s="411"/>
      <c r="O264" s="411"/>
      <c r="P264" s="411"/>
      <c r="Q264" s="413">
        <v>174416.56</v>
      </c>
      <c r="R264" s="413">
        <v>172547.98</v>
      </c>
    </row>
    <row r="265" spans="1:18" s="7" customFormat="1" ht="35.25" customHeight="1" x14ac:dyDescent="0.25">
      <c r="A265" s="406">
        <v>259</v>
      </c>
      <c r="B265" s="407" t="s">
        <v>440</v>
      </c>
      <c r="C265" s="414" t="s">
        <v>449</v>
      </c>
      <c r="D265" s="406">
        <v>5000772</v>
      </c>
      <c r="E265" s="414" t="s">
        <v>450</v>
      </c>
      <c r="F265" s="415" t="s">
        <v>109</v>
      </c>
      <c r="G265" s="409">
        <v>533188.96</v>
      </c>
      <c r="H265" s="411"/>
      <c r="I265" s="411"/>
      <c r="J265" s="411"/>
      <c r="K265" s="411"/>
      <c r="L265" s="411">
        <v>496504.06</v>
      </c>
      <c r="M265" s="411"/>
      <c r="N265" s="411"/>
      <c r="O265" s="411"/>
      <c r="P265" s="411">
        <v>36684.9</v>
      </c>
      <c r="Q265" s="413">
        <v>246785.42</v>
      </c>
      <c r="R265" s="413">
        <v>215806.71</v>
      </c>
    </row>
    <row r="266" spans="1:18" s="7" customFormat="1" ht="35.25" customHeight="1" x14ac:dyDescent="0.25">
      <c r="A266" s="406">
        <v>260</v>
      </c>
      <c r="B266" s="407" t="s">
        <v>440</v>
      </c>
      <c r="C266" s="414" t="s">
        <v>451</v>
      </c>
      <c r="D266" s="406">
        <v>5000828</v>
      </c>
      <c r="E266" s="414" t="s">
        <v>452</v>
      </c>
      <c r="F266" s="415" t="s">
        <v>109</v>
      </c>
      <c r="G266" s="409">
        <v>2023050</v>
      </c>
      <c r="H266" s="411"/>
      <c r="I266" s="411"/>
      <c r="J266" s="411"/>
      <c r="K266" s="411"/>
      <c r="L266" s="411"/>
      <c r="M266" s="411">
        <v>2023050</v>
      </c>
      <c r="N266" s="411"/>
      <c r="O266" s="411"/>
      <c r="P266" s="411"/>
      <c r="Q266" s="413">
        <v>2023050</v>
      </c>
      <c r="R266" s="413">
        <v>2022177.85</v>
      </c>
    </row>
    <row r="267" spans="1:18" s="7" customFormat="1" ht="35.25" customHeight="1" x14ac:dyDescent="0.25">
      <c r="A267" s="406">
        <v>261</v>
      </c>
      <c r="B267" s="407" t="s">
        <v>440</v>
      </c>
      <c r="C267" s="414" t="s">
        <v>107</v>
      </c>
      <c r="D267" s="406">
        <v>5000847</v>
      </c>
      <c r="E267" s="414" t="s">
        <v>453</v>
      </c>
      <c r="F267" s="415" t="s">
        <v>109</v>
      </c>
      <c r="G267" s="409">
        <v>1196600</v>
      </c>
      <c r="H267" s="411"/>
      <c r="I267" s="411"/>
      <c r="J267" s="411"/>
      <c r="K267" s="411"/>
      <c r="L267" s="411">
        <v>1196600</v>
      </c>
      <c r="M267" s="411"/>
      <c r="N267" s="411"/>
      <c r="O267" s="411"/>
      <c r="P267" s="411"/>
      <c r="Q267" s="413">
        <v>518263.46</v>
      </c>
      <c r="R267" s="413">
        <v>509966.99</v>
      </c>
    </row>
    <row r="268" spans="1:18" s="7" customFormat="1" ht="35.25" customHeight="1" x14ac:dyDescent="0.25">
      <c r="A268" s="406">
        <v>262</v>
      </c>
      <c r="B268" s="407" t="s">
        <v>440</v>
      </c>
      <c r="C268" s="414" t="s">
        <v>454</v>
      </c>
      <c r="D268" s="406">
        <v>5000865</v>
      </c>
      <c r="E268" s="414" t="s">
        <v>455</v>
      </c>
      <c r="F268" s="415" t="s">
        <v>109</v>
      </c>
      <c r="G268" s="409">
        <v>446984.02</v>
      </c>
      <c r="H268" s="411"/>
      <c r="I268" s="411"/>
      <c r="J268" s="411"/>
      <c r="K268" s="411"/>
      <c r="L268" s="411"/>
      <c r="M268" s="411">
        <v>428866.7</v>
      </c>
      <c r="N268" s="411"/>
      <c r="O268" s="411"/>
      <c r="P268" s="411">
        <v>18117.32</v>
      </c>
      <c r="Q268" s="413">
        <v>428866.7</v>
      </c>
      <c r="R268" s="413">
        <v>446984.18</v>
      </c>
    </row>
    <row r="269" spans="1:18" s="7" customFormat="1" ht="35.25" customHeight="1" x14ac:dyDescent="0.25">
      <c r="A269" s="406">
        <v>263</v>
      </c>
      <c r="B269" s="407" t="s">
        <v>440</v>
      </c>
      <c r="C269" s="414" t="s">
        <v>449</v>
      </c>
      <c r="D269" s="406">
        <v>5000867</v>
      </c>
      <c r="E269" s="414" t="s">
        <v>456</v>
      </c>
      <c r="F269" s="415" t="s">
        <v>109</v>
      </c>
      <c r="G269" s="409">
        <v>166481.41</v>
      </c>
      <c r="H269" s="411"/>
      <c r="I269" s="411"/>
      <c r="J269" s="411"/>
      <c r="K269" s="411"/>
      <c r="L269" s="411"/>
      <c r="M269" s="411">
        <v>166481.41</v>
      </c>
      <c r="N269" s="411"/>
      <c r="O269" s="411"/>
      <c r="P269" s="411"/>
      <c r="Q269" s="413">
        <v>117777</v>
      </c>
      <c r="R269" s="413">
        <v>117777</v>
      </c>
    </row>
    <row r="270" spans="1:18" s="7" customFormat="1" ht="35.25" customHeight="1" x14ac:dyDescent="0.25">
      <c r="A270" s="406">
        <v>264</v>
      </c>
      <c r="B270" s="407" t="s">
        <v>440</v>
      </c>
      <c r="C270" s="414" t="s">
        <v>107</v>
      </c>
      <c r="D270" s="406">
        <v>5004131</v>
      </c>
      <c r="E270" s="414" t="s">
        <v>457</v>
      </c>
      <c r="F270" s="415" t="s">
        <v>109</v>
      </c>
      <c r="G270" s="409">
        <v>409756.1</v>
      </c>
      <c r="H270" s="411"/>
      <c r="I270" s="411"/>
      <c r="J270" s="411">
        <v>409756.1</v>
      </c>
      <c r="K270" s="411"/>
      <c r="L270" s="411"/>
      <c r="M270" s="411"/>
      <c r="N270" s="411"/>
      <c r="O270" s="411"/>
      <c r="P270" s="411"/>
      <c r="Q270" s="413">
        <v>159383.43</v>
      </c>
      <c r="R270" s="413">
        <v>136399.13</v>
      </c>
    </row>
    <row r="271" spans="1:18" s="7" customFormat="1" ht="35.25" customHeight="1" x14ac:dyDescent="0.25">
      <c r="A271" s="406">
        <v>265</v>
      </c>
      <c r="B271" s="407" t="s">
        <v>440</v>
      </c>
      <c r="C271" s="414" t="s">
        <v>107</v>
      </c>
      <c r="D271" s="406">
        <v>5004132</v>
      </c>
      <c r="E271" s="414" t="s">
        <v>458</v>
      </c>
      <c r="F271" s="415" t="s">
        <v>109</v>
      </c>
      <c r="G271" s="409">
        <v>406100.22</v>
      </c>
      <c r="H271" s="411"/>
      <c r="I271" s="411"/>
      <c r="J271" s="411">
        <v>406100.22</v>
      </c>
      <c r="K271" s="411"/>
      <c r="L271" s="411"/>
      <c r="M271" s="411"/>
      <c r="N271" s="411"/>
      <c r="O271" s="411"/>
      <c r="P271" s="411"/>
      <c r="Q271" s="413">
        <v>199095.35</v>
      </c>
      <c r="R271" s="413">
        <v>195402.44</v>
      </c>
    </row>
    <row r="272" spans="1:18" s="7" customFormat="1" ht="35.25" customHeight="1" x14ac:dyDescent="0.25">
      <c r="A272" s="406">
        <v>266</v>
      </c>
      <c r="B272" s="407" t="s">
        <v>440</v>
      </c>
      <c r="C272" s="414" t="s">
        <v>107</v>
      </c>
      <c r="D272" s="406">
        <v>5004133</v>
      </c>
      <c r="E272" s="414" t="s">
        <v>459</v>
      </c>
      <c r="F272" s="415" t="s">
        <v>109</v>
      </c>
      <c r="G272" s="409">
        <v>141129.03</v>
      </c>
      <c r="H272" s="411"/>
      <c r="I272" s="411"/>
      <c r="J272" s="411">
        <v>141129.03</v>
      </c>
      <c r="K272" s="411"/>
      <c r="L272" s="411"/>
      <c r="M272" s="411"/>
      <c r="N272" s="411"/>
      <c r="O272" s="411"/>
      <c r="P272" s="411"/>
      <c r="Q272" s="413">
        <v>66489.58</v>
      </c>
      <c r="R272" s="413">
        <v>64253.29</v>
      </c>
    </row>
    <row r="273" spans="1:18" s="7" customFormat="1" ht="35.25" customHeight="1" x14ac:dyDescent="0.25">
      <c r="A273" s="406">
        <v>267</v>
      </c>
      <c r="B273" s="407" t="s">
        <v>440</v>
      </c>
      <c r="C273" s="414" t="s">
        <v>107</v>
      </c>
      <c r="D273" s="406">
        <v>5004134</v>
      </c>
      <c r="E273" s="414" t="s">
        <v>460</v>
      </c>
      <c r="F273" s="415" t="s">
        <v>109</v>
      </c>
      <c r="G273" s="409">
        <v>330645.15999999997</v>
      </c>
      <c r="H273" s="411"/>
      <c r="I273" s="411"/>
      <c r="J273" s="411">
        <v>330645.15999999997</v>
      </c>
      <c r="K273" s="411"/>
      <c r="L273" s="411"/>
      <c r="M273" s="411"/>
      <c r="N273" s="411"/>
      <c r="O273" s="411"/>
      <c r="P273" s="411"/>
      <c r="Q273" s="413">
        <v>158492.13</v>
      </c>
      <c r="R273" s="413">
        <v>152631.96</v>
      </c>
    </row>
    <row r="274" spans="1:18" s="7" customFormat="1" ht="35.25" customHeight="1" x14ac:dyDescent="0.25">
      <c r="A274" s="406">
        <v>268</v>
      </c>
      <c r="B274" s="407" t="s">
        <v>440</v>
      </c>
      <c r="C274" s="414" t="s">
        <v>461</v>
      </c>
      <c r="D274" s="406">
        <v>5004341</v>
      </c>
      <c r="E274" s="414" t="s">
        <v>462</v>
      </c>
      <c r="F274" s="415" t="s">
        <v>109</v>
      </c>
      <c r="G274" s="409">
        <v>10030000</v>
      </c>
      <c r="H274" s="411"/>
      <c r="I274" s="411"/>
      <c r="J274" s="411"/>
      <c r="K274" s="411"/>
      <c r="L274" s="411">
        <v>9950000</v>
      </c>
      <c r="M274" s="411"/>
      <c r="N274" s="411"/>
      <c r="O274" s="411"/>
      <c r="P274" s="411">
        <v>80000</v>
      </c>
      <c r="Q274" s="413">
        <v>4643413.5</v>
      </c>
      <c r="R274" s="413">
        <v>4643413.5</v>
      </c>
    </row>
    <row r="275" spans="1:18" s="7" customFormat="1" ht="35.25" customHeight="1" x14ac:dyDescent="0.25">
      <c r="A275" s="406">
        <v>269</v>
      </c>
      <c r="B275" s="407" t="s">
        <v>440</v>
      </c>
      <c r="C275" s="414" t="s">
        <v>463</v>
      </c>
      <c r="D275" s="406">
        <v>5005709</v>
      </c>
      <c r="E275" s="414" t="s">
        <v>464</v>
      </c>
      <c r="F275" s="415" t="s">
        <v>109</v>
      </c>
      <c r="G275" s="409">
        <v>1209677.42</v>
      </c>
      <c r="H275" s="411"/>
      <c r="I275" s="411"/>
      <c r="J275" s="411">
        <v>1209677.42</v>
      </c>
      <c r="K275" s="411"/>
      <c r="L275" s="411"/>
      <c r="M275" s="411"/>
      <c r="N275" s="411"/>
      <c r="O275" s="411"/>
      <c r="P275" s="411"/>
      <c r="Q275" s="413">
        <v>495967.75</v>
      </c>
      <c r="R275" s="413">
        <v>436851.72</v>
      </c>
    </row>
    <row r="276" spans="1:18" s="7" customFormat="1" ht="35.25" customHeight="1" x14ac:dyDescent="0.25">
      <c r="A276" s="406">
        <v>270</v>
      </c>
      <c r="B276" s="407" t="s">
        <v>440</v>
      </c>
      <c r="C276" s="414" t="s">
        <v>465</v>
      </c>
      <c r="D276" s="406">
        <v>5006290</v>
      </c>
      <c r="E276" s="414" t="s">
        <v>466</v>
      </c>
      <c r="F276" s="415" t="s">
        <v>109</v>
      </c>
      <c r="G276" s="409">
        <v>7419354.8399999999</v>
      </c>
      <c r="H276" s="411"/>
      <c r="I276" s="411"/>
      <c r="J276" s="411">
        <v>7419354.8399999999</v>
      </c>
      <c r="K276" s="411"/>
      <c r="L276" s="411"/>
      <c r="M276" s="411"/>
      <c r="N276" s="411"/>
      <c r="O276" s="411"/>
      <c r="P276" s="411"/>
      <c r="Q276" s="413"/>
      <c r="R276" s="413">
        <v>3600000</v>
      </c>
    </row>
    <row r="277" spans="1:18" s="7" customFormat="1" ht="35.25" customHeight="1" x14ac:dyDescent="0.25">
      <c r="A277" s="406">
        <v>271</v>
      </c>
      <c r="B277" s="407" t="s">
        <v>440</v>
      </c>
      <c r="C277" s="414" t="s">
        <v>454</v>
      </c>
      <c r="D277" s="406">
        <v>5006860</v>
      </c>
      <c r="E277" s="414" t="s">
        <v>467</v>
      </c>
      <c r="F277" s="415" t="s">
        <v>109</v>
      </c>
      <c r="G277" s="409">
        <v>1878048.78</v>
      </c>
      <c r="H277" s="411"/>
      <c r="I277" s="411"/>
      <c r="J277" s="411"/>
      <c r="K277" s="411"/>
      <c r="L277" s="411">
        <v>1878048.78</v>
      </c>
      <c r="M277" s="411"/>
      <c r="N277" s="411"/>
      <c r="O277" s="411"/>
      <c r="P277" s="411"/>
      <c r="Q277" s="413">
        <v>871017.3</v>
      </c>
      <c r="R277" s="413">
        <v>871017.67999999993</v>
      </c>
    </row>
    <row r="278" spans="1:18" s="7" customFormat="1" ht="35.25" customHeight="1" x14ac:dyDescent="0.25">
      <c r="A278" s="406">
        <v>272</v>
      </c>
      <c r="B278" s="407" t="s">
        <v>440</v>
      </c>
      <c r="C278" s="414" t="s">
        <v>454</v>
      </c>
      <c r="D278" s="406">
        <v>5007007</v>
      </c>
      <c r="E278" s="414" t="s">
        <v>468</v>
      </c>
      <c r="F278" s="415" t="s">
        <v>109</v>
      </c>
      <c r="G278" s="409">
        <v>215483.38</v>
      </c>
      <c r="H278" s="411"/>
      <c r="I278" s="411"/>
      <c r="J278" s="411">
        <f>34527.22+180956.16</f>
        <v>215483.38</v>
      </c>
      <c r="K278" s="411"/>
      <c r="L278" s="411"/>
      <c r="M278" s="411"/>
      <c r="N278" s="411"/>
      <c r="O278" s="411"/>
      <c r="P278" s="411"/>
      <c r="Q278" s="413">
        <v>215483.38</v>
      </c>
      <c r="R278" s="413">
        <v>215483.28</v>
      </c>
    </row>
    <row r="279" spans="1:18" s="7" customFormat="1" ht="35.25" customHeight="1" x14ac:dyDescent="0.25">
      <c r="A279" s="406">
        <v>273</v>
      </c>
      <c r="B279" s="407" t="s">
        <v>440</v>
      </c>
      <c r="C279" s="414" t="s">
        <v>445</v>
      </c>
      <c r="D279" s="406">
        <v>5007022</v>
      </c>
      <c r="E279" s="414" t="s">
        <v>469</v>
      </c>
      <c r="F279" s="415" t="s">
        <v>109</v>
      </c>
      <c r="G279" s="409">
        <v>2046726</v>
      </c>
      <c r="H279" s="411"/>
      <c r="I279" s="411"/>
      <c r="J279" s="411"/>
      <c r="K279" s="411"/>
      <c r="L279" s="411"/>
      <c r="M279" s="411">
        <v>2046726</v>
      </c>
      <c r="N279" s="411"/>
      <c r="O279" s="411"/>
      <c r="P279" s="411"/>
      <c r="Q279" s="413">
        <v>2046726</v>
      </c>
      <c r="R279" s="413">
        <v>2046726.03</v>
      </c>
    </row>
    <row r="280" spans="1:18" s="7" customFormat="1" ht="35.25" customHeight="1" x14ac:dyDescent="0.25">
      <c r="A280" s="406">
        <v>274</v>
      </c>
      <c r="B280" s="407" t="s">
        <v>440</v>
      </c>
      <c r="C280" s="414" t="s">
        <v>463</v>
      </c>
      <c r="D280" s="406">
        <v>5007110</v>
      </c>
      <c r="E280" s="414" t="s">
        <v>470</v>
      </c>
      <c r="F280" s="415" t="s">
        <v>109</v>
      </c>
      <c r="G280" s="409">
        <v>550750</v>
      </c>
      <c r="H280" s="411"/>
      <c r="I280" s="411"/>
      <c r="J280" s="411"/>
      <c r="K280" s="411"/>
      <c r="L280" s="411"/>
      <c r="M280" s="411">
        <v>550750</v>
      </c>
      <c r="N280" s="411"/>
      <c r="O280" s="411"/>
      <c r="P280" s="411"/>
      <c r="Q280" s="413">
        <v>519770</v>
      </c>
      <c r="R280" s="413">
        <v>522357.4</v>
      </c>
    </row>
    <row r="281" spans="1:18" s="7" customFormat="1" ht="35.25" customHeight="1" x14ac:dyDescent="0.25">
      <c r="A281" s="406">
        <v>275</v>
      </c>
      <c r="B281" s="407" t="s">
        <v>440</v>
      </c>
      <c r="C281" s="414"/>
      <c r="D281" s="406" t="s">
        <v>471</v>
      </c>
      <c r="E281" s="414" t="s">
        <v>472</v>
      </c>
      <c r="F281" s="415" t="s">
        <v>109</v>
      </c>
      <c r="G281" s="409">
        <v>296532.15999999997</v>
      </c>
      <c r="H281" s="411"/>
      <c r="I281" s="411"/>
      <c r="J281" s="411"/>
      <c r="K281" s="411"/>
      <c r="L281" s="411"/>
      <c r="M281" s="411"/>
      <c r="N281" s="411">
        <v>296532.15999999997</v>
      </c>
      <c r="O281" s="411"/>
      <c r="P281" s="411"/>
      <c r="Q281" s="413">
        <v>0</v>
      </c>
      <c r="R281" s="413">
        <v>176667.04800000001</v>
      </c>
    </row>
    <row r="282" spans="1:18" s="7" customFormat="1" ht="35.25" customHeight="1" x14ac:dyDescent="0.25">
      <c r="A282" s="406">
        <v>276</v>
      </c>
      <c r="B282" s="407" t="s">
        <v>440</v>
      </c>
      <c r="C282" s="414"/>
      <c r="D282" s="406" t="s">
        <v>473</v>
      </c>
      <c r="E282" s="414" t="s">
        <v>474</v>
      </c>
      <c r="F282" s="415" t="s">
        <v>109</v>
      </c>
      <c r="G282" s="409">
        <v>59687.42</v>
      </c>
      <c r="H282" s="411"/>
      <c r="I282" s="411"/>
      <c r="J282" s="411"/>
      <c r="K282" s="411"/>
      <c r="L282" s="411"/>
      <c r="M282" s="411"/>
      <c r="N282" s="411">
        <v>59687.42</v>
      </c>
      <c r="O282" s="411"/>
      <c r="P282" s="411"/>
      <c r="Q282" s="413">
        <v>0</v>
      </c>
      <c r="R282" s="413">
        <v>35927.957999999999</v>
      </c>
    </row>
    <row r="283" spans="1:18" s="7" customFormat="1" ht="35.25" customHeight="1" x14ac:dyDescent="0.25">
      <c r="A283" s="406">
        <v>277</v>
      </c>
      <c r="B283" s="407" t="s">
        <v>440</v>
      </c>
      <c r="C283" s="414"/>
      <c r="D283" s="406" t="s">
        <v>475</v>
      </c>
      <c r="E283" s="414" t="s">
        <v>476</v>
      </c>
      <c r="F283" s="415" t="s">
        <v>109</v>
      </c>
      <c r="G283" s="409">
        <v>59687.42</v>
      </c>
      <c r="H283" s="411"/>
      <c r="I283" s="411"/>
      <c r="J283" s="411"/>
      <c r="K283" s="411"/>
      <c r="L283" s="411"/>
      <c r="M283" s="411"/>
      <c r="N283" s="411">
        <v>59687.42</v>
      </c>
      <c r="O283" s="411"/>
      <c r="P283" s="411"/>
      <c r="Q283" s="413">
        <v>0</v>
      </c>
      <c r="R283" s="413">
        <v>35927.957999999999</v>
      </c>
    </row>
    <row r="284" spans="1:18" s="7" customFormat="1" ht="35.25" customHeight="1" x14ac:dyDescent="0.25">
      <c r="A284" s="406">
        <v>278</v>
      </c>
      <c r="B284" s="407" t="s">
        <v>440</v>
      </c>
      <c r="C284" s="414"/>
      <c r="D284" s="406" t="s">
        <v>477</v>
      </c>
      <c r="E284" s="414" t="s">
        <v>478</v>
      </c>
      <c r="F284" s="415" t="s">
        <v>109</v>
      </c>
      <c r="G284" s="409">
        <v>59687.42</v>
      </c>
      <c r="H284" s="411"/>
      <c r="I284" s="411"/>
      <c r="J284" s="411"/>
      <c r="K284" s="411"/>
      <c r="L284" s="411"/>
      <c r="M284" s="411"/>
      <c r="N284" s="411">
        <v>59687.42</v>
      </c>
      <c r="O284" s="411"/>
      <c r="P284" s="411"/>
      <c r="Q284" s="413">
        <v>0</v>
      </c>
      <c r="R284" s="413">
        <v>35927.957999999999</v>
      </c>
    </row>
    <row r="285" spans="1:18" s="7" customFormat="1" ht="35.25" customHeight="1" x14ac:dyDescent="0.25">
      <c r="A285" s="406">
        <v>279</v>
      </c>
      <c r="B285" s="407" t="s">
        <v>440</v>
      </c>
      <c r="C285" s="414"/>
      <c r="D285" s="406" t="s">
        <v>479</v>
      </c>
      <c r="E285" s="414" t="s">
        <v>480</v>
      </c>
      <c r="F285" s="415" t="s">
        <v>109</v>
      </c>
      <c r="G285" s="409">
        <v>59687.42</v>
      </c>
      <c r="H285" s="411"/>
      <c r="I285" s="411"/>
      <c r="J285" s="411"/>
      <c r="K285" s="411"/>
      <c r="L285" s="411"/>
      <c r="M285" s="411"/>
      <c r="N285" s="411">
        <v>59687.42</v>
      </c>
      <c r="O285" s="411"/>
      <c r="P285" s="411"/>
      <c r="Q285" s="413">
        <v>0</v>
      </c>
      <c r="R285" s="413">
        <v>35927.957999999999</v>
      </c>
    </row>
    <row r="286" spans="1:18" s="7" customFormat="1" ht="35.25" customHeight="1" x14ac:dyDescent="0.25">
      <c r="A286" s="406">
        <v>280</v>
      </c>
      <c r="B286" s="407" t="s">
        <v>440</v>
      </c>
      <c r="C286" s="414"/>
      <c r="D286" s="406" t="s">
        <v>481</v>
      </c>
      <c r="E286" s="414" t="s">
        <v>482</v>
      </c>
      <c r="F286" s="415" t="s">
        <v>109</v>
      </c>
      <c r="G286" s="409">
        <v>201402.43</v>
      </c>
      <c r="H286" s="411"/>
      <c r="I286" s="411"/>
      <c r="J286" s="411"/>
      <c r="K286" s="411"/>
      <c r="L286" s="411"/>
      <c r="M286" s="411"/>
      <c r="N286" s="411">
        <v>201402.43</v>
      </c>
      <c r="O286" s="411"/>
      <c r="P286" s="411"/>
      <c r="Q286" s="413">
        <v>0</v>
      </c>
      <c r="R286" s="413">
        <v>119708.86199999999</v>
      </c>
    </row>
    <row r="287" spans="1:18" s="7" customFormat="1" ht="35.25" customHeight="1" x14ac:dyDescent="0.25">
      <c r="A287" s="406">
        <v>281</v>
      </c>
      <c r="B287" s="407" t="s">
        <v>440</v>
      </c>
      <c r="C287" s="414"/>
      <c r="D287" s="406" t="s">
        <v>483</v>
      </c>
      <c r="E287" s="414" t="s">
        <v>484</v>
      </c>
      <c r="F287" s="415" t="s">
        <v>109</v>
      </c>
      <c r="G287" s="409">
        <v>163438.46</v>
      </c>
      <c r="H287" s="411"/>
      <c r="I287" s="411"/>
      <c r="J287" s="411"/>
      <c r="K287" s="411"/>
      <c r="L287" s="411"/>
      <c r="M287" s="411"/>
      <c r="N287" s="411">
        <v>163438.46</v>
      </c>
      <c r="O287" s="411"/>
      <c r="P287" s="411"/>
      <c r="Q287" s="413">
        <v>0</v>
      </c>
      <c r="R287" s="413">
        <v>120849.738</v>
      </c>
    </row>
    <row r="288" spans="1:18" s="7" customFormat="1" ht="35.25" customHeight="1" x14ac:dyDescent="0.25">
      <c r="A288" s="406">
        <v>282</v>
      </c>
      <c r="B288" s="407" t="s">
        <v>440</v>
      </c>
      <c r="C288" s="414"/>
      <c r="D288" s="406" t="s">
        <v>485</v>
      </c>
      <c r="E288" s="414" t="s">
        <v>486</v>
      </c>
      <c r="F288" s="415" t="s">
        <v>109</v>
      </c>
      <c r="G288" s="409">
        <v>59687.42</v>
      </c>
      <c r="H288" s="411"/>
      <c r="I288" s="411"/>
      <c r="J288" s="411"/>
      <c r="K288" s="411"/>
      <c r="L288" s="411"/>
      <c r="M288" s="411"/>
      <c r="N288" s="411">
        <v>59687.42</v>
      </c>
      <c r="O288" s="411"/>
      <c r="P288" s="411"/>
      <c r="Q288" s="413">
        <v>0</v>
      </c>
      <c r="R288" s="413">
        <v>35927.957999999999</v>
      </c>
    </row>
    <row r="289" spans="1:18" s="7" customFormat="1" ht="35.25" customHeight="1" x14ac:dyDescent="0.25">
      <c r="A289" s="406">
        <v>283</v>
      </c>
      <c r="B289" s="407" t="s">
        <v>440</v>
      </c>
      <c r="C289" s="414"/>
      <c r="D289" s="406" t="s">
        <v>487</v>
      </c>
      <c r="E289" s="414" t="s">
        <v>488</v>
      </c>
      <c r="F289" s="415" t="s">
        <v>109</v>
      </c>
      <c r="G289" s="409">
        <v>1871311.77</v>
      </c>
      <c r="H289" s="411"/>
      <c r="I289" s="411"/>
      <c r="J289" s="411"/>
      <c r="K289" s="411"/>
      <c r="L289" s="411"/>
      <c r="M289" s="411"/>
      <c r="N289" s="411">
        <v>1871311.77</v>
      </c>
      <c r="O289" s="411"/>
      <c r="P289" s="411"/>
      <c r="Q289" s="413">
        <v>0</v>
      </c>
      <c r="R289" s="413">
        <v>1122787.0619999999</v>
      </c>
    </row>
    <row r="290" spans="1:18" s="7" customFormat="1" ht="35.25" customHeight="1" x14ac:dyDescent="0.25">
      <c r="A290" s="406">
        <v>284</v>
      </c>
      <c r="B290" s="407" t="s">
        <v>440</v>
      </c>
      <c r="C290" s="414"/>
      <c r="D290" s="406" t="s">
        <v>489</v>
      </c>
      <c r="E290" s="414" t="s">
        <v>490</v>
      </c>
      <c r="F290" s="415" t="s">
        <v>109</v>
      </c>
      <c r="G290" s="409">
        <v>226021.9</v>
      </c>
      <c r="H290" s="411"/>
      <c r="I290" s="411"/>
      <c r="J290" s="411"/>
      <c r="K290" s="411"/>
      <c r="L290" s="411"/>
      <c r="M290" s="411"/>
      <c r="N290" s="411">
        <v>226021.9</v>
      </c>
      <c r="O290" s="411"/>
      <c r="P290" s="411"/>
      <c r="Q290" s="413">
        <v>0</v>
      </c>
      <c r="R290" s="413">
        <v>135613.13999999998</v>
      </c>
    </row>
    <row r="291" spans="1:18" s="7" customFormat="1" ht="35.25" customHeight="1" x14ac:dyDescent="0.25">
      <c r="A291" s="406">
        <v>285</v>
      </c>
      <c r="B291" s="407" t="s">
        <v>440</v>
      </c>
      <c r="C291" s="414"/>
      <c r="D291" s="406" t="s">
        <v>491</v>
      </c>
      <c r="E291" s="414" t="s">
        <v>492</v>
      </c>
      <c r="F291" s="415" t="s">
        <v>109</v>
      </c>
      <c r="G291" s="409">
        <v>214409.39</v>
      </c>
      <c r="H291" s="411"/>
      <c r="I291" s="411"/>
      <c r="J291" s="411"/>
      <c r="K291" s="411"/>
      <c r="L291" s="411"/>
      <c r="M291" s="411"/>
      <c r="N291" s="411">
        <v>214409.39</v>
      </c>
      <c r="O291" s="411"/>
      <c r="P291" s="411"/>
      <c r="Q291" s="413">
        <v>0</v>
      </c>
      <c r="R291" s="413">
        <v>128645.63400000001</v>
      </c>
    </row>
    <row r="292" spans="1:18" s="7" customFormat="1" ht="35.25" customHeight="1" x14ac:dyDescent="0.25">
      <c r="A292" s="406">
        <v>286</v>
      </c>
      <c r="B292" s="407" t="s">
        <v>440</v>
      </c>
      <c r="C292" s="414"/>
      <c r="D292" s="406" t="s">
        <v>493</v>
      </c>
      <c r="E292" s="414" t="s">
        <v>494</v>
      </c>
      <c r="F292" s="415" t="s">
        <v>109</v>
      </c>
      <c r="G292" s="409">
        <v>233803.6</v>
      </c>
      <c r="H292" s="411"/>
      <c r="I292" s="411"/>
      <c r="J292" s="411"/>
      <c r="K292" s="411"/>
      <c r="L292" s="411"/>
      <c r="M292" s="411"/>
      <c r="N292" s="411">
        <v>233803.6</v>
      </c>
      <c r="O292" s="411"/>
      <c r="P292" s="411"/>
      <c r="Q292" s="413">
        <v>0</v>
      </c>
      <c r="R292" s="413">
        <v>140282.16</v>
      </c>
    </row>
    <row r="293" spans="1:18" s="7" customFormat="1" ht="35.25" customHeight="1" x14ac:dyDescent="0.25">
      <c r="A293" s="406">
        <v>287</v>
      </c>
      <c r="B293" s="407" t="s">
        <v>440</v>
      </c>
      <c r="C293" s="414"/>
      <c r="D293" s="406" t="s">
        <v>495</v>
      </c>
      <c r="E293" s="414" t="s">
        <v>496</v>
      </c>
      <c r="F293" s="415" t="s">
        <v>109</v>
      </c>
      <c r="G293" s="409">
        <v>215154.02</v>
      </c>
      <c r="H293" s="411"/>
      <c r="I293" s="411"/>
      <c r="J293" s="411"/>
      <c r="K293" s="411"/>
      <c r="L293" s="411"/>
      <c r="M293" s="411"/>
      <c r="N293" s="411">
        <v>215154.02</v>
      </c>
      <c r="O293" s="411"/>
      <c r="P293" s="411"/>
      <c r="Q293" s="413">
        <v>0</v>
      </c>
      <c r="R293" s="413">
        <v>129092.41199999998</v>
      </c>
    </row>
    <row r="294" spans="1:18" s="7" customFormat="1" ht="35.25" customHeight="1" x14ac:dyDescent="0.25">
      <c r="A294" s="406">
        <v>288</v>
      </c>
      <c r="B294" s="407" t="s">
        <v>440</v>
      </c>
      <c r="C294" s="414"/>
      <c r="D294" s="406" t="s">
        <v>497</v>
      </c>
      <c r="E294" s="414" t="s">
        <v>498</v>
      </c>
      <c r="F294" s="415" t="s">
        <v>109</v>
      </c>
      <c r="G294" s="409">
        <v>198027.53</v>
      </c>
      <c r="H294" s="411"/>
      <c r="I294" s="411"/>
      <c r="J294" s="411"/>
      <c r="K294" s="411"/>
      <c r="L294" s="411"/>
      <c r="M294" s="411"/>
      <c r="N294" s="411">
        <v>198027.53</v>
      </c>
      <c r="O294" s="411"/>
      <c r="P294" s="411"/>
      <c r="Q294" s="413">
        <v>0</v>
      </c>
      <c r="R294" s="413">
        <v>118816.518</v>
      </c>
    </row>
    <row r="295" spans="1:18" s="7" customFormat="1" ht="35.25" customHeight="1" x14ac:dyDescent="0.25">
      <c r="A295" s="406">
        <v>289</v>
      </c>
      <c r="B295" s="407" t="s">
        <v>440</v>
      </c>
      <c r="C295" s="414"/>
      <c r="D295" s="406" t="s">
        <v>499</v>
      </c>
      <c r="E295" s="414" t="s">
        <v>500</v>
      </c>
      <c r="F295" s="415" t="s">
        <v>109</v>
      </c>
      <c r="G295" s="409">
        <v>334430.45</v>
      </c>
      <c r="H295" s="411"/>
      <c r="I295" s="411"/>
      <c r="J295" s="411"/>
      <c r="K295" s="411"/>
      <c r="L295" s="411"/>
      <c r="M295" s="411"/>
      <c r="N295" s="411">
        <v>334430.45</v>
      </c>
      <c r="O295" s="411"/>
      <c r="P295" s="411"/>
      <c r="Q295" s="413">
        <v>0</v>
      </c>
      <c r="R295" s="413">
        <v>200658.27</v>
      </c>
    </row>
    <row r="296" spans="1:18" s="7" customFormat="1" ht="35.25" customHeight="1" x14ac:dyDescent="0.25">
      <c r="A296" s="406">
        <v>290</v>
      </c>
      <c r="B296" s="407" t="s">
        <v>440</v>
      </c>
      <c r="C296" s="414"/>
      <c r="D296" s="406" t="s">
        <v>501</v>
      </c>
      <c r="E296" s="414" t="s">
        <v>502</v>
      </c>
      <c r="F296" s="415" t="s">
        <v>109</v>
      </c>
      <c r="G296" s="409">
        <v>223908.08</v>
      </c>
      <c r="H296" s="411"/>
      <c r="I296" s="411"/>
      <c r="J296" s="411"/>
      <c r="K296" s="411"/>
      <c r="L296" s="411"/>
      <c r="M296" s="411"/>
      <c r="N296" s="411">
        <v>223908.08</v>
      </c>
      <c r="O296" s="411"/>
      <c r="P296" s="411"/>
      <c r="Q296" s="413">
        <v>0</v>
      </c>
      <c r="R296" s="413">
        <v>134344.848</v>
      </c>
    </row>
    <row r="297" spans="1:18" s="7" customFormat="1" ht="35.25" customHeight="1" x14ac:dyDescent="0.25">
      <c r="A297" s="406">
        <v>291</v>
      </c>
      <c r="B297" s="407" t="s">
        <v>440</v>
      </c>
      <c r="C297" s="414"/>
      <c r="D297" s="406" t="s">
        <v>503</v>
      </c>
      <c r="E297" s="414" t="s">
        <v>504</v>
      </c>
      <c r="F297" s="415" t="s">
        <v>109</v>
      </c>
      <c r="G297" s="409">
        <v>216127.26</v>
      </c>
      <c r="H297" s="411"/>
      <c r="I297" s="411"/>
      <c r="J297" s="411"/>
      <c r="K297" s="411"/>
      <c r="L297" s="411"/>
      <c r="M297" s="411"/>
      <c r="N297" s="411">
        <v>216127.26</v>
      </c>
      <c r="O297" s="411"/>
      <c r="P297" s="411"/>
      <c r="Q297" s="413">
        <v>0</v>
      </c>
      <c r="R297" s="413">
        <v>129676.356</v>
      </c>
    </row>
    <row r="298" spans="1:18" s="7" customFormat="1" ht="35.25" customHeight="1" x14ac:dyDescent="0.25">
      <c r="A298" s="406">
        <v>292</v>
      </c>
      <c r="B298" s="407" t="s">
        <v>440</v>
      </c>
      <c r="C298" s="414"/>
      <c r="D298" s="406" t="s">
        <v>505</v>
      </c>
      <c r="E298" s="414" t="s">
        <v>506</v>
      </c>
      <c r="F298" s="415" t="s">
        <v>109</v>
      </c>
      <c r="G298" s="409">
        <v>206031.77</v>
      </c>
      <c r="H298" s="411"/>
      <c r="I298" s="411"/>
      <c r="J298" s="411"/>
      <c r="K298" s="411"/>
      <c r="L298" s="411"/>
      <c r="M298" s="411"/>
      <c r="N298" s="411">
        <v>206031.77</v>
      </c>
      <c r="O298" s="411"/>
      <c r="P298" s="411"/>
      <c r="Q298" s="413">
        <v>0</v>
      </c>
      <c r="R298" s="413">
        <v>123619.06199999999</v>
      </c>
    </row>
    <row r="299" spans="1:18" s="7" customFormat="1" ht="35.25" customHeight="1" x14ac:dyDescent="0.25">
      <c r="A299" s="406">
        <v>293</v>
      </c>
      <c r="B299" s="407" t="s">
        <v>507</v>
      </c>
      <c r="C299" s="414" t="s">
        <v>508</v>
      </c>
      <c r="D299" s="406">
        <v>5023647</v>
      </c>
      <c r="E299" s="414" t="s">
        <v>509</v>
      </c>
      <c r="F299" s="415" t="s">
        <v>70</v>
      </c>
      <c r="G299" s="409">
        <v>110000</v>
      </c>
      <c r="H299" s="411"/>
      <c r="I299" s="411"/>
      <c r="J299" s="411">
        <v>110000</v>
      </c>
      <c r="K299" s="411"/>
      <c r="L299" s="411"/>
      <c r="M299" s="411"/>
      <c r="N299" s="411"/>
      <c r="O299" s="411"/>
      <c r="P299" s="411"/>
      <c r="Q299" s="413" t="s">
        <v>510</v>
      </c>
      <c r="R299" s="413">
        <v>53612.69</v>
      </c>
    </row>
    <row r="300" spans="1:18" s="7" customFormat="1" ht="35.25" customHeight="1" x14ac:dyDescent="0.25">
      <c r="A300" s="406">
        <v>294</v>
      </c>
      <c r="B300" s="407" t="s">
        <v>507</v>
      </c>
      <c r="C300" s="414" t="s">
        <v>511</v>
      </c>
      <c r="D300" s="406">
        <v>5023674</v>
      </c>
      <c r="E300" s="414" t="s">
        <v>512</v>
      </c>
      <c r="F300" s="415" t="s">
        <v>70</v>
      </c>
      <c r="G300" s="409">
        <v>652043.19999999995</v>
      </c>
      <c r="H300" s="411"/>
      <c r="I300" s="411"/>
      <c r="J300" s="411">
        <v>595249</v>
      </c>
      <c r="K300" s="411"/>
      <c r="L300" s="411"/>
      <c r="M300" s="411"/>
      <c r="N300" s="411"/>
      <c r="O300" s="411"/>
      <c r="P300" s="411">
        <v>56794.2</v>
      </c>
      <c r="Q300" s="413" t="s">
        <v>510</v>
      </c>
      <c r="R300" s="413">
        <v>381011.17</v>
      </c>
    </row>
    <row r="301" spans="1:18" s="7" customFormat="1" ht="35.25" customHeight="1" x14ac:dyDescent="0.25">
      <c r="A301" s="406">
        <v>295</v>
      </c>
      <c r="B301" s="407" t="s">
        <v>507</v>
      </c>
      <c r="C301" s="414" t="s">
        <v>139</v>
      </c>
      <c r="D301" s="406">
        <v>5027191</v>
      </c>
      <c r="E301" s="414" t="s">
        <v>513</v>
      </c>
      <c r="F301" s="415" t="s">
        <v>70</v>
      </c>
      <c r="G301" s="409">
        <v>290571.61</v>
      </c>
      <c r="H301" s="411"/>
      <c r="I301" s="411"/>
      <c r="J301" s="411"/>
      <c r="K301" s="411"/>
      <c r="L301" s="411">
        <v>290571.61</v>
      </c>
      <c r="M301" s="411"/>
      <c r="N301" s="411"/>
      <c r="O301" s="411"/>
      <c r="P301" s="411"/>
      <c r="Q301" s="413" t="s">
        <v>510</v>
      </c>
      <c r="R301" s="413">
        <v>194752.76</v>
      </c>
    </row>
    <row r="302" spans="1:18" s="7" customFormat="1" ht="35.25" customHeight="1" x14ac:dyDescent="0.25">
      <c r="A302" s="406">
        <v>296</v>
      </c>
      <c r="B302" s="407" t="s">
        <v>507</v>
      </c>
      <c r="C302" s="414" t="s">
        <v>139</v>
      </c>
      <c r="D302" s="406">
        <v>5027357</v>
      </c>
      <c r="E302" s="414" t="s">
        <v>514</v>
      </c>
      <c r="F302" s="415" t="s">
        <v>70</v>
      </c>
      <c r="G302" s="409">
        <v>385000</v>
      </c>
      <c r="H302" s="411"/>
      <c r="I302" s="411"/>
      <c r="J302" s="411"/>
      <c r="K302" s="411"/>
      <c r="L302" s="411">
        <v>385000</v>
      </c>
      <c r="M302" s="411"/>
      <c r="N302" s="411"/>
      <c r="O302" s="411"/>
      <c r="P302" s="411"/>
      <c r="Q302" s="413" t="s">
        <v>510</v>
      </c>
      <c r="R302" s="413">
        <v>325000</v>
      </c>
    </row>
    <row r="303" spans="1:18" s="7" customFormat="1" ht="35.25" customHeight="1" x14ac:dyDescent="0.25">
      <c r="A303" s="406">
        <v>297</v>
      </c>
      <c r="B303" s="407" t="s">
        <v>507</v>
      </c>
      <c r="C303" s="414" t="s">
        <v>515</v>
      </c>
      <c r="D303" s="406">
        <v>5027360</v>
      </c>
      <c r="E303" s="414" t="s">
        <v>516</v>
      </c>
      <c r="F303" s="415" t="s">
        <v>70</v>
      </c>
      <c r="G303" s="409">
        <v>573130.06999999995</v>
      </c>
      <c r="H303" s="411"/>
      <c r="I303" s="411"/>
      <c r="J303" s="411"/>
      <c r="K303" s="411"/>
      <c r="L303" s="411">
        <v>573130.06999999995</v>
      </c>
      <c r="M303" s="411"/>
      <c r="N303" s="411"/>
      <c r="O303" s="411"/>
      <c r="P303" s="411"/>
      <c r="Q303" s="413">
        <v>554560.65573200001</v>
      </c>
      <c r="R303" s="413">
        <v>554560.65573200001</v>
      </c>
    </row>
    <row r="304" spans="1:18" s="7" customFormat="1" ht="35.25" customHeight="1" x14ac:dyDescent="0.25">
      <c r="A304" s="406">
        <v>298</v>
      </c>
      <c r="B304" s="407" t="s">
        <v>507</v>
      </c>
      <c r="C304" s="414" t="s">
        <v>71</v>
      </c>
      <c r="D304" s="406">
        <v>5028165</v>
      </c>
      <c r="E304" s="414" t="s">
        <v>517</v>
      </c>
      <c r="F304" s="415" t="s">
        <v>70</v>
      </c>
      <c r="G304" s="409">
        <v>607000</v>
      </c>
      <c r="H304" s="411"/>
      <c r="I304" s="411"/>
      <c r="J304" s="411">
        <v>580000</v>
      </c>
      <c r="K304" s="411"/>
      <c r="L304" s="411"/>
      <c r="M304" s="411"/>
      <c r="N304" s="411"/>
      <c r="O304" s="411"/>
      <c r="P304" s="411">
        <v>27000</v>
      </c>
      <c r="Q304" s="413" t="s">
        <v>510</v>
      </c>
      <c r="R304" s="413">
        <v>339745.14</v>
      </c>
    </row>
    <row r="305" spans="1:18" s="7" customFormat="1" ht="35.25" customHeight="1" x14ac:dyDescent="0.25">
      <c r="A305" s="406">
        <v>299</v>
      </c>
      <c r="B305" s="407" t="s">
        <v>507</v>
      </c>
      <c r="C305" s="414" t="s">
        <v>518</v>
      </c>
      <c r="D305" s="406">
        <v>5028199</v>
      </c>
      <c r="E305" s="414" t="s">
        <v>519</v>
      </c>
      <c r="F305" s="415" t="s">
        <v>70</v>
      </c>
      <c r="G305" s="409">
        <v>514516.13</v>
      </c>
      <c r="H305" s="411"/>
      <c r="I305" s="411"/>
      <c r="J305" s="411">
        <v>514516.13</v>
      </c>
      <c r="K305" s="411"/>
      <c r="L305" s="411"/>
      <c r="M305" s="411"/>
      <c r="N305" s="411"/>
      <c r="O305" s="411"/>
      <c r="P305" s="411"/>
      <c r="Q305" s="413" t="s">
        <v>510</v>
      </c>
      <c r="R305" s="413">
        <v>0</v>
      </c>
    </row>
    <row r="306" spans="1:18" s="7" customFormat="1" ht="35.25" customHeight="1" x14ac:dyDescent="0.25">
      <c r="A306" s="406">
        <v>300</v>
      </c>
      <c r="B306" s="407" t="s">
        <v>507</v>
      </c>
      <c r="C306" s="414" t="s">
        <v>81</v>
      </c>
      <c r="D306" s="406">
        <v>5028210</v>
      </c>
      <c r="E306" s="414" t="s">
        <v>520</v>
      </c>
      <c r="F306" s="415" t="s">
        <v>70</v>
      </c>
      <c r="G306" s="409">
        <v>894690</v>
      </c>
      <c r="H306" s="411"/>
      <c r="I306" s="411"/>
      <c r="J306" s="411"/>
      <c r="K306" s="411"/>
      <c r="L306" s="411"/>
      <c r="M306" s="411">
        <f>894690</f>
        <v>894690</v>
      </c>
      <c r="N306" s="411"/>
      <c r="O306" s="411"/>
      <c r="P306" s="411"/>
      <c r="Q306" s="413">
        <v>886990</v>
      </c>
      <c r="R306" s="413">
        <v>886990</v>
      </c>
    </row>
    <row r="307" spans="1:18" s="7" customFormat="1" ht="35.25" customHeight="1" x14ac:dyDescent="0.25">
      <c r="A307" s="406">
        <v>301</v>
      </c>
      <c r="B307" s="407" t="s">
        <v>507</v>
      </c>
      <c r="C307" s="414" t="s">
        <v>71</v>
      </c>
      <c r="D307" s="406">
        <v>5028215</v>
      </c>
      <c r="E307" s="414" t="s">
        <v>521</v>
      </c>
      <c r="F307" s="415" t="s">
        <v>70</v>
      </c>
      <c r="G307" s="409">
        <v>383433.52</v>
      </c>
      <c r="H307" s="411"/>
      <c r="I307" s="411"/>
      <c r="J307" s="411"/>
      <c r="K307" s="411"/>
      <c r="L307" s="411">
        <v>354933.52</v>
      </c>
      <c r="M307" s="411"/>
      <c r="N307" s="411"/>
      <c r="O307" s="411"/>
      <c r="P307" s="411">
        <v>28500</v>
      </c>
      <c r="Q307" s="413" t="s">
        <v>510</v>
      </c>
      <c r="R307" s="413">
        <v>354933.52</v>
      </c>
    </row>
    <row r="308" spans="1:18" s="7" customFormat="1" ht="35.25" customHeight="1" x14ac:dyDescent="0.25">
      <c r="A308" s="406">
        <v>302</v>
      </c>
      <c r="B308" s="407" t="s">
        <v>507</v>
      </c>
      <c r="C308" s="414" t="s">
        <v>522</v>
      </c>
      <c r="D308" s="406">
        <v>5028216</v>
      </c>
      <c r="E308" s="414" t="s">
        <v>523</v>
      </c>
      <c r="F308" s="415" t="s">
        <v>70</v>
      </c>
      <c r="G308" s="409">
        <v>355786.05</v>
      </c>
      <c r="H308" s="411"/>
      <c r="I308" s="411"/>
      <c r="J308" s="411">
        <v>335943.45</v>
      </c>
      <c r="K308" s="411"/>
      <c r="L308" s="411"/>
      <c r="M308" s="411"/>
      <c r="N308" s="411"/>
      <c r="O308" s="411"/>
      <c r="P308" s="411">
        <v>19842.599999999999</v>
      </c>
      <c r="Q308" s="413">
        <v>339286.05</v>
      </c>
      <c r="R308" s="413">
        <v>355786.05</v>
      </c>
    </row>
    <row r="309" spans="1:18" s="7" customFormat="1" ht="35.25" customHeight="1" x14ac:dyDescent="0.25">
      <c r="A309" s="406">
        <v>303</v>
      </c>
      <c r="B309" s="407" t="s">
        <v>507</v>
      </c>
      <c r="C309" s="414" t="s">
        <v>71</v>
      </c>
      <c r="D309" s="406">
        <v>5028225</v>
      </c>
      <c r="E309" s="414" t="s">
        <v>524</v>
      </c>
      <c r="F309" s="415" t="s">
        <v>70</v>
      </c>
      <c r="G309" s="409">
        <v>353284.68</v>
      </c>
      <c r="H309" s="411"/>
      <c r="I309" s="411"/>
      <c r="J309" s="411"/>
      <c r="K309" s="411"/>
      <c r="L309" s="411">
        <v>327284.68</v>
      </c>
      <c r="M309" s="411"/>
      <c r="N309" s="411"/>
      <c r="O309" s="411"/>
      <c r="P309" s="411">
        <v>26000</v>
      </c>
      <c r="Q309" s="413" t="s">
        <v>510</v>
      </c>
      <c r="R309" s="413">
        <v>327284.68</v>
      </c>
    </row>
    <row r="310" spans="1:18" s="7" customFormat="1" ht="35.25" customHeight="1" x14ac:dyDescent="0.25">
      <c r="A310" s="406">
        <v>304</v>
      </c>
      <c r="B310" s="407" t="s">
        <v>507</v>
      </c>
      <c r="C310" s="414" t="s">
        <v>525</v>
      </c>
      <c r="D310" s="406">
        <v>5028261</v>
      </c>
      <c r="E310" s="414" t="s">
        <v>526</v>
      </c>
      <c r="F310" s="415" t="s">
        <v>70</v>
      </c>
      <c r="G310" s="409">
        <v>789440</v>
      </c>
      <c r="H310" s="411"/>
      <c r="I310" s="411"/>
      <c r="J310" s="411">
        <v>789440</v>
      </c>
      <c r="K310" s="411"/>
      <c r="L310" s="411"/>
      <c r="M310" s="411"/>
      <c r="N310" s="411"/>
      <c r="O310" s="411"/>
      <c r="P310" s="411"/>
      <c r="Q310" s="413" t="s">
        <v>510</v>
      </c>
      <c r="R310" s="413">
        <v>0</v>
      </c>
    </row>
    <row r="311" spans="1:18" s="7" customFormat="1" ht="35.25" customHeight="1" x14ac:dyDescent="0.25">
      <c r="A311" s="406">
        <v>305</v>
      </c>
      <c r="B311" s="407" t="s">
        <v>507</v>
      </c>
      <c r="C311" s="414" t="s">
        <v>105</v>
      </c>
      <c r="D311" s="406">
        <v>5028295</v>
      </c>
      <c r="E311" s="414" t="s">
        <v>527</v>
      </c>
      <c r="F311" s="415" t="s">
        <v>70</v>
      </c>
      <c r="G311" s="409">
        <v>806017.5</v>
      </c>
      <c r="H311" s="411"/>
      <c r="I311" s="411"/>
      <c r="J311" s="411"/>
      <c r="K311" s="411">
        <v>806017.5</v>
      </c>
      <c r="L311" s="411"/>
      <c r="M311" s="411"/>
      <c r="N311" s="411"/>
      <c r="O311" s="411"/>
      <c r="P311" s="411"/>
      <c r="Q311" s="413" t="s">
        <v>510</v>
      </c>
      <c r="R311" s="413">
        <v>750000</v>
      </c>
    </row>
    <row r="312" spans="1:18" s="7" customFormat="1" ht="35.25" customHeight="1" x14ac:dyDescent="0.25">
      <c r="A312" s="406">
        <v>306</v>
      </c>
      <c r="B312" s="407" t="s">
        <v>507</v>
      </c>
      <c r="C312" s="414" t="s">
        <v>528</v>
      </c>
      <c r="D312" s="406">
        <v>5028302</v>
      </c>
      <c r="E312" s="414" t="s">
        <v>529</v>
      </c>
      <c r="F312" s="415" t="s">
        <v>70</v>
      </c>
      <c r="G312" s="409">
        <v>335000</v>
      </c>
      <c r="H312" s="411"/>
      <c r="I312" s="411"/>
      <c r="J312" s="411"/>
      <c r="K312" s="411"/>
      <c r="L312" s="411">
        <v>335000</v>
      </c>
      <c r="M312" s="411"/>
      <c r="N312" s="411"/>
      <c r="O312" s="411"/>
      <c r="P312" s="411"/>
      <c r="Q312" s="413" t="s">
        <v>510</v>
      </c>
      <c r="R312" s="413">
        <v>175587.68</v>
      </c>
    </row>
    <row r="313" spans="1:18" s="7" customFormat="1" ht="35.25" customHeight="1" x14ac:dyDescent="0.25">
      <c r="A313" s="406">
        <v>307</v>
      </c>
      <c r="B313" s="407" t="s">
        <v>530</v>
      </c>
      <c r="C313" s="414" t="s">
        <v>150</v>
      </c>
      <c r="D313" s="406">
        <v>5001293</v>
      </c>
      <c r="E313" s="414" t="s">
        <v>531</v>
      </c>
      <c r="F313" s="415" t="s">
        <v>55</v>
      </c>
      <c r="G313" s="409">
        <v>1170807.3600000001</v>
      </c>
      <c r="H313" s="411"/>
      <c r="I313" s="411"/>
      <c r="J313" s="411">
        <v>1170807.3600000001</v>
      </c>
      <c r="K313" s="411"/>
      <c r="L313" s="411"/>
      <c r="M313" s="411"/>
      <c r="N313" s="411"/>
      <c r="O313" s="411"/>
      <c r="P313" s="411"/>
      <c r="Q313" s="413">
        <v>1170807.3600000001</v>
      </c>
      <c r="R313" s="413">
        <v>1700000</v>
      </c>
    </row>
    <row r="314" spans="1:18" s="7" customFormat="1" ht="35.25" customHeight="1" x14ac:dyDescent="0.25">
      <c r="A314" s="406">
        <v>308</v>
      </c>
      <c r="B314" s="407" t="s">
        <v>530</v>
      </c>
      <c r="C314" s="414" t="s">
        <v>53</v>
      </c>
      <c r="D314" s="406">
        <v>5001323</v>
      </c>
      <c r="E314" s="414" t="s">
        <v>532</v>
      </c>
      <c r="F314" s="415" t="s">
        <v>55</v>
      </c>
      <c r="G314" s="409">
        <v>3954867.1900000004</v>
      </c>
      <c r="H314" s="411"/>
      <c r="I314" s="411"/>
      <c r="J314" s="411">
        <v>3945418.22</v>
      </c>
      <c r="K314" s="411"/>
      <c r="L314" s="411"/>
      <c r="M314" s="411"/>
      <c r="N314" s="411"/>
      <c r="O314" s="411"/>
      <c r="P314" s="411">
        <v>9448.9699999999993</v>
      </c>
      <c r="Q314" s="413">
        <v>3954867.19</v>
      </c>
      <c r="R314" s="413">
        <v>3712372.81</v>
      </c>
    </row>
    <row r="315" spans="1:18" s="7" customFormat="1" ht="35.25" customHeight="1" x14ac:dyDescent="0.25">
      <c r="A315" s="406">
        <v>309</v>
      </c>
      <c r="B315" s="407" t="s">
        <v>530</v>
      </c>
      <c r="C315" s="414" t="s">
        <v>533</v>
      </c>
      <c r="D315" s="406">
        <v>5003240</v>
      </c>
      <c r="E315" s="414" t="s">
        <v>534</v>
      </c>
      <c r="F315" s="415" t="s">
        <v>55</v>
      </c>
      <c r="G315" s="409">
        <v>218400</v>
      </c>
      <c r="H315" s="411"/>
      <c r="I315" s="411"/>
      <c r="J315" s="411"/>
      <c r="K315" s="411"/>
      <c r="L315" s="411">
        <v>218400</v>
      </c>
      <c r="M315" s="411"/>
      <c r="N315" s="411"/>
      <c r="O315" s="411"/>
      <c r="P315" s="411"/>
      <c r="Q315" s="413">
        <v>218400</v>
      </c>
      <c r="R315" s="413">
        <v>216718.9</v>
      </c>
    </row>
    <row r="316" spans="1:18" s="7" customFormat="1" ht="35.25" customHeight="1" x14ac:dyDescent="0.25">
      <c r="A316" s="406">
        <v>310</v>
      </c>
      <c r="B316" s="407" t="s">
        <v>530</v>
      </c>
      <c r="C316" s="414" t="s">
        <v>535</v>
      </c>
      <c r="D316" s="406">
        <v>5003447</v>
      </c>
      <c r="E316" s="414" t="s">
        <v>536</v>
      </c>
      <c r="F316" s="415" t="s">
        <v>55</v>
      </c>
      <c r="G316" s="409">
        <v>753700</v>
      </c>
      <c r="H316" s="411"/>
      <c r="I316" s="411"/>
      <c r="J316" s="411"/>
      <c r="K316" s="411"/>
      <c r="L316" s="411"/>
      <c r="M316" s="411">
        <v>753700</v>
      </c>
      <c r="N316" s="411"/>
      <c r="O316" s="411"/>
      <c r="P316" s="411"/>
      <c r="Q316" s="413">
        <v>753700</v>
      </c>
      <c r="R316" s="413">
        <v>752693.64</v>
      </c>
    </row>
    <row r="317" spans="1:18" s="7" customFormat="1" ht="35.25" customHeight="1" x14ac:dyDescent="0.25">
      <c r="A317" s="406">
        <v>311</v>
      </c>
      <c r="B317" s="407" t="s">
        <v>530</v>
      </c>
      <c r="C317" s="414" t="s">
        <v>537</v>
      </c>
      <c r="D317" s="406">
        <v>5007915</v>
      </c>
      <c r="E317" s="414" t="s">
        <v>538</v>
      </c>
      <c r="F317" s="415" t="s">
        <v>55</v>
      </c>
      <c r="G317" s="409">
        <v>1579782.6500000001</v>
      </c>
      <c r="H317" s="411"/>
      <c r="I317" s="411"/>
      <c r="J317" s="411">
        <v>1339663.07</v>
      </c>
      <c r="K317" s="411"/>
      <c r="L317" s="411"/>
      <c r="M317" s="411"/>
      <c r="N317" s="411"/>
      <c r="O317" s="411"/>
      <c r="P317" s="411">
        <v>240119.58</v>
      </c>
      <c r="Q317" s="413">
        <v>1576215.13</v>
      </c>
      <c r="R317" s="413">
        <v>1575000</v>
      </c>
    </row>
    <row r="318" spans="1:18" s="7" customFormat="1" ht="35.25" customHeight="1" x14ac:dyDescent="0.25">
      <c r="A318" s="406">
        <v>312</v>
      </c>
      <c r="B318" s="407" t="s">
        <v>530</v>
      </c>
      <c r="C318" s="414" t="s">
        <v>202</v>
      </c>
      <c r="D318" s="406">
        <v>5008012</v>
      </c>
      <c r="E318" s="414" t="s">
        <v>539</v>
      </c>
      <c r="F318" s="415" t="s">
        <v>55</v>
      </c>
      <c r="G318" s="409">
        <v>701575.77</v>
      </c>
      <c r="H318" s="411"/>
      <c r="I318" s="411"/>
      <c r="J318" s="411"/>
      <c r="K318" s="411"/>
      <c r="L318" s="411">
        <v>701575.77</v>
      </c>
      <c r="M318" s="411"/>
      <c r="N318" s="411"/>
      <c r="O318" s="411"/>
      <c r="P318" s="411"/>
      <c r="Q318" s="413">
        <v>301012.94</v>
      </c>
      <c r="R318" s="413">
        <v>300000</v>
      </c>
    </row>
    <row r="319" spans="1:18" s="7" customFormat="1" ht="35.25" customHeight="1" x14ac:dyDescent="0.25">
      <c r="A319" s="406">
        <v>313</v>
      </c>
      <c r="B319" s="407" t="s">
        <v>530</v>
      </c>
      <c r="C319" s="414" t="s">
        <v>540</v>
      </c>
      <c r="D319" s="406">
        <v>5009400</v>
      </c>
      <c r="E319" s="414" t="s">
        <v>541</v>
      </c>
      <c r="F319" s="415" t="s">
        <v>55</v>
      </c>
      <c r="G319" s="409">
        <v>268667.7</v>
      </c>
      <c r="H319" s="411"/>
      <c r="I319" s="411"/>
      <c r="J319" s="411">
        <v>268667.7</v>
      </c>
      <c r="K319" s="411"/>
      <c r="L319" s="411"/>
      <c r="M319" s="411"/>
      <c r="N319" s="411"/>
      <c r="O319" s="411"/>
      <c r="P319" s="411"/>
      <c r="Q319" s="413">
        <v>261951.01</v>
      </c>
      <c r="R319" s="413">
        <v>260000</v>
      </c>
    </row>
    <row r="320" spans="1:18" s="7" customFormat="1" ht="35.25" customHeight="1" x14ac:dyDescent="0.25">
      <c r="A320" s="406">
        <v>314</v>
      </c>
      <c r="B320" s="407" t="s">
        <v>530</v>
      </c>
      <c r="C320" s="414" t="s">
        <v>540</v>
      </c>
      <c r="D320" s="406">
        <v>5009791</v>
      </c>
      <c r="E320" s="414" t="s">
        <v>542</v>
      </c>
      <c r="F320" s="415" t="s">
        <v>55</v>
      </c>
      <c r="G320" s="409">
        <v>934978.13</v>
      </c>
      <c r="H320" s="411"/>
      <c r="I320" s="411"/>
      <c r="J320" s="411">
        <v>820478.13</v>
      </c>
      <c r="K320" s="411"/>
      <c r="L320" s="411"/>
      <c r="M320" s="411"/>
      <c r="N320" s="411"/>
      <c r="O320" s="411"/>
      <c r="P320" s="411">
        <v>114500</v>
      </c>
      <c r="Q320" s="413">
        <v>934978.13</v>
      </c>
      <c r="R320" s="413">
        <v>930000</v>
      </c>
    </row>
    <row r="321" spans="1:18" s="7" customFormat="1" ht="35.25" customHeight="1" x14ac:dyDescent="0.25">
      <c r="A321" s="406">
        <v>315</v>
      </c>
      <c r="B321" s="407" t="s">
        <v>530</v>
      </c>
      <c r="C321" s="414" t="s">
        <v>543</v>
      </c>
      <c r="D321" s="406">
        <v>5009797</v>
      </c>
      <c r="E321" s="414" t="s">
        <v>544</v>
      </c>
      <c r="F321" s="415" t="s">
        <v>55</v>
      </c>
      <c r="G321" s="409">
        <v>419553.25</v>
      </c>
      <c r="H321" s="411"/>
      <c r="I321" s="411"/>
      <c r="J321" s="411">
        <f>342149.17/2</f>
        <v>171074.58499999999</v>
      </c>
      <c r="K321" s="411"/>
      <c r="L321" s="411">
        <f>342149.17/2</f>
        <v>171074.58499999999</v>
      </c>
      <c r="M321" s="411"/>
      <c r="N321" s="411"/>
      <c r="O321" s="411"/>
      <c r="P321" s="411">
        <v>77404.08</v>
      </c>
      <c r="Q321" s="413">
        <v>379553.25</v>
      </c>
      <c r="R321" s="413">
        <v>379000</v>
      </c>
    </row>
    <row r="322" spans="1:18" s="7" customFormat="1" ht="35.25" customHeight="1" x14ac:dyDescent="0.25">
      <c r="A322" s="406">
        <v>316</v>
      </c>
      <c r="B322" s="407" t="s">
        <v>530</v>
      </c>
      <c r="C322" s="414" t="s">
        <v>83</v>
      </c>
      <c r="D322" s="406">
        <v>5009823</v>
      </c>
      <c r="E322" s="414" t="s">
        <v>545</v>
      </c>
      <c r="F322" s="415" t="s">
        <v>55</v>
      </c>
      <c r="G322" s="409">
        <v>409790.27</v>
      </c>
      <c r="H322" s="411"/>
      <c r="I322" s="411"/>
      <c r="J322" s="411"/>
      <c r="K322" s="411"/>
      <c r="L322" s="411">
        <v>409790.27</v>
      </c>
      <c r="M322" s="411"/>
      <c r="N322" s="411"/>
      <c r="O322" s="411"/>
      <c r="P322" s="411"/>
      <c r="Q322" s="413">
        <v>409790.27</v>
      </c>
      <c r="R322" s="413">
        <v>400000</v>
      </c>
    </row>
    <row r="323" spans="1:18" s="7" customFormat="1" ht="35.25" customHeight="1" x14ac:dyDescent="0.25">
      <c r="A323" s="406">
        <v>317</v>
      </c>
      <c r="B323" s="407" t="s">
        <v>530</v>
      </c>
      <c r="C323" s="414" t="s">
        <v>543</v>
      </c>
      <c r="D323" s="406">
        <v>5026227</v>
      </c>
      <c r="E323" s="414" t="s">
        <v>546</v>
      </c>
      <c r="F323" s="415" t="s">
        <v>55</v>
      </c>
      <c r="G323" s="409">
        <v>2268073</v>
      </c>
      <c r="H323" s="411"/>
      <c r="I323" s="411"/>
      <c r="J323" s="411">
        <v>2160069</v>
      </c>
      <c r="K323" s="411"/>
      <c r="L323" s="411"/>
      <c r="M323" s="411"/>
      <c r="N323" s="411"/>
      <c r="O323" s="411"/>
      <c r="P323" s="411">
        <v>108004</v>
      </c>
      <c r="Q323" s="413">
        <v>1184349.1200000001</v>
      </c>
      <c r="R323" s="413">
        <v>1180000</v>
      </c>
    </row>
    <row r="324" spans="1:18" s="7" customFormat="1" ht="35.25" customHeight="1" x14ac:dyDescent="0.25">
      <c r="A324" s="406">
        <v>318</v>
      </c>
      <c r="B324" s="407" t="s">
        <v>530</v>
      </c>
      <c r="C324" s="414" t="s">
        <v>537</v>
      </c>
      <c r="D324" s="406">
        <v>5029176</v>
      </c>
      <c r="E324" s="414" t="s">
        <v>547</v>
      </c>
      <c r="F324" s="415" t="s">
        <v>55</v>
      </c>
      <c r="G324" s="409">
        <v>2109375</v>
      </c>
      <c r="H324" s="411"/>
      <c r="I324" s="411"/>
      <c r="J324" s="411">
        <v>2109375</v>
      </c>
      <c r="K324" s="411"/>
      <c r="L324" s="411"/>
      <c r="M324" s="411"/>
      <c r="N324" s="411"/>
      <c r="O324" s="411"/>
      <c r="P324" s="411"/>
      <c r="Q324" s="413">
        <v>54155.688999999998</v>
      </c>
      <c r="R324" s="413">
        <v>55000</v>
      </c>
    </row>
    <row r="325" spans="1:18" s="7" customFormat="1" ht="35.25" customHeight="1" x14ac:dyDescent="0.25">
      <c r="A325" s="406">
        <v>319</v>
      </c>
      <c r="B325" s="407" t="s">
        <v>548</v>
      </c>
      <c r="C325" s="414" t="s">
        <v>543</v>
      </c>
      <c r="D325" s="406">
        <v>5041950</v>
      </c>
      <c r="E325" s="414" t="s">
        <v>549</v>
      </c>
      <c r="F325" s="415" t="s">
        <v>55</v>
      </c>
      <c r="G325" s="409">
        <v>336850.21</v>
      </c>
      <c r="H325" s="411"/>
      <c r="I325" s="411"/>
      <c r="J325" s="411">
        <v>336850.21</v>
      </c>
      <c r="K325" s="411"/>
      <c r="L325" s="411"/>
      <c r="M325" s="411"/>
      <c r="N325" s="411"/>
      <c r="O325" s="411"/>
      <c r="P325" s="411"/>
      <c r="Q325" s="413"/>
      <c r="R325" s="413">
        <v>200000</v>
      </c>
    </row>
    <row r="326" spans="1:18" s="7" customFormat="1" ht="35.25" customHeight="1" x14ac:dyDescent="0.25">
      <c r="A326" s="406">
        <v>320</v>
      </c>
      <c r="B326" s="407" t="s">
        <v>548</v>
      </c>
      <c r="C326" s="414" t="s">
        <v>543</v>
      </c>
      <c r="D326" s="406">
        <v>5041955</v>
      </c>
      <c r="E326" s="414" t="s">
        <v>550</v>
      </c>
      <c r="F326" s="415" t="s">
        <v>55</v>
      </c>
      <c r="G326" s="409">
        <v>137096.76999999999</v>
      </c>
      <c r="H326" s="411"/>
      <c r="I326" s="411"/>
      <c r="J326" s="411">
        <v>137096.76999999999</v>
      </c>
      <c r="K326" s="411"/>
      <c r="L326" s="411"/>
      <c r="M326" s="411"/>
      <c r="N326" s="411"/>
      <c r="O326" s="411"/>
      <c r="P326" s="411"/>
      <c r="Q326" s="413"/>
      <c r="R326" s="413">
        <v>80000</v>
      </c>
    </row>
    <row r="327" spans="1:18" s="7" customFormat="1" ht="35.25" customHeight="1" x14ac:dyDescent="0.25">
      <c r="A327" s="406">
        <v>321</v>
      </c>
      <c r="B327" s="407" t="s">
        <v>548</v>
      </c>
      <c r="C327" s="414" t="s">
        <v>53</v>
      </c>
      <c r="D327" s="406">
        <v>5044881</v>
      </c>
      <c r="E327" s="414" t="s">
        <v>551</v>
      </c>
      <c r="F327" s="415" t="s">
        <v>55</v>
      </c>
      <c r="G327" s="409">
        <v>627400</v>
      </c>
      <c r="H327" s="411"/>
      <c r="I327" s="411"/>
      <c r="J327" s="411"/>
      <c r="K327" s="411"/>
      <c r="L327" s="411">
        <v>627400</v>
      </c>
      <c r="M327" s="411"/>
      <c r="N327" s="411"/>
      <c r="O327" s="411"/>
      <c r="P327" s="411"/>
      <c r="Q327" s="413"/>
      <c r="R327" s="413">
        <v>330000</v>
      </c>
    </row>
    <row r="328" spans="1:18" s="7" customFormat="1" ht="35.25" customHeight="1" x14ac:dyDescent="0.25">
      <c r="A328" s="406">
        <v>322</v>
      </c>
      <c r="B328" s="407" t="s">
        <v>552</v>
      </c>
      <c r="C328" s="414" t="s">
        <v>200</v>
      </c>
      <c r="D328" s="406">
        <v>5003974</v>
      </c>
      <c r="E328" s="414" t="s">
        <v>553</v>
      </c>
      <c r="F328" s="415" t="s">
        <v>195</v>
      </c>
      <c r="G328" s="409">
        <v>607747.68999999994</v>
      </c>
      <c r="H328" s="411"/>
      <c r="I328" s="411"/>
      <c r="J328" s="411"/>
      <c r="K328" s="411"/>
      <c r="L328" s="411">
        <v>597747.68999999994</v>
      </c>
      <c r="M328" s="411"/>
      <c r="N328" s="411"/>
      <c r="O328" s="411"/>
      <c r="P328" s="411">
        <v>10000</v>
      </c>
      <c r="Q328" s="413">
        <v>272306.43</v>
      </c>
      <c r="R328" s="413">
        <v>233000</v>
      </c>
    </row>
    <row r="329" spans="1:18" s="7" customFormat="1" ht="35.25" customHeight="1" x14ac:dyDescent="0.25">
      <c r="A329" s="406">
        <v>323</v>
      </c>
      <c r="B329" s="407" t="s">
        <v>552</v>
      </c>
      <c r="C329" s="414" t="s">
        <v>193</v>
      </c>
      <c r="D329" s="406">
        <v>5004089</v>
      </c>
      <c r="E329" s="414" t="s">
        <v>554</v>
      </c>
      <c r="F329" s="415" t="s">
        <v>195</v>
      </c>
      <c r="G329" s="409">
        <v>1769612.25</v>
      </c>
      <c r="H329" s="411"/>
      <c r="I329" s="411"/>
      <c r="J329" s="411">
        <v>1685345</v>
      </c>
      <c r="K329" s="411"/>
      <c r="L329" s="411"/>
      <c r="M329" s="411"/>
      <c r="N329" s="411"/>
      <c r="O329" s="411"/>
      <c r="P329" s="411">
        <v>84267.25</v>
      </c>
      <c r="Q329" s="413">
        <v>723779.04</v>
      </c>
      <c r="R329" s="413">
        <v>720000</v>
      </c>
    </row>
    <row r="330" spans="1:18" s="7" customFormat="1" ht="35.25" customHeight="1" x14ac:dyDescent="0.25">
      <c r="A330" s="406">
        <v>324</v>
      </c>
      <c r="B330" s="407" t="s">
        <v>552</v>
      </c>
      <c r="C330" s="414" t="s">
        <v>217</v>
      </c>
      <c r="D330" s="406">
        <v>5005016</v>
      </c>
      <c r="E330" s="414" t="s">
        <v>555</v>
      </c>
      <c r="F330" s="415" t="s">
        <v>195</v>
      </c>
      <c r="G330" s="409">
        <v>310000</v>
      </c>
      <c r="H330" s="411"/>
      <c r="I330" s="411"/>
      <c r="J330" s="411">
        <v>300000</v>
      </c>
      <c r="K330" s="411"/>
      <c r="L330" s="411"/>
      <c r="M330" s="411"/>
      <c r="N330" s="411"/>
      <c r="O330" s="411"/>
      <c r="P330" s="411">
        <v>10000</v>
      </c>
      <c r="Q330" s="413">
        <v>275294.61</v>
      </c>
      <c r="R330" s="413">
        <v>269133.51</v>
      </c>
    </row>
    <row r="331" spans="1:18" s="7" customFormat="1" ht="35.25" customHeight="1" x14ac:dyDescent="0.25">
      <c r="A331" s="406">
        <v>325</v>
      </c>
      <c r="B331" s="407" t="s">
        <v>552</v>
      </c>
      <c r="C331" s="414" t="s">
        <v>193</v>
      </c>
      <c r="D331" s="406">
        <v>5005513</v>
      </c>
      <c r="E331" s="414" t="s">
        <v>556</v>
      </c>
      <c r="F331" s="415" t="s">
        <v>195</v>
      </c>
      <c r="G331" s="409">
        <v>3727500</v>
      </c>
      <c r="H331" s="411"/>
      <c r="I331" s="411"/>
      <c r="J331" s="411"/>
      <c r="K331" s="411"/>
      <c r="L331" s="411">
        <v>3410000</v>
      </c>
      <c r="M331" s="411"/>
      <c r="N331" s="411"/>
      <c r="O331" s="411"/>
      <c r="P331" s="411">
        <v>317500</v>
      </c>
      <c r="Q331" s="413">
        <v>1865788.36</v>
      </c>
      <c r="R331" s="413">
        <v>1800000</v>
      </c>
    </row>
    <row r="332" spans="1:18" s="7" customFormat="1" ht="35.25" customHeight="1" x14ac:dyDescent="0.25">
      <c r="A332" s="406">
        <v>326</v>
      </c>
      <c r="B332" s="407" t="s">
        <v>552</v>
      </c>
      <c r="C332" s="414" t="s">
        <v>193</v>
      </c>
      <c r="D332" s="406">
        <v>5007274</v>
      </c>
      <c r="E332" s="414" t="s">
        <v>557</v>
      </c>
      <c r="F332" s="415" t="s">
        <v>195</v>
      </c>
      <c r="G332" s="409">
        <v>100026.8</v>
      </c>
      <c r="H332" s="411"/>
      <c r="I332" s="411"/>
      <c r="J332" s="411"/>
      <c r="K332" s="411"/>
      <c r="L332" s="411"/>
      <c r="M332" s="411"/>
      <c r="N332" s="411">
        <v>100026.8</v>
      </c>
      <c r="O332" s="411"/>
      <c r="P332" s="411"/>
      <c r="Q332" s="413">
        <v>38224.26</v>
      </c>
      <c r="R332" s="413">
        <v>38000</v>
      </c>
    </row>
    <row r="333" spans="1:18" s="7" customFormat="1" ht="35.25" customHeight="1" x14ac:dyDescent="0.25">
      <c r="A333" s="406">
        <v>327</v>
      </c>
      <c r="B333" s="407" t="s">
        <v>552</v>
      </c>
      <c r="C333" s="414" t="s">
        <v>558</v>
      </c>
      <c r="D333" s="406">
        <v>5007576</v>
      </c>
      <c r="E333" s="414" t="s">
        <v>559</v>
      </c>
      <c r="F333" s="415" t="s">
        <v>195</v>
      </c>
      <c r="G333" s="409">
        <v>45000</v>
      </c>
      <c r="H333" s="411"/>
      <c r="I333" s="411"/>
      <c r="J333" s="411"/>
      <c r="K333" s="411"/>
      <c r="L333" s="411"/>
      <c r="M333" s="411"/>
      <c r="N333" s="411">
        <v>45000</v>
      </c>
      <c r="O333" s="411"/>
      <c r="P333" s="411"/>
      <c r="Q333" s="413">
        <v>12276</v>
      </c>
      <c r="R333" s="413">
        <v>12276</v>
      </c>
    </row>
    <row r="334" spans="1:18" s="7" customFormat="1" ht="35.25" customHeight="1" x14ac:dyDescent="0.25">
      <c r="A334" s="406">
        <v>328</v>
      </c>
      <c r="B334" s="407" t="s">
        <v>552</v>
      </c>
      <c r="C334" s="414" t="s">
        <v>560</v>
      </c>
      <c r="D334" s="406">
        <v>5007805</v>
      </c>
      <c r="E334" s="414" t="s">
        <v>561</v>
      </c>
      <c r="F334" s="415" t="s">
        <v>195</v>
      </c>
      <c r="G334" s="409">
        <v>98537.12</v>
      </c>
      <c r="H334" s="411"/>
      <c r="I334" s="411"/>
      <c r="J334" s="411"/>
      <c r="K334" s="411"/>
      <c r="L334" s="411"/>
      <c r="M334" s="411"/>
      <c r="N334" s="411">
        <v>98537.12</v>
      </c>
      <c r="O334" s="411"/>
      <c r="P334" s="411"/>
      <c r="Q334" s="413">
        <v>48824.07</v>
      </c>
      <c r="R334" s="413">
        <v>45000</v>
      </c>
    </row>
    <row r="335" spans="1:18" s="7" customFormat="1" ht="35.25" customHeight="1" x14ac:dyDescent="0.25">
      <c r="A335" s="406">
        <v>329</v>
      </c>
      <c r="B335" s="407" t="s">
        <v>552</v>
      </c>
      <c r="C335" s="414" t="s">
        <v>200</v>
      </c>
      <c r="D335" s="406">
        <v>5007815</v>
      </c>
      <c r="E335" s="414" t="s">
        <v>562</v>
      </c>
      <c r="F335" s="415" t="s">
        <v>195</v>
      </c>
      <c r="G335" s="409">
        <v>99712.65</v>
      </c>
      <c r="H335" s="411"/>
      <c r="I335" s="411"/>
      <c r="J335" s="411"/>
      <c r="K335" s="411"/>
      <c r="L335" s="411"/>
      <c r="M335" s="411"/>
      <c r="N335" s="411">
        <v>99712.65</v>
      </c>
      <c r="O335" s="411"/>
      <c r="P335" s="411"/>
      <c r="Q335" s="413">
        <v>58720.9</v>
      </c>
      <c r="R335" s="413">
        <v>56000</v>
      </c>
    </row>
    <row r="336" spans="1:18" s="7" customFormat="1" ht="35.25" customHeight="1" x14ac:dyDescent="0.25">
      <c r="A336" s="406">
        <v>330</v>
      </c>
      <c r="B336" s="407" t="s">
        <v>552</v>
      </c>
      <c r="C336" s="414" t="s">
        <v>217</v>
      </c>
      <c r="D336" s="406">
        <v>5007835</v>
      </c>
      <c r="E336" s="414" t="s">
        <v>563</v>
      </c>
      <c r="F336" s="415" t="s">
        <v>195</v>
      </c>
      <c r="G336" s="409">
        <v>49804.2</v>
      </c>
      <c r="H336" s="411"/>
      <c r="I336" s="411"/>
      <c r="J336" s="411"/>
      <c r="K336" s="411"/>
      <c r="L336" s="411"/>
      <c r="M336" s="411"/>
      <c r="N336" s="411">
        <v>49804.2</v>
      </c>
      <c r="O336" s="411"/>
      <c r="P336" s="411"/>
      <c r="Q336" s="413">
        <v>23000</v>
      </c>
      <c r="R336" s="413">
        <v>20000</v>
      </c>
    </row>
    <row r="337" spans="1:18" s="7" customFormat="1" ht="35.25" customHeight="1" x14ac:dyDescent="0.25">
      <c r="A337" s="406">
        <v>331</v>
      </c>
      <c r="B337" s="407" t="s">
        <v>552</v>
      </c>
      <c r="C337" s="414" t="s">
        <v>564</v>
      </c>
      <c r="D337" s="406">
        <v>5007891</v>
      </c>
      <c r="E337" s="414" t="s">
        <v>565</v>
      </c>
      <c r="F337" s="415" t="s">
        <v>195</v>
      </c>
      <c r="G337" s="409">
        <v>99907.75</v>
      </c>
      <c r="H337" s="411"/>
      <c r="I337" s="411"/>
      <c r="J337" s="411"/>
      <c r="K337" s="411"/>
      <c r="L337" s="411"/>
      <c r="M337" s="411"/>
      <c r="N337" s="411">
        <v>99907.75</v>
      </c>
      <c r="O337" s="411"/>
      <c r="P337" s="411"/>
      <c r="Q337" s="413">
        <v>51644.62</v>
      </c>
      <c r="R337" s="413">
        <v>51000</v>
      </c>
    </row>
    <row r="338" spans="1:18" s="7" customFormat="1" ht="35.25" customHeight="1" x14ac:dyDescent="0.25">
      <c r="A338" s="406">
        <v>332</v>
      </c>
      <c r="B338" s="407" t="s">
        <v>552</v>
      </c>
      <c r="C338" s="414" t="s">
        <v>193</v>
      </c>
      <c r="D338" s="406">
        <v>5010609</v>
      </c>
      <c r="E338" s="414" t="s">
        <v>566</v>
      </c>
      <c r="F338" s="415" t="s">
        <v>195</v>
      </c>
      <c r="G338" s="409">
        <v>3465000</v>
      </c>
      <c r="H338" s="411"/>
      <c r="I338" s="411"/>
      <c r="J338" s="411"/>
      <c r="K338" s="411"/>
      <c r="L338" s="411">
        <v>3300000</v>
      </c>
      <c r="M338" s="411"/>
      <c r="N338" s="411"/>
      <c r="O338" s="411"/>
      <c r="P338" s="411">
        <v>165000</v>
      </c>
      <c r="Q338" s="413">
        <v>1581427.82</v>
      </c>
      <c r="R338" s="413">
        <v>1500000</v>
      </c>
    </row>
    <row r="339" spans="1:18" s="7" customFormat="1" ht="35.25" customHeight="1" x14ac:dyDescent="0.25">
      <c r="A339" s="406">
        <v>333</v>
      </c>
      <c r="B339" s="407" t="s">
        <v>552</v>
      </c>
      <c r="C339" s="414" t="s">
        <v>200</v>
      </c>
      <c r="D339" s="406">
        <v>5010666</v>
      </c>
      <c r="E339" s="414" t="s">
        <v>567</v>
      </c>
      <c r="F339" s="415" t="s">
        <v>195</v>
      </c>
      <c r="G339" s="409">
        <v>3918204.12</v>
      </c>
      <c r="H339" s="411"/>
      <c r="I339" s="411"/>
      <c r="J339" s="411">
        <v>3918204.12</v>
      </c>
      <c r="K339" s="411"/>
      <c r="L339" s="411"/>
      <c r="M339" s="411"/>
      <c r="N339" s="411"/>
      <c r="O339" s="411"/>
      <c r="P339" s="411"/>
      <c r="Q339" s="413">
        <v>1918576.2</v>
      </c>
      <c r="R339" s="413">
        <v>1900000</v>
      </c>
    </row>
    <row r="340" spans="1:18" s="7" customFormat="1" ht="35.25" customHeight="1" x14ac:dyDescent="0.25">
      <c r="A340" s="406">
        <v>334</v>
      </c>
      <c r="B340" s="407" t="s">
        <v>552</v>
      </c>
      <c r="C340" s="414" t="s">
        <v>217</v>
      </c>
      <c r="D340" s="406" t="s">
        <v>568</v>
      </c>
      <c r="E340" s="414" t="s">
        <v>569</v>
      </c>
      <c r="F340" s="415" t="s">
        <v>195</v>
      </c>
      <c r="G340" s="409">
        <v>3143178.4</v>
      </c>
      <c r="H340" s="411"/>
      <c r="I340" s="411">
        <v>3085000</v>
      </c>
      <c r="J340" s="411"/>
      <c r="K340" s="411"/>
      <c r="L340" s="411"/>
      <c r="M340" s="411"/>
      <c r="N340" s="411"/>
      <c r="O340" s="411"/>
      <c r="P340" s="411">
        <v>58178.400000000001</v>
      </c>
      <c r="Q340" s="413">
        <v>1889417.64</v>
      </c>
      <c r="R340" s="413">
        <v>1800000</v>
      </c>
    </row>
    <row r="341" spans="1:18" s="7" customFormat="1" ht="35.25" customHeight="1" x14ac:dyDescent="0.25">
      <c r="A341" s="406">
        <v>335</v>
      </c>
      <c r="B341" s="407" t="s">
        <v>552</v>
      </c>
      <c r="C341" s="414" t="s">
        <v>560</v>
      </c>
      <c r="D341" s="406">
        <v>5019144</v>
      </c>
      <c r="E341" s="414" t="s">
        <v>570</v>
      </c>
      <c r="F341" s="415" t="s">
        <v>195</v>
      </c>
      <c r="G341" s="409">
        <v>821153.85000000009</v>
      </c>
      <c r="H341" s="411"/>
      <c r="I341" s="411"/>
      <c r="J341" s="411"/>
      <c r="K341" s="411"/>
      <c r="L341" s="411">
        <f>175213.68+606837.61</f>
        <v>782051.29</v>
      </c>
      <c r="M341" s="411"/>
      <c r="N341" s="411"/>
      <c r="O341" s="411"/>
      <c r="P341" s="411">
        <f>8760.68+30341.88</f>
        <v>39102.559999999998</v>
      </c>
      <c r="Q341" s="413">
        <v>424576.17</v>
      </c>
      <c r="R341" s="413">
        <v>430000</v>
      </c>
    </row>
    <row r="342" spans="1:18" s="7" customFormat="1" ht="35.25" customHeight="1" x14ac:dyDescent="0.25">
      <c r="A342" s="406">
        <v>336</v>
      </c>
      <c r="B342" s="407" t="s">
        <v>552</v>
      </c>
      <c r="C342" s="414" t="s">
        <v>571</v>
      </c>
      <c r="D342" s="406">
        <v>5019438</v>
      </c>
      <c r="E342" s="414" t="s">
        <v>572</v>
      </c>
      <c r="F342" s="415" t="s">
        <v>195</v>
      </c>
      <c r="G342" s="409">
        <v>2335104.7200000002</v>
      </c>
      <c r="H342" s="411"/>
      <c r="I342" s="411"/>
      <c r="J342" s="411"/>
      <c r="K342" s="411"/>
      <c r="L342" s="411">
        <f>4102564.1/2</f>
        <v>2051282.05</v>
      </c>
      <c r="M342" s="411"/>
      <c r="N342" s="411"/>
      <c r="O342" s="411"/>
      <c r="P342" s="411">
        <f>259750.6+24072.07</f>
        <v>283822.67</v>
      </c>
      <c r="Q342" s="413">
        <v>212053.373544</v>
      </c>
      <c r="R342" s="413">
        <v>220000</v>
      </c>
    </row>
    <row r="343" spans="1:18" s="7" customFormat="1" ht="35.25" customHeight="1" x14ac:dyDescent="0.25">
      <c r="A343" s="406">
        <v>337</v>
      </c>
      <c r="B343" s="407" t="s">
        <v>552</v>
      </c>
      <c r="C343" s="414" t="s">
        <v>200</v>
      </c>
      <c r="D343" s="406">
        <v>5042989</v>
      </c>
      <c r="E343" s="414" t="s">
        <v>573</v>
      </c>
      <c r="F343" s="415" t="s">
        <v>195</v>
      </c>
      <c r="G343" s="409">
        <v>182636.1</v>
      </c>
      <c r="H343" s="411"/>
      <c r="I343" s="411"/>
      <c r="J343" s="411"/>
      <c r="K343" s="411"/>
      <c r="L343" s="411"/>
      <c r="M343" s="411"/>
      <c r="N343" s="411">
        <v>182636.1</v>
      </c>
      <c r="O343" s="411"/>
      <c r="P343" s="411"/>
      <c r="Q343" s="413"/>
      <c r="R343" s="413">
        <v>95000</v>
      </c>
    </row>
    <row r="344" spans="1:18" s="7" customFormat="1" ht="35.25" customHeight="1" x14ac:dyDescent="0.25">
      <c r="A344" s="406">
        <v>338</v>
      </c>
      <c r="B344" s="407" t="s">
        <v>552</v>
      </c>
      <c r="C344" s="414" t="s">
        <v>193</v>
      </c>
      <c r="D344" s="406">
        <v>5043323</v>
      </c>
      <c r="E344" s="414" t="s">
        <v>574</v>
      </c>
      <c r="F344" s="415" t="s">
        <v>195</v>
      </c>
      <c r="G344" s="409">
        <v>473051.76</v>
      </c>
      <c r="H344" s="411"/>
      <c r="I344" s="411"/>
      <c r="J344" s="411"/>
      <c r="K344" s="411"/>
      <c r="L344" s="411"/>
      <c r="M344" s="411"/>
      <c r="N344" s="411">
        <v>473051.76</v>
      </c>
      <c r="O344" s="411"/>
      <c r="P344" s="411"/>
      <c r="Q344" s="413"/>
      <c r="R344" s="413">
        <v>250000</v>
      </c>
    </row>
    <row r="345" spans="1:18" s="7" customFormat="1" ht="35.25" customHeight="1" x14ac:dyDescent="0.25">
      <c r="A345" s="406">
        <v>339</v>
      </c>
      <c r="B345" s="407" t="s">
        <v>552</v>
      </c>
      <c r="C345" s="414" t="s">
        <v>217</v>
      </c>
      <c r="D345" s="406">
        <v>5044327</v>
      </c>
      <c r="E345" s="414" t="s">
        <v>575</v>
      </c>
      <c r="F345" s="415" t="s">
        <v>195</v>
      </c>
      <c r="G345" s="409">
        <v>212480.83</v>
      </c>
      <c r="H345" s="411"/>
      <c r="I345" s="411"/>
      <c r="J345" s="411"/>
      <c r="K345" s="411"/>
      <c r="L345" s="411"/>
      <c r="M345" s="411"/>
      <c r="N345" s="411">
        <v>212480.83</v>
      </c>
      <c r="O345" s="411"/>
      <c r="P345" s="411"/>
      <c r="Q345" s="413"/>
      <c r="R345" s="413">
        <v>110000</v>
      </c>
    </row>
    <row r="346" spans="1:18" s="7" customFormat="1" ht="35.25" customHeight="1" x14ac:dyDescent="0.25">
      <c r="A346" s="406">
        <v>340</v>
      </c>
      <c r="B346" s="407" t="s">
        <v>552</v>
      </c>
      <c r="C346" s="414" t="s">
        <v>217</v>
      </c>
      <c r="D346" s="406">
        <v>5044964</v>
      </c>
      <c r="E346" s="414" t="s">
        <v>576</v>
      </c>
      <c r="F346" s="415" t="s">
        <v>195</v>
      </c>
      <c r="G346" s="409">
        <v>3273426.65</v>
      </c>
      <c r="H346" s="411"/>
      <c r="I346" s="411">
        <v>3085000</v>
      </c>
      <c r="J346" s="411"/>
      <c r="K346" s="411"/>
      <c r="L346" s="411"/>
      <c r="M346" s="411"/>
      <c r="N346" s="411"/>
      <c r="O346" s="411"/>
      <c r="P346" s="411">
        <v>188426.65</v>
      </c>
      <c r="Q346" s="413">
        <v>120000</v>
      </c>
      <c r="R346" s="413">
        <v>1850000</v>
      </c>
    </row>
    <row r="347" spans="1:18" s="7" customFormat="1" ht="35.25" customHeight="1" x14ac:dyDescent="0.25">
      <c r="A347" s="406">
        <v>341</v>
      </c>
      <c r="B347" s="407" t="s">
        <v>552</v>
      </c>
      <c r="C347" s="414" t="s">
        <v>220</v>
      </c>
      <c r="D347" s="406">
        <v>5045002</v>
      </c>
      <c r="E347" s="414" t="s">
        <v>577</v>
      </c>
      <c r="F347" s="415" t="s">
        <v>195</v>
      </c>
      <c r="G347" s="409">
        <v>161290.32999999999</v>
      </c>
      <c r="H347" s="411"/>
      <c r="I347" s="411"/>
      <c r="J347" s="411">
        <v>161290.32999999999</v>
      </c>
      <c r="K347" s="411"/>
      <c r="L347" s="411"/>
      <c r="M347" s="411"/>
      <c r="N347" s="411"/>
      <c r="O347" s="411"/>
      <c r="P347" s="411"/>
      <c r="Q347" s="413"/>
      <c r="R347" s="413">
        <v>80000</v>
      </c>
    </row>
    <row r="348" spans="1:18" s="7" customFormat="1" ht="35.25" customHeight="1" x14ac:dyDescent="0.25">
      <c r="A348" s="406">
        <v>342</v>
      </c>
      <c r="B348" s="407" t="s">
        <v>552</v>
      </c>
      <c r="C348" s="414" t="s">
        <v>560</v>
      </c>
      <c r="D348" s="406">
        <v>5045878</v>
      </c>
      <c r="E348" s="414" t="s">
        <v>578</v>
      </c>
      <c r="F348" s="415" t="s">
        <v>195</v>
      </c>
      <c r="G348" s="409">
        <v>237666.13</v>
      </c>
      <c r="H348" s="411"/>
      <c r="I348" s="411"/>
      <c r="J348" s="411"/>
      <c r="K348" s="411"/>
      <c r="L348" s="411"/>
      <c r="M348" s="411"/>
      <c r="N348" s="411">
        <v>237666.13</v>
      </c>
      <c r="O348" s="411"/>
      <c r="P348" s="411"/>
      <c r="Q348" s="413"/>
      <c r="R348" s="413">
        <v>150000</v>
      </c>
    </row>
    <row r="349" spans="1:18" s="7" customFormat="1" ht="35.25" customHeight="1" x14ac:dyDescent="0.25">
      <c r="A349" s="406">
        <v>343</v>
      </c>
      <c r="B349" s="407" t="s">
        <v>552</v>
      </c>
      <c r="C349" s="414" t="s">
        <v>558</v>
      </c>
      <c r="D349" s="406">
        <v>5046482</v>
      </c>
      <c r="E349" s="414" t="s">
        <v>579</v>
      </c>
      <c r="F349" s="415" t="s">
        <v>195</v>
      </c>
      <c r="G349" s="409">
        <v>1105582</v>
      </c>
      <c r="H349" s="411"/>
      <c r="I349" s="411"/>
      <c r="J349" s="411"/>
      <c r="K349" s="411"/>
      <c r="L349" s="411"/>
      <c r="M349" s="411"/>
      <c r="N349" s="411">
        <v>1105582</v>
      </c>
      <c r="O349" s="411"/>
      <c r="P349" s="411"/>
      <c r="Q349" s="413"/>
      <c r="R349" s="413">
        <v>0</v>
      </c>
    </row>
    <row r="350" spans="1:18" s="7" customFormat="1" ht="35.25" customHeight="1" x14ac:dyDescent="0.25">
      <c r="A350" s="406">
        <v>344</v>
      </c>
      <c r="B350" s="407" t="s">
        <v>580</v>
      </c>
      <c r="C350" s="414" t="s">
        <v>581</v>
      </c>
      <c r="D350" s="406">
        <v>5007870</v>
      </c>
      <c r="E350" s="414" t="s">
        <v>582</v>
      </c>
      <c r="F350" s="415" t="s">
        <v>47</v>
      </c>
      <c r="G350" s="409">
        <v>361400</v>
      </c>
      <c r="H350" s="411"/>
      <c r="I350" s="411"/>
      <c r="J350" s="411">
        <f>338100/2</f>
        <v>169050</v>
      </c>
      <c r="K350" s="411"/>
      <c r="L350" s="411">
        <f>338100/2</f>
        <v>169050</v>
      </c>
      <c r="M350" s="411"/>
      <c r="N350" s="411"/>
      <c r="O350" s="411"/>
      <c r="P350" s="411">
        <v>23300</v>
      </c>
      <c r="Q350" s="413">
        <v>361400</v>
      </c>
      <c r="R350" s="413">
        <v>350000</v>
      </c>
    </row>
    <row r="351" spans="1:18" s="7" customFormat="1" ht="35.25" customHeight="1" x14ac:dyDescent="0.25">
      <c r="A351" s="406">
        <v>345</v>
      </c>
      <c r="B351" s="407" t="s">
        <v>580</v>
      </c>
      <c r="C351" s="414" t="s">
        <v>101</v>
      </c>
      <c r="D351" s="406">
        <v>5007955</v>
      </c>
      <c r="E351" s="414" t="s">
        <v>583</v>
      </c>
      <c r="F351" s="415" t="s">
        <v>47</v>
      </c>
      <c r="G351" s="409">
        <v>1463743</v>
      </c>
      <c r="H351" s="411"/>
      <c r="I351" s="411"/>
      <c r="J351" s="411"/>
      <c r="K351" s="411"/>
      <c r="L351" s="411">
        <v>1394063</v>
      </c>
      <c r="M351" s="411"/>
      <c r="N351" s="411"/>
      <c r="O351" s="411"/>
      <c r="P351" s="411">
        <v>69680</v>
      </c>
      <c r="Q351" s="413">
        <v>1439742.72</v>
      </c>
      <c r="R351" s="413">
        <v>1439000</v>
      </c>
    </row>
    <row r="352" spans="1:18" s="7" customFormat="1" ht="35.25" customHeight="1" x14ac:dyDescent="0.25">
      <c r="A352" s="406">
        <v>346</v>
      </c>
      <c r="B352" s="407" t="s">
        <v>580</v>
      </c>
      <c r="C352" s="414" t="s">
        <v>174</v>
      </c>
      <c r="D352" s="406">
        <v>5008033</v>
      </c>
      <c r="E352" s="414" t="s">
        <v>584</v>
      </c>
      <c r="F352" s="415" t="s">
        <v>47</v>
      </c>
      <c r="G352" s="409">
        <v>871794.17</v>
      </c>
      <c r="H352" s="411"/>
      <c r="I352" s="411"/>
      <c r="J352" s="411"/>
      <c r="K352" s="411"/>
      <c r="L352" s="411">
        <v>781794.17</v>
      </c>
      <c r="M352" s="411"/>
      <c r="N352" s="411"/>
      <c r="O352" s="411"/>
      <c r="P352" s="411">
        <v>90000</v>
      </c>
      <c r="Q352" s="413">
        <v>871794.17</v>
      </c>
      <c r="R352" s="413">
        <v>860000</v>
      </c>
    </row>
    <row r="353" spans="1:18" s="7" customFormat="1" ht="35.25" customHeight="1" x14ac:dyDescent="0.25">
      <c r="A353" s="406">
        <v>347</v>
      </c>
      <c r="B353" s="407" t="s">
        <v>580</v>
      </c>
      <c r="C353" s="414" t="s">
        <v>45</v>
      </c>
      <c r="D353" s="406">
        <v>5008098</v>
      </c>
      <c r="E353" s="414" t="s">
        <v>585</v>
      </c>
      <c r="F353" s="415" t="s">
        <v>47</v>
      </c>
      <c r="G353" s="409">
        <v>1311284.4099999999</v>
      </c>
      <c r="H353" s="411"/>
      <c r="I353" s="411"/>
      <c r="J353" s="411">
        <v>1237871.48</v>
      </c>
      <c r="K353" s="411"/>
      <c r="L353" s="411"/>
      <c r="M353" s="411"/>
      <c r="N353" s="411"/>
      <c r="O353" s="411"/>
      <c r="P353" s="411">
        <f>45760+27652.93</f>
        <v>73412.929999999993</v>
      </c>
      <c r="Q353" s="413">
        <v>1283631.48</v>
      </c>
      <c r="R353" s="413">
        <v>1283631</v>
      </c>
    </row>
    <row r="354" spans="1:18" s="7" customFormat="1" ht="35.25" customHeight="1" x14ac:dyDescent="0.25">
      <c r="A354" s="406">
        <v>348</v>
      </c>
      <c r="B354" s="407" t="s">
        <v>580</v>
      </c>
      <c r="C354" s="414" t="s">
        <v>586</v>
      </c>
      <c r="D354" s="406">
        <v>5008906</v>
      </c>
      <c r="E354" s="414" t="s">
        <v>587</v>
      </c>
      <c r="F354" s="415" t="s">
        <v>47</v>
      </c>
      <c r="G354" s="409">
        <v>468337.49</v>
      </c>
      <c r="H354" s="411"/>
      <c r="I354" s="411"/>
      <c r="J354" s="411"/>
      <c r="K354" s="411"/>
      <c r="L354" s="411">
        <v>436017.49</v>
      </c>
      <c r="M354" s="411"/>
      <c r="N354" s="411"/>
      <c r="O354" s="411"/>
      <c r="P354" s="411">
        <v>32320</v>
      </c>
      <c r="Q354" s="413">
        <v>468337.49</v>
      </c>
      <c r="R354" s="413">
        <v>468337</v>
      </c>
    </row>
    <row r="355" spans="1:18" s="7" customFormat="1" ht="35.25" customHeight="1" x14ac:dyDescent="0.25">
      <c r="A355" s="406">
        <v>349</v>
      </c>
      <c r="B355" s="407" t="s">
        <v>580</v>
      </c>
      <c r="C355" s="414" t="s">
        <v>157</v>
      </c>
      <c r="D355" s="406">
        <v>5009238</v>
      </c>
      <c r="E355" s="414" t="s">
        <v>588</v>
      </c>
      <c r="F355" s="415" t="s">
        <v>47</v>
      </c>
      <c r="G355" s="409">
        <v>112325.07</v>
      </c>
      <c r="H355" s="411"/>
      <c r="I355" s="411"/>
      <c r="J355" s="411">
        <v>100325.07</v>
      </c>
      <c r="K355" s="411"/>
      <c r="L355" s="411"/>
      <c r="M355" s="411"/>
      <c r="N355" s="411"/>
      <c r="O355" s="411"/>
      <c r="P355" s="411">
        <v>12000</v>
      </c>
      <c r="Q355" s="413">
        <v>112325.07</v>
      </c>
      <c r="R355" s="413">
        <v>110000</v>
      </c>
    </row>
    <row r="356" spans="1:18" s="7" customFormat="1" ht="35.25" customHeight="1" x14ac:dyDescent="0.25">
      <c r="A356" s="406">
        <v>350</v>
      </c>
      <c r="B356" s="407" t="s">
        <v>580</v>
      </c>
      <c r="C356" s="414" t="s">
        <v>589</v>
      </c>
      <c r="D356" s="406">
        <v>5016176</v>
      </c>
      <c r="E356" s="414" t="s">
        <v>590</v>
      </c>
      <c r="F356" s="415" t="s">
        <v>47</v>
      </c>
      <c r="G356" s="409">
        <v>251370.32</v>
      </c>
      <c r="H356" s="411"/>
      <c r="I356" s="411"/>
      <c r="J356" s="411"/>
      <c r="K356" s="411"/>
      <c r="L356" s="411"/>
      <c r="M356" s="411"/>
      <c r="N356" s="411">
        <v>251370.32</v>
      </c>
      <c r="O356" s="411"/>
      <c r="P356" s="411"/>
      <c r="Q356" s="413">
        <v>167951.3</v>
      </c>
      <c r="R356" s="413">
        <v>167951.3</v>
      </c>
    </row>
    <row r="357" spans="1:18" s="7" customFormat="1" ht="35.25" customHeight="1" x14ac:dyDescent="0.25">
      <c r="A357" s="406">
        <v>351</v>
      </c>
      <c r="B357" s="407" t="s">
        <v>580</v>
      </c>
      <c r="C357" s="414" t="s">
        <v>101</v>
      </c>
      <c r="D357" s="406">
        <v>5016202</v>
      </c>
      <c r="E357" s="414" t="s">
        <v>591</v>
      </c>
      <c r="F357" s="415" t="s">
        <v>47</v>
      </c>
      <c r="G357" s="409">
        <v>254854.95</v>
      </c>
      <c r="H357" s="411"/>
      <c r="I357" s="411"/>
      <c r="J357" s="411"/>
      <c r="K357" s="411"/>
      <c r="L357" s="411"/>
      <c r="M357" s="411"/>
      <c r="N357" s="411">
        <v>254854.95</v>
      </c>
      <c r="O357" s="411"/>
      <c r="P357" s="411"/>
      <c r="Q357" s="413"/>
      <c r="R357" s="413">
        <v>150000</v>
      </c>
    </row>
    <row r="358" spans="1:18" s="7" customFormat="1" ht="35.25" customHeight="1" x14ac:dyDescent="0.25">
      <c r="A358" s="406">
        <v>352</v>
      </c>
      <c r="B358" s="407" t="s">
        <v>580</v>
      </c>
      <c r="C358" s="414" t="s">
        <v>164</v>
      </c>
      <c r="D358" s="406">
        <v>5018516</v>
      </c>
      <c r="E358" s="414" t="s">
        <v>592</v>
      </c>
      <c r="F358" s="415" t="s">
        <v>47</v>
      </c>
      <c r="G358" s="409">
        <v>32551.9</v>
      </c>
      <c r="H358" s="411"/>
      <c r="I358" s="411"/>
      <c r="J358" s="411"/>
      <c r="K358" s="411"/>
      <c r="L358" s="411"/>
      <c r="M358" s="411"/>
      <c r="N358" s="411">
        <v>32551.9</v>
      </c>
      <c r="O358" s="411"/>
      <c r="P358" s="411"/>
      <c r="Q358" s="413"/>
      <c r="R358" s="413">
        <v>32552</v>
      </c>
    </row>
    <row r="359" spans="1:18" s="7" customFormat="1" ht="35.25" customHeight="1" x14ac:dyDescent="0.25">
      <c r="A359" s="406">
        <v>353</v>
      </c>
      <c r="B359" s="407" t="s">
        <v>580</v>
      </c>
      <c r="C359" s="414" t="s">
        <v>94</v>
      </c>
      <c r="D359" s="406">
        <v>5019457</v>
      </c>
      <c r="E359" s="414" t="s">
        <v>593</v>
      </c>
      <c r="F359" s="415" t="s">
        <v>47</v>
      </c>
      <c r="G359" s="409">
        <v>173277.11</v>
      </c>
      <c r="H359" s="411"/>
      <c r="I359" s="411"/>
      <c r="J359" s="411"/>
      <c r="K359" s="411"/>
      <c r="L359" s="411"/>
      <c r="M359" s="411"/>
      <c r="N359" s="411">
        <v>173277.11</v>
      </c>
      <c r="O359" s="411"/>
      <c r="P359" s="411"/>
      <c r="Q359" s="413"/>
      <c r="R359" s="413">
        <v>69205</v>
      </c>
    </row>
    <row r="360" spans="1:18" s="7" customFormat="1" ht="35.25" customHeight="1" x14ac:dyDescent="0.25">
      <c r="A360" s="406">
        <v>354</v>
      </c>
      <c r="B360" s="407" t="s">
        <v>580</v>
      </c>
      <c r="C360" s="414" t="s">
        <v>89</v>
      </c>
      <c r="D360" s="406">
        <v>5019648</v>
      </c>
      <c r="E360" s="414" t="s">
        <v>594</v>
      </c>
      <c r="F360" s="415" t="s">
        <v>47</v>
      </c>
      <c r="G360" s="409">
        <v>67850</v>
      </c>
      <c r="H360" s="411"/>
      <c r="I360" s="411"/>
      <c r="J360" s="411"/>
      <c r="K360" s="411"/>
      <c r="L360" s="411"/>
      <c r="M360" s="411"/>
      <c r="N360" s="411">
        <v>67850</v>
      </c>
      <c r="O360" s="411"/>
      <c r="P360" s="411"/>
      <c r="Q360" s="413">
        <v>0</v>
      </c>
      <c r="R360" s="413">
        <v>67850</v>
      </c>
    </row>
    <row r="361" spans="1:18" s="7" customFormat="1" ht="35.25" customHeight="1" x14ac:dyDescent="0.25">
      <c r="A361" s="406">
        <v>355</v>
      </c>
      <c r="B361" s="407" t="s">
        <v>580</v>
      </c>
      <c r="C361" s="414" t="s">
        <v>595</v>
      </c>
      <c r="D361" s="406">
        <v>5023649</v>
      </c>
      <c r="E361" s="414" t="s">
        <v>596</v>
      </c>
      <c r="F361" s="415" t="s">
        <v>47</v>
      </c>
      <c r="G361" s="409">
        <v>73000</v>
      </c>
      <c r="H361" s="411"/>
      <c r="I361" s="411"/>
      <c r="J361" s="411"/>
      <c r="K361" s="411"/>
      <c r="L361" s="411"/>
      <c r="M361" s="411"/>
      <c r="N361" s="411">
        <v>73000</v>
      </c>
      <c r="O361" s="411"/>
      <c r="P361" s="411"/>
      <c r="Q361" s="413">
        <v>13490.44</v>
      </c>
      <c r="R361" s="413">
        <v>13000</v>
      </c>
    </row>
    <row r="362" spans="1:18" s="7" customFormat="1" ht="35.25" customHeight="1" x14ac:dyDescent="0.25">
      <c r="A362" s="406">
        <v>356</v>
      </c>
      <c r="B362" s="407" t="s">
        <v>580</v>
      </c>
      <c r="C362" s="414" t="s">
        <v>595</v>
      </c>
      <c r="D362" s="406">
        <v>5028094</v>
      </c>
      <c r="E362" s="414" t="s">
        <v>597</v>
      </c>
      <c r="F362" s="415" t="s">
        <v>47</v>
      </c>
      <c r="G362" s="409">
        <v>73000</v>
      </c>
      <c r="H362" s="411"/>
      <c r="I362" s="411"/>
      <c r="J362" s="411"/>
      <c r="K362" s="411"/>
      <c r="L362" s="411"/>
      <c r="M362" s="411"/>
      <c r="N362" s="411">
        <v>73000</v>
      </c>
      <c r="O362" s="411"/>
      <c r="P362" s="411"/>
      <c r="Q362" s="413">
        <v>21642.71</v>
      </c>
      <c r="R362" s="413">
        <v>21000</v>
      </c>
    </row>
    <row r="363" spans="1:18" s="7" customFormat="1" ht="35.25" customHeight="1" x14ac:dyDescent="0.25">
      <c r="A363" s="406">
        <v>357</v>
      </c>
      <c r="B363" s="407" t="s">
        <v>580</v>
      </c>
      <c r="C363" s="414" t="s">
        <v>595</v>
      </c>
      <c r="D363" s="406">
        <v>5029380</v>
      </c>
      <c r="E363" s="414" t="s">
        <v>598</v>
      </c>
      <c r="F363" s="415" t="s">
        <v>47</v>
      </c>
      <c r="G363" s="409">
        <v>150000</v>
      </c>
      <c r="H363" s="411"/>
      <c r="I363" s="411"/>
      <c r="J363" s="411"/>
      <c r="K363" s="411"/>
      <c r="L363" s="411"/>
      <c r="M363" s="411"/>
      <c r="N363" s="411">
        <v>150000</v>
      </c>
      <c r="O363" s="411"/>
      <c r="P363" s="411"/>
      <c r="Q363" s="413">
        <v>0</v>
      </c>
      <c r="R363" s="413">
        <v>118336.92</v>
      </c>
    </row>
    <row r="364" spans="1:18" s="7" customFormat="1" ht="35.25" customHeight="1" x14ac:dyDescent="0.25">
      <c r="A364" s="406">
        <v>358</v>
      </c>
      <c r="B364" s="407" t="s">
        <v>580</v>
      </c>
      <c r="C364" s="414" t="s">
        <v>595</v>
      </c>
      <c r="D364" s="406">
        <v>5029478</v>
      </c>
      <c r="E364" s="414" t="s">
        <v>599</v>
      </c>
      <c r="F364" s="415" t="s">
        <v>47</v>
      </c>
      <c r="G364" s="409">
        <v>73000</v>
      </c>
      <c r="H364" s="411"/>
      <c r="I364" s="411"/>
      <c r="J364" s="411"/>
      <c r="K364" s="411"/>
      <c r="L364" s="411"/>
      <c r="M364" s="411"/>
      <c r="N364" s="411">
        <v>73000</v>
      </c>
      <c r="O364" s="411"/>
      <c r="P364" s="411"/>
      <c r="Q364" s="413" t="s">
        <v>510</v>
      </c>
      <c r="R364" s="413">
        <v>60000</v>
      </c>
    </row>
    <row r="365" spans="1:18" s="7" customFormat="1" ht="35.25" customHeight="1" x14ac:dyDescent="0.25">
      <c r="A365" s="406">
        <v>359</v>
      </c>
      <c r="B365" s="407" t="s">
        <v>580</v>
      </c>
      <c r="C365" s="414" t="s">
        <v>586</v>
      </c>
      <c r="D365" s="406">
        <v>5029558</v>
      </c>
      <c r="E365" s="414" t="s">
        <v>600</v>
      </c>
      <c r="F365" s="415" t="s">
        <v>47</v>
      </c>
      <c r="G365" s="409">
        <v>32725.95</v>
      </c>
      <c r="H365" s="411"/>
      <c r="I365" s="411"/>
      <c r="J365" s="411"/>
      <c r="K365" s="411"/>
      <c r="L365" s="411"/>
      <c r="M365" s="411"/>
      <c r="N365" s="411">
        <v>32725.95</v>
      </c>
      <c r="O365" s="411"/>
      <c r="P365" s="411"/>
      <c r="Q365" s="413"/>
      <c r="R365" s="413">
        <v>32000</v>
      </c>
    </row>
    <row r="366" spans="1:18" s="7" customFormat="1" ht="35.25" customHeight="1" x14ac:dyDescent="0.25">
      <c r="A366" s="406">
        <v>360</v>
      </c>
      <c r="B366" s="407" t="s">
        <v>580</v>
      </c>
      <c r="C366" s="414" t="s">
        <v>148</v>
      </c>
      <c r="D366" s="406">
        <v>5029869</v>
      </c>
      <c r="E366" s="414" t="s">
        <v>601</v>
      </c>
      <c r="F366" s="415" t="s">
        <v>47</v>
      </c>
      <c r="G366" s="409">
        <v>99853.01</v>
      </c>
      <c r="H366" s="411"/>
      <c r="I366" s="411"/>
      <c r="J366" s="411"/>
      <c r="K366" s="411"/>
      <c r="L366" s="411"/>
      <c r="M366" s="411"/>
      <c r="N366" s="411">
        <v>99853.01</v>
      </c>
      <c r="O366" s="411"/>
      <c r="P366" s="411"/>
      <c r="Q366" s="413"/>
      <c r="R366" s="413">
        <v>60000</v>
      </c>
    </row>
    <row r="367" spans="1:18" s="7" customFormat="1" ht="35.25" customHeight="1" x14ac:dyDescent="0.25">
      <c r="A367" s="406">
        <v>361</v>
      </c>
      <c r="B367" s="407" t="s">
        <v>580</v>
      </c>
      <c r="C367" s="414" t="s">
        <v>595</v>
      </c>
      <c r="D367" s="406">
        <v>5029907</v>
      </c>
      <c r="E367" s="414" t="s">
        <v>602</v>
      </c>
      <c r="F367" s="415" t="s">
        <v>47</v>
      </c>
      <c r="G367" s="409">
        <v>500000</v>
      </c>
      <c r="H367" s="411"/>
      <c r="I367" s="411"/>
      <c r="J367" s="411"/>
      <c r="K367" s="411"/>
      <c r="L367" s="411"/>
      <c r="M367" s="411"/>
      <c r="N367" s="411">
        <v>500000</v>
      </c>
      <c r="O367" s="411"/>
      <c r="P367" s="411"/>
      <c r="Q367" s="413" t="s">
        <v>510</v>
      </c>
      <c r="R367" s="413">
        <v>400000</v>
      </c>
    </row>
    <row r="368" spans="1:18" s="7" customFormat="1" ht="35.25" customHeight="1" x14ac:dyDescent="0.25">
      <c r="A368" s="406">
        <v>362</v>
      </c>
      <c r="B368" s="407" t="s">
        <v>580</v>
      </c>
      <c r="C368" s="414" t="s">
        <v>595</v>
      </c>
      <c r="D368" s="406">
        <v>5030059</v>
      </c>
      <c r="E368" s="414" t="s">
        <v>603</v>
      </c>
      <c r="F368" s="415" t="s">
        <v>47</v>
      </c>
      <c r="G368" s="409">
        <v>128500</v>
      </c>
      <c r="H368" s="411"/>
      <c r="I368" s="411"/>
      <c r="J368" s="411"/>
      <c r="K368" s="411"/>
      <c r="L368" s="411"/>
      <c r="M368" s="411"/>
      <c r="N368" s="411">
        <v>128500</v>
      </c>
      <c r="O368" s="411"/>
      <c r="P368" s="411"/>
      <c r="Q368" s="413"/>
      <c r="R368" s="413">
        <v>100000</v>
      </c>
    </row>
    <row r="369" spans="1:18" s="7" customFormat="1" ht="35.25" customHeight="1" x14ac:dyDescent="0.25">
      <c r="A369" s="406">
        <v>363</v>
      </c>
      <c r="B369" s="407" t="s">
        <v>580</v>
      </c>
      <c r="C369" s="414" t="s">
        <v>172</v>
      </c>
      <c r="D369" s="406">
        <v>5037941</v>
      </c>
      <c r="E369" s="414" t="s">
        <v>604</v>
      </c>
      <c r="F369" s="415" t="s">
        <v>47</v>
      </c>
      <c r="G369" s="409">
        <v>59744.7</v>
      </c>
      <c r="H369" s="411"/>
      <c r="I369" s="411"/>
      <c r="J369" s="411"/>
      <c r="K369" s="411"/>
      <c r="L369" s="411"/>
      <c r="M369" s="411"/>
      <c r="N369" s="411">
        <v>59744.7</v>
      </c>
      <c r="O369" s="411"/>
      <c r="P369" s="411"/>
      <c r="Q369" s="413"/>
      <c r="R369" s="413">
        <v>30000</v>
      </c>
    </row>
    <row r="370" spans="1:18" s="7" customFormat="1" ht="35.25" customHeight="1" x14ac:dyDescent="0.25">
      <c r="A370" s="406">
        <v>364</v>
      </c>
      <c r="B370" s="407" t="s">
        <v>580</v>
      </c>
      <c r="C370" s="414" t="s">
        <v>174</v>
      </c>
      <c r="D370" s="406">
        <v>5037984</v>
      </c>
      <c r="E370" s="414" t="s">
        <v>605</v>
      </c>
      <c r="F370" s="415" t="s">
        <v>47</v>
      </c>
      <c r="G370" s="409">
        <v>59557.52</v>
      </c>
      <c r="H370" s="411"/>
      <c r="I370" s="411"/>
      <c r="J370" s="411"/>
      <c r="K370" s="411"/>
      <c r="L370" s="411"/>
      <c r="M370" s="411"/>
      <c r="N370" s="411">
        <v>59557.52</v>
      </c>
      <c r="O370" s="411"/>
      <c r="P370" s="411"/>
      <c r="Q370" s="413"/>
      <c r="R370" s="413">
        <v>30000</v>
      </c>
    </row>
    <row r="371" spans="1:18" s="7" customFormat="1" ht="35.25" customHeight="1" x14ac:dyDescent="0.25">
      <c r="A371" s="406">
        <v>365</v>
      </c>
      <c r="B371" s="407" t="s">
        <v>580</v>
      </c>
      <c r="C371" s="414" t="s">
        <v>155</v>
      </c>
      <c r="D371" s="406">
        <v>5047207</v>
      </c>
      <c r="E371" s="414" t="s">
        <v>606</v>
      </c>
      <c r="F371" s="415" t="s">
        <v>47</v>
      </c>
      <c r="G371" s="409">
        <v>790000</v>
      </c>
      <c r="H371" s="411"/>
      <c r="I371" s="411"/>
      <c r="J371" s="411">
        <v>770000</v>
      </c>
      <c r="K371" s="411"/>
      <c r="L371" s="411"/>
      <c r="M371" s="411"/>
      <c r="N371" s="411"/>
      <c r="O371" s="411"/>
      <c r="P371" s="411">
        <v>20000</v>
      </c>
      <c r="Q371" s="413" t="s">
        <v>510</v>
      </c>
      <c r="R371" s="413">
        <v>450000</v>
      </c>
    </row>
    <row r="372" spans="1:18" s="7" customFormat="1" ht="35.25" customHeight="1" x14ac:dyDescent="0.25">
      <c r="A372" s="406">
        <v>366</v>
      </c>
      <c r="B372" s="407" t="s">
        <v>580</v>
      </c>
      <c r="C372" s="414" t="s">
        <v>607</v>
      </c>
      <c r="D372" s="406">
        <v>5049240</v>
      </c>
      <c r="E372" s="414" t="s">
        <v>608</v>
      </c>
      <c r="F372" s="415" t="s">
        <v>47</v>
      </c>
      <c r="G372" s="409">
        <v>1476000</v>
      </c>
      <c r="H372" s="411"/>
      <c r="I372" s="411"/>
      <c r="J372" s="411">
        <v>1476000</v>
      </c>
      <c r="K372" s="411"/>
      <c r="L372" s="411"/>
      <c r="M372" s="411"/>
      <c r="N372" s="411"/>
      <c r="O372" s="411"/>
      <c r="P372" s="411"/>
      <c r="Q372" s="413" t="s">
        <v>510</v>
      </c>
      <c r="R372" s="413">
        <v>750000</v>
      </c>
    </row>
    <row r="373" spans="1:18" s="7" customFormat="1" ht="35.25" customHeight="1" x14ac:dyDescent="0.25">
      <c r="A373" s="406">
        <v>367</v>
      </c>
      <c r="B373" s="407" t="s">
        <v>580</v>
      </c>
      <c r="C373" s="414" t="s">
        <v>164</v>
      </c>
      <c r="D373" s="406">
        <v>5052104</v>
      </c>
      <c r="E373" s="414" t="s">
        <v>609</v>
      </c>
      <c r="F373" s="415" t="s">
        <v>47</v>
      </c>
      <c r="G373" s="409">
        <v>759700</v>
      </c>
      <c r="H373" s="411"/>
      <c r="I373" s="411"/>
      <c r="J373" s="411">
        <v>730000</v>
      </c>
      <c r="K373" s="411"/>
      <c r="L373" s="411"/>
      <c r="M373" s="411"/>
      <c r="N373" s="411"/>
      <c r="O373" s="411"/>
      <c r="P373" s="411">
        <v>29700</v>
      </c>
      <c r="Q373" s="413"/>
      <c r="R373" s="413">
        <v>450000</v>
      </c>
    </row>
    <row r="374" spans="1:18" s="7" customFormat="1" ht="35.25" customHeight="1" x14ac:dyDescent="0.25">
      <c r="A374" s="406">
        <v>368</v>
      </c>
      <c r="B374" s="407" t="s">
        <v>580</v>
      </c>
      <c r="C374" s="414" t="s">
        <v>610</v>
      </c>
      <c r="D374" s="406">
        <v>5052430</v>
      </c>
      <c r="E374" s="414" t="s">
        <v>611</v>
      </c>
      <c r="F374" s="415" t="s">
        <v>47</v>
      </c>
      <c r="G374" s="409">
        <v>640000</v>
      </c>
      <c r="H374" s="411"/>
      <c r="I374" s="411"/>
      <c r="J374" s="411"/>
      <c r="K374" s="411"/>
      <c r="L374" s="411">
        <v>640000</v>
      </c>
      <c r="M374" s="411"/>
      <c r="N374" s="411"/>
      <c r="O374" s="411"/>
      <c r="P374" s="411"/>
      <c r="Q374" s="413" t="s">
        <v>510</v>
      </c>
      <c r="R374" s="413">
        <v>400000</v>
      </c>
    </row>
    <row r="375" spans="1:18" s="7" customFormat="1" ht="35.25" customHeight="1" x14ac:dyDescent="0.25">
      <c r="A375" s="406">
        <v>369</v>
      </c>
      <c r="B375" s="407" t="s">
        <v>580</v>
      </c>
      <c r="C375" s="414" t="s">
        <v>148</v>
      </c>
      <c r="D375" s="406">
        <v>5060310</v>
      </c>
      <c r="E375" s="414" t="s">
        <v>612</v>
      </c>
      <c r="F375" s="415" t="s">
        <v>47</v>
      </c>
      <c r="G375" s="409">
        <v>448600</v>
      </c>
      <c r="H375" s="411"/>
      <c r="I375" s="411"/>
      <c r="J375" s="411"/>
      <c r="K375" s="411"/>
      <c r="L375" s="411">
        <v>425000</v>
      </c>
      <c r="M375" s="411"/>
      <c r="N375" s="411"/>
      <c r="O375" s="411"/>
      <c r="P375" s="411">
        <v>23600</v>
      </c>
      <c r="Q375" s="413" t="s">
        <v>510</v>
      </c>
      <c r="R375" s="413">
        <v>250000</v>
      </c>
    </row>
    <row r="376" spans="1:18" s="7" customFormat="1" ht="35.25" customHeight="1" x14ac:dyDescent="0.25">
      <c r="A376" s="406">
        <v>370</v>
      </c>
      <c r="B376" s="407" t="s">
        <v>580</v>
      </c>
      <c r="C376" s="414" t="s">
        <v>613</v>
      </c>
      <c r="D376" s="406">
        <v>5063551</v>
      </c>
      <c r="E376" s="414" t="s">
        <v>614</v>
      </c>
      <c r="F376" s="415" t="s">
        <v>47</v>
      </c>
      <c r="G376" s="409">
        <v>528000</v>
      </c>
      <c r="H376" s="411"/>
      <c r="I376" s="411"/>
      <c r="J376" s="411">
        <v>528000</v>
      </c>
      <c r="K376" s="411"/>
      <c r="L376" s="411"/>
      <c r="M376" s="411"/>
      <c r="N376" s="411"/>
      <c r="O376" s="411"/>
      <c r="P376" s="411"/>
      <c r="Q376" s="413" t="s">
        <v>510</v>
      </c>
      <c r="R376" s="413">
        <v>400000</v>
      </c>
    </row>
    <row r="377" spans="1:18" s="7" customFormat="1" ht="35.25" customHeight="1" x14ac:dyDescent="0.25">
      <c r="A377" s="406">
        <v>371</v>
      </c>
      <c r="B377" s="407" t="s">
        <v>580</v>
      </c>
      <c r="C377" s="414" t="s">
        <v>174</v>
      </c>
      <c r="D377" s="406" t="s">
        <v>615</v>
      </c>
      <c r="E377" s="414" t="s">
        <v>616</v>
      </c>
      <c r="F377" s="415" t="s">
        <v>47</v>
      </c>
      <c r="G377" s="409">
        <v>1399603.23</v>
      </c>
      <c r="H377" s="411"/>
      <c r="I377" s="411"/>
      <c r="J377" s="411"/>
      <c r="K377" s="411"/>
      <c r="L377" s="411">
        <v>1350000</v>
      </c>
      <c r="M377" s="411"/>
      <c r="N377" s="411"/>
      <c r="O377" s="411"/>
      <c r="P377" s="411">
        <v>49603.23</v>
      </c>
      <c r="Q377" s="413" t="s">
        <v>510</v>
      </c>
      <c r="R377" s="413">
        <v>1000000</v>
      </c>
    </row>
    <row r="378" spans="1:18" s="7" customFormat="1" ht="35.25" customHeight="1" x14ac:dyDescent="0.25">
      <c r="A378" s="406">
        <v>372</v>
      </c>
      <c r="B378" s="407" t="s">
        <v>580</v>
      </c>
      <c r="C378" s="414" t="s">
        <v>617</v>
      </c>
      <c r="D378" s="406" t="s">
        <v>618</v>
      </c>
      <c r="E378" s="414" t="s">
        <v>619</v>
      </c>
      <c r="F378" s="415" t="s">
        <v>47</v>
      </c>
      <c r="G378" s="409">
        <v>988964.15</v>
      </c>
      <c r="H378" s="411"/>
      <c r="I378" s="411"/>
      <c r="J378" s="411">
        <v>900000</v>
      </c>
      <c r="K378" s="411"/>
      <c r="L378" s="411"/>
      <c r="M378" s="411"/>
      <c r="N378" s="411"/>
      <c r="O378" s="411"/>
      <c r="P378" s="411">
        <v>88964.15</v>
      </c>
      <c r="Q378" s="413" t="s">
        <v>510</v>
      </c>
      <c r="R378" s="413">
        <v>600000</v>
      </c>
    </row>
    <row r="379" spans="1:18" s="7" customFormat="1" ht="35.25" customHeight="1" x14ac:dyDescent="0.25">
      <c r="A379" s="406">
        <v>373</v>
      </c>
      <c r="B379" s="407" t="s">
        <v>620</v>
      </c>
      <c r="C379" s="414" t="s">
        <v>621</v>
      </c>
      <c r="D379" s="406">
        <v>5001073</v>
      </c>
      <c r="E379" s="414" t="s">
        <v>622</v>
      </c>
      <c r="F379" s="415" t="s">
        <v>77</v>
      </c>
      <c r="G379" s="409">
        <v>3353096.77</v>
      </c>
      <c r="H379" s="411"/>
      <c r="I379" s="411"/>
      <c r="J379" s="411">
        <v>3112096.77</v>
      </c>
      <c r="K379" s="411"/>
      <c r="L379" s="411"/>
      <c r="M379" s="411"/>
      <c r="N379" s="411"/>
      <c r="O379" s="411"/>
      <c r="P379" s="411">
        <v>241000</v>
      </c>
      <c r="Q379" s="413">
        <v>3232720.05</v>
      </c>
      <c r="R379" s="413">
        <v>3048013.06</v>
      </c>
    </row>
    <row r="380" spans="1:18" s="7" customFormat="1" ht="35.25" customHeight="1" x14ac:dyDescent="0.25">
      <c r="A380" s="406">
        <v>374</v>
      </c>
      <c r="B380" s="407" t="s">
        <v>620</v>
      </c>
      <c r="C380" s="414" t="s">
        <v>623</v>
      </c>
      <c r="D380" s="406">
        <v>5002391</v>
      </c>
      <c r="E380" s="414" t="s">
        <v>624</v>
      </c>
      <c r="F380" s="415" t="s">
        <v>77</v>
      </c>
      <c r="G380" s="409">
        <v>1249731.1300000001</v>
      </c>
      <c r="H380" s="411"/>
      <c r="I380" s="411"/>
      <c r="J380" s="411"/>
      <c r="K380" s="411"/>
      <c r="L380" s="411">
        <v>1016860.16</v>
      </c>
      <c r="M380" s="411"/>
      <c r="N380" s="411"/>
      <c r="O380" s="411"/>
      <c r="P380" s="411">
        <v>232870.97</v>
      </c>
      <c r="Q380" s="413">
        <v>1125731.1299999999</v>
      </c>
      <c r="R380" s="413">
        <v>1125731.1299999999</v>
      </c>
    </row>
    <row r="381" spans="1:18" s="7" customFormat="1" ht="35.25" customHeight="1" x14ac:dyDescent="0.25">
      <c r="A381" s="406">
        <v>375</v>
      </c>
      <c r="B381" s="407" t="s">
        <v>620</v>
      </c>
      <c r="C381" s="414" t="s">
        <v>185</v>
      </c>
      <c r="D381" s="406">
        <v>5003530</v>
      </c>
      <c r="E381" s="414" t="s">
        <v>625</v>
      </c>
      <c r="F381" s="415" t="s">
        <v>77</v>
      </c>
      <c r="G381" s="409">
        <v>7662666.25</v>
      </c>
      <c r="H381" s="411"/>
      <c r="I381" s="411"/>
      <c r="J381" s="411"/>
      <c r="K381" s="411"/>
      <c r="L381" s="411">
        <v>6640844</v>
      </c>
      <c r="M381" s="411"/>
      <c r="N381" s="411"/>
      <c r="O381" s="411"/>
      <c r="P381" s="411">
        <v>1021822.25</v>
      </c>
      <c r="Q381" s="413">
        <v>7592666.25</v>
      </c>
      <c r="R381" s="413">
        <v>6918515.46</v>
      </c>
    </row>
    <row r="382" spans="1:18" s="7" customFormat="1" ht="35.25" customHeight="1" x14ac:dyDescent="0.25">
      <c r="A382" s="406">
        <v>376</v>
      </c>
      <c r="B382" s="407" t="s">
        <v>620</v>
      </c>
      <c r="C382" s="414" t="s">
        <v>626</v>
      </c>
      <c r="D382" s="406">
        <v>5003689</v>
      </c>
      <c r="E382" s="414" t="s">
        <v>627</v>
      </c>
      <c r="F382" s="415" t="s">
        <v>77</v>
      </c>
      <c r="G382" s="409">
        <v>802006.45</v>
      </c>
      <c r="H382" s="411"/>
      <c r="I382" s="411">
        <v>802006.45</v>
      </c>
      <c r="J382" s="411"/>
      <c r="K382" s="411"/>
      <c r="L382" s="411"/>
      <c r="M382" s="411"/>
      <c r="N382" s="411"/>
      <c r="O382" s="411"/>
      <c r="P382" s="411"/>
      <c r="Q382" s="413">
        <v>676200</v>
      </c>
      <c r="R382" s="413">
        <v>801200</v>
      </c>
    </row>
    <row r="383" spans="1:18" s="7" customFormat="1" ht="35.25" customHeight="1" x14ac:dyDescent="0.25">
      <c r="A383" s="406">
        <v>377</v>
      </c>
      <c r="B383" s="407" t="s">
        <v>620</v>
      </c>
      <c r="C383" s="414" t="s">
        <v>628</v>
      </c>
      <c r="D383" s="406">
        <v>5003787</v>
      </c>
      <c r="E383" s="414" t="s">
        <v>629</v>
      </c>
      <c r="F383" s="415" t="s">
        <v>77</v>
      </c>
      <c r="G383" s="409">
        <v>4025806.75</v>
      </c>
      <c r="H383" s="411"/>
      <c r="I383" s="411"/>
      <c r="J383" s="411">
        <v>3297580.94</v>
      </c>
      <c r="K383" s="411"/>
      <c r="L383" s="411"/>
      <c r="M383" s="411"/>
      <c r="N383" s="411"/>
      <c r="O383" s="411"/>
      <c r="P383" s="411">
        <v>728225.81</v>
      </c>
      <c r="Q383" s="413">
        <v>3297580.64</v>
      </c>
      <c r="R383" s="413">
        <v>3300000</v>
      </c>
    </row>
    <row r="384" spans="1:18" s="7" customFormat="1" ht="35.25" customHeight="1" x14ac:dyDescent="0.25">
      <c r="A384" s="406">
        <v>378</v>
      </c>
      <c r="B384" s="407" t="s">
        <v>620</v>
      </c>
      <c r="C384" s="414" t="s">
        <v>87</v>
      </c>
      <c r="D384" s="406">
        <v>5003824</v>
      </c>
      <c r="E384" s="414" t="s">
        <v>630</v>
      </c>
      <c r="F384" s="415" t="s">
        <v>77</v>
      </c>
      <c r="G384" s="409">
        <v>559269.82000000007</v>
      </c>
      <c r="H384" s="411"/>
      <c r="I384" s="411"/>
      <c r="J384" s="411"/>
      <c r="K384" s="411"/>
      <c r="L384" s="411">
        <v>511269.82</v>
      </c>
      <c r="M384" s="411"/>
      <c r="N384" s="411"/>
      <c r="O384" s="411"/>
      <c r="P384" s="411">
        <v>48000</v>
      </c>
      <c r="Q384" s="413">
        <v>510911.93112600001</v>
      </c>
      <c r="R384" s="413">
        <v>507584.46</v>
      </c>
    </row>
    <row r="385" spans="1:18" s="7" customFormat="1" ht="35.25" customHeight="1" x14ac:dyDescent="0.25">
      <c r="A385" s="406">
        <v>379</v>
      </c>
      <c r="B385" s="407" t="s">
        <v>620</v>
      </c>
      <c r="C385" s="414" t="s">
        <v>631</v>
      </c>
      <c r="D385" s="406">
        <v>5003891</v>
      </c>
      <c r="E385" s="414" t="s">
        <v>632</v>
      </c>
      <c r="F385" s="415" t="s">
        <v>77</v>
      </c>
      <c r="G385" s="409">
        <v>1597900</v>
      </c>
      <c r="H385" s="411"/>
      <c r="I385" s="411"/>
      <c r="J385" s="411"/>
      <c r="K385" s="411"/>
      <c r="L385" s="411"/>
      <c r="M385" s="411">
        <v>1597900</v>
      </c>
      <c r="N385" s="411"/>
      <c r="O385" s="411"/>
      <c r="P385" s="411"/>
      <c r="Q385" s="413">
        <v>1525465</v>
      </c>
      <c r="R385" s="413">
        <v>1524960.7</v>
      </c>
    </row>
    <row r="386" spans="1:18" s="7" customFormat="1" ht="35.25" customHeight="1" x14ac:dyDescent="0.25">
      <c r="A386" s="406">
        <v>380</v>
      </c>
      <c r="B386" s="407" t="s">
        <v>620</v>
      </c>
      <c r="C386" s="414" t="s">
        <v>633</v>
      </c>
      <c r="D386" s="406">
        <v>5003901</v>
      </c>
      <c r="E386" s="414" t="s">
        <v>634</v>
      </c>
      <c r="F386" s="415" t="s">
        <v>77</v>
      </c>
      <c r="G386" s="409">
        <v>865710</v>
      </c>
      <c r="H386" s="411"/>
      <c r="I386" s="411"/>
      <c r="J386" s="411"/>
      <c r="K386" s="411"/>
      <c r="L386" s="411"/>
      <c r="M386" s="411">
        <v>865710</v>
      </c>
      <c r="N386" s="411"/>
      <c r="O386" s="411"/>
      <c r="P386" s="411"/>
      <c r="Q386" s="413">
        <v>865710</v>
      </c>
      <c r="R386" s="413">
        <v>852550.64</v>
      </c>
    </row>
    <row r="387" spans="1:18" s="7" customFormat="1" ht="35.25" customHeight="1" x14ac:dyDescent="0.25">
      <c r="A387" s="406">
        <v>381</v>
      </c>
      <c r="B387" s="407" t="s">
        <v>620</v>
      </c>
      <c r="C387" s="414" t="s">
        <v>635</v>
      </c>
      <c r="D387" s="406">
        <v>5003999</v>
      </c>
      <c r="E387" s="414" t="s">
        <v>636</v>
      </c>
      <c r="F387" s="415" t="s">
        <v>77</v>
      </c>
      <c r="G387" s="409">
        <v>685000</v>
      </c>
      <c r="H387" s="411"/>
      <c r="I387" s="411"/>
      <c r="J387" s="411"/>
      <c r="K387" s="411"/>
      <c r="L387" s="411"/>
      <c r="M387" s="411">
        <v>685000</v>
      </c>
      <c r="N387" s="411"/>
      <c r="O387" s="411"/>
      <c r="P387" s="411"/>
      <c r="Q387" s="413">
        <v>657970</v>
      </c>
      <c r="R387" s="413">
        <v>650000</v>
      </c>
    </row>
    <row r="388" spans="1:18" s="7" customFormat="1" ht="35.25" customHeight="1" x14ac:dyDescent="0.25">
      <c r="A388" s="406">
        <v>382</v>
      </c>
      <c r="B388" s="407" t="s">
        <v>620</v>
      </c>
      <c r="C388" s="414" t="s">
        <v>637</v>
      </c>
      <c r="D388" s="406">
        <v>5004063</v>
      </c>
      <c r="E388" s="414" t="s">
        <v>638</v>
      </c>
      <c r="F388" s="415" t="s">
        <v>77</v>
      </c>
      <c r="G388" s="409">
        <v>1846450</v>
      </c>
      <c r="H388" s="411"/>
      <c r="I388" s="411"/>
      <c r="J388" s="411"/>
      <c r="K388" s="411"/>
      <c r="L388" s="411"/>
      <c r="M388" s="411">
        <v>1846450</v>
      </c>
      <c r="N388" s="411"/>
      <c r="O388" s="411"/>
      <c r="P388" s="411"/>
      <c r="Q388" s="413">
        <v>1737020</v>
      </c>
      <c r="R388" s="413">
        <v>1700000</v>
      </c>
    </row>
    <row r="389" spans="1:18" s="7" customFormat="1" ht="35.25" customHeight="1" x14ac:dyDescent="0.25">
      <c r="A389" s="406">
        <v>383</v>
      </c>
      <c r="B389" s="407" t="s">
        <v>620</v>
      </c>
      <c r="C389" s="414" t="s">
        <v>75</v>
      </c>
      <c r="D389" s="406">
        <v>5004298</v>
      </c>
      <c r="E389" s="414" t="s">
        <v>639</v>
      </c>
      <c r="F389" s="415" t="s">
        <v>77</v>
      </c>
      <c r="G389" s="409">
        <v>1384705.59</v>
      </c>
      <c r="H389" s="411"/>
      <c r="I389" s="411"/>
      <c r="J389" s="411"/>
      <c r="K389" s="411"/>
      <c r="L389" s="411">
        <v>1354705.59</v>
      </c>
      <c r="M389" s="411"/>
      <c r="N389" s="411"/>
      <c r="O389" s="411"/>
      <c r="P389" s="411">
        <v>30000</v>
      </c>
      <c r="Q389" s="413"/>
      <c r="R389" s="413">
        <v>0</v>
      </c>
    </row>
    <row r="390" spans="1:18" s="7" customFormat="1" ht="35.25" customHeight="1" x14ac:dyDescent="0.25">
      <c r="A390" s="406">
        <v>384</v>
      </c>
      <c r="B390" s="407" t="s">
        <v>620</v>
      </c>
      <c r="C390" s="414" t="s">
        <v>621</v>
      </c>
      <c r="D390" s="406">
        <v>5052105</v>
      </c>
      <c r="E390" s="414" t="s">
        <v>640</v>
      </c>
      <c r="F390" s="415" t="s">
        <v>77</v>
      </c>
      <c r="G390" s="409">
        <v>17315139.52</v>
      </c>
      <c r="H390" s="411"/>
      <c r="I390" s="411"/>
      <c r="J390" s="411">
        <v>17315139.52</v>
      </c>
      <c r="K390" s="411"/>
      <c r="L390" s="411"/>
      <c r="M390" s="411"/>
      <c r="N390" s="411"/>
      <c r="O390" s="411"/>
      <c r="P390" s="411"/>
      <c r="Q390" s="413">
        <v>16575189.99</v>
      </c>
      <c r="R390" s="413">
        <v>17315140</v>
      </c>
    </row>
    <row r="391" spans="1:18" s="7" customFormat="1" ht="35.25" customHeight="1" x14ac:dyDescent="0.25">
      <c r="A391" s="406">
        <v>385</v>
      </c>
      <c r="B391" s="407" t="s">
        <v>641</v>
      </c>
      <c r="C391" s="414" t="s">
        <v>642</v>
      </c>
      <c r="D391" s="406">
        <v>5001192</v>
      </c>
      <c r="E391" s="414" t="s">
        <v>643</v>
      </c>
      <c r="F391" s="415" t="s">
        <v>93</v>
      </c>
      <c r="G391" s="409">
        <v>333591.95</v>
      </c>
      <c r="H391" s="411"/>
      <c r="I391" s="411"/>
      <c r="J391" s="411">
        <v>333591.95</v>
      </c>
      <c r="K391" s="411"/>
      <c r="L391" s="411"/>
      <c r="M391" s="411"/>
      <c r="N391" s="411"/>
      <c r="O391" s="411"/>
      <c r="P391" s="411"/>
      <c r="Q391" s="413">
        <v>327050.94</v>
      </c>
      <c r="R391" s="413">
        <v>327050.94</v>
      </c>
    </row>
    <row r="392" spans="1:18" s="7" customFormat="1" ht="35.25" customHeight="1" x14ac:dyDescent="0.25">
      <c r="A392" s="406">
        <v>386</v>
      </c>
      <c r="B392" s="407" t="s">
        <v>641</v>
      </c>
      <c r="C392" s="414" t="s">
        <v>153</v>
      </c>
      <c r="D392" s="406">
        <v>5001320</v>
      </c>
      <c r="E392" s="414" t="s">
        <v>644</v>
      </c>
      <c r="F392" s="415" t="s">
        <v>93</v>
      </c>
      <c r="G392" s="409">
        <v>206795.7</v>
      </c>
      <c r="H392" s="411"/>
      <c r="I392" s="411"/>
      <c r="J392" s="411">
        <v>206795.7</v>
      </c>
      <c r="K392" s="411"/>
      <c r="L392" s="411"/>
      <c r="M392" s="411"/>
      <c r="N392" s="411"/>
      <c r="O392" s="411"/>
      <c r="P392" s="411"/>
      <c r="Q392" s="413">
        <v>199071.35999999999</v>
      </c>
      <c r="R392" s="413">
        <v>198979.59</v>
      </c>
    </row>
    <row r="393" spans="1:18" s="7" customFormat="1" ht="35.25" customHeight="1" x14ac:dyDescent="0.25">
      <c r="A393" s="406">
        <v>387</v>
      </c>
      <c r="B393" s="407" t="s">
        <v>641</v>
      </c>
      <c r="C393" s="414" t="s">
        <v>645</v>
      </c>
      <c r="D393" s="406">
        <v>5001334</v>
      </c>
      <c r="E393" s="414" t="s">
        <v>646</v>
      </c>
      <c r="F393" s="415" t="s">
        <v>93</v>
      </c>
      <c r="G393" s="409">
        <v>258335.97</v>
      </c>
      <c r="H393" s="411"/>
      <c r="I393" s="411"/>
      <c r="J393" s="411">
        <v>258335.97</v>
      </c>
      <c r="K393" s="411"/>
      <c r="L393" s="411"/>
      <c r="M393" s="411"/>
      <c r="N393" s="411"/>
      <c r="O393" s="411"/>
      <c r="P393" s="411"/>
      <c r="Q393" s="413">
        <v>258335.97</v>
      </c>
      <c r="R393" s="413">
        <v>255085.96</v>
      </c>
    </row>
    <row r="394" spans="1:18" s="7" customFormat="1" ht="35.25" customHeight="1" x14ac:dyDescent="0.25">
      <c r="A394" s="406">
        <v>388</v>
      </c>
      <c r="B394" s="407" t="s">
        <v>641</v>
      </c>
      <c r="C394" s="414" t="s">
        <v>116</v>
      </c>
      <c r="D394" s="406">
        <v>5001410</v>
      </c>
      <c r="E394" s="414" t="s">
        <v>647</v>
      </c>
      <c r="F394" s="415" t="s">
        <v>93</v>
      </c>
      <c r="G394" s="409">
        <v>192600</v>
      </c>
      <c r="H394" s="411"/>
      <c r="I394" s="411"/>
      <c r="J394" s="411">
        <v>192600</v>
      </c>
      <c r="K394" s="411"/>
      <c r="L394" s="411"/>
      <c r="M394" s="411"/>
      <c r="N394" s="411"/>
      <c r="O394" s="411"/>
      <c r="P394" s="411"/>
      <c r="Q394" s="413">
        <v>176718.88</v>
      </c>
      <c r="R394" s="413">
        <v>176390.81</v>
      </c>
    </row>
    <row r="395" spans="1:18" s="7" customFormat="1" ht="35.25" customHeight="1" x14ac:dyDescent="0.25">
      <c r="A395" s="406">
        <v>389</v>
      </c>
      <c r="B395" s="407" t="s">
        <v>641</v>
      </c>
      <c r="C395" s="414" t="s">
        <v>91</v>
      </c>
      <c r="D395" s="406">
        <v>5001445</v>
      </c>
      <c r="E395" s="414" t="s">
        <v>648</v>
      </c>
      <c r="F395" s="415" t="s">
        <v>93</v>
      </c>
      <c r="G395" s="409">
        <v>392980.57</v>
      </c>
      <c r="H395" s="411"/>
      <c r="I395" s="411"/>
      <c r="J395" s="411"/>
      <c r="K395" s="411"/>
      <c r="L395" s="411">
        <v>376180.57</v>
      </c>
      <c r="M395" s="411"/>
      <c r="N395" s="411"/>
      <c r="O395" s="411"/>
      <c r="P395" s="411">
        <v>16800</v>
      </c>
      <c r="Q395" s="413">
        <v>374775.42</v>
      </c>
      <c r="R395" s="413">
        <v>374771.31</v>
      </c>
    </row>
    <row r="396" spans="1:18" s="7" customFormat="1" ht="35.25" customHeight="1" x14ac:dyDescent="0.25">
      <c r="A396" s="406">
        <v>390</v>
      </c>
      <c r="B396" s="407" t="s">
        <v>641</v>
      </c>
      <c r="C396" s="414" t="s">
        <v>206</v>
      </c>
      <c r="D396" s="406">
        <v>5001507</v>
      </c>
      <c r="E396" s="414" t="s">
        <v>649</v>
      </c>
      <c r="F396" s="415" t="s">
        <v>93</v>
      </c>
      <c r="G396" s="409">
        <v>1442006.62</v>
      </c>
      <c r="H396" s="411"/>
      <c r="I396" s="411"/>
      <c r="J396" s="411">
        <f>1397819.52*1/3</f>
        <v>465939.84</v>
      </c>
      <c r="K396" s="411"/>
      <c r="L396" s="411">
        <f>1397819.52*2/3</f>
        <v>931879.68</v>
      </c>
      <c r="M396" s="411"/>
      <c r="N396" s="411"/>
      <c r="O396" s="411"/>
      <c r="P396" s="411">
        <v>44187.1</v>
      </c>
      <c r="Q396" s="413">
        <v>1442006.62</v>
      </c>
      <c r="R396" s="413">
        <v>1440000</v>
      </c>
    </row>
    <row r="397" spans="1:18" s="7" customFormat="1" ht="35.25" customHeight="1" x14ac:dyDescent="0.25">
      <c r="A397" s="406">
        <v>391</v>
      </c>
      <c r="B397" s="407" t="s">
        <v>641</v>
      </c>
      <c r="C397" s="414" t="s">
        <v>91</v>
      </c>
      <c r="D397" s="406">
        <v>5001511</v>
      </c>
      <c r="E397" s="414" t="s">
        <v>650</v>
      </c>
      <c r="F397" s="415" t="s">
        <v>93</v>
      </c>
      <c r="G397" s="409">
        <v>240141.04</v>
      </c>
      <c r="H397" s="411"/>
      <c r="I397" s="411"/>
      <c r="J397" s="411">
        <v>240141.04</v>
      </c>
      <c r="K397" s="411"/>
      <c r="L397" s="411"/>
      <c r="M397" s="411"/>
      <c r="N397" s="411"/>
      <c r="O397" s="411"/>
      <c r="P397" s="411"/>
      <c r="Q397" s="413">
        <v>240141.04</v>
      </c>
      <c r="R397" s="413">
        <v>240141.04</v>
      </c>
    </row>
    <row r="398" spans="1:18" s="7" customFormat="1" ht="35.25" customHeight="1" x14ac:dyDescent="0.25">
      <c r="A398" s="406">
        <v>392</v>
      </c>
      <c r="B398" s="407" t="s">
        <v>641</v>
      </c>
      <c r="C398" s="414" t="s">
        <v>116</v>
      </c>
      <c r="D398" s="406">
        <v>5001631</v>
      </c>
      <c r="E398" s="414" t="s">
        <v>651</v>
      </c>
      <c r="F398" s="415" t="s">
        <v>93</v>
      </c>
      <c r="G398" s="409">
        <v>202450.31</v>
      </c>
      <c r="H398" s="411"/>
      <c r="I398" s="411"/>
      <c r="J398" s="411">
        <v>202450.31</v>
      </c>
      <c r="K398" s="411"/>
      <c r="L398" s="411"/>
      <c r="M398" s="411"/>
      <c r="N398" s="411"/>
      <c r="O398" s="411"/>
      <c r="P398" s="411"/>
      <c r="Q398" s="413">
        <v>202450.3</v>
      </c>
      <c r="R398" s="413">
        <v>193556.36</v>
      </c>
    </row>
    <row r="399" spans="1:18" s="7" customFormat="1" ht="35.25" customHeight="1" x14ac:dyDescent="0.25">
      <c r="A399" s="406">
        <v>393</v>
      </c>
      <c r="B399" s="407" t="s">
        <v>641</v>
      </c>
      <c r="C399" s="414" t="s">
        <v>652</v>
      </c>
      <c r="D399" s="406">
        <v>5001644</v>
      </c>
      <c r="E399" s="414" t="s">
        <v>653</v>
      </c>
      <c r="F399" s="415" t="s">
        <v>93</v>
      </c>
      <c r="G399" s="409">
        <v>305429.90999999997</v>
      </c>
      <c r="H399" s="411"/>
      <c r="I399" s="411"/>
      <c r="J399" s="411">
        <v>285268.62</v>
      </c>
      <c r="K399" s="411"/>
      <c r="L399" s="411"/>
      <c r="M399" s="411"/>
      <c r="N399" s="411"/>
      <c r="O399" s="411"/>
      <c r="P399" s="411">
        <v>20161.29</v>
      </c>
      <c r="Q399" s="413">
        <v>247936.47</v>
      </c>
      <c r="R399" s="413">
        <v>244324.2</v>
      </c>
    </row>
    <row r="400" spans="1:18" s="7" customFormat="1" ht="35.25" customHeight="1" x14ac:dyDescent="0.25">
      <c r="A400" s="406">
        <v>394</v>
      </c>
      <c r="B400" s="407" t="s">
        <v>641</v>
      </c>
      <c r="C400" s="414" t="s">
        <v>654</v>
      </c>
      <c r="D400" s="406">
        <v>5001668</v>
      </c>
      <c r="E400" s="414" t="s">
        <v>655</v>
      </c>
      <c r="F400" s="415" t="s">
        <v>93</v>
      </c>
      <c r="G400" s="409">
        <v>891796.78</v>
      </c>
      <c r="H400" s="411"/>
      <c r="I400" s="411"/>
      <c r="J400" s="411">
        <v>871796.78</v>
      </c>
      <c r="K400" s="411"/>
      <c r="L400" s="411"/>
      <c r="M400" s="411"/>
      <c r="N400" s="411"/>
      <c r="O400" s="411"/>
      <c r="P400" s="411">
        <v>20000</v>
      </c>
      <c r="Q400" s="413">
        <v>871796.78</v>
      </c>
      <c r="R400" s="413">
        <v>1100000</v>
      </c>
    </row>
    <row r="401" spans="1:18" s="7" customFormat="1" ht="35.25" customHeight="1" x14ac:dyDescent="0.25">
      <c r="A401" s="406">
        <v>395</v>
      </c>
      <c r="B401" s="407" t="s">
        <v>641</v>
      </c>
      <c r="C401" s="414" t="s">
        <v>654</v>
      </c>
      <c r="D401" s="406">
        <v>5001744</v>
      </c>
      <c r="E401" s="414" t="s">
        <v>656</v>
      </c>
      <c r="F401" s="415" t="s">
        <v>93</v>
      </c>
      <c r="G401" s="409">
        <v>409955.58</v>
      </c>
      <c r="H401" s="411"/>
      <c r="I401" s="411">
        <v>401891.06</v>
      </c>
      <c r="J401" s="411"/>
      <c r="K401" s="411"/>
      <c r="L401" s="411"/>
      <c r="M401" s="411"/>
      <c r="N401" s="411"/>
      <c r="O401" s="411"/>
      <c r="P401" s="411">
        <v>8064.52</v>
      </c>
      <c r="Q401" s="413">
        <v>384700.07</v>
      </c>
      <c r="R401" s="413">
        <v>379895.2</v>
      </c>
    </row>
    <row r="402" spans="1:18" s="7" customFormat="1" ht="35.25" customHeight="1" x14ac:dyDescent="0.25">
      <c r="A402" s="406">
        <v>396</v>
      </c>
      <c r="B402" s="407" t="s">
        <v>641</v>
      </c>
      <c r="C402" s="414" t="s">
        <v>191</v>
      </c>
      <c r="D402" s="406">
        <v>5001802</v>
      </c>
      <c r="E402" s="414" t="s">
        <v>657</v>
      </c>
      <c r="F402" s="415" t="s">
        <v>93</v>
      </c>
      <c r="G402" s="409">
        <v>437767.61000000004</v>
      </c>
      <c r="H402" s="411"/>
      <c r="I402" s="411">
        <v>433745.33</v>
      </c>
      <c r="J402" s="411"/>
      <c r="K402" s="411"/>
      <c r="L402" s="411"/>
      <c r="M402" s="411"/>
      <c r="N402" s="411"/>
      <c r="O402" s="411"/>
      <c r="P402" s="411">
        <v>4022.28</v>
      </c>
      <c r="Q402" s="413">
        <v>437767.61</v>
      </c>
      <c r="R402" s="413">
        <v>398079.94</v>
      </c>
    </row>
    <row r="403" spans="1:18" s="7" customFormat="1" ht="35.25" customHeight="1" x14ac:dyDescent="0.25">
      <c r="A403" s="406">
        <v>397</v>
      </c>
      <c r="B403" s="407" t="s">
        <v>641</v>
      </c>
      <c r="C403" s="414" t="s">
        <v>652</v>
      </c>
      <c r="D403" s="406">
        <v>5001875</v>
      </c>
      <c r="E403" s="414" t="s">
        <v>658</v>
      </c>
      <c r="F403" s="415" t="s">
        <v>93</v>
      </c>
      <c r="G403" s="409">
        <v>1636190.89</v>
      </c>
      <c r="H403" s="411"/>
      <c r="I403" s="411"/>
      <c r="J403" s="411">
        <f>1626190.89/2</f>
        <v>813095.44499999995</v>
      </c>
      <c r="K403" s="411"/>
      <c r="L403" s="411">
        <f>1626190.89/2</f>
        <v>813095.44499999995</v>
      </c>
      <c r="M403" s="411"/>
      <c r="N403" s="411"/>
      <c r="O403" s="411"/>
      <c r="P403" s="411">
        <v>10000</v>
      </c>
      <c r="Q403" s="413">
        <v>1626190.89</v>
      </c>
      <c r="R403" s="413">
        <v>1550000</v>
      </c>
    </row>
    <row r="404" spans="1:18" s="7" customFormat="1" ht="35.25" customHeight="1" x14ac:dyDescent="0.25">
      <c r="A404" s="406">
        <v>398</v>
      </c>
      <c r="B404" s="407" t="s">
        <v>641</v>
      </c>
      <c r="C404" s="414" t="s">
        <v>652</v>
      </c>
      <c r="D404" s="406">
        <v>5001878</v>
      </c>
      <c r="E404" s="414" t="s">
        <v>659</v>
      </c>
      <c r="F404" s="415" t="s">
        <v>93</v>
      </c>
      <c r="G404" s="409">
        <v>177419.36000000002</v>
      </c>
      <c r="H404" s="411"/>
      <c r="I404" s="411">
        <v>173387.1</v>
      </c>
      <c r="J404" s="411"/>
      <c r="K404" s="411"/>
      <c r="L404" s="411"/>
      <c r="M404" s="411"/>
      <c r="N404" s="411"/>
      <c r="O404" s="411"/>
      <c r="P404" s="411">
        <v>4032.26</v>
      </c>
      <c r="Q404" s="413"/>
      <c r="R404" s="413">
        <v>162000</v>
      </c>
    </row>
    <row r="405" spans="1:18" s="7" customFormat="1" ht="35.25" customHeight="1" x14ac:dyDescent="0.25">
      <c r="A405" s="406">
        <v>399</v>
      </c>
      <c r="B405" s="407" t="s">
        <v>641</v>
      </c>
      <c r="C405" s="414" t="s">
        <v>652</v>
      </c>
      <c r="D405" s="406">
        <v>5001909</v>
      </c>
      <c r="E405" s="414" t="s">
        <v>660</v>
      </c>
      <c r="F405" s="415" t="s">
        <v>93</v>
      </c>
      <c r="G405" s="409">
        <v>343974.15</v>
      </c>
      <c r="H405" s="411"/>
      <c r="I405" s="411">
        <v>307845.12</v>
      </c>
      <c r="J405" s="411"/>
      <c r="K405" s="411"/>
      <c r="L405" s="411"/>
      <c r="M405" s="411"/>
      <c r="N405" s="411"/>
      <c r="O405" s="411"/>
      <c r="P405" s="411">
        <v>36129.03</v>
      </c>
      <c r="Q405" s="413">
        <v>336081.01</v>
      </c>
      <c r="R405" s="413">
        <v>331059.67</v>
      </c>
    </row>
    <row r="406" spans="1:18" s="7" customFormat="1" ht="35.25" customHeight="1" x14ac:dyDescent="0.25">
      <c r="A406" s="406">
        <v>400</v>
      </c>
      <c r="B406" s="407" t="s">
        <v>641</v>
      </c>
      <c r="C406" s="414" t="s">
        <v>661</v>
      </c>
      <c r="D406" s="406">
        <v>5024481</v>
      </c>
      <c r="E406" s="414" t="s">
        <v>662</v>
      </c>
      <c r="F406" s="415" t="s">
        <v>93</v>
      </c>
      <c r="G406" s="409">
        <v>1355000</v>
      </c>
      <c r="H406" s="411"/>
      <c r="I406" s="411"/>
      <c r="J406" s="411">
        <v>1355000</v>
      </c>
      <c r="K406" s="411"/>
      <c r="L406" s="411"/>
      <c r="M406" s="411"/>
      <c r="N406" s="411"/>
      <c r="O406" s="411"/>
      <c r="P406" s="411"/>
      <c r="Q406" s="413"/>
      <c r="R406" s="413">
        <v>1000000</v>
      </c>
    </row>
    <row r="407" spans="1:18" s="7" customFormat="1" ht="35.25" customHeight="1" x14ac:dyDescent="0.25">
      <c r="A407" s="406">
        <v>401</v>
      </c>
      <c r="B407" s="407" t="s">
        <v>641</v>
      </c>
      <c r="C407" s="414" t="s">
        <v>663</v>
      </c>
      <c r="D407" s="406">
        <v>5026225</v>
      </c>
      <c r="E407" s="414" t="s">
        <v>664</v>
      </c>
      <c r="F407" s="415" t="s">
        <v>93</v>
      </c>
      <c r="G407" s="409">
        <v>200000</v>
      </c>
      <c r="H407" s="411"/>
      <c r="I407" s="411"/>
      <c r="J407" s="411"/>
      <c r="K407" s="411">
        <v>200000</v>
      </c>
      <c r="L407" s="411"/>
      <c r="M407" s="411"/>
      <c r="N407" s="411"/>
      <c r="O407" s="411"/>
      <c r="P407" s="411"/>
      <c r="Q407" s="413"/>
      <c r="R407" s="413">
        <v>200000</v>
      </c>
    </row>
    <row r="408" spans="1:18" s="7" customFormat="1" ht="35.25" customHeight="1" x14ac:dyDescent="0.25">
      <c r="A408" s="406">
        <v>402</v>
      </c>
      <c r="B408" s="407" t="s">
        <v>641</v>
      </c>
      <c r="C408" s="414" t="s">
        <v>91</v>
      </c>
      <c r="D408" s="406">
        <v>5027215</v>
      </c>
      <c r="E408" s="414" t="s">
        <v>665</v>
      </c>
      <c r="F408" s="415" t="s">
        <v>93</v>
      </c>
      <c r="G408" s="409">
        <v>768702.8</v>
      </c>
      <c r="H408" s="411"/>
      <c r="I408" s="411"/>
      <c r="J408" s="411"/>
      <c r="K408" s="411"/>
      <c r="L408" s="411">
        <v>739476.99</v>
      </c>
      <c r="M408" s="411"/>
      <c r="N408" s="411"/>
      <c r="O408" s="411"/>
      <c r="P408" s="411">
        <v>29225.81</v>
      </c>
      <c r="Q408" s="413">
        <v>739476.99</v>
      </c>
      <c r="R408" s="413">
        <v>739000</v>
      </c>
    </row>
    <row r="409" spans="1:18" s="7" customFormat="1" ht="35.25" customHeight="1" x14ac:dyDescent="0.25">
      <c r="A409" s="406">
        <v>403</v>
      </c>
      <c r="B409" s="407" t="s">
        <v>641</v>
      </c>
      <c r="C409" s="414" t="s">
        <v>116</v>
      </c>
      <c r="D409" s="406">
        <v>5027242</v>
      </c>
      <c r="E409" s="414" t="s">
        <v>666</v>
      </c>
      <c r="F409" s="415" t="s">
        <v>93</v>
      </c>
      <c r="G409" s="409">
        <v>3428482.08</v>
      </c>
      <c r="H409" s="411"/>
      <c r="I409" s="411">
        <v>1600000</v>
      </c>
      <c r="J409" s="411"/>
      <c r="K409" s="411"/>
      <c r="L409" s="411">
        <v>1828482.08</v>
      </c>
      <c r="M409" s="411"/>
      <c r="N409" s="411"/>
      <c r="O409" s="411"/>
      <c r="P409" s="411"/>
      <c r="Q409" s="413">
        <v>1828482.08</v>
      </c>
      <c r="R409" s="413">
        <v>3350000</v>
      </c>
    </row>
    <row r="410" spans="1:18" s="7" customFormat="1" ht="35.25" customHeight="1" x14ac:dyDescent="0.25">
      <c r="A410" s="406">
        <v>404</v>
      </c>
      <c r="B410" s="407" t="s">
        <v>641</v>
      </c>
      <c r="C410" s="414" t="s">
        <v>116</v>
      </c>
      <c r="D410" s="406">
        <v>5027354</v>
      </c>
      <c r="E410" s="414" t="s">
        <v>667</v>
      </c>
      <c r="F410" s="415" t="s">
        <v>93</v>
      </c>
      <c r="G410" s="409">
        <v>2335818.5</v>
      </c>
      <c r="H410" s="411"/>
      <c r="I410" s="411">
        <v>2335818.5</v>
      </c>
      <c r="J410" s="411"/>
      <c r="K410" s="411"/>
      <c r="L410" s="411"/>
      <c r="M410" s="411"/>
      <c r="N410" s="411"/>
      <c r="O410" s="411"/>
      <c r="P410" s="411"/>
      <c r="Q410" s="413">
        <v>735818.5</v>
      </c>
      <c r="R410" s="413">
        <v>1929819.06</v>
      </c>
    </row>
    <row r="411" spans="1:18" s="7" customFormat="1" ht="35.25" customHeight="1" x14ac:dyDescent="0.25">
      <c r="A411" s="406">
        <v>405</v>
      </c>
      <c r="B411" s="407" t="s">
        <v>641</v>
      </c>
      <c r="C411" s="414" t="s">
        <v>91</v>
      </c>
      <c r="D411" s="406">
        <v>5027404</v>
      </c>
      <c r="E411" s="414" t="s">
        <v>668</v>
      </c>
      <c r="F411" s="415" t="s">
        <v>93</v>
      </c>
      <c r="G411" s="409">
        <v>926417.29</v>
      </c>
      <c r="H411" s="411"/>
      <c r="I411" s="411"/>
      <c r="J411" s="411">
        <v>926417.29</v>
      </c>
      <c r="K411" s="411"/>
      <c r="L411" s="411"/>
      <c r="M411" s="411"/>
      <c r="N411" s="411"/>
      <c r="O411" s="411"/>
      <c r="P411" s="411"/>
      <c r="Q411" s="413"/>
      <c r="R411" s="413">
        <v>920000</v>
      </c>
    </row>
    <row r="412" spans="1:18" s="7" customFormat="1" ht="35.25" customHeight="1" x14ac:dyDescent="0.25">
      <c r="A412" s="406">
        <v>406</v>
      </c>
      <c r="B412" s="407" t="s">
        <v>641</v>
      </c>
      <c r="C412" s="414" t="s">
        <v>669</v>
      </c>
      <c r="D412" s="406">
        <v>5027407</v>
      </c>
      <c r="E412" s="414" t="s">
        <v>670</v>
      </c>
      <c r="F412" s="415" t="s">
        <v>93</v>
      </c>
      <c r="G412" s="409">
        <v>588924.1</v>
      </c>
      <c r="H412" s="411"/>
      <c r="I412" s="411"/>
      <c r="J412" s="411">
        <v>588924.1</v>
      </c>
      <c r="K412" s="411"/>
      <c r="L412" s="411"/>
      <c r="M412" s="411"/>
      <c r="N412" s="411"/>
      <c r="O412" s="411"/>
      <c r="P412" s="411"/>
      <c r="Q412" s="413">
        <v>588924.1</v>
      </c>
      <c r="R412" s="413">
        <v>550000</v>
      </c>
    </row>
    <row r="413" spans="1:18" s="7" customFormat="1" ht="35.25" customHeight="1" x14ac:dyDescent="0.25">
      <c r="A413" s="406">
        <v>407</v>
      </c>
      <c r="B413" s="407" t="s">
        <v>641</v>
      </c>
      <c r="C413" s="414" t="s">
        <v>116</v>
      </c>
      <c r="D413" s="406">
        <v>5027412</v>
      </c>
      <c r="E413" s="414" t="s">
        <v>671</v>
      </c>
      <c r="F413" s="415" t="s">
        <v>93</v>
      </c>
      <c r="G413" s="409">
        <v>488870.97</v>
      </c>
      <c r="H413" s="411"/>
      <c r="I413" s="411"/>
      <c r="J413" s="411"/>
      <c r="K413" s="411"/>
      <c r="L413" s="411">
        <v>488870.97</v>
      </c>
      <c r="M413" s="411"/>
      <c r="N413" s="411"/>
      <c r="O413" s="411"/>
      <c r="P413" s="411"/>
      <c r="Q413" s="413">
        <v>263990.32380000001</v>
      </c>
      <c r="R413" s="413">
        <v>263989.89179999998</v>
      </c>
    </row>
    <row r="414" spans="1:18" s="7" customFormat="1" ht="35.25" customHeight="1" x14ac:dyDescent="0.25">
      <c r="A414" s="406">
        <v>408</v>
      </c>
      <c r="B414" s="407" t="s">
        <v>641</v>
      </c>
      <c r="C414" s="414" t="s">
        <v>663</v>
      </c>
      <c r="D414" s="406">
        <v>5028192</v>
      </c>
      <c r="E414" s="414" t="s">
        <v>672</v>
      </c>
      <c r="F414" s="415" t="s">
        <v>93</v>
      </c>
      <c r="G414" s="409">
        <v>1300000</v>
      </c>
      <c r="H414" s="411"/>
      <c r="I414" s="411">
        <v>1300000</v>
      </c>
      <c r="J414" s="411"/>
      <c r="K414" s="411"/>
      <c r="L414" s="411"/>
      <c r="M414" s="411"/>
      <c r="N414" s="411"/>
      <c r="O414" s="411"/>
      <c r="P414" s="411"/>
      <c r="Q414" s="413"/>
      <c r="R414" s="413">
        <v>1200000</v>
      </c>
    </row>
    <row r="415" spans="1:18" s="7" customFormat="1" ht="35.25" customHeight="1" x14ac:dyDescent="0.25">
      <c r="A415" s="406">
        <v>409</v>
      </c>
      <c r="B415" s="407" t="s">
        <v>641</v>
      </c>
      <c r="C415" s="414" t="s">
        <v>127</v>
      </c>
      <c r="D415" s="406">
        <v>5028195</v>
      </c>
      <c r="E415" s="414" t="s">
        <v>673</v>
      </c>
      <c r="F415" s="415" t="s">
        <v>93</v>
      </c>
      <c r="G415" s="409">
        <v>409761.37</v>
      </c>
      <c r="H415" s="411"/>
      <c r="I415" s="411"/>
      <c r="J415" s="411">
        <v>409761.37</v>
      </c>
      <c r="K415" s="411"/>
      <c r="L415" s="411"/>
      <c r="M415" s="411"/>
      <c r="N415" s="411"/>
      <c r="O415" s="411"/>
      <c r="P415" s="411"/>
      <c r="Q415" s="413">
        <v>409761.37</v>
      </c>
      <c r="R415" s="413">
        <v>395624.23</v>
      </c>
    </row>
    <row r="416" spans="1:18" s="7" customFormat="1" ht="35.25" customHeight="1" x14ac:dyDescent="0.25">
      <c r="A416" s="406">
        <v>410</v>
      </c>
      <c r="B416" s="407" t="s">
        <v>641</v>
      </c>
      <c r="C416" s="414" t="s">
        <v>191</v>
      </c>
      <c r="D416" s="406">
        <v>5028204</v>
      </c>
      <c r="E416" s="414" t="s">
        <v>674</v>
      </c>
      <c r="F416" s="415" t="s">
        <v>93</v>
      </c>
      <c r="G416" s="409">
        <v>516000</v>
      </c>
      <c r="H416" s="411"/>
      <c r="I416" s="411"/>
      <c r="J416" s="411"/>
      <c r="K416" s="411">
        <v>516000</v>
      </c>
      <c r="L416" s="411"/>
      <c r="M416" s="411"/>
      <c r="N416" s="411"/>
      <c r="O416" s="411"/>
      <c r="P416" s="411"/>
      <c r="Q416" s="413">
        <v>510000</v>
      </c>
      <c r="R416" s="413">
        <v>510000</v>
      </c>
    </row>
    <row r="417" spans="1:18" s="7" customFormat="1" ht="35.25" customHeight="1" x14ac:dyDescent="0.25">
      <c r="A417" s="406">
        <v>411</v>
      </c>
      <c r="B417" s="407" t="s">
        <v>641</v>
      </c>
      <c r="C417" s="414" t="s">
        <v>652</v>
      </c>
      <c r="D417" s="406">
        <v>5028236</v>
      </c>
      <c r="E417" s="414" t="s">
        <v>675</v>
      </c>
      <c r="F417" s="415" t="s">
        <v>93</v>
      </c>
      <c r="G417" s="409">
        <v>561650.15</v>
      </c>
      <c r="H417" s="411"/>
      <c r="I417" s="411"/>
      <c r="J417" s="411">
        <v>521327.57</v>
      </c>
      <c r="K417" s="411"/>
      <c r="L417" s="411"/>
      <c r="M417" s="411"/>
      <c r="N417" s="411"/>
      <c r="O417" s="411"/>
      <c r="P417" s="411">
        <v>40322.58</v>
      </c>
      <c r="Q417" s="413"/>
      <c r="R417" s="413">
        <v>550000</v>
      </c>
    </row>
    <row r="418" spans="1:18" s="7" customFormat="1" ht="35.25" customHeight="1" x14ac:dyDescent="0.25">
      <c r="A418" s="406">
        <v>412</v>
      </c>
      <c r="B418" s="407" t="s">
        <v>641</v>
      </c>
      <c r="C418" s="414" t="s">
        <v>191</v>
      </c>
      <c r="D418" s="406">
        <v>5029399</v>
      </c>
      <c r="E418" s="414" t="s">
        <v>676</v>
      </c>
      <c r="F418" s="415" t="s">
        <v>93</v>
      </c>
      <c r="G418" s="409">
        <v>550000</v>
      </c>
      <c r="H418" s="411"/>
      <c r="I418" s="411">
        <v>550000</v>
      </c>
      <c r="J418" s="411"/>
      <c r="K418" s="411"/>
      <c r="L418" s="411"/>
      <c r="M418" s="411"/>
      <c r="N418" s="411"/>
      <c r="O418" s="411"/>
      <c r="P418" s="411"/>
      <c r="Q418" s="413">
        <v>542500</v>
      </c>
      <c r="R418" s="413">
        <v>542500</v>
      </c>
    </row>
    <row r="419" spans="1:18" s="7" customFormat="1" ht="35.25" customHeight="1" x14ac:dyDescent="0.25">
      <c r="A419" s="406">
        <v>413</v>
      </c>
      <c r="B419" s="407" t="s">
        <v>641</v>
      </c>
      <c r="C419" s="414" t="s">
        <v>669</v>
      </c>
      <c r="D419" s="406">
        <v>5045903</v>
      </c>
      <c r="E419" s="414" t="s">
        <v>677</v>
      </c>
      <c r="F419" s="415" t="s">
        <v>93</v>
      </c>
      <c r="G419" s="409">
        <v>400000</v>
      </c>
      <c r="H419" s="411"/>
      <c r="I419" s="411"/>
      <c r="J419" s="411">
        <v>400000</v>
      </c>
      <c r="K419" s="411"/>
      <c r="L419" s="411"/>
      <c r="M419" s="411"/>
      <c r="N419" s="411"/>
      <c r="O419" s="411"/>
      <c r="P419" s="411"/>
      <c r="Q419" s="413"/>
      <c r="R419" s="413">
        <v>160000</v>
      </c>
    </row>
    <row r="420" spans="1:18" s="7" customFormat="1" ht="35.25" customHeight="1" x14ac:dyDescent="0.25">
      <c r="A420" s="406">
        <v>414</v>
      </c>
      <c r="B420" s="407" t="s">
        <v>641</v>
      </c>
      <c r="C420" s="414" t="s">
        <v>116</v>
      </c>
      <c r="D420" s="406">
        <v>5052211</v>
      </c>
      <c r="E420" s="414" t="s">
        <v>678</v>
      </c>
      <c r="F420" s="415" t="s">
        <v>93</v>
      </c>
      <c r="G420" s="409">
        <v>220000</v>
      </c>
      <c r="H420" s="411"/>
      <c r="I420" s="411"/>
      <c r="J420" s="411">
        <v>220000</v>
      </c>
      <c r="K420" s="411"/>
      <c r="L420" s="411"/>
      <c r="M420" s="411"/>
      <c r="N420" s="411"/>
      <c r="O420" s="411"/>
      <c r="P420" s="411"/>
      <c r="Q420" s="413">
        <v>0</v>
      </c>
      <c r="R420" s="413">
        <v>200000</v>
      </c>
    </row>
    <row r="421" spans="1:18" s="7" customFormat="1" ht="35.25" customHeight="1" x14ac:dyDescent="0.25">
      <c r="A421" s="406">
        <v>415</v>
      </c>
      <c r="B421" s="407" t="s">
        <v>641</v>
      </c>
      <c r="C421" s="414" t="s">
        <v>669</v>
      </c>
      <c r="D421" s="406">
        <v>5052418</v>
      </c>
      <c r="E421" s="414" t="s">
        <v>679</v>
      </c>
      <c r="F421" s="415" t="s">
        <v>93</v>
      </c>
      <c r="G421" s="409">
        <v>435000</v>
      </c>
      <c r="H421" s="411"/>
      <c r="I421" s="411"/>
      <c r="J421" s="411">
        <v>435000</v>
      </c>
      <c r="K421" s="411"/>
      <c r="L421" s="411"/>
      <c r="M421" s="411"/>
      <c r="N421" s="411"/>
      <c r="O421" s="411"/>
      <c r="P421" s="411"/>
      <c r="Q421" s="413"/>
      <c r="R421" s="413">
        <v>350000</v>
      </c>
    </row>
    <row r="422" spans="1:18" s="7" customFormat="1" ht="35.25" customHeight="1" x14ac:dyDescent="0.25">
      <c r="A422" s="406">
        <v>416</v>
      </c>
      <c r="B422" s="407" t="s">
        <v>641</v>
      </c>
      <c r="C422" s="414" t="s">
        <v>652</v>
      </c>
      <c r="D422" s="406">
        <v>5056527</v>
      </c>
      <c r="E422" s="414" t="s">
        <v>680</v>
      </c>
      <c r="F422" s="415" t="s">
        <v>93</v>
      </c>
      <c r="G422" s="409">
        <v>974032.26</v>
      </c>
      <c r="H422" s="411"/>
      <c r="I422" s="411"/>
      <c r="J422" s="411"/>
      <c r="K422" s="411"/>
      <c r="L422" s="411">
        <v>950000</v>
      </c>
      <c r="M422" s="411"/>
      <c r="N422" s="411"/>
      <c r="O422" s="411"/>
      <c r="P422" s="411">
        <v>24032.26</v>
      </c>
      <c r="Q422" s="413">
        <v>0</v>
      </c>
      <c r="R422" s="413">
        <v>775000</v>
      </c>
    </row>
    <row r="423" spans="1:18" s="7" customFormat="1" ht="35.25" customHeight="1" x14ac:dyDescent="0.25">
      <c r="A423" s="406">
        <v>417</v>
      </c>
      <c r="B423" s="407" t="s">
        <v>641</v>
      </c>
      <c r="C423" s="414" t="s">
        <v>652</v>
      </c>
      <c r="D423" s="406">
        <v>5056583</v>
      </c>
      <c r="E423" s="414" t="s">
        <v>681</v>
      </c>
      <c r="F423" s="415" t="s">
        <v>93</v>
      </c>
      <c r="G423" s="409">
        <v>540000</v>
      </c>
      <c r="H423" s="411"/>
      <c r="I423" s="411"/>
      <c r="J423" s="411"/>
      <c r="K423" s="411"/>
      <c r="L423" s="411">
        <v>540000</v>
      </c>
      <c r="M423" s="411"/>
      <c r="N423" s="411"/>
      <c r="O423" s="411"/>
      <c r="P423" s="411"/>
      <c r="Q423" s="413">
        <v>0</v>
      </c>
      <c r="R423" s="413">
        <v>430000</v>
      </c>
    </row>
    <row r="424" spans="1:18" s="7" customFormat="1" ht="35.25" customHeight="1" x14ac:dyDescent="0.25">
      <c r="A424" s="406">
        <v>418</v>
      </c>
      <c r="B424" s="407" t="s">
        <v>682</v>
      </c>
      <c r="C424" s="414" t="s">
        <v>683</v>
      </c>
      <c r="D424" s="406">
        <v>5000661</v>
      </c>
      <c r="E424" s="414" t="s">
        <v>684</v>
      </c>
      <c r="F424" s="415" t="s">
        <v>80</v>
      </c>
      <c r="G424" s="409">
        <v>646666.28</v>
      </c>
      <c r="H424" s="411"/>
      <c r="I424" s="411"/>
      <c r="J424" s="411">
        <v>646666.28</v>
      </c>
      <c r="K424" s="411"/>
      <c r="L424" s="411"/>
      <c r="M424" s="411"/>
      <c r="N424" s="411"/>
      <c r="O424" s="411"/>
      <c r="P424" s="411"/>
      <c r="Q424" s="413">
        <v>646666.28</v>
      </c>
      <c r="R424" s="413">
        <v>662156.9</v>
      </c>
    </row>
    <row r="425" spans="1:18" s="7" customFormat="1" ht="35.25" customHeight="1" x14ac:dyDescent="0.25">
      <c r="A425" s="406">
        <v>419</v>
      </c>
      <c r="B425" s="407" t="s">
        <v>682</v>
      </c>
      <c r="C425" s="414" t="s">
        <v>685</v>
      </c>
      <c r="D425" s="406">
        <v>5000665</v>
      </c>
      <c r="E425" s="414" t="s">
        <v>686</v>
      </c>
      <c r="F425" s="415" t="s">
        <v>80</v>
      </c>
      <c r="G425" s="409">
        <v>38106.94</v>
      </c>
      <c r="H425" s="411">
        <v>27691.72</v>
      </c>
      <c r="I425" s="411"/>
      <c r="J425" s="411"/>
      <c r="K425" s="411"/>
      <c r="L425" s="411"/>
      <c r="M425" s="411"/>
      <c r="N425" s="411"/>
      <c r="O425" s="411"/>
      <c r="P425" s="411">
        <v>10415.219999999999</v>
      </c>
      <c r="Q425" s="413">
        <v>38106.94</v>
      </c>
      <c r="R425" s="413">
        <v>38106.94</v>
      </c>
    </row>
    <row r="426" spans="1:18" s="7" customFormat="1" ht="35.25" customHeight="1" x14ac:dyDescent="0.25">
      <c r="A426" s="406">
        <v>420</v>
      </c>
      <c r="B426" s="407" t="s">
        <v>682</v>
      </c>
      <c r="C426" s="414" t="s">
        <v>687</v>
      </c>
      <c r="D426" s="406">
        <v>5000707</v>
      </c>
      <c r="E426" s="414" t="s">
        <v>688</v>
      </c>
      <c r="F426" s="415" t="s">
        <v>80</v>
      </c>
      <c r="G426" s="409">
        <v>233068.43</v>
      </c>
      <c r="H426" s="411"/>
      <c r="I426" s="411"/>
      <c r="J426" s="411"/>
      <c r="K426" s="411"/>
      <c r="L426" s="411">
        <v>233068.43</v>
      </c>
      <c r="M426" s="411"/>
      <c r="N426" s="411"/>
      <c r="O426" s="411"/>
      <c r="P426" s="411"/>
      <c r="Q426" s="413">
        <v>233068.43</v>
      </c>
      <c r="R426" s="413">
        <v>200000</v>
      </c>
    </row>
    <row r="427" spans="1:18" s="7" customFormat="1" ht="35.25" customHeight="1" x14ac:dyDescent="0.25">
      <c r="A427" s="406">
        <v>421</v>
      </c>
      <c r="B427" s="407" t="s">
        <v>682</v>
      </c>
      <c r="C427" s="414" t="s">
        <v>689</v>
      </c>
      <c r="D427" s="406">
        <v>5000722</v>
      </c>
      <c r="E427" s="414" t="s">
        <v>690</v>
      </c>
      <c r="F427" s="415" t="s">
        <v>80</v>
      </c>
      <c r="G427" s="409">
        <v>58830.64</v>
      </c>
      <c r="H427" s="411"/>
      <c r="I427" s="411"/>
      <c r="J427" s="411">
        <v>58830.64</v>
      </c>
      <c r="K427" s="411"/>
      <c r="L427" s="411"/>
      <c r="M427" s="411"/>
      <c r="N427" s="411"/>
      <c r="O427" s="411"/>
      <c r="P427" s="411"/>
      <c r="Q427" s="413">
        <v>49386.82</v>
      </c>
      <c r="R427" s="413">
        <v>47745.34</v>
      </c>
    </row>
    <row r="428" spans="1:18" s="7" customFormat="1" ht="35.25" customHeight="1" x14ac:dyDescent="0.25">
      <c r="A428" s="406">
        <v>422</v>
      </c>
      <c r="B428" s="407" t="s">
        <v>682</v>
      </c>
      <c r="C428" s="414" t="s">
        <v>689</v>
      </c>
      <c r="D428" s="406">
        <v>5000736</v>
      </c>
      <c r="E428" s="414" t="s">
        <v>691</v>
      </c>
      <c r="F428" s="415" t="s">
        <v>80</v>
      </c>
      <c r="G428" s="409">
        <v>65587.899999999994</v>
      </c>
      <c r="H428" s="411"/>
      <c r="I428" s="411"/>
      <c r="J428" s="411"/>
      <c r="K428" s="411"/>
      <c r="L428" s="411">
        <v>65587.899999999994</v>
      </c>
      <c r="M428" s="411"/>
      <c r="N428" s="411"/>
      <c r="O428" s="411"/>
      <c r="P428" s="411"/>
      <c r="Q428" s="413">
        <v>65587.899999999994</v>
      </c>
      <c r="R428" s="413">
        <v>62627.95</v>
      </c>
    </row>
    <row r="429" spans="1:18" s="7" customFormat="1" ht="35.25" customHeight="1" x14ac:dyDescent="0.25">
      <c r="A429" s="406">
        <v>423</v>
      </c>
      <c r="B429" s="407" t="s">
        <v>682</v>
      </c>
      <c r="C429" s="414" t="s">
        <v>103</v>
      </c>
      <c r="D429" s="406">
        <v>5000739</v>
      </c>
      <c r="E429" s="414" t="s">
        <v>692</v>
      </c>
      <c r="F429" s="415" t="s">
        <v>80</v>
      </c>
      <c r="G429" s="409">
        <v>500632.13</v>
      </c>
      <c r="H429" s="411"/>
      <c r="I429" s="411"/>
      <c r="J429" s="411"/>
      <c r="K429" s="411"/>
      <c r="L429" s="411">
        <v>500632.13</v>
      </c>
      <c r="M429" s="411"/>
      <c r="N429" s="411"/>
      <c r="O429" s="411"/>
      <c r="P429" s="411"/>
      <c r="Q429" s="413">
        <v>500632.13</v>
      </c>
      <c r="R429" s="413">
        <v>480000</v>
      </c>
    </row>
    <row r="430" spans="1:18" s="7" customFormat="1" ht="35.25" customHeight="1" x14ac:dyDescent="0.25">
      <c r="A430" s="406">
        <v>424</v>
      </c>
      <c r="B430" s="407" t="s">
        <v>682</v>
      </c>
      <c r="C430" s="414" t="s">
        <v>693</v>
      </c>
      <c r="D430" s="406">
        <v>5000756</v>
      </c>
      <c r="E430" s="414" t="s">
        <v>694</v>
      </c>
      <c r="F430" s="415" t="s">
        <v>80</v>
      </c>
      <c r="G430" s="409">
        <v>12780643.629999999</v>
      </c>
      <c r="H430" s="411"/>
      <c r="I430" s="411"/>
      <c r="J430" s="411"/>
      <c r="K430" s="411"/>
      <c r="L430" s="411">
        <f>9667335.27+3113308.36</f>
        <v>12780643.629999999</v>
      </c>
      <c r="M430" s="411"/>
      <c r="N430" s="411"/>
      <c r="O430" s="411"/>
      <c r="P430" s="411"/>
      <c r="Q430" s="413">
        <v>130693.167411</v>
      </c>
      <c r="R430" s="413">
        <v>5300000</v>
      </c>
    </row>
    <row r="431" spans="1:18" s="7" customFormat="1" ht="35.25" customHeight="1" x14ac:dyDescent="0.25">
      <c r="A431" s="406">
        <v>425</v>
      </c>
      <c r="B431" s="407" t="s">
        <v>682</v>
      </c>
      <c r="C431" s="414" t="s">
        <v>179</v>
      </c>
      <c r="D431" s="406">
        <v>5000763</v>
      </c>
      <c r="E431" s="414" t="s">
        <v>695</v>
      </c>
      <c r="F431" s="415" t="s">
        <v>80</v>
      </c>
      <c r="G431" s="409">
        <v>155641.43</v>
      </c>
      <c r="H431" s="411"/>
      <c r="I431" s="411"/>
      <c r="J431" s="411">
        <v>155641.43</v>
      </c>
      <c r="K431" s="411"/>
      <c r="L431" s="411"/>
      <c r="M431" s="411"/>
      <c r="N431" s="411"/>
      <c r="O431" s="411"/>
      <c r="P431" s="411"/>
      <c r="Q431" s="413">
        <v>155641.43</v>
      </c>
      <c r="R431" s="413">
        <v>144160.57</v>
      </c>
    </row>
    <row r="432" spans="1:18" s="7" customFormat="1" ht="35.25" customHeight="1" x14ac:dyDescent="0.25">
      <c r="A432" s="406">
        <v>426</v>
      </c>
      <c r="B432" s="407" t="s">
        <v>682</v>
      </c>
      <c r="C432" s="414" t="s">
        <v>696</v>
      </c>
      <c r="D432" s="406">
        <v>5000765</v>
      </c>
      <c r="E432" s="414" t="s">
        <v>697</v>
      </c>
      <c r="F432" s="415" t="s">
        <v>80</v>
      </c>
      <c r="G432" s="409">
        <v>126907.19</v>
      </c>
      <c r="H432" s="411"/>
      <c r="I432" s="411"/>
      <c r="J432" s="411"/>
      <c r="K432" s="411"/>
      <c r="L432" s="411">
        <v>126907.19</v>
      </c>
      <c r="M432" s="411"/>
      <c r="N432" s="411"/>
      <c r="O432" s="411"/>
      <c r="P432" s="411"/>
      <c r="Q432" s="413">
        <v>126907.19</v>
      </c>
      <c r="R432" s="413">
        <v>118782.11</v>
      </c>
    </row>
    <row r="433" spans="1:18" s="7" customFormat="1" ht="35.25" customHeight="1" x14ac:dyDescent="0.25">
      <c r="A433" s="406">
        <v>427</v>
      </c>
      <c r="B433" s="407" t="s">
        <v>682</v>
      </c>
      <c r="C433" s="414" t="s">
        <v>698</v>
      </c>
      <c r="D433" s="406">
        <v>5001190</v>
      </c>
      <c r="E433" s="414" t="s">
        <v>699</v>
      </c>
      <c r="F433" s="415" t="s">
        <v>80</v>
      </c>
      <c r="G433" s="409">
        <v>1466978.55</v>
      </c>
      <c r="H433" s="411"/>
      <c r="I433" s="411"/>
      <c r="J433" s="411"/>
      <c r="K433" s="411"/>
      <c r="L433" s="411">
        <v>1386978.55</v>
      </c>
      <c r="M433" s="411"/>
      <c r="N433" s="411"/>
      <c r="O433" s="411"/>
      <c r="P433" s="411">
        <v>80000</v>
      </c>
      <c r="Q433" s="413">
        <v>1447977.50444</v>
      </c>
      <c r="R433" s="413">
        <v>1400000</v>
      </c>
    </row>
    <row r="434" spans="1:18" s="7" customFormat="1" ht="35.25" customHeight="1" x14ac:dyDescent="0.25">
      <c r="A434" s="406">
        <v>428</v>
      </c>
      <c r="B434" s="407" t="s">
        <v>682</v>
      </c>
      <c r="C434" s="414" t="s">
        <v>99</v>
      </c>
      <c r="D434" s="406">
        <v>5001262</v>
      </c>
      <c r="E434" s="414" t="s">
        <v>700</v>
      </c>
      <c r="F434" s="415" t="s">
        <v>80</v>
      </c>
      <c r="G434" s="409">
        <v>182291.77</v>
      </c>
      <c r="H434" s="411"/>
      <c r="I434" s="411"/>
      <c r="J434" s="411">
        <v>182291.77</v>
      </c>
      <c r="K434" s="411"/>
      <c r="L434" s="411"/>
      <c r="M434" s="411"/>
      <c r="N434" s="411"/>
      <c r="O434" s="411"/>
      <c r="P434" s="411"/>
      <c r="Q434" s="413">
        <v>182291.77</v>
      </c>
      <c r="R434" s="413">
        <v>182291.77</v>
      </c>
    </row>
    <row r="435" spans="1:18" s="7" customFormat="1" ht="35.25" customHeight="1" x14ac:dyDescent="0.25">
      <c r="A435" s="406">
        <v>429</v>
      </c>
      <c r="B435" s="407" t="s">
        <v>682</v>
      </c>
      <c r="C435" s="414" t="s">
        <v>683</v>
      </c>
      <c r="D435" s="406">
        <v>5001266</v>
      </c>
      <c r="E435" s="414" t="s">
        <v>701</v>
      </c>
      <c r="F435" s="415" t="s">
        <v>80</v>
      </c>
      <c r="G435" s="409">
        <v>282258.06</v>
      </c>
      <c r="H435" s="411"/>
      <c r="I435" s="411"/>
      <c r="J435" s="411">
        <v>282258.06</v>
      </c>
      <c r="K435" s="411"/>
      <c r="L435" s="411"/>
      <c r="M435" s="411"/>
      <c r="N435" s="411"/>
      <c r="O435" s="411"/>
      <c r="P435" s="411"/>
      <c r="Q435" s="413">
        <v>90159.3</v>
      </c>
      <c r="R435" s="413">
        <v>90159.3</v>
      </c>
    </row>
    <row r="436" spans="1:18" s="7" customFormat="1" ht="35.25" customHeight="1" x14ac:dyDescent="0.25">
      <c r="A436" s="406">
        <v>430</v>
      </c>
      <c r="B436" s="407" t="s">
        <v>682</v>
      </c>
      <c r="C436" s="414" t="s">
        <v>689</v>
      </c>
      <c r="D436" s="406">
        <v>5001279</v>
      </c>
      <c r="E436" s="414" t="s">
        <v>702</v>
      </c>
      <c r="F436" s="415" t="s">
        <v>80</v>
      </c>
      <c r="G436" s="409">
        <v>155022.82</v>
      </c>
      <c r="H436" s="411"/>
      <c r="I436" s="411"/>
      <c r="J436" s="411"/>
      <c r="K436" s="411"/>
      <c r="L436" s="411">
        <v>155022.82</v>
      </c>
      <c r="M436" s="411"/>
      <c r="N436" s="411"/>
      <c r="O436" s="411"/>
      <c r="P436" s="411"/>
      <c r="Q436" s="413">
        <v>46182.2</v>
      </c>
      <c r="R436" s="413">
        <v>46972.14</v>
      </c>
    </row>
    <row r="437" spans="1:18" s="7" customFormat="1" ht="35.25" customHeight="1" x14ac:dyDescent="0.25">
      <c r="A437" s="406">
        <v>431</v>
      </c>
      <c r="B437" s="407" t="s">
        <v>682</v>
      </c>
      <c r="C437" s="414" t="s">
        <v>99</v>
      </c>
      <c r="D437" s="406">
        <v>5001280</v>
      </c>
      <c r="E437" s="414" t="s">
        <v>703</v>
      </c>
      <c r="F437" s="415" t="s">
        <v>80</v>
      </c>
      <c r="G437" s="409">
        <v>36891.78</v>
      </c>
      <c r="H437" s="411"/>
      <c r="I437" s="411"/>
      <c r="J437" s="411">
        <v>36891.78</v>
      </c>
      <c r="K437" s="411"/>
      <c r="L437" s="411"/>
      <c r="M437" s="411"/>
      <c r="N437" s="411"/>
      <c r="O437" s="411"/>
      <c r="P437" s="411"/>
      <c r="Q437" s="413">
        <v>36891.78</v>
      </c>
      <c r="R437" s="413">
        <v>34928.83</v>
      </c>
    </row>
    <row r="438" spans="1:18" s="7" customFormat="1" ht="35.25" customHeight="1" x14ac:dyDescent="0.25">
      <c r="A438" s="406">
        <v>432</v>
      </c>
      <c r="B438" s="407" t="s">
        <v>682</v>
      </c>
      <c r="C438" s="414" t="s">
        <v>179</v>
      </c>
      <c r="D438" s="406">
        <v>5001288</v>
      </c>
      <c r="E438" s="414" t="s">
        <v>704</v>
      </c>
      <c r="F438" s="415" t="s">
        <v>80</v>
      </c>
      <c r="G438" s="409">
        <v>239768.53</v>
      </c>
      <c r="H438" s="411"/>
      <c r="I438" s="411"/>
      <c r="J438" s="411">
        <v>239768.53</v>
      </c>
      <c r="K438" s="411"/>
      <c r="L438" s="411"/>
      <c r="M438" s="411"/>
      <c r="N438" s="411"/>
      <c r="O438" s="411"/>
      <c r="P438" s="411"/>
      <c r="Q438" s="413">
        <v>113930.22</v>
      </c>
      <c r="R438" s="413">
        <v>112389.21</v>
      </c>
    </row>
    <row r="439" spans="1:18" s="7" customFormat="1" ht="35.25" customHeight="1" x14ac:dyDescent="0.25">
      <c r="A439" s="406">
        <v>433</v>
      </c>
      <c r="B439" s="407" t="s">
        <v>682</v>
      </c>
      <c r="C439" s="414" t="s">
        <v>696</v>
      </c>
      <c r="D439" s="406">
        <v>5001305</v>
      </c>
      <c r="E439" s="414" t="s">
        <v>705</v>
      </c>
      <c r="F439" s="415" t="s">
        <v>80</v>
      </c>
      <c r="G439" s="409">
        <v>529268.30000000005</v>
      </c>
      <c r="H439" s="411"/>
      <c r="I439" s="411"/>
      <c r="J439" s="411">
        <v>529268.30000000005</v>
      </c>
      <c r="K439" s="411"/>
      <c r="L439" s="411"/>
      <c r="M439" s="411"/>
      <c r="N439" s="411"/>
      <c r="O439" s="411"/>
      <c r="P439" s="411"/>
      <c r="Q439" s="413">
        <v>529268.30000000005</v>
      </c>
      <c r="R439" s="413">
        <v>498812.86</v>
      </c>
    </row>
    <row r="440" spans="1:18" s="7" customFormat="1" ht="35.25" customHeight="1" x14ac:dyDescent="0.25">
      <c r="A440" s="406">
        <v>434</v>
      </c>
      <c r="B440" s="407" t="s">
        <v>682</v>
      </c>
      <c r="C440" s="414" t="s">
        <v>683</v>
      </c>
      <c r="D440" s="406">
        <v>5001321</v>
      </c>
      <c r="E440" s="414" t="s">
        <v>706</v>
      </c>
      <c r="F440" s="415" t="s">
        <v>80</v>
      </c>
      <c r="G440" s="409">
        <v>849593.5</v>
      </c>
      <c r="H440" s="411"/>
      <c r="I440" s="411"/>
      <c r="J440" s="411">
        <v>849593.5</v>
      </c>
      <c r="K440" s="411"/>
      <c r="L440" s="411"/>
      <c r="M440" s="411"/>
      <c r="N440" s="411"/>
      <c r="O440" s="411"/>
      <c r="P440" s="411"/>
      <c r="Q440" s="413">
        <v>296469.27</v>
      </c>
      <c r="R440" s="413">
        <v>296389.98</v>
      </c>
    </row>
    <row r="441" spans="1:18" s="7" customFormat="1" ht="35.25" customHeight="1" x14ac:dyDescent="0.25">
      <c r="A441" s="406">
        <v>435</v>
      </c>
      <c r="B441" s="407" t="s">
        <v>682</v>
      </c>
      <c r="C441" s="414" t="s">
        <v>707</v>
      </c>
      <c r="D441" s="406">
        <v>5014505</v>
      </c>
      <c r="E441" s="414" t="s">
        <v>708</v>
      </c>
      <c r="F441" s="415" t="s">
        <v>80</v>
      </c>
      <c r="G441" s="409">
        <v>35000</v>
      </c>
      <c r="H441" s="411"/>
      <c r="I441" s="411"/>
      <c r="J441" s="411"/>
      <c r="K441" s="411"/>
      <c r="L441" s="411"/>
      <c r="M441" s="411"/>
      <c r="N441" s="411">
        <v>35000</v>
      </c>
      <c r="O441" s="411"/>
      <c r="P441" s="411"/>
      <c r="Q441" s="413"/>
      <c r="R441" s="413">
        <v>25000</v>
      </c>
    </row>
    <row r="442" spans="1:18" s="7" customFormat="1" ht="35.25" customHeight="1" x14ac:dyDescent="0.25">
      <c r="A442" s="406">
        <v>436</v>
      </c>
      <c r="B442" s="407" t="s">
        <v>709</v>
      </c>
      <c r="C442" s="414" t="s">
        <v>710</v>
      </c>
      <c r="D442" s="406">
        <v>5003336</v>
      </c>
      <c r="E442" s="414" t="s">
        <v>711</v>
      </c>
      <c r="F442" s="415" t="s">
        <v>44</v>
      </c>
      <c r="G442" s="409">
        <v>2164523.64</v>
      </c>
      <c r="H442" s="411"/>
      <c r="I442" s="411"/>
      <c r="J442" s="411">
        <f>1270971.53+869666.76</f>
        <v>2140638.29</v>
      </c>
      <c r="K442" s="411"/>
      <c r="L442" s="411"/>
      <c r="M442" s="411"/>
      <c r="N442" s="411"/>
      <c r="O442" s="411"/>
      <c r="P442" s="411">
        <v>23885.35</v>
      </c>
      <c r="Q442" s="413">
        <v>2164523.64</v>
      </c>
      <c r="R442" s="413">
        <v>1898190.36</v>
      </c>
    </row>
    <row r="443" spans="1:18" s="7" customFormat="1" ht="35.25" customHeight="1" x14ac:dyDescent="0.25">
      <c r="A443" s="406">
        <v>437</v>
      </c>
      <c r="B443" s="407" t="s">
        <v>709</v>
      </c>
      <c r="C443" s="414" t="s">
        <v>712</v>
      </c>
      <c r="D443" s="406">
        <v>5004210</v>
      </c>
      <c r="E443" s="414" t="s">
        <v>713</v>
      </c>
      <c r="F443" s="415" t="s">
        <v>44</v>
      </c>
      <c r="G443" s="409">
        <v>231744.73</v>
      </c>
      <c r="H443" s="411"/>
      <c r="I443" s="411"/>
      <c r="J443" s="411">
        <v>214044.73</v>
      </c>
      <c r="K443" s="411"/>
      <c r="L443" s="411"/>
      <c r="M443" s="411"/>
      <c r="N443" s="411"/>
      <c r="O443" s="411"/>
      <c r="P443" s="411">
        <v>17700</v>
      </c>
      <c r="Q443" s="413">
        <v>203438.364134567</v>
      </c>
      <c r="R443" s="413">
        <v>203438.36</v>
      </c>
    </row>
    <row r="444" spans="1:18" s="7" customFormat="1" ht="35.25" customHeight="1" x14ac:dyDescent="0.25">
      <c r="A444" s="406">
        <v>438</v>
      </c>
      <c r="B444" s="407" t="s">
        <v>709</v>
      </c>
      <c r="C444" s="414" t="s">
        <v>714</v>
      </c>
      <c r="D444" s="406">
        <v>5004326</v>
      </c>
      <c r="E444" s="414" t="s">
        <v>715</v>
      </c>
      <c r="F444" s="415" t="s">
        <v>44</v>
      </c>
      <c r="G444" s="409">
        <v>1274141.69</v>
      </c>
      <c r="H444" s="411"/>
      <c r="I444" s="411"/>
      <c r="J444" s="411"/>
      <c r="K444" s="411"/>
      <c r="L444" s="411">
        <v>1204141.69</v>
      </c>
      <c r="M444" s="411"/>
      <c r="N444" s="411"/>
      <c r="O444" s="411"/>
      <c r="P444" s="411">
        <v>70000</v>
      </c>
      <c r="Q444" s="413">
        <v>1274141.69</v>
      </c>
      <c r="R444" s="413">
        <v>1100000</v>
      </c>
    </row>
    <row r="445" spans="1:18" s="7" customFormat="1" ht="35.25" customHeight="1" x14ac:dyDescent="0.25">
      <c r="A445" s="406">
        <v>439</v>
      </c>
      <c r="B445" s="407" t="s">
        <v>709</v>
      </c>
      <c r="C445" s="414" t="s">
        <v>716</v>
      </c>
      <c r="D445" s="406">
        <v>5005071</v>
      </c>
      <c r="E445" s="414" t="s">
        <v>717</v>
      </c>
      <c r="F445" s="415" t="s">
        <v>44</v>
      </c>
      <c r="G445" s="409">
        <v>198232.32000000001</v>
      </c>
      <c r="H445" s="411"/>
      <c r="I445" s="411"/>
      <c r="J445" s="411"/>
      <c r="K445" s="411"/>
      <c r="L445" s="411">
        <v>198232.32000000001</v>
      </c>
      <c r="M445" s="411"/>
      <c r="N445" s="411"/>
      <c r="O445" s="411"/>
      <c r="P445" s="411"/>
      <c r="Q445" s="413">
        <v>198232.32000000001</v>
      </c>
      <c r="R445" s="413">
        <v>198000</v>
      </c>
    </row>
    <row r="446" spans="1:18" s="7" customFormat="1" ht="35.25" customHeight="1" x14ac:dyDescent="0.25">
      <c r="A446" s="406">
        <v>440</v>
      </c>
      <c r="B446" s="407" t="s">
        <v>709</v>
      </c>
      <c r="C446" s="414" t="s">
        <v>716</v>
      </c>
      <c r="D446" s="406">
        <v>5005080</v>
      </c>
      <c r="E446" s="414" t="s">
        <v>718</v>
      </c>
      <c r="F446" s="415" t="s">
        <v>44</v>
      </c>
      <c r="G446" s="409">
        <v>233760.98</v>
      </c>
      <c r="H446" s="411"/>
      <c r="I446" s="411"/>
      <c r="J446" s="411">
        <v>203760.98</v>
      </c>
      <c r="K446" s="411"/>
      <c r="L446" s="411"/>
      <c r="M446" s="411"/>
      <c r="N446" s="411"/>
      <c r="O446" s="411"/>
      <c r="P446" s="411">
        <v>30000</v>
      </c>
      <c r="Q446" s="413">
        <v>203760.98</v>
      </c>
      <c r="R446" s="413">
        <v>200000</v>
      </c>
    </row>
    <row r="447" spans="1:18" s="7" customFormat="1" ht="35.25" customHeight="1" x14ac:dyDescent="0.25">
      <c r="A447" s="406">
        <v>441</v>
      </c>
      <c r="B447" s="407" t="s">
        <v>709</v>
      </c>
      <c r="C447" s="414" t="s">
        <v>712</v>
      </c>
      <c r="D447" s="406">
        <v>5006225</v>
      </c>
      <c r="E447" s="414" t="s">
        <v>719</v>
      </c>
      <c r="F447" s="415" t="s">
        <v>44</v>
      </c>
      <c r="G447" s="409">
        <v>573200.11</v>
      </c>
      <c r="H447" s="411"/>
      <c r="I447" s="411"/>
      <c r="J447" s="411"/>
      <c r="K447" s="411"/>
      <c r="L447" s="411">
        <v>529200.11</v>
      </c>
      <c r="M447" s="411"/>
      <c r="N447" s="411"/>
      <c r="O447" s="411"/>
      <c r="P447" s="411">
        <v>44000</v>
      </c>
      <c r="Q447" s="413">
        <v>502115.32820413302</v>
      </c>
      <c r="R447" s="413">
        <v>489477.04342571972</v>
      </c>
    </row>
    <row r="448" spans="1:18" s="7" customFormat="1" ht="35.25" customHeight="1" x14ac:dyDescent="0.25">
      <c r="A448" s="406">
        <v>442</v>
      </c>
      <c r="B448" s="407" t="s">
        <v>709</v>
      </c>
      <c r="C448" s="414" t="s">
        <v>712</v>
      </c>
      <c r="D448" s="406">
        <v>5006226</v>
      </c>
      <c r="E448" s="414" t="s">
        <v>720</v>
      </c>
      <c r="F448" s="415" t="s">
        <v>44</v>
      </c>
      <c r="G448" s="409">
        <v>1487596</v>
      </c>
      <c r="H448" s="411"/>
      <c r="I448" s="411"/>
      <c r="J448" s="411"/>
      <c r="K448" s="411"/>
      <c r="L448" s="411"/>
      <c r="M448" s="411">
        <v>1413196</v>
      </c>
      <c r="N448" s="411"/>
      <c r="O448" s="411"/>
      <c r="P448" s="411">
        <v>74400</v>
      </c>
      <c r="Q448" s="413">
        <v>284768.86255487998</v>
      </c>
      <c r="R448" s="413">
        <v>700000</v>
      </c>
    </row>
    <row r="449" spans="1:18" s="7" customFormat="1" ht="35.25" customHeight="1" x14ac:dyDescent="0.25">
      <c r="A449" s="406">
        <v>443</v>
      </c>
      <c r="B449" s="407" t="s">
        <v>709</v>
      </c>
      <c r="C449" s="414" t="s">
        <v>721</v>
      </c>
      <c r="D449" s="406">
        <v>5007121</v>
      </c>
      <c r="E449" s="414" t="s">
        <v>722</v>
      </c>
      <c r="F449" s="415" t="s">
        <v>44</v>
      </c>
      <c r="G449" s="409">
        <v>2195908.38</v>
      </c>
      <c r="H449" s="411"/>
      <c r="I449" s="411"/>
      <c r="J449" s="411"/>
      <c r="K449" s="411"/>
      <c r="L449" s="411"/>
      <c r="M449" s="411">
        <v>2195908.38</v>
      </c>
      <c r="N449" s="411"/>
      <c r="O449" s="411"/>
      <c r="P449" s="411"/>
      <c r="Q449" s="413"/>
      <c r="R449" s="413">
        <v>1800000</v>
      </c>
    </row>
    <row r="450" spans="1:18" s="7" customFormat="1" ht="35.25" customHeight="1" x14ac:dyDescent="0.25">
      <c r="A450" s="406">
        <v>444</v>
      </c>
      <c r="B450" s="407" t="s">
        <v>709</v>
      </c>
      <c r="C450" s="414" t="s">
        <v>716</v>
      </c>
      <c r="D450" s="406">
        <v>5028098</v>
      </c>
      <c r="E450" s="414" t="s">
        <v>723</v>
      </c>
      <c r="F450" s="415" t="s">
        <v>44</v>
      </c>
      <c r="G450" s="409">
        <v>1997741.94</v>
      </c>
      <c r="H450" s="411"/>
      <c r="I450" s="411"/>
      <c r="J450" s="411">
        <v>467741.94</v>
      </c>
      <c r="K450" s="411"/>
      <c r="L450" s="411">
        <v>1500000</v>
      </c>
      <c r="M450" s="411"/>
      <c r="N450" s="411"/>
      <c r="O450" s="411"/>
      <c r="P450" s="411">
        <v>30000</v>
      </c>
      <c r="Q450" s="413"/>
      <c r="R450" s="413">
        <v>1078780.6476</v>
      </c>
    </row>
    <row r="451" spans="1:18" s="7" customFormat="1" ht="35.25" customHeight="1" x14ac:dyDescent="0.25">
      <c r="A451" s="406">
        <v>445</v>
      </c>
      <c r="B451" s="407" t="s">
        <v>709</v>
      </c>
      <c r="C451" s="414" t="s">
        <v>716</v>
      </c>
      <c r="D451" s="406">
        <v>5029288</v>
      </c>
      <c r="E451" s="414" t="s">
        <v>724</v>
      </c>
      <c r="F451" s="415" t="s">
        <v>44</v>
      </c>
      <c r="G451" s="409">
        <v>645161.29</v>
      </c>
      <c r="H451" s="411"/>
      <c r="I451" s="411"/>
      <c r="J451" s="411">
        <v>645161.29</v>
      </c>
      <c r="K451" s="411"/>
      <c r="L451" s="411"/>
      <c r="M451" s="411"/>
      <c r="N451" s="411"/>
      <c r="O451" s="411"/>
      <c r="P451" s="411"/>
      <c r="Q451" s="413"/>
      <c r="R451" s="413">
        <v>348387.09660000005</v>
      </c>
    </row>
    <row r="452" spans="1:18" s="7" customFormat="1" ht="35.25" customHeight="1" x14ac:dyDescent="0.25">
      <c r="A452" s="406">
        <v>446</v>
      </c>
      <c r="B452" s="407" t="s">
        <v>709</v>
      </c>
      <c r="C452" s="414" t="s">
        <v>712</v>
      </c>
      <c r="D452" s="406">
        <v>5029323</v>
      </c>
      <c r="E452" s="414" t="s">
        <v>725</v>
      </c>
      <c r="F452" s="415" t="s">
        <v>44</v>
      </c>
      <c r="G452" s="409">
        <v>528652</v>
      </c>
      <c r="H452" s="411"/>
      <c r="I452" s="411"/>
      <c r="J452" s="411">
        <v>510952</v>
      </c>
      <c r="K452" s="411"/>
      <c r="L452" s="411"/>
      <c r="M452" s="411"/>
      <c r="N452" s="411"/>
      <c r="O452" s="411"/>
      <c r="P452" s="411">
        <v>17700</v>
      </c>
      <c r="Q452" s="413"/>
      <c r="R452" s="413">
        <v>282902.83020000003</v>
      </c>
    </row>
    <row r="453" spans="1:18" s="7" customFormat="1" ht="35.25" customHeight="1" x14ac:dyDescent="0.25">
      <c r="A453" s="406">
        <v>447</v>
      </c>
      <c r="B453" s="407" t="s">
        <v>709</v>
      </c>
      <c r="C453" s="414" t="s">
        <v>712</v>
      </c>
      <c r="D453" s="406">
        <v>5029324</v>
      </c>
      <c r="E453" s="414" t="s">
        <v>726</v>
      </c>
      <c r="F453" s="415" t="s">
        <v>44</v>
      </c>
      <c r="G453" s="409">
        <v>651609</v>
      </c>
      <c r="H453" s="411"/>
      <c r="I453" s="411"/>
      <c r="J453" s="411"/>
      <c r="K453" s="411"/>
      <c r="L453" s="411">
        <v>633909</v>
      </c>
      <c r="M453" s="411"/>
      <c r="N453" s="411"/>
      <c r="O453" s="411"/>
      <c r="P453" s="411">
        <v>17700</v>
      </c>
      <c r="Q453" s="413"/>
      <c r="R453" s="413">
        <v>341383.16700000002</v>
      </c>
    </row>
    <row r="454" spans="1:18" s="7" customFormat="1" ht="35.25" customHeight="1" x14ac:dyDescent="0.25">
      <c r="A454" s="406">
        <v>448</v>
      </c>
      <c r="B454" s="407" t="s">
        <v>709</v>
      </c>
      <c r="C454" s="414" t="s">
        <v>710</v>
      </c>
      <c r="D454" s="406">
        <v>5029328</v>
      </c>
      <c r="E454" s="414" t="s">
        <v>727</v>
      </c>
      <c r="F454" s="415" t="s">
        <v>44</v>
      </c>
      <c r="G454" s="409">
        <v>771500</v>
      </c>
      <c r="H454" s="411"/>
      <c r="I454" s="411"/>
      <c r="J454" s="411">
        <v>750000</v>
      </c>
      <c r="K454" s="411"/>
      <c r="L454" s="411"/>
      <c r="M454" s="411"/>
      <c r="N454" s="411"/>
      <c r="O454" s="411"/>
      <c r="P454" s="411">
        <v>21500</v>
      </c>
      <c r="Q454" s="413"/>
      <c r="R454" s="413">
        <v>416610</v>
      </c>
    </row>
    <row r="455" spans="1:18" s="7" customFormat="1" ht="35.25" customHeight="1" x14ac:dyDescent="0.25">
      <c r="A455" s="406">
        <v>449</v>
      </c>
      <c r="B455" s="407" t="s">
        <v>709</v>
      </c>
      <c r="C455" s="414" t="s">
        <v>710</v>
      </c>
      <c r="D455" s="406">
        <v>5029349</v>
      </c>
      <c r="E455" s="414" t="s">
        <v>728</v>
      </c>
      <c r="F455" s="415" t="s">
        <v>44</v>
      </c>
      <c r="G455" s="409">
        <v>2082954</v>
      </c>
      <c r="H455" s="411"/>
      <c r="I455" s="411"/>
      <c r="J455" s="411">
        <v>1986000</v>
      </c>
      <c r="K455" s="411"/>
      <c r="L455" s="411"/>
      <c r="M455" s="411"/>
      <c r="N455" s="411"/>
      <c r="O455" s="411"/>
      <c r="P455" s="411">
        <f>74454+22500</f>
        <v>96954</v>
      </c>
      <c r="Q455" s="413"/>
      <c r="R455" s="413">
        <v>1124795.1599999999</v>
      </c>
    </row>
    <row r="456" spans="1:18" s="7" customFormat="1" ht="35.25" customHeight="1" x14ac:dyDescent="0.25">
      <c r="A456" s="406">
        <v>450</v>
      </c>
      <c r="B456" s="407" t="s">
        <v>709</v>
      </c>
      <c r="C456" s="414" t="s">
        <v>729</v>
      </c>
      <c r="D456" s="406">
        <v>5029383</v>
      </c>
      <c r="E456" s="414" t="s">
        <v>730</v>
      </c>
      <c r="F456" s="415" t="s">
        <v>44</v>
      </c>
      <c r="G456" s="409">
        <v>796112.26</v>
      </c>
      <c r="H456" s="411"/>
      <c r="I456" s="411"/>
      <c r="J456" s="411"/>
      <c r="K456" s="411"/>
      <c r="L456" s="411"/>
      <c r="M456" s="411">
        <v>796112.26</v>
      </c>
      <c r="N456" s="411"/>
      <c r="O456" s="411"/>
      <c r="P456" s="411"/>
      <c r="Q456" s="413"/>
      <c r="R456" s="413">
        <v>429900.62039999996</v>
      </c>
    </row>
    <row r="457" spans="1:18" s="7" customFormat="1" ht="35.25" customHeight="1" x14ac:dyDescent="0.25">
      <c r="A457" s="406">
        <v>451</v>
      </c>
      <c r="B457" s="407" t="s">
        <v>709</v>
      </c>
      <c r="C457" s="414" t="s">
        <v>712</v>
      </c>
      <c r="D457" s="406">
        <v>5037497</v>
      </c>
      <c r="E457" s="414" t="s">
        <v>731</v>
      </c>
      <c r="F457" s="415" t="s">
        <v>44</v>
      </c>
      <c r="G457" s="409">
        <v>58491.3</v>
      </c>
      <c r="H457" s="411"/>
      <c r="I457" s="411"/>
      <c r="J457" s="411"/>
      <c r="K457" s="411"/>
      <c r="L457" s="411"/>
      <c r="M457" s="411"/>
      <c r="N457" s="411">
        <v>58491.3</v>
      </c>
      <c r="O457" s="411"/>
      <c r="P457" s="411"/>
      <c r="Q457" s="413"/>
      <c r="R457" s="413">
        <v>49300</v>
      </c>
    </row>
    <row r="458" spans="1:18" s="7" customFormat="1" ht="35.25" customHeight="1" x14ac:dyDescent="0.25">
      <c r="A458" s="406">
        <v>452</v>
      </c>
      <c r="B458" s="407" t="s">
        <v>709</v>
      </c>
      <c r="C458" s="414" t="s">
        <v>712</v>
      </c>
      <c r="D458" s="406">
        <v>5037498</v>
      </c>
      <c r="E458" s="414" t="s">
        <v>732</v>
      </c>
      <c r="F458" s="415" t="s">
        <v>44</v>
      </c>
      <c r="G458" s="409">
        <v>59109.35</v>
      </c>
      <c r="H458" s="411"/>
      <c r="I458" s="411"/>
      <c r="J458" s="411"/>
      <c r="K458" s="411"/>
      <c r="L458" s="411"/>
      <c r="M458" s="411"/>
      <c r="N458" s="411">
        <v>59109.35</v>
      </c>
      <c r="O458" s="411"/>
      <c r="P458" s="411"/>
      <c r="Q458" s="413"/>
      <c r="R458" s="413">
        <v>50150</v>
      </c>
    </row>
    <row r="459" spans="1:18" s="7" customFormat="1" ht="35.25" customHeight="1" x14ac:dyDescent="0.25">
      <c r="A459" s="406">
        <v>453</v>
      </c>
      <c r="B459" s="407" t="s">
        <v>709</v>
      </c>
      <c r="C459" s="414" t="s">
        <v>733</v>
      </c>
      <c r="D459" s="406">
        <v>5037502</v>
      </c>
      <c r="E459" s="414" t="s">
        <v>734</v>
      </c>
      <c r="F459" s="415" t="s">
        <v>44</v>
      </c>
      <c r="G459" s="409">
        <v>1111541.3400000001</v>
      </c>
      <c r="H459" s="411"/>
      <c r="I459" s="411"/>
      <c r="J459" s="411"/>
      <c r="K459" s="411"/>
      <c r="L459" s="411"/>
      <c r="M459" s="411"/>
      <c r="N459" s="411">
        <v>1111541.3400000001</v>
      </c>
      <c r="O459" s="411"/>
      <c r="P459" s="411"/>
      <c r="Q459" s="413"/>
      <c r="R459" s="413">
        <v>685195</v>
      </c>
    </row>
    <row r="460" spans="1:18" s="7" customFormat="1" ht="35.25" customHeight="1" x14ac:dyDescent="0.25">
      <c r="A460" s="406">
        <v>454</v>
      </c>
      <c r="B460" s="407" t="s">
        <v>709</v>
      </c>
      <c r="C460" s="414" t="s">
        <v>721</v>
      </c>
      <c r="D460" s="406">
        <v>5037638</v>
      </c>
      <c r="E460" s="414" t="s">
        <v>735</v>
      </c>
      <c r="F460" s="415" t="s">
        <v>44</v>
      </c>
      <c r="G460" s="409">
        <v>333753.49</v>
      </c>
      <c r="H460" s="411"/>
      <c r="I460" s="411"/>
      <c r="J460" s="411"/>
      <c r="K460" s="411"/>
      <c r="L460" s="411"/>
      <c r="M460" s="411"/>
      <c r="N460" s="411">
        <f>59744.69+46524.7+227484.1</f>
        <v>333753.49</v>
      </c>
      <c r="O460" s="411"/>
      <c r="P460" s="411"/>
      <c r="Q460" s="413"/>
      <c r="R460" s="413">
        <v>270340.32689999999</v>
      </c>
    </row>
    <row r="461" spans="1:18" s="7" customFormat="1" ht="35.25" customHeight="1" x14ac:dyDescent="0.25">
      <c r="A461" s="406">
        <v>455</v>
      </c>
      <c r="B461" s="407" t="s">
        <v>709</v>
      </c>
      <c r="C461" s="414" t="s">
        <v>712</v>
      </c>
      <c r="D461" s="406">
        <v>5038579</v>
      </c>
      <c r="E461" s="414" t="s">
        <v>736</v>
      </c>
      <c r="F461" s="415" t="s">
        <v>44</v>
      </c>
      <c r="G461" s="409">
        <v>199066</v>
      </c>
      <c r="H461" s="411"/>
      <c r="I461" s="411"/>
      <c r="J461" s="411"/>
      <c r="K461" s="411"/>
      <c r="L461" s="411"/>
      <c r="M461" s="411"/>
      <c r="N461" s="411">
        <v>199066</v>
      </c>
      <c r="O461" s="411"/>
      <c r="P461" s="411"/>
      <c r="Q461" s="413"/>
      <c r="R461" s="413">
        <v>161243.46</v>
      </c>
    </row>
    <row r="462" spans="1:18" s="7" customFormat="1" ht="35.25" customHeight="1" x14ac:dyDescent="0.25">
      <c r="A462" s="406">
        <v>456</v>
      </c>
      <c r="B462" s="407" t="s">
        <v>709</v>
      </c>
      <c r="C462" s="414" t="s">
        <v>716</v>
      </c>
      <c r="D462" s="406">
        <v>5038897</v>
      </c>
      <c r="E462" s="414" t="s">
        <v>737</v>
      </c>
      <c r="F462" s="415" t="s">
        <v>44</v>
      </c>
      <c r="G462" s="409">
        <v>414062.14</v>
      </c>
      <c r="H462" s="411"/>
      <c r="I462" s="411"/>
      <c r="J462" s="411"/>
      <c r="K462" s="411"/>
      <c r="L462" s="411"/>
      <c r="M462" s="411"/>
      <c r="N462" s="411">
        <v>414062.14</v>
      </c>
      <c r="O462" s="411"/>
      <c r="P462" s="411"/>
      <c r="Q462" s="413"/>
      <c r="R462" s="413">
        <v>335390.33340000006</v>
      </c>
    </row>
    <row r="463" spans="1:18" s="7" customFormat="1" ht="35.25" customHeight="1" x14ac:dyDescent="0.25">
      <c r="A463" s="406">
        <v>457</v>
      </c>
      <c r="B463" s="407" t="s">
        <v>709</v>
      </c>
      <c r="C463" s="414" t="s">
        <v>131</v>
      </c>
      <c r="D463" s="406">
        <v>5040178</v>
      </c>
      <c r="E463" s="414" t="s">
        <v>738</v>
      </c>
      <c r="F463" s="415" t="s">
        <v>44</v>
      </c>
      <c r="G463" s="409">
        <v>199347.1</v>
      </c>
      <c r="H463" s="411"/>
      <c r="I463" s="411"/>
      <c r="J463" s="411"/>
      <c r="K463" s="411"/>
      <c r="L463" s="411"/>
      <c r="M463" s="411"/>
      <c r="N463" s="411">
        <v>199347.1</v>
      </c>
      <c r="O463" s="411"/>
      <c r="P463" s="411"/>
      <c r="Q463" s="413"/>
      <c r="R463" s="413">
        <v>161471.15100000001</v>
      </c>
    </row>
    <row r="464" spans="1:18" s="7" customFormat="1" ht="35.25" customHeight="1" x14ac:dyDescent="0.25">
      <c r="A464" s="406">
        <v>458</v>
      </c>
      <c r="B464" s="407" t="s">
        <v>739</v>
      </c>
      <c r="C464" s="414" t="s">
        <v>740</v>
      </c>
      <c r="D464" s="406"/>
      <c r="E464" s="414" t="s">
        <v>741</v>
      </c>
      <c r="F464" s="415" t="s">
        <v>77</v>
      </c>
      <c r="G464" s="409">
        <v>2909331</v>
      </c>
      <c r="H464" s="411"/>
      <c r="I464" s="411"/>
      <c r="J464" s="411"/>
      <c r="K464" s="411"/>
      <c r="L464" s="411"/>
      <c r="M464" s="411">
        <v>2909331</v>
      </c>
      <c r="N464" s="411">
        <v>0</v>
      </c>
      <c r="O464" s="411">
        <v>0</v>
      </c>
      <c r="P464" s="411"/>
      <c r="Q464" s="413">
        <f>3409986.24/1.24</f>
        <v>2749988.9032258065</v>
      </c>
      <c r="R464" s="413">
        <v>2749988.9032258065</v>
      </c>
    </row>
    <row r="465" spans="1:18" s="7" customFormat="1" ht="35.25" customHeight="1" x14ac:dyDescent="0.25">
      <c r="A465" s="406">
        <v>459</v>
      </c>
      <c r="B465" s="407" t="s">
        <v>739</v>
      </c>
      <c r="C465" s="414" t="s">
        <v>742</v>
      </c>
      <c r="D465" s="406"/>
      <c r="E465" s="414" t="s">
        <v>743</v>
      </c>
      <c r="F465" s="415" t="s">
        <v>80</v>
      </c>
      <c r="G465" s="409">
        <v>3000000</v>
      </c>
      <c r="H465" s="411"/>
      <c r="I465" s="411"/>
      <c r="J465" s="411"/>
      <c r="K465" s="411"/>
      <c r="L465" s="411">
        <v>3000000</v>
      </c>
      <c r="M465" s="411"/>
      <c r="N465" s="411">
        <v>0</v>
      </c>
      <c r="O465" s="411">
        <v>0</v>
      </c>
      <c r="P465" s="411"/>
      <c r="Q465" s="413">
        <v>3901290.17</v>
      </c>
      <c r="R465" s="413">
        <v>3000000</v>
      </c>
    </row>
    <row r="466" spans="1:18" s="7" customFormat="1" ht="35.25" customHeight="1" x14ac:dyDescent="0.25">
      <c r="A466" s="406">
        <v>460</v>
      </c>
      <c r="B466" s="407" t="s">
        <v>739</v>
      </c>
      <c r="C466" s="414" t="s">
        <v>744</v>
      </c>
      <c r="D466" s="406"/>
      <c r="E466" s="414" t="s">
        <v>745</v>
      </c>
      <c r="F466" s="415" t="s">
        <v>413</v>
      </c>
      <c r="G466" s="409">
        <v>3000000</v>
      </c>
      <c r="H466" s="411"/>
      <c r="I466" s="411"/>
      <c r="J466" s="411"/>
      <c r="K466" s="411"/>
      <c r="L466" s="411"/>
      <c r="M466" s="411">
        <v>3000000</v>
      </c>
      <c r="N466" s="411">
        <v>0</v>
      </c>
      <c r="O466" s="411">
        <v>0</v>
      </c>
      <c r="P466" s="411"/>
      <c r="Q466" s="413">
        <v>3351448.01</v>
      </c>
      <c r="R466" s="413">
        <v>3000000</v>
      </c>
    </row>
    <row r="467" spans="1:18" s="7" customFormat="1" ht="35.25" customHeight="1" x14ac:dyDescent="0.25">
      <c r="A467" s="406">
        <v>461</v>
      </c>
      <c r="B467" s="407" t="s">
        <v>739</v>
      </c>
      <c r="C467" s="414" t="s">
        <v>746</v>
      </c>
      <c r="D467" s="406"/>
      <c r="E467" s="414" t="s">
        <v>747</v>
      </c>
      <c r="F467" s="415" t="s">
        <v>93</v>
      </c>
      <c r="G467" s="409">
        <v>3251438</v>
      </c>
      <c r="H467" s="411">
        <v>453668</v>
      </c>
      <c r="I467" s="411"/>
      <c r="J467" s="411"/>
      <c r="K467" s="411"/>
      <c r="L467" s="411"/>
      <c r="M467" s="411">
        <v>2747770</v>
      </c>
      <c r="N467" s="411">
        <v>0</v>
      </c>
      <c r="O467" s="411">
        <v>0</v>
      </c>
      <c r="P467" s="411">
        <v>50000</v>
      </c>
      <c r="Q467" s="413">
        <v>3201438.21</v>
      </c>
      <c r="R467" s="413">
        <v>3000000</v>
      </c>
    </row>
    <row r="468" spans="1:18" s="7" customFormat="1" ht="35.25" customHeight="1" x14ac:dyDescent="0.25">
      <c r="A468" s="406">
        <v>462</v>
      </c>
      <c r="B468" s="407" t="s">
        <v>739</v>
      </c>
      <c r="C468" s="414" t="s">
        <v>748</v>
      </c>
      <c r="D468" s="406"/>
      <c r="E468" s="414" t="s">
        <v>749</v>
      </c>
      <c r="F468" s="415" t="s">
        <v>50</v>
      </c>
      <c r="G468" s="409">
        <v>3000000</v>
      </c>
      <c r="H468" s="411">
        <v>2675000</v>
      </c>
      <c r="I468" s="411"/>
      <c r="J468" s="411"/>
      <c r="K468" s="411"/>
      <c r="L468" s="411"/>
      <c r="M468" s="411"/>
      <c r="N468" s="411">
        <v>0</v>
      </c>
      <c r="O468" s="411">
        <v>0</v>
      </c>
      <c r="P468" s="411">
        <v>325000</v>
      </c>
      <c r="Q468" s="413">
        <v>2965730.53</v>
      </c>
      <c r="R468" s="413">
        <v>3000000</v>
      </c>
    </row>
    <row r="469" spans="1:18" s="7" customFormat="1" ht="35.25" customHeight="1" x14ac:dyDescent="0.25">
      <c r="A469" s="406">
        <v>463</v>
      </c>
      <c r="B469" s="407" t="s">
        <v>739</v>
      </c>
      <c r="C469" s="414" t="s">
        <v>750</v>
      </c>
      <c r="D469" s="406"/>
      <c r="E469" s="414" t="s">
        <v>751</v>
      </c>
      <c r="F469" s="415" t="s">
        <v>93</v>
      </c>
      <c r="G469" s="409">
        <v>2999621</v>
      </c>
      <c r="H469" s="411"/>
      <c r="I469" s="411"/>
      <c r="J469" s="411"/>
      <c r="K469" s="411"/>
      <c r="L469" s="411"/>
      <c r="M469" s="411">
        <v>2999621</v>
      </c>
      <c r="N469" s="411">
        <v>0</v>
      </c>
      <c r="O469" s="411">
        <v>0</v>
      </c>
      <c r="P469" s="411"/>
      <c r="Q469" s="413">
        <v>3607944.14</v>
      </c>
      <c r="R469" s="413">
        <v>2999621</v>
      </c>
    </row>
    <row r="470" spans="1:18" s="7" customFormat="1" ht="35.25" customHeight="1" x14ac:dyDescent="0.25">
      <c r="A470" s="406">
        <v>464</v>
      </c>
      <c r="B470" s="407" t="s">
        <v>739</v>
      </c>
      <c r="C470" s="414" t="s">
        <v>752</v>
      </c>
      <c r="D470" s="406"/>
      <c r="E470" s="414" t="s">
        <v>753</v>
      </c>
      <c r="F470" s="415" t="s">
        <v>109</v>
      </c>
      <c r="G470" s="409">
        <v>2918749.89</v>
      </c>
      <c r="H470" s="411"/>
      <c r="I470" s="411"/>
      <c r="J470" s="411">
        <v>2918749.89</v>
      </c>
      <c r="K470" s="411"/>
      <c r="L470" s="411"/>
      <c r="M470" s="411"/>
      <c r="N470" s="411">
        <v>0</v>
      </c>
      <c r="O470" s="411">
        <v>0</v>
      </c>
      <c r="P470" s="411"/>
      <c r="Q470" s="413">
        <v>2918749.89</v>
      </c>
      <c r="R470" s="413">
        <v>2918749.89</v>
      </c>
    </row>
    <row r="471" spans="1:18" s="7" customFormat="1" ht="35.25" customHeight="1" x14ac:dyDescent="0.25">
      <c r="A471" s="406">
        <v>465</v>
      </c>
      <c r="B471" s="407" t="s">
        <v>739</v>
      </c>
      <c r="C471" s="414" t="s">
        <v>754</v>
      </c>
      <c r="D471" s="406"/>
      <c r="E471" s="414" t="s">
        <v>755</v>
      </c>
      <c r="F471" s="415" t="s">
        <v>77</v>
      </c>
      <c r="G471" s="409">
        <v>3720000</v>
      </c>
      <c r="H471" s="411"/>
      <c r="I471" s="411"/>
      <c r="J471" s="411"/>
      <c r="K471" s="411"/>
      <c r="L471" s="411"/>
      <c r="M471" s="411">
        <v>3720000</v>
      </c>
      <c r="N471" s="411">
        <v>0</v>
      </c>
      <c r="O471" s="411">
        <v>0</v>
      </c>
      <c r="P471" s="411"/>
      <c r="Q471" s="413">
        <v>2877770</v>
      </c>
      <c r="R471" s="413">
        <v>2877770</v>
      </c>
    </row>
    <row r="472" spans="1:18" s="7" customFormat="1" ht="35.25" customHeight="1" x14ac:dyDescent="0.25">
      <c r="A472" s="406">
        <v>466</v>
      </c>
      <c r="B472" s="407" t="s">
        <v>739</v>
      </c>
      <c r="C472" s="414" t="s">
        <v>756</v>
      </c>
      <c r="D472" s="406"/>
      <c r="E472" s="414" t="s">
        <v>757</v>
      </c>
      <c r="F472" s="415" t="s">
        <v>77</v>
      </c>
      <c r="G472" s="409">
        <v>2849770</v>
      </c>
      <c r="H472" s="411"/>
      <c r="I472" s="411"/>
      <c r="J472" s="411"/>
      <c r="K472" s="411"/>
      <c r="L472" s="411"/>
      <c r="M472" s="411">
        <v>2849770</v>
      </c>
      <c r="N472" s="411">
        <v>0</v>
      </c>
      <c r="O472" s="411">
        <v>0</v>
      </c>
      <c r="P472" s="411"/>
      <c r="Q472" s="413">
        <v>2849770</v>
      </c>
      <c r="R472" s="413">
        <v>2849770</v>
      </c>
    </row>
    <row r="473" spans="1:18" s="7" customFormat="1" ht="35.25" customHeight="1" x14ac:dyDescent="0.25">
      <c r="A473" s="406">
        <v>467</v>
      </c>
      <c r="B473" s="407" t="s">
        <v>739</v>
      </c>
      <c r="C473" s="414" t="s">
        <v>758</v>
      </c>
      <c r="D473" s="406"/>
      <c r="E473" s="414" t="s">
        <v>759</v>
      </c>
      <c r="F473" s="415" t="s">
        <v>77</v>
      </c>
      <c r="G473" s="409">
        <v>2837823</v>
      </c>
      <c r="H473" s="411"/>
      <c r="I473" s="411"/>
      <c r="J473" s="411"/>
      <c r="K473" s="411"/>
      <c r="L473" s="411"/>
      <c r="M473" s="411">
        <v>2837823</v>
      </c>
      <c r="N473" s="411">
        <v>0</v>
      </c>
      <c r="O473" s="411">
        <v>0</v>
      </c>
      <c r="P473" s="411"/>
      <c r="Q473" s="413">
        <v>2837823</v>
      </c>
      <c r="R473" s="413">
        <v>2837823</v>
      </c>
    </row>
    <row r="474" spans="1:18" s="7" customFormat="1" ht="35.25" customHeight="1" x14ac:dyDescent="0.25">
      <c r="A474" s="406">
        <v>468</v>
      </c>
      <c r="B474" s="407" t="s">
        <v>739</v>
      </c>
      <c r="C474" s="414" t="s">
        <v>760</v>
      </c>
      <c r="D474" s="406"/>
      <c r="E474" s="414" t="s">
        <v>761</v>
      </c>
      <c r="F474" s="415" t="s">
        <v>413</v>
      </c>
      <c r="G474" s="409">
        <v>2775975.7</v>
      </c>
      <c r="H474" s="411"/>
      <c r="I474" s="411"/>
      <c r="J474" s="411"/>
      <c r="K474" s="411"/>
      <c r="L474" s="411"/>
      <c r="M474" s="411">
        <v>2775975.7</v>
      </c>
      <c r="N474" s="411">
        <v>0</v>
      </c>
      <c r="O474" s="411">
        <v>0</v>
      </c>
      <c r="P474" s="411"/>
      <c r="Q474" s="413">
        <v>2775975.7</v>
      </c>
      <c r="R474" s="413">
        <v>2775975.7</v>
      </c>
    </row>
    <row r="475" spans="1:18" s="7" customFormat="1" ht="35.25" customHeight="1" x14ac:dyDescent="0.25">
      <c r="A475" s="406">
        <v>469</v>
      </c>
      <c r="B475" s="407" t="s">
        <v>739</v>
      </c>
      <c r="C475" s="414" t="s">
        <v>762</v>
      </c>
      <c r="D475" s="406"/>
      <c r="E475" s="414" t="s">
        <v>763</v>
      </c>
      <c r="F475" s="415" t="s">
        <v>70</v>
      </c>
      <c r="G475" s="409">
        <v>2768728.2</v>
      </c>
      <c r="H475" s="411"/>
      <c r="I475" s="411"/>
      <c r="J475" s="411"/>
      <c r="K475" s="411"/>
      <c r="L475" s="411"/>
      <c r="M475" s="411">
        <v>2768728.2</v>
      </c>
      <c r="N475" s="411">
        <v>0</v>
      </c>
      <c r="O475" s="411">
        <v>0</v>
      </c>
      <c r="P475" s="411"/>
      <c r="Q475" s="413">
        <v>2768728.2</v>
      </c>
      <c r="R475" s="413">
        <v>2768728.2</v>
      </c>
    </row>
    <row r="476" spans="1:18" s="7" customFormat="1" ht="35.25" customHeight="1" x14ac:dyDescent="0.25">
      <c r="A476" s="406">
        <v>470</v>
      </c>
      <c r="B476" s="407" t="s">
        <v>739</v>
      </c>
      <c r="C476" s="414" t="s">
        <v>764</v>
      </c>
      <c r="D476" s="406"/>
      <c r="E476" s="414" t="s">
        <v>765</v>
      </c>
      <c r="F476" s="415" t="s">
        <v>98</v>
      </c>
      <c r="G476" s="409">
        <v>2665906.56</v>
      </c>
      <c r="H476" s="411">
        <v>288804.15000000002</v>
      </c>
      <c r="I476" s="411"/>
      <c r="J476" s="411"/>
      <c r="K476" s="411"/>
      <c r="L476" s="411">
        <v>925697.41</v>
      </c>
      <c r="M476" s="411">
        <v>1392005</v>
      </c>
      <c r="N476" s="411">
        <v>0</v>
      </c>
      <c r="O476" s="411">
        <v>0</v>
      </c>
      <c r="P476" s="411">
        <v>59400</v>
      </c>
      <c r="Q476" s="413">
        <v>2606506.92</v>
      </c>
      <c r="R476" s="413">
        <v>2665906.92</v>
      </c>
    </row>
    <row r="477" spans="1:18" s="7" customFormat="1" ht="35.25" customHeight="1" x14ac:dyDescent="0.25">
      <c r="A477" s="406">
        <v>471</v>
      </c>
      <c r="B477" s="407" t="s">
        <v>739</v>
      </c>
      <c r="C477" s="414" t="s">
        <v>766</v>
      </c>
      <c r="D477" s="406"/>
      <c r="E477" s="414" t="s">
        <v>767</v>
      </c>
      <c r="F477" s="415" t="s">
        <v>50</v>
      </c>
      <c r="G477" s="409">
        <v>2613896.9</v>
      </c>
      <c r="H477" s="411"/>
      <c r="I477" s="411"/>
      <c r="J477" s="411"/>
      <c r="K477" s="411"/>
      <c r="L477" s="411">
        <v>2354476.9</v>
      </c>
      <c r="M477" s="411"/>
      <c r="N477" s="411">
        <v>0</v>
      </c>
      <c r="O477" s="411">
        <v>0</v>
      </c>
      <c r="P477" s="411">
        <f>259400+20</f>
        <v>259420</v>
      </c>
      <c r="Q477" s="413">
        <v>2354476.9</v>
      </c>
      <c r="R477" s="413">
        <v>2613896.9</v>
      </c>
    </row>
    <row r="478" spans="1:18" s="7" customFormat="1" ht="35.25" customHeight="1" x14ac:dyDescent="0.25">
      <c r="A478" s="406">
        <v>472</v>
      </c>
      <c r="B478" s="407" t="s">
        <v>739</v>
      </c>
      <c r="C478" s="414" t="s">
        <v>768</v>
      </c>
      <c r="D478" s="406"/>
      <c r="E478" s="414" t="s">
        <v>769</v>
      </c>
      <c r="F478" s="415" t="s">
        <v>80</v>
      </c>
      <c r="G478" s="409">
        <v>2287096.77</v>
      </c>
      <c r="H478" s="411"/>
      <c r="I478" s="411"/>
      <c r="J478" s="411"/>
      <c r="K478" s="411"/>
      <c r="L478" s="411">
        <v>2287096.77</v>
      </c>
      <c r="M478" s="411"/>
      <c r="N478" s="411">
        <v>0</v>
      </c>
      <c r="O478" s="411">
        <v>0</v>
      </c>
      <c r="P478" s="411"/>
      <c r="Q478" s="413">
        <v>2944311.88</v>
      </c>
      <c r="R478" s="413">
        <v>2287096.77</v>
      </c>
    </row>
    <row r="479" spans="1:18" s="7" customFormat="1" ht="35.25" customHeight="1" x14ac:dyDescent="0.25">
      <c r="A479" s="406">
        <v>473</v>
      </c>
      <c r="B479" s="407" t="s">
        <v>739</v>
      </c>
      <c r="C479" s="414" t="s">
        <v>770</v>
      </c>
      <c r="D479" s="406"/>
      <c r="E479" s="414" t="s">
        <v>771</v>
      </c>
      <c r="F479" s="415" t="s">
        <v>55</v>
      </c>
      <c r="G479" s="409">
        <v>2105285.65</v>
      </c>
      <c r="H479" s="411"/>
      <c r="I479" s="411"/>
      <c r="J479" s="411">
        <v>2105285.65</v>
      </c>
      <c r="K479" s="411"/>
      <c r="L479" s="411"/>
      <c r="M479" s="411"/>
      <c r="N479" s="411">
        <v>0</v>
      </c>
      <c r="O479" s="411">
        <v>0</v>
      </c>
      <c r="P479" s="411"/>
      <c r="Q479" s="413">
        <v>2105285.65</v>
      </c>
      <c r="R479" s="413">
        <v>2105285.65</v>
      </c>
    </row>
    <row r="480" spans="1:18" s="7" customFormat="1" ht="35.25" customHeight="1" x14ac:dyDescent="0.25">
      <c r="A480" s="406">
        <v>474</v>
      </c>
      <c r="B480" s="407" t="s">
        <v>739</v>
      </c>
      <c r="C480" s="414" t="s">
        <v>772</v>
      </c>
      <c r="D480" s="406"/>
      <c r="E480" s="414" t="s">
        <v>773</v>
      </c>
      <c r="F480" s="415" t="s">
        <v>55</v>
      </c>
      <c r="G480" s="409">
        <v>2068934.95</v>
      </c>
      <c r="H480" s="411"/>
      <c r="I480" s="411">
        <v>985000</v>
      </c>
      <c r="J480" s="411">
        <v>1083934.95</v>
      </c>
      <c r="K480" s="411"/>
      <c r="L480" s="411"/>
      <c r="M480" s="411"/>
      <c r="N480" s="411">
        <v>0</v>
      </c>
      <c r="O480" s="411">
        <v>0</v>
      </c>
      <c r="P480" s="411"/>
      <c r="Q480" s="413">
        <v>2068934.95</v>
      </c>
      <c r="R480" s="413">
        <v>2068934.95</v>
      </c>
    </row>
    <row r="481" spans="1:18" s="7" customFormat="1" ht="35.25" customHeight="1" x14ac:dyDescent="0.25">
      <c r="A481" s="406">
        <v>475</v>
      </c>
      <c r="B481" s="407" t="s">
        <v>739</v>
      </c>
      <c r="C481" s="414" t="s">
        <v>774</v>
      </c>
      <c r="D481" s="406"/>
      <c r="E481" s="414" t="s">
        <v>775</v>
      </c>
      <c r="F481" s="415" t="s">
        <v>58</v>
      </c>
      <c r="G481" s="409">
        <v>3836877</v>
      </c>
      <c r="H481" s="411"/>
      <c r="I481" s="411"/>
      <c r="J481" s="411">
        <v>1775000</v>
      </c>
      <c r="K481" s="411"/>
      <c r="L481" s="411"/>
      <c r="M481" s="411">
        <v>2061877</v>
      </c>
      <c r="N481" s="411">
        <v>0</v>
      </c>
      <c r="O481" s="411">
        <v>0</v>
      </c>
      <c r="P481" s="411"/>
      <c r="Q481" s="413">
        <v>2061877</v>
      </c>
      <c r="R481" s="413">
        <v>3000000</v>
      </c>
    </row>
    <row r="482" spans="1:18" s="7" customFormat="1" ht="35.25" customHeight="1" x14ac:dyDescent="0.25">
      <c r="A482" s="406">
        <v>476</v>
      </c>
      <c r="B482" s="407" t="s">
        <v>739</v>
      </c>
      <c r="C482" s="414" t="s">
        <v>776</v>
      </c>
      <c r="D482" s="406"/>
      <c r="E482" s="414" t="s">
        <v>777</v>
      </c>
      <c r="F482" s="415" t="s">
        <v>109</v>
      </c>
      <c r="G482" s="409">
        <v>2047770</v>
      </c>
      <c r="H482" s="411"/>
      <c r="I482" s="411"/>
      <c r="J482" s="411"/>
      <c r="K482" s="411"/>
      <c r="L482" s="411"/>
      <c r="M482" s="411">
        <v>2047770</v>
      </c>
      <c r="N482" s="411">
        <v>0</v>
      </c>
      <c r="O482" s="411">
        <v>0</v>
      </c>
      <c r="P482" s="411"/>
      <c r="Q482" s="413">
        <v>2047770</v>
      </c>
      <c r="R482" s="413">
        <v>2047770</v>
      </c>
    </row>
    <row r="483" spans="1:18" s="7" customFormat="1" ht="35.25" customHeight="1" x14ac:dyDescent="0.25">
      <c r="A483" s="406">
        <v>477</v>
      </c>
      <c r="B483" s="407" t="s">
        <v>739</v>
      </c>
      <c r="C483" s="414" t="s">
        <v>778</v>
      </c>
      <c r="D483" s="406"/>
      <c r="E483" s="414" t="s">
        <v>779</v>
      </c>
      <c r="F483" s="415" t="s">
        <v>93</v>
      </c>
      <c r="G483" s="409">
        <v>3165420</v>
      </c>
      <c r="H483" s="411"/>
      <c r="I483" s="411"/>
      <c r="J483" s="411">
        <v>1265000</v>
      </c>
      <c r="K483" s="411"/>
      <c r="L483" s="411"/>
      <c r="M483" s="411">
        <v>1900420</v>
      </c>
      <c r="N483" s="411">
        <v>0</v>
      </c>
      <c r="O483" s="411">
        <v>0</v>
      </c>
      <c r="P483" s="411"/>
      <c r="Q483" s="413">
        <v>1900420</v>
      </c>
      <c r="R483" s="413">
        <v>3000000</v>
      </c>
    </row>
    <row r="484" spans="1:18" s="7" customFormat="1" ht="35.25" customHeight="1" x14ac:dyDescent="0.25">
      <c r="A484" s="406">
        <v>478</v>
      </c>
      <c r="B484" s="407" t="s">
        <v>739</v>
      </c>
      <c r="C484" s="414" t="s">
        <v>780</v>
      </c>
      <c r="D484" s="406"/>
      <c r="E484" s="414" t="s">
        <v>781</v>
      </c>
      <c r="F484" s="415" t="s">
        <v>80</v>
      </c>
      <c r="G484" s="409">
        <v>1808657.53</v>
      </c>
      <c r="H484" s="411"/>
      <c r="I484" s="411"/>
      <c r="J484" s="411">
        <v>862657.53</v>
      </c>
      <c r="K484" s="411"/>
      <c r="L484" s="411"/>
      <c r="M484" s="411">
        <v>935000</v>
      </c>
      <c r="N484" s="411">
        <v>0</v>
      </c>
      <c r="O484" s="411">
        <v>0</v>
      </c>
      <c r="P484" s="411">
        <v>11000</v>
      </c>
      <c r="Q484" s="413">
        <v>1797657.53</v>
      </c>
      <c r="R484" s="413">
        <v>1808657.53</v>
      </c>
    </row>
    <row r="485" spans="1:18" s="7" customFormat="1" ht="35.25" customHeight="1" x14ac:dyDescent="0.25">
      <c r="A485" s="406">
        <v>479</v>
      </c>
      <c r="B485" s="407" t="s">
        <v>739</v>
      </c>
      <c r="C485" s="414" t="s">
        <v>782</v>
      </c>
      <c r="D485" s="406"/>
      <c r="E485" s="414" t="s">
        <v>783</v>
      </c>
      <c r="F485" s="415" t="s">
        <v>47</v>
      </c>
      <c r="G485" s="409">
        <v>1765117.85</v>
      </c>
      <c r="H485" s="411"/>
      <c r="I485" s="411"/>
      <c r="J485" s="411">
        <v>1745117.85</v>
      </c>
      <c r="K485" s="411"/>
      <c r="L485" s="411"/>
      <c r="M485" s="411"/>
      <c r="N485" s="411">
        <v>0</v>
      </c>
      <c r="O485" s="411">
        <v>0</v>
      </c>
      <c r="P485" s="411">
        <v>20000</v>
      </c>
      <c r="Q485" s="413">
        <v>1745117.85</v>
      </c>
      <c r="R485" s="413">
        <v>1765117.85</v>
      </c>
    </row>
    <row r="486" spans="1:18" s="7" customFormat="1" ht="35.25" customHeight="1" x14ac:dyDescent="0.25">
      <c r="A486" s="406">
        <v>480</v>
      </c>
      <c r="B486" s="407" t="s">
        <v>739</v>
      </c>
      <c r="C486" s="414" t="s">
        <v>784</v>
      </c>
      <c r="D486" s="406"/>
      <c r="E486" s="414" t="s">
        <v>785</v>
      </c>
      <c r="F486" s="415" t="s">
        <v>413</v>
      </c>
      <c r="G486" s="409">
        <v>1657700</v>
      </c>
      <c r="H486" s="411"/>
      <c r="I486" s="411"/>
      <c r="J486" s="411"/>
      <c r="K486" s="411"/>
      <c r="L486" s="411"/>
      <c r="M486" s="411">
        <v>1657700</v>
      </c>
      <c r="N486" s="411">
        <v>0</v>
      </c>
      <c r="O486" s="411">
        <v>0</v>
      </c>
      <c r="P486" s="411"/>
      <c r="Q486" s="413">
        <v>1657700</v>
      </c>
      <c r="R486" s="413">
        <v>1657700</v>
      </c>
    </row>
    <row r="487" spans="1:18" s="7" customFormat="1" ht="35.25" customHeight="1" x14ac:dyDescent="0.25">
      <c r="A487" s="406">
        <v>481</v>
      </c>
      <c r="B487" s="407" t="s">
        <v>739</v>
      </c>
      <c r="C487" s="414" t="s">
        <v>786</v>
      </c>
      <c r="D487" s="406"/>
      <c r="E487" s="414" t="s">
        <v>787</v>
      </c>
      <c r="F487" s="415" t="s">
        <v>98</v>
      </c>
      <c r="G487" s="409">
        <v>1669378</v>
      </c>
      <c r="H487" s="411"/>
      <c r="I487" s="411"/>
      <c r="J487" s="411">
        <v>1639378</v>
      </c>
      <c r="K487" s="411"/>
      <c r="L487" s="411"/>
      <c r="M487" s="411"/>
      <c r="N487" s="411">
        <v>0</v>
      </c>
      <c r="O487" s="411">
        <v>0</v>
      </c>
      <c r="P487" s="411">
        <v>30000</v>
      </c>
      <c r="Q487" s="413">
        <v>1639378</v>
      </c>
      <c r="R487" s="413">
        <v>1669378</v>
      </c>
    </row>
    <row r="488" spans="1:18" s="7" customFormat="1" ht="35.25" customHeight="1" x14ac:dyDescent="0.25">
      <c r="A488" s="406">
        <v>482</v>
      </c>
      <c r="B488" s="407" t="s">
        <v>739</v>
      </c>
      <c r="C488" s="414" t="s">
        <v>788</v>
      </c>
      <c r="D488" s="406"/>
      <c r="E488" s="414" t="s">
        <v>789</v>
      </c>
      <c r="F488" s="415" t="s">
        <v>80</v>
      </c>
      <c r="G488" s="409">
        <v>3000000</v>
      </c>
      <c r="H488" s="411"/>
      <c r="I488" s="411"/>
      <c r="J488" s="411"/>
      <c r="K488" s="411"/>
      <c r="L488" s="411">
        <v>3000000</v>
      </c>
      <c r="M488" s="411"/>
      <c r="N488" s="411">
        <v>0</v>
      </c>
      <c r="O488" s="411">
        <v>0</v>
      </c>
      <c r="P488" s="411"/>
      <c r="Q488" s="413">
        <v>1584576.75</v>
      </c>
      <c r="R488" s="413">
        <v>3000000</v>
      </c>
    </row>
    <row r="489" spans="1:18" s="7" customFormat="1" ht="35.25" customHeight="1" x14ac:dyDescent="0.25">
      <c r="A489" s="406">
        <v>483</v>
      </c>
      <c r="B489" s="407" t="s">
        <v>739</v>
      </c>
      <c r="C489" s="414" t="s">
        <v>790</v>
      </c>
      <c r="D489" s="406"/>
      <c r="E489" s="414" t="s">
        <v>791</v>
      </c>
      <c r="F489" s="415" t="s">
        <v>50</v>
      </c>
      <c r="G489" s="409">
        <v>1428422</v>
      </c>
      <c r="H489" s="411"/>
      <c r="I489" s="411"/>
      <c r="J489" s="411"/>
      <c r="K489" s="411"/>
      <c r="L489" s="411"/>
      <c r="M489" s="411">
        <v>1428422</v>
      </c>
      <c r="N489" s="411">
        <v>0</v>
      </c>
      <c r="O489" s="411">
        <v>0</v>
      </c>
      <c r="P489" s="411"/>
      <c r="Q489" s="413">
        <v>1428422</v>
      </c>
      <c r="R489" s="413">
        <v>1428422</v>
      </c>
    </row>
    <row r="490" spans="1:18" s="7" customFormat="1" ht="35.25" customHeight="1" x14ac:dyDescent="0.25">
      <c r="A490" s="406">
        <v>484</v>
      </c>
      <c r="B490" s="407" t="s">
        <v>739</v>
      </c>
      <c r="C490" s="414" t="s">
        <v>792</v>
      </c>
      <c r="D490" s="406"/>
      <c r="E490" s="414" t="s">
        <v>793</v>
      </c>
      <c r="F490" s="415" t="s">
        <v>50</v>
      </c>
      <c r="G490" s="409">
        <v>1418951.61</v>
      </c>
      <c r="H490" s="411"/>
      <c r="I490" s="411"/>
      <c r="J490" s="411">
        <v>1418951.61</v>
      </c>
      <c r="K490" s="411"/>
      <c r="L490" s="411"/>
      <c r="M490" s="411"/>
      <c r="N490" s="411">
        <v>0</v>
      </c>
      <c r="O490" s="411">
        <v>0</v>
      </c>
      <c r="P490" s="411"/>
      <c r="Q490" s="413">
        <v>1418951.61</v>
      </c>
      <c r="R490" s="413">
        <v>1418951.61</v>
      </c>
    </row>
    <row r="491" spans="1:18" s="7" customFormat="1" ht="35.25" customHeight="1" x14ac:dyDescent="0.25">
      <c r="A491" s="406">
        <v>485</v>
      </c>
      <c r="B491" s="407" t="s">
        <v>739</v>
      </c>
      <c r="C491" s="414" t="s">
        <v>794</v>
      </c>
      <c r="D491" s="406"/>
      <c r="E491" s="414" t="s">
        <v>795</v>
      </c>
      <c r="F491" s="415" t="s">
        <v>93</v>
      </c>
      <c r="G491" s="409">
        <v>2294892.7999999998</v>
      </c>
      <c r="H491" s="411"/>
      <c r="I491" s="411">
        <v>1414492.8</v>
      </c>
      <c r="J491" s="411"/>
      <c r="K491" s="411"/>
      <c r="L491" s="411"/>
      <c r="M491" s="411">
        <v>880400</v>
      </c>
      <c r="N491" s="411">
        <v>0</v>
      </c>
      <c r="O491" s="411">
        <v>0</v>
      </c>
      <c r="P491" s="411"/>
      <c r="Q491" s="413">
        <v>1414492.8</v>
      </c>
      <c r="R491" s="413">
        <v>2294892.7999999998</v>
      </c>
    </row>
    <row r="492" spans="1:18" s="7" customFormat="1" ht="35.25" customHeight="1" x14ac:dyDescent="0.25">
      <c r="A492" s="406">
        <v>486</v>
      </c>
      <c r="B492" s="407" t="s">
        <v>739</v>
      </c>
      <c r="C492" s="414" t="s">
        <v>796</v>
      </c>
      <c r="D492" s="406"/>
      <c r="E492" s="414" t="s">
        <v>797</v>
      </c>
      <c r="F492" s="415" t="s">
        <v>50</v>
      </c>
      <c r="G492" s="409">
        <v>1272508.8500000001</v>
      </c>
      <c r="H492" s="411">
        <v>138342.85</v>
      </c>
      <c r="I492" s="411"/>
      <c r="J492" s="411"/>
      <c r="K492" s="411"/>
      <c r="L492" s="411"/>
      <c r="M492" s="411">
        <v>1134166</v>
      </c>
      <c r="N492" s="411">
        <v>0</v>
      </c>
      <c r="O492" s="411">
        <v>0</v>
      </c>
      <c r="P492" s="411"/>
      <c r="Q492" s="413">
        <v>1272508.8500000001</v>
      </c>
      <c r="R492" s="413">
        <v>1272508.8500000001</v>
      </c>
    </row>
    <row r="493" spans="1:18" s="7" customFormat="1" ht="35.25" customHeight="1" x14ac:dyDescent="0.25">
      <c r="A493" s="406">
        <v>487</v>
      </c>
      <c r="B493" s="407" t="s">
        <v>739</v>
      </c>
      <c r="C493" s="414" t="s">
        <v>798</v>
      </c>
      <c r="D493" s="406"/>
      <c r="E493" s="414" t="s">
        <v>799</v>
      </c>
      <c r="F493" s="415" t="s">
        <v>109</v>
      </c>
      <c r="G493" s="409">
        <v>1255844.23</v>
      </c>
      <c r="H493" s="411"/>
      <c r="I493" s="411"/>
      <c r="J493" s="411">
        <v>1255844.23</v>
      </c>
      <c r="K493" s="411"/>
      <c r="L493" s="411"/>
      <c r="M493" s="411"/>
      <c r="N493" s="411">
        <v>0</v>
      </c>
      <c r="O493" s="411">
        <v>0</v>
      </c>
      <c r="P493" s="411"/>
      <c r="Q493" s="413">
        <v>1255844.23</v>
      </c>
      <c r="R493" s="413">
        <v>1255844.23</v>
      </c>
    </row>
    <row r="494" spans="1:18" s="7" customFormat="1" ht="35.25" customHeight="1" x14ac:dyDescent="0.25">
      <c r="A494" s="406">
        <v>488</v>
      </c>
      <c r="B494" s="407" t="s">
        <v>739</v>
      </c>
      <c r="C494" s="414" t="s">
        <v>800</v>
      </c>
      <c r="D494" s="406"/>
      <c r="E494" s="414" t="s">
        <v>801</v>
      </c>
      <c r="F494" s="415" t="s">
        <v>93</v>
      </c>
      <c r="G494" s="409">
        <v>1156383.2</v>
      </c>
      <c r="H494" s="411"/>
      <c r="I494" s="411"/>
      <c r="J494" s="411"/>
      <c r="K494" s="411"/>
      <c r="L494" s="411">
        <v>1156383.2</v>
      </c>
      <c r="M494" s="411"/>
      <c r="N494" s="411">
        <v>0</v>
      </c>
      <c r="O494" s="411">
        <v>0</v>
      </c>
      <c r="P494" s="411"/>
      <c r="Q494" s="413">
        <v>1156383.2</v>
      </c>
      <c r="R494" s="413">
        <v>1156383.2</v>
      </c>
    </row>
    <row r="495" spans="1:18" s="7" customFormat="1" ht="35.25" customHeight="1" x14ac:dyDescent="0.25">
      <c r="A495" s="406">
        <v>489</v>
      </c>
      <c r="B495" s="407" t="s">
        <v>739</v>
      </c>
      <c r="C495" s="414" t="s">
        <v>802</v>
      </c>
      <c r="D495" s="406"/>
      <c r="E495" s="414" t="s">
        <v>803</v>
      </c>
      <c r="F495" s="415" t="s">
        <v>47</v>
      </c>
      <c r="G495" s="409">
        <v>1106414.52</v>
      </c>
      <c r="H495" s="411">
        <v>1106414.52</v>
      </c>
      <c r="I495" s="411"/>
      <c r="J495" s="411"/>
      <c r="K495" s="411"/>
      <c r="L495" s="411"/>
      <c r="M495" s="411"/>
      <c r="N495" s="411">
        <v>0</v>
      </c>
      <c r="O495" s="411">
        <v>0</v>
      </c>
      <c r="P495" s="411"/>
      <c r="Q495" s="413">
        <v>1106414.52</v>
      </c>
      <c r="R495" s="413">
        <v>1106414.52</v>
      </c>
    </row>
    <row r="496" spans="1:18" s="7" customFormat="1" ht="35.25" customHeight="1" x14ac:dyDescent="0.25">
      <c r="A496" s="406">
        <v>490</v>
      </c>
      <c r="B496" s="407" t="s">
        <v>739</v>
      </c>
      <c r="C496" s="414" t="s">
        <v>804</v>
      </c>
      <c r="D496" s="406"/>
      <c r="E496" s="414" t="s">
        <v>805</v>
      </c>
      <c r="F496" s="415" t="s">
        <v>55</v>
      </c>
      <c r="G496" s="409">
        <v>1807259.96</v>
      </c>
      <c r="H496" s="411"/>
      <c r="I496" s="411"/>
      <c r="J496" s="411">
        <v>1512403.47</v>
      </c>
      <c r="K496" s="411"/>
      <c r="L496" s="411">
        <v>149856.49</v>
      </c>
      <c r="M496" s="411"/>
      <c r="N496" s="411">
        <v>0</v>
      </c>
      <c r="O496" s="411">
        <v>0</v>
      </c>
      <c r="P496" s="411">
        <v>145000</v>
      </c>
      <c r="Q496" s="413">
        <v>1087259.96</v>
      </c>
      <c r="R496" s="413">
        <v>1807259.96</v>
      </c>
    </row>
    <row r="497" spans="1:18" s="7" customFormat="1" ht="35.25" customHeight="1" x14ac:dyDescent="0.25">
      <c r="A497" s="406">
        <v>491</v>
      </c>
      <c r="B497" s="407" t="s">
        <v>739</v>
      </c>
      <c r="C497" s="414" t="s">
        <v>806</v>
      </c>
      <c r="D497" s="406"/>
      <c r="E497" s="414" t="s">
        <v>807</v>
      </c>
      <c r="F497" s="415" t="s">
        <v>70</v>
      </c>
      <c r="G497" s="409">
        <v>1173488.45</v>
      </c>
      <c r="H497" s="411">
        <v>1073488.45</v>
      </c>
      <c r="I497" s="411"/>
      <c r="J497" s="411"/>
      <c r="K497" s="411"/>
      <c r="L497" s="411"/>
      <c r="M497" s="411"/>
      <c r="N497" s="411">
        <v>0</v>
      </c>
      <c r="O497" s="411">
        <v>0</v>
      </c>
      <c r="P497" s="411">
        <v>100000</v>
      </c>
      <c r="Q497" s="413">
        <v>1073488.45</v>
      </c>
      <c r="R497" s="413">
        <v>1173488.45</v>
      </c>
    </row>
    <row r="498" spans="1:18" s="7" customFormat="1" ht="35.25" customHeight="1" x14ac:dyDescent="0.25">
      <c r="A498" s="406">
        <v>492</v>
      </c>
      <c r="B498" s="407" t="s">
        <v>739</v>
      </c>
      <c r="C498" s="414" t="s">
        <v>808</v>
      </c>
      <c r="D498" s="406"/>
      <c r="E498" s="414" t="s">
        <v>809</v>
      </c>
      <c r="F498" s="415" t="s">
        <v>55</v>
      </c>
      <c r="G498" s="409">
        <v>1036209.06</v>
      </c>
      <c r="H498" s="411"/>
      <c r="I498" s="411"/>
      <c r="J498" s="411"/>
      <c r="K498" s="411"/>
      <c r="L498" s="411">
        <v>1036209.06</v>
      </c>
      <c r="M498" s="411"/>
      <c r="N498" s="411">
        <v>0</v>
      </c>
      <c r="O498" s="411">
        <v>0</v>
      </c>
      <c r="P498" s="411"/>
      <c r="Q498" s="413">
        <v>1036209.06</v>
      </c>
      <c r="R498" s="413">
        <v>1036209.06</v>
      </c>
    </row>
    <row r="499" spans="1:18" s="7" customFormat="1" ht="35.25" customHeight="1" x14ac:dyDescent="0.25">
      <c r="A499" s="406">
        <v>493</v>
      </c>
      <c r="B499" s="407" t="s">
        <v>739</v>
      </c>
      <c r="C499" s="414" t="s">
        <v>810</v>
      </c>
      <c r="D499" s="406"/>
      <c r="E499" s="414" t="s">
        <v>811</v>
      </c>
      <c r="F499" s="415" t="s">
        <v>50</v>
      </c>
      <c r="G499" s="409">
        <v>2250587.64</v>
      </c>
      <c r="H499" s="411"/>
      <c r="I499" s="411"/>
      <c r="J499" s="411">
        <v>102963.15</v>
      </c>
      <c r="K499" s="411">
        <v>933062.92</v>
      </c>
      <c r="L499" s="411"/>
      <c r="M499" s="411">
        <v>1209561.57</v>
      </c>
      <c r="N499" s="411">
        <v>0</v>
      </c>
      <c r="O499" s="411">
        <v>0</v>
      </c>
      <c r="P499" s="411">
        <v>5000</v>
      </c>
      <c r="Q499" s="413">
        <v>1036026.07</v>
      </c>
      <c r="R499" s="413">
        <v>2250587.64</v>
      </c>
    </row>
    <row r="500" spans="1:18" s="7" customFormat="1" ht="35.25" customHeight="1" x14ac:dyDescent="0.25">
      <c r="A500" s="406">
        <v>494</v>
      </c>
      <c r="B500" s="407" t="s">
        <v>739</v>
      </c>
      <c r="C500" s="414" t="s">
        <v>812</v>
      </c>
      <c r="D500" s="406"/>
      <c r="E500" s="414" t="s">
        <v>813</v>
      </c>
      <c r="F500" s="415" t="s">
        <v>70</v>
      </c>
      <c r="G500" s="409">
        <v>954666.84</v>
      </c>
      <c r="H500" s="411"/>
      <c r="I500" s="411"/>
      <c r="J500" s="411">
        <v>930666.84</v>
      </c>
      <c r="K500" s="411"/>
      <c r="L500" s="411"/>
      <c r="M500" s="411"/>
      <c r="N500" s="411">
        <v>0</v>
      </c>
      <c r="O500" s="411">
        <v>0</v>
      </c>
      <c r="P500" s="411">
        <v>24000</v>
      </c>
      <c r="Q500" s="413">
        <v>930666.84</v>
      </c>
      <c r="R500" s="413">
        <v>954666.84</v>
      </c>
    </row>
    <row r="501" spans="1:18" s="7" customFormat="1" ht="35.25" customHeight="1" x14ac:dyDescent="0.25">
      <c r="A501" s="406">
        <v>495</v>
      </c>
      <c r="B501" s="407" t="s">
        <v>739</v>
      </c>
      <c r="C501" s="414" t="s">
        <v>814</v>
      </c>
      <c r="D501" s="406"/>
      <c r="E501" s="414" t="s">
        <v>815</v>
      </c>
      <c r="F501" s="415" t="s">
        <v>50</v>
      </c>
      <c r="G501" s="409">
        <v>666413.19999999995</v>
      </c>
      <c r="H501" s="411"/>
      <c r="I501" s="411"/>
      <c r="J501" s="411"/>
      <c r="K501" s="411"/>
      <c r="L501" s="411"/>
      <c r="M501" s="411">
        <v>666413.19999999995</v>
      </c>
      <c r="N501" s="411">
        <v>0</v>
      </c>
      <c r="O501" s="411">
        <v>0</v>
      </c>
      <c r="P501" s="411"/>
      <c r="Q501" s="413">
        <v>666413.19999999995</v>
      </c>
      <c r="R501" s="413">
        <v>666413.19999999995</v>
      </c>
    </row>
    <row r="502" spans="1:18" s="7" customFormat="1" ht="35.25" customHeight="1" x14ac:dyDescent="0.25">
      <c r="A502" s="406">
        <v>496</v>
      </c>
      <c r="B502" s="407" t="s">
        <v>739</v>
      </c>
      <c r="C502" s="414" t="s">
        <v>816</v>
      </c>
      <c r="D502" s="406"/>
      <c r="E502" s="414" t="s">
        <v>817</v>
      </c>
      <c r="F502" s="415" t="s">
        <v>70</v>
      </c>
      <c r="G502" s="409">
        <v>600000</v>
      </c>
      <c r="H502" s="411"/>
      <c r="I502" s="411"/>
      <c r="J502" s="411"/>
      <c r="K502" s="411"/>
      <c r="L502" s="411">
        <v>600000</v>
      </c>
      <c r="M502" s="411"/>
      <c r="N502" s="411">
        <v>0</v>
      </c>
      <c r="O502" s="411">
        <v>0</v>
      </c>
      <c r="P502" s="411"/>
      <c r="Q502" s="413">
        <v>600000</v>
      </c>
      <c r="R502" s="413">
        <v>600000</v>
      </c>
    </row>
    <row r="503" spans="1:18" s="7" customFormat="1" ht="35.25" customHeight="1" x14ac:dyDescent="0.25">
      <c r="A503" s="406">
        <v>497</v>
      </c>
      <c r="B503" s="407" t="s">
        <v>739</v>
      </c>
      <c r="C503" s="414" t="s">
        <v>818</v>
      </c>
      <c r="D503" s="406"/>
      <c r="E503" s="414" t="s">
        <v>819</v>
      </c>
      <c r="F503" s="415" t="s">
        <v>47</v>
      </c>
      <c r="G503" s="409">
        <v>398944.77</v>
      </c>
      <c r="H503" s="411"/>
      <c r="I503" s="411"/>
      <c r="J503" s="411"/>
      <c r="K503" s="411"/>
      <c r="L503" s="411">
        <v>398944.77</v>
      </c>
      <c r="M503" s="411"/>
      <c r="N503" s="411">
        <v>0</v>
      </c>
      <c r="O503" s="411">
        <v>0</v>
      </c>
      <c r="P503" s="411"/>
      <c r="Q503" s="413">
        <v>398944.77</v>
      </c>
      <c r="R503" s="413">
        <v>398944.77</v>
      </c>
    </row>
    <row r="504" spans="1:18" s="7" customFormat="1" ht="35.25" customHeight="1" x14ac:dyDescent="0.25">
      <c r="A504" s="406">
        <v>498</v>
      </c>
      <c r="B504" s="407" t="s">
        <v>739</v>
      </c>
      <c r="C504" s="414" t="s">
        <v>820</v>
      </c>
      <c r="D504" s="406"/>
      <c r="E504" s="414" t="s">
        <v>821</v>
      </c>
      <c r="F504" s="415" t="s">
        <v>55</v>
      </c>
      <c r="G504" s="409">
        <v>336800</v>
      </c>
      <c r="H504" s="411"/>
      <c r="I504" s="411"/>
      <c r="J504" s="411"/>
      <c r="K504" s="411">
        <v>336800</v>
      </c>
      <c r="L504" s="411"/>
      <c r="M504" s="411"/>
      <c r="N504" s="411">
        <v>0</v>
      </c>
      <c r="O504" s="411">
        <v>0</v>
      </c>
      <c r="P504" s="411"/>
      <c r="Q504" s="413">
        <v>336800</v>
      </c>
      <c r="R504" s="413">
        <v>336800</v>
      </c>
    </row>
    <row r="505" spans="1:18" s="7" customFormat="1" ht="35.25" customHeight="1" x14ac:dyDescent="0.25">
      <c r="A505" s="406">
        <v>499</v>
      </c>
      <c r="B505" s="407" t="s">
        <v>739</v>
      </c>
      <c r="C505" s="414" t="s">
        <v>822</v>
      </c>
      <c r="D505" s="406"/>
      <c r="E505" s="414" t="s">
        <v>823</v>
      </c>
      <c r="F505" s="415" t="s">
        <v>109</v>
      </c>
      <c r="G505" s="409">
        <v>196103.58</v>
      </c>
      <c r="H505" s="411"/>
      <c r="I505" s="411"/>
      <c r="J505" s="411"/>
      <c r="K505" s="411"/>
      <c r="L505" s="411">
        <v>196103.58</v>
      </c>
      <c r="M505" s="411"/>
      <c r="N505" s="411">
        <v>0</v>
      </c>
      <c r="O505" s="411">
        <v>0</v>
      </c>
      <c r="P505" s="411"/>
      <c r="Q505" s="413">
        <v>196103.58</v>
      </c>
      <c r="R505" s="413">
        <v>196103.58</v>
      </c>
    </row>
    <row r="506" spans="1:18" s="7" customFormat="1" ht="35.25" customHeight="1" x14ac:dyDescent="0.25">
      <c r="A506" s="406">
        <v>500</v>
      </c>
      <c r="B506" s="407" t="s">
        <v>739</v>
      </c>
      <c r="C506" s="414" t="s">
        <v>824</v>
      </c>
      <c r="D506" s="406"/>
      <c r="E506" s="414" t="s">
        <v>825</v>
      </c>
      <c r="F506" s="415" t="s">
        <v>50</v>
      </c>
      <c r="G506" s="409">
        <v>1149271.8199999998</v>
      </c>
      <c r="H506" s="411"/>
      <c r="I506" s="411"/>
      <c r="J506" s="411"/>
      <c r="K506" s="411"/>
      <c r="L506" s="411">
        <v>1019271.82</v>
      </c>
      <c r="M506" s="411"/>
      <c r="N506" s="411">
        <v>0</v>
      </c>
      <c r="O506" s="411">
        <v>0</v>
      </c>
      <c r="P506" s="411">
        <v>130000</v>
      </c>
      <c r="Q506" s="413">
        <v>1019271.82</v>
      </c>
      <c r="R506" s="413">
        <v>1149271.8199999998</v>
      </c>
    </row>
    <row r="507" spans="1:18" s="7" customFormat="1" ht="35.25" customHeight="1" x14ac:dyDescent="0.25">
      <c r="A507" s="406">
        <v>501</v>
      </c>
      <c r="B507" s="407" t="s">
        <v>739</v>
      </c>
      <c r="C507" s="414" t="s">
        <v>826</v>
      </c>
      <c r="D507" s="406"/>
      <c r="E507" s="414" t="s">
        <v>827</v>
      </c>
      <c r="F507" s="415" t="s">
        <v>47</v>
      </c>
      <c r="G507" s="409">
        <v>2161308.1800000002</v>
      </c>
      <c r="H507" s="411"/>
      <c r="I507" s="411"/>
      <c r="J507" s="411"/>
      <c r="K507" s="411"/>
      <c r="L507" s="411">
        <v>2044308.1800000002</v>
      </c>
      <c r="M507" s="411"/>
      <c r="N507" s="411">
        <v>0</v>
      </c>
      <c r="O507" s="411">
        <v>0</v>
      </c>
      <c r="P507" s="411">
        <v>117000</v>
      </c>
      <c r="Q507" s="413">
        <v>999308.18</v>
      </c>
      <c r="R507" s="413">
        <v>2161308.1800000002</v>
      </c>
    </row>
    <row r="508" spans="1:18" s="7" customFormat="1" ht="35.25" customHeight="1" x14ac:dyDescent="0.25">
      <c r="A508" s="406">
        <v>502</v>
      </c>
      <c r="B508" s="407" t="s">
        <v>739</v>
      </c>
      <c r="C508" s="414" t="s">
        <v>828</v>
      </c>
      <c r="D508" s="406"/>
      <c r="E508" s="414" t="s">
        <v>829</v>
      </c>
      <c r="F508" s="415" t="s">
        <v>47</v>
      </c>
      <c r="G508" s="409">
        <v>3257199.99</v>
      </c>
      <c r="H508" s="411"/>
      <c r="I508" s="411"/>
      <c r="J508" s="411">
        <v>2597199.9900000002</v>
      </c>
      <c r="K508" s="411"/>
      <c r="L508" s="411"/>
      <c r="M508" s="411">
        <v>500000</v>
      </c>
      <c r="N508" s="411">
        <v>0</v>
      </c>
      <c r="O508" s="411">
        <v>0</v>
      </c>
      <c r="P508" s="411">
        <v>160000</v>
      </c>
      <c r="Q508" s="413">
        <v>767199.99</v>
      </c>
      <c r="R508" s="413">
        <v>3000000</v>
      </c>
    </row>
    <row r="509" spans="1:18" s="7" customFormat="1" ht="35.25" customHeight="1" x14ac:dyDescent="0.25">
      <c r="A509" s="406">
        <v>503</v>
      </c>
      <c r="B509" s="407" t="s">
        <v>739</v>
      </c>
      <c r="C509" s="414" t="s">
        <v>830</v>
      </c>
      <c r="D509" s="406"/>
      <c r="E509" s="414" t="s">
        <v>831</v>
      </c>
      <c r="F509" s="415" t="s">
        <v>58</v>
      </c>
      <c r="G509" s="409">
        <v>764517.56</v>
      </c>
      <c r="H509" s="411">
        <v>719517.56</v>
      </c>
      <c r="I509" s="411"/>
      <c r="J509" s="411"/>
      <c r="K509" s="411"/>
      <c r="L509" s="411"/>
      <c r="M509" s="411"/>
      <c r="N509" s="411">
        <v>0</v>
      </c>
      <c r="O509" s="411">
        <v>0</v>
      </c>
      <c r="P509" s="411">
        <v>45000</v>
      </c>
      <c r="Q509" s="413">
        <v>719517.56</v>
      </c>
      <c r="R509" s="413">
        <v>764517.56</v>
      </c>
    </row>
    <row r="510" spans="1:18" s="7" customFormat="1" ht="35.25" customHeight="1" x14ac:dyDescent="0.25">
      <c r="A510" s="406">
        <v>504</v>
      </c>
      <c r="B510" s="407" t="s">
        <v>739</v>
      </c>
      <c r="C510" s="414" t="s">
        <v>832</v>
      </c>
      <c r="D510" s="406"/>
      <c r="E510" s="414" t="s">
        <v>833</v>
      </c>
      <c r="F510" s="415" t="s">
        <v>55</v>
      </c>
      <c r="G510" s="409">
        <v>1363023.46</v>
      </c>
      <c r="H510" s="411"/>
      <c r="I510" s="411"/>
      <c r="J510" s="411">
        <v>543023.46</v>
      </c>
      <c r="K510" s="411"/>
      <c r="L510" s="411"/>
      <c r="M510" s="411">
        <v>820000</v>
      </c>
      <c r="N510" s="411">
        <v>0</v>
      </c>
      <c r="O510" s="411">
        <v>0</v>
      </c>
      <c r="P510" s="411"/>
      <c r="Q510" s="413">
        <v>543023.46</v>
      </c>
      <c r="R510" s="413">
        <v>1363023.46</v>
      </c>
    </row>
    <row r="511" spans="1:18" s="7" customFormat="1" ht="35.25" customHeight="1" x14ac:dyDescent="0.25">
      <c r="A511" s="406">
        <v>505</v>
      </c>
      <c r="B511" s="407" t="s">
        <v>739</v>
      </c>
      <c r="C511" s="414" t="s">
        <v>834</v>
      </c>
      <c r="D511" s="406"/>
      <c r="E511" s="414" t="s">
        <v>835</v>
      </c>
      <c r="F511" s="415" t="s">
        <v>70</v>
      </c>
      <c r="G511" s="409">
        <v>1243086.3700000001</v>
      </c>
      <c r="H511" s="411"/>
      <c r="I511" s="411"/>
      <c r="J511" s="411">
        <v>358518.49</v>
      </c>
      <c r="K511" s="411"/>
      <c r="L511" s="411">
        <v>833567.88</v>
      </c>
      <c r="M511" s="411"/>
      <c r="N511" s="411">
        <v>0</v>
      </c>
      <c r="O511" s="411">
        <v>0</v>
      </c>
      <c r="P511" s="411">
        <v>51000</v>
      </c>
      <c r="Q511" s="413">
        <v>527086.37</v>
      </c>
      <c r="R511" s="413">
        <v>1243086.3700000001</v>
      </c>
    </row>
    <row r="512" spans="1:18" s="7" customFormat="1" ht="35.25" customHeight="1" x14ac:dyDescent="0.25">
      <c r="A512" s="406">
        <v>506</v>
      </c>
      <c r="B512" s="407" t="s">
        <v>739</v>
      </c>
      <c r="C512" s="414" t="s">
        <v>836</v>
      </c>
      <c r="D512" s="406"/>
      <c r="E512" s="414" t="s">
        <v>837</v>
      </c>
      <c r="F512" s="415" t="s">
        <v>58</v>
      </c>
      <c r="G512" s="409">
        <v>2606312.2400000002</v>
      </c>
      <c r="H512" s="411"/>
      <c r="I512" s="411"/>
      <c r="J512" s="411"/>
      <c r="K512" s="411"/>
      <c r="L512" s="411">
        <v>2606312.2400000002</v>
      </c>
      <c r="M512" s="411"/>
      <c r="N512" s="411">
        <v>0</v>
      </c>
      <c r="O512" s="411">
        <v>0</v>
      </c>
      <c r="P512" s="411"/>
      <c r="Q512" s="413">
        <v>517898.53</v>
      </c>
      <c r="R512" s="413">
        <v>2606312.2400000002</v>
      </c>
    </row>
    <row r="513" spans="1:18" s="7" customFormat="1" ht="35.25" customHeight="1" x14ac:dyDescent="0.25">
      <c r="A513" s="406">
        <v>507</v>
      </c>
      <c r="B513" s="407" t="s">
        <v>739</v>
      </c>
      <c r="C513" s="414" t="s">
        <v>838</v>
      </c>
      <c r="D513" s="406"/>
      <c r="E513" s="414" t="s">
        <v>839</v>
      </c>
      <c r="F513" s="415" t="s">
        <v>55</v>
      </c>
      <c r="G513" s="409">
        <v>2529199.54</v>
      </c>
      <c r="H513" s="411">
        <v>434549.05</v>
      </c>
      <c r="I513" s="411"/>
      <c r="J513" s="411">
        <v>360000</v>
      </c>
      <c r="K513" s="411"/>
      <c r="L513" s="411">
        <v>1644650.49</v>
      </c>
      <c r="M513" s="411"/>
      <c r="N513" s="411">
        <v>0</v>
      </c>
      <c r="O513" s="411">
        <v>0</v>
      </c>
      <c r="P513" s="411">
        <v>90000</v>
      </c>
      <c r="Q513" s="413">
        <v>434549.05</v>
      </c>
      <c r="R513" s="413">
        <v>2529199.54</v>
      </c>
    </row>
    <row r="514" spans="1:18" s="7" customFormat="1" ht="35.25" customHeight="1" x14ac:dyDescent="0.25">
      <c r="A514" s="406">
        <v>508</v>
      </c>
      <c r="B514" s="407" t="s">
        <v>739</v>
      </c>
      <c r="C514" s="414" t="s">
        <v>840</v>
      </c>
      <c r="D514" s="406"/>
      <c r="E514" s="414" t="s">
        <v>841</v>
      </c>
      <c r="F514" s="415" t="s">
        <v>109</v>
      </c>
      <c r="G514" s="409">
        <v>1642881.63</v>
      </c>
      <c r="H514" s="411"/>
      <c r="I514" s="411"/>
      <c r="J514" s="411">
        <v>217839.84</v>
      </c>
      <c r="K514" s="411"/>
      <c r="L514" s="411">
        <v>213561.79</v>
      </c>
      <c r="M514" s="411">
        <v>1211480</v>
      </c>
      <c r="N514" s="411">
        <v>0</v>
      </c>
      <c r="O514" s="411">
        <v>0</v>
      </c>
      <c r="P514" s="411"/>
      <c r="Q514" s="413">
        <v>431401.63</v>
      </c>
      <c r="R514" s="413">
        <v>1642881.63</v>
      </c>
    </row>
    <row r="515" spans="1:18" s="7" customFormat="1" ht="35.25" customHeight="1" x14ac:dyDescent="0.25">
      <c r="A515" s="406">
        <v>509</v>
      </c>
      <c r="B515" s="407" t="s">
        <v>739</v>
      </c>
      <c r="C515" s="414" t="s">
        <v>842</v>
      </c>
      <c r="D515" s="406"/>
      <c r="E515" s="414" t="s">
        <v>843</v>
      </c>
      <c r="F515" s="415" t="s">
        <v>93</v>
      </c>
      <c r="G515" s="409">
        <v>944740</v>
      </c>
      <c r="H515" s="411"/>
      <c r="I515" s="411">
        <v>419740</v>
      </c>
      <c r="J515" s="411"/>
      <c r="K515" s="411"/>
      <c r="L515" s="411">
        <v>525000</v>
      </c>
      <c r="M515" s="411"/>
      <c r="N515" s="411">
        <v>0</v>
      </c>
      <c r="O515" s="411">
        <v>0</v>
      </c>
      <c r="P515" s="411"/>
      <c r="Q515" s="413">
        <v>419740</v>
      </c>
      <c r="R515" s="413">
        <v>944740</v>
      </c>
    </row>
    <row r="516" spans="1:18" s="7" customFormat="1" ht="35.25" customHeight="1" x14ac:dyDescent="0.25">
      <c r="A516" s="406">
        <v>510</v>
      </c>
      <c r="B516" s="407" t="s">
        <v>739</v>
      </c>
      <c r="C516" s="414" t="s">
        <v>844</v>
      </c>
      <c r="D516" s="406"/>
      <c r="E516" s="414" t="s">
        <v>845</v>
      </c>
      <c r="F516" s="415" t="s">
        <v>80</v>
      </c>
      <c r="G516" s="409">
        <v>1390539.33</v>
      </c>
      <c r="H516" s="411"/>
      <c r="I516" s="411"/>
      <c r="J516" s="411">
        <f>125000+406278.08+310000</f>
        <v>841278.08000000007</v>
      </c>
      <c r="K516" s="411"/>
      <c r="L516" s="411"/>
      <c r="M516" s="411">
        <v>549261.25</v>
      </c>
      <c r="N516" s="411">
        <v>0</v>
      </c>
      <c r="O516" s="411">
        <v>0</v>
      </c>
      <c r="P516" s="411"/>
      <c r="Q516" s="413">
        <v>406278.08</v>
      </c>
      <c r="R516" s="413">
        <v>1399261.25</v>
      </c>
    </row>
    <row r="517" spans="1:18" s="7" customFormat="1" ht="35.25" customHeight="1" x14ac:dyDescent="0.25">
      <c r="A517" s="406">
        <v>511</v>
      </c>
      <c r="B517" s="407" t="s">
        <v>739</v>
      </c>
      <c r="C517" s="414" t="s">
        <v>846</v>
      </c>
      <c r="D517" s="406"/>
      <c r="E517" s="414" t="s">
        <v>847</v>
      </c>
      <c r="F517" s="415" t="s">
        <v>109</v>
      </c>
      <c r="G517" s="409">
        <v>2531339.2400000002</v>
      </c>
      <c r="H517" s="411"/>
      <c r="I517" s="411"/>
      <c r="J517" s="411"/>
      <c r="K517" s="411"/>
      <c r="L517" s="411">
        <f>1000000+1150000+381339.24</f>
        <v>2531339.2400000002</v>
      </c>
      <c r="M517" s="411"/>
      <c r="N517" s="411">
        <v>0</v>
      </c>
      <c r="O517" s="411">
        <v>0</v>
      </c>
      <c r="P517" s="411"/>
      <c r="Q517" s="413">
        <v>381339.24</v>
      </c>
      <c r="R517" s="413">
        <v>2531339.2400000002</v>
      </c>
    </row>
    <row r="518" spans="1:18" s="7" customFormat="1" ht="35.25" customHeight="1" x14ac:dyDescent="0.25">
      <c r="A518" s="406">
        <v>512</v>
      </c>
      <c r="B518" s="407" t="s">
        <v>739</v>
      </c>
      <c r="C518" s="414" t="s">
        <v>848</v>
      </c>
      <c r="D518" s="406"/>
      <c r="E518" s="414" t="s">
        <v>849</v>
      </c>
      <c r="F518" s="415" t="s">
        <v>50</v>
      </c>
      <c r="G518" s="409">
        <v>2491291.92</v>
      </c>
      <c r="H518" s="411"/>
      <c r="I518" s="411"/>
      <c r="J518" s="411"/>
      <c r="K518" s="411"/>
      <c r="L518" s="411"/>
      <c r="M518" s="411">
        <v>2491291.92</v>
      </c>
      <c r="N518" s="411">
        <v>0</v>
      </c>
      <c r="O518" s="411">
        <v>0</v>
      </c>
      <c r="P518" s="411"/>
      <c r="Q518" s="413">
        <v>368052.29</v>
      </c>
      <c r="R518" s="413">
        <v>2491291.92</v>
      </c>
    </row>
    <row r="519" spans="1:18" s="7" customFormat="1" ht="35.25" customHeight="1" x14ac:dyDescent="0.25">
      <c r="A519" s="406">
        <v>513</v>
      </c>
      <c r="B519" s="407" t="s">
        <v>739</v>
      </c>
      <c r="C519" s="414" t="s">
        <v>850</v>
      </c>
      <c r="D519" s="406"/>
      <c r="E519" s="414" t="s">
        <v>851</v>
      </c>
      <c r="F519" s="415" t="s">
        <v>80</v>
      </c>
      <c r="G519" s="409">
        <v>805241.94</v>
      </c>
      <c r="H519" s="411"/>
      <c r="I519" s="411"/>
      <c r="J519" s="411"/>
      <c r="K519" s="411"/>
      <c r="L519" s="411">
        <v>805241.94</v>
      </c>
      <c r="M519" s="411"/>
      <c r="N519" s="411">
        <v>0</v>
      </c>
      <c r="O519" s="411">
        <v>0</v>
      </c>
      <c r="P519" s="411"/>
      <c r="Q519" s="413">
        <v>364085.18</v>
      </c>
      <c r="R519" s="413">
        <v>805241.94</v>
      </c>
    </row>
    <row r="520" spans="1:18" s="7" customFormat="1" ht="35.25" customHeight="1" x14ac:dyDescent="0.25">
      <c r="A520" s="406">
        <v>514</v>
      </c>
      <c r="B520" s="407" t="s">
        <v>739</v>
      </c>
      <c r="C520" s="414" t="s">
        <v>852</v>
      </c>
      <c r="D520" s="406"/>
      <c r="E520" s="414" t="s">
        <v>853</v>
      </c>
      <c r="F520" s="415" t="s">
        <v>58</v>
      </c>
      <c r="G520" s="409">
        <v>1027419.35</v>
      </c>
      <c r="H520" s="411"/>
      <c r="I520" s="411"/>
      <c r="J520" s="411">
        <v>1027419.35</v>
      </c>
      <c r="K520" s="411"/>
      <c r="L520" s="411"/>
      <c r="M520" s="411"/>
      <c r="N520" s="411">
        <v>0</v>
      </c>
      <c r="O520" s="411">
        <v>0</v>
      </c>
      <c r="P520" s="411"/>
      <c r="Q520" s="413">
        <v>319412.46999999997</v>
      </c>
      <c r="R520" s="413">
        <v>1027419.35</v>
      </c>
    </row>
    <row r="521" spans="1:18" s="7" customFormat="1" ht="35.25" customHeight="1" x14ac:dyDescent="0.25">
      <c r="A521" s="406">
        <v>515</v>
      </c>
      <c r="B521" s="407" t="s">
        <v>739</v>
      </c>
      <c r="C521" s="414" t="s">
        <v>854</v>
      </c>
      <c r="D521" s="406"/>
      <c r="E521" s="414" t="s">
        <v>855</v>
      </c>
      <c r="F521" s="415" t="s">
        <v>58</v>
      </c>
      <c r="G521" s="409">
        <v>14580000</v>
      </c>
      <c r="H521" s="411"/>
      <c r="I521" s="411"/>
      <c r="J521" s="411"/>
      <c r="K521" s="411"/>
      <c r="L521" s="411">
        <v>14580000</v>
      </c>
      <c r="M521" s="411"/>
      <c r="N521" s="411">
        <v>0</v>
      </c>
      <c r="O521" s="411">
        <v>0</v>
      </c>
      <c r="P521" s="411"/>
      <c r="Q521" s="413"/>
      <c r="R521" s="413">
        <v>10206000</v>
      </c>
    </row>
    <row r="522" spans="1:18" s="7" customFormat="1" ht="35.25" customHeight="1" x14ac:dyDescent="0.25">
      <c r="A522" s="406">
        <v>516</v>
      </c>
      <c r="B522" s="407" t="s">
        <v>739</v>
      </c>
      <c r="C522" s="414" t="s">
        <v>856</v>
      </c>
      <c r="D522" s="406"/>
      <c r="E522" s="414" t="s">
        <v>857</v>
      </c>
      <c r="F522" s="415" t="s">
        <v>58</v>
      </c>
      <c r="G522" s="409">
        <v>2897700</v>
      </c>
      <c r="H522" s="411"/>
      <c r="I522" s="411"/>
      <c r="J522" s="411"/>
      <c r="K522" s="411"/>
      <c r="L522" s="411"/>
      <c r="M522" s="411">
        <v>2897700</v>
      </c>
      <c r="N522" s="411">
        <v>0</v>
      </c>
      <c r="O522" s="411">
        <v>0</v>
      </c>
      <c r="P522" s="411"/>
      <c r="Q522" s="413"/>
      <c r="R522" s="413">
        <v>2028389.9999999998</v>
      </c>
    </row>
    <row r="523" spans="1:18" s="7" customFormat="1" ht="35.25" customHeight="1" x14ac:dyDescent="0.25">
      <c r="A523" s="406">
        <v>517</v>
      </c>
      <c r="B523" s="407" t="s">
        <v>739</v>
      </c>
      <c r="C523" s="414" t="s">
        <v>858</v>
      </c>
      <c r="D523" s="406"/>
      <c r="E523" s="414" t="s">
        <v>859</v>
      </c>
      <c r="F523" s="415" t="s">
        <v>58</v>
      </c>
      <c r="G523" s="409">
        <v>2421182.7200000002</v>
      </c>
      <c r="H523" s="411"/>
      <c r="I523" s="411"/>
      <c r="J523" s="411">
        <v>2421182.7200000002</v>
      </c>
      <c r="K523" s="411"/>
      <c r="L523" s="411"/>
      <c r="M523" s="411"/>
      <c r="N523" s="411">
        <v>0</v>
      </c>
      <c r="O523" s="411">
        <v>0</v>
      </c>
      <c r="P523" s="411"/>
      <c r="Q523" s="413"/>
      <c r="R523" s="413">
        <v>1694827.9040000001</v>
      </c>
    </row>
    <row r="524" spans="1:18" s="7" customFormat="1" ht="35.25" customHeight="1" x14ac:dyDescent="0.25">
      <c r="A524" s="406">
        <v>518</v>
      </c>
      <c r="B524" s="407" t="s">
        <v>739</v>
      </c>
      <c r="C524" s="414" t="s">
        <v>860</v>
      </c>
      <c r="D524" s="406"/>
      <c r="E524" s="414" t="s">
        <v>861</v>
      </c>
      <c r="F524" s="415" t="s">
        <v>58</v>
      </c>
      <c r="G524" s="409">
        <v>1400000</v>
      </c>
      <c r="H524" s="411"/>
      <c r="I524" s="411"/>
      <c r="J524" s="411">
        <v>1400000</v>
      </c>
      <c r="K524" s="411"/>
      <c r="L524" s="411"/>
      <c r="M524" s="411"/>
      <c r="N524" s="411">
        <v>0</v>
      </c>
      <c r="O524" s="411">
        <v>0</v>
      </c>
      <c r="P524" s="411"/>
      <c r="Q524" s="413"/>
      <c r="R524" s="413">
        <v>979999.99999999988</v>
      </c>
    </row>
    <row r="525" spans="1:18" s="7" customFormat="1" ht="35.25" customHeight="1" x14ac:dyDescent="0.25">
      <c r="A525" s="406">
        <v>519</v>
      </c>
      <c r="B525" s="407" t="s">
        <v>739</v>
      </c>
      <c r="C525" s="414" t="s">
        <v>862</v>
      </c>
      <c r="D525" s="406"/>
      <c r="E525" s="414" t="s">
        <v>863</v>
      </c>
      <c r="F525" s="415" t="s">
        <v>58</v>
      </c>
      <c r="G525" s="409">
        <v>1900000</v>
      </c>
      <c r="H525" s="411"/>
      <c r="I525" s="411"/>
      <c r="J525" s="411"/>
      <c r="K525" s="411"/>
      <c r="L525" s="411">
        <v>1900000</v>
      </c>
      <c r="M525" s="411"/>
      <c r="N525" s="411">
        <v>0</v>
      </c>
      <c r="O525" s="411">
        <v>0</v>
      </c>
      <c r="P525" s="411"/>
      <c r="Q525" s="413"/>
      <c r="R525" s="413">
        <v>1330000</v>
      </c>
    </row>
    <row r="526" spans="1:18" s="7" customFormat="1" ht="35.25" customHeight="1" x14ac:dyDescent="0.25">
      <c r="A526" s="406">
        <v>520</v>
      </c>
      <c r="B526" s="407" t="s">
        <v>739</v>
      </c>
      <c r="C526" s="414" t="s">
        <v>864</v>
      </c>
      <c r="D526" s="406"/>
      <c r="E526" s="414" t="s">
        <v>865</v>
      </c>
      <c r="F526" s="415" t="s">
        <v>58</v>
      </c>
      <c r="G526" s="409">
        <v>3000000</v>
      </c>
      <c r="H526" s="411"/>
      <c r="I526" s="411"/>
      <c r="J526" s="411"/>
      <c r="K526" s="411"/>
      <c r="L526" s="411">
        <v>3000000</v>
      </c>
      <c r="M526" s="411"/>
      <c r="N526" s="411">
        <v>0</v>
      </c>
      <c r="O526" s="411">
        <v>0</v>
      </c>
      <c r="P526" s="411"/>
      <c r="Q526" s="413"/>
      <c r="R526" s="413">
        <v>2100000</v>
      </c>
    </row>
    <row r="527" spans="1:18" s="7" customFormat="1" ht="35.25" customHeight="1" x14ac:dyDescent="0.25">
      <c r="A527" s="406">
        <v>521</v>
      </c>
      <c r="B527" s="407" t="s">
        <v>739</v>
      </c>
      <c r="C527" s="414" t="s">
        <v>854</v>
      </c>
      <c r="D527" s="406"/>
      <c r="E527" s="414" t="s">
        <v>866</v>
      </c>
      <c r="F527" s="415" t="s">
        <v>58</v>
      </c>
      <c r="G527" s="409">
        <v>3000000</v>
      </c>
      <c r="H527" s="411"/>
      <c r="I527" s="411"/>
      <c r="J527" s="411"/>
      <c r="K527" s="411"/>
      <c r="L527" s="411"/>
      <c r="M527" s="411">
        <v>3000000</v>
      </c>
      <c r="N527" s="411">
        <v>0</v>
      </c>
      <c r="O527" s="411">
        <v>0</v>
      </c>
      <c r="P527" s="411"/>
      <c r="Q527" s="413"/>
      <c r="R527" s="413">
        <v>2100000</v>
      </c>
    </row>
    <row r="528" spans="1:18" s="7" customFormat="1" ht="35.25" customHeight="1" x14ac:dyDescent="0.25">
      <c r="A528" s="406">
        <v>522</v>
      </c>
      <c r="B528" s="407" t="s">
        <v>739</v>
      </c>
      <c r="C528" s="414" t="s">
        <v>867</v>
      </c>
      <c r="D528" s="406"/>
      <c r="E528" s="414" t="s">
        <v>868</v>
      </c>
      <c r="F528" s="415" t="s">
        <v>77</v>
      </c>
      <c r="G528" s="409">
        <v>1564844.04</v>
      </c>
      <c r="H528" s="411"/>
      <c r="I528" s="411"/>
      <c r="J528" s="411"/>
      <c r="K528" s="411"/>
      <c r="L528" s="411"/>
      <c r="M528" s="411">
        <v>1564844.04</v>
      </c>
      <c r="N528" s="411">
        <v>0</v>
      </c>
      <c r="O528" s="411">
        <v>0</v>
      </c>
      <c r="P528" s="411"/>
      <c r="Q528" s="413"/>
      <c r="R528" s="413">
        <v>1095390.828</v>
      </c>
    </row>
    <row r="529" spans="1:18" s="7" customFormat="1" ht="35.25" customHeight="1" x14ac:dyDescent="0.25">
      <c r="A529" s="406">
        <v>523</v>
      </c>
      <c r="B529" s="407" t="s">
        <v>739</v>
      </c>
      <c r="C529" s="414" t="s">
        <v>869</v>
      </c>
      <c r="D529" s="406"/>
      <c r="E529" s="414" t="s">
        <v>870</v>
      </c>
      <c r="F529" s="415" t="s">
        <v>77</v>
      </c>
      <c r="G529" s="409">
        <v>960000</v>
      </c>
      <c r="H529" s="411"/>
      <c r="I529" s="411"/>
      <c r="J529" s="411"/>
      <c r="K529" s="411"/>
      <c r="L529" s="411"/>
      <c r="M529" s="411">
        <v>960000</v>
      </c>
      <c r="N529" s="411">
        <v>0</v>
      </c>
      <c r="O529" s="411">
        <v>0</v>
      </c>
      <c r="P529" s="411"/>
      <c r="Q529" s="413"/>
      <c r="R529" s="413">
        <v>672000</v>
      </c>
    </row>
    <row r="530" spans="1:18" s="7" customFormat="1" ht="35.25" customHeight="1" x14ac:dyDescent="0.25">
      <c r="A530" s="406">
        <v>524</v>
      </c>
      <c r="B530" s="407" t="s">
        <v>739</v>
      </c>
      <c r="C530" s="414" t="s">
        <v>871</v>
      </c>
      <c r="D530" s="406"/>
      <c r="E530" s="414" t="s">
        <v>872</v>
      </c>
      <c r="F530" s="415" t="s">
        <v>77</v>
      </c>
      <c r="G530" s="409">
        <v>3720000</v>
      </c>
      <c r="H530" s="411"/>
      <c r="I530" s="411"/>
      <c r="J530" s="411"/>
      <c r="K530" s="411"/>
      <c r="L530" s="411"/>
      <c r="M530" s="411">
        <v>3720000</v>
      </c>
      <c r="N530" s="411">
        <v>0</v>
      </c>
      <c r="O530" s="411">
        <v>0</v>
      </c>
      <c r="P530" s="411"/>
      <c r="Q530" s="413"/>
      <c r="R530" s="413">
        <v>2604000</v>
      </c>
    </row>
    <row r="531" spans="1:18" s="7" customFormat="1" ht="35.25" customHeight="1" x14ac:dyDescent="0.25">
      <c r="A531" s="406">
        <v>525</v>
      </c>
      <c r="B531" s="407" t="s">
        <v>739</v>
      </c>
      <c r="C531" s="414" t="s">
        <v>873</v>
      </c>
      <c r="D531" s="406"/>
      <c r="E531" s="414" t="s">
        <v>874</v>
      </c>
      <c r="F531" s="415" t="s">
        <v>77</v>
      </c>
      <c r="G531" s="409">
        <v>2022669.4</v>
      </c>
      <c r="H531" s="411"/>
      <c r="I531" s="411"/>
      <c r="J531" s="411"/>
      <c r="K531" s="411"/>
      <c r="L531" s="411"/>
      <c r="M531" s="411">
        <v>2022669.4</v>
      </c>
      <c r="N531" s="411">
        <v>0</v>
      </c>
      <c r="O531" s="411">
        <v>0</v>
      </c>
      <c r="P531" s="411"/>
      <c r="Q531" s="413"/>
      <c r="R531" s="413">
        <v>1415868.5799999998</v>
      </c>
    </row>
    <row r="532" spans="1:18" s="7" customFormat="1" ht="35.25" customHeight="1" x14ac:dyDescent="0.25">
      <c r="A532" s="406">
        <v>526</v>
      </c>
      <c r="B532" s="407" t="s">
        <v>739</v>
      </c>
      <c r="C532" s="414" t="s">
        <v>875</v>
      </c>
      <c r="D532" s="406"/>
      <c r="E532" s="414" t="s">
        <v>876</v>
      </c>
      <c r="F532" s="415" t="s">
        <v>77</v>
      </c>
      <c r="G532" s="409">
        <v>3540200</v>
      </c>
      <c r="H532" s="411"/>
      <c r="I532" s="411"/>
      <c r="J532" s="411"/>
      <c r="K532" s="411"/>
      <c r="L532" s="411"/>
      <c r="M532" s="411">
        <v>3540200</v>
      </c>
      <c r="N532" s="411">
        <v>0</v>
      </c>
      <c r="O532" s="411">
        <v>0</v>
      </c>
      <c r="P532" s="411"/>
      <c r="Q532" s="413"/>
      <c r="R532" s="413">
        <v>2478140</v>
      </c>
    </row>
    <row r="533" spans="1:18" s="7" customFormat="1" ht="35.25" customHeight="1" x14ac:dyDescent="0.25">
      <c r="A533" s="406">
        <v>527</v>
      </c>
      <c r="B533" s="407" t="s">
        <v>739</v>
      </c>
      <c r="C533" s="414" t="s">
        <v>877</v>
      </c>
      <c r="D533" s="406"/>
      <c r="E533" s="414" t="s">
        <v>878</v>
      </c>
      <c r="F533" s="415" t="s">
        <v>77</v>
      </c>
      <c r="G533" s="409">
        <v>3000000</v>
      </c>
      <c r="H533" s="411"/>
      <c r="I533" s="411"/>
      <c r="J533" s="411"/>
      <c r="K533" s="411"/>
      <c r="L533" s="411"/>
      <c r="M533" s="411">
        <v>3000000</v>
      </c>
      <c r="N533" s="411">
        <v>0</v>
      </c>
      <c r="O533" s="411">
        <v>0</v>
      </c>
      <c r="P533" s="411"/>
      <c r="Q533" s="413"/>
      <c r="R533" s="413">
        <v>2100000</v>
      </c>
    </row>
    <row r="534" spans="1:18" s="7" customFormat="1" ht="35.25" customHeight="1" x14ac:dyDescent="0.25">
      <c r="A534" s="406">
        <v>528</v>
      </c>
      <c r="B534" s="407" t="s">
        <v>739</v>
      </c>
      <c r="C534" s="414" t="s">
        <v>879</v>
      </c>
      <c r="D534" s="406"/>
      <c r="E534" s="414" t="s">
        <v>880</v>
      </c>
      <c r="F534" s="415" t="s">
        <v>77</v>
      </c>
      <c r="G534" s="409">
        <v>850000</v>
      </c>
      <c r="H534" s="411"/>
      <c r="I534" s="411"/>
      <c r="J534" s="411"/>
      <c r="K534" s="411"/>
      <c r="L534" s="411">
        <v>850000</v>
      </c>
      <c r="M534" s="411"/>
      <c r="N534" s="411">
        <v>0</v>
      </c>
      <c r="O534" s="411">
        <v>0</v>
      </c>
      <c r="P534" s="411"/>
      <c r="Q534" s="413"/>
      <c r="R534" s="413">
        <v>595000</v>
      </c>
    </row>
    <row r="535" spans="1:18" s="7" customFormat="1" ht="35.25" customHeight="1" x14ac:dyDescent="0.25">
      <c r="A535" s="406">
        <v>529</v>
      </c>
      <c r="B535" s="407" t="s">
        <v>739</v>
      </c>
      <c r="C535" s="414" t="s">
        <v>881</v>
      </c>
      <c r="D535" s="406"/>
      <c r="E535" s="414" t="s">
        <v>882</v>
      </c>
      <c r="F535" s="415" t="s">
        <v>77</v>
      </c>
      <c r="G535" s="409">
        <v>1750508</v>
      </c>
      <c r="H535" s="411"/>
      <c r="I535" s="411"/>
      <c r="J535" s="411"/>
      <c r="K535" s="411"/>
      <c r="L535" s="411"/>
      <c r="M535" s="411">
        <v>1750508</v>
      </c>
      <c r="N535" s="411">
        <v>0</v>
      </c>
      <c r="O535" s="411">
        <v>0</v>
      </c>
      <c r="P535" s="411"/>
      <c r="Q535" s="413"/>
      <c r="R535" s="413">
        <v>1225355.5999999999</v>
      </c>
    </row>
    <row r="536" spans="1:18" s="7" customFormat="1" ht="35.25" customHeight="1" x14ac:dyDescent="0.25">
      <c r="A536" s="406">
        <v>530</v>
      </c>
      <c r="B536" s="407" t="s">
        <v>739</v>
      </c>
      <c r="C536" s="414" t="s">
        <v>883</v>
      </c>
      <c r="D536" s="406"/>
      <c r="E536" s="414" t="s">
        <v>884</v>
      </c>
      <c r="F536" s="415" t="s">
        <v>77</v>
      </c>
      <c r="G536" s="409">
        <v>3703145.92</v>
      </c>
      <c r="H536" s="411"/>
      <c r="I536" s="411"/>
      <c r="J536" s="411"/>
      <c r="K536" s="411"/>
      <c r="L536" s="411"/>
      <c r="M536" s="411">
        <v>3703145.92</v>
      </c>
      <c r="N536" s="411">
        <v>0</v>
      </c>
      <c r="O536" s="411">
        <v>0</v>
      </c>
      <c r="P536" s="411"/>
      <c r="Q536" s="413"/>
      <c r="R536" s="413">
        <v>2592202.1439999999</v>
      </c>
    </row>
    <row r="537" spans="1:18" s="7" customFormat="1" ht="35.25" customHeight="1" x14ac:dyDescent="0.25">
      <c r="A537" s="406">
        <v>531</v>
      </c>
      <c r="B537" s="407" t="s">
        <v>739</v>
      </c>
      <c r="C537" s="414" t="s">
        <v>885</v>
      </c>
      <c r="D537" s="406"/>
      <c r="E537" s="414" t="s">
        <v>886</v>
      </c>
      <c r="F537" s="415" t="s">
        <v>77</v>
      </c>
      <c r="G537" s="409">
        <v>2848000</v>
      </c>
      <c r="H537" s="411"/>
      <c r="I537" s="411"/>
      <c r="J537" s="411"/>
      <c r="K537" s="411"/>
      <c r="L537" s="411">
        <v>2848000</v>
      </c>
      <c r="M537" s="411"/>
      <c r="N537" s="411">
        <v>0</v>
      </c>
      <c r="O537" s="411">
        <v>0</v>
      </c>
      <c r="P537" s="411"/>
      <c r="Q537" s="413"/>
      <c r="R537" s="413">
        <v>1993599.9999999998</v>
      </c>
    </row>
    <row r="538" spans="1:18" s="7" customFormat="1" ht="35.25" customHeight="1" x14ac:dyDescent="0.25">
      <c r="A538" s="406">
        <v>532</v>
      </c>
      <c r="B538" s="407" t="s">
        <v>739</v>
      </c>
      <c r="C538" s="414" t="s">
        <v>887</v>
      </c>
      <c r="D538" s="406"/>
      <c r="E538" s="414" t="s">
        <v>888</v>
      </c>
      <c r="F538" s="415" t="s">
        <v>77</v>
      </c>
      <c r="G538" s="409">
        <v>2539354.84</v>
      </c>
      <c r="H538" s="411"/>
      <c r="I538" s="411"/>
      <c r="J538" s="411"/>
      <c r="K538" s="411"/>
      <c r="L538" s="411">
        <v>2539354.84</v>
      </c>
      <c r="M538" s="411"/>
      <c r="N538" s="411">
        <v>0</v>
      </c>
      <c r="O538" s="411">
        <v>0</v>
      </c>
      <c r="P538" s="411"/>
      <c r="Q538" s="413"/>
      <c r="R538" s="413">
        <v>1777548.3879999998</v>
      </c>
    </row>
    <row r="539" spans="1:18" s="7" customFormat="1" ht="35.25" customHeight="1" x14ac:dyDescent="0.25">
      <c r="A539" s="406">
        <v>533</v>
      </c>
      <c r="B539" s="407" t="s">
        <v>739</v>
      </c>
      <c r="C539" s="414" t="s">
        <v>889</v>
      </c>
      <c r="D539" s="406"/>
      <c r="E539" s="414" t="s">
        <v>890</v>
      </c>
      <c r="F539" s="415" t="s">
        <v>77</v>
      </c>
      <c r="G539" s="409">
        <v>3621205.34</v>
      </c>
      <c r="H539" s="411"/>
      <c r="I539" s="411"/>
      <c r="J539" s="411"/>
      <c r="K539" s="411"/>
      <c r="L539" s="411"/>
      <c r="M539" s="411">
        <v>3621205.34</v>
      </c>
      <c r="N539" s="411">
        <v>0</v>
      </c>
      <c r="O539" s="411">
        <v>0</v>
      </c>
      <c r="P539" s="411"/>
      <c r="Q539" s="413"/>
      <c r="R539" s="413">
        <v>2534843.7379999999</v>
      </c>
    </row>
    <row r="540" spans="1:18" s="7" customFormat="1" ht="35.25" customHeight="1" x14ac:dyDescent="0.25">
      <c r="A540" s="406">
        <v>534</v>
      </c>
      <c r="B540" s="407" t="s">
        <v>739</v>
      </c>
      <c r="C540" s="414" t="s">
        <v>891</v>
      </c>
      <c r="D540" s="406"/>
      <c r="E540" s="414" t="s">
        <v>892</v>
      </c>
      <c r="F540" s="415" t="s">
        <v>77</v>
      </c>
      <c r="G540" s="409">
        <v>1729354.84</v>
      </c>
      <c r="H540" s="411"/>
      <c r="I540" s="411"/>
      <c r="J540" s="411"/>
      <c r="K540" s="411"/>
      <c r="L540" s="411">
        <v>1729354.84</v>
      </c>
      <c r="M540" s="411"/>
      <c r="N540" s="411">
        <v>0</v>
      </c>
      <c r="O540" s="411">
        <v>0</v>
      </c>
      <c r="P540" s="411"/>
      <c r="Q540" s="413"/>
      <c r="R540" s="413">
        <v>1210548.388</v>
      </c>
    </row>
    <row r="541" spans="1:18" s="7" customFormat="1" ht="35.25" customHeight="1" x14ac:dyDescent="0.25">
      <c r="A541" s="406">
        <v>535</v>
      </c>
      <c r="B541" s="407" t="s">
        <v>739</v>
      </c>
      <c r="C541" s="414" t="s">
        <v>893</v>
      </c>
      <c r="D541" s="406"/>
      <c r="E541" s="414" t="s">
        <v>894</v>
      </c>
      <c r="F541" s="415" t="s">
        <v>195</v>
      </c>
      <c r="G541" s="409">
        <v>724633.51</v>
      </c>
      <c r="H541" s="411"/>
      <c r="I541" s="411"/>
      <c r="J541" s="411"/>
      <c r="K541" s="411"/>
      <c r="L541" s="411"/>
      <c r="M541" s="411">
        <v>724633.51</v>
      </c>
      <c r="N541" s="411">
        <v>0</v>
      </c>
      <c r="O541" s="411">
        <v>0</v>
      </c>
      <c r="P541" s="411"/>
      <c r="Q541" s="413"/>
      <c r="R541" s="413">
        <v>507243.45699999999</v>
      </c>
    </row>
    <row r="542" spans="1:18" s="7" customFormat="1" ht="35.25" customHeight="1" x14ac:dyDescent="0.25">
      <c r="A542" s="406">
        <v>536</v>
      </c>
      <c r="B542" s="407" t="s">
        <v>739</v>
      </c>
      <c r="C542" s="414" t="s">
        <v>895</v>
      </c>
      <c r="D542" s="406"/>
      <c r="E542" s="414" t="s">
        <v>896</v>
      </c>
      <c r="F542" s="415" t="s">
        <v>413</v>
      </c>
      <c r="G542" s="409">
        <v>17728560</v>
      </c>
      <c r="H542" s="411"/>
      <c r="I542" s="411"/>
      <c r="J542" s="411">
        <v>17728560</v>
      </c>
      <c r="K542" s="411"/>
      <c r="L542" s="411"/>
      <c r="M542" s="411"/>
      <c r="N542" s="411">
        <v>0</v>
      </c>
      <c r="O542" s="411">
        <v>0</v>
      </c>
      <c r="P542" s="411"/>
      <c r="Q542" s="413"/>
      <c r="R542" s="413">
        <v>12409992</v>
      </c>
    </row>
    <row r="543" spans="1:18" s="7" customFormat="1" ht="35.25" customHeight="1" x14ac:dyDescent="0.25">
      <c r="A543" s="406">
        <v>537</v>
      </c>
      <c r="B543" s="407" t="s">
        <v>739</v>
      </c>
      <c r="C543" s="414" t="s">
        <v>897</v>
      </c>
      <c r="D543" s="406"/>
      <c r="E543" s="414" t="s">
        <v>898</v>
      </c>
      <c r="F543" s="415" t="s">
        <v>413</v>
      </c>
      <c r="G543" s="409">
        <v>1872274.05</v>
      </c>
      <c r="H543" s="411"/>
      <c r="I543" s="411"/>
      <c r="J543" s="411"/>
      <c r="K543" s="411"/>
      <c r="L543" s="411">
        <v>1872274.05</v>
      </c>
      <c r="M543" s="411"/>
      <c r="N543" s="411">
        <v>0</v>
      </c>
      <c r="O543" s="411">
        <v>0</v>
      </c>
      <c r="P543" s="411"/>
      <c r="Q543" s="413"/>
      <c r="R543" s="413">
        <v>1310591.835</v>
      </c>
    </row>
    <row r="544" spans="1:18" s="7" customFormat="1" ht="35.25" customHeight="1" x14ac:dyDescent="0.25">
      <c r="A544" s="406">
        <v>538</v>
      </c>
      <c r="B544" s="407" t="s">
        <v>739</v>
      </c>
      <c r="C544" s="414" t="s">
        <v>895</v>
      </c>
      <c r="D544" s="406"/>
      <c r="E544" s="414" t="s">
        <v>899</v>
      </c>
      <c r="F544" s="415" t="s">
        <v>413</v>
      </c>
      <c r="G544" s="409">
        <v>4165000</v>
      </c>
      <c r="H544" s="411"/>
      <c r="I544" s="411"/>
      <c r="J544" s="411">
        <v>1775000</v>
      </c>
      <c r="K544" s="411"/>
      <c r="L544" s="411">
        <v>1800000</v>
      </c>
      <c r="M544" s="411">
        <v>440000</v>
      </c>
      <c r="N544" s="411">
        <v>0</v>
      </c>
      <c r="O544" s="411">
        <v>0</v>
      </c>
      <c r="P544" s="411">
        <v>150000</v>
      </c>
      <c r="Q544" s="413"/>
      <c r="R544" s="413">
        <v>2100000</v>
      </c>
    </row>
    <row r="545" spans="1:18" s="7" customFormat="1" ht="35.25" customHeight="1" x14ac:dyDescent="0.25">
      <c r="A545" s="406">
        <v>539</v>
      </c>
      <c r="B545" s="407" t="s">
        <v>739</v>
      </c>
      <c r="C545" s="414" t="s">
        <v>900</v>
      </c>
      <c r="D545" s="406"/>
      <c r="E545" s="414" t="s">
        <v>901</v>
      </c>
      <c r="F545" s="415" t="s">
        <v>413</v>
      </c>
      <c r="G545" s="409">
        <v>1209677.42</v>
      </c>
      <c r="H545" s="411"/>
      <c r="I545" s="411"/>
      <c r="J545" s="411"/>
      <c r="K545" s="411"/>
      <c r="L545" s="411"/>
      <c r="M545" s="411">
        <v>1209677.42</v>
      </c>
      <c r="N545" s="411">
        <v>0</v>
      </c>
      <c r="O545" s="411">
        <v>0</v>
      </c>
      <c r="P545" s="411"/>
      <c r="Q545" s="413"/>
      <c r="R545" s="413">
        <v>846774.1939999999</v>
      </c>
    </row>
    <row r="546" spans="1:18" s="7" customFormat="1" ht="35.25" customHeight="1" x14ac:dyDescent="0.25">
      <c r="A546" s="406">
        <v>540</v>
      </c>
      <c r="B546" s="407" t="s">
        <v>739</v>
      </c>
      <c r="C546" s="414" t="s">
        <v>902</v>
      </c>
      <c r="D546" s="406"/>
      <c r="E546" s="414" t="s">
        <v>903</v>
      </c>
      <c r="F546" s="415" t="s">
        <v>413</v>
      </c>
      <c r="G546" s="409">
        <v>1610000</v>
      </c>
      <c r="H546" s="411"/>
      <c r="I546" s="411"/>
      <c r="J546" s="411"/>
      <c r="K546" s="411"/>
      <c r="L546" s="411">
        <v>1610000</v>
      </c>
      <c r="M546" s="411"/>
      <c r="N546" s="411">
        <v>0</v>
      </c>
      <c r="O546" s="411">
        <v>0</v>
      </c>
      <c r="P546" s="411"/>
      <c r="Q546" s="413"/>
      <c r="R546" s="413">
        <v>1127000</v>
      </c>
    </row>
    <row r="547" spans="1:18" s="7" customFormat="1" ht="35.25" customHeight="1" x14ac:dyDescent="0.25">
      <c r="A547" s="406">
        <v>541</v>
      </c>
      <c r="B547" s="407" t="s">
        <v>739</v>
      </c>
      <c r="C547" s="414" t="s">
        <v>904</v>
      </c>
      <c r="D547" s="406"/>
      <c r="E547" s="414" t="s">
        <v>905</v>
      </c>
      <c r="F547" s="415" t="s">
        <v>413</v>
      </c>
      <c r="G547" s="409">
        <v>1203387.1000000001</v>
      </c>
      <c r="H547" s="411"/>
      <c r="I547" s="411"/>
      <c r="J547" s="411"/>
      <c r="K547" s="411"/>
      <c r="L547" s="411">
        <v>1203387.1000000001</v>
      </c>
      <c r="M547" s="411"/>
      <c r="N547" s="411">
        <v>0</v>
      </c>
      <c r="O547" s="411">
        <v>0</v>
      </c>
      <c r="P547" s="411"/>
      <c r="Q547" s="413"/>
      <c r="R547" s="413">
        <v>842370.97</v>
      </c>
    </row>
    <row r="548" spans="1:18" s="7" customFormat="1" ht="35.25" customHeight="1" x14ac:dyDescent="0.25">
      <c r="A548" s="406">
        <v>542</v>
      </c>
      <c r="B548" s="407" t="s">
        <v>739</v>
      </c>
      <c r="C548" s="414" t="s">
        <v>906</v>
      </c>
      <c r="D548" s="406"/>
      <c r="E548" s="414" t="s">
        <v>907</v>
      </c>
      <c r="F548" s="415" t="s">
        <v>413</v>
      </c>
      <c r="G548" s="409">
        <v>2435187.1</v>
      </c>
      <c r="H548" s="411"/>
      <c r="I548" s="411"/>
      <c r="J548" s="411"/>
      <c r="K548" s="411"/>
      <c r="L548" s="411"/>
      <c r="M548" s="411">
        <v>2435187.1</v>
      </c>
      <c r="N548" s="411">
        <v>0</v>
      </c>
      <c r="O548" s="411">
        <v>0</v>
      </c>
      <c r="P548" s="411"/>
      <c r="Q548" s="413"/>
      <c r="R548" s="413">
        <v>1704630.97</v>
      </c>
    </row>
    <row r="549" spans="1:18" s="7" customFormat="1" ht="35.25" customHeight="1" x14ac:dyDescent="0.25">
      <c r="A549" s="406">
        <v>543</v>
      </c>
      <c r="B549" s="407" t="s">
        <v>739</v>
      </c>
      <c r="C549" s="414" t="s">
        <v>908</v>
      </c>
      <c r="D549" s="406"/>
      <c r="E549" s="414" t="s">
        <v>909</v>
      </c>
      <c r="F549" s="415" t="s">
        <v>413</v>
      </c>
      <c r="G549" s="409">
        <v>1068654.8400000001</v>
      </c>
      <c r="H549" s="411"/>
      <c r="I549" s="411"/>
      <c r="J549" s="411"/>
      <c r="K549" s="411"/>
      <c r="L549" s="411">
        <v>1068654.8400000001</v>
      </c>
      <c r="M549" s="411"/>
      <c r="N549" s="411">
        <v>0</v>
      </c>
      <c r="O549" s="411">
        <v>0</v>
      </c>
      <c r="P549" s="411"/>
      <c r="Q549" s="413"/>
      <c r="R549" s="413">
        <v>748058.38800000004</v>
      </c>
    </row>
    <row r="550" spans="1:18" s="7" customFormat="1" ht="35.25" customHeight="1" x14ac:dyDescent="0.25">
      <c r="A550" s="406">
        <v>544</v>
      </c>
      <c r="B550" s="407" t="s">
        <v>739</v>
      </c>
      <c r="C550" s="414" t="s">
        <v>910</v>
      </c>
      <c r="D550" s="406"/>
      <c r="E550" s="414" t="s">
        <v>911</v>
      </c>
      <c r="F550" s="415" t="s">
        <v>413</v>
      </c>
      <c r="G550" s="409">
        <v>1331655.2</v>
      </c>
      <c r="H550" s="411"/>
      <c r="I550" s="411"/>
      <c r="J550" s="411"/>
      <c r="K550" s="411"/>
      <c r="L550" s="411"/>
      <c r="M550" s="411">
        <v>1331655.2</v>
      </c>
      <c r="N550" s="411">
        <v>0</v>
      </c>
      <c r="O550" s="411">
        <v>0</v>
      </c>
      <c r="P550" s="411"/>
      <c r="Q550" s="413"/>
      <c r="R550" s="413">
        <v>932158.6399999999</v>
      </c>
    </row>
    <row r="551" spans="1:18" s="7" customFormat="1" ht="35.25" customHeight="1" x14ac:dyDescent="0.25">
      <c r="A551" s="406">
        <v>545</v>
      </c>
      <c r="B551" s="407" t="s">
        <v>739</v>
      </c>
      <c r="C551" s="414" t="s">
        <v>912</v>
      </c>
      <c r="D551" s="406"/>
      <c r="E551" s="414" t="s">
        <v>913</v>
      </c>
      <c r="F551" s="415" t="s">
        <v>413</v>
      </c>
      <c r="G551" s="409">
        <v>1297507</v>
      </c>
      <c r="H551" s="411"/>
      <c r="I551" s="411"/>
      <c r="J551" s="411"/>
      <c r="K551" s="411"/>
      <c r="L551" s="411"/>
      <c r="M551" s="411">
        <v>1297507</v>
      </c>
      <c r="N551" s="411">
        <v>0</v>
      </c>
      <c r="O551" s="411">
        <v>0</v>
      </c>
      <c r="P551" s="411"/>
      <c r="Q551" s="413"/>
      <c r="R551" s="413">
        <v>908254.89999999991</v>
      </c>
    </row>
    <row r="552" spans="1:18" s="7" customFormat="1" ht="35.25" customHeight="1" x14ac:dyDescent="0.25">
      <c r="A552" s="406">
        <v>546</v>
      </c>
      <c r="B552" s="407" t="s">
        <v>739</v>
      </c>
      <c r="C552" s="414" t="s">
        <v>914</v>
      </c>
      <c r="D552" s="406"/>
      <c r="E552" s="414" t="s">
        <v>915</v>
      </c>
      <c r="F552" s="415" t="s">
        <v>413</v>
      </c>
      <c r="G552" s="409">
        <v>320806.45</v>
      </c>
      <c r="H552" s="411"/>
      <c r="I552" s="411"/>
      <c r="J552" s="411"/>
      <c r="K552" s="411"/>
      <c r="L552" s="411"/>
      <c r="M552" s="411">
        <v>320806.45</v>
      </c>
      <c r="N552" s="411">
        <v>0</v>
      </c>
      <c r="O552" s="411">
        <v>0</v>
      </c>
      <c r="P552" s="411"/>
      <c r="Q552" s="413"/>
      <c r="R552" s="413">
        <v>224564.51499999998</v>
      </c>
    </row>
    <row r="553" spans="1:18" s="7" customFormat="1" ht="35.25" customHeight="1" x14ac:dyDescent="0.25">
      <c r="A553" s="406">
        <v>547</v>
      </c>
      <c r="B553" s="407" t="s">
        <v>739</v>
      </c>
      <c r="C553" s="414" t="s">
        <v>916</v>
      </c>
      <c r="D553" s="406"/>
      <c r="E553" s="414" t="s">
        <v>917</v>
      </c>
      <c r="F553" s="415" t="s">
        <v>109</v>
      </c>
      <c r="G553" s="409">
        <v>2527822.571</v>
      </c>
      <c r="H553" s="411"/>
      <c r="I553" s="411"/>
      <c r="J553" s="411">
        <v>2527822.571</v>
      </c>
      <c r="K553" s="411"/>
      <c r="L553" s="411"/>
      <c r="M553" s="411"/>
      <c r="N553" s="411">
        <v>0</v>
      </c>
      <c r="O553" s="411">
        <v>0</v>
      </c>
      <c r="P553" s="411"/>
      <c r="Q553" s="413"/>
      <c r="R553" s="413">
        <v>1769475.7996999999</v>
      </c>
    </row>
    <row r="554" spans="1:18" s="7" customFormat="1" ht="35.25" customHeight="1" x14ac:dyDescent="0.25">
      <c r="A554" s="406">
        <v>548</v>
      </c>
      <c r="B554" s="407" t="s">
        <v>739</v>
      </c>
      <c r="C554" s="414" t="s">
        <v>918</v>
      </c>
      <c r="D554" s="406"/>
      <c r="E554" s="414" t="s">
        <v>919</v>
      </c>
      <c r="F554" s="415" t="s">
        <v>109</v>
      </c>
      <c r="G554" s="409">
        <v>1469850</v>
      </c>
      <c r="H554" s="411"/>
      <c r="I554" s="411"/>
      <c r="J554" s="411"/>
      <c r="K554" s="411"/>
      <c r="L554" s="411"/>
      <c r="M554" s="411">
        <v>1469850</v>
      </c>
      <c r="N554" s="411">
        <v>0</v>
      </c>
      <c r="O554" s="411">
        <v>0</v>
      </c>
      <c r="P554" s="411"/>
      <c r="Q554" s="413"/>
      <c r="R554" s="413">
        <v>1028894.9999999999</v>
      </c>
    </row>
    <row r="555" spans="1:18" s="7" customFormat="1" ht="35.25" customHeight="1" x14ac:dyDescent="0.25">
      <c r="A555" s="406">
        <v>549</v>
      </c>
      <c r="B555" s="407" t="s">
        <v>739</v>
      </c>
      <c r="C555" s="414" t="s">
        <v>920</v>
      </c>
      <c r="D555" s="406"/>
      <c r="E555" s="414" t="s">
        <v>921</v>
      </c>
      <c r="F555" s="415" t="s">
        <v>109</v>
      </c>
      <c r="G555" s="409">
        <v>1435282.26</v>
      </c>
      <c r="H555" s="411"/>
      <c r="I555" s="411"/>
      <c r="J555" s="411"/>
      <c r="K555" s="411"/>
      <c r="L555" s="411">
        <v>1435282.26</v>
      </c>
      <c r="M555" s="411"/>
      <c r="N555" s="411">
        <v>0</v>
      </c>
      <c r="O555" s="411">
        <v>0</v>
      </c>
      <c r="P555" s="411"/>
      <c r="Q555" s="413"/>
      <c r="R555" s="413">
        <v>1004697.5819999999</v>
      </c>
    </row>
    <row r="556" spans="1:18" s="7" customFormat="1" ht="35.25" customHeight="1" x14ac:dyDescent="0.25">
      <c r="A556" s="406">
        <v>550</v>
      </c>
      <c r="B556" s="407" t="s">
        <v>739</v>
      </c>
      <c r="C556" s="414" t="s">
        <v>922</v>
      </c>
      <c r="D556" s="406"/>
      <c r="E556" s="414" t="s">
        <v>923</v>
      </c>
      <c r="F556" s="415" t="s">
        <v>109</v>
      </c>
      <c r="G556" s="409">
        <v>2022203.44</v>
      </c>
      <c r="H556" s="411">
        <f>446400+288709.68+503222.8</f>
        <v>1238332.48</v>
      </c>
      <c r="I556" s="411"/>
      <c r="J556" s="411"/>
      <c r="K556" s="411"/>
      <c r="L556" s="411"/>
      <c r="M556" s="411"/>
      <c r="N556" s="411">
        <v>0</v>
      </c>
      <c r="O556" s="411">
        <v>783870.96</v>
      </c>
      <c r="P556" s="411"/>
      <c r="Q556" s="413"/>
      <c r="R556" s="413">
        <v>1415544.51073</v>
      </c>
    </row>
    <row r="557" spans="1:18" s="7" customFormat="1" ht="35.25" customHeight="1" x14ac:dyDescent="0.25">
      <c r="A557" s="406">
        <v>551</v>
      </c>
      <c r="B557" s="407" t="s">
        <v>739</v>
      </c>
      <c r="C557" s="414" t="s">
        <v>924</v>
      </c>
      <c r="D557" s="406"/>
      <c r="E557" s="414" t="s">
        <v>925</v>
      </c>
      <c r="F557" s="415" t="s">
        <v>109</v>
      </c>
      <c r="G557" s="409">
        <v>1858709.68</v>
      </c>
      <c r="H557" s="411"/>
      <c r="I557" s="411"/>
      <c r="J557" s="411"/>
      <c r="K557" s="411"/>
      <c r="L557" s="411">
        <v>1858709.68</v>
      </c>
      <c r="M557" s="411"/>
      <c r="N557" s="411">
        <v>0</v>
      </c>
      <c r="O557" s="411">
        <v>0</v>
      </c>
      <c r="P557" s="411"/>
      <c r="Q557" s="413"/>
      <c r="R557" s="413">
        <v>1301096.7759999998</v>
      </c>
    </row>
    <row r="558" spans="1:18" s="7" customFormat="1" ht="35.25" customHeight="1" x14ac:dyDescent="0.25">
      <c r="A558" s="406">
        <v>552</v>
      </c>
      <c r="B558" s="407" t="s">
        <v>739</v>
      </c>
      <c r="C558" s="414" t="s">
        <v>926</v>
      </c>
      <c r="D558" s="406"/>
      <c r="E558" s="414" t="s">
        <v>927</v>
      </c>
      <c r="F558" s="415" t="s">
        <v>98</v>
      </c>
      <c r="G558" s="409">
        <v>375806.45</v>
      </c>
      <c r="H558" s="411"/>
      <c r="I558" s="411"/>
      <c r="J558" s="411">
        <v>375806.45</v>
      </c>
      <c r="K558" s="411"/>
      <c r="L558" s="411"/>
      <c r="M558" s="411"/>
      <c r="N558" s="411">
        <v>0</v>
      </c>
      <c r="O558" s="411">
        <v>0</v>
      </c>
      <c r="P558" s="411"/>
      <c r="Q558" s="413"/>
      <c r="R558" s="413">
        <v>263064.51500000001</v>
      </c>
    </row>
    <row r="559" spans="1:18" s="7" customFormat="1" ht="35.25" customHeight="1" x14ac:dyDescent="0.25">
      <c r="A559" s="406">
        <v>553</v>
      </c>
      <c r="B559" s="407" t="s">
        <v>739</v>
      </c>
      <c r="C559" s="414" t="s">
        <v>928</v>
      </c>
      <c r="D559" s="406"/>
      <c r="E559" s="414" t="s">
        <v>929</v>
      </c>
      <c r="F559" s="415" t="s">
        <v>98</v>
      </c>
      <c r="G559" s="409">
        <v>1540000</v>
      </c>
      <c r="H559" s="411"/>
      <c r="I559" s="411"/>
      <c r="J559" s="411"/>
      <c r="K559" s="411"/>
      <c r="L559" s="411">
        <v>1540000</v>
      </c>
      <c r="M559" s="411"/>
      <c r="N559" s="411">
        <v>0</v>
      </c>
      <c r="O559" s="411">
        <v>0</v>
      </c>
      <c r="P559" s="411"/>
      <c r="Q559" s="413"/>
      <c r="R559" s="413">
        <v>1078000</v>
      </c>
    </row>
    <row r="560" spans="1:18" s="381" customFormat="1" ht="35.25" customHeight="1" x14ac:dyDescent="0.25">
      <c r="A560" s="406">
        <v>554</v>
      </c>
      <c r="B560" s="418" t="s">
        <v>739</v>
      </c>
      <c r="C560" s="419" t="s">
        <v>930</v>
      </c>
      <c r="D560" s="417"/>
      <c r="E560" s="419" t="s">
        <v>931</v>
      </c>
      <c r="F560" s="420" t="s">
        <v>98</v>
      </c>
      <c r="G560" s="409">
        <v>3182610.12</v>
      </c>
      <c r="H560" s="411"/>
      <c r="I560" s="411"/>
      <c r="J560" s="411"/>
      <c r="K560" s="411"/>
      <c r="L560" s="411">
        <v>1674750</v>
      </c>
      <c r="M560" s="411">
        <v>1357860.12</v>
      </c>
      <c r="N560" s="411">
        <v>0</v>
      </c>
      <c r="O560" s="411">
        <v>0</v>
      </c>
      <c r="P560" s="411">
        <v>150000</v>
      </c>
      <c r="Q560" s="421"/>
      <c r="R560" s="421">
        <v>2227827.0839999998</v>
      </c>
    </row>
    <row r="561" spans="1:18" s="7" customFormat="1" ht="35.25" customHeight="1" x14ac:dyDescent="0.25">
      <c r="A561" s="406">
        <v>555</v>
      </c>
      <c r="B561" s="407" t="s">
        <v>739</v>
      </c>
      <c r="C561" s="414" t="s">
        <v>932</v>
      </c>
      <c r="D561" s="406"/>
      <c r="E561" s="414" t="s">
        <v>933</v>
      </c>
      <c r="F561" s="415" t="s">
        <v>98</v>
      </c>
      <c r="G561" s="409">
        <v>5696966.5599999996</v>
      </c>
      <c r="H561" s="411"/>
      <c r="I561" s="411"/>
      <c r="J561" s="411"/>
      <c r="K561" s="411"/>
      <c r="L561" s="411">
        <v>5696966.5599999996</v>
      </c>
      <c r="M561" s="411"/>
      <c r="N561" s="411">
        <v>0</v>
      </c>
      <c r="O561" s="411">
        <v>0</v>
      </c>
      <c r="P561" s="411"/>
      <c r="Q561" s="413"/>
      <c r="R561" s="413">
        <v>3987876.5919999992</v>
      </c>
    </row>
    <row r="562" spans="1:18" s="7" customFormat="1" ht="35.25" customHeight="1" x14ac:dyDescent="0.25">
      <c r="A562" s="406">
        <v>556</v>
      </c>
      <c r="B562" s="407" t="s">
        <v>739</v>
      </c>
      <c r="C562" s="414" t="s">
        <v>934</v>
      </c>
      <c r="D562" s="406"/>
      <c r="E562" s="414" t="s">
        <v>935</v>
      </c>
      <c r="F562" s="415" t="s">
        <v>98</v>
      </c>
      <c r="G562" s="409">
        <v>447580.65</v>
      </c>
      <c r="H562" s="411"/>
      <c r="I562" s="411"/>
      <c r="J562" s="411"/>
      <c r="K562" s="411"/>
      <c r="L562" s="411">
        <v>447580.65</v>
      </c>
      <c r="M562" s="411"/>
      <c r="N562" s="411">
        <v>0</v>
      </c>
      <c r="O562" s="411">
        <v>0</v>
      </c>
      <c r="P562" s="411"/>
      <c r="Q562" s="413"/>
      <c r="R562" s="413">
        <v>313306.45500000002</v>
      </c>
    </row>
    <row r="563" spans="1:18" s="7" customFormat="1" ht="35.25" customHeight="1" x14ac:dyDescent="0.25">
      <c r="A563" s="406">
        <v>557</v>
      </c>
      <c r="B563" s="407" t="s">
        <v>739</v>
      </c>
      <c r="C563" s="414" t="s">
        <v>936</v>
      </c>
      <c r="D563" s="406"/>
      <c r="E563" s="414" t="s">
        <v>937</v>
      </c>
      <c r="F563" s="415" t="s">
        <v>98</v>
      </c>
      <c r="G563" s="409">
        <v>2307903.2199999997</v>
      </c>
      <c r="H563" s="411"/>
      <c r="I563" s="411"/>
      <c r="J563" s="411">
        <v>1307903.22</v>
      </c>
      <c r="K563" s="411"/>
      <c r="L563" s="411">
        <v>1000000</v>
      </c>
      <c r="M563" s="411"/>
      <c r="N563" s="411">
        <v>0</v>
      </c>
      <c r="O563" s="411">
        <v>0</v>
      </c>
      <c r="P563" s="411"/>
      <c r="Q563" s="413"/>
      <c r="R563" s="413">
        <v>1615532.254</v>
      </c>
    </row>
    <row r="564" spans="1:18" s="7" customFormat="1" ht="35.25" customHeight="1" x14ac:dyDescent="0.25">
      <c r="A564" s="406">
        <v>558</v>
      </c>
      <c r="B564" s="407" t="s">
        <v>739</v>
      </c>
      <c r="C564" s="414" t="s">
        <v>938</v>
      </c>
      <c r="D564" s="406"/>
      <c r="E564" s="414" t="s">
        <v>939</v>
      </c>
      <c r="F564" s="415" t="s">
        <v>98</v>
      </c>
      <c r="G564" s="409">
        <v>1679000</v>
      </c>
      <c r="H564" s="411"/>
      <c r="I564" s="411"/>
      <c r="J564" s="411"/>
      <c r="K564" s="411"/>
      <c r="L564" s="411">
        <v>1679000</v>
      </c>
      <c r="M564" s="411"/>
      <c r="N564" s="411">
        <v>0</v>
      </c>
      <c r="O564" s="411">
        <v>0</v>
      </c>
      <c r="P564" s="411"/>
      <c r="Q564" s="413"/>
      <c r="R564" s="413">
        <v>1175300</v>
      </c>
    </row>
    <row r="565" spans="1:18" s="7" customFormat="1" ht="35.25" customHeight="1" x14ac:dyDescent="0.25">
      <c r="A565" s="406">
        <v>559</v>
      </c>
      <c r="B565" s="407" t="s">
        <v>739</v>
      </c>
      <c r="C565" s="414" t="s">
        <v>940</v>
      </c>
      <c r="D565" s="406"/>
      <c r="E565" s="414" t="s">
        <v>941</v>
      </c>
      <c r="F565" s="415" t="s">
        <v>98</v>
      </c>
      <c r="G565" s="409">
        <v>3599844</v>
      </c>
      <c r="H565" s="411"/>
      <c r="I565" s="411"/>
      <c r="J565" s="411"/>
      <c r="K565" s="411"/>
      <c r="L565" s="411"/>
      <c r="M565" s="411">
        <v>3599844</v>
      </c>
      <c r="N565" s="411">
        <v>0</v>
      </c>
      <c r="O565" s="411">
        <v>0</v>
      </c>
      <c r="P565" s="411"/>
      <c r="Q565" s="413"/>
      <c r="R565" s="413">
        <v>2519890.7999999998</v>
      </c>
    </row>
    <row r="566" spans="1:18" s="7" customFormat="1" ht="35.25" customHeight="1" x14ac:dyDescent="0.25">
      <c r="A566" s="406">
        <v>560</v>
      </c>
      <c r="B566" s="407" t="s">
        <v>739</v>
      </c>
      <c r="C566" s="414" t="s">
        <v>932</v>
      </c>
      <c r="D566" s="406"/>
      <c r="E566" s="414" t="s">
        <v>942</v>
      </c>
      <c r="F566" s="415" t="s">
        <v>98</v>
      </c>
      <c r="G566" s="409">
        <v>302531.48</v>
      </c>
      <c r="H566" s="411"/>
      <c r="I566" s="411"/>
      <c r="J566" s="411"/>
      <c r="K566" s="411"/>
      <c r="L566" s="411"/>
      <c r="M566" s="411">
        <v>302531.48</v>
      </c>
      <c r="N566" s="411">
        <v>0</v>
      </c>
      <c r="O566" s="411">
        <v>0</v>
      </c>
      <c r="P566" s="411"/>
      <c r="Q566" s="413"/>
      <c r="R566" s="413">
        <v>211772.03599999996</v>
      </c>
    </row>
    <row r="567" spans="1:18" s="7" customFormat="1" ht="35.25" customHeight="1" x14ac:dyDescent="0.25">
      <c r="A567" s="406">
        <v>561</v>
      </c>
      <c r="B567" s="407" t="s">
        <v>739</v>
      </c>
      <c r="C567" s="414" t="s">
        <v>943</v>
      </c>
      <c r="D567" s="406"/>
      <c r="E567" s="414" t="s">
        <v>944</v>
      </c>
      <c r="F567" s="415" t="s">
        <v>98</v>
      </c>
      <c r="G567" s="409">
        <v>2920000</v>
      </c>
      <c r="H567" s="411"/>
      <c r="I567" s="411"/>
      <c r="J567" s="411"/>
      <c r="K567" s="411"/>
      <c r="L567" s="411">
        <v>2920000</v>
      </c>
      <c r="M567" s="411"/>
      <c r="N567" s="411">
        <v>0</v>
      </c>
      <c r="O567" s="411">
        <v>0</v>
      </c>
      <c r="P567" s="411"/>
      <c r="Q567" s="413"/>
      <c r="R567" s="413">
        <v>2043999.9999999998</v>
      </c>
    </row>
    <row r="568" spans="1:18" s="7" customFormat="1" ht="35.25" customHeight="1" x14ac:dyDescent="0.25">
      <c r="A568" s="406">
        <v>562</v>
      </c>
      <c r="B568" s="407" t="s">
        <v>739</v>
      </c>
      <c r="C568" s="414" t="s">
        <v>788</v>
      </c>
      <c r="D568" s="406"/>
      <c r="E568" s="414" t="s">
        <v>945</v>
      </c>
      <c r="F568" s="415" t="s">
        <v>80</v>
      </c>
      <c r="G568" s="409">
        <v>12050000</v>
      </c>
      <c r="H568" s="411"/>
      <c r="I568" s="411"/>
      <c r="J568" s="411"/>
      <c r="K568" s="411"/>
      <c r="L568" s="411"/>
      <c r="M568" s="411">
        <v>12050000</v>
      </c>
      <c r="N568" s="411">
        <v>0</v>
      </c>
      <c r="O568" s="411">
        <v>0</v>
      </c>
      <c r="P568" s="411"/>
      <c r="Q568" s="413"/>
      <c r="R568" s="413">
        <v>8435000</v>
      </c>
    </row>
    <row r="569" spans="1:18" s="7" customFormat="1" ht="35.25" customHeight="1" x14ac:dyDescent="0.25">
      <c r="A569" s="406">
        <v>563</v>
      </c>
      <c r="B569" s="407" t="s">
        <v>739</v>
      </c>
      <c r="C569" s="414" t="s">
        <v>946</v>
      </c>
      <c r="D569" s="406"/>
      <c r="E569" s="414" t="s">
        <v>947</v>
      </c>
      <c r="F569" s="415" t="s">
        <v>80</v>
      </c>
      <c r="G569" s="409">
        <v>1215000</v>
      </c>
      <c r="H569" s="411"/>
      <c r="I569" s="411"/>
      <c r="J569" s="411"/>
      <c r="K569" s="411"/>
      <c r="L569" s="411">
        <v>1215000</v>
      </c>
      <c r="M569" s="411"/>
      <c r="N569" s="411">
        <v>0</v>
      </c>
      <c r="O569" s="411">
        <v>0</v>
      </c>
      <c r="P569" s="411"/>
      <c r="Q569" s="413"/>
      <c r="R569" s="413">
        <v>850500</v>
      </c>
    </row>
    <row r="570" spans="1:18" s="7" customFormat="1" ht="35.25" customHeight="1" x14ac:dyDescent="0.25">
      <c r="A570" s="406">
        <v>564</v>
      </c>
      <c r="B570" s="407" t="s">
        <v>739</v>
      </c>
      <c r="C570" s="414" t="s">
        <v>948</v>
      </c>
      <c r="D570" s="406"/>
      <c r="E570" s="414" t="s">
        <v>949</v>
      </c>
      <c r="F570" s="415" t="s">
        <v>80</v>
      </c>
      <c r="G570" s="409">
        <v>2634100</v>
      </c>
      <c r="H570" s="411"/>
      <c r="I570" s="411"/>
      <c r="J570" s="411"/>
      <c r="K570" s="411"/>
      <c r="L570" s="411"/>
      <c r="M570" s="411">
        <v>2634100</v>
      </c>
      <c r="N570" s="411">
        <v>0</v>
      </c>
      <c r="O570" s="411">
        <v>0</v>
      </c>
      <c r="P570" s="411"/>
      <c r="Q570" s="413"/>
      <c r="R570" s="413">
        <v>1843869.9999999998</v>
      </c>
    </row>
    <row r="571" spans="1:18" s="7" customFormat="1" ht="35.25" customHeight="1" x14ac:dyDescent="0.25">
      <c r="A571" s="406">
        <v>565</v>
      </c>
      <c r="B571" s="407" t="s">
        <v>739</v>
      </c>
      <c r="C571" s="414" t="s">
        <v>950</v>
      </c>
      <c r="D571" s="406"/>
      <c r="E571" s="414" t="s">
        <v>951</v>
      </c>
      <c r="F571" s="415" t="s">
        <v>80</v>
      </c>
      <c r="G571" s="409">
        <v>2600000</v>
      </c>
      <c r="H571" s="411"/>
      <c r="I571" s="411"/>
      <c r="J571" s="411"/>
      <c r="K571" s="411"/>
      <c r="L571" s="411"/>
      <c r="M571" s="411">
        <v>2600000</v>
      </c>
      <c r="N571" s="411">
        <v>0</v>
      </c>
      <c r="O571" s="411">
        <v>0</v>
      </c>
      <c r="P571" s="411"/>
      <c r="Q571" s="413"/>
      <c r="R571" s="413">
        <v>1820000</v>
      </c>
    </row>
    <row r="572" spans="1:18" s="7" customFormat="1" ht="35.25" customHeight="1" x14ac:dyDescent="0.25">
      <c r="A572" s="406">
        <v>566</v>
      </c>
      <c r="B572" s="407" t="s">
        <v>739</v>
      </c>
      <c r="C572" s="414" t="s">
        <v>952</v>
      </c>
      <c r="D572" s="406"/>
      <c r="E572" s="414" t="s">
        <v>953</v>
      </c>
      <c r="F572" s="415" t="s">
        <v>80</v>
      </c>
      <c r="G572" s="409">
        <v>553534.59</v>
      </c>
      <c r="H572" s="411"/>
      <c r="I572" s="411"/>
      <c r="J572" s="411"/>
      <c r="K572" s="411"/>
      <c r="L572" s="411"/>
      <c r="M572" s="411">
        <v>553534.59</v>
      </c>
      <c r="N572" s="411">
        <v>0</v>
      </c>
      <c r="O572" s="411">
        <v>0</v>
      </c>
      <c r="P572" s="411"/>
      <c r="Q572" s="413"/>
      <c r="R572" s="413">
        <v>387474.21299999993</v>
      </c>
    </row>
    <row r="573" spans="1:18" s="7" customFormat="1" ht="35.25" customHeight="1" x14ac:dyDescent="0.25">
      <c r="A573" s="406">
        <v>567</v>
      </c>
      <c r="B573" s="407" t="s">
        <v>739</v>
      </c>
      <c r="C573" s="414" t="s">
        <v>954</v>
      </c>
      <c r="D573" s="406"/>
      <c r="E573" s="414" t="s">
        <v>955</v>
      </c>
      <c r="F573" s="415" t="s">
        <v>80</v>
      </c>
      <c r="G573" s="409">
        <v>992470</v>
      </c>
      <c r="H573" s="411"/>
      <c r="I573" s="411"/>
      <c r="J573" s="411"/>
      <c r="K573" s="411"/>
      <c r="L573" s="411"/>
      <c r="M573" s="411">
        <v>992470</v>
      </c>
      <c r="N573" s="411">
        <v>0</v>
      </c>
      <c r="O573" s="411">
        <v>0</v>
      </c>
      <c r="P573" s="411"/>
      <c r="Q573" s="413"/>
      <c r="R573" s="413">
        <v>694729</v>
      </c>
    </row>
    <row r="574" spans="1:18" s="7" customFormat="1" ht="35.25" customHeight="1" x14ac:dyDescent="0.25">
      <c r="A574" s="406">
        <v>568</v>
      </c>
      <c r="B574" s="407" t="s">
        <v>739</v>
      </c>
      <c r="C574" s="414" t="s">
        <v>956</v>
      </c>
      <c r="D574" s="406"/>
      <c r="E574" s="414" t="s">
        <v>957</v>
      </c>
      <c r="F574" s="415" t="s">
        <v>80</v>
      </c>
      <c r="G574" s="409">
        <v>970000</v>
      </c>
      <c r="H574" s="411"/>
      <c r="I574" s="411"/>
      <c r="J574" s="411"/>
      <c r="K574" s="411"/>
      <c r="L574" s="411">
        <v>970000</v>
      </c>
      <c r="M574" s="411"/>
      <c r="N574" s="411">
        <v>0</v>
      </c>
      <c r="O574" s="411">
        <v>0</v>
      </c>
      <c r="P574" s="411"/>
      <c r="Q574" s="413"/>
      <c r="R574" s="413">
        <v>679000</v>
      </c>
    </row>
    <row r="575" spans="1:18" s="7" customFormat="1" ht="35.25" customHeight="1" x14ac:dyDescent="0.25">
      <c r="A575" s="406">
        <v>569</v>
      </c>
      <c r="B575" s="407" t="s">
        <v>739</v>
      </c>
      <c r="C575" s="414" t="s">
        <v>958</v>
      </c>
      <c r="D575" s="406"/>
      <c r="E575" s="414" t="s">
        <v>959</v>
      </c>
      <c r="F575" s="415" t="s">
        <v>80</v>
      </c>
      <c r="G575" s="409">
        <v>3000000</v>
      </c>
      <c r="H575" s="411"/>
      <c r="I575" s="411"/>
      <c r="J575" s="411"/>
      <c r="K575" s="411"/>
      <c r="L575" s="411">
        <v>3000000</v>
      </c>
      <c r="M575" s="411"/>
      <c r="N575" s="411">
        <v>0</v>
      </c>
      <c r="O575" s="411">
        <v>0</v>
      </c>
      <c r="P575" s="411"/>
      <c r="Q575" s="413"/>
      <c r="R575" s="413">
        <v>2100000</v>
      </c>
    </row>
    <row r="576" spans="1:18" s="7" customFormat="1" ht="35.25" customHeight="1" x14ac:dyDescent="0.25">
      <c r="A576" s="406">
        <v>570</v>
      </c>
      <c r="B576" s="407" t="s">
        <v>739</v>
      </c>
      <c r="C576" s="414" t="s">
        <v>960</v>
      </c>
      <c r="D576" s="406"/>
      <c r="E576" s="414" t="s">
        <v>961</v>
      </c>
      <c r="F576" s="415" t="s">
        <v>80</v>
      </c>
      <c r="G576" s="409">
        <v>1872149.67</v>
      </c>
      <c r="H576" s="411"/>
      <c r="I576" s="411"/>
      <c r="J576" s="411"/>
      <c r="K576" s="411"/>
      <c r="L576" s="411">
        <v>1872149.67</v>
      </c>
      <c r="M576" s="411"/>
      <c r="N576" s="411">
        <v>0</v>
      </c>
      <c r="O576" s="411">
        <v>0</v>
      </c>
      <c r="P576" s="411"/>
      <c r="Q576" s="413"/>
      <c r="R576" s="413">
        <v>1310504.7689999999</v>
      </c>
    </row>
    <row r="577" spans="1:18" s="7" customFormat="1" ht="35.25" customHeight="1" x14ac:dyDescent="0.25">
      <c r="A577" s="406">
        <v>571</v>
      </c>
      <c r="B577" s="407" t="s">
        <v>739</v>
      </c>
      <c r="C577" s="414" t="s">
        <v>962</v>
      </c>
      <c r="D577" s="406"/>
      <c r="E577" s="414" t="s">
        <v>963</v>
      </c>
      <c r="F577" s="415" t="s">
        <v>80</v>
      </c>
      <c r="G577" s="409">
        <v>2991935.48</v>
      </c>
      <c r="H577" s="411"/>
      <c r="I577" s="411"/>
      <c r="J577" s="411"/>
      <c r="K577" s="411"/>
      <c r="L577" s="411">
        <v>2991935.48</v>
      </c>
      <c r="M577" s="411"/>
      <c r="N577" s="411">
        <v>0</v>
      </c>
      <c r="O577" s="411">
        <v>0</v>
      </c>
      <c r="P577" s="411"/>
      <c r="Q577" s="413"/>
      <c r="R577" s="413">
        <v>2094354.8359999999</v>
      </c>
    </row>
    <row r="578" spans="1:18" s="7" customFormat="1" ht="35.25" customHeight="1" x14ac:dyDescent="0.25">
      <c r="A578" s="406">
        <v>572</v>
      </c>
      <c r="B578" s="407" t="s">
        <v>739</v>
      </c>
      <c r="C578" s="414" t="s">
        <v>964</v>
      </c>
      <c r="D578" s="406"/>
      <c r="E578" s="414" t="s">
        <v>965</v>
      </c>
      <c r="F578" s="415" t="s">
        <v>80</v>
      </c>
      <c r="G578" s="409">
        <v>3000000</v>
      </c>
      <c r="H578" s="411"/>
      <c r="I578" s="411"/>
      <c r="J578" s="411"/>
      <c r="K578" s="411"/>
      <c r="L578" s="411"/>
      <c r="M578" s="411">
        <v>3000000</v>
      </c>
      <c r="N578" s="411">
        <v>0</v>
      </c>
      <c r="O578" s="411">
        <v>0</v>
      </c>
      <c r="P578" s="411"/>
      <c r="Q578" s="413"/>
      <c r="R578" s="413">
        <v>2100000</v>
      </c>
    </row>
    <row r="579" spans="1:18" s="7" customFormat="1" ht="35.25" customHeight="1" x14ac:dyDescent="0.25">
      <c r="A579" s="406">
        <v>573</v>
      </c>
      <c r="B579" s="407" t="s">
        <v>739</v>
      </c>
      <c r="C579" s="414" t="s">
        <v>966</v>
      </c>
      <c r="D579" s="406"/>
      <c r="E579" s="414" t="s">
        <v>967</v>
      </c>
      <c r="F579" s="415" t="s">
        <v>80</v>
      </c>
      <c r="G579" s="409">
        <v>3000000</v>
      </c>
      <c r="H579" s="411"/>
      <c r="I579" s="411"/>
      <c r="J579" s="411"/>
      <c r="K579" s="411"/>
      <c r="L579" s="411">
        <v>3000000</v>
      </c>
      <c r="M579" s="411"/>
      <c r="N579" s="411">
        <v>0</v>
      </c>
      <c r="O579" s="411">
        <v>0</v>
      </c>
      <c r="P579" s="411"/>
      <c r="Q579" s="413"/>
      <c r="R579" s="413">
        <v>2100000</v>
      </c>
    </row>
    <row r="580" spans="1:18" s="7" customFormat="1" ht="35.25" customHeight="1" x14ac:dyDescent="0.25">
      <c r="A580" s="406">
        <v>574</v>
      </c>
      <c r="B580" s="407" t="s">
        <v>739</v>
      </c>
      <c r="C580" s="414" t="s">
        <v>968</v>
      </c>
      <c r="D580" s="406"/>
      <c r="E580" s="414" t="s">
        <v>969</v>
      </c>
      <c r="F580" s="415" t="s">
        <v>80</v>
      </c>
      <c r="G580" s="409">
        <v>3626376</v>
      </c>
      <c r="H580" s="411"/>
      <c r="I580" s="411"/>
      <c r="J580" s="411">
        <v>3626376</v>
      </c>
      <c r="K580" s="411"/>
      <c r="L580" s="411"/>
      <c r="M580" s="411"/>
      <c r="N580" s="411">
        <v>0</v>
      </c>
      <c r="O580" s="411">
        <v>0</v>
      </c>
      <c r="P580" s="411"/>
      <c r="Q580" s="413"/>
      <c r="R580" s="413">
        <v>2538463.1999999997</v>
      </c>
    </row>
    <row r="581" spans="1:18" s="7" customFormat="1" ht="35.25" customHeight="1" x14ac:dyDescent="0.25">
      <c r="A581" s="406">
        <v>575</v>
      </c>
      <c r="B581" s="407" t="s">
        <v>739</v>
      </c>
      <c r="C581" s="414" t="s">
        <v>970</v>
      </c>
      <c r="D581" s="406"/>
      <c r="E581" s="414" t="s">
        <v>971</v>
      </c>
      <c r="F581" s="415" t="s">
        <v>80</v>
      </c>
      <c r="G581" s="409">
        <v>3000000</v>
      </c>
      <c r="H581" s="411"/>
      <c r="I581" s="411"/>
      <c r="J581" s="411">
        <v>3000000</v>
      </c>
      <c r="K581" s="411"/>
      <c r="L581" s="411"/>
      <c r="M581" s="411"/>
      <c r="N581" s="411">
        <v>0</v>
      </c>
      <c r="O581" s="411">
        <v>0</v>
      </c>
      <c r="P581" s="411"/>
      <c r="Q581" s="413"/>
      <c r="R581" s="413">
        <v>2100000</v>
      </c>
    </row>
    <row r="582" spans="1:18" s="7" customFormat="1" ht="35.25" customHeight="1" x14ac:dyDescent="0.25">
      <c r="A582" s="406">
        <v>576</v>
      </c>
      <c r="B582" s="407" t="s">
        <v>739</v>
      </c>
      <c r="C582" s="414" t="s">
        <v>972</v>
      </c>
      <c r="D582" s="406"/>
      <c r="E582" s="414" t="s">
        <v>973</v>
      </c>
      <c r="F582" s="415" t="s">
        <v>80</v>
      </c>
      <c r="G582" s="409">
        <v>2661290.3199999998</v>
      </c>
      <c r="H582" s="411"/>
      <c r="I582" s="411"/>
      <c r="J582" s="411"/>
      <c r="K582" s="411"/>
      <c r="L582" s="411">
        <v>2661290.3199999998</v>
      </c>
      <c r="M582" s="411"/>
      <c r="N582" s="411">
        <v>0</v>
      </c>
      <c r="O582" s="411">
        <v>0</v>
      </c>
      <c r="P582" s="411"/>
      <c r="Q582" s="413"/>
      <c r="R582" s="413">
        <v>1862903.2239999997</v>
      </c>
    </row>
    <row r="583" spans="1:18" s="7" customFormat="1" ht="35.25" customHeight="1" x14ac:dyDescent="0.25">
      <c r="A583" s="406">
        <v>577</v>
      </c>
      <c r="B583" s="407" t="s">
        <v>739</v>
      </c>
      <c r="C583" s="414" t="s">
        <v>974</v>
      </c>
      <c r="D583" s="406"/>
      <c r="E583" s="414" t="s">
        <v>975</v>
      </c>
      <c r="F583" s="415" t="s">
        <v>80</v>
      </c>
      <c r="G583" s="409">
        <v>1123000</v>
      </c>
      <c r="H583" s="411"/>
      <c r="I583" s="411"/>
      <c r="J583" s="411"/>
      <c r="K583" s="411"/>
      <c r="L583" s="411"/>
      <c r="M583" s="411">
        <v>1123000</v>
      </c>
      <c r="N583" s="411">
        <v>0</v>
      </c>
      <c r="O583" s="411">
        <v>0</v>
      </c>
      <c r="P583" s="411"/>
      <c r="Q583" s="413"/>
      <c r="R583" s="413">
        <v>786100</v>
      </c>
    </row>
    <row r="584" spans="1:18" s="7" customFormat="1" ht="35.25" customHeight="1" x14ac:dyDescent="0.25">
      <c r="A584" s="406">
        <v>578</v>
      </c>
      <c r="B584" s="407" t="s">
        <v>739</v>
      </c>
      <c r="C584" s="414" t="s">
        <v>976</v>
      </c>
      <c r="D584" s="406"/>
      <c r="E584" s="414" t="s">
        <v>977</v>
      </c>
      <c r="F584" s="415" t="s">
        <v>80</v>
      </c>
      <c r="G584" s="409">
        <v>3000000</v>
      </c>
      <c r="H584" s="411"/>
      <c r="I584" s="411"/>
      <c r="J584" s="411"/>
      <c r="K584" s="411"/>
      <c r="L584" s="411">
        <v>3000000</v>
      </c>
      <c r="M584" s="411"/>
      <c r="N584" s="411">
        <v>0</v>
      </c>
      <c r="O584" s="411">
        <v>0</v>
      </c>
      <c r="P584" s="411"/>
      <c r="Q584" s="413"/>
      <c r="R584" s="413">
        <v>2100000</v>
      </c>
    </row>
    <row r="585" spans="1:18" s="7" customFormat="1" ht="35.25" customHeight="1" x14ac:dyDescent="0.25">
      <c r="A585" s="406">
        <v>579</v>
      </c>
      <c r="B585" s="407" t="s">
        <v>739</v>
      </c>
      <c r="C585" s="414" t="s">
        <v>978</v>
      </c>
      <c r="D585" s="406"/>
      <c r="E585" s="414" t="s">
        <v>979</v>
      </c>
      <c r="F585" s="415" t="s">
        <v>80</v>
      </c>
      <c r="G585" s="409">
        <v>2101613.27</v>
      </c>
      <c r="H585" s="411"/>
      <c r="I585" s="411"/>
      <c r="J585" s="411"/>
      <c r="K585" s="411"/>
      <c r="L585" s="411">
        <v>2101613.27</v>
      </c>
      <c r="M585" s="411"/>
      <c r="N585" s="411">
        <v>0</v>
      </c>
      <c r="O585" s="411">
        <v>0</v>
      </c>
      <c r="P585" s="411"/>
      <c r="Q585" s="413"/>
      <c r="R585" s="413">
        <v>1471129.2889999999</v>
      </c>
    </row>
    <row r="586" spans="1:18" s="7" customFormat="1" ht="35.25" customHeight="1" x14ac:dyDescent="0.25">
      <c r="A586" s="406">
        <v>580</v>
      </c>
      <c r="B586" s="407" t="s">
        <v>739</v>
      </c>
      <c r="C586" s="414" t="s">
        <v>980</v>
      </c>
      <c r="D586" s="406"/>
      <c r="E586" s="414" t="s">
        <v>981</v>
      </c>
      <c r="F586" s="415" t="s">
        <v>44</v>
      </c>
      <c r="G586" s="409">
        <v>390500</v>
      </c>
      <c r="H586" s="411"/>
      <c r="I586" s="411"/>
      <c r="J586" s="411">
        <v>390500</v>
      </c>
      <c r="K586" s="411"/>
      <c r="L586" s="411"/>
      <c r="M586" s="411"/>
      <c r="N586" s="411">
        <v>0</v>
      </c>
      <c r="O586" s="411">
        <v>0</v>
      </c>
      <c r="P586" s="411"/>
      <c r="Q586" s="413"/>
      <c r="R586" s="413">
        <v>273350</v>
      </c>
    </row>
    <row r="587" spans="1:18" s="7" customFormat="1" ht="35.25" customHeight="1" x14ac:dyDescent="0.25">
      <c r="A587" s="406">
        <v>581</v>
      </c>
      <c r="B587" s="407" t="s">
        <v>739</v>
      </c>
      <c r="C587" s="414" t="s">
        <v>982</v>
      </c>
      <c r="D587" s="406"/>
      <c r="E587" s="414" t="s">
        <v>983</v>
      </c>
      <c r="F587" s="415" t="s">
        <v>44</v>
      </c>
      <c r="G587" s="409">
        <v>1892000</v>
      </c>
      <c r="H587" s="411"/>
      <c r="I587" s="411"/>
      <c r="J587" s="411"/>
      <c r="K587" s="411"/>
      <c r="L587" s="411"/>
      <c r="M587" s="411">
        <v>1892000</v>
      </c>
      <c r="N587" s="411">
        <v>0</v>
      </c>
      <c r="O587" s="411">
        <v>0</v>
      </c>
      <c r="P587" s="411"/>
      <c r="Q587" s="413"/>
      <c r="R587" s="413">
        <v>1324400</v>
      </c>
    </row>
    <row r="588" spans="1:18" s="7" customFormat="1" ht="35.25" customHeight="1" x14ac:dyDescent="0.25">
      <c r="A588" s="406">
        <v>582</v>
      </c>
      <c r="B588" s="407" t="s">
        <v>739</v>
      </c>
      <c r="C588" s="414" t="s">
        <v>984</v>
      </c>
      <c r="D588" s="406"/>
      <c r="E588" s="414" t="s">
        <v>985</v>
      </c>
      <c r="F588" s="415" t="s">
        <v>44</v>
      </c>
      <c r="G588" s="409">
        <v>1782655.29</v>
      </c>
      <c r="H588" s="411"/>
      <c r="I588" s="411"/>
      <c r="J588" s="411"/>
      <c r="K588" s="411"/>
      <c r="L588" s="411"/>
      <c r="M588" s="411">
        <v>1782655.29</v>
      </c>
      <c r="N588" s="411">
        <v>0</v>
      </c>
      <c r="O588" s="411">
        <v>0</v>
      </c>
      <c r="P588" s="411"/>
      <c r="Q588" s="413"/>
      <c r="R588" s="413">
        <v>1247858.703</v>
      </c>
    </row>
    <row r="589" spans="1:18" s="7" customFormat="1" ht="35.25" customHeight="1" x14ac:dyDescent="0.25">
      <c r="A589" s="406">
        <v>583</v>
      </c>
      <c r="B589" s="407" t="s">
        <v>739</v>
      </c>
      <c r="C589" s="414" t="s">
        <v>986</v>
      </c>
      <c r="D589" s="406"/>
      <c r="E589" s="414" t="s">
        <v>987</v>
      </c>
      <c r="F589" s="415" t="s">
        <v>50</v>
      </c>
      <c r="G589" s="409">
        <v>24862500</v>
      </c>
      <c r="H589" s="411"/>
      <c r="I589" s="411"/>
      <c r="J589" s="411">
        <v>24862500</v>
      </c>
      <c r="K589" s="411"/>
      <c r="L589" s="411"/>
      <c r="M589" s="411"/>
      <c r="N589" s="411">
        <v>0</v>
      </c>
      <c r="O589" s="411">
        <v>0</v>
      </c>
      <c r="P589" s="411"/>
      <c r="Q589" s="413"/>
      <c r="R589" s="413">
        <v>17403750</v>
      </c>
    </row>
    <row r="590" spans="1:18" s="7" customFormat="1" ht="35.25" customHeight="1" x14ac:dyDescent="0.25">
      <c r="A590" s="406">
        <v>584</v>
      </c>
      <c r="B590" s="407" t="s">
        <v>739</v>
      </c>
      <c r="C590" s="414" t="s">
        <v>988</v>
      </c>
      <c r="D590" s="406"/>
      <c r="E590" s="414" t="s">
        <v>989</v>
      </c>
      <c r="F590" s="415" t="s">
        <v>50</v>
      </c>
      <c r="G590" s="409">
        <v>2972024.97</v>
      </c>
      <c r="H590" s="411"/>
      <c r="I590" s="411"/>
      <c r="J590" s="411"/>
      <c r="K590" s="411"/>
      <c r="L590" s="411">
        <v>2972024.97</v>
      </c>
      <c r="M590" s="411"/>
      <c r="N590" s="411">
        <v>0</v>
      </c>
      <c r="O590" s="411">
        <v>0</v>
      </c>
      <c r="P590" s="411"/>
      <c r="Q590" s="413"/>
      <c r="R590" s="413">
        <v>2080417.4790000001</v>
      </c>
    </row>
    <row r="591" spans="1:18" s="7" customFormat="1" ht="35.25" customHeight="1" x14ac:dyDescent="0.25">
      <c r="A591" s="406">
        <v>585</v>
      </c>
      <c r="B591" s="407" t="s">
        <v>739</v>
      </c>
      <c r="C591" s="414" t="s">
        <v>990</v>
      </c>
      <c r="D591" s="406"/>
      <c r="E591" s="414" t="s">
        <v>991</v>
      </c>
      <c r="F591" s="415" t="s">
        <v>50</v>
      </c>
      <c r="G591" s="409">
        <v>2950000</v>
      </c>
      <c r="H591" s="411"/>
      <c r="I591" s="411"/>
      <c r="J591" s="411"/>
      <c r="K591" s="411"/>
      <c r="L591" s="411">
        <v>2950000</v>
      </c>
      <c r="M591" s="411"/>
      <c r="N591" s="411">
        <v>0</v>
      </c>
      <c r="O591" s="411">
        <v>0</v>
      </c>
      <c r="P591" s="411"/>
      <c r="Q591" s="413"/>
      <c r="R591" s="413">
        <v>2064999.9999999998</v>
      </c>
    </row>
    <row r="592" spans="1:18" s="7" customFormat="1" ht="35.25" customHeight="1" x14ac:dyDescent="0.25">
      <c r="A592" s="406">
        <v>586</v>
      </c>
      <c r="B592" s="407" t="s">
        <v>739</v>
      </c>
      <c r="C592" s="414" t="s">
        <v>992</v>
      </c>
      <c r="D592" s="406"/>
      <c r="E592" s="414" t="s">
        <v>993</v>
      </c>
      <c r="F592" s="415" t="s">
        <v>50</v>
      </c>
      <c r="G592" s="409">
        <v>394308.94</v>
      </c>
      <c r="H592" s="411"/>
      <c r="I592" s="411"/>
      <c r="J592" s="411">
        <v>394308.94</v>
      </c>
      <c r="K592" s="411"/>
      <c r="L592" s="411"/>
      <c r="M592" s="411"/>
      <c r="N592" s="411">
        <v>0</v>
      </c>
      <c r="O592" s="411">
        <v>0</v>
      </c>
      <c r="P592" s="411"/>
      <c r="Q592" s="413"/>
      <c r="R592" s="413">
        <v>276016.25799999997</v>
      </c>
    </row>
    <row r="593" spans="1:18" s="7" customFormat="1" ht="35.25" customHeight="1" x14ac:dyDescent="0.25">
      <c r="A593" s="406">
        <v>587</v>
      </c>
      <c r="B593" s="407" t="s">
        <v>739</v>
      </c>
      <c r="C593" s="414" t="s">
        <v>994</v>
      </c>
      <c r="D593" s="406"/>
      <c r="E593" s="414" t="s">
        <v>995</v>
      </c>
      <c r="F593" s="415" t="s">
        <v>50</v>
      </c>
      <c r="G593" s="409">
        <v>2902793.55</v>
      </c>
      <c r="H593" s="411"/>
      <c r="I593" s="411"/>
      <c r="J593" s="411"/>
      <c r="K593" s="411"/>
      <c r="L593" s="411">
        <v>2902793.55</v>
      </c>
      <c r="M593" s="411"/>
      <c r="N593" s="411">
        <v>0</v>
      </c>
      <c r="O593" s="411">
        <v>0</v>
      </c>
      <c r="P593" s="411"/>
      <c r="Q593" s="413"/>
      <c r="R593" s="413">
        <v>2031955.4849999996</v>
      </c>
    </row>
    <row r="594" spans="1:18" s="7" customFormat="1" ht="35.25" customHeight="1" x14ac:dyDescent="0.25">
      <c r="A594" s="406">
        <v>588</v>
      </c>
      <c r="B594" s="407" t="s">
        <v>739</v>
      </c>
      <c r="C594" s="414" t="s">
        <v>986</v>
      </c>
      <c r="D594" s="406"/>
      <c r="E594" s="414" t="s">
        <v>996</v>
      </c>
      <c r="F594" s="415" t="s">
        <v>50</v>
      </c>
      <c r="G594" s="409">
        <v>3000000</v>
      </c>
      <c r="H594" s="411"/>
      <c r="I594" s="411"/>
      <c r="J594" s="411"/>
      <c r="K594" s="411">
        <v>3000000</v>
      </c>
      <c r="L594" s="411"/>
      <c r="M594" s="411"/>
      <c r="N594" s="411">
        <v>0</v>
      </c>
      <c r="O594" s="411">
        <v>0</v>
      </c>
      <c r="P594" s="411"/>
      <c r="Q594" s="413"/>
      <c r="R594" s="413">
        <v>2100000</v>
      </c>
    </row>
    <row r="595" spans="1:18" s="7" customFormat="1" ht="35.25" customHeight="1" x14ac:dyDescent="0.25">
      <c r="A595" s="406">
        <v>589</v>
      </c>
      <c r="B595" s="407" t="s">
        <v>739</v>
      </c>
      <c r="C595" s="414" t="s">
        <v>997</v>
      </c>
      <c r="D595" s="406"/>
      <c r="E595" s="414" t="s">
        <v>998</v>
      </c>
      <c r="F595" s="415" t="s">
        <v>58</v>
      </c>
      <c r="G595" s="409">
        <v>2741935.48</v>
      </c>
      <c r="H595" s="411"/>
      <c r="I595" s="411"/>
      <c r="J595" s="411"/>
      <c r="K595" s="411"/>
      <c r="L595" s="411">
        <v>2741935.48</v>
      </c>
      <c r="M595" s="411"/>
      <c r="N595" s="411">
        <v>0</v>
      </c>
      <c r="O595" s="411">
        <v>0</v>
      </c>
      <c r="P595" s="411"/>
      <c r="Q595" s="413"/>
      <c r="R595" s="413">
        <v>1919354.8359999999</v>
      </c>
    </row>
    <row r="596" spans="1:18" s="7" customFormat="1" ht="35.25" customHeight="1" x14ac:dyDescent="0.25">
      <c r="A596" s="406">
        <v>590</v>
      </c>
      <c r="B596" s="407" t="s">
        <v>739</v>
      </c>
      <c r="C596" s="414" t="s">
        <v>999</v>
      </c>
      <c r="D596" s="406"/>
      <c r="E596" s="414" t="s">
        <v>1000</v>
      </c>
      <c r="F596" s="415" t="s">
        <v>50</v>
      </c>
      <c r="G596" s="409">
        <v>1362005</v>
      </c>
      <c r="H596" s="411"/>
      <c r="I596" s="411"/>
      <c r="J596" s="411"/>
      <c r="K596" s="411"/>
      <c r="L596" s="411"/>
      <c r="M596" s="411">
        <v>1362005</v>
      </c>
      <c r="N596" s="411">
        <v>0</v>
      </c>
      <c r="O596" s="411">
        <v>0</v>
      </c>
      <c r="P596" s="411"/>
      <c r="Q596" s="413"/>
      <c r="R596" s="413">
        <v>953403.49999999988</v>
      </c>
    </row>
    <row r="597" spans="1:18" s="7" customFormat="1" ht="35.25" customHeight="1" x14ac:dyDescent="0.25">
      <c r="A597" s="406">
        <v>591</v>
      </c>
      <c r="B597" s="407" t="s">
        <v>739</v>
      </c>
      <c r="C597" s="414" t="s">
        <v>1001</v>
      </c>
      <c r="D597" s="406"/>
      <c r="E597" s="414" t="s">
        <v>1002</v>
      </c>
      <c r="F597" s="415" t="s">
        <v>50</v>
      </c>
      <c r="G597" s="409">
        <v>3000000</v>
      </c>
      <c r="H597" s="411"/>
      <c r="I597" s="411"/>
      <c r="J597" s="411"/>
      <c r="K597" s="411"/>
      <c r="L597" s="411">
        <v>3000000</v>
      </c>
      <c r="M597" s="411"/>
      <c r="N597" s="411">
        <v>0</v>
      </c>
      <c r="O597" s="411">
        <v>0</v>
      </c>
      <c r="P597" s="411"/>
      <c r="Q597" s="413"/>
      <c r="R597" s="413">
        <v>2100000</v>
      </c>
    </row>
    <row r="598" spans="1:18" s="7" customFormat="1" ht="35.25" customHeight="1" x14ac:dyDescent="0.25">
      <c r="A598" s="406">
        <v>592</v>
      </c>
      <c r="B598" s="407" t="s">
        <v>739</v>
      </c>
      <c r="C598" s="414" t="s">
        <v>1003</v>
      </c>
      <c r="D598" s="406"/>
      <c r="E598" s="414" t="s">
        <v>1004</v>
      </c>
      <c r="F598" s="415" t="s">
        <v>50</v>
      </c>
      <c r="G598" s="409">
        <v>2258712.5499999998</v>
      </c>
      <c r="H598" s="411"/>
      <c r="I598" s="411"/>
      <c r="J598" s="411"/>
      <c r="K598" s="411"/>
      <c r="L598" s="411"/>
      <c r="M598" s="411">
        <v>2258712.5499999998</v>
      </c>
      <c r="N598" s="411">
        <v>0</v>
      </c>
      <c r="O598" s="411">
        <v>0</v>
      </c>
      <c r="P598" s="411"/>
      <c r="Q598" s="413"/>
      <c r="R598" s="413">
        <v>1581098.7849999997</v>
      </c>
    </row>
    <row r="599" spans="1:18" s="7" customFormat="1" ht="35.25" customHeight="1" x14ac:dyDescent="0.25">
      <c r="A599" s="406">
        <v>593</v>
      </c>
      <c r="B599" s="407" t="s">
        <v>739</v>
      </c>
      <c r="C599" s="414" t="s">
        <v>1005</v>
      </c>
      <c r="D599" s="406"/>
      <c r="E599" s="414" t="s">
        <v>1006</v>
      </c>
      <c r="F599" s="415" t="s">
        <v>50</v>
      </c>
      <c r="G599" s="409">
        <v>1269796.99</v>
      </c>
      <c r="H599" s="411"/>
      <c r="I599" s="411"/>
      <c r="J599" s="411">
        <v>1269796.99</v>
      </c>
      <c r="K599" s="411"/>
      <c r="L599" s="411"/>
      <c r="M599" s="411"/>
      <c r="N599" s="411">
        <v>0</v>
      </c>
      <c r="O599" s="411">
        <v>0</v>
      </c>
      <c r="P599" s="411"/>
      <c r="Q599" s="413"/>
      <c r="R599" s="413">
        <v>888857.89299999992</v>
      </c>
    </row>
    <row r="600" spans="1:18" s="7" customFormat="1" ht="35.25" customHeight="1" x14ac:dyDescent="0.25">
      <c r="A600" s="406">
        <v>594</v>
      </c>
      <c r="B600" s="407" t="s">
        <v>739</v>
      </c>
      <c r="C600" s="414" t="s">
        <v>1007</v>
      </c>
      <c r="D600" s="406"/>
      <c r="E600" s="414" t="s">
        <v>1008</v>
      </c>
      <c r="F600" s="415" t="s">
        <v>50</v>
      </c>
      <c r="G600" s="409">
        <v>2707926.18</v>
      </c>
      <c r="H600" s="411"/>
      <c r="I600" s="411"/>
      <c r="J600" s="411"/>
      <c r="K600" s="411"/>
      <c r="L600" s="411">
        <v>2707926.18</v>
      </c>
      <c r="M600" s="411"/>
      <c r="N600" s="411">
        <v>0</v>
      </c>
      <c r="O600" s="411">
        <v>0</v>
      </c>
      <c r="P600" s="411"/>
      <c r="Q600" s="413"/>
      <c r="R600" s="413">
        <v>1895548.3259999999</v>
      </c>
    </row>
    <row r="601" spans="1:18" s="7" customFormat="1" ht="35.25" customHeight="1" x14ac:dyDescent="0.25">
      <c r="A601" s="406">
        <v>595</v>
      </c>
      <c r="B601" s="407" t="s">
        <v>739</v>
      </c>
      <c r="C601" s="414" t="s">
        <v>1009</v>
      </c>
      <c r="D601" s="406"/>
      <c r="E601" s="414" t="s">
        <v>1010</v>
      </c>
      <c r="F601" s="415" t="s">
        <v>50</v>
      </c>
      <c r="G601" s="409">
        <v>508708.08</v>
      </c>
      <c r="H601" s="411"/>
      <c r="I601" s="411"/>
      <c r="J601" s="411"/>
      <c r="K601" s="411">
        <v>508708.08</v>
      </c>
      <c r="L601" s="411"/>
      <c r="M601" s="411"/>
      <c r="N601" s="411">
        <v>0</v>
      </c>
      <c r="O601" s="411">
        <v>0</v>
      </c>
      <c r="P601" s="411"/>
      <c r="Q601" s="413"/>
      <c r="R601" s="413">
        <v>356095.65600000002</v>
      </c>
    </row>
    <row r="602" spans="1:18" s="7" customFormat="1" ht="35.25" customHeight="1" x14ac:dyDescent="0.25">
      <c r="A602" s="406">
        <v>596</v>
      </c>
      <c r="B602" s="407" t="s">
        <v>739</v>
      </c>
      <c r="C602" s="414" t="s">
        <v>1011</v>
      </c>
      <c r="D602" s="406"/>
      <c r="E602" s="414" t="s">
        <v>1012</v>
      </c>
      <c r="F602" s="415" t="s">
        <v>50</v>
      </c>
      <c r="G602" s="409">
        <v>2999758</v>
      </c>
      <c r="H602" s="411"/>
      <c r="I602" s="411"/>
      <c r="J602" s="411"/>
      <c r="K602" s="411"/>
      <c r="L602" s="411">
        <v>2999758</v>
      </c>
      <c r="M602" s="411"/>
      <c r="N602" s="411">
        <v>0</v>
      </c>
      <c r="O602" s="411">
        <v>0</v>
      </c>
      <c r="P602" s="411"/>
      <c r="Q602" s="413"/>
      <c r="R602" s="413">
        <v>2099830.6</v>
      </c>
    </row>
    <row r="603" spans="1:18" s="7" customFormat="1" ht="35.25" customHeight="1" x14ac:dyDescent="0.25">
      <c r="A603" s="406">
        <v>597</v>
      </c>
      <c r="B603" s="407" t="s">
        <v>739</v>
      </c>
      <c r="C603" s="414" t="s">
        <v>1013</v>
      </c>
      <c r="D603" s="406"/>
      <c r="E603" s="414" t="s">
        <v>1014</v>
      </c>
      <c r="F603" s="415" t="s">
        <v>50</v>
      </c>
      <c r="G603" s="409">
        <v>2231731.12</v>
      </c>
      <c r="H603" s="411"/>
      <c r="I603" s="411"/>
      <c r="J603" s="411"/>
      <c r="K603" s="411">
        <v>2231731.12</v>
      </c>
      <c r="L603" s="411"/>
      <c r="M603" s="411"/>
      <c r="N603" s="411">
        <v>0</v>
      </c>
      <c r="O603" s="411">
        <v>0</v>
      </c>
      <c r="P603" s="411"/>
      <c r="Q603" s="413"/>
      <c r="R603" s="413">
        <v>1562211.784</v>
      </c>
    </row>
    <row r="604" spans="1:18" s="7" customFormat="1" ht="35.25" customHeight="1" x14ac:dyDescent="0.25">
      <c r="A604" s="406">
        <v>598</v>
      </c>
      <c r="B604" s="407" t="s">
        <v>739</v>
      </c>
      <c r="C604" s="414" t="s">
        <v>1015</v>
      </c>
      <c r="D604" s="406"/>
      <c r="E604" s="414" t="s">
        <v>1016</v>
      </c>
      <c r="F604" s="415" t="s">
        <v>50</v>
      </c>
      <c r="G604" s="409">
        <v>3000000</v>
      </c>
      <c r="H604" s="411"/>
      <c r="I604" s="411"/>
      <c r="J604" s="411">
        <v>3000000</v>
      </c>
      <c r="K604" s="411"/>
      <c r="L604" s="411"/>
      <c r="M604" s="411"/>
      <c r="N604" s="411">
        <v>0</v>
      </c>
      <c r="O604" s="411">
        <v>0</v>
      </c>
      <c r="P604" s="411"/>
      <c r="Q604" s="413"/>
      <c r="R604" s="413">
        <v>2100000</v>
      </c>
    </row>
    <row r="605" spans="1:18" s="7" customFormat="1" ht="35.25" customHeight="1" x14ac:dyDescent="0.25">
      <c r="A605" s="406">
        <v>599</v>
      </c>
      <c r="B605" s="407" t="s">
        <v>739</v>
      </c>
      <c r="C605" s="414" t="s">
        <v>1017</v>
      </c>
      <c r="D605" s="406"/>
      <c r="E605" s="414" t="s">
        <v>1018</v>
      </c>
      <c r="F605" s="415" t="s">
        <v>50</v>
      </c>
      <c r="G605" s="409">
        <v>2749000</v>
      </c>
      <c r="H605" s="411"/>
      <c r="I605" s="411"/>
      <c r="J605" s="411">
        <v>2749000</v>
      </c>
      <c r="K605" s="411"/>
      <c r="L605" s="411"/>
      <c r="M605" s="411"/>
      <c r="N605" s="411">
        <v>0</v>
      </c>
      <c r="O605" s="411">
        <v>0</v>
      </c>
      <c r="P605" s="411"/>
      <c r="Q605" s="413"/>
      <c r="R605" s="413">
        <v>1924299.9999999998</v>
      </c>
    </row>
    <row r="606" spans="1:18" s="7" customFormat="1" ht="35.25" customHeight="1" x14ac:dyDescent="0.25">
      <c r="A606" s="406">
        <v>600</v>
      </c>
      <c r="B606" s="407" t="s">
        <v>739</v>
      </c>
      <c r="C606" s="414" t="s">
        <v>1019</v>
      </c>
      <c r="D606" s="406"/>
      <c r="E606" s="414" t="s">
        <v>1020</v>
      </c>
      <c r="F606" s="415" t="s">
        <v>50</v>
      </c>
      <c r="G606" s="409">
        <v>3000000</v>
      </c>
      <c r="H606" s="411"/>
      <c r="I606" s="411"/>
      <c r="J606" s="411"/>
      <c r="K606" s="411"/>
      <c r="L606" s="411"/>
      <c r="M606" s="411">
        <v>3000000</v>
      </c>
      <c r="N606" s="411">
        <v>0</v>
      </c>
      <c r="O606" s="411">
        <v>0</v>
      </c>
      <c r="P606" s="411"/>
      <c r="Q606" s="413"/>
      <c r="R606" s="413">
        <v>2100000</v>
      </c>
    </row>
    <row r="607" spans="1:18" s="7" customFormat="1" ht="35.25" customHeight="1" x14ac:dyDescent="0.25">
      <c r="A607" s="406">
        <v>601</v>
      </c>
      <c r="B607" s="407" t="s">
        <v>739</v>
      </c>
      <c r="C607" s="414" t="s">
        <v>1021</v>
      </c>
      <c r="D607" s="406"/>
      <c r="E607" s="414" t="s">
        <v>1022</v>
      </c>
      <c r="F607" s="415" t="s">
        <v>47</v>
      </c>
      <c r="G607" s="409">
        <v>18100000</v>
      </c>
      <c r="H607" s="411"/>
      <c r="I607" s="411"/>
      <c r="J607" s="411"/>
      <c r="K607" s="411">
        <v>18100000</v>
      </c>
      <c r="L607" s="411"/>
      <c r="M607" s="411"/>
      <c r="N607" s="411">
        <v>0</v>
      </c>
      <c r="O607" s="411">
        <v>0</v>
      </c>
      <c r="P607" s="411"/>
      <c r="Q607" s="413"/>
      <c r="R607" s="413">
        <v>12670000</v>
      </c>
    </row>
    <row r="608" spans="1:18" s="7" customFormat="1" ht="35.25" customHeight="1" x14ac:dyDescent="0.25">
      <c r="A608" s="406">
        <v>602</v>
      </c>
      <c r="B608" s="407" t="s">
        <v>739</v>
      </c>
      <c r="C608" s="414" t="s">
        <v>1023</v>
      </c>
      <c r="D608" s="406"/>
      <c r="E608" s="414" t="s">
        <v>1024</v>
      </c>
      <c r="F608" s="415" t="s">
        <v>47</v>
      </c>
      <c r="G608" s="409">
        <v>15200000</v>
      </c>
      <c r="H608" s="411"/>
      <c r="I608" s="411"/>
      <c r="J608" s="411"/>
      <c r="K608" s="411"/>
      <c r="L608" s="411">
        <v>15200000</v>
      </c>
      <c r="M608" s="411"/>
      <c r="N608" s="411">
        <v>0</v>
      </c>
      <c r="O608" s="411">
        <v>0</v>
      </c>
      <c r="P608" s="411"/>
      <c r="Q608" s="413"/>
      <c r="R608" s="413">
        <v>10640000</v>
      </c>
    </row>
    <row r="609" spans="1:18" s="7" customFormat="1" ht="35.25" customHeight="1" x14ac:dyDescent="0.25">
      <c r="A609" s="406">
        <v>603</v>
      </c>
      <c r="B609" s="407" t="s">
        <v>739</v>
      </c>
      <c r="C609" s="414" t="s">
        <v>1025</v>
      </c>
      <c r="D609" s="406"/>
      <c r="E609" s="414" t="s">
        <v>1026</v>
      </c>
      <c r="F609" s="415" t="s">
        <v>47</v>
      </c>
      <c r="G609" s="409">
        <v>3695966.51</v>
      </c>
      <c r="H609" s="411"/>
      <c r="I609" s="411"/>
      <c r="J609" s="411"/>
      <c r="K609" s="411"/>
      <c r="L609" s="411"/>
      <c r="M609" s="411">
        <v>3695966.51</v>
      </c>
      <c r="N609" s="411">
        <v>0</v>
      </c>
      <c r="O609" s="411">
        <v>0</v>
      </c>
      <c r="P609" s="411"/>
      <c r="Q609" s="413"/>
      <c r="R609" s="413">
        <v>2587176.5569999996</v>
      </c>
    </row>
    <row r="610" spans="1:18" s="7" customFormat="1" ht="35.25" customHeight="1" x14ac:dyDescent="0.25">
      <c r="A610" s="406">
        <v>604</v>
      </c>
      <c r="B610" s="407" t="s">
        <v>739</v>
      </c>
      <c r="C610" s="414" t="s">
        <v>1027</v>
      </c>
      <c r="D610" s="406"/>
      <c r="E610" s="414" t="s">
        <v>1028</v>
      </c>
      <c r="F610" s="415" t="s">
        <v>47</v>
      </c>
      <c r="G610" s="409">
        <v>2997369.25</v>
      </c>
      <c r="H610" s="411"/>
      <c r="I610" s="411"/>
      <c r="J610" s="411"/>
      <c r="K610" s="411"/>
      <c r="L610" s="411">
        <v>2997369.25</v>
      </c>
      <c r="M610" s="411"/>
      <c r="N610" s="411">
        <v>0</v>
      </c>
      <c r="O610" s="411">
        <v>0</v>
      </c>
      <c r="P610" s="411"/>
      <c r="Q610" s="413"/>
      <c r="R610" s="413">
        <v>2098158.4750000001</v>
      </c>
    </row>
    <row r="611" spans="1:18" s="7" customFormat="1" ht="35.25" customHeight="1" x14ac:dyDescent="0.25">
      <c r="A611" s="406">
        <v>605</v>
      </c>
      <c r="B611" s="407" t="s">
        <v>739</v>
      </c>
      <c r="C611" s="414" t="s">
        <v>1029</v>
      </c>
      <c r="D611" s="406"/>
      <c r="E611" s="414" t="s">
        <v>1030</v>
      </c>
      <c r="F611" s="415" t="s">
        <v>47</v>
      </c>
      <c r="G611" s="409">
        <v>3000000</v>
      </c>
      <c r="H611" s="411"/>
      <c r="I611" s="411"/>
      <c r="J611" s="411"/>
      <c r="K611" s="411"/>
      <c r="L611" s="411">
        <v>3000000</v>
      </c>
      <c r="M611" s="411"/>
      <c r="N611" s="411">
        <v>0</v>
      </c>
      <c r="O611" s="411">
        <v>0</v>
      </c>
      <c r="P611" s="411"/>
      <c r="Q611" s="413"/>
      <c r="R611" s="413">
        <v>2100000</v>
      </c>
    </row>
    <row r="612" spans="1:18" s="7" customFormat="1" ht="35.25" customHeight="1" x14ac:dyDescent="0.25">
      <c r="A612" s="406">
        <v>606</v>
      </c>
      <c r="B612" s="407" t="s">
        <v>739</v>
      </c>
      <c r="C612" s="414" t="s">
        <v>1031</v>
      </c>
      <c r="D612" s="406"/>
      <c r="E612" s="414" t="s">
        <v>1032</v>
      </c>
      <c r="F612" s="415" t="s">
        <v>47</v>
      </c>
      <c r="G612" s="409">
        <v>2830770.32</v>
      </c>
      <c r="H612" s="411"/>
      <c r="I612" s="411"/>
      <c r="J612" s="411"/>
      <c r="K612" s="411"/>
      <c r="L612" s="411">
        <v>2830770.32</v>
      </c>
      <c r="M612" s="411"/>
      <c r="N612" s="411">
        <v>0</v>
      </c>
      <c r="O612" s="411">
        <v>0</v>
      </c>
      <c r="P612" s="411"/>
      <c r="Q612" s="413"/>
      <c r="R612" s="413">
        <v>1981539.2239999997</v>
      </c>
    </row>
    <row r="613" spans="1:18" s="7" customFormat="1" ht="35.25" customHeight="1" x14ac:dyDescent="0.25">
      <c r="A613" s="406">
        <v>607</v>
      </c>
      <c r="B613" s="407" t="s">
        <v>739</v>
      </c>
      <c r="C613" s="414" t="s">
        <v>1033</v>
      </c>
      <c r="D613" s="406"/>
      <c r="E613" s="414" t="s">
        <v>1034</v>
      </c>
      <c r="F613" s="415" t="s">
        <v>47</v>
      </c>
      <c r="G613" s="409">
        <v>1346902.69</v>
      </c>
      <c r="H613" s="411"/>
      <c r="I613" s="411"/>
      <c r="J613" s="411"/>
      <c r="K613" s="411"/>
      <c r="L613" s="411">
        <v>1346902.69</v>
      </c>
      <c r="M613" s="411"/>
      <c r="N613" s="411">
        <v>0</v>
      </c>
      <c r="O613" s="411">
        <v>0</v>
      </c>
      <c r="P613" s="411"/>
      <c r="Q613" s="413"/>
      <c r="R613" s="413">
        <v>942831.88299999991</v>
      </c>
    </row>
    <row r="614" spans="1:18" s="7" customFormat="1" ht="35.25" customHeight="1" x14ac:dyDescent="0.25">
      <c r="A614" s="406">
        <v>608</v>
      </c>
      <c r="B614" s="407" t="s">
        <v>739</v>
      </c>
      <c r="C614" s="414" t="s">
        <v>1035</v>
      </c>
      <c r="D614" s="406"/>
      <c r="E614" s="414" t="s">
        <v>1036</v>
      </c>
      <c r="F614" s="415" t="s">
        <v>47</v>
      </c>
      <c r="G614" s="409">
        <v>2892885</v>
      </c>
      <c r="H614" s="411"/>
      <c r="I614" s="411"/>
      <c r="J614" s="411"/>
      <c r="K614" s="411"/>
      <c r="L614" s="411"/>
      <c r="M614" s="411">
        <v>2892885</v>
      </c>
      <c r="N614" s="411">
        <v>0</v>
      </c>
      <c r="O614" s="411">
        <v>0</v>
      </c>
      <c r="P614" s="411"/>
      <c r="Q614" s="413"/>
      <c r="R614" s="413">
        <v>2025019.4999999998</v>
      </c>
    </row>
    <row r="615" spans="1:18" s="7" customFormat="1" ht="35.25" customHeight="1" x14ac:dyDescent="0.25">
      <c r="A615" s="406">
        <v>609</v>
      </c>
      <c r="B615" s="407" t="s">
        <v>739</v>
      </c>
      <c r="C615" s="414" t="s">
        <v>1037</v>
      </c>
      <c r="D615" s="406"/>
      <c r="E615" s="414" t="s">
        <v>1038</v>
      </c>
      <c r="F615" s="415" t="s">
        <v>47</v>
      </c>
      <c r="G615" s="409">
        <v>3714017</v>
      </c>
      <c r="H615" s="411"/>
      <c r="I615" s="411"/>
      <c r="J615" s="411"/>
      <c r="K615" s="411"/>
      <c r="L615" s="411"/>
      <c r="M615" s="411">
        <v>3714017</v>
      </c>
      <c r="N615" s="411">
        <v>0</v>
      </c>
      <c r="O615" s="411">
        <v>0</v>
      </c>
      <c r="P615" s="411"/>
      <c r="Q615" s="413"/>
      <c r="R615" s="413">
        <v>2599811.9</v>
      </c>
    </row>
    <row r="616" spans="1:18" s="7" customFormat="1" ht="35.25" customHeight="1" x14ac:dyDescent="0.25">
      <c r="A616" s="406">
        <v>610</v>
      </c>
      <c r="B616" s="407" t="s">
        <v>739</v>
      </c>
      <c r="C616" s="414" t="s">
        <v>1039</v>
      </c>
      <c r="D616" s="406"/>
      <c r="E616" s="414" t="s">
        <v>1040</v>
      </c>
      <c r="F616" s="415" t="s">
        <v>47</v>
      </c>
      <c r="G616" s="409">
        <v>2801757.81</v>
      </c>
      <c r="H616" s="411"/>
      <c r="I616" s="411"/>
      <c r="J616" s="411"/>
      <c r="K616" s="411"/>
      <c r="L616" s="411"/>
      <c r="M616" s="411">
        <v>2801757.81</v>
      </c>
      <c r="N616" s="411">
        <v>0</v>
      </c>
      <c r="O616" s="411">
        <v>0</v>
      </c>
      <c r="P616" s="411"/>
      <c r="Q616" s="413"/>
      <c r="R616" s="413">
        <v>1961230.4669999999</v>
      </c>
    </row>
    <row r="617" spans="1:18" s="7" customFormat="1" ht="35.25" customHeight="1" x14ac:dyDescent="0.25">
      <c r="A617" s="406">
        <v>611</v>
      </c>
      <c r="B617" s="407" t="s">
        <v>739</v>
      </c>
      <c r="C617" s="414" t="s">
        <v>1041</v>
      </c>
      <c r="D617" s="406"/>
      <c r="E617" s="414" t="s">
        <v>1042</v>
      </c>
      <c r="F617" s="415" t="s">
        <v>47</v>
      </c>
      <c r="G617" s="409">
        <v>2571200</v>
      </c>
      <c r="H617" s="411"/>
      <c r="I617" s="411"/>
      <c r="J617" s="411"/>
      <c r="K617" s="411"/>
      <c r="L617" s="411">
        <v>2571200</v>
      </c>
      <c r="M617" s="411"/>
      <c r="N617" s="411">
        <v>0</v>
      </c>
      <c r="O617" s="411">
        <v>0</v>
      </c>
      <c r="P617" s="411"/>
      <c r="Q617" s="413"/>
      <c r="R617" s="413">
        <v>1799840</v>
      </c>
    </row>
    <row r="618" spans="1:18" s="7" customFormat="1" ht="35.25" customHeight="1" x14ac:dyDescent="0.25">
      <c r="A618" s="406">
        <v>612</v>
      </c>
      <c r="B618" s="407" t="s">
        <v>739</v>
      </c>
      <c r="C618" s="414" t="s">
        <v>1043</v>
      </c>
      <c r="D618" s="406"/>
      <c r="E618" s="414" t="s">
        <v>1044</v>
      </c>
      <c r="F618" s="415" t="s">
        <v>47</v>
      </c>
      <c r="G618" s="409">
        <v>3388716.47</v>
      </c>
      <c r="H618" s="411"/>
      <c r="I618" s="411"/>
      <c r="J618" s="411"/>
      <c r="K618" s="411"/>
      <c r="L618" s="411"/>
      <c r="M618" s="411">
        <v>3388716.47</v>
      </c>
      <c r="N618" s="411">
        <v>0</v>
      </c>
      <c r="O618" s="411">
        <v>0</v>
      </c>
      <c r="P618" s="411"/>
      <c r="Q618" s="413"/>
      <c r="R618" s="413">
        <v>2372101.5290000001</v>
      </c>
    </row>
    <row r="619" spans="1:18" s="7" customFormat="1" ht="35.25" customHeight="1" x14ac:dyDescent="0.25">
      <c r="A619" s="406">
        <v>613</v>
      </c>
      <c r="B619" s="407" t="s">
        <v>739</v>
      </c>
      <c r="C619" s="414" t="s">
        <v>1045</v>
      </c>
      <c r="D619" s="406"/>
      <c r="E619" s="414" t="s">
        <v>1046</v>
      </c>
      <c r="F619" s="415" t="s">
        <v>47</v>
      </c>
      <c r="G619" s="409">
        <v>3714017</v>
      </c>
      <c r="H619" s="411"/>
      <c r="I619" s="411"/>
      <c r="J619" s="411"/>
      <c r="K619" s="411"/>
      <c r="L619" s="411"/>
      <c r="M619" s="411">
        <v>3714017</v>
      </c>
      <c r="N619" s="411">
        <v>0</v>
      </c>
      <c r="O619" s="411">
        <v>0</v>
      </c>
      <c r="P619" s="411"/>
      <c r="Q619" s="413"/>
      <c r="R619" s="413">
        <v>2599811.9</v>
      </c>
    </row>
    <row r="620" spans="1:18" s="7" customFormat="1" ht="35.25" customHeight="1" x14ac:dyDescent="0.25">
      <c r="A620" s="406">
        <v>614</v>
      </c>
      <c r="B620" s="407" t="s">
        <v>739</v>
      </c>
      <c r="C620" s="414" t="s">
        <v>1047</v>
      </c>
      <c r="D620" s="406"/>
      <c r="E620" s="414" t="s">
        <v>1048</v>
      </c>
      <c r="F620" s="415" t="s">
        <v>47</v>
      </c>
      <c r="G620" s="409">
        <v>1118700</v>
      </c>
      <c r="H620" s="411"/>
      <c r="I620" s="411"/>
      <c r="J620" s="411"/>
      <c r="K620" s="411"/>
      <c r="L620" s="411">
        <v>1118700</v>
      </c>
      <c r="M620" s="411"/>
      <c r="N620" s="411">
        <v>0</v>
      </c>
      <c r="O620" s="411">
        <v>0</v>
      </c>
      <c r="P620" s="411"/>
      <c r="Q620" s="413"/>
      <c r="R620" s="413">
        <v>783090</v>
      </c>
    </row>
    <row r="621" spans="1:18" s="7" customFormat="1" ht="35.25" customHeight="1" x14ac:dyDescent="0.25">
      <c r="A621" s="406">
        <v>615</v>
      </c>
      <c r="B621" s="407" t="s">
        <v>739</v>
      </c>
      <c r="C621" s="414" t="s">
        <v>1049</v>
      </c>
      <c r="D621" s="406"/>
      <c r="E621" s="414" t="s">
        <v>1050</v>
      </c>
      <c r="F621" s="415" t="s">
        <v>47</v>
      </c>
      <c r="G621" s="409">
        <v>2165463.9500000002</v>
      </c>
      <c r="H621" s="411"/>
      <c r="I621" s="411"/>
      <c r="J621" s="411"/>
      <c r="K621" s="411"/>
      <c r="L621" s="411">
        <v>2165463.9500000002</v>
      </c>
      <c r="M621" s="411"/>
      <c r="N621" s="411">
        <v>0</v>
      </c>
      <c r="O621" s="411">
        <v>0</v>
      </c>
      <c r="P621" s="411"/>
      <c r="Q621" s="413"/>
      <c r="R621" s="413">
        <v>1515824.7650000001</v>
      </c>
    </row>
    <row r="622" spans="1:18" s="7" customFormat="1" ht="35.25" customHeight="1" x14ac:dyDescent="0.25">
      <c r="A622" s="406">
        <v>616</v>
      </c>
      <c r="B622" s="407" t="s">
        <v>739</v>
      </c>
      <c r="C622" s="414" t="s">
        <v>1051</v>
      </c>
      <c r="D622" s="406"/>
      <c r="E622" s="414" t="s">
        <v>1052</v>
      </c>
      <c r="F622" s="415" t="s">
        <v>93</v>
      </c>
      <c r="G622" s="409">
        <v>21332000</v>
      </c>
      <c r="H622" s="411">
        <v>21332000</v>
      </c>
      <c r="I622" s="411"/>
      <c r="J622" s="411"/>
      <c r="K622" s="411"/>
      <c r="L622" s="411"/>
      <c r="M622" s="411"/>
      <c r="N622" s="411">
        <v>0</v>
      </c>
      <c r="O622" s="411">
        <v>0</v>
      </c>
      <c r="P622" s="411"/>
      <c r="Q622" s="413"/>
      <c r="R622" s="413">
        <v>14932399.999999998</v>
      </c>
    </row>
    <row r="623" spans="1:18" s="7" customFormat="1" ht="35.25" customHeight="1" x14ac:dyDescent="0.25">
      <c r="A623" s="406">
        <v>617</v>
      </c>
      <c r="B623" s="407" t="s">
        <v>739</v>
      </c>
      <c r="C623" s="414" t="s">
        <v>1053</v>
      </c>
      <c r="D623" s="406"/>
      <c r="E623" s="414" t="s">
        <v>1054</v>
      </c>
      <c r="F623" s="415" t="s">
        <v>93</v>
      </c>
      <c r="G623" s="409">
        <v>3372800</v>
      </c>
      <c r="H623" s="411"/>
      <c r="I623" s="411"/>
      <c r="J623" s="411"/>
      <c r="K623" s="411"/>
      <c r="L623" s="411"/>
      <c r="M623" s="411">
        <v>3372800</v>
      </c>
      <c r="N623" s="411">
        <v>0</v>
      </c>
      <c r="O623" s="411">
        <v>0</v>
      </c>
      <c r="P623" s="411"/>
      <c r="Q623" s="413"/>
      <c r="R623" s="413">
        <v>2360960</v>
      </c>
    </row>
    <row r="624" spans="1:18" s="7" customFormat="1" ht="35.25" customHeight="1" x14ac:dyDescent="0.25">
      <c r="A624" s="406">
        <v>618</v>
      </c>
      <c r="B624" s="407" t="s">
        <v>739</v>
      </c>
      <c r="C624" s="414" t="s">
        <v>1055</v>
      </c>
      <c r="D624" s="406"/>
      <c r="E624" s="414" t="s">
        <v>1056</v>
      </c>
      <c r="F624" s="415" t="s">
        <v>93</v>
      </c>
      <c r="G624" s="409">
        <v>2955645.16</v>
      </c>
      <c r="H624" s="411"/>
      <c r="I624" s="411"/>
      <c r="J624" s="411"/>
      <c r="K624" s="411"/>
      <c r="L624" s="411"/>
      <c r="M624" s="411">
        <v>2955645.16</v>
      </c>
      <c r="N624" s="411">
        <v>0</v>
      </c>
      <c r="O624" s="411">
        <v>0</v>
      </c>
      <c r="P624" s="411"/>
      <c r="Q624" s="413"/>
      <c r="R624" s="413">
        <v>2068951.612</v>
      </c>
    </row>
    <row r="625" spans="1:18" s="7" customFormat="1" ht="35.25" customHeight="1" x14ac:dyDescent="0.25">
      <c r="A625" s="406">
        <v>619</v>
      </c>
      <c r="B625" s="407" t="s">
        <v>739</v>
      </c>
      <c r="C625" s="414" t="s">
        <v>1057</v>
      </c>
      <c r="D625" s="406"/>
      <c r="E625" s="414" t="s">
        <v>1058</v>
      </c>
      <c r="F625" s="415" t="s">
        <v>93</v>
      </c>
      <c r="G625" s="409">
        <v>1493548.39</v>
      </c>
      <c r="H625" s="411"/>
      <c r="I625" s="411"/>
      <c r="J625" s="411"/>
      <c r="K625" s="411"/>
      <c r="L625" s="411">
        <v>1493548.39</v>
      </c>
      <c r="M625" s="411"/>
      <c r="N625" s="411">
        <v>0</v>
      </c>
      <c r="O625" s="411">
        <v>0</v>
      </c>
      <c r="P625" s="411"/>
      <c r="Q625" s="413"/>
      <c r="R625" s="413">
        <v>1045483.8729999999</v>
      </c>
    </row>
    <row r="626" spans="1:18" s="7" customFormat="1" ht="35.25" customHeight="1" x14ac:dyDescent="0.25">
      <c r="A626" s="406">
        <v>620</v>
      </c>
      <c r="B626" s="407" t="s">
        <v>739</v>
      </c>
      <c r="C626" s="414" t="s">
        <v>1059</v>
      </c>
      <c r="D626" s="406"/>
      <c r="E626" s="414" t="s">
        <v>1060</v>
      </c>
      <c r="F626" s="415" t="s">
        <v>93</v>
      </c>
      <c r="G626" s="409">
        <v>434000</v>
      </c>
      <c r="H626" s="411"/>
      <c r="I626" s="411">
        <v>434000</v>
      </c>
      <c r="J626" s="411"/>
      <c r="K626" s="411"/>
      <c r="L626" s="411"/>
      <c r="M626" s="411"/>
      <c r="N626" s="411">
        <v>0</v>
      </c>
      <c r="O626" s="411">
        <v>0</v>
      </c>
      <c r="P626" s="411"/>
      <c r="Q626" s="413"/>
      <c r="R626" s="413">
        <v>303800</v>
      </c>
    </row>
    <row r="627" spans="1:18" s="7" customFormat="1" ht="35.25" customHeight="1" x14ac:dyDescent="0.25">
      <c r="A627" s="406">
        <v>621</v>
      </c>
      <c r="B627" s="407" t="s">
        <v>739</v>
      </c>
      <c r="C627" s="414" t="s">
        <v>1061</v>
      </c>
      <c r="D627" s="406"/>
      <c r="E627" s="414" t="s">
        <v>1062</v>
      </c>
      <c r="F627" s="415" t="s">
        <v>93</v>
      </c>
      <c r="G627" s="409">
        <v>2339830.23</v>
      </c>
      <c r="H627" s="411"/>
      <c r="I627" s="411"/>
      <c r="J627" s="411"/>
      <c r="K627" s="411"/>
      <c r="L627" s="411"/>
      <c r="M627" s="411">
        <v>2339830.23</v>
      </c>
      <c r="N627" s="411">
        <v>0</v>
      </c>
      <c r="O627" s="411">
        <v>0</v>
      </c>
      <c r="P627" s="411"/>
      <c r="Q627" s="413"/>
      <c r="R627" s="413">
        <v>1637881.1609999998</v>
      </c>
    </row>
    <row r="628" spans="1:18" s="7" customFormat="1" ht="35.25" customHeight="1" x14ac:dyDescent="0.25">
      <c r="A628" s="406">
        <v>622</v>
      </c>
      <c r="B628" s="407" t="s">
        <v>739</v>
      </c>
      <c r="C628" s="414" t="s">
        <v>1063</v>
      </c>
      <c r="D628" s="406"/>
      <c r="E628" s="414" t="s">
        <v>1064</v>
      </c>
      <c r="F628" s="415" t="s">
        <v>93</v>
      </c>
      <c r="G628" s="409">
        <v>2996700</v>
      </c>
      <c r="H628" s="411"/>
      <c r="I628" s="411"/>
      <c r="J628" s="411"/>
      <c r="K628" s="411"/>
      <c r="L628" s="411">
        <v>2996700</v>
      </c>
      <c r="M628" s="411"/>
      <c r="N628" s="411">
        <v>0</v>
      </c>
      <c r="O628" s="411">
        <v>0</v>
      </c>
      <c r="P628" s="411"/>
      <c r="Q628" s="413"/>
      <c r="R628" s="413">
        <v>2097690</v>
      </c>
    </row>
    <row r="629" spans="1:18" s="7" customFormat="1" ht="35.25" customHeight="1" x14ac:dyDescent="0.25">
      <c r="A629" s="406">
        <v>623</v>
      </c>
      <c r="B629" s="407" t="s">
        <v>739</v>
      </c>
      <c r="C629" s="414" t="s">
        <v>1065</v>
      </c>
      <c r="D629" s="406"/>
      <c r="E629" s="414" t="s">
        <v>1066</v>
      </c>
      <c r="F629" s="415" t="s">
        <v>93</v>
      </c>
      <c r="G629" s="409">
        <v>3327355.24</v>
      </c>
      <c r="H629" s="411"/>
      <c r="I629" s="411"/>
      <c r="J629" s="411"/>
      <c r="K629" s="411"/>
      <c r="L629" s="411"/>
      <c r="M629" s="411">
        <v>3327355.24</v>
      </c>
      <c r="N629" s="411">
        <v>0</v>
      </c>
      <c r="O629" s="411">
        <v>0</v>
      </c>
      <c r="P629" s="411"/>
      <c r="Q629" s="413"/>
      <c r="R629" s="413">
        <v>2329148.6680000001</v>
      </c>
    </row>
    <row r="630" spans="1:18" s="7" customFormat="1" ht="35.25" customHeight="1" x14ac:dyDescent="0.25">
      <c r="A630" s="406">
        <v>624</v>
      </c>
      <c r="B630" s="407" t="s">
        <v>739</v>
      </c>
      <c r="C630" s="414" t="s">
        <v>1067</v>
      </c>
      <c r="D630" s="406"/>
      <c r="E630" s="414" t="s">
        <v>1068</v>
      </c>
      <c r="F630" s="415" t="s">
        <v>93</v>
      </c>
      <c r="G630" s="409">
        <v>1489946.8</v>
      </c>
      <c r="H630" s="411"/>
      <c r="I630" s="411"/>
      <c r="J630" s="411"/>
      <c r="K630" s="411"/>
      <c r="L630" s="411"/>
      <c r="M630" s="411">
        <v>1489946.8</v>
      </c>
      <c r="N630" s="411">
        <v>0</v>
      </c>
      <c r="O630" s="411">
        <v>0</v>
      </c>
      <c r="P630" s="411"/>
      <c r="Q630" s="413"/>
      <c r="R630" s="413">
        <v>1042962.76</v>
      </c>
    </row>
    <row r="631" spans="1:18" s="7" customFormat="1" ht="35.25" customHeight="1" x14ac:dyDescent="0.25">
      <c r="A631" s="406">
        <v>625</v>
      </c>
      <c r="B631" s="407" t="s">
        <v>739</v>
      </c>
      <c r="C631" s="414" t="s">
        <v>1069</v>
      </c>
      <c r="D631" s="406"/>
      <c r="E631" s="414" t="s">
        <v>1070</v>
      </c>
      <c r="F631" s="415" t="s">
        <v>93</v>
      </c>
      <c r="G631" s="409">
        <v>805700</v>
      </c>
      <c r="H631" s="411"/>
      <c r="I631" s="411"/>
      <c r="J631" s="411"/>
      <c r="K631" s="411"/>
      <c r="L631" s="411"/>
      <c r="M631" s="411">
        <v>805700</v>
      </c>
      <c r="N631" s="411">
        <v>0</v>
      </c>
      <c r="O631" s="411">
        <v>0</v>
      </c>
      <c r="P631" s="411"/>
      <c r="Q631" s="413"/>
      <c r="R631" s="413">
        <v>563990</v>
      </c>
    </row>
    <row r="632" spans="1:18" s="7" customFormat="1" ht="35.25" customHeight="1" x14ac:dyDescent="0.25">
      <c r="A632" s="406">
        <v>626</v>
      </c>
      <c r="B632" s="407" t="s">
        <v>739</v>
      </c>
      <c r="C632" s="414" t="s">
        <v>1071</v>
      </c>
      <c r="D632" s="406"/>
      <c r="E632" s="414" t="s">
        <v>1072</v>
      </c>
      <c r="F632" s="415" t="s">
        <v>93</v>
      </c>
      <c r="G632" s="409">
        <v>528225.81000000006</v>
      </c>
      <c r="H632" s="411"/>
      <c r="I632" s="411"/>
      <c r="J632" s="411"/>
      <c r="K632" s="411"/>
      <c r="L632" s="411">
        <v>528225.81000000006</v>
      </c>
      <c r="M632" s="411"/>
      <c r="N632" s="411">
        <v>0</v>
      </c>
      <c r="O632" s="411">
        <v>0</v>
      </c>
      <c r="P632" s="411"/>
      <c r="Q632" s="413"/>
      <c r="R632" s="413">
        <v>369758.06700000004</v>
      </c>
    </row>
    <row r="633" spans="1:18" s="7" customFormat="1" ht="35.25" customHeight="1" x14ac:dyDescent="0.25">
      <c r="A633" s="406">
        <v>627</v>
      </c>
      <c r="B633" s="407" t="s">
        <v>739</v>
      </c>
      <c r="C633" s="414" t="s">
        <v>1073</v>
      </c>
      <c r="D633" s="406"/>
      <c r="E633" s="414" t="s">
        <v>1074</v>
      </c>
      <c r="F633" s="415" t="s">
        <v>93</v>
      </c>
      <c r="G633" s="409">
        <v>2411000</v>
      </c>
      <c r="H633" s="411"/>
      <c r="I633" s="411"/>
      <c r="J633" s="411"/>
      <c r="K633" s="411"/>
      <c r="L633" s="411">
        <v>2411000</v>
      </c>
      <c r="M633" s="411"/>
      <c r="N633" s="411">
        <v>0</v>
      </c>
      <c r="O633" s="411">
        <v>0</v>
      </c>
      <c r="P633" s="411"/>
      <c r="Q633" s="413"/>
      <c r="R633" s="413">
        <v>1687700</v>
      </c>
    </row>
    <row r="634" spans="1:18" s="7" customFormat="1" ht="35.25" customHeight="1" x14ac:dyDescent="0.25">
      <c r="A634" s="406">
        <v>628</v>
      </c>
      <c r="B634" s="407" t="s">
        <v>739</v>
      </c>
      <c r="C634" s="414" t="s">
        <v>1075</v>
      </c>
      <c r="D634" s="406"/>
      <c r="E634" s="414" t="s">
        <v>1076</v>
      </c>
      <c r="F634" s="415" t="s">
        <v>93</v>
      </c>
      <c r="G634" s="409">
        <v>3223736.47</v>
      </c>
      <c r="H634" s="411"/>
      <c r="I634" s="411"/>
      <c r="J634" s="411"/>
      <c r="K634" s="411"/>
      <c r="L634" s="411"/>
      <c r="M634" s="411">
        <v>3223736.47</v>
      </c>
      <c r="N634" s="411">
        <v>0</v>
      </c>
      <c r="O634" s="411">
        <v>0</v>
      </c>
      <c r="P634" s="411"/>
      <c r="Q634" s="413"/>
      <c r="R634" s="413">
        <v>2256615.5290000001</v>
      </c>
    </row>
    <row r="635" spans="1:18" s="7" customFormat="1" ht="35.25" customHeight="1" x14ac:dyDescent="0.25">
      <c r="A635" s="406">
        <v>629</v>
      </c>
      <c r="B635" s="407" t="s">
        <v>739</v>
      </c>
      <c r="C635" s="414" t="s">
        <v>1077</v>
      </c>
      <c r="D635" s="406"/>
      <c r="E635" s="414" t="s">
        <v>1078</v>
      </c>
      <c r="F635" s="415" t="s">
        <v>93</v>
      </c>
      <c r="G635" s="409">
        <v>3717047.56</v>
      </c>
      <c r="H635" s="411"/>
      <c r="I635" s="411"/>
      <c r="J635" s="411"/>
      <c r="K635" s="411"/>
      <c r="L635" s="411"/>
      <c r="M635" s="411">
        <v>3717047.56</v>
      </c>
      <c r="N635" s="411">
        <v>0</v>
      </c>
      <c r="O635" s="411">
        <v>0</v>
      </c>
      <c r="P635" s="411"/>
      <c r="Q635" s="413"/>
      <c r="R635" s="413">
        <v>2601933.2919999999</v>
      </c>
    </row>
    <row r="636" spans="1:18" s="7" customFormat="1" ht="35.25" customHeight="1" x14ac:dyDescent="0.25">
      <c r="A636" s="406">
        <v>630</v>
      </c>
      <c r="B636" s="407" t="s">
        <v>739</v>
      </c>
      <c r="C636" s="414" t="s">
        <v>1079</v>
      </c>
      <c r="D636" s="406"/>
      <c r="E636" s="414" t="s">
        <v>1080</v>
      </c>
      <c r="F636" s="415" t="s">
        <v>93</v>
      </c>
      <c r="G636" s="409">
        <v>1598348</v>
      </c>
      <c r="H636" s="411"/>
      <c r="I636" s="411"/>
      <c r="J636" s="411"/>
      <c r="K636" s="411"/>
      <c r="L636" s="411">
        <v>1598348</v>
      </c>
      <c r="M636" s="411"/>
      <c r="N636" s="411">
        <v>0</v>
      </c>
      <c r="O636" s="411">
        <v>0</v>
      </c>
      <c r="P636" s="411"/>
      <c r="Q636" s="413"/>
      <c r="R636" s="413">
        <v>1118843.5999999999</v>
      </c>
    </row>
    <row r="637" spans="1:18" s="7" customFormat="1" ht="35.25" customHeight="1" x14ac:dyDescent="0.25">
      <c r="A637" s="406">
        <v>631</v>
      </c>
      <c r="B637" s="407" t="s">
        <v>739</v>
      </c>
      <c r="C637" s="414" t="s">
        <v>1081</v>
      </c>
      <c r="D637" s="406"/>
      <c r="E637" s="414" t="s">
        <v>1082</v>
      </c>
      <c r="F637" s="415" t="s">
        <v>93</v>
      </c>
      <c r="G637" s="409">
        <v>3716493.28</v>
      </c>
      <c r="H637" s="411"/>
      <c r="I637" s="411"/>
      <c r="J637" s="411"/>
      <c r="K637" s="411"/>
      <c r="L637" s="411"/>
      <c r="M637" s="411">
        <v>3716493.28</v>
      </c>
      <c r="N637" s="411">
        <v>0</v>
      </c>
      <c r="O637" s="411">
        <v>0</v>
      </c>
      <c r="P637" s="411"/>
      <c r="Q637" s="413"/>
      <c r="R637" s="413">
        <v>2601545.2959999996</v>
      </c>
    </row>
    <row r="638" spans="1:18" s="7" customFormat="1" ht="35.25" customHeight="1" x14ac:dyDescent="0.25">
      <c r="A638" s="406">
        <v>632</v>
      </c>
      <c r="B638" s="407" t="s">
        <v>739</v>
      </c>
      <c r="C638" s="414" t="s">
        <v>1083</v>
      </c>
      <c r="D638" s="406"/>
      <c r="E638" s="414" t="s">
        <v>1084</v>
      </c>
      <c r="F638" s="415" t="s">
        <v>93</v>
      </c>
      <c r="G638" s="409">
        <v>620000</v>
      </c>
      <c r="H638" s="411"/>
      <c r="I638" s="411">
        <v>620000</v>
      </c>
      <c r="J638" s="411"/>
      <c r="K638" s="411"/>
      <c r="L638" s="411"/>
      <c r="M638" s="411"/>
      <c r="N638" s="411">
        <v>0</v>
      </c>
      <c r="O638" s="411">
        <v>0</v>
      </c>
      <c r="P638" s="411"/>
      <c r="Q638" s="413"/>
      <c r="R638" s="413">
        <v>434000</v>
      </c>
    </row>
    <row r="639" spans="1:18" s="7" customFormat="1" ht="35.25" customHeight="1" x14ac:dyDescent="0.25">
      <c r="A639" s="406">
        <v>633</v>
      </c>
      <c r="B639" s="407" t="s">
        <v>739</v>
      </c>
      <c r="C639" s="414" t="s">
        <v>1085</v>
      </c>
      <c r="D639" s="406"/>
      <c r="E639" s="414" t="s">
        <v>1086</v>
      </c>
      <c r="F639" s="415" t="s">
        <v>93</v>
      </c>
      <c r="G639" s="409">
        <v>750000</v>
      </c>
      <c r="H639" s="411"/>
      <c r="I639" s="411"/>
      <c r="J639" s="411"/>
      <c r="K639" s="411"/>
      <c r="L639" s="411">
        <v>750000</v>
      </c>
      <c r="M639" s="411"/>
      <c r="N639" s="411">
        <v>0</v>
      </c>
      <c r="O639" s="411">
        <v>0</v>
      </c>
      <c r="P639" s="411"/>
      <c r="Q639" s="413"/>
      <c r="R639" s="413">
        <v>525000</v>
      </c>
    </row>
    <row r="640" spans="1:18" s="7" customFormat="1" ht="35.25" customHeight="1" x14ac:dyDescent="0.25">
      <c r="A640" s="406">
        <v>634</v>
      </c>
      <c r="B640" s="407" t="s">
        <v>739</v>
      </c>
      <c r="C640" s="414" t="s">
        <v>1087</v>
      </c>
      <c r="D640" s="406"/>
      <c r="E640" s="414" t="s">
        <v>1088</v>
      </c>
      <c r="F640" s="415" t="s">
        <v>93</v>
      </c>
      <c r="G640" s="409">
        <v>821110</v>
      </c>
      <c r="H640" s="411"/>
      <c r="I640" s="411"/>
      <c r="J640" s="411"/>
      <c r="K640" s="411"/>
      <c r="L640" s="411">
        <v>821110</v>
      </c>
      <c r="M640" s="411"/>
      <c r="N640" s="411">
        <v>0</v>
      </c>
      <c r="O640" s="411">
        <v>0</v>
      </c>
      <c r="P640" s="411"/>
      <c r="Q640" s="413"/>
      <c r="R640" s="413">
        <v>574777</v>
      </c>
    </row>
    <row r="641" spans="1:18" s="7" customFormat="1" ht="35.25" customHeight="1" x14ac:dyDescent="0.25">
      <c r="A641" s="406">
        <v>635</v>
      </c>
      <c r="B641" s="407" t="s">
        <v>739</v>
      </c>
      <c r="C641" s="414" t="s">
        <v>1089</v>
      </c>
      <c r="D641" s="406"/>
      <c r="E641" s="414" t="s">
        <v>1090</v>
      </c>
      <c r="F641" s="415" t="s">
        <v>93</v>
      </c>
      <c r="G641" s="409">
        <v>308064.52</v>
      </c>
      <c r="H641" s="411"/>
      <c r="I641" s="411"/>
      <c r="J641" s="411"/>
      <c r="K641" s="411"/>
      <c r="L641" s="411">
        <v>308064.52</v>
      </c>
      <c r="M641" s="411"/>
      <c r="N641" s="411">
        <v>0</v>
      </c>
      <c r="O641" s="411">
        <v>0</v>
      </c>
      <c r="P641" s="411"/>
      <c r="Q641" s="413"/>
      <c r="R641" s="413">
        <v>215645.16399999999</v>
      </c>
    </row>
    <row r="642" spans="1:18" s="7" customFormat="1" ht="35.25" customHeight="1" x14ac:dyDescent="0.25">
      <c r="A642" s="406">
        <v>636</v>
      </c>
      <c r="B642" s="407" t="s">
        <v>739</v>
      </c>
      <c r="C642" s="414" t="s">
        <v>1091</v>
      </c>
      <c r="D642" s="406"/>
      <c r="E642" s="414" t="s">
        <v>1092</v>
      </c>
      <c r="F642" s="415" t="s">
        <v>93</v>
      </c>
      <c r="G642" s="409">
        <v>788000</v>
      </c>
      <c r="H642" s="411">
        <v>788000</v>
      </c>
      <c r="I642" s="411"/>
      <c r="J642" s="411"/>
      <c r="K642" s="411"/>
      <c r="L642" s="411"/>
      <c r="M642" s="411"/>
      <c r="N642" s="411">
        <v>0</v>
      </c>
      <c r="O642" s="411">
        <v>0</v>
      </c>
      <c r="P642" s="411"/>
      <c r="Q642" s="413"/>
      <c r="R642" s="413">
        <v>551600</v>
      </c>
    </row>
    <row r="643" spans="1:18" s="7" customFormat="1" ht="35.25" customHeight="1" x14ac:dyDescent="0.25">
      <c r="A643" s="406">
        <v>637</v>
      </c>
      <c r="B643" s="407" t="s">
        <v>739</v>
      </c>
      <c r="C643" s="414" t="s">
        <v>1093</v>
      </c>
      <c r="D643" s="406"/>
      <c r="E643" s="414" t="s">
        <v>1094</v>
      </c>
      <c r="F643" s="415" t="s">
        <v>55</v>
      </c>
      <c r="G643" s="409">
        <v>11127000</v>
      </c>
      <c r="H643" s="411"/>
      <c r="I643" s="411"/>
      <c r="J643" s="411">
        <v>11127000</v>
      </c>
      <c r="K643" s="411"/>
      <c r="L643" s="411"/>
      <c r="M643" s="411"/>
      <c r="N643" s="411">
        <v>0</v>
      </c>
      <c r="O643" s="411">
        <v>0</v>
      </c>
      <c r="P643" s="411"/>
      <c r="Q643" s="413"/>
      <c r="R643" s="413">
        <v>7788899.9999999991</v>
      </c>
    </row>
    <row r="644" spans="1:18" s="7" customFormat="1" ht="35.25" customHeight="1" x14ac:dyDescent="0.25">
      <c r="A644" s="406">
        <v>638</v>
      </c>
      <c r="B644" s="407" t="s">
        <v>739</v>
      </c>
      <c r="C644" s="414" t="s">
        <v>1095</v>
      </c>
      <c r="D644" s="406"/>
      <c r="E644" s="414" t="s">
        <v>1096</v>
      </c>
      <c r="F644" s="415" t="s">
        <v>55</v>
      </c>
      <c r="G644" s="409">
        <v>2587300.77</v>
      </c>
      <c r="H644" s="411"/>
      <c r="I644" s="411"/>
      <c r="J644" s="411"/>
      <c r="K644" s="411"/>
      <c r="L644" s="411"/>
      <c r="M644" s="411">
        <v>2587300.77</v>
      </c>
      <c r="N644" s="411">
        <v>0</v>
      </c>
      <c r="O644" s="411">
        <v>0</v>
      </c>
      <c r="P644" s="411"/>
      <c r="Q644" s="413"/>
      <c r="R644" s="413">
        <v>1811110.5389999999</v>
      </c>
    </row>
    <row r="645" spans="1:18" s="7" customFormat="1" ht="35.25" customHeight="1" x14ac:dyDescent="0.25">
      <c r="A645" s="406">
        <v>639</v>
      </c>
      <c r="B645" s="407" t="s">
        <v>739</v>
      </c>
      <c r="C645" s="414" t="s">
        <v>1097</v>
      </c>
      <c r="D645" s="406"/>
      <c r="E645" s="414" t="s">
        <v>1098</v>
      </c>
      <c r="F645" s="415" t="s">
        <v>55</v>
      </c>
      <c r="G645" s="409">
        <v>979600</v>
      </c>
      <c r="H645" s="411"/>
      <c r="I645" s="411"/>
      <c r="J645" s="411"/>
      <c r="K645" s="411"/>
      <c r="L645" s="411"/>
      <c r="M645" s="411">
        <v>979600</v>
      </c>
      <c r="N645" s="411">
        <v>0</v>
      </c>
      <c r="O645" s="411">
        <v>0</v>
      </c>
      <c r="P645" s="411"/>
      <c r="Q645" s="413"/>
      <c r="R645" s="413">
        <v>685720</v>
      </c>
    </row>
    <row r="646" spans="1:18" s="7" customFormat="1" ht="35.25" customHeight="1" x14ac:dyDescent="0.25">
      <c r="A646" s="406">
        <v>640</v>
      </c>
      <c r="B646" s="407" t="s">
        <v>739</v>
      </c>
      <c r="C646" s="414" t="s">
        <v>1099</v>
      </c>
      <c r="D646" s="406"/>
      <c r="E646" s="414" t="s">
        <v>1100</v>
      </c>
      <c r="F646" s="415" t="s">
        <v>55</v>
      </c>
      <c r="G646" s="409">
        <v>497500</v>
      </c>
      <c r="H646" s="411"/>
      <c r="I646" s="411"/>
      <c r="J646" s="411"/>
      <c r="K646" s="411"/>
      <c r="L646" s="411">
        <v>497500</v>
      </c>
      <c r="M646" s="411"/>
      <c r="N646" s="411">
        <v>0</v>
      </c>
      <c r="O646" s="411">
        <v>0</v>
      </c>
      <c r="P646" s="411"/>
      <c r="Q646" s="413"/>
      <c r="R646" s="413">
        <v>348250</v>
      </c>
    </row>
    <row r="647" spans="1:18" s="7" customFormat="1" ht="35.25" customHeight="1" x14ac:dyDescent="0.25">
      <c r="A647" s="406">
        <v>641</v>
      </c>
      <c r="B647" s="407" t="s">
        <v>739</v>
      </c>
      <c r="C647" s="414" t="s">
        <v>1101</v>
      </c>
      <c r="D647" s="406"/>
      <c r="E647" s="414" t="s">
        <v>1102</v>
      </c>
      <c r="F647" s="415" t="s">
        <v>55</v>
      </c>
      <c r="G647" s="409">
        <v>976000</v>
      </c>
      <c r="H647" s="411"/>
      <c r="I647" s="411"/>
      <c r="J647" s="411"/>
      <c r="K647" s="411"/>
      <c r="L647" s="411">
        <v>976000</v>
      </c>
      <c r="M647" s="411"/>
      <c r="N647" s="411">
        <v>0</v>
      </c>
      <c r="O647" s="411">
        <v>0</v>
      </c>
      <c r="P647" s="411"/>
      <c r="Q647" s="413"/>
      <c r="R647" s="413">
        <v>683200</v>
      </c>
    </row>
    <row r="648" spans="1:18" s="7" customFormat="1" ht="35.25" customHeight="1" x14ac:dyDescent="0.25">
      <c r="A648" s="406">
        <v>642</v>
      </c>
      <c r="B648" s="407" t="s">
        <v>739</v>
      </c>
      <c r="C648" s="414" t="s">
        <v>1103</v>
      </c>
      <c r="D648" s="406"/>
      <c r="E648" s="414" t="s">
        <v>1104</v>
      </c>
      <c r="F648" s="415" t="s">
        <v>55</v>
      </c>
      <c r="G648" s="409">
        <v>2076612.9</v>
      </c>
      <c r="H648" s="411"/>
      <c r="I648" s="411"/>
      <c r="J648" s="411">
        <v>2076612.9</v>
      </c>
      <c r="K648" s="411"/>
      <c r="L648" s="411"/>
      <c r="M648" s="411"/>
      <c r="N648" s="411">
        <v>0</v>
      </c>
      <c r="O648" s="411">
        <v>0</v>
      </c>
      <c r="P648" s="411"/>
      <c r="Q648" s="413"/>
      <c r="R648" s="413">
        <v>1453629.0299999998</v>
      </c>
    </row>
    <row r="649" spans="1:18" s="7" customFormat="1" ht="35.25" customHeight="1" x14ac:dyDescent="0.25">
      <c r="A649" s="406">
        <v>643</v>
      </c>
      <c r="B649" s="407" t="s">
        <v>739</v>
      </c>
      <c r="C649" s="414" t="s">
        <v>1105</v>
      </c>
      <c r="D649" s="406"/>
      <c r="E649" s="414" t="s">
        <v>1106</v>
      </c>
      <c r="F649" s="415" t="s">
        <v>55</v>
      </c>
      <c r="G649" s="409">
        <v>3346296</v>
      </c>
      <c r="H649" s="411"/>
      <c r="I649" s="411"/>
      <c r="J649" s="411"/>
      <c r="K649" s="411"/>
      <c r="L649" s="411"/>
      <c r="M649" s="411">
        <v>3346296</v>
      </c>
      <c r="N649" s="411">
        <v>0</v>
      </c>
      <c r="O649" s="411">
        <v>0</v>
      </c>
      <c r="P649" s="411"/>
      <c r="Q649" s="413"/>
      <c r="R649" s="413">
        <v>2342407.1999999997</v>
      </c>
    </row>
    <row r="650" spans="1:18" s="7" customFormat="1" ht="35.25" customHeight="1" x14ac:dyDescent="0.25">
      <c r="A650" s="406">
        <v>644</v>
      </c>
      <c r="B650" s="407" t="s">
        <v>739</v>
      </c>
      <c r="C650" s="414" t="s">
        <v>1107</v>
      </c>
      <c r="D650" s="406"/>
      <c r="E650" s="414" t="s">
        <v>1108</v>
      </c>
      <c r="F650" s="415" t="s">
        <v>55</v>
      </c>
      <c r="G650" s="409">
        <v>497276.42</v>
      </c>
      <c r="H650" s="411"/>
      <c r="I650" s="411"/>
      <c r="J650" s="411">
        <v>497276.42</v>
      </c>
      <c r="K650" s="411"/>
      <c r="L650" s="411"/>
      <c r="M650" s="411"/>
      <c r="N650" s="411">
        <v>0</v>
      </c>
      <c r="O650" s="411">
        <v>0</v>
      </c>
      <c r="P650" s="411"/>
      <c r="Q650" s="413"/>
      <c r="R650" s="413">
        <v>348093.49399999995</v>
      </c>
    </row>
    <row r="651" spans="1:18" s="7" customFormat="1" ht="35.25" customHeight="1" x14ac:dyDescent="0.25">
      <c r="A651" s="406">
        <v>645</v>
      </c>
      <c r="B651" s="407" t="s">
        <v>739</v>
      </c>
      <c r="C651" s="414" t="s">
        <v>1109</v>
      </c>
      <c r="D651" s="406"/>
      <c r="E651" s="414" t="s">
        <v>1110</v>
      </c>
      <c r="F651" s="415" t="s">
        <v>55</v>
      </c>
      <c r="G651" s="409">
        <v>3000000</v>
      </c>
      <c r="H651" s="411"/>
      <c r="I651" s="411"/>
      <c r="J651" s="411"/>
      <c r="K651" s="411"/>
      <c r="L651" s="411">
        <v>3000000</v>
      </c>
      <c r="M651" s="411"/>
      <c r="N651" s="411">
        <v>0</v>
      </c>
      <c r="O651" s="411">
        <v>0</v>
      </c>
      <c r="P651" s="411"/>
      <c r="Q651" s="413"/>
      <c r="R651" s="413">
        <v>2100000</v>
      </c>
    </row>
    <row r="652" spans="1:18" s="7" customFormat="1" ht="35.25" customHeight="1" x14ac:dyDescent="0.25">
      <c r="A652" s="406">
        <v>646</v>
      </c>
      <c r="B652" s="407" t="s">
        <v>739</v>
      </c>
      <c r="C652" s="414" t="s">
        <v>1111</v>
      </c>
      <c r="D652" s="406"/>
      <c r="E652" s="414" t="s">
        <v>1112</v>
      </c>
      <c r="F652" s="415" t="s">
        <v>55</v>
      </c>
      <c r="G652" s="409">
        <v>2157837.6</v>
      </c>
      <c r="H652" s="411"/>
      <c r="I652" s="411"/>
      <c r="J652" s="411"/>
      <c r="K652" s="411"/>
      <c r="L652" s="411"/>
      <c r="M652" s="411">
        <v>2157837.6</v>
      </c>
      <c r="N652" s="411">
        <v>0</v>
      </c>
      <c r="O652" s="411">
        <v>0</v>
      </c>
      <c r="P652" s="411"/>
      <c r="Q652" s="413"/>
      <c r="R652" s="413">
        <v>1510486.32</v>
      </c>
    </row>
    <row r="653" spans="1:18" s="7" customFormat="1" ht="35.25" customHeight="1" x14ac:dyDescent="0.25">
      <c r="A653" s="406">
        <v>647</v>
      </c>
      <c r="B653" s="407" t="s">
        <v>739</v>
      </c>
      <c r="C653" s="414" t="s">
        <v>1113</v>
      </c>
      <c r="D653" s="406"/>
      <c r="E653" s="414" t="s">
        <v>1114</v>
      </c>
      <c r="F653" s="415" t="s">
        <v>55</v>
      </c>
      <c r="G653" s="409">
        <v>3000000</v>
      </c>
      <c r="H653" s="411"/>
      <c r="I653" s="411"/>
      <c r="J653" s="411">
        <v>3000000</v>
      </c>
      <c r="K653" s="411"/>
      <c r="L653" s="411"/>
      <c r="M653" s="411"/>
      <c r="N653" s="411">
        <v>0</v>
      </c>
      <c r="O653" s="411">
        <v>0</v>
      </c>
      <c r="P653" s="411"/>
      <c r="Q653" s="413"/>
      <c r="R653" s="413">
        <v>2100000</v>
      </c>
    </row>
    <row r="654" spans="1:18" s="7" customFormat="1" ht="35.25" customHeight="1" x14ac:dyDescent="0.25">
      <c r="A654" s="406">
        <v>648</v>
      </c>
      <c r="B654" s="407" t="s">
        <v>739</v>
      </c>
      <c r="C654" s="414" t="s">
        <v>1115</v>
      </c>
      <c r="D654" s="406"/>
      <c r="E654" s="414" t="s">
        <v>1116</v>
      </c>
      <c r="F654" s="415" t="s">
        <v>55</v>
      </c>
      <c r="G654" s="409">
        <v>2418000</v>
      </c>
      <c r="H654" s="411"/>
      <c r="I654" s="411"/>
      <c r="J654" s="411"/>
      <c r="K654" s="411"/>
      <c r="L654" s="411"/>
      <c r="M654" s="411">
        <v>2418000</v>
      </c>
      <c r="N654" s="411">
        <v>0</v>
      </c>
      <c r="O654" s="411">
        <v>0</v>
      </c>
      <c r="P654" s="411"/>
      <c r="Q654" s="413"/>
      <c r="R654" s="413">
        <v>1692600</v>
      </c>
    </row>
    <row r="655" spans="1:18" s="7" customFormat="1" ht="35.25" customHeight="1" x14ac:dyDescent="0.25">
      <c r="A655" s="406">
        <v>649</v>
      </c>
      <c r="B655" s="407" t="s">
        <v>739</v>
      </c>
      <c r="C655" s="414" t="s">
        <v>1117</v>
      </c>
      <c r="D655" s="406"/>
      <c r="E655" s="414" t="s">
        <v>1118</v>
      </c>
      <c r="F655" s="415" t="s">
        <v>70</v>
      </c>
      <c r="G655" s="409">
        <v>2548714.9300000002</v>
      </c>
      <c r="H655" s="411"/>
      <c r="I655" s="411"/>
      <c r="J655" s="411"/>
      <c r="K655" s="411"/>
      <c r="L655" s="411"/>
      <c r="M655" s="411">
        <v>2548714.9300000002</v>
      </c>
      <c r="N655" s="411">
        <v>0</v>
      </c>
      <c r="O655" s="411">
        <v>0</v>
      </c>
      <c r="P655" s="411"/>
      <c r="Q655" s="413"/>
      <c r="R655" s="413">
        <v>1784100.4510000001</v>
      </c>
    </row>
    <row r="656" spans="1:18" s="7" customFormat="1" ht="35.25" customHeight="1" x14ac:dyDescent="0.25">
      <c r="A656" s="406">
        <v>650</v>
      </c>
      <c r="B656" s="407" t="s">
        <v>739</v>
      </c>
      <c r="C656" s="414" t="s">
        <v>1119</v>
      </c>
      <c r="D656" s="406"/>
      <c r="E656" s="414" t="s">
        <v>1120</v>
      </c>
      <c r="F656" s="415" t="s">
        <v>70</v>
      </c>
      <c r="G656" s="409">
        <v>2943104</v>
      </c>
      <c r="H656" s="411"/>
      <c r="I656" s="411"/>
      <c r="J656" s="411"/>
      <c r="K656" s="411"/>
      <c r="L656" s="411"/>
      <c r="M656" s="411">
        <v>2943104</v>
      </c>
      <c r="N656" s="411">
        <v>0</v>
      </c>
      <c r="O656" s="411">
        <v>0</v>
      </c>
      <c r="P656" s="411"/>
      <c r="Q656" s="413"/>
      <c r="R656" s="413">
        <v>2060172.7999999998</v>
      </c>
    </row>
    <row r="657" spans="1:18" s="7" customFormat="1" ht="35.25" customHeight="1" x14ac:dyDescent="0.25">
      <c r="A657" s="406">
        <v>651</v>
      </c>
      <c r="B657" s="407" t="s">
        <v>739</v>
      </c>
      <c r="C657" s="414" t="s">
        <v>1121</v>
      </c>
      <c r="D657" s="406"/>
      <c r="E657" s="414" t="s">
        <v>1122</v>
      </c>
      <c r="F657" s="415" t="s">
        <v>70</v>
      </c>
      <c r="G657" s="409">
        <v>1008957</v>
      </c>
      <c r="H657" s="411"/>
      <c r="I657" s="411"/>
      <c r="J657" s="411"/>
      <c r="K657" s="411"/>
      <c r="L657" s="411"/>
      <c r="M657" s="411">
        <v>1008957</v>
      </c>
      <c r="N657" s="411">
        <v>0</v>
      </c>
      <c r="O657" s="411">
        <v>0</v>
      </c>
      <c r="P657" s="411"/>
      <c r="Q657" s="413"/>
      <c r="R657" s="413">
        <v>706269.89999999991</v>
      </c>
    </row>
    <row r="658" spans="1:18" s="7" customFormat="1" ht="35.25" customHeight="1" x14ac:dyDescent="0.25">
      <c r="A658" s="406">
        <v>652</v>
      </c>
      <c r="B658" s="407" t="s">
        <v>739</v>
      </c>
      <c r="C658" s="414" t="s">
        <v>1123</v>
      </c>
      <c r="D658" s="406"/>
      <c r="E658" s="414" t="s">
        <v>1124</v>
      </c>
      <c r="F658" s="415" t="s">
        <v>70</v>
      </c>
      <c r="G658" s="409">
        <v>3517950.58</v>
      </c>
      <c r="H658" s="411"/>
      <c r="I658" s="411"/>
      <c r="J658" s="411"/>
      <c r="K658" s="411"/>
      <c r="L658" s="411"/>
      <c r="M658" s="411">
        <v>3517950.58</v>
      </c>
      <c r="N658" s="411">
        <v>0</v>
      </c>
      <c r="O658" s="411">
        <v>0</v>
      </c>
      <c r="P658" s="411"/>
      <c r="Q658" s="413"/>
      <c r="R658" s="413">
        <v>2462565.406</v>
      </c>
    </row>
    <row r="659" spans="1:18" s="7" customFormat="1" ht="35.25" customHeight="1" x14ac:dyDescent="0.25">
      <c r="A659" s="406">
        <v>653</v>
      </c>
      <c r="B659" s="407" t="s">
        <v>739</v>
      </c>
      <c r="C659" s="414" t="s">
        <v>1125</v>
      </c>
      <c r="D659" s="406"/>
      <c r="E659" s="414" t="s">
        <v>1126</v>
      </c>
      <c r="F659" s="415" t="s">
        <v>70</v>
      </c>
      <c r="G659" s="409">
        <v>804878.04</v>
      </c>
      <c r="H659" s="411"/>
      <c r="I659" s="411"/>
      <c r="J659" s="411"/>
      <c r="K659" s="411"/>
      <c r="L659" s="411"/>
      <c r="M659" s="411">
        <v>804878.04</v>
      </c>
      <c r="N659" s="411">
        <v>0</v>
      </c>
      <c r="O659" s="411">
        <v>0</v>
      </c>
      <c r="P659" s="411"/>
      <c r="Q659" s="413"/>
      <c r="R659" s="413">
        <v>563414.62800000003</v>
      </c>
    </row>
    <row r="660" spans="1:18" s="7" customFormat="1" ht="35.25" customHeight="1" x14ac:dyDescent="0.25">
      <c r="A660" s="406">
        <v>654</v>
      </c>
      <c r="B660" s="407" t="s">
        <v>739</v>
      </c>
      <c r="C660" s="414" t="s">
        <v>1127</v>
      </c>
      <c r="D660" s="406"/>
      <c r="E660" s="414" t="s">
        <v>1128</v>
      </c>
      <c r="F660" s="415" t="s">
        <v>70</v>
      </c>
      <c r="G660" s="409">
        <v>3250000</v>
      </c>
      <c r="H660" s="411"/>
      <c r="I660" s="411"/>
      <c r="J660" s="411">
        <v>3250000</v>
      </c>
      <c r="K660" s="411"/>
      <c r="L660" s="411"/>
      <c r="M660" s="411"/>
      <c r="N660" s="411">
        <v>0</v>
      </c>
      <c r="O660" s="411">
        <v>0</v>
      </c>
      <c r="P660" s="411"/>
      <c r="Q660" s="413"/>
      <c r="R660" s="413">
        <v>2275000</v>
      </c>
    </row>
    <row r="661" spans="1:18" s="7" customFormat="1" ht="35.25" customHeight="1" x14ac:dyDescent="0.25">
      <c r="A661" s="406">
        <v>655</v>
      </c>
      <c r="B661" s="407" t="s">
        <v>739</v>
      </c>
      <c r="C661" s="414" t="s">
        <v>1129</v>
      </c>
      <c r="D661" s="406"/>
      <c r="E661" s="414" t="s">
        <v>1130</v>
      </c>
      <c r="F661" s="415" t="s">
        <v>70</v>
      </c>
      <c r="G661" s="409">
        <v>3021670.15</v>
      </c>
      <c r="H661" s="411"/>
      <c r="I661" s="411"/>
      <c r="J661" s="411"/>
      <c r="K661" s="411"/>
      <c r="L661" s="411"/>
      <c r="M661" s="411">
        <v>3021670.15</v>
      </c>
      <c r="N661" s="411">
        <v>0</v>
      </c>
      <c r="O661" s="411">
        <v>0</v>
      </c>
      <c r="P661" s="411"/>
      <c r="Q661" s="413"/>
      <c r="R661" s="413">
        <v>2115169.105</v>
      </c>
    </row>
    <row r="662" spans="1:18" s="7" customFormat="1" ht="35.25" customHeight="1" x14ac:dyDescent="0.25">
      <c r="A662" s="406">
        <v>656</v>
      </c>
      <c r="B662" s="407" t="s">
        <v>739</v>
      </c>
      <c r="C662" s="414" t="s">
        <v>1131</v>
      </c>
      <c r="D662" s="406"/>
      <c r="E662" s="414" t="s">
        <v>1132</v>
      </c>
      <c r="F662" s="415" t="s">
        <v>70</v>
      </c>
      <c r="G662" s="409">
        <v>2967444</v>
      </c>
      <c r="H662" s="411"/>
      <c r="I662" s="411"/>
      <c r="J662" s="411"/>
      <c r="K662" s="411"/>
      <c r="L662" s="411"/>
      <c r="M662" s="411">
        <v>2967444</v>
      </c>
      <c r="N662" s="411">
        <v>0</v>
      </c>
      <c r="O662" s="411">
        <v>0</v>
      </c>
      <c r="P662" s="411"/>
      <c r="Q662" s="413"/>
      <c r="R662" s="413">
        <v>2077210.7999999998</v>
      </c>
    </row>
    <row r="663" spans="1:18" s="7" customFormat="1" ht="35.25" customHeight="1" x14ac:dyDescent="0.25">
      <c r="A663" s="406">
        <v>657</v>
      </c>
      <c r="B663" s="407" t="s">
        <v>739</v>
      </c>
      <c r="C663" s="414" t="s">
        <v>1133</v>
      </c>
      <c r="D663" s="406"/>
      <c r="E663" s="414" t="s">
        <v>1134</v>
      </c>
      <c r="F663" s="415" t="s">
        <v>70</v>
      </c>
      <c r="G663" s="409">
        <v>1216828.99</v>
      </c>
      <c r="H663" s="411"/>
      <c r="I663" s="411"/>
      <c r="J663" s="411"/>
      <c r="K663" s="411"/>
      <c r="L663" s="411"/>
      <c r="M663" s="411">
        <v>1216828.99</v>
      </c>
      <c r="N663" s="411">
        <v>0</v>
      </c>
      <c r="O663" s="411">
        <v>0</v>
      </c>
      <c r="P663" s="411"/>
      <c r="Q663" s="413"/>
      <c r="R663" s="413">
        <v>851780.29299999995</v>
      </c>
    </row>
    <row r="664" spans="1:18" s="7" customFormat="1" ht="35.25" customHeight="1" x14ac:dyDescent="0.25">
      <c r="A664" s="406">
        <v>658</v>
      </c>
      <c r="B664" s="407" t="s">
        <v>739</v>
      </c>
      <c r="C664" s="414" t="s">
        <v>1135</v>
      </c>
      <c r="D664" s="406"/>
      <c r="E664" s="414" t="s">
        <v>1136</v>
      </c>
      <c r="F664" s="415" t="s">
        <v>70</v>
      </c>
      <c r="G664" s="409">
        <v>1598335.48</v>
      </c>
      <c r="H664" s="411"/>
      <c r="I664" s="411"/>
      <c r="J664" s="411"/>
      <c r="K664" s="411"/>
      <c r="L664" s="411">
        <v>1598335.48</v>
      </c>
      <c r="M664" s="411"/>
      <c r="N664" s="411">
        <v>0</v>
      </c>
      <c r="O664" s="411">
        <v>0</v>
      </c>
      <c r="P664" s="411"/>
      <c r="Q664" s="413"/>
      <c r="R664" s="413">
        <v>1118834.8359999999</v>
      </c>
    </row>
    <row r="665" spans="1:18" s="7" customFormat="1" ht="35.25" customHeight="1" x14ac:dyDescent="0.25">
      <c r="A665" s="406">
        <v>659</v>
      </c>
      <c r="B665" s="407" t="s">
        <v>739</v>
      </c>
      <c r="C665" s="414" t="s">
        <v>1137</v>
      </c>
      <c r="D665" s="406"/>
      <c r="E665" s="414" t="s">
        <v>1138</v>
      </c>
      <c r="F665" s="415" t="s">
        <v>70</v>
      </c>
      <c r="G665" s="409">
        <v>3711820.96</v>
      </c>
      <c r="H665" s="411"/>
      <c r="I665" s="411"/>
      <c r="J665" s="411"/>
      <c r="K665" s="411"/>
      <c r="L665" s="411"/>
      <c r="M665" s="411">
        <v>3711820.96</v>
      </c>
      <c r="N665" s="411">
        <v>0</v>
      </c>
      <c r="O665" s="411">
        <v>0</v>
      </c>
      <c r="P665" s="411"/>
      <c r="Q665" s="413"/>
      <c r="R665" s="413">
        <v>2598274.6719999998</v>
      </c>
    </row>
    <row r="666" spans="1:18" s="7" customFormat="1" ht="35.25" customHeight="1" x14ac:dyDescent="0.25">
      <c r="A666" s="406">
        <v>660</v>
      </c>
      <c r="B666" s="407" t="s">
        <v>739</v>
      </c>
      <c r="C666" s="414" t="s">
        <v>1139</v>
      </c>
      <c r="D666" s="406"/>
      <c r="E666" s="414" t="s">
        <v>1140</v>
      </c>
      <c r="F666" s="415" t="s">
        <v>70</v>
      </c>
      <c r="G666" s="409">
        <v>3720000</v>
      </c>
      <c r="H666" s="411"/>
      <c r="I666" s="411"/>
      <c r="J666" s="411"/>
      <c r="K666" s="411"/>
      <c r="L666" s="411"/>
      <c r="M666" s="411">
        <v>3720000</v>
      </c>
      <c r="N666" s="411">
        <v>0</v>
      </c>
      <c r="O666" s="411">
        <v>0</v>
      </c>
      <c r="P666" s="411"/>
      <c r="Q666" s="413"/>
      <c r="R666" s="413">
        <v>2604000</v>
      </c>
    </row>
    <row r="667" spans="1:18" s="7" customFormat="1" ht="35.25" customHeight="1" x14ac:dyDescent="0.25">
      <c r="A667" s="406">
        <v>661</v>
      </c>
      <c r="B667" s="407" t="s">
        <v>739</v>
      </c>
      <c r="C667" s="414" t="s">
        <v>1141</v>
      </c>
      <c r="D667" s="406"/>
      <c r="E667" s="414" t="s">
        <v>1142</v>
      </c>
      <c r="F667" s="415" t="s">
        <v>70</v>
      </c>
      <c r="G667" s="409">
        <v>3000000</v>
      </c>
      <c r="H667" s="411"/>
      <c r="I667" s="411"/>
      <c r="J667" s="411"/>
      <c r="K667" s="411"/>
      <c r="L667" s="411">
        <v>3000000</v>
      </c>
      <c r="M667" s="411"/>
      <c r="N667" s="411">
        <v>0</v>
      </c>
      <c r="O667" s="411">
        <v>0</v>
      </c>
      <c r="P667" s="411"/>
      <c r="Q667" s="413"/>
      <c r="R667" s="413">
        <v>2100000</v>
      </c>
    </row>
    <row r="668" spans="1:18" s="7" customFormat="1" ht="35.25" customHeight="1" x14ac:dyDescent="0.25">
      <c r="A668" s="406">
        <v>662</v>
      </c>
      <c r="B668" s="407" t="s">
        <v>739</v>
      </c>
      <c r="C668" s="414" t="s">
        <v>1143</v>
      </c>
      <c r="D668" s="406"/>
      <c r="E668" s="414" t="s">
        <v>1144</v>
      </c>
      <c r="F668" s="415" t="s">
        <v>195</v>
      </c>
      <c r="G668" s="409">
        <v>3370084.7</v>
      </c>
      <c r="H668" s="411"/>
      <c r="I668" s="411"/>
      <c r="J668" s="411"/>
      <c r="K668" s="411"/>
      <c r="L668" s="411"/>
      <c r="M668" s="411">
        <v>3370084.7</v>
      </c>
      <c r="N668" s="411">
        <v>0</v>
      </c>
      <c r="O668" s="411">
        <v>0</v>
      </c>
      <c r="P668" s="411"/>
      <c r="Q668" s="413"/>
      <c r="R668" s="413">
        <v>2359059.29</v>
      </c>
    </row>
    <row r="669" spans="1:18" s="7" customFormat="1" ht="35.25" customHeight="1" x14ac:dyDescent="0.25">
      <c r="A669" s="406">
        <v>663</v>
      </c>
      <c r="B669" s="407" t="s">
        <v>1145</v>
      </c>
      <c r="C669" s="414" t="s">
        <v>1146</v>
      </c>
      <c r="D669" s="406" t="s">
        <v>1147</v>
      </c>
      <c r="E669" s="414" t="s">
        <v>1148</v>
      </c>
      <c r="F669" s="415" t="s">
        <v>55</v>
      </c>
      <c r="G669" s="409">
        <v>1070000</v>
      </c>
      <c r="H669" s="411">
        <v>1070000</v>
      </c>
      <c r="I669" s="411"/>
      <c r="J669" s="411"/>
      <c r="K669" s="411"/>
      <c r="L669" s="411"/>
      <c r="M669" s="411"/>
      <c r="N669" s="411"/>
      <c r="O669" s="411"/>
      <c r="P669" s="411"/>
      <c r="Q669" s="413">
        <v>1070000</v>
      </c>
      <c r="R669" s="413">
        <v>1070000</v>
      </c>
    </row>
    <row r="670" spans="1:18" s="7" customFormat="1" ht="35.25" customHeight="1" x14ac:dyDescent="0.25">
      <c r="A670" s="406">
        <v>664</v>
      </c>
      <c r="B670" s="407" t="s">
        <v>1145</v>
      </c>
      <c r="C670" s="414" t="s">
        <v>932</v>
      </c>
      <c r="D670" s="406" t="s">
        <v>1149</v>
      </c>
      <c r="E670" s="414" t="s">
        <v>1150</v>
      </c>
      <c r="F670" s="415" t="s">
        <v>98</v>
      </c>
      <c r="G670" s="409">
        <v>892116.76</v>
      </c>
      <c r="H670" s="411"/>
      <c r="I670" s="411"/>
      <c r="J670" s="411"/>
      <c r="K670" s="411"/>
      <c r="L670" s="411"/>
      <c r="M670" s="411">
        <v>892116.76</v>
      </c>
      <c r="N670" s="411"/>
      <c r="O670" s="411"/>
      <c r="P670" s="411"/>
      <c r="Q670" s="413">
        <v>892116.76</v>
      </c>
      <c r="R670" s="413">
        <v>892116.76</v>
      </c>
    </row>
    <row r="671" spans="1:18" s="7" customFormat="1" ht="35.25" customHeight="1" x14ac:dyDescent="0.25">
      <c r="A671" s="406">
        <v>665</v>
      </c>
      <c r="B671" s="407" t="s">
        <v>1145</v>
      </c>
      <c r="C671" s="414" t="s">
        <v>1151</v>
      </c>
      <c r="D671" s="406" t="s">
        <v>1152</v>
      </c>
      <c r="E671" s="414" t="s">
        <v>1153</v>
      </c>
      <c r="F671" s="415" t="s">
        <v>80</v>
      </c>
      <c r="G671" s="409">
        <v>372000</v>
      </c>
      <c r="H671" s="411"/>
      <c r="I671" s="411"/>
      <c r="J671" s="411"/>
      <c r="K671" s="411"/>
      <c r="L671" s="411">
        <v>372000</v>
      </c>
      <c r="M671" s="411"/>
      <c r="N671" s="411"/>
      <c r="O671" s="411"/>
      <c r="P671" s="411"/>
      <c r="Q671" s="413">
        <v>0</v>
      </c>
      <c r="R671" s="413">
        <v>372000</v>
      </c>
    </row>
    <row r="672" spans="1:18" s="7" customFormat="1" ht="35.25" customHeight="1" x14ac:dyDescent="0.25">
      <c r="A672" s="406">
        <v>666</v>
      </c>
      <c r="B672" s="407" t="s">
        <v>1145</v>
      </c>
      <c r="C672" s="414" t="s">
        <v>1154</v>
      </c>
      <c r="D672" s="406" t="s">
        <v>1155</v>
      </c>
      <c r="E672" s="414" t="s">
        <v>1156</v>
      </c>
      <c r="F672" s="415" t="s">
        <v>80</v>
      </c>
      <c r="G672" s="409">
        <v>2632268.0699999998</v>
      </c>
      <c r="H672" s="411"/>
      <c r="I672" s="411"/>
      <c r="J672" s="411"/>
      <c r="K672" s="411"/>
      <c r="L672" s="411">
        <v>2632268.0699999998</v>
      </c>
      <c r="M672" s="411"/>
      <c r="N672" s="411"/>
      <c r="O672" s="411"/>
      <c r="P672" s="411"/>
      <c r="Q672" s="413">
        <v>0</v>
      </c>
      <c r="R672" s="413">
        <v>2632268.0699999998</v>
      </c>
    </row>
    <row r="673" spans="1:18" s="7" customFormat="1" ht="35.25" customHeight="1" x14ac:dyDescent="0.25">
      <c r="A673" s="406">
        <v>667</v>
      </c>
      <c r="B673" s="407" t="s">
        <v>1145</v>
      </c>
      <c r="C673" s="414" t="s">
        <v>1157</v>
      </c>
      <c r="D673" s="406" t="s">
        <v>1158</v>
      </c>
      <c r="E673" s="414" t="s">
        <v>1159</v>
      </c>
      <c r="F673" s="415" t="s">
        <v>70</v>
      </c>
      <c r="G673" s="409">
        <v>27000</v>
      </c>
      <c r="H673" s="411"/>
      <c r="I673" s="411"/>
      <c r="J673" s="411"/>
      <c r="K673" s="411"/>
      <c r="L673" s="411">
        <v>27000</v>
      </c>
      <c r="M673" s="411"/>
      <c r="N673" s="411"/>
      <c r="O673" s="411"/>
      <c r="P673" s="411"/>
      <c r="Q673" s="413">
        <v>0</v>
      </c>
      <c r="R673" s="413">
        <v>27000</v>
      </c>
    </row>
    <row r="674" spans="1:18" s="7" customFormat="1" ht="35.25" customHeight="1" x14ac:dyDescent="0.25">
      <c r="A674" s="406">
        <v>668</v>
      </c>
      <c r="B674" s="407" t="s">
        <v>1145</v>
      </c>
      <c r="C674" s="414" t="s">
        <v>1160</v>
      </c>
      <c r="D674" s="406" t="s">
        <v>1161</v>
      </c>
      <c r="E674" s="414" t="s">
        <v>1162</v>
      </c>
      <c r="F674" s="415" t="s">
        <v>1160</v>
      </c>
      <c r="G674" s="409">
        <v>85500000</v>
      </c>
      <c r="H674" s="411">
        <f>G674</f>
        <v>85500000</v>
      </c>
      <c r="I674" s="411"/>
      <c r="J674" s="411"/>
      <c r="K674" s="411"/>
      <c r="L674" s="411"/>
      <c r="M674" s="411"/>
      <c r="N674" s="411"/>
      <c r="O674" s="411"/>
      <c r="P674" s="411"/>
      <c r="Q674" s="413" t="s">
        <v>1163</v>
      </c>
      <c r="R674" s="413">
        <v>85500000</v>
      </c>
    </row>
    <row r="675" spans="1:18" s="7" customFormat="1" ht="35.25" customHeight="1" x14ac:dyDescent="0.25">
      <c r="A675" s="406">
        <v>669</v>
      </c>
      <c r="B675" s="407" t="s">
        <v>1164</v>
      </c>
      <c r="C675" s="414" t="s">
        <v>1165</v>
      </c>
      <c r="D675" s="406" t="s">
        <v>1166</v>
      </c>
      <c r="E675" s="414" t="s">
        <v>1167</v>
      </c>
      <c r="F675" s="415" t="s">
        <v>55</v>
      </c>
      <c r="G675" s="409">
        <v>119759.86</v>
      </c>
      <c r="H675" s="411"/>
      <c r="I675" s="411"/>
      <c r="J675" s="411"/>
      <c r="K675" s="411"/>
      <c r="L675" s="411"/>
      <c r="M675" s="411"/>
      <c r="N675" s="411">
        <v>119759.86</v>
      </c>
      <c r="O675" s="411"/>
      <c r="P675" s="411"/>
      <c r="Q675" s="413" t="s">
        <v>1163</v>
      </c>
      <c r="R675" s="413">
        <v>119759.86</v>
      </c>
    </row>
    <row r="676" spans="1:18" s="7" customFormat="1" ht="35.25" customHeight="1" x14ac:dyDescent="0.25">
      <c r="A676" s="406">
        <v>670</v>
      </c>
      <c r="B676" s="407" t="s">
        <v>1164</v>
      </c>
      <c r="C676" s="414" t="s">
        <v>1168</v>
      </c>
      <c r="D676" s="406" t="s">
        <v>1166</v>
      </c>
      <c r="E676" s="414" t="s">
        <v>1169</v>
      </c>
      <c r="F676" s="415" t="s">
        <v>55</v>
      </c>
      <c r="G676" s="409">
        <v>60000</v>
      </c>
      <c r="H676" s="411"/>
      <c r="I676" s="411"/>
      <c r="J676" s="411"/>
      <c r="K676" s="411"/>
      <c r="L676" s="411"/>
      <c r="M676" s="411"/>
      <c r="N676" s="411">
        <v>60000</v>
      </c>
      <c r="O676" s="411"/>
      <c r="P676" s="411"/>
      <c r="Q676" s="413" t="s">
        <v>1163</v>
      </c>
      <c r="R676" s="413">
        <v>60000</v>
      </c>
    </row>
    <row r="677" spans="1:18" s="7" customFormat="1" ht="35.25" customHeight="1" x14ac:dyDescent="0.25">
      <c r="A677" s="406">
        <v>671</v>
      </c>
      <c r="B677" s="407" t="s">
        <v>1164</v>
      </c>
      <c r="C677" s="414" t="s">
        <v>748</v>
      </c>
      <c r="D677" s="406" t="s">
        <v>1166</v>
      </c>
      <c r="E677" s="414" t="s">
        <v>1170</v>
      </c>
      <c r="F677" s="415" t="s">
        <v>50</v>
      </c>
      <c r="G677" s="409">
        <v>60000</v>
      </c>
      <c r="H677" s="411"/>
      <c r="I677" s="411"/>
      <c r="J677" s="411"/>
      <c r="K677" s="411"/>
      <c r="L677" s="411"/>
      <c r="M677" s="411"/>
      <c r="N677" s="411">
        <v>60000</v>
      </c>
      <c r="O677" s="411"/>
      <c r="P677" s="411"/>
      <c r="Q677" s="413" t="s">
        <v>1163</v>
      </c>
      <c r="R677" s="413">
        <v>60000</v>
      </c>
    </row>
    <row r="678" spans="1:18" s="7" customFormat="1" ht="35.25" customHeight="1" x14ac:dyDescent="0.25">
      <c r="A678" s="406">
        <v>672</v>
      </c>
      <c r="B678" s="407" t="s">
        <v>1164</v>
      </c>
      <c r="C678" s="414" t="s">
        <v>1171</v>
      </c>
      <c r="D678" s="406" t="s">
        <v>1166</v>
      </c>
      <c r="E678" s="414" t="s">
        <v>1172</v>
      </c>
      <c r="F678" s="415" t="s">
        <v>80</v>
      </c>
      <c r="G678" s="409">
        <v>60000</v>
      </c>
      <c r="H678" s="411"/>
      <c r="I678" s="411"/>
      <c r="J678" s="411"/>
      <c r="K678" s="411"/>
      <c r="L678" s="411"/>
      <c r="M678" s="411"/>
      <c r="N678" s="411">
        <v>60000</v>
      </c>
      <c r="O678" s="411"/>
      <c r="P678" s="411"/>
      <c r="Q678" s="413" t="s">
        <v>1163</v>
      </c>
      <c r="R678" s="413">
        <v>60000</v>
      </c>
    </row>
    <row r="679" spans="1:18" ht="15" x14ac:dyDescent="0.25">
      <c r="F679" s="38"/>
      <c r="G679" s="30"/>
      <c r="H679" s="30"/>
    </row>
    <row r="680" spans="1:18" ht="15" x14ac:dyDescent="0.25">
      <c r="F680" s="38"/>
      <c r="G680" s="30"/>
      <c r="H680" s="30"/>
    </row>
    <row r="681" spans="1:18" ht="15" x14ac:dyDescent="0.25">
      <c r="F681" s="38"/>
      <c r="G681" s="30"/>
      <c r="H681" s="30"/>
    </row>
    <row r="682" spans="1:18" ht="15" x14ac:dyDescent="0.25">
      <c r="F682" s="38"/>
      <c r="G682" s="30"/>
      <c r="H682" s="30"/>
    </row>
    <row r="683" spans="1:18" ht="15" x14ac:dyDescent="0.25">
      <c r="F683" s="38"/>
      <c r="G683" s="30"/>
      <c r="H683" s="30"/>
    </row>
    <row r="684" spans="1:18" ht="15" x14ac:dyDescent="0.25">
      <c r="F684" s="38"/>
      <c r="G684" s="30"/>
      <c r="H684" s="30"/>
    </row>
    <row r="685" spans="1:18" ht="15" x14ac:dyDescent="0.25">
      <c r="F685" s="38"/>
      <c r="G685" s="30"/>
      <c r="H685" s="30"/>
    </row>
    <row r="686" spans="1:18" ht="15" x14ac:dyDescent="0.25">
      <c r="F686" s="38"/>
      <c r="G686" s="30"/>
      <c r="H686" s="30"/>
    </row>
    <row r="687" spans="1:18" ht="15" x14ac:dyDescent="0.25">
      <c r="F687" s="38"/>
      <c r="G687" s="30"/>
      <c r="H687" s="30"/>
    </row>
    <row r="688" spans="1:18" ht="15" x14ac:dyDescent="0.25">
      <c r="F688" s="38"/>
      <c r="G688" s="30"/>
      <c r="H688" s="30"/>
    </row>
  </sheetData>
  <mergeCells count="1">
    <mergeCell ref="G5:P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28003-3DDF-47A7-9645-FC08899738E9}">
  <dimension ref="A1:T674"/>
  <sheetViews>
    <sheetView showZeros="0" zoomScale="96" zoomScaleNormal="96" workbookViewId="0">
      <pane ySplit="2" topLeftCell="A3" activePane="bottomLeft" state="frozen"/>
      <selection pane="bottomLeft" activeCell="E3" sqref="E3"/>
    </sheetView>
  </sheetViews>
  <sheetFormatPr defaultRowHeight="15" x14ac:dyDescent="0.25"/>
  <cols>
    <col min="1" max="1" width="9.28515625" bestFit="1" customWidth="1"/>
    <col min="2" max="2" width="38" customWidth="1"/>
    <col min="3" max="3" width="24.5703125" customWidth="1"/>
    <col min="4" max="4" width="13.5703125" customWidth="1"/>
    <col min="5" max="5" width="38" customWidth="1"/>
    <col min="6" max="6" width="14.7109375" customWidth="1"/>
    <col min="7" max="7" width="16.140625" customWidth="1"/>
    <col min="8" max="8" width="13.85546875" customWidth="1"/>
    <col min="9" max="9" width="13.5703125" customWidth="1"/>
    <col min="10" max="10" width="13.42578125" customWidth="1"/>
    <col min="11" max="11" width="14.85546875" customWidth="1"/>
    <col min="12" max="12" width="12.85546875" customWidth="1"/>
    <col min="13" max="13" width="13.140625" customWidth="1"/>
    <col min="14" max="14" width="15.5703125" customWidth="1"/>
    <col min="15" max="15" width="13.140625" customWidth="1"/>
    <col min="16" max="16" width="11.7109375" customWidth="1"/>
    <col min="17" max="17" width="13.28515625" hidden="1" customWidth="1"/>
    <col min="18" max="18" width="15.85546875" hidden="1" customWidth="1"/>
    <col min="19" max="20" width="15.85546875" customWidth="1"/>
  </cols>
  <sheetData>
    <row r="1" spans="1:20" s="396" customFormat="1" ht="14.25" thickTop="1" thickBot="1" x14ac:dyDescent="0.25">
      <c r="A1" s="397">
        <f>SUBTOTAL(103,A3:A674)</f>
        <v>672</v>
      </c>
      <c r="B1" s="397" t="s">
        <v>1173</v>
      </c>
      <c r="C1" s="398"/>
      <c r="D1" s="398"/>
      <c r="E1" s="398"/>
      <c r="F1" s="397"/>
      <c r="G1" s="422">
        <f t="shared" ref="G1:T1" si="0">SUBTOTAL(109,G3:G674)</f>
        <v>1290666226.5668068</v>
      </c>
      <c r="H1" s="422">
        <f t="shared" si="0"/>
        <v>169213436.7417742</v>
      </c>
      <c r="I1" s="422">
        <f t="shared" si="0"/>
        <v>49222333.343870968</v>
      </c>
      <c r="J1" s="422">
        <f t="shared" si="0"/>
        <v>281418556.178258</v>
      </c>
      <c r="K1" s="422">
        <f t="shared" si="0"/>
        <v>84045214.579999998</v>
      </c>
      <c r="L1" s="422">
        <f t="shared" si="0"/>
        <v>329013239.75999999</v>
      </c>
      <c r="M1" s="422">
        <f t="shared" si="0"/>
        <v>339347180.64999992</v>
      </c>
      <c r="N1" s="422">
        <f t="shared" si="0"/>
        <v>18936649.299999997</v>
      </c>
      <c r="O1" s="422">
        <f t="shared" si="0"/>
        <v>783870.96</v>
      </c>
      <c r="P1" s="422">
        <f t="shared" si="0"/>
        <v>18685745.052903224</v>
      </c>
      <c r="Q1" s="422">
        <f t="shared" si="0"/>
        <v>382605792.54054904</v>
      </c>
      <c r="R1" s="422">
        <f t="shared" si="0"/>
        <v>999416379.57835972</v>
      </c>
      <c r="S1" s="422">
        <f t="shared" si="0"/>
        <v>1290666226.5668068</v>
      </c>
      <c r="T1" s="422">
        <f t="shared" si="0"/>
        <v>0</v>
      </c>
    </row>
    <row r="2" spans="1:20" ht="124.5" customHeight="1" x14ac:dyDescent="0.25">
      <c r="A2" s="405" t="str">
        <f>'Σύνολο έργων  αναλυτικά'!A6</f>
        <v>α/α</v>
      </c>
      <c r="B2" s="405" t="str">
        <f>'Σύνολο έργων  αναλυτικά'!B6</f>
        <v>ΦΟΡΕΑΣ ΠΑΡΑΚΟΛΟΥΘΗΣΗΣ</v>
      </c>
      <c r="C2" s="405" t="str">
        <f>'Σύνολο έργων  αναλυτικά'!C6</f>
        <v>Δικαιούχος</v>
      </c>
      <c r="D2" s="405" t="str">
        <f>'Σύνολο έργων  αναλυτικά'!D6</f>
        <v>ΚΩΔΙΚΟΣ ΕΡΓΟΥ</v>
      </c>
      <c r="E2" s="405" t="str">
        <f>'Σύνολο έργων  αναλυτικά'!E6</f>
        <v>ΤΙΤΛΟΣ ΕΡΓΟΥ</v>
      </c>
      <c r="F2" s="405" t="str">
        <f>'Σύνολο έργων  αναλυτικά'!F6</f>
        <v>Περιφέρεια</v>
      </c>
      <c r="G2" s="405" t="str">
        <f>'Σύνολο έργων  αναλυτικά'!G6</f>
        <v>Συνολική Δημόσια Δαπάνη Έργου (πρό ΦΠΑ)</v>
      </c>
      <c r="H2" s="405" t="str">
        <f>'Σύνολο έργων  αναλυτικά'!H6</f>
        <v>Υδροληψία</v>
      </c>
      <c r="I2" s="405" t="str">
        <f>'Σύνολο έργων  αναλυτικά'!I6</f>
        <v>Αφαλάτωση</v>
      </c>
      <c r="J2" s="405" t="str">
        <f>'Σύνολο έργων  αναλυτικά'!J6</f>
        <v>Εξωτερικά Δίκτυα</v>
      </c>
      <c r="K2" s="405" t="str">
        <f>'Σύνολο έργων  αναλυτικά'!K6</f>
        <v>Εγκατάσταση Επεξεργασίας</v>
      </c>
      <c r="L2" s="405" t="str">
        <f>'Σύνολο έργων  αναλυτικά'!L6</f>
        <v>Εσωτερικά Δίκτυα</v>
      </c>
      <c r="M2" s="405" t="str">
        <f>'Σύνολο έργων  αναλυτικά'!M6</f>
        <v>Συστήματα Τηλεμετρίας &amp; Ελέγχου Διαρροών</v>
      </c>
      <c r="N2" s="405" t="str">
        <f>'Σύνολο έργων  αναλυτικά'!N6</f>
        <v>Μελέτες</v>
      </c>
      <c r="O2" s="405" t="str">
        <f>'Σύνολο έργων  αναλυτικά'!O6</f>
        <v xml:space="preserve">Εξοικονόμηση Ενέργειας </v>
      </c>
      <c r="P2" s="405" t="str">
        <f>'Σύνολο έργων  αναλυτικά'!P6</f>
        <v>Υποστηρικτικά</v>
      </c>
      <c r="Q2" s="405" t="str">
        <f>'Σύνολο έργων  αναλυτικά'!Q6</f>
        <v>Νομικές Δεσμεύσεις 30/06/2020 (συγχρ ΔΔ)</v>
      </c>
      <c r="R2" s="405" t="str">
        <f>'Σύνολο έργων  αναλυτικά'!R6</f>
        <v xml:space="preserve">Αθροιστική πρόβλεψη προς πιστοποίηση πληρωμών (Συγχρ ΔΔ) έως 31/12/2023 για τα έργα του ΕΣΠΑ η μέχρι αποπεράτωσης για τα έργα που δεν χρηματοδοτούνται από το ΕΣΠΑ </v>
      </c>
      <c r="S2" s="423" t="s">
        <v>1174</v>
      </c>
      <c r="T2" s="423" t="s">
        <v>1175</v>
      </c>
    </row>
    <row r="3" spans="1:20" s="6" customFormat="1" ht="40.5" customHeight="1" x14ac:dyDescent="0.25">
      <c r="A3" s="406">
        <f>'Σύνολο έργων  αναλυτικά'!A7</f>
        <v>1</v>
      </c>
      <c r="B3" s="407" t="str">
        <f>'Σύνολο έργων  αναλυτικά'!B7</f>
        <v>Ε.Υ.Δ. Ε.Π. ΥΜΕΠΕΡΑΑ</v>
      </c>
      <c r="C3" s="408" t="str">
        <f>'Σύνολο έργων  αναλυτικά'!C7</f>
        <v>1610463-ΕΙΔΙΚΗ ΥΠΗΡΕΣΙΑ ΔΗΜΟΣΙΩΝ ΕΡΓΩΝ ΚΑΤΑΣΚΕΥΗΣ ΥΔΡΑΥΛΙΚΩΝ &amp; ΛΙΜΕΝΙΚΩΝ ΥΠΟΔΟΜΩΝ</v>
      </c>
      <c r="D3" s="406">
        <f>'Σύνολο έργων  αναλυτικά'!D7</f>
        <v>5003713</v>
      </c>
      <c r="E3" s="408" t="str">
        <f>'Σύνολο έργων  αναλυτικά'!E7</f>
        <v>ΥΔΡΕΥΣΗ ΝΗΣΟΥ ΠΑΞΩΝ - Στάδιο Κατασκευή</v>
      </c>
      <c r="F3" s="407" t="str">
        <f>'Σύνολο έργων  αναλυτικά'!F7</f>
        <v xml:space="preserve">Ιονίων Νήσων </v>
      </c>
      <c r="G3" s="409">
        <f>'Σύνολο έργων  αναλυτικά'!G7</f>
        <v>7321243.3138709674</v>
      </c>
      <c r="H3" s="410">
        <f>'Σύνολο έργων  αναλυτικά'!H7</f>
        <v>0</v>
      </c>
      <c r="I3" s="411">
        <f>'Σύνολο έργων  αναλυτικά'!I7</f>
        <v>6571766.9838709673</v>
      </c>
      <c r="J3" s="411">
        <f>'Σύνολο έργων  αναλυτικά'!J7</f>
        <v>0</v>
      </c>
      <c r="K3" s="410">
        <f>'Σύνολο έργων  αναλυτικά'!K7</f>
        <v>0</v>
      </c>
      <c r="L3" s="410">
        <f>'Σύνολο έργων  αναλυτικά'!L7</f>
        <v>0</v>
      </c>
      <c r="M3" s="410">
        <f>'Σύνολο έργων  αναλυτικά'!M7</f>
        <v>0</v>
      </c>
      <c r="N3" s="410">
        <f>'Σύνολο έργων  αναλυτικά'!N7</f>
        <v>0</v>
      </c>
      <c r="O3" s="412">
        <f>'Σύνολο έργων  αναλυτικά'!O7</f>
        <v>0</v>
      </c>
      <c r="P3" s="410">
        <f>'Σύνολο έργων  αναλυτικά'!P7</f>
        <v>749476.33000000007</v>
      </c>
      <c r="Q3" s="413">
        <f>'Σύνολο έργων  αναλυτικά'!Q7</f>
        <v>8662941.6999999993</v>
      </c>
      <c r="R3" s="413">
        <f>'Σύνολο έργων  αναλυτικά'!R7</f>
        <v>8662941.6999999993</v>
      </c>
      <c r="S3" s="424">
        <f t="shared" ref="S3:S50" si="1">SUM(H3:P3)</f>
        <v>7321243.3138709674</v>
      </c>
      <c r="T3" s="424">
        <f t="shared" ref="T3:T50" si="2">S3-G3</f>
        <v>0</v>
      </c>
    </row>
    <row r="4" spans="1:20" s="6" customFormat="1" ht="40.5" customHeight="1" x14ac:dyDescent="0.25">
      <c r="A4" s="406">
        <f>'Σύνολο έργων  αναλυτικά'!A8</f>
        <v>2</v>
      </c>
      <c r="B4" s="407" t="str">
        <f>'Σύνολο έργων  αναλυτικά'!B8</f>
        <v>Ε.Υ.Δ. Ε.Π. ΥΜΕΠΕΡΑΑ</v>
      </c>
      <c r="C4" s="408" t="str">
        <f>'Σύνολο έργων  αναλυτικά'!C8</f>
        <v>1020236-ΟΡΓΑΝΙΣΜΟΣ ΑΝΑΠΤΥΞΗΣ ΚΡΗΤΗΣ Α.Ε (Ο.Α.Κ. Α.Ε.)</v>
      </c>
      <c r="D4" s="406">
        <f>'Σύνολο έργων  αναλυτικά'!D8</f>
        <v>5003792</v>
      </c>
      <c r="E4" s="408" t="str">
        <f>'Σύνολο έργων  αναλυτικά'!E8</f>
        <v>ΥΔΡΕΥΣΗ ΗΡΑΚΛΕΙΟΥ ΚΑΙ ΑΓ. ΝΙΚΟΛΑΟΥ ΑΠΟ ΤΟ ΦΡΑΓΜΑ ΑΠΟΣΕΛΕΜΗ- ΕΡΓΑ ΕΝΙΣΧΥΣΗΣ ΤΑΜΙΕΥΤΗΡΑ ΦΡΑΓΜΑΤΟΣ ΑΠΟΣΕΛΕΜΗ ΑΠΟ ΤΟ ΟΡΟΠΕΔΙΟ ΛΑΣΙΘΙΟΥ</v>
      </c>
      <c r="F4" s="407" t="str">
        <f>'Σύνολο έργων  αναλυτικά'!F8</f>
        <v xml:space="preserve">Κρήτης </v>
      </c>
      <c r="G4" s="409">
        <f>'Σύνολο έργων  αναλυτικά'!G8</f>
        <v>46180056.689999998</v>
      </c>
      <c r="H4" s="410">
        <f>'Σύνολο έργων  αναλυτικά'!H8</f>
        <v>43084285.549999997</v>
      </c>
      <c r="I4" s="411">
        <f>'Σύνολο έργων  αναλυτικά'!I8</f>
        <v>0</v>
      </c>
      <c r="J4" s="411">
        <f>'Σύνολο έργων  αναλυτικά'!J8</f>
        <v>0</v>
      </c>
      <c r="K4" s="410">
        <f>'Σύνολο έργων  αναλυτικά'!K8</f>
        <v>0</v>
      </c>
      <c r="L4" s="410">
        <f>'Σύνολο έργων  αναλυτικά'!L8</f>
        <v>0</v>
      </c>
      <c r="M4" s="410">
        <f>'Σύνολο έργων  αναλυτικά'!M8</f>
        <v>0</v>
      </c>
      <c r="N4" s="410">
        <f>'Σύνολο έργων  αναλυτικά'!N8</f>
        <v>0</v>
      </c>
      <c r="O4" s="412">
        <f>'Σύνολο έργων  αναλυτικά'!O8</f>
        <v>0</v>
      </c>
      <c r="P4" s="410">
        <f>'Σύνολο έργων  αναλυτικά'!P8</f>
        <v>3095771.14</v>
      </c>
      <c r="Q4" s="413">
        <f>'Σύνολο έργων  αναλυτικά'!Q8</f>
        <v>44238095.020000003</v>
      </c>
      <c r="R4" s="413">
        <f>'Σύνολο έργων  αναλυτικά'!R8</f>
        <v>44238095</v>
      </c>
      <c r="S4" s="424">
        <f t="shared" si="1"/>
        <v>46180056.689999998</v>
      </c>
      <c r="T4" s="424">
        <f t="shared" si="2"/>
        <v>0</v>
      </c>
    </row>
    <row r="5" spans="1:20" s="6" customFormat="1" ht="40.5" customHeight="1" x14ac:dyDescent="0.25">
      <c r="A5" s="406">
        <f>'Σύνολο έργων  αναλυτικά'!A9</f>
        <v>3</v>
      </c>
      <c r="B5" s="407" t="str">
        <f>'Σύνολο έργων  αναλυτικά'!B9</f>
        <v>Ε.Υ.Δ. Ε.Π. ΥΜΕΠΕΡΑΑ</v>
      </c>
      <c r="C5" s="408" t="str">
        <f>'Σύνολο έργων  αναλυτικά'!C9</f>
        <v>40119176-ΔΗΜΟΣ ΘΕΡΜΗΣ</v>
      </c>
      <c r="D5" s="406">
        <f>'Σύνολο έργων  αναλυτικά'!D9</f>
        <v>5001537</v>
      </c>
      <c r="E5" s="408" t="str">
        <f>'Σύνολο έργων  αναλυτικά'!E9</f>
        <v>ΠΡΟΜΗΘΕΙΑ, ΕΓΚΑΤΑΣΤΑΣΗ ΚΑΙ ΘΕΣΗ ΣΕ ΛΕΙΤΟΥΡΓΙΑ ΣΥΣΤΗΜΑΤΟΣ ΕΛΕΓΧΟΥ ΔΙΑΡΡΟΩΝ, ΠΑΡΑΚΟΛΟΥΘΗΣΗΣ ΚΑΙ ΑΥΤΟΜΑΤΟΥ ΕΛΕΓΧΟΥ ΥΔΡΑΥΛΙΚΩΝ ΚΑΙ ΛΕΙΤΟΥΡΓΙΚΩΝ ΠΑΡΑΜΕΤΡΩΝ ΚΕΝΤΡΙΚΟΥ ΣΥΣΤΗΜΑΤΟΣ ΤΡΟΦΟΔΟΣΙΑΣ ΔΙΚΤΥΟΥ ΥΔΡΕΥΣΗΣ ΔΗΜΟΥ ΘΕΡΜΗΣ</v>
      </c>
      <c r="F5" s="407" t="str">
        <f>'Σύνολο έργων  αναλυτικά'!F9</f>
        <v xml:space="preserve">Κεντρικής Μακεδονίας </v>
      </c>
      <c r="G5" s="409">
        <f>'Σύνολο έργων  αναλυτικά'!G9</f>
        <v>1197100</v>
      </c>
      <c r="H5" s="410">
        <f>'Σύνολο έργων  αναλυτικά'!H9</f>
        <v>0</v>
      </c>
      <c r="I5" s="411">
        <f>'Σύνολο έργων  αναλυτικά'!I9</f>
        <v>0</v>
      </c>
      <c r="J5" s="411">
        <f>'Σύνολο έργων  αναλυτικά'!J9</f>
        <v>0</v>
      </c>
      <c r="K5" s="410">
        <f>'Σύνολο έργων  αναλυτικά'!K9</f>
        <v>0</v>
      </c>
      <c r="L5" s="410">
        <f>'Σύνολο έργων  αναλυτικά'!L9</f>
        <v>0</v>
      </c>
      <c r="M5" s="410">
        <f>'Σύνολο έργων  αναλυτικά'!M9</f>
        <v>1197100</v>
      </c>
      <c r="N5" s="410">
        <f>'Σύνολο έργων  αναλυτικά'!N9</f>
        <v>0</v>
      </c>
      <c r="O5" s="412">
        <f>'Σύνολο έργων  αναλυτικά'!O9</f>
        <v>0</v>
      </c>
      <c r="P5" s="410">
        <f>'Σύνολο έργων  αναλυτικά'!P9</f>
        <v>0</v>
      </c>
      <c r="Q5" s="413">
        <f>'Σύνολο έργων  αναλυτικά'!Q9</f>
        <v>1176749.3</v>
      </c>
      <c r="R5" s="413">
        <f>'Σύνολο έργων  αναλυτικά'!R9</f>
        <v>1176749.3</v>
      </c>
      <c r="S5" s="424">
        <f t="shared" si="1"/>
        <v>1197100</v>
      </c>
      <c r="T5" s="424">
        <f t="shared" si="2"/>
        <v>0</v>
      </c>
    </row>
    <row r="6" spans="1:20" s="6" customFormat="1" ht="40.5" customHeight="1" x14ac:dyDescent="0.25">
      <c r="A6" s="406">
        <f>'Σύνολο έργων  αναλυτικά'!A10</f>
        <v>4</v>
      </c>
      <c r="B6" s="407" t="str">
        <f>'Σύνολο έργων  αναλυτικά'!B10</f>
        <v>Ε.Υ.Δ. Ε.Π. ΥΜΕΠΕΡΑΑ</v>
      </c>
      <c r="C6" s="408" t="str">
        <f>'Σύνολο έργων  αναλυτικά'!C10</f>
        <v>4040205-ΔΕΥΑ ΚΑΤΕΡΙΝΗΣ</v>
      </c>
      <c r="D6" s="406">
        <f>'Σύνολο έργων  αναλυτικά'!D10</f>
        <v>5001567</v>
      </c>
      <c r="E6" s="408" t="str">
        <f>'Σύνολο έργων  αναλυτικά'!E10</f>
        <v>Προμήθεια και Εγκατάσταση Συστήματος Ελέγχου και Τηλεχειρισμού για τον Έλεγχο Διαρροών Ύδρευσης ΔΕ Κατερίνης και ΔΕ Παραλίας</v>
      </c>
      <c r="F6" s="407" t="str">
        <f>'Σύνολο έργων  αναλυτικά'!F10</f>
        <v xml:space="preserve">Κεντρικής Μακεδονίας </v>
      </c>
      <c r="G6" s="409">
        <f>'Σύνολο έργων  αναλυτικά'!G10</f>
        <v>1209666.1000000001</v>
      </c>
      <c r="H6" s="410">
        <f>'Σύνολο έργων  αναλυτικά'!H10</f>
        <v>0</v>
      </c>
      <c r="I6" s="411">
        <f>'Σύνολο έργων  αναλυτικά'!I10</f>
        <v>0</v>
      </c>
      <c r="J6" s="411">
        <f>'Σύνολο έργων  αναλυτικά'!J10</f>
        <v>0</v>
      </c>
      <c r="K6" s="410">
        <f>'Σύνολο έργων  αναλυτικά'!K10</f>
        <v>0</v>
      </c>
      <c r="L6" s="410">
        <f>'Σύνολο έργων  αναλυτικά'!L10</f>
        <v>0</v>
      </c>
      <c r="M6" s="410">
        <f>'Σύνολο έργων  αναλυτικά'!M10</f>
        <v>1209666.1000000001</v>
      </c>
      <c r="N6" s="410">
        <f>'Σύνολο έργων  αναλυτικά'!N10</f>
        <v>0</v>
      </c>
      <c r="O6" s="412">
        <f>'Σύνολο έργων  αναλυτικά'!O10</f>
        <v>0</v>
      </c>
      <c r="P6" s="410">
        <f>'Σύνολο έργων  αναλυτικά'!P10</f>
        <v>0</v>
      </c>
      <c r="Q6" s="413">
        <f>'Σύνολο έργων  αναλυτικά'!Q10</f>
        <v>1196362.06</v>
      </c>
      <c r="R6" s="413">
        <f>'Σύνολο έργων  αναλυτικά'!R10</f>
        <v>1196362.06</v>
      </c>
      <c r="S6" s="424">
        <f t="shared" si="1"/>
        <v>1209666.1000000001</v>
      </c>
      <c r="T6" s="424">
        <f t="shared" si="2"/>
        <v>0</v>
      </c>
    </row>
    <row r="7" spans="1:20" s="6" customFormat="1" ht="40.5" customHeight="1" x14ac:dyDescent="0.25">
      <c r="A7" s="406">
        <f>'Σύνολο έργων  αναλυτικά'!A11</f>
        <v>5</v>
      </c>
      <c r="B7" s="407" t="str">
        <f>'Σύνολο έργων  αναλυτικά'!B11</f>
        <v>Ε.Υ.Δ. Ε.Π. ΥΜΕΠΕΡΑΑ</v>
      </c>
      <c r="C7" s="408" t="str">
        <f>'Σύνολο έργων  αναλυτικά'!C11</f>
        <v>4041006-ΔΗΜΟΤΙΚΗ ΕΠΙΧΕΙΡΗΣΗ ΥΔΡΕΥΣΗΣ ΑΠΟΧΕΤΕΥΣΗΣ ΤΡΙΠΟΛΗΣ</v>
      </c>
      <c r="D7" s="406">
        <f>'Σύνολο έργων  αναλυτικά'!D11</f>
        <v>5001434</v>
      </c>
      <c r="E7" s="408" t="str">
        <f>'Σύνολο έργων  αναλυτικά'!E11</f>
        <v>ΠΡΟΜΗΘΕΙΑ, ΕΓΚΑΤΑΣΤΑΣΗ ΚΑΙ ΘΕΣΗ ΣΕ ΛΕΙΤΟΥΡΓΙΑ ΣΥΣΤΗΜΑΤΟΣ ΤΗΛΕ-ΕΛΕΓΧΟΥ / ΤΗΛΕΧΕΙΡΙΣΜΟΥ ΓΙΑ ΤΟΝ ΕΛΕΓΧΟ ΤΩΝ ΔΙΑΡΡΟΩΝ ΚΑΙ ΤΗ ΣΥΓΧΡΟΝΗ ΔΙΑΧΕΙΡΙΣΗ ΤΟΥ ΔΙΚΤΥΟΥ ΥΔΡΕΥΣΗΣ ΤΗΣ Δ.Ε.Υ.Α. ΤΡΙΠΟΛΗΣ</v>
      </c>
      <c r="F7" s="407" t="str">
        <f>'Σύνολο έργων  αναλυτικά'!F11</f>
        <v xml:space="preserve">Πελοποννήσου </v>
      </c>
      <c r="G7" s="409">
        <f>'Σύνολο έργων  αναλυτικά'!G11</f>
        <v>1431053</v>
      </c>
      <c r="H7" s="410">
        <f>'Σύνολο έργων  αναλυτικά'!H11</f>
        <v>0</v>
      </c>
      <c r="I7" s="411">
        <f>'Σύνολο έργων  αναλυτικά'!I11</f>
        <v>0</v>
      </c>
      <c r="J7" s="411">
        <f>'Σύνολο έργων  αναλυτικά'!J11</f>
        <v>0</v>
      </c>
      <c r="K7" s="410">
        <f>'Σύνολο έργων  αναλυτικά'!K11</f>
        <v>0</v>
      </c>
      <c r="L7" s="410">
        <f>'Σύνολο έργων  αναλυτικά'!L11</f>
        <v>0</v>
      </c>
      <c r="M7" s="410">
        <f>'Σύνολο έργων  αναλυτικά'!M11</f>
        <v>1431053</v>
      </c>
      <c r="N7" s="410">
        <f>'Σύνολο έργων  αναλυτικά'!N11</f>
        <v>0</v>
      </c>
      <c r="O7" s="412">
        <f>'Σύνολο έργων  αναλυτικά'!O11</f>
        <v>0</v>
      </c>
      <c r="P7" s="410">
        <f>'Σύνολο έργων  αναλυτικά'!P11</f>
        <v>0</v>
      </c>
      <c r="Q7" s="413">
        <f>'Σύνολο έργων  αναλυτικά'!Q11</f>
        <v>1431053</v>
      </c>
      <c r="R7" s="413">
        <f>'Σύνολο έργων  αναλυτικά'!R11</f>
        <v>1431053</v>
      </c>
      <c r="S7" s="424">
        <f t="shared" si="1"/>
        <v>1431053</v>
      </c>
      <c r="T7" s="424">
        <f t="shared" si="2"/>
        <v>0</v>
      </c>
    </row>
    <row r="8" spans="1:20" s="6" customFormat="1" ht="40.5" customHeight="1" x14ac:dyDescent="0.25">
      <c r="A8" s="406">
        <f>'Σύνολο έργων  αναλυτικά'!A12</f>
        <v>6</v>
      </c>
      <c r="B8" s="407" t="str">
        <f>'Σύνολο έργων  αναλυτικά'!B12</f>
        <v>Ε.Υ.Δ. Ε.Π. ΥΜΕΠΕΡΑΑ</v>
      </c>
      <c r="C8" s="408" t="str">
        <f>'Σύνολο έργων  αναλυτικά'!C12</f>
        <v>4040143-ΔΗΜΟΤΙΚΗ ΕΠΙΧΕΙΡΗΣΗ ΥΔΡΕΥΣΗΣ ΑΠΟΧΕΤΕΥΣΗΣ ΔΡΑΜΑΣ</v>
      </c>
      <c r="D8" s="406">
        <f>'Σύνολο έργων  αναλυτικά'!D12</f>
        <v>5001572</v>
      </c>
      <c r="E8" s="408" t="str">
        <f>'Σύνολο έργων  αναλυτικά'!E12</f>
        <v>Επέκταση συστήματος ελέγχου διαρροών Δήμου Δράμας</v>
      </c>
      <c r="F8" s="407" t="str">
        <f>'Σύνολο έργων  αναλυτικά'!F12</f>
        <v>Ανατολικής Μακεδονίας, Θράκης</v>
      </c>
      <c r="G8" s="409">
        <f>'Σύνολο έργων  αναλυτικά'!G12</f>
        <v>1499800</v>
      </c>
      <c r="H8" s="410">
        <f>'Σύνολο έργων  αναλυτικά'!H12</f>
        <v>0</v>
      </c>
      <c r="I8" s="411">
        <f>'Σύνολο έργων  αναλυτικά'!I12</f>
        <v>0</v>
      </c>
      <c r="J8" s="411">
        <f>'Σύνολο έργων  αναλυτικά'!J12</f>
        <v>0</v>
      </c>
      <c r="K8" s="410">
        <f>'Σύνολο έργων  αναλυτικά'!K12</f>
        <v>0</v>
      </c>
      <c r="L8" s="410">
        <f>'Σύνολο έργων  αναλυτικά'!L12</f>
        <v>0</v>
      </c>
      <c r="M8" s="410">
        <f>'Σύνολο έργων  αναλυτικά'!M12</f>
        <v>1499800</v>
      </c>
      <c r="N8" s="410">
        <f>'Σύνολο έργων  αναλυτικά'!N12</f>
        <v>0</v>
      </c>
      <c r="O8" s="412">
        <f>'Σύνολο έργων  αναλυτικά'!O12</f>
        <v>0</v>
      </c>
      <c r="P8" s="410">
        <f>'Σύνολο έργων  αναλυτικά'!P12</f>
        <v>0</v>
      </c>
      <c r="Q8" s="413">
        <f>'Σύνολο έργων  αναλυτικά'!Q12</f>
        <v>1399770</v>
      </c>
      <c r="R8" s="413">
        <f>'Σύνολο έργων  αναλυτικά'!R12</f>
        <v>1399770</v>
      </c>
      <c r="S8" s="424">
        <f t="shared" si="1"/>
        <v>1499800</v>
      </c>
      <c r="T8" s="424">
        <f t="shared" si="2"/>
        <v>0</v>
      </c>
    </row>
    <row r="9" spans="1:20" s="6" customFormat="1" ht="40.5" customHeight="1" x14ac:dyDescent="0.25">
      <c r="A9" s="406">
        <f>'Σύνολο έργων  αναλυτικά'!A13</f>
        <v>7</v>
      </c>
      <c r="B9" s="407" t="str">
        <f>'Σύνολο έργων  αναλυτικά'!B13</f>
        <v>Ε.Υ.Δ. Ε.Π. ΥΜΕΠΕΡΑΑ</v>
      </c>
      <c r="C9" s="408" t="str">
        <f>'Σύνολο έργων  αναλυτικά'!C13</f>
        <v>1011382-ΕΙΔΙΚΗ ΥΠΗΡΕΣΙΑ ΔΗΜΟΣΙΩΝ ΕΡΓΩΝ ΚΑΤΑΣΚΕΥΗΣ ΥΔΡΑΥΛΙΚΩΝ ΥΠΟΔΟΜΩΝ</v>
      </c>
      <c r="D9" s="406">
        <f>'Σύνολο έργων  αναλυτικά'!D13</f>
        <v>5007751</v>
      </c>
      <c r="E9" s="408" t="str">
        <f>'Σύνολο έργων  αναλυτικά'!E13</f>
        <v>ΕΡΓΑ ΥΔΡΕΥΣΗΣ ΑΜΦΙΛΟΧΙΑΣ ΒΑΛΤΟΥ</v>
      </c>
      <c r="F9" s="407" t="str">
        <f>'Σύνολο έργων  αναλυτικά'!F13</f>
        <v xml:space="preserve">Δυτικής Ελλάδας </v>
      </c>
      <c r="G9" s="409">
        <f>'Σύνολο έργων  αναλυτικά'!G13</f>
        <v>7081719.6622580644</v>
      </c>
      <c r="H9" s="410">
        <f>'Σύνολο έργων  αναλυτικά'!H13</f>
        <v>0</v>
      </c>
      <c r="I9" s="411">
        <f>'Σύνολο έργων  αναλυτικά'!I13</f>
        <v>0</v>
      </c>
      <c r="J9" s="411">
        <f>'Σύνολο έργων  αναλυτικά'!J13</f>
        <v>6220216.5322580645</v>
      </c>
      <c r="K9" s="410">
        <f>'Σύνολο έργων  αναλυτικά'!K13</f>
        <v>0</v>
      </c>
      <c r="L9" s="410">
        <f>'Σύνολο έργων  αναλυτικά'!L13</f>
        <v>0</v>
      </c>
      <c r="M9" s="410">
        <f>'Σύνολο έργων  αναλυτικά'!M13</f>
        <v>0</v>
      </c>
      <c r="N9" s="410">
        <f>'Σύνολο έργων  αναλυτικά'!N13</f>
        <v>0</v>
      </c>
      <c r="O9" s="412">
        <f>'Σύνολο έργων  αναλυτικά'!O13</f>
        <v>0</v>
      </c>
      <c r="P9" s="410">
        <f>'Σύνολο έργων  αναλυτικά'!P13</f>
        <v>861503.13</v>
      </c>
      <c r="Q9" s="413">
        <f>'Σύνολο έργων  αναλυτικά'!Q13</f>
        <v>7713068.5</v>
      </c>
      <c r="R9" s="413">
        <f>'Σύνολο έργων  αναλυτικά'!R13</f>
        <v>7218397.5600000005</v>
      </c>
      <c r="S9" s="424">
        <f t="shared" si="1"/>
        <v>7081719.6622580644</v>
      </c>
      <c r="T9" s="424">
        <f t="shared" si="2"/>
        <v>0</v>
      </c>
    </row>
    <row r="10" spans="1:20" s="6" customFormat="1" ht="40.5" customHeight="1" x14ac:dyDescent="0.25">
      <c r="A10" s="406">
        <f>'Σύνολο έργων  αναλυτικά'!A14</f>
        <v>8</v>
      </c>
      <c r="B10" s="407" t="str">
        <f>'Σύνολο έργων  αναλυτικά'!B14</f>
        <v>Ε.Υ.Δ. Ε.Π. ΥΜΕΠΕΡΑΑ</v>
      </c>
      <c r="C10" s="408" t="str">
        <f>'Σύνολο έργων  αναλυτικά'!C14</f>
        <v>4041063-ΔΗΜΟΤΙΚΗ ΕΠΙΧΕΙΡΗΣΗ ΥΔΡΕΥΣΗΣ- ΑΠΟΧΕΤΕΥΣΗΣ ΞΥΛΟΚΑΣΤΡΟΥ-ΕΥΡΩΣΤΙΝΗΣ</v>
      </c>
      <c r="D10" s="406">
        <f>'Σύνολο έργων  αναλυτικά'!D14</f>
        <v>5001656</v>
      </c>
      <c r="E10" s="408" t="str">
        <f>'Σύνολο έργων  αναλυτικά'!E14</f>
        <v>ΠΡΟΜΗΘΕΙΑ, ΕΓΚΑΤΑΣΤΑΣΗ ΚΑΙ ΘΕΣΗ ΣΕ ΛΕΙΤΟΥΡΓΙΑ ΣΥΣΤΗΜΑΤΟΣ ΤΗΛΕΕΛΕΓΧΟΥ – ΤΗΛΕΧΕΙΡΙΣΜΟΥ ΚΑΙ ΑΝΙΧΝΕΥΣΗΣ ΔΙΑΡΡΟΩΝ ΤΟΥ ΔΙΚΤΥΟΥ ΥΔΡΕΥΣΗΣ ΤΩΝ  Δ.Ε. ΞΥΛΟΚΑΣΤΡΟΥ, ΕΥΡΩΣΤΙΝΗΣ ΤΗΣ ΔΕΥΑΞΕ ΚΑΙ ΕΝΤΑΞΗ ΤΟΥ ΣΤΟ ΥΠΑΡΧΟΝ ΣΥΣΤΗΜΑ.</v>
      </c>
      <c r="F10" s="407" t="str">
        <f>'Σύνολο έργων  αναλυτικά'!F14</f>
        <v xml:space="preserve">Πελοποννήσου </v>
      </c>
      <c r="G10" s="409">
        <f>'Σύνολο έργων  αναλυτικά'!G14</f>
        <v>938122</v>
      </c>
      <c r="H10" s="410">
        <f>'Σύνολο έργων  αναλυτικά'!H14</f>
        <v>0</v>
      </c>
      <c r="I10" s="411">
        <f>'Σύνολο έργων  αναλυτικά'!I14</f>
        <v>0</v>
      </c>
      <c r="J10" s="411">
        <f>'Σύνολο έργων  αναλυτικά'!J14</f>
        <v>0</v>
      </c>
      <c r="K10" s="410">
        <f>'Σύνολο έργων  αναλυτικά'!K14</f>
        <v>0</v>
      </c>
      <c r="L10" s="410">
        <f>'Σύνολο έργων  αναλυτικά'!L14</f>
        <v>0</v>
      </c>
      <c r="M10" s="410">
        <f>'Σύνολο έργων  αναλυτικά'!M14</f>
        <v>938122</v>
      </c>
      <c r="N10" s="410">
        <f>'Σύνολο έργων  αναλυτικά'!N14</f>
        <v>0</v>
      </c>
      <c r="O10" s="412">
        <f>'Σύνολο έργων  αναλυτικά'!O14</f>
        <v>0</v>
      </c>
      <c r="P10" s="410">
        <f>'Σύνολο έργων  αναλυτικά'!P14</f>
        <v>0</v>
      </c>
      <c r="Q10" s="413">
        <f>'Σύνολο έργων  αναλυτικά'!Q14</f>
        <v>938122</v>
      </c>
      <c r="R10" s="413">
        <f>'Σύνολο έργων  αναλυτικά'!R14</f>
        <v>938122</v>
      </c>
      <c r="S10" s="424">
        <f t="shared" si="1"/>
        <v>938122</v>
      </c>
      <c r="T10" s="424">
        <f t="shared" si="2"/>
        <v>0</v>
      </c>
    </row>
    <row r="11" spans="1:20" s="6" customFormat="1" ht="40.5" customHeight="1" x14ac:dyDescent="0.25">
      <c r="A11" s="406">
        <f>'Σύνολο έργων  αναλυτικά'!A15</f>
        <v>9</v>
      </c>
      <c r="B11" s="407" t="str">
        <f>'Σύνολο έργων  αναλυτικά'!B15</f>
        <v>Ε.Υ.Δ. Ε.Π. ΥΜΕΠΕΡΑΑ</v>
      </c>
      <c r="C11" s="408" t="str">
        <f>'Σύνολο έργων  αναλυτικά'!C15</f>
        <v>40149092-ΔΗΜΟΣ ΝΕΑΣ ΠΡΟΠΟΝΤΙΔΑΣ</v>
      </c>
      <c r="D11" s="406">
        <f>'Σύνολο έργων  αναλυτικά'!D15</f>
        <v>5001756</v>
      </c>
      <c r="E11" s="408" t="str">
        <f>'Σύνολο έργων  αναλυτικά'!E15</f>
        <v>Εγκατάσταση συστημάτων τηλεμετρίας και αυτοματισμού στα δίκτυα ύδρευσης και ηλεκτρονικό σύστημα εντοπισμού και ελέγχου διαρροών στα εσωτερικά δίκτυα των Τ.Δ. της Δ.Ε. Μουδανιών του Δήμου Ν. Προποντίδας</v>
      </c>
      <c r="F11" s="407" t="str">
        <f>'Σύνολο έργων  αναλυτικά'!F15</f>
        <v xml:space="preserve">Κεντρικής Μακεδονίας </v>
      </c>
      <c r="G11" s="409">
        <f>'Σύνολο έργων  αναλυτικά'!G15</f>
        <v>1469480</v>
      </c>
      <c r="H11" s="410">
        <f>'Σύνολο έργων  αναλυτικά'!H15</f>
        <v>0</v>
      </c>
      <c r="I11" s="411">
        <f>'Σύνολο έργων  αναλυτικά'!I15</f>
        <v>0</v>
      </c>
      <c r="J11" s="411">
        <f>'Σύνολο έργων  αναλυτικά'!J15</f>
        <v>0</v>
      </c>
      <c r="K11" s="410">
        <f>'Σύνολο έργων  αναλυτικά'!K15</f>
        <v>0</v>
      </c>
      <c r="L11" s="410">
        <f>'Σύνολο έργων  αναλυτικά'!L15</f>
        <v>0</v>
      </c>
      <c r="M11" s="410">
        <f>'Σύνολο έργων  αναλυτικά'!M15</f>
        <v>1469480</v>
      </c>
      <c r="N11" s="410">
        <f>'Σύνολο έργων  αναλυτικά'!N15</f>
        <v>0</v>
      </c>
      <c r="O11" s="412">
        <f>'Σύνολο έργων  αναλυτικά'!O15</f>
        <v>0</v>
      </c>
      <c r="P11" s="410">
        <f>'Σύνολο έργων  αναλυτικά'!P15</f>
        <v>0</v>
      </c>
      <c r="Q11" s="413">
        <f>'Σύνολο έργων  αναλυτικά'!Q15</f>
        <v>0</v>
      </c>
      <c r="R11" s="413">
        <f>'Σύνολο έργων  αναλυτικά'!R15</f>
        <v>1469480</v>
      </c>
      <c r="S11" s="424">
        <f t="shared" si="1"/>
        <v>1469480</v>
      </c>
      <c r="T11" s="424">
        <f t="shared" si="2"/>
        <v>0</v>
      </c>
    </row>
    <row r="12" spans="1:20" s="6" customFormat="1" ht="40.5" customHeight="1" x14ac:dyDescent="0.25">
      <c r="A12" s="406">
        <f>'Σύνολο έργων  αναλυτικά'!A16</f>
        <v>10</v>
      </c>
      <c r="B12" s="407" t="str">
        <f>'Σύνολο έργων  αναλυτικά'!B16</f>
        <v>Ε.Υ.Δ. Ε.Π. ΥΜΕΠΕΡΑΑ</v>
      </c>
      <c r="C12" s="408" t="str">
        <f>'Σύνολο έργων  αναλυτικά'!C16</f>
        <v>40144174-ΔΗΜΟΣ ΕΜΜΑΝΟΥΗΛ ΠΑΠΠΑ</v>
      </c>
      <c r="D12" s="406">
        <f>'Σύνολο έργων  αναλυτικά'!D16</f>
        <v>5001322</v>
      </c>
      <c r="E12" s="408" t="str">
        <f>'Σύνολο έργων  αναλυτικά'!E16</f>
        <v>ΑΝΑΒΑΘΜΙΣΗ ΔΙΚΤΥΩΝ ΥΔΡΕΥΣΗΣ Τ.Κ. ΑΓΙΟΥ ΠΝΕΥΜΑΤΟΣ, ΕΜΜΑΝΟΥΗΛ ΠΑΠΠΑ, ΔΑΦΝΟΥΔΙΟΥ, ΤΟΥΜΠΑΣ ΔΗΜΟΥ ΕΜΜΑΝΟΥΗΛ ΠΑΠΠΑ</v>
      </c>
      <c r="F12" s="407" t="str">
        <f>'Σύνολο έργων  αναλυτικά'!F16</f>
        <v xml:space="preserve">Κεντρικής Μακεδονίας </v>
      </c>
      <c r="G12" s="409">
        <f>'Σύνολο έργων  αναλυτικά'!G16</f>
        <v>1450000</v>
      </c>
      <c r="H12" s="410">
        <f>'Σύνολο έργων  αναλυτικά'!H16</f>
        <v>0</v>
      </c>
      <c r="I12" s="411">
        <f>'Σύνολο έργων  αναλυτικά'!I16</f>
        <v>0</v>
      </c>
      <c r="J12" s="411">
        <f>'Σύνολο έργων  αναλυτικά'!J16</f>
        <v>0</v>
      </c>
      <c r="K12" s="410">
        <f>'Σύνολο έργων  αναλυτικά'!K16</f>
        <v>0</v>
      </c>
      <c r="L12" s="410">
        <f>'Σύνολο έργων  αναλυτικά'!L16</f>
        <v>1450000</v>
      </c>
      <c r="M12" s="410">
        <f>'Σύνολο έργων  αναλυτικά'!M16</f>
        <v>0</v>
      </c>
      <c r="N12" s="410">
        <f>'Σύνολο έργων  αναλυτικά'!N16</f>
        <v>0</v>
      </c>
      <c r="O12" s="412">
        <f>'Σύνολο έργων  αναλυτικά'!O16</f>
        <v>0</v>
      </c>
      <c r="P12" s="410">
        <f>'Σύνολο έργων  αναλυτικά'!P16</f>
        <v>0</v>
      </c>
      <c r="Q12" s="413">
        <f>'Σύνολο έργων  αναλυτικά'!Q16</f>
        <v>585551.53566000005</v>
      </c>
      <c r="R12" s="413">
        <f>'Σύνολο έργων  αναλυτικά'!R16</f>
        <v>585551.53555999999</v>
      </c>
      <c r="S12" s="424">
        <f t="shared" si="1"/>
        <v>1450000</v>
      </c>
      <c r="T12" s="424">
        <f t="shared" si="2"/>
        <v>0</v>
      </c>
    </row>
    <row r="13" spans="1:20" s="6" customFormat="1" ht="40.5" customHeight="1" x14ac:dyDescent="0.25">
      <c r="A13" s="406">
        <f>'Σύνολο έργων  αναλυτικά'!A17</f>
        <v>11</v>
      </c>
      <c r="B13" s="407" t="str">
        <f>'Σύνολο έργων  αναλυτικά'!B17</f>
        <v>Ε.Υ.Δ. Ε.Π. ΥΜΕΠΕΡΑΑ</v>
      </c>
      <c r="C13" s="408" t="str">
        <f>'Σύνολο έργων  αναλυτικά'!C17</f>
        <v>40107094-ΔΗΜΟΣ ΔΙΣΤΟΜΟΥ - ΑΡΑΧΟΒΑΣ - ΑΝΤΙΚΥΡΑΣ</v>
      </c>
      <c r="D13" s="406">
        <f>'Σύνολο έργων  αναλυτικά'!D17</f>
        <v>5001709</v>
      </c>
      <c r="E13" s="408" t="str">
        <f>'Σύνολο έργων  αναλυτικά'!E17</f>
        <v>ΕΛΕΓΧΟΣ ΔΙΑΡΡΟΩΝ, ΕΞΟΙΚΟΝΟΜΗΣΗ ΥΔΑΤΟΣ ΚΑΙ ΕΝΕΡΓΕΙΑΣ ΔΙΚΤΥΩΝ ΥΔΡΕΥΣΗΣ ΔΗΜΟΥ ΔΙΣΤΟΜΟΥ-ΑΡΑΧΟΒΑΣ-ΑΝΤΙΚΥΡΑΣ</v>
      </c>
      <c r="F13" s="407" t="str">
        <f>'Σύνολο έργων  αναλυτικά'!F17</f>
        <v xml:space="preserve">Στερεάς Ελλάδας </v>
      </c>
      <c r="G13" s="409">
        <f>'Σύνολο έργων  αναλυτικά'!G17</f>
        <v>1126356.83</v>
      </c>
      <c r="H13" s="410">
        <f>'Σύνολο έργων  αναλυτικά'!H17</f>
        <v>0</v>
      </c>
      <c r="I13" s="411">
        <f>'Σύνολο έργων  αναλυτικά'!I17</f>
        <v>0</v>
      </c>
      <c r="J13" s="411">
        <f>'Σύνολο έργων  αναλυτικά'!J17</f>
        <v>0</v>
      </c>
      <c r="K13" s="410">
        <f>'Σύνολο έργων  αναλυτικά'!K17</f>
        <v>0</v>
      </c>
      <c r="L13" s="410">
        <f>'Σύνολο έργων  αναλυτικά'!L17</f>
        <v>0</v>
      </c>
      <c r="M13" s="410">
        <f>'Σύνολο έργων  αναλυτικά'!M17</f>
        <v>1126356.83</v>
      </c>
      <c r="N13" s="410">
        <f>'Σύνολο έργων  αναλυτικά'!N17</f>
        <v>0</v>
      </c>
      <c r="O13" s="412">
        <f>'Σύνολο έργων  αναλυτικά'!O17</f>
        <v>0</v>
      </c>
      <c r="P13" s="410">
        <f>'Σύνολο έργων  αναλυτικά'!P17</f>
        <v>0</v>
      </c>
      <c r="Q13" s="413">
        <f>'Σύνολο έργων  αναλυτικά'!Q17</f>
        <v>1126356.83</v>
      </c>
      <c r="R13" s="413">
        <f>'Σύνολο έργων  αναλυτικά'!R17</f>
        <v>1126356.83</v>
      </c>
      <c r="S13" s="424">
        <f t="shared" si="1"/>
        <v>1126356.83</v>
      </c>
      <c r="T13" s="424">
        <f t="shared" si="2"/>
        <v>0</v>
      </c>
    </row>
    <row r="14" spans="1:20" s="6" customFormat="1" ht="40.5" customHeight="1" x14ac:dyDescent="0.25">
      <c r="A14" s="406">
        <f>'Σύνολο έργων  αναλυτικά'!A18</f>
        <v>12</v>
      </c>
      <c r="B14" s="407" t="str">
        <f>'Σύνολο έργων  αναλυτικά'!B18</f>
        <v>Ε.Υ.Δ. Ε.Π. ΥΜΕΠΕΡΑΑ</v>
      </c>
      <c r="C14" s="408" t="str">
        <f>'Σύνολο έργων  αναλυτικά'!C18</f>
        <v>4040804-ΔΗΜΟΤΙΚΗ ΕΠΙΧΕΙΡΗΣΗ ΥΔΡΕΥΣΗΣ ΑΠΟΧΕΤΕΥΣΗΣ ΧΑΛΚΙΔΑΣ</v>
      </c>
      <c r="D14" s="406">
        <f>'Σύνολο έργων  αναλυτικά'!D18</f>
        <v>5001050</v>
      </c>
      <c r="E14" s="408" t="str">
        <f>'Σύνολο έργων  αναλυτικά'!E18</f>
        <v>ΠΡΟΜΗΘΕΙΑ ΣΥΣΤΗΜΑΤΟΣ ΔΙΑΧΕΙΡΙΣΗΣ &amp; ΕΛΕΓΧΟΥ ΔΙΑΡΡΟΩΝ ΕΣΩΤΕΡΙΚΩΝ ΔΙΚΤΥΩΝ ΥΔΡΕΥΣΗΣ Δ.Ε. ΔΗΜΟΥ ΧΑΛΚΙΔΑΣ</v>
      </c>
      <c r="F14" s="407" t="str">
        <f>'Σύνολο έργων  αναλυτικά'!F18</f>
        <v xml:space="preserve">Στερεάς Ελλάδας </v>
      </c>
      <c r="G14" s="409">
        <f>'Σύνολο έργων  αναλυτικά'!G18</f>
        <v>1407478</v>
      </c>
      <c r="H14" s="410">
        <f>'Σύνολο έργων  αναλυτικά'!H18</f>
        <v>0</v>
      </c>
      <c r="I14" s="411">
        <f>'Σύνολο έργων  αναλυτικά'!I18</f>
        <v>0</v>
      </c>
      <c r="J14" s="411">
        <f>'Σύνολο έργων  αναλυτικά'!J18</f>
        <v>0</v>
      </c>
      <c r="K14" s="410">
        <f>'Σύνολο έργων  αναλυτικά'!K18</f>
        <v>0</v>
      </c>
      <c r="L14" s="410">
        <f>'Σύνολο έργων  αναλυτικά'!L18</f>
        <v>0</v>
      </c>
      <c r="M14" s="410">
        <f>'Σύνολο έργων  αναλυτικά'!M18</f>
        <v>1407478</v>
      </c>
      <c r="N14" s="410">
        <f>'Σύνολο έργων  αναλυτικά'!N18</f>
        <v>0</v>
      </c>
      <c r="O14" s="412">
        <f>'Σύνολο έργων  αναλυτικά'!O18</f>
        <v>0</v>
      </c>
      <c r="P14" s="410">
        <f>'Σύνολο έργων  αναλυτικά'!P18</f>
        <v>0</v>
      </c>
      <c r="Q14" s="413">
        <f>'Σύνολο έργων  αναλυτικά'!Q18</f>
        <v>0</v>
      </c>
      <c r="R14" s="413">
        <f>'Σύνολο έργων  αναλυτικά'!R18</f>
        <v>1450000</v>
      </c>
      <c r="S14" s="424">
        <f t="shared" si="1"/>
        <v>1407478</v>
      </c>
      <c r="T14" s="424">
        <f t="shared" si="2"/>
        <v>0</v>
      </c>
    </row>
    <row r="15" spans="1:20" s="6" customFormat="1" ht="40.5" customHeight="1" x14ac:dyDescent="0.25">
      <c r="A15" s="406">
        <f>'Σύνολο έργων  αναλυτικά'!A19</f>
        <v>13</v>
      </c>
      <c r="B15" s="407" t="str">
        <f>'Σύνολο έργων  αναλυτικά'!B19</f>
        <v>Ε.Υ.Δ. Ε.Π. ΥΜΕΠΕΡΑΑ</v>
      </c>
      <c r="C15" s="408" t="str">
        <f>'Σύνολο έργων  αναλυτικά'!C19</f>
        <v>40146216-ΔΗΜΟΣ ΚΑΜΕΝΩΝ ΒΟΥΡΛΩΝ</v>
      </c>
      <c r="D15" s="406">
        <f>'Σύνολο έργων  αναλυτικά'!D19</f>
        <v>5001718</v>
      </c>
      <c r="E15" s="408" t="str">
        <f>'Σύνολο έργων  αναλυτικά'!E19</f>
        <v>ΠΡΟΜΗΘΕΙΑ ΣΥΣΤΗΜΑΤΟΣ ΒΕΛΤΙΩΣΗΣ, ΕΚΣΥΓΧΡΟΝΙΣΜΟΥ ΚΑΙ ΕΛΕΓΧΟΥ ΔΙΑΡΡΟΩΝ ΔΙΚΤΥΩΝ ΥΔΡΕΥΣΗΣ ΔΗΜΟΥ ΚΑΜΕΝΩΝ ΒΟΥΡΛΩΝ</v>
      </c>
      <c r="F15" s="407" t="str">
        <f>'Σύνολο έργων  αναλυτικά'!F19</f>
        <v xml:space="preserve">Στερεάς Ελλάδας </v>
      </c>
      <c r="G15" s="409">
        <f>'Σύνολο έργων  αναλυτικά'!G19</f>
        <v>1190190</v>
      </c>
      <c r="H15" s="410">
        <f>'Σύνολο έργων  αναλυτικά'!H19</f>
        <v>0</v>
      </c>
      <c r="I15" s="411">
        <f>'Σύνολο έργων  αναλυτικά'!I19</f>
        <v>0</v>
      </c>
      <c r="J15" s="411">
        <f>'Σύνολο έργων  αναλυτικά'!J19</f>
        <v>0</v>
      </c>
      <c r="K15" s="410">
        <f>'Σύνολο έργων  αναλυτικά'!K19</f>
        <v>0</v>
      </c>
      <c r="L15" s="410">
        <f>'Σύνολο έργων  αναλυτικά'!L19</f>
        <v>0</v>
      </c>
      <c r="M15" s="410">
        <f>'Σύνολο έργων  αναλυτικά'!M19</f>
        <v>1190190</v>
      </c>
      <c r="N15" s="410">
        <f>'Σύνολο έργων  αναλυτικά'!N19</f>
        <v>0</v>
      </c>
      <c r="O15" s="412">
        <f>'Σύνολο έργων  αναλυτικά'!O19</f>
        <v>0</v>
      </c>
      <c r="P15" s="410">
        <f>'Σύνολο έργων  αναλυτικά'!P19</f>
        <v>0</v>
      </c>
      <c r="Q15" s="413">
        <f>'Σύνολο έργων  αναλυτικά'!Q19</f>
        <v>1124461.75725</v>
      </c>
      <c r="R15" s="413">
        <f>'Σύνολο έργων  αναλυτικά'!R19</f>
        <v>1124461.75725</v>
      </c>
      <c r="S15" s="424">
        <f t="shared" si="1"/>
        <v>1190190</v>
      </c>
      <c r="T15" s="424">
        <f t="shared" si="2"/>
        <v>0</v>
      </c>
    </row>
    <row r="16" spans="1:20" s="6" customFormat="1" ht="40.5" customHeight="1" x14ac:dyDescent="0.25">
      <c r="A16" s="406">
        <f>'Σύνολο έργων  αναλυτικά'!A20</f>
        <v>14</v>
      </c>
      <c r="B16" s="407" t="str">
        <f>'Σύνολο έργων  αναλυτικά'!B20</f>
        <v>Ε.Υ.Δ. Ε.Π. ΥΜΕΠΕΡΑΑ</v>
      </c>
      <c r="C16" s="408" t="str">
        <f>'Σύνολο έργων  αναλυτικά'!C20</f>
        <v>40105260-ΔΗΜΟΣ ΡΑΦΗΝΑΣ - ΠΙΚΕΡΜΙΟΥ</v>
      </c>
      <c r="D16" s="406">
        <f>'Σύνολο έργων  αναλυτικά'!D20</f>
        <v>5001600</v>
      </c>
      <c r="E16" s="408" t="str">
        <f>'Σύνολο έργων  αναλυτικά'!E20</f>
        <v xml:space="preserve">ΠΡΟΜΗΘΕΙΑ ΚΑΙ ΕΓΚΑΤΑΣΤΑΣΗ ΣΥΣΤΗΜΑΤΟΣ ΠΑΡΑΚΟΛΟΥΘΗΣΗΣ ΚΑΙ ΑΝΙΧΝΕΥΣΗΣ ΔΙΑΡΡΟΩΝ ΤΟΥ ΔΙΚΤΥΟΥ ΥΔΡΕΥΣΗΣ ΤΗΣ ΔΗΜΟΤΙΚΗΣ ΕΝΟΤΗΤΑΣ ΡΑΦΗΝΑΣ ΤΟΥ ΔΗΜΟΥ ΡΑΦΗΝΑΣ-ΠΙΚΕΡΜΙΟΥ </v>
      </c>
      <c r="F16" s="407" t="str">
        <f>'Σύνολο έργων  αναλυτικά'!F20</f>
        <v xml:space="preserve">Αττικής </v>
      </c>
      <c r="G16" s="409">
        <f>'Σύνολο έργων  αναλυτικά'!G20</f>
        <v>765669</v>
      </c>
      <c r="H16" s="410">
        <f>'Σύνολο έργων  αναλυτικά'!H20</f>
        <v>0</v>
      </c>
      <c r="I16" s="411">
        <f>'Σύνολο έργων  αναλυτικά'!I20</f>
        <v>0</v>
      </c>
      <c r="J16" s="411">
        <f>'Σύνολο έργων  αναλυτικά'!J20</f>
        <v>0</v>
      </c>
      <c r="K16" s="410">
        <f>'Σύνολο έργων  αναλυτικά'!K20</f>
        <v>0</v>
      </c>
      <c r="L16" s="410">
        <f>'Σύνολο έργων  αναλυτικά'!L20</f>
        <v>0</v>
      </c>
      <c r="M16" s="410">
        <f>'Σύνολο έργων  αναλυτικά'!M20</f>
        <v>765669</v>
      </c>
      <c r="N16" s="410">
        <f>'Σύνολο έργων  αναλυτικά'!N20</f>
        <v>0</v>
      </c>
      <c r="O16" s="412">
        <f>'Σύνολο έργων  αναλυτικά'!O20</f>
        <v>0</v>
      </c>
      <c r="P16" s="410">
        <f>'Σύνολο έργων  αναλυτικά'!P20</f>
        <v>0</v>
      </c>
      <c r="Q16" s="413">
        <f>'Σύνολο έργων  αναλυτικά'!Q20</f>
        <v>765669</v>
      </c>
      <c r="R16" s="413">
        <f>'Σύνολο έργων  αναλυτικά'!R20</f>
        <v>765669</v>
      </c>
      <c r="S16" s="424">
        <f t="shared" si="1"/>
        <v>765669</v>
      </c>
      <c r="T16" s="424">
        <f t="shared" si="2"/>
        <v>0</v>
      </c>
    </row>
    <row r="17" spans="1:20" s="6" customFormat="1" ht="40.5" customHeight="1" x14ac:dyDescent="0.25">
      <c r="A17" s="406">
        <f>'Σύνολο έργων  αναλυτικά'!A21</f>
        <v>15</v>
      </c>
      <c r="B17" s="407" t="str">
        <f>'Σύνολο έργων  αναλυτικά'!B21</f>
        <v>Ε.Υ.Δ. Ε.Π. ΥΜΕΠΕΡΑΑ</v>
      </c>
      <c r="C17" s="408" t="str">
        <f>'Σύνολο έργων  αναλυτικά'!C21</f>
        <v>4040503-ΔΗΜΟΤΙΚΗ ΕΠΙΧΕΙΡΗΣΗ ΥΔΡΕΥΣΗΣ-ΑΠΟΧΕΤΕΥΣΗΣ (ΔΕΥΑ) ΚΑΡΔΙΤΣΑΣ</v>
      </c>
      <c r="D17" s="406">
        <f>'Σύνολο έργων  αναλυτικά'!D21</f>
        <v>5001342</v>
      </c>
      <c r="E17" s="408" t="str">
        <f>'Σύνολο έργων  αναλυτικά'!E21</f>
        <v>"Επέκταση υπάρχοντος συστήματος ελέγχου διαρροών (τηλέλεγχος/τηλεχειρισμός) στο υφιστάμενο δίκτυο της πόλης της Καρδίτσας και των Δημοτικών Ενοτήτων Καρδίτσας, Κάμπου και Μητρόπολης"</v>
      </c>
      <c r="F17" s="407" t="str">
        <f>'Σύνολο έργων  αναλυτικά'!F21</f>
        <v xml:space="preserve">Θεσσαλίας </v>
      </c>
      <c r="G17" s="409">
        <f>'Σύνολο έργων  αναλυτικά'!G21</f>
        <v>1496500</v>
      </c>
      <c r="H17" s="410">
        <f>'Σύνολο έργων  αναλυτικά'!H21</f>
        <v>0</v>
      </c>
      <c r="I17" s="411">
        <f>'Σύνολο έργων  αναλυτικά'!I21</f>
        <v>0</v>
      </c>
      <c r="J17" s="411">
        <f>'Σύνολο έργων  αναλυτικά'!J21</f>
        <v>0</v>
      </c>
      <c r="K17" s="410">
        <f>'Σύνολο έργων  αναλυτικά'!K21</f>
        <v>0</v>
      </c>
      <c r="L17" s="410">
        <f>'Σύνολο έργων  αναλυτικά'!L21</f>
        <v>0</v>
      </c>
      <c r="M17" s="410">
        <f>'Σύνολο έργων  αναλυτικά'!M21</f>
        <v>1496500</v>
      </c>
      <c r="N17" s="410">
        <f>'Σύνολο έργων  αναλυτικά'!N21</f>
        <v>0</v>
      </c>
      <c r="O17" s="412">
        <f>'Σύνολο έργων  αναλυτικά'!O21</f>
        <v>0</v>
      </c>
      <c r="P17" s="410">
        <f>'Σύνολο έργων  αναλυτικά'!P21</f>
        <v>0</v>
      </c>
      <c r="Q17" s="413">
        <f>'Σύνολο έργων  αναλυτικά'!Q21</f>
        <v>0</v>
      </c>
      <c r="R17" s="413">
        <f>'Σύνολο έργων  αναλυτικά'!R21</f>
        <v>1400000</v>
      </c>
      <c r="S17" s="424">
        <f t="shared" si="1"/>
        <v>1496500</v>
      </c>
      <c r="T17" s="424">
        <f t="shared" si="2"/>
        <v>0</v>
      </c>
    </row>
    <row r="18" spans="1:20" s="6" customFormat="1" ht="40.5" customHeight="1" x14ac:dyDescent="0.25">
      <c r="A18" s="406">
        <f>'Σύνολο έργων  αναλυτικά'!A22</f>
        <v>16</v>
      </c>
      <c r="B18" s="407" t="str">
        <f>'Σύνολο έργων  αναλυτικά'!B22</f>
        <v>Ε.Υ.Δ. Ε.Π. ΥΜΕΠΕΡΑΑ</v>
      </c>
      <c r="C18" s="408" t="str">
        <f>'Σύνολο έργων  αναλυτικά'!C22</f>
        <v>4040802-ΔΗΜΟΤΙΚΗ ΕΠΙΧΕΙΡΗΣΗ ΥΔΡΕΥΣΗΣ ΑΠΟΧΕΤΕΥΣΗΣ ΛΑΜΙΑΣ (ΔΕΥΑ)</v>
      </c>
      <c r="D18" s="406">
        <f>'Σύνολο έργων  αναλυτικά'!D22</f>
        <v>5001632</v>
      </c>
      <c r="E18" s="408" t="str">
        <f>'Σύνολο έργων  αναλυτικά'!E22</f>
        <v>ΠΡΟΜΗΘΕΙΑ ΚΑΙ ΕΓΚΑΤΑΣΤΑΣΗ ΣΥΣΤΗΜΑΤΩΝ ΗΛΕΚΤΡΟΝΙΚΗΣ ΔΙΑΧΕΙΡΙΣΗΣ ΣΤΑ ΥΔΡΑΓΩΓΕΙΑ ΔΗΜΟΥ ΛΑΜΙΕΩΝ</v>
      </c>
      <c r="F18" s="407" t="str">
        <f>'Σύνολο έργων  αναλυτικά'!F22</f>
        <v xml:space="preserve">Στερεάς Ελλάδας </v>
      </c>
      <c r="G18" s="409">
        <f>'Σύνολο έργων  αναλυτικά'!G22</f>
        <v>1316850</v>
      </c>
      <c r="H18" s="410">
        <f>'Σύνολο έργων  αναλυτικά'!H22</f>
        <v>0</v>
      </c>
      <c r="I18" s="411">
        <f>'Σύνολο έργων  αναλυτικά'!I22</f>
        <v>0</v>
      </c>
      <c r="J18" s="411">
        <f>'Σύνολο έργων  αναλυτικά'!J22</f>
        <v>0</v>
      </c>
      <c r="K18" s="410">
        <f>'Σύνολο έργων  αναλυτικά'!K22</f>
        <v>0</v>
      </c>
      <c r="L18" s="410">
        <f>'Σύνολο έργων  αναλυτικά'!L22</f>
        <v>0</v>
      </c>
      <c r="M18" s="410">
        <f>'Σύνολο έργων  αναλυτικά'!M22</f>
        <v>1316850</v>
      </c>
      <c r="N18" s="410">
        <f>'Σύνολο έργων  αναλυτικά'!N22</f>
        <v>0</v>
      </c>
      <c r="O18" s="412">
        <f>'Σύνολο έργων  αναλυτικά'!O22</f>
        <v>0</v>
      </c>
      <c r="P18" s="410">
        <f>'Σύνολο έργων  αναλυτικά'!P22</f>
        <v>0</v>
      </c>
      <c r="Q18" s="413">
        <f>'Σύνολο έργων  αναλυτικά'!Q22</f>
        <v>1308105.0625199999</v>
      </c>
      <c r="R18" s="413">
        <f>'Σύνολο έργων  αναλυτικά'!R22</f>
        <v>1308105.0625199999</v>
      </c>
      <c r="S18" s="424">
        <f t="shared" si="1"/>
        <v>1316850</v>
      </c>
      <c r="T18" s="424">
        <f t="shared" si="2"/>
        <v>0</v>
      </c>
    </row>
    <row r="19" spans="1:20" s="6" customFormat="1" ht="40.5" customHeight="1" x14ac:dyDescent="0.25">
      <c r="A19" s="406">
        <f>'Σύνολο έργων  αναλυτικά'!A23</f>
        <v>17</v>
      </c>
      <c r="B19" s="407" t="str">
        <f>'Σύνολο έργων  αναλυτικά'!B23</f>
        <v>Ε.Υ.Δ. Ε.Π. ΥΜΕΠΕΡΑΑ</v>
      </c>
      <c r="C19" s="408" t="str">
        <f>'Σύνολο έργων  αναλυτικά'!C23</f>
        <v>4041002-ΔΗΜΟΤΙΚΗ ΕΠΙΧΕΙΡΗΣΗ ΥΔΡΕΥΣΗΣ ΑΠΟΧΕΤΕΥΣΗΣ (ΔΕΥΑ) ΚΑΛΑΜΑΤΑΣ</v>
      </c>
      <c r="D19" s="406">
        <f>'Σύνολο έργων  αναλυτικά'!D23</f>
        <v>5001670</v>
      </c>
      <c r="E19" s="408" t="str">
        <f>'Σύνολο έργων  αναλυτικά'!E23</f>
        <v>ΠΡΟΜΗΘΕΙΑ ΚΑΙ ΕΓΚΑΤΑΣΤΑΣΗ ΣΥΣΤΗΜΑΤΩΝ ΕΛΕΓΧΟΥ ΔΙΑΡΡΟΩΝ (ΤΗΛΕΕΛΕΓΧΟΣ/ ΤΗΛΕΧΕΙΡΙΣΜΟΣ) ΣΕ ΥΦΙΣΤΑΜΕΝΑ ΔΙΚΤΥΑ ΜΕΤΑΦΟΡΑΣ ΚΑΙ ΔΙΑΝΟΜΗΣ ΝΕΡΟΥ ΤΗΣ Δ.Ε.Υ.Α. ΚΑΛΑΜΑΤΑΣ</v>
      </c>
      <c r="F19" s="407" t="str">
        <f>'Σύνολο έργων  αναλυτικά'!F23</f>
        <v xml:space="preserve">Πελοποννήσου </v>
      </c>
      <c r="G19" s="409">
        <f>'Σύνολο έργων  αναλυτικά'!G23</f>
        <v>1498500</v>
      </c>
      <c r="H19" s="410">
        <f>'Σύνολο έργων  αναλυτικά'!H23</f>
        <v>0</v>
      </c>
      <c r="I19" s="411">
        <f>'Σύνολο έργων  αναλυτικά'!I23</f>
        <v>0</v>
      </c>
      <c r="J19" s="411">
        <f>'Σύνολο έργων  αναλυτικά'!J23</f>
        <v>0</v>
      </c>
      <c r="K19" s="410">
        <f>'Σύνολο έργων  αναλυτικά'!K23</f>
        <v>0</v>
      </c>
      <c r="L19" s="410">
        <f>'Σύνολο έργων  αναλυτικά'!L23</f>
        <v>0</v>
      </c>
      <c r="M19" s="410">
        <f>'Σύνολο έργων  αναλυτικά'!M23</f>
        <v>1498500</v>
      </c>
      <c r="N19" s="410">
        <f>'Σύνολο έργων  αναλυτικά'!N23</f>
        <v>0</v>
      </c>
      <c r="O19" s="412">
        <f>'Σύνολο έργων  αναλυτικά'!O23</f>
        <v>0</v>
      </c>
      <c r="P19" s="410">
        <f>'Σύνολο έργων  αναλυτικά'!P23</f>
        <v>0</v>
      </c>
      <c r="Q19" s="413">
        <f>'Σύνολο έργων  αναλυτικά'!Q23</f>
        <v>1419770</v>
      </c>
      <c r="R19" s="413">
        <f>'Σύνολο έργων  αναλυτικά'!R23</f>
        <v>1419770</v>
      </c>
      <c r="S19" s="424">
        <f t="shared" si="1"/>
        <v>1498500</v>
      </c>
      <c r="T19" s="424">
        <f t="shared" si="2"/>
        <v>0</v>
      </c>
    </row>
    <row r="20" spans="1:20" s="6" customFormat="1" ht="40.5" customHeight="1" x14ac:dyDescent="0.25">
      <c r="A20" s="406">
        <f>'Σύνολο έργων  αναλυτικά'!A24</f>
        <v>18</v>
      </c>
      <c r="B20" s="407" t="str">
        <f>'Σύνολο έργων  αναλυτικά'!B24</f>
        <v>Ε.Υ.Δ. Ε.Π. ΥΜΕΠΕΡΑΑ</v>
      </c>
      <c r="C20" s="408" t="str">
        <f>'Σύνολο έργων  αναλυτικά'!C24</f>
        <v>40105087-ΔΗΜΟΣ ΠΟΡΟΥ ΝΟΜΟΥ ΑΤΤΙΚΗΣ</v>
      </c>
      <c r="D20" s="406">
        <f>'Σύνολο έργων  αναλυτικά'!D24</f>
        <v>5001714</v>
      </c>
      <c r="E20" s="408" t="str">
        <f>'Σύνολο έργων  αναλυτικά'!E24</f>
        <v>Αυτοματισμός αγωγού μεταφοράς ύδατος από κάμπο της Τροιζήνας έως τη Μεγάλη Σκάλα Γαλατά και δικτύου ύδρευσης του Δήμου Πόρου</v>
      </c>
      <c r="F20" s="407" t="str">
        <f>'Σύνολο έργων  αναλυτικά'!F24</f>
        <v xml:space="preserve">Αττικής </v>
      </c>
      <c r="G20" s="409">
        <f>'Σύνολο έργων  αναλυτικά'!G24</f>
        <v>855811</v>
      </c>
      <c r="H20" s="410">
        <f>'Σύνολο έργων  αναλυτικά'!H24</f>
        <v>0</v>
      </c>
      <c r="I20" s="411">
        <f>'Σύνολο έργων  αναλυτικά'!I24</f>
        <v>0</v>
      </c>
      <c r="J20" s="411">
        <f>'Σύνολο έργων  αναλυτικά'!J24</f>
        <v>0</v>
      </c>
      <c r="K20" s="410">
        <f>'Σύνολο έργων  αναλυτικά'!K24</f>
        <v>0</v>
      </c>
      <c r="L20" s="410">
        <f>'Σύνολο έργων  αναλυτικά'!L24</f>
        <v>0</v>
      </c>
      <c r="M20" s="410">
        <f>'Σύνολο έργων  αναλυτικά'!M24</f>
        <v>855811</v>
      </c>
      <c r="N20" s="410">
        <f>'Σύνολο έργων  αναλυτικά'!N24</f>
        <v>0</v>
      </c>
      <c r="O20" s="412">
        <f>'Σύνολο έργων  αναλυτικά'!O24</f>
        <v>0</v>
      </c>
      <c r="P20" s="410">
        <f>'Σύνολο έργων  αναλυτικά'!P24</f>
        <v>0</v>
      </c>
      <c r="Q20" s="413">
        <f>'Σύνολο έργων  αναλυτικά'!Q24</f>
        <v>821245</v>
      </c>
      <c r="R20" s="413">
        <f>'Σύνολο έργων  αναλυτικά'!R24</f>
        <v>855811</v>
      </c>
      <c r="S20" s="424">
        <f t="shared" si="1"/>
        <v>855811</v>
      </c>
      <c r="T20" s="424">
        <f t="shared" si="2"/>
        <v>0</v>
      </c>
    </row>
    <row r="21" spans="1:20" s="6" customFormat="1" ht="40.5" customHeight="1" x14ac:dyDescent="0.25">
      <c r="A21" s="406">
        <f>'Σύνολο έργων  αναλυτικά'!A25</f>
        <v>19</v>
      </c>
      <c r="B21" s="407" t="str">
        <f>'Σύνολο έργων  αναλυτικά'!B25</f>
        <v>Ε.Υ.Δ. Ε.Π. ΥΜΕΠΕΡΑΑ</v>
      </c>
      <c r="C21" s="408" t="str">
        <f>'Σύνολο έργων  αναλυτικά'!C25</f>
        <v>40409029-ΔΗΜΟΤΙΚΗ ΕΠΙΧΕΙΡΗΣΗ ΥΔΡΕΥΣΗΣ, ΑΠΟΧΕΤΕΥΣΗΣ ΚΑΙ ΤΗΛΕΘΕΡΜΑΝΣΗΣ ΛΑΥΡΕΩΤΙΚΗΣ</v>
      </c>
      <c r="D21" s="406">
        <f>'Σύνολο έργων  αναλυτικά'!D25</f>
        <v>5001786</v>
      </c>
      <c r="E21" s="408" t="str">
        <f>'Σύνολο έργων  αναλυτικά'!E25</f>
        <v>ΠΡΟΜΗΘΕΙΑ ΚΑΙ ΕΓΚΑΤΑΣΤΑΣΗ ΟΛΟΚΛΗΡΩΜΕΝΟΥ ΣΥΣΤΗΜΑΤΟΣ ΜΕΙΩΣΗΣ ΔΙΑΡΡΟΩΝ ΤΟΥ ΔΙΚΤΥΟΥ ΥΔΡΕΥΣΗΣ ΔΗΜΟΥ ΛΑΥΡΕΩΤΙΚΗΣ</v>
      </c>
      <c r="F21" s="407" t="str">
        <f>'Σύνολο έργων  αναλυτικά'!F25</f>
        <v xml:space="preserve">Αττικής </v>
      </c>
      <c r="G21" s="409">
        <f>'Σύνολο έργων  αναλυτικά'!G25</f>
        <v>1407770</v>
      </c>
      <c r="H21" s="410">
        <f>'Σύνολο έργων  αναλυτικά'!H25</f>
        <v>0</v>
      </c>
      <c r="I21" s="411">
        <f>'Σύνολο έργων  αναλυτικά'!I25</f>
        <v>0</v>
      </c>
      <c r="J21" s="411">
        <f>'Σύνολο έργων  αναλυτικά'!J25</f>
        <v>0</v>
      </c>
      <c r="K21" s="410">
        <f>'Σύνολο έργων  αναλυτικά'!K25</f>
        <v>0</v>
      </c>
      <c r="L21" s="410">
        <f>'Σύνολο έργων  αναλυτικά'!L25</f>
        <v>0</v>
      </c>
      <c r="M21" s="410">
        <f>'Σύνολο έργων  αναλυτικά'!M25</f>
        <v>1407770</v>
      </c>
      <c r="N21" s="410">
        <f>'Σύνολο έργων  αναλυτικά'!N25</f>
        <v>0</v>
      </c>
      <c r="O21" s="412">
        <f>'Σύνολο έργων  αναλυτικά'!O25</f>
        <v>0</v>
      </c>
      <c r="P21" s="410">
        <f>'Σύνολο έργων  αναλυτικά'!P25</f>
        <v>0</v>
      </c>
      <c r="Q21" s="413">
        <f>'Σύνολο έργων  αναλυτικά'!Q25</f>
        <v>0</v>
      </c>
      <c r="R21" s="413">
        <f>'Σύνολο έργων  αναλυτικά'!R25</f>
        <v>1407770</v>
      </c>
      <c r="S21" s="424">
        <f t="shared" si="1"/>
        <v>1407770</v>
      </c>
      <c r="T21" s="424">
        <f t="shared" si="2"/>
        <v>0</v>
      </c>
    </row>
    <row r="22" spans="1:20" s="6" customFormat="1" ht="40.5" customHeight="1" x14ac:dyDescent="0.25">
      <c r="A22" s="406">
        <f>'Σύνολο έργων  αναλυτικά'!A26</f>
        <v>20</v>
      </c>
      <c r="B22" s="407" t="str">
        <f>'Σύνολο έργων  αναλυτικά'!B26</f>
        <v>Ε.Υ.Δ. Ε.Π. ΥΜΕΠΕΡΑΑ</v>
      </c>
      <c r="C22" s="408" t="str">
        <f>'Σύνολο έργων  αναλυτικά'!C26</f>
        <v>4041304-ΔΕΥΑ  ΡΕΘΥΜΝΟΥ</v>
      </c>
      <c r="D22" s="406">
        <f>'Σύνολο έργων  αναλυτικά'!D26</f>
        <v>5001510</v>
      </c>
      <c r="E22" s="408" t="str">
        <f>'Σύνολο έργων  αναλυτικά'!E26</f>
        <v xml:space="preserve">ΠΡΟΜΗΘΕΙΑ ΚΑΙ ΕΓΚΑΤΑΣΤΑΣΗ ΣΥΣΤΗΜΑΤΟΣ ΤΗΛΕΜΕΤΡΙΑΣ ΚΑΙ ΕΛΕΓΧΟΥ ΔΙΑΡΡΟΩΝ ΣΤΟ ΔΙΚΤΥΟ ΥΔΡΕΥΣΗΣ ΤΟΥ ΔΗΜΟΥ ΡΕΘΥΜΝΟΥ </v>
      </c>
      <c r="F22" s="407" t="str">
        <f>'Σύνολο έργων  αναλυτικά'!F26</f>
        <v xml:space="preserve">Κρήτης </v>
      </c>
      <c r="G22" s="409">
        <f>'Σύνολο έργων  αναλυτικά'!G26</f>
        <v>1580000</v>
      </c>
      <c r="H22" s="410">
        <f>'Σύνολο έργων  αναλυτικά'!H26</f>
        <v>0</v>
      </c>
      <c r="I22" s="411">
        <f>'Σύνολο έργων  αναλυτικά'!I26</f>
        <v>0</v>
      </c>
      <c r="J22" s="411">
        <f>'Σύνολο έργων  αναλυτικά'!J26</f>
        <v>0</v>
      </c>
      <c r="K22" s="410">
        <f>'Σύνολο έργων  αναλυτικά'!K26</f>
        <v>0</v>
      </c>
      <c r="L22" s="410">
        <f>'Σύνολο έργων  αναλυτικά'!L26</f>
        <v>0</v>
      </c>
      <c r="M22" s="410">
        <f>'Σύνολο έργων  αναλυτικά'!M26</f>
        <v>1580000</v>
      </c>
      <c r="N22" s="410">
        <f>'Σύνολο έργων  αναλυτικά'!N26</f>
        <v>0</v>
      </c>
      <c r="O22" s="412">
        <f>'Σύνολο έργων  αναλυτικά'!O26</f>
        <v>0</v>
      </c>
      <c r="P22" s="410">
        <f>'Σύνολο έργων  αναλυτικά'!P26</f>
        <v>0</v>
      </c>
      <c r="Q22" s="413">
        <f>'Σύνολο έργων  αναλυτικά'!Q26</f>
        <v>1499320</v>
      </c>
      <c r="R22" s="413">
        <f>'Σύνολο έργων  αναλυτικά'!R26</f>
        <v>1499320</v>
      </c>
      <c r="S22" s="424">
        <f t="shared" si="1"/>
        <v>1580000</v>
      </c>
      <c r="T22" s="424">
        <f t="shared" si="2"/>
        <v>0</v>
      </c>
    </row>
    <row r="23" spans="1:20" s="6" customFormat="1" ht="40.5" customHeight="1" x14ac:dyDescent="0.25">
      <c r="A23" s="406">
        <f>'Σύνολο έργων  αναλυτικά'!A27</f>
        <v>21</v>
      </c>
      <c r="B23" s="407" t="str">
        <f>'Σύνολο έργων  αναλυτικά'!B27</f>
        <v>Ε.Υ.Δ. Ε.Π. ΥΜΕΠΕΡΑΑ</v>
      </c>
      <c r="C23" s="408" t="str">
        <f>'Σύνολο έργων  αναλυτικά'!C27</f>
        <v>4041304-ΔΕΥΑ  ΡΕΘΥΜΝΟΥ</v>
      </c>
      <c r="D23" s="406">
        <f>'Σύνολο έργων  αναλυτικά'!D27</f>
        <v>5110553</v>
      </c>
      <c r="E23" s="408" t="str">
        <f>'Σύνολο έργων  αναλυτικά'!E27</f>
        <v>ΑΝΤΙΚΑΤΑΣΤΑΣΗ ΜΕΤΑΦΟΡΙΚΟΥ ΑΓΩΓΟΥ ΥΔΡΕΥΣΗΣ ΚΑΣΤΕΛΛΑΚΙΑ – ΜΑΣΤΑΜΠΑ ΚΑΙ ΛΟΙΠΩΝ ΔΙΚΤΥΩΝ</v>
      </c>
      <c r="F23" s="407" t="str">
        <f>'Σύνολο έργων  αναλυτικά'!F27</f>
        <v xml:space="preserve">Κρήτης </v>
      </c>
      <c r="G23" s="409">
        <f>'Σύνολο έργων  αναλυτικά'!G27</f>
        <v>1350000</v>
      </c>
      <c r="H23" s="410">
        <f>'Σύνολο έργων  αναλυτικά'!H27</f>
        <v>0</v>
      </c>
      <c r="I23" s="411">
        <f>'Σύνολο έργων  αναλυτικά'!I27</f>
        <v>0</v>
      </c>
      <c r="J23" s="411">
        <f>'Σύνολο έργων  αναλυτικά'!J27</f>
        <v>1350000</v>
      </c>
      <c r="K23" s="410">
        <f>'Σύνολο έργων  αναλυτικά'!K27</f>
        <v>0</v>
      </c>
      <c r="L23" s="410">
        <f>'Σύνολο έργων  αναλυτικά'!L27</f>
        <v>0</v>
      </c>
      <c r="M23" s="410">
        <f>'Σύνολο έργων  αναλυτικά'!M27</f>
        <v>0</v>
      </c>
      <c r="N23" s="410">
        <f>'Σύνολο έργων  αναλυτικά'!N27</f>
        <v>0</v>
      </c>
      <c r="O23" s="412">
        <f>'Σύνολο έργων  αναλυτικά'!O27</f>
        <v>0</v>
      </c>
      <c r="P23" s="410">
        <f>'Σύνολο έργων  αναλυτικά'!P27</f>
        <v>0</v>
      </c>
      <c r="Q23" s="413">
        <f>'Σύνολο έργων  αναλυτικά'!Q27</f>
        <v>0</v>
      </c>
      <c r="R23" s="413">
        <f>'Σύνολο έργων  αναλυτικά'!R27</f>
        <v>0</v>
      </c>
      <c r="S23" s="424">
        <f t="shared" ref="S23" si="3">SUM(H23:P23)</f>
        <v>1350000</v>
      </c>
      <c r="T23" s="424">
        <f t="shared" ref="T23" si="4">S23-G23</f>
        <v>0</v>
      </c>
    </row>
    <row r="24" spans="1:20" s="6" customFormat="1" ht="40.5" customHeight="1" x14ac:dyDescent="0.25">
      <c r="A24" s="406">
        <f>'Σύνολο έργων  αναλυτικά'!A28</f>
        <v>22</v>
      </c>
      <c r="B24" s="407" t="str">
        <f>'Σύνολο έργων  αναλυτικά'!B28</f>
        <v>Ε.Υ.Δ. Ε.Π. ΥΜΕΠΕΡΑΑ</v>
      </c>
      <c r="C24" s="408" t="str">
        <f>'Σύνολο έργων  αναλυτικά'!C28</f>
        <v>4041203-ΔΕΥΑ  ΡΟΔΟΥ</v>
      </c>
      <c r="D24" s="406">
        <f>'Σύνολο έργων  αναλυτικά'!D28</f>
        <v>5001464</v>
      </c>
      <c r="E24" s="408" t="str">
        <f>'Σύνολο έργων  αναλυτικά'!E28</f>
        <v>Επέκταση Συστήματος Τηλελέγχου - Τηλεχειρισμού της ΔΕΥΑ Ρόδου στις Δημοτικές Ενότητες Ιαλυσού και Καλλιθέας του Δήμου Ρόδου</v>
      </c>
      <c r="F24" s="407" t="str">
        <f>'Σύνολο έργων  αναλυτικά'!F28</f>
        <v xml:space="preserve">Νοτίου Αιγαίου </v>
      </c>
      <c r="G24" s="409">
        <f>'Σύνολο έργων  αναλυτικά'!G28</f>
        <v>1495000</v>
      </c>
      <c r="H24" s="410">
        <f>'Σύνολο έργων  αναλυτικά'!H28</f>
        <v>0</v>
      </c>
      <c r="I24" s="411">
        <f>'Σύνολο έργων  αναλυτικά'!I28</f>
        <v>0</v>
      </c>
      <c r="J24" s="411">
        <f>'Σύνολο έργων  αναλυτικά'!J28</f>
        <v>0</v>
      </c>
      <c r="K24" s="410">
        <f>'Σύνολο έργων  αναλυτικά'!K28</f>
        <v>0</v>
      </c>
      <c r="L24" s="410">
        <f>'Σύνολο έργων  αναλυτικά'!L28</f>
        <v>0</v>
      </c>
      <c r="M24" s="410">
        <f>'Σύνολο έργων  αναλυτικά'!M28</f>
        <v>1495000</v>
      </c>
      <c r="N24" s="410">
        <f>'Σύνολο έργων  αναλυτικά'!N28</f>
        <v>0</v>
      </c>
      <c r="O24" s="412">
        <f>'Σύνολο έργων  αναλυτικά'!O28</f>
        <v>0</v>
      </c>
      <c r="P24" s="410">
        <f>'Σύνολο έργων  αναλυτικά'!P28</f>
        <v>0</v>
      </c>
      <c r="Q24" s="413">
        <f>'Σύνολο έργων  αναλυτικά'!Q28</f>
        <v>1374700</v>
      </c>
      <c r="R24" s="413">
        <f>'Σύνολο έργων  αναλυτικά'!R28</f>
        <v>1374700</v>
      </c>
      <c r="S24" s="424">
        <f t="shared" si="1"/>
        <v>1495000</v>
      </c>
      <c r="T24" s="424">
        <f t="shared" si="2"/>
        <v>0</v>
      </c>
    </row>
    <row r="25" spans="1:20" s="6" customFormat="1" ht="40.5" customHeight="1" x14ac:dyDescent="0.25">
      <c r="A25" s="406">
        <f>'Σύνολο έργων  αναλυτικά'!A29</f>
        <v>23</v>
      </c>
      <c r="B25" s="407" t="str">
        <f>'Σύνολο έργων  αναλυτικά'!B29</f>
        <v>Ε.Υ.Δ. Ε.Π. ΥΜΕΠΕΡΑΑ</v>
      </c>
      <c r="C25" s="408" t="str">
        <f>'Σύνολο έργων  αναλυτικά'!C29</f>
        <v>4041305-ΔΕΥΑ  ΧΑΝΙΩΝ</v>
      </c>
      <c r="D25" s="406">
        <f>'Σύνολο έργων  αναλυτικά'!D29</f>
        <v>5001448</v>
      </c>
      <c r="E25" s="408" t="str">
        <f>'Σύνολο έργων  αναλυτικά'!E29</f>
        <v>ΤΗΛΕΜΕΤΡΙΑ ΚΑΙ ΤΗΛΕΕΛΕΓΧΟΣ ΔΙΑΡΡΟΩΝ ΣΕ ΝΕΑ ΔΙΚΤΥΑ ΥΔΡΕΥΣΗΣ, ΕΠΕΚΤΑΣΗ ΑΥΤΟΜΑΤΟΠΟΙΗΣΗΣ ΣΕ ΝΕΟΥΣ ΤΟΠΙΚΟΥΣ ΣΤΑΘΜΟΥΣ ΚΑΙ ΑΝΑΒΑΘΜΙΣΗ ΤΩΝ ΤΟΠΙΚΩΝ ΣΤΑΘΜΩΝ ΕΛΕΓΧΟΥ ΑΥΤΟΜΑΤΟΠΟΙΗΣΗΣ (SCADA) ΤΟΥ ΔΗΜΟΥ ΧΑΝΙΩΝ</v>
      </c>
      <c r="F25" s="407" t="str">
        <f>'Σύνολο έργων  αναλυτικά'!F29</f>
        <v xml:space="preserve">Κρήτης </v>
      </c>
      <c r="G25" s="409">
        <f>'Σύνολο έργων  αναλυτικά'!G29</f>
        <v>2134804.88</v>
      </c>
      <c r="H25" s="410">
        <f>'Σύνολο έργων  αναλυτικά'!H29</f>
        <v>0</v>
      </c>
      <c r="I25" s="411">
        <f>'Σύνολο έργων  αναλυτικά'!I29</f>
        <v>0</v>
      </c>
      <c r="J25" s="411">
        <f>'Σύνολο έργων  αναλυτικά'!J29</f>
        <v>0</v>
      </c>
      <c r="K25" s="410">
        <f>'Σύνολο έργων  αναλυτικά'!K29</f>
        <v>0</v>
      </c>
      <c r="L25" s="410">
        <f>'Σύνολο έργων  αναλυτικά'!L29</f>
        <v>0</v>
      </c>
      <c r="M25" s="410">
        <f>'Σύνολο έργων  αναλυτικά'!M29</f>
        <v>2134804.88</v>
      </c>
      <c r="N25" s="410">
        <f>'Σύνολο έργων  αναλυτικά'!N29</f>
        <v>0</v>
      </c>
      <c r="O25" s="412">
        <f>'Σύνολο έργων  αναλυτικά'!O29</f>
        <v>0</v>
      </c>
      <c r="P25" s="410">
        <f>'Σύνολο έργων  αναλυτικά'!P29</f>
        <v>0</v>
      </c>
      <c r="Q25" s="413">
        <f>'Σύνολο έργων  αναλυτικά'!Q29</f>
        <v>0</v>
      </c>
      <c r="R25" s="413">
        <f>'Σύνολο έργων  αναλυτικά'!R29</f>
        <v>1499684.88</v>
      </c>
      <c r="S25" s="424">
        <f t="shared" si="1"/>
        <v>2134804.88</v>
      </c>
      <c r="T25" s="424">
        <f t="shared" si="2"/>
        <v>0</v>
      </c>
    </row>
    <row r="26" spans="1:20" s="6" customFormat="1" ht="40.5" customHeight="1" x14ac:dyDescent="0.25">
      <c r="A26" s="406">
        <f>'Σύνολο έργων  αναλυτικά'!A30</f>
        <v>24</v>
      </c>
      <c r="B26" s="407" t="str">
        <f>'Σύνολο έργων  αναλυτικά'!B30</f>
        <v>Ε.Υ.Δ. Ε.Π. ΥΜΕΠΕΡΑΑ</v>
      </c>
      <c r="C26" s="408" t="str">
        <f>'Σύνολο έργων  αναλυτικά'!C30</f>
        <v>4040433-ΔΗΜΟΤΙΚΗ ΕΠΙΧΕΙΡΗΣΗ ΥΔΡΕΥΣΗΣ ΑΠΟΧΕΤΕΥΣΗΣ ΗΓΟΥΜΕΝΙΤΣΑΣ</v>
      </c>
      <c r="D26" s="406">
        <f>'Σύνολο έργων  αναλυτικά'!D30</f>
        <v>5001711</v>
      </c>
      <c r="E26" s="408" t="str">
        <f>'Σύνολο έργων  αναλυτικά'!E30</f>
        <v>Επέκταση συστήματος αυτόματης διαχείρισης (τηλεέλεγχος - τηλεχειρισμός) εξωτερικού και εσωτερικού υδραγωγείου, στα όρια του Καλλικρατικού Δήμου Ηγουμενίτσας»</v>
      </c>
      <c r="F26" s="407" t="str">
        <f>'Σύνολο έργων  αναλυτικά'!F30</f>
        <v>Ηπείρου</v>
      </c>
      <c r="G26" s="409">
        <f>'Σύνολο έργων  αναλυτικά'!G30</f>
        <v>1455930</v>
      </c>
      <c r="H26" s="410">
        <f>'Σύνολο έργων  αναλυτικά'!H30</f>
        <v>0</v>
      </c>
      <c r="I26" s="411">
        <f>'Σύνολο έργων  αναλυτικά'!I30</f>
        <v>0</v>
      </c>
      <c r="J26" s="411">
        <f>'Σύνολο έργων  αναλυτικά'!J30</f>
        <v>0</v>
      </c>
      <c r="K26" s="410">
        <f>'Σύνολο έργων  αναλυτικά'!K30</f>
        <v>0</v>
      </c>
      <c r="L26" s="410">
        <f>'Σύνολο έργων  αναλυτικά'!L30</f>
        <v>0</v>
      </c>
      <c r="M26" s="410">
        <f>'Σύνολο έργων  αναλυτικά'!M30</f>
        <v>1455930</v>
      </c>
      <c r="N26" s="410">
        <f>'Σύνολο έργων  αναλυτικά'!N30</f>
        <v>0</v>
      </c>
      <c r="O26" s="412">
        <f>'Σύνολο έργων  αναλυτικά'!O30</f>
        <v>0</v>
      </c>
      <c r="P26" s="410">
        <f>'Σύνολο έργων  αναλυτικά'!P30</f>
        <v>0</v>
      </c>
      <c r="Q26" s="413">
        <f>'Σύνολο έργων  αναλυτικά'!Q30</f>
        <v>0</v>
      </c>
      <c r="R26" s="413">
        <f>'Σύνολο έργων  αναλυτικά'!R30</f>
        <v>1400000</v>
      </c>
      <c r="S26" s="424">
        <f t="shared" si="1"/>
        <v>1455930</v>
      </c>
      <c r="T26" s="424">
        <f t="shared" si="2"/>
        <v>0</v>
      </c>
    </row>
    <row r="27" spans="1:20" s="6" customFormat="1" ht="40.5" customHeight="1" x14ac:dyDescent="0.25">
      <c r="A27" s="406">
        <f>'Σύνολο έργων  αναλυτικά'!A31</f>
        <v>25</v>
      </c>
      <c r="B27" s="407" t="str">
        <f>'Σύνολο έργων  αναλυτικά'!B31</f>
        <v>Ε.Υ.Δ. Ε.Π. ΥΜΕΠΕΡΑΑ</v>
      </c>
      <c r="C27" s="408" t="str">
        <f>'Σύνολο έργων  αναλυτικά'!C31</f>
        <v>2010005-ΠΕΡΙΦΕΡΕΙΑ ΘΕΣΣΑΛΙΑΣ</v>
      </c>
      <c r="D27" s="406">
        <f>'Σύνολο έργων  αναλυτικά'!D31</f>
        <v>5002547</v>
      </c>
      <c r="E27" s="408" t="str">
        <f>'Σύνολο έργων  αναλυτικά'!E31</f>
        <v>ΥΔΡΕΥΣΗ ΑΝΑΤΟΛΙΚΗΣ ΠΛΕΥΡΑΣ ΝΟΜΟΥ ΚΑΡΔΙΤΣΑΣ ΑΠΟ ΤΗ ΛΙΜΝΗ ΣΜΟΚΟΒΟΥ- Β΄ΦΑΣΗ (ΟΛΟΚΛΗΡΩΣΗ)</v>
      </c>
      <c r="F27" s="407" t="str">
        <f>'Σύνολο έργων  αναλυτικά'!F31</f>
        <v xml:space="preserve">Θεσσαλίας </v>
      </c>
      <c r="G27" s="409">
        <f>'Σύνολο έργων  αναλυτικά'!G31</f>
        <v>17169446.359999999</v>
      </c>
      <c r="H27" s="410">
        <f>'Σύνολο έργων  αναλυτικά'!H31</f>
        <v>0</v>
      </c>
      <c r="I27" s="411">
        <f>'Σύνολο έργων  αναλυτικά'!I31</f>
        <v>0</v>
      </c>
      <c r="J27" s="411">
        <f>'Σύνολο έργων  αναλυτικά'!J31</f>
        <v>5677757.6699999999</v>
      </c>
      <c r="K27" s="410">
        <f>'Σύνολο έργων  αναλυτικά'!K31</f>
        <v>9644246.2100000009</v>
      </c>
      <c r="L27" s="410">
        <f>'Σύνολο έργων  αναλυτικά'!L31</f>
        <v>0</v>
      </c>
      <c r="M27" s="410">
        <f>'Σύνολο έργων  αναλυτικά'!M31</f>
        <v>0</v>
      </c>
      <c r="N27" s="410">
        <f>'Σύνολο έργων  αναλυτικά'!N31</f>
        <v>0</v>
      </c>
      <c r="O27" s="412">
        <f>'Σύνολο έργων  αναλυτικά'!O31</f>
        <v>0</v>
      </c>
      <c r="P27" s="410">
        <f>'Σύνολο έργων  αναλυτικά'!P31</f>
        <v>1847442.48</v>
      </c>
      <c r="Q27" s="413">
        <f>'Σύνολο έργων  αναλυτικά'!Q31</f>
        <v>16912109.391570002</v>
      </c>
      <c r="R27" s="413">
        <f>'Σύνολο έργων  αναλυτικά'!R31</f>
        <v>16912109.391570002</v>
      </c>
      <c r="S27" s="424">
        <f t="shared" si="1"/>
        <v>17169446.359999999</v>
      </c>
      <c r="T27" s="424">
        <f t="shared" si="2"/>
        <v>0</v>
      </c>
    </row>
    <row r="28" spans="1:20" s="6" customFormat="1" ht="40.5" customHeight="1" x14ac:dyDescent="0.25">
      <c r="A28" s="406">
        <f>'Σύνολο έργων  αναλυτικά'!A32</f>
        <v>26</v>
      </c>
      <c r="B28" s="407" t="str">
        <f>'Σύνολο έργων  αναλυτικά'!B32</f>
        <v>Ε.Υ.Δ. Ε.Π. ΥΜΕΠΕΡΑΑ</v>
      </c>
      <c r="C28" s="408" t="str">
        <f>'Σύνολο έργων  αναλυτικά'!C32</f>
        <v>4041302-ΔΕΥΑ  ΗΡΑΚΛΕΙΟΥ (ΔΕΥΑΗ)</v>
      </c>
      <c r="D28" s="406">
        <f>'Σύνολο έργων  αναλυτικά'!D32</f>
        <v>5001247</v>
      </c>
      <c r="E28" s="408" t="str">
        <f>'Σύνολο έργων  αναλυτικά'!E32</f>
        <v>Αντικατάσταση δικτύων ύδρευσης στις περιοχές Δειλινά Ακαδημία Αλικαρνασσός</v>
      </c>
      <c r="F28" s="407" t="str">
        <f>'Σύνολο έργων  αναλυτικά'!F32</f>
        <v xml:space="preserve">Κρήτης </v>
      </c>
      <c r="G28" s="409">
        <f>'Σύνολο έργων  αναλυτικά'!G32</f>
        <v>1498000</v>
      </c>
      <c r="H28" s="410">
        <f>'Σύνολο έργων  αναλυτικά'!H32</f>
        <v>0</v>
      </c>
      <c r="I28" s="411">
        <f>'Σύνολο έργων  αναλυτικά'!I32</f>
        <v>0</v>
      </c>
      <c r="J28" s="411">
        <f>'Σύνολο έργων  αναλυτικά'!J32</f>
        <v>0</v>
      </c>
      <c r="K28" s="410">
        <f>'Σύνολο έργων  αναλυτικά'!K32</f>
        <v>0</v>
      </c>
      <c r="L28" s="410">
        <f>'Σύνολο έργων  αναλυτικά'!L32</f>
        <v>0</v>
      </c>
      <c r="M28" s="410">
        <f>'Σύνολο έργων  αναλυτικά'!M32</f>
        <v>1462000</v>
      </c>
      <c r="N28" s="410">
        <f>'Σύνολο έργων  αναλυτικά'!N32</f>
        <v>0</v>
      </c>
      <c r="O28" s="412">
        <f>'Σύνολο έργων  αναλυτικά'!O32</f>
        <v>0</v>
      </c>
      <c r="P28" s="410">
        <f>'Σύνολο έργων  αναλυτικά'!P32</f>
        <v>36000</v>
      </c>
      <c r="Q28" s="413">
        <f>'Σύνολο έργων  αναλυτικά'!Q32</f>
        <v>707344.27</v>
      </c>
      <c r="R28" s="413">
        <f>'Σύνολο έργων  αναλυτικά'!R32</f>
        <v>707344.27</v>
      </c>
      <c r="S28" s="424">
        <f t="shared" si="1"/>
        <v>1498000</v>
      </c>
      <c r="T28" s="424">
        <f t="shared" si="2"/>
        <v>0</v>
      </c>
    </row>
    <row r="29" spans="1:20" s="6" customFormat="1" ht="40.5" customHeight="1" x14ac:dyDescent="0.25">
      <c r="A29" s="406">
        <f>'Σύνολο έργων  αναλυτικά'!A33</f>
        <v>27</v>
      </c>
      <c r="B29" s="407" t="str">
        <f>'Σύνολο έργων  αναλυτικά'!B33</f>
        <v>Ε.Υ.Δ. Ε.Π. ΥΜΕΠΕΡΑΑ</v>
      </c>
      <c r="C29" s="408" t="str">
        <f>'Σύνολο έργων  αναλυτικά'!C33</f>
        <v>40135104-ΔΗΜΟΣ ΑΛΜΥΡΟΥ</v>
      </c>
      <c r="D29" s="406">
        <f>'Σύνολο έργων  αναλυτικά'!D33</f>
        <v>5001548</v>
      </c>
      <c r="E29" s="408" t="str">
        <f>'Σύνολο έργων  αναλυτικά'!E33</f>
        <v>Εκσυγχρονισμός - αντικατάσταση εξωτερικού δικτύου ύδρευσης πολεοδομικού συγκροτήματος Αλμυρού - Ευξεινούπολης</v>
      </c>
      <c r="F29" s="407" t="str">
        <f>'Σύνολο έργων  αναλυτικά'!F33</f>
        <v xml:space="preserve">Θεσσαλίας </v>
      </c>
      <c r="G29" s="409">
        <f>'Σύνολο έργων  αναλυτικά'!G33</f>
        <v>919354.84</v>
      </c>
      <c r="H29" s="410">
        <f>'Σύνολο έργων  αναλυτικά'!H33</f>
        <v>0</v>
      </c>
      <c r="I29" s="411">
        <f>'Σύνολο έργων  αναλυτικά'!I33</f>
        <v>0</v>
      </c>
      <c r="J29" s="411">
        <f>'Σύνολο έργων  αναλυτικά'!J33</f>
        <v>919354.84</v>
      </c>
      <c r="K29" s="410">
        <f>'Σύνολο έργων  αναλυτικά'!K33</f>
        <v>0</v>
      </c>
      <c r="L29" s="410">
        <f>'Σύνολο έργων  αναλυτικά'!L33</f>
        <v>0</v>
      </c>
      <c r="M29" s="410">
        <f>'Σύνολο έργων  αναλυτικά'!M33</f>
        <v>0</v>
      </c>
      <c r="N29" s="410">
        <f>'Σύνολο έργων  αναλυτικά'!N33</f>
        <v>0</v>
      </c>
      <c r="O29" s="412">
        <f>'Σύνολο έργων  αναλυτικά'!O33</f>
        <v>0</v>
      </c>
      <c r="P29" s="410">
        <f>'Σύνολο έργων  αναλυτικά'!P33</f>
        <v>0</v>
      </c>
      <c r="Q29" s="413">
        <f>'Σύνολο έργων  αναλυτικά'!Q33</f>
        <v>540123.80000000005</v>
      </c>
      <c r="R29" s="413">
        <f>'Σύνολο έργων  αναλυτικά'!R33</f>
        <v>540123.80000000005</v>
      </c>
      <c r="S29" s="424">
        <f t="shared" si="1"/>
        <v>919354.84</v>
      </c>
      <c r="T29" s="424">
        <f t="shared" si="2"/>
        <v>0</v>
      </c>
    </row>
    <row r="30" spans="1:20" s="6" customFormat="1" ht="40.5" customHeight="1" x14ac:dyDescent="0.25">
      <c r="A30" s="406">
        <f>'Σύνολο έργων  αναλυτικά'!A34</f>
        <v>28</v>
      </c>
      <c r="B30" s="407" t="str">
        <f>'Σύνολο έργων  αναλυτικά'!B34</f>
        <v>Ε.Υ.Δ. Ε.Π. ΥΜΕΠΕΡΑΑ</v>
      </c>
      <c r="C30" s="408" t="str">
        <f>'Σύνολο έργων  αναλυτικά'!C34</f>
        <v>40148104-ΔΗΜΟΣ ΔΕΛΦΩΝ</v>
      </c>
      <c r="D30" s="406">
        <f>'Σύνολο έργων  αναλυτικά'!D34</f>
        <v>5001271</v>
      </c>
      <c r="E30" s="408" t="str">
        <f>'Σύνολο έργων  αναλυτικά'!E34</f>
        <v>ΑΝΤΙΚΑΤΑΣΤΑΣΗ ΔΙΚΤΥΩΝ ΥΔΡΕΥΣΗΣ ΙΤΕΑΣ</v>
      </c>
      <c r="F30" s="407" t="str">
        <f>'Σύνολο έργων  αναλυτικά'!F34</f>
        <v xml:space="preserve">Στερεάς Ελλάδας </v>
      </c>
      <c r="G30" s="409">
        <f>'Σύνολο έργων  αναλυτικά'!G34</f>
        <v>514662.21</v>
      </c>
      <c r="H30" s="410">
        <f>'Σύνολο έργων  αναλυτικά'!H34</f>
        <v>0</v>
      </c>
      <c r="I30" s="411">
        <f>'Σύνολο έργων  αναλυτικά'!I34</f>
        <v>0</v>
      </c>
      <c r="J30" s="411">
        <f>'Σύνολο έργων  αναλυτικά'!J34</f>
        <v>0</v>
      </c>
      <c r="K30" s="410">
        <f>'Σύνολο έργων  αναλυτικά'!K34</f>
        <v>0</v>
      </c>
      <c r="L30" s="410">
        <f>'Σύνολο έργων  αναλυτικά'!L34</f>
        <v>502062.21</v>
      </c>
      <c r="M30" s="410">
        <f>'Σύνολο έργων  αναλυτικά'!M34</f>
        <v>0</v>
      </c>
      <c r="N30" s="410">
        <f>'Σύνολο έργων  αναλυτικά'!N34</f>
        <v>0</v>
      </c>
      <c r="O30" s="412">
        <f>'Σύνολο έργων  αναλυτικά'!O34</f>
        <v>0</v>
      </c>
      <c r="P30" s="410">
        <f>'Σύνολο έργων  αναλυτικά'!P34</f>
        <v>12600</v>
      </c>
      <c r="Q30" s="413">
        <f>'Σύνολο έργων  αναλυτικά'!Q34</f>
        <v>502062.21</v>
      </c>
      <c r="R30" s="413">
        <f>'Σύνολο έργων  αναλυτικά'!R34</f>
        <v>514662.21</v>
      </c>
      <c r="S30" s="424">
        <f t="shared" si="1"/>
        <v>514662.21</v>
      </c>
      <c r="T30" s="424">
        <f t="shared" si="2"/>
        <v>0</v>
      </c>
    </row>
    <row r="31" spans="1:20" s="6" customFormat="1" ht="40.5" customHeight="1" x14ac:dyDescent="0.25">
      <c r="A31" s="406">
        <f>'Σύνολο έργων  αναλυτικά'!A35</f>
        <v>29</v>
      </c>
      <c r="B31" s="407" t="str">
        <f>'Σύνολο έργων  αναλυτικά'!B35</f>
        <v>Ε.Υ.Δ. Ε.Π. ΥΜΕΠΕΡΑΑ</v>
      </c>
      <c r="C31" s="408" t="str">
        <f>'Σύνολο έργων  αναλυτικά'!C35</f>
        <v>4040302-ΔΕΥΑ  ΚΟΖΑΝΗΣ</v>
      </c>
      <c r="D31" s="406">
        <f>'Σύνολο έργων  αναλυτικά'!D35</f>
        <v>5001275</v>
      </c>
      <c r="E31" s="408" t="str">
        <f>'Σύνολο έργων  αναλυτικά'!E35</f>
        <v>ΠΡΟΜΗΘΕΙΑ ΚΑΙ ΕΓΚΑΤΑΣΤΑΣΗ ΣΥΣΤΗΜΑΤΟΣ ΔΙΑΧΕΙΡΙΣΗΣ ΠΙΕΣΗΣ, ΠΑΡΑΚΟΛΟΥΘΗΣΗΣ ΚΑΙ ΑΥΤΟΜΑΤΟΥ ΕΛΕΓΧΟΥ ΤΩΝ ΥΔΡΑΥΛΙΚΩΝ ΠΑΡΑΜΕΤΡΩΝ ΤΟΥ ΕΣΩΤΕΡΙΚΟΥ ΔΙΚΤΥΟΥ ΥΔΡΕΥΣΗΣ ΠΟΛΗΣ ΚΟΖΑΝΗΣ</v>
      </c>
      <c r="F31" s="407" t="str">
        <f>'Σύνολο έργων  αναλυτικά'!F35</f>
        <v xml:space="preserve">Δυτικής Μακεδονίας </v>
      </c>
      <c r="G31" s="409">
        <f>'Σύνολο έργων  αναλυτικά'!G35</f>
        <v>699770</v>
      </c>
      <c r="H31" s="410">
        <f>'Σύνολο έργων  αναλυτικά'!H35</f>
        <v>0</v>
      </c>
      <c r="I31" s="411">
        <f>'Σύνολο έργων  αναλυτικά'!I35</f>
        <v>0</v>
      </c>
      <c r="J31" s="411">
        <f>'Σύνολο έργων  αναλυτικά'!J35</f>
        <v>0</v>
      </c>
      <c r="K31" s="410">
        <f>'Σύνολο έργων  αναλυτικά'!K35</f>
        <v>0</v>
      </c>
      <c r="L31" s="410">
        <f>'Σύνολο έργων  αναλυτικά'!L35</f>
        <v>0</v>
      </c>
      <c r="M31" s="410">
        <f>'Σύνολο έργων  αναλυτικά'!M35</f>
        <v>699770</v>
      </c>
      <c r="N31" s="410">
        <f>'Σύνολο έργων  αναλυτικά'!N35</f>
        <v>0</v>
      </c>
      <c r="O31" s="412">
        <f>'Σύνολο έργων  αναλυτικά'!O35</f>
        <v>0</v>
      </c>
      <c r="P31" s="410">
        <f>'Σύνολο έργων  αναλυτικά'!P35</f>
        <v>0</v>
      </c>
      <c r="Q31" s="413">
        <f>'Σύνολο έργων  αναλυτικά'!Q35</f>
        <v>699770</v>
      </c>
      <c r="R31" s="413">
        <f>'Σύνολο έργων  αναλυτικά'!R35</f>
        <v>699770</v>
      </c>
      <c r="S31" s="424">
        <f t="shared" si="1"/>
        <v>699770</v>
      </c>
      <c r="T31" s="424">
        <f t="shared" si="2"/>
        <v>0</v>
      </c>
    </row>
    <row r="32" spans="1:20" s="6" customFormat="1" ht="40.5" customHeight="1" x14ac:dyDescent="0.25">
      <c r="A32" s="406">
        <f>'Σύνολο έργων  αναλυτικά'!A36</f>
        <v>30</v>
      </c>
      <c r="B32" s="407" t="str">
        <f>'Σύνολο έργων  αναλυτικά'!B36</f>
        <v>Ε.Υ.Δ. Ε.Π. ΥΜΕΠΕΡΑΑ</v>
      </c>
      <c r="C32" s="408" t="str">
        <f>'Σύνολο έργων  αναλυτικά'!C36</f>
        <v>4040293-ΔΗΜΟΤΙΚΗ ΕΠΙΧΕΙΡΗΣΗ ΥΔΡΕΥΣΗΣ ΑΠΟΧΕΤΕΥΣΗΣ ΚΙΛΚΙΣ</v>
      </c>
      <c r="D32" s="406">
        <f>'Σύνολο έργων  αναλυτικά'!D36</f>
        <v>5001741</v>
      </c>
      <c r="E32" s="408" t="str">
        <f>'Σύνολο έργων  αναλυτικά'!E36</f>
        <v>ΑΠΟΔΟΤΙΚΗ ΧΡΗΣΗ ΥΔΑΤΙΚΩΝ ΠΟΡΩΝ ΜΕΣΩ ΜΕΙΩΣΗΣ ΔΙΑΡΡΟΩΝ ΔΕΥΑ ΚΙΛΚΙΣ</v>
      </c>
      <c r="F32" s="407" t="str">
        <f>'Σύνολο έργων  αναλυτικά'!F36</f>
        <v xml:space="preserve">Κεντρικής Μακεδονίας </v>
      </c>
      <c r="G32" s="409">
        <f>'Σύνολο έργων  αναλυτικά'!G36</f>
        <v>1305070</v>
      </c>
      <c r="H32" s="410">
        <f>'Σύνολο έργων  αναλυτικά'!H36</f>
        <v>0</v>
      </c>
      <c r="I32" s="411">
        <f>'Σύνολο έργων  αναλυτικά'!I36</f>
        <v>0</v>
      </c>
      <c r="J32" s="411">
        <f>'Σύνολο έργων  αναλυτικά'!J36</f>
        <v>0</v>
      </c>
      <c r="K32" s="410">
        <f>'Σύνολο έργων  αναλυτικά'!K36</f>
        <v>0</v>
      </c>
      <c r="L32" s="410">
        <f>'Σύνολο έργων  αναλυτικά'!L36</f>
        <v>1280070</v>
      </c>
      <c r="M32" s="410">
        <f>'Σύνολο έργων  αναλυτικά'!M36</f>
        <v>0</v>
      </c>
      <c r="N32" s="410">
        <f>'Σύνολο έργων  αναλυτικά'!N36</f>
        <v>0</v>
      </c>
      <c r="O32" s="412">
        <f>'Σύνολο έργων  αναλυτικά'!O36</f>
        <v>0</v>
      </c>
      <c r="P32" s="410">
        <f>'Σύνολο έργων  αναλυτικά'!P36</f>
        <v>25000</v>
      </c>
      <c r="Q32" s="413">
        <f>'Σύνολο έργων  αναλυτικά'!Q36</f>
        <v>1277281.488934</v>
      </c>
      <c r="R32" s="413">
        <f>'Σύνολο έργων  αναλυτικά'!R36</f>
        <v>1277281.488934</v>
      </c>
      <c r="S32" s="424">
        <f t="shared" si="1"/>
        <v>1305070</v>
      </c>
      <c r="T32" s="424">
        <f t="shared" si="2"/>
        <v>0</v>
      </c>
    </row>
    <row r="33" spans="1:20" s="6" customFormat="1" ht="40.5" customHeight="1" x14ac:dyDescent="0.25">
      <c r="A33" s="406">
        <f>'Σύνολο έργων  αναλυτικά'!A37</f>
        <v>31</v>
      </c>
      <c r="B33" s="407" t="str">
        <f>'Σύνολο έργων  αναλυτικά'!B37</f>
        <v>Ε.Υ.Δ. Ε.Π. ΥΜΕΠΕΡΑΑ</v>
      </c>
      <c r="C33" s="408" t="str">
        <f>'Σύνολο έργων  αναλυτικά'!C37</f>
        <v>4040207-ΔΕΥΑ  ΣΕΡΡΩΝ</v>
      </c>
      <c r="D33" s="406">
        <f>'Σύνολο έργων  αναλυτικά'!D37</f>
        <v>5001077</v>
      </c>
      <c r="E33" s="408" t="str">
        <f>'Σύνολο έργων  αναλυτικά'!E37</f>
        <v>ΑΝΑΒΑΘΜΙΣΗ ΔΙΚΤΥΩΝ ΥΔΡΕΥΣΗΣ ΚΑΙ ΕΙΔΙΚΟΤΕΡΑ: α)ΕΡΓΑΣΙΕΣ ΕΝΙΑΙΑΣ ΔΙΑΧΕΙΡΙΣΗΣ ΕΞΩΤΕΡΙΚΩΝ ΥΔΡΑΓΩΓΕΙΩΝ Τ.Κ. ΠΡΟΒΑΤΑ – ΜΟΝΟΚΚΛΗΣΙΑΣ- Α. ΚΑΜΗΛΑΣ ΚΑΙ ΜΗΤΡΟΥΣΙΟΥ ΣΕΡΡΩΝ και β) ΚΑΤΑΣΚΕΥΗ ΝΕΩΝ ΔΕΞΑΜΕΝΩΝ ΚΑΙ ΑΓΩΓΩΝ ΜΕΤΑΦΟΡΑΣ ΝΕΡΟΥ ΣΤΟΝ ΔΗΜΟ ΣΕΡΡΩΝ</v>
      </c>
      <c r="F33" s="407" t="str">
        <f>'Σύνολο έργων  αναλυτικά'!F37</f>
        <v xml:space="preserve">Κεντρικής Μακεδονίας </v>
      </c>
      <c r="G33" s="409">
        <f>'Σύνολο έργων  αναλυτικά'!G37</f>
        <v>2416532.5300000003</v>
      </c>
      <c r="H33" s="410">
        <f>'Σύνολο έργων  αναλυτικά'!H37</f>
        <v>0</v>
      </c>
      <c r="I33" s="411">
        <f>'Σύνολο έργων  αναλυτικά'!I37</f>
        <v>0</v>
      </c>
      <c r="J33" s="411">
        <f>'Σύνολο έργων  αναλυτικά'!J37</f>
        <v>2416532.5300000003</v>
      </c>
      <c r="K33" s="410">
        <f>'Σύνολο έργων  αναλυτικά'!K37</f>
        <v>0</v>
      </c>
      <c r="L33" s="410">
        <f>'Σύνολο έργων  αναλυτικά'!L37</f>
        <v>0</v>
      </c>
      <c r="M33" s="410">
        <f>'Σύνολο έργων  αναλυτικά'!M37</f>
        <v>0</v>
      </c>
      <c r="N33" s="410">
        <f>'Σύνολο έργων  αναλυτικά'!N37</f>
        <v>0</v>
      </c>
      <c r="O33" s="412">
        <f>'Σύνολο έργων  αναλυτικά'!O37</f>
        <v>0</v>
      </c>
      <c r="P33" s="410">
        <f>'Σύνολο έργων  αναλυτικά'!P37</f>
        <v>0</v>
      </c>
      <c r="Q33" s="413">
        <f>'Σύνολο έργων  αναλυτικά'!Q37</f>
        <v>1500000</v>
      </c>
      <c r="R33" s="413">
        <f>'Σύνολο έργων  αναλυτικά'!R37</f>
        <v>1500000</v>
      </c>
      <c r="S33" s="424">
        <f t="shared" si="1"/>
        <v>2416532.5300000003</v>
      </c>
      <c r="T33" s="424">
        <f t="shared" si="2"/>
        <v>0</v>
      </c>
    </row>
    <row r="34" spans="1:20" s="6" customFormat="1" ht="40.5" customHeight="1" x14ac:dyDescent="0.25">
      <c r="A34" s="406">
        <f>'Σύνολο έργων  αναλυτικά'!A38</f>
        <v>32</v>
      </c>
      <c r="B34" s="407" t="str">
        <f>'Σύνολο έργων  αναλυτικά'!B38</f>
        <v>Ε.Υ.Δ. Ε.Π. ΥΜΕΠΕΡΑΑ</v>
      </c>
      <c r="C34" s="408" t="str">
        <f>'Σύνολο έργων  αναλυτικά'!C38</f>
        <v>4040202-ΔΗΜΟΤΙΚΗ ΕΠΙΧΕΙΡΗΣΗ ΥΔΡΕΥΣΗΣ ΚΑΙ ΑΠΟΧΕΤΕΥΣΗΣ (ΔΕΥΑ) ΒΕΡΟΙΑΣ</v>
      </c>
      <c r="D34" s="406">
        <f>'Σύνολο έργων  αναλυτικά'!D38</f>
        <v>5001661</v>
      </c>
      <c r="E34" s="408" t="str">
        <f>'Σύνολο έργων  αναλυτικά'!E38</f>
        <v>ΑΝΤΙΚΑΤΑΣΤΑΣΗ ΑΜΙΑΝΤΟΣΩΛΗΝΩΝ ΕΣΩΤΕΡΙΚΟΥ ΔΙΚΤΥΟΥ ΥΔΡΕΥΣΗΣ ΠΟΛΗΣ ΒΕΡΟΙΑΣ</v>
      </c>
      <c r="F34" s="407" t="str">
        <f>'Σύνολο έργων  αναλυτικά'!F38</f>
        <v xml:space="preserve">Κεντρικής Μακεδονίας </v>
      </c>
      <c r="G34" s="409">
        <f>'Σύνολο έργων  αναλυτικά'!G38</f>
        <v>384000</v>
      </c>
      <c r="H34" s="410">
        <f>'Σύνολο έργων  αναλυτικά'!H38</f>
        <v>0</v>
      </c>
      <c r="I34" s="411">
        <f>'Σύνολο έργων  αναλυτικά'!I38</f>
        <v>0</v>
      </c>
      <c r="J34" s="411">
        <f>'Σύνολο έργων  αναλυτικά'!J38</f>
        <v>0</v>
      </c>
      <c r="K34" s="410">
        <f>'Σύνολο έργων  αναλυτικά'!K38</f>
        <v>0</v>
      </c>
      <c r="L34" s="410">
        <f>'Σύνολο έργων  αναλυτικά'!L38</f>
        <v>344000</v>
      </c>
      <c r="M34" s="410">
        <f>'Σύνολο έργων  αναλυτικά'!M38</f>
        <v>0</v>
      </c>
      <c r="N34" s="410">
        <f>'Σύνολο έργων  αναλυτικά'!N38</f>
        <v>0</v>
      </c>
      <c r="O34" s="412">
        <f>'Σύνολο έργων  αναλυτικά'!O38</f>
        <v>0</v>
      </c>
      <c r="P34" s="410">
        <f>'Σύνολο έργων  αναλυτικά'!P38</f>
        <v>40000</v>
      </c>
      <c r="Q34" s="413">
        <f>'Σύνολο έργων  αναλυτικά'!Q38</f>
        <v>0</v>
      </c>
      <c r="R34" s="413">
        <f>'Σύνολο έργων  αναλυτικά'!R38</f>
        <v>379915</v>
      </c>
      <c r="S34" s="424">
        <f t="shared" si="1"/>
        <v>384000</v>
      </c>
      <c r="T34" s="424">
        <f t="shared" si="2"/>
        <v>0</v>
      </c>
    </row>
    <row r="35" spans="1:20" s="6" customFormat="1" ht="40.5" customHeight="1" x14ac:dyDescent="0.25">
      <c r="A35" s="406">
        <f>'Σύνολο έργων  αναλυτικά'!A39</f>
        <v>33</v>
      </c>
      <c r="B35" s="407" t="str">
        <f>'Σύνολο έργων  αναλυτικά'!B39</f>
        <v>Ε.Υ.Δ. Ε.Π. ΥΜΕΠΕΡΑΑ</v>
      </c>
      <c r="C35" s="408" t="str">
        <f>'Σύνολο έργων  αναλυτικά'!C39</f>
        <v>4041225-ΔΕΥΑ ΘΗΡΑΣ ΚΥΚΛΑΔΩΝ</v>
      </c>
      <c r="D35" s="406">
        <f>'Σύνολο έργων  αναλυτικά'!D39</f>
        <v>5000975</v>
      </c>
      <c r="E35" s="408" t="str">
        <f>'Σύνολο έργων  αναλυτικά'!E39</f>
        <v>ΕΓΚΑΤΑΣΤΑΣΗ ΑΦΑΛΑΤΩΣΗΣ - ΘΕΣΗ ΑΓΙΑ ΠΑΡΑΣΚΕΥΗ ΔΗΜΟΥ ΘΗΡΑΣ</v>
      </c>
      <c r="F35" s="407" t="str">
        <f>'Σύνολο έργων  αναλυτικά'!F39</f>
        <v xml:space="preserve">Νοτίου Αιγαίου </v>
      </c>
      <c r="G35" s="409">
        <f>'Σύνολο έργων  αναλυτικά'!G39</f>
        <v>17130154.420000002</v>
      </c>
      <c r="H35" s="410">
        <f>'Σύνολο έργων  αναλυτικά'!H39</f>
        <v>0</v>
      </c>
      <c r="I35" s="411">
        <f>'Σύνολο έργων  αναλυτικά'!I39</f>
        <v>16484140</v>
      </c>
      <c r="J35" s="411">
        <f>'Σύνολο έργων  αναλυτικά'!J39</f>
        <v>0</v>
      </c>
      <c r="K35" s="410">
        <f>'Σύνολο έργων  αναλυτικά'!K39</f>
        <v>0</v>
      </c>
      <c r="L35" s="410">
        <f>'Σύνολο έργων  αναλυτικά'!L39</f>
        <v>0</v>
      </c>
      <c r="M35" s="410">
        <f>'Σύνολο έργων  αναλυτικά'!M39</f>
        <v>0</v>
      </c>
      <c r="N35" s="410">
        <f>'Σύνολο έργων  αναλυτικά'!N39</f>
        <v>0</v>
      </c>
      <c r="O35" s="412">
        <f>'Σύνολο έργων  αναλυτικά'!O39</f>
        <v>0</v>
      </c>
      <c r="P35" s="410">
        <f>'Σύνολο έργων  αναλυτικά'!P39</f>
        <v>646014.41999999993</v>
      </c>
      <c r="Q35" s="413">
        <f>'Σύνολο έργων  αναλυτικά'!Q39</f>
        <v>9856336.2038119994</v>
      </c>
      <c r="R35" s="413">
        <f>'Σύνολο έργων  αναλυτικά'!R39</f>
        <v>9856336.2038119994</v>
      </c>
      <c r="S35" s="424">
        <f t="shared" si="1"/>
        <v>17130154.420000002</v>
      </c>
      <c r="T35" s="424">
        <f t="shared" si="2"/>
        <v>0</v>
      </c>
    </row>
    <row r="36" spans="1:20" s="6" customFormat="1" ht="40.5" customHeight="1" x14ac:dyDescent="0.25">
      <c r="A36" s="406">
        <f>'Σύνολο έργων  αναλυτικά'!A40</f>
        <v>34</v>
      </c>
      <c r="B36" s="407" t="str">
        <f>'Σύνολο έργων  αναλυτικά'!B40</f>
        <v>Ε.Υ.Δ. Ε.Π. ΥΜΕΠΕΡΑΑ</v>
      </c>
      <c r="C36" s="408" t="str">
        <f>'Σύνολο έργων  αναλυτικά'!C40</f>
        <v>4040401-ΔΕΥΑ  ΑΡΤΑΙΩΝ</v>
      </c>
      <c r="D36" s="406">
        <f>'Σύνολο έργων  αναλυτικά'!D40</f>
        <v>5001508</v>
      </c>
      <c r="E36" s="408" t="str">
        <f>'Σύνολο έργων  αναλυτικά'!E40</f>
        <v xml:space="preserve"> ΠΡΟΜΗΘΕΙΑ, ΕΓΚΑΤΑΣΤΑΣΗ ΚΑΙ ΘΕΣΗ ΣΕ ΛΕΙΤΟΥΡΓΙΑ ΣΥΣΤΗΜΑΤΟΣ ΤΗΛΕΕΛΕΓΧΟΥ / ΤΗΛΕΧΕΙΡΙΣΜΟΥ ΓΙΑ ΤΗΝ ΑΥΤΟΜΑΤΗ ΔΙΑΧΕΙΡΙΣΗ ΚΑΙ ΤΟΝ ΕΛΕΓΧΟ ΔΙΑΡΡΟΩΝ ΤΟΥ ΔΙΚΤΥΟΥ ΥΔΡΕΥΣΗΣ ΤΗΣ Δ.Ε.Υ.Α ΑΡΤΑΣ</v>
      </c>
      <c r="F36" s="407" t="str">
        <f>'Σύνολο έργων  αναλυτικά'!F40</f>
        <v>Ηπείρου</v>
      </c>
      <c r="G36" s="409">
        <f>'Σύνολο έργων  αναλυτικά'!G40</f>
        <v>1447361</v>
      </c>
      <c r="H36" s="410">
        <f>'Σύνολο έργων  αναλυτικά'!H40</f>
        <v>0</v>
      </c>
      <c r="I36" s="411">
        <f>'Σύνολο έργων  αναλυτικά'!I40</f>
        <v>0</v>
      </c>
      <c r="J36" s="411">
        <f>'Σύνολο έργων  αναλυτικά'!J40</f>
        <v>0</v>
      </c>
      <c r="K36" s="410">
        <f>'Σύνολο έργων  αναλυτικά'!K40</f>
        <v>0</v>
      </c>
      <c r="L36" s="410">
        <f>'Σύνολο έργων  αναλυτικά'!L40</f>
        <v>0</v>
      </c>
      <c r="M36" s="410">
        <f>'Σύνολο έργων  αναλυτικά'!M40</f>
        <v>1447361</v>
      </c>
      <c r="N36" s="410">
        <f>'Σύνολο έργων  αναλυτικά'!N40</f>
        <v>0</v>
      </c>
      <c r="O36" s="412">
        <f>'Σύνολο έργων  αναλυτικά'!O40</f>
        <v>0</v>
      </c>
      <c r="P36" s="410">
        <f>'Σύνολο έργων  αναλυτικά'!P40</f>
        <v>0</v>
      </c>
      <c r="Q36" s="413">
        <f>'Σύνολο έργων  αναλυτικά'!Q40</f>
        <v>1286795</v>
      </c>
      <c r="R36" s="413">
        <f>'Σύνολο έργων  αναλυτικά'!R40</f>
        <v>1286795</v>
      </c>
      <c r="S36" s="424">
        <f t="shared" si="1"/>
        <v>1447361</v>
      </c>
      <c r="T36" s="424">
        <f t="shared" si="2"/>
        <v>0</v>
      </c>
    </row>
    <row r="37" spans="1:20" s="6" customFormat="1" ht="40.5" customHeight="1" x14ac:dyDescent="0.25">
      <c r="A37" s="406">
        <f>'Σύνολο έργων  αναλυτικά'!A41</f>
        <v>35</v>
      </c>
      <c r="B37" s="407" t="str">
        <f>'Σύνολο έργων  αναλυτικά'!B41</f>
        <v>Ε.Υ.Δ. Ε.Π. ΥΜΕΠΕΡΑΑ</v>
      </c>
      <c r="C37" s="408" t="str">
        <f>'Σύνολο έργων  αναλυτικά'!C41</f>
        <v>40104100-ΔΗΜΟΣ ΝΙΚΟΛΑΟΥ ΣΚΟΥΦΑ</v>
      </c>
      <c r="D37" s="406">
        <f>'Σύνολο έργων  αναλυτικά'!D41</f>
        <v>5001274</v>
      </c>
      <c r="E37" s="408" t="str">
        <f>'Σύνολο έργων  αναλυτικά'!E41</f>
        <v>ΤΗΛΕΜΕΤΡΙΚΟ ΣΥΣΤΗΜΑ ΕΛΕΓΧΟΥ ΔΙΑΡΡΟΩΝ ΔΙΚΤΥΩΝ ΥΔΡΕΥΣΗΣ ΔΗΜΟΥ Ν. ΣΚΟΥΦΑ</v>
      </c>
      <c r="F37" s="407" t="str">
        <f>'Σύνολο έργων  αναλυτικά'!F41</f>
        <v>Ηπείρου</v>
      </c>
      <c r="G37" s="409">
        <f>'Σύνολο έργων  αναλυτικά'!G41</f>
        <v>1141310</v>
      </c>
      <c r="H37" s="410">
        <f>'Σύνολο έργων  αναλυτικά'!H41</f>
        <v>0</v>
      </c>
      <c r="I37" s="411">
        <f>'Σύνολο έργων  αναλυτικά'!I41</f>
        <v>0</v>
      </c>
      <c r="J37" s="411">
        <f>'Σύνολο έργων  αναλυτικά'!J41</f>
        <v>0</v>
      </c>
      <c r="K37" s="410">
        <f>'Σύνολο έργων  αναλυτικά'!K41</f>
        <v>0</v>
      </c>
      <c r="L37" s="410">
        <f>'Σύνολο έργων  αναλυτικά'!L41</f>
        <v>0</v>
      </c>
      <c r="M37" s="410">
        <f>'Σύνολο έργων  αναλυτικά'!M41</f>
        <v>1141310</v>
      </c>
      <c r="N37" s="410">
        <f>'Σύνολο έργων  αναλυτικά'!N41</f>
        <v>0</v>
      </c>
      <c r="O37" s="412">
        <f>'Σύνολο έργων  αναλυτικά'!O41</f>
        <v>0</v>
      </c>
      <c r="P37" s="410">
        <f>'Σύνολο έργων  αναλυτικά'!P41</f>
        <v>0</v>
      </c>
      <c r="Q37" s="413">
        <f>'Σύνολο έργων  αναλυτικά'!Q41</f>
        <v>1118483.8</v>
      </c>
      <c r="R37" s="413">
        <f>'Σύνολο έργων  αναλυτικά'!R41</f>
        <v>1118483.8</v>
      </c>
      <c r="S37" s="424">
        <f t="shared" si="1"/>
        <v>1141310</v>
      </c>
      <c r="T37" s="424">
        <f t="shared" si="2"/>
        <v>0</v>
      </c>
    </row>
    <row r="38" spans="1:20" s="6" customFormat="1" ht="40.5" customHeight="1" x14ac:dyDescent="0.25">
      <c r="A38" s="406">
        <f>'Σύνολο έργων  αναλυτικά'!A42</f>
        <v>36</v>
      </c>
      <c r="B38" s="407" t="str">
        <f>'Σύνολο έργων  αναλυτικά'!B42</f>
        <v>Ε.Υ.Δ. Ε.Π. ΥΜΕΠΕΡΑΑ</v>
      </c>
      <c r="C38" s="408" t="str">
        <f>'Σύνολο έργων  αναλυτικά'!C42</f>
        <v>4040804-ΔΗΜΟΤΙΚΗ ΕΠΙΧΕΙΡΗΣΗ ΥΔΡΕΥΣΗΣ ΑΠΟΧΕΤΕΥΣΗΣ ΧΑΛΚΙΔΑΣ</v>
      </c>
      <c r="D38" s="406">
        <f>'Σύνολο έργων  αναλυτικά'!D42</f>
        <v>5001034</v>
      </c>
      <c r="E38" s="408" t="str">
        <f>'Σύνολο έργων  αναλυτικά'!E42</f>
        <v>ΥΔΡΕΥΣΗ ΔΗΜΟΤΙΚΗΣ ΕΝΟΤΗΤΑΣ ΑΥΛΙΔΑΣ ΤΟΥ ΔΗΜΟΥ ΧΑΛΚΙΔΕΩΝ-Β ΦΑΣΗ (ΟΛΟΚΛΗΡΩΣΗ)</v>
      </c>
      <c r="F38" s="407" t="str">
        <f>'Σύνολο έργων  αναλυτικά'!F42</f>
        <v xml:space="preserve">Στερεάς Ελλάδας </v>
      </c>
      <c r="G38" s="409">
        <f>'Σύνολο έργων  αναλυτικά'!G42</f>
        <v>408496.22000000003</v>
      </c>
      <c r="H38" s="410">
        <f>'Σύνολο έργων  αναλυτικά'!H42</f>
        <v>0</v>
      </c>
      <c r="I38" s="411">
        <f>'Σύνολο έργων  αναλυτικά'!I42</f>
        <v>0</v>
      </c>
      <c r="J38" s="411">
        <f>'Σύνολο έργων  αναλυτικά'!J42</f>
        <v>0</v>
      </c>
      <c r="K38" s="410">
        <f>'Σύνολο έργων  αναλυτικά'!K42</f>
        <v>375065.59</v>
      </c>
      <c r="L38" s="410">
        <f>'Σύνολο έργων  αναλυτικά'!L42</f>
        <v>0</v>
      </c>
      <c r="M38" s="410">
        <f>'Σύνολο έργων  αναλυτικά'!M42</f>
        <v>0</v>
      </c>
      <c r="N38" s="410">
        <f>'Σύνολο έργων  αναλυτικά'!N42</f>
        <v>0</v>
      </c>
      <c r="O38" s="412">
        <f>'Σύνολο έργων  αναλυτικά'!O42</f>
        <v>0</v>
      </c>
      <c r="P38" s="410">
        <f>'Σύνολο έργων  αναλυτικά'!P42</f>
        <v>33430.630000000005</v>
      </c>
      <c r="Q38" s="413">
        <f>'Σύνολο έργων  αναλυτικά'!Q42</f>
        <v>384205.5</v>
      </c>
      <c r="R38" s="413">
        <f>'Σύνολο έργων  αναλυτικά'!R42</f>
        <v>384205.5</v>
      </c>
      <c r="S38" s="424">
        <f t="shared" si="1"/>
        <v>408496.22000000003</v>
      </c>
      <c r="T38" s="424">
        <f t="shared" si="2"/>
        <v>0</v>
      </c>
    </row>
    <row r="39" spans="1:20" s="6" customFormat="1" ht="40.5" customHeight="1" x14ac:dyDescent="0.25">
      <c r="A39" s="406">
        <f>'Σύνολο έργων  αναλυτικά'!A43</f>
        <v>37</v>
      </c>
      <c r="B39" s="407" t="str">
        <f>'Σύνολο έργων  αναλυτικά'!B43</f>
        <v>Ε.Υ.Δ. Ε.Π. ΥΜΕΠΕΡΑΑ</v>
      </c>
      <c r="C39" s="408" t="str">
        <f>'Σύνολο έργων  αναλυτικά'!C43</f>
        <v>4040103-ΔΗΜΟΤΙΚΗ ΕΠΙΧΕΙΡΗΣΗ ΥΔΡΕΥΣΗΣ ΑΠΟΧΕΤΕΥΣΗΣ ΚΟΜΟΤΗΝΗΣ (ΔΕΥΑ ΚΟΜΟΤΗΝΗΣ)</v>
      </c>
      <c r="D39" s="406">
        <f>'Σύνολο έργων  αναλυτικά'!D43</f>
        <v>5001166</v>
      </c>
      <c r="E39" s="408" t="str">
        <f>'Σύνολο έργων  αναλυτικά'!E43</f>
        <v>ΠΡΟΜΗΘΕΙΑ ΚΑΙ ΕΓΚΑΤΑΣΤΑΣΗ ΕΠΕΚΤΑΣΗΣ ΣΥΣΤΗΜΑΤΟΣ ΤΗΛΕΜΕΤΡΙΑΣ ΚΑΙ ΕΛΕΓΧΟΥ ΔΙΑΡΡΟΩΝ ΔΙΚΤΥΟΥ ΥΔΡΕΥΣΗΣ ΔΗΜΟΤΙΚΗΣ ΕΝΟΤΗΤΑΣ ΚΟΜΟΤΗΝΗΣ</v>
      </c>
      <c r="F39" s="407" t="str">
        <f>'Σύνολο έργων  αναλυτικά'!F43</f>
        <v>Ανατολικής Μακεδονίας, Θράκης</v>
      </c>
      <c r="G39" s="409">
        <f>'Σύνολο έργων  αναλυτικά'!G43</f>
        <v>1499855.09</v>
      </c>
      <c r="H39" s="410">
        <f>'Σύνολο έργων  αναλυτικά'!H43</f>
        <v>0</v>
      </c>
      <c r="I39" s="411">
        <f>'Σύνολο έργων  αναλυτικά'!I43</f>
        <v>0</v>
      </c>
      <c r="J39" s="411">
        <f>'Σύνολο έργων  αναλυτικά'!J43</f>
        <v>0</v>
      </c>
      <c r="K39" s="410">
        <f>'Σύνολο έργων  αναλυτικά'!K43</f>
        <v>0</v>
      </c>
      <c r="L39" s="410">
        <f>'Σύνολο έργων  αναλυτικά'!L43</f>
        <v>0</v>
      </c>
      <c r="M39" s="410">
        <f>'Σύνολο έργων  αναλυτικά'!M43</f>
        <v>1499855.09</v>
      </c>
      <c r="N39" s="410">
        <f>'Σύνολο έργων  αναλυτικά'!N43</f>
        <v>0</v>
      </c>
      <c r="O39" s="412">
        <f>'Σύνολο έργων  αναλυτικά'!O43</f>
        <v>0</v>
      </c>
      <c r="P39" s="410">
        <f>'Σύνολο έργων  αναλυτικά'!P43</f>
        <v>0</v>
      </c>
      <c r="Q39" s="413">
        <f>'Σύνολο έργων  αναλυτικά'!Q43</f>
        <v>1451347.38</v>
      </c>
      <c r="R39" s="413">
        <f>'Σύνολο έργων  αναλυτικά'!R43</f>
        <v>1451347.38</v>
      </c>
      <c r="S39" s="424">
        <f t="shared" si="1"/>
        <v>1499855.09</v>
      </c>
      <c r="T39" s="424">
        <f t="shared" si="2"/>
        <v>0</v>
      </c>
    </row>
    <row r="40" spans="1:20" s="6" customFormat="1" ht="40.5" customHeight="1" x14ac:dyDescent="0.25">
      <c r="A40" s="406">
        <f>'Σύνολο έργων  αναλυτικά'!A44</f>
        <v>38</v>
      </c>
      <c r="B40" s="407" t="str">
        <f>'Σύνολο έργων  αναλυτικά'!B44</f>
        <v>Ε.Υ.Δ. Ε.Π. ΥΜΕΠΕΡΑΑ</v>
      </c>
      <c r="C40" s="408" t="str">
        <f>'Σύνολο έργων  αναλυτικά'!C44</f>
        <v>40136314-ΔΗΜΟΣ ΠΥΛΟΥ - ΝΕΣΤΟΡΟΣ</v>
      </c>
      <c r="D40" s="406">
        <f>'Σύνολο έργων  αναλυτικά'!D44</f>
        <v>5001193</v>
      </c>
      <c r="E40" s="408" t="str">
        <f>'Σύνολο έργων  αναλυτικά'!E44</f>
        <v>ΤΗΛΕΜΕΤΡΙΑ, ΕΛΕΓΧΟΣ ΔΙΑΡΡΟΩΝ ΚΑΙ ΠΟΙΟΤΗΤΑΣ ΔΙΚΤΥΩΝ ΥΔΡΕΥΣΗΣ Δ.Ε. ΠΥΛΟΥ, ΔΗΜΟΥ ΠΥΛΟΥ-ΝΕΣΤΟΡΟΣ</v>
      </c>
      <c r="F40" s="407" t="str">
        <f>'Σύνολο έργων  αναλυτικά'!F44</f>
        <v xml:space="preserve">Πελοποννήσου </v>
      </c>
      <c r="G40" s="409">
        <f>'Σύνολο έργων  αναλυτικά'!G44</f>
        <v>1483111</v>
      </c>
      <c r="H40" s="410">
        <f>'Σύνολο έργων  αναλυτικά'!H44</f>
        <v>0</v>
      </c>
      <c r="I40" s="411">
        <f>'Σύνολο έργων  αναλυτικά'!I44</f>
        <v>0</v>
      </c>
      <c r="J40" s="411">
        <f>'Σύνολο έργων  αναλυτικά'!J44</f>
        <v>0</v>
      </c>
      <c r="K40" s="410">
        <f>'Σύνολο έργων  αναλυτικά'!K44</f>
        <v>0</v>
      </c>
      <c r="L40" s="410">
        <f>'Σύνολο έργων  αναλυτικά'!L44</f>
        <v>0</v>
      </c>
      <c r="M40" s="410">
        <f>'Σύνολο έργων  αναλυτικά'!M44</f>
        <v>1483111</v>
      </c>
      <c r="N40" s="410">
        <f>'Σύνολο έργων  αναλυτικά'!N44</f>
        <v>0</v>
      </c>
      <c r="O40" s="412">
        <f>'Σύνολο έργων  αναλυτικά'!O44</f>
        <v>0</v>
      </c>
      <c r="P40" s="410">
        <f>'Σύνολο έργων  αναλυτικά'!P44</f>
        <v>0</v>
      </c>
      <c r="Q40" s="413">
        <f>'Σύνολο έργων  αναλυτικά'!Q44</f>
        <v>0</v>
      </c>
      <c r="R40" s="413">
        <f>'Σύνολο έργων  αναλυτικά'!R44</f>
        <v>1300000</v>
      </c>
      <c r="S40" s="424">
        <f t="shared" si="1"/>
        <v>1483111</v>
      </c>
      <c r="T40" s="424">
        <f t="shared" si="2"/>
        <v>0</v>
      </c>
    </row>
    <row r="41" spans="1:20" s="6" customFormat="1" ht="40.5" customHeight="1" x14ac:dyDescent="0.25">
      <c r="A41" s="406">
        <f>'Σύνολο έργων  αναλυτικά'!A45</f>
        <v>39</v>
      </c>
      <c r="B41" s="407" t="str">
        <f>'Σύνολο έργων  αναλυτικά'!B45</f>
        <v>Ε.Υ.Δ. Ε.Π. ΥΜΕΠΕΡΑΑ</v>
      </c>
      <c r="C41" s="408" t="str">
        <f>'Σύνολο έργων  αναλυτικά'!C45</f>
        <v>4041202-ΔΗΜΟΤΙΚΗ ΕΠΙΧΕΙΡΗΣΗ ΥΔΡΕΥΣΗΣ ΚΑΙ ΑΠΟΧΕΤΕΥΣΗΣ ΔΗΜΟΥ ΚΩ</v>
      </c>
      <c r="D41" s="406">
        <f>'Σύνολο έργων  αναλυτικά'!D45</f>
        <v>5001694</v>
      </c>
      <c r="E41" s="408" t="str">
        <f>'Σύνολο έργων  αναλυτικά'!E45</f>
        <v>ΕΠΕΚΤΑΣΗ ΣΥΣΤΗΜΑΤΟΣ ΤΗΛΕΛΕΓΧΟΥ – ΤΗΛΕΧΕΙΡΙΣΜΟΥ ΚΑΙ ΠΑΡΑΚΟΛΟΥΘΗΣΗΣ ΠΟΙΟΤΙΚΩΝ ΧΑΡΑΚΤΗΡΙΣΤΙΚΩΝ ΤΩΝ ΔΙΚΤΥΩΝ ΥΔΡΕΥΣΗΣ ΣΤΗ ΔΕ ΗΡΑΚΛΕΙΔΩΝ ΔΗΜΟΥ ΚΩ</v>
      </c>
      <c r="F41" s="407" t="str">
        <f>'Σύνολο έργων  αναλυτικά'!F45</f>
        <v xml:space="preserve">Νοτίου Αιγαίου </v>
      </c>
      <c r="G41" s="409">
        <f>'Σύνολο έργων  αναλυτικά'!G45</f>
        <v>1399770</v>
      </c>
      <c r="H41" s="410">
        <f>'Σύνολο έργων  αναλυτικά'!H45</f>
        <v>0</v>
      </c>
      <c r="I41" s="411">
        <f>'Σύνολο έργων  αναλυτικά'!I45</f>
        <v>0</v>
      </c>
      <c r="J41" s="411">
        <f>'Σύνολο έργων  αναλυτικά'!J45</f>
        <v>0</v>
      </c>
      <c r="K41" s="410">
        <f>'Σύνολο έργων  αναλυτικά'!K45</f>
        <v>0</v>
      </c>
      <c r="L41" s="410">
        <f>'Σύνολο έργων  αναλυτικά'!L45</f>
        <v>0</v>
      </c>
      <c r="M41" s="410">
        <f>'Σύνολο έργων  αναλυτικά'!M45</f>
        <v>1399770</v>
      </c>
      <c r="N41" s="410">
        <f>'Σύνολο έργων  αναλυτικά'!N45</f>
        <v>0</v>
      </c>
      <c r="O41" s="412">
        <f>'Σύνολο έργων  αναλυτικά'!O45</f>
        <v>0</v>
      </c>
      <c r="P41" s="410">
        <f>'Σύνολο έργων  αναλυτικά'!P45</f>
        <v>0</v>
      </c>
      <c r="Q41" s="413">
        <f>'Σύνολο έργων  αναλυτικά'!Q45</f>
        <v>0</v>
      </c>
      <c r="R41" s="413">
        <f>'Σύνολο έργων  αναλυτικά'!R45</f>
        <v>1399770</v>
      </c>
      <c r="S41" s="424">
        <f t="shared" si="1"/>
        <v>1399770</v>
      </c>
      <c r="T41" s="424">
        <f t="shared" si="2"/>
        <v>0</v>
      </c>
    </row>
    <row r="42" spans="1:20" s="6" customFormat="1" ht="40.5" customHeight="1" x14ac:dyDescent="0.25">
      <c r="A42" s="406">
        <f>'Σύνολο έργων  αναλυτικά'!A46</f>
        <v>40</v>
      </c>
      <c r="B42" s="407" t="str">
        <f>'Σύνολο έργων  αναλυτικά'!B46</f>
        <v>Ε.Υ.Δ. Ε.Π. ΥΜΕΠΕΡΑΑ</v>
      </c>
      <c r="C42" s="408" t="str">
        <f>'Σύνολο έργων  αναλυτικά'!C46</f>
        <v>40104098-ΔΗΜΟΣ ΓΕΩΡΓΙΟΥ ΚΑΡΑΪΣΚΑΚΗ</v>
      </c>
      <c r="D42" s="406">
        <f>'Σύνολο έργων  αναλυτικά'!D46</f>
        <v>5001778</v>
      </c>
      <c r="E42" s="408" t="str">
        <f>'Σύνολο έργων  αναλυτικά'!E46</f>
        <v>Εμπλουτισμός δικτύου ύδρευσης από γεώτρηση Βαθύ Διάσελλο ως τη θέση Μαργαρίτη</v>
      </c>
      <c r="F42" s="407" t="str">
        <f>'Σύνολο έργων  αναλυτικά'!F46</f>
        <v>Ηπείρου</v>
      </c>
      <c r="G42" s="409">
        <f>'Σύνολο έργων  αναλυτικά'!G46</f>
        <v>612199.18999999994</v>
      </c>
      <c r="H42" s="410">
        <f>'Σύνολο έργων  αναλυτικά'!H46</f>
        <v>612199.18999999994</v>
      </c>
      <c r="I42" s="411">
        <f>'Σύνολο έργων  αναλυτικά'!I46</f>
        <v>0</v>
      </c>
      <c r="J42" s="411">
        <f>'Σύνολο έργων  αναλυτικά'!J46</f>
        <v>0</v>
      </c>
      <c r="K42" s="410">
        <f>'Σύνολο έργων  αναλυτικά'!K46</f>
        <v>0</v>
      </c>
      <c r="L42" s="410">
        <f>'Σύνολο έργων  αναλυτικά'!L46</f>
        <v>0</v>
      </c>
      <c r="M42" s="410">
        <f>'Σύνολο έργων  αναλυτικά'!M46</f>
        <v>0</v>
      </c>
      <c r="N42" s="410">
        <f>'Σύνολο έργων  αναλυτικά'!N46</f>
        <v>0</v>
      </c>
      <c r="O42" s="412">
        <f>'Σύνολο έργων  αναλυτικά'!O46</f>
        <v>0</v>
      </c>
      <c r="P42" s="410">
        <f>'Σύνολο έργων  αναλυτικά'!P46</f>
        <v>0</v>
      </c>
      <c r="Q42" s="413">
        <f>'Σύνολο έργων  αναλυτικά'!Q46</f>
        <v>0</v>
      </c>
      <c r="R42" s="413">
        <f>'Σύνολο έργων  αναλυτικά'!R46</f>
        <v>304999.39</v>
      </c>
      <c r="S42" s="424">
        <f t="shared" si="1"/>
        <v>612199.18999999994</v>
      </c>
      <c r="T42" s="424">
        <f t="shared" si="2"/>
        <v>0</v>
      </c>
    </row>
    <row r="43" spans="1:20" s="6" customFormat="1" ht="40.5" customHeight="1" x14ac:dyDescent="0.25">
      <c r="A43" s="406">
        <f>'Σύνολο έργων  αναλυτικά'!A47</f>
        <v>41</v>
      </c>
      <c r="B43" s="407" t="str">
        <f>'Σύνολο έργων  αναλυτικά'!B47</f>
        <v>Ε.Υ.Δ. Ε.Π. ΥΜΕΠΕΡΑΑ</v>
      </c>
      <c r="C43" s="408" t="str">
        <f>'Σύνολο έργων  αναλυτικά'!C47</f>
        <v>40125088-ΔΗΜΟΣ ΚΕΦΑΛΟΝΙΑΣ</v>
      </c>
      <c r="D43" s="406">
        <f>'Σύνολο έργων  αναλυτικά'!D47</f>
        <v>5001348</v>
      </c>
      <c r="E43" s="408" t="str">
        <f>'Σύνολο έργων  αναλυτικά'!E47</f>
        <v>ΜΟΝΑΔΑ ΑΦΑΛΑΤΩΣΗΣ ΣΤΟ ΑΡΓΟΣΤΟΛΙ ΚΕΦΑΛΟΝΙΑΣ ΔΥΝΑΜΙΚΟΤΗΤΑΣ 8.000 Κ.Μ. ΠΟΣΙΜΟΥ ΝΕΡΟΥ ΤΗΝ ΗΜΕΡΑ</v>
      </c>
      <c r="F43" s="407" t="str">
        <f>'Σύνολο έργων  αναλυτικά'!F47</f>
        <v xml:space="preserve">Ιονίων Νήσων </v>
      </c>
      <c r="G43" s="409">
        <f>'Σύνολο έργων  αναλυτικά'!G47</f>
        <v>3647800</v>
      </c>
      <c r="H43" s="410">
        <f>'Σύνολο έργων  αναλυτικά'!H47</f>
        <v>0</v>
      </c>
      <c r="I43" s="411">
        <f>'Σύνολο έργων  αναλυτικά'!I47</f>
        <v>3647800</v>
      </c>
      <c r="J43" s="411">
        <f>'Σύνολο έργων  αναλυτικά'!J47</f>
        <v>0</v>
      </c>
      <c r="K43" s="410">
        <f>'Σύνολο έργων  αναλυτικά'!K47</f>
        <v>0</v>
      </c>
      <c r="L43" s="410">
        <f>'Σύνολο έργων  αναλυτικά'!L47</f>
        <v>0</v>
      </c>
      <c r="M43" s="410">
        <f>'Σύνολο έργων  αναλυτικά'!M47</f>
        <v>0</v>
      </c>
      <c r="N43" s="410">
        <f>'Σύνολο έργων  αναλυτικά'!N47</f>
        <v>0</v>
      </c>
      <c r="O43" s="412">
        <f>'Σύνολο έργων  αναλυτικά'!O47</f>
        <v>0</v>
      </c>
      <c r="P43" s="410">
        <f>'Σύνολο έργων  αναλυτικά'!P47</f>
        <v>0</v>
      </c>
      <c r="Q43" s="413">
        <f>'Σύνολο έργων  αναλυτικά'!Q47</f>
        <v>3580000</v>
      </c>
      <c r="R43" s="413">
        <f>'Σύνολο έργων  αναλυτικά'!R47</f>
        <v>3580000</v>
      </c>
      <c r="S43" s="424">
        <f t="shared" si="1"/>
        <v>3647800</v>
      </c>
      <c r="T43" s="424">
        <f t="shared" si="2"/>
        <v>0</v>
      </c>
    </row>
    <row r="44" spans="1:20" s="6" customFormat="1" ht="40.5" customHeight="1" x14ac:dyDescent="0.25">
      <c r="A44" s="406">
        <f>'Σύνολο έργων  αναλυτικά'!A48</f>
        <v>42</v>
      </c>
      <c r="B44" s="407" t="str">
        <f>'Σύνολο έργων  αναλυτικά'!B48</f>
        <v>Ε.Υ.Δ. Ε.Π. ΥΜΕΠΕΡΑΑ</v>
      </c>
      <c r="C44" s="408" t="str">
        <f>'Σύνολο έργων  αναλυτικά'!C48</f>
        <v>4041005-ΔΗΜΟΤΙΚΗ ΕΠΙΧΕΙΡΗΣΗ ΥΔΡΕΥΣΗΣ ΑΠΟΧΕΤΕΥΣΗΣ ΣΠΑΡΤΗΣ</v>
      </c>
      <c r="D44" s="406">
        <f>'Σύνολο έργων  αναλυτικά'!D48</f>
        <v>5001669</v>
      </c>
      <c r="E44" s="408" t="str">
        <f>'Σύνολο έργων  αναλυτικά'!E48</f>
        <v>Επέκταση υπαρχόντων συστημάτων παρακολούθησης και  αυτόματου ελέγχου διαρροών και υδραυλικών λειτουργικών παραμέτρων σε υφιστάμενα δίκτυα μεταφοράς και διανομής νερού στη Δημοτική Ενότητα Σπαρτιατών – Αντικατάσταση, Επέκταση Δικτύου Ύδρευσης Αγ. Ειρήνης</v>
      </c>
      <c r="F44" s="407" t="str">
        <f>'Σύνολο έργων  αναλυτικά'!F48</f>
        <v xml:space="preserve">Πελοποννήσου </v>
      </c>
      <c r="G44" s="409">
        <f>'Σύνολο έργων  αναλυτικά'!G48</f>
        <v>1090305.78</v>
      </c>
      <c r="H44" s="410">
        <f>'Σύνολο έργων  αναλυτικά'!H48</f>
        <v>0</v>
      </c>
      <c r="I44" s="411">
        <f>'Σύνολο έργων  αναλυτικά'!I48</f>
        <v>0</v>
      </c>
      <c r="J44" s="411">
        <f>'Σύνολο έργων  αναλυτικά'!J48</f>
        <v>0</v>
      </c>
      <c r="K44" s="410">
        <f>'Σύνολο έργων  αναλυτικά'!K48</f>
        <v>0</v>
      </c>
      <c r="L44" s="410">
        <f>'Σύνολο έργων  αναλυτικά'!L48</f>
        <v>157105.78</v>
      </c>
      <c r="M44" s="410">
        <f>'Σύνολο έργων  αναλυτικά'!M48</f>
        <v>913200</v>
      </c>
      <c r="N44" s="410">
        <f>'Σύνολο έργων  αναλυτικά'!N48</f>
        <v>0</v>
      </c>
      <c r="O44" s="412">
        <f>'Σύνολο έργων  αναλυτικά'!O48</f>
        <v>0</v>
      </c>
      <c r="P44" s="410">
        <f>'Σύνολο έργων  αναλυτικά'!P48</f>
        <v>20000</v>
      </c>
      <c r="Q44" s="413">
        <f>'Σύνολο έργων  αναλυτικά'!Q48</f>
        <v>0</v>
      </c>
      <c r="R44" s="413">
        <f>'Σύνολο έργων  αναλυτικά'!R48</f>
        <v>977015</v>
      </c>
      <c r="S44" s="424">
        <f t="shared" si="1"/>
        <v>1090305.78</v>
      </c>
      <c r="T44" s="424">
        <f t="shared" si="2"/>
        <v>0</v>
      </c>
    </row>
    <row r="45" spans="1:20" s="6" customFormat="1" ht="40.5" customHeight="1" x14ac:dyDescent="0.25">
      <c r="A45" s="406">
        <f>'Σύνολο έργων  αναλυτικά'!A49</f>
        <v>43</v>
      </c>
      <c r="B45" s="407" t="str">
        <f>'Σύνολο έργων  αναλυτικά'!B49</f>
        <v>Ε.Υ.Δ. Ε.Π. ΥΜΕΠΕΡΑΑ</v>
      </c>
      <c r="C45" s="408" t="str">
        <f>'Σύνολο έργων  αναλυτικά'!C49</f>
        <v>40131196-ΔΗΜΟΣ ΤΕΜΠΩΝ</v>
      </c>
      <c r="D45" s="406">
        <f>'Σύνολο έργων  αναλυτικά'!D49</f>
        <v>5001590</v>
      </c>
      <c r="E45" s="408" t="str">
        <f>'Σύνολο έργων  αναλυτικά'!E49</f>
        <v>ΠΡΟΜΗΘΕΙΑ ΚΑΙ ΕΓΚΑΤΑΣΤΑΣΗ ΕΠΕΚΤΑΣΗΣ ΣΥΣΤΗΜΑΤΟΣ ΤΗΛΕΜΕΤΡΙΑΣ ΚΑΙ ΠΕΡΙΟΡΙΣΜΟΥ ΤΩΝ ΔΙΑΡΡΟΩΝ ΤΩΝ ΔΙΚΤΥΩΝ ΥΔΡΕΥΣΗΣ ΤΟΥ ΔΗΜΟΥ ΤΕΜΠΩΝ</v>
      </c>
      <c r="F45" s="407" t="str">
        <f>'Σύνολο έργων  αναλυτικά'!F49</f>
        <v xml:space="preserve">Θεσσαλίας </v>
      </c>
      <c r="G45" s="409">
        <f>'Σύνολο έργων  αναλυτικά'!G49</f>
        <v>1055527.48</v>
      </c>
      <c r="H45" s="410">
        <f>'Σύνολο έργων  αναλυτικά'!H49</f>
        <v>0</v>
      </c>
      <c r="I45" s="411">
        <f>'Σύνολο έργων  αναλυτικά'!I49</f>
        <v>0</v>
      </c>
      <c r="J45" s="411">
        <f>'Σύνολο έργων  αναλυτικά'!J49</f>
        <v>0</v>
      </c>
      <c r="K45" s="410">
        <f>'Σύνολο έργων  αναλυτικά'!K49</f>
        <v>0</v>
      </c>
      <c r="L45" s="410">
        <f>'Σύνολο έργων  αναλυτικά'!L49</f>
        <v>0</v>
      </c>
      <c r="M45" s="410">
        <f>'Σύνολο έργων  αναλυτικά'!M49</f>
        <v>1055527.48</v>
      </c>
      <c r="N45" s="410">
        <f>'Σύνολο έργων  αναλυτικά'!N49</f>
        <v>0</v>
      </c>
      <c r="O45" s="412">
        <f>'Σύνολο έργων  αναλυτικά'!O49</f>
        <v>0</v>
      </c>
      <c r="P45" s="410">
        <f>'Σύνολο έργων  αναλυτικά'!P49</f>
        <v>0</v>
      </c>
      <c r="Q45" s="413">
        <f>'Σύνολο έργων  αναλυτικά'!Q49</f>
        <v>1055527.48</v>
      </c>
      <c r="R45" s="413">
        <f>'Σύνολο έργων  αναλυτικά'!R49</f>
        <v>1055527.48</v>
      </c>
      <c r="S45" s="424">
        <f t="shared" si="1"/>
        <v>1055527.48</v>
      </c>
      <c r="T45" s="424">
        <f t="shared" si="2"/>
        <v>0</v>
      </c>
    </row>
    <row r="46" spans="1:20" s="6" customFormat="1" ht="40.5" customHeight="1" x14ac:dyDescent="0.25">
      <c r="A46" s="406">
        <f>'Σύνολο έργων  αναλυτικά'!A50</f>
        <v>44</v>
      </c>
      <c r="B46" s="407" t="str">
        <f>'Σύνολο έργων  αναλυτικά'!B50</f>
        <v>Ε.Υ.Δ. Ε.Π. ΥΜΕΠΕΡΑΑ</v>
      </c>
      <c r="C46" s="408" t="str">
        <f>'Σύνολο έργων  αναλυτικά'!C50</f>
        <v>4040403-ΔΕΥΑ ΠΡΕΒΕΖΗΣ</v>
      </c>
      <c r="D46" s="406">
        <f>'Σύνολο έργων  αναλυτικά'!D50</f>
        <v>5001319</v>
      </c>
      <c r="E46" s="408" t="str">
        <f>'Σύνολο έργων  αναλυτικά'!E50</f>
        <v>ΑΝΤΙΚΑΤΑΣΤΑΣΗ ΥΦΙΣΤΑΜΕΝΩΝ ΠΑΛΑΙΩΝ ΥΠΟΔΟΜΩΝ ΥΔΡΕΥΣΗΣ ΔΕΥΑ ΠΡΕΒΕΖΑΣ</v>
      </c>
      <c r="F46" s="407" t="str">
        <f>'Σύνολο έργων  αναλυτικά'!F50</f>
        <v>Ηπείρου</v>
      </c>
      <c r="G46" s="409">
        <f>'Σύνολο έργων  αναλυτικά'!G50</f>
        <v>393975.88</v>
      </c>
      <c r="H46" s="410">
        <f>'Σύνολο έργων  αναλυτικά'!H50</f>
        <v>0</v>
      </c>
      <c r="I46" s="411">
        <f>'Σύνολο έργων  αναλυτικά'!I50</f>
        <v>0</v>
      </c>
      <c r="J46" s="411">
        <f>'Σύνολο έργων  αναλυτικά'!J50</f>
        <v>0</v>
      </c>
      <c r="K46" s="410">
        <f>'Σύνολο έργων  αναλυτικά'!K50</f>
        <v>0</v>
      </c>
      <c r="L46" s="410">
        <f>'Σύνολο έργων  αναλυτικά'!L50</f>
        <v>353975.88</v>
      </c>
      <c r="M46" s="410">
        <f>'Σύνολο έργων  αναλυτικά'!M50</f>
        <v>0</v>
      </c>
      <c r="N46" s="410">
        <f>'Σύνολο έργων  αναλυτικά'!N50</f>
        <v>0</v>
      </c>
      <c r="O46" s="412">
        <f>'Σύνολο έργων  αναλυτικά'!O50</f>
        <v>0</v>
      </c>
      <c r="P46" s="410">
        <f>'Σύνολο έργων  αναλυτικά'!P50</f>
        <v>40000</v>
      </c>
      <c r="Q46" s="413">
        <f>'Σύνολο έργων  αναλυτικά'!Q50</f>
        <v>393975.88</v>
      </c>
      <c r="R46" s="413">
        <f>'Σύνολο έργων  αναλυτικά'!R50</f>
        <v>393975.88</v>
      </c>
      <c r="S46" s="424">
        <f t="shared" si="1"/>
        <v>393975.88</v>
      </c>
      <c r="T46" s="424">
        <f t="shared" si="2"/>
        <v>0</v>
      </c>
    </row>
    <row r="47" spans="1:20" s="6" customFormat="1" ht="40.5" customHeight="1" x14ac:dyDescent="0.25">
      <c r="A47" s="406">
        <f>'Σύνολο έργων  αναλυτικά'!A51</f>
        <v>45</v>
      </c>
      <c r="B47" s="407" t="str">
        <f>'Σύνολο έργων  αναλυτικά'!B51</f>
        <v>Ε.Υ.Δ. Ε.Π. ΥΜΕΠΕΡΑΑ</v>
      </c>
      <c r="C47" s="408" t="str">
        <f>'Σύνολο έργων  αναλυτικά'!C51</f>
        <v>4040803-ΔΗΜΟΤΙΚΗ ΕΠΙΧΕΙΡΗΣΗ  ΥΔΡΕΥΣΗΣ-ΑΠΟΧΕΤΕΥΣΗΣ  ΛΙΒΑΔΕΙΑΣ</v>
      </c>
      <c r="D47" s="406">
        <f>'Σύνολο έργων  αναλυτικά'!D51</f>
        <v>5001771</v>
      </c>
      <c r="E47" s="408" t="str">
        <f>'Σύνολο έργων  αναλυτικά'!E51</f>
        <v>Σύστημα Τηλεμετρίας και Ελέγχου Διαρροών στο Δίκτυο Ύδρευσης Δήμου Λεβαδέων</v>
      </c>
      <c r="F47" s="407" t="str">
        <f>'Σύνολο έργων  αναλυτικά'!F51</f>
        <v xml:space="preserve">Στερεάς Ελλάδας </v>
      </c>
      <c r="G47" s="409">
        <f>'Σύνολο έργων  αναλυτικά'!G51</f>
        <v>580701.6</v>
      </c>
      <c r="H47" s="410">
        <f>'Σύνολο έργων  αναλυτικά'!H51</f>
        <v>0</v>
      </c>
      <c r="I47" s="411">
        <f>'Σύνολο έργων  αναλυτικά'!I51</f>
        <v>0</v>
      </c>
      <c r="J47" s="411">
        <f>'Σύνολο έργων  αναλυτικά'!J51</f>
        <v>0</v>
      </c>
      <c r="K47" s="410">
        <f>'Σύνολο έργων  αναλυτικά'!K51</f>
        <v>0</v>
      </c>
      <c r="L47" s="410">
        <f>'Σύνολο έργων  αναλυτικά'!L51</f>
        <v>580701.6</v>
      </c>
      <c r="M47" s="410">
        <f>'Σύνολο έργων  αναλυτικά'!M51</f>
        <v>0</v>
      </c>
      <c r="N47" s="410">
        <f>'Σύνολο έργων  αναλυτικά'!N51</f>
        <v>0</v>
      </c>
      <c r="O47" s="412">
        <f>'Σύνολο έργων  αναλυτικά'!O51</f>
        <v>0</v>
      </c>
      <c r="P47" s="410">
        <f>'Σύνολο έργων  αναλυτικά'!P51</f>
        <v>0</v>
      </c>
      <c r="Q47" s="413">
        <f>'Σύνολο έργων  αναλυτικά'!Q51</f>
        <v>547584.15797399997</v>
      </c>
      <c r="R47" s="413">
        <f>'Σύνολο έργων  αναλυτικά'!R51</f>
        <v>551666.49</v>
      </c>
      <c r="S47" s="424">
        <f t="shared" si="1"/>
        <v>580701.6</v>
      </c>
      <c r="T47" s="424">
        <f t="shared" si="2"/>
        <v>0</v>
      </c>
    </row>
    <row r="48" spans="1:20" s="6" customFormat="1" ht="40.5" customHeight="1" x14ac:dyDescent="0.25">
      <c r="A48" s="406">
        <f>'Σύνολο έργων  αναλυτικά'!A52</f>
        <v>46</v>
      </c>
      <c r="B48" s="407" t="str">
        <f>'Σύνολο έργων  αναλυτικά'!B52</f>
        <v>Ε.Υ.Δ. Ε.Π. ΥΜΕΠΕΡΑΑ</v>
      </c>
      <c r="C48" s="408" t="str">
        <f>'Σύνολο έργων  αναλυτικά'!C52</f>
        <v>40135108-ΔΗΜΟΣ ΣΚΥΡΟΥ</v>
      </c>
      <c r="D48" s="406">
        <f>'Σύνολο έργων  αναλυτικά'!D52</f>
        <v>5001222</v>
      </c>
      <c r="E48" s="408" t="str">
        <f>'Σύνολο έργων  αναλυτικά'!E52</f>
        <v>ΜΟΝΑΔΑ ΑΦΑΛΑΤΩΣΗΣ ΔΗΜΟΥ ΣΚΥΡΟΥ ΔΥΝΑΜΙΚΟΤΗΤΑΣ 2000 Κ.Μ. ΠΟΣΙΜΟΥ ΝΕΡΟΥ ΤΗΝ ΗΜΕΡΑ</v>
      </c>
      <c r="F48" s="407" t="str">
        <f>'Σύνολο έργων  αναλυτικά'!F52</f>
        <v xml:space="preserve">Στερεάς Ελλάδας </v>
      </c>
      <c r="G48" s="409">
        <f>'Σύνολο έργων  αναλυτικά'!G52</f>
        <v>695000</v>
      </c>
      <c r="H48" s="410">
        <f>'Σύνολο έργων  αναλυτικά'!H52</f>
        <v>0</v>
      </c>
      <c r="I48" s="411">
        <f>'Σύνολο έργων  αναλυτικά'!I52</f>
        <v>695000</v>
      </c>
      <c r="J48" s="411">
        <f>'Σύνολο έργων  αναλυτικά'!J52</f>
        <v>0</v>
      </c>
      <c r="K48" s="410">
        <f>'Σύνολο έργων  αναλυτικά'!K52</f>
        <v>0</v>
      </c>
      <c r="L48" s="410">
        <f>'Σύνολο έργων  αναλυτικά'!L52</f>
        <v>0</v>
      </c>
      <c r="M48" s="410">
        <f>'Σύνολο έργων  αναλυτικά'!M52</f>
        <v>0</v>
      </c>
      <c r="N48" s="410">
        <f>'Σύνολο έργων  αναλυτικά'!N52</f>
        <v>0</v>
      </c>
      <c r="O48" s="412">
        <f>'Σύνολο έργων  αναλυτικά'!O52</f>
        <v>0</v>
      </c>
      <c r="P48" s="410">
        <f>'Σύνολο έργων  αναλυτικά'!P52</f>
        <v>0</v>
      </c>
      <c r="Q48" s="413">
        <f>'Σύνολο έργων  αναλυτικά'!Q52</f>
        <v>695000</v>
      </c>
      <c r="R48" s="413">
        <f>'Σύνολο έργων  αναλυτικά'!R52</f>
        <v>695000</v>
      </c>
      <c r="S48" s="424">
        <f t="shared" si="1"/>
        <v>695000</v>
      </c>
      <c r="T48" s="424">
        <f t="shared" si="2"/>
        <v>0</v>
      </c>
    </row>
    <row r="49" spans="1:20" s="6" customFormat="1" ht="40.5" customHeight="1" x14ac:dyDescent="0.25">
      <c r="A49" s="406">
        <f>'Σύνολο έργων  αναλυτικά'!A53</f>
        <v>47</v>
      </c>
      <c r="B49" s="407" t="str">
        <f>'Σύνολο έργων  αναλυτικά'!B53</f>
        <v>Ε.Υ.Δ. Ε.Π. ΥΜΕΠΕΡΑΑ</v>
      </c>
      <c r="C49" s="408" t="str">
        <f>'Σύνολο έργων  αναλυτικά'!C53</f>
        <v>4040504-ΔΗΜΟΤΙΚΗ ΕΠΙΧΕΙΡΗΣΗ ΥΔΡΕΥΣΗΣ-ΑΠΟΧΕΤΕΥΣΗΣ ΛΑΡΙΣΑΣ</v>
      </c>
      <c r="D49" s="406">
        <f>'Σύνολο έργων  αναλυτικά'!D53</f>
        <v>5001080</v>
      </c>
      <c r="E49" s="408" t="str">
        <f>'Σύνολο έργων  αναλυτικά'!E53</f>
        <v>ΠΡΟΜΗΘΕΙΑ ΚΑΙ ΕΓΚΑΤΑΣΤΑΣΗ ΣΥΣΤΗΜΑΤΟΣ ΤΗΛΕΜΕΤΡΙΑΣ ΚΑΙ ΕΛΕΓΧΟΥ ΔΙΑΡΡΟΩΝ ΤΩΝ ΕΞΩΤΕΡΙΚΩΝ - ΕΣΩΤΕΡΙΚΏΝ ΥΔΡΑΓΩΓΕΙΩΝ ΤΩΝ Δ.Ε. ΓΙΑΝΝΟΥΛΗΣ &amp; ΚΟΙΛΑΔΑΣ ΤΟΥ ΔΗΜΟΥ ΛΑΡΙΣΑΙΩΝ</v>
      </c>
      <c r="F49" s="407" t="str">
        <f>'Σύνολο έργων  αναλυτικά'!F53</f>
        <v xml:space="preserve">Θεσσαλίας </v>
      </c>
      <c r="G49" s="409">
        <f>'Σύνολο έργων  αναλυτικά'!G53</f>
        <v>1150000</v>
      </c>
      <c r="H49" s="410">
        <f>'Σύνολο έργων  αναλυτικά'!H53</f>
        <v>0</v>
      </c>
      <c r="I49" s="411">
        <f>'Σύνολο έργων  αναλυτικά'!I53</f>
        <v>0</v>
      </c>
      <c r="J49" s="411">
        <f>'Σύνολο έργων  αναλυτικά'!J53</f>
        <v>0</v>
      </c>
      <c r="K49" s="410">
        <f>'Σύνολο έργων  αναλυτικά'!K53</f>
        <v>0</v>
      </c>
      <c r="L49" s="410">
        <f>'Σύνολο έργων  αναλυτικά'!L53</f>
        <v>0</v>
      </c>
      <c r="M49" s="410">
        <f>'Σύνολο έργων  αναλυτικά'!M53</f>
        <v>1150000</v>
      </c>
      <c r="N49" s="410">
        <f>'Σύνολο έργων  αναλυτικά'!N53</f>
        <v>0</v>
      </c>
      <c r="O49" s="412">
        <f>'Σύνολο έργων  αναλυτικά'!O53</f>
        <v>0</v>
      </c>
      <c r="P49" s="410">
        <f>'Σύνολο έργων  αναλυτικά'!P53</f>
        <v>0</v>
      </c>
      <c r="Q49" s="413">
        <f>'Σύνολο έργων  αναλυτικά'!Q53</f>
        <v>0</v>
      </c>
      <c r="R49" s="413">
        <f>'Σύνολο έργων  αναλυτικά'!R53</f>
        <v>1059631</v>
      </c>
      <c r="S49" s="424">
        <f t="shared" si="1"/>
        <v>1150000</v>
      </c>
      <c r="T49" s="424">
        <f t="shared" si="2"/>
        <v>0</v>
      </c>
    </row>
    <row r="50" spans="1:20" s="6" customFormat="1" ht="40.5" customHeight="1" x14ac:dyDescent="0.25">
      <c r="A50" s="406">
        <f>'Σύνολο έργων  αναλυτικά'!A54</f>
        <v>48</v>
      </c>
      <c r="B50" s="407" t="str">
        <f>'Σύνολο έργων  αναλυτικά'!B54</f>
        <v>Ε.Υ.Δ. Ε.Π. ΥΜΕΠΕΡΑΑ</v>
      </c>
      <c r="C50" s="408" t="str">
        <f>'Σύνολο έργων  αναλυτικά'!C54</f>
        <v>40119176-ΔΗΜΟΣ ΘΕΡΜΗΣ</v>
      </c>
      <c r="D50" s="406">
        <f>'Σύνολο έργων  αναλυτικά'!D54</f>
        <v>5001130</v>
      </c>
      <c r="E50" s="408" t="str">
        <f>'Σύνολο έργων  αναλυτικά'!E54</f>
        <v>ΑΝΤΙΚΑΤΑΣΤΑΣΗ ΚΕΝΤΡΙΚΟΥ ΑΓΩΓΟΥ ΑΠΟ ΤΟ ΚΑΤΩ ΣΧΟΛΑΡΙ ΣΤΗ ΚΑΡΔΙΑ, ΠΕΡΙΟΧΗ ΤΑΚΑΝ</v>
      </c>
      <c r="F50" s="407" t="str">
        <f>'Σύνολο έργων  αναλυτικά'!F54</f>
        <v xml:space="preserve">Κεντρικής Μακεδονίας </v>
      </c>
      <c r="G50" s="409">
        <f>'Σύνολο έργων  αναλυτικά'!G54</f>
        <v>308943.09000000003</v>
      </c>
      <c r="H50" s="410">
        <f>'Σύνολο έργων  αναλυτικά'!H54</f>
        <v>0</v>
      </c>
      <c r="I50" s="411">
        <f>'Σύνολο έργων  αναλυτικά'!I54</f>
        <v>0</v>
      </c>
      <c r="J50" s="411">
        <f>'Σύνολο έργων  αναλυτικά'!J54</f>
        <v>308943.09000000003</v>
      </c>
      <c r="K50" s="410">
        <f>'Σύνολο έργων  αναλυτικά'!K54</f>
        <v>0</v>
      </c>
      <c r="L50" s="410">
        <f>'Σύνολο έργων  αναλυτικά'!L54</f>
        <v>0</v>
      </c>
      <c r="M50" s="410">
        <f>'Σύνολο έργων  αναλυτικά'!M54</f>
        <v>0</v>
      </c>
      <c r="N50" s="410">
        <f>'Σύνολο έργων  αναλυτικά'!N54</f>
        <v>0</v>
      </c>
      <c r="O50" s="412">
        <f>'Σύνολο έργων  αναλυτικά'!O54</f>
        <v>0</v>
      </c>
      <c r="P50" s="410">
        <f>'Σύνολο έργων  αναλυτικά'!P54</f>
        <v>0</v>
      </c>
      <c r="Q50" s="413">
        <f>'Σύνολο έργων  αναλυτικά'!Q54</f>
        <v>0</v>
      </c>
      <c r="R50" s="413">
        <f>'Σύνολο έργων  αναλυτικά'!R54</f>
        <v>145585</v>
      </c>
      <c r="S50" s="424">
        <f t="shared" si="1"/>
        <v>308943.09000000003</v>
      </c>
      <c r="T50" s="424">
        <f t="shared" si="2"/>
        <v>0</v>
      </c>
    </row>
    <row r="51" spans="1:20" s="6" customFormat="1" ht="40.5" customHeight="1" x14ac:dyDescent="0.25">
      <c r="A51" s="406">
        <f>'Σύνολο έργων  αναλυτικά'!A55</f>
        <v>49</v>
      </c>
      <c r="B51" s="407" t="str">
        <f>'Σύνολο έργων  αναλυτικά'!B55</f>
        <v>Ε.Υ.Δ. Ε.Π. ΥΜΕΠΕΡΑΑ</v>
      </c>
      <c r="C51" s="408" t="str">
        <f>'Σύνολο έργων  αναλυτικά'!C55</f>
        <v>40140080-ΔΗΜΟΣ ΖΗΡΟΥ</v>
      </c>
      <c r="D51" s="406">
        <f>'Σύνολο έργων  αναλυτικά'!D55</f>
        <v>5001172</v>
      </c>
      <c r="E51" s="408" t="str">
        <f>'Σύνολο έργων  αναλυτικά'!E55</f>
        <v>Προμήθεια Συστήματος Βελτίωσης – Εκσυγχρονισμού του δικτύου ύδρευσης με στόχο την  ορθολογική διαχείριση, εξοικονόμηση ενέργειας  και ύδατος του Δήμου Ζηρού</v>
      </c>
      <c r="F51" s="407" t="str">
        <f>'Σύνολο έργων  αναλυτικά'!F55</f>
        <v>Ηπείρου</v>
      </c>
      <c r="G51" s="409">
        <f>'Σύνολο έργων  αναλυτικά'!G55</f>
        <v>1197331</v>
      </c>
      <c r="H51" s="410">
        <f>'Σύνολο έργων  αναλυτικά'!H55</f>
        <v>0</v>
      </c>
      <c r="I51" s="411">
        <f>'Σύνολο έργων  αναλυτικά'!I55</f>
        <v>0</v>
      </c>
      <c r="J51" s="411">
        <f>'Σύνολο έργων  αναλυτικά'!J55</f>
        <v>0</v>
      </c>
      <c r="K51" s="410">
        <f>'Σύνολο έργων  αναλυτικά'!K55</f>
        <v>0</v>
      </c>
      <c r="L51" s="410">
        <f>'Σύνολο έργων  αναλυτικά'!L55</f>
        <v>0</v>
      </c>
      <c r="M51" s="410">
        <f>'Σύνολο έργων  αναλυτικά'!M55</f>
        <v>1197331</v>
      </c>
      <c r="N51" s="410">
        <f>'Σύνολο έργων  αναλυτικά'!N55</f>
        <v>0</v>
      </c>
      <c r="O51" s="412">
        <f>'Σύνολο έργων  αναλυτικά'!O55</f>
        <v>0</v>
      </c>
      <c r="P51" s="410">
        <f>'Σύνολο έργων  αναλυτικά'!P55</f>
        <v>0</v>
      </c>
      <c r="Q51" s="413">
        <f>'Σύνολο έργων  αναλυτικά'!Q55</f>
        <v>1161975</v>
      </c>
      <c r="R51" s="413">
        <f>'Σύνολο έργων  αναλυτικά'!R55</f>
        <v>1161975</v>
      </c>
      <c r="S51" s="424">
        <f t="shared" ref="S51" si="5">SUM(H51:P51)</f>
        <v>1197331</v>
      </c>
      <c r="T51" s="424">
        <f t="shared" ref="T51" si="6">S51-G51</f>
        <v>0</v>
      </c>
    </row>
    <row r="52" spans="1:20" s="6" customFormat="1" ht="40.5" customHeight="1" x14ac:dyDescent="0.25">
      <c r="A52" s="406">
        <f>'Σύνολο έργων  αναλυτικά'!A56</f>
        <v>50</v>
      </c>
      <c r="B52" s="407" t="str">
        <f>'Σύνολο έργων  αναλυτικά'!B56</f>
        <v>Ε.Υ.Δ. Ε.Π. ΥΜΕΠΕΡΑΑ</v>
      </c>
      <c r="C52" s="408" t="str">
        <f>'Σύνολο έργων  αναλυτικά'!C56</f>
        <v>4041413-ΔΕΥΑ ΜΑΛΕΒΙΖΙΟΥ (ΔΕΥΑΜ)</v>
      </c>
      <c r="D52" s="406">
        <f>'Σύνολο έργων  αναλυτικά'!D56</f>
        <v>5001225</v>
      </c>
      <c r="E52" s="408" t="str">
        <f>'Σύνολο έργων  αναλυτικά'!E56</f>
        <v>ΜΟΝΑΔΑ ΑΦΑΛΑΤΩΣΗΣ ΤΗΣ ΔΕΥΑ ΜΑΛΕΒΙΖΙΟΥ ΚΡΗΤΗΣ ΔΥΝΑΜΙΚΟΤΗΤΑΣ 3.000 Κ.Μ. ΠΟΣΙΜΟΥ ΝΕΡΟΥ ΤΗΝ ΗΜΕΡΑ</v>
      </c>
      <c r="F52" s="407" t="str">
        <f>'Σύνολο έργων  αναλυτικά'!F56</f>
        <v xml:space="preserve">Κρήτης </v>
      </c>
      <c r="G52" s="409">
        <f>'Σύνολο έργων  αναλυτικά'!G56</f>
        <v>2222794.13</v>
      </c>
      <c r="H52" s="410">
        <f>'Σύνολο έργων  αναλυτικά'!H56</f>
        <v>0</v>
      </c>
      <c r="I52" s="411">
        <f>'Σύνολο έργων  αναλυτικά'!I56</f>
        <v>975000</v>
      </c>
      <c r="J52" s="411">
        <f>'Σύνολο έργων  αναλυτικά'!J56</f>
        <v>1247794.1299999999</v>
      </c>
      <c r="K52" s="410">
        <f>'Σύνολο έργων  αναλυτικά'!K56</f>
        <v>0</v>
      </c>
      <c r="L52" s="410">
        <f>'Σύνολο έργων  αναλυτικά'!L56</f>
        <v>0</v>
      </c>
      <c r="M52" s="410">
        <f>'Σύνολο έργων  αναλυτικά'!M56</f>
        <v>0</v>
      </c>
      <c r="N52" s="410">
        <f>'Σύνολο έργων  αναλυτικά'!N56</f>
        <v>0</v>
      </c>
      <c r="O52" s="412">
        <f>'Σύνολο έργων  αναλυτικά'!O56</f>
        <v>0</v>
      </c>
      <c r="P52" s="410">
        <f>'Σύνολο έργων  αναλυτικά'!P56</f>
        <v>0</v>
      </c>
      <c r="Q52" s="413">
        <f>'Σύνολο έργων  αναλυτικά'!Q56</f>
        <v>1484352.6</v>
      </c>
      <c r="R52" s="413">
        <f>'Σύνολο έργων  αναλυτικά'!R56</f>
        <v>1484352.6</v>
      </c>
      <c r="S52" s="424">
        <f t="shared" ref="S52:S117" si="7">SUM(H52:P52)</f>
        <v>2222794.13</v>
      </c>
      <c r="T52" s="424">
        <f t="shared" ref="T52:T117" si="8">S52-G52</f>
        <v>0</v>
      </c>
    </row>
    <row r="53" spans="1:20" s="6" customFormat="1" ht="40.5" customHeight="1" x14ac:dyDescent="0.25">
      <c r="A53" s="406">
        <f>'Σύνολο έργων  αναλυτικά'!A57</f>
        <v>51</v>
      </c>
      <c r="B53" s="407" t="str">
        <f>'Σύνολο έργων  αναλυτικά'!B57</f>
        <v>Ε.Υ.Δ. Ε.Π. ΥΜΕΠΕΡΑΑ</v>
      </c>
      <c r="C53" s="408" t="str">
        <f>'Σύνολο έργων  αναλυτικά'!C57</f>
        <v>40136312-ΔΗΜΟΣ ΜΕΣΣΗΝΗΣ</v>
      </c>
      <c r="D53" s="406">
        <f>'Σύνολο έργων  αναλυτικά'!D57</f>
        <v>5001231</v>
      </c>
      <c r="E53" s="408" t="str">
        <f>'Σύνολο έργων  αναλυτικά'!E57</f>
        <v>Τηλεμετρία, αυτοματισμός, εξοικονόμηση ενέργειας και έλεγχος διαρροών των δικτύων ύδρευσης του Δήμου Μεσσήνης</v>
      </c>
      <c r="F53" s="407" t="str">
        <f>'Σύνολο έργων  αναλυτικά'!F57</f>
        <v xml:space="preserve">Πελοποννήσου </v>
      </c>
      <c r="G53" s="409">
        <f>'Σύνολο έργων  αναλυτικά'!G57</f>
        <v>1469260</v>
      </c>
      <c r="H53" s="410">
        <f>'Σύνολο έργων  αναλυτικά'!H57</f>
        <v>0</v>
      </c>
      <c r="I53" s="411">
        <f>'Σύνολο έργων  αναλυτικά'!I57</f>
        <v>0</v>
      </c>
      <c r="J53" s="411">
        <f>'Σύνολο έργων  αναλυτικά'!J57</f>
        <v>0</v>
      </c>
      <c r="K53" s="410">
        <f>'Σύνολο έργων  αναλυτικά'!K57</f>
        <v>0</v>
      </c>
      <c r="L53" s="410">
        <f>'Σύνολο έργων  αναλυτικά'!L57</f>
        <v>0</v>
      </c>
      <c r="M53" s="410">
        <f>'Σύνολο έργων  αναλυτικά'!M57</f>
        <v>1469260</v>
      </c>
      <c r="N53" s="410">
        <f>'Σύνολο έργων  αναλυτικά'!N57</f>
        <v>0</v>
      </c>
      <c r="O53" s="412">
        <f>'Σύνολο έργων  αναλυτικά'!O57</f>
        <v>0</v>
      </c>
      <c r="P53" s="410">
        <f>'Σύνολο έργων  αναλυτικά'!P57</f>
        <v>0</v>
      </c>
      <c r="Q53" s="413">
        <f>'Σύνολο έργων  αναλυτικά'!Q57</f>
        <v>0</v>
      </c>
      <c r="R53" s="413">
        <f>'Σύνολο έργων  αναλυτικά'!R57</f>
        <v>1450000</v>
      </c>
      <c r="S53" s="424">
        <f t="shared" si="7"/>
        <v>1469260</v>
      </c>
      <c r="T53" s="424">
        <f t="shared" si="8"/>
        <v>0</v>
      </c>
    </row>
    <row r="54" spans="1:20" s="6" customFormat="1" ht="40.5" customHeight="1" x14ac:dyDescent="0.25">
      <c r="A54" s="406">
        <f>'Σύνολο έργων  αναλυτικά'!A58</f>
        <v>52</v>
      </c>
      <c r="B54" s="407" t="str">
        <f>'Σύνολο έργων  αναλυτικά'!B58</f>
        <v>Ε.Υ.Δ. Ε.Π. ΥΜΕΠΕΡΑΑ</v>
      </c>
      <c r="C54" s="408" t="str">
        <f>'Σύνολο έργων  αναλυτικά'!C58</f>
        <v>4041413-ΔΕΥΑ ΜΑΛΕΒΙΖΙΟΥ (ΔΕΥΑΜ)</v>
      </c>
      <c r="D54" s="406">
        <f>'Σύνολο έργων  αναλυτικά'!D58</f>
        <v>5001352</v>
      </c>
      <c r="E54" s="408" t="str">
        <f>'Σύνολο έργων  αναλυτικά'!E58</f>
        <v>ΠΡΟΜΗΘΕΙΑ, ΕΓΚΑΤΑΣΤΑΣΗ ΚΑΙ ΘΕΣΗ ΣΕ ΛΕΙΤΟΥΡΓΙΑ ΕΠΕΚΤΑΣΗΣ ΣΥΣΤΗΜΑΤΟΣ ΤΗΛΕΕΛΕΓΧΟΥ - ΤΗΛΕΧΕΙΡΙΣΜΟΥ ΚΑΙ ΑΝΙΧΝΕΥΣΗΣ ΔIΑΡΡΟΩΝ ΤΟΥ ΥΠΑΡΧΟΝΤΟΣ ΕΞΩΤΕΡΙΚΟΥ ΚΑΙ ΕΣΩΤΕΡΙΚΟΥ ΔΙΚΤΥΟΥ ΥΔΡΟΔΟΤΗΣΗΣ ΤΩΝ Δ.Ε. ΚΡΟΥΣΩΝΑ ΚΑΙ ΤΥΛΙΣΟΥ</v>
      </c>
      <c r="F54" s="407" t="str">
        <f>'Σύνολο έργων  αναλυτικά'!F58</f>
        <v xml:space="preserve">Κρήτης </v>
      </c>
      <c r="G54" s="409">
        <f>'Σύνολο έργων  αναλυτικά'!G58</f>
        <v>1330924.04</v>
      </c>
      <c r="H54" s="410">
        <f>'Σύνολο έργων  αναλυτικά'!H58</f>
        <v>0</v>
      </c>
      <c r="I54" s="411">
        <f>'Σύνολο έργων  αναλυτικά'!I58</f>
        <v>0</v>
      </c>
      <c r="J54" s="411">
        <f>'Σύνολο έργων  αναλυτικά'!J58</f>
        <v>0</v>
      </c>
      <c r="K54" s="410">
        <f>'Σύνολο έργων  αναλυτικά'!K58</f>
        <v>0</v>
      </c>
      <c r="L54" s="410">
        <f>'Σύνολο έργων  αναλυτικά'!L58</f>
        <v>0</v>
      </c>
      <c r="M54" s="410">
        <f>'Σύνολο έργων  αναλυτικά'!M58</f>
        <v>1330924.04</v>
      </c>
      <c r="N54" s="410">
        <f>'Σύνολο έργων  αναλυτικά'!N58</f>
        <v>0</v>
      </c>
      <c r="O54" s="412">
        <f>'Σύνολο έργων  αναλυτικά'!O58</f>
        <v>0</v>
      </c>
      <c r="P54" s="410">
        <f>'Σύνολο έργων  αναλυτικά'!P58</f>
        <v>0</v>
      </c>
      <c r="Q54" s="413">
        <f>'Σύνολο έργων  αναλυτικά'!Q58</f>
        <v>0</v>
      </c>
      <c r="R54" s="413">
        <f>'Σύνολο έργων  αναλυτικά'!R58</f>
        <v>1100000</v>
      </c>
      <c r="S54" s="424">
        <f t="shared" si="7"/>
        <v>1330924.04</v>
      </c>
      <c r="T54" s="424">
        <f t="shared" si="8"/>
        <v>0</v>
      </c>
    </row>
    <row r="55" spans="1:20" s="6" customFormat="1" ht="40.5" customHeight="1" x14ac:dyDescent="0.25">
      <c r="A55" s="406">
        <f>'Σύνολο έργων  αναλυτικά'!A59</f>
        <v>53</v>
      </c>
      <c r="B55" s="407" t="str">
        <f>'Σύνολο έργων  αναλυτικά'!B59</f>
        <v>Ε.Υ.Δ. Ε.Π. ΥΜΕΠΕΡΑΑ</v>
      </c>
      <c r="C55" s="408" t="str">
        <f>'Σύνολο έργων  αναλυτικά'!C59</f>
        <v>40129141-ΔΗΜΟΣ ΑΝΔΡΟΥ</v>
      </c>
      <c r="D55" s="406">
        <f>'Σύνολο έργων  αναλυτικά'!D59</f>
        <v>5001409</v>
      </c>
      <c r="E55" s="408" t="str">
        <f>'Σύνολο έργων  αναλυτικά'!E59</f>
        <v>ΠΡΟΜΗΘΕΙΑ ΚΑΙ ΕΓΚΑΤΑΣΤΑΣΗ ΣΥΣΤΗΜΑΤΟΣ ΕΛΕΓΧΟΥ ΔΙΑΡΡΟΩΝ ΔΙΚΤΥΟΥ ΥΔΡΕΥΣΗΣ ΔΗΜΟΥ ΑΝΔΡΟΥ</v>
      </c>
      <c r="F55" s="407" t="str">
        <f>'Σύνολο έργων  αναλυτικά'!F59</f>
        <v xml:space="preserve">Νοτίου Αιγαίου </v>
      </c>
      <c r="G55" s="409">
        <f>'Σύνολο έργων  αναλυτικά'!G59</f>
        <v>1170000</v>
      </c>
      <c r="H55" s="410">
        <f>'Σύνολο έργων  αναλυτικά'!H59</f>
        <v>0</v>
      </c>
      <c r="I55" s="411">
        <f>'Σύνολο έργων  αναλυτικά'!I59</f>
        <v>0</v>
      </c>
      <c r="J55" s="411">
        <f>'Σύνολο έργων  αναλυτικά'!J59</f>
        <v>0</v>
      </c>
      <c r="K55" s="410">
        <f>'Σύνολο έργων  αναλυτικά'!K59</f>
        <v>0</v>
      </c>
      <c r="L55" s="410">
        <f>'Σύνολο έργων  αναλυτικά'!L59</f>
        <v>0</v>
      </c>
      <c r="M55" s="410">
        <f>'Σύνολο έργων  αναλυτικά'!M59</f>
        <v>1170000</v>
      </c>
      <c r="N55" s="410">
        <f>'Σύνολο έργων  αναλυτικά'!N59</f>
        <v>0</v>
      </c>
      <c r="O55" s="412">
        <f>'Σύνολο έργων  αναλυτικά'!O59</f>
        <v>0</v>
      </c>
      <c r="P55" s="410">
        <f>'Σύνολο έργων  αναλυτικά'!P59</f>
        <v>0</v>
      </c>
      <c r="Q55" s="413">
        <f>'Σύνολο έργων  αναλυτικά'!Q59</f>
        <v>0</v>
      </c>
      <c r="R55" s="413">
        <f>'Σύνολο έργων  αναλυτικά'!R59</f>
        <v>1080000</v>
      </c>
      <c r="S55" s="424">
        <f t="shared" si="7"/>
        <v>1170000</v>
      </c>
      <c r="T55" s="424">
        <f t="shared" si="8"/>
        <v>0</v>
      </c>
    </row>
    <row r="56" spans="1:20" s="6" customFormat="1" ht="40.5" customHeight="1" x14ac:dyDescent="0.25">
      <c r="A56" s="406">
        <f>'Σύνολο έργων  αναλυτικά'!A60</f>
        <v>54</v>
      </c>
      <c r="B56" s="407" t="str">
        <f>'Σύνολο έργων  αναλυτικά'!B60</f>
        <v>Ε.Υ.Δ. Ε.Π. ΥΜΕΠΕΡΑΑ</v>
      </c>
      <c r="C56" s="408" t="str">
        <f>'Σύνολο έργων  αναλυτικά'!C60</f>
        <v>40141148-ΔΗΜΟΣ ΜΥΛΟΠΟΤΑΜΟΥ</v>
      </c>
      <c r="D56" s="406">
        <f>'Σύνολο έργων  αναλυτικά'!D60</f>
        <v>5001425</v>
      </c>
      <c r="E56" s="408" t="str">
        <f>'Σύνολο έργων  αναλυτικά'!E60</f>
        <v>ΜΟΝΑΔΑ ΑΦΑΛΑΤΩΣΗΣ ΔΥΝΑΜΙΚΟΤΗΤΑΣ 2.000 Κ.Μ. ΠΟΣΙΜΟΥ ΝΕΡΟΥ ΤΗΝ ΗΜΕΡΑ ΚΑΙ  ΕΞΩΤΕΡΙΚΟ ΥΔΡΑΓΩΓΕΙΟ ΠΑΝΟΡΜΟΥ- ΡΟΥΜΕΛΗ ΔΗΜΟΥ ΜΥΛΟΠΟΤΑΜΟΥ ΡΕΘΥΜΝΟΥ</v>
      </c>
      <c r="F56" s="407" t="str">
        <f>'Σύνολο έργων  αναλυτικά'!F60</f>
        <v xml:space="preserve">Κρήτης </v>
      </c>
      <c r="G56" s="409">
        <f>'Σύνολο έργων  αναλυτικά'!G60</f>
        <v>1618441.85</v>
      </c>
      <c r="H56" s="410">
        <f>'Σύνολο έργων  αναλυτικά'!H60</f>
        <v>0</v>
      </c>
      <c r="I56" s="411">
        <f>'Σύνολο έργων  αναλυτικά'!I60</f>
        <v>900000</v>
      </c>
      <c r="J56" s="411">
        <f>'Σύνολο έργων  αναλυτικά'!J60</f>
        <v>618441.85</v>
      </c>
      <c r="K56" s="410">
        <f>'Σύνολο έργων  αναλυτικά'!K60</f>
        <v>0</v>
      </c>
      <c r="L56" s="410">
        <f>'Σύνολο έργων  αναλυτικά'!L60</f>
        <v>0</v>
      </c>
      <c r="M56" s="410">
        <f>'Σύνολο έργων  αναλυτικά'!M60</f>
        <v>0</v>
      </c>
      <c r="N56" s="410">
        <f>'Σύνολο έργων  αναλυτικά'!N60</f>
        <v>0</v>
      </c>
      <c r="O56" s="412">
        <f>'Σύνολο έργων  αναλυτικά'!O60</f>
        <v>0</v>
      </c>
      <c r="P56" s="410">
        <f>'Σύνολο έργων  αναλυτικά'!P60</f>
        <v>100000</v>
      </c>
      <c r="Q56" s="413">
        <f>'Σύνολο έργων  αναλυτικά'!Q60</f>
        <v>0</v>
      </c>
      <c r="R56" s="413">
        <f>'Σύνολο έργων  αναλυτικά'!R60</f>
        <v>618441</v>
      </c>
      <c r="S56" s="424">
        <f t="shared" si="7"/>
        <v>1618441.85</v>
      </c>
      <c r="T56" s="424">
        <f t="shared" si="8"/>
        <v>0</v>
      </c>
    </row>
    <row r="57" spans="1:20" s="6" customFormat="1" ht="40.5" customHeight="1" x14ac:dyDescent="0.25">
      <c r="A57" s="406">
        <f>'Σύνολο έργων  αναλυτικά'!A61</f>
        <v>55</v>
      </c>
      <c r="B57" s="407" t="str">
        <f>'Σύνολο έργων  αναλυτικά'!B61</f>
        <v>Ε.Υ.Δ. Ε.Π. ΥΜΕΠΕΡΑΑ</v>
      </c>
      <c r="C57" s="408" t="str">
        <f>'Σύνολο έργων  αναλυτικά'!C61</f>
        <v>40117225-ΔΗΜΟΣ ΜΙΝΩΑ ΠΕΔΙΑΔΑΣ</v>
      </c>
      <c r="D57" s="406">
        <f>'Σύνολο έργων  αναλυτικά'!D61</f>
        <v>5001433</v>
      </c>
      <c r="E57" s="408" t="str">
        <f>'Σύνολο έργων  αναλυτικά'!E61</f>
        <v>ΠΡΟΜΗΘΕΙΑ ΣΥΣΤΗΜΑΤΟΣ ΤΗΛΕΜΕΤΡΙΑΣ, ΜΕΙΩΣΗΣ ΔΙΑΡΡΟΩΝ &amp; ΕΞΟΙΚΟΝΟΜΗΣΗΣ ΝΕΡΟΥ ΔΙΚΤΥΩΝ ΥΔΡΕΥΣΗΣ Δ.Ε. ΔΗΜΟΥ ΜΙΝΩΑ ΠΕΔΙΑΔΑΣ</v>
      </c>
      <c r="F57" s="407" t="str">
        <f>'Σύνολο έργων  αναλυτικά'!F61</f>
        <v xml:space="preserve">Κρήτης </v>
      </c>
      <c r="G57" s="409">
        <f>'Σύνολο έργων  αναλυτικά'!G61</f>
        <v>1205201</v>
      </c>
      <c r="H57" s="410">
        <f>'Σύνολο έργων  αναλυτικά'!H61</f>
        <v>0</v>
      </c>
      <c r="I57" s="411">
        <f>'Σύνολο έργων  αναλυτικά'!I61</f>
        <v>0</v>
      </c>
      <c r="J57" s="411">
        <f>'Σύνολο έργων  αναλυτικά'!J61</f>
        <v>0</v>
      </c>
      <c r="K57" s="410">
        <f>'Σύνολο έργων  αναλυτικά'!K61</f>
        <v>0</v>
      </c>
      <c r="L57" s="410">
        <f>'Σύνολο έργων  αναλυτικά'!L61</f>
        <v>0</v>
      </c>
      <c r="M57" s="410">
        <f>'Σύνολο έργων  αναλυτικά'!M61</f>
        <v>1205201</v>
      </c>
      <c r="N57" s="410">
        <f>'Σύνολο έργων  αναλυτικά'!N61</f>
        <v>0</v>
      </c>
      <c r="O57" s="412">
        <f>'Σύνολο έργων  αναλυτικά'!O61</f>
        <v>0</v>
      </c>
      <c r="P57" s="410">
        <f>'Σύνολο έργων  αναλυτικά'!P61</f>
        <v>0</v>
      </c>
      <c r="Q57" s="413">
        <f>'Σύνολο έργων  αναλυτικά'!Q61</f>
        <v>0</v>
      </c>
      <c r="R57" s="413">
        <f>'Σύνολο έργων  αναλυτικά'!R61</f>
        <v>1085000</v>
      </c>
      <c r="S57" s="424">
        <f t="shared" si="7"/>
        <v>1205201</v>
      </c>
      <c r="T57" s="424">
        <f t="shared" si="8"/>
        <v>0</v>
      </c>
    </row>
    <row r="58" spans="1:20" s="6" customFormat="1" ht="40.5" customHeight="1" x14ac:dyDescent="0.25">
      <c r="A58" s="406">
        <f>'Σύνολο έργων  αναλυτικά'!A62</f>
        <v>56</v>
      </c>
      <c r="B58" s="407" t="str">
        <f>'Σύνολο έργων  αναλυτικά'!B62</f>
        <v>Ε.Υ.Δ. Ε.Π. ΥΜΕΠΕΡΑΑ</v>
      </c>
      <c r="C58" s="408" t="str">
        <f>'Σύνολο έργων  αναλυτικά'!C62</f>
        <v>40119182-ΔΗΜΟΣ ΧΑΛΚΗΔΟΝΟΣ</v>
      </c>
      <c r="D58" s="406">
        <f>'Σύνολο έργων  αναλυτικά'!D62</f>
        <v>5001440</v>
      </c>
      <c r="E58" s="408" t="str">
        <f>'Σύνολο έργων  αναλυτικά'!E62</f>
        <v>ΠΡΟΜΗΘΕΙΑ ΚΑΙ ΕΓΚΑΤΑΣΤΑΣΗ ΣΥΣΤΗΜΑΤΟΣ ΤΗΛΕΜΕΤΡΙΑΣ ΚΑΙ ΕΛΕΓΧΟΥ ΔΙΑΡΡΟΩΝ ΔΙΚΤΥΟΥ ΥΔΡΕΥΣΗΣ ΔΗΜΟΤΙΚΩΝ ΕΝΟΤΗΤΩΝ ΚΟΥΦΑΛΙΩΝ ΚΑΙ ΑΓΙΟΥ ΑΘΑΝΑΣΙΟΥ ΤΟΥ ΔΗΜΟΥ ΧΑΛΚΗΔΟΝΟΣ</v>
      </c>
      <c r="F58" s="407" t="str">
        <f>'Σύνολο έργων  αναλυτικά'!F62</f>
        <v xml:space="preserve">Κεντρικής Μακεδονίας </v>
      </c>
      <c r="G58" s="409">
        <f>'Σύνολο έργων  αναλυτικά'!G62</f>
        <v>1208991.45</v>
      </c>
      <c r="H58" s="410">
        <f>'Σύνολο έργων  αναλυτικά'!H62</f>
        <v>0</v>
      </c>
      <c r="I58" s="411">
        <f>'Σύνολο έργων  αναλυτικά'!I62</f>
        <v>0</v>
      </c>
      <c r="J58" s="411">
        <f>'Σύνολο έργων  αναλυτικά'!J62</f>
        <v>0</v>
      </c>
      <c r="K58" s="410">
        <f>'Σύνολο έργων  αναλυτικά'!K62</f>
        <v>0</v>
      </c>
      <c r="L58" s="410">
        <f>'Σύνολο έργων  αναλυτικά'!L62</f>
        <v>0</v>
      </c>
      <c r="M58" s="410">
        <f>'Σύνολο έργων  αναλυτικά'!M62</f>
        <v>1208991.45</v>
      </c>
      <c r="N58" s="410">
        <f>'Σύνολο έργων  αναλυτικά'!N62</f>
        <v>0</v>
      </c>
      <c r="O58" s="412">
        <f>'Σύνολο έργων  αναλυτικά'!O62</f>
        <v>0</v>
      </c>
      <c r="P58" s="410">
        <f>'Σύνολο έργων  αναλυτικά'!P62</f>
        <v>0</v>
      </c>
      <c r="Q58" s="413">
        <f>'Σύνολο έργων  αναλυτικά'!Q62</f>
        <v>0</v>
      </c>
      <c r="R58" s="413">
        <f>'Σύνολο έργων  αναλυτικά'!R62</f>
        <v>1180000</v>
      </c>
      <c r="S58" s="424">
        <f t="shared" si="7"/>
        <v>1208991.45</v>
      </c>
      <c r="T58" s="424">
        <f t="shared" si="8"/>
        <v>0</v>
      </c>
    </row>
    <row r="59" spans="1:20" s="6" customFormat="1" ht="40.5" customHeight="1" x14ac:dyDescent="0.25">
      <c r="A59" s="406">
        <f>'Σύνολο έργων  αναλυτικά'!A63</f>
        <v>57</v>
      </c>
      <c r="B59" s="407" t="str">
        <f>'Σύνολο έργων  αναλυτικά'!B63</f>
        <v>Ε.Υ.Δ. Ε.Π. ΥΜΕΠΕΡΑΑ</v>
      </c>
      <c r="C59" s="408" t="str">
        <f>'Σύνολο έργων  αναλυτικά'!C63</f>
        <v>2010005-ΠΕΡΙΦΕΡΕΙΑ ΘΕΣΣΑΛΙΑΣ</v>
      </c>
      <c r="D59" s="406">
        <f>'Σύνολο έργων  αναλυτικά'!D63</f>
        <v>5001446</v>
      </c>
      <c r="E59" s="408" t="str">
        <f>'Σύνολο έργων  αναλυτικά'!E63</f>
        <v>ΦΡΑΓΜΑ ΣΥΓΚΕΝΤΡΩΣΗΣ ΝΕΡΟΥ ΣΤΟ ΡΕΜΑ ΜΑΥΡΟΜΑΤΙ ΔΗΜΟΥ ΣΟΥΡΠΗΣ ΝΟΜΟΥ ΜΑΓΝΗΣΙΑΣ -Β ΦΑΣΗ (ΟΛΟΚΛΗΡΩΣΗ)</v>
      </c>
      <c r="F59" s="407" t="str">
        <f>'Σύνολο έργων  αναλυτικά'!F63</f>
        <v xml:space="preserve">Θεσσαλίας </v>
      </c>
      <c r="G59" s="409">
        <f>'Σύνολο έργων  αναλυτικά'!G63</f>
        <v>3660335.7096774192</v>
      </c>
      <c r="H59" s="410">
        <f>'Σύνολο έργων  αναλυτικά'!H63</f>
        <v>3614528.5967741935</v>
      </c>
      <c r="I59" s="411">
        <f>'Σύνολο έργων  αναλυτικά'!I63</f>
        <v>0</v>
      </c>
      <c r="J59" s="411">
        <f>'Σύνολο έργων  αναλυτικά'!J63</f>
        <v>0</v>
      </c>
      <c r="K59" s="410">
        <f>'Σύνολο έργων  αναλυτικά'!K63</f>
        <v>0</v>
      </c>
      <c r="L59" s="410">
        <f>'Σύνολο έργων  αναλυτικά'!L63</f>
        <v>0</v>
      </c>
      <c r="M59" s="410">
        <f>'Σύνολο έργων  αναλυτικά'!M63</f>
        <v>0</v>
      </c>
      <c r="N59" s="410">
        <f>'Σύνολο έργων  αναλυτικά'!N63</f>
        <v>0</v>
      </c>
      <c r="O59" s="412">
        <f>'Σύνολο έργων  αναλυτικά'!O63</f>
        <v>0</v>
      </c>
      <c r="P59" s="410">
        <f>'Σύνολο έργων  αναλυτικά'!P63</f>
        <v>45807.112903225803</v>
      </c>
      <c r="Q59" s="413">
        <f>'Σύνολο έργων  αναλυτικά'!Q63</f>
        <v>4538816.28</v>
      </c>
      <c r="R59" s="413">
        <f>'Σύνολο έργων  αναλυτικά'!R63</f>
        <v>4538816.28</v>
      </c>
      <c r="S59" s="424">
        <f t="shared" si="7"/>
        <v>3660335.7096774192</v>
      </c>
      <c r="T59" s="424">
        <f t="shared" si="8"/>
        <v>0</v>
      </c>
    </row>
    <row r="60" spans="1:20" s="6" customFormat="1" ht="40.5" customHeight="1" x14ac:dyDescent="0.25">
      <c r="A60" s="406">
        <f>'Σύνολο έργων  αναλυτικά'!A64</f>
        <v>58</v>
      </c>
      <c r="B60" s="407" t="str">
        <f>'Σύνολο έργων  αναλυτικά'!B64</f>
        <v>Ε.Υ.Δ. Ε.Π. ΥΜΕΠΕΡΑΑ</v>
      </c>
      <c r="C60" s="408" t="str">
        <f>'Σύνολο έργων  αναλυτικά'!C64</f>
        <v>40129018-ΔΗΜΟΣ ΣΙΦΝΟΥ</v>
      </c>
      <c r="D60" s="406">
        <f>'Σύνολο έργων  αναλυτικά'!D64</f>
        <v>5001496</v>
      </c>
      <c r="E60" s="408" t="str">
        <f>'Σύνολο έργων  αναλυτικά'!E64</f>
        <v>Προμήθεια Συστήματος Τηλεμετρίας, Ελέγχου Διαρροών και Ποιότητας Δικτύων Ύδρευσης Δήμου Σίφνου</v>
      </c>
      <c r="F60" s="407" t="str">
        <f>'Σύνολο έργων  αναλυτικά'!F64</f>
        <v xml:space="preserve">Νοτίου Αιγαίου </v>
      </c>
      <c r="G60" s="409">
        <f>'Σύνολο έργων  αναλυτικά'!G64</f>
        <v>962461</v>
      </c>
      <c r="H60" s="410">
        <f>'Σύνολο έργων  αναλυτικά'!H64</f>
        <v>0</v>
      </c>
      <c r="I60" s="411">
        <f>'Σύνολο έργων  αναλυτικά'!I64</f>
        <v>0</v>
      </c>
      <c r="J60" s="411">
        <f>'Σύνολο έργων  αναλυτικά'!J64</f>
        <v>0</v>
      </c>
      <c r="K60" s="410">
        <f>'Σύνολο έργων  αναλυτικά'!K64</f>
        <v>0</v>
      </c>
      <c r="L60" s="410">
        <f>'Σύνολο έργων  αναλυτικά'!L64</f>
        <v>0</v>
      </c>
      <c r="M60" s="410">
        <f>'Σύνολο έργων  αναλυτικά'!M64</f>
        <v>962461</v>
      </c>
      <c r="N60" s="410">
        <f>'Σύνολο έργων  αναλυτικά'!N64</f>
        <v>0</v>
      </c>
      <c r="O60" s="412">
        <f>'Σύνολο έργων  αναλυτικά'!O64</f>
        <v>0</v>
      </c>
      <c r="P60" s="410">
        <f>'Σύνολο έργων  αναλυτικά'!P64</f>
        <v>0</v>
      </c>
      <c r="Q60" s="413">
        <f>'Σύνολο έργων  αναλυτικά'!Q64</f>
        <v>0</v>
      </c>
      <c r="R60" s="413">
        <f>'Σύνολο έργων  αναλυτικά'!R64</f>
        <v>866000</v>
      </c>
      <c r="S60" s="424">
        <f t="shared" si="7"/>
        <v>962461</v>
      </c>
      <c r="T60" s="424">
        <f t="shared" si="8"/>
        <v>0</v>
      </c>
    </row>
    <row r="61" spans="1:20" s="6" customFormat="1" ht="40.5" customHeight="1" x14ac:dyDescent="0.25">
      <c r="A61" s="406">
        <f>'Σύνολο έργων  αναλυτικά'!A65</f>
        <v>59</v>
      </c>
      <c r="B61" s="407" t="str">
        <f>'Σύνολο έργων  αναλυτικά'!B65</f>
        <v>Ε.Υ.Δ. Ε.Π. ΥΜΕΠΕΡΑΑ</v>
      </c>
      <c r="C61" s="408" t="str">
        <f>'Σύνολο έργων  αναλυτικά'!C65</f>
        <v>4041301-ΔΗΜΟΤΙΚΗ ΕΠΙΧΕΙΡΗΣΗ ΥΔΡΕΥΣΗΣ ΑΠΟΧΕΤΕΥΣΗΣ ΑΓΙΟΥ ΝΙΚΟΛΑΟΥ</v>
      </c>
      <c r="D61" s="406">
        <f>'Σύνολο έργων  αναλυτικά'!D65</f>
        <v>5001557</v>
      </c>
      <c r="E61" s="408" t="str">
        <f>'Σύνολο έργων  αναλυτικά'!E65</f>
        <v>ΠΡΟΜΗΘΕΙΑ ΚΑΙ ΕΓΚΑΤΑΣΤΑΣΗ ΣΥΣΤΗΜΑΤΟΣ ΤΗΛΕΜΕΤΡΙΑΣ &amp; ΕΛΕΓΧΟΥ ΔΙΑΡΡΟΩΝ ΣΤΟ ΔΙΚΤΥΟ ΥΔΡΕΥΣΗΣ ΤΟΥ ΔΗΜΟΥ ΑΓΙΟΥ ΝΙΚΟΛΑΟΥ</v>
      </c>
      <c r="F61" s="407" t="str">
        <f>'Σύνολο έργων  αναλυτικά'!F65</f>
        <v xml:space="preserve">Κρήτης </v>
      </c>
      <c r="G61" s="409">
        <f>'Σύνολο έργων  αναλυτικά'!G65</f>
        <v>1500000</v>
      </c>
      <c r="H61" s="410">
        <f>'Σύνολο έργων  αναλυτικά'!H65</f>
        <v>0</v>
      </c>
      <c r="I61" s="411">
        <f>'Σύνολο έργων  αναλυτικά'!I65</f>
        <v>0</v>
      </c>
      <c r="J61" s="411">
        <f>'Σύνολο έργων  αναλυτικά'!J65</f>
        <v>0</v>
      </c>
      <c r="K61" s="410">
        <f>'Σύνολο έργων  αναλυτικά'!K65</f>
        <v>0</v>
      </c>
      <c r="L61" s="410">
        <f>'Σύνολο έργων  αναλυτικά'!L65</f>
        <v>0</v>
      </c>
      <c r="M61" s="410">
        <f>'Σύνολο έργων  αναλυτικά'!M65</f>
        <v>1500000</v>
      </c>
      <c r="N61" s="410">
        <f>'Σύνολο έργων  αναλυτικά'!N65</f>
        <v>0</v>
      </c>
      <c r="O61" s="412">
        <f>'Σύνολο έργων  αναλυτικά'!O65</f>
        <v>0</v>
      </c>
      <c r="P61" s="410">
        <f>'Σύνολο έργων  αναλυτικά'!P65</f>
        <v>0</v>
      </c>
      <c r="Q61" s="413">
        <f>'Σύνολο έργων  αναλυτικά'!Q65</f>
        <v>0</v>
      </c>
      <c r="R61" s="413">
        <f>'Σύνολο έργων  αναλυτικά'!R65</f>
        <v>1300000</v>
      </c>
      <c r="S61" s="424">
        <f t="shared" si="7"/>
        <v>1500000</v>
      </c>
      <c r="T61" s="424">
        <f t="shared" si="8"/>
        <v>0</v>
      </c>
    </row>
    <row r="62" spans="1:20" s="6" customFormat="1" ht="40.5" customHeight="1" x14ac:dyDescent="0.25">
      <c r="A62" s="406">
        <f>'Σύνολο έργων  αναλυτικά'!A66</f>
        <v>60</v>
      </c>
      <c r="B62" s="407" t="str">
        <f>'Σύνολο έργων  αναλυτικά'!B66</f>
        <v>Ε.Υ.Δ. Ε.Π. ΥΜΕΠΕΡΑΑ</v>
      </c>
      <c r="C62" s="408" t="str">
        <f>'Σύνολο έργων  αναλυτικά'!C66</f>
        <v>4040102-ΔΗΜΟΤΙΚΗ ΕΠΙΧΕΙΡΗΣΗ ΥΔΡΕΥΣΗΣ - ΑΠΟΧΕΤΕΥΣΗΣ (ΔΕΥΑ) ΚΑΒΑΛΑΣ</v>
      </c>
      <c r="D62" s="406">
        <f>'Σύνολο έργων  αναλυτικά'!D66</f>
        <v>5001558</v>
      </c>
      <c r="E62" s="408" t="str">
        <f>'Σύνολο έργων  αναλυτικά'!E66</f>
        <v>Προμήθεια και εγκατάσταση συστημάτων ελέγχου διαρροών (τηλεέλεγχος / τηλεχειρισμός) σε υφιστάμενα δίκτυα ύδρευσης του Δήμου Καβάλας.</v>
      </c>
      <c r="F62" s="407" t="str">
        <f>'Σύνολο έργων  αναλυτικά'!F66</f>
        <v>Ανατολικής Μακεδονίας, Θράκης</v>
      </c>
      <c r="G62" s="409">
        <f>'Σύνολο έργων  αναλυτικά'!G66</f>
        <v>1454059.3</v>
      </c>
      <c r="H62" s="410">
        <f>'Σύνολο έργων  αναλυτικά'!H66</f>
        <v>0</v>
      </c>
      <c r="I62" s="411">
        <f>'Σύνολο έργων  αναλυτικά'!I66</f>
        <v>0</v>
      </c>
      <c r="J62" s="411">
        <f>'Σύνολο έργων  αναλυτικά'!J66</f>
        <v>0</v>
      </c>
      <c r="K62" s="410">
        <f>'Σύνολο έργων  αναλυτικά'!K66</f>
        <v>0</v>
      </c>
      <c r="L62" s="410">
        <f>'Σύνολο έργων  αναλυτικά'!L66</f>
        <v>0</v>
      </c>
      <c r="M62" s="410">
        <f>'Σύνολο έργων  αναλυτικά'!M66</f>
        <v>1454059.3</v>
      </c>
      <c r="N62" s="410">
        <f>'Σύνολο έργων  αναλυτικά'!N66</f>
        <v>0</v>
      </c>
      <c r="O62" s="412">
        <f>'Σύνολο έργων  αναλυτικά'!O66</f>
        <v>0</v>
      </c>
      <c r="P62" s="410">
        <f>'Σύνολο έργων  αναλυτικά'!P66</f>
        <v>0</v>
      </c>
      <c r="Q62" s="413">
        <f>'Σύνολο έργων  αναλυτικά'!Q66</f>
        <v>1454059.3</v>
      </c>
      <c r="R62" s="413">
        <f>'Σύνολο έργων  αναλυτικά'!R66</f>
        <v>1454059.3</v>
      </c>
      <c r="S62" s="424">
        <f t="shared" si="7"/>
        <v>1454059.3</v>
      </c>
      <c r="T62" s="424">
        <f t="shared" si="8"/>
        <v>0</v>
      </c>
    </row>
    <row r="63" spans="1:20" s="6" customFormat="1" ht="40.5" customHeight="1" x14ac:dyDescent="0.25">
      <c r="A63" s="406">
        <f>'Σύνολο έργων  αναλυτικά'!A67</f>
        <v>61</v>
      </c>
      <c r="B63" s="407" t="str">
        <f>'Σύνολο έργων  αναλυτικά'!B67</f>
        <v>Ε.Υ.Δ. Ε.Π. ΥΜΕΠΕΡΑΑ</v>
      </c>
      <c r="C63" s="408" t="str">
        <f>'Σύνολο έργων  αναλυτικά'!C67</f>
        <v>40112195-ΔΗΜΟΣ ΕΡΕΤΡΙΑΣ</v>
      </c>
      <c r="D63" s="406">
        <f>'Σύνολο έργων  αναλυτικά'!D67</f>
        <v>5001570</v>
      </c>
      <c r="E63" s="408" t="str">
        <f>'Σύνολο έργων  αναλυτικά'!E67</f>
        <v>"ΑΝΤΙΚΑΤΑΣΤΑΣΗ ΔΙΚΤΥΟΥ ΥΔΡΕΥΣΗΣ ΕΡΕΤΡΙΑΣ (ΥΠΟΛΟΙΠΑ ΤΜΗΜΑΤΑ ΠΟΛΗΣ)"</v>
      </c>
      <c r="F63" s="407" t="str">
        <f>'Σύνολο έργων  αναλυτικά'!F67</f>
        <v xml:space="preserve">Στερεάς Ελλάδας </v>
      </c>
      <c r="G63" s="409">
        <f>'Σύνολο έργων  αναλυτικά'!G67</f>
        <v>1187096.77</v>
      </c>
      <c r="H63" s="410">
        <f>'Σύνολο έργων  αναλυτικά'!H67</f>
        <v>0</v>
      </c>
      <c r="I63" s="411">
        <f>'Σύνολο έργων  αναλυτικά'!I67</f>
        <v>0</v>
      </c>
      <c r="J63" s="411">
        <f>'Σύνολο έργων  αναλυτικά'!J67</f>
        <v>0</v>
      </c>
      <c r="K63" s="410">
        <f>'Σύνολο έργων  αναλυτικά'!K67</f>
        <v>0</v>
      </c>
      <c r="L63" s="410">
        <f>'Σύνολο έργων  αναλυτικά'!L67</f>
        <v>1137096.77</v>
      </c>
      <c r="M63" s="410">
        <f>'Σύνολο έργων  αναλυτικά'!M67</f>
        <v>0</v>
      </c>
      <c r="N63" s="410">
        <f>'Σύνολο έργων  αναλυτικά'!N67</f>
        <v>0</v>
      </c>
      <c r="O63" s="412">
        <f>'Σύνολο έργων  αναλυτικά'!O67</f>
        <v>0</v>
      </c>
      <c r="P63" s="410">
        <f>'Σύνολο έργων  αναλυτικά'!P67</f>
        <v>50000</v>
      </c>
      <c r="Q63" s="413">
        <f>'Σύνολο έργων  αναλυτικά'!Q67</f>
        <v>0</v>
      </c>
      <c r="R63" s="413">
        <f>'Σύνολο έργων  αναλυτικά'!R67</f>
        <v>950000</v>
      </c>
      <c r="S63" s="424">
        <f t="shared" si="7"/>
        <v>1187096.77</v>
      </c>
      <c r="T63" s="424">
        <f t="shared" si="8"/>
        <v>0</v>
      </c>
    </row>
    <row r="64" spans="1:20" s="6" customFormat="1" ht="40.5" customHeight="1" x14ac:dyDescent="0.25">
      <c r="A64" s="406">
        <f>'Σύνολο έργων  αναλυτικά'!A68</f>
        <v>62</v>
      </c>
      <c r="B64" s="407" t="str">
        <f>'Σύνολο έργων  αναλυτικά'!B68</f>
        <v>Ε.Υ.Δ. Ε.Π. ΥΜΕΠΕΡΑΑ</v>
      </c>
      <c r="C64" s="408" t="str">
        <f>'Σύνολο έργων  αναλυτικά'!C68</f>
        <v>40142048-ΔΗΜΟΣ ΙΑΣΜΟΥ</v>
      </c>
      <c r="D64" s="406">
        <f>'Σύνολο έργων  αναλυτικά'!D68</f>
        <v>5001574</v>
      </c>
      <c r="E64" s="408" t="str">
        <f>'Σύνολο έργων  αναλυτικά'!E68</f>
        <v>ΕΠΕΚΤΑΣΗ ΣΥΣΤΗΜΑΤΟΣ ΤΗΛΕΜΕΤΡΙΑΣ ΚΑΙ ΕΛΕΓΧΟΥ ΔΙΑΡΡΟΩΝ ΓΙΑ ΤΗΝ ΠΑΡΑΚΟΛΟΥΘΗΣΗ ΤΩΝ ΕΓΚΑΤΑΣΤΑΣΕΩΝ ΥΔΡΕΥΣΗΣ ΤΟΥ ΔΗΜΟΥ ΙΑΣΜΟΥ</v>
      </c>
      <c r="F64" s="407" t="str">
        <f>'Σύνολο έργων  αναλυτικά'!F68</f>
        <v>Ανατολικής Μακεδονίας, Θράκης</v>
      </c>
      <c r="G64" s="409">
        <f>'Σύνολο έργων  αναλυτικά'!G68</f>
        <v>1209415.0900000001</v>
      </c>
      <c r="H64" s="410">
        <f>'Σύνολο έργων  αναλυτικά'!H68</f>
        <v>0</v>
      </c>
      <c r="I64" s="411">
        <f>'Σύνολο έργων  αναλυτικά'!I68</f>
        <v>0</v>
      </c>
      <c r="J64" s="411">
        <f>'Σύνολο έργων  αναλυτικά'!J68</f>
        <v>0</v>
      </c>
      <c r="K64" s="410">
        <f>'Σύνολο έργων  αναλυτικά'!K68</f>
        <v>0</v>
      </c>
      <c r="L64" s="410">
        <f>'Σύνολο έργων  αναλυτικά'!L68</f>
        <v>0</v>
      </c>
      <c r="M64" s="410">
        <f>'Σύνολο έργων  αναλυτικά'!M68</f>
        <v>1209415.0900000001</v>
      </c>
      <c r="N64" s="410">
        <f>'Σύνολο έργων  αναλυτικά'!N68</f>
        <v>0</v>
      </c>
      <c r="O64" s="412">
        <f>'Σύνολο έργων  αναλυτικά'!O68</f>
        <v>0</v>
      </c>
      <c r="P64" s="410">
        <f>'Σύνολο έργων  αναλυτικά'!P68</f>
        <v>0</v>
      </c>
      <c r="Q64" s="413">
        <f>'Σύνολο έργων  αναλυτικά'!Q68</f>
        <v>0</v>
      </c>
      <c r="R64" s="413">
        <f>'Σύνολο έργων  αναλυτικά'!R68</f>
        <v>1180000</v>
      </c>
      <c r="S64" s="424">
        <f t="shared" si="7"/>
        <v>1209415.0900000001</v>
      </c>
      <c r="T64" s="424">
        <f t="shared" si="8"/>
        <v>0</v>
      </c>
    </row>
    <row r="65" spans="1:20" s="6" customFormat="1" ht="40.5" customHeight="1" x14ac:dyDescent="0.25">
      <c r="A65" s="406">
        <f>'Σύνολο έργων  αναλυτικά'!A69</f>
        <v>63</v>
      </c>
      <c r="B65" s="407" t="str">
        <f>'Σύνολο έργων  αναλυτικά'!B69</f>
        <v>Ε.Υ.Δ. Ε.Π. ΥΜΕΠΕΡΑΑ</v>
      </c>
      <c r="C65" s="408" t="str">
        <f>'Σύνολο έργων  αναλυτικά'!C69</f>
        <v>40132100-ΔΗΜΟΣ ΙΕΡΑΠΕΤΡΑΣ</v>
      </c>
      <c r="D65" s="406">
        <f>'Σύνολο έργων  αναλυτικά'!D69</f>
        <v>5001593</v>
      </c>
      <c r="E65" s="408" t="str">
        <f>'Σύνολο έργων  αναλυτικά'!E69</f>
        <v xml:space="preserve">Προμήθεια, εγκατάσταση και θέση σε λειτουργία  συστήματος παρακολούθησης τηλε-ελέγχου, τηλε-χειρισμού και ανίχνευσης διαρροών του υπάρχοντος εξωτερικού και εσωτερικού δικτύου υδροδότησης της Ιεράπετρας </v>
      </c>
      <c r="F65" s="407" t="str">
        <f>'Σύνολο έργων  αναλυτικά'!F69</f>
        <v xml:space="preserve">Κρήτης </v>
      </c>
      <c r="G65" s="409">
        <f>'Σύνολο έργων  αναλυτικά'!G69</f>
        <v>700000</v>
      </c>
      <c r="H65" s="410">
        <f>'Σύνολο έργων  αναλυτικά'!H69</f>
        <v>0</v>
      </c>
      <c r="I65" s="411">
        <f>'Σύνολο έργων  αναλυτικά'!I69</f>
        <v>0</v>
      </c>
      <c r="J65" s="411">
        <f>'Σύνολο έργων  αναλυτικά'!J69</f>
        <v>0</v>
      </c>
      <c r="K65" s="410">
        <f>'Σύνολο έργων  αναλυτικά'!K69</f>
        <v>0</v>
      </c>
      <c r="L65" s="410">
        <f>'Σύνολο έργων  αναλυτικά'!L69</f>
        <v>0</v>
      </c>
      <c r="M65" s="410">
        <f>'Σύνολο έργων  αναλυτικά'!M69</f>
        <v>700000</v>
      </c>
      <c r="N65" s="410">
        <f>'Σύνολο έργων  αναλυτικά'!N69</f>
        <v>0</v>
      </c>
      <c r="O65" s="412">
        <f>'Σύνολο έργων  αναλυτικά'!O69</f>
        <v>0</v>
      </c>
      <c r="P65" s="410">
        <f>'Σύνολο έργων  αναλυτικά'!P69</f>
        <v>0</v>
      </c>
      <c r="Q65" s="413">
        <f>'Σύνολο έργων  αναλυτικά'!Q69</f>
        <v>0</v>
      </c>
      <c r="R65" s="413">
        <f>'Σύνολο έργων  αναλυτικά'!R69</f>
        <v>700000</v>
      </c>
      <c r="S65" s="424">
        <f t="shared" si="7"/>
        <v>700000</v>
      </c>
      <c r="T65" s="424">
        <f t="shared" si="8"/>
        <v>0</v>
      </c>
    </row>
    <row r="66" spans="1:20" s="6" customFormat="1" ht="40.5" customHeight="1" x14ac:dyDescent="0.25">
      <c r="A66" s="406">
        <f>'Σύνολο έργων  αναλυτικά'!A70</f>
        <v>64</v>
      </c>
      <c r="B66" s="407" t="str">
        <f>'Σύνολο έργων  αναλυτικά'!B70</f>
        <v>Ε.Υ.Δ. Ε.Π. ΥΜΕΠΕΡΑΑ</v>
      </c>
      <c r="C66" s="408" t="str">
        <f>'Σύνολο έργων  αναλυτικά'!C70</f>
        <v>4041403-ΔΗΜΟΤΙΚΗ ΕΠΙΧΕΙΡΗΣΗ ΥΔΡΕΥΣΗΣ ΑΠΟΧΕΤΕΥΣΗΣ  ΧΕΡΣΟΝΗΣΟΥ</v>
      </c>
      <c r="D66" s="406">
        <f>'Σύνολο έργων  αναλυτικά'!D70</f>
        <v>5001609</v>
      </c>
      <c r="E66" s="408" t="str">
        <f>'Σύνολο έργων  αναλυτικά'!E70</f>
        <v>ΠΡΟΜΗΘΕΙΑ ΕΓΚΑΤΑΣΤΑΣΗ ΚΑΙ ΘΕΣΗ ΣΕ ΛΕΙΤΟΥΡΓΙΑ ΣΥΣΤΗΜΑΤΟΣ ΕΛΕΓΧΟΥ ΚΑΙ ΕΝΤΟΠΙΣΜΟΥ ΔΙΑΡΡΟΩΝ ΤΟΥ ΔΙΚΤΥΟΥ ΥΔΡΕΥΣΗΣ ΤΗΣ Δ.Ε.Υ.Α. ΧΕΡΣΟΝΗΣΟΥ ΣΤΙΣ ΔΗΜΟΤΙΚΕΣ ΕΝΟΤΗΤΕΣ ΜΑΛΙΩΝ ΚΑΙ ΧΕΡΣΟΝΗΣΟΥ ΤΟΥ ΔΗΜΟΥ ΧΕΡΣΟΝΗΣΟΥ</v>
      </c>
      <c r="F66" s="407" t="str">
        <f>'Σύνολο έργων  αναλυτικά'!F70</f>
        <v xml:space="preserve">Κρήτης </v>
      </c>
      <c r="G66" s="409">
        <f>'Σύνολο έργων  αναλυτικά'!G70</f>
        <v>1480000</v>
      </c>
      <c r="H66" s="410">
        <f>'Σύνολο έργων  αναλυτικά'!H70</f>
        <v>0</v>
      </c>
      <c r="I66" s="411">
        <f>'Σύνολο έργων  αναλυτικά'!I70</f>
        <v>0</v>
      </c>
      <c r="J66" s="411">
        <f>'Σύνολο έργων  αναλυτικά'!J70</f>
        <v>0</v>
      </c>
      <c r="K66" s="410">
        <f>'Σύνολο έργων  αναλυτικά'!K70</f>
        <v>0</v>
      </c>
      <c r="L66" s="410">
        <f>'Σύνολο έργων  αναλυτικά'!L70</f>
        <v>0</v>
      </c>
      <c r="M66" s="410">
        <f>'Σύνολο έργων  αναλυτικά'!M70</f>
        <v>1480000</v>
      </c>
      <c r="N66" s="410">
        <f>'Σύνολο έργων  αναλυτικά'!N70</f>
        <v>0</v>
      </c>
      <c r="O66" s="412">
        <f>'Σύνολο έργων  αναλυτικά'!O70</f>
        <v>0</v>
      </c>
      <c r="P66" s="410">
        <f>'Σύνολο έργων  αναλυτικά'!P70</f>
        <v>0</v>
      </c>
      <c r="Q66" s="413">
        <f>'Σύνολο έργων  αναλυτικά'!Q70</f>
        <v>0</v>
      </c>
      <c r="R66" s="413">
        <f>'Σύνολο έργων  αναλυτικά'!R70</f>
        <v>1330000</v>
      </c>
      <c r="S66" s="424">
        <f t="shared" si="7"/>
        <v>1480000</v>
      </c>
      <c r="T66" s="424">
        <f t="shared" si="8"/>
        <v>0</v>
      </c>
    </row>
    <row r="67" spans="1:20" s="6" customFormat="1" ht="40.5" customHeight="1" x14ac:dyDescent="0.25">
      <c r="A67" s="406">
        <f>'Σύνολο έργων  αναλυτικά'!A71</f>
        <v>65</v>
      </c>
      <c r="B67" s="407" t="str">
        <f>'Σύνολο έργων  αναλυτικά'!B71</f>
        <v>Ε.Υ.Δ. Ε.Π. ΥΜΕΠΕΡΑΑ</v>
      </c>
      <c r="C67" s="408" t="str">
        <f>'Σύνολο έργων  αναλυτικά'!C71</f>
        <v>2010005-ΠΕΡΙΦΕΡΕΙΑ ΘΕΣΣΑΛΙΑΣ</v>
      </c>
      <c r="D67" s="406">
        <f>'Σύνολο έργων  αναλυτικά'!D71</f>
        <v>5001657</v>
      </c>
      <c r="E67" s="408" t="str">
        <f>'Σύνολο έργων  αναλυτικά'!E71</f>
        <v>Επέκταση  Συστήματος Τηλελέγχου – Τηλεχειρισμού εξωτερικού υδραγωγείου στις δημοτικές ενότητες Αγιάς, Λακέρειας και Ευρυμενών</v>
      </c>
      <c r="F67" s="407" t="str">
        <f>'Σύνολο έργων  αναλυτικά'!F71</f>
        <v xml:space="preserve">Θεσσαλίας </v>
      </c>
      <c r="G67" s="409">
        <f>'Σύνολο έργων  αναλυτικά'!G71</f>
        <v>1425620</v>
      </c>
      <c r="H67" s="410">
        <f>'Σύνολο έργων  αναλυτικά'!H71</f>
        <v>0</v>
      </c>
      <c r="I67" s="411">
        <f>'Σύνολο έργων  αναλυτικά'!I71</f>
        <v>0</v>
      </c>
      <c r="J67" s="411">
        <f>'Σύνολο έργων  αναλυτικά'!J71</f>
        <v>0</v>
      </c>
      <c r="K67" s="410">
        <f>'Σύνολο έργων  αναλυτικά'!K71</f>
        <v>0</v>
      </c>
      <c r="L67" s="410">
        <f>'Σύνολο έργων  αναλυτικά'!L71</f>
        <v>0</v>
      </c>
      <c r="M67" s="410">
        <f>'Σύνολο έργων  αναλυτικά'!M71</f>
        <v>1425620</v>
      </c>
      <c r="N67" s="410">
        <f>'Σύνολο έργων  αναλυτικά'!N71</f>
        <v>0</v>
      </c>
      <c r="O67" s="412">
        <f>'Σύνολο έργων  αναλυτικά'!O71</f>
        <v>0</v>
      </c>
      <c r="P67" s="410">
        <f>'Σύνολο έργων  αναλυτικά'!P71</f>
        <v>0</v>
      </c>
      <c r="Q67" s="413">
        <f>'Σύνολο έργων  αναλυτικά'!Q71</f>
        <v>0</v>
      </c>
      <c r="R67" s="413">
        <f>'Σύνολο έργων  αναλυτικά'!R71</f>
        <v>1400000</v>
      </c>
      <c r="S67" s="424">
        <f t="shared" si="7"/>
        <v>1425620</v>
      </c>
      <c r="T67" s="424">
        <f t="shared" si="8"/>
        <v>0</v>
      </c>
    </row>
    <row r="68" spans="1:20" s="6" customFormat="1" ht="40.5" customHeight="1" x14ac:dyDescent="0.25">
      <c r="A68" s="406">
        <f>'Σύνολο έργων  αναλυτικά'!A72</f>
        <v>66</v>
      </c>
      <c r="B68" s="407" t="str">
        <f>'Σύνολο έργων  αναλυτικά'!B72</f>
        <v>Ε.Υ.Δ. Ε.Π. ΥΜΕΠΕΡΑΑ</v>
      </c>
      <c r="C68" s="408" t="str">
        <f>'Σύνολο έργων  αναλυτικά'!C72</f>
        <v>40144177-ΔΗΜΟΣ ΣΙΝΤΙΚΗΣ</v>
      </c>
      <c r="D68" s="406">
        <f>'Σύνολο έργων  αναλυτικά'!D72</f>
        <v>5001664</v>
      </c>
      <c r="E68" s="408" t="str">
        <f>'Σύνολο έργων  αναλυτικά'!E72</f>
        <v>ΤΗΛΕΜΕΤΡΙΑ – ΑΥΤΟΜΑΤΙΣΜΟΣ - ΕΞΟΙΚΟΝΟΜΙΣΗ ΕΝΕΡΓΕΙΑΣ ΚΑΙ ΕΛΕΓΧΟΣ ΔΙΑΡΡΟΩΝ ΤΩΝ ΔΙΚΤΥΩΝ ΥΔΡΕΥΣΗΣ ΤΟΥ ΔΗΜΟΥ ΣΙΝΤΙΚΗΣ</v>
      </c>
      <c r="F68" s="407" t="str">
        <f>'Σύνολο έργων  αναλυτικά'!F72</f>
        <v xml:space="preserve">Κεντρικής Μακεδονίας </v>
      </c>
      <c r="G68" s="409">
        <f>'Σύνολο έργων  αναλυτικά'!G72</f>
        <v>1494196</v>
      </c>
      <c r="H68" s="410">
        <f>'Σύνολο έργων  αναλυτικά'!H72</f>
        <v>0</v>
      </c>
      <c r="I68" s="411">
        <f>'Σύνολο έργων  αναλυτικά'!I72</f>
        <v>0</v>
      </c>
      <c r="J68" s="411">
        <f>'Σύνολο έργων  αναλυτικά'!J72</f>
        <v>0</v>
      </c>
      <c r="K68" s="410">
        <f>'Σύνολο έργων  αναλυτικά'!K72</f>
        <v>0</v>
      </c>
      <c r="L68" s="410">
        <f>'Σύνολο έργων  αναλυτικά'!L72</f>
        <v>0</v>
      </c>
      <c r="M68" s="410">
        <f>'Σύνολο έργων  αναλυτικά'!M72</f>
        <v>1494196</v>
      </c>
      <c r="N68" s="410">
        <f>'Σύνολο έργων  αναλυτικά'!N72</f>
        <v>0</v>
      </c>
      <c r="O68" s="412">
        <f>'Σύνολο έργων  αναλυτικά'!O72</f>
        <v>0</v>
      </c>
      <c r="P68" s="410">
        <f>'Σύνολο έργων  αναλυτικά'!P72</f>
        <v>0</v>
      </c>
      <c r="Q68" s="413">
        <f>'Σύνολο έργων  αναλυτικά'!Q72</f>
        <v>0</v>
      </c>
      <c r="R68" s="413">
        <f>'Σύνολο έργων  αναλυτικά'!R72</f>
        <v>1400000</v>
      </c>
      <c r="S68" s="424">
        <f t="shared" si="7"/>
        <v>1494196</v>
      </c>
      <c r="T68" s="424">
        <f t="shared" si="8"/>
        <v>0</v>
      </c>
    </row>
    <row r="69" spans="1:20" s="6" customFormat="1" ht="40.5" customHeight="1" x14ac:dyDescent="0.25">
      <c r="A69" s="406">
        <f>'Σύνολο έργων  αναλυτικά'!A73</f>
        <v>67</v>
      </c>
      <c r="B69" s="407" t="str">
        <f>'Σύνολο έργων  αναλυτικά'!B73</f>
        <v>Ε.Υ.Δ. Ε.Π. ΥΜΕΠΕΡΑΑ</v>
      </c>
      <c r="C69" s="408" t="str">
        <f>'Σύνολο έργων  αναλυτικά'!C73</f>
        <v>4040506-ΔΗΜΟΤΙΚΗ ΕΠΙΧΕΙΡΙΣΗ ΥΔΡΕΥΣΗΣ ΑΠΟΧΕΤΕΥΣΗΣ ΤΡΙΚΑΛΩΝ</v>
      </c>
      <c r="D69" s="406">
        <f>'Σύνολο έργων  αναλυτικά'!D73</f>
        <v>5001673</v>
      </c>
      <c r="E69" s="408" t="str">
        <f>'Σύνολο έργων  αναλυτικά'!E73</f>
        <v>ΕΠΕΚΤΑΣΗ ΣΥΣΤΗΜΑΤΟΣ ΤΗΛΕΕΛΕΓΧΟΥ ΤΗΛΕΧΕΙΡΙΣΜΟΥ ΚΑΙ ΕΛΕΓΧΟΥ ΔΙΑΡΡΟΩΝ ΔΙΚΤΥΩΝ ΥΔΡΕΥΣΗΣ ΣΤΙΣ ΔΗΜΟΤΙΚΕΣ ΕΝΟΤΗΤΕΣ ΠΑΡΑΛΗΘΑΙΩΝ, ΠΑΛΑΙΟΚΑΣΤΡΟΥ, ΕΣΤΙΑΙΩΤΙΔΟΣ, ΜΕΓΑΛΩΝ ΚΑΛΥΒΙΩΝ, ΚΑΛΛΙΔΕΝΔΡΟΥ, ΦΑΛΩΡΕΙΑΣ ΚΑΙ ΚΟΖΙΑΚΑ ΤΟΥ ΔΗΜΟΥ ΤΡΙΚΚΑΙΩΝ</v>
      </c>
      <c r="F69" s="407" t="str">
        <f>'Σύνολο έργων  αναλυτικά'!F73</f>
        <v xml:space="preserve">Θεσσαλίας </v>
      </c>
      <c r="G69" s="409">
        <f>'Σύνολο έργων  αναλυτικά'!G73</f>
        <v>1497410</v>
      </c>
      <c r="H69" s="410">
        <f>'Σύνολο έργων  αναλυτικά'!H73</f>
        <v>0</v>
      </c>
      <c r="I69" s="411">
        <f>'Σύνολο έργων  αναλυτικά'!I73</f>
        <v>0</v>
      </c>
      <c r="J69" s="411">
        <f>'Σύνολο έργων  αναλυτικά'!J73</f>
        <v>0</v>
      </c>
      <c r="K69" s="410">
        <f>'Σύνολο έργων  αναλυτικά'!K73</f>
        <v>0</v>
      </c>
      <c r="L69" s="410">
        <f>'Σύνολο έργων  αναλυτικά'!L73</f>
        <v>0</v>
      </c>
      <c r="M69" s="410">
        <f>'Σύνολο έργων  αναλυτικά'!M73</f>
        <v>1497410</v>
      </c>
      <c r="N69" s="410">
        <f>'Σύνολο έργων  αναλυτικά'!N73</f>
        <v>0</v>
      </c>
      <c r="O69" s="412">
        <f>'Σύνολο έργων  αναλυτικά'!O73</f>
        <v>0</v>
      </c>
      <c r="P69" s="410">
        <f>'Σύνολο έργων  αναλυτικά'!P73</f>
        <v>0</v>
      </c>
      <c r="Q69" s="413">
        <f>'Σύνολο έργων  αναλυτικά'!Q73</f>
        <v>0</v>
      </c>
      <c r="R69" s="413">
        <f>'Σύνολο έργων  αναλυτικά'!R73</f>
        <v>1300000</v>
      </c>
      <c r="S69" s="424">
        <f t="shared" si="7"/>
        <v>1497410</v>
      </c>
      <c r="T69" s="424">
        <f t="shared" si="8"/>
        <v>0</v>
      </c>
    </row>
    <row r="70" spans="1:20" s="6" customFormat="1" ht="40.5" customHeight="1" x14ac:dyDescent="0.25">
      <c r="A70" s="406">
        <f>'Σύνολο έργων  αναλυτικά'!A74</f>
        <v>68</v>
      </c>
      <c r="B70" s="407" t="str">
        <f>'Σύνολο έργων  αναλυτικά'!B74</f>
        <v>Ε.Υ.Δ. Ε.Π. ΥΜΕΠΕΡΑΑ</v>
      </c>
      <c r="C70" s="408" t="str">
        <f>'Σύνολο έργων  αναλυτικά'!C74</f>
        <v>40105255-ΔΗΜΟΣ ΔΙΟΝΥΣΟΥ</v>
      </c>
      <c r="D70" s="406">
        <f>'Σύνολο έργων  αναλυτικά'!D74</f>
        <v>5001680</v>
      </c>
      <c r="E70" s="408" t="str">
        <f>'Σύνολο έργων  αναλυτικά'!E74</f>
        <v>ΠΡΟΜΗΘΕΙΑ, ΕΓΚΑΤΑΣΤΑΣΗ ΚΑΙ ΘΕΣΗ ΣΕ ΛΕΙΤΟΥΡΓΙΑ ΣΥΣΤΗΜΑΤΟΣ ΤΗΛΕΕΛΕΓΧΟΥ/ΤΗΛΕΧΕΙΡΙΣΜΟΥ ΚΑΙ ΜΕΙΩΣΗΣ ΔΙΑΡΡΟΩΝ ΣΤΑ ΔΙΚΤΥΑ ΥΔΡΕΥΣΗΣ ΤΟΥ ΔΗΜΟΥ ΔΙΟΝΥΣΟΥ</v>
      </c>
      <c r="F70" s="407" t="str">
        <f>'Σύνολο έργων  αναλυτικά'!F74</f>
        <v xml:space="preserve">Αττικής </v>
      </c>
      <c r="G70" s="409">
        <f>'Σύνολο έργων  αναλυτικά'!G74</f>
        <v>1498750</v>
      </c>
      <c r="H70" s="410">
        <f>'Σύνολο έργων  αναλυτικά'!H74</f>
        <v>0</v>
      </c>
      <c r="I70" s="411">
        <f>'Σύνολο έργων  αναλυτικά'!I74</f>
        <v>0</v>
      </c>
      <c r="J70" s="411">
        <f>'Σύνολο έργων  αναλυτικά'!J74</f>
        <v>0</v>
      </c>
      <c r="K70" s="410">
        <f>'Σύνολο έργων  αναλυτικά'!K74</f>
        <v>0</v>
      </c>
      <c r="L70" s="410">
        <f>'Σύνολο έργων  αναλυτικά'!L74</f>
        <v>0</v>
      </c>
      <c r="M70" s="410">
        <f>'Σύνολο έργων  αναλυτικά'!M74</f>
        <v>1498750</v>
      </c>
      <c r="N70" s="410">
        <f>'Σύνολο έργων  αναλυτικά'!N74</f>
        <v>0</v>
      </c>
      <c r="O70" s="412">
        <f>'Σύνολο έργων  αναλυτικά'!O74</f>
        <v>0</v>
      </c>
      <c r="P70" s="410">
        <f>'Σύνολο έργων  αναλυτικά'!P74</f>
        <v>0</v>
      </c>
      <c r="Q70" s="413">
        <f>'Σύνολο έργων  αναλυτικά'!Q74</f>
        <v>0</v>
      </c>
      <c r="R70" s="413">
        <f>'Σύνολο έργων  αναλυτικά'!R74</f>
        <v>1400000</v>
      </c>
      <c r="S70" s="424">
        <f t="shared" si="7"/>
        <v>1498750</v>
      </c>
      <c r="T70" s="424">
        <f t="shared" si="8"/>
        <v>0</v>
      </c>
    </row>
    <row r="71" spans="1:20" s="6" customFormat="1" ht="40.5" customHeight="1" x14ac:dyDescent="0.25">
      <c r="A71" s="406">
        <f>'Σύνολο έργων  αναλυτικά'!A75</f>
        <v>69</v>
      </c>
      <c r="B71" s="407" t="str">
        <f>'Σύνολο έργων  αναλυτικά'!B75</f>
        <v>Ε.Υ.Δ. Ε.Π. ΥΜΕΠΕΡΑΑ</v>
      </c>
      <c r="C71" s="408" t="str">
        <f>'Σύνολο έργων  αναλυτικά'!C75</f>
        <v>4040402-ΔΕΥΑ  ΙΩΑΝΝΙΝΩΝ</v>
      </c>
      <c r="D71" s="406">
        <f>'Σύνολο έργων  αναλυτικά'!D75</f>
        <v>5001686</v>
      </c>
      <c r="E71" s="408" t="str">
        <f>'Σύνολο έργων  αναλυτικά'!E75</f>
        <v>ΠΡΟΜΗΘΕΙΑ ΚΑΙ ΕΓΚΑΤΑΣΤΑΣΗ ΟΛΟΚΛΗΡΩΜΕΝΟΥ ΣΥΣΤΗΜΑΤΟΣ ΜΕΙΩΣΗΣ ΔΙΑΡΡΟΩΝ ΤΟΥ ΔΙΚΤΥΟΥ ΥΔΡΕΥΣΗΣ ΔΕΥΑ ΙΩΑΝΝΙΝΩΝ</v>
      </c>
      <c r="F71" s="407" t="str">
        <f>'Σύνολο έργων  αναλυτικά'!F75</f>
        <v>Ηπείρου</v>
      </c>
      <c r="G71" s="409">
        <f>'Σύνολο έργων  αναλυτικά'!G75</f>
        <v>1499905.1</v>
      </c>
      <c r="H71" s="410">
        <f>'Σύνολο έργων  αναλυτικά'!H75</f>
        <v>0</v>
      </c>
      <c r="I71" s="411">
        <f>'Σύνολο έργων  αναλυτικά'!I75</f>
        <v>0</v>
      </c>
      <c r="J71" s="411">
        <f>'Σύνολο έργων  αναλυτικά'!J75</f>
        <v>0</v>
      </c>
      <c r="K71" s="410">
        <f>'Σύνολο έργων  αναλυτικά'!K75</f>
        <v>0</v>
      </c>
      <c r="L71" s="410">
        <f>'Σύνολο έργων  αναλυτικά'!L75</f>
        <v>0</v>
      </c>
      <c r="M71" s="410">
        <f>'Σύνολο έργων  αναλυτικά'!M75</f>
        <v>1499905.1</v>
      </c>
      <c r="N71" s="410">
        <f>'Σύνολο έργων  αναλυτικά'!N75</f>
        <v>0</v>
      </c>
      <c r="O71" s="412">
        <f>'Σύνολο έργων  αναλυτικά'!O75</f>
        <v>0</v>
      </c>
      <c r="P71" s="410">
        <f>'Σύνολο έργων  αναλυτικά'!P75</f>
        <v>0</v>
      </c>
      <c r="Q71" s="413">
        <f>'Σύνολο έργων  αναλυτικά'!Q75</f>
        <v>0</v>
      </c>
      <c r="R71" s="413">
        <f>'Σύνολο έργων  αναλυτικά'!R75</f>
        <v>1338170.33</v>
      </c>
      <c r="S71" s="424">
        <f t="shared" si="7"/>
        <v>1499905.1</v>
      </c>
      <c r="T71" s="424">
        <f t="shared" si="8"/>
        <v>0</v>
      </c>
    </row>
    <row r="72" spans="1:20" s="6" customFormat="1" ht="40.5" customHeight="1" x14ac:dyDescent="0.25">
      <c r="A72" s="406">
        <f>'Σύνολο έργων  αναλυτικά'!A76</f>
        <v>70</v>
      </c>
      <c r="B72" s="407" t="str">
        <f>'Σύνολο έργων  αναλυτικά'!B76</f>
        <v>Ε.Υ.Δ. Ε.Π. ΥΜΕΠΕΡΑΑ</v>
      </c>
      <c r="C72" s="408" t="str">
        <f>'Σύνολο έργων  αναλυτικά'!C76</f>
        <v>40105266-ΔΗΜΟΣ ΜΕΓΑΡΕΩΝ</v>
      </c>
      <c r="D72" s="406">
        <f>'Σύνολο έργων  αναλυτικά'!D76</f>
        <v>5001687</v>
      </c>
      <c r="E72" s="408" t="str">
        <f>'Σύνολο έργων  αναλυτικά'!E76</f>
        <v>Επέκταση τηλεμετρικού συστήματος στο δίκτυο ύδρευσης των Μεγάρων, για τη βελτίωση διαχείρισης των υδάτων και τη μείωση των απωλειών, με εφαρμογή μέτρησης και χρέωσης σε επίπεδο περιοχής και καταναλωτή</v>
      </c>
      <c r="F72" s="407" t="str">
        <f>'Σύνολο έργων  αναλυτικά'!F76</f>
        <v xml:space="preserve">Αττικής </v>
      </c>
      <c r="G72" s="409">
        <f>'Σύνολο έργων  αναλυτικά'!G76</f>
        <v>790000</v>
      </c>
      <c r="H72" s="410">
        <f>'Σύνολο έργων  αναλυτικά'!H76</f>
        <v>0</v>
      </c>
      <c r="I72" s="411">
        <f>'Σύνολο έργων  αναλυτικά'!I76</f>
        <v>0</v>
      </c>
      <c r="J72" s="411">
        <f>'Σύνολο έργων  αναλυτικά'!J76</f>
        <v>0</v>
      </c>
      <c r="K72" s="410">
        <f>'Σύνολο έργων  αναλυτικά'!K76</f>
        <v>0</v>
      </c>
      <c r="L72" s="410">
        <f>'Σύνολο έργων  αναλυτικά'!L76</f>
        <v>0</v>
      </c>
      <c r="M72" s="410">
        <f>'Σύνολο έργων  αναλυτικά'!M76</f>
        <v>790000</v>
      </c>
      <c r="N72" s="410">
        <f>'Σύνολο έργων  αναλυτικά'!N76</f>
        <v>0</v>
      </c>
      <c r="O72" s="412">
        <f>'Σύνολο έργων  αναλυτικά'!O76</f>
        <v>0</v>
      </c>
      <c r="P72" s="410">
        <f>'Σύνολο έργων  αναλυτικά'!P76</f>
        <v>0</v>
      </c>
      <c r="Q72" s="413">
        <f>'Σύνολο έργων  αναλυτικά'!Q76</f>
        <v>0</v>
      </c>
      <c r="R72" s="413">
        <f>'Σύνολο έργων  αναλυτικά'!R76</f>
        <v>711000</v>
      </c>
      <c r="S72" s="424">
        <f t="shared" si="7"/>
        <v>790000</v>
      </c>
      <c r="T72" s="424">
        <f t="shared" si="8"/>
        <v>0</v>
      </c>
    </row>
    <row r="73" spans="1:20" s="6" customFormat="1" ht="40.5" customHeight="1" x14ac:dyDescent="0.25">
      <c r="A73" s="406">
        <f>'Σύνολο έργων  αναλυτικά'!A77</f>
        <v>71</v>
      </c>
      <c r="B73" s="407" t="str">
        <f>'Σύνολο έργων  αναλυτικά'!B77</f>
        <v>Ε.Υ.Δ. Ε.Π. ΥΜΕΠΕΡΑΑ</v>
      </c>
      <c r="C73" s="408" t="str">
        <f>'Σύνολο έργων  αναλυτικά'!C77</f>
        <v>4040101-ΔΕΥΑ  ΑΛΕΞΑΝΔΡΟΥΠΟΛΗΣ</v>
      </c>
      <c r="D73" s="406">
        <f>'Σύνολο έργων  αναλυτικά'!D77</f>
        <v>5001689</v>
      </c>
      <c r="E73" s="408" t="str">
        <f>'Σύνολο έργων  αναλυτικά'!E77</f>
        <v>ΠΡΟΜΗΘΕΙΑ ΚΑΙ ΕΓΚΑΤΑΣΤΑΣΗ ΟΛΟΚΛΗΡΩΜΕΝΟΥ ΣΥΣΤΗΜΑΤΟΣ ΤΗΛΕΕΛΕΓΧΟΥ - ΤΗΛΕΧΕΙΡΙΣΜΟΥ ΓΙΑ ΤΗΝ ΒΕΛΤΙΣΤΟΠΟΙΗΣΗ ΤΗΣ ΛΕΙΤΟΥΡΓΙΑΣ ΤΩΝ ΔΙΚΤΥΩΝ ΥΔΡΕΥΣΗΣ ΓΙΑ ΤΗΝ ΜΕΙΩΣΗ ΤΟΥ ΑΤΙΜΟΛΟΓΗΤΟΥ ΝΕΡΟΥ ΚΑΙ ΤΗΝ ΕΝΕΡΓΕΙΑΚΗ ΑΝΑΒΑΘΜΙΣΗ ΤΩΝ Η/Μ ΕΓΚΑΤΑΣΤΑΣΕΩΝ - ΦΑΣΗ Α</v>
      </c>
      <c r="F73" s="407" t="str">
        <f>'Σύνολο έργων  αναλυτικά'!F77</f>
        <v>Ανατολικής Μακεδονίας, Θράκης</v>
      </c>
      <c r="G73" s="409">
        <f>'Σύνολο έργων  αναλυτικά'!G77</f>
        <v>1499644.05</v>
      </c>
      <c r="H73" s="410">
        <f>'Σύνολο έργων  αναλυτικά'!H77</f>
        <v>0</v>
      </c>
      <c r="I73" s="411">
        <f>'Σύνολο έργων  αναλυτικά'!I77</f>
        <v>0</v>
      </c>
      <c r="J73" s="411">
        <f>'Σύνολο έργων  αναλυτικά'!J77</f>
        <v>0</v>
      </c>
      <c r="K73" s="410">
        <f>'Σύνολο έργων  αναλυτικά'!K77</f>
        <v>0</v>
      </c>
      <c r="L73" s="410">
        <f>'Σύνολο έργων  αναλυτικά'!L77</f>
        <v>0</v>
      </c>
      <c r="M73" s="410">
        <f>'Σύνολο έργων  αναλυτικά'!M77</f>
        <v>1499644.05</v>
      </c>
      <c r="N73" s="410">
        <f>'Σύνολο έργων  αναλυτικά'!N77</f>
        <v>0</v>
      </c>
      <c r="O73" s="412">
        <f>'Σύνολο έργων  αναλυτικά'!O77</f>
        <v>0</v>
      </c>
      <c r="P73" s="410">
        <f>'Σύνολο έργων  αναλυτικά'!P77</f>
        <v>0</v>
      </c>
      <c r="Q73" s="413">
        <f>'Σύνολο έργων  αναλυτικά'!Q77</f>
        <v>1454654.73</v>
      </c>
      <c r="R73" s="413">
        <f>'Σύνολο έργων  αναλυτικά'!R77</f>
        <v>1454654.73</v>
      </c>
      <c r="S73" s="424">
        <f t="shared" si="7"/>
        <v>1499644.05</v>
      </c>
      <c r="T73" s="424">
        <f t="shared" si="8"/>
        <v>0</v>
      </c>
    </row>
    <row r="74" spans="1:20" s="6" customFormat="1" ht="40.5" customHeight="1" x14ac:dyDescent="0.25">
      <c r="A74" s="406">
        <f>'Σύνολο έργων  αναλυτικά'!A78</f>
        <v>72</v>
      </c>
      <c r="B74" s="407" t="str">
        <f>'Σύνολο έργων  αναλυτικά'!B78</f>
        <v>Ε.Υ.Δ. Ε.Π. ΥΜΕΠΕΡΑΑ</v>
      </c>
      <c r="C74" s="408" t="str">
        <f>'Σύνολο έργων  αναλυτικά'!C78</f>
        <v>40149091-ΔΗΜΟΣ ΚΑΣΣΑΝΔΡΑΣ</v>
      </c>
      <c r="D74" s="406">
        <f>'Σύνολο έργων  αναλυτικά'!D78</f>
        <v>5001698</v>
      </c>
      <c r="E74" s="408" t="str">
        <f>'Σύνολο έργων  αναλυτικά'!E78</f>
        <v>Επέκταση Συστήματος Τηλελέγχου, Τηλεχειρισμού και Ελέγχου Διαρροών Δικτύων Ύδρευσης του Δήμου Κασσάνδρας στη Δημοτική Ενότητα Παλλήνης</v>
      </c>
      <c r="F74" s="407" t="str">
        <f>'Σύνολο έργων  αναλυτικά'!F78</f>
        <v xml:space="preserve">Κεντρικής Μακεδονίας </v>
      </c>
      <c r="G74" s="409">
        <f>'Σύνολο έργων  αναλυτικά'!G78</f>
        <v>1199400</v>
      </c>
      <c r="H74" s="410">
        <f>'Σύνολο έργων  αναλυτικά'!H78</f>
        <v>0</v>
      </c>
      <c r="I74" s="411">
        <f>'Σύνολο έργων  αναλυτικά'!I78</f>
        <v>0</v>
      </c>
      <c r="J74" s="411">
        <f>'Σύνολο έργων  αναλυτικά'!J78</f>
        <v>0</v>
      </c>
      <c r="K74" s="410">
        <f>'Σύνολο έργων  αναλυτικά'!K78</f>
        <v>0</v>
      </c>
      <c r="L74" s="410">
        <f>'Σύνολο έργων  αναλυτικά'!L78</f>
        <v>0</v>
      </c>
      <c r="M74" s="410">
        <f>'Σύνολο έργων  αναλυτικά'!M78</f>
        <v>1199400</v>
      </c>
      <c r="N74" s="410">
        <f>'Σύνολο έργων  αναλυτικά'!N78</f>
        <v>0</v>
      </c>
      <c r="O74" s="412">
        <f>'Σύνολο έργων  αναλυτικά'!O78</f>
        <v>0</v>
      </c>
      <c r="P74" s="410">
        <f>'Σύνολο έργων  αναλυτικά'!P78</f>
        <v>0</v>
      </c>
      <c r="Q74" s="413">
        <f>'Σύνολο έργων  αναλυτικά'!Q78</f>
        <v>0</v>
      </c>
      <c r="R74" s="413">
        <f>'Σύνολο έργων  αναλυτικά'!R78</f>
        <v>1080000</v>
      </c>
      <c r="S74" s="424">
        <f t="shared" si="7"/>
        <v>1199400</v>
      </c>
      <c r="T74" s="424">
        <f t="shared" si="8"/>
        <v>0</v>
      </c>
    </row>
    <row r="75" spans="1:20" s="6" customFormat="1" ht="40.5" customHeight="1" x14ac:dyDescent="0.25">
      <c r="A75" s="406">
        <f>'Σύνολο έργων  αναλυτικά'!A79</f>
        <v>73</v>
      </c>
      <c r="B75" s="407" t="str">
        <f>'Σύνολο έργων  αναλυτικά'!B79</f>
        <v>Ε.Υ.Δ. Ε.Π. ΥΜΕΠΕΡΑΑ</v>
      </c>
      <c r="C75" s="408" t="str">
        <f>'Σύνολο έργων  αναλυτικά'!C79</f>
        <v>40129143-ΔΗΜΟΣ ΝΑΞΟΥ ΚΑΙ ΜΙΚΡΩΝ ΚΥΚΛΑΔΩΝ</v>
      </c>
      <c r="D75" s="406">
        <f>'Σύνολο έργων  αναλυτικά'!D79</f>
        <v>5001703</v>
      </c>
      <c r="E75" s="408" t="str">
        <f>'Σύνολο έργων  αναλυτικά'!E79</f>
        <v xml:space="preserve">Σύστημα Τηλεελέγχου και τηλεχειρισμού για την εξασφάλιση της επάρκειας και ποιότητας του πόσιμου ύδατος και της μείωσης των διαρροών του Δήμου Νάξου και Μικρών Κυκλάδων </v>
      </c>
      <c r="F75" s="407" t="str">
        <f>'Σύνολο έργων  αναλυτικά'!F79</f>
        <v xml:space="preserve">Νοτίου Αιγαίου </v>
      </c>
      <c r="G75" s="409">
        <f>'Σύνολο έργων  αναλυτικά'!G79</f>
        <v>1200000</v>
      </c>
      <c r="H75" s="410">
        <f>'Σύνολο έργων  αναλυτικά'!H79</f>
        <v>0</v>
      </c>
      <c r="I75" s="411">
        <f>'Σύνολο έργων  αναλυτικά'!I79</f>
        <v>0</v>
      </c>
      <c r="J75" s="411">
        <f>'Σύνολο έργων  αναλυτικά'!J79</f>
        <v>0</v>
      </c>
      <c r="K75" s="410">
        <f>'Σύνολο έργων  αναλυτικά'!K79</f>
        <v>0</v>
      </c>
      <c r="L75" s="410">
        <f>'Σύνολο έργων  αναλυτικά'!L79</f>
        <v>0</v>
      </c>
      <c r="M75" s="410">
        <f>'Σύνολο έργων  αναλυτικά'!M79</f>
        <v>1200000</v>
      </c>
      <c r="N75" s="410">
        <f>'Σύνολο έργων  αναλυτικά'!N79</f>
        <v>0</v>
      </c>
      <c r="O75" s="412">
        <f>'Σύνολο έργων  αναλυτικά'!O79</f>
        <v>0</v>
      </c>
      <c r="P75" s="410">
        <f>'Σύνολο έργων  αναλυτικά'!P79</f>
        <v>0</v>
      </c>
      <c r="Q75" s="413">
        <f>'Σύνολο έργων  αναλυτικά'!Q79</f>
        <v>0</v>
      </c>
      <c r="R75" s="413">
        <f>'Σύνολο έργων  αναλυτικά'!R79</f>
        <v>1050000</v>
      </c>
      <c r="S75" s="424">
        <f t="shared" si="7"/>
        <v>1200000</v>
      </c>
      <c r="T75" s="424">
        <f t="shared" si="8"/>
        <v>0</v>
      </c>
    </row>
    <row r="76" spans="1:20" s="6" customFormat="1" ht="40.5" customHeight="1" x14ac:dyDescent="0.25">
      <c r="A76" s="406">
        <f>'Σύνολο έργων  αναλυτικά'!A80</f>
        <v>74</v>
      </c>
      <c r="B76" s="407" t="str">
        <f>'Σύνολο έργων  αναλυτικά'!B80</f>
        <v>Ε.Υ.Δ. Ε.Π. ΥΜΕΠΕΡΑΑ</v>
      </c>
      <c r="C76" s="408" t="str">
        <f>'Σύνολο έργων  αναλυτικά'!C80</f>
        <v>4041101-ΔΕΥΑ ΛΕΣΒΟΥ (ΜΥΤΙΛΗΝΗΣ)</v>
      </c>
      <c r="D76" s="406">
        <f>'Σύνολο έργων  αναλυτικά'!D80</f>
        <v>5001713</v>
      </c>
      <c r="E76" s="408" t="str">
        <f>'Σύνολο έργων  αναλυτικά'!E80</f>
        <v>ΠΡΟΜΗΘΕΙΑ ΚΑΙ ΕΓΚΑΤΑΣΤΑΣΗ ΕΞΥΠΝΟΥ ΔΙΚΤΥΟΥ ΥΔΡΕΥΣΗΣ ΔΕΥΑ ΛΕΣΒΟΥ</v>
      </c>
      <c r="F76" s="407" t="str">
        <f>'Σύνολο έργων  αναλυτικά'!F80</f>
        <v xml:space="preserve">Βορείου Αιγαίου </v>
      </c>
      <c r="G76" s="409">
        <f>'Σύνολο έργων  αναλυτικά'!G80</f>
        <v>1416610.34</v>
      </c>
      <c r="H76" s="410">
        <f>'Σύνολο έργων  αναλυτικά'!H80</f>
        <v>0</v>
      </c>
      <c r="I76" s="411">
        <f>'Σύνολο έργων  αναλυτικά'!I80</f>
        <v>0</v>
      </c>
      <c r="J76" s="411">
        <f>'Σύνολο έργων  αναλυτικά'!J80</f>
        <v>0</v>
      </c>
      <c r="K76" s="410">
        <f>'Σύνολο έργων  αναλυτικά'!K80</f>
        <v>0</v>
      </c>
      <c r="L76" s="410">
        <f>'Σύνολο έργων  αναλυτικά'!L80</f>
        <v>0</v>
      </c>
      <c r="M76" s="410">
        <f>'Σύνολο έργων  αναλυτικά'!M80</f>
        <v>1416610.34</v>
      </c>
      <c r="N76" s="410">
        <f>'Σύνολο έργων  αναλυτικά'!N80</f>
        <v>0</v>
      </c>
      <c r="O76" s="412">
        <f>'Σύνολο έργων  αναλυτικά'!O80</f>
        <v>0</v>
      </c>
      <c r="P76" s="410">
        <f>'Σύνολο έργων  αναλυτικά'!P80</f>
        <v>0</v>
      </c>
      <c r="Q76" s="413">
        <f>'Σύνολο έργων  αναλυτικά'!Q80</f>
        <v>0</v>
      </c>
      <c r="R76" s="413">
        <f>'Σύνολο έργων  αναλυτικά'!R80</f>
        <v>1274949.3060000001</v>
      </c>
      <c r="S76" s="424">
        <f t="shared" si="7"/>
        <v>1416610.34</v>
      </c>
      <c r="T76" s="424">
        <f t="shared" si="8"/>
        <v>0</v>
      </c>
    </row>
    <row r="77" spans="1:20" s="6" customFormat="1" ht="40.5" customHeight="1" x14ac:dyDescent="0.25">
      <c r="A77" s="406">
        <f>'Σύνολο έργων  αναλυτικά'!A81</f>
        <v>75</v>
      </c>
      <c r="B77" s="407" t="str">
        <f>'Σύνολο έργων  αναλυτικά'!B81</f>
        <v>Ε.Υ.Δ. Ε.Π. ΥΜΕΠΕΡΑΑ</v>
      </c>
      <c r="C77" s="408" t="str">
        <f>'Σύνολο έργων  αναλυτικά'!C81</f>
        <v>40139071-ΔΗΜΟΣ ΠΥΔΝΑΣ - ΚΟΛΙΝΔΡΟΥ</v>
      </c>
      <c r="D77" s="406">
        <f>'Σύνολο έργων  αναλυτικά'!D81</f>
        <v>5001743</v>
      </c>
      <c r="E77" s="408" t="str">
        <f>'Σύνολο έργων  αναλυτικά'!E81</f>
        <v>ΠΡΟΜΗΘΕΙΑ – ΕΓΚΑΤΑΣΤΑΣΗ ΚΑΙ ΘΕΣΗ ΣΕ ΛΕΙΤΟΥΡΓΙΑ ΣΥΣΤΗΜΑΤΟΣ ΤΗΛΕΕΛΕΓΧΟΥ, ΤΗΛΕΧΕΙΡΙΣΜΟΥ ΚΑΙ ΕΛΕΓΧΟΥ ΔΙΑΡΡΟΩΝ ΕΓΚΑΤΑΣΤΑΣΕΩΝ ΥΔΡΕΥΣΗΣ ΤΟΥ ΔΗΜΟΥ ΠΥΔΝΑΣ-ΚΟΛΙΝΔΡΟΥ</v>
      </c>
      <c r="F77" s="407" t="str">
        <f>'Σύνολο έργων  αναλυτικά'!F81</f>
        <v xml:space="preserve">Κεντρικής Μακεδονίας </v>
      </c>
      <c r="G77" s="409">
        <f>'Σύνολο έργων  αναλυτικά'!G81</f>
        <v>1205000</v>
      </c>
      <c r="H77" s="410">
        <f>'Σύνολο έργων  αναλυτικά'!H81</f>
        <v>0</v>
      </c>
      <c r="I77" s="411">
        <f>'Σύνολο έργων  αναλυτικά'!I81</f>
        <v>0</v>
      </c>
      <c r="J77" s="411">
        <f>'Σύνολο έργων  αναλυτικά'!J81</f>
        <v>0</v>
      </c>
      <c r="K77" s="410">
        <f>'Σύνολο έργων  αναλυτικά'!K81</f>
        <v>0</v>
      </c>
      <c r="L77" s="410">
        <f>'Σύνολο έργων  αναλυτικά'!L81</f>
        <v>0</v>
      </c>
      <c r="M77" s="410">
        <f>'Σύνολο έργων  αναλυτικά'!M81</f>
        <v>1205000</v>
      </c>
      <c r="N77" s="410">
        <f>'Σύνολο έργων  αναλυτικά'!N81</f>
        <v>0</v>
      </c>
      <c r="O77" s="412">
        <f>'Σύνολο έργων  αναλυτικά'!O81</f>
        <v>0</v>
      </c>
      <c r="P77" s="410">
        <f>'Σύνολο έργων  αναλυτικά'!P81</f>
        <v>0</v>
      </c>
      <c r="Q77" s="413">
        <f>'Σύνολο έργων  αναλυτικά'!Q81</f>
        <v>1115320</v>
      </c>
      <c r="R77" s="413">
        <f>'Σύνολο έργων  αναλυτικά'!R81</f>
        <v>1115320</v>
      </c>
      <c r="S77" s="424">
        <f t="shared" si="7"/>
        <v>1205000</v>
      </c>
      <c r="T77" s="424">
        <f t="shared" si="8"/>
        <v>0</v>
      </c>
    </row>
    <row r="78" spans="1:20" s="6" customFormat="1" ht="40.5" customHeight="1" x14ac:dyDescent="0.25">
      <c r="A78" s="406">
        <f>'Σύνολο έργων  αναλυτικά'!A82</f>
        <v>76</v>
      </c>
      <c r="B78" s="407" t="str">
        <f>'Σύνολο έργων  αναλυτικά'!B82</f>
        <v>Ε.Υ.Δ. Ε.Π. ΥΜΕΠΕΡΑΑ</v>
      </c>
      <c r="C78" s="408" t="str">
        <f>'Σύνολο έργων  αναλυτικά'!C82</f>
        <v>40138102-ΔΗΜΟΣ ΠΕΛΛΑΣ</v>
      </c>
      <c r="D78" s="406">
        <f>'Σύνολο έργων  αναλυτικά'!D82</f>
        <v>5001746</v>
      </c>
      <c r="E78" s="408" t="str">
        <f>'Σύνολο έργων  αναλυτικά'!E82</f>
        <v>ΠΡΟΜΗΘΕΙΑ ΣΥΣΤΗΜΑΤΟΣ ΤΗΛΕΜΕΤΡΙΑΣ ΚΑΙ ΕΛΕΓΧΟΥ ΔΙΑΡΡΟΩΝ ΓΙΑ ΤΗΝ ΠΑΡΑΚΟΛΟΥΘΗΣΗ ΤΩΝ ΕΓΚΑΤΑΣΤΑΣΕΩΝ ΥΔΡΕΥΣΗΣ ΤΩΝ Δ.Ε. ΤΟΥ ΔΗΜΟΥ ΠΕΛΛΑΣ</v>
      </c>
      <c r="F78" s="407" t="str">
        <f>'Σύνολο έργων  αναλυτικά'!F82</f>
        <v xml:space="preserve">Κεντρικής Μακεδονίας </v>
      </c>
      <c r="G78" s="409">
        <f>'Σύνολο έργων  αναλυτικά'!G82</f>
        <v>1209675.3999999999</v>
      </c>
      <c r="H78" s="410">
        <f>'Σύνολο έργων  αναλυτικά'!H82</f>
        <v>0</v>
      </c>
      <c r="I78" s="411">
        <f>'Σύνολο έργων  αναλυτικά'!I82</f>
        <v>0</v>
      </c>
      <c r="J78" s="411">
        <f>'Σύνολο έργων  αναλυτικά'!J82</f>
        <v>0</v>
      </c>
      <c r="K78" s="410">
        <f>'Σύνολο έργων  αναλυτικά'!K82</f>
        <v>0</v>
      </c>
      <c r="L78" s="410">
        <f>'Σύνολο έργων  αναλυτικά'!L82</f>
        <v>0</v>
      </c>
      <c r="M78" s="410">
        <f>'Σύνολο έργων  αναλυτικά'!M82</f>
        <v>1209675.3999999999</v>
      </c>
      <c r="N78" s="410">
        <f>'Σύνολο έργων  αναλυτικά'!N82</f>
        <v>0</v>
      </c>
      <c r="O78" s="412">
        <f>'Σύνολο έργων  αναλυτικά'!O82</f>
        <v>0</v>
      </c>
      <c r="P78" s="410">
        <f>'Σύνολο έργων  αναλυτικά'!P82</f>
        <v>0</v>
      </c>
      <c r="Q78" s="413">
        <f>'Σύνολο έργων  αναλυτικά'!Q82</f>
        <v>0</v>
      </c>
      <c r="R78" s="413">
        <f>'Σύνολο έργων  αναλυτικά'!R82</f>
        <v>1088000</v>
      </c>
      <c r="S78" s="424">
        <f t="shared" si="7"/>
        <v>1209675.3999999999</v>
      </c>
      <c r="T78" s="424">
        <f t="shared" si="8"/>
        <v>0</v>
      </c>
    </row>
    <row r="79" spans="1:20" s="6" customFormat="1" ht="40.5" customHeight="1" x14ac:dyDescent="0.25">
      <c r="A79" s="406">
        <f>'Σύνολο έργων  αναλυτικά'!A83</f>
        <v>77</v>
      </c>
      <c r="B79" s="407" t="str">
        <f>'Σύνολο έργων  αναλυτικά'!B83</f>
        <v>Ε.Υ.Δ. Ε.Π. ΥΜΕΠΕΡΑΑ</v>
      </c>
      <c r="C79" s="408" t="str">
        <f>'Σύνολο έργων  αναλυτικά'!C83</f>
        <v>40143059-ΔΗΜΟΣ ΑΝΑΤΟΛΙΚΗΣ ΣΑΜΟΥ</v>
      </c>
      <c r="D79" s="406">
        <f>'Σύνολο έργων  αναλυτικά'!D83</f>
        <v>5001751</v>
      </c>
      <c r="E79" s="408" t="str">
        <f>'Σύνολο έργων  αναλυτικά'!E83</f>
        <v>ΠΡΟΜΗΘΕΙΑ - ΕΓΚΑΤΑΣΤΑΣΗ ΚΑΙ ΘΕΣΗ ΣΕ ΛΕΙΤΟΥΡΓΙΑ ΣΥΣΤΗΜΑΤΟΣ ΤΗΛΕΕΛΕΓΧΟΥ, ΤΗΛΕΧΕΙΡΙΣΜΟΥ ΚΑΙ ΕΛΕΓΧΟΥ ΔΙΑΡΡΟΩΝ ΕΓΚΑΤΑΣΤΑΣΕΩΝ ΥΔΡΕΥΣΗΣ ΤΟΥ ΔΗΜΟΥ ΣΑΜΟΥ</v>
      </c>
      <c r="F79" s="407" t="str">
        <f>'Σύνολο έργων  αναλυτικά'!F83</f>
        <v xml:space="preserve">Βορείου Αιγαίου </v>
      </c>
      <c r="G79" s="409">
        <f>'Σύνολο έργων  αναλυτικά'!G83</f>
        <v>1160900</v>
      </c>
      <c r="H79" s="410">
        <f>'Σύνολο έργων  αναλυτικά'!H83</f>
        <v>0</v>
      </c>
      <c r="I79" s="411">
        <f>'Σύνολο έργων  αναλυτικά'!I83</f>
        <v>0</v>
      </c>
      <c r="J79" s="411">
        <f>'Σύνολο έργων  αναλυτικά'!J83</f>
        <v>0</v>
      </c>
      <c r="K79" s="410">
        <f>'Σύνολο έργων  αναλυτικά'!K83</f>
        <v>0</v>
      </c>
      <c r="L79" s="410">
        <f>'Σύνολο έργων  αναλυτικά'!L83</f>
        <v>0</v>
      </c>
      <c r="M79" s="410">
        <f>'Σύνολο έργων  αναλυτικά'!M83</f>
        <v>1160900</v>
      </c>
      <c r="N79" s="410">
        <f>'Σύνολο έργων  αναλυτικά'!N83</f>
        <v>0</v>
      </c>
      <c r="O79" s="412">
        <f>'Σύνολο έργων  αναλυτικά'!O83</f>
        <v>0</v>
      </c>
      <c r="P79" s="410">
        <f>'Σύνολο έργων  αναλυτικά'!P83</f>
        <v>0</v>
      </c>
      <c r="Q79" s="413">
        <f>'Σύνολο έργων  αναλυτικά'!Q83</f>
        <v>0</v>
      </c>
      <c r="R79" s="413">
        <f>'Σύνολο έργων  αναλυτικά'!R83</f>
        <v>1030391.62</v>
      </c>
      <c r="S79" s="424">
        <f t="shared" si="7"/>
        <v>1160900</v>
      </c>
      <c r="T79" s="424">
        <f t="shared" si="8"/>
        <v>0</v>
      </c>
    </row>
    <row r="80" spans="1:20" s="6" customFormat="1" ht="40.5" customHeight="1" x14ac:dyDescent="0.25">
      <c r="A80" s="406">
        <f>'Σύνολο έργων  αναλυτικά'!A84</f>
        <v>78</v>
      </c>
      <c r="B80" s="407" t="str">
        <f>'Σύνολο έργων  αναλυτικά'!B84</f>
        <v>Ε.Υ.Δ. Ε.Π. ΥΜΕΠΕΡΑΑ</v>
      </c>
      <c r="C80" s="408" t="str">
        <f>'Σύνολο έργων  αναλυτικά'!C84</f>
        <v>4041083- ΔΗΜΟΤΙΚΗ ΕΠΙΧΕΙΡΗΣΗ ΥΔΡΕΥΣΗΣ ΑΠΟΧΕΤΕΥΣΗΣ ΛΟΥΤΡΑΚΙΟΥ ΑΓΙΩΝ ΘΕΟΔΩΡΩΝ</v>
      </c>
      <c r="D80" s="406">
        <f>'Σύνολο έργων  αναλυτικά'!D84</f>
        <v>5001757</v>
      </c>
      <c r="E80" s="408" t="str">
        <f>'Σύνολο έργων  αναλυτικά'!E84</f>
        <v>ΠΡΟΜΗΘΕΙΑ,  ΕΓΚΑΤΑΣΤΑΣΗ  ΚΑΙ  ΘΕΣΗ  ΣΕ ΛΕΙΤΟΥΡΓΙΑ ΣΥΣΤΗΜΑΤΟΣ  ΒΕΛΤΙΩΣΗΣ ΛΕΙΤΟΥΡΓΙΑΣ ΤΩΝ ΔΙΚΤΥΩΝ ΥΔΡΕΥΣΗΣ ΚΑΙ ΜΕΙΩΣΗΣ ΤΩΝ ΑΠΩΛΕΙΩΝ ΠΟΣΙΜΟΥ ΝΕΡΟΥ ΤΗΣ ΔΕΥΑ ΛΟΥΤΡΑΚΙΟΥ - ΑΓΙΩΝ ΘΕΟΔΩΡΩΝ</v>
      </c>
      <c r="F80" s="407" t="str">
        <f>'Σύνολο έργων  αναλυτικά'!F84</f>
        <v xml:space="preserve">Πελοποννήσου </v>
      </c>
      <c r="G80" s="409">
        <f>'Σύνολο έργων  αναλυτικά'!G84</f>
        <v>1460900</v>
      </c>
      <c r="H80" s="410">
        <f>'Σύνολο έργων  αναλυτικά'!H84</f>
        <v>0</v>
      </c>
      <c r="I80" s="411">
        <f>'Σύνολο έργων  αναλυτικά'!I84</f>
        <v>0</v>
      </c>
      <c r="J80" s="411">
        <f>'Σύνολο έργων  αναλυτικά'!J84</f>
        <v>0</v>
      </c>
      <c r="K80" s="410">
        <f>'Σύνολο έργων  αναλυτικά'!K84</f>
        <v>0</v>
      </c>
      <c r="L80" s="410">
        <f>'Σύνολο έργων  αναλυτικά'!L84</f>
        <v>0</v>
      </c>
      <c r="M80" s="410">
        <f>'Σύνολο έργων  αναλυτικά'!M84</f>
        <v>1460900</v>
      </c>
      <c r="N80" s="410">
        <f>'Σύνολο έργων  αναλυτικά'!N84</f>
        <v>0</v>
      </c>
      <c r="O80" s="412">
        <f>'Σύνολο έργων  αναλυτικά'!O84</f>
        <v>0</v>
      </c>
      <c r="P80" s="410">
        <f>'Σύνολο έργων  αναλυτικά'!P84</f>
        <v>0</v>
      </c>
      <c r="Q80" s="413">
        <f>'Σύνολο έργων  αναλυτικά'!Q84</f>
        <v>0</v>
      </c>
      <c r="R80" s="413">
        <f>'Σύνολο έργων  αναλυτικά'!R84</f>
        <v>1314810</v>
      </c>
      <c r="S80" s="424">
        <f t="shared" si="7"/>
        <v>1460900</v>
      </c>
      <c r="T80" s="424">
        <f t="shared" si="8"/>
        <v>0</v>
      </c>
    </row>
    <row r="81" spans="1:20" s="6" customFormat="1" ht="40.5" customHeight="1" x14ac:dyDescent="0.25">
      <c r="A81" s="406">
        <f>'Σύνολο έργων  αναλυτικά'!A85</f>
        <v>79</v>
      </c>
      <c r="B81" s="407" t="str">
        <f>'Σύνολο έργων  αναλυτικά'!B85</f>
        <v>Ε.Υ.Δ. Ε.Π. ΥΜΕΠΕΡΑΑ</v>
      </c>
      <c r="C81" s="408" t="str">
        <f>'Σύνολο έργων  αναλυτικά'!C85</f>
        <v>4042109-ΔΗΜΟΤΙΚΗ ΕΠΙΧΕΙΡΗΣΗ ΥΔΡΕΥΣΗΣ ΑΠΟΧΕΤΕΥΣΗΣ ΑΡΔΕΥΣΗΣ ΔΗΜΟΥ ΠΑΓΓΑΙΟΥ</v>
      </c>
      <c r="D81" s="406">
        <f>'Σύνολο έργων  αναλυτικά'!D85</f>
        <v>5001787</v>
      </c>
      <c r="E81" s="408" t="str">
        <f>'Σύνολο έργων  αναλυτικά'!E85</f>
        <v>ΟΛΟΚΛΗΡΩΜΕΝΟ ΣΥΣΤΗΜΑ ΤΗΛΕΜΕΤΡΙΑΣ ΚΑΙ ΑΥΤΟΜΑΤΙΣΜΩΝ ΔΙΚΤΥΟΥ ΥΔΡΕΥΣΗΣ ΤΗΣ ΔΕΥΑΑ ΠΑΓΓΑΙΟΥ</v>
      </c>
      <c r="F81" s="407" t="str">
        <f>'Σύνολο έργων  αναλυτικά'!F85</f>
        <v>Ανατολικής Μακεδονίας, Θράκης</v>
      </c>
      <c r="G81" s="409">
        <f>'Σύνολο έργων  αναλυτικά'!G85</f>
        <v>1145851.8</v>
      </c>
      <c r="H81" s="410">
        <f>'Σύνολο έργων  αναλυτικά'!H85</f>
        <v>0</v>
      </c>
      <c r="I81" s="411">
        <f>'Σύνολο έργων  αναλυτικά'!I85</f>
        <v>0</v>
      </c>
      <c r="J81" s="411">
        <f>'Σύνολο έργων  αναλυτικά'!J85</f>
        <v>0</v>
      </c>
      <c r="K81" s="410">
        <f>'Σύνολο έργων  αναλυτικά'!K85</f>
        <v>0</v>
      </c>
      <c r="L81" s="410">
        <f>'Σύνολο έργων  αναλυτικά'!L85</f>
        <v>0</v>
      </c>
      <c r="M81" s="410">
        <f>'Σύνολο έργων  αναλυτικά'!M85</f>
        <v>1145851.8</v>
      </c>
      <c r="N81" s="410">
        <f>'Σύνολο έργων  αναλυτικά'!N85</f>
        <v>0</v>
      </c>
      <c r="O81" s="412">
        <f>'Σύνολο έργων  αναλυτικά'!O85</f>
        <v>0</v>
      </c>
      <c r="P81" s="410">
        <f>'Σύνολο έργων  αναλυτικά'!P85</f>
        <v>0</v>
      </c>
      <c r="Q81" s="413">
        <f>'Σύνολο έργων  αναλυτικά'!Q85</f>
        <v>0</v>
      </c>
      <c r="R81" s="413">
        <f>'Σύνολο έργων  αναλυτικά'!R85</f>
        <v>1020000</v>
      </c>
      <c r="S81" s="424">
        <f t="shared" si="7"/>
        <v>1145851.8</v>
      </c>
      <c r="T81" s="424">
        <f t="shared" si="8"/>
        <v>0</v>
      </c>
    </row>
    <row r="82" spans="1:20" s="6" customFormat="1" ht="40.5" customHeight="1" x14ac:dyDescent="0.25">
      <c r="A82" s="406">
        <f>'Σύνολο έργων  αναλυτικά'!A86</f>
        <v>80</v>
      </c>
      <c r="B82" s="407" t="str">
        <f>'Σύνολο έργων  αναλυτικά'!B86</f>
        <v>Ε.Υ.Δ. Ε.Π. ΥΜΕΠΕΡΑΑ</v>
      </c>
      <c r="C82" s="408" t="str">
        <f>'Σύνολο έργων  αναλυτικά'!C86</f>
        <v>4041201-ΔΗΜΟΤΙΚΗ ΕΠΙΧΕΙΡΗΣΗ ΥΔΡΕΥΣΗΣ ΑΠΟΧΕΤΕΥΣΗΣ ΣΥΡΟΥ</v>
      </c>
      <c r="D82" s="406">
        <f>'Σύνολο έργων  αναλυτικά'!D86</f>
        <v>5001797</v>
      </c>
      <c r="E82" s="408" t="str">
        <f>'Σύνολο έργων  αναλυτικά'!E86</f>
        <v>Προμήθεια και Εγκατάσταση ενιαίου συστήματος Τηλεελέγχου - Τηλεχειρισμού, μείωσης διαρροών και βελτίωσης ποιότητας πόσιμου νερού Σύρου</v>
      </c>
      <c r="F82" s="407" t="str">
        <f>'Σύνολο έργων  αναλυτικά'!F86</f>
        <v xml:space="preserve">Νοτίου Αιγαίου </v>
      </c>
      <c r="G82" s="409">
        <f>'Σύνολο έργων  αναλυτικά'!G86</f>
        <v>991451.61</v>
      </c>
      <c r="H82" s="410">
        <f>'Σύνολο έργων  αναλυτικά'!H86</f>
        <v>0</v>
      </c>
      <c r="I82" s="411">
        <f>'Σύνολο έργων  αναλυτικά'!I86</f>
        <v>0</v>
      </c>
      <c r="J82" s="411">
        <f>'Σύνολο έργων  αναλυτικά'!J86</f>
        <v>0</v>
      </c>
      <c r="K82" s="410">
        <f>'Σύνολο έργων  αναλυτικά'!K86</f>
        <v>0</v>
      </c>
      <c r="L82" s="410">
        <f>'Σύνολο έργων  αναλυτικά'!L86</f>
        <v>0</v>
      </c>
      <c r="M82" s="410">
        <f>'Σύνολο έργων  αναλυτικά'!M86</f>
        <v>991451.61</v>
      </c>
      <c r="N82" s="410">
        <f>'Σύνολο έργων  αναλυτικά'!N86</f>
        <v>0</v>
      </c>
      <c r="O82" s="412">
        <f>'Σύνολο έργων  αναλυτικά'!O86</f>
        <v>0</v>
      </c>
      <c r="P82" s="410">
        <f>'Σύνολο έργων  αναλυτικά'!P86</f>
        <v>0</v>
      </c>
      <c r="Q82" s="413">
        <f>'Σύνολο έργων  αναλυτικά'!Q86</f>
        <v>0</v>
      </c>
      <c r="R82" s="413">
        <f>'Σύνολο έργων  αναλυτικά'!R86</f>
        <v>900000</v>
      </c>
      <c r="S82" s="424">
        <f t="shared" si="7"/>
        <v>991451.61</v>
      </c>
      <c r="T82" s="424">
        <f t="shared" si="8"/>
        <v>0</v>
      </c>
    </row>
    <row r="83" spans="1:20" s="6" customFormat="1" ht="40.5" customHeight="1" x14ac:dyDescent="0.25">
      <c r="A83" s="406">
        <f>'Σύνολο έργων  αναλυτικά'!A87</f>
        <v>81</v>
      </c>
      <c r="B83" s="407" t="str">
        <f>'Σύνολο έργων  αναλυτικά'!B87</f>
        <v>Ε.Υ.Δ. Ε.Π. ΥΜΕΠΕΡΑΑ</v>
      </c>
      <c r="C83" s="408" t="str">
        <f>'Σύνολο έργων  αναλυτικά'!C87</f>
        <v>4041001-ΔΗΜΟΤΙΚΗ ΕΠΙΧΕΙΡΗΣΗ ΥΔΡΕΥΣΗΣ ΑΠΟΧΕΤΕΥΣΗΣ (ΔΕΥΑ) ΑΡΓΟΥΣ - ΜΥΚΗΝΩΝ</v>
      </c>
      <c r="D83" s="406">
        <f>'Σύνολο έργων  αναλυτικά'!D87</f>
        <v>5001798</v>
      </c>
      <c r="E83" s="408" t="str">
        <f>'Σύνολο έργων  αναλυτικά'!E87</f>
        <v>ΑΝΤΙΚΑΤΑΣΤΑΣΗ ΠΑΛΑΙΩΜΕΝΟΥ ΔΙΚΤΥΟΥ  ΥΔΡΕΥΣΗΣ ΤΟΥ ΔΗΜΟΥ ΆΡΓΟΥΣ – ΜΥΚΗΝΩΝ ΚΑΙ ΕΠΕΚΤΑΣΗ ΤΟΥ ΥΦΙΣΤΑΜΕΝΟΥ ΣΥΣΤΗΜΑΤΟΣ ΕΛΕΓΧΟΥ ΔΙΑΡΡΟΩΝ ΣΤΟ ΑΝΑΝΕΩΜΕΝΟ ΔΙΚΤΥΟ</v>
      </c>
      <c r="F83" s="407" t="str">
        <f>'Σύνολο έργων  αναλυτικά'!F87</f>
        <v xml:space="preserve">Πελοποννήσου </v>
      </c>
      <c r="G83" s="409">
        <f>'Σύνολο έργων  αναλυτικά'!G87</f>
        <v>1469900</v>
      </c>
      <c r="H83" s="410">
        <f>'Σύνολο έργων  αναλυτικά'!H87</f>
        <v>0</v>
      </c>
      <c r="I83" s="411">
        <f>'Σύνολο έργων  αναλυτικά'!I87</f>
        <v>0</v>
      </c>
      <c r="J83" s="411">
        <f>'Σύνολο έργων  αναλυτικά'!J87</f>
        <v>0</v>
      </c>
      <c r="K83" s="410">
        <f>'Σύνολο έργων  αναλυτικά'!K87</f>
        <v>0</v>
      </c>
      <c r="L83" s="410">
        <f>'Σύνολο έργων  αναλυτικά'!L87</f>
        <v>1000000</v>
      </c>
      <c r="M83" s="410">
        <f>'Σύνολο έργων  αναλυτικά'!M87</f>
        <v>419900</v>
      </c>
      <c r="N83" s="410">
        <f>'Σύνολο έργων  αναλυτικά'!N87</f>
        <v>0</v>
      </c>
      <c r="O83" s="412">
        <f>'Σύνολο έργων  αναλυτικά'!O87</f>
        <v>0</v>
      </c>
      <c r="P83" s="410">
        <f>'Σύνολο έργων  αναλυτικά'!P87</f>
        <v>50000</v>
      </c>
      <c r="Q83" s="413">
        <f>'Σύνολο έργων  αναλυτικά'!Q87</f>
        <v>0</v>
      </c>
      <c r="R83" s="413">
        <f>'Σύνολο έργων  αναλυτικά'!R87</f>
        <v>650000</v>
      </c>
      <c r="S83" s="424">
        <f t="shared" si="7"/>
        <v>1469900</v>
      </c>
      <c r="T83" s="424">
        <f t="shared" si="8"/>
        <v>0</v>
      </c>
    </row>
    <row r="84" spans="1:20" s="6" customFormat="1" ht="40.5" customHeight="1" x14ac:dyDescent="0.25">
      <c r="A84" s="406">
        <f>'Σύνολο έργων  αναλυτικά'!A88</f>
        <v>82</v>
      </c>
      <c r="B84" s="407" t="str">
        <f>'Σύνολο έργων  αναλυτικά'!B88</f>
        <v>Ε.Υ.Δ. Ε.Π. ΥΜΕΠΕΡΑΑ</v>
      </c>
      <c r="C84" s="408" t="str">
        <f>'Σύνολο έργων  αναλυτικά'!C88</f>
        <v>40117223-ΔΗΜΟΣ ΓΟΡΤΥΝΑΣ</v>
      </c>
      <c r="D84" s="406">
        <f>'Σύνολο έργων  αναλυτικά'!D88</f>
        <v>5001815</v>
      </c>
      <c r="E84" s="408" t="str">
        <f>'Σύνολο έργων  αναλυτικά'!E88</f>
        <v>ΠΡΟΜΗΘΕΙΑ, ΕΓΚΑΤΑΣΤΑΣΗ ΚΑΙ ΘΕΣΗ ΣΕ ΛΕΙΤΟΥΡΓΙΑ ΣΥΣΤΗΜΑΤΟΣ ΤΗΛΕΕΛΕΓΧΟΥ – ΤΗΛΕΧΕΙΡΙΣΜΟΥ ΚΑΙ ΑΝΙΧΝΕΥΣΗΣ ΔΙΑΡΡΟΩΝ ΤΟΥ ΥΠΑΡΧΟΝΤΟΣ ΔΙΚΤΥΟΥ ΥΔΡΟΔΟΤΗΣΗΣ ΤΟΥ ΔΗΜΟΥ ΓΟΡΤΥΝΑΣ</v>
      </c>
      <c r="F84" s="407" t="str">
        <f>'Σύνολο έργων  αναλυτικά'!F88</f>
        <v xml:space="preserve">Κρήτης </v>
      </c>
      <c r="G84" s="409">
        <f>'Σύνολο έργων  αναλυτικά'!G88</f>
        <v>1200000</v>
      </c>
      <c r="H84" s="410">
        <f>'Σύνολο έργων  αναλυτικά'!H88</f>
        <v>0</v>
      </c>
      <c r="I84" s="411">
        <f>'Σύνολο έργων  αναλυτικά'!I88</f>
        <v>0</v>
      </c>
      <c r="J84" s="411">
        <f>'Σύνολο έργων  αναλυτικά'!J88</f>
        <v>0</v>
      </c>
      <c r="K84" s="410">
        <f>'Σύνολο έργων  αναλυτικά'!K88</f>
        <v>0</v>
      </c>
      <c r="L84" s="410">
        <f>'Σύνολο έργων  αναλυτικά'!L88</f>
        <v>0</v>
      </c>
      <c r="M84" s="410">
        <f>'Σύνολο έργων  αναλυτικά'!M88</f>
        <v>1200000</v>
      </c>
      <c r="N84" s="410">
        <f>'Σύνολο έργων  αναλυτικά'!N88</f>
        <v>0</v>
      </c>
      <c r="O84" s="412">
        <f>'Σύνολο έργων  αναλυτικά'!O88</f>
        <v>0</v>
      </c>
      <c r="P84" s="410">
        <f>'Σύνολο έργων  αναλυτικά'!P88</f>
        <v>0</v>
      </c>
      <c r="Q84" s="413">
        <f>'Σύνολο έργων  αναλυτικά'!Q88</f>
        <v>0</v>
      </c>
      <c r="R84" s="413">
        <f>'Σύνολο έργων  αναλυτικά'!R88</f>
        <v>1150000</v>
      </c>
      <c r="S84" s="424">
        <f t="shared" si="7"/>
        <v>1200000</v>
      </c>
      <c r="T84" s="424">
        <f t="shared" si="8"/>
        <v>0</v>
      </c>
    </row>
    <row r="85" spans="1:20" s="6" customFormat="1" ht="40.5" customHeight="1" x14ac:dyDescent="0.25">
      <c r="A85" s="406">
        <f>'Σύνολο έργων  αναλυτικά'!A89</f>
        <v>83</v>
      </c>
      <c r="B85" s="407" t="str">
        <f>'Σύνολο έργων  αναλυτικά'!B89</f>
        <v>Ε.Υ.Δ. Ε.Π. ΥΜΕΠΕΡΑΑ</v>
      </c>
      <c r="C85" s="408" t="str">
        <f>'Σύνολο έργων  αναλυτικά'!C89</f>
        <v>4040293-ΔΗΜΟΤΙΚΗ ΕΠΙΧΕΙΡΗΣΗ ΥΔΡΕΥΣΗΣ ΑΠΟΧΕΤΕΥΣΗΣ ΚΙΛΚΙΣ</v>
      </c>
      <c r="D85" s="406">
        <f>'Σύνολο έργων  αναλυτικά'!D89</f>
        <v>5001816</v>
      </c>
      <c r="E85" s="408" t="str">
        <f>'Σύνολο έργων  αναλυτικά'!E89</f>
        <v>ΠΡΟΜΗΘΕΙΑ, ΕΓΚΑΤΑΣΤΑΣΗ ΣΥΣΤΗΜΑΤΟΣ ΤΗΛΕΕΛΕΓΧΟΥ – ΤΗΛΕΧΕΙΡΙΣΜΟΥ ΤΟΥ ΔΙΚΤΥΟΥ ΥΔΡΕΥΣΗΣ ΤΗΣ ΔΕΥΑ ΚΙΛΚΙΣ  ΚΑΙ ΕΝΤΑΞΗ ΤΟΥ ΣΤΟ ΥΠΑΡΧΟΝ ΣΥΣΤΗΜΑ</v>
      </c>
      <c r="F85" s="407" t="str">
        <f>'Σύνολο έργων  αναλυτικά'!F89</f>
        <v xml:space="preserve">Κεντρικής Μακεδονίας </v>
      </c>
      <c r="G85" s="409">
        <f>'Σύνολο έργων  αναλυτικά'!G89</f>
        <v>1489000</v>
      </c>
      <c r="H85" s="410">
        <f>'Σύνολο έργων  αναλυτικά'!H89</f>
        <v>0</v>
      </c>
      <c r="I85" s="411">
        <f>'Σύνολο έργων  αναλυτικά'!I89</f>
        <v>0</v>
      </c>
      <c r="J85" s="411">
        <f>'Σύνολο έργων  αναλυτικά'!J89</f>
        <v>0</v>
      </c>
      <c r="K85" s="410">
        <f>'Σύνολο έργων  αναλυτικά'!K89</f>
        <v>0</v>
      </c>
      <c r="L85" s="410">
        <f>'Σύνολο έργων  αναλυτικά'!L89</f>
        <v>0</v>
      </c>
      <c r="M85" s="410">
        <f>'Σύνολο έργων  αναλυτικά'!M89</f>
        <v>1489000</v>
      </c>
      <c r="N85" s="410">
        <f>'Σύνολο έργων  αναλυτικά'!N89</f>
        <v>0</v>
      </c>
      <c r="O85" s="412">
        <f>'Σύνολο έργων  αναλυτικά'!O89</f>
        <v>0</v>
      </c>
      <c r="P85" s="410">
        <f>'Σύνολο έργων  αναλυτικά'!P89</f>
        <v>0</v>
      </c>
      <c r="Q85" s="413">
        <f>'Σύνολο έργων  αναλυτικά'!Q89</f>
        <v>0</v>
      </c>
      <c r="R85" s="413">
        <f>'Σύνολο έργων  αναλυτικά'!R89</f>
        <v>1340100</v>
      </c>
      <c r="S85" s="424">
        <f t="shared" si="7"/>
        <v>1489000</v>
      </c>
      <c r="T85" s="424">
        <f t="shared" si="8"/>
        <v>0</v>
      </c>
    </row>
    <row r="86" spans="1:20" s="6" customFormat="1" ht="40.5" customHeight="1" x14ac:dyDescent="0.25">
      <c r="A86" s="406">
        <f>'Σύνολο έργων  αναλυτικά'!A90</f>
        <v>84</v>
      </c>
      <c r="B86" s="407" t="str">
        <f>'Σύνολο έργων  αναλυτικά'!B90</f>
        <v>Ε.Υ.Δ. Ε.Π. ΥΜΕΠΕΡΑΑ</v>
      </c>
      <c r="C86" s="408" t="str">
        <f>'Σύνολο έργων  αναλυτικά'!C90</f>
        <v>4040802-ΔΗΜΟΤΙΚΗ ΕΠΙΧΕΙΡΗΣΗ ΥΔΡΕΥΣΗΣ ΑΠΟΧΕΤΕΥΣΗΣ ΛΑΜΙΑΣ (ΔΕΥΑ)</v>
      </c>
      <c r="D86" s="406">
        <f>'Σύνολο έργων  αναλυτικά'!D90</f>
        <v>5004011</v>
      </c>
      <c r="E86" s="408" t="str">
        <f>'Σύνολο έργων  αναλυτικά'!E90</f>
        <v>ΚΑΤΑΣΚΕΥΗ ΝΕΟΥ ΤΡΟΦΟΔΟΤΙΚΟΥ ΑΓΩΓΟΥ ΥΔΡΕΥΣΗΣ ΛΑΜΙΑΣ ΑΠΟ ΠΗΓΕΣ ΓΟΡΓΟΠΟΤΑΜΟΥ</v>
      </c>
      <c r="F86" s="407" t="str">
        <f>'Σύνολο έργων  αναλυτικά'!F90</f>
        <v xml:space="preserve">Στερεάς Ελλάδας </v>
      </c>
      <c r="G86" s="409">
        <f>'Σύνολο έργων  αναλυτικά'!G90</f>
        <v>5277828.7300000004</v>
      </c>
      <c r="H86" s="410">
        <f>'Σύνολο έργων  αναλυτικά'!H90</f>
        <v>0</v>
      </c>
      <c r="I86" s="411">
        <f>'Σύνολο έργων  αναλυτικά'!I90</f>
        <v>0</v>
      </c>
      <c r="J86" s="411">
        <f>'Σύνολο έργων  αναλυτικά'!J90</f>
        <v>5128749.9800000004</v>
      </c>
      <c r="K86" s="410">
        <f>'Σύνολο έργων  αναλυτικά'!K90</f>
        <v>0</v>
      </c>
      <c r="L86" s="410">
        <f>'Σύνολο έργων  αναλυτικά'!L90</f>
        <v>0</v>
      </c>
      <c r="M86" s="410">
        <f>'Σύνολο έργων  αναλυτικά'!M90</f>
        <v>0</v>
      </c>
      <c r="N86" s="410">
        <f>'Σύνολο έργων  αναλυτικά'!N90</f>
        <v>0</v>
      </c>
      <c r="O86" s="412">
        <f>'Σύνολο έργων  αναλυτικά'!O90</f>
        <v>0</v>
      </c>
      <c r="P86" s="410">
        <f>'Σύνολο έργων  αναλυτικά'!P90</f>
        <v>149078.75</v>
      </c>
      <c r="Q86" s="413">
        <f>'Σύνολο έργων  αναλυτικά'!Q90</f>
        <v>5257828.7300000004</v>
      </c>
      <c r="R86" s="413">
        <f>'Σύνολο έργων  αναλυτικά'!R90</f>
        <v>5257828.7300000004</v>
      </c>
      <c r="S86" s="424">
        <f t="shared" si="7"/>
        <v>5277828.7300000004</v>
      </c>
      <c r="T86" s="424">
        <f t="shared" si="8"/>
        <v>0</v>
      </c>
    </row>
    <row r="87" spans="1:20" s="6" customFormat="1" ht="40.5" customHeight="1" x14ac:dyDescent="0.25">
      <c r="A87" s="406">
        <f>'Σύνολο έργων  αναλυτικά'!A91</f>
        <v>85</v>
      </c>
      <c r="B87" s="407" t="str">
        <f>'Σύνολο έργων  αναλυτικά'!B91</f>
        <v>Ε.Υ.Δ. Ε.Π. ΥΜΕΠΕΡΑΑ</v>
      </c>
      <c r="C87" s="408" t="str">
        <f>'Σύνολο έργων  αναλυτικά'!C91</f>
        <v>40115241-ΔΗΜΟΣ ΗΛΙΔΑΣ</v>
      </c>
      <c r="D87" s="406">
        <f>'Σύνολο έργων  αναλυτικά'!D91</f>
        <v>5007754</v>
      </c>
      <c r="E87" s="408" t="str">
        <f>'Σύνολο έργων  αναλυτικά'!E91</f>
        <v>ΥΔΡΕΥΣΗ - ΔΙΥΛΙΣΤΗΡΙΟ ΑΠΟ ΤΕΧΝΗΤΗ ΛΙΜΝΗ ΠΗΝΕΙΟΥ ΔΗΜΟΥ ΑΜΑΛΙΑΔΑΣ (ΗΛΙΔΑΣ)- Β ΦΑΣΗ (ΟΛΟΚΛΗΡΩΣΗ)</v>
      </c>
      <c r="F87" s="407" t="str">
        <f>'Σύνολο έργων  αναλυτικά'!F91</f>
        <v xml:space="preserve">Δυτικής Ελλάδας </v>
      </c>
      <c r="G87" s="409">
        <f>'Σύνολο έργων  αναλυτικά'!G91</f>
        <v>2893552.05</v>
      </c>
      <c r="H87" s="410">
        <f>'Σύνολο έργων  αναλυτικά'!H91</f>
        <v>0</v>
      </c>
      <c r="I87" s="411">
        <f>'Σύνολο έργων  αναλυτικά'!I91</f>
        <v>0</v>
      </c>
      <c r="J87" s="411">
        <f>'Σύνολο έργων  αναλυτικά'!J91</f>
        <v>1320052.05</v>
      </c>
      <c r="K87" s="410">
        <f>'Σύνολο έργων  αναλυτικά'!K91</f>
        <v>1573500</v>
      </c>
      <c r="L87" s="410">
        <f>'Σύνολο έργων  αναλυτικά'!L91</f>
        <v>0</v>
      </c>
      <c r="M87" s="410">
        <f>'Σύνολο έργων  αναλυτικά'!M91</f>
        <v>0</v>
      </c>
      <c r="N87" s="410">
        <f>'Σύνολο έργων  αναλυτικά'!N91</f>
        <v>0</v>
      </c>
      <c r="O87" s="412">
        <f>'Σύνολο έργων  αναλυτικά'!O91</f>
        <v>0</v>
      </c>
      <c r="P87" s="410">
        <f>'Σύνολο έργων  αναλυτικά'!P91</f>
        <v>0</v>
      </c>
      <c r="Q87" s="413">
        <f>'Σύνολο έργων  αναλυτικά'!Q91</f>
        <v>624927.03958999994</v>
      </c>
      <c r="R87" s="413">
        <f>'Σύνολο έργων  αναλυτικά'!R91</f>
        <v>1200000</v>
      </c>
      <c r="S87" s="424">
        <f t="shared" si="7"/>
        <v>2893552.05</v>
      </c>
      <c r="T87" s="424">
        <f t="shared" si="8"/>
        <v>0</v>
      </c>
    </row>
    <row r="88" spans="1:20" s="6" customFormat="1" ht="40.5" customHeight="1" x14ac:dyDescent="0.25">
      <c r="A88" s="406">
        <f>'Σύνολο έργων  αναλυτικά'!A92</f>
        <v>86</v>
      </c>
      <c r="B88" s="407" t="str">
        <f>'Σύνολο έργων  αναλυτικά'!B92</f>
        <v>Ε.Υ.Δ. Ε.Π. ΥΜΕΠΕΡΑΑ</v>
      </c>
      <c r="C88" s="408" t="str">
        <f>'Σύνολο έργων  αναλυτικά'!C92</f>
        <v>4041002-ΔΗΜΟΤΙΚΗ ΕΠΙΧΕΙΡΗΣΗ ΥΔΡΕΥΣΗΣ ΑΠΟΧΕΤΕΥΣΗΣ (ΔΕΥΑ) ΚΑΛΑΜΑΤΑΣ</v>
      </c>
      <c r="D88" s="406">
        <f>'Σύνολο έργων  αναλυτικά'!D92</f>
        <v>5046467</v>
      </c>
      <c r="E88" s="408" t="str">
        <f>'Σύνολο έργων  αναλυτικά'!E92</f>
        <v>ΔΊΚΤΥΟ ΥΔΡΟΔΌΤΗΣΗΣ ΤΟΠΙΚΗΣ ΚΟΙΝΟΤΗΤΑΣ ΠΟΛΙΑΝΗΣ</v>
      </c>
      <c r="F88" s="407" t="str">
        <f>'Σύνολο έργων  αναλυτικά'!F92</f>
        <v xml:space="preserve">Πελοποννήσου </v>
      </c>
      <c r="G88" s="409">
        <f>'Σύνολο έργων  αναλυτικά'!G92</f>
        <v>640000</v>
      </c>
      <c r="H88" s="410">
        <f>'Σύνολο έργων  αναλυτικά'!H92</f>
        <v>0</v>
      </c>
      <c r="I88" s="411">
        <f>'Σύνολο έργων  αναλυτικά'!I92</f>
        <v>0</v>
      </c>
      <c r="J88" s="411">
        <f>'Σύνολο έργων  αναλυτικά'!J92</f>
        <v>0</v>
      </c>
      <c r="K88" s="410">
        <f>'Σύνολο έργων  αναλυτικά'!K92</f>
        <v>0</v>
      </c>
      <c r="L88" s="410">
        <f>'Σύνολο έργων  αναλυτικά'!L92</f>
        <v>630000</v>
      </c>
      <c r="M88" s="410">
        <f>'Σύνολο έργων  αναλυτικά'!M92</f>
        <v>0</v>
      </c>
      <c r="N88" s="410">
        <f>'Σύνολο έργων  αναλυτικά'!N92</f>
        <v>0</v>
      </c>
      <c r="O88" s="412">
        <f>'Σύνολο έργων  αναλυτικά'!O92</f>
        <v>0</v>
      </c>
      <c r="P88" s="410">
        <f>'Σύνολο έργων  αναλυτικά'!P92</f>
        <v>10000</v>
      </c>
      <c r="Q88" s="413">
        <f>'Σύνολο έργων  αναλυτικά'!Q92</f>
        <v>0</v>
      </c>
      <c r="R88" s="413">
        <f>'Σύνολο έργων  αναλυτικά'!R92</f>
        <v>384000</v>
      </c>
      <c r="S88" s="424">
        <f t="shared" si="7"/>
        <v>640000</v>
      </c>
      <c r="T88" s="424">
        <f t="shared" si="8"/>
        <v>0</v>
      </c>
    </row>
    <row r="89" spans="1:20" s="6" customFormat="1" ht="40.5" customHeight="1" x14ac:dyDescent="0.25">
      <c r="A89" s="406">
        <f>'Σύνολο έργων  αναλυτικά'!A93</f>
        <v>87</v>
      </c>
      <c r="B89" s="407" t="str">
        <f>'Σύνολο έργων  αναλυτικά'!B93</f>
        <v>Ε.Υ.Δ. Ε.Π. ΥΜΕΠΕΡΑΑ</v>
      </c>
      <c r="C89" s="408" t="str">
        <f>'Σύνολο έργων  αναλυτικά'!C93</f>
        <v>4041063-ΔΕΥΑ ΞΥΛΟΚΑΣΤΡΟΥ-ΕΥΡΩΣΤΙΝΗΣ</v>
      </c>
      <c r="D89" s="406">
        <f>'Σύνολο έργων  αναλυτικά'!D93</f>
        <v>5113409</v>
      </c>
      <c r="E89" s="408" t="str">
        <f>'Σύνολο έργων  αναλυτικά'!E93</f>
        <v>ΕΡΓΑ ΕΝΙΣΧΥΣΗΣ &amp; ΒΕΛΤΙΩΣΗΣ ΥΔΡΟΔΟΤΗΣΗΣ της Δ.Ε. ΞΥΛΟΚΑΣΤΡΟΥ</v>
      </c>
      <c r="F89" s="407" t="str">
        <f>'Σύνολο έργων  αναλυτικά'!F93</f>
        <v xml:space="preserve">Πελοποννήσου </v>
      </c>
      <c r="G89" s="409">
        <f>'Σύνολο έργων  αναλυτικά'!G93</f>
        <v>5050000</v>
      </c>
      <c r="H89" s="410">
        <f>'Σύνολο έργων  αναλυτικά'!H93</f>
        <v>0</v>
      </c>
      <c r="I89" s="411">
        <f>'Σύνολο έργων  αναλυτικά'!I93</f>
        <v>0</v>
      </c>
      <c r="J89" s="411">
        <f>'Σύνολο έργων  αναλυτικά'!J93</f>
        <v>5050000</v>
      </c>
      <c r="K89" s="410">
        <f>'Σύνολο έργων  αναλυτικά'!K93</f>
        <v>0</v>
      </c>
      <c r="L89" s="410">
        <f>'Σύνολο έργων  αναλυτικά'!L93</f>
        <v>0</v>
      </c>
      <c r="M89" s="410">
        <f>'Σύνολο έργων  αναλυτικά'!M93</f>
        <v>0</v>
      </c>
      <c r="N89" s="410">
        <f>'Σύνολο έργων  αναλυτικά'!N93</f>
        <v>0</v>
      </c>
      <c r="O89" s="412">
        <f>'Σύνολο έργων  αναλυτικά'!O93</f>
        <v>0</v>
      </c>
      <c r="P89" s="410">
        <f>'Σύνολο έργων  αναλυτικά'!P93</f>
        <v>0</v>
      </c>
      <c r="Q89" s="413">
        <f>'Σύνολο έργων  αναλυτικά'!Q93</f>
        <v>0</v>
      </c>
      <c r="R89" s="413">
        <f>'Σύνολο έργων  αναλυτικά'!R93</f>
        <v>5050000</v>
      </c>
      <c r="S89" s="424">
        <f t="shared" ref="S89:S90" si="9">SUM(H89:P89)</f>
        <v>5050000</v>
      </c>
      <c r="T89" s="424">
        <f t="shared" ref="T89:T90" si="10">S89-G89</f>
        <v>0</v>
      </c>
    </row>
    <row r="90" spans="1:20" s="6" customFormat="1" ht="40.5" customHeight="1" x14ac:dyDescent="0.25">
      <c r="A90" s="406">
        <f>'Σύνολο έργων  αναλυτικά'!A94</f>
        <v>88</v>
      </c>
      <c r="B90" s="407" t="str">
        <f>'Σύνολο έργων  αναλυτικά'!B94</f>
        <v>Ε.Υ.Δ. Ε.Π. ΥΜΕΠΕΡΑΑ</v>
      </c>
      <c r="C90" s="408" t="str">
        <f>'Σύνολο έργων  αναλυτικά'!C94</f>
        <v>4041083- ΔΕΥΑ ΛΟΥΤΡΑΚΙΟΥ ΑΓΙΩΝ ΘΕΟΔΩΡΩΝ</v>
      </c>
      <c r="D90" s="406">
        <f>'Σύνολο έργων  αναλυτικά'!D94</f>
        <v>5121665</v>
      </c>
      <c r="E90" s="408" t="str">
        <f>'Σύνολο έργων  αναλυτικά'!E94</f>
        <v>ΕΞΩΤΕΡΙΚΑ ΔΙΚΤΥΑ ΥΔΡΕΥΣΗΣ ΔΕΥΑ ΛΟΥΤΡΑΚΙΟΥ-ΑΓΙΩΝ ΘΕΟΔΩΡΩΝ</v>
      </c>
      <c r="F90" s="407" t="str">
        <f>'Σύνολο έργων  αναλυτικά'!F94</f>
        <v xml:space="preserve">Πελοποννήσου </v>
      </c>
      <c r="G90" s="409">
        <f>'Σύνολο έργων  αναλυτικά'!G94</f>
        <v>1500000</v>
      </c>
      <c r="H90" s="410">
        <f>'Σύνολο έργων  αναλυτικά'!H94</f>
        <v>0</v>
      </c>
      <c r="I90" s="411">
        <f>'Σύνολο έργων  αναλυτικά'!I94</f>
        <v>0</v>
      </c>
      <c r="J90" s="411">
        <f>'Σύνολο έργων  αναλυτικά'!J94</f>
        <v>1427266.62</v>
      </c>
      <c r="K90" s="410">
        <f>'Σύνολο έργων  αναλυτικά'!K94</f>
        <v>0</v>
      </c>
      <c r="L90" s="410">
        <f>'Σύνολο έργων  αναλυτικά'!L94</f>
        <v>72733.38</v>
      </c>
      <c r="M90" s="410">
        <f>'Σύνολο έργων  αναλυτικά'!M94</f>
        <v>0</v>
      </c>
      <c r="N90" s="410">
        <f>'Σύνολο έργων  αναλυτικά'!N94</f>
        <v>0</v>
      </c>
      <c r="O90" s="412">
        <f>'Σύνολο έργων  αναλυτικά'!O94</f>
        <v>0</v>
      </c>
      <c r="P90" s="410">
        <f>'Σύνολο έργων  αναλυτικά'!P94</f>
        <v>0</v>
      </c>
      <c r="Q90" s="413">
        <f>'Σύνολο έργων  αναλυτικά'!Q94</f>
        <v>0</v>
      </c>
      <c r="R90" s="413">
        <f>'Σύνολο έργων  αναλυτικά'!R94</f>
        <v>1500000</v>
      </c>
      <c r="S90" s="424">
        <f t="shared" si="9"/>
        <v>1500000</v>
      </c>
      <c r="T90" s="424">
        <f t="shared" si="10"/>
        <v>0</v>
      </c>
    </row>
    <row r="91" spans="1:20" s="6" customFormat="1" ht="40.5" customHeight="1" x14ac:dyDescent="0.25">
      <c r="A91" s="406">
        <f>'Σύνολο έργων  αναλυτικά'!A95</f>
        <v>89</v>
      </c>
      <c r="B91" s="407" t="str">
        <f>'Σύνολο έργων  αναλυτικά'!B95</f>
        <v>Ε.Υ.Δ. Ε.Π. ΥΜΕΠΕΡΑΑ</v>
      </c>
      <c r="C91" s="408" t="str">
        <f>'Σύνολο έργων  αναλυτικά'!C95</f>
        <v>4041102-ΔΗΜΟΤΙΚΗ ΕΠΙΧΕΙΡΗΣΗ ΥΔΡΕΥΣΗΣ ΑΠΟΧΕΤΕΥΣΗΣ (ΔΕΥΑ) ΝΗΣΟΥ ΧΙΟΥ</v>
      </c>
      <c r="D91" s="406">
        <f>'Σύνολο έργων  αναλυτικά'!D95</f>
        <v>5046474</v>
      </c>
      <c r="E91" s="408" t="str">
        <f>'Σύνολο έργων  αναλυτικά'!E95</f>
        <v>ΔΙΑΣΥΝΔΕΣΗ ΔΕΞΑΜΕΝΩΝ ΠΡΟΦΗΤΗ ΗΛΙΑ ΘΥΜΙΑΝΩΝ ΚΑΙ ΕΞΩΤΕΡΙΚΟΥ ΔΙΚΤΥΟΥ ΚΑΜΠΟΥ ΧΙΟΥ ΜΕ ΕΝΔΙΑΜΕΣΟ ΑΝΤΛΙΟΣΤΑΣΙΟ ΒΑΛΑΝΑ ΝΕΟΧΩΡΙΟΥ</v>
      </c>
      <c r="F91" s="407" t="str">
        <f>'Σύνολο έργων  αναλυτικά'!F95</f>
        <v xml:space="preserve">Βορείου Αιγαίου </v>
      </c>
      <c r="G91" s="409">
        <f>'Σύνολο έργων  αναλυτικά'!G95</f>
        <v>230000</v>
      </c>
      <c r="H91" s="410">
        <f>'Σύνολο έργων  αναλυτικά'!H95</f>
        <v>0</v>
      </c>
      <c r="I91" s="411">
        <f>'Σύνολο έργων  αναλυτικά'!I95</f>
        <v>0</v>
      </c>
      <c r="J91" s="411">
        <f>'Σύνολο έργων  αναλυτικά'!J95</f>
        <v>230000</v>
      </c>
      <c r="K91" s="410">
        <f>'Σύνολο έργων  αναλυτικά'!K95</f>
        <v>0</v>
      </c>
      <c r="L91" s="410">
        <f>'Σύνολο έργων  αναλυτικά'!L95</f>
        <v>0</v>
      </c>
      <c r="M91" s="410">
        <f>'Σύνολο έργων  αναλυτικά'!M95</f>
        <v>0</v>
      </c>
      <c r="N91" s="410">
        <f>'Σύνολο έργων  αναλυτικά'!N95</f>
        <v>0</v>
      </c>
      <c r="O91" s="412">
        <f>'Σύνολο έργων  αναλυτικά'!O95</f>
        <v>0</v>
      </c>
      <c r="P91" s="410">
        <f>'Σύνολο έργων  αναλυτικά'!P95</f>
        <v>0</v>
      </c>
      <c r="Q91" s="413">
        <f>'Σύνολο έργων  αναλυτικά'!Q95</f>
        <v>0</v>
      </c>
      <c r="R91" s="413">
        <f>'Σύνολο έργων  αναλυτικά'!R95</f>
        <v>180000</v>
      </c>
      <c r="S91" s="424">
        <f t="shared" si="7"/>
        <v>230000</v>
      </c>
      <c r="T91" s="424">
        <f t="shared" si="8"/>
        <v>0</v>
      </c>
    </row>
    <row r="92" spans="1:20" s="6" customFormat="1" ht="40.5" customHeight="1" x14ac:dyDescent="0.25">
      <c r="A92" s="406">
        <f>'Σύνολο έργων  αναλυτικά'!A96</f>
        <v>90</v>
      </c>
      <c r="B92" s="407" t="str">
        <f>'Σύνολο έργων  αναλυτικά'!B96</f>
        <v>Ε.Υ.Δ. Ε.Π. ΥΜΕΠΕΡΑΑ</v>
      </c>
      <c r="C92" s="408" t="str">
        <f>'Σύνολο έργων  αναλυτικά'!C96</f>
        <v>4041225-ΔΕΥΑ ΘΗΡΑΣ ΚΥΚΛΑΔΩΝ</v>
      </c>
      <c r="D92" s="406">
        <f>'Σύνολο έργων  αναλυτικά'!D96</f>
        <v>5046733</v>
      </c>
      <c r="E92" s="408" t="str">
        <f>'Σύνολο έργων  αναλυτικά'!E96</f>
        <v>ΕΠΕΚΤΑΣΗ - ΕΚΣΥΓΧΡΟΝΙΣΜΟΣ ΑΦΑΛΑΤΩΣΗΣ ΔΗΜΟΤΙΚΗΣ ΚΟΙΝΟΤΗΤΑΣ ΟΙΑΣ ΝΗΣΟΥ ΘΗΡΑΣ</v>
      </c>
      <c r="F92" s="407" t="str">
        <f>'Σύνολο έργων  αναλυτικά'!F96</f>
        <v xml:space="preserve">Νοτίου Αιγαίου </v>
      </c>
      <c r="G92" s="409">
        <f>'Σύνολο έργων  αναλυτικά'!G96</f>
        <v>1500000</v>
      </c>
      <c r="H92" s="410">
        <f>'Σύνολο έργων  αναλυτικά'!H96</f>
        <v>0</v>
      </c>
      <c r="I92" s="411">
        <f>'Σύνολο έργων  αναλυτικά'!I96</f>
        <v>1500000</v>
      </c>
      <c r="J92" s="411">
        <f>'Σύνολο έργων  αναλυτικά'!J96</f>
        <v>0</v>
      </c>
      <c r="K92" s="410">
        <f>'Σύνολο έργων  αναλυτικά'!K96</f>
        <v>0</v>
      </c>
      <c r="L92" s="410">
        <f>'Σύνολο έργων  αναλυτικά'!L96</f>
        <v>0</v>
      </c>
      <c r="M92" s="410">
        <f>'Σύνολο έργων  αναλυτικά'!M96</f>
        <v>0</v>
      </c>
      <c r="N92" s="410">
        <f>'Σύνολο έργων  αναλυτικά'!N96</f>
        <v>0</v>
      </c>
      <c r="O92" s="412">
        <f>'Σύνολο έργων  αναλυτικά'!O96</f>
        <v>0</v>
      </c>
      <c r="P92" s="410">
        <f>'Σύνολο έργων  αναλυτικά'!P96</f>
        <v>0</v>
      </c>
      <c r="Q92" s="413">
        <f>'Σύνολο έργων  αναλυτικά'!Q96</f>
        <v>0</v>
      </c>
      <c r="R92" s="413">
        <f>'Σύνολο έργων  αναλυτικά'!R96</f>
        <v>604500</v>
      </c>
      <c r="S92" s="424">
        <f t="shared" si="7"/>
        <v>1500000</v>
      </c>
      <c r="T92" s="424">
        <f t="shared" si="8"/>
        <v>0</v>
      </c>
    </row>
    <row r="93" spans="1:20" s="6" customFormat="1" ht="40.5" customHeight="1" x14ac:dyDescent="0.25">
      <c r="A93" s="406">
        <f>'Σύνολο έργων  αναλυτικά'!A97</f>
        <v>91</v>
      </c>
      <c r="B93" s="407" t="str">
        <f>'Σύνολο έργων  αναλυτικά'!B97</f>
        <v>Ε.Υ.Δ. Ε.Π. ΥΜΕΠΕΡΑΑ</v>
      </c>
      <c r="C93" s="408" t="str">
        <f>'Σύνολο έργων  αναλυτικά'!C97</f>
        <v xml:space="preserve">2010011-Βορείου Αιγαίου </v>
      </c>
      <c r="D93" s="406">
        <f>'Σύνολο έργων  αναλυτικά'!D97</f>
        <v>5001341</v>
      </c>
      <c r="E93" s="408" t="str">
        <f>'Σύνολο έργων  αναλυτικά'!E97</f>
        <v>ΜΟΝΑΔΑ ΑΦΑΛΑΤΩΣΗΣ ΠΑΡΑΓΩΓΗΣ ΠΟΣΙΜΟΥ ΝΕΡΟΥ 300 Κ.Μ. ΤΗΝ ΗΜΕΡΑ ΚΑΙ ΑΓΩΓΟΣ ΜΕΤΑΦΟΡΑΣ ΑΥΤΟΥ ΓΙΑ ΤΗΝ ΥΔΡΕΥΣΗ ΤΟΥ ΟΙΚΙΣΜΟΥ ΦΟΥΡΝΩΝ ΤΟΥ ΔΗΜΟΥ ΦΟΥΡΝΩΝ ΚΟΡΣΕΩΝ</v>
      </c>
      <c r="F93" s="407" t="str">
        <f>'Σύνολο έργων  αναλυτικά'!F97</f>
        <v xml:space="preserve">Βορείου Αιγαίου </v>
      </c>
      <c r="G93" s="409">
        <f>'Σύνολο έργων  αναλυτικά'!G97</f>
        <v>500805.84</v>
      </c>
      <c r="H93" s="410">
        <f>'Σύνολο έργων  αναλυτικά'!H97</f>
        <v>0</v>
      </c>
      <c r="I93" s="411">
        <f>'Σύνολο έργων  αναλυτικά'!I97</f>
        <v>245000</v>
      </c>
      <c r="J93" s="411">
        <f>'Σύνολο έργων  αναλυτικά'!J97</f>
        <v>228595.01</v>
      </c>
      <c r="K93" s="410">
        <f>'Σύνολο έργων  αναλυτικά'!K97</f>
        <v>0</v>
      </c>
      <c r="L93" s="410">
        <f>'Σύνολο έργων  αναλυτικά'!L97</f>
        <v>0</v>
      </c>
      <c r="M93" s="410">
        <f>'Σύνολο έργων  αναλυτικά'!M97</f>
        <v>0</v>
      </c>
      <c r="N93" s="410">
        <f>'Σύνολο έργων  αναλυτικά'!N97</f>
        <v>0</v>
      </c>
      <c r="O93" s="412">
        <f>'Σύνολο έργων  αναλυτικά'!O97</f>
        <v>0</v>
      </c>
      <c r="P93" s="410">
        <f>'Σύνολο έργων  αναλυτικά'!P97</f>
        <v>27210.83</v>
      </c>
      <c r="Q93" s="413">
        <f>'Σύνολο έργων  αναλυτικά'!Q97</f>
        <v>500805.84</v>
      </c>
      <c r="R93" s="413">
        <f>'Σύνολο έργων  αναλυτικά'!R97</f>
        <v>500805.84</v>
      </c>
      <c r="S93" s="424">
        <f t="shared" si="7"/>
        <v>500805.84</v>
      </c>
      <c r="T93" s="424">
        <f t="shared" si="8"/>
        <v>0</v>
      </c>
    </row>
    <row r="94" spans="1:20" s="6" customFormat="1" ht="40.5" customHeight="1" x14ac:dyDescent="0.25">
      <c r="A94" s="406">
        <f>'Σύνολο έργων  αναλυτικά'!A98</f>
        <v>92</v>
      </c>
      <c r="B94" s="407" t="str">
        <f>'Σύνολο έργων  αναλυτικά'!B98</f>
        <v>2040112-Ε.Υ.Δ. Ε.Π. ΠΕΡΙΦΕΡΕΙΑΣ ΑΝΑΤΟΛΙΚΗΣ ΜΑΚΕΔΟΝΙΑΣ &amp; ΘΡΑΚΗΣ</v>
      </c>
      <c r="C94" s="408" t="str">
        <f>'Σύνολο έργων  αναλυτικά'!C98</f>
        <v>4040103-ΔΗΜΟΤΙΚΗ ΕΠΙΧΕΙΡΗΣΗ ΥΔΡΕΥΣΗΣ ΑΠΟΧΕΤΕΥΣΗΣ ΚΟΜΟΤΗΝΗΣ (ΔΕΥΑ ΚΟΜΟΤΗΝΗΣ)</v>
      </c>
      <c r="D94" s="406">
        <f>'Σύνολο έργων  αναλυτικά'!D98</f>
        <v>5000556</v>
      </c>
      <c r="E94" s="408" t="str">
        <f>'Σύνολο έργων  αναλυτικά'!E98</f>
        <v>ΕΓΚΑΤΑΣΤΑΣΗ ΕΠΕΞΕΡΓΑΣΙΑΣ ΠΟΣΙΜΟΥ ΝΕΡΟΥ ΔΕΥΑ ΚΟΜΟΤΗΝΗΣ</v>
      </c>
      <c r="F94" s="407" t="str">
        <f>'Σύνολο έργων  αναλυτικά'!F98</f>
        <v>Ανατολικής Μακεδονίας, Θράκης</v>
      </c>
      <c r="G94" s="409">
        <f>'Σύνολο έργων  αναλυτικά'!G98</f>
        <v>741944.86</v>
      </c>
      <c r="H94" s="410">
        <f>'Σύνολο έργων  αναλυτικά'!H98</f>
        <v>0</v>
      </c>
      <c r="I94" s="411">
        <f>'Σύνολο έργων  αναλυτικά'!I98</f>
        <v>0</v>
      </c>
      <c r="J94" s="411">
        <f>'Σύνολο έργων  αναλυτικά'!J98</f>
        <v>0</v>
      </c>
      <c r="K94" s="410">
        <f>'Σύνολο έργων  αναλυτικά'!K98</f>
        <v>711103.9</v>
      </c>
      <c r="L94" s="410">
        <f>'Σύνολο έργων  αναλυτικά'!L98</f>
        <v>0</v>
      </c>
      <c r="M94" s="410">
        <f>'Σύνολο έργων  αναλυτικά'!M98</f>
        <v>0</v>
      </c>
      <c r="N94" s="410">
        <f>'Σύνολο έργων  αναλυτικά'!N98</f>
        <v>0</v>
      </c>
      <c r="O94" s="412">
        <f>'Σύνολο έργων  αναλυτικά'!O98</f>
        <v>0</v>
      </c>
      <c r="P94" s="410">
        <f>'Σύνολο έργων  αναλυτικά'!P98</f>
        <v>30840.959999999999</v>
      </c>
      <c r="Q94" s="413">
        <f>'Σύνολο έργων  αναλυτικά'!Q98</f>
        <v>739570.64</v>
      </c>
      <c r="R94" s="413">
        <f>'Σύνολο έργων  αναλυτικά'!R98</f>
        <v>625180.31000000006</v>
      </c>
      <c r="S94" s="424">
        <f t="shared" si="7"/>
        <v>741944.86</v>
      </c>
      <c r="T94" s="424">
        <f t="shared" si="8"/>
        <v>0</v>
      </c>
    </row>
    <row r="95" spans="1:20" s="6" customFormat="1" ht="40.5" customHeight="1" x14ac:dyDescent="0.25">
      <c r="A95" s="406">
        <f>'Σύνολο έργων  αναλυτικά'!A99</f>
        <v>93</v>
      </c>
      <c r="B95" s="407" t="str">
        <f>'Σύνολο έργων  αναλυτικά'!B99</f>
        <v>2040112-Ε.Υ.Δ. Ε.Π. ΠΕΡΙΦΕΡΕΙΑΣ ΑΝΑΤΟΛΙΚΗΣ ΜΑΚΕΔΟΝΙΑΣ &amp; ΘΡΑΚΗΣ</v>
      </c>
      <c r="C95" s="408" t="str">
        <f>'Σύνολο έργων  αναλυτικά'!C99</f>
        <v>4040102-ΔΗΜΟΤΙΚΗ ΕΠΙΧΕΙΡΗΣΗ ΥΔΡΕΥΣΗΣ - ΑΠΟΧΕΤΕΥΣΗΣ (ΔΕΥΑ) ΚΑΒΑΛΑΣ</v>
      </c>
      <c r="D95" s="406">
        <f>'Σύνολο έργων  αναλυτικά'!D99</f>
        <v>5000570</v>
      </c>
      <c r="E95" s="408" t="str">
        <f>'Σύνολο έργων  αναλυτικά'!E99</f>
        <v>Κατασκευή δικτύου ύδρευσης Δήμου Καβάλας Περιοχή Υψηλής Ζώνης πόλης Καβάλας</v>
      </c>
      <c r="F95" s="407" t="str">
        <f>'Σύνολο έργων  αναλυτικά'!F99</f>
        <v>Ανατολικής Μακεδονίας, Θράκης</v>
      </c>
      <c r="G95" s="409">
        <f>'Σύνολο έργων  αναλυτικά'!G99</f>
        <v>4205290.0999999996</v>
      </c>
      <c r="H95" s="410">
        <f>'Σύνολο έργων  αναλυτικά'!H99</f>
        <v>0</v>
      </c>
      <c r="I95" s="411">
        <f>'Σύνολο έργων  αναλυτικά'!I99</f>
        <v>0</v>
      </c>
      <c r="J95" s="411">
        <f>'Σύνολο έργων  αναλυτικά'!J99</f>
        <v>0</v>
      </c>
      <c r="K95" s="410">
        <f>'Σύνολο έργων  αναλυτικά'!K99</f>
        <v>0</v>
      </c>
      <c r="L95" s="410">
        <f>'Σύνολο έργων  αναλυτικά'!L99</f>
        <v>4112190.1</v>
      </c>
      <c r="M95" s="410">
        <f>'Σύνολο έργων  αναλυτικά'!M99</f>
        <v>0</v>
      </c>
      <c r="N95" s="410">
        <f>'Σύνολο έργων  αναλυτικά'!N99</f>
        <v>0</v>
      </c>
      <c r="O95" s="412">
        <f>'Σύνολο έργων  αναλυτικά'!O99</f>
        <v>0</v>
      </c>
      <c r="P95" s="410">
        <f>'Σύνολο έργων  αναλυτικά'!P99</f>
        <v>93100</v>
      </c>
      <c r="Q95" s="413">
        <f>'Σύνολο έργων  αναλυτικά'!Q99</f>
        <v>3589054.69</v>
      </c>
      <c r="R95" s="413">
        <f>'Σύνολο έργων  αναλυτικά'!R99</f>
        <v>3369170.01</v>
      </c>
      <c r="S95" s="424">
        <f t="shared" si="7"/>
        <v>4205290.0999999996</v>
      </c>
      <c r="T95" s="424">
        <f t="shared" si="8"/>
        <v>0</v>
      </c>
    </row>
    <row r="96" spans="1:20" s="6" customFormat="1" ht="40.5" customHeight="1" x14ac:dyDescent="0.25">
      <c r="A96" s="406">
        <f>'Σύνολο έργων  αναλυτικά'!A100</f>
        <v>94</v>
      </c>
      <c r="B96" s="407" t="str">
        <f>'Σύνολο έργων  αναλυτικά'!B100</f>
        <v>2040112-Ε.Υ.Δ. Ε.Π. ΠΕΡΙΦΕΡΕΙΑΣ ΑΝΑΤΟΛΙΚΗΣ ΜΑΚΕΔΟΝΙΑΣ &amp; ΘΡΑΚΗΣ</v>
      </c>
      <c r="C96" s="408" t="str">
        <f>'Σύνολο έργων  αναλυτικά'!C100</f>
        <v>4040102-ΔΗΜΟΤΙΚΗ ΕΠΙΧΕΙΡΗΣΗ ΥΔΡΕΥΣΗΣ - ΑΠΟΧΕΤΕΥΣΗΣ (ΔΕΥΑ) ΚΑΒΑΛΑΣ</v>
      </c>
      <c r="D96" s="406">
        <f>'Σύνολο έργων  αναλυτικά'!D100</f>
        <v>5000609</v>
      </c>
      <c r="E96" s="408" t="str">
        <f>'Σύνολο έργων  αναλυτικά'!E100</f>
        <v>Κατασκευή δικτύου ύδρευσης Δήμου Καβάλας Περιοχή Μέσης Κεντρικής Ζώνης πόλης Καβάλας</v>
      </c>
      <c r="F96" s="407" t="str">
        <f>'Σύνολο έργων  αναλυτικά'!F100</f>
        <v>Ανατολικής Μακεδονίας, Θράκης</v>
      </c>
      <c r="G96" s="409">
        <f>'Σύνολο έργων  αναλυτικά'!G100</f>
        <v>3275445.1799999997</v>
      </c>
      <c r="H96" s="410">
        <f>'Σύνολο έργων  αναλυτικά'!H100</f>
        <v>0</v>
      </c>
      <c r="I96" s="411">
        <f>'Σύνολο έργων  αναλυτικά'!I100</f>
        <v>0</v>
      </c>
      <c r="J96" s="411">
        <f>'Σύνολο έργων  αναλυτικά'!J100</f>
        <v>0</v>
      </c>
      <c r="K96" s="410">
        <f>'Σύνολο έργων  αναλυτικά'!K100</f>
        <v>0</v>
      </c>
      <c r="L96" s="410">
        <f>'Σύνολο έργων  αναλυτικά'!L100</f>
        <v>3169545.1799999997</v>
      </c>
      <c r="M96" s="410">
        <f>'Σύνολο έργων  αναλυτικά'!M100</f>
        <v>0</v>
      </c>
      <c r="N96" s="410">
        <f>'Σύνολο έργων  αναλυτικά'!N100</f>
        <v>0</v>
      </c>
      <c r="O96" s="412">
        <f>'Σύνολο έργων  αναλυτικά'!O100</f>
        <v>0</v>
      </c>
      <c r="P96" s="410">
        <f>'Σύνολο έργων  αναλυτικά'!P100</f>
        <v>105900</v>
      </c>
      <c r="Q96" s="413">
        <f>'Σύνολο έργων  αναλυτικά'!Q100</f>
        <v>2751127.08</v>
      </c>
      <c r="R96" s="413">
        <f>'Σύνολο έργων  αναλυτικά'!R100</f>
        <v>2699449.5</v>
      </c>
      <c r="S96" s="424">
        <f t="shared" si="7"/>
        <v>3275445.1799999997</v>
      </c>
      <c r="T96" s="424">
        <f t="shared" si="8"/>
        <v>0</v>
      </c>
    </row>
    <row r="97" spans="1:20" s="6" customFormat="1" ht="40.5" customHeight="1" x14ac:dyDescent="0.25">
      <c r="A97" s="406">
        <f>'Σύνολο έργων  αναλυτικά'!A101</f>
        <v>95</v>
      </c>
      <c r="B97" s="407" t="str">
        <f>'Σύνολο έργων  αναλυτικά'!B101</f>
        <v>2040112-Ε.Υ.Δ. Ε.Π. ΠΕΡΙΦΕΡΕΙΑΣ ΑΝΑΤΟΛΙΚΗΣ ΜΑΚΕΔΟΝΙΑΣ &amp; ΘΡΑΚΗΣ</v>
      </c>
      <c r="C97" s="408" t="str">
        <f>'Σύνολο έργων  αναλυτικά'!C101</f>
        <v>40109082-ΔΗΜΟΣ ΠΡΟΣΟΤΣΑΝΗΣ</v>
      </c>
      <c r="D97" s="406">
        <f>'Σύνολο έργων  αναλυτικά'!D101</f>
        <v>5000912</v>
      </c>
      <c r="E97" s="408" t="str">
        <f>'Σύνολο έργων  αναλυτικά'!E101</f>
        <v>ΑΝΤΙΚΑΤΑΣΤΑΣΗ ΕΣΩΤΕΡΙΚΟΥ ΔΙΚΤΥΟΥ ΚΑΙ ΤΜΗΜΑΤΟΣ ΕΞΩΤΕΡΙΚΟΥ ΔΙΚΤΥΟΥ ΥΔΡΕΥΣΗΣ ΔΚ ΠΕΤΡΟΥΣΑΣ ΔΗΜΟΥ ΠΡΟΣΟΤΣΑΝΗΣ</v>
      </c>
      <c r="F97" s="407" t="str">
        <f>'Σύνολο έργων  αναλυτικά'!F101</f>
        <v>Ανατολικής Μακεδονίας, Θράκης</v>
      </c>
      <c r="G97" s="409">
        <f>'Σύνολο έργων  αναλυτικά'!G101</f>
        <v>586352.25</v>
      </c>
      <c r="H97" s="410">
        <f>'Σύνολο έργων  αναλυτικά'!H101</f>
        <v>0</v>
      </c>
      <c r="I97" s="411">
        <f>'Σύνολο έργων  αναλυτικά'!I101</f>
        <v>0</v>
      </c>
      <c r="J97" s="411">
        <f>'Σύνολο έργων  αναλυτικά'!J101</f>
        <v>0</v>
      </c>
      <c r="K97" s="410">
        <f>'Σύνολο έργων  αναλυτικά'!K101</f>
        <v>0</v>
      </c>
      <c r="L97" s="410">
        <f>'Σύνολο έργων  αναλυτικά'!L101</f>
        <v>586352.25</v>
      </c>
      <c r="M97" s="410">
        <f>'Σύνολο έργων  αναλυτικά'!M101</f>
        <v>0</v>
      </c>
      <c r="N97" s="410">
        <f>'Σύνολο έργων  αναλυτικά'!N101</f>
        <v>0</v>
      </c>
      <c r="O97" s="412">
        <f>'Σύνολο έργων  αναλυτικά'!O101</f>
        <v>0</v>
      </c>
      <c r="P97" s="410">
        <f>'Σύνολο έργων  αναλυτικά'!P101</f>
        <v>0</v>
      </c>
      <c r="Q97" s="413">
        <f>'Σύνολο έργων  αναλυτικά'!Q101</f>
        <v>498764.82</v>
      </c>
      <c r="R97" s="413">
        <f>'Σύνολο έργων  αναλυτικά'!R101</f>
        <v>498764.82</v>
      </c>
      <c r="S97" s="424">
        <f t="shared" si="7"/>
        <v>586352.25</v>
      </c>
      <c r="T97" s="424">
        <f t="shared" si="8"/>
        <v>0</v>
      </c>
    </row>
    <row r="98" spans="1:20" s="6" customFormat="1" ht="40.5" customHeight="1" x14ac:dyDescent="0.25">
      <c r="A98" s="406">
        <f>'Σύνολο έργων  αναλυτικά'!A102</f>
        <v>96</v>
      </c>
      <c r="B98" s="407" t="str">
        <f>'Σύνολο έργων  αναλυτικά'!B102</f>
        <v>2040112-Ε.Υ.Δ. Ε.Π. ΠΕΡΙΦΕΡΕΙΑΣ ΑΝΑΤΟΛΙΚΗΣ ΜΑΚΕΔΟΝΙΑΣ &amp; ΘΡΑΚΗΣ</v>
      </c>
      <c r="C98" s="408" t="str">
        <f>'Σύνολο έργων  αναλυτικά'!C102</f>
        <v>40111098-ΔΗΜΟΣ ΔΙΔΥΜΟΤΕΙΧΟΥ</v>
      </c>
      <c r="D98" s="406">
        <f>'Σύνολο έργων  αναλυτικά'!D102</f>
        <v>5000923</v>
      </c>
      <c r="E98" s="408" t="str">
        <f>'Σύνολο έργων  αναλυτικά'!E102</f>
        <v>Αντικατάσταση εσωτερικών δικτύων ύδρευσης Πυθίου και Ρηγίου</v>
      </c>
      <c r="F98" s="407" t="str">
        <f>'Σύνολο έργων  αναλυτικά'!F102</f>
        <v>Ανατολικής Μακεδονίας, Θράκης</v>
      </c>
      <c r="G98" s="409">
        <f>'Σύνολο έργων  αναλυτικά'!G102</f>
        <v>625996.43999999994</v>
      </c>
      <c r="H98" s="410">
        <f>'Σύνολο έργων  αναλυτικά'!H102</f>
        <v>0</v>
      </c>
      <c r="I98" s="411">
        <f>'Σύνολο έργων  αναλυτικά'!I102</f>
        <v>0</v>
      </c>
      <c r="J98" s="411">
        <f>'Σύνολο έργων  αναλυτικά'!J102</f>
        <v>0</v>
      </c>
      <c r="K98" s="410">
        <f>'Σύνολο έργων  αναλυτικά'!K102</f>
        <v>0</v>
      </c>
      <c r="L98" s="410">
        <f>'Σύνολο έργων  αναλυτικά'!L102</f>
        <v>625996.43999999994</v>
      </c>
      <c r="M98" s="410">
        <f>'Σύνολο έργων  αναλυτικά'!M102</f>
        <v>0</v>
      </c>
      <c r="N98" s="410">
        <f>'Σύνολο έργων  αναλυτικά'!N102</f>
        <v>0</v>
      </c>
      <c r="O98" s="412">
        <f>'Σύνολο έργων  αναλυτικά'!O102</f>
        <v>0</v>
      </c>
      <c r="P98" s="410">
        <f>'Σύνολο έργων  αναλυτικά'!P102</f>
        <v>0</v>
      </c>
      <c r="Q98" s="413">
        <f>'Σύνολο έργων  αναλυτικά'!Q102</f>
        <v>571485.75</v>
      </c>
      <c r="R98" s="413">
        <f>'Σύνολο έργων  αναλυτικά'!R102</f>
        <v>537956.4</v>
      </c>
      <c r="S98" s="424">
        <f t="shared" si="7"/>
        <v>625996.43999999994</v>
      </c>
      <c r="T98" s="424">
        <f t="shared" si="8"/>
        <v>0</v>
      </c>
    </row>
    <row r="99" spans="1:20" s="6" customFormat="1" ht="40.5" customHeight="1" x14ac:dyDescent="0.25">
      <c r="A99" s="406">
        <f>'Σύνολο έργων  αναλυτικά'!A103</f>
        <v>97</v>
      </c>
      <c r="B99" s="407" t="str">
        <f>'Σύνολο έργων  αναλυτικά'!B103</f>
        <v>2040112-Ε.Υ.Δ. Ε.Π. ΠΕΡΙΦΕΡΕΙΑΣ ΑΝΑΤΟΛΙΚΗΣ ΜΑΚΕΔΟΝΙΑΣ &amp; ΘΡΑΚΗΣ</v>
      </c>
      <c r="C99" s="408" t="str">
        <f>'Σύνολο έργων  αναλυτικά'!C103</f>
        <v>40111098-ΔΗΜΟΣ ΔΙΔΥΜΟΤΕΙΧΟΥ</v>
      </c>
      <c r="D99" s="406">
        <f>'Σύνολο έργων  αναλυτικά'!D103</f>
        <v>5000924</v>
      </c>
      <c r="E99" s="408" t="str">
        <f>'Σύνολο έργων  αναλυτικά'!E103</f>
        <v>Βελτίωση ύδρευσης οικισμών Μάνης Σιταριάς Καρωτής Ελληνοχωρίου Θυρέας και Λαγού</v>
      </c>
      <c r="F99" s="407" t="str">
        <f>'Σύνολο έργων  αναλυτικά'!F103</f>
        <v>Ανατολικής Μακεδονίας, Θράκης</v>
      </c>
      <c r="G99" s="409">
        <f>'Σύνολο έργων  αναλυτικά'!G103</f>
        <v>440234.09</v>
      </c>
      <c r="H99" s="410">
        <f>'Σύνολο έργων  αναλυτικά'!H103</f>
        <v>0</v>
      </c>
      <c r="I99" s="411">
        <f>'Σύνολο έργων  αναλυτικά'!I103</f>
        <v>0</v>
      </c>
      <c r="J99" s="411">
        <f>'Σύνολο έργων  αναλυτικά'!J103</f>
        <v>399583.69</v>
      </c>
      <c r="K99" s="410">
        <f>'Σύνολο έργων  αναλυτικά'!K103</f>
        <v>0</v>
      </c>
      <c r="L99" s="410">
        <f>'Σύνολο έργων  αναλυτικά'!L103</f>
        <v>0</v>
      </c>
      <c r="M99" s="410">
        <f>'Σύνολο έργων  αναλυτικά'!M103</f>
        <v>0</v>
      </c>
      <c r="N99" s="410">
        <f>'Σύνολο έργων  αναλυτικά'!N103</f>
        <v>0</v>
      </c>
      <c r="O99" s="412">
        <f>'Σύνολο έργων  αναλυτικά'!O103</f>
        <v>0</v>
      </c>
      <c r="P99" s="410">
        <f>'Σύνολο έργων  αναλυτικά'!P103</f>
        <v>40650.400000000001</v>
      </c>
      <c r="Q99" s="413">
        <f>'Σύνολο έργων  αναλυτικά'!Q103</f>
        <v>439853.95</v>
      </c>
      <c r="R99" s="413">
        <f>'Σύνολο έργων  αναλυτικά'!R103</f>
        <v>439853.95</v>
      </c>
      <c r="S99" s="424">
        <f t="shared" si="7"/>
        <v>440234.09</v>
      </c>
      <c r="T99" s="424">
        <f t="shared" si="8"/>
        <v>0</v>
      </c>
    </row>
    <row r="100" spans="1:20" s="6" customFormat="1" ht="40.5" customHeight="1" x14ac:dyDescent="0.25">
      <c r="A100" s="406">
        <f>'Σύνολο έργων  αναλυτικά'!A104</f>
        <v>98</v>
      </c>
      <c r="B100" s="407" t="str">
        <f>'Σύνολο έργων  αναλυτικά'!B104</f>
        <v>2040112-Ε.Υ.Δ. Ε.Π. ΠΕΡΙΦΕΡΕΙΑΣ ΑΝΑΤΟΛΙΚΗΣ ΜΑΚΕΔΟΝΙΑΣ &amp; ΘΡΑΚΗΣ</v>
      </c>
      <c r="C100" s="408" t="str">
        <f>'Σύνολο έργων  αναλυτικά'!C104</f>
        <v>40111098-ΔΗΜΟΣ ΔΙΔΥΜΟΤΕΙΧΟΥ</v>
      </c>
      <c r="D100" s="406">
        <f>'Σύνολο έργων  αναλυτικά'!D104</f>
        <v>5000925</v>
      </c>
      <c r="E100" s="408" t="str">
        <f>'Σύνολο έργων  αναλυτικά'!E104</f>
        <v>Βελτίωση ύδρευσης πόλης Διδυμοτείχου και οικισμών</v>
      </c>
      <c r="F100" s="407" t="str">
        <f>'Σύνολο έργων  αναλυτικά'!F104</f>
        <v>Ανατολικής Μακεδονίας, Θράκης</v>
      </c>
      <c r="G100" s="409">
        <f>'Σύνολο έργων  αναλυτικά'!G104</f>
        <v>507587.52</v>
      </c>
      <c r="H100" s="410">
        <f>'Σύνολο έργων  αναλυτικά'!H104</f>
        <v>0</v>
      </c>
      <c r="I100" s="411">
        <f>'Σύνολο έργων  αναλυτικά'!I104</f>
        <v>0</v>
      </c>
      <c r="J100" s="411">
        <f>'Σύνολο έργων  αναλυτικά'!J104</f>
        <v>507587.52</v>
      </c>
      <c r="K100" s="410">
        <f>'Σύνολο έργων  αναλυτικά'!K104</f>
        <v>0</v>
      </c>
      <c r="L100" s="410">
        <f>'Σύνολο έργων  αναλυτικά'!L104</f>
        <v>0</v>
      </c>
      <c r="M100" s="410">
        <f>'Σύνολο έργων  αναλυτικά'!M104</f>
        <v>0</v>
      </c>
      <c r="N100" s="410">
        <f>'Σύνολο έργων  αναλυτικά'!N104</f>
        <v>0</v>
      </c>
      <c r="O100" s="412">
        <f>'Σύνολο έργων  αναλυτικά'!O104</f>
        <v>0</v>
      </c>
      <c r="P100" s="410">
        <f>'Σύνολο έργων  αναλυτικά'!P104</f>
        <v>0</v>
      </c>
      <c r="Q100" s="413">
        <f>'Σύνολο έργων  αναλυτικά'!Q104</f>
        <v>507587.52</v>
      </c>
      <c r="R100" s="413">
        <f>'Σύνολο έργων  αναλυτικά'!R104</f>
        <v>507587.52</v>
      </c>
      <c r="S100" s="424">
        <f t="shared" si="7"/>
        <v>507587.52</v>
      </c>
      <c r="T100" s="424">
        <f t="shared" si="8"/>
        <v>0</v>
      </c>
    </row>
    <row r="101" spans="1:20" s="6" customFormat="1" ht="40.5" customHeight="1" x14ac:dyDescent="0.25">
      <c r="A101" s="406">
        <f>'Σύνολο έργων  αναλυτικά'!A105</f>
        <v>99</v>
      </c>
      <c r="B101" s="407" t="str">
        <f>'Σύνολο έργων  αναλυτικά'!B105</f>
        <v>2040112-Ε.Υ.Δ. Ε.Π. ΠΕΡΙΦΕΡΕΙΑΣ ΑΝΑΤΟΛΙΚΗΣ ΜΑΚΕΔΟΝΙΑΣ &amp; ΘΡΑΚΗΣ</v>
      </c>
      <c r="C101" s="408" t="str">
        <f>'Σύνολο έργων  αναλυτικά'!C105</f>
        <v>40109082-ΔΗΜΟΣ ΠΡΟΣΟΤΣΑΝΗΣ</v>
      </c>
      <c r="D101" s="406">
        <f>'Σύνολο έργων  αναλυτικά'!D105</f>
        <v>5000926</v>
      </c>
      <c r="E101" s="408" t="str">
        <f>'Σύνολο έργων  αναλυτικά'!E105</f>
        <v>ΑΝΤΙΚΑΤΑΣΤΑΣΗ ΕΞΩΤΕΡΙΚΟΥ ΔΙΚΤΥΟΥ ΥΔΡΕΥΣΗΣ ΤΚ ΠΥΡΓΩΝ ΔΗΜΟΥ ΠΡΟΣΟΤΣΑΝΗΣ</v>
      </c>
      <c r="F101" s="407" t="str">
        <f>'Σύνολο έργων  αναλυτικά'!F105</f>
        <v>Ανατολικής Μακεδονίας, Θράκης</v>
      </c>
      <c r="G101" s="409">
        <f>'Σύνολο έργων  αναλυτικά'!G105</f>
        <v>109038.43</v>
      </c>
      <c r="H101" s="410">
        <f>'Σύνολο έργων  αναλυτικά'!H105</f>
        <v>0</v>
      </c>
      <c r="I101" s="411">
        <f>'Σύνολο έργων  αναλυτικά'!I105</f>
        <v>0</v>
      </c>
      <c r="J101" s="411">
        <f>'Σύνολο έργων  αναλυτικά'!J105</f>
        <v>83844.97</v>
      </c>
      <c r="K101" s="410">
        <f>'Σύνολο έργων  αναλυτικά'!K105</f>
        <v>0</v>
      </c>
      <c r="L101" s="410">
        <f>'Σύνολο έργων  αναλυτικά'!L105</f>
        <v>0</v>
      </c>
      <c r="M101" s="410">
        <f>'Σύνολο έργων  αναλυτικά'!M105</f>
        <v>0</v>
      </c>
      <c r="N101" s="410">
        <f>'Σύνολο έργων  αναλυτικά'!N105</f>
        <v>0</v>
      </c>
      <c r="O101" s="412">
        <f>'Σύνολο έργων  αναλυτικά'!O105</f>
        <v>0</v>
      </c>
      <c r="P101" s="410">
        <f>'Σύνολο έργων  αναλυτικά'!P105</f>
        <v>25193.46</v>
      </c>
      <c r="Q101" s="413">
        <f>'Σύνολο έργων  αναλυτικά'!Q105</f>
        <v>101088.43</v>
      </c>
      <c r="R101" s="413">
        <f>'Σύνολο έργων  αναλυτικά'!R105</f>
        <v>107543.67999999999</v>
      </c>
      <c r="S101" s="424">
        <f t="shared" si="7"/>
        <v>109038.43</v>
      </c>
      <c r="T101" s="424">
        <f t="shared" si="8"/>
        <v>0</v>
      </c>
    </row>
    <row r="102" spans="1:20" s="6" customFormat="1" ht="40.5" customHeight="1" x14ac:dyDescent="0.25">
      <c r="A102" s="406">
        <f>'Σύνολο έργων  αναλυτικά'!A106</f>
        <v>100</v>
      </c>
      <c r="B102" s="407" t="str">
        <f>'Σύνολο έργων  αναλυτικά'!B106</f>
        <v>2040112-Ε.Υ.Δ. Ε.Π. ΠΕΡΙΦΕΡΕΙΑΣ ΑΝΑΤΟΛΙΚΗΣ ΜΑΚΕΔΟΝΙΑΣ &amp; ΘΡΑΚΗΣ</v>
      </c>
      <c r="C102" s="408" t="str">
        <f>'Σύνολο έργων  αναλυτικά'!C106</f>
        <v>4040143-ΔΗΜΟΤΙΚΗ ΕΠΙΧΕΙΡΗΣΗ ΥΔΡΕΥΣΗΣ ΑΠΟΧΕΤΕΥΣΗΣ ΔΡΑΜΑΣ</v>
      </c>
      <c r="D102" s="406">
        <f>'Σύνολο έργων  αναλυτικά'!D106</f>
        <v>5000948</v>
      </c>
      <c r="E102" s="408" t="str">
        <f>'Σύνολο έργων  αναλυτικά'!E106</f>
        <v>ΕΠΕΚΤΑΣΗ ΑΝΤΙΚΑΤΑΣΤΑΣΗ ΔΙΚΤΟΥ ΥΔΡΕΥΣΗΣ ΔΗΜΟΥ ΔΡΑΜΑΣ ΖΩΝΗ 1</v>
      </c>
      <c r="F102" s="407" t="str">
        <f>'Σύνολο έργων  αναλυτικά'!F106</f>
        <v>Ανατολικής Μακεδονίας, Θράκης</v>
      </c>
      <c r="G102" s="409">
        <f>'Σύνολο έργων  αναλυτικά'!G106</f>
        <v>3211407.49</v>
      </c>
      <c r="H102" s="410">
        <f>'Σύνολο έργων  αναλυτικά'!H106</f>
        <v>0</v>
      </c>
      <c r="I102" s="411">
        <f>'Σύνολο έργων  αναλυτικά'!I106</f>
        <v>0</v>
      </c>
      <c r="J102" s="411">
        <f>'Σύνολο έργων  αναλυτικά'!J106</f>
        <v>0</v>
      </c>
      <c r="K102" s="410">
        <f>'Σύνολο έργων  αναλυτικά'!K106</f>
        <v>0</v>
      </c>
      <c r="L102" s="410">
        <f>'Σύνολο έργων  αναλυτικά'!L106</f>
        <v>3211407.49</v>
      </c>
      <c r="M102" s="410">
        <f>'Σύνολο έργων  αναλυτικά'!M106</f>
        <v>0</v>
      </c>
      <c r="N102" s="410">
        <f>'Σύνολο έργων  αναλυτικά'!N106</f>
        <v>0</v>
      </c>
      <c r="O102" s="412">
        <f>'Σύνολο έργων  αναλυτικά'!O106</f>
        <v>0</v>
      </c>
      <c r="P102" s="410">
        <f>'Σύνολο έργων  αναλυτικά'!P106</f>
        <v>0</v>
      </c>
      <c r="Q102" s="413">
        <f>'Σύνολο έργων  αναλυτικά'!Q106</f>
        <v>3211407.49</v>
      </c>
      <c r="R102" s="413">
        <f>'Σύνολο έργων  αναλυτικά'!R106</f>
        <v>2678008.65</v>
      </c>
      <c r="S102" s="424">
        <f t="shared" si="7"/>
        <v>3211407.49</v>
      </c>
      <c r="T102" s="424">
        <f t="shared" si="8"/>
        <v>0</v>
      </c>
    </row>
    <row r="103" spans="1:20" s="6" customFormat="1" ht="40.5" customHeight="1" x14ac:dyDescent="0.25">
      <c r="A103" s="406">
        <f>'Σύνολο έργων  αναλυτικά'!A107</f>
        <v>101</v>
      </c>
      <c r="B103" s="407" t="str">
        <f>'Σύνολο έργων  αναλυτικά'!B107</f>
        <v>2040112-Ε.Υ.Δ. Ε.Π. ΠΕΡΙΦΕΡΕΙΑΣ ΑΝΑΤΟΛΙΚΗΣ ΜΑΚΕΔΟΝΙΑΣ &amp; ΘΡΑΚΗΣ</v>
      </c>
      <c r="C103" s="408" t="str">
        <f>'Σύνολο έργων  αναλυτικά'!C107</f>
        <v>4040103-ΔΗΜΟΤΙΚΗ ΕΠΙΧΕΙΡΗΣΗ ΥΔΡΕΥΣΗΣ ΑΠΟΧΕΤΕΥΣΗΣ ΚΟΜΟΤΗΝΗΣ (ΔΕΥΑ ΚΟΜΟΤΗΝΗΣ)</v>
      </c>
      <c r="D103" s="406">
        <f>'Σύνολο έργων  αναλυτικά'!D107</f>
        <v>5001000</v>
      </c>
      <c r="E103" s="408" t="str">
        <f>'Σύνολο έργων  αναλυτικά'!E107</f>
        <v>ΥΔΡΕΥΣΗ ΟΙΚΙΣΜΩΝ ΔΕ ΝΕΟΥ ΣΙΔΗΡΟΧΩΡΙΟΥ Γ ΦΑΣΗ</v>
      </c>
      <c r="F103" s="407" t="str">
        <f>'Σύνολο έργων  αναλυτικά'!F107</f>
        <v>Ανατολικής Μακεδονίας, Θράκης</v>
      </c>
      <c r="G103" s="409">
        <f>'Σύνολο έργων  αναλυτικά'!G107</f>
        <v>378789.89</v>
      </c>
      <c r="H103" s="410">
        <f>'Σύνολο έργων  αναλυτικά'!H107</f>
        <v>0</v>
      </c>
      <c r="I103" s="411">
        <f>'Σύνολο έργων  αναλυτικά'!I107</f>
        <v>0</v>
      </c>
      <c r="J103" s="411">
        <f>'Σύνολο έργων  αναλυτικά'!J107</f>
        <v>348789.89</v>
      </c>
      <c r="K103" s="410">
        <f>'Σύνολο έργων  αναλυτικά'!K107</f>
        <v>0</v>
      </c>
      <c r="L103" s="410">
        <f>'Σύνολο έργων  αναλυτικά'!L107</f>
        <v>0</v>
      </c>
      <c r="M103" s="410">
        <f>'Σύνολο έργων  αναλυτικά'!M107</f>
        <v>0</v>
      </c>
      <c r="N103" s="410">
        <f>'Σύνολο έργων  αναλυτικά'!N107</f>
        <v>0</v>
      </c>
      <c r="O103" s="412">
        <f>'Σύνολο έργων  αναλυτικά'!O107</f>
        <v>0</v>
      </c>
      <c r="P103" s="410">
        <f>'Σύνολο έργων  αναλυτικά'!P107</f>
        <v>30000</v>
      </c>
      <c r="Q103" s="413">
        <f>'Σύνολο έργων  αναλυτικά'!Q107</f>
        <v>348789.89</v>
      </c>
      <c r="R103" s="413">
        <f>'Σύνολο έργων  αναλυτικά'!R107</f>
        <v>378789.85</v>
      </c>
      <c r="S103" s="424">
        <f t="shared" si="7"/>
        <v>378789.89</v>
      </c>
      <c r="T103" s="424">
        <f t="shared" si="8"/>
        <v>0</v>
      </c>
    </row>
    <row r="104" spans="1:20" s="6" customFormat="1" ht="40.5" customHeight="1" x14ac:dyDescent="0.25">
      <c r="A104" s="406">
        <f>'Σύνολο έργων  αναλυτικά'!A108</f>
        <v>102</v>
      </c>
      <c r="B104" s="407" t="str">
        <f>'Σύνολο έργων  αναλυτικά'!B108</f>
        <v>2040112-Ε.Υ.Δ. Ε.Π. ΠΕΡΙΦΕΡΕΙΑΣ ΑΝΑΤΟΛΙΚΗΣ ΜΑΚΕΔΟΝΙΑΣ &amp; ΘΡΑΚΗΣ</v>
      </c>
      <c r="C104" s="408" t="str">
        <f>'Σύνολο έργων  αναλυτικά'!C108</f>
        <v>40142048-ΔΗΜΟΣ ΙΑΣΜΟΥ</v>
      </c>
      <c r="D104" s="406">
        <f>'Σύνολο έργων  αναλυτικά'!D108</f>
        <v>5001068</v>
      </c>
      <c r="E104" s="408" t="str">
        <f>'Σύνολο έργων  αναλυτικά'!E108</f>
        <v>ΑΝΤΙΚΑΤΑΣΤΑΣΗ ΔΙΚΤΥΟΥ ΥΔΡΕΥΣΗΣ ΣΤΟΝ ΟΙΚΙΣΜΟ ΔΙΑΛΑΜΠΗΣ</v>
      </c>
      <c r="F104" s="407" t="str">
        <f>'Σύνολο έργων  αναλυτικά'!F108</f>
        <v>Ανατολικής Μακεδονίας, Θράκης</v>
      </c>
      <c r="G104" s="409">
        <f>'Σύνολο έργων  αναλυτικά'!G108</f>
        <v>144077.46</v>
      </c>
      <c r="H104" s="410">
        <f>'Σύνολο έργων  αναλυτικά'!H108</f>
        <v>0</v>
      </c>
      <c r="I104" s="411">
        <f>'Σύνολο έργων  αναλυτικά'!I108</f>
        <v>0</v>
      </c>
      <c r="J104" s="411">
        <f>'Σύνολο έργων  αναλυτικά'!J108</f>
        <v>0</v>
      </c>
      <c r="K104" s="410">
        <f>'Σύνολο έργων  αναλυτικά'!K108</f>
        <v>0</v>
      </c>
      <c r="L104" s="410">
        <f>'Σύνολο έργων  αναλυτικά'!L108</f>
        <v>144077.46</v>
      </c>
      <c r="M104" s="410">
        <f>'Σύνολο έργων  αναλυτικά'!M108</f>
        <v>0</v>
      </c>
      <c r="N104" s="410">
        <f>'Σύνολο έργων  αναλυτικά'!N108</f>
        <v>0</v>
      </c>
      <c r="O104" s="412">
        <f>'Σύνολο έργων  αναλυτικά'!O108</f>
        <v>0</v>
      </c>
      <c r="P104" s="410">
        <f>'Σύνολο έργων  αναλυτικά'!P108</f>
        <v>0</v>
      </c>
      <c r="Q104" s="413">
        <f>'Σύνολο έργων  αναλυτικά'!Q108</f>
        <v>110069.87</v>
      </c>
      <c r="R104" s="413">
        <f>'Σύνολο έργων  αναλυτικά'!R108</f>
        <v>110069.87</v>
      </c>
      <c r="S104" s="424">
        <f t="shared" si="7"/>
        <v>144077.46</v>
      </c>
      <c r="T104" s="424">
        <f t="shared" si="8"/>
        <v>0</v>
      </c>
    </row>
    <row r="105" spans="1:20" s="6" customFormat="1" ht="40.5" customHeight="1" x14ac:dyDescent="0.25">
      <c r="A105" s="406">
        <f>'Σύνολο έργων  αναλυτικά'!A109</f>
        <v>103</v>
      </c>
      <c r="B105" s="407" t="str">
        <f>'Σύνολο έργων  αναλυτικά'!B109</f>
        <v>2040112-Ε.Υ.Δ. Ε.Π. ΠΕΡΙΦΕΡΕΙΑΣ ΑΝΑΤΟΛΙΚΗΣ ΜΑΚΕΔΟΝΙΑΣ &amp; ΘΡΑΚΗΣ</v>
      </c>
      <c r="C105" s="408" t="str">
        <f>'Σύνολο έργων  αναλυτικά'!C109</f>
        <v>40111100-ΔΗΜΟΣ ΣΟΥΦΛΙΟΥ</v>
      </c>
      <c r="D105" s="406">
        <f>'Σύνολο έργων  αναλυτικά'!D109</f>
        <v>5001206</v>
      </c>
      <c r="E105" s="408" t="str">
        <f>'Σύνολο έργων  αναλυτικά'!E109</f>
        <v>ΦΡΑΓΜΑ ΥΔΡΟΛΗΨΙΑΣ ΚΑΙ ΕΞΩΤΕΡΙΚΟ ΥΔΡΑΓΩΓΕΙΟ ΣΙΔΗΡΟΥΣ ΔΗΜΟΥ ΣΟΥΦΛΙΟΥ</v>
      </c>
      <c r="F105" s="407" t="str">
        <f>'Σύνολο έργων  αναλυτικά'!F109</f>
        <v>Ανατολικής Μακεδονίας, Θράκης</v>
      </c>
      <c r="G105" s="409">
        <f>'Σύνολο έργων  αναλυτικά'!G109</f>
        <v>1267384.5899999999</v>
      </c>
      <c r="H105" s="410">
        <f>'Σύνολο έργων  αναλυτικά'!H109</f>
        <v>1251527.92</v>
      </c>
      <c r="I105" s="411">
        <f>'Σύνολο έργων  αναλυτικά'!I109</f>
        <v>0</v>
      </c>
      <c r="J105" s="411">
        <f>'Σύνολο έργων  αναλυτικά'!J109</f>
        <v>0</v>
      </c>
      <c r="K105" s="410">
        <f>'Σύνολο έργων  αναλυτικά'!K109</f>
        <v>0</v>
      </c>
      <c r="L105" s="410">
        <f>'Σύνολο έργων  αναλυτικά'!L109</f>
        <v>0</v>
      </c>
      <c r="M105" s="410">
        <f>'Σύνολο έργων  αναλυτικά'!M109</f>
        <v>0</v>
      </c>
      <c r="N105" s="410">
        <f>'Σύνολο έργων  αναλυτικά'!N109</f>
        <v>0</v>
      </c>
      <c r="O105" s="412">
        <f>'Σύνολο έργων  αναλυτικά'!O109</f>
        <v>0</v>
      </c>
      <c r="P105" s="410">
        <f>'Σύνολο έργων  αναλυτικά'!P109</f>
        <v>15856.67</v>
      </c>
      <c r="Q105" s="413">
        <f>'Σύνολο έργων  αναλυτικά'!Q109</f>
        <v>1251527.92</v>
      </c>
      <c r="R105" s="413">
        <f>'Σύνολο έργων  αναλυτικά'!R109</f>
        <v>1267384.5900000001</v>
      </c>
      <c r="S105" s="424">
        <f t="shared" si="7"/>
        <v>1267384.5899999999</v>
      </c>
      <c r="T105" s="424">
        <f t="shared" si="8"/>
        <v>0</v>
      </c>
    </row>
    <row r="106" spans="1:20" s="6" customFormat="1" ht="40.5" customHeight="1" x14ac:dyDescent="0.25">
      <c r="A106" s="406">
        <f>'Σύνολο έργων  αναλυτικά'!A110</f>
        <v>104</v>
      </c>
      <c r="B106" s="407" t="str">
        <f>'Σύνολο έργων  αναλυτικά'!B110</f>
        <v>2040112-Ε.Υ.Δ. Ε.Π. ΠΕΡΙΦΕΡΕΙΑΣ ΑΝΑΤΟΛΙΚΗΣ ΜΑΚΕΔΟΝΙΑΣ &amp; ΘΡΑΚΗΣ</v>
      </c>
      <c r="C106" s="408" t="str">
        <f>'Σύνολο έργων  αναλυτικά'!C110</f>
        <v>4040105-ΔΕΥΑ  ΟΡΕΣΤΙΑΔΑΣ</v>
      </c>
      <c r="D106" s="406">
        <f>'Σύνολο έργων  αναλυτικά'!D110</f>
        <v>5001578</v>
      </c>
      <c r="E106" s="408" t="str">
        <f>'Σύνολο έργων  αναλυτικά'!E110</f>
        <v>Αντικατάσταση εσωτερικού και εξωτερικού δικτύου ύδρευσης ΤΚ Χανδρά Δήμου Ορεστιάδας</v>
      </c>
      <c r="F106" s="407" t="str">
        <f>'Σύνολο έργων  αναλυτικά'!F110</f>
        <v>Ανατολικής Μακεδονίας, Θράκης</v>
      </c>
      <c r="G106" s="409">
        <f>'Σύνολο έργων  αναλυτικά'!G110</f>
        <v>278295.84000000003</v>
      </c>
      <c r="H106" s="410">
        <f>'Σύνολο έργων  αναλυτικά'!H110</f>
        <v>0</v>
      </c>
      <c r="I106" s="411">
        <f>'Σύνολο έργων  αναλυτικά'!I110</f>
        <v>0</v>
      </c>
      <c r="J106" s="411">
        <f>'Σύνολο έργων  αναλυτικά'!J110</f>
        <v>0</v>
      </c>
      <c r="K106" s="410">
        <f>'Σύνολο έργων  αναλυτικά'!K110</f>
        <v>0</v>
      </c>
      <c r="L106" s="410">
        <f>'Σύνολο έργων  αναλυτικά'!L110</f>
        <v>278295.84000000003</v>
      </c>
      <c r="M106" s="410">
        <f>'Σύνολο έργων  αναλυτικά'!M110</f>
        <v>0</v>
      </c>
      <c r="N106" s="410">
        <f>'Σύνολο έργων  αναλυτικά'!N110</f>
        <v>0</v>
      </c>
      <c r="O106" s="412">
        <f>'Σύνολο έργων  αναλυτικά'!O110</f>
        <v>0</v>
      </c>
      <c r="P106" s="410">
        <f>'Σύνολο έργων  αναλυτικά'!P110</f>
        <v>0</v>
      </c>
      <c r="Q106" s="413">
        <f>'Σύνολο έργων  αναλυτικά'!Q110</f>
        <v>258814.48</v>
      </c>
      <c r="R106" s="413">
        <f>'Σύνολο έργων  αναλυτικά'!R110</f>
        <v>200960.76</v>
      </c>
      <c r="S106" s="424">
        <f t="shared" si="7"/>
        <v>278295.84000000003</v>
      </c>
      <c r="T106" s="424">
        <f t="shared" si="8"/>
        <v>0</v>
      </c>
    </row>
    <row r="107" spans="1:20" s="6" customFormat="1" ht="40.5" customHeight="1" x14ac:dyDescent="0.25">
      <c r="A107" s="406">
        <f>'Σύνολο έργων  αναλυτικά'!A111</f>
        <v>105</v>
      </c>
      <c r="B107" s="407" t="str">
        <f>'Σύνολο έργων  αναλυτικά'!B111</f>
        <v>2040112-Ε.Υ.Δ. Ε.Π. ΠΕΡΙΦΕΡΕΙΑΣ ΑΝΑΤΟΛΙΚΗΣ ΜΑΚΕΔΟΝΙΑΣ &amp; ΘΡΑΚΗΣ</v>
      </c>
      <c r="C107" s="408" t="str">
        <f>'Σύνολο έργων  αναλυτικά'!C111</f>
        <v>4040105-ΔΕΥΑ  ΟΡΕΣΤΙΑΔΑΣ</v>
      </c>
      <c r="D107" s="406">
        <f>'Σύνολο έργων  αναλυτικά'!D111</f>
        <v>5002314</v>
      </c>
      <c r="E107" s="408" t="str">
        <f>'Σύνολο έργων  αναλυτικά'!E111</f>
        <v>Αντικατάσταση τμήματος καταθλιπτικού αγωγού ύδρευσης αντλιοστασίου ΤΚ Κομάρων του Δήμου Ορεστιάδας</v>
      </c>
      <c r="F107" s="407" t="str">
        <f>'Σύνολο έργων  αναλυτικά'!F111</f>
        <v>Ανατολικής Μακεδονίας, Θράκης</v>
      </c>
      <c r="G107" s="409">
        <f>'Σύνολο έργων  αναλυτικά'!G111</f>
        <v>228175.39</v>
      </c>
      <c r="H107" s="410">
        <f>'Σύνολο έργων  αναλυτικά'!H111</f>
        <v>0</v>
      </c>
      <c r="I107" s="411">
        <f>'Σύνολο έργων  αναλυτικά'!I111</f>
        <v>0</v>
      </c>
      <c r="J107" s="411">
        <f>'Σύνολο έργων  αναλυτικά'!J111</f>
        <v>228175.39</v>
      </c>
      <c r="K107" s="410">
        <f>'Σύνολο έργων  αναλυτικά'!K111</f>
        <v>0</v>
      </c>
      <c r="L107" s="410">
        <f>'Σύνολο έργων  αναλυτικά'!L111</f>
        <v>0</v>
      </c>
      <c r="M107" s="410">
        <f>'Σύνολο έργων  αναλυτικά'!M111</f>
        <v>0</v>
      </c>
      <c r="N107" s="410">
        <f>'Σύνολο έργων  αναλυτικά'!N111</f>
        <v>0</v>
      </c>
      <c r="O107" s="412">
        <f>'Σύνολο έργων  αναλυτικά'!O111</f>
        <v>0</v>
      </c>
      <c r="P107" s="410">
        <f>'Σύνολο έργων  αναλυτικά'!P111</f>
        <v>0</v>
      </c>
      <c r="Q107" s="413">
        <f>'Σύνολο έργων  αναλυτικά'!Q111</f>
        <v>228175.39</v>
      </c>
      <c r="R107" s="413">
        <f>'Σύνολο έργων  αναλυτικά'!R111</f>
        <v>193951.7</v>
      </c>
      <c r="S107" s="424">
        <f t="shared" si="7"/>
        <v>228175.39</v>
      </c>
      <c r="T107" s="424">
        <f t="shared" si="8"/>
        <v>0</v>
      </c>
    </row>
    <row r="108" spans="1:20" s="6" customFormat="1" ht="40.5" customHeight="1" x14ac:dyDescent="0.25">
      <c r="A108" s="406">
        <f>'Σύνολο έργων  αναλυτικά'!A112</f>
        <v>106</v>
      </c>
      <c r="B108" s="407" t="str">
        <f>'Σύνολο έργων  αναλυτικά'!B112</f>
        <v>2040112-Ε.Υ.Δ. Ε.Π. ΠΕΡΙΦΕΡΕΙΑΣ ΑΝΑΤΟΛΙΚΗΣ ΜΑΚΕΔΟΝΙΑΣ &amp; ΘΡΑΚΗΣ</v>
      </c>
      <c r="C108" s="408" t="str">
        <f>'Σύνολο έργων  αναλυτικά'!C112</f>
        <v>4040104-ΔΗΜΟΤΙΚΗ ΕΠΙΧΕΙΡΗΣΗ ΥΔΡΕΥΣΗΣ ΑΠΟΧΕΤΕΥΣΗΣ ΞΑΝΘΗΣ</v>
      </c>
      <c r="D108" s="406">
        <f>'Σύνολο έργων  αναλυτικά'!D112</f>
        <v>5002553</v>
      </c>
      <c r="E108" s="408" t="str">
        <f>'Σύνολο έργων  αναλυτικά'!E112</f>
        <v>ΑΝΤΙΚΑΤΑΣΤΑΣΕΙΣ ΔΙΚΤΥΩΝ ΥΔΡΕΥΣΗΣ ΣΕ ΤΜΗΜΑΤΑ ΤΗΣ ΠΟΛΗΣ ΞΑΝΘΗΣ</v>
      </c>
      <c r="F108" s="407" t="str">
        <f>'Σύνολο έργων  αναλυτικά'!F112</f>
        <v>Ανατολικής Μακεδονίας, Θράκης</v>
      </c>
      <c r="G108" s="409">
        <f>'Σύνολο έργων  αναλυτικά'!G112</f>
        <v>480003.98</v>
      </c>
      <c r="H108" s="410">
        <f>'Σύνολο έργων  αναλυτικά'!H112</f>
        <v>0</v>
      </c>
      <c r="I108" s="411">
        <f>'Σύνολο έργων  αναλυτικά'!I112</f>
        <v>0</v>
      </c>
      <c r="J108" s="411">
        <f>'Σύνολο έργων  αναλυτικά'!J112</f>
        <v>0</v>
      </c>
      <c r="K108" s="410">
        <f>'Σύνολο έργων  αναλυτικά'!K112</f>
        <v>0</v>
      </c>
      <c r="L108" s="410">
        <f>'Σύνολο έργων  αναλυτικά'!L112</f>
        <v>480003.98</v>
      </c>
      <c r="M108" s="410">
        <f>'Σύνολο έργων  αναλυτικά'!M112</f>
        <v>0</v>
      </c>
      <c r="N108" s="410">
        <f>'Σύνολο έργων  αναλυτικά'!N112</f>
        <v>0</v>
      </c>
      <c r="O108" s="412">
        <f>'Σύνολο έργων  αναλυτικά'!O112</f>
        <v>0</v>
      </c>
      <c r="P108" s="410">
        <f>'Σύνολο έργων  αναλυτικά'!P112</f>
        <v>0</v>
      </c>
      <c r="Q108" s="413">
        <f>'Σύνολο έργων  αναλυτικά'!Q112</f>
        <v>416412.83</v>
      </c>
      <c r="R108" s="413">
        <f>'Σύνολο έργων  αναλυτικά'!R112</f>
        <v>416412.83</v>
      </c>
      <c r="S108" s="424">
        <f t="shared" si="7"/>
        <v>480003.98</v>
      </c>
      <c r="T108" s="424">
        <f t="shared" si="8"/>
        <v>0</v>
      </c>
    </row>
    <row r="109" spans="1:20" s="6" customFormat="1" ht="40.5" customHeight="1" x14ac:dyDescent="0.25">
      <c r="A109" s="406">
        <f>'Σύνολο έργων  αναλυτικά'!A113</f>
        <v>107</v>
      </c>
      <c r="B109" s="407" t="str">
        <f>'Σύνολο έργων  αναλυτικά'!B113</f>
        <v>2040112-Ε.Υ.Δ. Ε.Π. ΠΕΡΙΦΕΡΕΙΑΣ ΑΝΑΤΟΛΙΚΗΣ ΜΑΚΕΔΟΝΙΑΣ &amp; ΘΡΑΚΗΣ</v>
      </c>
      <c r="C109" s="408" t="str">
        <f>'Σύνολο έργων  αναλυτικά'!C113</f>
        <v>4040104-ΔΗΜΟΤΙΚΗ ΕΠΙΧΕΙΡΗΣΗ ΥΔΡΕΥΣΗΣ ΑΠΟΧΕΤΕΥΣΗΣ ΞΑΝΘΗΣ</v>
      </c>
      <c r="D109" s="406">
        <f>'Σύνολο έργων  αναλυτικά'!D113</f>
        <v>5002656</v>
      </c>
      <c r="E109" s="408" t="str">
        <f>'Σύνολο έργων  αναλυτικά'!E113</f>
        <v>ΠΡΟΜΗΘΕΙΑ ΕΓΚΑΤΑΣΤΑΣΗ ΚΑΙ ΘΕΣΗ ΣΕ ΛΕΙΤΟΥΡΓΙΑ ΤΟΠΙΚΩΝ ΣΤΑΘΜΩΝ ΕΛΕΓΧΟΥ ΓΙΑ ΤΟ ΣΥΓΧΡΟΝΟ ΕΛΕΓΧΟ ΤΟΥ ΕΞΩΤΕΡΙΚΟΥ ΥΔΡΑΓΩΓΕΙΟΥ ΤΩΝ ΔΙΑΡΡΟΩΝ ΤΗΣ ΠΟΙΟΤΗΤΑΣ ΚΑΙ ΤΗΣ ΑΠΟΛΥΜΑΝΣΗΣ ΤΟΥ ΠΟΣΙΜΟΥ ΝΕΡΟΥ ΣΤΟ ΔΗΜΟ ΞΑΝΘΗΣ ΕΠΕΚΤΑΣΗ ΥΦΙΣΤΑΜΕΝΟΥ ΣΥΣΤΗΜΑΤΟΣ ΤΗΛΕΕΛΕΓΧΟΥΤΗΛΕ</v>
      </c>
      <c r="F109" s="407" t="str">
        <f>'Σύνολο έργων  αναλυτικά'!F113</f>
        <v>Ανατολικής Μακεδονίας, Θράκης</v>
      </c>
      <c r="G109" s="409">
        <f>'Σύνολο έργων  αναλυτικά'!G113</f>
        <v>1488666</v>
      </c>
      <c r="H109" s="410">
        <f>'Σύνολο έργων  αναλυτικά'!H113</f>
        <v>0</v>
      </c>
      <c r="I109" s="411">
        <f>'Σύνολο έργων  αναλυτικά'!I113</f>
        <v>0</v>
      </c>
      <c r="J109" s="411">
        <f>'Σύνολο έργων  αναλυτικά'!J113</f>
        <v>0</v>
      </c>
      <c r="K109" s="410">
        <f>'Σύνολο έργων  αναλυτικά'!K113</f>
        <v>0</v>
      </c>
      <c r="L109" s="410">
        <f>'Σύνολο έργων  αναλυτικά'!L113</f>
        <v>0</v>
      </c>
      <c r="M109" s="410">
        <f>'Σύνολο έργων  αναλυτικά'!M113</f>
        <v>1488666</v>
      </c>
      <c r="N109" s="410">
        <f>'Σύνολο έργων  αναλυτικά'!N113</f>
        <v>0</v>
      </c>
      <c r="O109" s="412">
        <f>'Σύνολο έργων  αναλυτικά'!O113</f>
        <v>0</v>
      </c>
      <c r="P109" s="410">
        <f>'Σύνολο έργων  αναλυτικά'!P113</f>
        <v>0</v>
      </c>
      <c r="Q109" s="413">
        <f>'Σύνολο έργων  αναλυτικά'!Q113</f>
        <v>1447132</v>
      </c>
      <c r="R109" s="413">
        <f>'Σύνολο έργων  αναλυτικά'!R113</f>
        <v>1447132</v>
      </c>
      <c r="S109" s="424">
        <f t="shared" si="7"/>
        <v>1488666</v>
      </c>
      <c r="T109" s="424">
        <f t="shared" si="8"/>
        <v>0</v>
      </c>
    </row>
    <row r="110" spans="1:20" s="6" customFormat="1" ht="40.5" customHeight="1" x14ac:dyDescent="0.25">
      <c r="A110" s="406">
        <f>'Σύνολο έργων  αναλυτικά'!A114</f>
        <v>108</v>
      </c>
      <c r="B110" s="407" t="str">
        <f>'Σύνολο έργων  αναλυτικά'!B114</f>
        <v>2040112-Ε.Υ.Δ. Ε.Π. ΠΕΡΙΦΕΡΕΙΑΣ ΑΝΑΤΟΛΙΚΗΣ ΜΑΚΕΔΟΝΙΑΣ &amp; ΘΡΑΚΗΣ</v>
      </c>
      <c r="C110" s="408" t="str">
        <f>'Σύνολο έργων  αναλυτικά'!C114</f>
        <v>4040143-ΔΗΜΟΤΙΚΗ ΕΠΙΧΕΙΡΗΣΗ ΥΔΡΕΥΣΗΣ ΑΠΟΧΕΤΕΥΣΗΣ ΔΡΑΜΑΣ</v>
      </c>
      <c r="D110" s="406">
        <f>'Σύνολο έργων  αναλυτικά'!D114</f>
        <v>5003730</v>
      </c>
      <c r="E110" s="408" t="str">
        <f>'Σύνολο έργων  αναλυτικά'!E114</f>
        <v>ΚΑΤΑΣΚΕΥΗ ΔΙΚΤΥΟΥ ΥΔΡΕΥΣΗΣ ΔΡΑΜΑΣ ΖΩΝΗ 3</v>
      </c>
      <c r="F110" s="407" t="str">
        <f>'Σύνολο έργων  αναλυτικά'!F114</f>
        <v>Ανατολικής Μακεδονίας, Θράκης</v>
      </c>
      <c r="G110" s="409">
        <f>'Σύνολο έργων  αναλυτικά'!G114</f>
        <v>1527130.31</v>
      </c>
      <c r="H110" s="410">
        <f>'Σύνολο έργων  αναλυτικά'!H114</f>
        <v>0</v>
      </c>
      <c r="I110" s="411">
        <f>'Σύνολο έργων  αναλυτικά'!I114</f>
        <v>0</v>
      </c>
      <c r="J110" s="411">
        <f>'Σύνολο έργων  αναλυτικά'!J114</f>
        <v>0</v>
      </c>
      <c r="K110" s="410">
        <f>'Σύνολο έργων  αναλυτικά'!K114</f>
        <v>0</v>
      </c>
      <c r="L110" s="410">
        <f>'Σύνολο έργων  αναλυτικά'!L114</f>
        <v>1527130.31</v>
      </c>
      <c r="M110" s="410">
        <f>'Σύνολο έργων  αναλυτικά'!M114</f>
        <v>0</v>
      </c>
      <c r="N110" s="410">
        <f>'Σύνολο έργων  αναλυτικά'!N114</f>
        <v>0</v>
      </c>
      <c r="O110" s="412">
        <f>'Σύνολο έργων  αναλυτικά'!O114</f>
        <v>0</v>
      </c>
      <c r="P110" s="410">
        <f>'Σύνολο έργων  αναλυτικά'!P114</f>
        <v>0</v>
      </c>
      <c r="Q110" s="413">
        <f>'Σύνολο έργων  αναλυτικά'!Q114</f>
        <v>1339645.4399999999</v>
      </c>
      <c r="R110" s="413">
        <f>'Σύνολο έργων  αναλυτικά'!R114</f>
        <v>1339645.4399999999</v>
      </c>
      <c r="S110" s="424">
        <f t="shared" si="7"/>
        <v>1527130.31</v>
      </c>
      <c r="T110" s="424">
        <f t="shared" si="8"/>
        <v>0</v>
      </c>
    </row>
    <row r="111" spans="1:20" s="6" customFormat="1" ht="40.5" customHeight="1" x14ac:dyDescent="0.25">
      <c r="A111" s="406">
        <f>'Σύνολο έργων  αναλυτικά'!A115</f>
        <v>109</v>
      </c>
      <c r="B111" s="407" t="str">
        <f>'Σύνολο έργων  αναλυτικά'!B115</f>
        <v>2040112-Ε.Υ.Δ. Ε.Π. ΠΕΡΙΦΕΡΕΙΑΣ ΑΝΑΤΟΛΙΚΗΣ ΜΑΚΕΔΟΝΙΑΣ &amp; ΘΡΑΚΗΣ</v>
      </c>
      <c r="C111" s="408" t="str">
        <f>'Σύνολο έργων  αναλυτικά'!C115</f>
        <v>40111008-ΔΗΜΟΣ ΣΑΜΟΘΡΑΚΗΣ</v>
      </c>
      <c r="D111" s="406">
        <f>'Σύνολο έργων  αναλυτικά'!D115</f>
        <v>5003850</v>
      </c>
      <c r="E111" s="408" t="str">
        <f>'Σύνολο έργων  αναλυτικά'!E115</f>
        <v>ΒΕΛΤΙΩΣΗ ΕΝΙΣΧΥΣΗ ΥΔΡΕΥΣΗΣ ΤΩΝ ΟΙΚΙΣΜΩΝ ΤΟΥ Δ ΣΑΜΟΘΡΑΚΗΣ</v>
      </c>
      <c r="F111" s="407" t="str">
        <f>'Σύνολο έργων  αναλυτικά'!F115</f>
        <v>Ανατολικής Μακεδονίας, Θράκης</v>
      </c>
      <c r="G111" s="409">
        <f>'Σύνολο έργων  αναλυτικά'!G115</f>
        <v>356923.71</v>
      </c>
      <c r="H111" s="410">
        <f>'Σύνολο έργων  αναλυτικά'!H115</f>
        <v>346923.71</v>
      </c>
      <c r="I111" s="411">
        <f>'Σύνολο έργων  αναλυτικά'!I115</f>
        <v>0</v>
      </c>
      <c r="J111" s="411">
        <f>'Σύνολο έργων  αναλυτικά'!J115</f>
        <v>0</v>
      </c>
      <c r="K111" s="410">
        <f>'Σύνολο έργων  αναλυτικά'!K115</f>
        <v>0</v>
      </c>
      <c r="L111" s="410">
        <f>'Σύνολο έργων  αναλυτικά'!L115</f>
        <v>0</v>
      </c>
      <c r="M111" s="410">
        <f>'Σύνολο έργων  αναλυτικά'!M115</f>
        <v>0</v>
      </c>
      <c r="N111" s="410">
        <f>'Σύνολο έργων  αναλυτικά'!N115</f>
        <v>0</v>
      </c>
      <c r="O111" s="412">
        <f>'Σύνολο έργων  αναλυτικά'!O115</f>
        <v>0</v>
      </c>
      <c r="P111" s="410">
        <f>'Σύνολο έργων  αναλυτικά'!P115</f>
        <v>10000</v>
      </c>
      <c r="Q111" s="413">
        <f>'Σύνολο έργων  αναλυτικά'!Q115</f>
        <v>346923.71</v>
      </c>
      <c r="R111" s="413">
        <f>'Σύνολο έργων  αναλυτικά'!R115</f>
        <v>356923.71</v>
      </c>
      <c r="S111" s="424">
        <f t="shared" si="7"/>
        <v>356923.71</v>
      </c>
      <c r="T111" s="424">
        <f t="shared" si="8"/>
        <v>0</v>
      </c>
    </row>
    <row r="112" spans="1:20" s="6" customFormat="1" ht="40.5" customHeight="1" x14ac:dyDescent="0.25">
      <c r="A112" s="406">
        <f>'Σύνολο έργων  αναλυτικά'!A116</f>
        <v>110</v>
      </c>
      <c r="B112" s="407" t="str">
        <f>'Σύνολο έργων  αναλυτικά'!B116</f>
        <v>2040112-Ε.Υ.Δ. Ε.Π. ΠΕΡΙΦΕΡΕΙΑΣ ΑΝΑΤΟΛΙΚΗΣ ΜΑΚΕΔΟΝΙΑΣ &amp; ΘΡΑΚΗΣ</v>
      </c>
      <c r="C112" s="408" t="str">
        <f>'Σύνολο έργων  αναλυτικά'!C116</f>
        <v>4042108-ΔΗΜΟΤΙΚΗ ΕΠΙΧΕΙΡΗΣΗ ΥΔΡΕΥΣΗΣ ΑΠΟΧΕΤΕΥΣΗΣ ΝΕΣΤΟΥ</v>
      </c>
      <c r="D112" s="406">
        <f>'Σύνολο έργων  αναλυτικά'!D116</f>
        <v>5004019</v>
      </c>
      <c r="E112" s="408" t="str">
        <f>'Σύνολο έργων  αναλυτικά'!E116</f>
        <v>ΚΑΤΑΣΚΕΥΗ ΑΝΤΛΙΟΣΤΑΣΙΟΥ ΓΙΑ ΤΗΝ ΕΝΟΠΟΙΗΣΗ ΤΩΝ ΕΞΩΤΕΡΙΚΩΝ ΔΙΚΤΥΩΝ ΥΔΡΕΥΣΗΣ ΧΡΥΣΟΥΠΟΛΗΣ ΧΡΥΣΟΧΩΡΙΟΥ ΚΑΙ ΠΡΩΗΝ ΔΗΜΟΥ ΚΕΡΑΜΩΤΗΣ</v>
      </c>
      <c r="F112" s="407" t="str">
        <f>'Σύνολο έργων  αναλυτικά'!F116</f>
        <v>Ανατολικής Μακεδονίας, Θράκης</v>
      </c>
      <c r="G112" s="409">
        <f>'Σύνολο έργων  αναλυτικά'!G116</f>
        <v>106628.88</v>
      </c>
      <c r="H112" s="410">
        <f>'Σύνολο έργων  αναλυτικά'!H116</f>
        <v>0</v>
      </c>
      <c r="I112" s="411">
        <f>'Σύνολο έργων  αναλυτικά'!I116</f>
        <v>0</v>
      </c>
      <c r="J112" s="411">
        <f>'Σύνολο έργων  αναλυτικά'!J116</f>
        <v>102382.95</v>
      </c>
      <c r="K112" s="410">
        <f>'Σύνολο έργων  αναλυτικά'!K116</f>
        <v>0</v>
      </c>
      <c r="L112" s="410">
        <f>'Σύνολο έργων  αναλυτικά'!L116</f>
        <v>0</v>
      </c>
      <c r="M112" s="410">
        <f>'Σύνολο έργων  αναλυτικά'!M116</f>
        <v>0</v>
      </c>
      <c r="N112" s="410">
        <f>'Σύνολο έργων  αναλυτικά'!N116</f>
        <v>0</v>
      </c>
      <c r="O112" s="412">
        <f>'Σύνολο έργων  αναλυτικά'!O116</f>
        <v>0</v>
      </c>
      <c r="P112" s="410">
        <f>'Σύνολο έργων  αναλυτικά'!P116</f>
        <v>4245.93</v>
      </c>
      <c r="Q112" s="413">
        <f>'Σύνολο έργων  αναλυτικά'!Q116</f>
        <v>106628.88</v>
      </c>
      <c r="R112" s="413">
        <f>'Σύνολο έργων  αναλυτικά'!R116</f>
        <v>100754.7</v>
      </c>
      <c r="S112" s="424">
        <f t="shared" si="7"/>
        <v>106628.88</v>
      </c>
      <c r="T112" s="424">
        <f t="shared" si="8"/>
        <v>0</v>
      </c>
    </row>
    <row r="113" spans="1:20" s="6" customFormat="1" ht="40.5" customHeight="1" x14ac:dyDescent="0.25">
      <c r="A113" s="406">
        <f>'Σύνολο έργων  αναλυτικά'!A117</f>
        <v>111</v>
      </c>
      <c r="B113" s="407" t="str">
        <f>'Σύνολο έργων  αναλυτικά'!B117</f>
        <v>2040112-Ε.Υ.Δ. Ε.Π. ΠΕΡΙΦΕΡΕΙΑΣ ΑΝΑΤΟΛΙΚΗΣ ΜΑΚΕΔΟΝΙΑΣ &amp; ΘΡΑΚΗΣ</v>
      </c>
      <c r="C113" s="408" t="str">
        <f>'Σύνολο έργων  αναλυτικά'!C117</f>
        <v>40142047-ΔΗΜΟΣ ΑΡΡΙΑΝΩΝ</v>
      </c>
      <c r="D113" s="406">
        <f>'Σύνολο έργων  αναλυτικά'!D117</f>
        <v>5004092</v>
      </c>
      <c r="E113" s="408" t="str">
        <f>'Σύνολο έργων  αναλυτικά'!E117</f>
        <v>Προμήθεια Συστήματος Βελτίωσης Εκσυγχρονισμού Υποδομών Δικτύου Ύδρευσης Διασφάλισης Ποιότητας και Επάρκειας Νερού Δήμου Αρριανών</v>
      </c>
      <c r="F113" s="407" t="str">
        <f>'Σύνολο έργων  αναλυτικά'!F117</f>
        <v>Ανατολικής Μακεδονίας, Θράκης</v>
      </c>
      <c r="G113" s="409">
        <f>'Σύνολο έργων  αναλυτικά'!G117</f>
        <v>1184008.67</v>
      </c>
      <c r="H113" s="410">
        <f>'Σύνολο έργων  αναλυτικά'!H117</f>
        <v>0</v>
      </c>
      <c r="I113" s="411">
        <f>'Σύνολο έργων  αναλυτικά'!I117</f>
        <v>0</v>
      </c>
      <c r="J113" s="411">
        <f>'Σύνολο έργων  αναλυτικά'!J117</f>
        <v>0</v>
      </c>
      <c r="K113" s="410">
        <f>'Σύνολο έργων  αναλυτικά'!K117</f>
        <v>0</v>
      </c>
      <c r="L113" s="410">
        <f>'Σύνολο έργων  αναλυτικά'!L117</f>
        <v>0</v>
      </c>
      <c r="M113" s="410">
        <f>'Σύνολο έργων  αναλυτικά'!M117</f>
        <v>1184008.67</v>
      </c>
      <c r="N113" s="410">
        <f>'Σύνολο έργων  αναλυτικά'!N117</f>
        <v>0</v>
      </c>
      <c r="O113" s="412">
        <f>'Σύνολο έργων  αναλυτικά'!O117</f>
        <v>0</v>
      </c>
      <c r="P113" s="410">
        <f>'Σύνολο έργων  αναλυτικά'!P117</f>
        <v>0</v>
      </c>
      <c r="Q113" s="413">
        <f>'Σύνολο έργων  αναλυτικά'!Q117</f>
        <v>1184008.67</v>
      </c>
      <c r="R113" s="413">
        <f>'Σύνολο έργων  αναλυτικά'!R117</f>
        <v>1184008.67</v>
      </c>
      <c r="S113" s="424">
        <f t="shared" si="7"/>
        <v>1184008.67</v>
      </c>
      <c r="T113" s="424">
        <f t="shared" si="8"/>
        <v>0</v>
      </c>
    </row>
    <row r="114" spans="1:20" s="6" customFormat="1" ht="40.5" customHeight="1" x14ac:dyDescent="0.25">
      <c r="A114" s="406">
        <f>'Σύνολο έργων  αναλυτικά'!A118</f>
        <v>112</v>
      </c>
      <c r="B114" s="407" t="str">
        <f>'Σύνολο έργων  αναλυτικά'!B118</f>
        <v>2040112-Ε.Υ.Δ. Ε.Π. ΠΕΡΙΦΕΡΕΙΑΣ ΑΝΑΤΟΛΙΚΗΣ ΜΑΚΕΔΟΝΙΑΣ &amp; ΘΡΑΚΗΣ</v>
      </c>
      <c r="C114" s="408" t="str">
        <f>'Σύνολο έργων  αναλυτικά'!C118</f>
        <v>4040104-ΔΗΜΟΤΙΚΗ ΕΠΙΧΕΙΡΗΣΗ ΥΔΡΕΥΣΗΣ ΑΠΟΧΕΤΕΥΣΗΣ ΞΑΝΘΗΣ</v>
      </c>
      <c r="D114" s="406">
        <f>'Σύνολο έργων  αναλυτικά'!D118</f>
        <v>5007935</v>
      </c>
      <c r="E114" s="408" t="str">
        <f>'Σύνολο έργων  αναλυτικά'!E118</f>
        <v>ΟΛΟΚΛΗΡΩΣΗ ΕΣΩΤΕΡΙΚΟΥ ΔΙΚΤΥΟΥ ΥΔΡΕΥΣΗΣ ΟΙΚΙΣΜΟΥ ΠΕΤΡΟΧΩΡΙΟΥ</v>
      </c>
      <c r="F114" s="407" t="str">
        <f>'Σύνολο έργων  αναλυτικά'!F118</f>
        <v>Ανατολικής Μακεδονίας, Θράκης</v>
      </c>
      <c r="G114" s="409">
        <f>'Σύνολο έργων  αναλυτικά'!G118</f>
        <v>458589.65</v>
      </c>
      <c r="H114" s="410">
        <f>'Σύνολο έργων  αναλυτικά'!H118</f>
        <v>0</v>
      </c>
      <c r="I114" s="411">
        <f>'Σύνολο έργων  αναλυτικά'!I118</f>
        <v>0</v>
      </c>
      <c r="J114" s="411">
        <f>'Σύνολο έργων  αναλυτικά'!J118</f>
        <v>0</v>
      </c>
      <c r="K114" s="410">
        <f>'Σύνολο έργων  αναλυτικά'!K118</f>
        <v>0</v>
      </c>
      <c r="L114" s="410">
        <f>'Σύνολο έργων  αναλυτικά'!L118</f>
        <v>458589.65</v>
      </c>
      <c r="M114" s="410">
        <f>'Σύνολο έργων  αναλυτικά'!M118</f>
        <v>0</v>
      </c>
      <c r="N114" s="410">
        <f>'Σύνολο έργων  αναλυτικά'!N118</f>
        <v>0</v>
      </c>
      <c r="O114" s="412">
        <f>'Σύνολο έργων  αναλυτικά'!O118</f>
        <v>0</v>
      </c>
      <c r="P114" s="410">
        <f>'Σύνολο έργων  αναλυτικά'!P118</f>
        <v>0</v>
      </c>
      <c r="Q114" s="413">
        <f>'Σύνολο έργων  αναλυτικά'!Q118</f>
        <v>406259.39</v>
      </c>
      <c r="R114" s="413">
        <f>'Σύνολο έργων  αναλυτικά'!R118</f>
        <v>406259.39</v>
      </c>
      <c r="S114" s="424">
        <f t="shared" si="7"/>
        <v>458589.65</v>
      </c>
      <c r="T114" s="424">
        <f t="shared" si="8"/>
        <v>0</v>
      </c>
    </row>
    <row r="115" spans="1:20" s="6" customFormat="1" ht="40.5" customHeight="1" x14ac:dyDescent="0.25">
      <c r="A115" s="406">
        <f>'Σύνολο έργων  αναλυτικά'!A119</f>
        <v>113</v>
      </c>
      <c r="B115" s="407" t="str">
        <f>'Σύνολο έργων  αναλυτικά'!B119</f>
        <v>2040112-Ε.Υ.Δ. Ε.Π. ΠΕΡΙΦΕΡΕΙΑΣ ΑΝΑΤΟΛΙΚΗΣ ΜΑΚΕΔΟΝΙΑΣ &amp; ΘΡΑΚΗΣ</v>
      </c>
      <c r="C115" s="408" t="str">
        <f>'Σύνολο έργων  αναλυτικά'!C119</f>
        <v>4040102-ΔΗΜΟΤΙΚΗ ΕΠΙΧΕΙΡΗΣΗ ΥΔΡΕΥΣΗΣ - ΑΠΟΧΕΤΕΥΣΗΣ (ΔΕΥΑ) ΚΑΒΑΛΑΣ</v>
      </c>
      <c r="D115" s="406">
        <f>'Σύνολο έργων  αναλυτικά'!D119</f>
        <v>5032936</v>
      </c>
      <c r="E115" s="408" t="str">
        <f>'Σύνολο έργων  αναλυτικά'!E119</f>
        <v>ΚΑΤΑΣΚΕΥΗ ΔΙΚΤΥΟΥ ΥΔΡΕΥΣΗΣ ΔΗΜΟΥ ΚΑΒΑΛΑΣ ΠΕΡΙΟΧΗ ΚΗΠΟΥΠΟΛΗΣ ΠΟΛΗΣ ΚΑΒΑΛΑΣ</v>
      </c>
      <c r="F115" s="407" t="str">
        <f>'Σύνολο έργων  αναλυτικά'!F119</f>
        <v>Ανατολικής Μακεδονίας, Θράκης</v>
      </c>
      <c r="G115" s="409">
        <f>'Σύνολο έργων  αναλυτικά'!G119</f>
        <v>2608800</v>
      </c>
      <c r="H115" s="410">
        <f>'Σύνολο έργων  αναλυτικά'!H119</f>
        <v>0</v>
      </c>
      <c r="I115" s="411">
        <f>'Σύνολο έργων  αναλυτικά'!I119</f>
        <v>0</v>
      </c>
      <c r="J115" s="411">
        <f>'Σύνολο έργων  αναλυτικά'!J119</f>
        <v>0</v>
      </c>
      <c r="K115" s="410">
        <f>'Σύνολο έργων  αναλυτικά'!K119</f>
        <v>0</v>
      </c>
      <c r="L115" s="410">
        <f>'Σύνολο έργων  αναλυτικά'!L119</f>
        <v>2530000</v>
      </c>
      <c r="M115" s="410">
        <f>'Σύνολο έργων  αναλυτικά'!M119</f>
        <v>0</v>
      </c>
      <c r="N115" s="410">
        <f>'Σύνολο έργων  αναλυτικά'!N119</f>
        <v>0</v>
      </c>
      <c r="O115" s="412">
        <f>'Σύνολο έργων  αναλυτικά'!O119</f>
        <v>0</v>
      </c>
      <c r="P115" s="410">
        <f>'Σύνολο έργων  αναλυτικά'!P119</f>
        <v>78800</v>
      </c>
      <c r="Q115" s="413">
        <f>'Σύνολο έργων  αναλυτικά'!Q119</f>
        <v>0</v>
      </c>
      <c r="R115" s="413">
        <f>'Σύνολο έργων  αναλυτικά'!R119</f>
        <v>969682.88</v>
      </c>
      <c r="S115" s="424">
        <f t="shared" si="7"/>
        <v>2608800</v>
      </c>
      <c r="T115" s="424">
        <f t="shared" si="8"/>
        <v>0</v>
      </c>
    </row>
    <row r="116" spans="1:20" s="6" customFormat="1" ht="40.5" customHeight="1" x14ac:dyDescent="0.25">
      <c r="A116" s="406">
        <f>'Σύνολο έργων  αναλυτικά'!A120</f>
        <v>114</v>
      </c>
      <c r="B116" s="407" t="str">
        <f>'Σύνολο έργων  αναλυτικά'!B120</f>
        <v>2040112-Ε.Υ.Δ. Ε.Π. ΠΕΡΙΦΕΡΕΙΑΣ ΑΝΑΤΟΛΙΚΗΣ ΜΑΚΕΔΟΝΙΑΣ &amp; ΘΡΑΚΗΣ</v>
      </c>
      <c r="C116" s="408" t="str">
        <f>'Σύνολο έργων  αναλυτικά'!C120</f>
        <v>4040104-ΔΗΜΟΤΙΚΗ ΕΠΙΧΕΙΡΗΣΗ ΥΔΡΕΥΣΗΣ ΑΠΟΧΕΤΕΥΣΗΣ ΞΑΝΘΗΣ</v>
      </c>
      <c r="D116" s="406">
        <f>'Σύνολο έργων  αναλυτικά'!D120</f>
        <v>5033389</v>
      </c>
      <c r="E116" s="408" t="str">
        <f>'Σύνολο έργων  αναλυτικά'!E120</f>
        <v>ΚΑΤΑΣΚΕΥΗ ΝΕΑΣ ΔΕΞΑΜΕΝΗΣ ΚΑΙ ΕΞΩΤΕΡΙΚΟΥ ΔΙΚΤΥΟΥ ΥΔΡΕΥΣΗΣ ΟΙΚΙΣΜΟΥ ΠΕΤΡΟΧΩΡΙΟΥ</v>
      </c>
      <c r="F116" s="407" t="str">
        <f>'Σύνολο έργων  αναλυτικά'!F120</f>
        <v>Ανατολικής Μακεδονίας, Θράκης</v>
      </c>
      <c r="G116" s="409">
        <f>'Σύνολο έργων  αναλυτικά'!G120</f>
        <v>1293335.06</v>
      </c>
      <c r="H116" s="410">
        <f>'Σύνολο έργων  αναλυτικά'!H120</f>
        <v>0</v>
      </c>
      <c r="I116" s="411">
        <f>'Σύνολο έργων  αναλυτικά'!I120</f>
        <v>0</v>
      </c>
      <c r="J116" s="411">
        <f>'Σύνολο έργων  αναλυτικά'!J120</f>
        <v>1293335.06</v>
      </c>
      <c r="K116" s="410">
        <f>'Σύνολο έργων  αναλυτικά'!K120</f>
        <v>0</v>
      </c>
      <c r="L116" s="410">
        <f>'Σύνολο έργων  αναλυτικά'!L120</f>
        <v>0</v>
      </c>
      <c r="M116" s="410">
        <f>'Σύνολο έργων  αναλυτικά'!M120</f>
        <v>0</v>
      </c>
      <c r="N116" s="410">
        <f>'Σύνολο έργων  αναλυτικά'!N120</f>
        <v>0</v>
      </c>
      <c r="O116" s="412">
        <f>'Σύνολο έργων  αναλυτικά'!O120</f>
        <v>0</v>
      </c>
      <c r="P116" s="410">
        <f>'Σύνολο έργων  αναλυτικά'!P120</f>
        <v>0</v>
      </c>
      <c r="Q116" s="413">
        <f>'Σύνολο έργων  αναλυτικά'!Q120</f>
        <v>0</v>
      </c>
      <c r="R116" s="413">
        <f>'Σύνολο έργων  αναλυτικά'!R120</f>
        <v>517334</v>
      </c>
      <c r="S116" s="424">
        <f t="shared" si="7"/>
        <v>1293335.06</v>
      </c>
      <c r="T116" s="424">
        <f t="shared" si="8"/>
        <v>0</v>
      </c>
    </row>
    <row r="117" spans="1:20" s="6" customFormat="1" ht="40.5" customHeight="1" x14ac:dyDescent="0.25">
      <c r="A117" s="406">
        <f>'Σύνολο έργων  αναλυτικά'!A121</f>
        <v>115</v>
      </c>
      <c r="B117" s="407" t="str">
        <f>'Σύνολο έργων  αναλυτικά'!B121</f>
        <v>2040112-Ε.Υ.Δ. Ε.Π. ΠΕΡΙΦΕΡΕΙΑΣ ΑΝΑΤΟΛΙΚΗΣ ΜΑΚΕΔΟΝΙΑΣ &amp; ΘΡΑΚΗΣ</v>
      </c>
      <c r="C117" s="408" t="str">
        <f>'Σύνολο έργων  αναλυτικά'!C121</f>
        <v>4040103-ΔΗΜΟΤΙΚΗ ΕΠΙΧΕΙΡΗΣΗ ΥΔΡΕΥΣΗΣ ΑΠΟΧΕΤΕΥΣΗΣ ΚΟΜΟΤΗΝΗΣ (ΔΕΥΑ ΚΟΜΟΤΗΝΗΣ)</v>
      </c>
      <c r="D117" s="406">
        <f>'Σύνολο έργων  αναλυτικά'!D121</f>
        <v>5033390</v>
      </c>
      <c r="E117" s="408" t="str">
        <f>'Σύνολο έργων  αναλυτικά'!E121</f>
        <v>ΤΡΟΦΟΔΟΤΙΚΟΣ ΑΓΩΓΟΣ ΜΕΤΑΦΟΡΑΣ ΝΕΡΟΥ ΑΠΟ ΦΡΑΓΜΑ ΓΡΑΤΙΝΗΣ</v>
      </c>
      <c r="F117" s="407" t="str">
        <f>'Σύνολο έργων  αναλυτικά'!F121</f>
        <v>Ανατολικής Μακεδονίας, Θράκης</v>
      </c>
      <c r="G117" s="409">
        <f>'Σύνολο έργων  αναλυτικά'!G121</f>
        <v>5912096.7800000003</v>
      </c>
      <c r="H117" s="410">
        <f>'Σύνολο έργων  αναλυτικά'!H121</f>
        <v>0</v>
      </c>
      <c r="I117" s="411">
        <f>'Σύνολο έργων  αναλυτικά'!I121</f>
        <v>0</v>
      </c>
      <c r="J117" s="411">
        <f>'Σύνολο έργων  αναλυτικά'!J121</f>
        <v>5887096.7800000003</v>
      </c>
      <c r="K117" s="410">
        <f>'Σύνολο έργων  αναλυτικά'!K121</f>
        <v>0</v>
      </c>
      <c r="L117" s="410">
        <f>'Σύνολο έργων  αναλυτικά'!L121</f>
        <v>0</v>
      </c>
      <c r="M117" s="410">
        <f>'Σύνολο έργων  αναλυτικά'!M121</f>
        <v>0</v>
      </c>
      <c r="N117" s="410">
        <f>'Σύνολο έργων  αναλυτικά'!N121</f>
        <v>0</v>
      </c>
      <c r="O117" s="412">
        <f>'Σύνολο έργων  αναλυτικά'!O121</f>
        <v>0</v>
      </c>
      <c r="P117" s="410">
        <f>'Σύνολο έργων  αναλυτικά'!P121</f>
        <v>25000</v>
      </c>
      <c r="Q117" s="413">
        <f>'Σύνολο έργων  αναλυτικά'!Q121</f>
        <v>0</v>
      </c>
      <c r="R117" s="413">
        <f>'Σύνολο έργων  αναλυτικά'!R121</f>
        <v>2943548.39</v>
      </c>
      <c r="S117" s="424">
        <f t="shared" si="7"/>
        <v>5912096.7800000003</v>
      </c>
      <c r="T117" s="424">
        <f t="shared" si="8"/>
        <v>0</v>
      </c>
    </row>
    <row r="118" spans="1:20" s="6" customFormat="1" ht="40.5" customHeight="1" x14ac:dyDescent="0.25">
      <c r="A118" s="406">
        <f>'Σύνολο έργων  αναλυτικά'!A122</f>
        <v>116</v>
      </c>
      <c r="B118" s="407" t="str">
        <f>'Σύνολο έργων  αναλυτικά'!B122</f>
        <v>2040112-Ε.Υ.Δ. Ε.Π. ΠΕΡΙΦΕΡΕΙΑΣ ΑΝΑΤΟΛΙΚΗΣ ΜΑΚΕΔΟΝΙΑΣ &amp; ΘΡΑΚΗΣ</v>
      </c>
      <c r="C118" s="408" t="str">
        <f>'Σύνολο έργων  αναλυτικά'!C122</f>
        <v>4040104-ΔΗΜΟΤΙΚΗ ΕΠΙΧΕΙΡΗΣΗ ΥΔΡΕΥΣΗΣ ΑΠΟΧΕΤΕΥΣΗΣ ΞΑΝΘΗΣ</v>
      </c>
      <c r="D118" s="406">
        <f>'Σύνολο έργων  αναλυτικά'!D122</f>
        <v>5033432</v>
      </c>
      <c r="E118" s="408" t="str">
        <f>'Σύνολο έργων  αναλυτικά'!E122</f>
        <v>ΚΑΤΑΣΚΕΥΗ ΕΞΩΤΕΡΙΚΟΥ ΔΙΚΤΥΟΥ ΥΔΡΕΥΣΗΣ ΑΠΟ ΔΕΞΑΜΕΝΗ ΒΙΠΕ ΣΤΗ ΔΕΞΑΜΕΝΗ ΝΕΑΣ ΜΟΡΣΙΝΗΣ</v>
      </c>
      <c r="F118" s="407" t="str">
        <f>'Σύνολο έργων  αναλυτικά'!F122</f>
        <v>Ανατολικής Μακεδονίας, Θράκης</v>
      </c>
      <c r="G118" s="409">
        <f>'Σύνολο έργων  αναλυτικά'!G122</f>
        <v>449483.14</v>
      </c>
      <c r="H118" s="410">
        <f>'Σύνολο έργων  αναλυτικά'!H122</f>
        <v>0</v>
      </c>
      <c r="I118" s="411">
        <f>'Σύνολο έργων  αναλυτικά'!I122</f>
        <v>0</v>
      </c>
      <c r="J118" s="411">
        <f>'Σύνολο έργων  αναλυτικά'!J122</f>
        <v>449483.14</v>
      </c>
      <c r="K118" s="410">
        <f>'Σύνολο έργων  αναλυτικά'!K122</f>
        <v>0</v>
      </c>
      <c r="L118" s="410">
        <f>'Σύνολο έργων  αναλυτικά'!L122</f>
        <v>0</v>
      </c>
      <c r="M118" s="410">
        <f>'Σύνολο έργων  αναλυτικά'!M122</f>
        <v>0</v>
      </c>
      <c r="N118" s="410">
        <f>'Σύνολο έργων  αναλυτικά'!N122</f>
        <v>0</v>
      </c>
      <c r="O118" s="412">
        <f>'Σύνολο έργων  αναλυτικά'!O122</f>
        <v>0</v>
      </c>
      <c r="P118" s="410">
        <f>'Σύνολο έργων  αναλυτικά'!P122</f>
        <v>0</v>
      </c>
      <c r="Q118" s="413">
        <f>'Σύνολο έργων  αναλυτικά'!Q122</f>
        <v>0</v>
      </c>
      <c r="R118" s="413">
        <f>'Σύνολο έργων  αναλυτικά'!R122</f>
        <v>197772.58</v>
      </c>
      <c r="S118" s="424">
        <f t="shared" ref="S118:S181" si="11">SUM(H118:P118)</f>
        <v>449483.14</v>
      </c>
      <c r="T118" s="424">
        <f t="shared" ref="T118:T181" si="12">S118-G118</f>
        <v>0</v>
      </c>
    </row>
    <row r="119" spans="1:20" s="6" customFormat="1" ht="40.5" customHeight="1" x14ac:dyDescent="0.25">
      <c r="A119" s="406">
        <f>'Σύνολο έργων  αναλυτικά'!A123</f>
        <v>117</v>
      </c>
      <c r="B119" s="407" t="str">
        <f>'Σύνολο έργων  αναλυτικά'!B123</f>
        <v>2040112-Ε.Υ.Δ. Ε.Π. ΠΕΡΙΦΕΡΕΙΑΣ ΑΝΑΤΟΛΙΚΗΣ ΜΑΚΕΔΟΝΙΑΣ &amp; ΘΡΑΚΗΣ</v>
      </c>
      <c r="C119" s="408" t="str">
        <f>'Σύνολο έργων  αναλυτικά'!C123</f>
        <v>4040103-ΔΗΜΟΤΙΚΗ ΕΠΙΧΕΙΡΗΣΗ ΥΔΡΕΥΣΗΣ ΑΠΟΧΕΤΕΥΣΗΣ ΚΟΜΟΤΗΝΗΣ (ΔΕΥΑ ΚΟΜΟΤΗΝΗΣ)</v>
      </c>
      <c r="D119" s="406">
        <f>'Σύνολο έργων  αναλυτικά'!D123</f>
        <v>5033626</v>
      </c>
      <c r="E119" s="408" t="str">
        <f>'Σύνολο έργων  αναλυτικά'!E123</f>
        <v>ΠΡΟΜΗΘΕΙΑ ΚΑΙ ΕΓΚΑΤΑΣΤΑΣΗ ΕΠΕΚΤΑΣΗΣ ΣΥΣΤΗΜΑΤΟΣ ΤΗΛΕΜΕΤΡΙΑΣ ΚΑΙ ΕΛΕΓΧΟΥ ΔΙΑΡΡΟΩΝ ΔΙΚΤΥΟΥ ΥΔΡΕΥΣΗΣ ΔΗΜΟΤΙΚΩΝ ΕΝΟΤΗΤΩΝ ΑΙΓΕΙΡΟΥ και Ν ΣΙΔΗΡΟΧΩΡΙΟΥ</v>
      </c>
      <c r="F119" s="407" t="str">
        <f>'Σύνολο έργων  αναλυτικά'!F123</f>
        <v>Ανατολικής Μακεδονίας, Θράκης</v>
      </c>
      <c r="G119" s="409">
        <f>'Σύνολο έργων  αναλυτικά'!G123</f>
        <v>1499620.79</v>
      </c>
      <c r="H119" s="410">
        <f>'Σύνολο έργων  αναλυτικά'!H123</f>
        <v>0</v>
      </c>
      <c r="I119" s="411">
        <f>'Σύνολο έργων  αναλυτικά'!I123</f>
        <v>0</v>
      </c>
      <c r="J119" s="411">
        <f>'Σύνολο έργων  αναλυτικά'!J123</f>
        <v>0</v>
      </c>
      <c r="K119" s="410">
        <f>'Σύνολο έργων  αναλυτικά'!K123</f>
        <v>0</v>
      </c>
      <c r="L119" s="410">
        <f>'Σύνολο έργων  αναλυτικά'!L123</f>
        <v>0</v>
      </c>
      <c r="M119" s="410">
        <f>'Σύνολο έργων  αναλυτικά'!M123</f>
        <v>1499620.79</v>
      </c>
      <c r="N119" s="410">
        <f>'Σύνολο έργων  αναλυτικά'!N123</f>
        <v>0</v>
      </c>
      <c r="O119" s="412">
        <f>'Σύνολο έργων  αναλυτικά'!O123</f>
        <v>0</v>
      </c>
      <c r="P119" s="410">
        <f>'Σύνολο έργων  αναλυτικά'!P123</f>
        <v>0</v>
      </c>
      <c r="Q119" s="413">
        <f>'Σύνολο έργων  αναλυτικά'!Q123</f>
        <v>0</v>
      </c>
      <c r="R119" s="413">
        <f>'Σύνολο έργων  αναλυτικά'!R123</f>
        <v>1349658.71</v>
      </c>
      <c r="S119" s="424">
        <f t="shared" si="11"/>
        <v>1499620.79</v>
      </c>
      <c r="T119" s="424">
        <f t="shared" si="12"/>
        <v>0</v>
      </c>
    </row>
    <row r="120" spans="1:20" s="6" customFormat="1" ht="40.5" customHeight="1" x14ac:dyDescent="0.25">
      <c r="A120" s="406">
        <f>'Σύνολο έργων  αναλυτικά'!A124</f>
        <v>118</v>
      </c>
      <c r="B120" s="407" t="str">
        <f>'Σύνολο έργων  αναλυτικά'!B124</f>
        <v>2040112-Ε.Υ.Δ. Ε.Π. ΠΕΡΙΦΕΡΕΙΑΣ ΑΝΑΤΟΛΙΚΗΣ ΜΑΚΕΔΟΝΙΑΣ &amp; ΘΡΑΚΗΣ</v>
      </c>
      <c r="C120" s="408" t="str">
        <f>'Σύνολο έργων  αναλυτικά'!C124</f>
        <v>4040102-ΔΗΜΟΤΙΚΗ ΕΠΙΧΕΙΡΗΣΗ ΥΔΡΕΥΣΗΣ - ΑΠΟΧΕΤΕΥΣΗΣ (ΔΕΥΑ) ΚΑΒΑΛΑΣ</v>
      </c>
      <c r="D120" s="406">
        <f>'Σύνολο έργων  αναλυτικά'!D124</f>
        <v>5033654</v>
      </c>
      <c r="E120" s="408" t="str">
        <f>'Σύνολο έργων  αναλυτικά'!E124</f>
        <v>Κατασκευή δικτύου ύδρευσης Δήμου Καβάλας Εσωτερικό δίκτυο Κοινότητας Αμυγδαλεώνα ΔΕ Φιλίππων</v>
      </c>
      <c r="F120" s="407" t="str">
        <f>'Σύνολο έργων  αναλυτικά'!F124</f>
        <v>Ανατολικής Μακεδονίας, Θράκης</v>
      </c>
      <c r="G120" s="409">
        <f>'Σύνολο έργων  αναλυτικά'!G124</f>
        <v>3478800</v>
      </c>
      <c r="H120" s="410">
        <f>'Σύνολο έργων  αναλυτικά'!H124</f>
        <v>0</v>
      </c>
      <c r="I120" s="411">
        <f>'Σύνολο έργων  αναλυτικά'!I124</f>
        <v>0</v>
      </c>
      <c r="J120" s="411">
        <f>'Σύνολο έργων  αναλυτικά'!J124</f>
        <v>0</v>
      </c>
      <c r="K120" s="410">
        <f>'Σύνολο έργων  αναλυτικά'!K124</f>
        <v>0</v>
      </c>
      <c r="L120" s="410">
        <f>'Σύνολο έργων  αναλυτικά'!L124</f>
        <v>3400000</v>
      </c>
      <c r="M120" s="410">
        <f>'Σύνολο έργων  αναλυτικά'!M124</f>
        <v>0</v>
      </c>
      <c r="N120" s="410">
        <f>'Σύνολο έργων  αναλυτικά'!N124</f>
        <v>0</v>
      </c>
      <c r="O120" s="412">
        <f>'Σύνολο έργων  αναλυτικά'!O124</f>
        <v>0</v>
      </c>
      <c r="P120" s="410">
        <f>'Σύνολο έργων  αναλυτικά'!P124</f>
        <v>78800</v>
      </c>
      <c r="Q120" s="413">
        <f>'Σύνολο έργων  αναλυτικά'!Q124</f>
        <v>0</v>
      </c>
      <c r="R120" s="413">
        <f>'Σύνολο έργων  αναλυτικά'!R124</f>
        <v>1207536.57</v>
      </c>
      <c r="S120" s="424">
        <f t="shared" si="11"/>
        <v>3478800</v>
      </c>
      <c r="T120" s="424">
        <f t="shared" si="12"/>
        <v>0</v>
      </c>
    </row>
    <row r="121" spans="1:20" s="6" customFormat="1" ht="40.5" customHeight="1" x14ac:dyDescent="0.25">
      <c r="A121" s="406">
        <f>'Σύνολο έργων  αναλυτικά'!A125</f>
        <v>119</v>
      </c>
      <c r="B121" s="407" t="str">
        <f>'Σύνολο έργων  αναλυτικά'!B125</f>
        <v>2040112-Ε.Υ.Δ. Ε.Π. ΠΕΡΙΦΕΡΕΙΑΣ ΑΝΑΤΟΛΙΚΗΣ ΜΑΚΕΔΟΝΙΑΣ &amp; ΘΡΑΚΗΣ</v>
      </c>
      <c r="C121" s="408" t="str">
        <f>'Σύνολο έργων  αναλυτικά'!C125</f>
        <v>4040105-ΔΕΥΑ  ΟΡΕΣΤΙΑΔΑΣ</v>
      </c>
      <c r="D121" s="406">
        <f>'Σύνολο έργων  αναλυτικά'!D125</f>
        <v>5034561</v>
      </c>
      <c r="E121" s="408" t="str">
        <f>'Σύνολο έργων  αναλυτικά'!E125</f>
        <v>Αντικατάσταση εσωτερικού δικτύου ύδρευσης οικισμού Πύργου Δήμου Ορεστιάδας</v>
      </c>
      <c r="F121" s="407" t="str">
        <f>'Σύνολο έργων  αναλυτικά'!F125</f>
        <v>Ανατολικής Μακεδονίας, Θράκης</v>
      </c>
      <c r="G121" s="409">
        <f>'Σύνολο έργων  αναλυτικά'!G125</f>
        <v>725000</v>
      </c>
      <c r="H121" s="410">
        <f>'Σύνολο έργων  αναλυτικά'!H125</f>
        <v>0</v>
      </c>
      <c r="I121" s="411">
        <f>'Σύνολο έργων  αναλυτικά'!I125</f>
        <v>0</v>
      </c>
      <c r="J121" s="411">
        <f>'Σύνολο έργων  αναλυτικά'!J125</f>
        <v>0</v>
      </c>
      <c r="K121" s="410">
        <f>'Σύνολο έργων  αναλυτικά'!K125</f>
        <v>0</v>
      </c>
      <c r="L121" s="410">
        <f>'Σύνολο έργων  αναλυτικά'!L125</f>
        <v>725000</v>
      </c>
      <c r="M121" s="410">
        <f>'Σύνολο έργων  αναλυτικά'!M125</f>
        <v>0</v>
      </c>
      <c r="N121" s="410">
        <f>'Σύνολο έργων  αναλυτικά'!N125</f>
        <v>0</v>
      </c>
      <c r="O121" s="412">
        <f>'Σύνολο έργων  αναλυτικά'!O125</f>
        <v>0</v>
      </c>
      <c r="P121" s="410">
        <f>'Σύνολο έργων  αναλυτικά'!P125</f>
        <v>0</v>
      </c>
      <c r="Q121" s="413">
        <f>'Σύνολο έργων  αναλυτικά'!Q125</f>
        <v>0</v>
      </c>
      <c r="R121" s="413">
        <f>'Σύνολο έργων  αναλυτικά'!R125</f>
        <v>317500</v>
      </c>
      <c r="S121" s="424">
        <f t="shared" si="11"/>
        <v>725000</v>
      </c>
      <c r="T121" s="424">
        <f t="shared" si="12"/>
        <v>0</v>
      </c>
    </row>
    <row r="122" spans="1:20" s="6" customFormat="1" ht="40.5" customHeight="1" x14ac:dyDescent="0.25">
      <c r="A122" s="406">
        <f>'Σύνολο έργων  αναλυτικά'!A126</f>
        <v>120</v>
      </c>
      <c r="B122" s="407" t="str">
        <f>'Σύνολο έργων  αναλυτικά'!B126</f>
        <v>2040112-Ε.Υ.Δ. Ε.Π. ΠΕΡΙΦΕΡΕΙΑΣ ΑΝΑΤΟΛΙΚΗΣ ΜΑΚΕΔΟΝΙΑΣ &amp; ΘΡΑΚΗΣ</v>
      </c>
      <c r="C122" s="408" t="str">
        <f>'Σύνολο έργων  αναλυτικά'!C126</f>
        <v>40109080-ΔΗΜΟΣ ΔΟΞΑΤΟΥ</v>
      </c>
      <c r="D122" s="406">
        <f>'Σύνολο έργων  αναλυτικά'!D126</f>
        <v>5034562</v>
      </c>
      <c r="E122" s="408" t="str">
        <f>'Σύνολο έργων  αναλυτικά'!E126</f>
        <v>ΑΝΤΙΚΑΤΑΣΤΑΣΗ ΕΞΩΤΕΡΙΚΟΥ ΔΙΚΤΥΟΥ ΥΔΡΕΥΣΗΣ ΤΚ ΚΥΡΓΙΩΝΠΗΓΑΔΙΩΝ ΔΗΜΟΥ ΔΟΞΑΤΟΥ</v>
      </c>
      <c r="F122" s="407" t="str">
        <f>'Σύνολο έργων  αναλυτικά'!F126</f>
        <v>Ανατολικής Μακεδονίας, Θράκης</v>
      </c>
      <c r="G122" s="409">
        <f>'Σύνολο έργων  αναλυτικά'!G126</f>
        <v>1790322.58</v>
      </c>
      <c r="H122" s="410">
        <f>'Σύνολο έργων  αναλυτικά'!H126</f>
        <v>0</v>
      </c>
      <c r="I122" s="411">
        <f>'Σύνολο έργων  αναλυτικά'!I126</f>
        <v>0</v>
      </c>
      <c r="J122" s="411">
        <f>'Σύνολο έργων  αναλυτικά'!J126</f>
        <v>1790322.58</v>
      </c>
      <c r="K122" s="410">
        <f>'Σύνολο έργων  αναλυτικά'!K126</f>
        <v>0</v>
      </c>
      <c r="L122" s="410">
        <f>'Σύνολο έργων  αναλυτικά'!L126</f>
        <v>0</v>
      </c>
      <c r="M122" s="410">
        <f>'Σύνολο έργων  αναλυτικά'!M126</f>
        <v>0</v>
      </c>
      <c r="N122" s="410">
        <f>'Σύνολο έργων  αναλυτικά'!N126</f>
        <v>0</v>
      </c>
      <c r="O122" s="412">
        <f>'Σύνολο έργων  αναλυτικά'!O126</f>
        <v>0</v>
      </c>
      <c r="P122" s="410">
        <f>'Σύνολο έργων  αναλυτικά'!P126</f>
        <v>0</v>
      </c>
      <c r="Q122" s="413">
        <f>'Σύνολο έργων  αναλυτικά'!Q126</f>
        <v>0</v>
      </c>
      <c r="R122" s="413">
        <f>'Σύνολο έργων  αναλυτικά'!R126</f>
        <v>747455.04</v>
      </c>
      <c r="S122" s="424">
        <f t="shared" si="11"/>
        <v>1790322.58</v>
      </c>
      <c r="T122" s="424">
        <f t="shared" si="12"/>
        <v>0</v>
      </c>
    </row>
    <row r="123" spans="1:20" s="6" customFormat="1" ht="40.5" customHeight="1" x14ac:dyDescent="0.25">
      <c r="A123" s="406">
        <f>'Σύνολο έργων  αναλυτικά'!A127</f>
        <v>121</v>
      </c>
      <c r="B123" s="407" t="str">
        <f>'Σύνολο έργων  αναλυτικά'!B127</f>
        <v>2040112-Ε.Υ.Δ. Ε.Π. ΠΕΡΙΦΕΡΕΙΑΣ ΑΝΑΤΟΛΙΚΗΣ ΜΑΚΕΔΟΝΙΑΣ &amp; ΘΡΑΚΗΣ</v>
      </c>
      <c r="C123" s="408" t="str">
        <f>'Σύνολο έργων  αναλυτικά'!C127</f>
        <v>40111008-ΔΗΜΟΣ ΣΑΜΟΘΡΑΚΗΣ</v>
      </c>
      <c r="D123" s="406">
        <f>'Σύνολο έργων  αναλυτικά'!D127</f>
        <v>5034581</v>
      </c>
      <c r="E123" s="408" t="str">
        <f>'Σύνολο έργων  αναλυτικά'!E127</f>
        <v>ΓΕΝΙΚΟ ΣΧΕΔΙΟ ΥΔΡΕΥΣΗΣ ΣΧΕΔΙΟ ΑΣΦΑΛΕΙΑΣ ΝΕΡΟΥ ΔΗΜΟΥ ΣΑΜΟΘΡΑΚΗΣ</v>
      </c>
      <c r="F123" s="407" t="str">
        <f>'Σύνολο έργων  αναλυτικά'!F127</f>
        <v>Ανατολικής Μακεδονίας, Θράκης</v>
      </c>
      <c r="G123" s="409">
        <f>'Σύνολο έργων  αναλυτικά'!G127</f>
        <v>117722.01</v>
      </c>
      <c r="H123" s="410">
        <f>'Σύνολο έργων  αναλυτικά'!H127</f>
        <v>0</v>
      </c>
      <c r="I123" s="411">
        <f>'Σύνολο έργων  αναλυτικά'!I127</f>
        <v>0</v>
      </c>
      <c r="J123" s="411">
        <f>'Σύνολο έργων  αναλυτικά'!J127</f>
        <v>0</v>
      </c>
      <c r="K123" s="410">
        <f>'Σύνολο έργων  αναλυτικά'!K127</f>
        <v>0</v>
      </c>
      <c r="L123" s="410">
        <f>'Σύνολο έργων  αναλυτικά'!L127</f>
        <v>0</v>
      </c>
      <c r="M123" s="410">
        <f>'Σύνολο έργων  αναλυτικά'!M127</f>
        <v>0</v>
      </c>
      <c r="N123" s="410">
        <f>'Σύνολο έργων  αναλυτικά'!N127</f>
        <v>117722.01</v>
      </c>
      <c r="O123" s="412">
        <f>'Σύνολο έργων  αναλυτικά'!O127</f>
        <v>0</v>
      </c>
      <c r="P123" s="410">
        <f>'Σύνολο έργων  αναλυτικά'!P127</f>
        <v>0</v>
      </c>
      <c r="Q123" s="413">
        <f>'Σύνολο έργων  αναλυτικά'!Q127</f>
        <v>0</v>
      </c>
      <c r="R123" s="413">
        <f>'Σύνολο έργων  αναλυτικά'!R127</f>
        <v>105618.21</v>
      </c>
      <c r="S123" s="424">
        <f t="shared" si="11"/>
        <v>117722.01</v>
      </c>
      <c r="T123" s="424">
        <f t="shared" si="12"/>
        <v>0</v>
      </c>
    </row>
    <row r="124" spans="1:20" s="6" customFormat="1" ht="40.5" customHeight="1" x14ac:dyDescent="0.25">
      <c r="A124" s="406">
        <f>'Σύνολο έργων  αναλυτικά'!A128</f>
        <v>122</v>
      </c>
      <c r="B124" s="407" t="str">
        <f>'Σύνολο έργων  αναλυτικά'!B128</f>
        <v>2040112-Ε.Υ.Δ. Ε.Π. ΠΕΡΙΦΕΡΕΙΑΣ ΑΝΑΤΟΛΙΚΗΣ ΜΑΚΕΔΟΝΙΑΣ &amp; ΘΡΑΚΗΣ</v>
      </c>
      <c r="C124" s="408" t="str">
        <f>'Σύνολο έργων  αναλυτικά'!C128</f>
        <v>4040101-ΔΕΥΑ  ΑΛΕΞΑΝΔΡΟΥΠΟΛΗΣ</v>
      </c>
      <c r="D124" s="406">
        <f>'Σύνολο έργων  αναλυτικά'!D128</f>
        <v>5034785</v>
      </c>
      <c r="E124" s="408" t="str">
        <f>'Σύνολο έργων  αναλυτικά'!E128</f>
        <v>ΚΑΤΑΣΚΕΥΗ ΚΑΤΑΘΛΙΠΤΙΚΟΥ ΑΓΩΓΟΥ ΓΙΑ ΤΗΝ ΕΝΙΣΧΥΣΗ ΔΕΦΕΡΩΝ</v>
      </c>
      <c r="F124" s="407" t="str">
        <f>'Σύνολο έργων  αναλυτικά'!F128</f>
        <v>Ανατολικής Μακεδονίας, Θράκης</v>
      </c>
      <c r="G124" s="409">
        <f>'Σύνολο έργων  αναλυτικά'!G128</f>
        <v>1938376</v>
      </c>
      <c r="H124" s="410">
        <f>'Σύνολο έργων  αναλυτικά'!H128</f>
        <v>0</v>
      </c>
      <c r="I124" s="411">
        <f>'Σύνολο έργων  αναλυτικά'!I128</f>
        <v>0</v>
      </c>
      <c r="J124" s="411">
        <f>'Σύνολο έργων  αναλυτικά'!J128</f>
        <v>1830000</v>
      </c>
      <c r="K124" s="410">
        <f>'Σύνολο έργων  αναλυτικά'!K128</f>
        <v>0</v>
      </c>
      <c r="L124" s="410">
        <f>'Σύνολο έργων  αναλυτικά'!L128</f>
        <v>0</v>
      </c>
      <c r="M124" s="410">
        <f>'Σύνολο έργων  αναλυτικά'!M128</f>
        <v>0</v>
      </c>
      <c r="N124" s="410">
        <f>'Σύνολο έργων  αναλυτικά'!N128</f>
        <v>0</v>
      </c>
      <c r="O124" s="412">
        <f>'Σύνολο έργων  αναλυτικά'!O128</f>
        <v>0</v>
      </c>
      <c r="P124" s="410">
        <f>'Σύνολο έργων  αναλυτικά'!P128</f>
        <v>108376</v>
      </c>
      <c r="Q124" s="413">
        <f>'Σύνολο έργων  αναλυτικά'!Q128</f>
        <v>0</v>
      </c>
      <c r="R124" s="413">
        <f>'Σύνολο έργων  αναλυτικά'!R128</f>
        <v>1023376</v>
      </c>
      <c r="S124" s="424">
        <f t="shared" si="11"/>
        <v>1938376</v>
      </c>
      <c r="T124" s="424">
        <f t="shared" si="12"/>
        <v>0</v>
      </c>
    </row>
    <row r="125" spans="1:20" s="6" customFormat="1" ht="40.5" customHeight="1" x14ac:dyDescent="0.25">
      <c r="A125" s="406">
        <f>'Σύνολο έργων  αναλυτικά'!A129</f>
        <v>123</v>
      </c>
      <c r="B125" s="407" t="str">
        <f>'Σύνολο έργων  αναλυτικά'!B129</f>
        <v>2040112-Ε.Υ.Δ. Ε.Π. ΠΕΡΙΦΕΡΕΙΑΣ ΑΝΑΤΟΛΙΚΗΣ ΜΑΚΕΔΟΝΙΑΣ &amp; ΘΡΑΚΗΣ</v>
      </c>
      <c r="C125" s="408" t="str">
        <f>'Σύνολο έργων  αναλυτικά'!C129</f>
        <v>40137006-ΔΗΜΟΣ ΤΟΠΕΙΡΟΥ</v>
      </c>
      <c r="D125" s="406">
        <f>'Σύνολο έργων  αναλυτικά'!D129</f>
        <v>5034828</v>
      </c>
      <c r="E125" s="408" t="str">
        <f>'Σύνολο έργων  αναλυτικά'!E129</f>
        <v>ΑΝΤΙΚΑΤΑΣΤΑΣΗ ΚΕΝΤΡΙΚΟΥ ΑΓΩΓΟΥ ΥΔΡΕΥΣΗΣ ΔΗΜΟΥ ΤΟΠΕΙΡΟΥ</v>
      </c>
      <c r="F125" s="407" t="str">
        <f>'Σύνολο έργων  αναλυτικά'!F129</f>
        <v>Ανατολικής Μακεδονίας, Θράκης</v>
      </c>
      <c r="G125" s="409">
        <f>'Σύνολο έργων  αναλυτικά'!G129</f>
        <v>3565100</v>
      </c>
      <c r="H125" s="410">
        <f>'Σύνολο έργων  αναλυτικά'!H129</f>
        <v>0</v>
      </c>
      <c r="I125" s="411">
        <f>'Σύνολο έργων  αναλυτικά'!I129</f>
        <v>0</v>
      </c>
      <c r="J125" s="411">
        <f>'Σύνολο έργων  αναλυτικά'!J129</f>
        <v>3500000</v>
      </c>
      <c r="K125" s="410">
        <f>'Σύνολο έργων  αναλυτικά'!K129</f>
        <v>0</v>
      </c>
      <c r="L125" s="410">
        <f>'Σύνολο έργων  αναλυτικά'!L129</f>
        <v>0</v>
      </c>
      <c r="M125" s="410">
        <f>'Σύνολο έργων  αναλυτικά'!M129</f>
        <v>0</v>
      </c>
      <c r="N125" s="410">
        <f>'Σύνολο έργων  αναλυτικά'!N129</f>
        <v>0</v>
      </c>
      <c r="O125" s="412">
        <f>'Σύνολο έργων  αναλυτικά'!O129</f>
        <v>0</v>
      </c>
      <c r="P125" s="410">
        <f>'Σύνολο έργων  αναλυτικά'!P129</f>
        <v>65100</v>
      </c>
      <c r="Q125" s="413">
        <f>'Σύνολο έργων  αναλυτικά'!Q129</f>
        <v>0</v>
      </c>
      <c r="R125" s="413">
        <f>'Σύνολο έργων  αναλυτικά'!R129</f>
        <v>1750000</v>
      </c>
      <c r="S125" s="424">
        <f t="shared" si="11"/>
        <v>3565100</v>
      </c>
      <c r="T125" s="424">
        <f t="shared" si="12"/>
        <v>0</v>
      </c>
    </row>
    <row r="126" spans="1:20" s="6" customFormat="1" ht="40.5" customHeight="1" x14ac:dyDescent="0.25">
      <c r="A126" s="406">
        <f>'Σύνολο έργων  αναλυτικά'!A130</f>
        <v>124</v>
      </c>
      <c r="B126" s="407" t="str">
        <f>'Σύνολο έργων  αναλυτικά'!B130</f>
        <v>2040112-Ε.Υ.Δ. Ε.Π. ΠΕΡΙΦΕΡΕΙΑΣ ΑΝΑΤΟΛΙΚΗΣ ΜΑΚΕΔΟΝΙΑΣ &amp; ΘΡΑΚΗΣ</v>
      </c>
      <c r="C126" s="408" t="str">
        <f>'Σύνολο έργων  αναλυτικά'!C130</f>
        <v>40137046-ΔΗΜΟΣ ΜΥΚΗΣ</v>
      </c>
      <c r="D126" s="406">
        <f>'Σύνολο έργων  αναλυτικά'!D130</f>
        <v>5034839</v>
      </c>
      <c r="E126" s="408" t="str">
        <f>'Σύνολο έργων  αναλυτικά'!E130</f>
        <v>Βελτίωση Αντικατάσταση Δικτύων Ύδρευσης Οικισμών Δήμου Μύκης</v>
      </c>
      <c r="F126" s="407" t="str">
        <f>'Σύνολο έργων  αναλυτικά'!F130</f>
        <v>Ανατολικής Μακεδονίας, Θράκης</v>
      </c>
      <c r="G126" s="409">
        <f>'Σύνολο έργων  αναλυτικά'!G130</f>
        <v>1957384.55</v>
      </c>
      <c r="H126" s="410">
        <f>'Σύνολο έργων  αναλυτικά'!H130</f>
        <v>0</v>
      </c>
      <c r="I126" s="411">
        <f>'Σύνολο έργων  αναλυτικά'!I130</f>
        <v>0</v>
      </c>
      <c r="J126" s="411">
        <f>'Σύνολο έργων  αναλυτικά'!J130</f>
        <v>0</v>
      </c>
      <c r="K126" s="410">
        <f>'Σύνολο έργων  αναλυτικά'!K130</f>
        <v>0</v>
      </c>
      <c r="L126" s="410">
        <f>'Σύνολο έργων  αναλυτικά'!L130</f>
        <v>1854000</v>
      </c>
      <c r="M126" s="410">
        <f>'Σύνολο έργων  αναλυτικά'!M130</f>
        <v>0</v>
      </c>
      <c r="N126" s="410">
        <f>'Σύνολο έργων  αναλυτικά'!N130</f>
        <v>0</v>
      </c>
      <c r="O126" s="412">
        <f>'Σύνολο έργων  αναλυτικά'!O130</f>
        <v>0</v>
      </c>
      <c r="P126" s="410">
        <f>'Σύνολο έργων  αναλυτικά'!P130</f>
        <v>103384.55</v>
      </c>
      <c r="Q126" s="413">
        <f>'Σύνολο έργων  αναλυτικά'!Q130</f>
        <v>0</v>
      </c>
      <c r="R126" s="413">
        <f>'Σύνολο έργων  αναλυτικά'!R130</f>
        <v>1003084.55</v>
      </c>
      <c r="S126" s="424">
        <f t="shared" si="11"/>
        <v>1957384.55</v>
      </c>
      <c r="T126" s="424">
        <f t="shared" si="12"/>
        <v>0</v>
      </c>
    </row>
    <row r="127" spans="1:20" s="6" customFormat="1" ht="40.5" customHeight="1" x14ac:dyDescent="0.25">
      <c r="A127" s="406">
        <f>'Σύνολο έργων  αναλυτικά'!A131</f>
        <v>125</v>
      </c>
      <c r="B127" s="407" t="str">
        <f>'Σύνολο έργων  αναλυτικά'!B131</f>
        <v>2040112-Ε.Υ.Δ. Ε.Π. ΠΕΡΙΦΕΡΕΙΑΣ ΑΝΑΤΟΛΙΚΗΣ ΜΑΚΕΔΟΝΙΑΣ &amp; ΘΡΑΚΗΣ</v>
      </c>
      <c r="C127" s="408" t="str">
        <f>'Σύνολο έργων  αναλυτικά'!C131</f>
        <v>40121003-ΔΗΜΟΣ ΘΑΣΟΥ</v>
      </c>
      <c r="D127" s="406">
        <f>'Σύνολο έργων  αναλυτικά'!D131</f>
        <v>5034841</v>
      </c>
      <c r="E127" s="408" t="str">
        <f>'Σύνολο έργων  αναλυτικά'!E131</f>
        <v>ΔΙΚΤΥΟ ΥΔΡΕΥΣΗΣ ΟΙΚΙΣΜΟΥ ΣΚΑΛΑΣ ΚΑΛΛΙΡΑΧΗΣ ΤΟΥ ΔΗΜΟΥ ΘΑΣΟΥ</v>
      </c>
      <c r="F127" s="407" t="str">
        <f>'Σύνολο έργων  αναλυτικά'!F131</f>
        <v>Ανατολικής Μακεδονίας, Θράκης</v>
      </c>
      <c r="G127" s="409">
        <f>'Σύνολο έργων  αναλυτικά'!G131</f>
        <v>2385311.4</v>
      </c>
      <c r="H127" s="410">
        <f>'Σύνολο έργων  αναλυτικά'!H131</f>
        <v>0</v>
      </c>
      <c r="I127" s="411">
        <f>'Σύνολο έργων  αναλυτικά'!I131</f>
        <v>0</v>
      </c>
      <c r="J127" s="411">
        <f>'Σύνολο έργων  αναλυτικά'!J131</f>
        <v>0</v>
      </c>
      <c r="K127" s="410">
        <f>'Σύνολο έργων  αναλυτικά'!K131</f>
        <v>0</v>
      </c>
      <c r="L127" s="410">
        <f>'Σύνολο έργων  αναλυτικά'!L131</f>
        <v>2305311.4</v>
      </c>
      <c r="M127" s="410">
        <f>'Σύνολο έργων  αναλυτικά'!M131</f>
        <v>0</v>
      </c>
      <c r="N127" s="410">
        <f>'Σύνολο έργων  αναλυτικά'!N131</f>
        <v>0</v>
      </c>
      <c r="O127" s="412">
        <f>'Σύνολο έργων  αναλυτικά'!O131</f>
        <v>0</v>
      </c>
      <c r="P127" s="410">
        <f>'Σύνολο έργων  αναλυτικά'!P131</f>
        <v>80000</v>
      </c>
      <c r="Q127" s="413">
        <f>'Σύνολο έργων  αναλυτικά'!Q131</f>
        <v>0</v>
      </c>
      <c r="R127" s="413">
        <f>'Σύνολο έργων  αναλυτικά'!R131</f>
        <v>1202655.7</v>
      </c>
      <c r="S127" s="424">
        <f t="shared" si="11"/>
        <v>2385311.4</v>
      </c>
      <c r="T127" s="424">
        <f t="shared" si="12"/>
        <v>0</v>
      </c>
    </row>
    <row r="128" spans="1:20" s="6" customFormat="1" ht="40.5" customHeight="1" x14ac:dyDescent="0.25">
      <c r="A128" s="406">
        <f>'Σύνολο έργων  αναλυτικά'!A132</f>
        <v>126</v>
      </c>
      <c r="B128" s="407" t="str">
        <f>'Σύνολο έργων  αναλυτικά'!B132</f>
        <v>2040112-Ε.Υ.Δ. Ε.Π. ΠΕΡΙΦΕΡΕΙΑΣ ΑΝΑΤΟΛΙΚΗΣ ΜΑΚΕΔΟΝΙΑΣ &amp; ΘΡΑΚΗΣ</v>
      </c>
      <c r="C128" s="408" t="str">
        <f>'Σύνολο έργων  αναλυτικά'!C132</f>
        <v>4040105-ΔΕΥΑ  ΟΡΕΣΤΙΑΔΑΣ</v>
      </c>
      <c r="D128" s="406">
        <f>'Σύνολο έργων  αναλυτικά'!D132</f>
        <v>5034907</v>
      </c>
      <c r="E128" s="408" t="str">
        <f>'Σύνολο έργων  αναλυτικά'!E132</f>
        <v>ΓΕΝΙΚΟ ΣΧΕΔΙΟ ΥΔΡΕΥΣΗΣ ΚΑΙ ΣΧΕΔΙΟ ΑΣΦΑΛΕΙΑΣ ΝΕΡΟΥ ΔΕΥΑ ΟΡΕΣΤΙΑΔΑΣ</v>
      </c>
      <c r="F128" s="407" t="str">
        <f>'Σύνολο έργων  αναλυτικά'!F132</f>
        <v>Ανατολικής Μακεδονίας, Θράκης</v>
      </c>
      <c r="G128" s="409">
        <f>'Σύνολο έργων  αναλυτικά'!G132</f>
        <v>198892.19</v>
      </c>
      <c r="H128" s="410">
        <f>'Σύνολο έργων  αναλυτικά'!H132</f>
        <v>0</v>
      </c>
      <c r="I128" s="411">
        <f>'Σύνολο έργων  αναλυτικά'!I132</f>
        <v>0</v>
      </c>
      <c r="J128" s="411">
        <f>'Σύνολο έργων  αναλυτικά'!J132</f>
        <v>0</v>
      </c>
      <c r="K128" s="410">
        <f>'Σύνολο έργων  αναλυτικά'!K132</f>
        <v>0</v>
      </c>
      <c r="L128" s="410">
        <f>'Σύνολο έργων  αναλυτικά'!L132</f>
        <v>0</v>
      </c>
      <c r="M128" s="410">
        <f>'Σύνολο έργων  αναλυτικά'!M132</f>
        <v>0</v>
      </c>
      <c r="N128" s="410">
        <f>'Σύνολο έργων  αναλυτικά'!N132</f>
        <v>198892.19</v>
      </c>
      <c r="O128" s="412">
        <f>'Σύνολο έργων  αναλυτικά'!O132</f>
        <v>0</v>
      </c>
      <c r="P128" s="410">
        <f>'Σύνολο έργων  αναλυτικά'!P132</f>
        <v>0</v>
      </c>
      <c r="Q128" s="413">
        <f>'Σύνολο έργων  αναλυτικά'!Q132</f>
        <v>0</v>
      </c>
      <c r="R128" s="413">
        <f>'Σύνολο έργων  αναλυτικά'!R132</f>
        <v>197569.46</v>
      </c>
      <c r="S128" s="424">
        <f t="shared" si="11"/>
        <v>198892.19</v>
      </c>
      <c r="T128" s="424">
        <f t="shared" si="12"/>
        <v>0</v>
      </c>
    </row>
    <row r="129" spans="1:20" s="6" customFormat="1" ht="40.5" customHeight="1" x14ac:dyDescent="0.25">
      <c r="A129" s="406">
        <f>'Σύνολο έργων  αναλυτικά'!A133</f>
        <v>127</v>
      </c>
      <c r="B129" s="407" t="str">
        <f>'Σύνολο έργων  αναλυτικά'!B133</f>
        <v>2040112-Ε.Υ.Δ. Ε.Π. ΠΕΡΙΦΕΡΕΙΑΣ ΑΝΑΤΟΛΙΚΗΣ ΜΑΚΕΔΟΝΙΑΣ &amp; ΘΡΑΚΗΣ</v>
      </c>
      <c r="C129" s="408" t="str">
        <f>'Σύνολο έργων  αναλυτικά'!C133</f>
        <v>40109080-ΔΗΜΟΣ ΔΟΞΑΤΟΥ</v>
      </c>
      <c r="D129" s="406">
        <f>'Σύνολο έργων  αναλυτικά'!D133</f>
        <v>5034938</v>
      </c>
      <c r="E129" s="408" t="str">
        <f>'Σύνολο έργων  αναλυτικά'!E133</f>
        <v>ΑΝΤΙΚΑΤΑΣΤΑΣΗ ΚΕΝΤΡΙΚΟΥ ΔΙΚΤΥΟΥ ΥΔΡΕΥΣΗΣ ΚΑΛΑΜΠΑΚΙΟΥ</v>
      </c>
      <c r="F129" s="407" t="str">
        <f>'Σύνολο έργων  αναλυτικά'!F133</f>
        <v>Ανατολικής Μακεδονίας, Θράκης</v>
      </c>
      <c r="G129" s="409">
        <f>'Σύνολο έργων  αναλυτικά'!G133</f>
        <v>1895161.29</v>
      </c>
      <c r="H129" s="410">
        <f>'Σύνολο έργων  αναλυτικά'!H133</f>
        <v>0</v>
      </c>
      <c r="I129" s="411">
        <f>'Σύνολο έργων  αναλυτικά'!I133</f>
        <v>0</v>
      </c>
      <c r="J129" s="411">
        <f>'Σύνολο έργων  αναλυτικά'!J133</f>
        <v>1895161.29</v>
      </c>
      <c r="K129" s="410">
        <f>'Σύνολο έργων  αναλυτικά'!K133</f>
        <v>0</v>
      </c>
      <c r="L129" s="410">
        <f>'Σύνολο έργων  αναλυτικά'!L133</f>
        <v>0</v>
      </c>
      <c r="M129" s="410">
        <f>'Σύνολο έργων  αναλυτικά'!M133</f>
        <v>0</v>
      </c>
      <c r="N129" s="410">
        <f>'Σύνολο έργων  αναλυτικά'!N133</f>
        <v>0</v>
      </c>
      <c r="O129" s="412">
        <f>'Σύνολο έργων  αναλυτικά'!O133</f>
        <v>0</v>
      </c>
      <c r="P129" s="410">
        <f>'Σύνολο έργων  αναλυτικά'!P133</f>
        <v>0</v>
      </c>
      <c r="Q129" s="413">
        <f>'Σύνολο έργων  αναλυτικά'!Q133</f>
        <v>0</v>
      </c>
      <c r="R129" s="413">
        <f>'Σύνολο έργων  αναλυτικά'!R133</f>
        <v>730774.19</v>
      </c>
      <c r="S129" s="424">
        <f t="shared" si="11"/>
        <v>1895161.29</v>
      </c>
      <c r="T129" s="424">
        <f t="shared" si="12"/>
        <v>0</v>
      </c>
    </row>
    <row r="130" spans="1:20" s="6" customFormat="1" ht="40.5" customHeight="1" x14ac:dyDescent="0.25">
      <c r="A130" s="406">
        <f>'Σύνολο έργων  αναλυτικά'!A134</f>
        <v>128</v>
      </c>
      <c r="B130" s="407" t="str">
        <f>'Σύνολο έργων  αναλυτικά'!B134</f>
        <v>2040112-Ε.Υ.Δ. Ε.Π. ΠΕΡΙΦΕΡΕΙΑΣ ΑΝΑΤΟΛΙΚΗΣ ΜΑΚΕΔΟΝΙΑΣ &amp; ΘΡΑΚΗΣ</v>
      </c>
      <c r="C130" s="408" t="str">
        <f>'Σύνολο έργων  αναλυτικά'!C134</f>
        <v>40111008-ΔΗΜΟΣ ΣΑΜΟΘΡΑΚΗΣ</v>
      </c>
      <c r="D130" s="406">
        <f>'Σύνολο έργων  αναλυτικά'!D134</f>
        <v>5034949</v>
      </c>
      <c r="E130" s="408" t="str">
        <f>'Σύνολο έργων  αναλυτικά'!E134</f>
        <v>ΑΝΤΙΚΑΤΑΣΤΑΣΗ ΕΣΩΤΕΡΙΚΟΥ ΔΙΚΤΥΟΥ ΥΔΡΕΥΣΗΣ ΑΛΩΝΙΩΝ ΔΗΜΟΥ ΣΑΜΟΘΡΑΚΗΣ</v>
      </c>
      <c r="F130" s="407" t="str">
        <f>'Σύνολο έργων  αναλυτικά'!F134</f>
        <v>Ανατολικής Μακεδονίας, Θράκης</v>
      </c>
      <c r="G130" s="409">
        <f>'Σύνολο έργων  αναλυτικά'!G134</f>
        <v>640000</v>
      </c>
      <c r="H130" s="410">
        <f>'Σύνολο έργων  αναλυτικά'!H134</f>
        <v>0</v>
      </c>
      <c r="I130" s="411">
        <f>'Σύνολο έργων  αναλυτικά'!I134</f>
        <v>0</v>
      </c>
      <c r="J130" s="411">
        <f>'Σύνολο έργων  αναλυτικά'!J134</f>
        <v>0</v>
      </c>
      <c r="K130" s="410">
        <f>'Σύνολο έργων  αναλυτικά'!K134</f>
        <v>0</v>
      </c>
      <c r="L130" s="410">
        <f>'Σύνολο έργων  αναλυτικά'!L134</f>
        <v>640000</v>
      </c>
      <c r="M130" s="410">
        <f>'Σύνολο έργων  αναλυτικά'!M134</f>
        <v>0</v>
      </c>
      <c r="N130" s="410">
        <f>'Σύνολο έργων  αναλυτικά'!N134</f>
        <v>0</v>
      </c>
      <c r="O130" s="412">
        <f>'Σύνολο έργων  αναλυτικά'!O134</f>
        <v>0</v>
      </c>
      <c r="P130" s="410">
        <f>'Σύνολο έργων  αναλυτικά'!P134</f>
        <v>0</v>
      </c>
      <c r="Q130" s="413">
        <f>'Σύνολο έργων  αναλυτικά'!Q134</f>
        <v>0</v>
      </c>
      <c r="R130" s="413">
        <f>'Σύνολο έργων  αναλυτικά'!R134</f>
        <v>271349.52</v>
      </c>
      <c r="S130" s="424">
        <f t="shared" si="11"/>
        <v>640000</v>
      </c>
      <c r="T130" s="424">
        <f t="shared" si="12"/>
        <v>0</v>
      </c>
    </row>
    <row r="131" spans="1:20" s="6" customFormat="1" ht="40.5" customHeight="1" x14ac:dyDescent="0.25">
      <c r="A131" s="406">
        <f>'Σύνολο έργων  αναλυτικά'!A135</f>
        <v>129</v>
      </c>
      <c r="B131" s="407" t="str">
        <f>'Σύνολο έργων  αναλυτικά'!B135</f>
        <v>2040112-Ε.Υ.Δ. Ε.Π. ΠΕΡΙΦΕΡΕΙΑΣ ΑΝΑΤΟΛΙΚΗΣ ΜΑΚΕΔΟΝΙΑΣ &amp; ΘΡΑΚΗΣ</v>
      </c>
      <c r="C131" s="408" t="str">
        <f>'Σύνολο έργων  αναλυτικά'!C135</f>
        <v>40121003-ΔΗΜΟΣ ΘΑΣΟΥ</v>
      </c>
      <c r="D131" s="406">
        <f>'Σύνολο έργων  αναλυτικά'!D135</f>
        <v>5035045</v>
      </c>
      <c r="E131" s="408" t="str">
        <f>'Σύνολο έργων  αναλυτικά'!E135</f>
        <v>ΔΙΚΤΥΟ ΥΔΡΕΥΣΗΣ ΟΙΚΙΣΜΟΥ ΠΡΙΝΟΥ ΟΡΜΟΥ ΠΡΙΝΟΥ ΔΗΜΟΥ ΘΑΣΟΥ</v>
      </c>
      <c r="F131" s="407" t="str">
        <f>'Σύνολο έργων  αναλυτικά'!F135</f>
        <v>Ανατολικής Μακεδονίας, Θράκης</v>
      </c>
      <c r="G131" s="409">
        <f>'Σύνολο έργων  αναλυτικά'!G135</f>
        <v>2750000</v>
      </c>
      <c r="H131" s="410">
        <f>'Σύνολο έργων  αναλυτικά'!H135</f>
        <v>0</v>
      </c>
      <c r="I131" s="411">
        <f>'Σύνολο έργων  αναλυτικά'!I135</f>
        <v>0</v>
      </c>
      <c r="J131" s="411">
        <f>'Σύνολο έργων  αναλυτικά'!J135</f>
        <v>0</v>
      </c>
      <c r="K131" s="410">
        <f>'Σύνολο έργων  αναλυτικά'!K135</f>
        <v>0</v>
      </c>
      <c r="L131" s="410">
        <f>'Σύνολο έργων  αναλυτικά'!L135</f>
        <v>2750000</v>
      </c>
      <c r="M131" s="410">
        <f>'Σύνολο έργων  αναλυτικά'!M135</f>
        <v>0</v>
      </c>
      <c r="N131" s="410">
        <f>'Σύνολο έργων  αναλυτικά'!N135</f>
        <v>0</v>
      </c>
      <c r="O131" s="412">
        <f>'Σύνολο έργων  αναλυτικά'!O135</f>
        <v>0</v>
      </c>
      <c r="P131" s="410">
        <f>'Σύνολο έργων  αναλυτικά'!P135</f>
        <v>0</v>
      </c>
      <c r="Q131" s="413">
        <f>'Σύνολο έργων  αναλυτικά'!Q135</f>
        <v>0</v>
      </c>
      <c r="R131" s="413">
        <f>'Σύνολο έργων  αναλυτικά'!R135</f>
        <v>1198657.8500000001</v>
      </c>
      <c r="S131" s="424">
        <f t="shared" si="11"/>
        <v>2750000</v>
      </c>
      <c r="T131" s="424">
        <f t="shared" si="12"/>
        <v>0</v>
      </c>
    </row>
    <row r="132" spans="1:20" s="6" customFormat="1" ht="40.5" customHeight="1" x14ac:dyDescent="0.25">
      <c r="A132" s="406">
        <f>'Σύνολο έργων  αναλυτικά'!A136</f>
        <v>130</v>
      </c>
      <c r="B132" s="407" t="str">
        <f>'Σύνολο έργων  αναλυτικά'!B136</f>
        <v>2040112-Ε.Υ.Δ. Ε.Π. ΠΕΡΙΦΕΡΕΙΑΣ ΑΝΑΤΟΛΙΚΗΣ ΜΑΚΕΔΟΝΙΑΣ &amp; ΘΡΑΚΗΣ</v>
      </c>
      <c r="C132" s="408" t="str">
        <f>'Σύνολο έργων  αναλυτικά'!C136</f>
        <v>40121003-ΔΗΜΟΣ ΘΑΣΟΥ</v>
      </c>
      <c r="D132" s="406">
        <f>'Σύνολο έργων  αναλυτικά'!D136</f>
        <v>5035066</v>
      </c>
      <c r="E132" s="408" t="str">
        <f>'Σύνολο έργων  αναλυτικά'!E136</f>
        <v>ΔΙΚΤΥΟ ΥΔΡΕΥΣΗΣ ΟΙΚΙΣΜΟΥ ΣΚΑΛΑΣ ΜΑΡΙΩΝ ΔΗΜΟΥ ΘΑΣΟΥ</v>
      </c>
      <c r="F132" s="407" t="str">
        <f>'Σύνολο έργων  αναλυτικά'!F136</f>
        <v>Ανατολικής Μακεδονίας, Θράκης</v>
      </c>
      <c r="G132" s="409">
        <f>'Σύνολο έργων  αναλυτικά'!G136</f>
        <v>795000</v>
      </c>
      <c r="H132" s="410">
        <f>'Σύνολο έργων  αναλυτικά'!H136</f>
        <v>0</v>
      </c>
      <c r="I132" s="411">
        <f>'Σύνολο έργων  αναλυτικά'!I136</f>
        <v>0</v>
      </c>
      <c r="J132" s="411">
        <f>'Σύνολο έργων  αναλυτικά'!J136</f>
        <v>0</v>
      </c>
      <c r="K132" s="410">
        <f>'Σύνολο έργων  αναλυτικά'!K136</f>
        <v>0</v>
      </c>
      <c r="L132" s="410">
        <f>'Σύνολο έργων  αναλυτικά'!L136</f>
        <v>795000</v>
      </c>
      <c r="M132" s="410">
        <f>'Σύνολο έργων  αναλυτικά'!M136</f>
        <v>0</v>
      </c>
      <c r="N132" s="410">
        <f>'Σύνολο έργων  αναλυτικά'!N136</f>
        <v>0</v>
      </c>
      <c r="O132" s="412">
        <f>'Σύνολο έργων  αναλυτικά'!O136</f>
        <v>0</v>
      </c>
      <c r="P132" s="410">
        <f>'Σύνολο έργων  αναλυτικά'!P136</f>
        <v>0</v>
      </c>
      <c r="Q132" s="413">
        <f>'Σύνολο έργων  αναλυτικά'!Q136</f>
        <v>0</v>
      </c>
      <c r="R132" s="413">
        <f>'Σύνολο έργων  αναλυτικά'!R136</f>
        <v>332092.59999999998</v>
      </c>
      <c r="S132" s="424">
        <f t="shared" si="11"/>
        <v>795000</v>
      </c>
      <c r="T132" s="424">
        <f t="shared" si="12"/>
        <v>0</v>
      </c>
    </row>
    <row r="133" spans="1:20" s="6" customFormat="1" ht="40.5" customHeight="1" x14ac:dyDescent="0.25">
      <c r="A133" s="406">
        <f>'Σύνολο έργων  αναλυτικά'!A137</f>
        <v>131</v>
      </c>
      <c r="B133" s="407" t="str">
        <f>'Σύνολο έργων  αναλυτικά'!B137</f>
        <v>2040112-Ε.Υ.Δ. Ε.Π. ΠΕΡΙΦΕΡΕΙΑΣ ΑΝΑΤΟΛΙΚΗΣ ΜΑΚΕΔΟΝΙΑΣ &amp; ΘΡΑΚΗΣ</v>
      </c>
      <c r="C133" s="408" t="str">
        <f>'Σύνολο έργων  αναλυτικά'!C137</f>
        <v>4042109-ΔΗΜΟΤΙΚΗ ΕΠΙΧΕΙΡΗΣΗ ΥΔΡΕΥΣΗΣ ΑΠΟΧΕΤΕΥΣΗΣ ΑΡΔΕΥΣΗΣ ΔΗΜΟΥ ΠΑΓΓΑΙΟΥ</v>
      </c>
      <c r="D133" s="406">
        <f>'Σύνολο έργων  αναλυτικά'!D137</f>
        <v>5035093</v>
      </c>
      <c r="E133" s="408" t="str">
        <f>'Σύνολο έργων  αναλυτικά'!E137</f>
        <v>ΓΕΝΙΚΟ ΣΧΕΔΙΟ ΥΔΡΕΥΣΗΣ ΣΧΕΔΙΟ ΑΣΦΑΛΕΙΑΣ ΝΕΡΟΥ ΔΗΜΟΥ ΠΑΓΓΑΙΟΥ</v>
      </c>
      <c r="F133" s="407" t="str">
        <f>'Σύνολο έργων  αναλυτικά'!F137</f>
        <v>Ανατολικής Μακεδονίας, Θράκης</v>
      </c>
      <c r="G133" s="409">
        <f>'Σύνολο έργων  αναλυτικά'!G137</f>
        <v>216789.16</v>
      </c>
      <c r="H133" s="410">
        <f>'Σύνολο έργων  αναλυτικά'!H137</f>
        <v>0</v>
      </c>
      <c r="I133" s="411">
        <f>'Σύνολο έργων  αναλυτικά'!I137</f>
        <v>0</v>
      </c>
      <c r="J133" s="411">
        <f>'Σύνολο έργων  αναλυτικά'!J137</f>
        <v>0</v>
      </c>
      <c r="K133" s="410">
        <f>'Σύνολο έργων  αναλυτικά'!K137</f>
        <v>0</v>
      </c>
      <c r="L133" s="410">
        <f>'Σύνολο έργων  αναλυτικά'!L137</f>
        <v>0</v>
      </c>
      <c r="M133" s="410">
        <f>'Σύνολο έργων  αναλυτικά'!M137</f>
        <v>0</v>
      </c>
      <c r="N133" s="410">
        <f>'Σύνολο έργων  αναλυτικά'!N137</f>
        <v>216789.16</v>
      </c>
      <c r="O133" s="412">
        <f>'Σύνολο έργων  αναλυτικά'!O137</f>
        <v>0</v>
      </c>
      <c r="P133" s="410">
        <f>'Σύνολο έργων  αναλυτικά'!P137</f>
        <v>0</v>
      </c>
      <c r="Q133" s="413">
        <f>'Σύνολο έργων  αναλυτικά'!Q137</f>
        <v>0</v>
      </c>
      <c r="R133" s="413">
        <f>'Σύνολο έργων  αναλυτικά'!R137</f>
        <v>216789.16</v>
      </c>
      <c r="S133" s="424">
        <f t="shared" si="11"/>
        <v>216789.16</v>
      </c>
      <c r="T133" s="424">
        <f t="shared" si="12"/>
        <v>0</v>
      </c>
    </row>
    <row r="134" spans="1:20" s="6" customFormat="1" ht="40.5" customHeight="1" x14ac:dyDescent="0.25">
      <c r="A134" s="406">
        <f>'Σύνολο έργων  αναλυτικά'!A138</f>
        <v>132</v>
      </c>
      <c r="B134" s="407" t="str">
        <f>'Σύνολο έργων  αναλυτικά'!B138</f>
        <v>2040112-Ε.Υ.Δ. Ε.Π. ΠΕΡΙΦΕΡΕΙΑΣ ΑΝΑΤΟΛΙΚΗΣ ΜΑΚΕΔΟΝΙΑΣ &amp; ΘΡΑΚΗΣ</v>
      </c>
      <c r="C134" s="408" t="str">
        <f>'Σύνολο έργων  αναλυτικά'!C138</f>
        <v>40121092-ΔΗΜΟΣ ΠΑΓΓΑΙΟΥ</v>
      </c>
      <c r="D134" s="406">
        <f>'Σύνολο έργων  αναλυτικά'!D138</f>
        <v>5035315</v>
      </c>
      <c r="E134" s="408" t="str">
        <f>'Σύνολο έργων  αναλυτικά'!E138</f>
        <v>ΚΑΤΑΣΚΕΥΗ ΕΞΩΤΕΡΙΚΟΥ ΔΙΚΤΥΟΥ ΥΔΡΕΥΣΗΣ ΚΑΙ ΔΕΞΑΜΕΝΗΣ ΥΔΡΕΥΣΗΣ ΚΑΙ ΣΥΝΔΕΣΗΣ ΤΟΥΣ ΜΕ ΤΟΝ ΟΙΚΙΣΜΟ ΑΚΡΟΠΟΤΑΜΟΥ</v>
      </c>
      <c r="F134" s="407" t="str">
        <f>'Σύνολο έργων  αναλυτικά'!F138</f>
        <v>Ανατολικής Μακεδονίας, Θράκης</v>
      </c>
      <c r="G134" s="409">
        <f>'Σύνολο έργων  αναλυτικά'!G138</f>
        <v>741935.48</v>
      </c>
      <c r="H134" s="410">
        <f>'Σύνολο έργων  αναλυτικά'!H138</f>
        <v>0</v>
      </c>
      <c r="I134" s="411">
        <f>'Σύνολο έργων  αναλυτικά'!I138</f>
        <v>0</v>
      </c>
      <c r="J134" s="411">
        <f>'Σύνολο έργων  αναλυτικά'!J138</f>
        <v>741935.48</v>
      </c>
      <c r="K134" s="410">
        <f>'Σύνολο έργων  αναλυτικά'!K138</f>
        <v>0</v>
      </c>
      <c r="L134" s="410">
        <f>'Σύνολο έργων  αναλυτικά'!L138</f>
        <v>0</v>
      </c>
      <c r="M134" s="410">
        <f>'Σύνολο έργων  αναλυτικά'!M138</f>
        <v>0</v>
      </c>
      <c r="N134" s="410">
        <f>'Σύνολο έργων  αναλυτικά'!N138</f>
        <v>0</v>
      </c>
      <c r="O134" s="412">
        <f>'Σύνολο έργων  αναλυτικά'!O138</f>
        <v>0</v>
      </c>
      <c r="P134" s="410">
        <f>'Σύνολο έργων  αναλυτικά'!P138</f>
        <v>0</v>
      </c>
      <c r="Q134" s="413">
        <f>'Σύνολο έργων  αναλυτικά'!Q138</f>
        <v>369730.47</v>
      </c>
      <c r="R134" s="413">
        <f>'Σύνολο έργων  αναλυτικά'!R138</f>
        <v>369730.47</v>
      </c>
      <c r="S134" s="424">
        <f t="shared" si="11"/>
        <v>741935.48</v>
      </c>
      <c r="T134" s="424">
        <f t="shared" si="12"/>
        <v>0</v>
      </c>
    </row>
    <row r="135" spans="1:20" s="6" customFormat="1" ht="40.5" customHeight="1" x14ac:dyDescent="0.25">
      <c r="A135" s="406">
        <f>'Σύνολο έργων  αναλυτικά'!A139</f>
        <v>133</v>
      </c>
      <c r="B135" s="407" t="str">
        <f>'Σύνολο έργων  αναλυτικά'!B139</f>
        <v>2040112-Ε.Υ.Δ. Ε.Π. ΠΕΡΙΦΕΡΕΙΑΣ ΑΝΑΤΟΛΙΚΗΣ ΜΑΚΕΔΟΝΙΑΣ &amp; ΘΡΑΚΗΣ</v>
      </c>
      <c r="C135" s="408" t="str">
        <f>'Σύνολο έργων  αναλυτικά'!C139</f>
        <v>4040104-ΔΗΜΟΤΙΚΗ ΕΠΙΧΕΙΡΗΣΗ ΥΔΡΕΥΣΗΣ ΑΠΟΧΕΤΕΥΣΗΣ ΞΑΝΘΗΣ</v>
      </c>
      <c r="D135" s="406">
        <f>'Σύνολο έργων  αναλυτικά'!D139</f>
        <v>5035321</v>
      </c>
      <c r="E135" s="408" t="str">
        <f>'Σύνολο έργων  αναλυτικά'!E139</f>
        <v>ΥΛΟΠΟΙΗΣΗ ΣΧΕΔΙΟΥ ΑΣΦΑΛΕΙΑΣ ΝΕΡΟΥ ΔΕΥΑΞΑΝΘΗΣ</v>
      </c>
      <c r="F135" s="407" t="str">
        <f>'Σύνολο έργων  αναλυτικά'!F139</f>
        <v>Ανατολικής Μακεδονίας, Θράκης</v>
      </c>
      <c r="G135" s="409">
        <f>'Σύνολο έργων  αναλυτικά'!G139</f>
        <v>193202.76</v>
      </c>
      <c r="H135" s="410">
        <f>'Σύνολο έργων  αναλυτικά'!H139</f>
        <v>0</v>
      </c>
      <c r="I135" s="411">
        <f>'Σύνολο έργων  αναλυτικά'!I139</f>
        <v>0</v>
      </c>
      <c r="J135" s="411">
        <f>'Σύνολο έργων  αναλυτικά'!J139</f>
        <v>0</v>
      </c>
      <c r="K135" s="410">
        <f>'Σύνολο έργων  αναλυτικά'!K139</f>
        <v>0</v>
      </c>
      <c r="L135" s="410">
        <f>'Σύνολο έργων  αναλυτικά'!L139</f>
        <v>0</v>
      </c>
      <c r="M135" s="410">
        <f>'Σύνολο έργων  αναλυτικά'!M139</f>
        <v>0</v>
      </c>
      <c r="N135" s="410">
        <f>'Σύνολο έργων  αναλυτικά'!N139</f>
        <v>193202.76</v>
      </c>
      <c r="O135" s="412">
        <f>'Σύνολο έργων  αναλυτικά'!O139</f>
        <v>0</v>
      </c>
      <c r="P135" s="410">
        <f>'Σύνολο έργων  αναλυτικά'!P139</f>
        <v>0</v>
      </c>
      <c r="Q135" s="413">
        <f>'Σύνολο έργων  αναλυτικά'!Q139</f>
        <v>0</v>
      </c>
      <c r="R135" s="413">
        <f>'Σύνολο έργων  αναλυτικά'!R139</f>
        <v>192565.72</v>
      </c>
      <c r="S135" s="424">
        <f t="shared" si="11"/>
        <v>193202.76</v>
      </c>
      <c r="T135" s="424">
        <f t="shared" si="12"/>
        <v>0</v>
      </c>
    </row>
    <row r="136" spans="1:20" s="6" customFormat="1" ht="40.5" customHeight="1" x14ac:dyDescent="0.25">
      <c r="A136" s="406">
        <f>'Σύνολο έργων  αναλυτικά'!A140</f>
        <v>134</v>
      </c>
      <c r="B136" s="407" t="str">
        <f>'Σύνολο έργων  αναλυτικά'!B140</f>
        <v>2040112-Ε.Υ.Δ. Ε.Π. ΠΕΡΙΦΕΡΕΙΑΣ ΑΝΑΤΟΛΙΚΗΣ ΜΑΚΕΔΟΝΙΑΣ &amp; ΘΡΑΚΗΣ</v>
      </c>
      <c r="C136" s="408" t="str">
        <f>'Σύνολο έργων  αναλυτικά'!C140</f>
        <v>4040105-ΔΕΥΑ  ΟΡΕΣΤΙΑΔΑΣ</v>
      </c>
      <c r="D136" s="406">
        <f>'Σύνολο έργων  αναλυτικά'!D140</f>
        <v>5035334</v>
      </c>
      <c r="E136" s="408" t="str">
        <f>'Σύνολο έργων  αναλυτικά'!E140</f>
        <v>Προμήθεια μονάδας επεξεργασίας νερού οικισμών Δήμου Ορεστιάδας</v>
      </c>
      <c r="F136" s="407" t="str">
        <f>'Σύνολο έργων  αναλυτικά'!F140</f>
        <v>Ανατολικής Μακεδονίας, Θράκης</v>
      </c>
      <c r="G136" s="409">
        <f>'Σύνολο έργων  αναλυτικά'!G140</f>
        <v>3532931.1</v>
      </c>
      <c r="H136" s="410">
        <f>'Σύνολο έργων  αναλυτικά'!H140</f>
        <v>0</v>
      </c>
      <c r="I136" s="411">
        <f>'Σύνολο έργων  αναλυτικά'!I140</f>
        <v>0</v>
      </c>
      <c r="J136" s="411">
        <f>'Σύνολο έργων  αναλυτικά'!J140</f>
        <v>0</v>
      </c>
      <c r="K136" s="410">
        <f>'Σύνολο έργων  αναλυτικά'!K140</f>
        <v>3398000</v>
      </c>
      <c r="L136" s="410">
        <f>'Σύνολο έργων  αναλυτικά'!L140</f>
        <v>0</v>
      </c>
      <c r="M136" s="410">
        <f>'Σύνολο έργων  αναλυτικά'!M140</f>
        <v>0</v>
      </c>
      <c r="N136" s="410">
        <f>'Σύνολο έργων  αναλυτικά'!N140</f>
        <v>0</v>
      </c>
      <c r="O136" s="412">
        <f>'Σύνολο έργων  αναλυτικά'!O140</f>
        <v>0</v>
      </c>
      <c r="P136" s="410">
        <f>'Σύνολο έργων  αναλυτικά'!P140</f>
        <v>134931.1</v>
      </c>
      <c r="Q136" s="413">
        <f>'Σύνολο έργων  αναλυτικά'!Q140</f>
        <v>0</v>
      </c>
      <c r="R136" s="413">
        <f>'Σύνολο έργων  αναλυτικά'!R140</f>
        <v>3193131.1</v>
      </c>
      <c r="S136" s="424">
        <f t="shared" si="11"/>
        <v>3532931.1</v>
      </c>
      <c r="T136" s="424">
        <f t="shared" si="12"/>
        <v>0</v>
      </c>
    </row>
    <row r="137" spans="1:20" s="6" customFormat="1" ht="40.5" customHeight="1" x14ac:dyDescent="0.25">
      <c r="A137" s="406">
        <f>'Σύνολο έργων  αναλυτικά'!A141</f>
        <v>135</v>
      </c>
      <c r="B137" s="407" t="str">
        <f>'Σύνολο έργων  αναλυτικά'!B141</f>
        <v>2040112-Ε.Υ.Δ. Ε.Π. ΠΕΡΙΦΕΡΕΙΑΣ ΑΝΑΤΟΛΙΚΗΣ ΜΑΚΕΔΟΝΙΑΣ &amp; ΘΡΑΚΗΣ</v>
      </c>
      <c r="C137" s="408" t="str">
        <f>'Σύνολο έργων  αναλυτικά'!C141</f>
        <v>40137046-ΔΗΜΟΣ ΜΥΚΗΣ</v>
      </c>
      <c r="D137" s="406">
        <f>'Σύνολο έργων  αναλυτικά'!D141</f>
        <v>5035514</v>
      </c>
      <c r="E137" s="408" t="str">
        <f>'Σύνολο έργων  αναλυτικά'!E141</f>
        <v>ΣΥΝΤΑΞΗ ΜΕΛΕΤΗΣ ΓΕΝΙΚΟΥ ΣΧΕΔΙΟΥ ΥΔΡΕΥΣΗΣ MASTER PLAN ΔΗΜΟΥ ΜΥΚΗΣ</v>
      </c>
      <c r="F137" s="407" t="str">
        <f>'Σύνολο έργων  αναλυτικά'!F141</f>
        <v>Ανατολικής Μακεδονίας, Θράκης</v>
      </c>
      <c r="G137" s="409">
        <f>'Σύνολο έργων  αναλυτικά'!G141</f>
        <v>59264.1</v>
      </c>
      <c r="H137" s="410">
        <f>'Σύνολο έργων  αναλυτικά'!H141</f>
        <v>0</v>
      </c>
      <c r="I137" s="411">
        <f>'Σύνολο έργων  αναλυτικά'!I141</f>
        <v>0</v>
      </c>
      <c r="J137" s="411">
        <f>'Σύνολο έργων  αναλυτικά'!J141</f>
        <v>0</v>
      </c>
      <c r="K137" s="410">
        <f>'Σύνολο έργων  αναλυτικά'!K141</f>
        <v>0</v>
      </c>
      <c r="L137" s="410">
        <f>'Σύνολο έργων  αναλυτικά'!L141</f>
        <v>0</v>
      </c>
      <c r="M137" s="410">
        <f>'Σύνολο έργων  αναλυτικά'!M141</f>
        <v>0</v>
      </c>
      <c r="N137" s="410">
        <f>'Σύνολο έργων  αναλυτικά'!N141</f>
        <v>59264.1</v>
      </c>
      <c r="O137" s="412">
        <f>'Σύνολο έργων  αναλυτικά'!O141</f>
        <v>0</v>
      </c>
      <c r="P137" s="410">
        <f>'Σύνολο έργων  αναλυτικά'!P141</f>
        <v>0</v>
      </c>
      <c r="Q137" s="413">
        <f>'Σύνολο έργων  αναλυτικά'!Q141</f>
        <v>0</v>
      </c>
      <c r="R137" s="413">
        <f>'Σύνολο έργων  αναλυτικά'!R141</f>
        <v>58829.4</v>
      </c>
      <c r="S137" s="424">
        <f t="shared" si="11"/>
        <v>59264.1</v>
      </c>
      <c r="T137" s="424">
        <f t="shared" si="12"/>
        <v>0</v>
      </c>
    </row>
    <row r="138" spans="1:20" s="6" customFormat="1" ht="40.5" customHeight="1" x14ac:dyDescent="0.25">
      <c r="A138" s="406">
        <f>'Σύνολο έργων  αναλυτικά'!A142</f>
        <v>136</v>
      </c>
      <c r="B138" s="407" t="str">
        <f>'Σύνολο έργων  αναλυτικά'!B142</f>
        <v>2040112-Ε.Υ.Δ. Ε.Π. ΠΕΡΙΦΕΡΕΙΑΣ ΑΝΑΤΟΛΙΚΗΣ ΜΑΚΕΔΟΝΙΑΣ &amp; ΘΡΑΚΗΣ</v>
      </c>
      <c r="C138" s="408" t="str">
        <f>'Σύνολο έργων  αναλυτικά'!C142</f>
        <v>40111100-ΔΗΜΟΣ ΣΟΥΦΛΙΟΥ</v>
      </c>
      <c r="D138" s="406">
        <f>'Σύνολο έργων  αναλυτικά'!D142</f>
        <v>5035521</v>
      </c>
      <c r="E138" s="408" t="str">
        <f>'Σύνολο έργων  αναλυτικά'!E142</f>
        <v>Νέος Κεντρικός Διανομέας Πόσιμου Ύδατος ΔΚ Τυχερού Δήμου Σουφλίου</v>
      </c>
      <c r="F138" s="407" t="str">
        <f>'Σύνολο έργων  αναλυτικά'!F142</f>
        <v>Ανατολικής Μακεδονίας, Θράκης</v>
      </c>
      <c r="G138" s="409">
        <f>'Σύνολο έργων  αναλυτικά'!G142</f>
        <v>592645.16</v>
      </c>
      <c r="H138" s="410">
        <f>'Σύνολο έργων  αναλυτικά'!H142</f>
        <v>0</v>
      </c>
      <c r="I138" s="411">
        <f>'Σύνολο έργων  αναλυτικά'!I142</f>
        <v>0</v>
      </c>
      <c r="J138" s="411">
        <f>'Σύνολο έργων  αναλυτικά'!J142</f>
        <v>592645.16</v>
      </c>
      <c r="K138" s="410">
        <f>'Σύνολο έργων  αναλυτικά'!K142</f>
        <v>0</v>
      </c>
      <c r="L138" s="410">
        <f>'Σύνολο έργων  αναλυτικά'!L142</f>
        <v>0</v>
      </c>
      <c r="M138" s="410">
        <f>'Σύνολο έργων  αναλυτικά'!M142</f>
        <v>0</v>
      </c>
      <c r="N138" s="410">
        <f>'Σύνολο έργων  αναλυτικά'!N142</f>
        <v>0</v>
      </c>
      <c r="O138" s="412">
        <f>'Σύνολο έργων  αναλυτικά'!O142</f>
        <v>0</v>
      </c>
      <c r="P138" s="410">
        <f>'Σύνολο έργων  αναλυτικά'!P142</f>
        <v>0</v>
      </c>
      <c r="Q138" s="413">
        <f>'Σύνολο έργων  αναλυτικά'!Q142</f>
        <v>0</v>
      </c>
      <c r="R138" s="413">
        <f>'Σύνολο έργων  αναλυτικά'!R142</f>
        <v>296322.58</v>
      </c>
      <c r="S138" s="424">
        <f t="shared" si="11"/>
        <v>592645.16</v>
      </c>
      <c r="T138" s="424">
        <f t="shared" si="12"/>
        <v>0</v>
      </c>
    </row>
    <row r="139" spans="1:20" s="6" customFormat="1" ht="40.5" customHeight="1" x14ac:dyDescent="0.25">
      <c r="A139" s="406">
        <f>'Σύνολο έργων  αναλυτικά'!A143</f>
        <v>137</v>
      </c>
      <c r="B139" s="407" t="str">
        <f>'Σύνολο έργων  αναλυτικά'!B143</f>
        <v>2040112-Ε.Υ.Δ. Ε.Π. ΠΕΡΙΦΕΡΕΙΑΣ ΑΝΑΤΟΛΙΚΗΣ ΜΑΚΕΔΟΝΙΑΣ &amp; ΘΡΑΚΗΣ</v>
      </c>
      <c r="C139" s="408" t="str">
        <f>'Σύνολο έργων  αναλυτικά'!C143</f>
        <v>4042109-ΔΗΜΟΤΙΚΗ ΕΠΙΧΕΙΡΗΣΗ ΥΔΡΕΥΣΗΣ ΑΠΟΧΕΤΕΥΣΗΣ ΑΡΔΕΥΣΗΣ ΔΗΜΟΥ ΠΑΓΓΑΙΟΥ</v>
      </c>
      <c r="D139" s="406">
        <f>'Σύνολο έργων  αναλυτικά'!D143</f>
        <v>5037436</v>
      </c>
      <c r="E139" s="408" t="str">
        <f>'Σύνολο έργων  αναλυτικά'!E143</f>
        <v>ΠΡΟΜΗΘΕΙΑ ΚΑΙ ΕΓΚΑΤΑΣΤΑΣΗ ΣΥΣΤΗΜΑΤΟΣ ΕΞΑΣΦΑΛΙΣΗΣ ΤΗΣ ΕΠΑΡΚΕΙΑΣ ΤΟΥ ΝΕΡΟΥ ΣΤΑ ΔΙΚΤΥΑ ΥΔΡΕΥΣΗΣ ΤΩΝ ΟΡΕΙΝΩΝ ΠΕΡΙΟΧΩΝ ΤΗΣ ΔΕΥΑΑ ΠΑΓΓΑΙΟΥ</v>
      </c>
      <c r="F139" s="407" t="str">
        <f>'Σύνολο έργων  αναλυτικά'!F143</f>
        <v>Ανατολικής Μακεδονίας, Θράκης</v>
      </c>
      <c r="G139" s="409">
        <f>'Σύνολο έργων  αναλυτικά'!G143</f>
        <v>987770</v>
      </c>
      <c r="H139" s="410">
        <f>'Σύνολο έργων  αναλυτικά'!H143</f>
        <v>0</v>
      </c>
      <c r="I139" s="411">
        <f>'Σύνολο έργων  αναλυτικά'!I143</f>
        <v>0</v>
      </c>
      <c r="J139" s="411">
        <f>'Σύνολο έργων  αναλυτικά'!J143</f>
        <v>0</v>
      </c>
      <c r="K139" s="410">
        <f>'Σύνολο έργων  αναλυτικά'!K143</f>
        <v>0</v>
      </c>
      <c r="L139" s="410">
        <f>'Σύνολο έργων  αναλυτικά'!L143</f>
        <v>0</v>
      </c>
      <c r="M139" s="410">
        <f>'Σύνολο έργων  αναλυτικά'!M143</f>
        <v>987770</v>
      </c>
      <c r="N139" s="410">
        <f>'Σύνολο έργων  αναλυτικά'!N143</f>
        <v>0</v>
      </c>
      <c r="O139" s="412">
        <f>'Σύνολο έργων  αναλυτικά'!O143</f>
        <v>0</v>
      </c>
      <c r="P139" s="410">
        <f>'Σύνολο έργων  αναλυτικά'!P143</f>
        <v>0</v>
      </c>
      <c r="Q139" s="413">
        <f>'Σύνολο έργων  αναλυτικά'!Q143</f>
        <v>0</v>
      </c>
      <c r="R139" s="413">
        <f>'Σύνολο έργων  αναλυτικά'!R143</f>
        <v>888993</v>
      </c>
      <c r="S139" s="424">
        <f t="shared" si="11"/>
        <v>987770</v>
      </c>
      <c r="T139" s="424">
        <f t="shared" si="12"/>
        <v>0</v>
      </c>
    </row>
    <row r="140" spans="1:20" s="6" customFormat="1" ht="40.5" customHeight="1" x14ac:dyDescent="0.25">
      <c r="A140" s="406">
        <f>'Σύνολο έργων  αναλυτικά'!A144</f>
        <v>138</v>
      </c>
      <c r="B140" s="407" t="str">
        <f>'Σύνολο έργων  αναλυτικά'!B144</f>
        <v>2040112-Ε.Υ.Δ. Ε.Π. ΠΕΡΙΦΕΡΕΙΑΣ ΑΝΑΤΟΛΙΚΗΣ ΜΑΚΕΔΟΝΙΑΣ &amp; ΘΡΑΚΗΣ</v>
      </c>
      <c r="C140" s="408" t="str">
        <f>'Σύνολο έργων  αναλυτικά'!C144</f>
        <v>40109004-ΔΗΜΟΣ ΚΑΤΩ ΝΕΥΡΟΚΟΠΙΟΥ</v>
      </c>
      <c r="D140" s="406">
        <f>'Σύνολο έργων  αναλυτικά'!D144</f>
        <v>5037492</v>
      </c>
      <c r="E140" s="408" t="str">
        <f>'Σύνολο έργων  αναλυτικά'!E144</f>
        <v>ΓΕΝΙΚΟ ΣΧΕΔΙΟ ΥΔΡΕΥΣΗΣ ΣΧΕΔΙΟ ΑΣΦΑΛΕΙΑΣ ΝΕΡΟΥ ΔΗΜΟΥ ΚΑΤΩ ΝΕΥΡΟΚΟΠΙΟΥ</v>
      </c>
      <c r="F140" s="407" t="str">
        <f>'Σύνολο έργων  αναλυτικά'!F144</f>
        <v>Ανατολικής Μακεδονίας, Θράκης</v>
      </c>
      <c r="G140" s="409">
        <f>'Σύνολο έργων  αναλυτικά'!G144</f>
        <v>117722.01</v>
      </c>
      <c r="H140" s="410">
        <f>'Σύνολο έργων  αναλυτικά'!H144</f>
        <v>0</v>
      </c>
      <c r="I140" s="411">
        <f>'Σύνολο έργων  αναλυτικά'!I144</f>
        <v>0</v>
      </c>
      <c r="J140" s="411">
        <f>'Σύνολο έργων  αναλυτικά'!J144</f>
        <v>0</v>
      </c>
      <c r="K140" s="410">
        <f>'Σύνολο έργων  αναλυτικά'!K144</f>
        <v>0</v>
      </c>
      <c r="L140" s="410">
        <f>'Σύνολο έργων  αναλυτικά'!L144</f>
        <v>0</v>
      </c>
      <c r="M140" s="410">
        <f>'Σύνολο έργων  αναλυτικά'!M144</f>
        <v>0</v>
      </c>
      <c r="N140" s="410">
        <f>'Σύνολο έργων  αναλυτικά'!N144</f>
        <v>117722.01</v>
      </c>
      <c r="O140" s="412">
        <f>'Σύνολο έργων  αναλυτικά'!O144</f>
        <v>0</v>
      </c>
      <c r="P140" s="410">
        <f>'Σύνολο έργων  αναλυτικά'!P144</f>
        <v>0</v>
      </c>
      <c r="Q140" s="413">
        <f>'Σύνολο έργων  αναλυτικά'!Q144</f>
        <v>0</v>
      </c>
      <c r="R140" s="413">
        <f>'Σύνολο έργων  αναλυτικά'!R144</f>
        <v>111606.2</v>
      </c>
      <c r="S140" s="424">
        <f t="shared" si="11"/>
        <v>117722.01</v>
      </c>
      <c r="T140" s="424">
        <f t="shared" si="12"/>
        <v>0</v>
      </c>
    </row>
    <row r="141" spans="1:20" s="6" customFormat="1" ht="40.5" customHeight="1" x14ac:dyDescent="0.25">
      <c r="A141" s="406">
        <f>'Σύνολο έργων  αναλυτικά'!A145</f>
        <v>139</v>
      </c>
      <c r="B141" s="407" t="str">
        <f>'Σύνολο έργων  αναλυτικά'!B145</f>
        <v>2040112-Ε.Υ.Δ. Ε.Π. ΠΕΡΙΦΕΡΕΙΑΣ ΑΝΑΤΟΛΙΚΗΣ ΜΑΚΕΔΟΝΙΑΣ &amp; ΘΡΑΚΗΣ</v>
      </c>
      <c r="C141" s="408" t="str">
        <f>'Σύνολο έργων  αναλυτικά'!C145</f>
        <v>4040104-ΔΗΜΟΤΙΚΗ ΕΠΙΧΕΙΡΗΣΗ ΥΔΡΕΥΣΗΣ ΑΠΟΧΕΤΕΥΣΗΣ ΞΑΝΘΗΣ</v>
      </c>
      <c r="D141" s="406">
        <f>'Σύνολο έργων  αναλυτικά'!D145</f>
        <v>5037509</v>
      </c>
      <c r="E141" s="408" t="str">
        <f>'Σύνολο έργων  αναλυτικά'!E145</f>
        <v>ΣΥΝΤΑΞΗ ΓΕΝΙΚΟΥ ΣΧΕΔΙΟΥ ΥΔΡΕΥΣΗΣ MASTER PLAN ΔΕΥΑΞΑΝΘΗΣ</v>
      </c>
      <c r="F141" s="407" t="str">
        <f>'Σύνολο έργων  αναλυτικά'!F145</f>
        <v>Ανατολικής Μακεδονίας, Θράκης</v>
      </c>
      <c r="G141" s="409">
        <f>'Σύνολο έργων  αναλυτικά'!G145</f>
        <v>49951.17</v>
      </c>
      <c r="H141" s="410">
        <f>'Σύνολο έργων  αναλυτικά'!H145</f>
        <v>0</v>
      </c>
      <c r="I141" s="411">
        <f>'Σύνολο έργων  αναλυτικά'!I145</f>
        <v>0</v>
      </c>
      <c r="J141" s="411">
        <f>'Σύνολο έργων  αναλυτικά'!J145</f>
        <v>0</v>
      </c>
      <c r="K141" s="410">
        <f>'Σύνολο έργων  αναλυτικά'!K145</f>
        <v>0</v>
      </c>
      <c r="L141" s="410">
        <f>'Σύνολο έργων  αναλυτικά'!L145</f>
        <v>0</v>
      </c>
      <c r="M141" s="410">
        <f>'Σύνολο έργων  αναλυτικά'!M145</f>
        <v>0</v>
      </c>
      <c r="N141" s="410">
        <f>'Σύνολο έργων  αναλυτικά'!N145</f>
        <v>49951.17</v>
      </c>
      <c r="O141" s="412">
        <f>'Σύνολο έργων  αναλυτικά'!O145</f>
        <v>0</v>
      </c>
      <c r="P141" s="410">
        <f>'Σύνολο έργων  αναλυτικά'!P145</f>
        <v>0</v>
      </c>
      <c r="Q141" s="413">
        <f>'Σύνολο έργων  αναλυτικά'!Q145</f>
        <v>0</v>
      </c>
      <c r="R141" s="413">
        <f>'Σύνολο έργων  αναλυτικά'!R145</f>
        <v>49584.78</v>
      </c>
      <c r="S141" s="424">
        <f t="shared" si="11"/>
        <v>49951.17</v>
      </c>
      <c r="T141" s="424">
        <f t="shared" si="12"/>
        <v>0</v>
      </c>
    </row>
    <row r="142" spans="1:20" s="6" customFormat="1" ht="40.5" customHeight="1" x14ac:dyDescent="0.25">
      <c r="A142" s="406">
        <f>'Σύνολο έργων  αναλυτικά'!A146</f>
        <v>140</v>
      </c>
      <c r="B142" s="407" t="str">
        <f>'Σύνολο έργων  αναλυτικά'!B146</f>
        <v>2040112-Ε.Υ.Δ. Ε.Π. ΠΕΡΙΦΕΡΕΙΑΣ ΑΝΑΤΟΛΙΚΗΣ ΜΑΚΕΔΟΝΙΑΣ &amp; ΘΡΑΚΗΣ</v>
      </c>
      <c r="C142" s="408" t="str">
        <f>'Σύνολο έργων  αναλυτικά'!C146</f>
        <v>4040102-ΔΗΜΟΤΙΚΗ ΕΠΙΧΕΙΡΗΣΗ ΥΔΡΕΥΣΗΣ - ΑΠΟΧΕΤΕΥΣΗΣ (ΔΕΥΑ) ΚΑΒΑΛΑΣ</v>
      </c>
      <c r="D142" s="406">
        <f>'Σύνολο έργων  αναλυτικά'!D146</f>
        <v>5037610</v>
      </c>
      <c r="E142" s="408" t="str">
        <f>'Σύνολο έργων  αναλυτικά'!E146</f>
        <v>Σύνταξη Γενικού Σχεδίου Ύδρευσης Master Plan και υλοποίηση Σχεδίου Ασφάλειας Νερού Δήμου Καβάλας</v>
      </c>
      <c r="F142" s="407" t="str">
        <f>'Σύνολο έργων  αναλυτικά'!F146</f>
        <v>Ανατολικής Μακεδονίας, Θράκης</v>
      </c>
      <c r="G142" s="409">
        <f>'Σύνολο έργων  αναλυτικά'!G146</f>
        <v>353281.69</v>
      </c>
      <c r="H142" s="410">
        <f>'Σύνολο έργων  αναλυτικά'!H146</f>
        <v>0</v>
      </c>
      <c r="I142" s="411">
        <f>'Σύνολο έργων  αναλυτικά'!I146</f>
        <v>0</v>
      </c>
      <c r="J142" s="411">
        <f>'Σύνολο έργων  αναλυτικά'!J146</f>
        <v>0</v>
      </c>
      <c r="K142" s="410">
        <f>'Σύνολο έργων  αναλυτικά'!K146</f>
        <v>0</v>
      </c>
      <c r="L142" s="410">
        <f>'Σύνολο έργων  αναλυτικά'!L146</f>
        <v>0</v>
      </c>
      <c r="M142" s="410">
        <f>'Σύνολο έργων  αναλυτικά'!M146</f>
        <v>0</v>
      </c>
      <c r="N142" s="410">
        <f>'Σύνολο έργων  αναλυτικά'!N146</f>
        <v>353281.69</v>
      </c>
      <c r="O142" s="412">
        <f>'Σύνολο έργων  αναλυτικά'!O146</f>
        <v>0</v>
      </c>
      <c r="P142" s="410">
        <f>'Σύνολο έργων  αναλυτικά'!P146</f>
        <v>0</v>
      </c>
      <c r="Q142" s="413">
        <f>'Σύνολο έργων  αναλυτικά'!Q146</f>
        <v>0</v>
      </c>
      <c r="R142" s="413">
        <f>'Σύνολο έργων  αναλυτικά'!R146</f>
        <v>351027.46</v>
      </c>
      <c r="S142" s="424">
        <f t="shared" si="11"/>
        <v>353281.69</v>
      </c>
      <c r="T142" s="424">
        <f t="shared" si="12"/>
        <v>0</v>
      </c>
    </row>
    <row r="143" spans="1:20" s="6" customFormat="1" ht="40.5" customHeight="1" x14ac:dyDescent="0.25">
      <c r="A143" s="406">
        <f>'Σύνολο έργων  αναλυτικά'!A147</f>
        <v>141</v>
      </c>
      <c r="B143" s="407" t="str">
        <f>'Σύνολο έργων  αναλυτικά'!B147</f>
        <v>2040112-Ε.Υ.Δ. Ε.Π. ΠΕΡΙΦΕΡΕΙΑΣ ΑΝΑΤΟΛΙΚΗΣ ΜΑΚΕΔΟΝΙΑΣ &amp; ΘΡΑΚΗΣ</v>
      </c>
      <c r="C143" s="408" t="str">
        <f>'Σύνολο έργων  αναλυτικά'!C147</f>
        <v>4040101-ΔΕΥΑ  ΑΛΕΞΑΝΔΡΟΥΠΟΛΗΣ</v>
      </c>
      <c r="D143" s="406">
        <f>'Σύνολο έργων  αναλυτικά'!D147</f>
        <v>5037613</v>
      </c>
      <c r="E143" s="408" t="str">
        <f>'Σύνολο έργων  αναλυτικά'!E147</f>
        <v>Μελέτη βελτίωσης της διαχείρισης των υδατικών πόρων και ανάπτυξη υποδομών ΔΕΥΑ Δήμου Αλεξανδρούπολης</v>
      </c>
      <c r="F143" s="407" t="str">
        <f>'Σύνολο έργων  αναλυτικά'!F147</f>
        <v>Ανατολικής Μακεδονίας, Θράκης</v>
      </c>
      <c r="G143" s="409">
        <f>'Σύνολο έργων  αναλυτικά'!G147</f>
        <v>298079.14</v>
      </c>
      <c r="H143" s="410">
        <f>'Σύνολο έργων  αναλυτικά'!H147</f>
        <v>0</v>
      </c>
      <c r="I143" s="411">
        <f>'Σύνολο έργων  αναλυτικά'!I147</f>
        <v>0</v>
      </c>
      <c r="J143" s="411">
        <f>'Σύνολο έργων  αναλυτικά'!J147</f>
        <v>0</v>
      </c>
      <c r="K143" s="410">
        <f>'Σύνολο έργων  αναλυτικά'!K147</f>
        <v>0</v>
      </c>
      <c r="L143" s="410">
        <f>'Σύνολο έργων  αναλυτικά'!L147</f>
        <v>0</v>
      </c>
      <c r="M143" s="410">
        <f>'Σύνολο έργων  αναλυτικά'!M147</f>
        <v>0</v>
      </c>
      <c r="N143" s="410">
        <f>'Σύνολο έργων  αναλυτικά'!N147</f>
        <v>298079.14</v>
      </c>
      <c r="O143" s="412">
        <f>'Σύνολο έργων  αναλυτικά'!O147</f>
        <v>0</v>
      </c>
      <c r="P143" s="410">
        <f>'Σύνολο έργων  αναλυτικά'!P147</f>
        <v>0</v>
      </c>
      <c r="Q143" s="413">
        <f>'Σύνολο έργων  αναλυτικά'!Q147</f>
        <v>0</v>
      </c>
      <c r="R143" s="413">
        <f>'Σύνολο έργων  αναλυτικά'!R147</f>
        <v>268359.34999999998</v>
      </c>
      <c r="S143" s="424">
        <f t="shared" si="11"/>
        <v>298079.14</v>
      </c>
      <c r="T143" s="424">
        <f t="shared" si="12"/>
        <v>0</v>
      </c>
    </row>
    <row r="144" spans="1:20" s="6" customFormat="1" ht="40.5" customHeight="1" x14ac:dyDescent="0.25">
      <c r="A144" s="406">
        <f>'Σύνολο έργων  αναλυτικά'!A148</f>
        <v>142</v>
      </c>
      <c r="B144" s="407" t="str">
        <f>'Σύνολο έργων  αναλυτικά'!B148</f>
        <v>2040112-Ε.Υ.Δ. Ε.Π. ΠΕΡΙΦΕΡΕΙΑΣ ΑΝΑΤΟΛΙΚΗΣ ΜΑΚΕΔΟΝΙΑΣ &amp; ΘΡΑΚΗΣ</v>
      </c>
      <c r="C144" s="408" t="str">
        <f>'Σύνολο έργων  αναλυτικά'!C148</f>
        <v>40137045-ΔΗΜΟΣ ΑΒΔΗΡΩΝ</v>
      </c>
      <c r="D144" s="406">
        <f>'Σύνολο έργων  αναλυτικά'!D148</f>
        <v>5037615</v>
      </c>
      <c r="E144" s="408" t="str">
        <f>'Σύνολο έργων  αναλυτικά'!E148</f>
        <v>ΓΕΝΙΚΟ ΣΧΕΔΙΟ ΥΔΡΕΥΣΗΣ ΚΑΙ ΣΧΕΔΙΟ ΑΣΦΑΛΕΙΑΣ ΝΕΡΟΥ ΔΗΜΟΥ ΑΒΔΗΡΩΝ</v>
      </c>
      <c r="F144" s="407" t="str">
        <f>'Σύνολο έργων  αναλυτικά'!F148</f>
        <v>Ανατολικής Μακεδονίας, Θράκης</v>
      </c>
      <c r="G144" s="409">
        <f>'Σύνολο έργων  αναλυτικά'!G148</f>
        <v>163687.26999999999</v>
      </c>
      <c r="H144" s="410">
        <f>'Σύνολο έργων  αναλυτικά'!H148</f>
        <v>0</v>
      </c>
      <c r="I144" s="411">
        <f>'Σύνολο έργων  αναλυτικά'!I148</f>
        <v>0</v>
      </c>
      <c r="J144" s="411">
        <f>'Σύνολο έργων  αναλυτικά'!J148</f>
        <v>0</v>
      </c>
      <c r="K144" s="410">
        <f>'Σύνολο έργων  αναλυτικά'!K148</f>
        <v>0</v>
      </c>
      <c r="L144" s="410">
        <f>'Σύνολο έργων  αναλυτικά'!L148</f>
        <v>0</v>
      </c>
      <c r="M144" s="410">
        <f>'Σύνολο έργων  αναλυτικά'!M148</f>
        <v>0</v>
      </c>
      <c r="N144" s="410">
        <f>'Σύνολο έργων  αναλυτικά'!N148</f>
        <v>163687.26999999999</v>
      </c>
      <c r="O144" s="412">
        <f>'Σύνολο έργων  αναλυτικά'!O148</f>
        <v>0</v>
      </c>
      <c r="P144" s="410">
        <f>'Σύνολο έργων  αναλυτικά'!P148</f>
        <v>0</v>
      </c>
      <c r="Q144" s="413">
        <f>'Σύνολο έργων  αναλυτικά'!Q148</f>
        <v>0</v>
      </c>
      <c r="R144" s="413">
        <f>'Σύνολο έργων  αναλυτικά'!R148</f>
        <v>156776.57</v>
      </c>
      <c r="S144" s="424">
        <f t="shared" si="11"/>
        <v>163687.26999999999</v>
      </c>
      <c r="T144" s="424">
        <f t="shared" si="12"/>
        <v>0</v>
      </c>
    </row>
    <row r="145" spans="1:20" s="6" customFormat="1" ht="40.5" customHeight="1" x14ac:dyDescent="0.25">
      <c r="A145" s="406">
        <f>'Σύνολο έργων  αναλυτικά'!A149</f>
        <v>143</v>
      </c>
      <c r="B145" s="407" t="str">
        <f>'Σύνολο έργων  αναλυτικά'!B149</f>
        <v>2040112-Ε.Υ.Δ. Ε.Π. ΠΕΡΙΦΕΡΕΙΑΣ ΑΝΑΤΟΛΙΚΗΣ ΜΑΚΕΔΟΝΙΑΣ &amp; ΘΡΑΚΗΣ</v>
      </c>
      <c r="C145" s="408" t="str">
        <f>'Σύνολο έργων  αναλυτικά'!C149</f>
        <v>4040143-ΔΗΜΟΤΙΚΗ ΕΠΙΧΕΙΡΗΣΗ ΥΔΡΕΥΣΗΣ ΑΠΟΧΕΤΕΥΣΗΣ ΔΡΑΜΑΣ</v>
      </c>
      <c r="D145" s="406">
        <f>'Σύνολο έργων  αναλυτικά'!D149</f>
        <v>5037838</v>
      </c>
      <c r="E145" s="408" t="str">
        <f>'Σύνολο έργων  αναλυτικά'!E149</f>
        <v>Σύνταξη Γενικού Σχεδίου Ύδρευσης και υλοποίηση Σχεδίου Ασφάλειας Νερού στην περιοχή αρμοδιότητας της ΔΕΥΑ Δράμας</v>
      </c>
      <c r="F145" s="407" t="str">
        <f>'Σύνολο έργων  αναλυτικά'!F149</f>
        <v>Ανατολικής Μακεδονίας, Θράκης</v>
      </c>
      <c r="G145" s="409">
        <f>'Σύνολο έργων  αναλυτικά'!G149</f>
        <v>49527.86</v>
      </c>
      <c r="H145" s="410">
        <f>'Σύνολο έργων  αναλυτικά'!H149</f>
        <v>0</v>
      </c>
      <c r="I145" s="411">
        <f>'Σύνολο έργων  αναλυτικά'!I149</f>
        <v>0</v>
      </c>
      <c r="J145" s="411">
        <f>'Σύνολο έργων  αναλυτικά'!J149</f>
        <v>0</v>
      </c>
      <c r="K145" s="410">
        <f>'Σύνολο έργων  αναλυτικά'!K149</f>
        <v>0</v>
      </c>
      <c r="L145" s="410">
        <f>'Σύνολο έργων  αναλυτικά'!L149</f>
        <v>0</v>
      </c>
      <c r="M145" s="410">
        <f>'Σύνολο έργων  αναλυτικά'!M149</f>
        <v>0</v>
      </c>
      <c r="N145" s="410">
        <f>'Σύνολο έργων  αναλυτικά'!N149</f>
        <v>49527.86</v>
      </c>
      <c r="O145" s="412">
        <f>'Σύνολο έργων  αναλυτικά'!O149</f>
        <v>0</v>
      </c>
      <c r="P145" s="410">
        <f>'Σύνολο έργων  αναλυτικά'!P149</f>
        <v>0</v>
      </c>
      <c r="Q145" s="413">
        <f>'Σύνολο έργων  αναλυτικά'!Q149</f>
        <v>0</v>
      </c>
      <c r="R145" s="413">
        <f>'Σύνολο έργων  αναλυτικά'!R149</f>
        <v>49584.78</v>
      </c>
      <c r="S145" s="424">
        <f t="shared" si="11"/>
        <v>49527.86</v>
      </c>
      <c r="T145" s="424">
        <f t="shared" si="12"/>
        <v>0</v>
      </c>
    </row>
    <row r="146" spans="1:20" s="6" customFormat="1" ht="40.5" customHeight="1" x14ac:dyDescent="0.25">
      <c r="A146" s="406">
        <f>'Σύνολο έργων  αναλυτικά'!A150</f>
        <v>144</v>
      </c>
      <c r="B146" s="407" t="str">
        <f>'Σύνολο έργων  αναλυτικά'!B150</f>
        <v>2040112-Ε.Υ.Δ. Ε.Π. ΠΕΡΙΦΕΡΕΙΑΣ ΑΝΑΤΟΛΙΚΗΣ ΜΑΚΕΔΟΝΙΑΣ &amp; ΘΡΑΚΗΣ</v>
      </c>
      <c r="C146" s="408" t="str">
        <f>'Σύνολο έργων  αναλυτικά'!C150</f>
        <v>4040143-ΔΗΜΟΤΙΚΗ ΕΠΙΧΕΙΡΗΣΗ ΥΔΡΕΥΣΗΣ ΑΠΟΧΕΤΕΥΣΗΣ ΔΡΑΜΑΣ</v>
      </c>
      <c r="D146" s="406">
        <f>'Σύνολο έργων  αναλυτικά'!D150</f>
        <v>5037892</v>
      </c>
      <c r="E146" s="408" t="str">
        <f>'Σύνολο έργων  αναλυτικά'!E150</f>
        <v>ΥΛΟΠΟΙΗΣΗ ΣΧΕΔΙΟΥ ΑΣΦΑΛΕΙΑΣ ΝΕΡΟΥ ΔΕΥΑΔΡΑΜΑΣ</v>
      </c>
      <c r="F146" s="407" t="str">
        <f>'Σύνολο έργων  αναλυτικά'!F150</f>
        <v>Ανατολικής Μακεδονίας, Θράκης</v>
      </c>
      <c r="G146" s="409">
        <f>'Σύνολο έργων  αναλυτικά'!G150</f>
        <v>190684.38</v>
      </c>
      <c r="H146" s="410">
        <f>'Σύνολο έργων  αναλυτικά'!H150</f>
        <v>0</v>
      </c>
      <c r="I146" s="411">
        <f>'Σύνολο έργων  αναλυτικά'!I150</f>
        <v>0</v>
      </c>
      <c r="J146" s="411">
        <f>'Σύνολο έργων  αναλυτικά'!J150</f>
        <v>0</v>
      </c>
      <c r="K146" s="410">
        <f>'Σύνολο έργων  αναλυτικά'!K150</f>
        <v>0</v>
      </c>
      <c r="L146" s="410">
        <f>'Σύνολο έργων  αναλυτικά'!L150</f>
        <v>0</v>
      </c>
      <c r="M146" s="410">
        <f>'Σύνολο έργων  αναλυτικά'!M150</f>
        <v>0</v>
      </c>
      <c r="N146" s="410">
        <f>'Σύνολο έργων  αναλυτικά'!N150</f>
        <v>190684.38</v>
      </c>
      <c r="O146" s="412">
        <f>'Σύνολο έργων  αναλυτικά'!O150</f>
        <v>0</v>
      </c>
      <c r="P146" s="410">
        <f>'Σύνολο έργων  αναλυτικά'!P150</f>
        <v>0</v>
      </c>
      <c r="Q146" s="413">
        <f>'Σύνολο έργων  αναλυτικά'!Q150</f>
        <v>0</v>
      </c>
      <c r="R146" s="413">
        <f>'Σύνολο έργων  αναλυτικά'!R150</f>
        <v>190981.6</v>
      </c>
      <c r="S146" s="424">
        <f t="shared" si="11"/>
        <v>190684.38</v>
      </c>
      <c r="T146" s="424">
        <f t="shared" si="12"/>
        <v>0</v>
      </c>
    </row>
    <row r="147" spans="1:20" s="6" customFormat="1" ht="40.5" customHeight="1" x14ac:dyDescent="0.25">
      <c r="A147" s="406">
        <f>'Σύνολο έργων  αναλυτικά'!A151</f>
        <v>145</v>
      </c>
      <c r="B147" s="407" t="str">
        <f>'Σύνολο έργων  αναλυτικά'!B151</f>
        <v>2040112-Ε.Υ.Δ. Ε.Π. ΠΕΡΙΦΕΡΕΙΑΣ ΑΝΑΤΟΛΙΚΗΣ ΜΑΚΕΔΟΝΙΑΣ &amp; ΘΡΑΚΗΣ</v>
      </c>
      <c r="C147" s="408" t="str">
        <f>'Σύνολο έργων  αναλυτικά'!C151</f>
        <v>40109081-ΔΗΜΟΣ ΠΑΡΑΝΕΣΤΙΟΥ</v>
      </c>
      <c r="D147" s="406">
        <f>'Σύνολο έργων  αναλυτικά'!D151</f>
        <v>5037936</v>
      </c>
      <c r="E147" s="408" t="str">
        <f>'Σύνολο έργων  αναλυτικά'!E151</f>
        <v>ΓΕΝΙΚΟ ΣΧΕΔΙΟ ΥΔΡΕΥΣΗΣ ΚΑΙ ΥΛΟΠΟΙΗΣΗ ΣΧΕΔΙΟΥ ΑΣΦΑΛΕΙΑΣ ΝΕΡΟΥ ΔΗΜΟΥ ΠΑΡΑΝΕΣΤΙΟΥ</v>
      </c>
      <c r="F147" s="407" t="str">
        <f>'Σύνολο έργων  αναλυτικά'!F151</f>
        <v>Ανατολικής Μακεδονίας, Θράκης</v>
      </c>
      <c r="G147" s="409">
        <f>'Σύνολο έργων  αναλυτικά'!G151</f>
        <v>113479.42</v>
      </c>
      <c r="H147" s="410">
        <f>'Σύνολο έργων  αναλυτικά'!H151</f>
        <v>0</v>
      </c>
      <c r="I147" s="411">
        <f>'Σύνολο έργων  αναλυτικά'!I151</f>
        <v>0</v>
      </c>
      <c r="J147" s="411">
        <f>'Σύνολο έργων  αναλυτικά'!J151</f>
        <v>0</v>
      </c>
      <c r="K147" s="410">
        <f>'Σύνολο έργων  αναλυτικά'!K151</f>
        <v>0</v>
      </c>
      <c r="L147" s="410">
        <f>'Σύνολο έργων  αναλυτικά'!L151</f>
        <v>0</v>
      </c>
      <c r="M147" s="410">
        <f>'Σύνολο έργων  αναλυτικά'!M151</f>
        <v>0</v>
      </c>
      <c r="N147" s="410">
        <f>'Σύνολο έργων  αναλυτικά'!N151</f>
        <v>113479.42</v>
      </c>
      <c r="O147" s="412">
        <f>'Σύνολο έργων  αναλυτικά'!O151</f>
        <v>0</v>
      </c>
      <c r="P147" s="410">
        <f>'Σύνολο έργων  αναλυτικά'!P151</f>
        <v>0</v>
      </c>
      <c r="Q147" s="413">
        <f>'Σύνολο έργων  αναλυτικά'!Q151</f>
        <v>0</v>
      </c>
      <c r="R147" s="413">
        <f>'Σύνολο έργων  αναλυτικά'!R151</f>
        <v>113479.42</v>
      </c>
      <c r="S147" s="424">
        <f t="shared" si="11"/>
        <v>113479.42</v>
      </c>
      <c r="T147" s="424">
        <f t="shared" si="12"/>
        <v>0</v>
      </c>
    </row>
    <row r="148" spans="1:20" s="6" customFormat="1" ht="40.5" customHeight="1" x14ac:dyDescent="0.25">
      <c r="A148" s="406">
        <f>'Σύνολο έργων  αναλυτικά'!A152</f>
        <v>146</v>
      </c>
      <c r="B148" s="407" t="str">
        <f>'Σύνολο έργων  αναλυτικά'!B152</f>
        <v>2040112-Ε.Υ.Δ. Ε.Π. ΠΕΡΙΦΕΡΕΙΑΣ ΑΝΑΤΟΛΙΚΗΣ ΜΑΚΕΔΟΝΙΑΣ &amp; ΘΡΑΚΗΣ</v>
      </c>
      <c r="C148" s="408" t="str">
        <f>'Σύνολο έργων  αναλυτικά'!C152</f>
        <v>40109080-ΔΗΜΟΣ ΔΟΞΑΤΟΥ</v>
      </c>
      <c r="D148" s="406">
        <f>'Σύνολο έργων  αναλυτικά'!D152</f>
        <v>5038121</v>
      </c>
      <c r="E148" s="408" t="str">
        <f>'Σύνολο έργων  αναλυτικά'!E152</f>
        <v>ΓΕΝΙΚΟ ΣΧΕΔΙΟ ΥΔΡΕΥΣΗΣ ΣΧΕΔΙΟ ΑΣΦΑΛΕΙΑΣ ΝΕΡΟΥ ΔΗΜΟΥ ΔΟΞΑΤΟΥ</v>
      </c>
      <c r="F148" s="407" t="str">
        <f>'Σύνολο έργων  αναλυτικά'!F152</f>
        <v>Ανατολικής Μακεδονίας, Θράκης</v>
      </c>
      <c r="G148" s="409">
        <f>'Σύνολο έργων  αναλυτικά'!G152</f>
        <v>117722.01</v>
      </c>
      <c r="H148" s="410">
        <f>'Σύνολο έργων  αναλυτικά'!H152</f>
        <v>0</v>
      </c>
      <c r="I148" s="411">
        <f>'Σύνολο έργων  αναλυτικά'!I152</f>
        <v>0</v>
      </c>
      <c r="J148" s="411">
        <f>'Σύνολο έργων  αναλυτικά'!J152</f>
        <v>0</v>
      </c>
      <c r="K148" s="410">
        <f>'Σύνολο έργων  αναλυτικά'!K152</f>
        <v>0</v>
      </c>
      <c r="L148" s="410">
        <f>'Σύνολο έργων  αναλυτικά'!L152</f>
        <v>0</v>
      </c>
      <c r="M148" s="410">
        <f>'Σύνολο έργων  αναλυτικά'!M152</f>
        <v>0</v>
      </c>
      <c r="N148" s="410">
        <f>'Σύνολο έργων  αναλυτικά'!N152</f>
        <v>117722.01</v>
      </c>
      <c r="O148" s="412">
        <f>'Σύνολο έργων  αναλυτικά'!O152</f>
        <v>0</v>
      </c>
      <c r="P148" s="410">
        <f>'Σύνολο έργων  αναλυτικά'!P152</f>
        <v>0</v>
      </c>
      <c r="Q148" s="413">
        <f>'Σύνολο έργων  αναλυτικά'!Q152</f>
        <v>0</v>
      </c>
      <c r="R148" s="413">
        <f>'Σύνολο έργων  αναλυτικά'!R152</f>
        <v>117353.56</v>
      </c>
      <c r="S148" s="424">
        <f t="shared" si="11"/>
        <v>117722.01</v>
      </c>
      <c r="T148" s="424">
        <f t="shared" si="12"/>
        <v>0</v>
      </c>
    </row>
    <row r="149" spans="1:20" s="6" customFormat="1" ht="40.5" customHeight="1" x14ac:dyDescent="0.25">
      <c r="A149" s="406">
        <f>'Σύνολο έργων  αναλυτικά'!A153</f>
        <v>147</v>
      </c>
      <c r="B149" s="407" t="str">
        <f>'Σύνολο έργων  αναλυτικά'!B153</f>
        <v>2040112-Ε.Υ.Δ. Ε.Π. ΠΕΡΙΦΕΡΕΙΑΣ ΑΝΑΤΟΛΙΚΗΣ ΜΑΚΕΔΟΝΙΑΣ &amp; ΘΡΑΚΗΣ</v>
      </c>
      <c r="C149" s="408" t="str">
        <f>'Σύνολο έργων  αναλυτικά'!C153</f>
        <v>4042108-ΔΗΜΟΤΙΚΗ ΕΠΙΧΕΙΡΗΣΗ ΥΔΡΕΥΣΗΣ ΑΠΟΧΕΤΕΥΣΗΣ ΝΕΣΤΟΥ</v>
      </c>
      <c r="D149" s="406">
        <f>'Σύνολο έργων  αναλυτικά'!D153</f>
        <v>5041390</v>
      </c>
      <c r="E149" s="408" t="str">
        <f>'Σύνολο έργων  αναλυτικά'!E153</f>
        <v>Σύνταξη επικαιροποίηση Γενικού Σχεδίου Ύδρευσης Master Plan και υλοποίηση Σχεδίου Ασφάλειας Νερού του Δήμου Νέστου</v>
      </c>
      <c r="F149" s="407" t="str">
        <f>'Σύνολο έργων  αναλυτικά'!F153</f>
        <v>Ανατολικής Μακεδονίας, Θράκης</v>
      </c>
      <c r="G149" s="409">
        <f>'Σύνολο έργων  αναλυτικά'!G153</f>
        <v>115668.38</v>
      </c>
      <c r="H149" s="410">
        <f>'Σύνολο έργων  αναλυτικά'!H153</f>
        <v>0</v>
      </c>
      <c r="I149" s="411">
        <f>'Σύνολο έργων  αναλυτικά'!I153</f>
        <v>0</v>
      </c>
      <c r="J149" s="411">
        <f>'Σύνολο έργων  αναλυτικά'!J153</f>
        <v>0</v>
      </c>
      <c r="K149" s="410">
        <f>'Σύνολο έργων  αναλυτικά'!K153</f>
        <v>0</v>
      </c>
      <c r="L149" s="410">
        <f>'Σύνολο έργων  αναλυτικά'!L153</f>
        <v>0</v>
      </c>
      <c r="M149" s="410">
        <f>'Σύνολο έργων  αναλυτικά'!M153</f>
        <v>0</v>
      </c>
      <c r="N149" s="410">
        <f>'Σύνολο έργων  αναλυτικά'!N153</f>
        <v>115668.38</v>
      </c>
      <c r="O149" s="412">
        <f>'Σύνολο έργων  αναλυτικά'!O153</f>
        <v>0</v>
      </c>
      <c r="P149" s="410">
        <f>'Σύνολο έργων  αναλυτικά'!P153</f>
        <v>0</v>
      </c>
      <c r="Q149" s="413">
        <f>'Σύνολο έργων  αναλυτικά'!Q153</f>
        <v>0</v>
      </c>
      <c r="R149" s="413">
        <f>'Σύνολο έργων  αναλυτικά'!R153</f>
        <v>103853.77</v>
      </c>
      <c r="S149" s="424">
        <f t="shared" si="11"/>
        <v>115668.38</v>
      </c>
      <c r="T149" s="424">
        <f t="shared" si="12"/>
        <v>0</v>
      </c>
    </row>
    <row r="150" spans="1:20" s="6" customFormat="1" ht="40.5" customHeight="1" x14ac:dyDescent="0.25">
      <c r="A150" s="406">
        <f>'Σύνολο έργων  αναλυτικά'!A154</f>
        <v>148</v>
      </c>
      <c r="B150" s="407" t="str">
        <f>'Σύνολο έργων  αναλυτικά'!B154</f>
        <v>2040112-Ε.Υ.Δ. Ε.Π. ΠΕΡΙΦΕΡΕΙΑΣ ΑΝΑΤΟΛΙΚΗΣ ΜΑΚΕΔΟΝΙΑΣ &amp; ΘΡΑΚΗΣ</v>
      </c>
      <c r="C150" s="408" t="str">
        <f>'Σύνολο έργων  αναλυτικά'!C154</f>
        <v>40121003-ΔΗΜΟΣ ΘΑΣΟΥ</v>
      </c>
      <c r="D150" s="406">
        <f>'Σύνολο έργων  αναλυτικά'!D154</f>
        <v>5041440</v>
      </c>
      <c r="E150" s="408" t="str">
        <f>'Σύνολο έργων  αναλυτικά'!E154</f>
        <v>ΣΥΝΤΑΞΗ ΓΕΝΙΚΟΥ ΣΧΕΔΙΟΥ ΥΔΡΕΥΣΗΣ MASTER PLAN ΔΗΜΟΥ ΘΑΣΟΥ ΚΑΙ ΥΛΟΠΟΙΗΣΗ ΣΧΕΔΙΟΥ ΑΣΦΑΛΕΙΑΣ ΝΕΡΟΥ</v>
      </c>
      <c r="F150" s="407" t="str">
        <f>'Σύνολο έργων  αναλυτικά'!F154</f>
        <v>Ανατολικής Μακεδονίας, Θράκης</v>
      </c>
      <c r="G150" s="409">
        <f>'Σύνολο έργων  αναλυτικά'!G154</f>
        <v>167758.17000000001</v>
      </c>
      <c r="H150" s="410">
        <f>'Σύνολο έργων  αναλυτικά'!H154</f>
        <v>0</v>
      </c>
      <c r="I150" s="411">
        <f>'Σύνολο έργων  αναλυτικά'!I154</f>
        <v>0</v>
      </c>
      <c r="J150" s="411">
        <f>'Σύνολο έργων  αναλυτικά'!J154</f>
        <v>0</v>
      </c>
      <c r="K150" s="410">
        <f>'Σύνολο έργων  αναλυτικά'!K154</f>
        <v>0</v>
      </c>
      <c r="L150" s="410">
        <f>'Σύνολο έργων  αναλυτικά'!L154</f>
        <v>0</v>
      </c>
      <c r="M150" s="410">
        <f>'Σύνολο έργων  αναλυτικά'!M154</f>
        <v>0</v>
      </c>
      <c r="N150" s="410">
        <f>'Σύνολο έργων  αναλυτικά'!N154</f>
        <v>167758.17000000001</v>
      </c>
      <c r="O150" s="412">
        <f>'Σύνολο έργων  αναλυτικά'!O154</f>
        <v>0</v>
      </c>
      <c r="P150" s="410">
        <f>'Σύνολο έργων  αναλυτικά'!P154</f>
        <v>0</v>
      </c>
      <c r="Q150" s="413">
        <f>'Σύνολο έργων  αναλυτικά'!Q154</f>
        <v>0</v>
      </c>
      <c r="R150" s="413">
        <f>'Σύνολο έργων  αναλυτικά'!R154</f>
        <v>166797.32</v>
      </c>
      <c r="S150" s="424">
        <f t="shared" si="11"/>
        <v>167758.17000000001</v>
      </c>
      <c r="T150" s="424">
        <f t="shared" si="12"/>
        <v>0</v>
      </c>
    </row>
    <row r="151" spans="1:20" s="6" customFormat="1" ht="40.5" customHeight="1" x14ac:dyDescent="0.25">
      <c r="A151" s="406">
        <f>'Σύνολο έργων  αναλυτικά'!A155</f>
        <v>149</v>
      </c>
      <c r="B151" s="407" t="str">
        <f>'Σύνολο έργων  αναλυτικά'!B155</f>
        <v>2040112-Ε.Υ.Δ. Ε.Π. ΠΕΡΙΦΕΡΕΙΑΣ ΑΝΑΤΟΛΙΚΗΣ ΜΑΚΕΔΟΝΙΑΣ &amp; ΘΡΑΚΗΣ</v>
      </c>
      <c r="C151" s="408" t="str">
        <f>'Σύνολο έργων  αναλυτικά'!C155</f>
        <v>40137006-ΔΗΜΟΣ ΤΟΠΕΙΡΟΥ</v>
      </c>
      <c r="D151" s="406">
        <f>'Σύνολο έργων  αναλυτικά'!D155</f>
        <v>5041469</v>
      </c>
      <c r="E151" s="408" t="str">
        <f>'Σύνολο έργων  αναλυτικά'!E155</f>
        <v>ΜΕΛΕΤΗ ΓΕΝΙΚΟΥ ΣΧΕΔΙΟΥ ΥΔΡΕΥΣΗΣ MASTERPLAN ΔΗΜΟΥ ΤΟΠΕΙΡΟΥ</v>
      </c>
      <c r="F151" s="407" t="str">
        <f>'Σύνολο έργων  αναλυτικά'!F155</f>
        <v>Ανατολικής Μακεδονίας, Θράκης</v>
      </c>
      <c r="G151" s="409">
        <f>'Σύνολο έργων  αναλυτικά'!G155</f>
        <v>58569.74</v>
      </c>
      <c r="H151" s="410">
        <f>'Σύνολο έργων  αναλυτικά'!H155</f>
        <v>0</v>
      </c>
      <c r="I151" s="411">
        <f>'Σύνολο έργων  αναλυτικά'!I155</f>
        <v>0</v>
      </c>
      <c r="J151" s="411">
        <f>'Σύνολο έργων  αναλυτικά'!J155</f>
        <v>0</v>
      </c>
      <c r="K151" s="410">
        <f>'Σύνολο έργων  αναλυτικά'!K155</f>
        <v>0</v>
      </c>
      <c r="L151" s="410">
        <f>'Σύνολο έργων  αναλυτικά'!L155</f>
        <v>0</v>
      </c>
      <c r="M151" s="410">
        <f>'Σύνολο έργων  αναλυτικά'!M155</f>
        <v>0</v>
      </c>
      <c r="N151" s="410">
        <f>'Σύνολο έργων  αναλυτικά'!N155</f>
        <v>58569.74</v>
      </c>
      <c r="O151" s="412">
        <f>'Σύνολο έργων  αναλυτικά'!O155</f>
        <v>0</v>
      </c>
      <c r="P151" s="410">
        <f>'Σύνολο έργων  αναλυτικά'!P155</f>
        <v>0</v>
      </c>
      <c r="Q151" s="413">
        <f>'Σύνολο έργων  αναλυτικά'!Q155</f>
        <v>0</v>
      </c>
      <c r="R151" s="413">
        <f>'Σύνολο έργων  αναλυτικά'!R155</f>
        <v>58569.74</v>
      </c>
      <c r="S151" s="424">
        <f t="shared" si="11"/>
        <v>58569.74</v>
      </c>
      <c r="T151" s="424">
        <f t="shared" si="12"/>
        <v>0</v>
      </c>
    </row>
    <row r="152" spans="1:20" s="6" customFormat="1" ht="40.5" customHeight="1" x14ac:dyDescent="0.25">
      <c r="A152" s="406">
        <f>'Σύνολο έργων  αναλυτικά'!A156</f>
        <v>150</v>
      </c>
      <c r="B152" s="407" t="str">
        <f>'Σύνολο έργων  αναλυτικά'!B156</f>
        <v>2040112-Ε.Υ.Δ. Ε.Π. ΠΕΡΙΦΕΡΕΙΑΣ ΑΝΑΤΟΛΙΚΗΣ ΜΑΚΕΔΟΝΙΑΣ &amp; ΘΡΑΚΗΣ</v>
      </c>
      <c r="C152" s="408" t="str">
        <f>'Σύνολο έργων  αναλυτικά'!C156</f>
        <v>40111098-ΔΗΜΟΣ ΔΙΔΥΜΟΤΕΙΧΟΥ</v>
      </c>
      <c r="D152" s="406">
        <f>'Σύνολο έργων  αναλυτικά'!D156</f>
        <v>5041696</v>
      </c>
      <c r="E152" s="408" t="str">
        <f>'Σύνολο έργων  αναλυτικά'!E156</f>
        <v>Σύνταξη Γενικού Σχεδίου Ύδρευσης και Υλοποίηση Σχεδίου Ασφάλειας νερού Δήμου Διδυμότειχου</v>
      </c>
      <c r="F152" s="407" t="str">
        <f>'Σύνολο έργων  αναλυτικά'!F156</f>
        <v>Ανατολικής Μακεδονίας, Θράκης</v>
      </c>
      <c r="G152" s="409">
        <f>'Σύνολο έργων  αναλυτικά'!G156</f>
        <v>158448.09</v>
      </c>
      <c r="H152" s="410">
        <f>'Σύνολο έργων  αναλυτικά'!H156</f>
        <v>0</v>
      </c>
      <c r="I152" s="411">
        <f>'Σύνολο έργων  αναλυτικά'!I156</f>
        <v>0</v>
      </c>
      <c r="J152" s="411">
        <f>'Σύνολο έργων  αναλυτικά'!J156</f>
        <v>0</v>
      </c>
      <c r="K152" s="410">
        <f>'Σύνολο έργων  αναλυτικά'!K156</f>
        <v>0</v>
      </c>
      <c r="L152" s="410">
        <f>'Σύνολο έργων  αναλυτικά'!L156</f>
        <v>0</v>
      </c>
      <c r="M152" s="410">
        <f>'Σύνολο έργων  αναλυτικά'!M156</f>
        <v>0</v>
      </c>
      <c r="N152" s="410">
        <f>'Σύνολο έργων  αναλυτικά'!N156</f>
        <v>158448.09</v>
      </c>
      <c r="O152" s="412">
        <f>'Σύνολο έργων  αναλυτικά'!O156</f>
        <v>0</v>
      </c>
      <c r="P152" s="410">
        <f>'Σύνολο έργων  αναλυτικά'!P156</f>
        <v>0</v>
      </c>
      <c r="Q152" s="413">
        <f>'Σύνολο έργων  αναλυτικά'!Q156</f>
        <v>0</v>
      </c>
      <c r="R152" s="413">
        <f>'Σύνολο έργων  αναλυτικά'!R156</f>
        <v>145485.53</v>
      </c>
      <c r="S152" s="424">
        <f t="shared" si="11"/>
        <v>158448.09</v>
      </c>
      <c r="T152" s="424">
        <f t="shared" si="12"/>
        <v>0</v>
      </c>
    </row>
    <row r="153" spans="1:20" s="6" customFormat="1" ht="40.5" customHeight="1" x14ac:dyDescent="0.25">
      <c r="A153" s="406">
        <f>'Σύνολο έργων  αναλυτικά'!A157</f>
        <v>151</v>
      </c>
      <c r="B153" s="407" t="str">
        <f>'Σύνολο έργων  αναλυτικά'!B157</f>
        <v>2040112-Ε.Υ.Δ. Ε.Π. ΠΕΡΙΦΕΡΕΙΑΣ ΑΝΑΤΟΛΙΚΗΣ ΜΑΚΕΔΟΝΙΑΣ &amp; ΘΡΑΚΗΣ</v>
      </c>
      <c r="C153" s="408" t="str">
        <f>'Σύνολο έργων  αναλυτικά'!C157</f>
        <v>40109082-ΔΗΜΟΣ ΠΡΟΣΟΤΣΑΝΗΣ</v>
      </c>
      <c r="D153" s="406">
        <f>'Σύνολο έργων  αναλυτικά'!D157</f>
        <v>5052238</v>
      </c>
      <c r="E153" s="408" t="str">
        <f>'Σύνολο έργων  αναλυτικά'!E157</f>
        <v>ΑΝΤΙΚΑΤΑΣΤΑΣΗ ΕΣΩΤΕΡΙΚΟΥ ΚΑΙ ΕΞΩΤΕΡΙΚΟΥ ΔΙΚΤΥΟΥ ΥΔΡΕΥΣΗΣ ΔΚ ΠΡΟΣΟΤΣΑΝΗΣ</v>
      </c>
      <c r="F153" s="407" t="str">
        <f>'Σύνολο έργων  αναλυτικά'!F157</f>
        <v>Ανατολικής Μακεδονίας, Θράκης</v>
      </c>
      <c r="G153" s="409">
        <f>'Σύνολο έργων  αναλυτικά'!G157</f>
        <v>4771568.16</v>
      </c>
      <c r="H153" s="410">
        <f>'Σύνολο έργων  αναλυτικά'!H157</f>
        <v>0</v>
      </c>
      <c r="I153" s="411">
        <f>'Σύνολο έργων  αναλυτικά'!I157</f>
        <v>0</v>
      </c>
      <c r="J153" s="411">
        <f>'Σύνολο έργων  αναλυτικά'!J157</f>
        <v>2359744.08</v>
      </c>
      <c r="K153" s="410">
        <f>'Σύνολο έργων  αναλυτικά'!K157</f>
        <v>0</v>
      </c>
      <c r="L153" s="410">
        <f>'Σύνολο έργων  αναλυτικά'!L157</f>
        <v>2359744.08</v>
      </c>
      <c r="M153" s="410">
        <f>'Σύνολο έργων  αναλυτικά'!M157</f>
        <v>0</v>
      </c>
      <c r="N153" s="410">
        <f>'Σύνολο έργων  αναλυτικά'!N157</f>
        <v>0</v>
      </c>
      <c r="O153" s="412">
        <f>'Σύνολο έργων  αναλυτικά'!O157</f>
        <v>0</v>
      </c>
      <c r="P153" s="410">
        <f>'Σύνολο έργων  αναλυτικά'!P157</f>
        <v>52080</v>
      </c>
      <c r="Q153" s="413">
        <f>'Σύνολο έργων  αναλυτικά'!Q157</f>
        <v>0</v>
      </c>
      <c r="R153" s="413">
        <f>'Σύνολο έργων  αναλυτικά'!R157</f>
        <v>2086651.35</v>
      </c>
      <c r="S153" s="424">
        <f t="shared" si="11"/>
        <v>4771568.16</v>
      </c>
      <c r="T153" s="424">
        <f t="shared" si="12"/>
        <v>0</v>
      </c>
    </row>
    <row r="154" spans="1:20" s="6" customFormat="1" ht="40.5" customHeight="1" x14ac:dyDescent="0.25">
      <c r="A154" s="406">
        <f>'Σύνολο έργων  αναλυτικά'!A158</f>
        <v>152</v>
      </c>
      <c r="B154" s="407" t="str">
        <f>'Σύνολο έργων  αναλυτικά'!B158</f>
        <v>2040112-Ε.Υ.Δ. Ε.Π. ΠΕΡΙΦΕΡΕΙΑΣ ΑΝΑΤΟΛΙΚΗΣ ΜΑΚΕΔΟΝΙΑΣ &amp; ΘΡΑΚΗΣ</v>
      </c>
      <c r="C154" s="408" t="str">
        <f>'Σύνολο έργων  αναλυτικά'!C158</f>
        <v>40402107-ΑΠΟΚΕΝΤΡΩΜΕΝΗ ΔΙΟΙΚΗΣΗ ΜΑΚΕΔΟΝΙΑΣ  ΘΡΑΚΗΣ</v>
      </c>
      <c r="D154" s="406">
        <f>'Σύνολο έργων  αναλυτικά'!D158</f>
        <v>5052060</v>
      </c>
      <c r="E154" s="408" t="str">
        <f>'Σύνολο έργων  αναλυτικά'!E158</f>
        <v>ΔΗΜΙΟΥΡΓΙΑ ΠΕΡΙΦΕΡΕΙΑΚΟΥ ΔΙΚΤΥΟΥ ΑΝΑΤΟΛΙΚΗΣ ΜΑΚΕΔΟΝΙΑΣ ΘΡΑΚΗΣ ΠΑΡΑΚΟΛΟΥΘΗΣΗΣ ΕΠΙΦΑΝΕΙΑΚΩΝ ΚΑΙ ΥΠΟΓΕΙΩΝ ΥΔΑΤΩΝ</v>
      </c>
      <c r="F154" s="407" t="str">
        <f>'Σύνολο έργων  αναλυτικά'!F158</f>
        <v>Ανατολικής Μακεδονίας, Θράκης</v>
      </c>
      <c r="G154" s="409">
        <f>'Σύνολο έργων  αναλυτικά'!G158</f>
        <v>1102608</v>
      </c>
      <c r="H154" s="410">
        <f>'Σύνολο έργων  αναλυτικά'!H158</f>
        <v>0</v>
      </c>
      <c r="I154" s="411">
        <f>'Σύνολο έργων  αναλυτικά'!I158</f>
        <v>0</v>
      </c>
      <c r="J154" s="411">
        <f>'Σύνολο έργων  αναλυτικά'!J158</f>
        <v>0</v>
      </c>
      <c r="K154" s="410">
        <f>'Σύνολο έργων  αναλυτικά'!K158</f>
        <v>0</v>
      </c>
      <c r="L154" s="410">
        <f>'Σύνολο έργων  αναλυτικά'!L158</f>
        <v>0</v>
      </c>
      <c r="M154" s="410">
        <f>'Σύνολο έργων  αναλυτικά'!M158</f>
        <v>0</v>
      </c>
      <c r="N154" s="410">
        <f>'Σύνολο έργων  αναλυτικά'!N158</f>
        <v>1102608</v>
      </c>
      <c r="O154" s="412">
        <f>'Σύνολο έργων  αναλυτικά'!O158</f>
        <v>0</v>
      </c>
      <c r="P154" s="410">
        <f>'Σύνολο έργων  αναλυτικά'!P158</f>
        <v>0</v>
      </c>
      <c r="Q154" s="413">
        <f>'Σύνολο έργων  αναλυτικά'!Q158</f>
        <v>0</v>
      </c>
      <c r="R154" s="413">
        <f>'Σύνολο έργων  αναλυτικά'!R158</f>
        <v>992347.20000000019</v>
      </c>
      <c r="S154" s="424">
        <f t="shared" si="11"/>
        <v>1102608</v>
      </c>
      <c r="T154" s="424">
        <f t="shared" si="12"/>
        <v>0</v>
      </c>
    </row>
    <row r="155" spans="1:20" s="6" customFormat="1" ht="40.5" customHeight="1" x14ac:dyDescent="0.25">
      <c r="A155" s="406">
        <f>'Σύνολο έργων  αναλυτικά'!A159</f>
        <v>153</v>
      </c>
      <c r="B155" s="407" t="str">
        <f>'Σύνολο έργων  αναλυτικά'!B159</f>
        <v>2040112-Ε.Υ.Δ. Ε.Π. ΠΕΡΙΦΕΡΕΙΑΣ ΑΝΑΤΟΛΙΚΗΣ ΜΑΚΕΔΟΝΙΑΣ &amp; ΘΡΑΚΗΣ</v>
      </c>
      <c r="C155" s="408" t="str">
        <f>'Σύνολο έργων  αναλυτικά'!C159</f>
        <v>4040103-ΔΗΜΟΤΙΚΗ ΕΠΙΧΕΙΡΗΣΗ ΥΔΡΕΥΣΗΣ ΑΠΟΧΕΤΕΥΣΗΣ ΚΟΜΟΤΗΝΗΣ (ΔΕΥΑ ΚΟΜΟΤΗΝΗΣ)</v>
      </c>
      <c r="D155" s="406">
        <f>'Σύνολο έργων  αναλυτικά'!D159</f>
        <v>5052675</v>
      </c>
      <c r="E155" s="408" t="str">
        <f>'Σύνολο έργων  αναλυτικά'!E159</f>
        <v>ΑΝΤΙΚΑΤΑΣΤΑΣΗ ΕΣΩΤΕΡΙΚΟΥ ΔΙΚΤΥΟΥ ΥΔΡΕΥΣΗΣ ΟΙΚΙΣΜΟΥ ΜΕΣΟΥΝΗΣ</v>
      </c>
      <c r="F155" s="407" t="str">
        <f>'Σύνολο έργων  αναλυτικά'!F159</f>
        <v>Ανατολικής Μακεδονίας, Θράκης</v>
      </c>
      <c r="G155" s="409">
        <f>'Σύνολο έργων  αναλυτικά'!G159</f>
        <v>580000</v>
      </c>
      <c r="H155" s="410">
        <f>'Σύνολο έργων  αναλυτικά'!H159</f>
        <v>0</v>
      </c>
      <c r="I155" s="411">
        <f>'Σύνολο έργων  αναλυτικά'!I159</f>
        <v>0</v>
      </c>
      <c r="J155" s="411">
        <f>'Σύνολο έργων  αναλυτικά'!J159</f>
        <v>0</v>
      </c>
      <c r="K155" s="410">
        <f>'Σύνολο έργων  αναλυτικά'!K159</f>
        <v>0</v>
      </c>
      <c r="L155" s="410">
        <f>'Σύνολο έργων  αναλυτικά'!L159</f>
        <v>580000</v>
      </c>
      <c r="M155" s="410">
        <f>'Σύνολο έργων  αναλυτικά'!M159</f>
        <v>0</v>
      </c>
      <c r="N155" s="410">
        <f>'Σύνολο έργων  αναλυτικά'!N159</f>
        <v>0</v>
      </c>
      <c r="O155" s="412">
        <f>'Σύνολο έργων  αναλυτικά'!O159</f>
        <v>0</v>
      </c>
      <c r="P155" s="410">
        <f>'Σύνολο έργων  αναλυτικά'!P159</f>
        <v>0</v>
      </c>
      <c r="Q155" s="413">
        <f>'Σύνολο έργων  αναλυτικά'!Q159</f>
        <v>0</v>
      </c>
      <c r="R155" s="413">
        <f>'Σύνολο έργων  αναλυτικά'!R159</f>
        <v>244321.16000000003</v>
      </c>
      <c r="S155" s="424">
        <f t="shared" si="11"/>
        <v>580000</v>
      </c>
      <c r="T155" s="424">
        <f t="shared" si="12"/>
        <v>0</v>
      </c>
    </row>
    <row r="156" spans="1:20" s="6" customFormat="1" ht="40.5" customHeight="1" x14ac:dyDescent="0.25">
      <c r="A156" s="406">
        <f>'Σύνολο έργων  αναλυτικά'!A160</f>
        <v>154</v>
      </c>
      <c r="B156" s="407" t="str">
        <f>'Σύνολο έργων  αναλυτικά'!B160</f>
        <v>2040112-Ε.Υ.Δ. Ε.Π. ΠΕΡΙΦΕΡΕΙΑΣ ΑΝΑΤΟΛΙΚΗΣ ΜΑΚΕΔΟΝΙΑΣ &amp; ΘΡΑΚΗΣ</v>
      </c>
      <c r="C156" s="408" t="str">
        <f>'Σύνολο έργων  αναλυτικά'!C160</f>
        <v>4040105-ΔΕΥΑ  ΟΡΕΣΤΙΑΔΑΣ</v>
      </c>
      <c r="D156" s="406">
        <f>'Σύνολο έργων  αναλυτικά'!D160</f>
        <v>5053833</v>
      </c>
      <c r="E156" s="408" t="str">
        <f>'Σύνολο έργων  αναλυτικά'!E160</f>
        <v>Αντικατάσταση εσωτερικού και εξωτερικού δικτύου ύδρευσης ΤΚ Νεοχωρίου ΝεοχώριΠαταγή Δήμου Ορεστιάδας</v>
      </c>
      <c r="F156" s="407" t="str">
        <f>'Σύνολο έργων  αναλυτικά'!F160</f>
        <v>Ανατολικής Μακεδονίας, Θράκης</v>
      </c>
      <c r="G156" s="409">
        <f>'Σύνολο έργων  αναλυτικά'!G160</f>
        <v>1680000</v>
      </c>
      <c r="H156" s="410">
        <f>'Σύνολο έργων  αναλυτικά'!H160</f>
        <v>0</v>
      </c>
      <c r="I156" s="411">
        <f>'Σύνολο έργων  αναλυτικά'!I160</f>
        <v>0</v>
      </c>
      <c r="J156" s="411">
        <f>'Σύνολο έργων  αναλυτικά'!J160</f>
        <v>0</v>
      </c>
      <c r="K156" s="410">
        <f>'Σύνολο έργων  αναλυτικά'!K160</f>
        <v>0</v>
      </c>
      <c r="L156" s="410">
        <f>'Σύνολο έργων  αναλυτικά'!L160</f>
        <v>1680000</v>
      </c>
      <c r="M156" s="410">
        <f>'Σύνολο έργων  αναλυτικά'!M160</f>
        <v>0</v>
      </c>
      <c r="N156" s="410">
        <f>'Σύνολο έργων  αναλυτικά'!N160</f>
        <v>0</v>
      </c>
      <c r="O156" s="412">
        <f>'Σύνολο έργων  αναλυτικά'!O160</f>
        <v>0</v>
      </c>
      <c r="P156" s="410">
        <f>'Σύνολο έργων  αναλυτικά'!P160</f>
        <v>0</v>
      </c>
      <c r="Q156" s="413">
        <f>'Σύνολο έργων  αναλυτικά'!Q160</f>
        <v>0</v>
      </c>
      <c r="R156" s="413">
        <f>'Σύνολο έργων  αναλυτικά'!R160</f>
        <v>765000</v>
      </c>
      <c r="S156" s="424">
        <f t="shared" si="11"/>
        <v>1680000</v>
      </c>
      <c r="T156" s="424">
        <f t="shared" si="12"/>
        <v>0</v>
      </c>
    </row>
    <row r="157" spans="1:20" s="6" customFormat="1" ht="40.5" customHeight="1" x14ac:dyDescent="0.25">
      <c r="A157" s="406">
        <f>'Σύνολο έργων  αναλυτικά'!A161</f>
        <v>155</v>
      </c>
      <c r="B157" s="407" t="str">
        <f>'Σύνολο έργων  αναλυτικά'!B161</f>
        <v>2040112-Ε.Υ.Δ. Ε.Π. ΠΕΡΙΦΕΡΕΙΑΣ ΑΝΑΤΟΛΙΚΗΣ ΜΑΚΕΔΟΝΙΑΣ &amp; ΘΡΑΚΗΣ</v>
      </c>
      <c r="C157" s="408" t="str">
        <f>'Σύνολο έργων  αναλυτικά'!C161</f>
        <v>4040105-ΔΕΥΑ  ΟΡΕΣΤΙΑΔΑΣ</v>
      </c>
      <c r="D157" s="406">
        <f>'Σύνολο έργων  αναλυτικά'!D161</f>
        <v>5053864</v>
      </c>
      <c r="E157" s="408" t="str">
        <f>'Σύνολο έργων  αναλυτικά'!E161</f>
        <v>Αντικατάσταση εσωτερικού δικτύου ύδρευσης ΤΚΆρζου ΆρζοςΚαναδάς Δήμου Ορεστιάδας</v>
      </c>
      <c r="F157" s="407" t="str">
        <f>'Σύνολο έργων  αναλυτικά'!F161</f>
        <v>Ανατολικής Μακεδονίας, Θράκης</v>
      </c>
      <c r="G157" s="409">
        <f>'Σύνολο έργων  αναλυτικά'!G161</f>
        <v>930000</v>
      </c>
      <c r="H157" s="410">
        <f>'Σύνολο έργων  αναλυτικά'!H161</f>
        <v>0</v>
      </c>
      <c r="I157" s="411">
        <f>'Σύνολο έργων  αναλυτικά'!I161</f>
        <v>0</v>
      </c>
      <c r="J157" s="411">
        <f>'Σύνολο έργων  αναλυτικά'!J161</f>
        <v>0</v>
      </c>
      <c r="K157" s="410">
        <f>'Σύνολο έργων  αναλυτικά'!K161</f>
        <v>0</v>
      </c>
      <c r="L157" s="410">
        <f>'Σύνολο έργων  αναλυτικά'!L161</f>
        <v>930000</v>
      </c>
      <c r="M157" s="410">
        <f>'Σύνολο έργων  αναλυτικά'!M161</f>
        <v>0</v>
      </c>
      <c r="N157" s="410">
        <f>'Σύνολο έργων  αναλυτικά'!N161</f>
        <v>0</v>
      </c>
      <c r="O157" s="412">
        <f>'Σύνολο έργων  αναλυτικά'!O161</f>
        <v>0</v>
      </c>
      <c r="P157" s="410">
        <f>'Σύνολο έργων  αναλυτικά'!P161</f>
        <v>0</v>
      </c>
      <c r="Q157" s="413">
        <f>'Σύνολο έργων  αναλυτικά'!Q161</f>
        <v>0</v>
      </c>
      <c r="R157" s="413">
        <f>'Σύνολο έργων  αναλυτικά'!R161</f>
        <v>440000</v>
      </c>
      <c r="S157" s="424">
        <f t="shared" si="11"/>
        <v>930000</v>
      </c>
      <c r="T157" s="424">
        <f t="shared" si="12"/>
        <v>0</v>
      </c>
    </row>
    <row r="158" spans="1:20" s="6" customFormat="1" ht="40.5" customHeight="1" x14ac:dyDescent="0.25">
      <c r="A158" s="406">
        <f>'Σύνολο έργων  αναλυτικά'!A162</f>
        <v>156</v>
      </c>
      <c r="B158" s="407" t="str">
        <f>'Σύνολο έργων  αναλυτικά'!B162</f>
        <v>2040112-Ε.Υ.Δ. Ε.Π. ΠΕΡΙΦΕΡΕΙΑΣ ΑΝΑΤΟΛΙΚΗΣ ΜΑΚΕΔΟΝΙΑΣ &amp; ΘΡΑΚΗΣ</v>
      </c>
      <c r="C158" s="408" t="str">
        <f>'Σύνολο έργων  αναλυτικά'!C162</f>
        <v>4040105-ΔΕΥΑ  ΟΡΕΣΤΙΑΔΑΣ</v>
      </c>
      <c r="D158" s="406">
        <f>'Σύνολο έργων  αναλυτικά'!D162</f>
        <v>5055859</v>
      </c>
      <c r="E158" s="408" t="str">
        <f>'Σύνολο έργων  αναλυτικά'!E162</f>
        <v>Προμήθεια και εγκατάσταση εξοπλισμού στη μονάδα επεξεργασίας νερού πόλης Ορεστιάδας</v>
      </c>
      <c r="F158" s="407" t="str">
        <f>'Σύνολο έργων  αναλυτικά'!F162</f>
        <v>Ανατολικής Μακεδονίας, Θράκης</v>
      </c>
      <c r="G158" s="409">
        <f>'Σύνολο έργων  αναλυτικά'!G162</f>
        <v>880000</v>
      </c>
      <c r="H158" s="410">
        <f>'Σύνολο έργων  αναλυτικά'!H162</f>
        <v>0</v>
      </c>
      <c r="I158" s="411">
        <f>'Σύνολο έργων  αναλυτικά'!I162</f>
        <v>0</v>
      </c>
      <c r="J158" s="411">
        <f>'Σύνολο έργων  αναλυτικά'!J162</f>
        <v>0</v>
      </c>
      <c r="K158" s="410">
        <f>'Σύνολο έργων  αναλυτικά'!K162</f>
        <v>880000</v>
      </c>
      <c r="L158" s="410">
        <f>'Σύνολο έργων  αναλυτικά'!L162</f>
        <v>0</v>
      </c>
      <c r="M158" s="410">
        <f>'Σύνολο έργων  αναλυτικά'!M162</f>
        <v>0</v>
      </c>
      <c r="N158" s="410">
        <f>'Σύνολο έργων  αναλυτικά'!N162</f>
        <v>0</v>
      </c>
      <c r="O158" s="412">
        <f>'Σύνολο έργων  αναλυτικά'!O162</f>
        <v>0</v>
      </c>
      <c r="P158" s="410">
        <f>'Σύνολο έργων  αναλυτικά'!P162</f>
        <v>0</v>
      </c>
      <c r="Q158" s="413">
        <f>'Σύνολο έργων  αναλυτικά'!Q162</f>
        <v>0</v>
      </c>
      <c r="R158" s="413">
        <f>'Σύνολο έργων  αναλυτικά'!R162</f>
        <v>440000</v>
      </c>
      <c r="S158" s="424">
        <f t="shared" si="11"/>
        <v>880000</v>
      </c>
      <c r="T158" s="424">
        <f t="shared" si="12"/>
        <v>0</v>
      </c>
    </row>
    <row r="159" spans="1:20" s="6" customFormat="1" ht="40.5" customHeight="1" x14ac:dyDescent="0.25">
      <c r="A159" s="406">
        <f>'Σύνολο έργων  αναλυτικά'!A163</f>
        <v>157</v>
      </c>
      <c r="B159" s="407" t="str">
        <f>'Σύνολο έργων  αναλυτικά'!B163</f>
        <v>2040112-Ε.Υ.Δ. Ε.Π. ΠΕΡΙΦΕΡΕΙΑΣ ΑΝΑΤΟΛΙΚΗΣ ΜΑΚΕΔΟΝΙΑΣ &amp; ΘΡΑΚΗΣ</v>
      </c>
      <c r="C159" s="408" t="str">
        <f>'Σύνολο έργων  αναλυτικά'!C163</f>
        <v>40109004-ΔΗΜΟΣ ΚΑΤΩ ΝΕΥΡΟΚΟΠΙΟΥ</v>
      </c>
      <c r="D159" s="406">
        <f>'Σύνολο έργων  αναλυτικά'!D163</f>
        <v>5056162</v>
      </c>
      <c r="E159" s="408" t="str">
        <f>'Σύνολο έργων  αναλυτικά'!E163</f>
        <v>ΑΝΤΙΚΑΤΑΣΤΑΣΗ ΔΙΚΤΥΟΥ ΥΔΡΕΥΣΗΣ ΔΚ Κ ΝΕΥΡΟΚΟΠΙΟΥ</v>
      </c>
      <c r="F159" s="407" t="str">
        <f>'Σύνολο έργων  αναλυτικά'!F163</f>
        <v>Ανατολικής Μακεδονίας, Θράκης</v>
      </c>
      <c r="G159" s="409">
        <f>'Σύνολο έργων  αναλυτικά'!G163</f>
        <v>2521696</v>
      </c>
      <c r="H159" s="410">
        <f>'Σύνολο έργων  αναλυτικά'!H163</f>
        <v>0</v>
      </c>
      <c r="I159" s="411">
        <f>'Σύνολο έργων  αναλυτικά'!I163</f>
        <v>0</v>
      </c>
      <c r="J159" s="411">
        <f>'Σύνολο έργων  αναλυτικά'!J163</f>
        <v>0</v>
      </c>
      <c r="K159" s="410">
        <f>'Σύνολο έργων  αναλυτικά'!K163</f>
        <v>0</v>
      </c>
      <c r="L159" s="410">
        <f>'Σύνολο έργων  αναλυτικά'!L163</f>
        <v>2050000</v>
      </c>
      <c r="M159" s="410">
        <f>'Σύνολο έργων  αναλυτικά'!M163</f>
        <v>471696</v>
      </c>
      <c r="N159" s="410">
        <f>'Σύνολο έργων  αναλυτικά'!N163</f>
        <v>0</v>
      </c>
      <c r="O159" s="412">
        <f>'Σύνολο έργων  αναλυτικά'!O163</f>
        <v>0</v>
      </c>
      <c r="P159" s="410">
        <f>'Σύνολο έργων  αναλυτικά'!P163</f>
        <v>0</v>
      </c>
      <c r="Q159" s="413">
        <f>'Σύνολο έργων  αναλυτικά'!Q163</f>
        <v>0</v>
      </c>
      <c r="R159" s="413">
        <f>'Σύνολο έργων  αναλυτικά'!R163</f>
        <v>1260848</v>
      </c>
      <c r="S159" s="424">
        <f t="shared" si="11"/>
        <v>2521696</v>
      </c>
      <c r="T159" s="424">
        <f t="shared" si="12"/>
        <v>0</v>
      </c>
    </row>
    <row r="160" spans="1:20" s="6" customFormat="1" ht="40.5" customHeight="1" x14ac:dyDescent="0.25">
      <c r="A160" s="406">
        <f>'Σύνολο έργων  αναλυτικά'!A164</f>
        <v>158</v>
      </c>
      <c r="B160" s="407" t="str">
        <f>'Σύνολο έργων  αναλυτικά'!B164</f>
        <v>2040112-Ε.Υ.Δ. Ε.Π. ΠΕΡΙΦΕΡΕΙΑΣ ΑΝΑΤΟΛΙΚΗΣ ΜΑΚΕΔΟΝΙΑΣ &amp; ΘΡΑΚΗΣ</v>
      </c>
      <c r="C160" s="408" t="str">
        <f>'Σύνολο έργων  αναλυτικά'!C164</f>
        <v>4040105-ΔΕΥΑ  ΟΡΕΣΤΙΑΔΑΣ</v>
      </c>
      <c r="D160" s="406">
        <f>'Σύνολο έργων  αναλυτικά'!D164</f>
        <v>5056561</v>
      </c>
      <c r="E160" s="408" t="str">
        <f>'Σύνολο έργων  αναλυτικά'!E164</f>
        <v>Αντικατάσταση εσωτερικού δικτύου ύδρευσης οικισμού Λεπτής Δήμου Ορεστιάδας</v>
      </c>
      <c r="F160" s="407" t="str">
        <f>'Σύνολο έργων  αναλυτικά'!F164</f>
        <v>Ανατολικής Μακεδονίας, Θράκης</v>
      </c>
      <c r="G160" s="409">
        <f>'Σύνολο έργων  αναλυτικά'!G164</f>
        <v>680000</v>
      </c>
      <c r="H160" s="410">
        <f>'Σύνολο έργων  αναλυτικά'!H164</f>
        <v>0</v>
      </c>
      <c r="I160" s="411">
        <f>'Σύνολο έργων  αναλυτικά'!I164</f>
        <v>0</v>
      </c>
      <c r="J160" s="411">
        <f>'Σύνολο έργων  αναλυτικά'!J164</f>
        <v>0</v>
      </c>
      <c r="K160" s="410">
        <f>'Σύνολο έργων  αναλυτικά'!K164</f>
        <v>0</v>
      </c>
      <c r="L160" s="410">
        <f>'Σύνολο έργων  αναλυτικά'!L164</f>
        <v>680000</v>
      </c>
      <c r="M160" s="410">
        <f>'Σύνολο έργων  αναλυτικά'!M164</f>
        <v>0</v>
      </c>
      <c r="N160" s="410">
        <f>'Σύνολο έργων  αναλυτικά'!N164</f>
        <v>0</v>
      </c>
      <c r="O160" s="412">
        <f>'Σύνολο έργων  αναλυτικά'!O164</f>
        <v>0</v>
      </c>
      <c r="P160" s="410">
        <f>'Σύνολο έργων  αναλυτικά'!P164</f>
        <v>0</v>
      </c>
      <c r="Q160" s="413">
        <f>'Σύνολο έργων  αναλυτικά'!Q164</f>
        <v>0</v>
      </c>
      <c r="R160" s="413">
        <f>'Σύνολο έργων  αναλυτικά'!R164</f>
        <v>295000</v>
      </c>
      <c r="S160" s="424">
        <f t="shared" si="11"/>
        <v>680000</v>
      </c>
      <c r="T160" s="424">
        <f t="shared" si="12"/>
        <v>0</v>
      </c>
    </row>
    <row r="161" spans="1:20" s="6" customFormat="1" ht="40.5" customHeight="1" x14ac:dyDescent="0.25">
      <c r="A161" s="406">
        <f>'Σύνολο έργων  αναλυτικά'!A165</f>
        <v>159</v>
      </c>
      <c r="B161" s="407" t="str">
        <f>'Σύνολο έργων  αναλυτικά'!B165</f>
        <v>2040112-Ε.Υ.Δ. Ε.Π. ΠΕΡΙΦΕΡΕΙΑΣ ΑΝΑΤΟΛΙΚΗΣ ΜΑΚΕΔΟΝΙΑΣ &amp; ΘΡΑΚΗΣ</v>
      </c>
      <c r="C161" s="408" t="str">
        <f>'Σύνολο έργων  αναλυτικά'!C165</f>
        <v>4040105-ΔΕΥΑ  ΟΡΕΣΤΙΑΔΑΣ</v>
      </c>
      <c r="D161" s="406">
        <f>'Σύνολο έργων  αναλυτικά'!D165</f>
        <v>5056564</v>
      </c>
      <c r="E161" s="408" t="str">
        <f>'Σύνολο έργων  αναλυτικά'!E165</f>
        <v>Αντικατάσταση εσωτερικού και εξωτερικού δικτύου ύδρευσης ΤΚ Καβύλης Δήμου Ορεστιάδας</v>
      </c>
      <c r="F161" s="407" t="str">
        <f>'Σύνολο έργων  αναλυτικά'!F165</f>
        <v>Ανατολικής Μακεδονίας, Θράκης</v>
      </c>
      <c r="G161" s="409">
        <f>'Σύνολο έργων  αναλυτικά'!G165</f>
        <v>975000</v>
      </c>
      <c r="H161" s="410">
        <f>'Σύνολο έργων  αναλυτικά'!H165</f>
        <v>0</v>
      </c>
      <c r="I161" s="411">
        <f>'Σύνολο έργων  αναλυτικά'!I165</f>
        <v>0</v>
      </c>
      <c r="J161" s="411">
        <f>'Σύνολο έργων  αναλυτικά'!J165</f>
        <v>0</v>
      </c>
      <c r="K161" s="410">
        <f>'Σύνολο έργων  αναλυτικά'!K165</f>
        <v>0</v>
      </c>
      <c r="L161" s="410">
        <f>'Σύνολο έργων  αναλυτικά'!L165</f>
        <v>975000</v>
      </c>
      <c r="M161" s="410">
        <f>'Σύνολο έργων  αναλυτικά'!M165</f>
        <v>0</v>
      </c>
      <c r="N161" s="410">
        <f>'Σύνολο έργων  αναλυτικά'!N165</f>
        <v>0</v>
      </c>
      <c r="O161" s="412">
        <f>'Σύνολο έργων  αναλυτικά'!O165</f>
        <v>0</v>
      </c>
      <c r="P161" s="410">
        <f>'Σύνολο έργων  αναλυτικά'!P165</f>
        <v>0</v>
      </c>
      <c r="Q161" s="413">
        <f>'Σύνολο έργων  αναλυτικά'!Q165</f>
        <v>0</v>
      </c>
      <c r="R161" s="413">
        <f>'Σύνολο έργων  αναλυτικά'!R165</f>
        <v>445000</v>
      </c>
      <c r="S161" s="424">
        <f t="shared" si="11"/>
        <v>975000</v>
      </c>
      <c r="T161" s="424">
        <f t="shared" si="12"/>
        <v>0</v>
      </c>
    </row>
    <row r="162" spans="1:20" s="6" customFormat="1" ht="40.5" customHeight="1" x14ac:dyDescent="0.25">
      <c r="A162" s="406">
        <f>'Σύνολο έργων  αναλυτικά'!A166</f>
        <v>160</v>
      </c>
      <c r="B162" s="407" t="str">
        <f>'Σύνολο έργων  αναλυτικά'!B166</f>
        <v>2040112-Ε.Υ.Δ. Ε.Π. ΠΕΡΙΦΕΡΕΙΑΣ ΑΝΑΤΟΛΙΚΗΣ ΜΑΚΕΔΟΝΙΑΣ &amp; ΘΡΑΚΗΣ</v>
      </c>
      <c r="C162" s="408" t="str">
        <f>'Σύνολο έργων  αναλυτικά'!C166</f>
        <v>4040105-ΔΕΥΑ  ΟΡΕΣΤΙΑΔΑΣ</v>
      </c>
      <c r="D162" s="406">
        <f>'Σύνολο έργων  αναλυτικά'!D166</f>
        <v>5056565</v>
      </c>
      <c r="E162" s="408" t="str">
        <f>'Σύνολο έργων  αναλυτικά'!E166</f>
        <v>Αντικατάσταση εσωτερικού και εξωτερικού δικτύου ύδρευσης ΤΚΕλαίας Δήμου Ορεστιάδας</v>
      </c>
      <c r="F162" s="407" t="str">
        <f>'Σύνολο έργων  αναλυτικά'!F166</f>
        <v>Ανατολικής Μακεδονίας, Θράκης</v>
      </c>
      <c r="G162" s="409">
        <f>'Σύνολο έργων  αναλυτικά'!G166</f>
        <v>760000</v>
      </c>
      <c r="H162" s="410">
        <f>'Σύνολο έργων  αναλυτικά'!H166</f>
        <v>0</v>
      </c>
      <c r="I162" s="411">
        <f>'Σύνολο έργων  αναλυτικά'!I166</f>
        <v>0</v>
      </c>
      <c r="J162" s="411">
        <f>'Σύνολο έργων  αναλυτικά'!J166</f>
        <v>0</v>
      </c>
      <c r="K162" s="410">
        <f>'Σύνολο έργων  αναλυτικά'!K166</f>
        <v>0</v>
      </c>
      <c r="L162" s="410">
        <f>'Σύνολο έργων  αναλυτικά'!L166</f>
        <v>760000</v>
      </c>
      <c r="M162" s="410">
        <f>'Σύνολο έργων  αναλυτικά'!M166</f>
        <v>0</v>
      </c>
      <c r="N162" s="410">
        <f>'Σύνολο έργων  αναλυτικά'!N166</f>
        <v>0</v>
      </c>
      <c r="O162" s="412">
        <f>'Σύνολο έργων  αναλυτικά'!O166</f>
        <v>0</v>
      </c>
      <c r="P162" s="410">
        <f>'Σύνολο έργων  αναλυτικά'!P166</f>
        <v>0</v>
      </c>
      <c r="Q162" s="413">
        <f>'Σύνολο έργων  αναλυτικά'!Q166</f>
        <v>0</v>
      </c>
      <c r="R162" s="413">
        <f>'Σύνολο έργων  αναλυτικά'!R166</f>
        <v>345000</v>
      </c>
      <c r="S162" s="424">
        <f t="shared" si="11"/>
        <v>760000</v>
      </c>
      <c r="T162" s="424">
        <f t="shared" si="12"/>
        <v>0</v>
      </c>
    </row>
    <row r="163" spans="1:20" s="6" customFormat="1" ht="40.5" customHeight="1" x14ac:dyDescent="0.25">
      <c r="A163" s="406">
        <f>'Σύνολο έργων  αναλυτικά'!A167</f>
        <v>161</v>
      </c>
      <c r="B163" s="407" t="str">
        <f>'Σύνολο έργων  αναλυτικά'!B167</f>
        <v>2040112-Ε.Υ.Δ. Ε.Π. ΠΕΡΙΦΕΡΕΙΑΣ ΑΝΑΤΟΛΙΚΗΣ ΜΑΚΕΔΟΝΙΑΣ &amp; ΘΡΑΚΗΣ</v>
      </c>
      <c r="C163" s="408" t="str">
        <f>'Σύνολο έργων  αναλυτικά'!C167</f>
        <v>4042108-ΔΗΜΟΤΙΚΗ ΕΠΙΧΕΙΡΗΣΗ ΥΔΡΕΥΣΗΣ ΑΠΟΧΕΤΕΥΣΗΣ ΝΕΣΤΟΥ</v>
      </c>
      <c r="D163" s="406">
        <f>'Σύνολο έργων  αναλυτικά'!D167</f>
        <v>5060315</v>
      </c>
      <c r="E163" s="408" t="str">
        <f>'Σύνολο έργων  αναλυτικά'!E167</f>
        <v>Αντικατάσταση εσωτερικού δικτύου ύδρευσης στον οικισμό Πηγών</v>
      </c>
      <c r="F163" s="407" t="str">
        <f>'Σύνολο έργων  αναλυτικά'!F167</f>
        <v>Ανατολικής Μακεδονίας, Θράκης</v>
      </c>
      <c r="G163" s="409">
        <f>'Σύνολο έργων  αναλυτικά'!G167</f>
        <v>1016129.03</v>
      </c>
      <c r="H163" s="410">
        <f>'Σύνολο έργων  αναλυτικά'!H167</f>
        <v>0</v>
      </c>
      <c r="I163" s="411">
        <f>'Σύνολο έργων  αναλυτικά'!I167</f>
        <v>0</v>
      </c>
      <c r="J163" s="411">
        <f>'Σύνολο έργων  αναλυτικά'!J167</f>
        <v>0</v>
      </c>
      <c r="K163" s="410">
        <f>'Σύνολο έργων  αναλυτικά'!K167</f>
        <v>0</v>
      </c>
      <c r="L163" s="410">
        <f>'Σύνολο έργων  αναλυτικά'!L167</f>
        <v>1016129.03</v>
      </c>
      <c r="M163" s="410">
        <f>'Σύνολο έργων  αναλυτικά'!M167</f>
        <v>0</v>
      </c>
      <c r="N163" s="410">
        <f>'Σύνολο έργων  αναλυτικά'!N167</f>
        <v>0</v>
      </c>
      <c r="O163" s="412">
        <f>'Σύνολο έργων  αναλυτικά'!O167</f>
        <v>0</v>
      </c>
      <c r="P163" s="410">
        <f>'Σύνολο έργων  αναλυτικά'!P167</f>
        <v>0</v>
      </c>
      <c r="Q163" s="413">
        <f>'Σύνολο έργων  αναλυτικά'!Q167</f>
        <v>0</v>
      </c>
      <c r="R163" s="413">
        <f>'Σύνολο έργων  αναλυτικά'!R167</f>
        <v>444421.21500000003</v>
      </c>
      <c r="S163" s="424">
        <f t="shared" si="11"/>
        <v>1016129.03</v>
      </c>
      <c r="T163" s="424">
        <f t="shared" si="12"/>
        <v>0</v>
      </c>
    </row>
    <row r="164" spans="1:20" s="6" customFormat="1" ht="40.5" customHeight="1" x14ac:dyDescent="0.25">
      <c r="A164" s="406">
        <f>'Σύνολο έργων  αναλυτικά'!A168</f>
        <v>162</v>
      </c>
      <c r="B164" s="407" t="str">
        <f>'Σύνολο έργων  αναλυτικά'!B168</f>
        <v>2040112-Ε.Υ.Δ. Ε.Π. ΠΕΡΙΦΕΡΕΙΑΣ ΑΝΑΤΟΛΙΚΗΣ ΜΑΚΕΔΟΝΙΑΣ &amp; ΘΡΑΚΗΣ</v>
      </c>
      <c r="C164" s="408" t="str">
        <f>'Σύνολο έργων  αναλυτικά'!C168</f>
        <v>4042108-ΔΗΜΟΤΙΚΗ ΕΠΙΧΕΙΡΗΣΗ ΥΔΡΕΥΣΗΣ ΑΠΟΧΕΤΕΥΣΗΣ ΝΕΣΤΟΥ</v>
      </c>
      <c r="D164" s="406">
        <f>'Σύνολο έργων  αναλυτικά'!D168</f>
        <v>5062111</v>
      </c>
      <c r="E164" s="408" t="str">
        <f>'Σύνολο έργων  αναλυτικά'!E168</f>
        <v>Προμήθεια εγκατάσταση και θέση σε λειτουργία τηλεμετρικού συστήματος παρακολούθησης τηλεελέγχου τηλεχειρισμού και ανίχνευσης διαρροών του υφιστάμενου εξωτερικού δικτύου υδροδότησης του Δήμου Νέστου</v>
      </c>
      <c r="F164" s="407" t="str">
        <f>'Σύνολο έργων  αναλυτικά'!F168</f>
        <v>Ανατολικής Μακεδονίας, Θράκης</v>
      </c>
      <c r="G164" s="409">
        <f>'Σύνολο έργων  αναλυτικά'!G168</f>
        <v>1499000</v>
      </c>
      <c r="H164" s="410">
        <f>'Σύνολο έργων  αναλυτικά'!H168</f>
        <v>0</v>
      </c>
      <c r="I164" s="411">
        <f>'Σύνολο έργων  αναλυτικά'!I168</f>
        <v>0</v>
      </c>
      <c r="J164" s="411">
        <f>'Σύνολο έργων  αναλυτικά'!J168</f>
        <v>0</v>
      </c>
      <c r="K164" s="410">
        <f>'Σύνολο έργων  αναλυτικά'!K168</f>
        <v>0</v>
      </c>
      <c r="L164" s="410">
        <f>'Σύνολο έργων  αναλυτικά'!L168</f>
        <v>0</v>
      </c>
      <c r="M164" s="410">
        <f>'Σύνολο έργων  αναλυτικά'!M168</f>
        <v>1499000</v>
      </c>
      <c r="N164" s="410">
        <f>'Σύνολο έργων  αναλυτικά'!N168</f>
        <v>0</v>
      </c>
      <c r="O164" s="412">
        <f>'Σύνολο έργων  αναλυτικά'!O168</f>
        <v>0</v>
      </c>
      <c r="P164" s="410">
        <f>'Σύνολο έργων  αναλυτικά'!P168</f>
        <v>0</v>
      </c>
      <c r="Q164" s="413">
        <f>'Σύνολο έργων  αναλυτικά'!Q168</f>
        <v>0</v>
      </c>
      <c r="R164" s="413">
        <f>'Σύνολο έργων  αναλυτικά'!R168</f>
        <v>1424050</v>
      </c>
      <c r="S164" s="424">
        <f t="shared" si="11"/>
        <v>1499000</v>
      </c>
      <c r="T164" s="424">
        <f t="shared" si="12"/>
        <v>0</v>
      </c>
    </row>
    <row r="165" spans="1:20" s="6" customFormat="1" ht="40.5" customHeight="1" x14ac:dyDescent="0.25">
      <c r="A165" s="406">
        <f>'Σύνολο έργων  αναλυτικά'!A169</f>
        <v>163</v>
      </c>
      <c r="B165" s="407" t="str">
        <f>'Σύνολο έργων  αναλυτικά'!B169</f>
        <v>2040112-Ε.Υ.Δ. Ε.Π. ΠΕΡΙΦΕΡΕΙΑΣ ΑΝΑΤΟΛΙΚΗΣ ΜΑΚΕΔΟΝΙΑΣ &amp; ΘΡΑΚΗΣ</v>
      </c>
      <c r="C165" s="408" t="str">
        <f>'Σύνολο έργων  αναλυτικά'!C169</f>
        <v>4042108-ΔΗΜΟΤΙΚΗ ΕΠΙΧΕΙΡΗΣΗ ΥΔΡΕΥΣΗΣ ΑΠΟΧΕΤΕΥΣΗΣ ΝΕΣΤΟΥ</v>
      </c>
      <c r="D165" s="406">
        <f>'Σύνολο έργων  αναλυτικά'!D169</f>
        <v>5062114</v>
      </c>
      <c r="E165" s="408" t="str">
        <f>'Σύνολο έργων  αναλυτικά'!E169</f>
        <v>Αντικατάσταση εσωτερικού δικτύου ύδρευσης στον οικισμό Γέροντα</v>
      </c>
      <c r="F165" s="407" t="str">
        <f>'Σύνολο έργων  αναλυτικά'!F169</f>
        <v>Ανατολικής Μακεδονίας, Θράκης</v>
      </c>
      <c r="G165" s="409">
        <f>'Σύνολο έργων  αναλυτικά'!G169</f>
        <v>1250000</v>
      </c>
      <c r="H165" s="410">
        <f>'Σύνολο έργων  αναλυτικά'!H169</f>
        <v>0</v>
      </c>
      <c r="I165" s="411">
        <f>'Σύνολο έργων  αναλυτικά'!I169</f>
        <v>0</v>
      </c>
      <c r="J165" s="411">
        <f>'Σύνολο έργων  αναλυτικά'!J169</f>
        <v>0</v>
      </c>
      <c r="K165" s="410">
        <f>'Σύνολο έργων  αναλυτικά'!K169</f>
        <v>0</v>
      </c>
      <c r="L165" s="410">
        <f>'Σύνολο έργων  αναλυτικά'!L169</f>
        <v>1250000</v>
      </c>
      <c r="M165" s="410">
        <f>'Σύνολο έργων  αναλυτικά'!M169</f>
        <v>0</v>
      </c>
      <c r="N165" s="410">
        <f>'Σύνολο έργων  αναλυτικά'!N169</f>
        <v>0</v>
      </c>
      <c r="O165" s="412">
        <f>'Σύνολο έργων  αναλυτικά'!O169</f>
        <v>0</v>
      </c>
      <c r="P165" s="410">
        <f>'Σύνολο έργων  αναλυτικά'!P169</f>
        <v>0</v>
      </c>
      <c r="Q165" s="413">
        <f>'Σύνολο έργων  αναλυτικά'!Q169</f>
        <v>0</v>
      </c>
      <c r="R165" s="413">
        <f>'Σύνολο έργων  αναλυτικά'!R169</f>
        <v>572171.99</v>
      </c>
      <c r="S165" s="424">
        <f t="shared" si="11"/>
        <v>1250000</v>
      </c>
      <c r="T165" s="424">
        <f t="shared" si="12"/>
        <v>0</v>
      </c>
    </row>
    <row r="166" spans="1:20" s="6" customFormat="1" ht="40.5" customHeight="1" x14ac:dyDescent="0.25">
      <c r="A166" s="406">
        <f>'Σύνολο έργων  αναλυτικά'!A170</f>
        <v>164</v>
      </c>
      <c r="B166" s="407" t="str">
        <f>'Σύνολο έργων  αναλυτικά'!B170</f>
        <v>2040112-Ε.Υ.Δ. Ε.Π. ΠΕΡΙΦΕΡΕΙΑΣ ΑΝΑΤΟΛΙΚΗΣ ΜΑΚΕΔΟΝΙΑΣ &amp; ΘΡΑΚΗΣ</v>
      </c>
      <c r="C166" s="408" t="str">
        <f>'Σύνολο έργων  αναλυτικά'!C170</f>
        <v>4042108-ΔΗΜΟΤΙΚΗ ΕΠΙΧΕΙΡΗΣΗ ΥΔΡΕΥΣΗΣ ΑΠΟΧΕΤΕΥΣΗΣ ΝΕΣΤΟΥ</v>
      </c>
      <c r="D166" s="406">
        <f>'Σύνολο έργων  αναλυτικά'!D170</f>
        <v>5062178</v>
      </c>
      <c r="E166" s="408" t="str">
        <f>'Σύνολο έργων  αναλυτικά'!E170</f>
        <v>Αντικατάσταση εσωτερικού δικτύου ύδρευσης στον οικισμό Κεραμωτής</v>
      </c>
      <c r="F166" s="407" t="str">
        <f>'Σύνολο έργων  αναλυτικά'!F170</f>
        <v>Ανατολικής Μακεδονίας, Θράκης</v>
      </c>
      <c r="G166" s="409">
        <f>'Σύνολο έργων  αναλυτικά'!G170</f>
        <v>3290322.58</v>
      </c>
      <c r="H166" s="410">
        <f>'Σύνολο έργων  αναλυτικά'!H170</f>
        <v>0</v>
      </c>
      <c r="I166" s="411">
        <f>'Σύνολο έργων  αναλυτικά'!I170</f>
        <v>0</v>
      </c>
      <c r="J166" s="411">
        <f>'Σύνολο έργων  αναλυτικά'!J170</f>
        <v>0</v>
      </c>
      <c r="K166" s="410">
        <f>'Σύνολο έργων  αναλυτικά'!K170</f>
        <v>0</v>
      </c>
      <c r="L166" s="410">
        <f>'Σύνολο έργων  αναλυτικά'!L170</f>
        <v>3290322.58</v>
      </c>
      <c r="M166" s="410">
        <f>'Σύνολο έργων  αναλυτικά'!M170</f>
        <v>0</v>
      </c>
      <c r="N166" s="410">
        <f>'Σύνολο έργων  αναλυτικά'!N170</f>
        <v>0</v>
      </c>
      <c r="O166" s="412">
        <f>'Σύνολο έργων  αναλυτικά'!O170</f>
        <v>0</v>
      </c>
      <c r="P166" s="410">
        <f>'Σύνολο έργων  αναλυτικά'!P170</f>
        <v>0</v>
      </c>
      <c r="Q166" s="413">
        <f>'Σύνολο έργων  αναλυτικά'!Q170</f>
        <v>0</v>
      </c>
      <c r="R166" s="413">
        <f>'Σύνολο έργων  αναλυτικά'!R170</f>
        <v>1339836.29</v>
      </c>
      <c r="S166" s="424">
        <f t="shared" si="11"/>
        <v>3290322.58</v>
      </c>
      <c r="T166" s="424">
        <f t="shared" si="12"/>
        <v>0</v>
      </c>
    </row>
    <row r="167" spans="1:20" s="6" customFormat="1" ht="40.5" customHeight="1" x14ac:dyDescent="0.25">
      <c r="A167" s="406">
        <f>'Σύνολο έργων  αναλυτικά'!A171</f>
        <v>165</v>
      </c>
      <c r="B167" s="407" t="str">
        <f>'Σύνολο έργων  αναλυτικά'!B171</f>
        <v>2040112-Ε.Υ.Δ. Ε.Π. ΠΕΡΙΦΕΡΕΙΑΣ ΑΝΑΤΟΛΙΚΗΣ ΜΑΚΕΔΟΝΙΑΣ &amp; ΘΡΑΚΗΣ</v>
      </c>
      <c r="C167" s="408" t="str">
        <f>'Σύνολο έργων  αναλυτικά'!C171</f>
        <v>4042108-ΔΗΜΟΤΙΚΗ ΕΠΙΧΕΙΡΗΣΗ ΥΔΡΕΥΣΗΣ ΑΠΟΧΕΤΕΥΣΗΣ ΝΕΣΤΟΥ</v>
      </c>
      <c r="D167" s="406">
        <f>'Σύνολο έργων  αναλυτικά'!D171</f>
        <v>5063307</v>
      </c>
      <c r="E167" s="408" t="str">
        <f>'Σύνολο έργων  αναλυτικά'!E171</f>
        <v>Αντικατάσταση εσωτερικού δικτύου ύδρευσης στον οικισμό ΝΚαρυά</v>
      </c>
      <c r="F167" s="407" t="str">
        <f>'Σύνολο έργων  αναλυτικά'!F171</f>
        <v>Ανατολικής Μακεδονίας, Θράκης</v>
      </c>
      <c r="G167" s="409">
        <f>'Σύνολο έργων  αναλυτικά'!G171</f>
        <v>1512096.77</v>
      </c>
      <c r="H167" s="410">
        <f>'Σύνολο έργων  αναλυτικά'!H171</f>
        <v>0</v>
      </c>
      <c r="I167" s="411">
        <f>'Σύνολο έργων  αναλυτικά'!I171</f>
        <v>0</v>
      </c>
      <c r="J167" s="411">
        <f>'Σύνολο έργων  αναλυτικά'!J171</f>
        <v>0</v>
      </c>
      <c r="K167" s="410">
        <f>'Σύνολο έργων  αναλυτικά'!K171</f>
        <v>0</v>
      </c>
      <c r="L167" s="410">
        <f>'Σύνολο έργων  αναλυτικά'!L171</f>
        <v>1512096.77</v>
      </c>
      <c r="M167" s="410">
        <f>'Σύνολο έργων  αναλυτικά'!M171</f>
        <v>0</v>
      </c>
      <c r="N167" s="410">
        <f>'Σύνολο έργων  αναλυτικά'!N171</f>
        <v>0</v>
      </c>
      <c r="O167" s="412">
        <f>'Σύνολο έργων  αναλυτικά'!O171</f>
        <v>0</v>
      </c>
      <c r="P167" s="410">
        <f>'Σύνολο έργων  αναλυτικά'!P171</f>
        <v>0</v>
      </c>
      <c r="Q167" s="413">
        <f>'Σύνολο έργων  αναλυτικά'!Q171</f>
        <v>0</v>
      </c>
      <c r="R167" s="413">
        <f>'Σύνολο έργων  αναλυτικά'!R171</f>
        <v>624589.01</v>
      </c>
      <c r="S167" s="424">
        <f t="shared" si="11"/>
        <v>1512096.77</v>
      </c>
      <c r="T167" s="424">
        <f t="shared" si="12"/>
        <v>0</v>
      </c>
    </row>
    <row r="168" spans="1:20" s="6" customFormat="1" ht="40.5" customHeight="1" x14ac:dyDescent="0.25">
      <c r="A168" s="406">
        <f>'Σύνολο έργων  αναλυτικά'!A172</f>
        <v>166</v>
      </c>
      <c r="B168" s="407" t="str">
        <f>'Σύνολο έργων  αναλυτικά'!B172</f>
        <v>2040112-Ε.Υ.Δ. Ε.Π. ΠΕΡΙΦΕΡΕΙΑΣ ΑΝΑΤΟΛΙΚΗΣ ΜΑΚΕΔΟΝΙΑΣ &amp; ΘΡΑΚΗΣ</v>
      </c>
      <c r="C168" s="408" t="str">
        <f>'Σύνολο έργων  αναλυτικά'!C172</f>
        <v>4042108-ΔΗΜΟΤΙΚΗ ΕΠΙΧΕΙΡΗΣΗ ΥΔΡΕΥΣΗΣ ΑΠΟΧΕΤΕΥΣΗΣ ΝΕΣΤΟΥ</v>
      </c>
      <c r="D168" s="406">
        <f>'Σύνολο έργων  αναλυτικά'!D172</f>
        <v>5063478</v>
      </c>
      <c r="E168" s="408" t="str">
        <f>'Σύνολο έργων  αναλυτικά'!E172</f>
        <v>Αντικατάσταση εσωτερικού δικτύου ύδρευσης στον οικισμό Αγίασμα</v>
      </c>
      <c r="F168" s="407" t="str">
        <f>'Σύνολο έργων  αναλυτικά'!F172</f>
        <v>Ανατολικής Μακεδονίας, Θράκης</v>
      </c>
      <c r="G168" s="409">
        <f>'Σύνολο έργων  αναλυτικά'!G172</f>
        <v>1125000</v>
      </c>
      <c r="H168" s="410">
        <f>'Σύνολο έργων  αναλυτικά'!H172</f>
        <v>0</v>
      </c>
      <c r="I168" s="411">
        <f>'Σύνολο έργων  αναλυτικά'!I172</f>
        <v>0</v>
      </c>
      <c r="J168" s="411">
        <f>'Σύνολο έργων  αναλυτικά'!J172</f>
        <v>0</v>
      </c>
      <c r="K168" s="410">
        <f>'Σύνολο έργων  αναλυτικά'!K172</f>
        <v>0</v>
      </c>
      <c r="L168" s="410">
        <f>'Σύνολο έργων  αναλυτικά'!L172</f>
        <v>1125000</v>
      </c>
      <c r="M168" s="410">
        <f>'Σύνολο έργων  αναλυτικά'!M172</f>
        <v>0</v>
      </c>
      <c r="N168" s="410">
        <f>'Σύνολο έργων  αναλυτικά'!N172</f>
        <v>0</v>
      </c>
      <c r="O168" s="412">
        <f>'Σύνολο έργων  αναλυτικά'!O172</f>
        <v>0</v>
      </c>
      <c r="P168" s="410">
        <f>'Σύνολο έργων  αναλυτικά'!P172</f>
        <v>0</v>
      </c>
      <c r="Q168" s="413">
        <f>'Σύνολο έργων  αναλυτικά'!Q172</f>
        <v>0</v>
      </c>
      <c r="R168" s="413">
        <f>'Σύνολο έργων  αναλυτικά'!R172</f>
        <v>469206.25</v>
      </c>
      <c r="S168" s="424">
        <f t="shared" si="11"/>
        <v>1125000</v>
      </c>
      <c r="T168" s="424">
        <f t="shared" si="12"/>
        <v>0</v>
      </c>
    </row>
    <row r="169" spans="1:20" s="6" customFormat="1" ht="40.5" customHeight="1" x14ac:dyDescent="0.25">
      <c r="A169" s="406">
        <f>'Σύνολο έργων  αναλυτικά'!A173</f>
        <v>167</v>
      </c>
      <c r="B169" s="407" t="str">
        <f>'Σύνολο έργων  αναλυτικά'!B173</f>
        <v>2040112-Ε.Υ.Δ. Ε.Π. ΠΕΡΙΦΕΡΕΙΑΣ ΑΝΑΤΟΛΙΚΗΣ ΜΑΚΕΔΟΝΙΑΣ &amp; ΘΡΑΚΗΣ</v>
      </c>
      <c r="C169" s="408" t="str">
        <f>'Σύνολο έργων  αναλυτικά'!C173</f>
        <v>4040102-ΔΗΜΟΤΙΚΗ ΕΠΙΧΕΙΡΗΣΗ ΥΔΡΕΥΣΗΣ - ΑΠΟΧΕΤΕΥΣΗΣ (ΔΕΥΑ) ΚΑΒΑΛΑΣ</v>
      </c>
      <c r="D169" s="406">
        <f>'Σύνολο έργων  αναλυτικά'!D173</f>
        <v>5063516</v>
      </c>
      <c r="E169" s="408" t="str">
        <f>'Σύνολο έργων  αναλυτικά'!E173</f>
        <v>Κατασκευή δικτύου ύδρευσης Δήμου Καβάλας Ολοκλήρωση εσωτερικού δικτύου οικισμού Ζυγού ΔΕ Φιλίππων</v>
      </c>
      <c r="F169" s="407" t="str">
        <f>'Σύνολο έργων  αναλυτικά'!F173</f>
        <v>Ανατολικής Μακεδονίας, Θράκης</v>
      </c>
      <c r="G169" s="409">
        <f>'Σύνολο έργων  αναλυτικά'!G173</f>
        <v>998440</v>
      </c>
      <c r="H169" s="410">
        <f>'Σύνολο έργων  αναλυτικά'!H173</f>
        <v>0</v>
      </c>
      <c r="I169" s="411">
        <f>'Σύνολο έργων  αναλυτικά'!I173</f>
        <v>0</v>
      </c>
      <c r="J169" s="411">
        <f>'Σύνολο έργων  αναλυτικά'!J173</f>
        <v>0</v>
      </c>
      <c r="K169" s="410">
        <f>'Σύνολο έργων  αναλυτικά'!K173</f>
        <v>0</v>
      </c>
      <c r="L169" s="410">
        <f>'Σύνολο έργων  αναλυτικά'!L173</f>
        <v>950000</v>
      </c>
      <c r="M169" s="410">
        <f>'Σύνολο έργων  αναλυτικά'!M173</f>
        <v>0</v>
      </c>
      <c r="N169" s="410">
        <f>'Σύνολο έργων  αναλυτικά'!N173</f>
        <v>0</v>
      </c>
      <c r="O169" s="412">
        <f>'Σύνολο έργων  αναλυτικά'!O173</f>
        <v>0</v>
      </c>
      <c r="P169" s="410">
        <f>'Σύνολο έργων  αναλυτικά'!P173</f>
        <v>48440</v>
      </c>
      <c r="Q169" s="413">
        <f>'Σύνολο έργων  αναλυτικά'!Q173</f>
        <v>0</v>
      </c>
      <c r="R169" s="413">
        <f>'Σύνολο έργων  αναλυτικά'!R173</f>
        <v>467744.38500000001</v>
      </c>
      <c r="S169" s="424">
        <f t="shared" si="11"/>
        <v>998440</v>
      </c>
      <c r="T169" s="424">
        <f t="shared" si="12"/>
        <v>0</v>
      </c>
    </row>
    <row r="170" spans="1:20" s="6" customFormat="1" ht="40.5" customHeight="1" x14ac:dyDescent="0.25">
      <c r="A170" s="406">
        <f>'Σύνολο έργων  αναλυτικά'!A174</f>
        <v>168</v>
      </c>
      <c r="B170" s="407" t="str">
        <f>'Σύνολο έργων  αναλυτικά'!B174</f>
        <v>2040112-Ε.Υ.Δ. Ε.Π. ΠΕΡΙΦΕΡΕΙΑΣ ΑΝΑΤΟΛΙΚΗΣ ΜΑΚΕΔΟΝΙΑΣ &amp; ΘΡΑΚΗΣ</v>
      </c>
      <c r="C170" s="408" t="str">
        <f>'Σύνολο έργων  αναλυτικά'!C174</f>
        <v>40137046-ΔΗΜΟΣ ΜΥΚΗΣ</v>
      </c>
      <c r="D170" s="406">
        <f>'Σύνολο έργων  αναλυτικά'!D174</f>
        <v>5067360</v>
      </c>
      <c r="E170" s="408" t="str">
        <f>'Σύνολο έργων  αναλυτικά'!E174</f>
        <v>Καλλιέργεια πηγής στην περιοχή του Δημαρίου και Μεταφορά νερού για την ενίσχυση δικτύων ύδρευσης Μελιβοίων και Εχίνου</v>
      </c>
      <c r="F170" s="407" t="str">
        <f>'Σύνολο έργων  αναλυτικά'!F174</f>
        <v>Ανατολικής Μακεδονίας, Θράκης</v>
      </c>
      <c r="G170" s="409">
        <f>'Σύνολο έργων  αναλυτικά'!G174</f>
        <v>1285822.31</v>
      </c>
      <c r="H170" s="410">
        <f>'Σύνολο έργων  αναλυτικά'!H174</f>
        <v>1255000</v>
      </c>
      <c r="I170" s="411">
        <f>'Σύνολο έργων  αναλυτικά'!I174</f>
        <v>0</v>
      </c>
      <c r="J170" s="411">
        <f>'Σύνολο έργων  αναλυτικά'!J174</f>
        <v>0</v>
      </c>
      <c r="K170" s="410">
        <f>'Σύνολο έργων  αναλυτικά'!K174</f>
        <v>0</v>
      </c>
      <c r="L170" s="410">
        <f>'Σύνολο έργων  αναλυτικά'!L174</f>
        <v>0</v>
      </c>
      <c r="M170" s="410">
        <f>'Σύνολο έργων  αναλυτικά'!M174</f>
        <v>0</v>
      </c>
      <c r="N170" s="410">
        <f>'Σύνολο έργων  αναλυτικά'!N174</f>
        <v>0</v>
      </c>
      <c r="O170" s="412">
        <f>'Σύνολο έργων  αναλυτικά'!O174</f>
        <v>0</v>
      </c>
      <c r="P170" s="410">
        <f>'Σύνολο έργων  αναλυτικά'!P174</f>
        <v>30822.31</v>
      </c>
      <c r="Q170" s="413">
        <f>'Σύνολο έργων  αναλυτικά'!Q174</f>
        <v>0</v>
      </c>
      <c r="R170" s="413">
        <f>'Σύνολο έργων  αναλυτικά'!R174</f>
        <v>642911.15500000003</v>
      </c>
      <c r="S170" s="424">
        <f t="shared" si="11"/>
        <v>1285822.31</v>
      </c>
      <c r="T170" s="424">
        <f t="shared" si="12"/>
        <v>0</v>
      </c>
    </row>
    <row r="171" spans="1:20" s="6" customFormat="1" ht="40.5" customHeight="1" x14ac:dyDescent="0.25">
      <c r="A171" s="406">
        <f>'Σύνολο έργων  αναλυτικά'!A175</f>
        <v>169</v>
      </c>
      <c r="B171" s="407" t="str">
        <f>'Σύνολο έργων  αναλυτικά'!B175</f>
        <v>2040112-Ε.Υ.Δ. Ε.Π. ΠΕΡΙΦΕΡΕΙΑΣ ΑΝΑΤΟΛΙΚΗΣ ΜΑΚΕΔΟΝΙΑΣ &amp; ΘΡΑΚΗΣ</v>
      </c>
      <c r="C171" s="408" t="str">
        <f>'Σύνολο έργων  αναλυτικά'!C175</f>
        <v>4040102-ΔΗΜΟΤΙΚΗ ΕΠΙΧΕΙΡΗΣΗ ΥΔΡΕΥΣΗΣ - ΑΠΟΧΕΤΕΥΣΗΣ (ΔΕΥΑ) ΚΑΒΑΛΑΣ</v>
      </c>
      <c r="D171" s="406">
        <f>'Σύνολο έργων  αναλυτικά'!D175</f>
        <v>5067502</v>
      </c>
      <c r="E171" s="408" t="str">
        <f>'Σύνολο έργων  αναλυτικά'!E175</f>
        <v>Κατασκευή δικτύου ύδρευσης Δήμου Καβάλας Εσωτερικό δίκτυο Κοινότητας Κρηνίδων ΔΕ Φιλίππων</v>
      </c>
      <c r="F171" s="407" t="str">
        <f>'Σύνολο έργων  αναλυτικά'!F175</f>
        <v>Ανατολικής Μακεδονίας, Θράκης</v>
      </c>
      <c r="G171" s="409">
        <f>'Σύνολο έργων  αναλυτικά'!G175</f>
        <v>6414672.9299999997</v>
      </c>
      <c r="H171" s="410">
        <f>'Σύνολο έργων  αναλυτικά'!H175</f>
        <v>0</v>
      </c>
      <c r="I171" s="411">
        <f>'Σύνολο έργων  αναλυτικά'!I175</f>
        <v>0</v>
      </c>
      <c r="J171" s="411">
        <f>'Σύνολο έργων  αναλυτικά'!J175</f>
        <v>0</v>
      </c>
      <c r="K171" s="410">
        <f>'Σύνολο έργων  αναλυτικά'!K175</f>
        <v>0</v>
      </c>
      <c r="L171" s="410">
        <f>'Σύνολο έργων  αναλυτικά'!L175</f>
        <v>6314672.9299999997</v>
      </c>
      <c r="M171" s="410">
        <f>'Σύνολο έργων  αναλυτικά'!M175</f>
        <v>0</v>
      </c>
      <c r="N171" s="410">
        <f>'Σύνολο έργων  αναλυτικά'!N175</f>
        <v>0</v>
      </c>
      <c r="O171" s="412">
        <f>'Σύνολο έργων  αναλυτικά'!O175</f>
        <v>0</v>
      </c>
      <c r="P171" s="410">
        <f>'Σύνολο έργων  αναλυτικά'!P175</f>
        <v>100000</v>
      </c>
      <c r="Q171" s="413">
        <f>'Σύνολο έργων  αναλυτικά'!Q175</f>
        <v>0</v>
      </c>
      <c r="R171" s="413">
        <f>'Σύνολο έργων  αναλυτικά'!R175</f>
        <v>2950000</v>
      </c>
      <c r="S171" s="424">
        <f t="shared" si="11"/>
        <v>6414672.9299999997</v>
      </c>
      <c r="T171" s="424">
        <f t="shared" si="12"/>
        <v>0</v>
      </c>
    </row>
    <row r="172" spans="1:20" s="6" customFormat="1" ht="40.5" customHeight="1" x14ac:dyDescent="0.25">
      <c r="A172" s="406">
        <f>'Σύνολο έργων  αναλυτικά'!A176</f>
        <v>170</v>
      </c>
      <c r="B172" s="407" t="str">
        <f>'Σύνολο έργων  αναλυτικά'!B176</f>
        <v>2040112-Ε.Υ.Δ. Ε.Π. ΠΕΡΙΦΕΡΕΙΑΣ ΑΝΑΤΟΛΙΚΗΣ ΜΑΚΕΔΟΝΙΑΣ &amp; ΘΡΑΚΗΣ</v>
      </c>
      <c r="C172" s="408" t="str">
        <f>'Σύνολο έργων  αναλυτικά'!C176</f>
        <v>4040105-ΔΕΥΑ  ΟΡΕΣΤΙΑΔΑΣ</v>
      </c>
      <c r="D172" s="406">
        <f>'Σύνολο έργων  αναλυτικά'!D176</f>
        <v>5067558</v>
      </c>
      <c r="E172" s="408" t="str">
        <f>'Σύνολο έργων  αναλυτικά'!E176</f>
        <v>Επέκταση Συστήματος Τηλεμετρίας και Ελέγχου Διαρροών Δικτύου Ύδρευσης Δήμου Ορεστιάδας</v>
      </c>
      <c r="F172" s="407" t="str">
        <f>'Σύνολο έργων  αναλυτικά'!F176</f>
        <v>Ανατολικής Μακεδονίας, Θράκης</v>
      </c>
      <c r="G172" s="409">
        <f>'Σύνολο έργων  αναλυτικά'!G176</f>
        <v>846611</v>
      </c>
      <c r="H172" s="410">
        <f>'Σύνολο έργων  αναλυτικά'!H176</f>
        <v>0</v>
      </c>
      <c r="I172" s="411">
        <f>'Σύνολο έργων  αναλυτικά'!I176</f>
        <v>0</v>
      </c>
      <c r="J172" s="411">
        <f>'Σύνολο έργων  αναλυτικά'!J176</f>
        <v>0</v>
      </c>
      <c r="K172" s="410">
        <f>'Σύνολο έργων  αναλυτικά'!K176</f>
        <v>0</v>
      </c>
      <c r="L172" s="410">
        <f>'Σύνολο έργων  αναλυτικά'!L176</f>
        <v>0</v>
      </c>
      <c r="M172" s="410">
        <f>'Σύνολο έργων  αναλυτικά'!M176</f>
        <v>846611</v>
      </c>
      <c r="N172" s="410">
        <f>'Σύνολο έργων  αναλυτικά'!N176</f>
        <v>0</v>
      </c>
      <c r="O172" s="412">
        <f>'Σύνολο έργων  αναλυτικά'!O176</f>
        <v>0</v>
      </c>
      <c r="P172" s="410">
        <f>'Σύνολο έργων  αναλυτικά'!P176</f>
        <v>0</v>
      </c>
      <c r="Q172" s="413">
        <f>'Σύνολο έργων  αναλυτικά'!Q176</f>
        <v>0</v>
      </c>
      <c r="R172" s="413">
        <f>'Σύνολο έργων  αναλυτικά'!R176</f>
        <v>804280.45</v>
      </c>
      <c r="S172" s="424">
        <f t="shared" si="11"/>
        <v>846611</v>
      </c>
      <c r="T172" s="424">
        <f t="shared" si="12"/>
        <v>0</v>
      </c>
    </row>
    <row r="173" spans="1:20" s="6" customFormat="1" ht="40.5" customHeight="1" x14ac:dyDescent="0.25">
      <c r="A173" s="406">
        <f>'Σύνολο έργων  αναλυτικά'!A177</f>
        <v>171</v>
      </c>
      <c r="B173" s="407" t="str">
        <f>'Σύνολο έργων  αναλυτικά'!B177</f>
        <v>2040112-Ε.Υ.Δ. Ε.Π. ΠΕΡΙΦΕΡΕΙΑΣ ΑΝΑΤΟΛΙΚΗΣ ΜΑΚΕΔΟΝΙΑΣ &amp; ΘΡΑΚΗΣ</v>
      </c>
      <c r="C173" s="408" t="str">
        <f>'Σύνολο έργων  αναλυτικά'!C177</f>
        <v>4040103-ΔΗΜΟΤΙΚΗ ΕΠΙΧΕΙΡΗΣΗ ΥΔΡΕΥΣΗΣ ΑΠΟΧΕΤΕΥΣΗΣ ΚΟΜΟΤΗΝΗΣ (ΔΕΥΑ ΚΟΜΟΤΗΝΗΣ)</v>
      </c>
      <c r="D173" s="406">
        <f>'Σύνολο έργων  αναλυτικά'!D177</f>
        <v>5067623</v>
      </c>
      <c r="E173" s="408" t="str">
        <f>'Σύνολο έργων  αναλυτικά'!E177</f>
        <v>ΑΝΤΙΚΑΤΑΣΤΑΣΗ ΕΣΩΤΕΡΙΚΟΥ ΔΙΚΤΥΟΥ ΥΔΡΕΥΣΗΣ ΟΙΚΙΣΜΟΥ ΗΦΑΙΣΤΟΥ ΔΗΜΟΥ ΚΟΜΟΤΗΝΗΣ</v>
      </c>
      <c r="F173" s="407" t="str">
        <f>'Σύνολο έργων  αναλυτικά'!F177</f>
        <v>Ανατολικής Μακεδονίας, Θράκης</v>
      </c>
      <c r="G173" s="409">
        <f>'Σύνολο έργων  αναλυτικά'!G177</f>
        <v>700000</v>
      </c>
      <c r="H173" s="410">
        <f>'Σύνολο έργων  αναλυτικά'!H177</f>
        <v>0</v>
      </c>
      <c r="I173" s="411">
        <f>'Σύνολο έργων  αναλυτικά'!I177</f>
        <v>0</v>
      </c>
      <c r="J173" s="411">
        <f>'Σύνολο έργων  αναλυτικά'!J177</f>
        <v>0</v>
      </c>
      <c r="K173" s="410">
        <f>'Σύνολο έργων  αναλυτικά'!K177</f>
        <v>0</v>
      </c>
      <c r="L173" s="410">
        <f>'Σύνολο έργων  αναλυτικά'!L177</f>
        <v>700000</v>
      </c>
      <c r="M173" s="410">
        <f>'Σύνολο έργων  αναλυτικά'!M177</f>
        <v>0</v>
      </c>
      <c r="N173" s="410">
        <f>'Σύνολο έργων  αναλυτικά'!N177</f>
        <v>0</v>
      </c>
      <c r="O173" s="412">
        <f>'Σύνολο έργων  αναλυτικά'!O177</f>
        <v>0</v>
      </c>
      <c r="P173" s="410">
        <f>'Σύνολο έργων  αναλυτικά'!P177</f>
        <v>0</v>
      </c>
      <c r="Q173" s="413">
        <f>'Σύνολο έργων  αναλυτικά'!Q177</f>
        <v>0</v>
      </c>
      <c r="R173" s="413">
        <f>'Σύνολο έργων  αναλυτικά'!R177</f>
        <v>249717.505</v>
      </c>
      <c r="S173" s="424">
        <f t="shared" si="11"/>
        <v>700000</v>
      </c>
      <c r="T173" s="424">
        <f t="shared" si="12"/>
        <v>0</v>
      </c>
    </row>
    <row r="174" spans="1:20" s="6" customFormat="1" ht="40.5" customHeight="1" x14ac:dyDescent="0.25">
      <c r="A174" s="406">
        <f>'Σύνολο έργων  αναλυτικά'!A178</f>
        <v>172</v>
      </c>
      <c r="B174" s="407" t="str">
        <f>'Σύνολο έργων  αναλυτικά'!B178</f>
        <v>2040112-Ε.Υ.Δ. Ε.Π. ΠΕΡΙΦΕΡΕΙΑΣ ΑΝΑΤΟΛΙΚΗΣ ΜΑΚΕΔΟΝΙΑΣ &amp; ΘΡΑΚΗΣ</v>
      </c>
      <c r="C174" s="408" t="str">
        <f>'Σύνολο έργων  αναλυτικά'!C178</f>
        <v>4040102-ΔΗΜΟΤΙΚΗ ΕΠΙΧΕΙΡΗΣΗ ΥΔΡΕΥΣΗΣ - ΑΠΟΧΕΤΕΥΣΗΣ (ΔΕΥΑ) ΚΑΒΑΛΑΣ</v>
      </c>
      <c r="D174" s="406">
        <f>'Σύνολο έργων  αναλυτικά'!D178</f>
        <v>5067648</v>
      </c>
      <c r="E174" s="408" t="str">
        <f>'Σύνολο έργων  αναλυτικά'!E178</f>
        <v>Κατασκευή δικτύου ύδρευσης Δήμου Καβάλας Εσωτερικό δίκτυο Κοινότητας Πολύστυλου ΔΕ Φιλίππων</v>
      </c>
      <c r="F174" s="407" t="str">
        <f>'Σύνολο έργων  αναλυτικά'!F178</f>
        <v>Ανατολικής Μακεδονίας, Θράκης</v>
      </c>
      <c r="G174" s="409">
        <f>'Σύνολο έργων  αναλυτικά'!G178</f>
        <v>2344574.19</v>
      </c>
      <c r="H174" s="410">
        <f>'Σύνολο έργων  αναλυτικά'!H178</f>
        <v>0</v>
      </c>
      <c r="I174" s="411">
        <f>'Σύνολο έργων  αναλυτικά'!I178</f>
        <v>0</v>
      </c>
      <c r="J174" s="411">
        <f>'Σύνολο έργων  αναλυτικά'!J178</f>
        <v>0</v>
      </c>
      <c r="K174" s="410">
        <f>'Σύνολο έργων  αναλυτικά'!K178</f>
        <v>0</v>
      </c>
      <c r="L174" s="410">
        <f>'Σύνολο έργων  αναλυτικά'!L178</f>
        <v>2221774.19</v>
      </c>
      <c r="M174" s="410">
        <f>'Σύνολο έργων  αναλυτικά'!M178</f>
        <v>0</v>
      </c>
      <c r="N174" s="410">
        <f>'Σύνολο έργων  αναλυτικά'!N178</f>
        <v>0</v>
      </c>
      <c r="O174" s="412">
        <f>'Σύνολο έργων  αναλυτικά'!O178</f>
        <v>0</v>
      </c>
      <c r="P174" s="410">
        <f>'Σύνολο έργων  αναλυτικά'!P178</f>
        <v>122800</v>
      </c>
      <c r="Q174" s="413">
        <f>'Σύνολο έργων  αναλυτικά'!Q178</f>
        <v>0</v>
      </c>
      <c r="R174" s="413">
        <f>'Σύνολο έργων  αναλυτικά'!R178</f>
        <v>1104979.895</v>
      </c>
      <c r="S174" s="424">
        <f t="shared" si="11"/>
        <v>2344574.19</v>
      </c>
      <c r="T174" s="424">
        <f t="shared" si="12"/>
        <v>0</v>
      </c>
    </row>
    <row r="175" spans="1:20" s="6" customFormat="1" ht="40.5" customHeight="1" x14ac:dyDescent="0.25">
      <c r="A175" s="406">
        <f>'Σύνολο έργων  αναλυτικά'!A179</f>
        <v>173</v>
      </c>
      <c r="B175" s="407" t="str">
        <f>'Σύνολο έργων  αναλυτικά'!B179</f>
        <v>2040112-Ε.Υ.Δ. Ε.Π. ΠΕΡΙΦΕΡΕΙΑΣ ΑΝΑΤΟΛΙΚΗΣ ΜΑΚΕΔΟΝΙΑΣ &amp; ΘΡΑΚΗΣ</v>
      </c>
      <c r="C175" s="408" t="str">
        <f>'Σύνολο έργων  αναλυτικά'!C179</f>
        <v>4040102-ΔΗΜΟΤΙΚΗ ΕΠΙΧΕΙΡΗΣΗ ΥΔΡΕΥΣΗΣ - ΑΠΟΧΕΤΕΥΣΗΣ (ΔΕΥΑ) ΚΑΒΑΛΑΣ</v>
      </c>
      <c r="D175" s="406">
        <f>'Σύνολο έργων  αναλυτικά'!D179</f>
        <v>5067672</v>
      </c>
      <c r="E175" s="408" t="str">
        <f>'Σύνολο έργων  αναλυτικά'!E179</f>
        <v>Προμήθεια και Εγκατάσταση Συστημάτων Ελέγχου Διαρροών Τηλεέλεγχος Τηλεχειρισμός σε Υφιστάμενα Δίκτυα Ύδρευσης του Δήμου Καβάλας Φάση Β</v>
      </c>
      <c r="F175" s="407" t="str">
        <f>'Σύνολο έργων  αναλυτικά'!F179</f>
        <v>Ανατολικής Μακεδονίας, Θράκης</v>
      </c>
      <c r="G175" s="409">
        <f>'Σύνολο έργων  αναλυτικά'!G179</f>
        <v>1497420</v>
      </c>
      <c r="H175" s="410">
        <f>'Σύνολο έργων  αναλυτικά'!H179</f>
        <v>0</v>
      </c>
      <c r="I175" s="411">
        <f>'Σύνολο έργων  αναλυτικά'!I179</f>
        <v>0</v>
      </c>
      <c r="J175" s="411">
        <f>'Σύνολο έργων  αναλυτικά'!J179</f>
        <v>0</v>
      </c>
      <c r="K175" s="410">
        <f>'Σύνολο έργων  αναλυτικά'!K179</f>
        <v>0</v>
      </c>
      <c r="L175" s="410">
        <f>'Σύνολο έργων  αναλυτικά'!L179</f>
        <v>0</v>
      </c>
      <c r="M175" s="410">
        <f>'Σύνολο έργων  αναλυτικά'!M179</f>
        <v>1497420</v>
      </c>
      <c r="N175" s="410">
        <f>'Σύνολο έργων  αναλυτικά'!N179</f>
        <v>0</v>
      </c>
      <c r="O175" s="412">
        <f>'Σύνολο έργων  αναλυτικά'!O179</f>
        <v>0</v>
      </c>
      <c r="P175" s="410">
        <f>'Σύνολο έργων  αναλυτικά'!P179</f>
        <v>0</v>
      </c>
      <c r="Q175" s="413">
        <f>'Σύνολο έργων  αναλυτικά'!Q179</f>
        <v>0</v>
      </c>
      <c r="R175" s="413">
        <f>'Σύνολο έργων  αναλυτικά'!R179</f>
        <v>1422549</v>
      </c>
      <c r="S175" s="424">
        <f t="shared" si="11"/>
        <v>1497420</v>
      </c>
      <c r="T175" s="424">
        <f t="shared" si="12"/>
        <v>0</v>
      </c>
    </row>
    <row r="176" spans="1:20" s="6" customFormat="1" ht="40.5" customHeight="1" x14ac:dyDescent="0.25">
      <c r="A176" s="406">
        <f>'Σύνολο έργων  αναλυτικά'!A180</f>
        <v>174</v>
      </c>
      <c r="B176" s="407" t="str">
        <f>'Σύνολο έργων  αναλυτικά'!B180</f>
        <v>2040112-Ε.Υ.Δ. Ε.Π. ΠΕΡΙΦΕΡΕΙΑΣ ΑΝΑΤΟΛΙΚΗΣ ΜΑΚΕΔΟΝΙΑΣ &amp; ΘΡΑΚΗΣ</v>
      </c>
      <c r="C176" s="408" t="str">
        <f>'Σύνολο έργων  αναλυτικά'!C180</f>
        <v>40121003-ΔΗΜΟΣ ΘΑΣΟΥ</v>
      </c>
      <c r="D176" s="406">
        <f>'Σύνολο έργων  αναλυτικά'!D180</f>
        <v>5067849</v>
      </c>
      <c r="E176" s="408" t="str">
        <f>'Σύνολο έργων  αναλυτικά'!E180</f>
        <v>Εξωτερικό δίκτυο ύδρευσης από Σκάλα Ραχωνίου Σκάλα Καλλιράχης</v>
      </c>
      <c r="F176" s="407" t="str">
        <f>'Σύνολο έργων  αναλυτικά'!F180</f>
        <v>Ανατολικής Μακεδονίας, Θράκης</v>
      </c>
      <c r="G176" s="409">
        <f>'Σύνολο έργων  αναλυτικά'!G180</f>
        <v>1652500</v>
      </c>
      <c r="H176" s="410">
        <f>'Σύνολο έργων  αναλυτικά'!H180</f>
        <v>0</v>
      </c>
      <c r="I176" s="411">
        <f>'Σύνολο έργων  αναλυτικά'!I180</f>
        <v>0</v>
      </c>
      <c r="J176" s="411">
        <f>'Σύνολο έργων  αναλυτικά'!J180</f>
        <v>1575000</v>
      </c>
      <c r="K176" s="410">
        <f>'Σύνολο έργων  αναλυτικά'!K180</f>
        <v>0</v>
      </c>
      <c r="L176" s="410">
        <f>'Σύνολο έργων  αναλυτικά'!L180</f>
        <v>0</v>
      </c>
      <c r="M176" s="410">
        <f>'Σύνολο έργων  αναλυτικά'!M180</f>
        <v>0</v>
      </c>
      <c r="N176" s="410">
        <f>'Σύνολο έργων  αναλυτικά'!N180</f>
        <v>0</v>
      </c>
      <c r="O176" s="412">
        <f>'Σύνολο έργων  αναλυτικά'!O180</f>
        <v>0</v>
      </c>
      <c r="P176" s="410">
        <f>'Σύνολο έργων  αναλυτικά'!P180</f>
        <v>77500</v>
      </c>
      <c r="Q176" s="413">
        <f>'Σύνολο έργων  αναλυτικά'!Q180</f>
        <v>0</v>
      </c>
      <c r="R176" s="413">
        <f>'Σύνολο έργων  αναλυτικά'!R180</f>
        <v>826250</v>
      </c>
      <c r="S176" s="424">
        <f t="shared" si="11"/>
        <v>1652500</v>
      </c>
      <c r="T176" s="424">
        <f t="shared" si="12"/>
        <v>0</v>
      </c>
    </row>
    <row r="177" spans="1:20" s="6" customFormat="1" ht="40.5" customHeight="1" x14ac:dyDescent="0.25">
      <c r="A177" s="406">
        <f>'Σύνολο έργων  αναλυτικά'!A181</f>
        <v>175</v>
      </c>
      <c r="B177" s="407" t="str">
        <f>'Σύνολο έργων  αναλυτικά'!B181</f>
        <v>2040112-Ε.Υ.Δ. Ε.Π. ΠΕΡΙΦΕΡΕΙΑΣ ΑΝΑΤΟΛΙΚΗΣ ΜΑΚΕΔΟΝΙΑΣ &amp; ΘΡΑΚΗΣ</v>
      </c>
      <c r="C177" s="408" t="str">
        <f>'Σύνολο έργων  αναλυτικά'!C181</f>
        <v>4040104-ΔΗΜΟΤΙΚΗ ΕΠΙΧΕΙΡΗΣΗ ΥΔΡΕΥΣΗΣ - ΑΠΟΧΕΤΕΥΣΗΣ ΞΑΝΘΗΣ</v>
      </c>
      <c r="D177" s="406">
        <f>'Σύνολο έργων  αναλυτικά'!D181</f>
        <v>5068846</v>
      </c>
      <c r="E177" s="408" t="str">
        <f>'Σύνολο έργων  αναλυτικά'!E181</f>
        <v>ΑΝΤΙΚΑΤΑΣΤΑΣΗ ΕΣΩΤΕΡΙΚΟΥ ΔΙΚΤΥΟΥ ΥΔΡΕΥΣΗΣ ΟΙΚΙΣΜΟΥ ΠΙΛΗΜΜΑΤΟΣ ΔΗΜΟΥ ΞΑΝΘΗΣ</v>
      </c>
      <c r="F177" s="407" t="str">
        <f>'Σύνολο έργων  αναλυτικά'!F181</f>
        <v>Ανατολικής Μακεδονίας, Θράκης</v>
      </c>
      <c r="G177" s="409">
        <f>'Σύνολο έργων  αναλυτικά'!G181</f>
        <v>514935.48</v>
      </c>
      <c r="H177" s="410">
        <f>'Σύνολο έργων  αναλυτικά'!H181</f>
        <v>0</v>
      </c>
      <c r="I177" s="411">
        <f>'Σύνολο έργων  αναλυτικά'!I181</f>
        <v>0</v>
      </c>
      <c r="J177" s="411">
        <f>'Σύνολο έργων  αναλυτικά'!J181</f>
        <v>0</v>
      </c>
      <c r="K177" s="410">
        <f>'Σύνολο έργων  αναλυτικά'!K181</f>
        <v>0</v>
      </c>
      <c r="L177" s="410">
        <f>'Σύνολο έργων  αναλυτικά'!L181</f>
        <v>514935.48</v>
      </c>
      <c r="M177" s="410">
        <f>'Σύνολο έργων  αναλυτικά'!M181</f>
        <v>0</v>
      </c>
      <c r="N177" s="410">
        <f>'Σύνολο έργων  αναλυτικά'!N181</f>
        <v>0</v>
      </c>
      <c r="O177" s="412">
        <f>'Σύνολο έργων  αναλυτικά'!O181</f>
        <v>0</v>
      </c>
      <c r="P177" s="410">
        <f>'Σύνολο έργων  αναλυτικά'!P181</f>
        <v>0</v>
      </c>
      <c r="Q177" s="413">
        <f>'Σύνολο έργων  αναλυτικά'!Q181</f>
        <v>0</v>
      </c>
      <c r="R177" s="413">
        <f>'Σύνολο έργων  αναλυτικά'!R181</f>
        <v>249000</v>
      </c>
      <c r="S177" s="424">
        <f t="shared" si="11"/>
        <v>514935.48</v>
      </c>
      <c r="T177" s="424">
        <f t="shared" si="12"/>
        <v>0</v>
      </c>
    </row>
    <row r="178" spans="1:20" s="6" customFormat="1" ht="40.5" customHeight="1" x14ac:dyDescent="0.25">
      <c r="A178" s="406">
        <f>'Σύνολο έργων  αναλυτικά'!A182</f>
        <v>176</v>
      </c>
      <c r="B178" s="407" t="str">
        <f>'Σύνολο έργων  αναλυτικά'!B182</f>
        <v>2040112-Ε.Υ.Δ. Ε.Π. ΠΕΡΙΦΕΡΕΙΑΣ ΑΝΑΤΟΛΙΚΗΣ ΜΑΚΕΔΟΝΙΑΣ &amp; ΘΡΑΚΗΣ</v>
      </c>
      <c r="C178" s="408" t="str">
        <f>'Σύνολο έργων  αναλυτικά'!C182</f>
        <v>40137046-ΔΗΜΟΣ ΜΥΚΗΣ</v>
      </c>
      <c r="D178" s="406">
        <f>'Σύνολο έργων  αναλυτικά'!D182</f>
        <v>5068876</v>
      </c>
      <c r="E178" s="408" t="str">
        <f>'Σύνολο έργων  αναλυτικά'!E182</f>
        <v>ΠΡΟΜΗΘΕΙΑ ΚΑΙ ΕΓΚΑΤΑΣΤΑΣΗ ΣΥΣΤΗΜΑΤΟΣ ΤΗΛΕΜΕΤΡΙΑΣ ΚΑΙ ΕΛΕΓΧΟΥ ΔΙΑΡΡΟΩΝ ΓΙΑ ΤΗΝ ΠΑΡΑΚΟΛΟΥΘΗΣΗ ΤΩΝ ΔΙΚΤΥΩΝ ΥΔΡΕΥΣΗΣ 12 ΟΙΚΙΣΜΩΝ ΤΟΥ ΔΗΜΟΥ ΜΥΚΗΣ</v>
      </c>
      <c r="F178" s="407" t="str">
        <f>'Σύνολο έργων  αναλυτικά'!F182</f>
        <v>Ανατολικής Μακεδονίας, Θράκης</v>
      </c>
      <c r="G178" s="409">
        <f>'Σύνολο έργων  αναλυτικά'!G182</f>
        <v>1499620</v>
      </c>
      <c r="H178" s="410">
        <f>'Σύνολο έργων  αναλυτικά'!H182</f>
        <v>0</v>
      </c>
      <c r="I178" s="411">
        <f>'Σύνολο έργων  αναλυτικά'!I182</f>
        <v>0</v>
      </c>
      <c r="J178" s="411">
        <f>'Σύνολο έργων  αναλυτικά'!J182</f>
        <v>0</v>
      </c>
      <c r="K178" s="410">
        <f>'Σύνολο έργων  αναλυτικά'!K182</f>
        <v>0</v>
      </c>
      <c r="L178" s="410">
        <f>'Σύνολο έργων  αναλυτικά'!L182</f>
        <v>0</v>
      </c>
      <c r="M178" s="410">
        <f>'Σύνολο έργων  αναλυτικά'!M182</f>
        <v>1499620</v>
      </c>
      <c r="N178" s="410">
        <f>'Σύνολο έργων  αναλυτικά'!N182</f>
        <v>0</v>
      </c>
      <c r="O178" s="412">
        <f>'Σύνολο έργων  αναλυτικά'!O182</f>
        <v>0</v>
      </c>
      <c r="P178" s="410">
        <f>'Σύνολο έργων  αναλυτικά'!P182</f>
        <v>0</v>
      </c>
      <c r="Q178" s="413">
        <f>'Σύνολο έργων  αναλυτικά'!Q182</f>
        <v>0</v>
      </c>
      <c r="R178" s="413">
        <f>'Σύνολο έργων  αναλυτικά'!R182</f>
        <v>1424639</v>
      </c>
      <c r="S178" s="424">
        <f t="shared" si="11"/>
        <v>1499620</v>
      </c>
      <c r="T178" s="424">
        <f t="shared" si="12"/>
        <v>0</v>
      </c>
    </row>
    <row r="179" spans="1:20" s="6" customFormat="1" ht="40.5" customHeight="1" x14ac:dyDescent="0.25">
      <c r="A179" s="406">
        <f>'Σύνολο έργων  αναλυτικά'!A183</f>
        <v>177</v>
      </c>
      <c r="B179" s="407" t="str">
        <f>'Σύνολο έργων  αναλυτικά'!B183</f>
        <v>2040112-Ε.Υ.Δ. Ε.Π. ΠΕΡΙΦΕΡΕΙΑΣ ΑΝΑΤΟΛΙΚΗΣ ΜΑΚΕΔΟΝΙΑΣ &amp; ΘΡΑΚΗΣ</v>
      </c>
      <c r="C179" s="408" t="str">
        <f>'Σύνολο έργων  αναλυτικά'!C183</f>
        <v>40111098-ΔΗΜΟΣ ΔΙΔΥΜΟΤΕΙΧΟΥ</v>
      </c>
      <c r="D179" s="406">
        <f>'Σύνολο έργων  αναλυτικά'!D183</f>
        <v>5068877</v>
      </c>
      <c r="E179" s="408" t="str">
        <f>'Σύνολο έργων  αναλυτικά'!E183</f>
        <v>Προμήθεια και εγκατάσταση συστήματος τηλεμετρίας και περιορισμού των πραγματικών απωλειών νερού των δικτύων ύδρευσης του Δήμου Διδυμοτείχου στα Οικονομικά Βέλτιστα Επίπεδα</v>
      </c>
      <c r="F179" s="407" t="str">
        <f>'Σύνολο έργων  αναλυτικά'!F183</f>
        <v>Ανατολικής Μακεδονίας, Θράκης</v>
      </c>
      <c r="G179" s="409">
        <f>'Σύνολο έργων  αναλυτικά'!G183</f>
        <v>1482500</v>
      </c>
      <c r="H179" s="410">
        <f>'Σύνολο έργων  αναλυτικά'!H183</f>
        <v>0</v>
      </c>
      <c r="I179" s="411">
        <f>'Σύνολο έργων  αναλυτικά'!I183</f>
        <v>0</v>
      </c>
      <c r="J179" s="411">
        <f>'Σύνολο έργων  αναλυτικά'!J183</f>
        <v>0</v>
      </c>
      <c r="K179" s="410">
        <f>'Σύνολο έργων  αναλυτικά'!K183</f>
        <v>0</v>
      </c>
      <c r="L179" s="410">
        <f>'Σύνολο έργων  αναλυτικά'!L183</f>
        <v>0</v>
      </c>
      <c r="M179" s="410">
        <f>'Σύνολο έργων  αναλυτικά'!M183</f>
        <v>1482500</v>
      </c>
      <c r="N179" s="410">
        <f>'Σύνολο έργων  αναλυτικά'!N183</f>
        <v>0</v>
      </c>
      <c r="O179" s="412">
        <f>'Σύνολο έργων  αναλυτικά'!O183</f>
        <v>0</v>
      </c>
      <c r="P179" s="410">
        <f>'Σύνολο έργων  αναλυτικά'!P183</f>
        <v>0</v>
      </c>
      <c r="Q179" s="413">
        <f>'Σύνολο έργων  αναλυτικά'!Q183</f>
        <v>0</v>
      </c>
      <c r="R179" s="413">
        <f>'Σύνολο έργων  αναλυτικά'!R183</f>
        <v>1408375</v>
      </c>
      <c r="S179" s="424">
        <f t="shared" si="11"/>
        <v>1482500</v>
      </c>
      <c r="T179" s="424">
        <f t="shared" si="12"/>
        <v>0</v>
      </c>
    </row>
    <row r="180" spans="1:20" s="6" customFormat="1" ht="40.5" customHeight="1" x14ac:dyDescent="0.25">
      <c r="A180" s="406">
        <f>'Σύνολο έργων  αναλυτικά'!A184</f>
        <v>178</v>
      </c>
      <c r="B180" s="407" t="str">
        <f>'Σύνολο έργων  αναλυτικά'!B184</f>
        <v>2040112-Ε.Υ.Δ. Ε.Π. ΠΕΡΙΦΕΡΕΙΑΣ ΑΝΑΤΟΛΙΚΗΣ ΜΑΚΕΔΟΝΙΑΣ &amp; ΘΡΑΚΗΣ</v>
      </c>
      <c r="C180" s="408" t="str">
        <f>'Σύνολο έργων  αναλυτικά'!C184</f>
        <v>40121003-ΔΗΜΟΣ ΘΑΣΟΥ</v>
      </c>
      <c r="D180" s="406">
        <f>'Σύνολο έργων  αναλυτικά'!D184</f>
        <v>5068879</v>
      </c>
      <c r="E180" s="408" t="str">
        <f>'Σύνολο έργων  αναλυτικά'!E184</f>
        <v>Εσωτερικό δίκτυο ύδρευσης Λιμεναρίων Θάσου</v>
      </c>
      <c r="F180" s="407" t="str">
        <f>'Σύνολο έργων  αναλυτικά'!F184</f>
        <v>Ανατολικής Μακεδονίας, Θράκης</v>
      </c>
      <c r="G180" s="409">
        <f>'Σύνολο έργων  αναλυτικά'!G184</f>
        <v>2862840</v>
      </c>
      <c r="H180" s="410">
        <f>'Σύνολο έργων  αναλυτικά'!H184</f>
        <v>0</v>
      </c>
      <c r="I180" s="411">
        <f>'Σύνολο έργων  αναλυτικά'!I184</f>
        <v>0</v>
      </c>
      <c r="J180" s="411">
        <f>'Σύνολο έργων  αναλυτικά'!J184</f>
        <v>0</v>
      </c>
      <c r="K180" s="410">
        <f>'Σύνολο έργων  αναλυτικά'!K184</f>
        <v>0</v>
      </c>
      <c r="L180" s="410">
        <f>'Σύνολο έργων  αναλυτικά'!L184</f>
        <v>2800000</v>
      </c>
      <c r="M180" s="410">
        <f>'Σύνολο έργων  αναλυτικά'!M184</f>
        <v>0</v>
      </c>
      <c r="N180" s="410">
        <f>'Σύνολο έργων  αναλυτικά'!N184</f>
        <v>0</v>
      </c>
      <c r="O180" s="412">
        <f>'Σύνολο έργων  αναλυτικά'!O184</f>
        <v>0</v>
      </c>
      <c r="P180" s="410">
        <f>'Σύνολο έργων  αναλυτικά'!P184</f>
        <v>62840</v>
      </c>
      <c r="Q180" s="413">
        <f>'Σύνολο έργων  αναλυτικά'!Q184</f>
        <v>0</v>
      </c>
      <c r="R180" s="413">
        <f>'Σύνολο έργων  αναλυτικά'!R184</f>
        <v>1431420</v>
      </c>
      <c r="S180" s="424">
        <f t="shared" si="11"/>
        <v>2862840</v>
      </c>
      <c r="T180" s="424">
        <f t="shared" si="12"/>
        <v>0</v>
      </c>
    </row>
    <row r="181" spans="1:20" s="6" customFormat="1" ht="40.5" customHeight="1" x14ac:dyDescent="0.25">
      <c r="A181" s="406">
        <f>'Σύνολο έργων  αναλυτικά'!A185</f>
        <v>179</v>
      </c>
      <c r="B181" s="407" t="str">
        <f>'Σύνολο έργων  αναλυτικά'!B185</f>
        <v>2040112-Ε.Υ.Δ. Ε.Π. ΠΕΡΙΦΕΡΕΙΑΣ ΑΝΑΤΟΛΙΚΗΣ ΜΑΚΕΔΟΝΙΑΣ &amp; ΘΡΑΚΗΣ</v>
      </c>
      <c r="C181" s="408" t="str">
        <f>'Σύνολο έργων  αναλυτικά'!C185</f>
        <v>40137006-ΔΗΜΟΣ ΤΟΠΕΙΡΟΥ</v>
      </c>
      <c r="D181" s="406">
        <f>'Σύνολο έργων  αναλυτικά'!D185</f>
        <v>5068883</v>
      </c>
      <c r="E181" s="408" t="str">
        <f>'Σύνολο έργων  αναλυτικά'!E185</f>
        <v>ΑΝΤΙΚΑΤΑΣΤΑΣΗ ΔΙΚΤΥΟΥ ΥΔΡΕΥΣΗΣ ΔΚ ΑΒΑΤΟΥ ΟΛΒΙΟΥ</v>
      </c>
      <c r="F181" s="407" t="str">
        <f>'Σύνολο έργων  αναλυτικά'!F185</f>
        <v>Ανατολικής Μακεδονίας, Θράκης</v>
      </c>
      <c r="G181" s="409">
        <f>'Σύνολο έργων  αναλυτικά'!G185</f>
        <v>2460000</v>
      </c>
      <c r="H181" s="410">
        <f>'Σύνολο έργων  αναλυτικά'!H185</f>
        <v>0</v>
      </c>
      <c r="I181" s="411">
        <f>'Σύνολο έργων  αναλυτικά'!I185</f>
        <v>0</v>
      </c>
      <c r="J181" s="411">
        <f>'Σύνολο έργων  αναλυτικά'!J185</f>
        <v>0</v>
      </c>
      <c r="K181" s="410">
        <f>'Σύνολο έργων  αναλυτικά'!K185</f>
        <v>0</v>
      </c>
      <c r="L181" s="410">
        <f>'Σύνολο έργων  αναλυτικά'!L185</f>
        <v>2460000</v>
      </c>
      <c r="M181" s="410">
        <f>'Σύνολο έργων  αναλυτικά'!M185</f>
        <v>0</v>
      </c>
      <c r="N181" s="410">
        <f>'Σύνολο έργων  αναλυτικά'!N185</f>
        <v>0</v>
      </c>
      <c r="O181" s="412">
        <f>'Σύνολο έργων  αναλυτικά'!O185</f>
        <v>0</v>
      </c>
      <c r="P181" s="410">
        <f>'Σύνολο έργων  αναλυτικά'!P185</f>
        <v>0</v>
      </c>
      <c r="Q181" s="413">
        <f>'Σύνολο έργων  αναλυτικά'!Q185</f>
        <v>0</v>
      </c>
      <c r="R181" s="413">
        <f>'Σύνολο έργων  αναλυτικά'!R185</f>
        <v>1070000</v>
      </c>
      <c r="S181" s="424">
        <f t="shared" si="11"/>
        <v>2460000</v>
      </c>
      <c r="T181" s="424">
        <f t="shared" si="12"/>
        <v>0</v>
      </c>
    </row>
    <row r="182" spans="1:20" s="6" customFormat="1" ht="40.5" customHeight="1" x14ac:dyDescent="0.25">
      <c r="A182" s="406">
        <f>'Σύνολο έργων  αναλυτικά'!A186</f>
        <v>180</v>
      </c>
      <c r="B182" s="407" t="str">
        <f>'Σύνολο έργων  αναλυτικά'!B186</f>
        <v>2040112-Ε.Υ.Δ. Ε.Π. ΠΕΡΙΦΕΡΕΙΑΣ ΑΝΑΤΟΛΙΚΗΣ ΜΑΚΕΔΟΝΙΑΣ &amp; ΘΡΑΚΗΣ</v>
      </c>
      <c r="C182" s="408" t="str">
        <f>'Σύνολο έργων  αναλυτικά'!C186</f>
        <v>40109082-ΔΗΜΟΣ ΠΡΟΣΟΤΣΑΝΗΣ</v>
      </c>
      <c r="D182" s="406">
        <f>'Σύνολο έργων  αναλυτικά'!D186</f>
        <v>5068911</v>
      </c>
      <c r="E182" s="408" t="str">
        <f>'Σύνολο έργων  αναλυτικά'!E186</f>
        <v>ΑΝΤΙΚΑΤΑΣΤΑΣΗ ΕΣΩΤΕΡΙΚΟΥ ΔΙΚΤΥΟΥ ΥΔΡΕΥΣΗΣ ΚΑΛΛΙΘΕΑΣ</v>
      </c>
      <c r="F182" s="407" t="str">
        <f>'Σύνολο έργων  αναλυτικά'!F186</f>
        <v>Ανατολικής Μακεδονίας, Θράκης</v>
      </c>
      <c r="G182" s="409">
        <f>'Σύνολο έργων  αναλυτικά'!G186</f>
        <v>754032.26</v>
      </c>
      <c r="H182" s="410">
        <f>'Σύνολο έργων  αναλυτικά'!H186</f>
        <v>0</v>
      </c>
      <c r="I182" s="411">
        <f>'Σύνολο έργων  αναλυτικά'!I186</f>
        <v>0</v>
      </c>
      <c r="J182" s="411">
        <f>'Σύνολο έργων  αναλυτικά'!J186</f>
        <v>0</v>
      </c>
      <c r="K182" s="410">
        <f>'Σύνολο έργων  αναλυτικά'!K186</f>
        <v>0</v>
      </c>
      <c r="L182" s="410">
        <f>'Σύνολο έργων  αναλυτικά'!L186</f>
        <v>754032.26</v>
      </c>
      <c r="M182" s="410">
        <f>'Σύνολο έργων  αναλυτικά'!M186</f>
        <v>0</v>
      </c>
      <c r="N182" s="410">
        <f>'Σύνολο έργων  αναλυτικά'!N186</f>
        <v>0</v>
      </c>
      <c r="O182" s="412">
        <f>'Σύνολο έργων  αναλυτικά'!O186</f>
        <v>0</v>
      </c>
      <c r="P182" s="410">
        <f>'Σύνολο έργων  αναλυτικά'!P186</f>
        <v>0</v>
      </c>
      <c r="Q182" s="413">
        <f>'Σύνολο έργων  αναλυτικά'!Q186</f>
        <v>0</v>
      </c>
      <c r="R182" s="413">
        <f>'Σύνολο έργων  αναλυτικά'!R186</f>
        <v>336713.23</v>
      </c>
      <c r="S182" s="424">
        <f t="shared" ref="S182:S245" si="13">SUM(H182:P182)</f>
        <v>754032.26</v>
      </c>
      <c r="T182" s="424">
        <f t="shared" ref="T182:T245" si="14">S182-G182</f>
        <v>0</v>
      </c>
    </row>
    <row r="183" spans="1:20" s="6" customFormat="1" ht="40.5" customHeight="1" x14ac:dyDescent="0.25">
      <c r="A183" s="406">
        <f>'Σύνολο έργων  αναλυτικά'!A187</f>
        <v>181</v>
      </c>
      <c r="B183" s="407" t="str">
        <f>'Σύνολο έργων  αναλυτικά'!B187</f>
        <v>2040112-Ε.Υ.Δ. Ε.Π. ΠΕΡΙΦΕΡΕΙΑΣ ΑΝΑΤΟΛΙΚΗΣ ΜΑΚΕΔΟΝΙΑΣ &amp; ΘΡΑΚΗΣ</v>
      </c>
      <c r="C183" s="408" t="str">
        <f>'Σύνολο έργων  αναλυτικά'!C187</f>
        <v>40142049-ΔΗΜΟΣ ΜΑΡΩΝΕΙΑΣ - ΣΑΠΩΝ</v>
      </c>
      <c r="D183" s="406">
        <f>'Σύνολο έργων  αναλυτικά'!D187</f>
        <v>5068953</v>
      </c>
      <c r="E183" s="408" t="str">
        <f>'Σύνολο έργων  αναλυτικά'!E187</f>
        <v>ΟΡΘΟΛΟΓΙΚΗ ΔΙΑΧΕΙΡΙΣΗ ΕΞΟΙΚΟΝΟΜΗΣΗ ΕΝΕΡΓΕΙΑΣ ΚΑΙ ΥΔΑΤΙΝΩΝ ΠΟΡΩΝ ΤΗΣ ΥΔΡΕΥΣΗΣ ΤΟΥ ΔΗΜΟΥ ΜΑΡΩΝΕΙΑΣ ΣΑΠΩΝ</v>
      </c>
      <c r="F183" s="407" t="str">
        <f>'Σύνολο έργων  αναλυτικά'!F187</f>
        <v>Ανατολικής Μακεδονίας, Θράκης</v>
      </c>
      <c r="G183" s="409">
        <f>'Σύνολο έργων  αναλυτικά'!G187</f>
        <v>1498211</v>
      </c>
      <c r="H183" s="410">
        <f>'Σύνολο έργων  αναλυτικά'!H187</f>
        <v>0</v>
      </c>
      <c r="I183" s="411">
        <f>'Σύνολο έργων  αναλυτικά'!I187</f>
        <v>0</v>
      </c>
      <c r="J183" s="411">
        <f>'Σύνολο έργων  αναλυτικά'!J187</f>
        <v>0</v>
      </c>
      <c r="K183" s="410">
        <f>'Σύνολο έργων  αναλυτικά'!K187</f>
        <v>0</v>
      </c>
      <c r="L183" s="410">
        <f>'Σύνολο έργων  αναλυτικά'!L187</f>
        <v>0</v>
      </c>
      <c r="M183" s="410">
        <f>'Σύνολο έργων  αναλυτικά'!M187</f>
        <v>1498211</v>
      </c>
      <c r="N183" s="410">
        <f>'Σύνολο έργων  αναλυτικά'!N187</f>
        <v>0</v>
      </c>
      <c r="O183" s="412">
        <f>'Σύνολο έργων  αναλυτικά'!O187</f>
        <v>0</v>
      </c>
      <c r="P183" s="410">
        <f>'Σύνολο έργων  αναλυτικά'!P187</f>
        <v>0</v>
      </c>
      <c r="Q183" s="413">
        <f>'Σύνολο έργων  αναλυτικά'!Q187</f>
        <v>0</v>
      </c>
      <c r="R183" s="413">
        <f>'Σύνολο έργων  αναλυτικά'!R187</f>
        <v>749105.5</v>
      </c>
      <c r="S183" s="424">
        <f t="shared" si="13"/>
        <v>1498211</v>
      </c>
      <c r="T183" s="424">
        <f t="shared" si="14"/>
        <v>0</v>
      </c>
    </row>
    <row r="184" spans="1:20" s="6" customFormat="1" ht="40.5" customHeight="1" x14ac:dyDescent="0.25">
      <c r="A184" s="406">
        <f>'Σύνολο έργων  αναλυτικά'!A188</f>
        <v>182</v>
      </c>
      <c r="B184" s="407" t="str">
        <f>'Σύνολο έργων  αναλυτικά'!B188</f>
        <v>2040112-Ε.Υ.Δ. Ε.Π. ΠΕΡΙΦΕΡΕΙΑΣ ΑΝΑΤΟΛΙΚΗΣ ΜΑΚΕΔΟΝΙΑΣ &amp; ΘΡΑΚΗΣ</v>
      </c>
      <c r="C184" s="408" t="str">
        <f>'Σύνολο έργων  αναλυτικά'!C188</f>
        <v>4040101-ΔΕΥΑ  ΑΛΕΞΑΝΔΡΟΥΠΟΛΗΣ</v>
      </c>
      <c r="D184" s="406">
        <f>'Σύνολο έργων  αναλυτικά'!D188</f>
        <v>5068974</v>
      </c>
      <c r="E184" s="408" t="str">
        <f>'Σύνολο έργων  αναλυτικά'!E188</f>
        <v>Προμήθεια εξοπλισμού βελτίωσης ποιότητας νερού του δικτύου των οικισμών Αύρας Κομάρου Περάματος</v>
      </c>
      <c r="F184" s="407" t="str">
        <f>'Σύνολο έργων  αναλυτικά'!F188</f>
        <v>Ανατολικής Μακεδονίας, Θράκης</v>
      </c>
      <c r="G184" s="409">
        <f>'Σύνολο έργων  αναλυτικά'!G188</f>
        <v>255700</v>
      </c>
      <c r="H184" s="410">
        <f>'Σύνολο έργων  αναλυτικά'!H188</f>
        <v>0</v>
      </c>
      <c r="I184" s="411">
        <f>'Σύνολο έργων  αναλυτικά'!I188</f>
        <v>255700</v>
      </c>
      <c r="J184" s="411">
        <f>'Σύνολο έργων  αναλυτικά'!J188</f>
        <v>0</v>
      </c>
      <c r="K184" s="410">
        <f>'Σύνολο έργων  αναλυτικά'!K188</f>
        <v>0</v>
      </c>
      <c r="L184" s="410">
        <f>'Σύνολο έργων  αναλυτικά'!L188</f>
        <v>0</v>
      </c>
      <c r="M184" s="410">
        <f>'Σύνολο έργων  αναλυτικά'!M188</f>
        <v>0</v>
      </c>
      <c r="N184" s="410">
        <f>'Σύνολο έργων  αναλυτικά'!N188</f>
        <v>0</v>
      </c>
      <c r="O184" s="412">
        <f>'Σύνολο έργων  αναλυτικά'!O188</f>
        <v>0</v>
      </c>
      <c r="P184" s="410">
        <f>'Σύνολο έργων  αναλυτικά'!P188</f>
        <v>0</v>
      </c>
      <c r="Q184" s="413">
        <f>'Σύνολο έργων  αναλυτικά'!Q188</f>
        <v>0</v>
      </c>
      <c r="R184" s="413">
        <f>'Σύνολο έργων  αναλυτικά'!R188</f>
        <v>127850</v>
      </c>
      <c r="S184" s="424">
        <f t="shared" si="13"/>
        <v>255700</v>
      </c>
      <c r="T184" s="424">
        <f t="shared" si="14"/>
        <v>0</v>
      </c>
    </row>
    <row r="185" spans="1:20" s="6" customFormat="1" ht="40.5" customHeight="1" x14ac:dyDescent="0.25">
      <c r="A185" s="406">
        <f>'Σύνολο έργων  αναλυτικά'!A189</f>
        <v>183</v>
      </c>
      <c r="B185" s="407" t="str">
        <f>'Σύνολο έργων  αναλυτικά'!B189</f>
        <v>2040112-Ε.Υ.Δ. Ε.Π. ΠΕΡΙΦΕΡΕΙΑΣ ΑΝΑΤΟΛΙΚΗΣ ΜΑΚΕΔΟΝΙΑΣ &amp; ΘΡΑΚΗΣ</v>
      </c>
      <c r="C185" s="408" t="str">
        <f>'Σύνολο έργων  αναλυτικά'!C189</f>
        <v>40111100-ΔΗΜΟΣ ΣΟΥΦΛΙΟΥ</v>
      </c>
      <c r="D185" s="406">
        <f>'Σύνολο έργων  αναλυτικά'!D189</f>
        <v>5068986</v>
      </c>
      <c r="E185" s="408" t="str">
        <f>'Σύνολο έργων  αναλυτικά'!E189</f>
        <v>ΑΝΤΙΚΑΤΑΣΤΑΣΗ ΕΞΩΤΕΡΙΚΟΥ ΥΔΡΑΓΩΓΕΙΟΥ ΑΠΟ ΓΕΩΤΡΗΣΗ ΙΤΕΑΣ ΕΩΣ ΝΕΑ ΔΕΞΑΜΕΝΗ ΤΥΧΕΡΟΥ ΜΕΤΑ ΤΩΝ ΚΛΑΔΩΝ ΚΑΙ ΣΥΝΔΕΤΗΡΙΩΝ ΑΓΩΓΩΝ</v>
      </c>
      <c r="F185" s="407" t="str">
        <f>'Σύνολο έργων  αναλυτικά'!F189</f>
        <v>Ανατολικής Μακεδονίας, Θράκης</v>
      </c>
      <c r="G185" s="409">
        <f>'Σύνολο έργων  αναλυτικά'!G189</f>
        <v>2320000</v>
      </c>
      <c r="H185" s="410">
        <f>'Σύνολο έργων  αναλυτικά'!H189</f>
        <v>0</v>
      </c>
      <c r="I185" s="411">
        <f>'Σύνολο έργων  αναλυτικά'!I189</f>
        <v>0</v>
      </c>
      <c r="J185" s="411">
        <f>'Σύνολο έργων  αναλυτικά'!J189</f>
        <v>2320000</v>
      </c>
      <c r="K185" s="410">
        <f>'Σύνολο έργων  αναλυτικά'!K189</f>
        <v>0</v>
      </c>
      <c r="L185" s="410">
        <f>'Σύνολο έργων  αναλυτικά'!L189</f>
        <v>0</v>
      </c>
      <c r="M185" s="410">
        <f>'Σύνολο έργων  αναλυτικά'!M189</f>
        <v>0</v>
      </c>
      <c r="N185" s="410">
        <f>'Σύνολο έργων  αναλυτικά'!N189</f>
        <v>0</v>
      </c>
      <c r="O185" s="412">
        <f>'Σύνολο έργων  αναλυτικά'!O189</f>
        <v>0</v>
      </c>
      <c r="P185" s="410">
        <f>'Σύνολο έργων  αναλυτικά'!P189</f>
        <v>0</v>
      </c>
      <c r="Q185" s="413">
        <f>'Σύνολο έργων  αναλυτικά'!Q189</f>
        <v>0</v>
      </c>
      <c r="R185" s="413">
        <f>'Σύνολο έργων  αναλυτικά'!R189</f>
        <v>1160000</v>
      </c>
      <c r="S185" s="424">
        <f t="shared" si="13"/>
        <v>2320000</v>
      </c>
      <c r="T185" s="424">
        <f t="shared" si="14"/>
        <v>0</v>
      </c>
    </row>
    <row r="186" spans="1:20" s="6" customFormat="1" ht="40.5" customHeight="1" x14ac:dyDescent="0.25">
      <c r="A186" s="406">
        <f>'Σύνολο έργων  αναλυτικά'!A190</f>
        <v>184</v>
      </c>
      <c r="B186" s="407" t="str">
        <f>'Σύνολο έργων  αναλυτικά'!B190</f>
        <v>2040112-Ε.Υ.Δ. Ε.Π. ΠΕΡΙΦΕΡΕΙΑΣ ΑΝΑΤΟΛΙΚΗΣ ΜΑΚΕΔΟΝΙΑΣ &amp; ΘΡΑΚΗΣ</v>
      </c>
      <c r="C186" s="408" t="str">
        <f>'Σύνολο έργων  αναλυτικά'!C190</f>
        <v>40109080-ΔΗΜΟΣ ΔΟΞΑΤΟΥ</v>
      </c>
      <c r="D186" s="406">
        <f>'Σύνολο έργων  αναλυτικά'!D190</f>
        <v>5069024</v>
      </c>
      <c r="E186" s="408" t="str">
        <f>'Σύνολο έργων  αναλυτικά'!E190</f>
        <v>ΑΝΤΙΚΑΤΑΣΤΑΣΗ ΔΙΚΤΟΥ ΥΔΡΕΥΣΗΣ ΚΥΡΓΙΩΝ ΔΗΜΟΥ ΔΟΞΑΤΟΥ</v>
      </c>
      <c r="F186" s="407" t="str">
        <f>'Σύνολο έργων  αναλυτικά'!F190</f>
        <v>Ανατολικής Μακεδονίας, Θράκης</v>
      </c>
      <c r="G186" s="409">
        <f>'Σύνολο έργων  αναλυτικά'!G190</f>
        <v>1693548.39</v>
      </c>
      <c r="H186" s="410">
        <f>'Σύνολο έργων  αναλυτικά'!H190</f>
        <v>0</v>
      </c>
      <c r="I186" s="411">
        <f>'Σύνολο έργων  αναλυτικά'!I190</f>
        <v>0</v>
      </c>
      <c r="J186" s="411">
        <f>'Σύνολο έργων  αναλυτικά'!J190</f>
        <v>0</v>
      </c>
      <c r="K186" s="410">
        <f>'Σύνολο έργων  αναλυτικά'!K190</f>
        <v>0</v>
      </c>
      <c r="L186" s="410">
        <f>'Σύνολο έργων  αναλυτικά'!L190</f>
        <v>1693548.39</v>
      </c>
      <c r="M186" s="410">
        <f>'Σύνολο έργων  αναλυτικά'!M190</f>
        <v>0</v>
      </c>
      <c r="N186" s="410">
        <f>'Σύνολο έργων  αναλυτικά'!N190</f>
        <v>0</v>
      </c>
      <c r="O186" s="412">
        <f>'Σύνολο έργων  αναλυτικά'!O190</f>
        <v>0</v>
      </c>
      <c r="P186" s="410">
        <f>'Σύνολο έργων  αναλυτικά'!P190</f>
        <v>0</v>
      </c>
      <c r="Q186" s="413">
        <f>'Σύνολο έργων  αναλυτικά'!Q190</f>
        <v>0</v>
      </c>
      <c r="R186" s="413">
        <f>'Σύνολο έργων  αναλυτικά'!R190</f>
        <v>794367.09499999997</v>
      </c>
      <c r="S186" s="424">
        <f t="shared" si="13"/>
        <v>1693548.39</v>
      </c>
      <c r="T186" s="424">
        <f t="shared" si="14"/>
        <v>0</v>
      </c>
    </row>
    <row r="187" spans="1:20" s="6" customFormat="1" ht="40.5" customHeight="1" x14ac:dyDescent="0.25">
      <c r="A187" s="406">
        <f>'Σύνολο έργων  αναλυτικά'!A191</f>
        <v>185</v>
      </c>
      <c r="B187" s="407" t="str">
        <f>'Σύνολο έργων  αναλυτικά'!B191</f>
        <v>2040112-Ε.Υ.Δ. Ε.Π. ΠΕΡΙΦΕΡΕΙΑΣ ΑΝΑΤΟΛΙΚΗΣ ΜΑΚΕΔΟΝΙΑΣ &amp; ΘΡΑΚΗΣ</v>
      </c>
      <c r="C187" s="408" t="str">
        <f>'Σύνολο έργων  αναλυτικά'!C191</f>
        <v>40111100-ΔΗΜΟΣ ΣΟΥΦΛΙΟΥ</v>
      </c>
      <c r="D187" s="406">
        <f>'Σύνολο έργων  αναλυτικά'!D191</f>
        <v>5069041</v>
      </c>
      <c r="E187" s="408" t="str">
        <f>'Σύνολο έργων  αναλυτικά'!E191</f>
        <v>Προμήθεια και εγκατάσταση συστήματος τηλεμετρίας και περιορισμού του όγκου των νέων αφανών διαρροών των δικτύων ύδρευσης της ΔΚ Σουφλίου</v>
      </c>
      <c r="F187" s="407" t="str">
        <f>'Σύνολο έργων  αναλυτικά'!F191</f>
        <v>Ανατολικής Μακεδονίας, Θράκης</v>
      </c>
      <c r="G187" s="409">
        <f>'Σύνολο έργων  αναλυτικά'!G191</f>
        <v>1224735</v>
      </c>
      <c r="H187" s="410">
        <f>'Σύνολο έργων  αναλυτικά'!H191</f>
        <v>0</v>
      </c>
      <c r="I187" s="411">
        <f>'Σύνολο έργων  αναλυτικά'!I191</f>
        <v>0</v>
      </c>
      <c r="J187" s="411">
        <f>'Σύνολο έργων  αναλυτικά'!J191</f>
        <v>0</v>
      </c>
      <c r="K187" s="410">
        <f>'Σύνολο έργων  αναλυτικά'!K191</f>
        <v>0</v>
      </c>
      <c r="L187" s="410">
        <f>'Σύνολο έργων  αναλυτικά'!L191</f>
        <v>0</v>
      </c>
      <c r="M187" s="410">
        <f>'Σύνολο έργων  αναλυτικά'!M191</f>
        <v>1224735</v>
      </c>
      <c r="N187" s="410">
        <f>'Σύνολο έργων  αναλυτικά'!N191</f>
        <v>0</v>
      </c>
      <c r="O187" s="412">
        <f>'Σύνολο έργων  αναλυτικά'!O191</f>
        <v>0</v>
      </c>
      <c r="P187" s="410">
        <f>'Σύνολο έργων  αναλυτικά'!P191</f>
        <v>0</v>
      </c>
      <c r="Q187" s="413">
        <f>'Σύνολο έργων  αναλυτικά'!Q191</f>
        <v>0</v>
      </c>
      <c r="R187" s="413">
        <f>'Σύνολο έργων  αναλυτικά'!R191</f>
        <v>1163498.25</v>
      </c>
      <c r="S187" s="424">
        <f t="shared" si="13"/>
        <v>1224735</v>
      </c>
      <c r="T187" s="424">
        <f t="shared" si="14"/>
        <v>0</v>
      </c>
    </row>
    <row r="188" spans="1:20" s="6" customFormat="1" ht="40.5" customHeight="1" x14ac:dyDescent="0.25">
      <c r="A188" s="406">
        <f>'Σύνολο έργων  αναλυτικά'!A192</f>
        <v>186</v>
      </c>
      <c r="B188" s="407" t="str">
        <f>'Σύνολο έργων  αναλυτικά'!B192</f>
        <v>2040112-Ε.Υ.Δ. Ε.Π. ΠΕΡΙΦΕΡΕΙΑΣ ΑΝΑΤΟΛΙΚΗΣ ΜΑΚΕΔΟΝΙΑΣ &amp; ΘΡΑΚΗΣ</v>
      </c>
      <c r="C188" s="408" t="str">
        <f>'Σύνολο έργων  αναλυτικά'!C192</f>
        <v>4042109-ΔΗΜΟΤΙΚΗ ΕΠΙΧΕΙΡΗΣΗ ΥΔΡΕΥΣΗΣ ΑΠΟΧΕΤΕΥΣΗΣ ΑΡΔΕΥΣΗΣ ΔΗΜΟΥ ΠΑΓΓΑΙΟΥ</v>
      </c>
      <c r="D188" s="406">
        <f>'Σύνολο έργων  αναλυτικά'!D192</f>
        <v>5069078</v>
      </c>
      <c r="E188" s="408" t="str">
        <f>'Σύνολο έργων  αναλυτικά'!E192</f>
        <v>Αναβάθμιση Δικτύων Διανομής Ύδρευσης Μαρμαρά της ΔΕΥΑΑ Παγγαίου</v>
      </c>
      <c r="F188" s="407" t="str">
        <f>'Σύνολο έργων  αναλυτικά'!F192</f>
        <v>Ανατολικής Μακεδονίας, Θράκης</v>
      </c>
      <c r="G188" s="409">
        <f>'Σύνολο έργων  αναλυτικά'!G192</f>
        <v>887096.77</v>
      </c>
      <c r="H188" s="410">
        <f>'Σύνολο έργων  αναλυτικά'!H192</f>
        <v>0</v>
      </c>
      <c r="I188" s="411">
        <f>'Σύνολο έργων  αναλυτικά'!I192</f>
        <v>0</v>
      </c>
      <c r="J188" s="411">
        <f>'Σύνολο έργων  αναλυτικά'!J192</f>
        <v>887096.77</v>
      </c>
      <c r="K188" s="410">
        <f>'Σύνολο έργων  αναλυτικά'!K192</f>
        <v>0</v>
      </c>
      <c r="L188" s="410">
        <f>'Σύνολο έργων  αναλυτικά'!L192</f>
        <v>0</v>
      </c>
      <c r="M188" s="410">
        <f>'Σύνολο έργων  αναλυτικά'!M192</f>
        <v>0</v>
      </c>
      <c r="N188" s="410">
        <f>'Σύνολο έργων  αναλυτικά'!N192</f>
        <v>0</v>
      </c>
      <c r="O188" s="412">
        <f>'Σύνολο έργων  αναλυτικά'!O192</f>
        <v>0</v>
      </c>
      <c r="P188" s="410">
        <f>'Σύνολο έργων  αναλυτικά'!P192</f>
        <v>0</v>
      </c>
      <c r="Q188" s="413">
        <f>'Σύνολο έργων  αναλυτικά'!Q192</f>
        <v>0</v>
      </c>
      <c r="R188" s="413">
        <f>'Σύνολο έργων  αναλυτικά'!R192</f>
        <v>443548.38500000007</v>
      </c>
      <c r="S188" s="424">
        <f t="shared" si="13"/>
        <v>887096.77</v>
      </c>
      <c r="T188" s="424">
        <f t="shared" si="14"/>
        <v>0</v>
      </c>
    </row>
    <row r="189" spans="1:20" s="6" customFormat="1" ht="40.5" customHeight="1" x14ac:dyDescent="0.25">
      <c r="A189" s="406">
        <f>'Σύνολο έργων  αναλυτικά'!A193</f>
        <v>187</v>
      </c>
      <c r="B189" s="407" t="str">
        <f>'Σύνολο έργων  αναλυτικά'!B193</f>
        <v>2040112-Ε.Υ.Δ. Ε.Π. ΠΕΡΙΦΕΡΕΙΑΣ ΑΝΑΤΟΛΙΚΗΣ ΜΑΚΕΔΟΝΙΑΣ &amp; ΘΡΑΚΗΣ</v>
      </c>
      <c r="C189" s="408" t="str">
        <f>'Σύνολο έργων  αναλυτικά'!C193</f>
        <v>40121003-ΔΗΜΟΣ ΘΑΣΟΥ</v>
      </c>
      <c r="D189" s="406">
        <f>'Σύνολο έργων  αναλυτικά'!D193</f>
        <v>5069257</v>
      </c>
      <c r="E189" s="408" t="str">
        <f>'Σύνολο έργων  αναλυτικά'!E193</f>
        <v>Δίκτυο ύδρευσης οικισμού Αστρίδας Κοινότητας Θεολόγου Δήμου Θάσου</v>
      </c>
      <c r="F189" s="407" t="str">
        <f>'Σύνολο έργων  αναλυτικά'!F193</f>
        <v>Ανατολικής Μακεδονίας, Θράκης</v>
      </c>
      <c r="G189" s="409">
        <f>'Σύνολο έργων  αναλυτικά'!G193</f>
        <v>2791348.39</v>
      </c>
      <c r="H189" s="410">
        <f>'Σύνολο έργων  αναλυτικά'!H193</f>
        <v>0</v>
      </c>
      <c r="I189" s="411">
        <f>'Σύνολο έργων  αναλυτικά'!I193</f>
        <v>0</v>
      </c>
      <c r="J189" s="411">
        <f>'Σύνολο έργων  αναλυτικά'!J193</f>
        <v>0</v>
      </c>
      <c r="K189" s="410">
        <f>'Σύνολο έργων  αναλυτικά'!K193</f>
        <v>0</v>
      </c>
      <c r="L189" s="410">
        <f>'Σύνολο έργων  αναλυτικά'!L193</f>
        <v>2668548.39</v>
      </c>
      <c r="M189" s="410">
        <f>'Σύνολο έργων  αναλυτικά'!M193</f>
        <v>0</v>
      </c>
      <c r="N189" s="410">
        <f>'Σύνολο έργων  αναλυτικά'!N193</f>
        <v>0</v>
      </c>
      <c r="O189" s="412">
        <f>'Σύνολο έργων  αναλυτικά'!O193</f>
        <v>0</v>
      </c>
      <c r="P189" s="410">
        <f>'Σύνολο έργων  αναλυτικά'!P193</f>
        <v>122800</v>
      </c>
      <c r="Q189" s="413">
        <f>'Σύνολο έργων  αναλυτικά'!Q193</f>
        <v>0</v>
      </c>
      <c r="R189" s="413">
        <f>'Σύνολο έργων  αναλυτικά'!R193</f>
        <v>1395674.1950000003</v>
      </c>
      <c r="S189" s="424">
        <f t="shared" si="13"/>
        <v>2791348.39</v>
      </c>
      <c r="T189" s="424">
        <f t="shared" si="14"/>
        <v>0</v>
      </c>
    </row>
    <row r="190" spans="1:20" s="6" customFormat="1" ht="40.5" customHeight="1" x14ac:dyDescent="0.25">
      <c r="A190" s="406">
        <f>'Σύνολο έργων  αναλυτικά'!A194</f>
        <v>188</v>
      </c>
      <c r="B190" s="407" t="str">
        <f>'Σύνολο έργων  αναλυτικά'!B194</f>
        <v>2040112-Ε.Υ.Δ. Ε.Π. ΠΕΡΙΦΕΡΕΙΑΣ ΑΝΑΤΟΛΙΚΗΣ ΜΑΚΕΔΟΝΙΑΣ &amp; ΘΡΑΚΗΣ</v>
      </c>
      <c r="C190" s="408" t="str">
        <f>'Σύνολο έργων  αναλυτικά'!C194</f>
        <v>40109080-ΔΗΜΟΣ ΔΟΞΑΤΟΥ</v>
      </c>
      <c r="D190" s="406">
        <f>'Σύνολο έργων  αναλυτικά'!D194</f>
        <v>5069405</v>
      </c>
      <c r="E190" s="408" t="str">
        <f>'Σύνολο έργων  αναλυτικά'!E194</f>
        <v>ΑΝΤΙΚΑΤΑΣΤΑΣΗ ΕΞΩΤΕΡΙΚΟΥ ΔΙΚΤΥΟΥ ΥΔΡΕΥΣΗΣ ΑΓΑΘΑΝΑΣΙΟΥ ΚΑΙ ΑΝΑΒΑΘΜΙΣΗ ΕΠΙΣΚΕΥΗ ΑΝΤΛΙΟΣΤΑΣΙΩΝ ΔΗΜΟΥ ΔΟΞΑΤΟΥ</v>
      </c>
      <c r="F190" s="407" t="str">
        <f>'Σύνολο έργων  αναλυτικά'!F194</f>
        <v>Ανατολικής Μακεδονίας, Θράκης</v>
      </c>
      <c r="G190" s="409">
        <f>'Σύνολο έργων  αναλυτικά'!G194</f>
        <v>290322.58</v>
      </c>
      <c r="H190" s="410">
        <f>'Σύνολο έργων  αναλυτικά'!H194</f>
        <v>0</v>
      </c>
      <c r="I190" s="411">
        <f>'Σύνολο έργων  αναλυτικά'!I194</f>
        <v>0</v>
      </c>
      <c r="J190" s="411">
        <f>'Σύνολο έργων  αναλυτικά'!J194</f>
        <v>290322.58</v>
      </c>
      <c r="K190" s="410">
        <f>'Σύνολο έργων  αναλυτικά'!K194</f>
        <v>0</v>
      </c>
      <c r="L190" s="410">
        <f>'Σύνολο έργων  αναλυτικά'!L194</f>
        <v>0</v>
      </c>
      <c r="M190" s="410">
        <f>'Σύνολο έργων  αναλυτικά'!M194</f>
        <v>0</v>
      </c>
      <c r="N190" s="410">
        <f>'Σύνολο έργων  αναλυτικά'!N194</f>
        <v>0</v>
      </c>
      <c r="O190" s="412">
        <f>'Σύνολο έργων  αναλυτικά'!O194</f>
        <v>0</v>
      </c>
      <c r="P190" s="410">
        <f>'Σύνολο έργων  αναλυτικά'!P194</f>
        <v>0</v>
      </c>
      <c r="Q190" s="413">
        <f>'Σύνολο έργων  αναλυτικά'!Q194</f>
        <v>0</v>
      </c>
      <c r="R190" s="413">
        <f>'Σύνολο έργων  αναλυτικά'!R194</f>
        <v>145161.29</v>
      </c>
      <c r="S190" s="424">
        <f t="shared" si="13"/>
        <v>290322.58</v>
      </c>
      <c r="T190" s="424">
        <f t="shared" si="14"/>
        <v>0</v>
      </c>
    </row>
    <row r="191" spans="1:20" s="6" customFormat="1" ht="40.5" customHeight="1" x14ac:dyDescent="0.25">
      <c r="A191" s="406">
        <f>'Σύνολο έργων  αναλυτικά'!A195</f>
        <v>189</v>
      </c>
      <c r="B191" s="407" t="str">
        <f>'Σύνολο έργων  αναλυτικά'!B195</f>
        <v>2040112-Ε.Υ.Δ. Ε.Π. ΠΕΡΙΦΕΡΕΙΑΣ ΑΝΑΤΟΛΙΚΗΣ ΜΑΚΕΔΟΝΙΑΣ &amp; ΘΡΑΚΗΣ</v>
      </c>
      <c r="C191" s="408" t="str">
        <f>'Σύνολο έργων  αναλυτικά'!C195</f>
        <v>40109080-ΔΗΜΟΣ ΔΟΞΑΤΟΥ</v>
      </c>
      <c r="D191" s="406">
        <f>'Σύνολο έργων  αναλυτικά'!D195</f>
        <v>5069551</v>
      </c>
      <c r="E191" s="408" t="str">
        <f>'Σύνολο έργων  αναλυτικά'!E195</f>
        <v>ΠΡΟΜΗΘΕΙΑ ΕΓΚΑΤΑΣΤΑΣΗ ΣΥΣΤΗΜΑΤΟΣ ΤΗΛΕΜΕΤΡΙΑΣ ΚΑΙ ΑΝΤΙΚΑΤΑΣΤΑΣΗ ΗΜ ΕΞΟΠΛΙΣΜΟΥ ΔΙΚΤΥΟΥ ΥΔΡΕΥΣΗΣ ΔΗΜΟΥ ΔΟΞΑΤΟΥ</v>
      </c>
      <c r="F191" s="407" t="str">
        <f>'Σύνολο έργων  αναλυτικά'!F195</f>
        <v>Ανατολικής Μακεδονίας, Θράκης</v>
      </c>
      <c r="G191" s="409">
        <f>'Σύνολο έργων  αναλυτικά'!G195</f>
        <v>1128000</v>
      </c>
      <c r="H191" s="410">
        <f>'Σύνολο έργων  αναλυτικά'!H195</f>
        <v>0</v>
      </c>
      <c r="I191" s="411">
        <f>'Σύνολο έργων  αναλυτικά'!I195</f>
        <v>0</v>
      </c>
      <c r="J191" s="411">
        <f>'Σύνολο έργων  αναλυτικά'!J195</f>
        <v>0</v>
      </c>
      <c r="K191" s="410">
        <f>'Σύνολο έργων  αναλυτικά'!K195</f>
        <v>0</v>
      </c>
      <c r="L191" s="410">
        <f>'Σύνολο έργων  αναλυτικά'!L195</f>
        <v>0</v>
      </c>
      <c r="M191" s="410">
        <f>'Σύνολο έργων  αναλυτικά'!M195</f>
        <v>1128000</v>
      </c>
      <c r="N191" s="410">
        <f>'Σύνολο έργων  αναλυτικά'!N195</f>
        <v>0</v>
      </c>
      <c r="O191" s="412">
        <f>'Σύνολο έργων  αναλυτικά'!O195</f>
        <v>0</v>
      </c>
      <c r="P191" s="410">
        <f>'Σύνολο έργων  αναλυτικά'!P195</f>
        <v>0</v>
      </c>
      <c r="Q191" s="413">
        <f>'Σύνολο έργων  αναλυτικά'!Q195</f>
        <v>0</v>
      </c>
      <c r="R191" s="413">
        <f>'Σύνολο έργων  αναλυτικά'!R195</f>
        <v>1328784</v>
      </c>
      <c r="S191" s="424">
        <f t="shared" si="13"/>
        <v>1128000</v>
      </c>
      <c r="T191" s="424">
        <f t="shared" si="14"/>
        <v>0</v>
      </c>
    </row>
    <row r="192" spans="1:20" s="6" customFormat="1" ht="40.5" customHeight="1" x14ac:dyDescent="0.25">
      <c r="A192" s="406">
        <f>'Σύνολο έργων  αναλυτικά'!A196</f>
        <v>190</v>
      </c>
      <c r="B192" s="407" t="str">
        <f>'Σύνολο έργων  αναλυτικά'!B196</f>
        <v>2040113-Ε.Υ.Δ. Ε.Π. ΠΕΡΙΦΕΡΕΙΑΣ ΚΕΝΤΡΙΚΗΣ ΜΑΚΕΔΟΝΙΑΣ</v>
      </c>
      <c r="C192" s="408" t="str">
        <f>'Σύνολο έργων  αναλυτικά'!C196</f>
        <v>40138103-ΔΗΜΟΣ ΣΚΥΔΡΑΣ</v>
      </c>
      <c r="D192" s="406">
        <f>'Σύνολο έργων  αναλυτικά'!D196</f>
        <v>5002635</v>
      </c>
      <c r="E192" s="408" t="str">
        <f>'Σύνολο έργων  αναλυτικά'!E196</f>
        <v>Κατασκευή δεξαμενών ύδρευσης Τοπικών Κοινοτήτων Δήμου Σκύδρας</v>
      </c>
      <c r="F192" s="407" t="str">
        <f>'Σύνολο έργων  αναλυτικά'!F196</f>
        <v>Κεντρικής Μακεδονίας</v>
      </c>
      <c r="G192" s="409">
        <f>'Σύνολο έργων  αναλυτικά'!G196</f>
        <v>544063.62</v>
      </c>
      <c r="H192" s="410">
        <f>'Σύνολο έργων  αναλυτικά'!H196</f>
        <v>0</v>
      </c>
      <c r="I192" s="411">
        <f>'Σύνολο έργων  αναλυτικά'!I196</f>
        <v>0</v>
      </c>
      <c r="J192" s="411">
        <f>'Σύνολο έργων  αναλυτικά'!J196</f>
        <v>544063.62</v>
      </c>
      <c r="K192" s="410">
        <f>'Σύνολο έργων  αναλυτικά'!K196</f>
        <v>0</v>
      </c>
      <c r="L192" s="410">
        <f>'Σύνολο έργων  αναλυτικά'!L196</f>
        <v>0</v>
      </c>
      <c r="M192" s="410">
        <f>'Σύνολο έργων  αναλυτικά'!M196</f>
        <v>0</v>
      </c>
      <c r="N192" s="410">
        <f>'Σύνολο έργων  αναλυτικά'!N196</f>
        <v>0</v>
      </c>
      <c r="O192" s="412">
        <f>'Σύνολο έργων  αναλυτικά'!O196</f>
        <v>0</v>
      </c>
      <c r="P192" s="410">
        <f>'Σύνολο έργων  αναλυτικά'!P196</f>
        <v>0</v>
      </c>
      <c r="Q192" s="413">
        <f>'Σύνολο έργων  αναλυτικά'!Q196</f>
        <v>544063.62</v>
      </c>
      <c r="R192" s="413">
        <f>'Σύνολο έργων  αναλυτικά'!R196</f>
        <v>457839</v>
      </c>
      <c r="S192" s="424">
        <f t="shared" si="13"/>
        <v>544063.62</v>
      </c>
      <c r="T192" s="424">
        <f t="shared" si="14"/>
        <v>0</v>
      </c>
    </row>
    <row r="193" spans="1:20" s="6" customFormat="1" ht="40.5" customHeight="1" x14ac:dyDescent="0.25">
      <c r="A193" s="406">
        <f>'Σύνολο έργων  αναλυτικά'!A197</f>
        <v>191</v>
      </c>
      <c r="B193" s="407" t="str">
        <f>'Σύνολο έργων  αναλυτικά'!B197</f>
        <v>2040113-Ε.Υ.Δ. Ε.Π. ΠΕΡΙΦΕΡΕΙΑΣ ΚΕΝΤΡΙΚΗΣ ΜΑΚΕΔΟΝΙΑΣ</v>
      </c>
      <c r="C193" s="408" t="str">
        <f>'Σύνολο έργων  αναλυτικά'!C197</f>
        <v>40119175-ΔΗΜΟΣ ΘΕΡΜΑΪΚΟΥ</v>
      </c>
      <c r="D193" s="406">
        <f>'Σύνολο έργων  αναλυτικά'!D197</f>
        <v>5002756</v>
      </c>
      <c r="E193" s="408" t="str">
        <f>'Σύνολο έργων  αναλυτικά'!E197</f>
        <v>ΑΝΤΙΚΑΤΑΣΤΑΣΗ ΕΞΩΤΕΡΙΚΟΥ ΔΙΚΤΥΟΥ ΥΔΡΕΥΣΗΣ T.K. ΜΕΣΗΜΕΡΙΟΥ ΔΗΜΟΥ ΘΕΡΜΑΙΚΟΥ</v>
      </c>
      <c r="F193" s="407" t="str">
        <f>'Σύνολο έργων  αναλυτικά'!F197</f>
        <v>Κεντρικής Μακεδονίας</v>
      </c>
      <c r="G193" s="409">
        <f>'Σύνολο έργων  αναλυτικά'!G197</f>
        <v>238978.91</v>
      </c>
      <c r="H193" s="410">
        <f>'Σύνολο έργων  αναλυτικά'!H197</f>
        <v>0</v>
      </c>
      <c r="I193" s="411">
        <f>'Σύνολο έργων  αναλυτικά'!I197</f>
        <v>0</v>
      </c>
      <c r="J193" s="411">
        <f>'Σύνολο έργων  αναλυτικά'!J197</f>
        <v>217378.91</v>
      </c>
      <c r="K193" s="410">
        <f>'Σύνολο έργων  αναλυτικά'!K197</f>
        <v>0</v>
      </c>
      <c r="L193" s="410">
        <f>'Σύνολο έργων  αναλυτικά'!L197</f>
        <v>0</v>
      </c>
      <c r="M193" s="410">
        <f>'Σύνολο έργων  αναλυτικά'!M197</f>
        <v>0</v>
      </c>
      <c r="N193" s="410">
        <f>'Σύνολο έργων  αναλυτικά'!N197</f>
        <v>0</v>
      </c>
      <c r="O193" s="412">
        <f>'Σύνολο έργων  αναλυτικά'!O197</f>
        <v>0</v>
      </c>
      <c r="P193" s="410">
        <f>'Σύνολο έργων  αναλυτικά'!P197</f>
        <v>21600</v>
      </c>
      <c r="Q193" s="413">
        <f>'Σύνολο έργων  αναλυτικά'!Q197</f>
        <v>217378.91</v>
      </c>
      <c r="R193" s="413">
        <f>'Σύνολο έργων  αναλυτικά'!R197</f>
        <v>238978.91</v>
      </c>
      <c r="S193" s="424">
        <f t="shared" si="13"/>
        <v>238978.91</v>
      </c>
      <c r="T193" s="424">
        <f t="shared" si="14"/>
        <v>0</v>
      </c>
    </row>
    <row r="194" spans="1:20" s="6" customFormat="1" ht="40.5" customHeight="1" x14ac:dyDescent="0.25">
      <c r="A194" s="406">
        <f>'Σύνολο έργων  αναλυτικά'!A198</f>
        <v>192</v>
      </c>
      <c r="B194" s="407" t="str">
        <f>'Σύνολο έργων  αναλυτικά'!B198</f>
        <v>2040113-Ε.Υ.Δ. Ε.Π. ΠΕΡΙΦΕΡΕΙΑΣ ΚΕΝΤΡΙΚΗΣ ΜΑΚΕΔΟΝΙΑΣ</v>
      </c>
      <c r="C194" s="408" t="str">
        <f>'Σύνολο έργων  αναλυτικά'!C198</f>
        <v>404020768-ΔΕΥΑ  ΕΔΕΣΣΑΣ (ΔΕΥΑΕ)</v>
      </c>
      <c r="D194" s="406">
        <f>'Σύνολο έργων  αναλυτικά'!D198</f>
        <v>5002863</v>
      </c>
      <c r="E194" s="408" t="str">
        <f>'Σύνολο έργων  αναλυτικά'!E198</f>
        <v>Προμήθεια και εγκατάσταση συστήματος έλεγχου διαρροών και τηλεδιαχείρισης στα υφιστάμενα δίκτυα μεταφοράς και διανομής νερού της Δημοτικής Ενότητας Έδεσσας</v>
      </c>
      <c r="F194" s="407" t="str">
        <f>'Σύνολο έργων  αναλυτικά'!F198</f>
        <v>Κεντρικής Μακεδονίας</v>
      </c>
      <c r="G194" s="409">
        <f>'Σύνολο έργων  αναλυτικά'!G198</f>
        <v>574645.11</v>
      </c>
      <c r="H194" s="410">
        <f>'Σύνολο έργων  αναλυτικά'!H198</f>
        <v>0</v>
      </c>
      <c r="I194" s="411">
        <f>'Σύνολο έργων  αναλυτικά'!I198</f>
        <v>0</v>
      </c>
      <c r="J194" s="411">
        <f>'Σύνολο έργων  αναλυτικά'!J198</f>
        <v>0</v>
      </c>
      <c r="K194" s="410">
        <f>'Σύνολο έργων  αναλυτικά'!K198</f>
        <v>0</v>
      </c>
      <c r="L194" s="410">
        <f>'Σύνολο έργων  αναλυτικά'!L198</f>
        <v>0</v>
      </c>
      <c r="M194" s="410">
        <f>'Σύνολο έργων  αναλυτικά'!M198</f>
        <v>574645.11</v>
      </c>
      <c r="N194" s="410">
        <f>'Σύνολο έργων  αναλυτικά'!N198</f>
        <v>0</v>
      </c>
      <c r="O194" s="412">
        <f>'Σύνολο έργων  αναλυτικά'!O198</f>
        <v>0</v>
      </c>
      <c r="P194" s="410">
        <f>'Σύνολο έργων  αναλυτικά'!P198</f>
        <v>0</v>
      </c>
      <c r="Q194" s="413">
        <f>'Σύνολο έργων  αναλυτικά'!Q198</f>
        <v>530503</v>
      </c>
      <c r="R194" s="413">
        <f>'Σύνολο έργων  αναλυτικά'!R198</f>
        <v>530503</v>
      </c>
      <c r="S194" s="424">
        <f t="shared" si="13"/>
        <v>574645.11</v>
      </c>
      <c r="T194" s="424">
        <f t="shared" si="14"/>
        <v>0</v>
      </c>
    </row>
    <row r="195" spans="1:20" s="6" customFormat="1" ht="40.5" customHeight="1" x14ac:dyDescent="0.25">
      <c r="A195" s="406">
        <f>'Σύνολο έργων  αναλυτικά'!A199</f>
        <v>193</v>
      </c>
      <c r="B195" s="407" t="str">
        <f>'Σύνολο έργων  αναλυτικά'!B199</f>
        <v>2040113-Ε.Υ.Δ. Ε.Π. ΠΕΡΙΦΕΡΕΙΑΣ ΚΕΝΤΡΙΚΗΣ ΜΑΚΕΔΟΝΙΑΣ</v>
      </c>
      <c r="C195" s="408" t="str">
        <f>'Σύνολο έργων  αναλυτικά'!C199</f>
        <v>40119173-ΔΗΜΟΣ ΒΟΛΒΗΣ</v>
      </c>
      <c r="D195" s="406">
        <f>'Σύνολο έργων  αναλυτικά'!D199</f>
        <v>5002867</v>
      </c>
      <c r="E195" s="408" t="str">
        <f>'Σύνολο έργων  αναλυτικά'!E199</f>
        <v>Αντικατάσταση Αγωγού Ύδρευσης από Αμίαντο με Σωλήνες PVC στην Τ.Κ. Ν. Απολλωνίας Δήμου Βόλβης</v>
      </c>
      <c r="F195" s="407" t="str">
        <f>'Σύνολο έργων  αναλυτικά'!F199</f>
        <v>Κεντρικής Μακεδονίας</v>
      </c>
      <c r="G195" s="409">
        <f>'Σύνολο έργων  αναλυτικά'!G199</f>
        <v>207580.65</v>
      </c>
      <c r="H195" s="410">
        <f>'Σύνολο έργων  αναλυτικά'!H199</f>
        <v>0</v>
      </c>
      <c r="I195" s="411">
        <f>'Σύνολο έργων  αναλυτικά'!I199</f>
        <v>0</v>
      </c>
      <c r="J195" s="411">
        <f>'Σύνολο έργων  αναλυτικά'!J199</f>
        <v>197580.65</v>
      </c>
      <c r="K195" s="410">
        <f>'Σύνολο έργων  αναλυτικά'!K199</f>
        <v>0</v>
      </c>
      <c r="L195" s="410">
        <f>'Σύνολο έργων  αναλυτικά'!L199</f>
        <v>0</v>
      </c>
      <c r="M195" s="410">
        <f>'Σύνολο έργων  αναλυτικά'!M199</f>
        <v>0</v>
      </c>
      <c r="N195" s="410">
        <f>'Σύνολο έργων  αναλυτικά'!N199</f>
        <v>0</v>
      </c>
      <c r="O195" s="412">
        <f>'Σύνολο έργων  αναλυτικά'!O199</f>
        <v>0</v>
      </c>
      <c r="P195" s="410">
        <f>'Σύνολο έργων  αναλυτικά'!P199</f>
        <v>10000</v>
      </c>
      <c r="Q195" s="413">
        <f>'Σύνολο έργων  αναλυτικά'!Q199</f>
        <v>84371</v>
      </c>
      <c r="R195" s="413">
        <f>'Σύνολο έργων  αναλυτικά'!R199</f>
        <v>74305.41</v>
      </c>
      <c r="S195" s="424">
        <f t="shared" si="13"/>
        <v>207580.65</v>
      </c>
      <c r="T195" s="424">
        <f t="shared" si="14"/>
        <v>0</v>
      </c>
    </row>
    <row r="196" spans="1:20" s="6" customFormat="1" ht="40.5" customHeight="1" x14ac:dyDescent="0.25">
      <c r="A196" s="406">
        <f>'Σύνολο έργων  αναλυτικά'!A200</f>
        <v>194</v>
      </c>
      <c r="B196" s="407" t="str">
        <f>'Σύνολο έργων  αναλυτικά'!B200</f>
        <v>2040113-Ε.Υ.Δ. Ε.Π. ΠΕΡΙΦΕΡΕΙΑΣ ΚΕΝΤΡΙΚΗΣ ΜΑΚΕΔΟΝΙΑΣ</v>
      </c>
      <c r="C196" s="408" t="str">
        <f>'Σύνολο έργων  αναλυτικά'!C200</f>
        <v>40149093-ΔΗΜΟΣ ΣΙΘΩΝΙΑΣ</v>
      </c>
      <c r="D196" s="406">
        <f>'Σύνολο έργων  αναλυτικά'!D200</f>
        <v>5002868</v>
      </c>
      <c r="E196" s="408" t="str">
        <f>'Σύνολο έργων  αναλυτικά'!E200</f>
        <v>Προμήθεια εξοπλισμού βελτίωσης υδρευτικού δικτύου Δ.Δ. Νικήτης, Αγ. Νικόλαου και Ν. Μαρμαρά Δήμου Σιθωνίας Χαλκιδικής</v>
      </c>
      <c r="F196" s="407" t="str">
        <f>'Σύνολο έργων  αναλυτικά'!F200</f>
        <v>Κεντρικής Μακεδονίας</v>
      </c>
      <c r="G196" s="409">
        <f>'Σύνολο έργων  αναλυτικά'!G200</f>
        <v>4850000</v>
      </c>
      <c r="H196" s="410">
        <f>'Σύνολο έργων  αναλυτικά'!H200</f>
        <v>0</v>
      </c>
      <c r="I196" s="411">
        <f>'Σύνολο έργων  αναλυτικά'!I200</f>
        <v>0</v>
      </c>
      <c r="J196" s="411">
        <f>'Σύνολο έργων  αναλυτικά'!J200</f>
        <v>0</v>
      </c>
      <c r="K196" s="410">
        <f>'Σύνολο έργων  αναλυτικά'!K200</f>
        <v>4850000</v>
      </c>
      <c r="L196" s="410">
        <f>'Σύνολο έργων  αναλυτικά'!L200</f>
        <v>0</v>
      </c>
      <c r="M196" s="410">
        <f>'Σύνολο έργων  αναλυτικά'!M200</f>
        <v>0</v>
      </c>
      <c r="N196" s="410">
        <f>'Σύνολο έργων  αναλυτικά'!N200</f>
        <v>0</v>
      </c>
      <c r="O196" s="412">
        <f>'Σύνολο έργων  αναλυτικά'!O200</f>
        <v>0</v>
      </c>
      <c r="P196" s="410">
        <f>'Σύνολο έργων  αναλυτικά'!P200</f>
        <v>0</v>
      </c>
      <c r="Q196" s="413">
        <f>'Σύνολο έργων  αναλυτικά'!Q200</f>
        <v>4610000</v>
      </c>
      <c r="R196" s="413">
        <f>'Σύνολο έργων  αναλυτικά'!R200</f>
        <v>4600000</v>
      </c>
      <c r="S196" s="424">
        <f t="shared" si="13"/>
        <v>4850000</v>
      </c>
      <c r="T196" s="424">
        <f t="shared" si="14"/>
        <v>0</v>
      </c>
    </row>
    <row r="197" spans="1:20" s="6" customFormat="1" ht="40.5" customHeight="1" x14ac:dyDescent="0.25">
      <c r="A197" s="406">
        <f>'Σύνολο έργων  αναλυτικά'!A201</f>
        <v>195</v>
      </c>
      <c r="B197" s="407" t="str">
        <f>'Σύνολο έργων  αναλυτικά'!B201</f>
        <v>2040113-Ε.Υ.Δ. Ε.Π. ΠΕΡΙΦΕΡΕΙΑΣ ΚΕΝΤΡΙΚΗΣ ΜΑΚΕΔΟΝΙΑΣ</v>
      </c>
      <c r="C197" s="408" t="str">
        <f>'Σύνολο έργων  αναλυτικά'!C201</f>
        <v>40119173-ΔΗΜΟΣ ΒΟΛΒΗΣ</v>
      </c>
      <c r="D197" s="406">
        <f>'Σύνολο έργων  αναλυτικά'!D201</f>
        <v>5002872</v>
      </c>
      <c r="E197" s="408" t="str">
        <f>'Σύνολο έργων  αναλυτικά'!E201</f>
        <v>Αντικατάσταση αγωγού εξωτερικού υδραγωγείου από πήγες νερού Μάνα - υφιστάμενη δεξαμενή Αρέθουσας</v>
      </c>
      <c r="F197" s="407" t="str">
        <f>'Σύνολο έργων  αναλυτικά'!F201</f>
        <v>Κεντρικής Μακεδονίας</v>
      </c>
      <c r="G197" s="409">
        <f>'Σύνολο έργων  αναλυτικά'!G201</f>
        <v>461935.48</v>
      </c>
      <c r="H197" s="410">
        <f>'Σύνολο έργων  αναλυτικά'!H201</f>
        <v>0</v>
      </c>
      <c r="I197" s="411">
        <f>'Σύνολο έργων  αναλυτικά'!I201</f>
        <v>0</v>
      </c>
      <c r="J197" s="411">
        <f>'Σύνολο έργων  αναλυτικά'!J201</f>
        <v>441935.48</v>
      </c>
      <c r="K197" s="410">
        <f>'Σύνολο έργων  αναλυτικά'!K201</f>
        <v>0</v>
      </c>
      <c r="L197" s="410">
        <f>'Σύνολο έργων  αναλυτικά'!L201</f>
        <v>0</v>
      </c>
      <c r="M197" s="410">
        <f>'Σύνολο έργων  αναλυτικά'!M201</f>
        <v>0</v>
      </c>
      <c r="N197" s="410">
        <f>'Σύνολο έργων  αναλυτικά'!N201</f>
        <v>0</v>
      </c>
      <c r="O197" s="412">
        <f>'Σύνολο έργων  αναλυτικά'!O201</f>
        <v>0</v>
      </c>
      <c r="P197" s="410">
        <f>'Σύνολο έργων  αναλυτικά'!P201</f>
        <v>20000</v>
      </c>
      <c r="Q197" s="413">
        <f>'Σύνολο έργων  αναλυτικά'!Q201</f>
        <v>205612.91</v>
      </c>
      <c r="R197" s="413">
        <f>'Σύνολο έργων  αναλυτικά'!R201</f>
        <v>205613</v>
      </c>
      <c r="S197" s="424">
        <f t="shared" si="13"/>
        <v>461935.48</v>
      </c>
      <c r="T197" s="424">
        <f t="shared" si="14"/>
        <v>0</v>
      </c>
    </row>
    <row r="198" spans="1:20" s="6" customFormat="1" ht="40.5" customHeight="1" x14ac:dyDescent="0.25">
      <c r="A198" s="406">
        <f>'Σύνολο έργων  αναλυτικά'!A202</f>
        <v>196</v>
      </c>
      <c r="B198" s="407" t="str">
        <f>'Σύνολο έργων  αναλυτικά'!B202</f>
        <v>2040113-Ε.Υ.Δ. Ε.Π. ΠΕΡΙΦΕΡΕΙΑΣ ΚΕΝΤΡΙΚΗΣ ΜΑΚΕΔΟΝΙΑΣ</v>
      </c>
      <c r="C198" s="408" t="str">
        <f>'Σύνολο έργων  αναλυτικά'!C202</f>
        <v>4040206-ΔΕΥΑ  ΝΑΟΥΣΑΣ</v>
      </c>
      <c r="D198" s="406">
        <f>'Σύνολο έργων  αναλυτικά'!D202</f>
        <v>5002907</v>
      </c>
      <c r="E198" s="408" t="str">
        <f>'Σύνολο έργων  αναλυτικά'!E202</f>
        <v>Ενίσχυση και αναβάθμιση υδρευτικών υποδομών Δήμου Νάουσας</v>
      </c>
      <c r="F198" s="407" t="str">
        <f>'Σύνολο έργων  αναλυτικά'!F202</f>
        <v>Κεντρικής Μακεδονίας</v>
      </c>
      <c r="G198" s="409">
        <f>'Σύνολο έργων  αναλυτικά'!G202</f>
        <v>823800.55</v>
      </c>
      <c r="H198" s="410">
        <f>'Σύνολο έργων  αναλυτικά'!H202</f>
        <v>0</v>
      </c>
      <c r="I198" s="411">
        <f>'Σύνολο έργων  αναλυτικά'!I202</f>
        <v>0</v>
      </c>
      <c r="J198" s="411">
        <f>'Σύνολο έργων  αναλυτικά'!J202</f>
        <v>433992.9</v>
      </c>
      <c r="K198" s="410">
        <f>'Σύνολο έργων  αναλυτικά'!K202</f>
        <v>0</v>
      </c>
      <c r="L198" s="410">
        <f>'Σύνολο έργων  αναλυτικά'!L202</f>
        <v>0</v>
      </c>
      <c r="M198" s="410">
        <f>'Σύνολο έργων  αναλυτικά'!M202</f>
        <v>373100</v>
      </c>
      <c r="N198" s="410">
        <f>'Σύνολο έργων  αναλυτικά'!N202</f>
        <v>0</v>
      </c>
      <c r="O198" s="412">
        <f>'Σύνολο έργων  αναλυτικά'!O202</f>
        <v>0</v>
      </c>
      <c r="P198" s="410">
        <f>'Σύνολο έργων  αναλυτικά'!P202</f>
        <v>16707.650000000001</v>
      </c>
      <c r="Q198" s="413">
        <f>'Σύνολο έργων  αναλυτικά'!Q202</f>
        <v>277186.57</v>
      </c>
      <c r="R198" s="413">
        <f>'Σύνολο έργων  αναλυτικά'!R202</f>
        <v>452927.25</v>
      </c>
      <c r="S198" s="424">
        <f t="shared" si="13"/>
        <v>823800.55</v>
      </c>
      <c r="T198" s="424">
        <f t="shared" si="14"/>
        <v>0</v>
      </c>
    </row>
    <row r="199" spans="1:20" s="6" customFormat="1" ht="40.5" customHeight="1" x14ac:dyDescent="0.25">
      <c r="A199" s="406">
        <f>'Σύνολο έργων  αναλυτικά'!A203</f>
        <v>197</v>
      </c>
      <c r="B199" s="407" t="str">
        <f>'Σύνολο έργων  αναλυτικά'!B203</f>
        <v>2040113-Ε.Υ.Δ. Ε.Π. ΠΕΡΙΦΕΡΕΙΑΣ ΚΕΝΤΡΙΚΗΣ ΜΑΚΕΔΟΝΙΑΣ</v>
      </c>
      <c r="C199" s="408" t="str">
        <f>'Σύνολο έργων  αναλυτικά'!C203</f>
        <v>40149091-ΔΗΜΟΣ ΚΑΣΣΑΝΔΡΑΣ</v>
      </c>
      <c r="D199" s="406">
        <f>'Σύνολο έργων  αναλυτικά'!D203</f>
        <v>5002912</v>
      </c>
      <c r="E199" s="408" t="str">
        <f>'Σύνολο έργων  αναλυτικά'!E203</f>
        <v>Επέκταση Συστήματος Τηλελέγχου, Τηλεχειρισμού και Ελέγχου Διαρροών Δικτύων Ύδρευσης του Δήμου Κασσάνδρας στις Τ.Κ. Ν. Σκιώνης, Αγ. Παρασκευής και Παλιουρίου</v>
      </c>
      <c r="F199" s="407" t="str">
        <f>'Σύνολο έργων  αναλυτικά'!F203</f>
        <v>Κεντρικής Μακεδονίας</v>
      </c>
      <c r="G199" s="409">
        <f>'Σύνολο έργων  αναλυτικά'!G203</f>
        <v>596850</v>
      </c>
      <c r="H199" s="410">
        <f>'Σύνολο έργων  αναλυτικά'!H203</f>
        <v>0</v>
      </c>
      <c r="I199" s="411">
        <f>'Σύνολο έργων  αναλυτικά'!I203</f>
        <v>0</v>
      </c>
      <c r="J199" s="411">
        <f>'Σύνολο έργων  αναλυτικά'!J203</f>
        <v>0</v>
      </c>
      <c r="K199" s="410">
        <f>'Σύνολο έργων  αναλυτικά'!K203</f>
        <v>0</v>
      </c>
      <c r="L199" s="410">
        <f>'Σύνολο έργων  αναλυτικά'!L203</f>
        <v>0</v>
      </c>
      <c r="M199" s="410">
        <f>'Σύνολο έργων  αναλυτικά'!M203</f>
        <v>596850</v>
      </c>
      <c r="N199" s="410">
        <f>'Σύνολο έργων  αναλυτικά'!N203</f>
        <v>0</v>
      </c>
      <c r="O199" s="412">
        <f>'Σύνολο έργων  αναλυτικά'!O203</f>
        <v>0</v>
      </c>
      <c r="P199" s="410">
        <f>'Σύνολο έργων  αναλυτικά'!P203</f>
        <v>0</v>
      </c>
      <c r="Q199" s="413">
        <f>'Σύνολο έργων  αναλυτικά'!Q203</f>
        <v>522150</v>
      </c>
      <c r="R199" s="413">
        <f>'Σύνολο έργων  αναλυτικά'!R203</f>
        <v>522150</v>
      </c>
      <c r="S199" s="424">
        <f t="shared" si="13"/>
        <v>596850</v>
      </c>
      <c r="T199" s="424">
        <f t="shared" si="14"/>
        <v>0</v>
      </c>
    </row>
    <row r="200" spans="1:20" s="6" customFormat="1" ht="40.5" customHeight="1" x14ac:dyDescent="0.25">
      <c r="A200" s="406">
        <f>'Σύνολο έργων  αναλυτικά'!A204</f>
        <v>198</v>
      </c>
      <c r="B200" s="407" t="str">
        <f>'Σύνολο έργων  αναλυτικά'!B204</f>
        <v>2040113-Ε.Υ.Δ. Ε.Π. ΠΕΡΙΦΕΡΕΙΑΣ ΚΕΝΤΡΙΚΗΣ ΜΑΚΕΔΟΝΙΑΣ</v>
      </c>
      <c r="C200" s="408" t="str">
        <f>'Σύνολο έργων  αναλυτικά'!C204</f>
        <v>40139071-ΔΗΜΟΣ ΠΥΔΝΑΣ - ΚΟΛΙΝΔΡΟΥ</v>
      </c>
      <c r="D200" s="406">
        <f>'Σύνολο έργων  αναλυτικά'!D204</f>
        <v>5002929</v>
      </c>
      <c r="E200" s="408" t="str">
        <f>'Σύνολο έργων  αναλυτικά'!E204</f>
        <v>Προμήθεια, εγκατάσταση και θέση σε λειτουργία συστήματος επεξεργασίας νερού (φίλτρου) στη θέση «Γιαννίτσι» Τ.Κ. Αλωνίων Δήμου Πύδνας – Κολινδρού</v>
      </c>
      <c r="F200" s="407" t="str">
        <f>'Σύνολο έργων  αναλυτικά'!F204</f>
        <v>Κεντρικής Μακεδονίας</v>
      </c>
      <c r="G200" s="409">
        <f>'Σύνολο έργων  αναλυτικά'!G204</f>
        <v>259000</v>
      </c>
      <c r="H200" s="410">
        <f>'Σύνολο έργων  αναλυτικά'!H204</f>
        <v>0</v>
      </c>
      <c r="I200" s="411">
        <f>'Σύνολο έργων  αναλυτικά'!I204</f>
        <v>0</v>
      </c>
      <c r="J200" s="411">
        <f>'Σύνολο έργων  αναλυτικά'!J204</f>
        <v>0</v>
      </c>
      <c r="K200" s="410">
        <f>'Σύνολο έργων  αναλυτικά'!K204</f>
        <v>259000</v>
      </c>
      <c r="L200" s="410">
        <f>'Σύνολο έργων  αναλυτικά'!L204</f>
        <v>0</v>
      </c>
      <c r="M200" s="410">
        <f>'Σύνολο έργων  αναλυτικά'!M204</f>
        <v>0</v>
      </c>
      <c r="N200" s="410">
        <f>'Σύνολο έργων  αναλυτικά'!N204</f>
        <v>0</v>
      </c>
      <c r="O200" s="412">
        <f>'Σύνολο έργων  αναλυτικά'!O204</f>
        <v>0</v>
      </c>
      <c r="P200" s="410">
        <f>'Σύνολο έργων  αναλυτικά'!P204</f>
        <v>0</v>
      </c>
      <c r="Q200" s="413">
        <f>'Σύνολο έργων  αναλυτικά'!Q204</f>
        <v>194480</v>
      </c>
      <c r="R200" s="413">
        <f>'Σύνολο έργων  αναλυτικά'!R204</f>
        <v>194480</v>
      </c>
      <c r="S200" s="424">
        <f t="shared" si="13"/>
        <v>259000</v>
      </c>
      <c r="T200" s="424">
        <f t="shared" si="14"/>
        <v>0</v>
      </c>
    </row>
    <row r="201" spans="1:20" s="6" customFormat="1" ht="40.5" customHeight="1" x14ac:dyDescent="0.25">
      <c r="A201" s="406">
        <f>'Σύνολο έργων  αναλυτικά'!A205</f>
        <v>199</v>
      </c>
      <c r="B201" s="407" t="str">
        <f>'Σύνολο έργων  αναλυτικά'!B205</f>
        <v>2040113-Ε.Υ.Δ. Ε.Π. ΠΕΡΙΦΕΡΕΙΑΣ ΚΕΝΤΡΙΚΗΣ ΜΑΚΕΔΟΝΙΑΣ</v>
      </c>
      <c r="C201" s="408" t="str">
        <f>'Σύνολο έργων  αναλυτικά'!C205</f>
        <v>4040204-ΕΤΑΙΡΕΙΑ ΥΔΡΕΥΣΗΣ &amp; ΑΠΟΧΕΤΕΥΣΗΣ ΘΕΣΣΑΛΟΝΙΚΗΣ (ΕΥΑΘ) Α.Ε.</v>
      </c>
      <c r="D201" s="406">
        <f>'Σύνολο έργων  αναλυτικά'!D205</f>
        <v>5003124</v>
      </c>
      <c r="E201" s="408" t="str">
        <f>'Σύνολο έργων  αναλυτικά'!E205</f>
        <v>Τηλεέλεγχος και Αυτοματισμός του συστήματος Ύδρευσης της περιοχής εξυπηρέτησης της ΕΥΑΘ</v>
      </c>
      <c r="F201" s="407" t="str">
        <f>'Σύνολο έργων  αναλυτικά'!F205</f>
        <v>Κεντρικής Μακεδονίας</v>
      </c>
      <c r="G201" s="409">
        <f>'Σύνολο έργων  αναλυτικά'!G205</f>
        <v>4150340.76</v>
      </c>
      <c r="H201" s="410">
        <f>'Σύνολο έργων  αναλυτικά'!H205</f>
        <v>0</v>
      </c>
      <c r="I201" s="411">
        <f>'Σύνολο έργων  αναλυτικά'!I205</f>
        <v>0</v>
      </c>
      <c r="J201" s="411">
        <f>'Σύνολο έργων  αναλυτικά'!J205</f>
        <v>0</v>
      </c>
      <c r="K201" s="410">
        <f>'Σύνολο έργων  αναλυτικά'!K205</f>
        <v>0</v>
      </c>
      <c r="L201" s="410">
        <f>'Σύνολο έργων  αναλυτικά'!L205</f>
        <v>0</v>
      </c>
      <c r="M201" s="410">
        <f>'Σύνολο έργων  αναλυτικά'!M205</f>
        <v>4150340.76</v>
      </c>
      <c r="N201" s="410">
        <f>'Σύνολο έργων  αναλυτικά'!N205</f>
        <v>0</v>
      </c>
      <c r="O201" s="412">
        <f>'Σύνολο έργων  αναλυτικά'!O205</f>
        <v>0</v>
      </c>
      <c r="P201" s="410">
        <f>'Σύνολο έργων  αναλυτικά'!P205</f>
        <v>0</v>
      </c>
      <c r="Q201" s="413">
        <f>'Σύνολο έργων  αναλυτικά'!Q205</f>
        <v>3019123.48</v>
      </c>
      <c r="R201" s="413">
        <f>'Σύνολο έργων  αναλυτικά'!R205</f>
        <v>3010000</v>
      </c>
      <c r="S201" s="424">
        <f t="shared" si="13"/>
        <v>4150340.76</v>
      </c>
      <c r="T201" s="424">
        <f t="shared" si="14"/>
        <v>0</v>
      </c>
    </row>
    <row r="202" spans="1:20" s="6" customFormat="1" ht="40.5" customHeight="1" x14ac:dyDescent="0.25">
      <c r="A202" s="406">
        <f>'Σύνολο έργων  αναλυτικά'!A206</f>
        <v>200</v>
      </c>
      <c r="B202" s="407" t="str">
        <f>'Σύνολο έργων  αναλυτικά'!B206</f>
        <v>2040113-Ε.Υ.Δ. Ε.Π. ΠΕΡΙΦΕΡΕΙΑΣ ΚΕΝΤΡΙΚΗΣ ΜΑΚΕΔΟΝΙΑΣ</v>
      </c>
      <c r="C202" s="408" t="str">
        <f>'Σύνολο έργων  αναλυτικά'!C206</f>
        <v>4040202-ΔΗΜΟΤΙΚΗ ΕΠΙΧΕΙΡΗΣΗ ΥΔΡΕΥΣΗΣ ΚΑΙ ΑΠΟΧΕΤΕΥΣΗΣ (ΔΕΥΑ) ΒΕΡΟΙΑΣ</v>
      </c>
      <c r="D202" s="406">
        <f>'Σύνολο έργων  αναλυτικά'!D206</f>
        <v>5003343</v>
      </c>
      <c r="E202" s="408" t="str">
        <f>'Σύνολο έργων  αναλυτικά'!E206</f>
        <v>Επέκταση - ολοκλήρωση συστήματος τηλεελέγχου τηλεχειρισμού και ελέγχου διαρροών πόλης Βέροιας και δημοτικών ενοτήτων</v>
      </c>
      <c r="F202" s="407" t="str">
        <f>'Σύνολο έργων  αναλυτικά'!F206</f>
        <v>Κεντρικής Μακεδονίας</v>
      </c>
      <c r="G202" s="409">
        <f>'Σύνολο έργων  αναλυτικά'!G206</f>
        <v>336800</v>
      </c>
      <c r="H202" s="410">
        <f>'Σύνολο έργων  αναλυτικά'!H206</f>
        <v>0</v>
      </c>
      <c r="I202" s="411">
        <f>'Σύνολο έργων  αναλυτικά'!I206</f>
        <v>0</v>
      </c>
      <c r="J202" s="411">
        <f>'Σύνολο έργων  αναλυτικά'!J206</f>
        <v>0</v>
      </c>
      <c r="K202" s="410">
        <f>'Σύνολο έργων  αναλυτικά'!K206</f>
        <v>0</v>
      </c>
      <c r="L202" s="410">
        <f>'Σύνολο έργων  αναλυτικά'!L206</f>
        <v>0</v>
      </c>
      <c r="M202" s="410">
        <f>'Σύνολο έργων  αναλυτικά'!M206</f>
        <v>336800</v>
      </c>
      <c r="N202" s="410">
        <f>'Σύνολο έργων  αναλυτικά'!N206</f>
        <v>0</v>
      </c>
      <c r="O202" s="412">
        <f>'Σύνολο έργων  αναλυτικά'!O206</f>
        <v>0</v>
      </c>
      <c r="P202" s="410">
        <f>'Σύνολο έργων  αναλυτικά'!P206</f>
        <v>0</v>
      </c>
      <c r="Q202" s="413">
        <f>'Σύνολο έργων  αναλυτικά'!Q206</f>
        <v>336800</v>
      </c>
      <c r="R202" s="413">
        <f>'Σύνολο έργων  αναλυτικά'!R206</f>
        <v>336213.29</v>
      </c>
      <c r="S202" s="424">
        <f t="shared" si="13"/>
        <v>336800</v>
      </c>
      <c r="T202" s="424">
        <f t="shared" si="14"/>
        <v>0</v>
      </c>
    </row>
    <row r="203" spans="1:20" s="6" customFormat="1" ht="40.5" customHeight="1" x14ac:dyDescent="0.25">
      <c r="A203" s="406">
        <f>'Σύνολο έργων  αναλυτικά'!A207</f>
        <v>201</v>
      </c>
      <c r="B203" s="407" t="str">
        <f>'Σύνολο έργων  αναλυτικά'!B207</f>
        <v>2040113-Ε.Υ.Δ. Ε.Π. ΠΕΡΙΦΕΡΕΙΑΣ ΚΕΝΤΡΙΚΗΣ ΜΑΚΕΔΟΝΙΑΣ</v>
      </c>
      <c r="C203" s="408" t="str">
        <f>'Σύνολο έργων  αναλυτικά'!C207</f>
        <v>40149089-ΔΗΜΟΣ ΠΟΛΥΓΥΡΟΥ</v>
      </c>
      <c r="D203" s="406">
        <f>'Σύνολο έργων  αναλυτικά'!D207</f>
        <v>5003468</v>
      </c>
      <c r="E203" s="408" t="str">
        <f>'Σύνολο έργων  αναλυτικά'!E207</f>
        <v>Εγκατάσταση μονάδων αποσιδήρωσης πόσιμου νερού στην τοπική κοινότητα Βραστάμων και στον οικισμό Πλανών, Δήμου Πολυγύρου.</v>
      </c>
      <c r="F203" s="407" t="str">
        <f>'Σύνολο έργων  αναλυτικά'!F207</f>
        <v>Κεντρικής Μακεδονίας</v>
      </c>
      <c r="G203" s="409">
        <f>'Σύνολο έργων  αναλυτικά'!G207</f>
        <v>146871.22</v>
      </c>
      <c r="H203" s="410">
        <f>'Σύνολο έργων  αναλυτικά'!H207</f>
        <v>0</v>
      </c>
      <c r="I203" s="411">
        <f>'Σύνολο έργων  αναλυτικά'!I207</f>
        <v>0</v>
      </c>
      <c r="J203" s="411">
        <f>'Σύνολο έργων  αναλυτικά'!J207</f>
        <v>0</v>
      </c>
      <c r="K203" s="410">
        <f>'Σύνολο έργων  αναλυτικά'!K207</f>
        <v>146871.22</v>
      </c>
      <c r="L203" s="410">
        <f>'Σύνολο έργων  αναλυτικά'!L207</f>
        <v>0</v>
      </c>
      <c r="M203" s="410">
        <f>'Σύνολο έργων  αναλυτικά'!M207</f>
        <v>0</v>
      </c>
      <c r="N203" s="410">
        <f>'Σύνολο έργων  αναλυτικά'!N207</f>
        <v>0</v>
      </c>
      <c r="O203" s="412">
        <f>'Σύνολο έργων  αναλυτικά'!O207</f>
        <v>0</v>
      </c>
      <c r="P203" s="410">
        <f>'Σύνολο έργων  αναλυτικά'!P207</f>
        <v>0</v>
      </c>
      <c r="Q203" s="413">
        <f>'Σύνολο έργων  αναλυτικά'!Q207</f>
        <v>117500</v>
      </c>
      <c r="R203" s="413">
        <f>'Σύνολο έργων  αναλυτικά'!R207</f>
        <v>117476.5</v>
      </c>
      <c r="S203" s="424">
        <f t="shared" si="13"/>
        <v>146871.22</v>
      </c>
      <c r="T203" s="424">
        <f t="shared" si="14"/>
        <v>0</v>
      </c>
    </row>
    <row r="204" spans="1:20" s="6" customFormat="1" ht="40.5" customHeight="1" x14ac:dyDescent="0.25">
      <c r="A204" s="406">
        <f>'Σύνολο έργων  αναλυτικά'!A208</f>
        <v>202</v>
      </c>
      <c r="B204" s="407" t="str">
        <f>'Σύνολο έργων  αναλυτικά'!B208</f>
        <v>2040113-Ε.Υ.Δ. Ε.Π. ΠΕΡΙΦΕΡΕΙΑΣ ΚΕΝΤΡΙΚΗΣ ΜΑΚΕΔΟΝΙΑΣ</v>
      </c>
      <c r="C204" s="408" t="str">
        <f>'Σύνολο έργων  αναλυτικά'!C208</f>
        <v>40119183-ΔΗΜΟΣ ΩΡΑΙΟΚΑΣΤΡΟΥ</v>
      </c>
      <c r="D204" s="406">
        <f>'Σύνολο έργων  αναλυτικά'!D208</f>
        <v>5023676</v>
      </c>
      <c r="E204" s="408" t="str">
        <f>'Σύνολο έργων  αναλυτικά'!E208</f>
        <v>Ενοποίηση /επέκταση υφιστάμενου υδρευτικού δικτύου της Τ.Κ. Μελισσοχωρίου με τα υδρευτικά δίκτυα της Δ.Κ. Λητής &amp; της Δ.Κ. Δρυμού για την βελτίωση της ποιότητας &amp; ποσότητας ποσίμου νερού στις Δημοτικές Κοινότητες της Δ.Ε. Μυγδονίας του Δήμου Ωραιοκάστρου</v>
      </c>
      <c r="F204" s="407" t="str">
        <f>'Σύνολο έργων  αναλυτικά'!F208</f>
        <v>Κεντρικής Μακεδονίας</v>
      </c>
      <c r="G204" s="409">
        <f>'Σύνολο έργων  αναλυτικά'!G208</f>
        <v>2025305.8800000001</v>
      </c>
      <c r="H204" s="410">
        <f>'Σύνολο έργων  αναλυτικά'!H208</f>
        <v>1627146.12</v>
      </c>
      <c r="I204" s="411">
        <f>'Σύνολο έργων  αναλυτικά'!I208</f>
        <v>0</v>
      </c>
      <c r="J204" s="411">
        <f>'Σύνολο έργων  αναλυτικά'!J208</f>
        <v>157000</v>
      </c>
      <c r="K204" s="410">
        <f>'Σύνολο έργων  αναλυτικά'!K208</f>
        <v>0</v>
      </c>
      <c r="L204" s="410">
        <f>'Σύνολο έργων  αναλυτικά'!L208</f>
        <v>0</v>
      </c>
      <c r="M204" s="410">
        <f>'Σύνολο έργων  αναλυτικά'!M208</f>
        <v>0</v>
      </c>
      <c r="N204" s="410">
        <f>'Σύνολο έργων  αναλυτικά'!N208</f>
        <v>0</v>
      </c>
      <c r="O204" s="412">
        <f>'Σύνολο έργων  αναλυτικά'!O208</f>
        <v>0</v>
      </c>
      <c r="P204" s="410">
        <f>'Σύνολο έργων  αναλυτικά'!P208</f>
        <v>241159.76</v>
      </c>
      <c r="Q204" s="413">
        <f>'Σύνολο έργων  αναλυτικά'!Q208</f>
        <v>1755305.88</v>
      </c>
      <c r="R204" s="413">
        <f>'Σύνολο έργων  αναλυτικά'!R208</f>
        <v>1842000</v>
      </c>
      <c r="S204" s="424">
        <f t="shared" si="13"/>
        <v>2025305.8800000001</v>
      </c>
      <c r="T204" s="424">
        <f t="shared" si="14"/>
        <v>0</v>
      </c>
    </row>
    <row r="205" spans="1:20" s="6" customFormat="1" ht="40.5" customHeight="1" x14ac:dyDescent="0.25">
      <c r="A205" s="406">
        <f>'Σύνολο έργων  αναλυτικά'!A209</f>
        <v>203</v>
      </c>
      <c r="B205" s="407" t="str">
        <f>'Σύνολο έργων  αναλυτικά'!B209</f>
        <v>2040113-Ε.Υ.Δ. Ε.Π. ΠΕΡΙΦΕΡΕΙΑΣ ΚΕΝΤΡΙΚΗΣ ΜΑΚΕΔΟΝΙΑΣ</v>
      </c>
      <c r="C205" s="408" t="str">
        <f>'Σύνολο έργων  αναλυτικά'!C209</f>
        <v>40144174-ΔΗΜΟΣ ΕΜΜΑΝΟΥΗΛ ΠΑΠΠΑ</v>
      </c>
      <c r="D205" s="406">
        <f>'Σύνολο έργων  αναλυτικά'!D209</f>
        <v>5023789</v>
      </c>
      <c r="E205" s="408" t="str">
        <f>'Σύνολο έργων  αναλυτικά'!E209</f>
        <v>Εξωτερικό δίκτυο ύδρευσης ΔΚ Νέου Σουλίου Δήμου Εμμανουήλ Παππά</v>
      </c>
      <c r="F205" s="407" t="str">
        <f>'Σύνολο έργων  αναλυτικά'!F209</f>
        <v>Κεντρικής Μακεδονίας</v>
      </c>
      <c r="G205" s="409">
        <f>'Σύνολο έργων  αναλυτικά'!G209</f>
        <v>694846.2</v>
      </c>
      <c r="H205" s="410">
        <f>'Σύνολο έργων  αναλυτικά'!H209</f>
        <v>0</v>
      </c>
      <c r="I205" s="411">
        <f>'Σύνολο έργων  αναλυτικά'!I209</f>
        <v>0</v>
      </c>
      <c r="J205" s="411">
        <f>'Σύνολο έργων  αναλυτικά'!J209</f>
        <v>675000</v>
      </c>
      <c r="K205" s="410">
        <f>'Σύνολο έργων  αναλυτικά'!K209</f>
        <v>0</v>
      </c>
      <c r="L205" s="410">
        <f>'Σύνολο έργων  αναλυτικά'!L209</f>
        <v>0</v>
      </c>
      <c r="M205" s="410">
        <f>'Σύνολο έργων  αναλυτικά'!M209</f>
        <v>0</v>
      </c>
      <c r="N205" s="410">
        <f>'Σύνολο έργων  αναλυτικά'!N209</f>
        <v>0</v>
      </c>
      <c r="O205" s="412">
        <f>'Σύνολο έργων  αναλυτικά'!O209</f>
        <v>0</v>
      </c>
      <c r="P205" s="410">
        <f>'Σύνολο έργων  αναλυτικά'!P209</f>
        <v>19846.2</v>
      </c>
      <c r="Q205" s="413">
        <f>'Σύνολο έργων  αναλυτικά'!Q209</f>
        <v>397962.2</v>
      </c>
      <c r="R205" s="413">
        <f>'Σύνολο έργων  αναλυτικά'!R209</f>
        <v>420000</v>
      </c>
      <c r="S205" s="424">
        <f t="shared" si="13"/>
        <v>694846.2</v>
      </c>
      <c r="T205" s="424">
        <f t="shared" si="14"/>
        <v>0</v>
      </c>
    </row>
    <row r="206" spans="1:20" s="6" customFormat="1" ht="40.5" customHeight="1" x14ac:dyDescent="0.25">
      <c r="A206" s="406">
        <f>'Σύνολο έργων  αναλυτικά'!A210</f>
        <v>204</v>
      </c>
      <c r="B206" s="407" t="str">
        <f>'Σύνολο έργων  αναλυτικά'!B210</f>
        <v>2040113-Ε.Υ.Δ. Ε.Π. ΠΕΡΙΦΕΡΕΙΑΣ ΚΕΝΤΡΙΚΗΣ ΜΑΚΕΔΟΝΙΑΣ</v>
      </c>
      <c r="C206" s="408" t="str">
        <f>'Σύνολο έργων  αναλυτικά'!C210</f>
        <v>4040205-ΔΕΥΑ ΚΑΤΕΡΙΝΗΣ</v>
      </c>
      <c r="D206" s="406">
        <f>'Σύνολο έργων  αναλυτικά'!D210</f>
        <v>5026121</v>
      </c>
      <c r="E206" s="408" t="str">
        <f>'Σύνολο έργων  αναλυτικά'!E210</f>
        <v>Προμήθεια και Εγκατάσταση Συστήματος Ελέγχου Διαρροών (Τηλεέλεγχος / Τηλεχειρισμός) στο Εσωτερικό δίκτυο της πόλης της Κατερίνης</v>
      </c>
      <c r="F206" s="407" t="str">
        <f>'Σύνολο έργων  αναλυτικά'!F210</f>
        <v>Κεντρικής Μακεδονίας</v>
      </c>
      <c r="G206" s="409">
        <f>'Σύνολο έργων  αναλυτικά'!G210</f>
        <v>252300</v>
      </c>
      <c r="H206" s="410">
        <f>'Σύνολο έργων  αναλυτικά'!H210</f>
        <v>0</v>
      </c>
      <c r="I206" s="411">
        <f>'Σύνολο έργων  αναλυτικά'!I210</f>
        <v>0</v>
      </c>
      <c r="J206" s="411">
        <f>'Σύνολο έργων  αναλυτικά'!J210</f>
        <v>0</v>
      </c>
      <c r="K206" s="410">
        <f>'Σύνολο έργων  αναλυτικά'!K210</f>
        <v>0</v>
      </c>
      <c r="L206" s="410">
        <f>'Σύνολο έργων  αναλυτικά'!L210</f>
        <v>0</v>
      </c>
      <c r="M206" s="410">
        <f>'Σύνολο έργων  αναλυτικά'!M210</f>
        <v>252300</v>
      </c>
      <c r="N206" s="410">
        <f>'Σύνολο έργων  αναλυτικά'!N210</f>
        <v>0</v>
      </c>
      <c r="O206" s="412">
        <f>'Σύνολο έργων  αναλυτικά'!O210</f>
        <v>0</v>
      </c>
      <c r="P206" s="410">
        <f>'Σύνολο έργων  αναλυτικά'!P210</f>
        <v>0</v>
      </c>
      <c r="Q206" s="413">
        <f>'Σύνολο έργων  αναλυτικά'!Q210</f>
        <v>0</v>
      </c>
      <c r="R206" s="413">
        <f>'Σύνολο έργων  αναλυτικά'!R210</f>
        <v>230000</v>
      </c>
      <c r="S206" s="424">
        <f t="shared" si="13"/>
        <v>252300</v>
      </c>
      <c r="T206" s="424">
        <f t="shared" si="14"/>
        <v>0</v>
      </c>
    </row>
    <row r="207" spans="1:20" s="6" customFormat="1" ht="40.5" customHeight="1" x14ac:dyDescent="0.25">
      <c r="A207" s="406">
        <f>'Σύνολο έργων  αναλυτικά'!A211</f>
        <v>205</v>
      </c>
      <c r="B207" s="407" t="str">
        <f>'Σύνολο έργων  αναλυτικά'!B211</f>
        <v>2040113-Ε.Υ.Δ. Ε.Π. ΠΕΡΙΦΕΡΕΙΑΣ ΚΕΝΤΡΙΚΗΣ ΜΑΚΕΔΟΝΙΑΣ</v>
      </c>
      <c r="C207" s="408" t="str">
        <f>'Σύνολο έργων  αναλυτικά'!C211</f>
        <v>4040207-ΔΕΥΑ  ΣΕΡΡΩΝ</v>
      </c>
      <c r="D207" s="406">
        <f>'Σύνολο έργων  αναλυτικά'!D211</f>
        <v>5027244</v>
      </c>
      <c r="E207" s="408" t="str">
        <f>'Σύνολο έργων  αναλυτικά'!E211</f>
        <v>Κατασκευή διυλιστηρίου νερού πόλης Σερρών</v>
      </c>
      <c r="F207" s="407" t="str">
        <f>'Σύνολο έργων  αναλυτικά'!F211</f>
        <v>Κεντρικής Μακεδονίας</v>
      </c>
      <c r="G207" s="409">
        <f>'Σύνολο έργων  αναλυτικά'!G211</f>
        <v>5885000</v>
      </c>
      <c r="H207" s="410">
        <f>'Σύνολο έργων  αναλυτικά'!H211</f>
        <v>0</v>
      </c>
      <c r="I207" s="411">
        <f>'Σύνολο έργων  αναλυτικά'!I211</f>
        <v>0</v>
      </c>
      <c r="J207" s="411">
        <f>'Σύνολο έργων  αναλυτικά'!J211</f>
        <v>0</v>
      </c>
      <c r="K207" s="410">
        <f>'Σύνολο έργων  αναλυτικά'!K211</f>
        <v>5885000</v>
      </c>
      <c r="L207" s="410">
        <f>'Σύνολο έργων  αναλυτικά'!L211</f>
        <v>0</v>
      </c>
      <c r="M207" s="410">
        <f>'Σύνολο έργων  αναλυτικά'!M211</f>
        <v>0</v>
      </c>
      <c r="N207" s="410">
        <f>'Σύνολο έργων  αναλυτικά'!N211</f>
        <v>0</v>
      </c>
      <c r="O207" s="412">
        <f>'Σύνολο έργων  αναλυτικά'!O211</f>
        <v>0</v>
      </c>
      <c r="P207" s="410">
        <f>'Σύνολο έργων  αναλυτικά'!P211</f>
        <v>0</v>
      </c>
      <c r="Q207" s="413">
        <f>'Σύνολο έργων  αναλυτικά'!Q211</f>
        <v>5110813.51</v>
      </c>
      <c r="R207" s="413">
        <f>'Σύνολο έργων  αναλυτικά'!R211</f>
        <v>5110000</v>
      </c>
      <c r="S207" s="424">
        <f t="shared" si="13"/>
        <v>5885000</v>
      </c>
      <c r="T207" s="424">
        <f t="shared" si="14"/>
        <v>0</v>
      </c>
    </row>
    <row r="208" spans="1:20" s="6" customFormat="1" ht="40.5" customHeight="1" x14ac:dyDescent="0.25">
      <c r="A208" s="406">
        <f>'Σύνολο έργων  αναλυτικά'!A212</f>
        <v>206</v>
      </c>
      <c r="B208" s="407" t="str">
        <f>'Σύνολο έργων  αναλυτικά'!B212</f>
        <v>2040113-Ε.Υ.Δ. Ε.Π. ΠΕΡΙΦΕΡΕΙΑΣ ΚΕΝΤΡΙΚΗΣ ΜΑΚΕΔΟΝΙΑΣ</v>
      </c>
      <c r="C208" s="408" t="str">
        <f>'Σύνολο έργων  αναλυτικά'!C212</f>
        <v>4040207-ΔΕΥΑ  ΣΕΡΡΩΝ</v>
      </c>
      <c r="D208" s="406">
        <f>'Σύνολο έργων  αναλυτικά'!D212</f>
        <v>5027318</v>
      </c>
      <c r="E208" s="408" t="str">
        <f>'Σύνολο έργων  αναλυτικά'!E212</f>
        <v>Υποδομές βελτίωσης δικτύων ύδρευσης και δεξαμενών διευρυμένου Δήμου Σερρών για διασφάλιση ποιότητας και ποσότητας πόσιμου νερού</v>
      </c>
      <c r="F208" s="407" t="str">
        <f>'Σύνολο έργων  αναλυτικά'!F212</f>
        <v>Κεντρικής Μακεδονίας</v>
      </c>
      <c r="G208" s="409">
        <f>'Σύνολο έργων  αναλυτικά'!G212</f>
        <v>2245492.0099999998</v>
      </c>
      <c r="H208" s="410">
        <f>'Σύνολο έργων  αναλυτικά'!H212</f>
        <v>0</v>
      </c>
      <c r="I208" s="411">
        <f>'Σύνολο έργων  αναλυτικά'!I212</f>
        <v>0</v>
      </c>
      <c r="J208" s="411">
        <f>'Σύνολο έργων  αναλυτικά'!J212</f>
        <v>2245492.0099999998</v>
      </c>
      <c r="K208" s="410">
        <f>'Σύνολο έργων  αναλυτικά'!K212</f>
        <v>0</v>
      </c>
      <c r="L208" s="410">
        <f>'Σύνολο έργων  αναλυτικά'!L212</f>
        <v>0</v>
      </c>
      <c r="M208" s="410">
        <f>'Σύνολο έργων  αναλυτικά'!M212</f>
        <v>0</v>
      </c>
      <c r="N208" s="410">
        <f>'Σύνολο έργων  αναλυτικά'!N212</f>
        <v>0</v>
      </c>
      <c r="O208" s="412">
        <f>'Σύνολο έργων  αναλυτικά'!O212</f>
        <v>0</v>
      </c>
      <c r="P208" s="410">
        <f>'Σύνολο έργων  αναλυτικά'!P212</f>
        <v>0</v>
      </c>
      <c r="Q208" s="413">
        <f>'Σύνολο έργων  αναλυτικά'!Q212</f>
        <v>865492.01</v>
      </c>
      <c r="R208" s="413">
        <f>'Σύνολο έργων  αναλυτικά'!R212</f>
        <v>1570000</v>
      </c>
      <c r="S208" s="424">
        <f t="shared" si="13"/>
        <v>2245492.0099999998</v>
      </c>
      <c r="T208" s="424">
        <f t="shared" si="14"/>
        <v>0</v>
      </c>
    </row>
    <row r="209" spans="1:20" s="6" customFormat="1" ht="40.5" customHeight="1" x14ac:dyDescent="0.25">
      <c r="A209" s="406">
        <f>'Σύνολο έργων  αναλυτικά'!A213</f>
        <v>207</v>
      </c>
      <c r="B209" s="407" t="str">
        <f>'Σύνολο έργων  αναλυτικά'!B213</f>
        <v>2040113-Ε.Υ.Δ. Ε.Π. ΠΕΡΙΦΕΡΕΙΑΣ ΚΕΝΤΡΙΚΗΣ ΜΑΚΕΔΟΝΙΑΣ</v>
      </c>
      <c r="C209" s="408" t="str">
        <f>'Σύνολο έργων  αναλυτικά'!C213</f>
        <v>40144175-ΔΗΜΟΣ ΗΡΑΚΛΕΙΑΣ</v>
      </c>
      <c r="D209" s="406">
        <f>'Σύνολο έργων  αναλυτικά'!D213</f>
        <v>5027347</v>
      </c>
      <c r="E209" s="408" t="str">
        <f>'Σύνολο έργων  αναλυτικά'!E213</f>
        <v>Ανόρυξη και Αξιοποίηση υδρευτικών γεωτρήσεων στις Τ.Κ. Βαλτερού και Παλαιοκάστρου του Δήμου Ηράκλειας Ν. Σερρών</v>
      </c>
      <c r="F209" s="407" t="str">
        <f>'Σύνολο έργων  αναλυτικά'!F213</f>
        <v>Κεντρικής Μακεδονίας</v>
      </c>
      <c r="G209" s="409">
        <f>'Σύνολο έργων  αναλυτικά'!G213</f>
        <v>318548.39</v>
      </c>
      <c r="H209" s="410">
        <f>'Σύνολο έργων  αναλυτικά'!H213</f>
        <v>318548.39</v>
      </c>
      <c r="I209" s="411">
        <f>'Σύνολο έργων  αναλυτικά'!I213</f>
        <v>0</v>
      </c>
      <c r="J209" s="411">
        <f>'Σύνολο έργων  αναλυτικά'!J213</f>
        <v>0</v>
      </c>
      <c r="K209" s="410">
        <f>'Σύνολο έργων  αναλυτικά'!K213</f>
        <v>0</v>
      </c>
      <c r="L209" s="410">
        <f>'Σύνολο έργων  αναλυτικά'!L213</f>
        <v>0</v>
      </c>
      <c r="M209" s="410">
        <f>'Σύνολο έργων  αναλυτικά'!M213</f>
        <v>0</v>
      </c>
      <c r="N209" s="410">
        <f>'Σύνολο έργων  αναλυτικά'!N213</f>
        <v>0</v>
      </c>
      <c r="O209" s="412">
        <f>'Σύνολο έργων  αναλυτικά'!O213</f>
        <v>0</v>
      </c>
      <c r="P209" s="410">
        <f>'Σύνολο έργων  αναλυτικά'!P213</f>
        <v>0</v>
      </c>
      <c r="Q209" s="413">
        <f>'Σύνολο έργων  αναλυτικά'!Q213</f>
        <v>228196.67</v>
      </c>
      <c r="R209" s="413">
        <f>'Σύνολο έργων  αναλυτικά'!R213</f>
        <v>228000</v>
      </c>
      <c r="S209" s="424">
        <f t="shared" si="13"/>
        <v>318548.39</v>
      </c>
      <c r="T209" s="424">
        <f t="shared" si="14"/>
        <v>0</v>
      </c>
    </row>
    <row r="210" spans="1:20" s="6" customFormat="1" ht="40.5" customHeight="1" x14ac:dyDescent="0.25">
      <c r="A210" s="406">
        <f>'Σύνολο έργων  αναλυτικά'!A214</f>
        <v>208</v>
      </c>
      <c r="B210" s="407" t="str">
        <f>'Σύνολο έργων  αναλυτικά'!B214</f>
        <v>2040113-Ε.Υ.Δ. Ε.Π. ΠΕΡΙΦΕΡΕΙΑΣ ΚΕΝΤΡΙΚΗΣ ΜΑΚΕΔΟΝΙΑΣ</v>
      </c>
      <c r="C210" s="408" t="str">
        <f>'Σύνολο έργων  αναλυτικά'!C214</f>
        <v>40119175-ΔΗΜΟΣ ΘΕΡΜΑΪΚΟΥ</v>
      </c>
      <c r="D210" s="406">
        <f>'Σύνολο έργων  αναλυτικά'!D214</f>
        <v>5027359</v>
      </c>
      <c r="E210" s="408" t="str">
        <f>'Σύνολο έργων  αναλυτικά'!E214</f>
        <v>Προμήθεια και εγκατάσταση συστημάτων ελέγχου διαρροών (τηλεέλεγχος/ τηλεχειρισμός) σε υφιστάμενα δίκτυα μεταφοράς και διανομής νερού του δικτύου ύδρευσης των Δ.Κ. Περαίας και Νέων Επιβατών της Δ.Ε.Υ.Α. Θερμαϊκού</v>
      </c>
      <c r="F210" s="407" t="str">
        <f>'Σύνολο έργων  αναλυτικά'!F214</f>
        <v>Κεντρικής Μακεδονίας</v>
      </c>
      <c r="G210" s="409">
        <f>'Σύνολο έργων  αναλυτικά'!G214</f>
        <v>1134390</v>
      </c>
      <c r="H210" s="410">
        <f>'Σύνολο έργων  αναλυτικά'!H214</f>
        <v>0</v>
      </c>
      <c r="I210" s="411">
        <f>'Σύνολο έργων  αναλυτικά'!I214</f>
        <v>0</v>
      </c>
      <c r="J210" s="411">
        <f>'Σύνολο έργων  αναλυτικά'!J214</f>
        <v>0</v>
      </c>
      <c r="K210" s="410">
        <f>'Σύνολο έργων  αναλυτικά'!K214</f>
        <v>0</v>
      </c>
      <c r="L210" s="410">
        <f>'Σύνολο έργων  αναλυτικά'!L214</f>
        <v>0</v>
      </c>
      <c r="M210" s="410">
        <f>'Σύνολο έργων  αναλυτικά'!M214</f>
        <v>1134390</v>
      </c>
      <c r="N210" s="410">
        <f>'Σύνολο έργων  αναλυτικά'!N214</f>
        <v>0</v>
      </c>
      <c r="O210" s="412">
        <f>'Σύνολο έργων  αναλυτικά'!O214</f>
        <v>0</v>
      </c>
      <c r="P210" s="410">
        <f>'Σύνολο έργων  αναλυτικά'!P214</f>
        <v>0</v>
      </c>
      <c r="Q210" s="413">
        <f>'Σύνολο έργων  αναλυτικά'!Q214</f>
        <v>0</v>
      </c>
      <c r="R210" s="413">
        <f>'Σύνολο έργων  αναλυτικά'!R214</f>
        <v>0</v>
      </c>
      <c r="S210" s="424">
        <f t="shared" si="13"/>
        <v>1134390</v>
      </c>
      <c r="T210" s="424">
        <f t="shared" si="14"/>
        <v>0</v>
      </c>
    </row>
    <row r="211" spans="1:20" s="6" customFormat="1" ht="40.5" customHeight="1" x14ac:dyDescent="0.25">
      <c r="A211" s="406">
        <f>'Σύνολο έργων  αναλυτικά'!A215</f>
        <v>209</v>
      </c>
      <c r="B211" s="407" t="str">
        <f>'Σύνολο έργων  αναλυτικά'!B215</f>
        <v>2040113-Ε.Υ.Δ. Ε.Π. ΠΕΡΙΦΕΡΕΙΑΣ ΚΕΝΤΡΙΚΗΣ ΜΑΚΕΔΟΝΙΑΣ</v>
      </c>
      <c r="C211" s="408" t="str">
        <f>'Σύνολο έργων  αναλυτικά'!C215</f>
        <v>404020768-ΔΕΥΑ  ΕΔΕΣΣΑΣ (ΔΕΥΑΕ)</v>
      </c>
      <c r="D211" s="406">
        <f>'Σύνολο έργων  αναλυτικά'!D215</f>
        <v>5028085</v>
      </c>
      <c r="E211" s="408" t="str">
        <f>'Σύνολο έργων  αναλυτικά'!E215</f>
        <v>Κατασκευή εξωτερικού δικτύου ύδρευσης Τ.Κ. Αγίου Αθανασίου</v>
      </c>
      <c r="F211" s="407" t="str">
        <f>'Σύνολο έργων  αναλυτικά'!F215</f>
        <v>Κεντρικής Μακεδονίας</v>
      </c>
      <c r="G211" s="409">
        <f>'Σύνολο έργων  αναλυτικά'!G215</f>
        <v>626016.26</v>
      </c>
      <c r="H211" s="410">
        <f>'Σύνολο έργων  αναλυτικά'!H215</f>
        <v>0</v>
      </c>
      <c r="I211" s="411">
        <f>'Σύνολο έργων  αναλυτικά'!I215</f>
        <v>0</v>
      </c>
      <c r="J211" s="411">
        <f>'Σύνολο έργων  αναλυτικά'!J215</f>
        <v>626016.26</v>
      </c>
      <c r="K211" s="410">
        <f>'Σύνολο έργων  αναλυτικά'!K215</f>
        <v>0</v>
      </c>
      <c r="L211" s="410">
        <f>'Σύνολο έργων  αναλυτικά'!L215</f>
        <v>0</v>
      </c>
      <c r="M211" s="410">
        <f>'Σύνολο έργων  αναλυτικά'!M215</f>
        <v>0</v>
      </c>
      <c r="N211" s="410">
        <f>'Σύνολο έργων  αναλυτικά'!N215</f>
        <v>0</v>
      </c>
      <c r="O211" s="412">
        <f>'Σύνολο έργων  αναλυτικά'!O215</f>
        <v>0</v>
      </c>
      <c r="P211" s="410">
        <f>'Σύνολο έργων  αναλυτικά'!P215</f>
        <v>0</v>
      </c>
      <c r="Q211" s="413">
        <f>'Σύνολο έργων  αναλυτικά'!Q215</f>
        <v>265570.40999999997</v>
      </c>
      <c r="R211" s="413">
        <f>'Σύνολο έργων  αναλυτικά'!R215</f>
        <v>265000</v>
      </c>
      <c r="S211" s="424">
        <f t="shared" si="13"/>
        <v>626016.26</v>
      </c>
      <c r="T211" s="424">
        <f t="shared" si="14"/>
        <v>0</v>
      </c>
    </row>
    <row r="212" spans="1:20" s="6" customFormat="1" ht="40.5" customHeight="1" x14ac:dyDescent="0.25">
      <c r="A212" s="406">
        <f>'Σύνολο έργων  αναλυτικά'!A216</f>
        <v>210</v>
      </c>
      <c r="B212" s="407" t="str">
        <f>'Σύνολο έργων  αναλυτικά'!B216</f>
        <v>2040113-Ε.Υ.Δ. Ε.Π. ΠΕΡΙΦΕΡΕΙΑΣ ΚΕΝΤΡΙΚΗΣ ΜΑΚΕΔΟΝΙΑΣ</v>
      </c>
      <c r="C212" s="408" t="str">
        <f>'Σύνολο έργων  αναλυτικά'!C216</f>
        <v>40149090-ΔΗΜΟΣ ΑΡΙΣΤΟΤΕΛΗ</v>
      </c>
      <c r="D212" s="406">
        <f>'Σύνολο έργων  αναλυτικά'!D216</f>
        <v>5028170</v>
      </c>
      <c r="E212" s="408" t="str">
        <f>'Σύνολο έργων  αναλυτικά'!E216</f>
        <v>Προμήθεια και εγκατάσταση Η/Μ εξοπλισμού για τη λειτουργιά μονάδας φίλτρανσης νερού, στην Τ.Κ Παλαιοχωρίου, Δήμου Αριστοτέλη</v>
      </c>
      <c r="F212" s="407" t="str">
        <f>'Σύνολο έργων  αναλυτικά'!F216</f>
        <v>Κεντρικής Μακεδονίας</v>
      </c>
      <c r="G212" s="409">
        <f>'Σύνολο έργων  αναλυτικά'!G216</f>
        <v>203445</v>
      </c>
      <c r="H212" s="410">
        <f>'Σύνολο έργων  αναλυτικά'!H216</f>
        <v>0</v>
      </c>
      <c r="I212" s="411">
        <f>'Σύνολο έργων  αναλυτικά'!I216</f>
        <v>0</v>
      </c>
      <c r="J212" s="411">
        <f>'Σύνολο έργων  αναλυτικά'!J216</f>
        <v>0</v>
      </c>
      <c r="K212" s="410">
        <f>'Σύνολο έργων  αναλυτικά'!K216</f>
        <v>203445</v>
      </c>
      <c r="L212" s="410">
        <f>'Σύνολο έργων  αναλυτικά'!L216</f>
        <v>0</v>
      </c>
      <c r="M212" s="410">
        <f>'Σύνολο έργων  αναλυτικά'!M216</f>
        <v>0</v>
      </c>
      <c r="N212" s="410">
        <f>'Σύνολο έργων  αναλυτικά'!N216</f>
        <v>0</v>
      </c>
      <c r="O212" s="412">
        <f>'Σύνολο έργων  αναλυτικά'!O216</f>
        <v>0</v>
      </c>
      <c r="P212" s="410">
        <f>'Σύνολο έργων  αναλυτικά'!P216</f>
        <v>0</v>
      </c>
      <c r="Q212" s="413">
        <f>'Σύνολο έργων  αναλυτικά'!Q216</f>
        <v>0</v>
      </c>
      <c r="R212" s="413">
        <f>'Σύνολο έργων  αναλυτικά'!R216</f>
        <v>190000</v>
      </c>
      <c r="S212" s="424">
        <f t="shared" si="13"/>
        <v>203445</v>
      </c>
      <c r="T212" s="424">
        <f t="shared" si="14"/>
        <v>0</v>
      </c>
    </row>
    <row r="213" spans="1:20" s="6" customFormat="1" ht="40.5" customHeight="1" x14ac:dyDescent="0.25">
      <c r="A213" s="406">
        <f>'Σύνολο έργων  αναλυτικά'!A217</f>
        <v>211</v>
      </c>
      <c r="B213" s="407" t="str">
        <f>'Σύνολο έργων  αναλυτικά'!B217</f>
        <v>2040113-Ε.Υ.Δ. Ε.Π. ΠΕΡΙΦΕΡΕΙΑΣ ΚΕΝΤΡΙΚΗΣ ΜΑΚΕΔΟΝΙΑΣ</v>
      </c>
      <c r="C213" s="408" t="str">
        <f>'Σύνολο έργων  αναλυτικά'!C217</f>
        <v>4040204-ΕΤΑΙΡΕΙΑ ΥΔΡΕΥΣΗΣ &amp; ΑΠΟΧΕΤΕΥΣΗΣ ΘΕΣΣΑΛΟΝΙΚΗΣ (ΕΥΑΘ) Α.Ε.</v>
      </c>
      <c r="D213" s="406">
        <f>'Σύνολο έργων  αναλυτικά'!D217</f>
        <v>5028173</v>
      </c>
      <c r="E213" s="408" t="str">
        <f>'Σύνολο έργων  αναλυτικά'!E217</f>
        <v>Κατασκευή Επέκτασης Εγκατάστασης Επεξεργασίας Νερού Θεσσαλονίκης (Ε.Ε.Ν.Θ.) – Φάση Α2</v>
      </c>
      <c r="F213" s="407" t="str">
        <f>'Σύνολο έργων  αναλυτικά'!F217</f>
        <v>Κεντρικής Μακεδονίας</v>
      </c>
      <c r="G213" s="409">
        <f>'Σύνολο έργων  αναλυτικά'!G217</f>
        <v>26912417.07</v>
      </c>
      <c r="H213" s="410">
        <f>'Σύνολο έργων  αναλυτικά'!H217</f>
        <v>0</v>
      </c>
      <c r="I213" s="411">
        <f>'Σύνολο έργων  αναλυτικά'!I217</f>
        <v>0</v>
      </c>
      <c r="J213" s="411">
        <f>'Σύνολο έργων  αναλυτικά'!J217</f>
        <v>0</v>
      </c>
      <c r="K213" s="410">
        <f>'Σύνολο έργων  αναλυτικά'!K217</f>
        <v>26912417.07</v>
      </c>
      <c r="L213" s="410">
        <f>'Σύνολο έργων  αναλυτικά'!L217</f>
        <v>0</v>
      </c>
      <c r="M213" s="410">
        <f>'Σύνολο έργων  αναλυτικά'!M217</f>
        <v>0</v>
      </c>
      <c r="N213" s="410">
        <f>'Σύνολο έργων  αναλυτικά'!N217</f>
        <v>0</v>
      </c>
      <c r="O213" s="412">
        <f>'Σύνολο έργων  αναλυτικά'!O217</f>
        <v>0</v>
      </c>
      <c r="P213" s="410">
        <f>'Σύνολο έργων  αναλυτικά'!P217</f>
        <v>0</v>
      </c>
      <c r="Q213" s="413">
        <f>'Σύνολο έργων  αναλυτικά'!Q217</f>
        <v>0</v>
      </c>
      <c r="R213" s="413">
        <f>'Σύνολο έργων  αναλυτικά'!R217</f>
        <v>24500000</v>
      </c>
      <c r="S213" s="424">
        <f t="shared" si="13"/>
        <v>26912417.07</v>
      </c>
      <c r="T213" s="424">
        <f t="shared" si="14"/>
        <v>0</v>
      </c>
    </row>
    <row r="214" spans="1:20" s="6" customFormat="1" ht="40.5" customHeight="1" x14ac:dyDescent="0.25">
      <c r="A214" s="406">
        <f>'Σύνολο έργων  αναλυτικά'!A218</f>
        <v>212</v>
      </c>
      <c r="B214" s="407" t="str">
        <f>'Σύνολο έργων  αναλυτικά'!B218</f>
        <v>2040113-Ε.Υ.Δ. Ε.Π. ΠΕΡΙΦΕΡΕΙΑΣ ΚΕΝΤΡΙΚΗΣ ΜΑΚΕΔΟΝΙΑΣ</v>
      </c>
      <c r="C214" s="408" t="str">
        <f>'Σύνολο έργων  αναλυτικά'!C218</f>
        <v>40149090-ΔΗΜΟΣ ΑΡΙΣΤΟΤΕΛΗ</v>
      </c>
      <c r="D214" s="406">
        <f>'Σύνολο έργων  αναλυτικά'!D218</f>
        <v>5028180</v>
      </c>
      <c r="E214" s="408" t="str">
        <f>'Σύνολο έργων  αναλυτικά'!E218</f>
        <v>Μονάδα φίλτρανσης νερού, στην Τ.Κ Νεοχωρίου, Δήμου Αριστοτέλη</v>
      </c>
      <c r="F214" s="407" t="str">
        <f>'Σύνολο έργων  αναλυτικά'!F218</f>
        <v>Κεντρικής Μακεδονίας</v>
      </c>
      <c r="G214" s="409">
        <f>'Σύνολο έργων  αναλυτικά'!G218</f>
        <v>272590</v>
      </c>
      <c r="H214" s="410">
        <f>'Σύνολο έργων  αναλυτικά'!H218</f>
        <v>0</v>
      </c>
      <c r="I214" s="411">
        <f>'Σύνολο έργων  αναλυτικά'!I218</f>
        <v>0</v>
      </c>
      <c r="J214" s="411">
        <f>'Σύνολο έργων  αναλυτικά'!J218</f>
        <v>0</v>
      </c>
      <c r="K214" s="410">
        <f>'Σύνολο έργων  αναλυτικά'!K218</f>
        <v>272590</v>
      </c>
      <c r="L214" s="410">
        <f>'Σύνολο έργων  αναλυτικά'!L218</f>
        <v>0</v>
      </c>
      <c r="M214" s="410">
        <f>'Σύνολο έργων  αναλυτικά'!M218</f>
        <v>0</v>
      </c>
      <c r="N214" s="410">
        <f>'Σύνολο έργων  αναλυτικά'!N218</f>
        <v>0</v>
      </c>
      <c r="O214" s="412">
        <f>'Σύνολο έργων  αναλυτικά'!O218</f>
        <v>0</v>
      </c>
      <c r="P214" s="410">
        <f>'Σύνολο έργων  αναλυτικά'!P218</f>
        <v>0</v>
      </c>
      <c r="Q214" s="413">
        <f>'Σύνολο έργων  αναλυτικά'!Q218</f>
        <v>0</v>
      </c>
      <c r="R214" s="413">
        <f>'Σύνολο έργων  αναλυτικά'!R218</f>
        <v>260000</v>
      </c>
      <c r="S214" s="424">
        <f t="shared" si="13"/>
        <v>272590</v>
      </c>
      <c r="T214" s="424">
        <f t="shared" si="14"/>
        <v>0</v>
      </c>
    </row>
    <row r="215" spans="1:20" s="6" customFormat="1" ht="40.5" customHeight="1" x14ac:dyDescent="0.25">
      <c r="A215" s="406">
        <f>'Σύνολο έργων  αναλυτικά'!A219</f>
        <v>213</v>
      </c>
      <c r="B215" s="407" t="str">
        <f>'Σύνολο έργων  αναλυτικά'!B219</f>
        <v>2040113-Ε.Υ.Δ. Ε.Π. ΠΕΡΙΦΕΡΕΙΑΣ ΚΕΝΤΡΙΚΗΣ ΜΑΚΕΔΟΝΙΑΣ</v>
      </c>
      <c r="C215" s="408" t="str">
        <f>'Σύνολο έργων  αναλυτικά'!C219</f>
        <v>40149090-ΔΗΜΟΣ ΑΡΙΣΤΟΤΕΛΗ</v>
      </c>
      <c r="D215" s="406">
        <f>'Σύνολο έργων  αναλυτικά'!D219</f>
        <v>5028181</v>
      </c>
      <c r="E215" s="408" t="str">
        <f>'Σύνολο έργων  αναλυτικά'!E219</f>
        <v>Μονάδα φίλτρανσης νερού, στην Τ.Κ Πυργαδικίων, Δήμου Αριστοτέλη</v>
      </c>
      <c r="F215" s="407" t="str">
        <f>'Σύνολο έργων  αναλυτικά'!F219</f>
        <v>Κεντρικής Μακεδονίας</v>
      </c>
      <c r="G215" s="409">
        <f>'Σύνολο έργων  αναλυτικά'!G219</f>
        <v>269470</v>
      </c>
      <c r="H215" s="410">
        <f>'Σύνολο έργων  αναλυτικά'!H219</f>
        <v>0</v>
      </c>
      <c r="I215" s="411">
        <f>'Σύνολο έργων  αναλυτικά'!I219</f>
        <v>0</v>
      </c>
      <c r="J215" s="411">
        <f>'Σύνολο έργων  αναλυτικά'!J219</f>
        <v>0</v>
      </c>
      <c r="K215" s="410">
        <f>'Σύνολο έργων  αναλυτικά'!K219</f>
        <v>269470</v>
      </c>
      <c r="L215" s="410">
        <f>'Σύνολο έργων  αναλυτικά'!L219</f>
        <v>0</v>
      </c>
      <c r="M215" s="410">
        <f>'Σύνολο έργων  αναλυτικά'!M219</f>
        <v>0</v>
      </c>
      <c r="N215" s="410">
        <f>'Σύνολο έργων  αναλυτικά'!N219</f>
        <v>0</v>
      </c>
      <c r="O215" s="412">
        <f>'Σύνολο έργων  αναλυτικά'!O219</f>
        <v>0</v>
      </c>
      <c r="P215" s="410">
        <f>'Σύνολο έργων  αναλυτικά'!P219</f>
        <v>0</v>
      </c>
      <c r="Q215" s="413">
        <f>'Σύνολο έργων  αναλυτικά'!Q219</f>
        <v>0</v>
      </c>
      <c r="R215" s="413">
        <f>'Σύνολο έργων  αναλυτικά'!R219</f>
        <v>250000</v>
      </c>
      <c r="S215" s="424">
        <f t="shared" si="13"/>
        <v>269470</v>
      </c>
      <c r="T215" s="424">
        <f t="shared" si="14"/>
        <v>0</v>
      </c>
    </row>
    <row r="216" spans="1:20" s="6" customFormat="1" ht="40.5" customHeight="1" x14ac:dyDescent="0.25">
      <c r="A216" s="406">
        <f>'Σύνολο έργων  αναλυτικά'!A220</f>
        <v>214</v>
      </c>
      <c r="B216" s="407" t="str">
        <f>'Σύνολο έργων  αναλυτικά'!B220</f>
        <v>2040113-Ε.Υ.Δ. Ε.Π. ΠΕΡΙΦΕΡΕΙΑΣ ΚΕΝΤΡΙΚΗΣ ΜΑΚΕΔΟΝΙΑΣ</v>
      </c>
      <c r="C216" s="408" t="str">
        <f>'Σύνολο έργων  αναλυτικά'!C220</f>
        <v>40149089-ΔΗΜΟΣ ΠΟΛΥΓΥΡΟΥ</v>
      </c>
      <c r="D216" s="406">
        <f>'Σύνολο έργων  αναλυτικά'!D220</f>
        <v>5028188</v>
      </c>
      <c r="E216" s="408" t="str">
        <f>'Σύνολο έργων  αναλυτικά'!E220</f>
        <v>Εγκατάσταση μονάδας αποσιδήρωσης πόσιμου νερού στην Τ.Κ. Βάβδου Δήμου Πολυγύρου</v>
      </c>
      <c r="F216" s="407" t="str">
        <f>'Σύνολο έργων  αναλυτικά'!F220</f>
        <v>Κεντρικής Μακεδονίας</v>
      </c>
      <c r="G216" s="409">
        <f>'Σύνολο έργων  αναλυτικά'!G220</f>
        <v>281874.37</v>
      </c>
      <c r="H216" s="410">
        <f>'Σύνολο έργων  αναλυτικά'!H220</f>
        <v>0</v>
      </c>
      <c r="I216" s="411">
        <f>'Σύνολο έργων  αναλυτικά'!I220</f>
        <v>0</v>
      </c>
      <c r="J216" s="411">
        <f>'Σύνολο έργων  αναλυτικά'!J220</f>
        <v>0</v>
      </c>
      <c r="K216" s="410">
        <f>'Σύνολο έργων  αναλυτικά'!K220</f>
        <v>275330</v>
      </c>
      <c r="L216" s="410">
        <f>'Σύνολο έργων  αναλυτικά'!L220</f>
        <v>0</v>
      </c>
      <c r="M216" s="410">
        <f>'Σύνολο έργων  αναλυτικά'!M220</f>
        <v>0</v>
      </c>
      <c r="N216" s="410">
        <f>'Σύνολο έργων  αναλυτικά'!N220</f>
        <v>0</v>
      </c>
      <c r="O216" s="412">
        <f>'Σύνολο έργων  αναλυτικά'!O220</f>
        <v>0</v>
      </c>
      <c r="P216" s="410">
        <f>'Σύνολο έργων  αναλυτικά'!P220</f>
        <v>6544.37</v>
      </c>
      <c r="Q216" s="413">
        <f>'Σύνολο έργων  αναλυτικά'!Q220</f>
        <v>0</v>
      </c>
      <c r="R216" s="413">
        <f>'Σύνολο έργων  αναλυτικά'!R220</f>
        <v>260000</v>
      </c>
      <c r="S216" s="424">
        <f t="shared" si="13"/>
        <v>281874.37</v>
      </c>
      <c r="T216" s="424">
        <f t="shared" si="14"/>
        <v>0</v>
      </c>
    </row>
    <row r="217" spans="1:20" s="6" customFormat="1" ht="40.5" customHeight="1" x14ac:dyDescent="0.25">
      <c r="A217" s="406">
        <f>'Σύνολο έργων  αναλυτικά'!A221</f>
        <v>215</v>
      </c>
      <c r="B217" s="407" t="str">
        <f>'Σύνολο έργων  αναλυτικά'!B221</f>
        <v>2040113-Ε.Υ.Δ. Ε.Π. ΠΕΡΙΦΕΡΕΙΑΣ ΚΕΝΤΡΙΚΗΣ ΜΑΚΕΔΟΝΙΑΣ</v>
      </c>
      <c r="C217" s="408" t="str">
        <f>'Σύνολο έργων  αναλυτικά'!C221</f>
        <v>40119176-ΔΗΜΟΣ ΘΕΡΜΗΣ</v>
      </c>
      <c r="D217" s="406">
        <f>'Σύνολο έργων  αναλυτικά'!D221</f>
        <v>5028208</v>
      </c>
      <c r="E217" s="408" t="str">
        <f>'Σύνολο έργων  αναλυτικά'!E221</f>
        <v xml:space="preserve">Ύδρευση περιοχής επέκτασης οικισμού Θέρμης Δήμου Θέρμης </v>
      </c>
      <c r="F217" s="407" t="str">
        <f>'Σύνολο έργων  αναλυτικά'!F221</f>
        <v>Κεντρικής Μακεδονίας</v>
      </c>
      <c r="G217" s="409">
        <f>'Σύνολο έργων  αναλυτικά'!G221</f>
        <v>4817901.6100000003</v>
      </c>
      <c r="H217" s="410">
        <f>'Σύνολο έργων  αναλυτικά'!H221</f>
        <v>0</v>
      </c>
      <c r="I217" s="411">
        <f>'Σύνολο έργων  αναλυτικά'!I221</f>
        <v>0</v>
      </c>
      <c r="J217" s="411">
        <f>'Σύνολο έργων  αναλυτικά'!J221</f>
        <v>4669716.08</v>
      </c>
      <c r="K217" s="410">
        <f>'Σύνολο έργων  αναλυτικά'!K221</f>
        <v>0</v>
      </c>
      <c r="L217" s="410">
        <f>'Σύνολο έργων  αναλυτικά'!L221</f>
        <v>0</v>
      </c>
      <c r="M217" s="410">
        <f>'Σύνολο έργων  αναλυτικά'!M221</f>
        <v>0</v>
      </c>
      <c r="N217" s="410">
        <f>'Σύνολο έργων  αναλυτικά'!N221</f>
        <v>0</v>
      </c>
      <c r="O217" s="412">
        <f>'Σύνολο έργων  αναλυτικά'!O221</f>
        <v>0</v>
      </c>
      <c r="P217" s="410">
        <f>'Σύνολο έργων  αναλυτικά'!P221</f>
        <v>148185.53</v>
      </c>
      <c r="Q217" s="413">
        <f>'Σύνολο έργων  αναλυτικά'!Q221</f>
        <v>0</v>
      </c>
      <c r="R217" s="413">
        <f>'Σύνολο έργων  αναλυτικά'!R221</f>
        <v>4660000</v>
      </c>
      <c r="S217" s="424">
        <f t="shared" si="13"/>
        <v>4817901.6100000003</v>
      </c>
      <c r="T217" s="424">
        <f t="shared" si="14"/>
        <v>0</v>
      </c>
    </row>
    <row r="218" spans="1:20" s="6" customFormat="1" ht="40.5" customHeight="1" x14ac:dyDescent="0.25">
      <c r="A218" s="406">
        <f>'Σύνολο έργων  αναλυτικά'!A222</f>
        <v>216</v>
      </c>
      <c r="B218" s="407" t="str">
        <f>'Σύνολο έργων  αναλυτικά'!B222</f>
        <v>2040113-Ε.Υ.Δ. Ε.Π. ΠΕΡΙΦΕΡΕΙΑΣ ΚΕΝΤΡΙΚΗΣ ΜΑΚΕΔΟΝΙΑΣ</v>
      </c>
      <c r="C218" s="408" t="str">
        <f>'Σύνολο έργων  αναλυτικά'!C222</f>
        <v>404020768-ΔΕΥΑ  ΕΔΕΣΣΑΣ (ΔΕΥΑΕ)</v>
      </c>
      <c r="D218" s="406">
        <f>'Σύνολο έργων  αναλυτικά'!D222</f>
        <v>5028209</v>
      </c>
      <c r="E218" s="408" t="str">
        <f>'Σύνολο έργων  αναλυτικά'!E222</f>
        <v>Κατασκευή εξωτερικού δικτύου ύδρευσης στην Τ.Κ. Παναγίτσας</v>
      </c>
      <c r="F218" s="407" t="str">
        <f>'Σύνολο έργων  αναλυτικά'!F222</f>
        <v>Κεντρικής Μακεδονίας</v>
      </c>
      <c r="G218" s="409">
        <f>'Σύνολο έργων  αναλυτικά'!G222</f>
        <v>133225.43</v>
      </c>
      <c r="H218" s="410">
        <f>'Σύνολο έργων  αναλυτικά'!H222</f>
        <v>0</v>
      </c>
      <c r="I218" s="411">
        <f>'Σύνολο έργων  αναλυτικά'!I222</f>
        <v>0</v>
      </c>
      <c r="J218" s="411">
        <f>'Σύνολο έργων  αναλυτικά'!J222</f>
        <v>133225.43</v>
      </c>
      <c r="K218" s="410">
        <f>'Σύνολο έργων  αναλυτικά'!K222</f>
        <v>0</v>
      </c>
      <c r="L218" s="410">
        <f>'Σύνολο έργων  αναλυτικά'!L222</f>
        <v>0</v>
      </c>
      <c r="M218" s="410">
        <f>'Σύνολο έργων  αναλυτικά'!M222</f>
        <v>0</v>
      </c>
      <c r="N218" s="410">
        <f>'Σύνολο έργων  αναλυτικά'!N222</f>
        <v>0</v>
      </c>
      <c r="O218" s="412">
        <f>'Σύνολο έργων  αναλυτικά'!O222</f>
        <v>0</v>
      </c>
      <c r="P218" s="410">
        <f>'Σύνολο έργων  αναλυτικά'!P222</f>
        <v>0</v>
      </c>
      <c r="Q218" s="413">
        <f>'Σύνολο έργων  αναλυτικά'!Q222</f>
        <v>133225.43</v>
      </c>
      <c r="R218" s="413">
        <f>'Σύνολο έργων  αναλυτικά'!R222</f>
        <v>133225</v>
      </c>
      <c r="S218" s="424">
        <f t="shared" si="13"/>
        <v>133225.43</v>
      </c>
      <c r="T218" s="424">
        <f t="shared" si="14"/>
        <v>0</v>
      </c>
    </row>
    <row r="219" spans="1:20" s="6" customFormat="1" ht="40.5" customHeight="1" x14ac:dyDescent="0.25">
      <c r="A219" s="406">
        <f>'Σύνολο έργων  αναλυτικά'!A223</f>
        <v>217</v>
      </c>
      <c r="B219" s="407" t="str">
        <f>'Σύνολο έργων  αναλυτικά'!B223</f>
        <v>2040113-Ε.Υ.Δ. Ε.Π. ΠΕΡΙΦΕΡΕΙΑΣ ΚΕΝΤΡΙΚΗΣ ΜΑΚΕΔΟΝΙΑΣ</v>
      </c>
      <c r="C219" s="408" t="str">
        <f>'Σύνολο έργων  αναλυτικά'!C223</f>
        <v>40149089-ΔΗΜΟΣ ΠΟΛΥΓΥΡΟΥ</v>
      </c>
      <c r="D219" s="406">
        <f>'Σύνολο έργων  αναλυτικά'!D223</f>
        <v>5028223</v>
      </c>
      <c r="E219" s="408" t="str">
        <f>'Σύνολο έργων  αναλυτικά'!E223</f>
        <v>Υποδομές διασφάλισης της ποσότητας πόσιμου νερού σε υφιστάμενα υδρευτικά δίκτυα του Δήμου Πολυγύρου</v>
      </c>
      <c r="F219" s="407" t="str">
        <f>'Σύνολο έργων  αναλυτικά'!F223</f>
        <v>Κεντρικής Μακεδονίας</v>
      </c>
      <c r="G219" s="409">
        <f>'Σύνολο έργων  αναλυτικά'!G223</f>
        <v>607918.29</v>
      </c>
      <c r="H219" s="410">
        <f>'Σύνολο έργων  αναλυτικά'!H223</f>
        <v>257468.48499999999</v>
      </c>
      <c r="I219" s="411">
        <f>'Σύνολο έργων  αναλυτικά'!I223</f>
        <v>0</v>
      </c>
      <c r="J219" s="411">
        <f>'Σύνολο έργων  αναλυτικά'!J223</f>
        <v>257468.48499999999</v>
      </c>
      <c r="K219" s="410">
        <f>'Σύνολο έργων  αναλυτικά'!K223</f>
        <v>0</v>
      </c>
      <c r="L219" s="410">
        <f>'Σύνολο έργων  αναλυτικά'!L223</f>
        <v>0</v>
      </c>
      <c r="M219" s="410">
        <f>'Σύνολο έργων  αναλυτικά'!M223</f>
        <v>0</v>
      </c>
      <c r="N219" s="410">
        <f>'Σύνολο έργων  αναλυτικά'!N223</f>
        <v>0</v>
      </c>
      <c r="O219" s="412">
        <f>'Σύνολο έργων  αναλυτικά'!O223</f>
        <v>0</v>
      </c>
      <c r="P219" s="410">
        <f>'Σύνολο έργων  αναλυτικά'!P223</f>
        <v>92981.32</v>
      </c>
      <c r="Q219" s="413">
        <f>'Σύνολο έργων  αναλυτικά'!Q223</f>
        <v>0</v>
      </c>
      <c r="R219" s="413">
        <f>'Σύνολο έργων  αναλυτικά'!R223</f>
        <v>359800</v>
      </c>
      <c r="S219" s="424">
        <f t="shared" si="13"/>
        <v>607918.29</v>
      </c>
      <c r="T219" s="424">
        <f t="shared" si="14"/>
        <v>0</v>
      </c>
    </row>
    <row r="220" spans="1:20" s="6" customFormat="1" ht="40.5" customHeight="1" x14ac:dyDescent="0.25">
      <c r="A220" s="406">
        <f>'Σύνολο έργων  αναλυτικά'!A224</f>
        <v>218</v>
      </c>
      <c r="B220" s="407" t="str">
        <f>'Σύνολο έργων  αναλυτικά'!B224</f>
        <v>2040113-Ε.Υ.Δ. Ε.Π. ΠΕΡΙΦΕΡΕΙΑΣ ΚΕΝΤΡΙΚΗΣ ΜΑΚΕΔΟΝΙΑΣ</v>
      </c>
      <c r="C220" s="408" t="str">
        <f>'Σύνολο έργων  αναλυτικά'!C224</f>
        <v>40138103-ΔΗΜΟΣ ΣΚΥΔΡΑΣ</v>
      </c>
      <c r="D220" s="406">
        <f>'Σύνολο έργων  αναλυτικά'!D224</f>
        <v>5028228</v>
      </c>
      <c r="E220" s="408" t="str">
        <f>'Σύνολο έργων  αναλυτικά'!E224</f>
        <v>Κατασκευή δεξαμενών ύδρευσης στις Τ.Κ. Ριζου και Καλυβιών Δήμου Σκύδρας</v>
      </c>
      <c r="F220" s="407" t="str">
        <f>'Σύνολο έργων  αναλυτικά'!F224</f>
        <v>Κεντρικής Μακεδονίας</v>
      </c>
      <c r="G220" s="409">
        <f>'Σύνολο έργων  αναλυτικά'!G224</f>
        <v>256987.1</v>
      </c>
      <c r="H220" s="410">
        <f>'Σύνολο έργων  αναλυτικά'!H224</f>
        <v>0</v>
      </c>
      <c r="I220" s="411">
        <f>'Σύνολο έργων  αναλυτικά'!I224</f>
        <v>0</v>
      </c>
      <c r="J220" s="411">
        <f>'Σύνολο έργων  αναλυτικά'!J224</f>
        <v>256987.1</v>
      </c>
      <c r="K220" s="410">
        <f>'Σύνολο έργων  αναλυτικά'!K224</f>
        <v>0</v>
      </c>
      <c r="L220" s="410">
        <f>'Σύνολο έργων  αναλυτικά'!L224</f>
        <v>0</v>
      </c>
      <c r="M220" s="410">
        <f>'Σύνολο έργων  αναλυτικά'!M224</f>
        <v>0</v>
      </c>
      <c r="N220" s="410">
        <f>'Σύνολο έργων  αναλυτικά'!N224</f>
        <v>0</v>
      </c>
      <c r="O220" s="412">
        <f>'Σύνολο έργων  αναλυτικά'!O224</f>
        <v>0</v>
      </c>
      <c r="P220" s="410">
        <f>'Σύνολο έργων  αναλυτικά'!P224</f>
        <v>0</v>
      </c>
      <c r="Q220" s="413">
        <f>'Σύνολο έργων  αναλυτικά'!Q224</f>
        <v>256987.1</v>
      </c>
      <c r="R220" s="413">
        <f>'Σύνολο έργων  αναλυτικά'!R224</f>
        <v>256987</v>
      </c>
      <c r="S220" s="424">
        <f t="shared" si="13"/>
        <v>256987.1</v>
      </c>
      <c r="T220" s="424">
        <f t="shared" si="14"/>
        <v>0</v>
      </c>
    </row>
    <row r="221" spans="1:20" s="6" customFormat="1" ht="40.5" customHeight="1" x14ac:dyDescent="0.25">
      <c r="A221" s="406">
        <f>'Σύνολο έργων  αναλυτικά'!A225</f>
        <v>219</v>
      </c>
      <c r="B221" s="407" t="str">
        <f>'Σύνολο έργων  αναλυτικά'!B225</f>
        <v>2040113-Ε.Υ.Δ. Ε.Π. ΠΕΡΙΦΕΡΕΙΑΣ ΚΕΝΤΡΙΚΗΣ ΜΑΚΕΔΟΝΙΑΣ</v>
      </c>
      <c r="C221" s="408" t="str">
        <f>'Σύνολο έργων  αναλυτικά'!C225</f>
        <v>4040206-ΔΕΥΑ  ΝΑΟΥΣΑΣ</v>
      </c>
      <c r="D221" s="406">
        <f>'Σύνολο έργων  αναλυτικά'!D225</f>
        <v>5028259</v>
      </c>
      <c r="E221" s="408" t="str">
        <f>'Σύνολο έργων  αναλυτικά'!E225</f>
        <v>Παρεμβάσεις για την αναβάθμιση της υδροδότησης στον Δήμο Νάουσας</v>
      </c>
      <c r="F221" s="407" t="str">
        <f>'Σύνολο έργων  αναλυτικά'!F225</f>
        <v>Κεντρικής Μακεδονίας</v>
      </c>
      <c r="G221" s="409">
        <f>'Σύνολο έργων  αναλυτικά'!G225</f>
        <v>833171.09000000008</v>
      </c>
      <c r="H221" s="410">
        <f>'Σύνολο έργων  αναλυτικά'!H225</f>
        <v>0</v>
      </c>
      <c r="I221" s="411">
        <f>'Σύνολο έργων  αναλυτικά'!I225</f>
        <v>0</v>
      </c>
      <c r="J221" s="411">
        <f>'Σύνολο έργων  αναλυτικά'!J225</f>
        <v>793496.28</v>
      </c>
      <c r="K221" s="410">
        <f>'Σύνολο έργων  αναλυτικά'!K225</f>
        <v>0</v>
      </c>
      <c r="L221" s="410">
        <f>'Σύνολο έργων  αναλυτικά'!L225</f>
        <v>0</v>
      </c>
      <c r="M221" s="410">
        <f>'Σύνολο έργων  αναλυτικά'!M225</f>
        <v>0</v>
      </c>
      <c r="N221" s="410">
        <f>'Σύνολο έργων  αναλυτικά'!N225</f>
        <v>0</v>
      </c>
      <c r="O221" s="412">
        <f>'Σύνολο έργων  αναλυτικά'!O225</f>
        <v>0</v>
      </c>
      <c r="P221" s="410">
        <f>'Σύνολο έργων  αναλυτικά'!P225</f>
        <v>39674.81</v>
      </c>
      <c r="Q221" s="413">
        <f>'Σύνολο έργων  αναλυτικά'!Q225</f>
        <v>0</v>
      </c>
      <c r="R221" s="413">
        <f>'Σύνολο έργων  αναλυτικά'!R225</f>
        <v>400000</v>
      </c>
      <c r="S221" s="424">
        <f t="shared" si="13"/>
        <v>833171.09000000008</v>
      </c>
      <c r="T221" s="424">
        <f t="shared" si="14"/>
        <v>0</v>
      </c>
    </row>
    <row r="222" spans="1:20" s="6" customFormat="1" ht="40.5" customHeight="1" x14ac:dyDescent="0.25">
      <c r="A222" s="406">
        <f>'Σύνολο έργων  αναλυτικά'!A226</f>
        <v>220</v>
      </c>
      <c r="B222" s="407" t="str">
        <f>'Σύνολο έργων  αναλυτικά'!B226</f>
        <v>2040113-Ε.Υ.Δ. Ε.Π. ΠΕΡΙΦΕΡΕΙΑΣ ΚΕΝΤΡΙΚΗΣ ΜΑΚΕΔΟΝΙΑΣ</v>
      </c>
      <c r="C222" s="408" t="str">
        <f>'Σύνολο έργων  αναλυτικά'!C226</f>
        <v>40139071-ΔΗΜΟΣ ΠΥΔΝΑΣ - ΚΟΛΙΝΔΡΟΥ</v>
      </c>
      <c r="D222" s="406">
        <f>'Σύνολο έργων  αναλυτικά'!D226</f>
        <v>5028262</v>
      </c>
      <c r="E222" s="408" t="str">
        <f>'Σύνολο έργων  αναλυτικά'!E226</f>
        <v>Προμήθεια, τοποθέτηση και θέση σε λειτουργιά Η/Μ εξοπλισμού φίλτρανσης σε υδρευτική γεώτρηση της Τ.Κ. Καταχα του Δήμου Πύδνας - Κολινδρού</v>
      </c>
      <c r="F222" s="407" t="str">
        <f>'Σύνολο έργων  αναλυτικά'!F226</f>
        <v>Κεντρικής Μακεδονίας</v>
      </c>
      <c r="G222" s="409">
        <f>'Σύνολο έργων  αναλυτικά'!G226</f>
        <v>266108</v>
      </c>
      <c r="H222" s="410">
        <f>'Σύνολο έργων  αναλυτικά'!H226</f>
        <v>0</v>
      </c>
      <c r="I222" s="411">
        <f>'Σύνολο έργων  αναλυτικά'!I226</f>
        <v>0</v>
      </c>
      <c r="J222" s="411">
        <f>'Σύνολο έργων  αναλυτικά'!J226</f>
        <v>0</v>
      </c>
      <c r="K222" s="410">
        <f>'Σύνολο έργων  αναλυτικά'!K226</f>
        <v>266108</v>
      </c>
      <c r="L222" s="410">
        <f>'Σύνολο έργων  αναλυτικά'!L226</f>
        <v>0</v>
      </c>
      <c r="M222" s="410">
        <f>'Σύνολο έργων  αναλυτικά'!M226</f>
        <v>0</v>
      </c>
      <c r="N222" s="410">
        <f>'Σύνολο έργων  αναλυτικά'!N226</f>
        <v>0</v>
      </c>
      <c r="O222" s="412">
        <f>'Σύνολο έργων  αναλυτικά'!O226</f>
        <v>0</v>
      </c>
      <c r="P222" s="410">
        <f>'Σύνολο έργων  αναλυτικά'!P226</f>
        <v>0</v>
      </c>
      <c r="Q222" s="413">
        <f>'Σύνολο έργων  αναλυτικά'!Q226</f>
        <v>0</v>
      </c>
      <c r="R222" s="413">
        <f>'Σύνολο έργων  αναλυτικά'!R226</f>
        <v>170000</v>
      </c>
      <c r="S222" s="424">
        <f t="shared" si="13"/>
        <v>266108</v>
      </c>
      <c r="T222" s="424">
        <f t="shared" si="14"/>
        <v>0</v>
      </c>
    </row>
    <row r="223" spans="1:20" s="6" customFormat="1" ht="40.5" customHeight="1" x14ac:dyDescent="0.25">
      <c r="A223" s="406">
        <f>'Σύνολο έργων  αναλυτικά'!A227</f>
        <v>221</v>
      </c>
      <c r="B223" s="407" t="str">
        <f>'Σύνολο έργων  αναλυτικά'!B227</f>
        <v>2040113-Ε.Υ.Δ. Ε.Π. ΠΕΡΙΦΕΡΕΙΑΣ ΚΕΝΤΡΙΚΗΣ ΜΑΚΕΔΟΝΙΑΣ</v>
      </c>
      <c r="C223" s="408" t="str">
        <f>'Σύνολο έργων  αναλυτικά'!C227</f>
        <v>4040202-ΔΗΜΟΤΙΚΗ ΕΠΙΧΕΙΡΗΣΗ ΥΔΡΕΥΣΗΣ ΚΑΙ ΑΠΟΧΕΤΕΥΣΗΣ (ΔΕΥΑ) ΒΕΡΟΙΑΣ</v>
      </c>
      <c r="D223" s="406">
        <f>'Σύνολο έργων  αναλυτικά'!D227</f>
        <v>5029337</v>
      </c>
      <c r="E223" s="408" t="str">
        <f>'Σύνολο έργων  αναλυτικά'!E227</f>
        <v>Σύνταξη Γενικού Σχεδίου Ύδρευσης (Master Plan) και υλοποίηση Σχεδίου Ασφαλείας Νερού Δήμου Βέροιας</v>
      </c>
      <c r="F223" s="407" t="str">
        <f>'Σύνολο έργων  αναλυτικά'!F227</f>
        <v>Κεντρικής Μακεδονίας</v>
      </c>
      <c r="G223" s="409">
        <f>'Σύνολο έργων  αναλυτικά'!G227</f>
        <v>221134.65</v>
      </c>
      <c r="H223" s="410">
        <f>'Σύνολο έργων  αναλυτικά'!H227</f>
        <v>0</v>
      </c>
      <c r="I223" s="411">
        <f>'Σύνολο έργων  αναλυτικά'!I227</f>
        <v>0</v>
      </c>
      <c r="J223" s="411">
        <f>'Σύνολο έργων  αναλυτικά'!J227</f>
        <v>0</v>
      </c>
      <c r="K223" s="410">
        <f>'Σύνολο έργων  αναλυτικά'!K227</f>
        <v>0</v>
      </c>
      <c r="L223" s="410">
        <f>'Σύνολο έργων  αναλυτικά'!L227</f>
        <v>0</v>
      </c>
      <c r="M223" s="410">
        <f>'Σύνολο έργων  αναλυτικά'!M227</f>
        <v>0</v>
      </c>
      <c r="N223" s="410">
        <f>'Σύνολο έργων  αναλυτικά'!N227</f>
        <v>221134.65</v>
      </c>
      <c r="O223" s="412">
        <f>'Σύνολο έργων  αναλυτικά'!O227</f>
        <v>0</v>
      </c>
      <c r="P223" s="410">
        <f>'Σύνολο έργων  αναλυτικά'!P227</f>
        <v>0</v>
      </c>
      <c r="Q223" s="413">
        <f>'Σύνολο έργων  αναλυτικά'!Q227</f>
        <v>0</v>
      </c>
      <c r="R223" s="413">
        <f>'Σύνολο έργων  αναλυτικά'!R227</f>
        <v>165822.45000000001</v>
      </c>
      <c r="S223" s="424">
        <f t="shared" si="13"/>
        <v>221134.65</v>
      </c>
      <c r="T223" s="424">
        <f t="shared" si="14"/>
        <v>0</v>
      </c>
    </row>
    <row r="224" spans="1:20" s="6" customFormat="1" ht="40.5" customHeight="1" x14ac:dyDescent="0.25">
      <c r="A224" s="406">
        <f>'Σύνολο έργων  αναλυτικά'!A228</f>
        <v>222</v>
      </c>
      <c r="B224" s="407" t="str">
        <f>'Σύνολο έργων  αναλυτικά'!B228</f>
        <v>2040113-Ε.Υ.Δ. Ε.Π. ΠΕΡΙΦΕΡΕΙΑΣ ΚΕΝΤΡΙΚΗΣ ΜΑΚΕΔΟΝΙΑΣ</v>
      </c>
      <c r="C224" s="408" t="str">
        <f>'Σύνολο έργων  αναλυτικά'!C228</f>
        <v>40119176-ΔΗΜΟΣ ΘΕΡΜΗΣ</v>
      </c>
      <c r="D224" s="406">
        <f>'Σύνολο έργων  αναλυτικά'!D228</f>
        <v>5029681</v>
      </c>
      <c r="E224" s="408" t="str">
        <f>'Σύνολο έργων  αναλυτικά'!E228</f>
        <v>Σύνταξη Γενικού Σχεδίου Ύδρευσης (Master Plan)  και Υλοποίηση Σχεδίου Ασφάλειας Νερού ΔΕΥΑ ΘΕΡΜΗΣ</v>
      </c>
      <c r="F224" s="407" t="str">
        <f>'Σύνολο έργων  αναλυτικά'!F228</f>
        <v>Κεντρικής Μακεδονίας</v>
      </c>
      <c r="G224" s="409">
        <f>'Σύνολο έργων  αναλυτικά'!G228</f>
        <v>272594.84999999998</v>
      </c>
      <c r="H224" s="410">
        <f>'Σύνολο έργων  αναλυτικά'!H228</f>
        <v>0</v>
      </c>
      <c r="I224" s="411">
        <f>'Σύνολο έργων  αναλυτικά'!I228</f>
        <v>0</v>
      </c>
      <c r="J224" s="411">
        <f>'Σύνολο έργων  αναλυτικά'!J228</f>
        <v>0</v>
      </c>
      <c r="K224" s="410">
        <f>'Σύνολο έργων  αναλυτικά'!K228</f>
        <v>0</v>
      </c>
      <c r="L224" s="410">
        <f>'Σύνολο έργων  αναλυτικά'!L228</f>
        <v>0</v>
      </c>
      <c r="M224" s="410">
        <f>'Σύνολο έργων  αναλυτικά'!M228</f>
        <v>0</v>
      </c>
      <c r="N224" s="410">
        <f>'Σύνολο έργων  αναλυτικά'!N228</f>
        <v>272594.84999999998</v>
      </c>
      <c r="O224" s="412">
        <f>'Σύνολο έργων  αναλυτικά'!O228</f>
        <v>0</v>
      </c>
      <c r="P224" s="410">
        <f>'Σύνολο έργων  αναλυτικά'!P228</f>
        <v>0</v>
      </c>
      <c r="Q224" s="413">
        <f>'Σύνολο έργων  αναλυτικά'!Q228</f>
        <v>0</v>
      </c>
      <c r="R224" s="413">
        <f>'Σύνολο έργων  αναλυτικά'!R228</f>
        <v>200000</v>
      </c>
      <c r="S224" s="424">
        <f t="shared" si="13"/>
        <v>272594.84999999998</v>
      </c>
      <c r="T224" s="424">
        <f t="shared" si="14"/>
        <v>0</v>
      </c>
    </row>
    <row r="225" spans="1:20" s="6" customFormat="1" ht="40.5" customHeight="1" x14ac:dyDescent="0.25">
      <c r="A225" s="406">
        <f>'Σύνολο έργων  αναλυτικά'!A229</f>
        <v>223</v>
      </c>
      <c r="B225" s="407" t="str">
        <f>'Σύνολο έργων  αναλυτικά'!B229</f>
        <v>2040113-Ε.Υ.Δ. Ε.Π. ΠΕΡΙΦΕΡΕΙΑΣ ΚΕΝΤΡΙΚΗΣ ΜΑΚΕΔΟΝΙΑΣ</v>
      </c>
      <c r="C225" s="408" t="str">
        <f>'Σύνολο έργων  αναλυτικά'!C229</f>
        <v>4040207-ΔΕΥΑ  ΣΕΡΡΩΝ</v>
      </c>
      <c r="D225" s="406">
        <f>'Σύνολο έργων  αναλυτικά'!D229</f>
        <v>5030080</v>
      </c>
      <c r="E225" s="408" t="str">
        <f>'Σύνολο έργων  αναλυτικά'!E229</f>
        <v>Βελτίωση της διαχείρισης των υδατικών πόρων και ανάπτυξη υποδομών ΔΕΥΑ Σερρών</v>
      </c>
      <c r="F225" s="407" t="str">
        <f>'Σύνολο έργων  αναλυτικά'!F229</f>
        <v>Κεντρικής Μακεδονίας</v>
      </c>
      <c r="G225" s="409">
        <f>'Σύνολο έργων  αναλυτικά'!G229</f>
        <v>237303.65</v>
      </c>
      <c r="H225" s="410">
        <f>'Σύνολο έργων  αναλυτικά'!H229</f>
        <v>0</v>
      </c>
      <c r="I225" s="411">
        <f>'Σύνολο έργων  αναλυτικά'!I229</f>
        <v>0</v>
      </c>
      <c r="J225" s="411">
        <f>'Σύνολο έργων  αναλυτικά'!J229</f>
        <v>0</v>
      </c>
      <c r="K225" s="410">
        <f>'Σύνολο έργων  αναλυτικά'!K229</f>
        <v>0</v>
      </c>
      <c r="L225" s="410">
        <f>'Σύνολο έργων  αναλυτικά'!L229</f>
        <v>0</v>
      </c>
      <c r="M225" s="410">
        <f>'Σύνολο έργων  αναλυτικά'!M229</f>
        <v>0</v>
      </c>
      <c r="N225" s="410">
        <f>'Σύνολο έργων  αναλυτικά'!N229</f>
        <v>237303.65</v>
      </c>
      <c r="O225" s="412">
        <f>'Σύνολο έργων  αναλυτικά'!O229</f>
        <v>0</v>
      </c>
      <c r="P225" s="410">
        <f>'Σύνολο έργων  αναλυτικά'!P229</f>
        <v>0</v>
      </c>
      <c r="Q225" s="413">
        <f>'Σύνολο έργων  αναλυτικά'!Q229</f>
        <v>186742.89</v>
      </c>
      <c r="R225" s="413">
        <f>'Σύνολο έργων  αναλυτικά'!R229</f>
        <v>186742.89</v>
      </c>
      <c r="S225" s="424">
        <f t="shared" si="13"/>
        <v>237303.65</v>
      </c>
      <c r="T225" s="424">
        <f t="shared" si="14"/>
        <v>0</v>
      </c>
    </row>
    <row r="226" spans="1:20" s="6" customFormat="1" ht="40.5" customHeight="1" x14ac:dyDescent="0.25">
      <c r="A226" s="406">
        <f>'Σύνολο έργων  αναλυτικά'!A230</f>
        <v>224</v>
      </c>
      <c r="B226" s="407" t="str">
        <f>'Σύνολο έργων  αναλυτικά'!B230</f>
        <v>2040113-Ε.Υ.Δ. Ε.Π. ΠΕΡΙΦΕΡΕΙΑΣ ΚΕΝΤΡΙΚΗΣ ΜΑΚΕΔΟΝΙΑΣ</v>
      </c>
      <c r="C226" s="408" t="str">
        <f>'Σύνολο έργων  αναλυτικά'!C230</f>
        <v>4040205-ΔΕΥΑ ΚΑΤΕΡΙΝΗΣ</v>
      </c>
      <c r="D226" s="406">
        <f>'Σύνολο έργων  αναλυτικά'!D230</f>
        <v>5030111</v>
      </c>
      <c r="E226" s="408" t="str">
        <f>'Σύνολο έργων  αναλυτικά'!E230</f>
        <v>Σύνταξη Γενικού Σχεδίου Ύδρευσης (Master Plan) και υλοποίηση Σχεδίου Ασφαλείας Νερού Δ.Ε.Υ.Α. Κατερίνης</v>
      </c>
      <c r="F226" s="407" t="str">
        <f>'Σύνολο έργων  αναλυτικά'!F230</f>
        <v>Κεντρικής Μακεδονίας</v>
      </c>
      <c r="G226" s="409">
        <f>'Σύνολο έργων  αναλυτικά'!G230</f>
        <v>266030.65000000002</v>
      </c>
      <c r="H226" s="410">
        <f>'Σύνολο έργων  αναλυτικά'!H230</f>
        <v>0</v>
      </c>
      <c r="I226" s="411">
        <f>'Σύνολο έργων  αναλυτικά'!I230</f>
        <v>0</v>
      </c>
      <c r="J226" s="411">
        <f>'Σύνολο έργων  αναλυτικά'!J230</f>
        <v>0</v>
      </c>
      <c r="K226" s="410">
        <f>'Σύνολο έργων  αναλυτικά'!K230</f>
        <v>0</v>
      </c>
      <c r="L226" s="410">
        <f>'Σύνολο έργων  αναλυτικά'!L230</f>
        <v>0</v>
      </c>
      <c r="M226" s="410">
        <f>'Σύνολο έργων  αναλυτικά'!M230</f>
        <v>0</v>
      </c>
      <c r="N226" s="410">
        <f>'Σύνολο έργων  αναλυτικά'!N230</f>
        <v>266030.65000000002</v>
      </c>
      <c r="O226" s="412">
        <f>'Σύνολο έργων  αναλυτικά'!O230</f>
        <v>0</v>
      </c>
      <c r="P226" s="410">
        <f>'Σύνολο έργων  αναλυτικά'!P230</f>
        <v>0</v>
      </c>
      <c r="Q226" s="413">
        <f>'Σύνολο έργων  αναλυτικά'!Q230</f>
        <v>0</v>
      </c>
      <c r="R226" s="413">
        <f>'Σύνολο έργων  αναλυτικά'!R230</f>
        <v>97488.180000000008</v>
      </c>
      <c r="S226" s="424">
        <f t="shared" si="13"/>
        <v>266030.65000000002</v>
      </c>
      <c r="T226" s="424">
        <f t="shared" si="14"/>
        <v>0</v>
      </c>
    </row>
    <row r="227" spans="1:20" s="6" customFormat="1" ht="40.5" customHeight="1" x14ac:dyDescent="0.25">
      <c r="A227" s="406">
        <f>'Σύνολο έργων  αναλυτικά'!A231</f>
        <v>225</v>
      </c>
      <c r="B227" s="407" t="str">
        <f>'Σύνολο έργων  αναλυτικά'!B231</f>
        <v>2040113-Ε.Υ.Δ. Ε.Π. ΠΕΡΙΦΕΡΕΙΑΣ ΚΕΝΤΡΙΚΗΣ ΜΑΚΕΔΟΝΙΑΣ</v>
      </c>
      <c r="C227" s="408" t="str">
        <f>'Σύνολο έργων  αναλυτικά'!C231</f>
        <v>40116078-ΔΗΜΟΣ ΑΛΕΞΑΝΔΡΕΙΑΣ</v>
      </c>
      <c r="D227" s="406">
        <f>'Σύνολο έργων  αναλυτικά'!D231</f>
        <v>5030239</v>
      </c>
      <c r="E227" s="408" t="str">
        <f>'Σύνολο έργων  αναλυτικά'!E231</f>
        <v>Σύνταξη Γενικού Σχεδίου Ύδρευσης και υλοποίηση Σχεδίου Ασφάλειας Νερού Δήμου Αλεξάνδρειας</v>
      </c>
      <c r="F227" s="407" t="str">
        <f>'Σύνολο έργων  αναλυτικά'!F231</f>
        <v>Κεντρικής Μακεδονίας</v>
      </c>
      <c r="G227" s="409">
        <f>'Σύνολο έργων  αναλυτικά'!G231</f>
        <v>251155.4</v>
      </c>
      <c r="H227" s="410">
        <f>'Σύνολο έργων  αναλυτικά'!H231</f>
        <v>0</v>
      </c>
      <c r="I227" s="411">
        <f>'Σύνολο έργων  αναλυτικά'!I231</f>
        <v>0</v>
      </c>
      <c r="J227" s="411">
        <f>'Σύνολο έργων  αναλυτικά'!J231</f>
        <v>0</v>
      </c>
      <c r="K227" s="410">
        <f>'Σύνολο έργων  αναλυτικά'!K231</f>
        <v>0</v>
      </c>
      <c r="L227" s="410">
        <f>'Σύνολο έργων  αναλυτικά'!L231</f>
        <v>0</v>
      </c>
      <c r="M227" s="410">
        <f>'Σύνολο έργων  αναλυτικά'!M231</f>
        <v>0</v>
      </c>
      <c r="N227" s="410">
        <f>'Σύνολο έργων  αναλυτικά'!N231</f>
        <v>251155.4</v>
      </c>
      <c r="O227" s="412">
        <f>'Σύνολο έργων  αναλυτικά'!O231</f>
        <v>0</v>
      </c>
      <c r="P227" s="410">
        <f>'Σύνολο έργων  αναλυτικά'!P231</f>
        <v>0</v>
      </c>
      <c r="Q227" s="413">
        <f>'Σύνολο έργων  αναλυτικά'!Q231</f>
        <v>34601.78</v>
      </c>
      <c r="R227" s="413">
        <f>'Σύνολο έργων  αναλυτικά'!R231</f>
        <v>154214.10999999999</v>
      </c>
      <c r="S227" s="424">
        <f t="shared" si="13"/>
        <v>251155.4</v>
      </c>
      <c r="T227" s="424">
        <f t="shared" si="14"/>
        <v>0</v>
      </c>
    </row>
    <row r="228" spans="1:20" s="6" customFormat="1" ht="40.5" customHeight="1" x14ac:dyDescent="0.25">
      <c r="A228" s="406">
        <f>'Σύνολο έργων  αναλυτικά'!A232</f>
        <v>226</v>
      </c>
      <c r="B228" s="407" t="str">
        <f>'Σύνολο έργων  αναλυτικά'!B232</f>
        <v>2040113-Ε.Υ.Δ. Ε.Π. ΠΕΡΙΦΕΡΕΙΑΣ ΚΕΝΤΡΙΚΗΣ ΜΑΚΕΔΟΝΙΑΣ</v>
      </c>
      <c r="C228" s="408" t="str">
        <f>'Σύνολο έργων  αναλυτικά'!C232</f>
        <v>40119174-ΔΗΜΟΣ ΔΕΛΤΑ</v>
      </c>
      <c r="D228" s="406">
        <f>'Σύνολο έργων  αναλυτικά'!D232</f>
        <v>5030404</v>
      </c>
      <c r="E228" s="408" t="str">
        <f>'Σύνολο έργων  αναλυτικά'!E232</f>
        <v>Σύνταξη/ Επικαιροποίηση Γενικού  Σχεδίου Ύδρευσης (Master Plan) και υλοποίηση Σχεδίου Ασφαλείας Νερού Δήμου Δέλτα</v>
      </c>
      <c r="F228" s="407" t="str">
        <f>'Σύνολο έργων  αναλυτικά'!F232</f>
        <v>Κεντρικής Μακεδονίας</v>
      </c>
      <c r="G228" s="409">
        <f>'Σύνολο έργων  αναλυτικά'!G232</f>
        <v>202194.15</v>
      </c>
      <c r="H228" s="410">
        <f>'Σύνολο έργων  αναλυτικά'!H232</f>
        <v>0</v>
      </c>
      <c r="I228" s="411">
        <f>'Σύνολο έργων  αναλυτικά'!I232</f>
        <v>0</v>
      </c>
      <c r="J228" s="411">
        <f>'Σύνολο έργων  αναλυτικά'!J232</f>
        <v>0</v>
      </c>
      <c r="K228" s="410">
        <f>'Σύνολο έργων  αναλυτικά'!K232</f>
        <v>0</v>
      </c>
      <c r="L228" s="410">
        <f>'Σύνολο έργων  αναλυτικά'!L232</f>
        <v>0</v>
      </c>
      <c r="M228" s="410">
        <f>'Σύνολο έργων  αναλυτικά'!M232</f>
        <v>0</v>
      </c>
      <c r="N228" s="410">
        <f>'Σύνολο έργων  αναλυτικά'!N232</f>
        <v>202194.15</v>
      </c>
      <c r="O228" s="412">
        <f>'Σύνολο έργων  αναλυτικά'!O232</f>
        <v>0</v>
      </c>
      <c r="P228" s="410">
        <f>'Σύνολο έργων  αναλυτικά'!P232</f>
        <v>0</v>
      </c>
      <c r="Q228" s="413">
        <f>'Σύνολο έργων  αναλυτικά'!Q232</f>
        <v>0</v>
      </c>
      <c r="R228" s="413">
        <f>'Σύνολο έργων  αναλυτικά'!R232</f>
        <v>180000</v>
      </c>
      <c r="S228" s="424">
        <f t="shared" si="13"/>
        <v>202194.15</v>
      </c>
      <c r="T228" s="424">
        <f t="shared" si="14"/>
        <v>0</v>
      </c>
    </row>
    <row r="229" spans="1:20" s="6" customFormat="1" ht="40.5" customHeight="1" x14ac:dyDescent="0.25">
      <c r="A229" s="406">
        <f>'Σύνολο έργων  αναλυτικά'!A233</f>
        <v>227</v>
      </c>
      <c r="B229" s="407" t="str">
        <f>'Σύνολο έργων  αναλυτικά'!B233</f>
        <v>2040113-Ε.Υ.Δ. Ε.Π. ΠΕΡΙΦΕΡΕΙΑΣ ΚΕΝΤΡΙΚΗΣ ΜΑΚΕΔΟΝΙΑΣ</v>
      </c>
      <c r="C229" s="408" t="str">
        <f>'Σύνολο έργων  αναλυτικά'!C233</f>
        <v>4040293-ΔΗΜΟΤΙΚΗ ΕΠΙΧΕΙΡΗΣΗ ΥΔΡΕΥΣΗΣ ΑΠΟΧΕΤΕΥΣΗΣ ΚΙΛΚΙΣ</v>
      </c>
      <c r="D229" s="406">
        <f>'Σύνολο έργων  αναλυτικά'!D233</f>
        <v>5030411</v>
      </c>
      <c r="E229" s="408" t="str">
        <f>'Σύνολο έργων  αναλυτικά'!E233</f>
        <v>Σύνταξη  Γενικών Σχεδίων Ύδρευσης και υλοποίηση Σχεδίων Ασφάλειας Νερού ΔΕΥΑ Κιλκίς</v>
      </c>
      <c r="F229" s="407" t="str">
        <f>'Σύνολο έργων  αναλυτικά'!F233</f>
        <v>Κεντρικής Μακεδονίας</v>
      </c>
      <c r="G229" s="409">
        <f>'Σύνολο έργων  αναλυτικά'!G233</f>
        <v>196363.65</v>
      </c>
      <c r="H229" s="410">
        <f>'Σύνολο έργων  αναλυτικά'!H233</f>
        <v>0</v>
      </c>
      <c r="I229" s="411">
        <f>'Σύνολο έργων  αναλυτικά'!I233</f>
        <v>0</v>
      </c>
      <c r="J229" s="411">
        <f>'Σύνολο έργων  αναλυτικά'!J233</f>
        <v>0</v>
      </c>
      <c r="K229" s="410">
        <f>'Σύνολο έργων  αναλυτικά'!K233</f>
        <v>0</v>
      </c>
      <c r="L229" s="410">
        <f>'Σύνολο έργων  αναλυτικά'!L233</f>
        <v>0</v>
      </c>
      <c r="M229" s="410">
        <f>'Σύνολο έργων  αναλυτικά'!M233</f>
        <v>0</v>
      </c>
      <c r="N229" s="410">
        <f>'Σύνολο έργων  αναλυτικά'!N233</f>
        <v>196363.65</v>
      </c>
      <c r="O229" s="412">
        <f>'Σύνολο έργων  αναλυτικά'!O233</f>
        <v>0</v>
      </c>
      <c r="P229" s="410">
        <f>'Σύνολο έργων  αναλυτικά'!P233</f>
        <v>0</v>
      </c>
      <c r="Q229" s="413">
        <f>'Σύνολο έργων  αναλυτικά'!Q233</f>
        <v>0</v>
      </c>
      <c r="R229" s="413">
        <f>'Σύνολο έργων  αναλυτικά'!R233</f>
        <v>130000</v>
      </c>
      <c r="S229" s="424">
        <f t="shared" si="13"/>
        <v>196363.65</v>
      </c>
      <c r="T229" s="424">
        <f t="shared" si="14"/>
        <v>0</v>
      </c>
    </row>
    <row r="230" spans="1:20" s="6" customFormat="1" ht="40.5" customHeight="1" x14ac:dyDescent="0.25">
      <c r="A230" s="406">
        <f>'Σύνολο έργων  αναλυτικά'!A234</f>
        <v>228</v>
      </c>
      <c r="B230" s="407" t="str">
        <f>'Σύνολο έργων  αναλυτικά'!B234</f>
        <v>2040113-Ε.Υ.Δ. Ε.Π. ΠΕΡΙΦΕΡΕΙΑΣ ΚΕΝΤΡΙΚΗΣ ΜΑΚΕΔΟΝΙΑΣ</v>
      </c>
      <c r="C230" s="408" t="str">
        <f>'Σύνολο έργων  αναλυτικά'!C234</f>
        <v>404020796-ΔΗΜΟΤΙΚΗ ΕΠΙΧΕΙΡΗΣΗ ΥΔΡΕΥΣΗΣ ΑΠΟΧΕΤΕΥΣΗΣ ΠΕΛΛΑΣ (Δ.Ε.Υ.Α.Π.)</v>
      </c>
      <c r="D230" s="406">
        <f>'Σύνολο έργων  αναλυτικά'!D234</f>
        <v>5030420</v>
      </c>
      <c r="E230" s="408" t="str">
        <f>'Σύνολο έργων  αναλυτικά'!E234</f>
        <v>Εκπόνηση μελέτης για την σύνταξη γενικού σχεδίου ύδρευσης (master-plan) της Δ.Ε.Υ.Α. Πέλλας και εκπόνηση μελέτης για την υλοποίηση σχεδίου ασφαλείας νερού της Δ.Ε.Υ.Α. Πέλλας</v>
      </c>
      <c r="F230" s="407" t="str">
        <f>'Σύνολο έργων  αναλυτικά'!F234</f>
        <v>Κεντρικής Μακεδονίας</v>
      </c>
      <c r="G230" s="409">
        <f>'Σύνολο έργων  αναλυτικά'!G234</f>
        <v>266203.15000000002</v>
      </c>
      <c r="H230" s="410">
        <f>'Σύνολο έργων  αναλυτικά'!H234</f>
        <v>0</v>
      </c>
      <c r="I230" s="411">
        <f>'Σύνολο έργων  αναλυτικά'!I234</f>
        <v>0</v>
      </c>
      <c r="J230" s="411">
        <f>'Σύνολο έργων  αναλυτικά'!J234</f>
        <v>0</v>
      </c>
      <c r="K230" s="410">
        <f>'Σύνολο έργων  αναλυτικά'!K234</f>
        <v>0</v>
      </c>
      <c r="L230" s="410">
        <f>'Σύνολο έργων  αναλυτικά'!L234</f>
        <v>0</v>
      </c>
      <c r="M230" s="410">
        <f>'Σύνολο έργων  αναλυτικά'!M234</f>
        <v>0</v>
      </c>
      <c r="N230" s="410">
        <f>'Σύνολο έργων  αναλυτικά'!N234</f>
        <v>266203.15000000002</v>
      </c>
      <c r="O230" s="412">
        <f>'Σύνολο έργων  αναλυτικά'!O234</f>
        <v>0</v>
      </c>
      <c r="P230" s="410">
        <f>'Σύνολο έργων  αναλυτικά'!P234</f>
        <v>0</v>
      </c>
      <c r="Q230" s="413">
        <f>'Σύνολο έργων  αναλυτικά'!Q234</f>
        <v>0</v>
      </c>
      <c r="R230" s="413">
        <f>'Σύνολο έργων  αναλυτικά'!R234</f>
        <v>219000</v>
      </c>
      <c r="S230" s="424">
        <f t="shared" si="13"/>
        <v>266203.15000000002</v>
      </c>
      <c r="T230" s="424">
        <f t="shared" si="14"/>
        <v>0</v>
      </c>
    </row>
    <row r="231" spans="1:20" s="6" customFormat="1" ht="40.5" customHeight="1" x14ac:dyDescent="0.25">
      <c r="A231" s="406">
        <f>'Σύνολο έργων  αναλυτικά'!A235</f>
        <v>229</v>
      </c>
      <c r="B231" s="407" t="str">
        <f>'Σύνολο έργων  αναλυτικά'!B235</f>
        <v>2040113-Ε.Υ.Δ. Ε.Π. ΠΕΡΙΦΕΡΕΙΑΣ ΚΕΝΤΡΙΚΗΣ ΜΑΚΕΔΟΝΙΑΣ</v>
      </c>
      <c r="C231" s="408" t="str">
        <f>'Σύνολο έργων  αναλυτικά'!C235</f>
        <v>40402058-ΔΕΥΑ ΛΑΓΚΑΔΑ</v>
      </c>
      <c r="D231" s="406">
        <f>'Σύνολο έργων  αναλυτικά'!D235</f>
        <v>5032749</v>
      </c>
      <c r="E231" s="408" t="str">
        <f>'Σύνολο έργων  αναλυτικά'!E235</f>
        <v>Μελέτη γενικού σχεδίου ύδρευσης (master plan) και υλοποίηση Σχεδίου Ασφάλειας Νερού ΔΕΥΑ Λαγκαδά</v>
      </c>
      <c r="F231" s="407" t="str">
        <f>'Σύνολο έργων  αναλυτικά'!F235</f>
        <v>Κεντρικής Μακεδονίας</v>
      </c>
      <c r="G231" s="409">
        <f>'Σύνολο έργων  αναλυτικά'!G235</f>
        <v>245784.9</v>
      </c>
      <c r="H231" s="410">
        <f>'Σύνολο έργων  αναλυτικά'!H235</f>
        <v>0</v>
      </c>
      <c r="I231" s="411">
        <f>'Σύνολο έργων  αναλυτικά'!I235</f>
        <v>0</v>
      </c>
      <c r="J231" s="411">
        <f>'Σύνολο έργων  αναλυτικά'!J235</f>
        <v>0</v>
      </c>
      <c r="K231" s="410">
        <f>'Σύνολο έργων  αναλυτικά'!K235</f>
        <v>0</v>
      </c>
      <c r="L231" s="410">
        <f>'Σύνολο έργων  αναλυτικά'!L235</f>
        <v>0</v>
      </c>
      <c r="M231" s="410">
        <f>'Σύνολο έργων  αναλυτικά'!M235</f>
        <v>0</v>
      </c>
      <c r="N231" s="410">
        <f>'Σύνολο έργων  αναλυτικά'!N235</f>
        <v>245784.9</v>
      </c>
      <c r="O231" s="412">
        <f>'Σύνολο έργων  αναλυτικά'!O235</f>
        <v>0</v>
      </c>
      <c r="P231" s="410">
        <f>'Σύνολο έργων  αναλυτικά'!P235</f>
        <v>0</v>
      </c>
      <c r="Q231" s="413">
        <f>'Σύνολο έργων  αναλυτικά'!Q235</f>
        <v>0</v>
      </c>
      <c r="R231" s="413">
        <f>'Σύνολο έργων  αναλυτικά'!R235</f>
        <v>153000</v>
      </c>
      <c r="S231" s="424">
        <f t="shared" si="13"/>
        <v>245784.9</v>
      </c>
      <c r="T231" s="424">
        <f t="shared" si="14"/>
        <v>0</v>
      </c>
    </row>
    <row r="232" spans="1:20" s="6" customFormat="1" ht="40.5" customHeight="1" x14ac:dyDescent="0.25">
      <c r="A232" s="406">
        <f>'Σύνολο έργων  αναλυτικά'!A236</f>
        <v>230</v>
      </c>
      <c r="B232" s="407" t="str">
        <f>'Σύνολο έργων  αναλυτικά'!B236</f>
        <v>2040113-Ε.Υ.Δ. Ε.Π. ΠΕΡΙΦΕΡΕΙΑΣ ΚΕΝΤΡΙΚΗΣ ΜΑΚΕΔΟΝΙΑΣ</v>
      </c>
      <c r="C232" s="408" t="str">
        <f>'Σύνολο έργων  αναλυτικά'!C236</f>
        <v>40119175-ΔΗΜΟΣ ΘΕΡΜΑΪΚΟΥ</v>
      </c>
      <c r="D232" s="406">
        <f>'Σύνολο έργων  αναλυτικά'!D236</f>
        <v>5032890</v>
      </c>
      <c r="E232" s="408" t="str">
        <f>'Σύνολο έργων  αναλυτικά'!E236</f>
        <v>«Σύνταξη Γενικού Σχεδίου Ύδρευσης (Master Plan) και Υλοποίηση Σχεδίου Ασφάλειας Νερού ΔΕΥΑ Θερμαϊκού</v>
      </c>
      <c r="F232" s="407" t="str">
        <f>'Σύνολο έργων  αναλυτικά'!F236</f>
        <v>Κεντρικής Μακεδονίας</v>
      </c>
      <c r="G232" s="409">
        <f>'Σύνολο έργων  αναλυτικά'!G236</f>
        <v>247580.05</v>
      </c>
      <c r="H232" s="410">
        <f>'Σύνολο έργων  αναλυτικά'!H236</f>
        <v>0</v>
      </c>
      <c r="I232" s="411">
        <f>'Σύνολο έργων  αναλυτικά'!I236</f>
        <v>0</v>
      </c>
      <c r="J232" s="411">
        <f>'Σύνολο έργων  αναλυτικά'!J236</f>
        <v>0</v>
      </c>
      <c r="K232" s="410">
        <f>'Σύνολο έργων  αναλυτικά'!K236</f>
        <v>0</v>
      </c>
      <c r="L232" s="410">
        <f>'Σύνολο έργων  αναλυτικά'!L236</f>
        <v>0</v>
      </c>
      <c r="M232" s="410">
        <f>'Σύνολο έργων  αναλυτικά'!M236</f>
        <v>0</v>
      </c>
      <c r="N232" s="410">
        <f>'Σύνολο έργων  αναλυτικά'!N236</f>
        <v>247580.05</v>
      </c>
      <c r="O232" s="412">
        <f>'Σύνολο έργων  αναλυτικά'!O236</f>
        <v>0</v>
      </c>
      <c r="P232" s="410">
        <f>'Σύνολο έργων  αναλυτικά'!P236</f>
        <v>0</v>
      </c>
      <c r="Q232" s="413">
        <f>'Σύνολο έργων  αναλυτικά'!Q236</f>
        <v>0</v>
      </c>
      <c r="R232" s="413">
        <f>'Σύνολο έργων  αναλυτικά'!R236</f>
        <v>200000</v>
      </c>
      <c r="S232" s="424">
        <f t="shared" si="13"/>
        <v>247580.05</v>
      </c>
      <c r="T232" s="424">
        <f t="shared" si="14"/>
        <v>0</v>
      </c>
    </row>
    <row r="233" spans="1:20" s="6" customFormat="1" ht="40.5" customHeight="1" x14ac:dyDescent="0.25">
      <c r="A233" s="406">
        <f>'Σύνολο έργων  αναλυτικά'!A237</f>
        <v>231</v>
      </c>
      <c r="B233" s="407" t="str">
        <f>'Σύνολο έργων  αναλυτικά'!B237</f>
        <v>2040115-Ε.Υ.Δ. Ε.Π. ΠΕΡΙΦΕΡΕΙΑΣ ΗΠΕΙΡΟΥ</v>
      </c>
      <c r="C233" s="408" t="str">
        <f>'Σύνολο έργων  αναλυτικά'!C237</f>
        <v>40140079-ΔΗΜΟΣ ΠΡΕΒΕΖΑΣ</v>
      </c>
      <c r="D233" s="406">
        <f>'Σύνολο έργων  αναλυτικά'!D237</f>
        <v>5000140</v>
      </c>
      <c r="E233" s="408" t="str">
        <f>'Σύνολο έργων  αναλυτικά'!E237</f>
        <v>ΚΑΤΑΣΚΕΥΗ ΑΓΩΓΟΥ ΥΔΡΕΥΣΗΣ ΑΠΟ ΔΙΑΣΤΑΥΡΩΣΗ ΖΕΦΥΡΟΥ ΕΩΣ ΔΕΞΑΜΕΝΕΣ ΚΑΝΑΛΙΟΥ</v>
      </c>
      <c r="F233" s="407" t="str">
        <f>'Σύνολο έργων  αναλυτικά'!F237</f>
        <v>Ηπείρου</v>
      </c>
      <c r="G233" s="409">
        <f>'Σύνολο έργων  αναλυτικά'!G237</f>
        <v>1031220.68</v>
      </c>
      <c r="H233" s="410">
        <f>'Σύνολο έργων  αναλυτικά'!H237</f>
        <v>0</v>
      </c>
      <c r="I233" s="411">
        <f>'Σύνολο έργων  αναλυτικά'!I237</f>
        <v>0</v>
      </c>
      <c r="J233" s="411">
        <f>'Σύνολο έργων  αναλυτικά'!J237</f>
        <v>956220.68</v>
      </c>
      <c r="K233" s="410">
        <f>'Σύνολο έργων  αναλυτικά'!K237</f>
        <v>0</v>
      </c>
      <c r="L233" s="410">
        <f>'Σύνολο έργων  αναλυτικά'!L237</f>
        <v>0</v>
      </c>
      <c r="M233" s="410">
        <f>'Σύνολο έργων  αναλυτικά'!M237</f>
        <v>0</v>
      </c>
      <c r="N233" s="410">
        <f>'Σύνολο έργων  αναλυτικά'!N237</f>
        <v>0</v>
      </c>
      <c r="O233" s="412">
        <f>'Σύνολο έργων  αναλυτικά'!O237</f>
        <v>0</v>
      </c>
      <c r="P233" s="410">
        <f>'Σύνολο έργων  αναλυτικά'!P237</f>
        <v>75000</v>
      </c>
      <c r="Q233" s="413">
        <f>'Σύνολο έργων  αναλυτικά'!Q237</f>
        <v>942184.36006700003</v>
      </c>
      <c r="R233" s="413">
        <f>'Σύνολο έργων  αναλυτικά'!R237</f>
        <v>898461.13</v>
      </c>
      <c r="S233" s="424">
        <f t="shared" si="13"/>
        <v>1031220.68</v>
      </c>
      <c r="T233" s="424">
        <f t="shared" si="14"/>
        <v>0</v>
      </c>
    </row>
    <row r="234" spans="1:20" s="6" customFormat="1" ht="40.5" customHeight="1" x14ac:dyDescent="0.25">
      <c r="A234" s="406">
        <f>'Σύνολο έργων  αναλυτικά'!A238</f>
        <v>232</v>
      </c>
      <c r="B234" s="407" t="str">
        <f>'Σύνολο έργων  αναλυτικά'!B238</f>
        <v>2040115-Ε.Υ.Δ. Ε.Π. ΠΕΡΙΦΕΡΕΙΑΣ ΗΠΕΙΡΟΥ</v>
      </c>
      <c r="C234" s="408" t="str">
        <f>'Σύνολο έργων  αναλυτικά'!C238</f>
        <v>2010004-ΠΕΡΙΦΕΡΕΙΑ ΗΠΕΙΡΟΥ</v>
      </c>
      <c r="D234" s="406">
        <f>'Σύνολο έργων  αναλυτικά'!D238</f>
        <v>5000162</v>
      </c>
      <c r="E234" s="408" t="str">
        <f>'Σύνολο έργων  αναλυτικά'!E238</f>
        <v>Συμπληρωματικά έργα εξωτερικού δικτύου ύδρευσης του Δήμου Πωγωνίου για τα Τ.Δ. Κουκλιών, Μαζαρακίου, Ριαχόβου, Καταρράκτη, Δελβινακίου</v>
      </c>
      <c r="F234" s="407" t="str">
        <f>'Σύνολο έργων  αναλυτικά'!F238</f>
        <v>Ηπείρου</v>
      </c>
      <c r="G234" s="409">
        <f>'Σύνολο έργων  αναλυτικά'!G238</f>
        <v>278222.84000000003</v>
      </c>
      <c r="H234" s="410">
        <f>'Σύνολο έργων  αναλυτικά'!H238</f>
        <v>0</v>
      </c>
      <c r="I234" s="411">
        <f>'Σύνολο έργων  αναλυτικά'!I238</f>
        <v>0</v>
      </c>
      <c r="J234" s="411">
        <f>'Σύνολο έργων  αναλυτικά'!J238</f>
        <v>256652.97</v>
      </c>
      <c r="K234" s="410">
        <f>'Σύνολο έργων  αναλυτικά'!K238</f>
        <v>0</v>
      </c>
      <c r="L234" s="410">
        <f>'Σύνολο έργων  αναλυτικά'!L238</f>
        <v>0</v>
      </c>
      <c r="M234" s="410">
        <f>'Σύνολο έργων  αναλυτικά'!M238</f>
        <v>0</v>
      </c>
      <c r="N234" s="410">
        <f>'Σύνολο έργων  αναλυτικά'!N238</f>
        <v>0</v>
      </c>
      <c r="O234" s="412">
        <f>'Σύνολο έργων  αναλυτικά'!O238</f>
        <v>0</v>
      </c>
      <c r="P234" s="410">
        <f>'Σύνολο έργων  αναλυτικά'!P238</f>
        <v>21569.87</v>
      </c>
      <c r="Q234" s="413">
        <f>'Σύνολο έργων  αναλυτικά'!Q238</f>
        <v>265504.07</v>
      </c>
      <c r="R234" s="413">
        <f>'Σύνολο έργων  αναλυτικά'!R238</f>
        <v>258927.85</v>
      </c>
      <c r="S234" s="424">
        <f t="shared" si="13"/>
        <v>278222.84000000003</v>
      </c>
      <c r="T234" s="424">
        <f t="shared" si="14"/>
        <v>0</v>
      </c>
    </row>
    <row r="235" spans="1:20" s="6" customFormat="1" ht="40.5" customHeight="1" x14ac:dyDescent="0.25">
      <c r="A235" s="406">
        <f>'Σύνολο έργων  αναλυτικά'!A239</f>
        <v>233</v>
      </c>
      <c r="B235" s="407" t="str">
        <f>'Σύνολο έργων  αναλυτικά'!B239</f>
        <v>2040115-Ε.Υ.Δ. Ε.Π. ΠΕΡΙΦΕΡΕΙΑΣ ΗΠΕΙΡΟΥ</v>
      </c>
      <c r="C235" s="408" t="str">
        <f>'Σύνολο έργων  αναλυτικά'!C239</f>
        <v>40120345-ΔΗΜΟΣ ΔΩΔΩΝΗΣ</v>
      </c>
      <c r="D235" s="406">
        <f>'Σύνολο έργων  αναλυτικά'!D239</f>
        <v>5000174</v>
      </c>
      <c r="E235" s="408" t="str">
        <f>'Σύνολο έργων  αναλυτικά'!E239</f>
        <v xml:space="preserve">Κατασκευή εξωτερικού δικτύου ύδρευσης σύνδεσης του Τοπικού Διαμερίσματος Μελιάς </v>
      </c>
      <c r="F235" s="407" t="str">
        <f>'Σύνολο έργων  αναλυτικά'!F239</f>
        <v>Ηπείρου</v>
      </c>
      <c r="G235" s="409">
        <f>'Σύνολο έργων  αναλυτικά'!G239</f>
        <v>149439.87</v>
      </c>
      <c r="H235" s="410">
        <f>'Σύνολο έργων  αναλυτικά'!H239</f>
        <v>0</v>
      </c>
      <c r="I235" s="411">
        <f>'Σύνολο έργων  αναλυτικά'!I239</f>
        <v>0</v>
      </c>
      <c r="J235" s="411">
        <f>'Σύνολο έργων  αναλυτικά'!J239</f>
        <v>127870</v>
      </c>
      <c r="K235" s="410">
        <f>'Σύνολο έργων  αναλυτικά'!K239</f>
        <v>0</v>
      </c>
      <c r="L235" s="410">
        <f>'Σύνολο έργων  αναλυτικά'!L239</f>
        <v>0</v>
      </c>
      <c r="M235" s="410">
        <f>'Σύνολο έργων  αναλυτικά'!M239</f>
        <v>0</v>
      </c>
      <c r="N235" s="410">
        <f>'Σύνολο έργων  αναλυτικά'!N239</f>
        <v>0</v>
      </c>
      <c r="O235" s="412">
        <f>'Σύνολο έργων  αναλυτικά'!O239</f>
        <v>0</v>
      </c>
      <c r="P235" s="410">
        <f>'Σύνολο έργων  αναλυτικά'!P239</f>
        <v>21569.87</v>
      </c>
      <c r="Q235" s="413">
        <f>'Σύνολο έργων  αναλυτικά'!Q239</f>
        <v>127870.07</v>
      </c>
      <c r="R235" s="413">
        <f>'Σύνολο έργων  αναλυτικά'!R239</f>
        <v>127170.18</v>
      </c>
      <c r="S235" s="424">
        <f t="shared" si="13"/>
        <v>149439.87</v>
      </c>
      <c r="T235" s="424">
        <f t="shared" si="14"/>
        <v>0</v>
      </c>
    </row>
    <row r="236" spans="1:20" s="6" customFormat="1" ht="40.5" customHeight="1" x14ac:dyDescent="0.25">
      <c r="A236" s="406">
        <f>'Σύνολο έργων  αναλυτικά'!A240</f>
        <v>234</v>
      </c>
      <c r="B236" s="407" t="str">
        <f>'Σύνολο έργων  αναλυτικά'!B240</f>
        <v>2040115-Ε.Υ.Δ. Ε.Π. ΠΕΡΙΦΕΡΕΙΑΣ ΗΠΕΙΡΟΥ</v>
      </c>
      <c r="C236" s="408" t="str">
        <f>'Σύνολο έργων  αναλυτικά'!C240</f>
        <v>40118113-ΔΗΜΟΣ ΣΟΥΛΙΟΥ</v>
      </c>
      <c r="D236" s="406">
        <f>'Σύνολο έργων  αναλυτικά'!D240</f>
        <v>5000185</v>
      </c>
      <c r="E236" s="408" t="str">
        <f>'Σύνολο έργων  αναλυτικά'!E240</f>
        <v>Ενίσχυση ύδρευσης ΤΚ Γαρδικίου-Τ.Κ Χόικας-Τ.Κ Γλυκής Δήμου Σουλίου</v>
      </c>
      <c r="F236" s="407" t="str">
        <f>'Σύνολο έργων  αναλυτικά'!F240</f>
        <v>Ηπείρου</v>
      </c>
      <c r="G236" s="409">
        <f>'Σύνολο έργων  αναλυτικά'!G240</f>
        <v>438792.38</v>
      </c>
      <c r="H236" s="410">
        <f>'Σύνολο έργων  αναλυτικά'!H240</f>
        <v>0</v>
      </c>
      <c r="I236" s="411">
        <f>'Σύνολο έργων  αναλυτικά'!I240</f>
        <v>0</v>
      </c>
      <c r="J236" s="411">
        <f>'Σύνολο έργων  αναλυτικά'!J240</f>
        <v>403792.38</v>
      </c>
      <c r="K236" s="410">
        <f>'Σύνολο έργων  αναλυτικά'!K240</f>
        <v>0</v>
      </c>
      <c r="L236" s="410">
        <f>'Σύνολο έργων  αναλυτικά'!L240</f>
        <v>0</v>
      </c>
      <c r="M236" s="410">
        <f>'Σύνολο έργων  αναλυτικά'!M240</f>
        <v>0</v>
      </c>
      <c r="N236" s="410">
        <f>'Σύνολο έργων  αναλυτικά'!N240</f>
        <v>0</v>
      </c>
      <c r="O236" s="412">
        <f>'Σύνολο έργων  αναλυτικά'!O240</f>
        <v>0</v>
      </c>
      <c r="P236" s="410">
        <f>'Σύνολο έργων  αναλυτικά'!P240</f>
        <v>35000</v>
      </c>
      <c r="Q236" s="413">
        <f>'Σύνολο έργων  αναλυτικά'!Q240</f>
        <v>412523.53</v>
      </c>
      <c r="R236" s="413">
        <f>'Σύνολο έργων  αναλυτικά'!R240</f>
        <v>412523.53</v>
      </c>
      <c r="S236" s="424">
        <f t="shared" si="13"/>
        <v>438792.38</v>
      </c>
      <c r="T236" s="424">
        <f t="shared" si="14"/>
        <v>0</v>
      </c>
    </row>
    <row r="237" spans="1:20" s="6" customFormat="1" ht="40.5" customHeight="1" x14ac:dyDescent="0.25">
      <c r="A237" s="406">
        <f>'Σύνολο έργων  αναλυτικά'!A241</f>
        <v>235</v>
      </c>
      <c r="B237" s="407" t="str">
        <f>'Σύνολο έργων  αναλυτικά'!B241</f>
        <v>2040115-Ε.Υ.Δ. Ε.Π. ΠΕΡΙΦΕΡΕΙΑΣ ΗΠΕΙΡΟΥ</v>
      </c>
      <c r="C237" s="408" t="str">
        <f>'Σύνολο έργων  αναλυτικά'!C241</f>
        <v>4040401-ΔΕΥΑ  ΑΡΤΑΙΩΝ</v>
      </c>
      <c r="D237" s="406">
        <f>'Σύνολο έργων  αναλυτικά'!D241</f>
        <v>5001070</v>
      </c>
      <c r="E237" s="408" t="str">
        <f>'Σύνολο έργων  αναλυτικά'!E241</f>
        <v>Υλοποίηση Σχεδίου Ασφάλειας Νερού Δ.Ε.Υ.Α. Άρτας</v>
      </c>
      <c r="F237" s="407" t="str">
        <f>'Σύνολο έργων  αναλυτικά'!F241</f>
        <v>Ηπείρου</v>
      </c>
      <c r="G237" s="409">
        <f>'Σύνολο έργων  αναλυτικά'!G241</f>
        <v>104510.85</v>
      </c>
      <c r="H237" s="410">
        <f>'Σύνολο έργων  αναλυτικά'!H241</f>
        <v>0</v>
      </c>
      <c r="I237" s="411">
        <f>'Σύνολο έργων  αναλυτικά'!I241</f>
        <v>0</v>
      </c>
      <c r="J237" s="411">
        <f>'Σύνολο έργων  αναλυτικά'!J241</f>
        <v>0</v>
      </c>
      <c r="K237" s="410">
        <f>'Σύνολο έργων  αναλυτικά'!K241</f>
        <v>0</v>
      </c>
      <c r="L237" s="410">
        <f>'Σύνολο έργων  αναλυτικά'!L241</f>
        <v>0</v>
      </c>
      <c r="M237" s="410">
        <f>'Σύνολο έργων  αναλυτικά'!M241</f>
        <v>0</v>
      </c>
      <c r="N237" s="410">
        <f>'Σύνολο έργων  αναλυτικά'!N241</f>
        <v>104510.85</v>
      </c>
      <c r="O237" s="412">
        <f>'Σύνολο έργων  αναλυτικά'!O241</f>
        <v>0</v>
      </c>
      <c r="P237" s="410">
        <f>'Σύνολο έργων  αναλυτικά'!P241</f>
        <v>0</v>
      </c>
      <c r="Q237" s="413">
        <f>'Σύνολο έργων  αναλυτικά'!Q241</f>
        <v>104510.85</v>
      </c>
      <c r="R237" s="413">
        <f>'Σύνολο έργων  αναλυτικά'!R241</f>
        <v>93159.25</v>
      </c>
      <c r="S237" s="424">
        <f t="shared" si="13"/>
        <v>104510.85</v>
      </c>
      <c r="T237" s="424">
        <f t="shared" si="14"/>
        <v>0</v>
      </c>
    </row>
    <row r="238" spans="1:20" s="6" customFormat="1" ht="40.5" customHeight="1" x14ac:dyDescent="0.25">
      <c r="A238" s="406">
        <f>'Σύνολο έργων  αναλυτικά'!A242</f>
        <v>236</v>
      </c>
      <c r="B238" s="407" t="str">
        <f>'Σύνολο έργων  αναλυτικά'!B242</f>
        <v>2040115-Ε.Υ.Δ. Ε.Π. ΠΕΡΙΦΕΡΕΙΑΣ ΗΠΕΙΡΟΥ</v>
      </c>
      <c r="C238" s="408" t="str">
        <f>'Σύνολο έργων  αναλυτικά'!C242</f>
        <v>4040403-ΔΕΥΑ ΠΡΕΒΕΖΗΣ</v>
      </c>
      <c r="D238" s="406">
        <f>'Σύνολο έργων  αναλυτικά'!D242</f>
        <v>5001137</v>
      </c>
      <c r="E238" s="408" t="str">
        <f>'Σύνολο έργων  αναλυτικά'!E242</f>
        <v>Υλοποίηση Σχεδίου Ασφάλειας Νερού ΔΕΥΑ Πρέβεζας</v>
      </c>
      <c r="F238" s="407" t="str">
        <f>'Σύνολο έργων  αναλυτικά'!F242</f>
        <v>Ηπείρου</v>
      </c>
      <c r="G238" s="409">
        <f>'Σύνολο έργων  αναλυτικά'!G242</f>
        <v>79155.649999999994</v>
      </c>
      <c r="H238" s="410">
        <f>'Σύνολο έργων  αναλυτικά'!H242</f>
        <v>0</v>
      </c>
      <c r="I238" s="411">
        <f>'Σύνολο έργων  αναλυτικά'!I242</f>
        <v>0</v>
      </c>
      <c r="J238" s="411">
        <f>'Σύνολο έργων  αναλυτικά'!J242</f>
        <v>0</v>
      </c>
      <c r="K238" s="410">
        <f>'Σύνολο έργων  αναλυτικά'!K242</f>
        <v>0</v>
      </c>
      <c r="L238" s="410">
        <f>'Σύνολο έργων  αναλυτικά'!L242</f>
        <v>0</v>
      </c>
      <c r="M238" s="410">
        <f>'Σύνολο έργων  αναλυτικά'!M242</f>
        <v>0</v>
      </c>
      <c r="N238" s="410">
        <f>'Σύνολο έργων  αναλυτικά'!N242</f>
        <v>79155.649999999994</v>
      </c>
      <c r="O238" s="412">
        <f>'Σύνολο έργων  αναλυτικά'!O242</f>
        <v>0</v>
      </c>
      <c r="P238" s="410">
        <f>'Σύνολο έργων  αναλυτικά'!P242</f>
        <v>0</v>
      </c>
      <c r="Q238" s="413">
        <f>'Σύνολο έργων  αναλυτικά'!Q242</f>
        <v>79155.649999999994</v>
      </c>
      <c r="R238" s="413">
        <f>'Σύνολο έργων  αναλυτικά'!R242</f>
        <v>74776.75</v>
      </c>
      <c r="S238" s="424">
        <f t="shared" si="13"/>
        <v>79155.649999999994</v>
      </c>
      <c r="T238" s="424">
        <f t="shared" si="14"/>
        <v>0</v>
      </c>
    </row>
    <row r="239" spans="1:20" s="6" customFormat="1" ht="40.5" customHeight="1" x14ac:dyDescent="0.25">
      <c r="A239" s="406">
        <f>'Σύνολο έργων  αναλυτικά'!A243</f>
        <v>237</v>
      </c>
      <c r="B239" s="407" t="str">
        <f>'Σύνολο έργων  αναλυτικά'!B243</f>
        <v>2040115-Ε.Υ.Δ. Ε.Π. ΠΕΡΙΦΕΡΕΙΑΣ ΗΠΕΙΡΟΥ</v>
      </c>
      <c r="C239" s="408" t="str">
        <f>'Σύνολο έργων  αναλυτικά'!C243</f>
        <v>4040433-ΔΗΜΟΤΙΚΗ ΕΠΙΧΕΙΡΗΣΗ ΥΔΡΕΥΣΗΣ ΑΠΟΧΕΤΕΥΣΗΣ ΗΓΟΥΜΕΝΙΤΣΑΣ</v>
      </c>
      <c r="D239" s="406">
        <f>'Σύνολο έργων  αναλυτικά'!D243</f>
        <v>5001145</v>
      </c>
      <c r="E239" s="408" t="str">
        <f>'Σύνολο έργων  αναλυτικά'!E243</f>
        <v>Υλοποίηση Σχεδίου Ασφάλειας Νερού Δ.Ε.Υ.Α. Ηγουμενίτσας</v>
      </c>
      <c r="F239" s="407" t="str">
        <f>'Σύνολο έργων  αναλυτικά'!F243</f>
        <v>Ηπείρου</v>
      </c>
      <c r="G239" s="409">
        <f>'Σύνολο έργων  αναλυτικά'!G243</f>
        <v>160722.85</v>
      </c>
      <c r="H239" s="410">
        <f>'Σύνολο έργων  αναλυτικά'!H243</f>
        <v>0</v>
      </c>
      <c r="I239" s="411">
        <f>'Σύνολο έργων  αναλυτικά'!I243</f>
        <v>0</v>
      </c>
      <c r="J239" s="411">
        <f>'Σύνολο έργων  αναλυτικά'!J243</f>
        <v>0</v>
      </c>
      <c r="K239" s="410">
        <f>'Σύνολο έργων  αναλυτικά'!K243</f>
        <v>0</v>
      </c>
      <c r="L239" s="410">
        <f>'Σύνολο έργων  αναλυτικά'!L243</f>
        <v>0</v>
      </c>
      <c r="M239" s="410">
        <f>'Σύνολο έργων  αναλυτικά'!M243</f>
        <v>0</v>
      </c>
      <c r="N239" s="410">
        <f>'Σύνολο έργων  αναλυτικά'!N243</f>
        <v>160722.85</v>
      </c>
      <c r="O239" s="412">
        <f>'Σύνολο έργων  αναλυτικά'!O243</f>
        <v>0</v>
      </c>
      <c r="P239" s="410">
        <f>'Σύνολο έργων  αναλυτικά'!P243</f>
        <v>0</v>
      </c>
      <c r="Q239" s="413">
        <f>'Σύνολο έργων  αναλυτικά'!Q243</f>
        <v>160722.85</v>
      </c>
      <c r="R239" s="413">
        <f>'Σύνολο έργων  αναλυτικά'!R243</f>
        <v>139553.23000000001</v>
      </c>
      <c r="S239" s="424">
        <f t="shared" si="13"/>
        <v>160722.85</v>
      </c>
      <c r="T239" s="424">
        <f t="shared" si="14"/>
        <v>0</v>
      </c>
    </row>
    <row r="240" spans="1:20" s="6" customFormat="1" ht="40.5" customHeight="1" x14ac:dyDescent="0.25">
      <c r="A240" s="406">
        <f>'Σύνολο έργων  αναλυτικά'!A244</f>
        <v>238</v>
      </c>
      <c r="B240" s="407" t="str">
        <f>'Σύνολο έργων  αναλυτικά'!B244</f>
        <v>2040118-Ε.Υ.Δ. Ε.Π. ΠΕΡΙΦΕΡΕΙΑΣ ΔΥΤΙΚΗΣ ΕΛΛΑΔΑΣ</v>
      </c>
      <c r="C240" s="408" t="str">
        <f>'Σύνολο έργων  αναλυτικά'!C244</f>
        <v>4040706-ΔΕΥΑ ΑΙΓΙΑΛΕΙΑΣ (ΑΙΓΙΟΥ)</v>
      </c>
      <c r="D240" s="406">
        <f>'Σύνολο έργων  αναλυτικά'!D244</f>
        <v>5001029</v>
      </c>
      <c r="E240" s="408" t="str">
        <f>'Σύνολο έργων  αναλυτικά'!E244</f>
        <v>«Προμήθεια, Εγκατάσταση και θέση σε λειτουργία συστήματος παρακολούθησης-τηλεελέγχου-τηλεχειρισμού και ανίχνευσης διαρροών του υπάρχοντος εξωτερικού και εσωτερικού δικτύου υδροδότησης της ΔΕΥΑ Αιγίου»</v>
      </c>
      <c r="F240" s="407" t="str">
        <f>'Σύνολο έργων  αναλυτικά'!F244</f>
        <v>Δυτικής Ελλάδας</v>
      </c>
      <c r="G240" s="409">
        <f>'Σύνολο έργων  αναλυτικά'!G244</f>
        <v>1188082.08</v>
      </c>
      <c r="H240" s="410">
        <f>'Σύνολο έργων  αναλυτικά'!H244</f>
        <v>0</v>
      </c>
      <c r="I240" s="411">
        <f>'Σύνολο έργων  αναλυτικά'!I244</f>
        <v>0</v>
      </c>
      <c r="J240" s="411">
        <f>'Σύνολο έργων  αναλυτικά'!J244</f>
        <v>0</v>
      </c>
      <c r="K240" s="410">
        <f>'Σύνολο έργων  αναλυτικά'!K244</f>
        <v>0</v>
      </c>
      <c r="L240" s="410">
        <f>'Σύνολο έργων  αναλυτικά'!L244</f>
        <v>0</v>
      </c>
      <c r="M240" s="410">
        <f>'Σύνολο έργων  αναλυτικά'!M244</f>
        <v>1188082.08</v>
      </c>
      <c r="N240" s="410">
        <f>'Σύνολο έργων  αναλυτικά'!N244</f>
        <v>0</v>
      </c>
      <c r="O240" s="412">
        <f>'Σύνολο έργων  αναλυτικά'!O244</f>
        <v>0</v>
      </c>
      <c r="P240" s="410">
        <f>'Σύνολο έργων  αναλυτικά'!P244</f>
        <v>0</v>
      </c>
      <c r="Q240" s="413">
        <f>'Σύνολο έργων  αναλυτικά'!Q244</f>
        <v>1188082.08</v>
      </c>
      <c r="R240" s="413">
        <f>'Σύνολο έργων  αναλυτικά'!R244</f>
        <v>1188082.08</v>
      </c>
      <c r="S240" s="424">
        <f t="shared" si="13"/>
        <v>1188082.08</v>
      </c>
      <c r="T240" s="424">
        <f t="shared" si="14"/>
        <v>0</v>
      </c>
    </row>
    <row r="241" spans="1:20" s="6" customFormat="1" ht="40.5" customHeight="1" x14ac:dyDescent="0.25">
      <c r="A241" s="406">
        <f>'Σύνολο έργων  αναλυτικά'!A245</f>
        <v>239</v>
      </c>
      <c r="B241" s="407" t="str">
        <f>'Σύνολο έργων  αναλυτικά'!B245</f>
        <v>2040118-Ε.Υ.Δ. Ε.Π. ΠΕΡΙΦΕΡΕΙΑΣ ΔΥΤΙΚΗΣ ΕΛΛΑΔΑΣ</v>
      </c>
      <c r="C241" s="408" t="str">
        <f>'Σύνολο έργων  αναλυτικά'!C245</f>
        <v>40106266-ΔΗΜΟΣ ΔΥΤΙΚΗΣ ΑΧΑΪΑΣ</v>
      </c>
      <c r="D241" s="406">
        <f>'Σύνολο έργων  αναλυτικά'!D245</f>
        <v>5001035</v>
      </c>
      <c r="E241" s="408" t="str">
        <f>'Σύνολο έργων  αναλυτικά'!E245</f>
        <v>ΑΝΤΙΚΑΤΑΣΤΑΣΗ ΕΣΩΤΕΡΙΚΩΝ ΔΙΚΤΥΩΝ ΥΔΡΕΥΣΗΣ Τ.Κ. ΑΓΙΟΥ ΣΤΕΦΑΝΟΥ ΚΑΙ ΧΑΪΚΑΛΙΟΥ</v>
      </c>
      <c r="F241" s="407" t="str">
        <f>'Σύνολο έργων  αναλυτικά'!F245</f>
        <v>Δυτικής Ελλάδας</v>
      </c>
      <c r="G241" s="409">
        <f>'Σύνολο έργων  αναλυτικά'!G245</f>
        <v>260318.13</v>
      </c>
      <c r="H241" s="410">
        <f>'Σύνολο έργων  αναλυτικά'!H245</f>
        <v>0</v>
      </c>
      <c r="I241" s="411">
        <f>'Σύνολο έργων  αναλυτικά'!I245</f>
        <v>0</v>
      </c>
      <c r="J241" s="411">
        <f>'Σύνολο έργων  αναλυτικά'!J245</f>
        <v>0</v>
      </c>
      <c r="K241" s="410">
        <f>'Σύνολο έργων  αναλυτικά'!K245</f>
        <v>0</v>
      </c>
      <c r="L241" s="410">
        <f>'Σύνολο έργων  αναλυτικά'!L245</f>
        <v>260318.13</v>
      </c>
      <c r="M241" s="410">
        <f>'Σύνολο έργων  αναλυτικά'!M245</f>
        <v>0</v>
      </c>
      <c r="N241" s="410">
        <f>'Σύνολο έργων  αναλυτικά'!N245</f>
        <v>0</v>
      </c>
      <c r="O241" s="412">
        <f>'Σύνολο έργων  αναλυτικά'!O245</f>
        <v>0</v>
      </c>
      <c r="P241" s="410">
        <f>'Σύνολο έργων  αναλυτικά'!P245</f>
        <v>0</v>
      </c>
      <c r="Q241" s="413">
        <f>'Σύνολο έργων  αναλυτικά'!Q245</f>
        <v>179905.13</v>
      </c>
      <c r="R241" s="413">
        <f>'Σύνολο έργων  αναλυτικά'!R245</f>
        <v>179905.13</v>
      </c>
      <c r="S241" s="424">
        <f t="shared" si="13"/>
        <v>260318.13</v>
      </c>
      <c r="T241" s="424">
        <f t="shared" si="14"/>
        <v>0</v>
      </c>
    </row>
    <row r="242" spans="1:20" s="6" customFormat="1" ht="40.5" customHeight="1" x14ac:dyDescent="0.25">
      <c r="A242" s="406">
        <f>'Σύνολο έργων  αναλυτικά'!A246</f>
        <v>240</v>
      </c>
      <c r="B242" s="407" t="str">
        <f>'Σύνολο έργων  αναλυτικά'!B246</f>
        <v>2040118-Ε.Υ.Δ. Ε.Π. ΠΕΡΙΦΕΡΕΙΑΣ ΔΥΤΙΚΗΣ ΕΛΛΑΔΑΣ</v>
      </c>
      <c r="C242" s="408" t="str">
        <f>'Σύνολο έργων  αναλυτικά'!C246</f>
        <v>40101206-ΔΗΜΟΣ  ΑΚΤΙΟΥ - ΒΟΝΙΤΣΑΣ</v>
      </c>
      <c r="D242" s="406">
        <f>'Σύνολο έργων  αναλυτικά'!D246</f>
        <v>5001040</v>
      </c>
      <c r="E242" s="408" t="str">
        <f>'Σύνολο έργων  αναλυτικά'!E246</f>
        <v>ΒΕΛΤΙΩΣΗ ΥΔΡΟΔΟΤΗΣΗΣ ΠΑΛΑΙΡΟΥ - ΠΟΓΩΝΙΑΣ - ΣΤΕΝΟΥ</v>
      </c>
      <c r="F242" s="407" t="str">
        <f>'Σύνολο έργων  αναλυτικά'!F246</f>
        <v>Δυτικής Ελλάδας</v>
      </c>
      <c r="G242" s="409">
        <f>'Σύνολο έργων  αναλυτικά'!G246</f>
        <v>453100.73</v>
      </c>
      <c r="H242" s="410">
        <f>'Σύνολο έργων  αναλυτικά'!H246</f>
        <v>0</v>
      </c>
      <c r="I242" s="411">
        <f>'Σύνολο έργων  αναλυτικά'!I246</f>
        <v>0</v>
      </c>
      <c r="J242" s="411">
        <f>'Σύνολο έργων  αναλυτικά'!J246</f>
        <v>453100.73</v>
      </c>
      <c r="K242" s="410">
        <f>'Σύνολο έργων  αναλυτικά'!K246</f>
        <v>0</v>
      </c>
      <c r="L242" s="410">
        <f>'Σύνολο έργων  αναλυτικά'!L246</f>
        <v>0</v>
      </c>
      <c r="M242" s="410">
        <f>'Σύνολο έργων  αναλυτικά'!M246</f>
        <v>0</v>
      </c>
      <c r="N242" s="410">
        <f>'Σύνολο έργων  αναλυτικά'!N246</f>
        <v>0</v>
      </c>
      <c r="O242" s="412">
        <f>'Σύνολο έργων  αναλυτικά'!O246</f>
        <v>0</v>
      </c>
      <c r="P242" s="410">
        <f>'Σύνολο έργων  αναλυτικά'!P246</f>
        <v>0</v>
      </c>
      <c r="Q242" s="413">
        <f>'Σύνολο έργων  αναλυτικά'!Q246</f>
        <v>453100.73</v>
      </c>
      <c r="R242" s="413">
        <f>'Σύνολο έργων  αναλυτικά'!R246</f>
        <v>453100.73</v>
      </c>
      <c r="S242" s="424">
        <f t="shared" si="13"/>
        <v>453100.73</v>
      </c>
      <c r="T242" s="424">
        <f t="shared" si="14"/>
        <v>0</v>
      </c>
    </row>
    <row r="243" spans="1:20" s="6" customFormat="1" ht="40.5" customHeight="1" x14ac:dyDescent="0.25">
      <c r="A243" s="406">
        <f>'Σύνολο έργων  αναλυτικά'!A247</f>
        <v>241</v>
      </c>
      <c r="B243" s="407" t="str">
        <f>'Σύνολο έργων  αναλυτικά'!B247</f>
        <v>2040118-Ε.Υ.Δ. Ε.Π. ΠΕΡΙΦΕΡΕΙΑΣ ΔΥΤΙΚΗΣ ΕΛΛΑΔΑΣ</v>
      </c>
      <c r="C243" s="408" t="str">
        <f>'Σύνολο έργων  αναλυτικά'!C247</f>
        <v>4040703-ΔΕΥΑ ΠΑΤΡΩΝ</v>
      </c>
      <c r="D243" s="406">
        <f>'Σύνολο έργων  αναλυτικά'!D247</f>
        <v>5001045</v>
      </c>
      <c r="E243" s="408" t="str">
        <f>'Σύνολο έργων  αναλυτικά'!E247</f>
        <v>Διαχείριση Πιέσεων - Διαρροών - Τηλεδιοίκηση Α και Γ τομέων</v>
      </c>
      <c r="F243" s="407" t="str">
        <f>'Σύνολο έργων  αναλυτικά'!F247</f>
        <v>Δυτικής Ελλάδας</v>
      </c>
      <c r="G243" s="409">
        <f>'Σύνολο έργων  αναλυτικά'!G247</f>
        <v>873971.31</v>
      </c>
      <c r="H243" s="410">
        <f>'Σύνολο έργων  αναλυτικά'!H247</f>
        <v>0</v>
      </c>
      <c r="I243" s="411">
        <f>'Σύνολο έργων  αναλυτικά'!I247</f>
        <v>0</v>
      </c>
      <c r="J243" s="411">
        <f>'Σύνολο έργων  αναλυτικά'!J247</f>
        <v>0</v>
      </c>
      <c r="K243" s="410">
        <f>'Σύνολο έργων  αναλυτικά'!K247</f>
        <v>0</v>
      </c>
      <c r="L243" s="410">
        <f>'Σύνολο έργων  αναλυτικά'!L247</f>
        <v>0</v>
      </c>
      <c r="M243" s="410">
        <f>'Σύνολο έργων  αναλυτικά'!M247</f>
        <v>873971.31</v>
      </c>
      <c r="N243" s="410">
        <f>'Σύνολο έργων  αναλυτικά'!N247</f>
        <v>0</v>
      </c>
      <c r="O243" s="412">
        <f>'Σύνολο έργων  αναλυτικά'!O247</f>
        <v>0</v>
      </c>
      <c r="P243" s="410">
        <f>'Σύνολο έργων  αναλυτικά'!P247</f>
        <v>0</v>
      </c>
      <c r="Q243" s="413">
        <f>'Σύνολο έργων  αναλυτικά'!Q247</f>
        <v>873000</v>
      </c>
      <c r="R243" s="413">
        <f>'Σύνολο έργων  αναλυτικά'!R247</f>
        <v>873000</v>
      </c>
      <c r="S243" s="424">
        <f t="shared" si="13"/>
        <v>873971.31</v>
      </c>
      <c r="T243" s="424">
        <f t="shared" si="14"/>
        <v>0</v>
      </c>
    </row>
    <row r="244" spans="1:20" s="6" customFormat="1" ht="40.5" customHeight="1" x14ac:dyDescent="0.25">
      <c r="A244" s="406">
        <f>'Σύνολο έργων  αναλυτικά'!A248</f>
        <v>242</v>
      </c>
      <c r="B244" s="407" t="str">
        <f>'Σύνολο έργων  αναλυτικά'!B248</f>
        <v>2040118-Ε.Υ.Δ. Ε.Π. ΠΕΡΙΦΕΡΕΙΑΣ ΔΥΤΙΚΗΣ ΕΛΛΑΔΑΣ</v>
      </c>
      <c r="C244" s="408" t="str">
        <f>'Σύνολο έργων  αναλυτικά'!C248</f>
        <v>4040778-ΔΗΜΟΤΙΚΗ ΕΠΙΧΕΙΡΗΣΗ ΥΔΡΕΥΣΗΣ ΑΠΟΧΕΤΕΥΣΗΣ ΝΑΥΠΑΚΤΙΑΣ</v>
      </c>
      <c r="D244" s="406">
        <f>'Σύνολο έργων  αναλυτικά'!D248</f>
        <v>5001051</v>
      </c>
      <c r="E244" s="408" t="str">
        <f>'Σύνολο έργων  αναλυτικά'!E248</f>
        <v>"Προμήθεια και εγκατάσταση εξοπλισμού για την αύξηση της αποδοτικής χρήσης νερού στα δίκτυα ύδρευσης των Δ.Ε. Ναυπάκτου , Χάλκειας και Αντιρρίου του Δήμου Ναυπακτίας "</v>
      </c>
      <c r="F244" s="407" t="str">
        <f>'Σύνολο έργων  αναλυτικά'!F248</f>
        <v>Δυτικής Ελλάδας</v>
      </c>
      <c r="G244" s="409">
        <f>'Σύνολο έργων  αναλυτικά'!G248</f>
        <v>1670270</v>
      </c>
      <c r="H244" s="410">
        <f>'Σύνολο έργων  αναλυτικά'!H248</f>
        <v>0</v>
      </c>
      <c r="I244" s="411">
        <f>'Σύνολο έργων  αναλυτικά'!I248</f>
        <v>0</v>
      </c>
      <c r="J244" s="411">
        <f>'Σύνολο έργων  αναλυτικά'!J248</f>
        <v>0</v>
      </c>
      <c r="K244" s="410">
        <f>'Σύνολο έργων  αναλυτικά'!K248</f>
        <v>0</v>
      </c>
      <c r="L244" s="410">
        <f>'Σύνολο έργων  αναλυτικά'!L248</f>
        <v>0</v>
      </c>
      <c r="M244" s="410">
        <f>'Σύνολο έργων  αναλυτικά'!M248</f>
        <v>1670270</v>
      </c>
      <c r="N244" s="410">
        <f>'Σύνολο έργων  αναλυτικά'!N248</f>
        <v>0</v>
      </c>
      <c r="O244" s="412">
        <f>'Σύνολο έργων  αναλυτικά'!O248</f>
        <v>0</v>
      </c>
      <c r="P244" s="410">
        <f>'Σύνολο έργων  αναλυτικά'!P248</f>
        <v>0</v>
      </c>
      <c r="Q244" s="413">
        <f>'Σύνολο έργων  αναλυτικά'!Q248</f>
        <v>1669915.07</v>
      </c>
      <c r="R244" s="413">
        <f>'Σύνολο έργων  αναλυτικά'!R248</f>
        <v>1669915.07</v>
      </c>
      <c r="S244" s="424">
        <f t="shared" si="13"/>
        <v>1670270</v>
      </c>
      <c r="T244" s="424">
        <f t="shared" si="14"/>
        <v>0</v>
      </c>
    </row>
    <row r="245" spans="1:20" s="6" customFormat="1" ht="40.5" customHeight="1" x14ac:dyDescent="0.25">
      <c r="A245" s="406">
        <f>'Σύνολο έργων  αναλυτικά'!A249</f>
        <v>243</v>
      </c>
      <c r="B245" s="407" t="str">
        <f>'Σύνολο έργων  αναλυτικά'!B249</f>
        <v>2040118-Ε.Υ.Δ. Ε.Π. ΠΕΡΙΦΕΡΕΙΑΣ ΔΥΤΙΚΗΣ ΕΛΛΑΔΑΣ</v>
      </c>
      <c r="C245" s="408" t="str">
        <f>'Σύνολο έργων  αναλυτικά'!C249</f>
        <v>40101210-ΔΗΜΟΣ ΞΗΡΟΜΕΡΟΥ</v>
      </c>
      <c r="D245" s="406">
        <f>'Σύνολο έργων  αναλυτικά'!D249</f>
        <v>5001075</v>
      </c>
      <c r="E245" s="408" t="str">
        <f>'Σύνολο έργων  αναλυτικά'!E249</f>
        <v xml:space="preserve">ΚΑΤΑΣΚΕΥΗ ΕΣΩΤΕΡΙΚΟΥ ΔΙΚΤΥΟΥ ΥΔΡΕΥΣΗΣ ΟΙΚΙΣΜΟΥ ΑΣΤΑΚΟΥ </v>
      </c>
      <c r="F245" s="407" t="str">
        <f>'Σύνολο έργων  αναλυτικά'!F249</f>
        <v>Δυτικής Ελλάδας</v>
      </c>
      <c r="G245" s="409">
        <f>'Σύνολο έργων  αναλυτικά'!G249</f>
        <v>493217.06</v>
      </c>
      <c r="H245" s="410">
        <f>'Σύνολο έργων  αναλυτικά'!H249</f>
        <v>0</v>
      </c>
      <c r="I245" s="411">
        <f>'Σύνολο έργων  αναλυτικά'!I249</f>
        <v>0</v>
      </c>
      <c r="J245" s="411">
        <f>'Σύνολο έργων  αναλυτικά'!J249</f>
        <v>0</v>
      </c>
      <c r="K245" s="410">
        <f>'Σύνολο έργων  αναλυτικά'!K249</f>
        <v>0</v>
      </c>
      <c r="L245" s="410">
        <f>'Σύνολο έργων  αναλυτικά'!L249</f>
        <v>493217.06</v>
      </c>
      <c r="M245" s="410">
        <f>'Σύνολο έργων  αναλυτικά'!M249</f>
        <v>0</v>
      </c>
      <c r="N245" s="410">
        <f>'Σύνολο έργων  αναλυτικά'!N249</f>
        <v>0</v>
      </c>
      <c r="O245" s="412">
        <f>'Σύνολο έργων  αναλυτικά'!O249</f>
        <v>0</v>
      </c>
      <c r="P245" s="410">
        <f>'Σύνολο έργων  αναλυτικά'!P249</f>
        <v>0</v>
      </c>
      <c r="Q245" s="413">
        <f>'Σύνολο έργων  αναλυτικά'!Q249</f>
        <v>342172.47</v>
      </c>
      <c r="R245" s="413">
        <f>'Σύνολο έργων  αναλυτικά'!R249</f>
        <v>334418.95</v>
      </c>
      <c r="S245" s="424">
        <f t="shared" si="13"/>
        <v>493217.06</v>
      </c>
      <c r="T245" s="424">
        <f t="shared" si="14"/>
        <v>0</v>
      </c>
    </row>
    <row r="246" spans="1:20" s="6" customFormat="1" ht="40.5" customHeight="1" x14ac:dyDescent="0.25">
      <c r="A246" s="406">
        <f>'Σύνολο έργων  αναλυτικά'!A250</f>
        <v>244</v>
      </c>
      <c r="B246" s="407" t="str">
        <f>'Σύνολο έργων  αναλυτικά'!B250</f>
        <v>2040118-Ε.Υ.Δ. Ε.Π. ΠΕΡΙΦΕΡΕΙΑΣ ΔΥΤΙΚΗΣ ΕΛΛΑΔΑΣ</v>
      </c>
      <c r="C246" s="408" t="str">
        <f>'Σύνολο έργων  αναλυτικά'!C250</f>
        <v>4040704-ΔΕΥΑ ΠΥΡΓΟΥ</v>
      </c>
      <c r="D246" s="406">
        <f>'Σύνολο έργων  αναλυτικά'!D250</f>
        <v>5001100</v>
      </c>
      <c r="E246" s="408" t="str">
        <f>'Σύνολο έργων  αναλυτικά'!E250</f>
        <v>ΠΡΟΜΗΘΕΙΑ ΚΑΙ ΕΓΚΑΤΑΣΤΑΣΗ ΕΞΟΠΛΙΣΜΟΥ ΓΙΑ ΤΟΝ ΕΚΣΥΓΧΡΟΝΙΣΜΟ ΤΗΣ ΛΕΙΤΟΥΡΓΙΑΣ ΤΟΥ ΔΙΚΤΥΟΥ ΥΔΡΕΥΣΗΣ ΠΥΡΓΟΥ ΗΛΕΙΑΣ</v>
      </c>
      <c r="F246" s="407" t="str">
        <f>'Σύνολο έργων  αναλυτικά'!F250</f>
        <v>Δυτικής Ελλάδας</v>
      </c>
      <c r="G246" s="409">
        <f>'Σύνολο έργων  αναλυτικά'!G250</f>
        <v>1595700</v>
      </c>
      <c r="H246" s="410">
        <f>'Σύνολο έργων  αναλυτικά'!H250</f>
        <v>0</v>
      </c>
      <c r="I246" s="411">
        <f>'Σύνολο έργων  αναλυτικά'!I250</f>
        <v>0</v>
      </c>
      <c r="J246" s="411">
        <f>'Σύνολο έργων  αναλυτικά'!J250</f>
        <v>0</v>
      </c>
      <c r="K246" s="410">
        <f>'Σύνολο έργων  αναλυτικά'!K250</f>
        <v>0</v>
      </c>
      <c r="L246" s="410">
        <f>'Σύνολο έργων  αναλυτικά'!L250</f>
        <v>0</v>
      </c>
      <c r="M246" s="410">
        <f>'Σύνολο έργων  αναλυτικά'!M250</f>
        <v>1595700</v>
      </c>
      <c r="N246" s="410">
        <f>'Σύνολο έργων  αναλυτικά'!N250</f>
        <v>0</v>
      </c>
      <c r="O246" s="412">
        <f>'Σύνολο έργων  αναλυτικά'!O250</f>
        <v>0</v>
      </c>
      <c r="P246" s="410">
        <f>'Σύνολο έργων  αναλυτικά'!P250</f>
        <v>0</v>
      </c>
      <c r="Q246" s="413">
        <f>'Σύνολο έργων  αναλυτικά'!Q250</f>
        <v>1594343.65</v>
      </c>
      <c r="R246" s="413">
        <f>'Σύνολο έργων  αναλυτικά'!R250</f>
        <v>1594343.65</v>
      </c>
      <c r="S246" s="424">
        <f t="shared" ref="S246:S309" si="15">SUM(H246:P246)</f>
        <v>1595700</v>
      </c>
      <c r="T246" s="424">
        <f t="shared" ref="T246:T309" si="16">S246-G246</f>
        <v>0</v>
      </c>
    </row>
    <row r="247" spans="1:20" s="6" customFormat="1" ht="40.5" customHeight="1" x14ac:dyDescent="0.25">
      <c r="A247" s="406">
        <f>'Σύνολο έργων  αναλυτικά'!A251</f>
        <v>245</v>
      </c>
      <c r="B247" s="407" t="str">
        <f>'Σύνολο έργων  αναλυτικά'!B251</f>
        <v>2040118-Ε.Υ.Δ. Ε.Π. ΠΕΡΙΦΕΡΕΙΑΣ ΔΥΤΙΚΗΣ ΕΛΛΑΔΑΣ</v>
      </c>
      <c r="C247" s="408" t="str">
        <f>'Σύνολο έργων  αναλυτικά'!C251</f>
        <v>4040702-ΔΗΜΟΤΙΚΗ ΕΠΙΧΕΙΡΗΣΗ ΥΔΡΕΥΣΗΣ ΑΠΟΧΕΤΕΥΣΗΣ ΔΗΜΟΥ Ι.Π. ΜΕΣΟΛΟΓΓΙΟΥ</v>
      </c>
      <c r="D247" s="406">
        <f>'Σύνολο έργων  αναλυτικά'!D251</f>
        <v>5001104</v>
      </c>
      <c r="E247" s="408" t="str">
        <f>'Σύνολο έργων  αναλυτικά'!E251</f>
        <v xml:space="preserve">Βελτίωση  ποιότητος νερού υδροδότησης του Αιτωλικού </v>
      </c>
      <c r="F247" s="407" t="str">
        <f>'Σύνολο έργων  αναλυτικά'!F251</f>
        <v>Δυτικής Ελλάδας</v>
      </c>
      <c r="G247" s="409">
        <f>'Σύνολο έργων  αναλυτικά'!G251</f>
        <v>1801864.3900000001</v>
      </c>
      <c r="H247" s="410">
        <f>'Σύνολο έργων  αναλυτικά'!H251</f>
        <v>0</v>
      </c>
      <c r="I247" s="411">
        <f>'Σύνολο έργων  αναλυτικά'!I251</f>
        <v>0</v>
      </c>
      <c r="J247" s="411">
        <f>'Σύνολο έργων  αναλυτικά'!J251</f>
        <v>0</v>
      </c>
      <c r="K247" s="410">
        <f>'Σύνολο έργων  αναλυτικά'!K251</f>
        <v>694000</v>
      </c>
      <c r="L247" s="410">
        <f>'Σύνολο έργων  αναλυτικά'!L251</f>
        <v>388864.39</v>
      </c>
      <c r="M247" s="410">
        <f>'Σύνολο έργων  αναλυτικά'!M251</f>
        <v>694000</v>
      </c>
      <c r="N247" s="410">
        <f>'Σύνολο έργων  αναλυτικά'!N251</f>
        <v>0</v>
      </c>
      <c r="O247" s="412">
        <f>'Σύνολο έργων  αναλυτικά'!O251</f>
        <v>0</v>
      </c>
      <c r="P247" s="410">
        <f>'Σύνολο έργων  αναλυτικά'!P251</f>
        <v>25000</v>
      </c>
      <c r="Q247" s="413">
        <f>'Σύνολο έργων  αναλυτικά'!Q251</f>
        <v>1776864.39</v>
      </c>
      <c r="R247" s="413">
        <f>'Σύνολο έργων  αναλυτικά'!R251</f>
        <v>1776784.39</v>
      </c>
      <c r="S247" s="424">
        <f t="shared" si="15"/>
        <v>1801864.3900000001</v>
      </c>
      <c r="T247" s="424">
        <f t="shared" si="16"/>
        <v>0</v>
      </c>
    </row>
    <row r="248" spans="1:20" s="6" customFormat="1" ht="40.5" customHeight="1" x14ac:dyDescent="0.25">
      <c r="A248" s="406">
        <f>'Σύνολο έργων  αναλυτικά'!A252</f>
        <v>246</v>
      </c>
      <c r="B248" s="407" t="str">
        <f>'Σύνολο έργων  αναλυτικά'!B252</f>
        <v>2040118-Ε.Υ.Δ. Ε.Π. ΠΕΡΙΦΕΡΕΙΑΣ ΔΥΤΙΚΗΣ ΕΛΛΑΔΑΣ</v>
      </c>
      <c r="C248" s="408" t="str">
        <f>'Σύνολο έργων  αναλυτικά'!C252</f>
        <v>40106267-ΔΗΜΟΣ ΕΡΥΜΑΝΘΟΥ</v>
      </c>
      <c r="D248" s="406">
        <f>'Σύνολο έργων  αναλυτικά'!D252</f>
        <v>5001105</v>
      </c>
      <c r="E248" s="408" t="str">
        <f>'Σύνολο έργων  αναλυτικά'!E252</f>
        <v>ΕΚΣΥΓΧΡΟΝΙΣΜΟΣ ΚΑΙ ΔΙΑΧΕΙΡΙΣΗ ΔΙΚΤΥΟΥ ΥΔΡΕΥΣΗΣ ΤΟΥ ΔΗΜΟΥ ΕΡΥΜΑΝΘΟΥ</v>
      </c>
      <c r="F248" s="407" t="str">
        <f>'Σύνολο έργων  αναλυτικά'!F252</f>
        <v>Δυτικής Ελλάδας</v>
      </c>
      <c r="G248" s="409">
        <f>'Σύνολο έργων  αναλυτικά'!G252</f>
        <v>519038.07</v>
      </c>
      <c r="H248" s="410">
        <f>'Σύνολο έργων  αναλυτικά'!H252</f>
        <v>0</v>
      </c>
      <c r="I248" s="411">
        <f>'Σύνολο έργων  αναλυτικά'!I252</f>
        <v>0</v>
      </c>
      <c r="J248" s="411">
        <f>'Σύνολο έργων  αναλυτικά'!J252</f>
        <v>0</v>
      </c>
      <c r="K248" s="410">
        <f>'Σύνολο έργων  αναλυτικά'!K252</f>
        <v>0</v>
      </c>
      <c r="L248" s="410">
        <f>'Σύνολο έργων  αναλυτικά'!L252</f>
        <v>491038.07</v>
      </c>
      <c r="M248" s="410">
        <f>'Σύνολο έργων  αναλυτικά'!M252</f>
        <v>0</v>
      </c>
      <c r="N248" s="410">
        <f>'Σύνολο έργων  αναλυτικά'!N252</f>
        <v>0</v>
      </c>
      <c r="O248" s="412">
        <f>'Σύνολο έργων  αναλυτικά'!O252</f>
        <v>0</v>
      </c>
      <c r="P248" s="410">
        <f>'Σύνολο έργων  αναλυτικά'!P252</f>
        <v>28000</v>
      </c>
      <c r="Q248" s="413">
        <f>'Σύνολο έργων  αναλυτικά'!Q252</f>
        <v>519038.07</v>
      </c>
      <c r="R248" s="413">
        <f>'Σύνολο έργων  αναλυτικά'!R252</f>
        <v>519038.07</v>
      </c>
      <c r="S248" s="424">
        <f t="shared" si="15"/>
        <v>519038.07</v>
      </c>
      <c r="T248" s="424">
        <f t="shared" si="16"/>
        <v>0</v>
      </c>
    </row>
    <row r="249" spans="1:20" s="6" customFormat="1" ht="40.5" customHeight="1" x14ac:dyDescent="0.25">
      <c r="A249" s="406">
        <f>'Σύνολο έργων  αναλυτικά'!A253</f>
        <v>247</v>
      </c>
      <c r="B249" s="407" t="str">
        <f>'Σύνολο έργων  αναλυτικά'!B253</f>
        <v>2040118-Ε.Υ.Δ. Ε.Π. ΠΕΡΙΦΕΡΕΙΑΣ ΔΥΤΙΚΗΣ ΕΛΛΑΔΑΣ</v>
      </c>
      <c r="C249" s="408" t="str">
        <f>'Σύνολο έργων  αναλυτικά'!C253</f>
        <v>40101206-ΔΗΜΟΣ  ΑΚΤΙΟΥ - ΒΟΝΙΤΣΑΣ</v>
      </c>
      <c r="D249" s="406">
        <f>'Σύνολο έργων  αναλυτικά'!D253</f>
        <v>5032518</v>
      </c>
      <c r="E249" s="408" t="str">
        <f>'Σύνολο έργων  αναλυτικά'!E253</f>
        <v>ΑΝΤΙΚΑΤΑΣΤΑΣΗ ΕΞΩΤΕΡΙΚΟΥ ΑΓΩΓΟΥ ΥΔΡΕΥΣΗΣ ΤΜΗΜΑΤΟΣ ΠΡΟΣ ΚΑΤΟΥΝΑ ΚΑΙ ΤΜΗΜΑΤΟΣ ΠΡΟΣ ΚΟΝΟΠΙΝΑ</v>
      </c>
      <c r="F249" s="407" t="str">
        <f>'Σύνολο έργων  αναλυτικά'!F253</f>
        <v>Δυτικής Ελλάδας</v>
      </c>
      <c r="G249" s="409">
        <f>'Σύνολο έργων  αναλυτικά'!G253</f>
        <v>810000</v>
      </c>
      <c r="H249" s="410">
        <f>'Σύνολο έργων  αναλυτικά'!H253</f>
        <v>0</v>
      </c>
      <c r="I249" s="411">
        <f>'Σύνολο έργων  αναλυτικά'!I253</f>
        <v>0</v>
      </c>
      <c r="J249" s="411">
        <f>'Σύνολο έργων  αναλυτικά'!J253</f>
        <v>810000</v>
      </c>
      <c r="K249" s="410">
        <f>'Σύνολο έργων  αναλυτικά'!K253</f>
        <v>0</v>
      </c>
      <c r="L249" s="410">
        <f>'Σύνολο έργων  αναλυτικά'!L253</f>
        <v>0</v>
      </c>
      <c r="M249" s="410">
        <f>'Σύνολο έργων  αναλυτικά'!M253</f>
        <v>0</v>
      </c>
      <c r="N249" s="410">
        <f>'Σύνολο έργων  αναλυτικά'!N253</f>
        <v>0</v>
      </c>
      <c r="O249" s="412">
        <f>'Σύνολο έργων  αναλυτικά'!O253</f>
        <v>0</v>
      </c>
      <c r="P249" s="410">
        <f>'Σύνολο έργων  αναλυτικά'!P253</f>
        <v>0</v>
      </c>
      <c r="Q249" s="413">
        <f>'Σύνολο έργων  αναλυτικά'!Q253</f>
        <v>342897.79</v>
      </c>
      <c r="R249" s="413">
        <f>'Σύνολο έργων  αναλυτικά'!R253</f>
        <v>342897.79</v>
      </c>
      <c r="S249" s="424">
        <f t="shared" si="15"/>
        <v>810000</v>
      </c>
      <c r="T249" s="424">
        <f t="shared" si="16"/>
        <v>0</v>
      </c>
    </row>
    <row r="250" spans="1:20" s="6" customFormat="1" ht="40.5" customHeight="1" x14ac:dyDescent="0.25">
      <c r="A250" s="406">
        <f>'Σύνολο έργων  αναλυτικά'!A254</f>
        <v>248</v>
      </c>
      <c r="B250" s="407" t="str">
        <f>'Σύνολο έργων  αναλυτικά'!B254</f>
        <v>2040118-Ε.Υ.Δ. Ε.Π. ΠΕΡΙΦΕΡΕΙΑΣ ΔΥΤΙΚΗΣ ΕΛΛΑΔΑΣ</v>
      </c>
      <c r="C250" s="408" t="str">
        <f>'Σύνολο έργων  αναλυτικά'!C254</f>
        <v>4040703-ΔΕΥΑ ΠΑΤΡΩΝ</v>
      </c>
      <c r="D250" s="406">
        <f>'Σύνολο έργων  αναλυτικά'!D254</f>
        <v>5035538</v>
      </c>
      <c r="E250" s="408" t="str">
        <f>'Σύνολο έργων  αναλυτικά'!E254</f>
        <v>Αντικατάσταση Δικτύου Ν/Α Πάτρας (Β' φάση)</v>
      </c>
      <c r="F250" s="407" t="str">
        <f>'Σύνολο έργων  αναλυτικά'!F254</f>
        <v>Δυτικής Ελλάδας</v>
      </c>
      <c r="G250" s="409">
        <f>'Σύνολο έργων  αναλυτικά'!G254</f>
        <v>1520000</v>
      </c>
      <c r="H250" s="410">
        <f>'Σύνολο έργων  αναλυτικά'!H254</f>
        <v>0</v>
      </c>
      <c r="I250" s="411">
        <f>'Σύνολο έργων  αναλυτικά'!I254</f>
        <v>0</v>
      </c>
      <c r="J250" s="411">
        <f>'Σύνολο έργων  αναλυτικά'!J254</f>
        <v>0</v>
      </c>
      <c r="K250" s="410">
        <f>'Σύνολο έργων  αναλυτικά'!K254</f>
        <v>0</v>
      </c>
      <c r="L250" s="410">
        <f>'Σύνολο έργων  αναλυτικά'!L254</f>
        <v>1480000</v>
      </c>
      <c r="M250" s="410">
        <f>'Σύνολο έργων  αναλυτικά'!M254</f>
        <v>0</v>
      </c>
      <c r="N250" s="410">
        <f>'Σύνολο έργων  αναλυτικά'!N254</f>
        <v>0</v>
      </c>
      <c r="O250" s="412">
        <f>'Σύνολο έργων  αναλυτικά'!O254</f>
        <v>0</v>
      </c>
      <c r="P250" s="410">
        <f>'Σύνολο έργων  αναλυτικά'!P254</f>
        <v>40000</v>
      </c>
      <c r="Q250" s="413">
        <f>'Σύνολο έργων  αναλυτικά'!Q254</f>
        <v>0</v>
      </c>
      <c r="R250" s="413">
        <f>'Σύνολο έργων  αναλυτικά'!R254</f>
        <v>1519151.44</v>
      </c>
      <c r="S250" s="424">
        <f t="shared" si="15"/>
        <v>1520000</v>
      </c>
      <c r="T250" s="424">
        <f t="shared" si="16"/>
        <v>0</v>
      </c>
    </row>
    <row r="251" spans="1:20" s="6" customFormat="1" ht="40.5" customHeight="1" x14ac:dyDescent="0.25">
      <c r="A251" s="406">
        <f>'Σύνολο έργων  αναλυτικά'!A255</f>
        <v>249</v>
      </c>
      <c r="B251" s="407" t="str">
        <f>'Σύνολο έργων  αναλυτικά'!B255</f>
        <v>2040118-Ε.Υ.Δ. Ε.Π. ΠΕΡΙΦΕΡΕΙΑΣ ΔΥΤΙΚΗΣ ΕΛΛΑΔΑΣ</v>
      </c>
      <c r="C251" s="408" t="str">
        <f>'Σύνολο έργων  αναλυτικά'!C255</f>
        <v>40115242-ΔΗΜΟΣ ΑΝΔΡΑΒΙΔΑΣ - ΚΥΛΛΗΝΗΣ</v>
      </c>
      <c r="D251" s="406">
        <f>'Σύνολο έργων  αναλυτικά'!D255</f>
        <v>5037964</v>
      </c>
      <c r="E251" s="408" t="str">
        <f>'Σύνολο έργων  αναλυτικά'!E255</f>
        <v>Αντικατάσταση Δικτύου Ύδρευσης Δήμου Ανδραβίδας – Κυλλήνης (Δ.Κ. Βάρδας - Τ.Κ. Νησίου)</v>
      </c>
      <c r="F251" s="407" t="str">
        <f>'Σύνολο έργων  αναλυτικά'!F255</f>
        <v>Δυτικής Ελλάδας</v>
      </c>
      <c r="G251" s="409">
        <f>'Σύνολο έργων  αναλυτικά'!G255</f>
        <v>825000</v>
      </c>
      <c r="H251" s="410">
        <f>'Σύνολο έργων  αναλυτικά'!H255</f>
        <v>0</v>
      </c>
      <c r="I251" s="411">
        <f>'Σύνολο έργων  αναλυτικά'!I255</f>
        <v>0</v>
      </c>
      <c r="J251" s="411">
        <f>'Σύνολο έργων  αναλυτικά'!J255</f>
        <v>0</v>
      </c>
      <c r="K251" s="410">
        <f>'Σύνολο έργων  αναλυτικά'!K255</f>
        <v>0</v>
      </c>
      <c r="L251" s="410">
        <f>'Σύνολο έργων  αναλυτικά'!L255</f>
        <v>825000</v>
      </c>
      <c r="M251" s="410">
        <f>'Σύνολο έργων  αναλυτικά'!M255</f>
        <v>0</v>
      </c>
      <c r="N251" s="410">
        <f>'Σύνολο έργων  αναλυτικά'!N255</f>
        <v>0</v>
      </c>
      <c r="O251" s="412">
        <f>'Σύνολο έργων  αναλυτικά'!O255</f>
        <v>0</v>
      </c>
      <c r="P251" s="410">
        <f>'Σύνολο έργων  αναλυτικά'!P255</f>
        <v>0</v>
      </c>
      <c r="Q251" s="413">
        <f>'Σύνολο έργων  αναλυτικά'!Q255</f>
        <v>0</v>
      </c>
      <c r="R251" s="413">
        <f>'Σύνολο έργων  αναλυτικά'!R255</f>
        <v>495000</v>
      </c>
      <c r="S251" s="424">
        <f t="shared" si="15"/>
        <v>825000</v>
      </c>
      <c r="T251" s="424">
        <f t="shared" si="16"/>
        <v>0</v>
      </c>
    </row>
    <row r="252" spans="1:20" s="6" customFormat="1" ht="40.5" customHeight="1" x14ac:dyDescent="0.25">
      <c r="A252" s="406">
        <f>'Σύνολο έργων  αναλυτικά'!A256</f>
        <v>250</v>
      </c>
      <c r="B252" s="407" t="str">
        <f>'Σύνολο έργων  αναλυτικά'!B256</f>
        <v>2040118-Ε.Υ.Δ. Ε.Π. ΠΕΡΙΦΕΡΕΙΑΣ ΔΥΤΙΚΗΣ ΕΛΛΑΔΑΣ</v>
      </c>
      <c r="C252" s="408" t="str">
        <f>'Σύνολο έργων  αναλυτικά'!C256</f>
        <v>40115243-ΔΗΜΟΣ ΑΝΔΡΙΤΣΑΙΝΑΣ - ΚΡΕΣΤΕΝΩΝ</v>
      </c>
      <c r="D252" s="406">
        <f>'Σύνολο έργων  αναλυτικά'!D256</f>
        <v>5038024</v>
      </c>
      <c r="E252" s="408" t="str">
        <f>'Σύνολο έργων  αναλυτικά'!E256</f>
        <v>Εκσυγχρονισμός και αναβάθμιση δικτύων ύδρευσης Δήμου Ανδρίτσαινας – Κρεστένων</v>
      </c>
      <c r="F252" s="407" t="str">
        <f>'Σύνολο έργων  αναλυτικά'!F256</f>
        <v>Δυτικής Ελλάδας</v>
      </c>
      <c r="G252" s="409">
        <f>'Σύνολο έργων  αναλυτικά'!G256</f>
        <v>1112903.23</v>
      </c>
      <c r="H252" s="410">
        <f>'Σύνολο έργων  αναλυτικά'!H256</f>
        <v>0</v>
      </c>
      <c r="I252" s="411">
        <f>'Σύνολο έργων  αναλυτικά'!I256</f>
        <v>0</v>
      </c>
      <c r="J252" s="411">
        <f>'Σύνολο έργων  αναλυτικά'!J256</f>
        <v>0</v>
      </c>
      <c r="K252" s="410">
        <f>'Σύνολο έργων  αναλυτικά'!K256</f>
        <v>0</v>
      </c>
      <c r="L252" s="410">
        <f>'Σύνολο έργων  αναλυτικά'!L256</f>
        <v>1112903.23</v>
      </c>
      <c r="M252" s="410">
        <f>'Σύνολο έργων  αναλυτικά'!M256</f>
        <v>0</v>
      </c>
      <c r="N252" s="410">
        <f>'Σύνολο έργων  αναλυτικά'!N256</f>
        <v>0</v>
      </c>
      <c r="O252" s="412">
        <f>'Σύνολο έργων  αναλυτικά'!O256</f>
        <v>0</v>
      </c>
      <c r="P252" s="410">
        <f>'Σύνολο έργων  αναλυτικά'!P256</f>
        <v>0</v>
      </c>
      <c r="Q252" s="413">
        <f>'Σύνολο έργων  αναλυτικά'!Q256</f>
        <v>0</v>
      </c>
      <c r="R252" s="413">
        <f>'Σύνολο έργων  αναλυτικά'!R256</f>
        <v>667742</v>
      </c>
      <c r="S252" s="424">
        <f t="shared" si="15"/>
        <v>1112903.23</v>
      </c>
      <c r="T252" s="424">
        <f t="shared" si="16"/>
        <v>0</v>
      </c>
    </row>
    <row r="253" spans="1:20" s="6" customFormat="1" ht="40.5" customHeight="1" x14ac:dyDescent="0.25">
      <c r="A253" s="406">
        <f>'Σύνολο έργων  αναλυτικά'!A257</f>
        <v>251</v>
      </c>
      <c r="B253" s="407" t="str">
        <f>'Σύνολο έργων  αναλυτικά'!B257</f>
        <v>2040118-Ε.Υ.Δ. Ε.Π. ΠΕΡΙΦΕΡΕΙΑΣ ΔΥΤΙΚΗΣ ΕΛΛΑΔΑΣ</v>
      </c>
      <c r="C253" s="408" t="str">
        <f>'Σύνολο έργων  αναλυτικά'!C257</f>
        <v>40106267-ΔΗΜΟΣ ΕΡΥΜΑΝΘΟΥ</v>
      </c>
      <c r="D253" s="406">
        <f>'Σύνολο έργων  αναλυτικά'!D257</f>
        <v>5038224</v>
      </c>
      <c r="E253" s="408" t="str">
        <f>'Σύνολο έργων  αναλυτικά'!E257</f>
        <v>ΣΥΣΤΗΜΑ ΤΗΛΕΜΕΤΡΙΑΣ – ΑΥΤΟΜΑΤΙΣΜΟΥ – ΕΞΟΙΚΟΝΟΜΗΣΗΣ ΕΝΕΡΓΕΙΑΣ ΚΑΙ ΕΛΕΓΧΟΥ ΔΙΑΡΡΟΩΝ ΔΙΚΤΥΟΥ ΥΔΡΕΥΣΗΣ ΔΗΜΟΥ ΕΡΥΜΑΝΘΟΥ</v>
      </c>
      <c r="F253" s="407" t="str">
        <f>'Σύνολο έργων  αναλυτικά'!F257</f>
        <v>Δυτικής Ελλάδας</v>
      </c>
      <c r="G253" s="409">
        <f>'Σύνολο έργων  αναλυτικά'!G257</f>
        <v>1666022</v>
      </c>
      <c r="H253" s="410">
        <f>'Σύνολο έργων  αναλυτικά'!H257</f>
        <v>0</v>
      </c>
      <c r="I253" s="411">
        <f>'Σύνολο έργων  αναλυτικά'!I257</f>
        <v>0</v>
      </c>
      <c r="J253" s="411">
        <f>'Σύνολο έργων  αναλυτικά'!J257</f>
        <v>0</v>
      </c>
      <c r="K253" s="410">
        <f>'Σύνολο έργων  αναλυτικά'!K257</f>
        <v>0</v>
      </c>
      <c r="L253" s="410">
        <f>'Σύνολο έργων  αναλυτικά'!L257</f>
        <v>0</v>
      </c>
      <c r="M253" s="410">
        <f>'Σύνολο έργων  αναλυτικά'!M257</f>
        <v>1666022</v>
      </c>
      <c r="N253" s="410">
        <f>'Σύνολο έργων  αναλυτικά'!N257</f>
        <v>0</v>
      </c>
      <c r="O253" s="412">
        <f>'Σύνολο έργων  αναλυτικά'!O257</f>
        <v>0</v>
      </c>
      <c r="P253" s="410">
        <f>'Σύνολο έργων  αναλυτικά'!P257</f>
        <v>0</v>
      </c>
      <c r="Q253" s="413">
        <f>'Σύνολο έργων  αναλυτικά'!Q257</f>
        <v>0</v>
      </c>
      <c r="R253" s="413">
        <f>'Σύνολο έργων  αναλυτικά'!R257</f>
        <v>1499420</v>
      </c>
      <c r="S253" s="424">
        <f t="shared" si="15"/>
        <v>1666022</v>
      </c>
      <c r="T253" s="424">
        <f t="shared" si="16"/>
        <v>0</v>
      </c>
    </row>
    <row r="254" spans="1:20" s="6" customFormat="1" ht="40.5" customHeight="1" x14ac:dyDescent="0.25">
      <c r="A254" s="406">
        <f>'Σύνολο έργων  αναλυτικά'!A258</f>
        <v>252</v>
      </c>
      <c r="B254" s="407" t="str">
        <f>'Σύνολο έργων  αναλυτικά'!B258</f>
        <v>2040118-Ε.Υ.Δ. Ε.Π. ΠΕΡΙΦΕΡΕΙΑΣ ΔΥΤΙΚΗΣ ΕΛΛΑΔΑΣ</v>
      </c>
      <c r="C254" s="408" t="str">
        <f>'Σύνολο έργων  αναλυτικά'!C258</f>
        <v>4040706-ΔΕΥΑ ΑΙΓΙΑΛΕΙΑΣ (ΑΙΓΙΟΥ)</v>
      </c>
      <c r="D254" s="406">
        <f>'Σύνολο έργων  αναλυτικά'!D258</f>
        <v>5045570</v>
      </c>
      <c r="E254" s="408" t="str">
        <f>'Σύνολο έργων  αναλυτικά'!E258</f>
        <v>ΠΡΟΜΗΘΕΙΑ, ΕΓΚΑΤΑΣΤΑΣΗ ΚΑΙ ΘΕΣΗ ΣΕ ΛΕΙΤΟΥΡΓΙΑ ΣΥΣΤΗΜΑΤΟΣ ΠΑΡΑΚΟΛΟΥΘΗΣΗΣ – ΤΗΛΕΕΛΕΓΧΟΥ – ΤΗΛΕΧΕΙΡΙΣΜΟΥ ΚΑΙ ΑΝΙΧΝΕΥΣΗΣ ΔΙΑΡΡΟΩΝ ΤΟΥ ΥΠΑΡΧΟΝΤΟΣ ΕΞΩΤΕΡΙΚΟΥ  ΔΙΚΤΥΟΥ ΥΔΡΟΔΟΤΗΣΗΣ ΤΗΣ Δ.Ε.Υ.Α. ΑΙΓΙΑΛΕΙΑΣ (Δ.Ε. ΕΡΙΝΕΟΥ, ΑΚΡΑΤΑΣ, ΣΥΜΠΟΛΙΤΕΙΑΣ, ΔΙΑΚΟΠΤΟΥ, ΑΙΓΕΙΡΑΣ)</v>
      </c>
      <c r="F254" s="407" t="str">
        <f>'Σύνολο έργων  αναλυτικά'!F258</f>
        <v>Δυτικής Ελλάδας</v>
      </c>
      <c r="G254" s="409">
        <f>'Σύνολο έργων  αναλυτικά'!G258</f>
        <v>2416881.6</v>
      </c>
      <c r="H254" s="410">
        <f>'Σύνολο έργων  αναλυτικά'!H258</f>
        <v>0</v>
      </c>
      <c r="I254" s="411">
        <f>'Σύνολο έργων  αναλυτικά'!I258</f>
        <v>0</v>
      </c>
      <c r="J254" s="411">
        <f>'Σύνολο έργων  αναλυτικά'!J258</f>
        <v>0</v>
      </c>
      <c r="K254" s="410">
        <f>'Σύνολο έργων  αναλυτικά'!K258</f>
        <v>0</v>
      </c>
      <c r="L254" s="410">
        <f>'Σύνολο έργων  αναλυτικά'!L258</f>
        <v>0</v>
      </c>
      <c r="M254" s="410">
        <f>'Σύνολο έργων  αναλυτικά'!M258</f>
        <v>2416881.6</v>
      </c>
      <c r="N254" s="410">
        <f>'Σύνολο έργων  αναλυτικά'!N258</f>
        <v>0</v>
      </c>
      <c r="O254" s="412">
        <f>'Σύνολο έργων  αναλυτικά'!O258</f>
        <v>0</v>
      </c>
      <c r="P254" s="410">
        <f>'Σύνολο έργων  αναλυτικά'!P258</f>
        <v>0</v>
      </c>
      <c r="Q254" s="413">
        <f>'Σύνολο έργων  αναλυτικά'!Q258</f>
        <v>2242625</v>
      </c>
      <c r="R254" s="413">
        <f>'Σύνολο έργων  αναλυτικά'!R258</f>
        <v>2242625</v>
      </c>
      <c r="S254" s="424">
        <f t="shared" si="15"/>
        <v>2416881.6</v>
      </c>
      <c r="T254" s="424">
        <f t="shared" si="16"/>
        <v>0</v>
      </c>
    </row>
    <row r="255" spans="1:20" s="6" customFormat="1" ht="40.5" customHeight="1" x14ac:dyDescent="0.25">
      <c r="A255" s="406">
        <f>'Σύνολο έργων  αναλυτικά'!A259</f>
        <v>253</v>
      </c>
      <c r="B255" s="407" t="str">
        <f>'Σύνολο έργων  αναλυτικά'!B259</f>
        <v>2040118-Ε.Υ.Δ. Ε.Π. ΠΕΡΙΦΕΡΕΙΑΣ ΔΥΤΙΚΗΣ ΕΛΛΑΔΑΣ</v>
      </c>
      <c r="C255" s="408" t="str">
        <f>'Σύνολο έργων  αναλυτικά'!C259</f>
        <v>40115241-ΔΗΜΟΣ ΗΛΙΔΑΣ</v>
      </c>
      <c r="D255" s="406">
        <f>'Σύνολο έργων  αναλυτικά'!D259</f>
        <v>5045596</v>
      </c>
      <c r="E255" s="408" t="str">
        <f>'Σύνολο έργων  αναλυτικά'!E259</f>
        <v>ΠΡΟΜΗΘΕΙΑ,ΕΓΚΑΤΑΣΤΑΣΗ ΚΑΙ ΘΕΣΗ ΣΕ ΛΕΙΤΟΥΡΓΙΑ ΕΞΥΠΝΟΥ ΔΙΚΤΥΟΥ ΥΔΡΕΥΣΗΣ ΔΗΜΟΥ ΗΛΙΔΑΣ</v>
      </c>
      <c r="F255" s="407" t="str">
        <f>'Σύνολο έργων  αναλυτικά'!F259</f>
        <v>Δυτικής Ελλάδας</v>
      </c>
      <c r="G255" s="409">
        <f>'Σύνολο έργων  αναλυτικά'!G259</f>
        <v>1449977.76</v>
      </c>
      <c r="H255" s="410">
        <f>'Σύνολο έργων  αναλυτικά'!H259</f>
        <v>0</v>
      </c>
      <c r="I255" s="411">
        <f>'Σύνολο έργων  αναλυτικά'!I259</f>
        <v>0</v>
      </c>
      <c r="J255" s="411">
        <f>'Σύνολο έργων  αναλυτικά'!J259</f>
        <v>0</v>
      </c>
      <c r="K255" s="410">
        <f>'Σύνολο έργων  αναλυτικά'!K259</f>
        <v>0</v>
      </c>
      <c r="L255" s="410">
        <f>'Σύνολο έργων  αναλυτικά'!L259</f>
        <v>0</v>
      </c>
      <c r="M255" s="410">
        <f>'Σύνολο έργων  αναλυτικά'!M259</f>
        <v>1449977.76</v>
      </c>
      <c r="N255" s="410">
        <f>'Σύνολο έργων  αναλυτικά'!N259</f>
        <v>0</v>
      </c>
      <c r="O255" s="412">
        <f>'Σύνολο έργων  αναλυτικά'!O259</f>
        <v>0</v>
      </c>
      <c r="P255" s="410">
        <f>'Σύνολο έργων  αναλυτικά'!P259</f>
        <v>0</v>
      </c>
      <c r="Q255" s="413">
        <f>'Σύνολο έργων  αναλυτικά'!Q259</f>
        <v>0</v>
      </c>
      <c r="R255" s="413">
        <f>'Σύνολο έργων  αναλυτικά'!R259</f>
        <v>1304980</v>
      </c>
      <c r="S255" s="424">
        <f t="shared" si="15"/>
        <v>1449977.76</v>
      </c>
      <c r="T255" s="424">
        <f t="shared" si="16"/>
        <v>0</v>
      </c>
    </row>
    <row r="256" spans="1:20" s="6" customFormat="1" ht="40.5" customHeight="1" x14ac:dyDescent="0.25">
      <c r="A256" s="406">
        <f>'Σύνολο έργων  αναλυτικά'!A260</f>
        <v>254</v>
      </c>
      <c r="B256" s="407" t="str">
        <f>'Σύνολο έργων  αναλυτικά'!B260</f>
        <v>2040118-Ε.Υ.Δ. Ε.Π. ΠΕΡΙΦΕΡΕΙΑΣ ΔΥΤΙΚΗΣ ΕΛΛΑΔΑΣ</v>
      </c>
      <c r="C256" s="408" t="str">
        <f>'Σύνολο έργων  αναλυτικά'!C260</f>
        <v>1011382-ΕΙΔΙΚΗ ΥΠΗΡΕΣΙΑ ΔΗΜΟΣΙΩΝ ΕΡΓΩΝ ΚΑΤΑΣΚΕΥΗΣ ΥΔΡΑΥΛΙΚΩΝ ΥΠΟΔΟΜΩΝ</v>
      </c>
      <c r="D256" s="406">
        <f>'Σύνολο έργων  αναλυτικά'!D260</f>
        <v>5060287</v>
      </c>
      <c r="E256" s="408" t="str">
        <f>'Σύνολο έργων  αναλυτικά'!E260</f>
        <v>YΔΡΕΥΣΗ ΠΑΤΡΑΣ ΑΠΟ ΤΟΥΣ ΠΟΤΑΜΟΥΣ ΠΕΙΡΟ ΚΑΙ ΠΑΡΑΠΕΙΡΟ – ΔΙΚΤΥΑ
ΥΔΡΟΔΟΤΗΣΗΣ ΥΠΟΛΟΙΠΩΝ ΟΙΚΙΣΜΩΝ Ν. ΑΧΑΪΑΣ</v>
      </c>
      <c r="F256" s="407" t="str">
        <f>'Σύνολο έργων  αναλυτικά'!F260</f>
        <v>Δυτικής Ελλάδας</v>
      </c>
      <c r="G256" s="409">
        <f>'Σύνολο έργων  αναλυτικά'!G260</f>
        <v>16206923.710000001</v>
      </c>
      <c r="H256" s="410">
        <f>'Σύνολο έργων  αναλυτικά'!H260</f>
        <v>0</v>
      </c>
      <c r="I256" s="411">
        <f>'Σύνολο έργων  αναλυτικά'!I260</f>
        <v>0</v>
      </c>
      <c r="J256" s="411">
        <f>'Σύνολο έργων  αναλυτικά'!J260</f>
        <v>15558923.710000001</v>
      </c>
      <c r="K256" s="410">
        <f>'Σύνολο έργων  αναλυτικά'!K260</f>
        <v>0</v>
      </c>
      <c r="L256" s="410">
        <f>'Σύνολο έργων  αναλυτικά'!L260</f>
        <v>0</v>
      </c>
      <c r="M256" s="410">
        <f>'Σύνολο έργων  αναλυτικά'!M260</f>
        <v>0</v>
      </c>
      <c r="N256" s="410">
        <f>'Σύνολο έργων  αναλυτικά'!N260</f>
        <v>0</v>
      </c>
      <c r="O256" s="412">
        <f>'Σύνολο έργων  αναλυτικά'!O260</f>
        <v>0</v>
      </c>
      <c r="P256" s="410">
        <f>'Σύνολο έργων  αναλυτικά'!P260</f>
        <v>648000</v>
      </c>
      <c r="Q256" s="413">
        <f>'Σύνολο έργων  αναλυτικά'!Q260</f>
        <v>0</v>
      </c>
      <c r="R256" s="413">
        <f>'Σύνολο έργων  αναλυτικά'!R260</f>
        <v>8000000</v>
      </c>
      <c r="S256" s="424">
        <f t="shared" si="15"/>
        <v>16206923.710000001</v>
      </c>
      <c r="T256" s="424">
        <f t="shared" si="16"/>
        <v>0</v>
      </c>
    </row>
    <row r="257" spans="1:20" s="6" customFormat="1" ht="40.5" customHeight="1" x14ac:dyDescent="0.25">
      <c r="A257" s="406">
        <f>'Σύνολο έργων  αναλυτικά'!A261</f>
        <v>255</v>
      </c>
      <c r="B257" s="407" t="str">
        <f>'Σύνολο έργων  αναλυτικά'!B261</f>
        <v>2040114-Ε.Υ.Δ. Ε.Π. ΠΕΡΙΦΕΡΕΙΑΣ ΔΥΤΙΚΗΣ ΜΑΚΕΔΟΝΙΑΣ</v>
      </c>
      <c r="C257" s="408" t="str">
        <f>'Σύνολο έργων  αναλυτικά'!C261</f>
        <v>40147100-ΔΗΜΟΣ ΑΜΥΝΤΑΙΟΥ</v>
      </c>
      <c r="D257" s="406">
        <f>'Σύνολο έργων  αναλυτικά'!D261</f>
        <v>5000505</v>
      </c>
      <c r="E257" s="408" t="str">
        <f>'Σύνολο έργων  αναλυτικά'!E261</f>
        <v>ΑΝΑΒΑΘΜΙΣΗ ΥΠΟΔΟΜΩΝ ΥΔΡΕΥΣΗΣ ΔΗΜΟΥ ΑΜΥΝΤΑΙΟΥ</v>
      </c>
      <c r="F257" s="407" t="str">
        <f>'Σύνολο έργων  αναλυτικά'!F261</f>
        <v xml:space="preserve">Δυτικής Μακεδονίας </v>
      </c>
      <c r="G257" s="409">
        <f>'Σύνολο έργων  αναλυτικά'!G261</f>
        <v>3053060.97</v>
      </c>
      <c r="H257" s="410">
        <f>'Σύνολο έργων  αναλυτικά'!H261</f>
        <v>0</v>
      </c>
      <c r="I257" s="411">
        <f>'Σύνολο έργων  αναλυτικά'!I261</f>
        <v>0</v>
      </c>
      <c r="J257" s="411">
        <f>'Σύνολο έργων  αναλυτικά'!J261</f>
        <v>0</v>
      </c>
      <c r="K257" s="410">
        <f>'Σύνολο έργων  αναλυτικά'!K261</f>
        <v>0</v>
      </c>
      <c r="L257" s="410">
        <f>'Σύνολο έργων  αναλυτικά'!L261</f>
        <v>2908870.97</v>
      </c>
      <c r="M257" s="410">
        <f>'Σύνολο έργων  αναλυτικά'!M261</f>
        <v>0</v>
      </c>
      <c r="N257" s="410">
        <f>'Σύνολο έργων  αναλυτικά'!N261</f>
        <v>0</v>
      </c>
      <c r="O257" s="412">
        <f>'Σύνολο έργων  αναλυτικά'!O261</f>
        <v>0</v>
      </c>
      <c r="P257" s="410">
        <f>'Σύνολο έργων  αναλυτικά'!P261</f>
        <v>144190</v>
      </c>
      <c r="Q257" s="413">
        <f>'Σύνολο έργων  αναλυτικά'!Q261</f>
        <v>1422998.67</v>
      </c>
      <c r="R257" s="413">
        <f>'Σύνολο έργων  αναλυτικά'!R261</f>
        <v>1422998.67</v>
      </c>
      <c r="S257" s="424">
        <f t="shared" si="15"/>
        <v>3053060.97</v>
      </c>
      <c r="T257" s="424">
        <f t="shared" si="16"/>
        <v>0</v>
      </c>
    </row>
    <row r="258" spans="1:20" s="6" customFormat="1" ht="40.5" customHeight="1" x14ac:dyDescent="0.25">
      <c r="A258" s="406">
        <f>'Σύνολο έργων  αναλυτικά'!A262</f>
        <v>256</v>
      </c>
      <c r="B258" s="407" t="str">
        <f>'Σύνολο έργων  αναλυτικά'!B262</f>
        <v>2040114-Ε.Υ.Δ. Ε.Π. ΠΕΡΙΦΕΡΕΙΑΣ ΔΥΤΙΚΗΣ ΜΑΚΕΔΟΝΙΑΣ</v>
      </c>
      <c r="C258" s="408" t="str">
        <f>'Σύνολο έργων  αναλυτικά'!C262</f>
        <v>4040301-ΔΕΥΑ  ΚΑΣΤΟΡΙΑΣ</v>
      </c>
      <c r="D258" s="406">
        <f>'Σύνολο έργων  αναλυτικά'!D262</f>
        <v>5000523</v>
      </c>
      <c r="E258" s="408" t="str">
        <f>'Σύνολο έργων  αναλυτικά'!E262</f>
        <v>Επισκευή, βελτίωση αντλιοστασίου ύδρευσης Μπέης Μπουνάρ και αντικατάσταση του καταθλιπτικού αγωγού</v>
      </c>
      <c r="F258" s="407" t="str">
        <f>'Σύνολο έργων  αναλυτικά'!F262</f>
        <v xml:space="preserve">Δυτικής Μακεδονίας </v>
      </c>
      <c r="G258" s="409">
        <f>'Σύνολο έργων  αναλυτικά'!G262</f>
        <v>327000.46999999997</v>
      </c>
      <c r="H258" s="410">
        <f>'Σύνολο έργων  αναλυτικά'!H262</f>
        <v>0</v>
      </c>
      <c r="I258" s="411">
        <f>'Σύνολο έργων  αναλυτικά'!I262</f>
        <v>0</v>
      </c>
      <c r="J258" s="411">
        <f>'Σύνολο έργων  αναλυτικά'!J262</f>
        <v>309345.21999999997</v>
      </c>
      <c r="K258" s="410">
        <f>'Σύνολο έργων  αναλυτικά'!K262</f>
        <v>0</v>
      </c>
      <c r="L258" s="410">
        <f>'Σύνολο έργων  αναλυτικά'!L262</f>
        <v>0</v>
      </c>
      <c r="M258" s="410">
        <f>'Σύνολο έργων  αναλυτικά'!M262</f>
        <v>0</v>
      </c>
      <c r="N258" s="410">
        <f>'Σύνολο έργων  αναλυτικά'!N262</f>
        <v>0</v>
      </c>
      <c r="O258" s="412">
        <f>'Σύνολο έργων  αναλυτικά'!O262</f>
        <v>0</v>
      </c>
      <c r="P258" s="410">
        <f>'Σύνολο έργων  αναλυτικά'!P262</f>
        <v>17655.25</v>
      </c>
      <c r="Q258" s="413">
        <f>'Σύνολο έργων  αναλυτικά'!Q262</f>
        <v>316946.99</v>
      </c>
      <c r="R258" s="413">
        <f>'Σύνολο έργων  αναλυτικά'!R262</f>
        <v>316318.78000000003</v>
      </c>
      <c r="S258" s="424">
        <f t="shared" si="15"/>
        <v>327000.46999999997</v>
      </c>
      <c r="T258" s="424">
        <f t="shared" si="16"/>
        <v>0</v>
      </c>
    </row>
    <row r="259" spans="1:20" s="6" customFormat="1" ht="40.5" customHeight="1" x14ac:dyDescent="0.25">
      <c r="A259" s="406">
        <f>'Σύνολο έργων  αναλυτικά'!A263</f>
        <v>257</v>
      </c>
      <c r="B259" s="407" t="str">
        <f>'Σύνολο έργων  αναλυτικά'!B263</f>
        <v>2040114-Ε.Υ.Δ. Ε.Π. ΠΕΡΙΦΕΡΕΙΑΣ ΔΥΤΙΚΗΣ ΜΑΚΕΔΟΝΙΑΣ</v>
      </c>
      <c r="C259" s="408" t="str">
        <f>'Σύνολο έργων  αναλυτικά'!C263</f>
        <v>4040303-ΔΗΜΟΤΙΚΗ ΕΠΙΧΕΙΡΗΣΗ ΥΔΡΕΥΣΗΣ ΑΠΟΧΕΤΕΥΣΗΣ ΕΟΡΔΑΙΑΣ</v>
      </c>
      <c r="D259" s="406">
        <f>'Σύνολο έργων  αναλυτικά'!D263</f>
        <v>5000605</v>
      </c>
      <c r="E259" s="408" t="str">
        <f>'Σύνολο έργων  αναλυτικά'!E263</f>
        <v>ΗΛΕΚΤΡΟΜΗΧΑΝΟΛΟΓΙΚΑ ΕΡΓΑ – ΑΥΤΟΜΑΤΙΣΜΟΙ ΣΤΑ ΔΙΥΛΙΣΤΗΡΙΑ ΤΟΥ Δ.Δ. ΠΤΟΛΕΜΑΪΔΑΣ</v>
      </c>
      <c r="F259" s="407" t="str">
        <f>'Σύνολο έργων  αναλυτικά'!F263</f>
        <v xml:space="preserve">Δυτικής Μακεδονίας </v>
      </c>
      <c r="G259" s="409">
        <f>'Σύνολο έργων  αναλυτικά'!G263</f>
        <v>796747.97</v>
      </c>
      <c r="H259" s="410">
        <f>'Σύνολο έργων  αναλυτικά'!H263</f>
        <v>0</v>
      </c>
      <c r="I259" s="411">
        <f>'Σύνολο έργων  αναλυτικά'!I263</f>
        <v>0</v>
      </c>
      <c r="J259" s="411">
        <f>'Σύνολο έργων  αναλυτικά'!J263</f>
        <v>0</v>
      </c>
      <c r="K259" s="410">
        <f>'Σύνολο έργων  αναλυτικά'!K263</f>
        <v>796747.97</v>
      </c>
      <c r="L259" s="410">
        <f>'Σύνολο έργων  αναλυτικά'!L263</f>
        <v>0</v>
      </c>
      <c r="M259" s="410">
        <f>'Σύνολο έργων  αναλυτικά'!M263</f>
        <v>0</v>
      </c>
      <c r="N259" s="410">
        <f>'Σύνολο έργων  αναλυτικά'!N263</f>
        <v>0</v>
      </c>
      <c r="O259" s="412">
        <f>'Σύνολο έργων  αναλυτικά'!O263</f>
        <v>0</v>
      </c>
      <c r="P259" s="410">
        <f>'Σύνολο έργων  αναλυτικά'!P263</f>
        <v>0</v>
      </c>
      <c r="Q259" s="413">
        <f>'Σύνολο έργων  αναλυτικά'!Q263</f>
        <v>491574.9</v>
      </c>
      <c r="R259" s="413">
        <f>'Σύνολο έργων  αναλυτικά'!R263</f>
        <v>491574.9</v>
      </c>
      <c r="S259" s="424">
        <f t="shared" si="15"/>
        <v>796747.97</v>
      </c>
      <c r="T259" s="424">
        <f t="shared" si="16"/>
        <v>0</v>
      </c>
    </row>
    <row r="260" spans="1:20" s="6" customFormat="1" ht="40.5" customHeight="1" x14ac:dyDescent="0.25">
      <c r="A260" s="406">
        <f>'Σύνολο έργων  αναλυτικά'!A264</f>
        <v>258</v>
      </c>
      <c r="B260" s="407" t="str">
        <f>'Σύνολο έργων  αναλυτικά'!B264</f>
        <v>2040114-Ε.Υ.Δ. Ε.Π. ΠΕΡΙΦΕΡΕΙΑΣ ΔΥΤΙΚΗΣ ΜΑΚΕΔΟΝΙΑΣ</v>
      </c>
      <c r="C260" s="408" t="str">
        <f>'Σύνολο έργων  αναλυτικά'!C264</f>
        <v>40127178-ΔΗΜΟΣ ΣΕΡΒΙΩΝ - ΒΕΛΒΕΝΤΟΥ</v>
      </c>
      <c r="D260" s="406">
        <f>'Σύνολο έργων  αναλυτικά'!D264</f>
        <v>5000637</v>
      </c>
      <c r="E260" s="408" t="str">
        <f>'Σύνολο έργων  αναλυτικά'!E264</f>
        <v>Κατασκευή εξωτερικού αγωγού ύδρευσης οικισμού Λαζαράδων Δήμου Σερβίων - Βελβεντού</v>
      </c>
      <c r="F260" s="407" t="str">
        <f>'Σύνολο έργων  αναλυτικά'!F264</f>
        <v xml:space="preserve">Δυτικής Μακεδονίας </v>
      </c>
      <c r="G260" s="409">
        <f>'Σύνολο έργων  αναλυτικά'!G264</f>
        <v>482553.55</v>
      </c>
      <c r="H260" s="410">
        <f>'Σύνολο έργων  αναλυτικά'!H264</f>
        <v>0</v>
      </c>
      <c r="I260" s="411">
        <f>'Σύνολο έργων  αναλυτικά'!I264</f>
        <v>0</v>
      </c>
      <c r="J260" s="411">
        <f>'Σύνολο έργων  αναλυτικά'!J264</f>
        <v>482553.55</v>
      </c>
      <c r="K260" s="410">
        <f>'Σύνολο έργων  αναλυτικά'!K264</f>
        <v>0</v>
      </c>
      <c r="L260" s="410">
        <f>'Σύνολο έργων  αναλυτικά'!L264</f>
        <v>0</v>
      </c>
      <c r="M260" s="410">
        <f>'Σύνολο έργων  αναλυτικά'!M264</f>
        <v>0</v>
      </c>
      <c r="N260" s="410">
        <f>'Σύνολο έργων  αναλυτικά'!N264</f>
        <v>0</v>
      </c>
      <c r="O260" s="412">
        <f>'Σύνολο έργων  αναλυτικά'!O264</f>
        <v>0</v>
      </c>
      <c r="P260" s="410">
        <f>'Σύνολο έργων  αναλυτικά'!P264</f>
        <v>0</v>
      </c>
      <c r="Q260" s="413">
        <f>'Σύνολο έργων  αναλυτικά'!Q264</f>
        <v>174416.56</v>
      </c>
      <c r="R260" s="413">
        <f>'Σύνολο έργων  αναλυτικά'!R264</f>
        <v>172547.98</v>
      </c>
      <c r="S260" s="424">
        <f t="shared" si="15"/>
        <v>482553.55</v>
      </c>
      <c r="T260" s="424">
        <f t="shared" si="16"/>
        <v>0</v>
      </c>
    </row>
    <row r="261" spans="1:20" s="6" customFormat="1" ht="40.5" customHeight="1" x14ac:dyDescent="0.25">
      <c r="A261" s="406">
        <f>'Σύνολο έργων  αναλυτικά'!A265</f>
        <v>259</v>
      </c>
      <c r="B261" s="407" t="str">
        <f>'Σύνολο έργων  αναλυτικά'!B265</f>
        <v>2040114-Ε.Υ.Δ. Ε.Π. ΠΕΡΙΦΕΡΕΙΑΣ ΔΥΤΙΚΗΣ ΜΑΚΕΔΟΝΙΑΣ</v>
      </c>
      <c r="C261" s="408" t="str">
        <f>'Σύνολο έργων  αναλυτικά'!C265</f>
        <v>40127176-ΔΗΜΟΣ ΒΟΪΟΥ</v>
      </c>
      <c r="D261" s="406">
        <f>'Σύνολο έργων  αναλυτικά'!D265</f>
        <v>5000772</v>
      </c>
      <c r="E261" s="408" t="str">
        <f>'Σύνολο έργων  αναλυτικά'!E265</f>
        <v>ΥΔΡΟΔΟΤΗΣΗ ΕΣΩΤΕΡΙΚΟΥ ΔΙΚΤΥΟΥ ΥΨΗΛΗΣ ΖΩΝΗΣ ΒΟΡΕΙΑΣ ΣΥΝΟΙΚΙΑΣ ΟΙΚΙΣΜΟΥ ΓΑΛΑΤΙΝΗΣ ΔΗΜΟΥ ΒΟΪΟΥ</v>
      </c>
      <c r="F261" s="407" t="str">
        <f>'Σύνολο έργων  αναλυτικά'!F265</f>
        <v xml:space="preserve">Δυτικής Μακεδονίας </v>
      </c>
      <c r="G261" s="409">
        <f>'Σύνολο έργων  αναλυτικά'!G265</f>
        <v>533188.96</v>
      </c>
      <c r="H261" s="410">
        <f>'Σύνολο έργων  αναλυτικά'!H265</f>
        <v>0</v>
      </c>
      <c r="I261" s="411">
        <f>'Σύνολο έργων  αναλυτικά'!I265</f>
        <v>0</v>
      </c>
      <c r="J261" s="411">
        <f>'Σύνολο έργων  αναλυτικά'!J265</f>
        <v>0</v>
      </c>
      <c r="K261" s="410">
        <f>'Σύνολο έργων  αναλυτικά'!K265</f>
        <v>0</v>
      </c>
      <c r="L261" s="410">
        <f>'Σύνολο έργων  αναλυτικά'!L265</f>
        <v>496504.06</v>
      </c>
      <c r="M261" s="410">
        <f>'Σύνολο έργων  αναλυτικά'!M265</f>
        <v>0</v>
      </c>
      <c r="N261" s="410">
        <f>'Σύνολο έργων  αναλυτικά'!N265</f>
        <v>0</v>
      </c>
      <c r="O261" s="412">
        <f>'Σύνολο έργων  αναλυτικά'!O265</f>
        <v>0</v>
      </c>
      <c r="P261" s="410">
        <f>'Σύνολο έργων  αναλυτικά'!P265</f>
        <v>36684.9</v>
      </c>
      <c r="Q261" s="413">
        <f>'Σύνολο έργων  αναλυτικά'!Q265</f>
        <v>246785.42</v>
      </c>
      <c r="R261" s="413">
        <f>'Σύνολο έργων  αναλυτικά'!R265</f>
        <v>215806.71</v>
      </c>
      <c r="S261" s="424">
        <f t="shared" si="15"/>
        <v>533188.96</v>
      </c>
      <c r="T261" s="424">
        <f t="shared" si="16"/>
        <v>0</v>
      </c>
    </row>
    <row r="262" spans="1:20" s="6" customFormat="1" ht="40.5" customHeight="1" x14ac:dyDescent="0.25">
      <c r="A262" s="406">
        <f>'Σύνολο έργων  αναλυτικά'!A266</f>
        <v>260</v>
      </c>
      <c r="B262" s="407" t="str">
        <f>'Σύνολο έργων  αναλυτικά'!B266</f>
        <v>2040114-Ε.Υ.Δ. Ε.Π. ΠΕΡΙΦΕΡΕΙΑΣ ΔΥΤΙΚΗΣ ΜΑΚΕΔΟΝΙΑΣ</v>
      </c>
      <c r="C262" s="408" t="str">
        <f>'Σύνολο έργων  αναλυτικά'!C266</f>
        <v>4040304-ΔΗΜΟΤΙΚΗ ΕΠΙΧΕΙΡΗΣΗ ΥΔΡΕΥΣΗΣ ΑΠΟΧΕΤΕΥΣΗΣ ΦΛΩΡΙΝΑΣ (Δ.Ε.Υ.Α.Φ.)</v>
      </c>
      <c r="D262" s="406">
        <f>'Σύνολο έργων  αναλυτικά'!D266</f>
        <v>5000828</v>
      </c>
      <c r="E262" s="408" t="str">
        <f>'Σύνολο έργων  αναλυτικά'!E266</f>
        <v>Αναβάθμιση υποδομών ύδρευσης στις Δημοτικές Ενότητες Μελίτης, Περάσματος και Κάτω Κλεινών του Δήμου Φλώρινας</v>
      </c>
      <c r="F262" s="407" t="str">
        <f>'Σύνολο έργων  αναλυτικά'!F266</f>
        <v xml:space="preserve">Δυτικής Μακεδονίας </v>
      </c>
      <c r="G262" s="409">
        <f>'Σύνολο έργων  αναλυτικά'!G266</f>
        <v>2023050</v>
      </c>
      <c r="H262" s="410">
        <f>'Σύνολο έργων  αναλυτικά'!H266</f>
        <v>0</v>
      </c>
      <c r="I262" s="411">
        <f>'Σύνολο έργων  αναλυτικά'!I266</f>
        <v>0</v>
      </c>
      <c r="J262" s="411">
        <f>'Σύνολο έργων  αναλυτικά'!J266</f>
        <v>0</v>
      </c>
      <c r="K262" s="410">
        <f>'Σύνολο έργων  αναλυτικά'!K266</f>
        <v>0</v>
      </c>
      <c r="L262" s="410">
        <f>'Σύνολο έργων  αναλυτικά'!L266</f>
        <v>0</v>
      </c>
      <c r="M262" s="410">
        <f>'Σύνολο έργων  αναλυτικά'!M266</f>
        <v>2023050</v>
      </c>
      <c r="N262" s="410">
        <f>'Σύνολο έργων  αναλυτικά'!N266</f>
        <v>0</v>
      </c>
      <c r="O262" s="412">
        <f>'Σύνολο έργων  αναλυτικά'!O266</f>
        <v>0</v>
      </c>
      <c r="P262" s="410">
        <f>'Σύνολο έργων  αναλυτικά'!P266</f>
        <v>0</v>
      </c>
      <c r="Q262" s="413">
        <f>'Σύνολο έργων  αναλυτικά'!Q266</f>
        <v>2023050</v>
      </c>
      <c r="R262" s="413">
        <f>'Σύνολο έργων  αναλυτικά'!R266</f>
        <v>2022177.85</v>
      </c>
      <c r="S262" s="424">
        <f t="shared" si="15"/>
        <v>2023050</v>
      </c>
      <c r="T262" s="424">
        <f t="shared" si="16"/>
        <v>0</v>
      </c>
    </row>
    <row r="263" spans="1:20" s="6" customFormat="1" ht="40.5" customHeight="1" x14ac:dyDescent="0.25">
      <c r="A263" s="406">
        <f>'Σύνολο έργων  αναλυτικά'!A267</f>
        <v>261</v>
      </c>
      <c r="B263" s="407" t="str">
        <f>'Σύνολο έργων  αναλυτικά'!B267</f>
        <v>2040114-Ε.Υ.Δ. Ε.Π. ΠΕΡΙΦΕΡΕΙΑΣ ΔΥΤΙΚΗΣ ΜΑΚΕΔΟΝΙΑΣ</v>
      </c>
      <c r="C263" s="408" t="str">
        <f>'Σύνολο έργων  αναλυτικά'!C267</f>
        <v>4040302-ΔΕΥΑ  ΚΟΖΑΝΗΣ</v>
      </c>
      <c r="D263" s="406">
        <f>'Σύνολο έργων  αναλυτικά'!D267</f>
        <v>5000847</v>
      </c>
      <c r="E263" s="408" t="str">
        <f>'Σύνολο έργων  αναλυτικά'!E267</f>
        <v>ΟΛΟΚΛΗΡΩΣΗ ΕΣΩΤΕΡΙΚΩΝ ΔΙΚΤΥΩΝ ΥΔΡΕΥΣΗΣ ΟΙΚΙΣΜΩΝ ΚΡΟΚΟΥ ΚΑΙ ΑΝΩ ΚΩΜΗΣ ΤΟΥ ΔΗΜΟΥ ΚΟΖΑΝΗΣ</v>
      </c>
      <c r="F263" s="407" t="str">
        <f>'Σύνολο έργων  αναλυτικά'!F267</f>
        <v xml:space="preserve">Δυτικής Μακεδονίας </v>
      </c>
      <c r="G263" s="409">
        <f>'Σύνολο έργων  αναλυτικά'!G267</f>
        <v>1196600</v>
      </c>
      <c r="H263" s="410">
        <f>'Σύνολο έργων  αναλυτικά'!H267</f>
        <v>0</v>
      </c>
      <c r="I263" s="411">
        <f>'Σύνολο έργων  αναλυτικά'!I267</f>
        <v>0</v>
      </c>
      <c r="J263" s="411">
        <f>'Σύνολο έργων  αναλυτικά'!J267</f>
        <v>0</v>
      </c>
      <c r="K263" s="410">
        <f>'Σύνολο έργων  αναλυτικά'!K267</f>
        <v>0</v>
      </c>
      <c r="L263" s="410">
        <f>'Σύνολο έργων  αναλυτικά'!L267</f>
        <v>1196600</v>
      </c>
      <c r="M263" s="410">
        <f>'Σύνολο έργων  αναλυτικά'!M267</f>
        <v>0</v>
      </c>
      <c r="N263" s="410">
        <f>'Σύνολο έργων  αναλυτικά'!N267</f>
        <v>0</v>
      </c>
      <c r="O263" s="412">
        <f>'Σύνολο έργων  αναλυτικά'!O267</f>
        <v>0</v>
      </c>
      <c r="P263" s="410">
        <f>'Σύνολο έργων  αναλυτικά'!P267</f>
        <v>0</v>
      </c>
      <c r="Q263" s="413">
        <f>'Σύνολο έργων  αναλυτικά'!Q267</f>
        <v>518263.46</v>
      </c>
      <c r="R263" s="413">
        <f>'Σύνολο έργων  αναλυτικά'!R267</f>
        <v>509966.99</v>
      </c>
      <c r="S263" s="424">
        <f t="shared" si="15"/>
        <v>1196600</v>
      </c>
      <c r="T263" s="424">
        <f t="shared" si="16"/>
        <v>0</v>
      </c>
    </row>
    <row r="264" spans="1:20" s="6" customFormat="1" ht="40.5" customHeight="1" x14ac:dyDescent="0.25">
      <c r="A264" s="406">
        <f>'Σύνολο έργων  αναλυτικά'!A268</f>
        <v>262</v>
      </c>
      <c r="B264" s="407" t="str">
        <f>'Σύνολο έργων  αναλυτικά'!B268</f>
        <v>2040114-Ε.Υ.Δ. Ε.Π. ΠΕΡΙΦΕΡΕΙΑΣ ΔΥΤΙΚΗΣ ΜΑΚΕΔΟΝΙΑΣ</v>
      </c>
      <c r="C264" s="408" t="str">
        <f>'Σύνολο έργων  αναλυτικά'!C268</f>
        <v>40123080-ΔΗΜΟΣ ΟΡΕΣΤΙΔΟΣ</v>
      </c>
      <c r="D264" s="406">
        <f>'Σύνολο έργων  αναλυτικά'!D268</f>
        <v>5000865</v>
      </c>
      <c r="E264" s="408" t="str">
        <f>'Σύνολο έργων  αναλυτικά'!E268</f>
        <v>ΠΡΟΜΗΘΕΙΑ ΣΥΣΤΗΜΑΤΟΣ ΒΕΛΤΙΩΣΗΣ, ΑΝΑΒΑΘΜΙΣΗΣ ΥΠΟΔΟΜΩΝ ΔΙΚΤΥΟΥ ΥΔΡΕΥΣΗΣ, ΕΞΟΙΚΟΝΟΜΗΣΗΣ ΕΝΑΡΓΕΙΑΣ ΚΑΙ ΔΙΑΣΦΑΛΙΣΗΣ ΕΠΑΡΚΕΙΑΣ ΝΕΡΟΥ ΔΗΜΟΥ ΑΡΓΟΥΣ ΟΡΕΣΤΙΚΟΥ</v>
      </c>
      <c r="F264" s="407" t="str">
        <f>'Σύνολο έργων  αναλυτικά'!F268</f>
        <v xml:space="preserve">Δυτικής Μακεδονίας </v>
      </c>
      <c r="G264" s="409">
        <f>'Σύνολο έργων  αναλυτικά'!G268</f>
        <v>446984.02</v>
      </c>
      <c r="H264" s="410">
        <f>'Σύνολο έργων  αναλυτικά'!H268</f>
        <v>0</v>
      </c>
      <c r="I264" s="411">
        <f>'Σύνολο έργων  αναλυτικά'!I268</f>
        <v>0</v>
      </c>
      <c r="J264" s="411">
        <f>'Σύνολο έργων  αναλυτικά'!J268</f>
        <v>0</v>
      </c>
      <c r="K264" s="410">
        <f>'Σύνολο έργων  αναλυτικά'!K268</f>
        <v>0</v>
      </c>
      <c r="L264" s="410">
        <f>'Σύνολο έργων  αναλυτικά'!L268</f>
        <v>0</v>
      </c>
      <c r="M264" s="410">
        <f>'Σύνολο έργων  αναλυτικά'!M268</f>
        <v>428866.7</v>
      </c>
      <c r="N264" s="410">
        <f>'Σύνολο έργων  αναλυτικά'!N268</f>
        <v>0</v>
      </c>
      <c r="O264" s="412">
        <f>'Σύνολο έργων  αναλυτικά'!O268</f>
        <v>0</v>
      </c>
      <c r="P264" s="410">
        <f>'Σύνολο έργων  αναλυτικά'!P268</f>
        <v>18117.32</v>
      </c>
      <c r="Q264" s="413">
        <f>'Σύνολο έργων  αναλυτικά'!Q268</f>
        <v>428866.7</v>
      </c>
      <c r="R264" s="413">
        <f>'Σύνολο έργων  αναλυτικά'!R268</f>
        <v>446984.18</v>
      </c>
      <c r="S264" s="424">
        <f t="shared" si="15"/>
        <v>446984.02</v>
      </c>
      <c r="T264" s="424">
        <f t="shared" si="16"/>
        <v>0</v>
      </c>
    </row>
    <row r="265" spans="1:20" s="6" customFormat="1" ht="40.5" customHeight="1" x14ac:dyDescent="0.25">
      <c r="A265" s="406">
        <f>'Σύνολο έργων  αναλυτικά'!A269</f>
        <v>263</v>
      </c>
      <c r="B265" s="407" t="str">
        <f>'Σύνολο έργων  αναλυτικά'!B269</f>
        <v>2040114-Ε.Υ.Δ. Ε.Π. ΠΕΡΙΦΕΡΕΙΑΣ ΔΥΤΙΚΗΣ ΜΑΚΕΔΟΝΙΑΣ</v>
      </c>
      <c r="C265" s="408" t="str">
        <f>'Σύνολο έργων  αναλυτικά'!C269</f>
        <v>40127176-ΔΗΜΟΣ ΒΟΪΟΥ</v>
      </c>
      <c r="D265" s="406">
        <f>'Σύνολο έργων  αναλυτικά'!D269</f>
        <v>5000867</v>
      </c>
      <c r="E265" s="408" t="str">
        <f>'Σύνολο έργων  αναλυτικά'!E269</f>
        <v>ΠΡΟΜΗΘΕΙΑ ΠΑΡΟΧΟΜΕΤΡΩΝ ΓΙΑ ΤΙΣ ΔΕΞΑΜΕΝΕΣ ΥΔΡΕΥΣΗΣ ΤΟΥ ΔΗΜΟΥ ΒΟΪΟΥ</v>
      </c>
      <c r="F265" s="407" t="str">
        <f>'Σύνολο έργων  αναλυτικά'!F269</f>
        <v xml:space="preserve">Δυτικής Μακεδονίας </v>
      </c>
      <c r="G265" s="409">
        <f>'Σύνολο έργων  αναλυτικά'!G269</f>
        <v>166481.41</v>
      </c>
      <c r="H265" s="410">
        <f>'Σύνολο έργων  αναλυτικά'!H269</f>
        <v>0</v>
      </c>
      <c r="I265" s="411">
        <f>'Σύνολο έργων  αναλυτικά'!I269</f>
        <v>0</v>
      </c>
      <c r="J265" s="411">
        <f>'Σύνολο έργων  αναλυτικά'!J269</f>
        <v>0</v>
      </c>
      <c r="K265" s="410">
        <f>'Σύνολο έργων  αναλυτικά'!K269</f>
        <v>0</v>
      </c>
      <c r="L265" s="410">
        <f>'Σύνολο έργων  αναλυτικά'!L269</f>
        <v>0</v>
      </c>
      <c r="M265" s="410">
        <f>'Σύνολο έργων  αναλυτικά'!M269</f>
        <v>166481.41</v>
      </c>
      <c r="N265" s="410">
        <f>'Σύνολο έργων  αναλυτικά'!N269</f>
        <v>0</v>
      </c>
      <c r="O265" s="412">
        <f>'Σύνολο έργων  αναλυτικά'!O269</f>
        <v>0</v>
      </c>
      <c r="P265" s="410">
        <f>'Σύνολο έργων  αναλυτικά'!P269</f>
        <v>0</v>
      </c>
      <c r="Q265" s="413">
        <f>'Σύνολο έργων  αναλυτικά'!Q269</f>
        <v>117777</v>
      </c>
      <c r="R265" s="413">
        <f>'Σύνολο έργων  αναλυτικά'!R269</f>
        <v>117777</v>
      </c>
      <c r="S265" s="424">
        <f t="shared" si="15"/>
        <v>166481.41</v>
      </c>
      <c r="T265" s="424">
        <f t="shared" si="16"/>
        <v>0</v>
      </c>
    </row>
    <row r="266" spans="1:20" s="6" customFormat="1" ht="40.5" customHeight="1" x14ac:dyDescent="0.25">
      <c r="A266" s="406">
        <f>'Σύνολο έργων  αναλυτικά'!A270</f>
        <v>264</v>
      </c>
      <c r="B266" s="407" t="str">
        <f>'Σύνολο έργων  αναλυτικά'!B270</f>
        <v>2040114-Ε.Υ.Δ. Ε.Π. ΠΕΡΙΦΕΡΕΙΑΣ ΔΥΤΙΚΗΣ ΜΑΚΕΔΟΝΙΑΣ</v>
      </c>
      <c r="C266" s="408" t="str">
        <f>'Σύνολο έργων  αναλυτικά'!C270</f>
        <v>4040302-ΔΕΥΑ  ΚΟΖΑΝΗΣ</v>
      </c>
      <c r="D266" s="406">
        <f>'Σύνολο έργων  αναλυτικά'!D270</f>
        <v>5004131</v>
      </c>
      <c r="E266" s="408" t="str">
        <f>'Σύνολο έργων  αναλυτικά'!E270</f>
        <v>ΒΕΛΤΙΩΣΗ ΕΞΩΤΕΡΙΚΩΝ ΥΔΡΑΓΩΓΕΙΩΝ ΣΤΙΣ Τ.Κ. ΔΡΕΠΑΝΟΥ, ΠΟΛΥΜΥΛΟΥ, ΒΟΣΚΟΧΩΡΙΟΥ, ΑΓ. ΧΑΡΑΛΑΜΠΟΥΣ ΚΑΙ ΤΕΤΡΑΛΟΦΟΥ ΔΗΜΟΥ ΚΟΖΑΝΗΣ</v>
      </c>
      <c r="F266" s="407" t="str">
        <f>'Σύνολο έργων  αναλυτικά'!F270</f>
        <v xml:space="preserve">Δυτικής Μακεδονίας </v>
      </c>
      <c r="G266" s="409">
        <f>'Σύνολο έργων  αναλυτικά'!G270</f>
        <v>409756.1</v>
      </c>
      <c r="H266" s="410">
        <f>'Σύνολο έργων  αναλυτικά'!H270</f>
        <v>0</v>
      </c>
      <c r="I266" s="411">
        <f>'Σύνολο έργων  αναλυτικά'!I270</f>
        <v>0</v>
      </c>
      <c r="J266" s="411">
        <f>'Σύνολο έργων  αναλυτικά'!J270</f>
        <v>409756.1</v>
      </c>
      <c r="K266" s="410">
        <f>'Σύνολο έργων  αναλυτικά'!K270</f>
        <v>0</v>
      </c>
      <c r="L266" s="410">
        <f>'Σύνολο έργων  αναλυτικά'!L270</f>
        <v>0</v>
      </c>
      <c r="M266" s="410">
        <f>'Σύνολο έργων  αναλυτικά'!M270</f>
        <v>0</v>
      </c>
      <c r="N266" s="410">
        <f>'Σύνολο έργων  αναλυτικά'!N270</f>
        <v>0</v>
      </c>
      <c r="O266" s="412">
        <f>'Σύνολο έργων  αναλυτικά'!O270</f>
        <v>0</v>
      </c>
      <c r="P266" s="410">
        <f>'Σύνολο έργων  αναλυτικά'!P270</f>
        <v>0</v>
      </c>
      <c r="Q266" s="413">
        <f>'Σύνολο έργων  αναλυτικά'!Q270</f>
        <v>159383.43</v>
      </c>
      <c r="R266" s="413">
        <f>'Σύνολο έργων  αναλυτικά'!R270</f>
        <v>136399.13</v>
      </c>
      <c r="S266" s="424">
        <f t="shared" si="15"/>
        <v>409756.1</v>
      </c>
      <c r="T266" s="424">
        <f t="shared" si="16"/>
        <v>0</v>
      </c>
    </row>
    <row r="267" spans="1:20" s="6" customFormat="1" ht="40.5" customHeight="1" x14ac:dyDescent="0.25">
      <c r="A267" s="406">
        <f>'Σύνολο έργων  αναλυτικά'!A271</f>
        <v>265</v>
      </c>
      <c r="B267" s="407" t="str">
        <f>'Σύνολο έργων  αναλυτικά'!B271</f>
        <v>2040114-Ε.Υ.Δ. Ε.Π. ΠΕΡΙΦΕΡΕΙΑΣ ΔΥΤΙΚΗΣ ΜΑΚΕΔΟΝΙΑΣ</v>
      </c>
      <c r="C267" s="408" t="str">
        <f>'Σύνολο έργων  αναλυτικά'!C271</f>
        <v>4040302-ΔΕΥΑ  ΚΟΖΑΝΗΣ</v>
      </c>
      <c r="D267" s="406">
        <f>'Σύνολο έργων  αναλυτικά'!D271</f>
        <v>5004132</v>
      </c>
      <c r="E267" s="408" t="str">
        <f>'Σύνολο έργων  αναλυτικά'!E271</f>
        <v>ΕΞΩΤΕΡΙΚΟ ΔΙΚΤΥΟ ΚΑΙ ΑΝΤΙΚΑΤΑΣΤΑΣΗ ΤΡΟΦΟΔΟΤΙΚΟΥ ΑΓΩΓΟΥ ΥΔΡΕΥΣΗΣ Τ.Κ. ΣΙΔΕΡΑ ΚΑΙ ΛΙΒΕΡΩΝ ΔΗΜΟΥ ΚΟΖΑΝΗΣ</v>
      </c>
      <c r="F267" s="407" t="str">
        <f>'Σύνολο έργων  αναλυτικά'!F271</f>
        <v xml:space="preserve">Δυτικής Μακεδονίας </v>
      </c>
      <c r="G267" s="409">
        <f>'Σύνολο έργων  αναλυτικά'!G271</f>
        <v>406100.22</v>
      </c>
      <c r="H267" s="410">
        <f>'Σύνολο έργων  αναλυτικά'!H271</f>
        <v>0</v>
      </c>
      <c r="I267" s="411">
        <f>'Σύνολο έργων  αναλυτικά'!I271</f>
        <v>0</v>
      </c>
      <c r="J267" s="411">
        <f>'Σύνολο έργων  αναλυτικά'!J271</f>
        <v>406100.22</v>
      </c>
      <c r="K267" s="410">
        <f>'Σύνολο έργων  αναλυτικά'!K271</f>
        <v>0</v>
      </c>
      <c r="L267" s="410">
        <f>'Σύνολο έργων  αναλυτικά'!L271</f>
        <v>0</v>
      </c>
      <c r="M267" s="410">
        <f>'Σύνολο έργων  αναλυτικά'!M271</f>
        <v>0</v>
      </c>
      <c r="N267" s="410">
        <f>'Σύνολο έργων  αναλυτικά'!N271</f>
        <v>0</v>
      </c>
      <c r="O267" s="412">
        <f>'Σύνολο έργων  αναλυτικά'!O271</f>
        <v>0</v>
      </c>
      <c r="P267" s="410">
        <f>'Σύνολο έργων  αναλυτικά'!P271</f>
        <v>0</v>
      </c>
      <c r="Q267" s="413">
        <f>'Σύνολο έργων  αναλυτικά'!Q271</f>
        <v>199095.35</v>
      </c>
      <c r="R267" s="413">
        <f>'Σύνολο έργων  αναλυτικά'!R271</f>
        <v>195402.44</v>
      </c>
      <c r="S267" s="424">
        <f t="shared" si="15"/>
        <v>406100.22</v>
      </c>
      <c r="T267" s="424">
        <f t="shared" si="16"/>
        <v>0</v>
      </c>
    </row>
    <row r="268" spans="1:20" s="6" customFormat="1" ht="40.5" customHeight="1" x14ac:dyDescent="0.25">
      <c r="A268" s="406">
        <f>'Σύνολο έργων  αναλυτικά'!A272</f>
        <v>266</v>
      </c>
      <c r="B268" s="407" t="str">
        <f>'Σύνολο έργων  αναλυτικά'!B272</f>
        <v>2040114-Ε.Υ.Δ. Ε.Π. ΠΕΡΙΦΕΡΕΙΑΣ ΔΥΤΙΚΗΣ ΜΑΚΕΔΟΝΙΑΣ</v>
      </c>
      <c r="C268" s="408" t="str">
        <f>'Σύνολο έργων  αναλυτικά'!C272</f>
        <v>4040302-ΔΕΥΑ  ΚΟΖΑΝΗΣ</v>
      </c>
      <c r="D268" s="406">
        <f>'Σύνολο έργων  αναλυτικά'!D272</f>
        <v>5004133</v>
      </c>
      <c r="E268" s="408" t="str">
        <f>'Σύνολο έργων  αναλυτικά'!E272</f>
        <v>ΑΝΤΙΚΑΤΑΣΤΑΣΗ ΚΑΤΑΘΛΙΠΤΙΚΟΥ ΑΓΩΓΟΥ ΥΔΡΕΥΣΗΣ ΑΠΟ ΓΕΩΤΡΗΣΗ ΠΡΟΣ ΔΕΞΑΜΕΝΗ ΥΔΡΕΥΣΗΣ ΚΑΙ ΔΙΑΣΥΝΔΕΣΗ ΝΕΑΣ ΔΕΞΑΜΕΝΗΣ Τ.Κ. ΡΟΔΙΑΝΗΣ ΔΗΜΟΥ ΚΟΖΑΝΗΣ</v>
      </c>
      <c r="F268" s="407" t="str">
        <f>'Σύνολο έργων  αναλυτικά'!F272</f>
        <v xml:space="preserve">Δυτικής Μακεδονίας </v>
      </c>
      <c r="G268" s="409">
        <f>'Σύνολο έργων  αναλυτικά'!G272</f>
        <v>141129.03</v>
      </c>
      <c r="H268" s="410">
        <f>'Σύνολο έργων  αναλυτικά'!H272</f>
        <v>0</v>
      </c>
      <c r="I268" s="411">
        <f>'Σύνολο έργων  αναλυτικά'!I272</f>
        <v>0</v>
      </c>
      <c r="J268" s="411">
        <f>'Σύνολο έργων  αναλυτικά'!J272</f>
        <v>141129.03</v>
      </c>
      <c r="K268" s="410">
        <f>'Σύνολο έργων  αναλυτικά'!K272</f>
        <v>0</v>
      </c>
      <c r="L268" s="410">
        <f>'Σύνολο έργων  αναλυτικά'!L272</f>
        <v>0</v>
      </c>
      <c r="M268" s="410">
        <f>'Σύνολο έργων  αναλυτικά'!M272</f>
        <v>0</v>
      </c>
      <c r="N268" s="410">
        <f>'Σύνολο έργων  αναλυτικά'!N272</f>
        <v>0</v>
      </c>
      <c r="O268" s="412">
        <f>'Σύνολο έργων  αναλυτικά'!O272</f>
        <v>0</v>
      </c>
      <c r="P268" s="410">
        <f>'Σύνολο έργων  αναλυτικά'!P272</f>
        <v>0</v>
      </c>
      <c r="Q268" s="413">
        <f>'Σύνολο έργων  αναλυτικά'!Q272</f>
        <v>66489.58</v>
      </c>
      <c r="R268" s="413">
        <f>'Σύνολο έργων  αναλυτικά'!R272</f>
        <v>64253.29</v>
      </c>
      <c r="S268" s="424">
        <f t="shared" si="15"/>
        <v>141129.03</v>
      </c>
      <c r="T268" s="424">
        <f t="shared" si="16"/>
        <v>0</v>
      </c>
    </row>
    <row r="269" spans="1:20" s="6" customFormat="1" ht="40.5" customHeight="1" x14ac:dyDescent="0.25">
      <c r="A269" s="406">
        <f>'Σύνολο έργων  αναλυτικά'!A273</f>
        <v>267</v>
      </c>
      <c r="B269" s="407" t="str">
        <f>'Σύνολο έργων  αναλυτικά'!B273</f>
        <v>2040114-Ε.Υ.Δ. Ε.Π. ΠΕΡΙΦΕΡΕΙΑΣ ΔΥΤΙΚΗΣ ΜΑΚΕΔΟΝΙΑΣ</v>
      </c>
      <c r="C269" s="408" t="str">
        <f>'Σύνολο έργων  αναλυτικά'!C273</f>
        <v>4040302-ΔΕΥΑ  ΚΟΖΑΝΗΣ</v>
      </c>
      <c r="D269" s="406">
        <f>'Σύνολο έργων  αναλυτικά'!D273</f>
        <v>5004134</v>
      </c>
      <c r="E269" s="408" t="str">
        <f>'Σύνολο έργων  αναλυτικά'!E273</f>
        <v>ΑΝΤΙΚΑΤΑΣΤΑΣΗ ΤΜΗΜΑΤΟΣ ΚΑΤΑΘΛΙΠΤΙΚΟΥ ΑΓΩΓΟΥ ΕΞΩΤΕΡΙΚΟΥ ΔΙΚΤΥΟΥ ΥΔΡΕΥΣΗΣ Τ.Κ. ΣΚΗΤΗΣ ΔΗΜΟΥ ΚΟΖΑΝΗΣ</v>
      </c>
      <c r="F269" s="407" t="str">
        <f>'Σύνολο έργων  αναλυτικά'!F273</f>
        <v xml:space="preserve">Δυτικής Μακεδονίας </v>
      </c>
      <c r="G269" s="409">
        <f>'Σύνολο έργων  αναλυτικά'!G273</f>
        <v>330645.15999999997</v>
      </c>
      <c r="H269" s="410">
        <f>'Σύνολο έργων  αναλυτικά'!H273</f>
        <v>0</v>
      </c>
      <c r="I269" s="411">
        <f>'Σύνολο έργων  αναλυτικά'!I273</f>
        <v>0</v>
      </c>
      <c r="J269" s="411">
        <f>'Σύνολο έργων  αναλυτικά'!J273</f>
        <v>330645.15999999997</v>
      </c>
      <c r="K269" s="410">
        <f>'Σύνολο έργων  αναλυτικά'!K273</f>
        <v>0</v>
      </c>
      <c r="L269" s="410">
        <f>'Σύνολο έργων  αναλυτικά'!L273</f>
        <v>0</v>
      </c>
      <c r="M269" s="410">
        <f>'Σύνολο έργων  αναλυτικά'!M273</f>
        <v>0</v>
      </c>
      <c r="N269" s="410">
        <f>'Σύνολο έργων  αναλυτικά'!N273</f>
        <v>0</v>
      </c>
      <c r="O269" s="412">
        <f>'Σύνολο έργων  αναλυτικά'!O273</f>
        <v>0</v>
      </c>
      <c r="P269" s="410">
        <f>'Σύνολο έργων  αναλυτικά'!P273</f>
        <v>0</v>
      </c>
      <c r="Q269" s="413">
        <f>'Σύνολο έργων  αναλυτικά'!Q273</f>
        <v>158492.13</v>
      </c>
      <c r="R269" s="413">
        <f>'Σύνολο έργων  αναλυτικά'!R273</f>
        <v>152631.96</v>
      </c>
      <c r="S269" s="424">
        <f t="shared" si="15"/>
        <v>330645.15999999997</v>
      </c>
      <c r="T269" s="424">
        <f t="shared" si="16"/>
        <v>0</v>
      </c>
    </row>
    <row r="270" spans="1:20" s="6" customFormat="1" ht="40.5" customHeight="1" x14ac:dyDescent="0.25">
      <c r="A270" s="406">
        <f>'Σύνολο έργων  αναλυτικά'!A274</f>
        <v>268</v>
      </c>
      <c r="B270" s="407" t="str">
        <f>'Σύνολο έργων  αναλυτικά'!B274</f>
        <v>2040114-Ε.Υ.Δ. Ε.Π. ΠΕΡΙΦΕΡΕΙΑΣ ΔΥΤΙΚΗΣ ΜΑΚΕΔΟΝΙΑΣ</v>
      </c>
      <c r="C270" s="408" t="str">
        <f>'Σύνολο έργων  αναλυτικά'!C274</f>
        <v>40123078-ΔΗΜΟΣ ΚΑΣΤΟΡΙΑΣ</v>
      </c>
      <c r="D270" s="406">
        <f>'Σύνολο έργων  αναλυτικά'!D274</f>
        <v>5004341</v>
      </c>
      <c r="E270" s="408" t="str">
        <f>'Σύνολο έργων  αναλυτικά'!E274</f>
        <v>Αντικατάσταση εσωτερικού δικτύου ύδρευσης πόλης Καστοριάς</v>
      </c>
      <c r="F270" s="407" t="str">
        <f>'Σύνολο έργων  αναλυτικά'!F274</f>
        <v xml:space="preserve">Δυτικής Μακεδονίας </v>
      </c>
      <c r="G270" s="409">
        <f>'Σύνολο έργων  αναλυτικά'!G274</f>
        <v>10030000</v>
      </c>
      <c r="H270" s="410">
        <f>'Σύνολο έργων  αναλυτικά'!H274</f>
        <v>0</v>
      </c>
      <c r="I270" s="411">
        <f>'Σύνολο έργων  αναλυτικά'!I274</f>
        <v>0</v>
      </c>
      <c r="J270" s="411">
        <f>'Σύνολο έργων  αναλυτικά'!J274</f>
        <v>0</v>
      </c>
      <c r="K270" s="410">
        <f>'Σύνολο έργων  αναλυτικά'!K274</f>
        <v>0</v>
      </c>
      <c r="L270" s="410">
        <f>'Σύνολο έργων  αναλυτικά'!L274</f>
        <v>9950000</v>
      </c>
      <c r="M270" s="410">
        <f>'Σύνολο έργων  αναλυτικά'!M274</f>
        <v>0</v>
      </c>
      <c r="N270" s="410">
        <f>'Σύνολο έργων  αναλυτικά'!N274</f>
        <v>0</v>
      </c>
      <c r="O270" s="412">
        <f>'Σύνολο έργων  αναλυτικά'!O274</f>
        <v>0</v>
      </c>
      <c r="P270" s="410">
        <f>'Σύνολο έργων  αναλυτικά'!P274</f>
        <v>80000</v>
      </c>
      <c r="Q270" s="413">
        <f>'Σύνολο έργων  αναλυτικά'!Q274</f>
        <v>4643413.5</v>
      </c>
      <c r="R270" s="413">
        <f>'Σύνολο έργων  αναλυτικά'!R274</f>
        <v>4643413.5</v>
      </c>
      <c r="S270" s="424">
        <f t="shared" si="15"/>
        <v>10030000</v>
      </c>
      <c r="T270" s="424">
        <f t="shared" si="16"/>
        <v>0</v>
      </c>
    </row>
    <row r="271" spans="1:20" s="6" customFormat="1" ht="40.5" customHeight="1" x14ac:dyDescent="0.25">
      <c r="A271" s="406">
        <f>'Σύνολο έργων  αναλυτικά'!A275</f>
        <v>269</v>
      </c>
      <c r="B271" s="407" t="str">
        <f>'Σύνολο έργων  αναλυτικά'!B275</f>
        <v>2040114-Ε.Υ.Δ. Ε.Π. ΠΕΡΙΦΕΡΕΙΑΣ ΔΥΤΙΚΗΣ ΜΑΚΕΔΟΝΙΑΣ</v>
      </c>
      <c r="C271" s="408" t="str">
        <f>'Σύνολο έργων  αναλυτικά'!C275</f>
        <v>40108080-ΔΗΜΟΣ ΔΕΣΚΑΤΗΣ</v>
      </c>
      <c r="D271" s="406">
        <f>'Σύνολο έργων  αναλυτικά'!D275</f>
        <v>5005709</v>
      </c>
      <c r="E271" s="408" t="str">
        <f>'Σύνολο έργων  αναλυτικά'!E275</f>
        <v>ΥΔΡΕΥΣΗ ΔΕΣΚΑΤΗΣ (Αναβάθμιση υποδομών ύδρευσης για την εξασφάλιση της επάρκειας του νερού)</v>
      </c>
      <c r="F271" s="407" t="str">
        <f>'Σύνολο έργων  αναλυτικά'!F275</f>
        <v xml:space="preserve">Δυτικής Μακεδονίας </v>
      </c>
      <c r="G271" s="409">
        <f>'Σύνολο έργων  αναλυτικά'!G275</f>
        <v>1209677.42</v>
      </c>
      <c r="H271" s="410">
        <f>'Σύνολο έργων  αναλυτικά'!H275</f>
        <v>0</v>
      </c>
      <c r="I271" s="411">
        <f>'Σύνολο έργων  αναλυτικά'!I275</f>
        <v>0</v>
      </c>
      <c r="J271" s="411">
        <f>'Σύνολο έργων  αναλυτικά'!J275</f>
        <v>1209677.42</v>
      </c>
      <c r="K271" s="410">
        <f>'Σύνολο έργων  αναλυτικά'!K275</f>
        <v>0</v>
      </c>
      <c r="L271" s="410">
        <f>'Σύνολο έργων  αναλυτικά'!L275</f>
        <v>0</v>
      </c>
      <c r="M271" s="410">
        <f>'Σύνολο έργων  αναλυτικά'!M275</f>
        <v>0</v>
      </c>
      <c r="N271" s="410">
        <f>'Σύνολο έργων  αναλυτικά'!N275</f>
        <v>0</v>
      </c>
      <c r="O271" s="412">
        <f>'Σύνολο έργων  αναλυτικά'!O275</f>
        <v>0</v>
      </c>
      <c r="P271" s="410">
        <f>'Σύνολο έργων  αναλυτικά'!P275</f>
        <v>0</v>
      </c>
      <c r="Q271" s="413">
        <f>'Σύνολο έργων  αναλυτικά'!Q275</f>
        <v>495967.75</v>
      </c>
      <c r="R271" s="413">
        <f>'Σύνολο έργων  αναλυτικά'!R275</f>
        <v>436851.72</v>
      </c>
      <c r="S271" s="424">
        <f t="shared" si="15"/>
        <v>1209677.42</v>
      </c>
      <c r="T271" s="424">
        <f t="shared" si="16"/>
        <v>0</v>
      </c>
    </row>
    <row r="272" spans="1:20" s="6" customFormat="1" ht="40.5" customHeight="1" x14ac:dyDescent="0.25">
      <c r="A272" s="406">
        <f>'Σύνολο έργων  αναλυτικά'!A276</f>
        <v>270</v>
      </c>
      <c r="B272" s="407" t="str">
        <f>'Σύνολο έργων  αναλυτικά'!B276</f>
        <v>2040114-Ε.Υ.Δ. Ε.Π. ΠΕΡΙΦΕΡΕΙΑΣ ΔΥΤΙΚΗΣ ΜΑΚΕΔΟΝΙΑΣ</v>
      </c>
      <c r="C272" s="408" t="str">
        <f>'Σύνολο έργων  αναλυτικά'!C276</f>
        <v>4040357-ΔΗΜΟΤΙΚΗ ΕΠΙΧΕΙΡΗΣΗ ΥΔΡΕΥΣΗΣ ΑΠΟΧΕΤΕΥΣΗΣ (ΔΕΥΑ) ΓΡΕΒΕΝΩΝ</v>
      </c>
      <c r="D272" s="406">
        <f>'Σύνολο έργων  αναλυτικά'!D276</f>
        <v>5006290</v>
      </c>
      <c r="E272" s="408" t="str">
        <f>'Σύνολο έργων  αναλυτικά'!E276</f>
        <v>ΒΕΛΤΙΩΣΗ ΚΑΙ ΕΠΕΚΤΑΣΗ ΕΞΩΤΕΡΙΚΟΥ ΥΔΡΑΓΩΓΕΙΟΥ ΟΙΚΙΣΜΩΝ ΓΡΕΒΕΝΩΝ</v>
      </c>
      <c r="F272" s="407" t="str">
        <f>'Σύνολο έργων  αναλυτικά'!F276</f>
        <v xml:space="preserve">Δυτικής Μακεδονίας </v>
      </c>
      <c r="G272" s="409">
        <f>'Σύνολο έργων  αναλυτικά'!G276</f>
        <v>7419354.8399999999</v>
      </c>
      <c r="H272" s="410">
        <f>'Σύνολο έργων  αναλυτικά'!H276</f>
        <v>0</v>
      </c>
      <c r="I272" s="411">
        <f>'Σύνολο έργων  αναλυτικά'!I276</f>
        <v>0</v>
      </c>
      <c r="J272" s="411">
        <f>'Σύνολο έργων  αναλυτικά'!J276</f>
        <v>7419354.8399999999</v>
      </c>
      <c r="K272" s="410">
        <f>'Σύνολο έργων  αναλυτικά'!K276</f>
        <v>0</v>
      </c>
      <c r="L272" s="410">
        <f>'Σύνολο έργων  αναλυτικά'!L276</f>
        <v>0</v>
      </c>
      <c r="M272" s="410">
        <f>'Σύνολο έργων  αναλυτικά'!M276</f>
        <v>0</v>
      </c>
      <c r="N272" s="410">
        <f>'Σύνολο έργων  αναλυτικά'!N276</f>
        <v>0</v>
      </c>
      <c r="O272" s="412">
        <f>'Σύνολο έργων  αναλυτικά'!O276</f>
        <v>0</v>
      </c>
      <c r="P272" s="410">
        <f>'Σύνολο έργων  αναλυτικά'!P276</f>
        <v>0</v>
      </c>
      <c r="Q272" s="413">
        <f>'Σύνολο έργων  αναλυτικά'!Q276</f>
        <v>0</v>
      </c>
      <c r="R272" s="413">
        <f>'Σύνολο έργων  αναλυτικά'!R276</f>
        <v>3600000</v>
      </c>
      <c r="S272" s="424">
        <f t="shared" si="15"/>
        <v>7419354.8399999999</v>
      </c>
      <c r="T272" s="424">
        <f t="shared" si="16"/>
        <v>0</v>
      </c>
    </row>
    <row r="273" spans="1:20" s="6" customFormat="1" ht="40.5" customHeight="1" x14ac:dyDescent="0.25">
      <c r="A273" s="406">
        <f>'Σύνολο έργων  αναλυτικά'!A277</f>
        <v>271</v>
      </c>
      <c r="B273" s="407" t="str">
        <f>'Σύνολο έργων  αναλυτικά'!B277</f>
        <v>2040114-Ε.Υ.Δ. Ε.Π. ΠΕΡΙΦΕΡΕΙΑΣ ΔΥΤΙΚΗΣ ΜΑΚΕΔΟΝΙΑΣ</v>
      </c>
      <c r="C273" s="408" t="str">
        <f>'Σύνολο έργων  αναλυτικά'!C277</f>
        <v>40123080-ΔΗΜΟΣ ΟΡΕΣΤΙΔΟΣ</v>
      </c>
      <c r="D273" s="406">
        <f>'Σύνολο έργων  αναλυτικά'!D277</f>
        <v>5006860</v>
      </c>
      <c r="E273" s="408" t="str">
        <f>'Σύνολο έργων  αναλυτικά'!E277</f>
        <v>ΕΣΩΤΕΡΙΚΟ ΥΔΡΑΓΩΓΕΙΟ ΠΟΛΗΣ ΑΡΓΟΥΣ ΟΡΕΣΤΙΚΟΥ</v>
      </c>
      <c r="F273" s="407" t="str">
        <f>'Σύνολο έργων  αναλυτικά'!F277</f>
        <v xml:space="preserve">Δυτικής Μακεδονίας </v>
      </c>
      <c r="G273" s="409">
        <f>'Σύνολο έργων  αναλυτικά'!G277</f>
        <v>1878048.78</v>
      </c>
      <c r="H273" s="410">
        <f>'Σύνολο έργων  αναλυτικά'!H277</f>
        <v>0</v>
      </c>
      <c r="I273" s="411">
        <f>'Σύνολο έργων  αναλυτικά'!I277</f>
        <v>0</v>
      </c>
      <c r="J273" s="411">
        <f>'Σύνολο έργων  αναλυτικά'!J277</f>
        <v>0</v>
      </c>
      <c r="K273" s="410">
        <f>'Σύνολο έργων  αναλυτικά'!K277</f>
        <v>0</v>
      </c>
      <c r="L273" s="410">
        <f>'Σύνολο έργων  αναλυτικά'!L277</f>
        <v>1878048.78</v>
      </c>
      <c r="M273" s="410">
        <f>'Σύνολο έργων  αναλυτικά'!M277</f>
        <v>0</v>
      </c>
      <c r="N273" s="410">
        <f>'Σύνολο έργων  αναλυτικά'!N277</f>
        <v>0</v>
      </c>
      <c r="O273" s="412">
        <f>'Σύνολο έργων  αναλυτικά'!O277</f>
        <v>0</v>
      </c>
      <c r="P273" s="410">
        <f>'Σύνολο έργων  αναλυτικά'!P277</f>
        <v>0</v>
      </c>
      <c r="Q273" s="413">
        <f>'Σύνολο έργων  αναλυτικά'!Q277</f>
        <v>871017.3</v>
      </c>
      <c r="R273" s="413">
        <f>'Σύνολο έργων  αναλυτικά'!R277</f>
        <v>871017.67999999993</v>
      </c>
      <c r="S273" s="424">
        <f t="shared" si="15"/>
        <v>1878048.78</v>
      </c>
      <c r="T273" s="424">
        <f t="shared" si="16"/>
        <v>0</v>
      </c>
    </row>
    <row r="274" spans="1:20" s="6" customFormat="1" ht="40.5" customHeight="1" x14ac:dyDescent="0.25">
      <c r="A274" s="406">
        <f>'Σύνολο έργων  αναλυτικά'!A278</f>
        <v>272</v>
      </c>
      <c r="B274" s="407" t="str">
        <f>'Σύνολο έργων  αναλυτικά'!B278</f>
        <v>2040114-Ε.Υ.Δ. Ε.Π. ΠΕΡΙΦΕΡΕΙΑΣ ΔΥΤΙΚΗΣ ΜΑΚΕΔΟΝΙΑΣ</v>
      </c>
      <c r="C274" s="408" t="str">
        <f>'Σύνολο έργων  αναλυτικά'!C278</f>
        <v>40123080-ΔΗΜΟΣ ΟΡΕΣΤΙΔΟΣ</v>
      </c>
      <c r="D274" s="406">
        <f>'Σύνολο έργων  αναλυτικά'!D278</f>
        <v>5007007</v>
      </c>
      <c r="E274" s="408" t="str">
        <f>'Σύνολο έργων  αναλυτικά'!E278</f>
        <v>ΕΠΕΚΤΑΣΗ - ΑΝΑΒΑΘΜΙΣΗ ΔΙΚΤΥΩΝ ΥΔΡΕΥΣΗΣ ΟΙΚΙΣΜΩΝ ΔΗΜΟΥ ΑΡΓΟΥΣ ΟΡΕΣΤΙΚΟΥ</v>
      </c>
      <c r="F274" s="407" t="str">
        <f>'Σύνολο έργων  αναλυτικά'!F278</f>
        <v xml:space="preserve">Δυτικής Μακεδονίας </v>
      </c>
      <c r="G274" s="409">
        <f>'Σύνολο έργων  αναλυτικά'!G278</f>
        <v>215483.38</v>
      </c>
      <c r="H274" s="410">
        <f>'Σύνολο έργων  αναλυτικά'!H278</f>
        <v>0</v>
      </c>
      <c r="I274" s="411">
        <f>'Σύνολο έργων  αναλυτικά'!I278</f>
        <v>0</v>
      </c>
      <c r="J274" s="411">
        <f>'Σύνολο έργων  αναλυτικά'!J278</f>
        <v>215483.38</v>
      </c>
      <c r="K274" s="410">
        <f>'Σύνολο έργων  αναλυτικά'!K278</f>
        <v>0</v>
      </c>
      <c r="L274" s="410">
        <f>'Σύνολο έργων  αναλυτικά'!L278</f>
        <v>0</v>
      </c>
      <c r="M274" s="410">
        <f>'Σύνολο έργων  αναλυτικά'!M278</f>
        <v>0</v>
      </c>
      <c r="N274" s="410">
        <f>'Σύνολο έργων  αναλυτικά'!N278</f>
        <v>0</v>
      </c>
      <c r="O274" s="412">
        <f>'Σύνολο έργων  αναλυτικά'!O278</f>
        <v>0</v>
      </c>
      <c r="P274" s="410">
        <f>'Σύνολο έργων  αναλυτικά'!P278</f>
        <v>0</v>
      </c>
      <c r="Q274" s="413">
        <f>'Σύνολο έργων  αναλυτικά'!Q278</f>
        <v>215483.38</v>
      </c>
      <c r="R274" s="413">
        <f>'Σύνολο έργων  αναλυτικά'!R278</f>
        <v>215483.28</v>
      </c>
      <c r="S274" s="424">
        <f t="shared" si="15"/>
        <v>215483.38</v>
      </c>
      <c r="T274" s="424">
        <f t="shared" si="16"/>
        <v>0</v>
      </c>
    </row>
    <row r="275" spans="1:20" s="6" customFormat="1" ht="40.5" customHeight="1" x14ac:dyDescent="0.25">
      <c r="A275" s="406">
        <f>'Σύνολο έργων  αναλυτικά'!A279</f>
        <v>273</v>
      </c>
      <c r="B275" s="407" t="str">
        <f>'Σύνολο έργων  αναλυτικά'!B279</f>
        <v>2040114-Ε.Υ.Δ. Ε.Π. ΠΕΡΙΦΕΡΕΙΑΣ ΔΥΤΙΚΗΣ ΜΑΚΕΔΟΝΙΑΣ</v>
      </c>
      <c r="C275" s="408" t="str">
        <f>'Σύνολο έργων  αναλυτικά'!C279</f>
        <v>4040303-ΔΗΜΟΤΙΚΗ ΕΠΙΧΕΙΡΗΣΗ ΥΔΡΕΥΣΗΣ ΑΠΟΧΕΤΕΥΣΗΣ ΕΟΡΔΑΙΑΣ</v>
      </c>
      <c r="D275" s="406">
        <f>'Σύνολο έργων  αναλυτικά'!D279</f>
        <v>5007022</v>
      </c>
      <c r="E275" s="408" t="str">
        <f>'Σύνολο έργων  αναλυτικά'!E279</f>
        <v>ΣΥΣΤΗΜΑ ΤΗΛΕΜΕΤΡΙΑΣ ΚΑΙ ΕΛΕΓΧΟΥ ΔΙΑΡΡΟΩΝ ΓΙΑ ΤΗΝ ΠΑΡΑΚΟΛΟΥΘΗΣΗ ΤΩΝ ΕΓΚΑΤΑΣΤΑΣΕΩΝ ΥΔΡΕΥΣΗΣ ΤΟΥ ΔΗΜΟΥ ΕΟΡΔΑΙΑΣ</v>
      </c>
      <c r="F275" s="407" t="str">
        <f>'Σύνολο έργων  αναλυτικά'!F279</f>
        <v xml:space="preserve">Δυτικής Μακεδονίας </v>
      </c>
      <c r="G275" s="409">
        <f>'Σύνολο έργων  αναλυτικά'!G279</f>
        <v>2046726</v>
      </c>
      <c r="H275" s="410">
        <f>'Σύνολο έργων  αναλυτικά'!H279</f>
        <v>0</v>
      </c>
      <c r="I275" s="411">
        <f>'Σύνολο έργων  αναλυτικά'!I279</f>
        <v>0</v>
      </c>
      <c r="J275" s="411">
        <f>'Σύνολο έργων  αναλυτικά'!J279</f>
        <v>0</v>
      </c>
      <c r="K275" s="410">
        <f>'Σύνολο έργων  αναλυτικά'!K279</f>
        <v>0</v>
      </c>
      <c r="L275" s="410">
        <f>'Σύνολο έργων  αναλυτικά'!L279</f>
        <v>0</v>
      </c>
      <c r="M275" s="410">
        <f>'Σύνολο έργων  αναλυτικά'!M279</f>
        <v>2046726</v>
      </c>
      <c r="N275" s="410">
        <f>'Σύνολο έργων  αναλυτικά'!N279</f>
        <v>0</v>
      </c>
      <c r="O275" s="412">
        <f>'Σύνολο έργων  αναλυτικά'!O279</f>
        <v>0</v>
      </c>
      <c r="P275" s="410">
        <f>'Σύνολο έργων  αναλυτικά'!P279</f>
        <v>0</v>
      </c>
      <c r="Q275" s="413">
        <f>'Σύνολο έργων  αναλυτικά'!Q279</f>
        <v>2046726</v>
      </c>
      <c r="R275" s="413">
        <f>'Σύνολο έργων  αναλυτικά'!R279</f>
        <v>2046726.03</v>
      </c>
      <c r="S275" s="424">
        <f t="shared" si="15"/>
        <v>2046726</v>
      </c>
      <c r="T275" s="424">
        <f t="shared" si="16"/>
        <v>0</v>
      </c>
    </row>
    <row r="276" spans="1:20" s="6" customFormat="1" ht="40.5" customHeight="1" x14ac:dyDescent="0.25">
      <c r="A276" s="406">
        <f>'Σύνολο έργων  αναλυτικά'!A280</f>
        <v>274</v>
      </c>
      <c r="B276" s="407" t="str">
        <f>'Σύνολο έργων  αναλυτικά'!B280</f>
        <v>2040114-Ε.Υ.Δ. Ε.Π. ΠΕΡΙΦΕΡΕΙΑΣ ΔΥΤΙΚΗΣ ΜΑΚΕΔΟΝΙΑΣ</v>
      </c>
      <c r="C276" s="408" t="str">
        <f>'Σύνολο έργων  αναλυτικά'!C280</f>
        <v>40108080-ΔΗΜΟΣ ΔΕΣΚΑΤΗΣ</v>
      </c>
      <c r="D276" s="406">
        <f>'Σύνολο έργων  αναλυτικά'!D280</f>
        <v>5007110</v>
      </c>
      <c r="E276" s="408" t="str">
        <f>'Σύνολο έργων  αναλυτικά'!E280</f>
        <v>ΠΡΟΜΗΘΕΙΑ ΚΑΙ ΕΓΚΑΤΑΣΤΑΣΗ ΕΞΟΠΛΙΣΜΟΥ ΤΗΛΕΕΛΕΓΧΟΥ - ΤΗΛΕΧΕΙΡΙΣΜΟΥ ΚΑΙ ΜΕΙΩΣΗΣ ΔΙΑΡΡΟΩΝ ΣΤΟ ΕΣΩΤΕΡΙΚΟ ΔΙΚΤΥΟ ΥΔΡΕΥΣΗΣ ΤΟΥ ΔΗΜΟΥ ΔΕΣΚΑΤΗΣ</v>
      </c>
      <c r="F276" s="407" t="str">
        <f>'Σύνολο έργων  αναλυτικά'!F280</f>
        <v xml:space="preserve">Δυτικής Μακεδονίας </v>
      </c>
      <c r="G276" s="409">
        <f>'Σύνολο έργων  αναλυτικά'!G280</f>
        <v>550750</v>
      </c>
      <c r="H276" s="410">
        <f>'Σύνολο έργων  αναλυτικά'!H280</f>
        <v>0</v>
      </c>
      <c r="I276" s="411">
        <f>'Σύνολο έργων  αναλυτικά'!I280</f>
        <v>0</v>
      </c>
      <c r="J276" s="411">
        <f>'Σύνολο έργων  αναλυτικά'!J280</f>
        <v>0</v>
      </c>
      <c r="K276" s="410">
        <f>'Σύνολο έργων  αναλυτικά'!K280</f>
        <v>0</v>
      </c>
      <c r="L276" s="410">
        <f>'Σύνολο έργων  αναλυτικά'!L280</f>
        <v>0</v>
      </c>
      <c r="M276" s="410">
        <f>'Σύνολο έργων  αναλυτικά'!M280</f>
        <v>550750</v>
      </c>
      <c r="N276" s="410">
        <f>'Σύνολο έργων  αναλυτικά'!N280</f>
        <v>0</v>
      </c>
      <c r="O276" s="412">
        <f>'Σύνολο έργων  αναλυτικά'!O280</f>
        <v>0</v>
      </c>
      <c r="P276" s="410">
        <f>'Σύνολο έργων  αναλυτικά'!P280</f>
        <v>0</v>
      </c>
      <c r="Q276" s="413">
        <f>'Σύνολο έργων  αναλυτικά'!Q280</f>
        <v>519770</v>
      </c>
      <c r="R276" s="413">
        <f>'Σύνολο έργων  αναλυτικά'!R280</f>
        <v>522357.4</v>
      </c>
      <c r="S276" s="424">
        <f t="shared" si="15"/>
        <v>550750</v>
      </c>
      <c r="T276" s="424">
        <f t="shared" si="16"/>
        <v>0</v>
      </c>
    </row>
    <row r="277" spans="1:20" s="6" customFormat="1" ht="40.5" customHeight="1" x14ac:dyDescent="0.25">
      <c r="A277" s="406">
        <f>'Σύνολο έργων  αναλυτικά'!A281</f>
        <v>275</v>
      </c>
      <c r="B277" s="407" t="str">
        <f>'Σύνολο έργων  αναλυτικά'!B281</f>
        <v>2040114-Ε.Υ.Δ. Ε.Π. ΠΕΡΙΦΕΡΕΙΑΣ ΔΥΤΙΚΗΣ ΜΑΚΕΔΟΝΙΑΣ</v>
      </c>
      <c r="C277" s="408">
        <f>'Σύνολο έργων  αναλυτικά'!C281</f>
        <v>0</v>
      </c>
      <c r="D277" s="406" t="str">
        <f>'Σύνολο έργων  αναλυτικά'!D281</f>
        <v>5051051</v>
      </c>
      <c r="E277" s="408" t="str">
        <f>'Σύνολο έργων  αναλυτικά'!E281</f>
        <v>ΥΛΟΠΟΙΗΣΗ ΣΧΕΔΙΟΥ ΑΣΦΑΛΕΙΑΣ ΝΕΡΟΥ ΓΙΑ ΤΗ ΔΕΥΑ ΚΟΖΑΝΗΣ</v>
      </c>
      <c r="F277" s="407" t="str">
        <f>'Σύνολο έργων  αναλυτικά'!F281</f>
        <v xml:space="preserve">Δυτικής Μακεδονίας </v>
      </c>
      <c r="G277" s="409">
        <f>'Σύνολο έργων  αναλυτικά'!G281</f>
        <v>296532.15999999997</v>
      </c>
      <c r="H277" s="410">
        <f>'Σύνολο έργων  αναλυτικά'!H281</f>
        <v>0</v>
      </c>
      <c r="I277" s="411">
        <f>'Σύνολο έργων  αναλυτικά'!I281</f>
        <v>0</v>
      </c>
      <c r="J277" s="411">
        <f>'Σύνολο έργων  αναλυτικά'!J281</f>
        <v>0</v>
      </c>
      <c r="K277" s="410">
        <f>'Σύνολο έργων  αναλυτικά'!K281</f>
        <v>0</v>
      </c>
      <c r="L277" s="410">
        <f>'Σύνολο έργων  αναλυτικά'!L281</f>
        <v>0</v>
      </c>
      <c r="M277" s="410">
        <f>'Σύνολο έργων  αναλυτικά'!M281</f>
        <v>0</v>
      </c>
      <c r="N277" s="410">
        <f>'Σύνολο έργων  αναλυτικά'!N281</f>
        <v>296532.15999999997</v>
      </c>
      <c r="O277" s="412">
        <f>'Σύνολο έργων  αναλυτικά'!O281</f>
        <v>0</v>
      </c>
      <c r="P277" s="410">
        <f>'Σύνολο έργων  αναλυτικά'!P281</f>
        <v>0</v>
      </c>
      <c r="Q277" s="413">
        <f>'Σύνολο έργων  αναλυτικά'!Q281</f>
        <v>0</v>
      </c>
      <c r="R277" s="413">
        <f>'Σύνολο έργων  αναλυτικά'!R281</f>
        <v>176667.04800000001</v>
      </c>
      <c r="S277" s="424">
        <f t="shared" si="15"/>
        <v>296532.15999999997</v>
      </c>
      <c r="T277" s="424">
        <f t="shared" si="16"/>
        <v>0</v>
      </c>
    </row>
    <row r="278" spans="1:20" s="6" customFormat="1" ht="40.5" customHeight="1" x14ac:dyDescent="0.25">
      <c r="A278" s="406">
        <f>'Σύνολο έργων  αναλυτικά'!A282</f>
        <v>276</v>
      </c>
      <c r="B278" s="407" t="str">
        <f>'Σύνολο έργων  αναλυτικά'!B282</f>
        <v>2040114-Ε.Υ.Δ. Ε.Π. ΠΕΡΙΦΕΡΕΙΑΣ ΔΥΤΙΚΗΣ ΜΑΚΕΔΟΝΙΑΣ</v>
      </c>
      <c r="C278" s="408">
        <f>'Σύνολο έργων  αναλυτικά'!C282</f>
        <v>0</v>
      </c>
      <c r="D278" s="406" t="str">
        <f>'Σύνολο έργων  αναλυτικά'!D282</f>
        <v>5052143</v>
      </c>
      <c r="E278" s="408" t="str">
        <f>'Σύνολο έργων  αναλυτικά'!E282</f>
        <v>ΣΥΝΤΑΞΗ ΣΧΕΔΙΟΥ ΑΣΦΑΛΕΙΑΣ ΝΕΡΟΥ ΔΗΜΟΥ ΑΜΥΝΤΑΙΟΥ</v>
      </c>
      <c r="F278" s="407" t="str">
        <f>'Σύνολο έργων  αναλυτικά'!F282</f>
        <v xml:space="preserve">Δυτικής Μακεδονίας </v>
      </c>
      <c r="G278" s="409">
        <f>'Σύνολο έργων  αναλυτικά'!G282</f>
        <v>59687.42</v>
      </c>
      <c r="H278" s="410">
        <f>'Σύνολο έργων  αναλυτικά'!H282</f>
        <v>0</v>
      </c>
      <c r="I278" s="411">
        <f>'Σύνολο έργων  αναλυτικά'!I282</f>
        <v>0</v>
      </c>
      <c r="J278" s="411">
        <f>'Σύνολο έργων  αναλυτικά'!J282</f>
        <v>0</v>
      </c>
      <c r="K278" s="410">
        <f>'Σύνολο έργων  αναλυτικά'!K282</f>
        <v>0</v>
      </c>
      <c r="L278" s="410">
        <f>'Σύνολο έργων  αναλυτικά'!L282</f>
        <v>0</v>
      </c>
      <c r="M278" s="410">
        <f>'Σύνολο έργων  αναλυτικά'!M282</f>
        <v>0</v>
      </c>
      <c r="N278" s="410">
        <f>'Σύνολο έργων  αναλυτικά'!N282</f>
        <v>59687.42</v>
      </c>
      <c r="O278" s="412">
        <f>'Σύνολο έργων  αναλυτικά'!O282</f>
        <v>0</v>
      </c>
      <c r="P278" s="410">
        <f>'Σύνολο έργων  αναλυτικά'!P282</f>
        <v>0</v>
      </c>
      <c r="Q278" s="413">
        <f>'Σύνολο έργων  αναλυτικά'!Q282</f>
        <v>0</v>
      </c>
      <c r="R278" s="413">
        <f>'Σύνολο έργων  αναλυτικά'!R282</f>
        <v>35927.957999999999</v>
      </c>
      <c r="S278" s="424">
        <f t="shared" si="15"/>
        <v>59687.42</v>
      </c>
      <c r="T278" s="424">
        <f t="shared" si="16"/>
        <v>0</v>
      </c>
    </row>
    <row r="279" spans="1:20" s="6" customFormat="1" ht="40.5" customHeight="1" x14ac:dyDescent="0.25">
      <c r="A279" s="406">
        <f>'Σύνολο έργων  αναλυτικά'!A283</f>
        <v>277</v>
      </c>
      <c r="B279" s="407" t="str">
        <f>'Σύνολο έργων  αναλυτικά'!B283</f>
        <v>2040114-Ε.Υ.Δ. Ε.Π. ΠΕΡΙΦΕΡΕΙΑΣ ΔΥΤΙΚΗΣ ΜΑΚΕΔΟΝΙΑΣ</v>
      </c>
      <c r="C279" s="408">
        <f>'Σύνολο έργων  αναλυτικά'!C283</f>
        <v>0</v>
      </c>
      <c r="D279" s="406" t="str">
        <f>'Σύνολο έργων  αναλυτικά'!D283</f>
        <v>5052172</v>
      </c>
      <c r="E279" s="408" t="str">
        <f>'Σύνολο έργων  αναλυτικά'!E283</f>
        <v>ΣΥΝΤΑΞΗ ΣΧΕΔΙΟΥ ΑΣΦΑΛΕΙΑΣ ΝΕΡΟΥ ΔΗΜΟΥ ΣΕΡΒΙΩΝ</v>
      </c>
      <c r="F279" s="407" t="str">
        <f>'Σύνολο έργων  αναλυτικά'!F283</f>
        <v xml:space="preserve">Δυτικής Μακεδονίας </v>
      </c>
      <c r="G279" s="409">
        <f>'Σύνολο έργων  αναλυτικά'!G283</f>
        <v>59687.42</v>
      </c>
      <c r="H279" s="410">
        <f>'Σύνολο έργων  αναλυτικά'!H283</f>
        <v>0</v>
      </c>
      <c r="I279" s="411">
        <f>'Σύνολο έργων  αναλυτικά'!I283</f>
        <v>0</v>
      </c>
      <c r="J279" s="411">
        <f>'Σύνολο έργων  αναλυτικά'!J283</f>
        <v>0</v>
      </c>
      <c r="K279" s="410">
        <f>'Σύνολο έργων  αναλυτικά'!K283</f>
        <v>0</v>
      </c>
      <c r="L279" s="410">
        <f>'Σύνολο έργων  αναλυτικά'!L283</f>
        <v>0</v>
      </c>
      <c r="M279" s="410">
        <f>'Σύνολο έργων  αναλυτικά'!M283</f>
        <v>0</v>
      </c>
      <c r="N279" s="410">
        <f>'Σύνολο έργων  αναλυτικά'!N283</f>
        <v>59687.42</v>
      </c>
      <c r="O279" s="412">
        <f>'Σύνολο έργων  αναλυτικά'!O283</f>
        <v>0</v>
      </c>
      <c r="P279" s="410">
        <f>'Σύνολο έργων  αναλυτικά'!P283</f>
        <v>0</v>
      </c>
      <c r="Q279" s="413">
        <f>'Σύνολο έργων  αναλυτικά'!Q283</f>
        <v>0</v>
      </c>
      <c r="R279" s="413">
        <f>'Σύνολο έργων  αναλυτικά'!R283</f>
        <v>35927.957999999999</v>
      </c>
      <c r="S279" s="424">
        <f t="shared" si="15"/>
        <v>59687.42</v>
      </c>
      <c r="T279" s="424">
        <f t="shared" si="16"/>
        <v>0</v>
      </c>
    </row>
    <row r="280" spans="1:20" s="6" customFormat="1" ht="40.5" customHeight="1" x14ac:dyDescent="0.25">
      <c r="A280" s="406">
        <f>'Σύνολο έργων  αναλυτικά'!A284</f>
        <v>278</v>
      </c>
      <c r="B280" s="407" t="str">
        <f>'Σύνολο έργων  αναλυτικά'!B284</f>
        <v>2040114-Ε.Υ.Δ. Ε.Π. ΠΕΡΙΦΕΡΕΙΑΣ ΔΥΤΙΚΗΣ ΜΑΚΕΔΟΝΙΑΣ</v>
      </c>
      <c r="C280" s="408">
        <f>'Σύνολο έργων  αναλυτικά'!C284</f>
        <v>0</v>
      </c>
      <c r="D280" s="406" t="str">
        <f>'Σύνολο έργων  αναλυτικά'!D284</f>
        <v>5052397</v>
      </c>
      <c r="E280" s="408" t="str">
        <f>'Σύνολο έργων  αναλυτικά'!E284</f>
        <v>ΣΧΕΔΙΑ ΑΣΦΑΛΕΙΑΣ ΝΕΡΟΥ ΔΗΜΟΥ ΔΕΣΚΑΤΗΣ</v>
      </c>
      <c r="F280" s="407" t="str">
        <f>'Σύνολο έργων  αναλυτικά'!F284</f>
        <v xml:space="preserve">Δυτικής Μακεδονίας </v>
      </c>
      <c r="G280" s="409">
        <f>'Σύνολο έργων  αναλυτικά'!G284</f>
        <v>59687.42</v>
      </c>
      <c r="H280" s="410">
        <f>'Σύνολο έργων  αναλυτικά'!H284</f>
        <v>0</v>
      </c>
      <c r="I280" s="411">
        <f>'Σύνολο έργων  αναλυτικά'!I284</f>
        <v>0</v>
      </c>
      <c r="J280" s="411">
        <f>'Σύνολο έργων  αναλυτικά'!J284</f>
        <v>0</v>
      </c>
      <c r="K280" s="410">
        <f>'Σύνολο έργων  αναλυτικά'!K284</f>
        <v>0</v>
      </c>
      <c r="L280" s="410">
        <f>'Σύνολο έργων  αναλυτικά'!L284</f>
        <v>0</v>
      </c>
      <c r="M280" s="410">
        <f>'Σύνολο έργων  αναλυτικά'!M284</f>
        <v>0</v>
      </c>
      <c r="N280" s="410">
        <f>'Σύνολο έργων  αναλυτικά'!N284</f>
        <v>59687.42</v>
      </c>
      <c r="O280" s="412">
        <f>'Σύνολο έργων  αναλυτικά'!O284</f>
        <v>0</v>
      </c>
      <c r="P280" s="410">
        <f>'Σύνολο έργων  αναλυτικά'!P284</f>
        <v>0</v>
      </c>
      <c r="Q280" s="413">
        <f>'Σύνολο έργων  αναλυτικά'!Q284</f>
        <v>0</v>
      </c>
      <c r="R280" s="413">
        <f>'Σύνολο έργων  αναλυτικά'!R284</f>
        <v>35927.957999999999</v>
      </c>
      <c r="S280" s="424">
        <f t="shared" si="15"/>
        <v>59687.42</v>
      </c>
      <c r="T280" s="424">
        <f t="shared" si="16"/>
        <v>0</v>
      </c>
    </row>
    <row r="281" spans="1:20" s="6" customFormat="1" ht="40.5" customHeight="1" x14ac:dyDescent="0.25">
      <c r="A281" s="406">
        <f>'Σύνολο έργων  αναλυτικά'!A285</f>
        <v>279</v>
      </c>
      <c r="B281" s="407" t="str">
        <f>'Σύνολο έργων  αναλυτικά'!B285</f>
        <v>2040114-Ε.Υ.Δ. Ε.Π. ΠΕΡΙΦΕΡΕΙΑΣ ΔΥΤΙΚΗΣ ΜΑΚΕΔΟΝΙΑΣ</v>
      </c>
      <c r="C281" s="408">
        <f>'Σύνολο έργων  αναλυτικά'!C285</f>
        <v>0</v>
      </c>
      <c r="D281" s="406" t="str">
        <f>'Σύνολο έργων  αναλυτικά'!D285</f>
        <v>5052416</v>
      </c>
      <c r="E281" s="408" t="str">
        <f>'Σύνολο έργων  αναλυτικά'!E285</f>
        <v>'ΣΧΕΔΙΑ ΑΣΦΑΛΕΙΑΣ ΝΕΡΟΥ ΔΕΥΑ ΓΡΕΒΕΝΩΝ'</v>
      </c>
      <c r="F281" s="407" t="str">
        <f>'Σύνολο έργων  αναλυτικά'!F285</f>
        <v xml:space="preserve">Δυτικής Μακεδονίας </v>
      </c>
      <c r="G281" s="409">
        <f>'Σύνολο έργων  αναλυτικά'!G285</f>
        <v>59687.42</v>
      </c>
      <c r="H281" s="410">
        <f>'Σύνολο έργων  αναλυτικά'!H285</f>
        <v>0</v>
      </c>
      <c r="I281" s="411">
        <f>'Σύνολο έργων  αναλυτικά'!I285</f>
        <v>0</v>
      </c>
      <c r="J281" s="411">
        <f>'Σύνολο έργων  αναλυτικά'!J285</f>
        <v>0</v>
      </c>
      <c r="K281" s="410">
        <f>'Σύνολο έργων  αναλυτικά'!K285</f>
        <v>0</v>
      </c>
      <c r="L281" s="410">
        <f>'Σύνολο έργων  αναλυτικά'!L285</f>
        <v>0</v>
      </c>
      <c r="M281" s="410">
        <f>'Σύνολο έργων  αναλυτικά'!M285</f>
        <v>0</v>
      </c>
      <c r="N281" s="410">
        <f>'Σύνολο έργων  αναλυτικά'!N285</f>
        <v>59687.42</v>
      </c>
      <c r="O281" s="412">
        <f>'Σύνολο έργων  αναλυτικά'!O285</f>
        <v>0</v>
      </c>
      <c r="P281" s="410">
        <f>'Σύνολο έργων  αναλυτικά'!P285</f>
        <v>0</v>
      </c>
      <c r="Q281" s="413">
        <f>'Σύνολο έργων  αναλυτικά'!Q285</f>
        <v>0</v>
      </c>
      <c r="R281" s="413">
        <f>'Σύνολο έργων  αναλυτικά'!R285</f>
        <v>35927.957999999999</v>
      </c>
      <c r="S281" s="424">
        <f t="shared" si="15"/>
        <v>59687.42</v>
      </c>
      <c r="T281" s="424">
        <f t="shared" si="16"/>
        <v>0</v>
      </c>
    </row>
    <row r="282" spans="1:20" s="6" customFormat="1" ht="40.5" customHeight="1" x14ac:dyDescent="0.25">
      <c r="A282" s="406">
        <f>'Σύνολο έργων  αναλυτικά'!A286</f>
        <v>280</v>
      </c>
      <c r="B282" s="407" t="str">
        <f>'Σύνολο έργων  αναλυτικά'!B286</f>
        <v>2040114-Ε.Υ.Δ. Ε.Π. ΠΕΡΙΦΕΡΕΙΑΣ ΔΥΤΙΚΗΣ ΜΑΚΕΔΟΝΙΑΣ</v>
      </c>
      <c r="C282" s="408">
        <f>'Σύνολο έργων  αναλυτικά'!C286</f>
        <v>0</v>
      </c>
      <c r="D282" s="406" t="str">
        <f>'Σύνολο έργων  αναλυτικά'!D286</f>
        <v>5052419</v>
      </c>
      <c r="E282" s="408" t="str">
        <f>'Σύνολο έργων  αναλυτικά'!E286</f>
        <v>Υλοποίηση Σχεδίου Ασφάλειας Νερού ΔΕΥΑ Καστοριάς</v>
      </c>
      <c r="F282" s="407" t="str">
        <f>'Σύνολο έργων  αναλυτικά'!F286</f>
        <v xml:space="preserve">Δυτικής Μακεδονίας </v>
      </c>
      <c r="G282" s="409">
        <f>'Σύνολο έργων  αναλυτικά'!G286</f>
        <v>201402.43</v>
      </c>
      <c r="H282" s="410">
        <f>'Σύνολο έργων  αναλυτικά'!H286</f>
        <v>0</v>
      </c>
      <c r="I282" s="411">
        <f>'Σύνολο έργων  αναλυτικά'!I286</f>
        <v>0</v>
      </c>
      <c r="J282" s="411">
        <f>'Σύνολο έργων  αναλυτικά'!J286</f>
        <v>0</v>
      </c>
      <c r="K282" s="410">
        <f>'Σύνολο έργων  αναλυτικά'!K286</f>
        <v>0</v>
      </c>
      <c r="L282" s="410">
        <f>'Σύνολο έργων  αναλυτικά'!L286</f>
        <v>0</v>
      </c>
      <c r="M282" s="410">
        <f>'Σύνολο έργων  αναλυτικά'!M286</f>
        <v>0</v>
      </c>
      <c r="N282" s="410">
        <f>'Σύνολο έργων  αναλυτικά'!N286</f>
        <v>201402.43</v>
      </c>
      <c r="O282" s="412">
        <f>'Σύνολο έργων  αναλυτικά'!O286</f>
        <v>0</v>
      </c>
      <c r="P282" s="410">
        <f>'Σύνολο έργων  αναλυτικά'!P286</f>
        <v>0</v>
      </c>
      <c r="Q282" s="413">
        <f>'Σύνολο έργων  αναλυτικά'!Q286</f>
        <v>0</v>
      </c>
      <c r="R282" s="413">
        <f>'Σύνολο έργων  αναλυτικά'!R286</f>
        <v>119708.86199999999</v>
      </c>
      <c r="S282" s="424">
        <f t="shared" si="15"/>
        <v>201402.43</v>
      </c>
      <c r="T282" s="424">
        <f t="shared" si="16"/>
        <v>0</v>
      </c>
    </row>
    <row r="283" spans="1:20" s="6" customFormat="1" ht="40.5" customHeight="1" x14ac:dyDescent="0.25">
      <c r="A283" s="406">
        <f>'Σύνολο έργων  αναλυτικά'!A287</f>
        <v>281</v>
      </c>
      <c r="B283" s="407" t="str">
        <f>'Σύνολο έργων  αναλυτικά'!B287</f>
        <v>2040114-Ε.Υ.Δ. Ε.Π. ΠΕΡΙΦΕΡΕΙΑΣ ΔΥΤΙΚΗΣ ΜΑΚΕΔΟΝΙΑΣ</v>
      </c>
      <c r="C283" s="408">
        <f>'Σύνολο έργων  αναλυτικά'!C287</f>
        <v>0</v>
      </c>
      <c r="D283" s="406" t="str">
        <f>'Σύνολο έργων  αναλυτικά'!D287</f>
        <v>5052620</v>
      </c>
      <c r="E283" s="408" t="str">
        <f>'Σύνολο έργων  αναλυτικά'!E287</f>
        <v>ΥΛΟΠΟΙΗΣΗ ΣΧΕΔΙΟΥ ΑΣΦΑΛΕΙΑΣ ΝΕΡΟΥ ΔΗΜΟΥ ΑΡΓΟΥΣ ΟΡΕΣΤΙΚΟΥ</v>
      </c>
      <c r="F283" s="407" t="str">
        <f>'Σύνολο έργων  αναλυτικά'!F287</f>
        <v xml:space="preserve">Δυτικής Μακεδονίας </v>
      </c>
      <c r="G283" s="409">
        <f>'Σύνολο έργων  αναλυτικά'!G287</f>
        <v>163438.46</v>
      </c>
      <c r="H283" s="410">
        <f>'Σύνολο έργων  αναλυτικά'!H287</f>
        <v>0</v>
      </c>
      <c r="I283" s="411">
        <f>'Σύνολο έργων  αναλυτικά'!I287</f>
        <v>0</v>
      </c>
      <c r="J283" s="411">
        <f>'Σύνολο έργων  αναλυτικά'!J287</f>
        <v>0</v>
      </c>
      <c r="K283" s="410">
        <f>'Σύνολο έργων  αναλυτικά'!K287</f>
        <v>0</v>
      </c>
      <c r="L283" s="410">
        <f>'Σύνολο έργων  αναλυτικά'!L287</f>
        <v>0</v>
      </c>
      <c r="M283" s="410">
        <f>'Σύνολο έργων  αναλυτικά'!M287</f>
        <v>0</v>
      </c>
      <c r="N283" s="410">
        <f>'Σύνολο έργων  αναλυτικά'!N287</f>
        <v>163438.46</v>
      </c>
      <c r="O283" s="412">
        <f>'Σύνολο έργων  αναλυτικά'!O287</f>
        <v>0</v>
      </c>
      <c r="P283" s="410">
        <f>'Σύνολο έργων  αναλυτικά'!P287</f>
        <v>0</v>
      </c>
      <c r="Q283" s="413">
        <f>'Σύνολο έργων  αναλυτικά'!Q287</f>
        <v>0</v>
      </c>
      <c r="R283" s="413">
        <f>'Σύνολο έργων  αναλυτικά'!R287</f>
        <v>120849.738</v>
      </c>
      <c r="S283" s="424">
        <f t="shared" si="15"/>
        <v>163438.46</v>
      </c>
      <c r="T283" s="424">
        <f t="shared" si="16"/>
        <v>0</v>
      </c>
    </row>
    <row r="284" spans="1:20" s="6" customFormat="1" ht="40.5" customHeight="1" x14ac:dyDescent="0.25">
      <c r="A284" s="406">
        <f>'Σύνολο έργων  αναλυτικά'!A288</f>
        <v>282</v>
      </c>
      <c r="B284" s="407" t="str">
        <f>'Σύνολο έργων  αναλυτικά'!B288</f>
        <v>2040114-Ε.Υ.Δ. Ε.Π. ΠΕΡΙΦΕΡΕΙΑΣ ΔΥΤΙΚΗΣ ΜΑΚΕΔΟΝΙΑΣ</v>
      </c>
      <c r="C284" s="408">
        <f>'Σύνολο έργων  αναλυτικά'!C288</f>
        <v>0</v>
      </c>
      <c r="D284" s="406" t="str">
        <f>'Σύνολο έργων  αναλυτικά'!D288</f>
        <v>5052641</v>
      </c>
      <c r="E284" s="408" t="str">
        <f>'Σύνολο έργων  αναλυτικά'!E288</f>
        <v>ΣΥΝΤΑΞΗ ΣΧΕΔΙΟΥ ΑΣΦΑΛΕΙΑΣ ΝΕΡΟΥ ΔΗΜΟΥ ΝΕΣΤΟΡΙΟΥ</v>
      </c>
      <c r="F284" s="407" t="str">
        <f>'Σύνολο έργων  αναλυτικά'!F288</f>
        <v xml:space="preserve">Δυτικής Μακεδονίας </v>
      </c>
      <c r="G284" s="409">
        <f>'Σύνολο έργων  αναλυτικά'!G288</f>
        <v>59687.42</v>
      </c>
      <c r="H284" s="410">
        <f>'Σύνολο έργων  αναλυτικά'!H288</f>
        <v>0</v>
      </c>
      <c r="I284" s="411">
        <f>'Σύνολο έργων  αναλυτικά'!I288</f>
        <v>0</v>
      </c>
      <c r="J284" s="411">
        <f>'Σύνολο έργων  αναλυτικά'!J288</f>
        <v>0</v>
      </c>
      <c r="K284" s="410">
        <f>'Σύνολο έργων  αναλυτικά'!K288</f>
        <v>0</v>
      </c>
      <c r="L284" s="410">
        <f>'Σύνολο έργων  αναλυτικά'!L288</f>
        <v>0</v>
      </c>
      <c r="M284" s="410">
        <f>'Σύνολο έργων  αναλυτικά'!M288</f>
        <v>0</v>
      </c>
      <c r="N284" s="410">
        <f>'Σύνολο έργων  αναλυτικά'!N288</f>
        <v>59687.42</v>
      </c>
      <c r="O284" s="412">
        <f>'Σύνολο έργων  αναλυτικά'!O288</f>
        <v>0</v>
      </c>
      <c r="P284" s="410">
        <f>'Σύνολο έργων  αναλυτικά'!P288</f>
        <v>0</v>
      </c>
      <c r="Q284" s="413">
        <f>'Σύνολο έργων  αναλυτικά'!Q288</f>
        <v>0</v>
      </c>
      <c r="R284" s="413">
        <f>'Σύνολο έργων  αναλυτικά'!R288</f>
        <v>35927.957999999999</v>
      </c>
      <c r="S284" s="424">
        <f t="shared" si="15"/>
        <v>59687.42</v>
      </c>
      <c r="T284" s="424">
        <f t="shared" si="16"/>
        <v>0</v>
      </c>
    </row>
    <row r="285" spans="1:20" s="6" customFormat="1" ht="40.5" customHeight="1" x14ac:dyDescent="0.25">
      <c r="A285" s="406">
        <f>'Σύνολο έργων  αναλυτικά'!A289</f>
        <v>283</v>
      </c>
      <c r="B285" s="407" t="str">
        <f>'Σύνολο έργων  αναλυτικά'!B289</f>
        <v>2040114-Ε.Υ.Δ. Ε.Π. ΠΕΡΙΦΕΡΕΙΑΣ ΔΥΤΙΚΗΣ ΜΑΚΕΔΟΝΙΑΣ</v>
      </c>
      <c r="C285" s="408">
        <f>'Σύνολο έργων  αναλυτικά'!C289</f>
        <v>0</v>
      </c>
      <c r="D285" s="406" t="str">
        <f>'Σύνολο έργων  αναλυτικά'!D289</f>
        <v>5051052</v>
      </c>
      <c r="E285" s="408" t="str">
        <f>'Σύνολο έργων  αναλυτικά'!E289</f>
        <v>ΠΡΟΣΔΙΟΡΙΣΜΟΣ ΤΩΝ ΖΩΝΩΝ ΠΡΟΣΤΑΣΙΑΣ ΤΩΝ ΕΡΓΩΝ ΥΔΡΟΛΗΨΙΑΣ ΤΗΣ ΔΕΥΑ ΚΟΖΑΝΗΣ</v>
      </c>
      <c r="F285" s="407" t="str">
        <f>'Σύνολο έργων  αναλυτικά'!F289</f>
        <v xml:space="preserve">Δυτικής Μακεδονίας </v>
      </c>
      <c r="G285" s="409">
        <f>'Σύνολο έργων  αναλυτικά'!G289</f>
        <v>1871311.77</v>
      </c>
      <c r="H285" s="410">
        <f>'Σύνολο έργων  αναλυτικά'!H289</f>
        <v>0</v>
      </c>
      <c r="I285" s="411">
        <f>'Σύνολο έργων  αναλυτικά'!I289</f>
        <v>0</v>
      </c>
      <c r="J285" s="411">
        <f>'Σύνολο έργων  αναλυτικά'!J289</f>
        <v>0</v>
      </c>
      <c r="K285" s="410">
        <f>'Σύνολο έργων  αναλυτικά'!K289</f>
        <v>0</v>
      </c>
      <c r="L285" s="410">
        <f>'Σύνολο έργων  αναλυτικά'!L289</f>
        <v>0</v>
      </c>
      <c r="M285" s="410">
        <f>'Σύνολο έργων  αναλυτικά'!M289</f>
        <v>0</v>
      </c>
      <c r="N285" s="410">
        <f>'Σύνολο έργων  αναλυτικά'!N289</f>
        <v>1871311.77</v>
      </c>
      <c r="O285" s="412">
        <f>'Σύνολο έργων  αναλυτικά'!O289</f>
        <v>0</v>
      </c>
      <c r="P285" s="410">
        <f>'Σύνολο έργων  αναλυτικά'!P289</f>
        <v>0</v>
      </c>
      <c r="Q285" s="413">
        <f>'Σύνολο έργων  αναλυτικά'!Q289</f>
        <v>0</v>
      </c>
      <c r="R285" s="413">
        <f>'Σύνολο έργων  αναλυτικά'!R289</f>
        <v>1122787.0619999999</v>
      </c>
      <c r="S285" s="424">
        <f t="shared" si="15"/>
        <v>1871311.77</v>
      </c>
      <c r="T285" s="424">
        <f t="shared" si="16"/>
        <v>0</v>
      </c>
    </row>
    <row r="286" spans="1:20" s="6" customFormat="1" ht="40.5" customHeight="1" x14ac:dyDescent="0.25">
      <c r="A286" s="406">
        <f>'Σύνολο έργων  αναλυτικά'!A290</f>
        <v>284</v>
      </c>
      <c r="B286" s="407" t="str">
        <f>'Σύνολο έργων  αναλυτικά'!B290</f>
        <v>2040114-Ε.Υ.Δ. Ε.Π. ΠΕΡΙΦΕΡΕΙΑΣ ΔΥΤΙΚΗΣ ΜΑΚΕΔΟΝΙΑΣ</v>
      </c>
      <c r="C286" s="408">
        <f>'Σύνολο έργων  αναλυτικά'!C290</f>
        <v>0</v>
      </c>
      <c r="D286" s="406" t="str">
        <f>'Σύνολο έργων  αναλυτικά'!D290</f>
        <v>5052174</v>
      </c>
      <c r="E286" s="408" t="str">
        <f>'Σύνολο έργων  αναλυτικά'!E290</f>
        <v>ΔΡΑΣΕΙΣ ΠΡΟΣΤΑΣΙΑΣ ΤΩΝ ΥΔΑΤΩΝ ΔΗΜΟΥ ΣΕΡΒΙΩΝ</v>
      </c>
      <c r="F286" s="407" t="str">
        <f>'Σύνολο έργων  αναλυτικά'!F290</f>
        <v xml:space="preserve">Δυτικής Μακεδονίας </v>
      </c>
      <c r="G286" s="409">
        <f>'Σύνολο έργων  αναλυτικά'!G290</f>
        <v>226021.9</v>
      </c>
      <c r="H286" s="410">
        <f>'Σύνολο έργων  αναλυτικά'!H290</f>
        <v>0</v>
      </c>
      <c r="I286" s="411">
        <f>'Σύνολο έργων  αναλυτικά'!I290</f>
        <v>0</v>
      </c>
      <c r="J286" s="411">
        <f>'Σύνολο έργων  αναλυτικά'!J290</f>
        <v>0</v>
      </c>
      <c r="K286" s="410">
        <f>'Σύνολο έργων  αναλυτικά'!K290</f>
        <v>0</v>
      </c>
      <c r="L286" s="410">
        <f>'Σύνολο έργων  αναλυτικά'!L290</f>
        <v>0</v>
      </c>
      <c r="M286" s="410">
        <f>'Σύνολο έργων  αναλυτικά'!M290</f>
        <v>0</v>
      </c>
      <c r="N286" s="410">
        <f>'Σύνολο έργων  αναλυτικά'!N290</f>
        <v>226021.9</v>
      </c>
      <c r="O286" s="412">
        <f>'Σύνολο έργων  αναλυτικά'!O290</f>
        <v>0</v>
      </c>
      <c r="P286" s="410">
        <f>'Σύνολο έργων  αναλυτικά'!P290</f>
        <v>0</v>
      </c>
      <c r="Q286" s="413">
        <f>'Σύνολο έργων  αναλυτικά'!Q290</f>
        <v>0</v>
      </c>
      <c r="R286" s="413">
        <f>'Σύνολο έργων  αναλυτικά'!R290</f>
        <v>135613.13999999998</v>
      </c>
      <c r="S286" s="424">
        <f t="shared" si="15"/>
        <v>226021.9</v>
      </c>
      <c r="T286" s="424">
        <f t="shared" si="16"/>
        <v>0</v>
      </c>
    </row>
    <row r="287" spans="1:20" s="6" customFormat="1" ht="40.5" customHeight="1" x14ac:dyDescent="0.25">
      <c r="A287" s="406">
        <f>'Σύνολο έργων  αναλυτικά'!A291</f>
        <v>285</v>
      </c>
      <c r="B287" s="407" t="str">
        <f>'Σύνολο έργων  αναλυτικά'!B291</f>
        <v>2040114-Ε.Υ.Δ. Ε.Π. ΠΕΡΙΦΕΡΕΙΑΣ ΔΥΤΙΚΗΣ ΜΑΚΕΔΟΝΙΑΣ</v>
      </c>
      <c r="C287" s="408">
        <f>'Σύνολο έργων  αναλυτικά'!C291</f>
        <v>0</v>
      </c>
      <c r="D287" s="406" t="str">
        <f>'Σύνολο έργων  αναλυτικά'!D291</f>
        <v>5052386</v>
      </c>
      <c r="E287" s="408" t="str">
        <f>'Σύνολο έργων  αναλυτικά'!E291</f>
        <v>'ΔΡΑΣΕΙΣ ΠΡΟΣΤΑΣΙΑΣ ΤΩΝ ΥΔΑΤΩΝ ΔΗΜΟΥ ΑΜΥΝΤΑΙΟΥ'</v>
      </c>
      <c r="F287" s="407" t="str">
        <f>'Σύνολο έργων  αναλυτικά'!F291</f>
        <v xml:space="preserve">Δυτικής Μακεδονίας </v>
      </c>
      <c r="G287" s="409">
        <f>'Σύνολο έργων  αναλυτικά'!G291</f>
        <v>214409.39</v>
      </c>
      <c r="H287" s="410">
        <f>'Σύνολο έργων  αναλυτικά'!H291</f>
        <v>0</v>
      </c>
      <c r="I287" s="411">
        <f>'Σύνολο έργων  αναλυτικά'!I291</f>
        <v>0</v>
      </c>
      <c r="J287" s="411">
        <f>'Σύνολο έργων  αναλυτικά'!J291</f>
        <v>0</v>
      </c>
      <c r="K287" s="410">
        <f>'Σύνολο έργων  αναλυτικά'!K291</f>
        <v>0</v>
      </c>
      <c r="L287" s="410">
        <f>'Σύνολο έργων  αναλυτικά'!L291</f>
        <v>0</v>
      </c>
      <c r="M287" s="410">
        <f>'Σύνολο έργων  αναλυτικά'!M291</f>
        <v>0</v>
      </c>
      <c r="N287" s="410">
        <f>'Σύνολο έργων  αναλυτικά'!N291</f>
        <v>214409.39</v>
      </c>
      <c r="O287" s="412">
        <f>'Σύνολο έργων  αναλυτικά'!O291</f>
        <v>0</v>
      </c>
      <c r="P287" s="410">
        <f>'Σύνολο έργων  αναλυτικά'!P291</f>
        <v>0</v>
      </c>
      <c r="Q287" s="413">
        <f>'Σύνολο έργων  αναλυτικά'!Q291</f>
        <v>0</v>
      </c>
      <c r="R287" s="413">
        <f>'Σύνολο έργων  αναλυτικά'!R291</f>
        <v>128645.63400000001</v>
      </c>
      <c r="S287" s="424">
        <f t="shared" si="15"/>
        <v>214409.39</v>
      </c>
      <c r="T287" s="424">
        <f t="shared" si="16"/>
        <v>0</v>
      </c>
    </row>
    <row r="288" spans="1:20" s="6" customFormat="1" ht="40.5" customHeight="1" x14ac:dyDescent="0.25">
      <c r="A288" s="406">
        <f>'Σύνολο έργων  αναλυτικά'!A292</f>
        <v>286</v>
      </c>
      <c r="B288" s="407" t="str">
        <f>'Σύνολο έργων  αναλυτικά'!B292</f>
        <v>2040114-Ε.Υ.Δ. Ε.Π. ΠΕΡΙΦΕΡΕΙΑΣ ΔΥΤΙΚΗΣ ΜΑΚΕΔΟΝΙΑΣ</v>
      </c>
      <c r="C288" s="408">
        <f>'Σύνολο έργων  αναλυτικά'!C292</f>
        <v>0</v>
      </c>
      <c r="D288" s="406" t="str">
        <f>'Σύνολο έργων  αναλυτικά'!D292</f>
        <v>5052389</v>
      </c>
      <c r="E288" s="408" t="str">
        <f>'Σύνολο έργων  αναλυτικά'!E292</f>
        <v>Δράσεις Προστασίας των υδάτων ΔΕΥΑ Φλώρινας</v>
      </c>
      <c r="F288" s="407" t="str">
        <f>'Σύνολο έργων  αναλυτικά'!F292</f>
        <v xml:space="preserve">Δυτικής Μακεδονίας </v>
      </c>
      <c r="G288" s="409">
        <f>'Σύνολο έργων  αναλυτικά'!G292</f>
        <v>233803.6</v>
      </c>
      <c r="H288" s="410">
        <f>'Σύνολο έργων  αναλυτικά'!H292</f>
        <v>0</v>
      </c>
      <c r="I288" s="411">
        <f>'Σύνολο έργων  αναλυτικά'!I292</f>
        <v>0</v>
      </c>
      <c r="J288" s="411">
        <f>'Σύνολο έργων  αναλυτικά'!J292</f>
        <v>0</v>
      </c>
      <c r="K288" s="410">
        <f>'Σύνολο έργων  αναλυτικά'!K292</f>
        <v>0</v>
      </c>
      <c r="L288" s="410">
        <f>'Σύνολο έργων  αναλυτικά'!L292</f>
        <v>0</v>
      </c>
      <c r="M288" s="410">
        <f>'Σύνολο έργων  αναλυτικά'!M292</f>
        <v>0</v>
      </c>
      <c r="N288" s="410">
        <f>'Σύνολο έργων  αναλυτικά'!N292</f>
        <v>233803.6</v>
      </c>
      <c r="O288" s="412">
        <f>'Σύνολο έργων  αναλυτικά'!O292</f>
        <v>0</v>
      </c>
      <c r="P288" s="410">
        <f>'Σύνολο έργων  αναλυτικά'!P292</f>
        <v>0</v>
      </c>
      <c r="Q288" s="413">
        <f>'Σύνολο έργων  αναλυτικά'!Q292</f>
        <v>0</v>
      </c>
      <c r="R288" s="413">
        <f>'Σύνολο έργων  αναλυτικά'!R292</f>
        <v>140282.16</v>
      </c>
      <c r="S288" s="424">
        <f t="shared" si="15"/>
        <v>233803.6</v>
      </c>
      <c r="T288" s="424">
        <f t="shared" si="16"/>
        <v>0</v>
      </c>
    </row>
    <row r="289" spans="1:20" s="6" customFormat="1" ht="40.5" customHeight="1" x14ac:dyDescent="0.25">
      <c r="A289" s="406">
        <f>'Σύνολο έργων  αναλυτικά'!A293</f>
        <v>287</v>
      </c>
      <c r="B289" s="407" t="str">
        <f>'Σύνολο έργων  αναλυτικά'!B293</f>
        <v>2040114-Ε.Υ.Δ. Ε.Π. ΠΕΡΙΦΕΡΕΙΑΣ ΔΥΤΙΚΗΣ ΜΑΚΕΔΟΝΙΑΣ</v>
      </c>
      <c r="C289" s="408">
        <f>'Σύνολο έργων  αναλυτικά'!C293</f>
        <v>0</v>
      </c>
      <c r="D289" s="406" t="str">
        <f>'Σύνολο έργων  αναλυτικά'!D293</f>
        <v>5052405</v>
      </c>
      <c r="E289" s="408" t="str">
        <f>'Σύνολο έργων  αναλυτικά'!E293</f>
        <v>ΕΚΠΟΝΗΣΗ ΕΙΔΙΚΗΣ ΥΔΡΟΓΕΩΛΟΓΙΚΗΣ ΜΕΛΕΤΗΣ ΓΙΑ ΤΗΝ ΠΡΟΣΤΑΣΙΑ ΥΔΑΤΩΝ ΤΟΥ ΣΥΣΤΗΜΑΤΟΣ ΥΔΡΟΔΟΤΗΣΗΣ ΔΕΥΑΚ ΚΑΣΤΟΡΙΑΣ</v>
      </c>
      <c r="F289" s="407" t="str">
        <f>'Σύνολο έργων  αναλυτικά'!F293</f>
        <v xml:space="preserve">Δυτικής Μακεδονίας </v>
      </c>
      <c r="G289" s="409">
        <f>'Σύνολο έργων  αναλυτικά'!G293</f>
        <v>215154.02</v>
      </c>
      <c r="H289" s="410">
        <f>'Σύνολο έργων  αναλυτικά'!H293</f>
        <v>0</v>
      </c>
      <c r="I289" s="411">
        <f>'Σύνολο έργων  αναλυτικά'!I293</f>
        <v>0</v>
      </c>
      <c r="J289" s="411">
        <f>'Σύνολο έργων  αναλυτικά'!J293</f>
        <v>0</v>
      </c>
      <c r="K289" s="410">
        <f>'Σύνολο έργων  αναλυτικά'!K293</f>
        <v>0</v>
      </c>
      <c r="L289" s="410">
        <f>'Σύνολο έργων  αναλυτικά'!L293</f>
        <v>0</v>
      </c>
      <c r="M289" s="410">
        <f>'Σύνολο έργων  αναλυτικά'!M293</f>
        <v>0</v>
      </c>
      <c r="N289" s="410">
        <f>'Σύνολο έργων  αναλυτικά'!N293</f>
        <v>215154.02</v>
      </c>
      <c r="O289" s="412">
        <f>'Σύνολο έργων  αναλυτικά'!O293</f>
        <v>0</v>
      </c>
      <c r="P289" s="410">
        <f>'Σύνολο έργων  αναλυτικά'!P293</f>
        <v>0</v>
      </c>
      <c r="Q289" s="413">
        <f>'Σύνολο έργων  αναλυτικά'!Q293</f>
        <v>0</v>
      </c>
      <c r="R289" s="413">
        <f>'Σύνολο έργων  αναλυτικά'!R293</f>
        <v>129092.41199999998</v>
      </c>
      <c r="S289" s="424">
        <f t="shared" si="15"/>
        <v>215154.02</v>
      </c>
      <c r="T289" s="424">
        <f t="shared" si="16"/>
        <v>0</v>
      </c>
    </row>
    <row r="290" spans="1:20" s="6" customFormat="1" ht="40.5" customHeight="1" x14ac:dyDescent="0.25">
      <c r="A290" s="406">
        <f>'Σύνολο έργων  αναλυτικά'!A294</f>
        <v>288</v>
      </c>
      <c r="B290" s="407" t="str">
        <f>'Σύνολο έργων  αναλυτικά'!B294</f>
        <v>2040114-Ε.Υ.Δ. Ε.Π. ΠΕΡΙΦΕΡΕΙΑΣ ΔΥΤΙΚΗΣ ΜΑΚΕΔΟΝΙΑΣ</v>
      </c>
      <c r="C290" s="408">
        <f>'Σύνολο έργων  αναλυτικά'!C294</f>
        <v>0</v>
      </c>
      <c r="D290" s="406" t="str">
        <f>'Σύνολο έργων  αναλυτικά'!D294</f>
        <v>5052407</v>
      </c>
      <c r="E290" s="408" t="str">
        <f>'Σύνολο έργων  αναλυτικά'!E294</f>
        <v>ΔΡΑΣΕΙΣ ΠΡΟΣΤΑΣΙΑΣ ΤΩΝ ΥΔΑΤΩΝ ΔΗΜΟΥ ΔΕΣΚΑΤΗΣ</v>
      </c>
      <c r="F290" s="407" t="str">
        <f>'Σύνολο έργων  αναλυτικά'!F294</f>
        <v xml:space="preserve">Δυτικής Μακεδονίας </v>
      </c>
      <c r="G290" s="409">
        <f>'Σύνολο έργων  αναλυτικά'!G294</f>
        <v>198027.53</v>
      </c>
      <c r="H290" s="410">
        <f>'Σύνολο έργων  αναλυτικά'!H294</f>
        <v>0</v>
      </c>
      <c r="I290" s="411">
        <f>'Σύνολο έργων  αναλυτικά'!I294</f>
        <v>0</v>
      </c>
      <c r="J290" s="411">
        <f>'Σύνολο έργων  αναλυτικά'!J294</f>
        <v>0</v>
      </c>
      <c r="K290" s="410">
        <f>'Σύνολο έργων  αναλυτικά'!K294</f>
        <v>0</v>
      </c>
      <c r="L290" s="410">
        <f>'Σύνολο έργων  αναλυτικά'!L294</f>
        <v>0</v>
      </c>
      <c r="M290" s="410">
        <f>'Σύνολο έργων  αναλυτικά'!M294</f>
        <v>0</v>
      </c>
      <c r="N290" s="410">
        <f>'Σύνολο έργων  αναλυτικά'!N294</f>
        <v>198027.53</v>
      </c>
      <c r="O290" s="412">
        <f>'Σύνολο έργων  αναλυτικά'!O294</f>
        <v>0</v>
      </c>
      <c r="P290" s="410">
        <f>'Σύνολο έργων  αναλυτικά'!P294</f>
        <v>0</v>
      </c>
      <c r="Q290" s="413">
        <f>'Σύνολο έργων  αναλυτικά'!Q294</f>
        <v>0</v>
      </c>
      <c r="R290" s="413">
        <f>'Σύνολο έργων  αναλυτικά'!R294</f>
        <v>118816.518</v>
      </c>
      <c r="S290" s="424">
        <f t="shared" si="15"/>
        <v>198027.53</v>
      </c>
      <c r="T290" s="424">
        <f t="shared" si="16"/>
        <v>0</v>
      </c>
    </row>
    <row r="291" spans="1:20" s="6" customFormat="1" ht="40.5" customHeight="1" x14ac:dyDescent="0.25">
      <c r="A291" s="406">
        <f>'Σύνολο έργων  αναλυτικά'!A295</f>
        <v>289</v>
      </c>
      <c r="B291" s="407" t="str">
        <f>'Σύνολο έργων  αναλυτικά'!B295</f>
        <v>2040114-Ε.Υ.Δ. Ε.Π. ΠΕΡΙΦΕΡΕΙΑΣ ΔΥΤΙΚΗΣ ΜΑΚΕΔΟΝΙΑΣ</v>
      </c>
      <c r="C291" s="408">
        <f>'Σύνολο έργων  αναλυτικά'!C295</f>
        <v>0</v>
      </c>
      <c r="D291" s="406" t="str">
        <f>'Σύνολο έργων  αναλυτικά'!D295</f>
        <v>5052420</v>
      </c>
      <c r="E291" s="408" t="str">
        <f>'Σύνολο έργων  αναλυτικά'!E295</f>
        <v>ΔΡΑΣΕΙΣ ΠΡΟΣΤΑΣΙΑΣ ΤΩΝ ΥΔΑΤΩΝ ΔΕΥΑ ΓΡΕΒΕΝΩΝ</v>
      </c>
      <c r="F291" s="407" t="str">
        <f>'Σύνολο έργων  αναλυτικά'!F295</f>
        <v xml:space="preserve">Δυτικής Μακεδονίας </v>
      </c>
      <c r="G291" s="409">
        <f>'Σύνολο έργων  αναλυτικά'!G295</f>
        <v>334430.45</v>
      </c>
      <c r="H291" s="410">
        <f>'Σύνολο έργων  αναλυτικά'!H295</f>
        <v>0</v>
      </c>
      <c r="I291" s="411">
        <f>'Σύνολο έργων  αναλυτικά'!I295</f>
        <v>0</v>
      </c>
      <c r="J291" s="411">
        <f>'Σύνολο έργων  αναλυτικά'!J295</f>
        <v>0</v>
      </c>
      <c r="K291" s="410">
        <f>'Σύνολο έργων  αναλυτικά'!K295</f>
        <v>0</v>
      </c>
      <c r="L291" s="410">
        <f>'Σύνολο έργων  αναλυτικά'!L295</f>
        <v>0</v>
      </c>
      <c r="M291" s="410">
        <f>'Σύνολο έργων  αναλυτικά'!M295</f>
        <v>0</v>
      </c>
      <c r="N291" s="410">
        <f>'Σύνολο έργων  αναλυτικά'!N295</f>
        <v>334430.45</v>
      </c>
      <c r="O291" s="412">
        <f>'Σύνολο έργων  αναλυτικά'!O295</f>
        <v>0</v>
      </c>
      <c r="P291" s="410">
        <f>'Σύνολο έργων  αναλυτικά'!P295</f>
        <v>0</v>
      </c>
      <c r="Q291" s="413">
        <f>'Σύνολο έργων  αναλυτικά'!Q295</f>
        <v>0</v>
      </c>
      <c r="R291" s="413">
        <f>'Σύνολο έργων  αναλυτικά'!R295</f>
        <v>200658.27</v>
      </c>
      <c r="S291" s="424">
        <f t="shared" si="15"/>
        <v>334430.45</v>
      </c>
      <c r="T291" s="424">
        <f t="shared" si="16"/>
        <v>0</v>
      </c>
    </row>
    <row r="292" spans="1:20" s="6" customFormat="1" ht="40.5" customHeight="1" x14ac:dyDescent="0.25">
      <c r="A292" s="406">
        <f>'Σύνολο έργων  αναλυτικά'!A296</f>
        <v>290</v>
      </c>
      <c r="B292" s="407" t="str">
        <f>'Σύνολο έργων  αναλυτικά'!B296</f>
        <v>2040114-Ε.Υ.Δ. Ε.Π. ΠΕΡΙΦΕΡΕΙΑΣ ΔΥΤΙΚΗΣ ΜΑΚΕΔΟΝΙΑΣ</v>
      </c>
      <c r="C292" s="408">
        <f>'Σύνολο έργων  αναλυτικά'!C296</f>
        <v>0</v>
      </c>
      <c r="D292" s="406" t="str">
        <f>'Σύνολο έργων  αναλυτικά'!D296</f>
        <v>5052431</v>
      </c>
      <c r="E292" s="408" t="str">
        <f>'Σύνολο έργων  αναλυτικά'!E296</f>
        <v>ΔΡΑΣΕΙΣ ΠΡΟΣΤΑΣΙΑΣ ΤΩΝ ΥΔΑΤΩΝ ΤΗΣ ΔΕΥΑ ΕΟΡΔΑΙΑΣ</v>
      </c>
      <c r="F292" s="407" t="str">
        <f>'Σύνολο έργων  αναλυτικά'!F296</f>
        <v xml:space="preserve">Δυτικής Μακεδονίας </v>
      </c>
      <c r="G292" s="409">
        <f>'Σύνολο έργων  αναλυτικά'!G296</f>
        <v>223908.08</v>
      </c>
      <c r="H292" s="410">
        <f>'Σύνολο έργων  αναλυτικά'!H296</f>
        <v>0</v>
      </c>
      <c r="I292" s="411">
        <f>'Σύνολο έργων  αναλυτικά'!I296</f>
        <v>0</v>
      </c>
      <c r="J292" s="411">
        <f>'Σύνολο έργων  αναλυτικά'!J296</f>
        <v>0</v>
      </c>
      <c r="K292" s="410">
        <f>'Σύνολο έργων  αναλυτικά'!K296</f>
        <v>0</v>
      </c>
      <c r="L292" s="410">
        <f>'Σύνολο έργων  αναλυτικά'!L296</f>
        <v>0</v>
      </c>
      <c r="M292" s="410">
        <f>'Σύνολο έργων  αναλυτικά'!M296</f>
        <v>0</v>
      </c>
      <c r="N292" s="410">
        <f>'Σύνολο έργων  αναλυτικά'!N296</f>
        <v>223908.08</v>
      </c>
      <c r="O292" s="412">
        <f>'Σύνολο έργων  αναλυτικά'!O296</f>
        <v>0</v>
      </c>
      <c r="P292" s="410">
        <f>'Σύνολο έργων  αναλυτικά'!P296</f>
        <v>0</v>
      </c>
      <c r="Q292" s="413">
        <f>'Σύνολο έργων  αναλυτικά'!Q296</f>
        <v>0</v>
      </c>
      <c r="R292" s="413">
        <f>'Σύνολο έργων  αναλυτικά'!R296</f>
        <v>134344.848</v>
      </c>
      <c r="S292" s="424">
        <f t="shared" si="15"/>
        <v>223908.08</v>
      </c>
      <c r="T292" s="424">
        <f t="shared" si="16"/>
        <v>0</v>
      </c>
    </row>
    <row r="293" spans="1:20" s="6" customFormat="1" ht="40.5" customHeight="1" x14ac:dyDescent="0.25">
      <c r="A293" s="406">
        <f>'Σύνολο έργων  αναλυτικά'!A297</f>
        <v>291</v>
      </c>
      <c r="B293" s="407" t="str">
        <f>'Σύνολο έργων  αναλυτικά'!B297</f>
        <v>2040114-Ε.Υ.Δ. Ε.Π. ΠΕΡΙΦΕΡΕΙΑΣ ΔΥΤΙΚΗΣ ΜΑΚΕΔΟΝΙΑΣ</v>
      </c>
      <c r="C293" s="408">
        <f>'Σύνολο έργων  αναλυτικά'!C297</f>
        <v>0</v>
      </c>
      <c r="D293" s="406" t="str">
        <f>'Σύνολο έργων  αναλυτικά'!D297</f>
        <v>5052642</v>
      </c>
      <c r="E293" s="408" t="str">
        <f>'Σύνολο έργων  αναλυτικά'!E297</f>
        <v>ΔΡΑΣΕΙΣ ΠΡΟΣΤΑΣΙΑΣ ΤΩΝ ΥΔΑΤΩΝ ΔΗΜΟΥ ΝΕΣΤΟΡΙΟΥ</v>
      </c>
      <c r="F293" s="407" t="str">
        <f>'Σύνολο έργων  αναλυτικά'!F297</f>
        <v xml:space="preserve">Δυτικής Μακεδονίας </v>
      </c>
      <c r="G293" s="409">
        <f>'Σύνολο έργων  αναλυτικά'!G297</f>
        <v>216127.26</v>
      </c>
      <c r="H293" s="410">
        <f>'Σύνολο έργων  αναλυτικά'!H297</f>
        <v>0</v>
      </c>
      <c r="I293" s="411">
        <f>'Σύνολο έργων  αναλυτικά'!I297</f>
        <v>0</v>
      </c>
      <c r="J293" s="411">
        <f>'Σύνολο έργων  αναλυτικά'!J297</f>
        <v>0</v>
      </c>
      <c r="K293" s="410">
        <f>'Σύνολο έργων  αναλυτικά'!K297</f>
        <v>0</v>
      </c>
      <c r="L293" s="410">
        <f>'Σύνολο έργων  αναλυτικά'!L297</f>
        <v>0</v>
      </c>
      <c r="M293" s="410">
        <f>'Σύνολο έργων  αναλυτικά'!M297</f>
        <v>0</v>
      </c>
      <c r="N293" s="410">
        <f>'Σύνολο έργων  αναλυτικά'!N297</f>
        <v>216127.26</v>
      </c>
      <c r="O293" s="412">
        <f>'Σύνολο έργων  αναλυτικά'!O297</f>
        <v>0</v>
      </c>
      <c r="P293" s="410">
        <f>'Σύνολο έργων  αναλυτικά'!P297</f>
        <v>0</v>
      </c>
      <c r="Q293" s="413">
        <f>'Σύνολο έργων  αναλυτικά'!Q297</f>
        <v>0</v>
      </c>
      <c r="R293" s="413">
        <f>'Σύνολο έργων  αναλυτικά'!R297</f>
        <v>129676.356</v>
      </c>
      <c r="S293" s="424">
        <f t="shared" si="15"/>
        <v>216127.26</v>
      </c>
      <c r="T293" s="424">
        <f t="shared" si="16"/>
        <v>0</v>
      </c>
    </row>
    <row r="294" spans="1:20" s="6" customFormat="1" ht="40.5" customHeight="1" x14ac:dyDescent="0.25">
      <c r="A294" s="406">
        <f>'Σύνολο έργων  αναλυτικά'!A298</f>
        <v>292</v>
      </c>
      <c r="B294" s="407" t="str">
        <f>'Σύνολο έργων  αναλυτικά'!B298</f>
        <v>2040114-Ε.Υ.Δ. Ε.Π. ΠΕΡΙΦΕΡΕΙΑΣ ΔΥΤΙΚΗΣ ΜΑΚΕΔΟΝΙΑΣ</v>
      </c>
      <c r="C294" s="408">
        <f>'Σύνολο έργων  αναλυτικά'!C298</f>
        <v>0</v>
      </c>
      <c r="D294" s="406" t="str">
        <f>'Σύνολο έργων  αναλυτικά'!D298</f>
        <v>5052652</v>
      </c>
      <c r="E294" s="408" t="str">
        <f>'Σύνολο έργων  αναλυτικά'!E298</f>
        <v>Εκπόνηση Ειδικής Υδρογεωλογικής Μελέτης για τον προστασία των σημείων υδροληψίας ύδατος ανθρώπινης κατανάλωσης του  Δήμου Άργους Ορεστικού</v>
      </c>
      <c r="F294" s="407" t="str">
        <f>'Σύνολο έργων  αναλυτικά'!F298</f>
        <v xml:space="preserve">Δυτικής Μακεδονίας </v>
      </c>
      <c r="G294" s="409">
        <f>'Σύνολο έργων  αναλυτικά'!G298</f>
        <v>206031.77</v>
      </c>
      <c r="H294" s="410">
        <f>'Σύνολο έργων  αναλυτικά'!H298</f>
        <v>0</v>
      </c>
      <c r="I294" s="411">
        <f>'Σύνολο έργων  αναλυτικά'!I298</f>
        <v>0</v>
      </c>
      <c r="J294" s="411">
        <f>'Σύνολο έργων  αναλυτικά'!J298</f>
        <v>0</v>
      </c>
      <c r="K294" s="410">
        <f>'Σύνολο έργων  αναλυτικά'!K298</f>
        <v>0</v>
      </c>
      <c r="L294" s="410">
        <f>'Σύνολο έργων  αναλυτικά'!L298</f>
        <v>0</v>
      </c>
      <c r="M294" s="410">
        <f>'Σύνολο έργων  αναλυτικά'!M298</f>
        <v>0</v>
      </c>
      <c r="N294" s="410">
        <f>'Σύνολο έργων  αναλυτικά'!N298</f>
        <v>206031.77</v>
      </c>
      <c r="O294" s="412">
        <f>'Σύνολο έργων  αναλυτικά'!O298</f>
        <v>0</v>
      </c>
      <c r="P294" s="410">
        <f>'Σύνολο έργων  αναλυτικά'!P298</f>
        <v>0</v>
      </c>
      <c r="Q294" s="413">
        <f>'Σύνολο έργων  αναλυτικά'!Q298</f>
        <v>0</v>
      </c>
      <c r="R294" s="413">
        <f>'Σύνολο έργων  αναλυτικά'!R298</f>
        <v>123619.06199999999</v>
      </c>
      <c r="S294" s="424">
        <f t="shared" si="15"/>
        <v>206031.77</v>
      </c>
      <c r="T294" s="424">
        <f t="shared" si="16"/>
        <v>0</v>
      </c>
    </row>
    <row r="295" spans="1:20" s="6" customFormat="1" ht="40.5" customHeight="1" x14ac:dyDescent="0.25">
      <c r="A295" s="406">
        <f>'Σύνολο έργων  αναλυτικά'!A299</f>
        <v>293</v>
      </c>
      <c r="B295" s="407" t="str">
        <f>'Σύνολο έργων  αναλυτικά'!B299</f>
        <v>2040119-Ε.Υ.Δ. Ε.Π. ΠΕΡΙΦΕΡΕΙΑΣ ΣΤΕΡΕΑΣ ΕΛΛΑΔΑΣ</v>
      </c>
      <c r="C295" s="408" t="str">
        <f>'Σύνολο έργων  αναλυτικά'!C299</f>
        <v>40146213-ΔΗΜΟΣ ΔΟΜΟΚΟΥ</v>
      </c>
      <c r="D295" s="406">
        <f>'Σύνολο έργων  αναλυτικά'!D299</f>
        <v>5023647</v>
      </c>
      <c r="E295" s="408" t="str">
        <f>'Σύνολο έργων  αναλυτικά'!E299</f>
        <v>ΑΝΤΙΚΑΤΑΣΤΑΣΗ ΕΞΩΤΕΡΙΚΟΥ ΔΙΚΤΥΟΥ ΥΔΡΕΥΣΗΣ Τ.Κ. ΝΕΟΧΩΡΙΟΥ ΤΟΥ ΔΗΜΟΥ ΔΟΜΟΚΟΥ</v>
      </c>
      <c r="F295" s="407" t="str">
        <f>'Σύνολο έργων  αναλυτικά'!F299</f>
        <v xml:space="preserve">Στερεάς Ελλάδας </v>
      </c>
      <c r="G295" s="409">
        <f>'Σύνολο έργων  αναλυτικά'!G299</f>
        <v>110000</v>
      </c>
      <c r="H295" s="410">
        <f>'Σύνολο έργων  αναλυτικά'!H299</f>
        <v>0</v>
      </c>
      <c r="I295" s="411">
        <f>'Σύνολο έργων  αναλυτικά'!I299</f>
        <v>0</v>
      </c>
      <c r="J295" s="411">
        <f>'Σύνολο έργων  αναλυτικά'!J299</f>
        <v>110000</v>
      </c>
      <c r="K295" s="410">
        <f>'Σύνολο έργων  αναλυτικά'!K299</f>
        <v>0</v>
      </c>
      <c r="L295" s="410">
        <f>'Σύνολο έργων  αναλυτικά'!L299</f>
        <v>0</v>
      </c>
      <c r="M295" s="410">
        <f>'Σύνολο έργων  αναλυτικά'!M299</f>
        <v>0</v>
      </c>
      <c r="N295" s="410">
        <f>'Σύνολο έργων  αναλυτικά'!N299</f>
        <v>0</v>
      </c>
      <c r="O295" s="412">
        <f>'Σύνολο έργων  αναλυτικά'!O299</f>
        <v>0</v>
      </c>
      <c r="P295" s="410">
        <f>'Σύνολο έργων  αναλυτικά'!P299</f>
        <v>0</v>
      </c>
      <c r="Q295" s="413" t="str">
        <f>'Σύνολο έργων  αναλυτικά'!Q299</f>
        <v>0</v>
      </c>
      <c r="R295" s="413">
        <f>'Σύνολο έργων  αναλυτικά'!R299</f>
        <v>53612.69</v>
      </c>
      <c r="S295" s="424">
        <f t="shared" si="15"/>
        <v>110000</v>
      </c>
      <c r="T295" s="424">
        <f t="shared" si="16"/>
        <v>0</v>
      </c>
    </row>
    <row r="296" spans="1:20" s="6" customFormat="1" ht="40.5" customHeight="1" x14ac:dyDescent="0.25">
      <c r="A296" s="406">
        <f>'Σύνολο έργων  αναλυτικά'!A300</f>
        <v>294</v>
      </c>
      <c r="B296" s="407" t="str">
        <f>'Σύνολο έργων  αναλυτικά'!B300</f>
        <v>2040119-Ε.Υ.Δ. Ε.Π. ΠΕΡΙΦΕΡΕΙΑΣ ΣΤΕΡΕΑΣ ΕΛΛΑΔΑΣ</v>
      </c>
      <c r="C296" s="408" t="str">
        <f>'Σύνολο έργων  αναλυτικά'!C300</f>
        <v>40107096-ΔΗΜΟΣ ΟΡΧΟΜΕΝΟΥ</v>
      </c>
      <c r="D296" s="406">
        <f>'Σύνολο έργων  αναλυτικά'!D300</f>
        <v>5023674</v>
      </c>
      <c r="E296" s="408" t="str">
        <f>'Σύνολο έργων  αναλυτικά'!E300</f>
        <v>Αντικατάσταση εξωτερικών δικτύων ύδρευσης Δ.Ε. Ακραιφνίας Δήμου Ορχομενού</v>
      </c>
      <c r="F296" s="407" t="str">
        <f>'Σύνολο έργων  αναλυτικά'!F300</f>
        <v xml:space="preserve">Στερεάς Ελλάδας </v>
      </c>
      <c r="G296" s="409">
        <f>'Σύνολο έργων  αναλυτικά'!G300</f>
        <v>652043.19999999995</v>
      </c>
      <c r="H296" s="410">
        <f>'Σύνολο έργων  αναλυτικά'!H300</f>
        <v>0</v>
      </c>
      <c r="I296" s="411">
        <f>'Σύνολο έργων  αναλυτικά'!I300</f>
        <v>0</v>
      </c>
      <c r="J296" s="411">
        <f>'Σύνολο έργων  αναλυτικά'!J300</f>
        <v>595249</v>
      </c>
      <c r="K296" s="410">
        <f>'Σύνολο έργων  αναλυτικά'!K300</f>
        <v>0</v>
      </c>
      <c r="L296" s="410">
        <f>'Σύνολο έργων  αναλυτικά'!L300</f>
        <v>0</v>
      </c>
      <c r="M296" s="410">
        <f>'Σύνολο έργων  αναλυτικά'!M300</f>
        <v>0</v>
      </c>
      <c r="N296" s="410">
        <f>'Σύνολο έργων  αναλυτικά'!N300</f>
        <v>0</v>
      </c>
      <c r="O296" s="412">
        <f>'Σύνολο έργων  αναλυτικά'!O300</f>
        <v>0</v>
      </c>
      <c r="P296" s="410">
        <f>'Σύνολο έργων  αναλυτικά'!P300</f>
        <v>56794.2</v>
      </c>
      <c r="Q296" s="413" t="str">
        <f>'Σύνολο έργων  αναλυτικά'!Q300</f>
        <v>0</v>
      </c>
      <c r="R296" s="413">
        <f>'Σύνολο έργων  αναλυτικά'!R300</f>
        <v>381011.17</v>
      </c>
      <c r="S296" s="424">
        <f t="shared" si="15"/>
        <v>652043.19999999995</v>
      </c>
      <c r="T296" s="424">
        <f t="shared" si="16"/>
        <v>0</v>
      </c>
    </row>
    <row r="297" spans="1:20" s="6" customFormat="1" ht="40.5" customHeight="1" x14ac:dyDescent="0.25">
      <c r="A297" s="406">
        <f>'Σύνολο έργων  αναλυτικά'!A301</f>
        <v>295</v>
      </c>
      <c r="B297" s="407" t="str">
        <f>'Σύνολο έργων  αναλυτικά'!B301</f>
        <v>2040119-Ε.Υ.Δ. Ε.Π. ΠΕΡΙΦΕΡΕΙΑΣ ΣΤΕΡΕΑΣ ΕΛΛΑΔΑΣ</v>
      </c>
      <c r="C297" s="408" t="str">
        <f>'Σύνολο έργων  αναλυτικά'!C301</f>
        <v>4040803-ΔΗΜΟΤΙΚΗ ΕΠΙΧΕΙΡΗΣΗ  ΥΔΡΕΥΣΗΣ-ΑΠΟΧΕΤΕΥΣΗΣ  ΛΙΒΑΔΕΙΑΣ</v>
      </c>
      <c r="D297" s="406">
        <f>'Σύνολο έργων  αναλυτικά'!D301</f>
        <v>5027191</v>
      </c>
      <c r="E297" s="408" t="str">
        <f>'Σύνολο έργων  αναλυτικά'!E301</f>
        <v>Αντικατάσταση αγωγών  ύδρευσης μεσαίας ζώνης πόλης Λιβαδειάς</v>
      </c>
      <c r="F297" s="407" t="str">
        <f>'Σύνολο έργων  αναλυτικά'!F301</f>
        <v xml:space="preserve">Στερεάς Ελλάδας </v>
      </c>
      <c r="G297" s="409">
        <f>'Σύνολο έργων  αναλυτικά'!G301</f>
        <v>290571.61</v>
      </c>
      <c r="H297" s="410">
        <f>'Σύνολο έργων  αναλυτικά'!H301</f>
        <v>0</v>
      </c>
      <c r="I297" s="411">
        <f>'Σύνολο έργων  αναλυτικά'!I301</f>
        <v>0</v>
      </c>
      <c r="J297" s="411">
        <f>'Σύνολο έργων  αναλυτικά'!J301</f>
        <v>0</v>
      </c>
      <c r="K297" s="410">
        <f>'Σύνολο έργων  αναλυτικά'!K301</f>
        <v>0</v>
      </c>
      <c r="L297" s="410">
        <f>'Σύνολο έργων  αναλυτικά'!L301</f>
        <v>290571.61</v>
      </c>
      <c r="M297" s="410">
        <f>'Σύνολο έργων  αναλυτικά'!M301</f>
        <v>0</v>
      </c>
      <c r="N297" s="410">
        <f>'Σύνολο έργων  αναλυτικά'!N301</f>
        <v>0</v>
      </c>
      <c r="O297" s="412">
        <f>'Σύνολο έργων  αναλυτικά'!O301</f>
        <v>0</v>
      </c>
      <c r="P297" s="410">
        <f>'Σύνολο έργων  αναλυτικά'!P301</f>
        <v>0</v>
      </c>
      <c r="Q297" s="413" t="str">
        <f>'Σύνολο έργων  αναλυτικά'!Q301</f>
        <v>0</v>
      </c>
      <c r="R297" s="413">
        <f>'Σύνολο έργων  αναλυτικά'!R301</f>
        <v>194752.76</v>
      </c>
      <c r="S297" s="424">
        <f t="shared" si="15"/>
        <v>290571.61</v>
      </c>
      <c r="T297" s="424">
        <f t="shared" si="16"/>
        <v>0</v>
      </c>
    </row>
    <row r="298" spans="1:20" s="6" customFormat="1" ht="40.5" customHeight="1" x14ac:dyDescent="0.25">
      <c r="A298" s="406">
        <f>'Σύνολο έργων  αναλυτικά'!A302</f>
        <v>296</v>
      </c>
      <c r="B298" s="407" t="str">
        <f>'Σύνολο έργων  αναλυτικά'!B302</f>
        <v>2040119-Ε.Υ.Δ. Ε.Π. ΠΕΡΙΦΕΡΕΙΑΣ ΣΤΕΡΕΑΣ ΕΛΛΑΔΑΣ</v>
      </c>
      <c r="C298" s="408" t="str">
        <f>'Σύνολο έργων  αναλυτικά'!C302</f>
        <v>4040803-ΔΗΜΟΤΙΚΗ ΕΠΙΧΕΙΡΗΣΗ  ΥΔΡΕΥΣΗΣ-ΑΠΟΧΕΤΕΥΣΗΣ  ΛΙΒΑΔΕΙΑΣ</v>
      </c>
      <c r="D298" s="406">
        <f>'Σύνολο έργων  αναλυτικά'!D302</f>
        <v>5027357</v>
      </c>
      <c r="E298" s="408" t="str">
        <f>'Σύνολο έργων  αναλυτικά'!E302</f>
        <v>ΥΔΡΟΔΟΤΗΣΗ ΟΙΚΙΣΜΩΝ ΑΓ. ΠΑΡΑΣΚΕΥΗΣ ΚΑΙ ΑΛΑΛΚΟΜΕΝΩΝ</v>
      </c>
      <c r="F298" s="407" t="str">
        <f>'Σύνολο έργων  αναλυτικά'!F302</f>
        <v xml:space="preserve">Στερεάς Ελλάδας </v>
      </c>
      <c r="G298" s="409">
        <f>'Σύνολο έργων  αναλυτικά'!G302</f>
        <v>385000</v>
      </c>
      <c r="H298" s="410">
        <f>'Σύνολο έργων  αναλυτικά'!H302</f>
        <v>0</v>
      </c>
      <c r="I298" s="411">
        <f>'Σύνολο έργων  αναλυτικά'!I302</f>
        <v>0</v>
      </c>
      <c r="J298" s="411">
        <f>'Σύνολο έργων  αναλυτικά'!J302</f>
        <v>0</v>
      </c>
      <c r="K298" s="410">
        <f>'Σύνολο έργων  αναλυτικά'!K302</f>
        <v>0</v>
      </c>
      <c r="L298" s="410">
        <f>'Σύνολο έργων  αναλυτικά'!L302</f>
        <v>385000</v>
      </c>
      <c r="M298" s="410">
        <f>'Σύνολο έργων  αναλυτικά'!M302</f>
        <v>0</v>
      </c>
      <c r="N298" s="410">
        <f>'Σύνολο έργων  αναλυτικά'!N302</f>
        <v>0</v>
      </c>
      <c r="O298" s="412">
        <f>'Σύνολο έργων  αναλυτικά'!O302</f>
        <v>0</v>
      </c>
      <c r="P298" s="410">
        <f>'Σύνολο έργων  αναλυτικά'!P302</f>
        <v>0</v>
      </c>
      <c r="Q298" s="413" t="str">
        <f>'Σύνολο έργων  αναλυτικά'!Q302</f>
        <v>0</v>
      </c>
      <c r="R298" s="413">
        <f>'Σύνολο έργων  αναλυτικά'!R302</f>
        <v>325000</v>
      </c>
      <c r="S298" s="424">
        <f t="shared" si="15"/>
        <v>385000</v>
      </c>
      <c r="T298" s="424">
        <f t="shared" si="16"/>
        <v>0</v>
      </c>
    </row>
    <row r="299" spans="1:20" s="6" customFormat="1" ht="40.5" customHeight="1" x14ac:dyDescent="0.25">
      <c r="A299" s="406">
        <f>'Σύνολο έργων  αναλυτικά'!A303</f>
        <v>297</v>
      </c>
      <c r="B299" s="407" t="str">
        <f>'Σύνολο έργων  αναλυτικά'!B303</f>
        <v>2040119-Ε.Υ.Δ. Ε.Π. ΠΕΡΙΦΕΡΕΙΑΣ ΣΤΕΡΕΑΣ ΕΛΛΑΔΑΣ</v>
      </c>
      <c r="C299" s="408" t="str">
        <f>'Σύνολο έργων  αναλυτικά'!C303</f>
        <v>40113094-ΔΗΜΟΣ ΚΑΡΠΕΝΗΣΙΟΥ</v>
      </c>
      <c r="D299" s="406">
        <f>'Σύνολο έργων  αναλυτικά'!D303</f>
        <v>5027360</v>
      </c>
      <c r="E299" s="408" t="str">
        <f>'Σύνολο έργων  αναλυτικά'!E303</f>
        <v>ΒΕΛΤΙΩΣΗ ΚΑΙ ΕΠΕΚΤΑΣΗ ΔΙΚΤΥΩΝ ΥΔΡΕΥΣΗΣ ΔΕ ΠΟΤΑΜΙΑΣ</v>
      </c>
      <c r="F299" s="407" t="str">
        <f>'Σύνολο έργων  αναλυτικά'!F303</f>
        <v xml:space="preserve">Στερεάς Ελλάδας </v>
      </c>
      <c r="G299" s="409">
        <f>'Σύνολο έργων  αναλυτικά'!G303</f>
        <v>573130.06999999995</v>
      </c>
      <c r="H299" s="410">
        <f>'Σύνολο έργων  αναλυτικά'!H303</f>
        <v>0</v>
      </c>
      <c r="I299" s="411">
        <f>'Σύνολο έργων  αναλυτικά'!I303</f>
        <v>0</v>
      </c>
      <c r="J299" s="411">
        <f>'Σύνολο έργων  αναλυτικά'!J303</f>
        <v>0</v>
      </c>
      <c r="K299" s="410">
        <f>'Σύνολο έργων  αναλυτικά'!K303</f>
        <v>0</v>
      </c>
      <c r="L299" s="410">
        <f>'Σύνολο έργων  αναλυτικά'!L303</f>
        <v>573130.06999999995</v>
      </c>
      <c r="M299" s="410">
        <f>'Σύνολο έργων  αναλυτικά'!M303</f>
        <v>0</v>
      </c>
      <c r="N299" s="410">
        <f>'Σύνολο έργων  αναλυτικά'!N303</f>
        <v>0</v>
      </c>
      <c r="O299" s="412">
        <f>'Σύνολο έργων  αναλυτικά'!O303</f>
        <v>0</v>
      </c>
      <c r="P299" s="410">
        <f>'Σύνολο έργων  αναλυτικά'!P303</f>
        <v>0</v>
      </c>
      <c r="Q299" s="413">
        <f>'Σύνολο έργων  αναλυτικά'!Q303</f>
        <v>554560.65573200001</v>
      </c>
      <c r="R299" s="413">
        <f>'Σύνολο έργων  αναλυτικά'!R303</f>
        <v>554560.65573200001</v>
      </c>
      <c r="S299" s="424">
        <f t="shared" si="15"/>
        <v>573130.06999999995</v>
      </c>
      <c r="T299" s="424">
        <f t="shared" si="16"/>
        <v>0</v>
      </c>
    </row>
    <row r="300" spans="1:20" s="6" customFormat="1" ht="40.5" customHeight="1" x14ac:dyDescent="0.25">
      <c r="A300" s="406">
        <f>'Σύνολο έργων  αναλυτικά'!A304</f>
        <v>298</v>
      </c>
      <c r="B300" s="407" t="str">
        <f>'Σύνολο έργων  αναλυτικά'!B304</f>
        <v>2040119-Ε.Υ.Δ. Ε.Π. ΠΕΡΙΦΕΡΕΙΑΣ ΣΤΕΡΕΑΣ ΕΛΛΑΔΑΣ</v>
      </c>
      <c r="C300" s="408" t="str">
        <f>'Σύνολο έργων  αναλυτικά'!C304</f>
        <v>4040804-ΔΗΜΟΤΙΚΗ ΕΠΙΧΕΙΡΗΣΗ ΥΔΡΕΥΣΗΣ ΑΠΟΧΕΤΕΥΣΗΣ ΧΑΛΚΙΔΑΣ</v>
      </c>
      <c r="D300" s="406">
        <f>'Σύνολο έργων  αναλυτικά'!D304</f>
        <v>5028165</v>
      </c>
      <c r="E300" s="408" t="str">
        <f>'Σύνολο έργων  αναλυτικά'!E304</f>
        <v>Συμπληρωματικά Έργα Ύδρευσης Δ.Κ Παραλίας Αυλίδας Δ.Ε Αυλίδας Δήμου Χαλκιδέων</v>
      </c>
      <c r="F300" s="407" t="str">
        <f>'Σύνολο έργων  αναλυτικά'!F304</f>
        <v xml:space="preserve">Στερεάς Ελλάδας </v>
      </c>
      <c r="G300" s="409">
        <f>'Σύνολο έργων  αναλυτικά'!G304</f>
        <v>607000</v>
      </c>
      <c r="H300" s="410">
        <f>'Σύνολο έργων  αναλυτικά'!H304</f>
        <v>0</v>
      </c>
      <c r="I300" s="411">
        <f>'Σύνολο έργων  αναλυτικά'!I304</f>
        <v>0</v>
      </c>
      <c r="J300" s="411">
        <f>'Σύνολο έργων  αναλυτικά'!J304</f>
        <v>580000</v>
      </c>
      <c r="K300" s="410">
        <f>'Σύνολο έργων  αναλυτικά'!K304</f>
        <v>0</v>
      </c>
      <c r="L300" s="410">
        <f>'Σύνολο έργων  αναλυτικά'!L304</f>
        <v>0</v>
      </c>
      <c r="M300" s="410">
        <f>'Σύνολο έργων  αναλυτικά'!M304</f>
        <v>0</v>
      </c>
      <c r="N300" s="410">
        <f>'Σύνολο έργων  αναλυτικά'!N304</f>
        <v>0</v>
      </c>
      <c r="O300" s="412">
        <f>'Σύνολο έργων  αναλυτικά'!O304</f>
        <v>0</v>
      </c>
      <c r="P300" s="410">
        <f>'Σύνολο έργων  αναλυτικά'!P304</f>
        <v>27000</v>
      </c>
      <c r="Q300" s="413" t="str">
        <f>'Σύνολο έργων  αναλυτικά'!Q304</f>
        <v>0</v>
      </c>
      <c r="R300" s="413">
        <f>'Σύνολο έργων  αναλυτικά'!R304</f>
        <v>339745.14</v>
      </c>
      <c r="S300" s="424">
        <f t="shared" si="15"/>
        <v>607000</v>
      </c>
      <c r="T300" s="424">
        <f t="shared" si="16"/>
        <v>0</v>
      </c>
    </row>
    <row r="301" spans="1:20" s="6" customFormat="1" ht="40.5" customHeight="1" x14ac:dyDescent="0.25">
      <c r="A301" s="406">
        <f>'Σύνολο έργων  αναλυτικά'!A305</f>
        <v>299</v>
      </c>
      <c r="B301" s="407" t="str">
        <f>'Σύνολο έργων  αναλυτικά'!B305</f>
        <v>2040119-Ε.Υ.Δ. Ε.Π. ΠΕΡΙΦΕΡΕΙΑΣ ΣΤΕΡΕΑΣ ΕΛΛΑΔΑΣ</v>
      </c>
      <c r="C301" s="408" t="str">
        <f>'Σύνολο έργων  αναλυτικά'!C305</f>
        <v>40146212-ΔΗΜΟΣ ΑΜΦΙΚΛΕΙΑΣ - ΕΛΑΤΕΙΑΣ</v>
      </c>
      <c r="D301" s="406">
        <f>'Σύνολο έργων  αναλυτικά'!D305</f>
        <v>5028199</v>
      </c>
      <c r="E301" s="408" t="str">
        <f>'Σύνολο έργων  αναλυτικά'!E305</f>
        <v>ΑΝΤΙΚΑΤΑΣΤΑΣΗ ΤΜΗΜΑΤΟΣ  ΑΓΩΓΟΥ  ΥΔΡΕΥΣΗΣ ΠΑΛΑΙΟΧΩΡΙΟΥ-ΑΜΦΙΚΛΕΙΑΣ</v>
      </c>
      <c r="F301" s="407" t="str">
        <f>'Σύνολο έργων  αναλυτικά'!F305</f>
        <v xml:space="preserve">Στερεάς Ελλάδας </v>
      </c>
      <c r="G301" s="409">
        <f>'Σύνολο έργων  αναλυτικά'!G305</f>
        <v>514516.13</v>
      </c>
      <c r="H301" s="410">
        <f>'Σύνολο έργων  αναλυτικά'!H305</f>
        <v>0</v>
      </c>
      <c r="I301" s="411">
        <f>'Σύνολο έργων  αναλυτικά'!I305</f>
        <v>0</v>
      </c>
      <c r="J301" s="411">
        <f>'Σύνολο έργων  αναλυτικά'!J305</f>
        <v>514516.13</v>
      </c>
      <c r="K301" s="410">
        <f>'Σύνολο έργων  αναλυτικά'!K305</f>
        <v>0</v>
      </c>
      <c r="L301" s="410">
        <f>'Σύνολο έργων  αναλυτικά'!L305</f>
        <v>0</v>
      </c>
      <c r="M301" s="410">
        <f>'Σύνολο έργων  αναλυτικά'!M305</f>
        <v>0</v>
      </c>
      <c r="N301" s="410">
        <f>'Σύνολο έργων  αναλυτικά'!N305</f>
        <v>0</v>
      </c>
      <c r="O301" s="412">
        <f>'Σύνολο έργων  αναλυτικά'!O305</f>
        <v>0</v>
      </c>
      <c r="P301" s="410">
        <f>'Σύνολο έργων  αναλυτικά'!P305</f>
        <v>0</v>
      </c>
      <c r="Q301" s="413" t="str">
        <f>'Σύνολο έργων  αναλυτικά'!Q305</f>
        <v>0</v>
      </c>
      <c r="R301" s="413">
        <f>'Σύνολο έργων  αναλυτικά'!R305</f>
        <v>0</v>
      </c>
      <c r="S301" s="424">
        <f t="shared" si="15"/>
        <v>514516.13</v>
      </c>
      <c r="T301" s="424">
        <f t="shared" si="16"/>
        <v>0</v>
      </c>
    </row>
    <row r="302" spans="1:20" s="6" customFormat="1" ht="40.5" customHeight="1" x14ac:dyDescent="0.25">
      <c r="A302" s="406">
        <f>'Σύνολο έργων  αναλυτικά'!A306</f>
        <v>300</v>
      </c>
      <c r="B302" s="407" t="str">
        <f>'Σύνολο έργων  αναλυτικά'!B306</f>
        <v>2040119-Ε.Υ.Δ. Ε.Π. ΠΕΡΙΦΕΡΕΙΑΣ ΣΤΕΡΕΑΣ ΕΛΛΑΔΑΣ</v>
      </c>
      <c r="C302" s="408" t="str">
        <f>'Σύνολο έργων  αναλυτικά'!C306</f>
        <v>4040802-ΔΗΜΟΤΙΚΗ ΕΠΙΧΕΙΡΗΣΗ ΥΔΡΕΥΣΗΣ ΑΠΟΧΕΤΕΥΣΗΣ ΛΑΜΙΑΣ (ΔΕΥΑ)</v>
      </c>
      <c r="D302" s="406">
        <f>'Σύνολο έργων  αναλυτικά'!D306</f>
        <v>5028210</v>
      </c>
      <c r="E302" s="408" t="str">
        <f>'Σύνολο έργων  αναλυτικά'!E306</f>
        <v>ΠΡΟΜΗΘΕΙΑ ΚΑΙ ΕΓΚΑΤΑΣΤΑΣΗ ΕΞΟΠΛΙΣΜΟΥ ΑΝΑΒΑΘΜΙΣΗΣ ΠΟΙΟΤΗΤΑΣ ΚΑΙ ΕΞΟΙΚΟΝΟΜΗΣΗΣ ΠΟΣΙΜΟΥ ΝΕΡΟΥ ΛΑΜΙΑΣ</v>
      </c>
      <c r="F302" s="407" t="str">
        <f>'Σύνολο έργων  αναλυτικά'!F306</f>
        <v xml:space="preserve">Στερεάς Ελλάδας </v>
      </c>
      <c r="G302" s="409">
        <f>'Σύνολο έργων  αναλυτικά'!G306</f>
        <v>894690</v>
      </c>
      <c r="H302" s="410">
        <f>'Σύνολο έργων  αναλυτικά'!H306</f>
        <v>0</v>
      </c>
      <c r="I302" s="411">
        <f>'Σύνολο έργων  αναλυτικά'!I306</f>
        <v>0</v>
      </c>
      <c r="J302" s="411">
        <f>'Σύνολο έργων  αναλυτικά'!J306</f>
        <v>0</v>
      </c>
      <c r="K302" s="410">
        <f>'Σύνολο έργων  αναλυτικά'!K306</f>
        <v>0</v>
      </c>
      <c r="L302" s="410">
        <f>'Σύνολο έργων  αναλυτικά'!L306</f>
        <v>0</v>
      </c>
      <c r="M302" s="410">
        <f>'Σύνολο έργων  αναλυτικά'!M306</f>
        <v>894690</v>
      </c>
      <c r="N302" s="410">
        <f>'Σύνολο έργων  αναλυτικά'!N306</f>
        <v>0</v>
      </c>
      <c r="O302" s="412">
        <f>'Σύνολο έργων  αναλυτικά'!O306</f>
        <v>0</v>
      </c>
      <c r="P302" s="410">
        <f>'Σύνολο έργων  αναλυτικά'!P306</f>
        <v>0</v>
      </c>
      <c r="Q302" s="413">
        <f>'Σύνολο έργων  αναλυτικά'!Q306</f>
        <v>886990</v>
      </c>
      <c r="R302" s="413">
        <f>'Σύνολο έργων  αναλυτικά'!R306</f>
        <v>886990</v>
      </c>
      <c r="S302" s="424">
        <f t="shared" si="15"/>
        <v>894690</v>
      </c>
      <c r="T302" s="424">
        <f t="shared" si="16"/>
        <v>0</v>
      </c>
    </row>
    <row r="303" spans="1:20" s="6" customFormat="1" ht="40.5" customHeight="1" x14ac:dyDescent="0.25">
      <c r="A303" s="406">
        <f>'Σύνολο έργων  αναλυτικά'!A307</f>
        <v>301</v>
      </c>
      <c r="B303" s="407" t="str">
        <f>'Σύνολο έργων  αναλυτικά'!B307</f>
        <v>2040119-Ε.Υ.Δ. Ε.Π. ΠΕΡΙΦΕΡΕΙΑΣ ΣΤΕΡΕΑΣ ΕΛΛΑΔΑΣ</v>
      </c>
      <c r="C303" s="408" t="str">
        <f>'Σύνολο έργων  αναλυτικά'!C307</f>
        <v>4040804-ΔΗΜΟΤΙΚΗ ΕΠΙΧΕΙΡΗΣΗ ΥΔΡΕΥΣΗΣ ΑΠΟΧΕΤΕΥΣΗΣ ΧΑΛΚΙΔΑΣ</v>
      </c>
      <c r="D303" s="406">
        <f>'Σύνολο έργων  αναλυτικά'!D307</f>
        <v>5028215</v>
      </c>
      <c r="E303" s="408" t="str">
        <f>'Σύνολο έργων  αναλυτικά'!E307</f>
        <v>ΣΥΜΠΛΗΡΩΜΑΤΙΚΑ ΕΡΓΑ ΥΔΡΕΥΣΗΣ Δ.Ε. ΝΕΑΣ ΑΡΤΑΚΗΣ</v>
      </c>
      <c r="F303" s="407" t="str">
        <f>'Σύνολο έργων  αναλυτικά'!F307</f>
        <v xml:space="preserve">Στερεάς Ελλάδας </v>
      </c>
      <c r="G303" s="409">
        <f>'Σύνολο έργων  αναλυτικά'!G307</f>
        <v>383433.52</v>
      </c>
      <c r="H303" s="410">
        <f>'Σύνολο έργων  αναλυτικά'!H307</f>
        <v>0</v>
      </c>
      <c r="I303" s="411">
        <f>'Σύνολο έργων  αναλυτικά'!I307</f>
        <v>0</v>
      </c>
      <c r="J303" s="411">
        <f>'Σύνολο έργων  αναλυτικά'!J307</f>
        <v>0</v>
      </c>
      <c r="K303" s="410">
        <f>'Σύνολο έργων  αναλυτικά'!K307</f>
        <v>0</v>
      </c>
      <c r="L303" s="410">
        <f>'Σύνολο έργων  αναλυτικά'!L307</f>
        <v>354933.52</v>
      </c>
      <c r="M303" s="410">
        <f>'Σύνολο έργων  αναλυτικά'!M307</f>
        <v>0</v>
      </c>
      <c r="N303" s="410">
        <f>'Σύνολο έργων  αναλυτικά'!N307</f>
        <v>0</v>
      </c>
      <c r="O303" s="412">
        <f>'Σύνολο έργων  αναλυτικά'!O307</f>
        <v>0</v>
      </c>
      <c r="P303" s="410">
        <f>'Σύνολο έργων  αναλυτικά'!P307</f>
        <v>28500</v>
      </c>
      <c r="Q303" s="413" t="str">
        <f>'Σύνολο έργων  αναλυτικά'!Q307</f>
        <v>0</v>
      </c>
      <c r="R303" s="413">
        <f>'Σύνολο έργων  αναλυτικά'!R307</f>
        <v>354933.52</v>
      </c>
      <c r="S303" s="424">
        <f t="shared" si="15"/>
        <v>383433.52</v>
      </c>
      <c r="T303" s="424">
        <f t="shared" si="16"/>
        <v>0</v>
      </c>
    </row>
    <row r="304" spans="1:20" s="6" customFormat="1" ht="40.5" customHeight="1" x14ac:dyDescent="0.25">
      <c r="A304" s="406">
        <f>'Σύνολο έργων  αναλυτικά'!A308</f>
        <v>302</v>
      </c>
      <c r="B304" s="407" t="str">
        <f>'Σύνολο έργων  αναλυτικά'!B308</f>
        <v>2040119-Ε.Υ.Δ. Ε.Π. ΠΕΡΙΦΕΡΕΙΑΣ ΣΤΕΡΕΑΣ ΕΛΛΑΔΑΣ</v>
      </c>
      <c r="C304" s="408" t="str">
        <f>'Σύνολο έργων  αναλυτικά'!C308</f>
        <v>4040801-ΔΕΥΑ  ΘΗΒΑΙΩΝ</v>
      </c>
      <c r="D304" s="406">
        <f>'Σύνολο έργων  αναλυτικά'!D308</f>
        <v>5028216</v>
      </c>
      <c r="E304" s="408" t="str">
        <f>'Σύνολο έργων  αναλυτικά'!E308</f>
        <v>ΕΠΕΚΤΑΣΗ ΚΕΝΤΡΙΚΗΣ ΔΕΞΑΜΕΝΗΣ ΥΔΡΕΥΣΗΣ ΘΗΒΑΣ ΚΑΙ ΚΑΤΑΣΚΕΥΗ ΑΓΩΓΟΥ ΔΙΑΣΥΝΔΕΣΗΣ ΜΕ ΤΟ ΔΙΚΤΥΟ ΔΙΑΝΟΜΗΣ</v>
      </c>
      <c r="F304" s="407" t="str">
        <f>'Σύνολο έργων  αναλυτικά'!F308</f>
        <v xml:space="preserve">Στερεάς Ελλάδας </v>
      </c>
      <c r="G304" s="409">
        <f>'Σύνολο έργων  αναλυτικά'!G308</f>
        <v>355786.05</v>
      </c>
      <c r="H304" s="410">
        <f>'Σύνολο έργων  αναλυτικά'!H308</f>
        <v>0</v>
      </c>
      <c r="I304" s="411">
        <f>'Σύνολο έργων  αναλυτικά'!I308</f>
        <v>0</v>
      </c>
      <c r="J304" s="411">
        <f>'Σύνολο έργων  αναλυτικά'!J308</f>
        <v>335943.45</v>
      </c>
      <c r="K304" s="410">
        <f>'Σύνολο έργων  αναλυτικά'!K308</f>
        <v>0</v>
      </c>
      <c r="L304" s="410">
        <f>'Σύνολο έργων  αναλυτικά'!L308</f>
        <v>0</v>
      </c>
      <c r="M304" s="410">
        <f>'Σύνολο έργων  αναλυτικά'!M308</f>
        <v>0</v>
      </c>
      <c r="N304" s="410">
        <f>'Σύνολο έργων  αναλυτικά'!N308</f>
        <v>0</v>
      </c>
      <c r="O304" s="412">
        <f>'Σύνολο έργων  αναλυτικά'!O308</f>
        <v>0</v>
      </c>
      <c r="P304" s="410">
        <f>'Σύνολο έργων  αναλυτικά'!P308</f>
        <v>19842.599999999999</v>
      </c>
      <c r="Q304" s="413">
        <f>'Σύνολο έργων  αναλυτικά'!Q308</f>
        <v>339286.05</v>
      </c>
      <c r="R304" s="413">
        <f>'Σύνολο έργων  αναλυτικά'!R308</f>
        <v>355786.05</v>
      </c>
      <c r="S304" s="424">
        <f t="shared" si="15"/>
        <v>355786.05</v>
      </c>
      <c r="T304" s="424">
        <f t="shared" si="16"/>
        <v>0</v>
      </c>
    </row>
    <row r="305" spans="1:20" s="6" customFormat="1" ht="40.5" customHeight="1" x14ac:dyDescent="0.25">
      <c r="A305" s="406">
        <f>'Σύνολο έργων  αναλυτικά'!A309</f>
        <v>303</v>
      </c>
      <c r="B305" s="407" t="str">
        <f>'Σύνολο έργων  αναλυτικά'!B309</f>
        <v>2040119-Ε.Υ.Δ. Ε.Π. ΠΕΡΙΦΕΡΕΙΑΣ ΣΤΕΡΕΑΣ ΕΛΛΑΔΑΣ</v>
      </c>
      <c r="C305" s="408" t="str">
        <f>'Σύνολο έργων  αναλυτικά'!C309</f>
        <v>4040804-ΔΗΜΟΤΙΚΗ ΕΠΙΧΕΙΡΗΣΗ ΥΔΡΕΥΣΗΣ ΑΠΟΧΕΤΕΥΣΗΣ ΧΑΛΚΙΔΑΣ</v>
      </c>
      <c r="D305" s="406">
        <f>'Σύνολο έργων  αναλυτικά'!D309</f>
        <v>5028225</v>
      </c>
      <c r="E305" s="408" t="str">
        <f>'Σύνολο έργων  αναλυτικά'!E309</f>
        <v>ΣΥΜΠΛΗΡΩΜΑΤΙΚΑ ΕΡΓΑ ΥΔΡΕΥΣΗΣ Δ.Ε. ΧΑΛΚΙΔΑΣ</v>
      </c>
      <c r="F305" s="407" t="str">
        <f>'Σύνολο έργων  αναλυτικά'!F309</f>
        <v xml:space="preserve">Στερεάς Ελλάδας </v>
      </c>
      <c r="G305" s="409">
        <f>'Σύνολο έργων  αναλυτικά'!G309</f>
        <v>353284.68</v>
      </c>
      <c r="H305" s="410">
        <f>'Σύνολο έργων  αναλυτικά'!H309</f>
        <v>0</v>
      </c>
      <c r="I305" s="411">
        <f>'Σύνολο έργων  αναλυτικά'!I309</f>
        <v>0</v>
      </c>
      <c r="J305" s="411">
        <f>'Σύνολο έργων  αναλυτικά'!J309</f>
        <v>0</v>
      </c>
      <c r="K305" s="410">
        <f>'Σύνολο έργων  αναλυτικά'!K309</f>
        <v>0</v>
      </c>
      <c r="L305" s="410">
        <f>'Σύνολο έργων  αναλυτικά'!L309</f>
        <v>327284.68</v>
      </c>
      <c r="M305" s="410">
        <f>'Σύνολο έργων  αναλυτικά'!M309</f>
        <v>0</v>
      </c>
      <c r="N305" s="410">
        <f>'Σύνολο έργων  αναλυτικά'!N309</f>
        <v>0</v>
      </c>
      <c r="O305" s="412">
        <f>'Σύνολο έργων  αναλυτικά'!O309</f>
        <v>0</v>
      </c>
      <c r="P305" s="410">
        <f>'Σύνολο έργων  αναλυτικά'!P309</f>
        <v>26000</v>
      </c>
      <c r="Q305" s="413" t="str">
        <f>'Σύνολο έργων  αναλυτικά'!Q309</f>
        <v>0</v>
      </c>
      <c r="R305" s="413">
        <f>'Σύνολο έργων  αναλυτικά'!R309</f>
        <v>327284.68</v>
      </c>
      <c r="S305" s="424">
        <f t="shared" si="15"/>
        <v>353284.68</v>
      </c>
      <c r="T305" s="424">
        <f t="shared" si="16"/>
        <v>0</v>
      </c>
    </row>
    <row r="306" spans="1:20" s="6" customFormat="1" ht="40.5" customHeight="1" x14ac:dyDescent="0.25">
      <c r="A306" s="406">
        <f>'Σύνολο έργων  αναλυτικά'!A310</f>
        <v>304</v>
      </c>
      <c r="B306" s="407" t="str">
        <f>'Σύνολο έργων  αναλυτικά'!B310</f>
        <v>2040119-Ε.Υ.Δ. Ε.Π. ΠΕΡΙΦΕΡΕΙΑΣ ΣΤΕΡΕΑΣ ΕΛΛΑΔΑΣ</v>
      </c>
      <c r="C306" s="408" t="str">
        <f>'Σύνολο έργων  αναλυτικά'!C310</f>
        <v>40113095-ΔΗΜΟΣ ΑΓΡΑΦΩΝ</v>
      </c>
      <c r="D306" s="406">
        <f>'Σύνολο έργων  αναλυτικά'!D310</f>
        <v>5028261</v>
      </c>
      <c r="E306" s="408" t="str">
        <f>'Σύνολο έργων  αναλυτικά'!E310</f>
        <v>ΠΡΟΜΗΘΕΙΑ ΥΛΙΚΩΝ ΓΙΑ ΤΗΝ ΑΝΑΒΑΘΜΙΣΗ ΤΗΣ ΥΔΡΕΥΣΗΣ ΤΟΥ ΔΗΜΟΥ ΑΓΡΑΦΩΝ</v>
      </c>
      <c r="F306" s="407" t="str">
        <f>'Σύνολο έργων  αναλυτικά'!F310</f>
        <v xml:space="preserve">Στερεάς Ελλάδας </v>
      </c>
      <c r="G306" s="409">
        <f>'Σύνολο έργων  αναλυτικά'!G310</f>
        <v>789440</v>
      </c>
      <c r="H306" s="410">
        <f>'Σύνολο έργων  αναλυτικά'!H310</f>
        <v>0</v>
      </c>
      <c r="I306" s="411">
        <f>'Σύνολο έργων  αναλυτικά'!I310</f>
        <v>0</v>
      </c>
      <c r="J306" s="411">
        <f>'Σύνολο έργων  αναλυτικά'!J310</f>
        <v>789440</v>
      </c>
      <c r="K306" s="410">
        <f>'Σύνολο έργων  αναλυτικά'!K310</f>
        <v>0</v>
      </c>
      <c r="L306" s="410">
        <f>'Σύνολο έργων  αναλυτικά'!L310</f>
        <v>0</v>
      </c>
      <c r="M306" s="410">
        <f>'Σύνολο έργων  αναλυτικά'!M310</f>
        <v>0</v>
      </c>
      <c r="N306" s="410">
        <f>'Σύνολο έργων  αναλυτικά'!N310</f>
        <v>0</v>
      </c>
      <c r="O306" s="412">
        <f>'Σύνολο έργων  αναλυτικά'!O310</f>
        <v>0</v>
      </c>
      <c r="P306" s="410">
        <f>'Σύνολο έργων  αναλυτικά'!P310</f>
        <v>0</v>
      </c>
      <c r="Q306" s="413" t="str">
        <f>'Σύνολο έργων  αναλυτικά'!Q310</f>
        <v>0</v>
      </c>
      <c r="R306" s="413">
        <f>'Σύνολο έργων  αναλυτικά'!R310</f>
        <v>0</v>
      </c>
      <c r="S306" s="424">
        <f t="shared" si="15"/>
        <v>789440</v>
      </c>
      <c r="T306" s="424">
        <f t="shared" si="16"/>
        <v>0</v>
      </c>
    </row>
    <row r="307" spans="1:20" s="6" customFormat="1" ht="40.5" customHeight="1" x14ac:dyDescent="0.25">
      <c r="A307" s="406">
        <f>'Σύνολο έργων  αναλυτικά'!A311</f>
        <v>305</v>
      </c>
      <c r="B307" s="407" t="str">
        <f>'Σύνολο έργων  αναλυτικά'!B311</f>
        <v>2040119-Ε.Υ.Δ. Ε.Π. ΠΕΡΙΦΕΡΕΙΑΣ ΣΤΕΡΕΑΣ ΕΛΛΑΔΑΣ</v>
      </c>
      <c r="C307" s="408" t="str">
        <f>'Σύνολο έργων  αναλυτικά'!C311</f>
        <v>40148104-ΔΗΜΟΣ ΔΕΛΦΩΝ</v>
      </c>
      <c r="D307" s="406">
        <f>'Σύνολο έργων  αναλυτικά'!D311</f>
        <v>5028295</v>
      </c>
      <c r="E307" s="408" t="str">
        <f>'Σύνολο έργων  αναλυτικά'!E311</f>
        <v>«ΑΝΑΒΑΘΜΙΣΗ ΕΣΩΤΕΡΙΚΩΝ ΚΑΙ ΕΞΩΤΕΡΙΚΩΝ ΑΝΤΛΙΟΣΤΑΣΙΩΝ ΔΙΚΤΥΟΥ ΥΔΡΕΥΣΗΣ Δ. ΔΕΛΦΩΝ – ΦΑΣΗ Α»</v>
      </c>
      <c r="F307" s="407" t="str">
        <f>'Σύνολο έργων  αναλυτικά'!F311</f>
        <v xml:space="preserve">Στερεάς Ελλάδας </v>
      </c>
      <c r="G307" s="409">
        <f>'Σύνολο έργων  αναλυτικά'!G311</f>
        <v>806017.5</v>
      </c>
      <c r="H307" s="410">
        <f>'Σύνολο έργων  αναλυτικά'!H311</f>
        <v>0</v>
      </c>
      <c r="I307" s="411">
        <f>'Σύνολο έργων  αναλυτικά'!I311</f>
        <v>0</v>
      </c>
      <c r="J307" s="411">
        <f>'Σύνολο έργων  αναλυτικά'!J311</f>
        <v>0</v>
      </c>
      <c r="K307" s="410">
        <f>'Σύνολο έργων  αναλυτικά'!K311</f>
        <v>806017.5</v>
      </c>
      <c r="L307" s="410">
        <f>'Σύνολο έργων  αναλυτικά'!L311</f>
        <v>0</v>
      </c>
      <c r="M307" s="410">
        <f>'Σύνολο έργων  αναλυτικά'!M311</f>
        <v>0</v>
      </c>
      <c r="N307" s="410">
        <f>'Σύνολο έργων  αναλυτικά'!N311</f>
        <v>0</v>
      </c>
      <c r="O307" s="412">
        <f>'Σύνολο έργων  αναλυτικά'!O311</f>
        <v>0</v>
      </c>
      <c r="P307" s="410">
        <f>'Σύνολο έργων  αναλυτικά'!P311</f>
        <v>0</v>
      </c>
      <c r="Q307" s="413" t="str">
        <f>'Σύνολο έργων  αναλυτικά'!Q311</f>
        <v>0</v>
      </c>
      <c r="R307" s="413">
        <f>'Σύνολο έργων  αναλυτικά'!R311</f>
        <v>750000</v>
      </c>
      <c r="S307" s="424">
        <f t="shared" si="15"/>
        <v>806017.5</v>
      </c>
      <c r="T307" s="424">
        <f t="shared" si="16"/>
        <v>0</v>
      </c>
    </row>
    <row r="308" spans="1:20" s="6" customFormat="1" ht="40.5" customHeight="1" x14ac:dyDescent="0.25">
      <c r="A308" s="406">
        <f>'Σύνολο έργων  αναλυτικά'!A312</f>
        <v>306</v>
      </c>
      <c r="B308" s="407" t="str">
        <f>'Σύνολο έργων  αναλυτικά'!B312</f>
        <v>2040119-Ε.Υ.Δ. Ε.Π. ΠΕΡΙΦΕΡΕΙΑΣ ΣΤΕΡΕΑΣ ΕΛΛΑΔΑΣ</v>
      </c>
      <c r="C308" s="408" t="str">
        <f>'Σύνολο έργων  αναλυτικά'!C312</f>
        <v>40146215-ΔΗΜΟΣ ΜΑΚΡΑΚΩΜΗΣ</v>
      </c>
      <c r="D308" s="406">
        <f>'Σύνολο έργων  αναλυτικά'!D312</f>
        <v>5028302</v>
      </c>
      <c r="E308" s="408" t="str">
        <f>'Σύνολο έργων  αναλυτικά'!E312</f>
        <v>ΚΑΤΑΣΚΕΥΗ ΔΙΚΤΥΟΥ ΥΔΡΕΥΣΗΣ Τ.Κ. ΓΙΑΝΝΙΤΣΟΥΣ ΔΗΜΟΥ ΜΑΚΡΑΚΩΜΗΣ</v>
      </c>
      <c r="F308" s="407" t="str">
        <f>'Σύνολο έργων  αναλυτικά'!F312</f>
        <v xml:space="preserve">Στερεάς Ελλάδας </v>
      </c>
      <c r="G308" s="409">
        <f>'Σύνολο έργων  αναλυτικά'!G312</f>
        <v>335000</v>
      </c>
      <c r="H308" s="410">
        <f>'Σύνολο έργων  αναλυτικά'!H312</f>
        <v>0</v>
      </c>
      <c r="I308" s="411">
        <f>'Σύνολο έργων  αναλυτικά'!I312</f>
        <v>0</v>
      </c>
      <c r="J308" s="411">
        <f>'Σύνολο έργων  αναλυτικά'!J312</f>
        <v>0</v>
      </c>
      <c r="K308" s="410">
        <f>'Σύνολο έργων  αναλυτικά'!K312</f>
        <v>0</v>
      </c>
      <c r="L308" s="410">
        <f>'Σύνολο έργων  αναλυτικά'!L312</f>
        <v>335000</v>
      </c>
      <c r="M308" s="410">
        <f>'Σύνολο έργων  αναλυτικά'!M312</f>
        <v>0</v>
      </c>
      <c r="N308" s="410">
        <f>'Σύνολο έργων  αναλυτικά'!N312</f>
        <v>0</v>
      </c>
      <c r="O308" s="412">
        <f>'Σύνολο έργων  αναλυτικά'!O312</f>
        <v>0</v>
      </c>
      <c r="P308" s="410">
        <f>'Σύνολο έργων  αναλυτικά'!P312</f>
        <v>0</v>
      </c>
      <c r="Q308" s="413" t="str">
        <f>'Σύνολο έργων  αναλυτικά'!Q312</f>
        <v>0</v>
      </c>
      <c r="R308" s="413">
        <f>'Σύνολο έργων  αναλυτικά'!R312</f>
        <v>175587.68</v>
      </c>
      <c r="S308" s="424">
        <f t="shared" si="15"/>
        <v>335000</v>
      </c>
      <c r="T308" s="424">
        <f t="shared" si="16"/>
        <v>0</v>
      </c>
    </row>
    <row r="309" spans="1:20" s="6" customFormat="1" ht="40.5" customHeight="1" x14ac:dyDescent="0.25">
      <c r="A309" s="406">
        <f>'Σύνολο έργων  αναλυτικά'!A313</f>
        <v>307</v>
      </c>
      <c r="B309" s="407" t="str">
        <f>'Σύνολο έργων  αναλυτικά'!B313</f>
        <v>2040121-Ε.Υ.Δ. Ε.Π. ΠΕΡΙΦΕΡΕΙΑΣ ΠΕΛΟΠΟΝΝΗΣΟΥ</v>
      </c>
      <c r="C309" s="408" t="str">
        <f>'Σύνολο έργων  αναλυτικά'!C313</f>
        <v>40136312-ΔΗΜΟΣ ΜΕΣΣΗΝΗΣ</v>
      </c>
      <c r="D309" s="406">
        <f>'Σύνολο έργων  αναλυτικά'!D313</f>
        <v>5001293</v>
      </c>
      <c r="E309" s="408" t="str">
        <f>'Σύνολο έργων  αναλυτικά'!E313</f>
        <v>Κατασκευή εξωτερικού δικτύου ύδρευσης για ενίσχυση υδρευτικών αναγκών από Άγιο Παύλο προς Τοπικές  Κοινότητες &amp; Δημοτική Κοινότητα Μεσσήνης του Δήμου Μεσσήνης, Β΄ Φάση (Α΄Ειδικός  Προϋπολογισμός)</v>
      </c>
      <c r="F309" s="407" t="str">
        <f>'Σύνολο έργων  αναλυτικά'!F313</f>
        <v xml:space="preserve">Πελοποννήσου </v>
      </c>
      <c r="G309" s="409">
        <f>'Σύνολο έργων  αναλυτικά'!G313</f>
        <v>1170807.3600000001</v>
      </c>
      <c r="H309" s="410">
        <f>'Σύνολο έργων  αναλυτικά'!H313</f>
        <v>0</v>
      </c>
      <c r="I309" s="411">
        <f>'Σύνολο έργων  αναλυτικά'!I313</f>
        <v>0</v>
      </c>
      <c r="J309" s="411">
        <f>'Σύνολο έργων  αναλυτικά'!J313</f>
        <v>1170807.3600000001</v>
      </c>
      <c r="K309" s="410">
        <f>'Σύνολο έργων  αναλυτικά'!K313</f>
        <v>0</v>
      </c>
      <c r="L309" s="410">
        <f>'Σύνολο έργων  αναλυτικά'!L313</f>
        <v>0</v>
      </c>
      <c r="M309" s="410">
        <f>'Σύνολο έργων  αναλυτικά'!M313</f>
        <v>0</v>
      </c>
      <c r="N309" s="410">
        <f>'Σύνολο έργων  αναλυτικά'!N313</f>
        <v>0</v>
      </c>
      <c r="O309" s="412">
        <f>'Σύνολο έργων  αναλυτικά'!O313</f>
        <v>0</v>
      </c>
      <c r="P309" s="410">
        <f>'Σύνολο έργων  αναλυτικά'!P313</f>
        <v>0</v>
      </c>
      <c r="Q309" s="413">
        <f>'Σύνολο έργων  αναλυτικά'!Q313</f>
        <v>1170807.3600000001</v>
      </c>
      <c r="R309" s="413">
        <f>'Σύνολο έργων  αναλυτικά'!R313</f>
        <v>1700000</v>
      </c>
      <c r="S309" s="424">
        <f t="shared" si="15"/>
        <v>1170807.3600000001</v>
      </c>
      <c r="T309" s="424">
        <f t="shared" si="16"/>
        <v>0</v>
      </c>
    </row>
    <row r="310" spans="1:20" s="6" customFormat="1" ht="40.5" customHeight="1" x14ac:dyDescent="0.25">
      <c r="A310" s="406">
        <f>'Σύνολο έργων  αναλυτικά'!A314</f>
        <v>308</v>
      </c>
      <c r="B310" s="407" t="str">
        <f>'Σύνολο έργων  αναλυτικά'!B314</f>
        <v>2040121-Ε.Υ.Δ. Ε.Π. ΠΕΡΙΦΕΡΕΙΑΣ ΠΕΛΟΠΟΝΝΗΣΟΥ</v>
      </c>
      <c r="C310" s="408" t="str">
        <f>'Σύνολο έργων  αναλυτικά'!C314</f>
        <v>4041006-ΔΗΜΟΤΙΚΗ ΕΠΙΧΕΙΡΗΣΗ ΥΔΡΕΥΣΗΣ ΑΠΟΧΕΤΕΥΣΗΣ ΤΡΙΠΟΛΗΣ</v>
      </c>
      <c r="D310" s="406">
        <f>'Σύνολο έργων  αναλυτικά'!D314</f>
        <v>5001323</v>
      </c>
      <c r="E310" s="408" t="str">
        <f>'Σύνολο έργων  αναλυτικά'!E314</f>
        <v>ΑΝΤΙΚΑΤΑΣΤΑΣΗ ΥΦΙΣΤΑΜΕΝΟΥ ΑΓΩΓΟΥ ΜΕΤΑΦΟΡΑΣ ΝΕΡΟΥ ΑΠΟ ΠΗΓΕΣ ΠΙΑΝΑΣ</v>
      </c>
      <c r="F310" s="407" t="str">
        <f>'Σύνολο έργων  αναλυτικά'!F314</f>
        <v xml:space="preserve">Πελοποννήσου </v>
      </c>
      <c r="G310" s="409">
        <f>'Σύνολο έργων  αναλυτικά'!G314</f>
        <v>3954867.1900000004</v>
      </c>
      <c r="H310" s="410">
        <f>'Σύνολο έργων  αναλυτικά'!H314</f>
        <v>0</v>
      </c>
      <c r="I310" s="411">
        <f>'Σύνολο έργων  αναλυτικά'!I314</f>
        <v>0</v>
      </c>
      <c r="J310" s="411">
        <f>'Σύνολο έργων  αναλυτικά'!J314</f>
        <v>3945418.22</v>
      </c>
      <c r="K310" s="410">
        <f>'Σύνολο έργων  αναλυτικά'!K314</f>
        <v>0</v>
      </c>
      <c r="L310" s="410">
        <f>'Σύνολο έργων  αναλυτικά'!L314</f>
        <v>0</v>
      </c>
      <c r="M310" s="410">
        <f>'Σύνολο έργων  αναλυτικά'!M314</f>
        <v>0</v>
      </c>
      <c r="N310" s="410">
        <f>'Σύνολο έργων  αναλυτικά'!N314</f>
        <v>0</v>
      </c>
      <c r="O310" s="412">
        <f>'Σύνολο έργων  αναλυτικά'!O314</f>
        <v>0</v>
      </c>
      <c r="P310" s="410">
        <f>'Σύνολο έργων  αναλυτικά'!P314</f>
        <v>9448.9699999999993</v>
      </c>
      <c r="Q310" s="413">
        <f>'Σύνολο έργων  αναλυτικά'!Q314</f>
        <v>3954867.19</v>
      </c>
      <c r="R310" s="413">
        <f>'Σύνολο έργων  αναλυτικά'!R314</f>
        <v>3712372.81</v>
      </c>
      <c r="S310" s="424">
        <f t="shared" ref="S310:S373" si="17">SUM(H310:P310)</f>
        <v>3954867.1900000004</v>
      </c>
      <c r="T310" s="424">
        <f t="shared" ref="T310:T373" si="18">S310-G310</f>
        <v>0</v>
      </c>
    </row>
    <row r="311" spans="1:20" s="6" customFormat="1" ht="40.5" customHeight="1" x14ac:dyDescent="0.25">
      <c r="A311" s="406">
        <f>'Σύνολο έργων  αναλυτικά'!A315</f>
        <v>309</v>
      </c>
      <c r="B311" s="407" t="str">
        <f>'Σύνολο έργων  αναλυτικά'!B315</f>
        <v>2040121-Ε.Υ.Δ. Ε.Π. ΠΕΡΙΦΕΡΕΙΑΣ ΠΕΛΟΠΟΝΝΗΣΟΥ</v>
      </c>
      <c r="C311" s="408" t="str">
        <f>'Σύνολο έργων  αναλυτικά'!C315</f>
        <v>4041003-ΔΕΥΑ ΚΟΡΙΝΘΟΥ</v>
      </c>
      <c r="D311" s="406">
        <f>'Σύνολο έργων  αναλυτικά'!D315</f>
        <v>5003240</v>
      </c>
      <c r="E311" s="408" t="str">
        <f>'Σύνολο έργων  αναλυτικά'!E315</f>
        <v>ΑΝΤΙΚΑΤΑΣΤΑΣΗ ΔΙΚΤΥΟΥ ΥΔΡΕΥΣΗΣ ΑΘΙΚΙΩΝ ΚΟΡΙΝΘΙΑΣ</v>
      </c>
      <c r="F311" s="407" t="str">
        <f>'Σύνολο έργων  αναλυτικά'!F315</f>
        <v xml:space="preserve">Πελοποννήσου </v>
      </c>
      <c r="G311" s="409">
        <f>'Σύνολο έργων  αναλυτικά'!G315</f>
        <v>218400</v>
      </c>
      <c r="H311" s="410">
        <f>'Σύνολο έργων  αναλυτικά'!H315</f>
        <v>0</v>
      </c>
      <c r="I311" s="411">
        <f>'Σύνολο έργων  αναλυτικά'!I315</f>
        <v>0</v>
      </c>
      <c r="J311" s="411">
        <f>'Σύνολο έργων  αναλυτικά'!J315</f>
        <v>0</v>
      </c>
      <c r="K311" s="410">
        <f>'Σύνολο έργων  αναλυτικά'!K315</f>
        <v>0</v>
      </c>
      <c r="L311" s="410">
        <f>'Σύνολο έργων  αναλυτικά'!L315</f>
        <v>218400</v>
      </c>
      <c r="M311" s="410">
        <f>'Σύνολο έργων  αναλυτικά'!M315</f>
        <v>0</v>
      </c>
      <c r="N311" s="410">
        <f>'Σύνολο έργων  αναλυτικά'!N315</f>
        <v>0</v>
      </c>
      <c r="O311" s="412">
        <f>'Σύνολο έργων  αναλυτικά'!O315</f>
        <v>0</v>
      </c>
      <c r="P311" s="410">
        <f>'Σύνολο έργων  αναλυτικά'!P315</f>
        <v>0</v>
      </c>
      <c r="Q311" s="413">
        <f>'Σύνολο έργων  αναλυτικά'!Q315</f>
        <v>218400</v>
      </c>
      <c r="R311" s="413">
        <f>'Σύνολο έργων  αναλυτικά'!R315</f>
        <v>216718.9</v>
      </c>
      <c r="S311" s="424">
        <f t="shared" si="17"/>
        <v>218400</v>
      </c>
      <c r="T311" s="424">
        <f t="shared" si="18"/>
        <v>0</v>
      </c>
    </row>
    <row r="312" spans="1:20" s="6" customFormat="1" ht="40.5" customHeight="1" x14ac:dyDescent="0.25">
      <c r="A312" s="406">
        <f>'Σύνολο έργων  αναλυτικά'!A316</f>
        <v>310</v>
      </c>
      <c r="B312" s="407" t="str">
        <f>'Σύνολο έργων  αναλυτικά'!B316</f>
        <v>2040121-Ε.Υ.Δ. Ε.Π. ΠΕΡΙΦΕΡΕΙΑΣ ΠΕΛΟΠΟΝΝΗΣΟΥ</v>
      </c>
      <c r="C312" s="408" t="str">
        <f>'Σύνολο έργων  αναλυτικά'!C316</f>
        <v>40103279-ΔΗΜΟΣ ΝΟΤΙΑΣ ΚΥΝΟΥΡΙΑΣ</v>
      </c>
      <c r="D312" s="406">
        <f>'Σύνολο έργων  αναλυτικά'!D316</f>
        <v>5003447</v>
      </c>
      <c r="E312" s="408" t="str">
        <f>'Σύνολο έργων  αναλυτικά'!E316</f>
        <v>ΠΡΟΜΗΘΕΙΑ ΣΥΣΤΗΜΑΤΟΣ ΑΠΟΜΑΚΡΥΣΜΕΝΟΥ ΕΛΕΓΧΟΥ ΚΑΙ ΔΙΑΧΕΙΡΙΣΗΣ ΤΟΥ ΔΙΚΤΥΟΥ ΥΔΡΕΥΣΗΣ ΤΟΥ ΔΗΜΟΥ ΝΟΤΙΑΣ ΚΥΝΟΥΡΙΑΣ</v>
      </c>
      <c r="F312" s="407" t="str">
        <f>'Σύνολο έργων  αναλυτικά'!F316</f>
        <v xml:space="preserve">Πελοποννήσου </v>
      </c>
      <c r="G312" s="409">
        <f>'Σύνολο έργων  αναλυτικά'!G316</f>
        <v>753700</v>
      </c>
      <c r="H312" s="410">
        <f>'Σύνολο έργων  αναλυτικά'!H316</f>
        <v>0</v>
      </c>
      <c r="I312" s="411">
        <f>'Σύνολο έργων  αναλυτικά'!I316</f>
        <v>0</v>
      </c>
      <c r="J312" s="411">
        <f>'Σύνολο έργων  αναλυτικά'!J316</f>
        <v>0</v>
      </c>
      <c r="K312" s="410">
        <f>'Σύνολο έργων  αναλυτικά'!K316</f>
        <v>0</v>
      </c>
      <c r="L312" s="410">
        <f>'Σύνολο έργων  αναλυτικά'!L316</f>
        <v>0</v>
      </c>
      <c r="M312" s="410">
        <f>'Σύνολο έργων  αναλυτικά'!M316</f>
        <v>753700</v>
      </c>
      <c r="N312" s="410">
        <f>'Σύνολο έργων  αναλυτικά'!N316</f>
        <v>0</v>
      </c>
      <c r="O312" s="412">
        <f>'Σύνολο έργων  αναλυτικά'!O316</f>
        <v>0</v>
      </c>
      <c r="P312" s="410">
        <f>'Σύνολο έργων  αναλυτικά'!P316</f>
        <v>0</v>
      </c>
      <c r="Q312" s="413">
        <f>'Σύνολο έργων  αναλυτικά'!Q316</f>
        <v>753700</v>
      </c>
      <c r="R312" s="413">
        <f>'Σύνολο έργων  αναλυτικά'!R316</f>
        <v>752693.64</v>
      </c>
      <c r="S312" s="424">
        <f t="shared" si="17"/>
        <v>753700</v>
      </c>
      <c r="T312" s="424">
        <f t="shared" si="18"/>
        <v>0</v>
      </c>
    </row>
    <row r="313" spans="1:20" s="6" customFormat="1" ht="40.5" customHeight="1" x14ac:dyDescent="0.25">
      <c r="A313" s="406">
        <f>'Σύνολο έργων  αναλυτικά'!A317</f>
        <v>311</v>
      </c>
      <c r="B313" s="407" t="str">
        <f>'Σύνολο έργων  αναλυτικά'!B317</f>
        <v>2040121-Ε.Υ.Δ. Ε.Π. ΠΕΡΙΦΕΡΕΙΑΣ ΠΕΛΟΠΟΝΝΗΣΟΥ</v>
      </c>
      <c r="C313" s="408" t="str">
        <f>'Σύνολο έργων  αναλυτικά'!C317</f>
        <v>4041042-ΔΗΜΟΤΙΚΗ ΕΠΙΧΕΙΡΗΣΗ ΥΔΡΕΥΣΗΣ ΑΠΟΧΕΤΕΥΣΗΣ ΣΙΚΥΩΝΙΩΝ</v>
      </c>
      <c r="D313" s="406">
        <f>'Σύνολο έργων  αναλυτικά'!D317</f>
        <v>5007915</v>
      </c>
      <c r="E313" s="408" t="str">
        <f>'Σύνολο έργων  αναλυτικά'!E317</f>
        <v>ΕΝΙΣΧΥΣΗ ΥΔΡΟΔΟΤΗΣΗΣ ΤΟΥ ΔΗΜΟΥ ΣΙΚΥΩΝΙΩΝ - Β' ΕΙΔΙΚΟΣ ΠΡΟΫΠΟΛΟΓΙΣΜΟΣ</v>
      </c>
      <c r="F313" s="407" t="str">
        <f>'Σύνολο έργων  αναλυτικά'!F317</f>
        <v xml:space="preserve">Πελοποννήσου </v>
      </c>
      <c r="G313" s="409">
        <f>'Σύνολο έργων  αναλυτικά'!G317</f>
        <v>1579782.6500000001</v>
      </c>
      <c r="H313" s="410">
        <f>'Σύνολο έργων  αναλυτικά'!H317</f>
        <v>0</v>
      </c>
      <c r="I313" s="411">
        <f>'Σύνολο έργων  αναλυτικά'!I317</f>
        <v>0</v>
      </c>
      <c r="J313" s="411">
        <f>'Σύνολο έργων  αναλυτικά'!J317</f>
        <v>1339663.07</v>
      </c>
      <c r="K313" s="410">
        <f>'Σύνολο έργων  αναλυτικά'!K317</f>
        <v>0</v>
      </c>
      <c r="L313" s="410">
        <f>'Σύνολο έργων  αναλυτικά'!L317</f>
        <v>0</v>
      </c>
      <c r="M313" s="410">
        <f>'Σύνολο έργων  αναλυτικά'!M317</f>
        <v>0</v>
      </c>
      <c r="N313" s="410">
        <f>'Σύνολο έργων  αναλυτικά'!N317</f>
        <v>0</v>
      </c>
      <c r="O313" s="412">
        <f>'Σύνολο έργων  αναλυτικά'!O317</f>
        <v>0</v>
      </c>
      <c r="P313" s="410">
        <f>'Σύνολο έργων  αναλυτικά'!P317</f>
        <v>240119.58</v>
      </c>
      <c r="Q313" s="413">
        <f>'Σύνολο έργων  αναλυτικά'!Q317</f>
        <v>1576215.13</v>
      </c>
      <c r="R313" s="413">
        <f>'Σύνολο έργων  αναλυτικά'!R317</f>
        <v>1575000</v>
      </c>
      <c r="S313" s="424">
        <f t="shared" si="17"/>
        <v>1579782.6500000001</v>
      </c>
      <c r="T313" s="424">
        <f t="shared" si="18"/>
        <v>0</v>
      </c>
    </row>
    <row r="314" spans="1:20" s="6" customFormat="1" ht="40.5" customHeight="1" x14ac:dyDescent="0.25">
      <c r="A314" s="406">
        <f>'Σύνολο έργων  αναλυτικά'!A318</f>
        <v>312</v>
      </c>
      <c r="B314" s="407" t="str">
        <f>'Σύνολο έργων  αναλυτικά'!B318</f>
        <v>2040121-Ε.Υ.Δ. Ε.Π. ΠΕΡΙΦΕΡΕΙΑΣ ΠΕΛΟΠΟΝΝΗΣΟΥ</v>
      </c>
      <c r="C314" s="408" t="str">
        <f>'Σύνολο έργων  αναλυτικά'!C318</f>
        <v>4041083- ΔΗΜΟΤΙΚΗ ΕΠΙΧΕΙΡΗΣΗ ΥΔΡΕΥΣΗΣ ΑΠΟΧΕΤΕΥΣΗΣ ΛΟΥΤΡΑΚΙΟΥ ΑΓΙΩΝ ΘΕΟΔΩΡΩΝ</v>
      </c>
      <c r="D314" s="406">
        <f>'Σύνολο έργων  αναλυτικά'!D318</f>
        <v>5008012</v>
      </c>
      <c r="E314" s="408" t="str">
        <f>'Σύνολο έργων  αναλυτικά'!E318</f>
        <v>ΑΝΤΙΚΑΤΑΣΤΑΣΗ ΔΙΚΤΥΟΥ ΥΔΡΕΥΣΗΣ ΠΕΡΑΧΩΡΑΣ</v>
      </c>
      <c r="F314" s="407" t="str">
        <f>'Σύνολο έργων  αναλυτικά'!F318</f>
        <v xml:space="preserve">Πελοποννήσου </v>
      </c>
      <c r="G314" s="409">
        <f>'Σύνολο έργων  αναλυτικά'!G318</f>
        <v>701575.77</v>
      </c>
      <c r="H314" s="410">
        <f>'Σύνολο έργων  αναλυτικά'!H318</f>
        <v>0</v>
      </c>
      <c r="I314" s="411">
        <f>'Σύνολο έργων  αναλυτικά'!I318</f>
        <v>0</v>
      </c>
      <c r="J314" s="411">
        <f>'Σύνολο έργων  αναλυτικά'!J318</f>
        <v>0</v>
      </c>
      <c r="K314" s="410">
        <f>'Σύνολο έργων  αναλυτικά'!K318</f>
        <v>0</v>
      </c>
      <c r="L314" s="410">
        <f>'Σύνολο έργων  αναλυτικά'!L318</f>
        <v>701575.77</v>
      </c>
      <c r="M314" s="410">
        <f>'Σύνολο έργων  αναλυτικά'!M318</f>
        <v>0</v>
      </c>
      <c r="N314" s="410">
        <f>'Σύνολο έργων  αναλυτικά'!N318</f>
        <v>0</v>
      </c>
      <c r="O314" s="412">
        <f>'Σύνολο έργων  αναλυτικά'!O318</f>
        <v>0</v>
      </c>
      <c r="P314" s="410">
        <f>'Σύνολο έργων  αναλυτικά'!P318</f>
        <v>0</v>
      </c>
      <c r="Q314" s="413">
        <f>'Σύνολο έργων  αναλυτικά'!Q318</f>
        <v>301012.94</v>
      </c>
      <c r="R314" s="413">
        <f>'Σύνολο έργων  αναλυτικά'!R318</f>
        <v>300000</v>
      </c>
      <c r="S314" s="424">
        <f t="shared" si="17"/>
        <v>701575.77</v>
      </c>
      <c r="T314" s="424">
        <f t="shared" si="18"/>
        <v>0</v>
      </c>
    </row>
    <row r="315" spans="1:20" s="6" customFormat="1" ht="40.5" customHeight="1" x14ac:dyDescent="0.25">
      <c r="A315" s="406">
        <f>'Σύνολο έργων  αναλυτικά'!A319</f>
        <v>313</v>
      </c>
      <c r="B315" s="407" t="str">
        <f>'Σύνολο έργων  αναλυτικά'!B319</f>
        <v>2040121-Ε.Υ.Δ. Ε.Π. ΠΕΡΙΦΕΡΕΙΑΣ ΠΕΛΟΠΟΝΝΗΣΟΥ</v>
      </c>
      <c r="C315" s="408" t="str">
        <f>'Σύνολο έργων  αναλυτικά'!C319</f>
        <v>4041078-ΔΕΥΑ  Δ. ΒΟΡΕΙΑΣ ΚΥΝΟΥΡΙΑΣ</v>
      </c>
      <c r="D315" s="406">
        <f>'Σύνολο έργων  αναλυτικά'!D319</f>
        <v>5009400</v>
      </c>
      <c r="E315" s="408" t="str">
        <f>'Σύνολο έργων  αναλυτικά'!E319</f>
        <v>ΒΑΣΙΚΟΣ ΑΓΩΓΟΣ ΤΡΟΦΟΔΟΤΗΣΗΣ ΥΔΡΕΥΤΙΚΟΥ ΥΔΑΤΟΣ ΚΕΝΤΡΙΚΗΣ ΔΕΞΑΜΕΝΗΣ ΟΙΚΙΣΜΟΥ ΚΟΡΑΚΟΒΟΥΝΙΟΥ ΔΗΜΟΥ ΒΟΡΕΙΑΣ ΚΥΝΟΥΡΙΑΣ</v>
      </c>
      <c r="F315" s="407" t="str">
        <f>'Σύνολο έργων  αναλυτικά'!F319</f>
        <v xml:space="preserve">Πελοποννήσου </v>
      </c>
      <c r="G315" s="409">
        <f>'Σύνολο έργων  αναλυτικά'!G319</f>
        <v>268667.7</v>
      </c>
      <c r="H315" s="410">
        <f>'Σύνολο έργων  αναλυτικά'!H319</f>
        <v>0</v>
      </c>
      <c r="I315" s="411">
        <f>'Σύνολο έργων  αναλυτικά'!I319</f>
        <v>0</v>
      </c>
      <c r="J315" s="411">
        <f>'Σύνολο έργων  αναλυτικά'!J319</f>
        <v>268667.7</v>
      </c>
      <c r="K315" s="410">
        <f>'Σύνολο έργων  αναλυτικά'!K319</f>
        <v>0</v>
      </c>
      <c r="L315" s="410">
        <f>'Σύνολο έργων  αναλυτικά'!L319</f>
        <v>0</v>
      </c>
      <c r="M315" s="410">
        <f>'Σύνολο έργων  αναλυτικά'!M319</f>
        <v>0</v>
      </c>
      <c r="N315" s="410">
        <f>'Σύνολο έργων  αναλυτικά'!N319</f>
        <v>0</v>
      </c>
      <c r="O315" s="412">
        <f>'Σύνολο έργων  αναλυτικά'!O319</f>
        <v>0</v>
      </c>
      <c r="P315" s="410">
        <f>'Σύνολο έργων  αναλυτικά'!P319</f>
        <v>0</v>
      </c>
      <c r="Q315" s="413">
        <f>'Σύνολο έργων  αναλυτικά'!Q319</f>
        <v>261951.01</v>
      </c>
      <c r="R315" s="413">
        <f>'Σύνολο έργων  αναλυτικά'!R319</f>
        <v>260000</v>
      </c>
      <c r="S315" s="424">
        <f t="shared" si="17"/>
        <v>268667.7</v>
      </c>
      <c r="T315" s="424">
        <f t="shared" si="18"/>
        <v>0</v>
      </c>
    </row>
    <row r="316" spans="1:20" s="6" customFormat="1" ht="40.5" customHeight="1" x14ac:dyDescent="0.25">
      <c r="A316" s="406">
        <f>'Σύνολο έργων  αναλυτικά'!A320</f>
        <v>314</v>
      </c>
      <c r="B316" s="407" t="str">
        <f>'Σύνολο έργων  αναλυτικά'!B320</f>
        <v>2040121-Ε.Υ.Δ. Ε.Π. ΠΕΡΙΦΕΡΕΙΑΣ ΠΕΛΟΠΟΝΝΗΣΟΥ</v>
      </c>
      <c r="C316" s="408" t="str">
        <f>'Σύνολο έργων  αναλυτικά'!C320</f>
        <v>4041078-ΔΕΥΑ  Δ. ΒΟΡΕΙΑΣ ΚΥΝΟΥΡΙΑΣ</v>
      </c>
      <c r="D316" s="406">
        <f>'Σύνολο έργων  αναλυτικά'!D320</f>
        <v>5009791</v>
      </c>
      <c r="E316" s="408" t="str">
        <f>'Σύνολο έργων  αναλυτικά'!E320</f>
        <v>ΒΑΣΙΚΟΣ ΑΓΩΓΟΣ ΤΡΟΦΟΔΟΤΗΣΗΣ ΥΔΡΕΥΤΙΚΟΥ ΥΔΑΤΟΣ ΚΕΝΤΡΙΚΗΣ ΔΕΞΑΜΕΝΗΣ ΟΙΚΙΣΜΟΥ ΠΑΡΑΛΙΟΥ ΑΣΤΡΟΥΣ ΔΗΜΟΥ ΒΟΡΕΙΑΣ ΚΥΝΟΥΡΙΑΣ</v>
      </c>
      <c r="F316" s="407" t="str">
        <f>'Σύνολο έργων  αναλυτικά'!F320</f>
        <v xml:space="preserve">Πελοποννήσου </v>
      </c>
      <c r="G316" s="409">
        <f>'Σύνολο έργων  αναλυτικά'!G320</f>
        <v>934978.13</v>
      </c>
      <c r="H316" s="410">
        <f>'Σύνολο έργων  αναλυτικά'!H320</f>
        <v>0</v>
      </c>
      <c r="I316" s="411">
        <f>'Σύνολο έργων  αναλυτικά'!I320</f>
        <v>0</v>
      </c>
      <c r="J316" s="411">
        <f>'Σύνολο έργων  αναλυτικά'!J320</f>
        <v>820478.13</v>
      </c>
      <c r="K316" s="410">
        <f>'Σύνολο έργων  αναλυτικά'!K320</f>
        <v>0</v>
      </c>
      <c r="L316" s="410">
        <f>'Σύνολο έργων  αναλυτικά'!L320</f>
        <v>0</v>
      </c>
      <c r="M316" s="410">
        <f>'Σύνολο έργων  αναλυτικά'!M320</f>
        <v>0</v>
      </c>
      <c r="N316" s="410">
        <f>'Σύνολο έργων  αναλυτικά'!N320</f>
        <v>0</v>
      </c>
      <c r="O316" s="412">
        <f>'Σύνολο έργων  αναλυτικά'!O320</f>
        <v>0</v>
      </c>
      <c r="P316" s="410">
        <f>'Σύνολο έργων  αναλυτικά'!P320</f>
        <v>114500</v>
      </c>
      <c r="Q316" s="413">
        <f>'Σύνολο έργων  αναλυτικά'!Q320</f>
        <v>934978.13</v>
      </c>
      <c r="R316" s="413">
        <f>'Σύνολο έργων  αναλυτικά'!R320</f>
        <v>930000</v>
      </c>
      <c r="S316" s="424">
        <f t="shared" si="17"/>
        <v>934978.13</v>
      </c>
      <c r="T316" s="424">
        <f t="shared" si="18"/>
        <v>0</v>
      </c>
    </row>
    <row r="317" spans="1:20" s="6" customFormat="1" ht="40.5" customHeight="1" x14ac:dyDescent="0.25">
      <c r="A317" s="406">
        <f>'Σύνολο έργων  αναλυτικά'!A321</f>
        <v>315</v>
      </c>
      <c r="B317" s="407" t="str">
        <f>'Σύνολο έργων  αναλυτικά'!B321</f>
        <v>2040121-Ε.Υ.Δ. Ε.Π. ΠΕΡΙΦΕΡΕΙΑΣ ΠΕΛΟΠΟΝΝΗΣΟΥ</v>
      </c>
      <c r="C317" s="408" t="str">
        <f>'Σύνολο έργων  αναλυτικά'!C321</f>
        <v>2010010-ΠΕΡΙΦΕΡΕΙΑ ΠΕΛΟΠΟΝΝΗΣΟΥ</v>
      </c>
      <c r="D317" s="406">
        <f>'Σύνολο έργων  αναλυτικά'!D321</f>
        <v>5009797</v>
      </c>
      <c r="E317" s="408" t="str">
        <f>'Σύνολο έργων  αναλυτικά'!E321</f>
        <v>ΑΝΑΒΑΘΜΙΣΗ ΔΙΚΤΥΟΥ ΥΔΡΕΥΣΗΣ Δ.Κ. ΛΕΩΝΙΔΙΟΥ ΔΗΜΟΥ ΝΟΤΙΑΣ ΚΥΝΟΥΡΙΑΣ</v>
      </c>
      <c r="F317" s="407" t="str">
        <f>'Σύνολο έργων  αναλυτικά'!F321</f>
        <v xml:space="preserve">Πελοποννήσου </v>
      </c>
      <c r="G317" s="409">
        <f>'Σύνολο έργων  αναλυτικά'!G321</f>
        <v>419553.25</v>
      </c>
      <c r="H317" s="410">
        <f>'Σύνολο έργων  αναλυτικά'!H321</f>
        <v>0</v>
      </c>
      <c r="I317" s="411">
        <f>'Σύνολο έργων  αναλυτικά'!I321</f>
        <v>0</v>
      </c>
      <c r="J317" s="411">
        <f>'Σύνολο έργων  αναλυτικά'!J321</f>
        <v>171074.58499999999</v>
      </c>
      <c r="K317" s="410">
        <f>'Σύνολο έργων  αναλυτικά'!K321</f>
        <v>0</v>
      </c>
      <c r="L317" s="410">
        <f>'Σύνολο έργων  αναλυτικά'!L321</f>
        <v>171074.58499999999</v>
      </c>
      <c r="M317" s="410">
        <f>'Σύνολο έργων  αναλυτικά'!M321</f>
        <v>0</v>
      </c>
      <c r="N317" s="410">
        <f>'Σύνολο έργων  αναλυτικά'!N321</f>
        <v>0</v>
      </c>
      <c r="O317" s="412">
        <f>'Σύνολο έργων  αναλυτικά'!O321</f>
        <v>0</v>
      </c>
      <c r="P317" s="410">
        <f>'Σύνολο έργων  αναλυτικά'!P321</f>
        <v>77404.08</v>
      </c>
      <c r="Q317" s="413">
        <f>'Σύνολο έργων  αναλυτικά'!Q321</f>
        <v>379553.25</v>
      </c>
      <c r="R317" s="413">
        <f>'Σύνολο έργων  αναλυτικά'!R321</f>
        <v>379000</v>
      </c>
      <c r="S317" s="424">
        <f t="shared" si="17"/>
        <v>419553.25</v>
      </c>
      <c r="T317" s="424">
        <f t="shared" si="18"/>
        <v>0</v>
      </c>
    </row>
    <row r="318" spans="1:20" s="6" customFormat="1" ht="40.5" customHeight="1" x14ac:dyDescent="0.25">
      <c r="A318" s="406">
        <f>'Σύνολο έργων  αναλυτικά'!A322</f>
        <v>316</v>
      </c>
      <c r="B318" s="407" t="str">
        <f>'Σύνολο έργων  αναλυτικά'!B322</f>
        <v>2040121-Ε.Υ.Δ. Ε.Π. ΠΕΡΙΦΕΡΕΙΑΣ ΠΕΛΟΠΟΝΝΗΣΟΥ</v>
      </c>
      <c r="C318" s="408" t="str">
        <f>'Σύνολο έργων  αναλυτικά'!C322</f>
        <v>4041002-ΔΗΜΟΤΙΚΗ ΕΠΙΧΕΙΡΗΣΗ ΥΔΡΕΥΣΗΣ ΑΠΟΧΕΤΕΥΣΗΣ (ΔΕΥΑ) ΚΑΛΑΜΑΤΑΣ</v>
      </c>
      <c r="D318" s="406">
        <f>'Σύνολο έργων  αναλυτικά'!D322</f>
        <v>5009823</v>
      </c>
      <c r="E318" s="408" t="str">
        <f>'Σύνολο έργων  αναλυτικά'!E322</f>
        <v>Αντικατάσταση Αγωγών Ύδρευσης στις Τοπικές &amp; Δημοτικές Κοινότητες του Δήμου Καλαμάτας</v>
      </c>
      <c r="F318" s="407" t="str">
        <f>'Σύνολο έργων  αναλυτικά'!F322</f>
        <v xml:space="preserve">Πελοποννήσου </v>
      </c>
      <c r="G318" s="409">
        <f>'Σύνολο έργων  αναλυτικά'!G322</f>
        <v>409790.27</v>
      </c>
      <c r="H318" s="410">
        <f>'Σύνολο έργων  αναλυτικά'!H322</f>
        <v>0</v>
      </c>
      <c r="I318" s="411">
        <f>'Σύνολο έργων  αναλυτικά'!I322</f>
        <v>0</v>
      </c>
      <c r="J318" s="411">
        <f>'Σύνολο έργων  αναλυτικά'!J322</f>
        <v>0</v>
      </c>
      <c r="K318" s="410">
        <f>'Σύνολο έργων  αναλυτικά'!K322</f>
        <v>0</v>
      </c>
      <c r="L318" s="410">
        <f>'Σύνολο έργων  αναλυτικά'!L322</f>
        <v>409790.27</v>
      </c>
      <c r="M318" s="410">
        <f>'Σύνολο έργων  αναλυτικά'!M322</f>
        <v>0</v>
      </c>
      <c r="N318" s="410">
        <f>'Σύνολο έργων  αναλυτικά'!N322</f>
        <v>0</v>
      </c>
      <c r="O318" s="412">
        <f>'Σύνολο έργων  αναλυτικά'!O322</f>
        <v>0</v>
      </c>
      <c r="P318" s="410">
        <f>'Σύνολο έργων  αναλυτικά'!P322</f>
        <v>0</v>
      </c>
      <c r="Q318" s="413">
        <f>'Σύνολο έργων  αναλυτικά'!Q322</f>
        <v>409790.27</v>
      </c>
      <c r="R318" s="413">
        <f>'Σύνολο έργων  αναλυτικά'!R322</f>
        <v>400000</v>
      </c>
      <c r="S318" s="424">
        <f t="shared" si="17"/>
        <v>409790.27</v>
      </c>
      <c r="T318" s="424">
        <f t="shared" si="18"/>
        <v>0</v>
      </c>
    </row>
    <row r="319" spans="1:20" s="6" customFormat="1" ht="40.5" customHeight="1" x14ac:dyDescent="0.25">
      <c r="A319" s="406">
        <f>'Σύνολο έργων  αναλυτικά'!A323</f>
        <v>317</v>
      </c>
      <c r="B319" s="407" t="str">
        <f>'Σύνολο έργων  αναλυτικά'!B323</f>
        <v>2040121-Ε.Υ.Δ. Ε.Π. ΠΕΡΙΦΕΡΕΙΑΣ ΠΕΛΟΠΟΝΝΗΣΟΥ</v>
      </c>
      <c r="C319" s="408" t="str">
        <f>'Σύνολο έργων  αναλυτικά'!C323</f>
        <v>2010010-ΠΕΡΙΦΕΡΕΙΑ ΠΕΛΟΠΟΝΝΗΣΟΥ</v>
      </c>
      <c r="D319" s="406">
        <f>'Σύνολο έργων  αναλυτικά'!D323</f>
        <v>5026227</v>
      </c>
      <c r="E319" s="408" t="str">
        <f>'Σύνολο έργων  αναλυτικά'!E323</f>
        <v>ΑΝΤΙΚΑΤΑΣΤΑΣΗ ΔΕΥΤΕΡΕΥΟΝΤΟΣ ΔΙΚΤΥΟΥ ΥΔΡΕΥΣΗΣ ΤΟΥ ΣΥΝΔΕΣΜΟΥ ΥΔΑΤΙΚΩΝ ΕΡΓΩΝ ΜΕΘΥΔΡΙΟΥ ΤΩΝ Τ.Κ. ΒΛΑΧΕΡΝΑΣ, ΔΑΡΑ, ΛΙΜΝΗΣ, ΟΡΧΟΜΕΝΟΥ, ΠΑΛΑΙΟΠΥΡΓΟΥ, ΠΑΝΑΓΙΤΣΑΣ, ΧΩΤΟΥΣΑΣ ΤΗΣ Δ.Ε. ΛΕΒΙΔΙΟΥ ΤΟΥ Δ. ΤΡΙΠΟΛΗΣ</v>
      </c>
      <c r="F319" s="407" t="str">
        <f>'Σύνολο έργων  αναλυτικά'!F323</f>
        <v xml:space="preserve">Πελοποννήσου </v>
      </c>
      <c r="G319" s="409">
        <f>'Σύνολο έργων  αναλυτικά'!G323</f>
        <v>2268073</v>
      </c>
      <c r="H319" s="410">
        <f>'Σύνολο έργων  αναλυτικά'!H323</f>
        <v>0</v>
      </c>
      <c r="I319" s="411">
        <f>'Σύνολο έργων  αναλυτικά'!I323</f>
        <v>0</v>
      </c>
      <c r="J319" s="411">
        <f>'Σύνολο έργων  αναλυτικά'!J323</f>
        <v>2160069</v>
      </c>
      <c r="K319" s="410">
        <f>'Σύνολο έργων  αναλυτικά'!K323</f>
        <v>0</v>
      </c>
      <c r="L319" s="410">
        <f>'Σύνολο έργων  αναλυτικά'!L323</f>
        <v>0</v>
      </c>
      <c r="M319" s="410">
        <f>'Σύνολο έργων  αναλυτικά'!M323</f>
        <v>0</v>
      </c>
      <c r="N319" s="410">
        <f>'Σύνολο έργων  αναλυτικά'!N323</f>
        <v>0</v>
      </c>
      <c r="O319" s="412">
        <f>'Σύνολο έργων  αναλυτικά'!O323</f>
        <v>0</v>
      </c>
      <c r="P319" s="410">
        <f>'Σύνολο έργων  αναλυτικά'!P323</f>
        <v>108004</v>
      </c>
      <c r="Q319" s="413">
        <f>'Σύνολο έργων  αναλυτικά'!Q323</f>
        <v>1184349.1200000001</v>
      </c>
      <c r="R319" s="413">
        <f>'Σύνολο έργων  αναλυτικά'!R323</f>
        <v>1180000</v>
      </c>
      <c r="S319" s="424">
        <f t="shared" si="17"/>
        <v>2268073</v>
      </c>
      <c r="T319" s="424">
        <f t="shared" si="18"/>
        <v>0</v>
      </c>
    </row>
    <row r="320" spans="1:20" s="6" customFormat="1" ht="40.5" customHeight="1" x14ac:dyDescent="0.25">
      <c r="A320" s="406">
        <f>'Σύνολο έργων  αναλυτικά'!A324</f>
        <v>318</v>
      </c>
      <c r="B320" s="407" t="str">
        <f>'Σύνολο έργων  αναλυτικά'!B324</f>
        <v>2040121-Ε.Υ.Δ. Ε.Π. ΠΕΡΙΦΕΡΕΙΑΣ ΠΕΛΟΠΟΝΝΗΣΟΥ</v>
      </c>
      <c r="C320" s="408" t="str">
        <f>'Σύνολο έργων  αναλυτικά'!C324</f>
        <v>4041042-ΔΗΜΟΤΙΚΗ ΕΠΙΧΕΙΡΗΣΗ ΥΔΡΕΥΣΗΣ ΑΠΟΧΕΤΕΥΣΗΣ ΣΙΚΥΩΝΙΩΝ</v>
      </c>
      <c r="D320" s="406">
        <f>'Σύνολο έργων  αναλυτικά'!D324</f>
        <v>5029176</v>
      </c>
      <c r="E320" s="408" t="str">
        <f>'Σύνολο έργων  αναλυτικά'!E324</f>
        <v>ΑΝΤΙΚΑΤΑΣΤΑΣΗ ΕΞΩΤΕΡΙΚΟΥ ΔΙΚΤΥΟΥ ΥΔΡΕΥΣΗΣ Δ.Κ. ΚΙΑΤΟΥ ΚΑΙ ΠΑΡΑΛΙΑΚΗΣ ΖΩΝΗΣ - 1ος ΕΙΔΙΚΟΣ ΠΡΟΫΠΟΛΟΓΙΣΜΟΣ</v>
      </c>
      <c r="F320" s="407" t="str">
        <f>'Σύνολο έργων  αναλυτικά'!F324</f>
        <v xml:space="preserve">Πελοποννήσου </v>
      </c>
      <c r="G320" s="409">
        <f>'Σύνολο έργων  αναλυτικά'!G324</f>
        <v>2109375</v>
      </c>
      <c r="H320" s="410">
        <f>'Σύνολο έργων  αναλυτικά'!H324</f>
        <v>0</v>
      </c>
      <c r="I320" s="411">
        <f>'Σύνολο έργων  αναλυτικά'!I324</f>
        <v>0</v>
      </c>
      <c r="J320" s="411">
        <f>'Σύνολο έργων  αναλυτικά'!J324</f>
        <v>2109375</v>
      </c>
      <c r="K320" s="410">
        <f>'Σύνολο έργων  αναλυτικά'!K324</f>
        <v>0</v>
      </c>
      <c r="L320" s="410">
        <f>'Σύνολο έργων  αναλυτικά'!L324</f>
        <v>0</v>
      </c>
      <c r="M320" s="410">
        <f>'Σύνολο έργων  αναλυτικά'!M324</f>
        <v>0</v>
      </c>
      <c r="N320" s="410">
        <f>'Σύνολο έργων  αναλυτικά'!N324</f>
        <v>0</v>
      </c>
      <c r="O320" s="412">
        <f>'Σύνολο έργων  αναλυτικά'!O324</f>
        <v>0</v>
      </c>
      <c r="P320" s="410">
        <f>'Σύνολο έργων  αναλυτικά'!P324</f>
        <v>0</v>
      </c>
      <c r="Q320" s="413">
        <f>'Σύνολο έργων  αναλυτικά'!Q324</f>
        <v>54155.688999999998</v>
      </c>
      <c r="R320" s="413">
        <f>'Σύνολο έργων  αναλυτικά'!R324</f>
        <v>55000</v>
      </c>
      <c r="S320" s="424">
        <f t="shared" si="17"/>
        <v>2109375</v>
      </c>
      <c r="T320" s="424">
        <f t="shared" si="18"/>
        <v>0</v>
      </c>
    </row>
    <row r="321" spans="1:20" s="6" customFormat="1" ht="40.5" customHeight="1" x14ac:dyDescent="0.25">
      <c r="A321" s="406">
        <f>'Σύνολο έργων  αναλυτικά'!A325</f>
        <v>319</v>
      </c>
      <c r="B321" s="407" t="str">
        <f>'Σύνολο έργων  αναλυτικά'!B325</f>
        <v>5091003-ΤΑΠΤΟΚ ΑΡΚΑΔΙΑ 2020 ΑΣΤΙΚΗ ΜΗ ΚΕΡΔΟΣΚΟΠΙΚΗ ΕΤΑΙΡΙΑ</v>
      </c>
      <c r="C321" s="408" t="str">
        <f>'Σύνολο έργων  αναλυτικά'!C325</f>
        <v>2010010-ΠΕΡΙΦΕΡΕΙΑ ΠΕΛΟΠΟΝΝΗΣΟΥ</v>
      </c>
      <c r="D321" s="406">
        <f>'Σύνολο έργων  αναλυτικά'!D325</f>
        <v>5041950</v>
      </c>
      <c r="E321" s="408" t="str">
        <f>'Σύνολο έργων  αναλυτικά'!E325</f>
        <v>Βελτίωση και αντικατάσταση τμήματος αγωγού εξωτερικού δικτύου ύδρευσης από παράθυρο εώς κεντρική δεξαμενή συστήματος Τροπαίων</v>
      </c>
      <c r="F321" s="407" t="str">
        <f>'Σύνολο έργων  αναλυτικά'!F325</f>
        <v xml:space="preserve">Πελοποννήσου </v>
      </c>
      <c r="G321" s="409">
        <f>'Σύνολο έργων  αναλυτικά'!G325</f>
        <v>336850.21</v>
      </c>
      <c r="H321" s="410">
        <f>'Σύνολο έργων  αναλυτικά'!H325</f>
        <v>0</v>
      </c>
      <c r="I321" s="411">
        <f>'Σύνολο έργων  αναλυτικά'!I325</f>
        <v>0</v>
      </c>
      <c r="J321" s="411">
        <f>'Σύνολο έργων  αναλυτικά'!J325</f>
        <v>336850.21</v>
      </c>
      <c r="K321" s="410">
        <f>'Σύνολο έργων  αναλυτικά'!K325</f>
        <v>0</v>
      </c>
      <c r="L321" s="410">
        <f>'Σύνολο έργων  αναλυτικά'!L325</f>
        <v>0</v>
      </c>
      <c r="M321" s="410">
        <f>'Σύνολο έργων  αναλυτικά'!M325</f>
        <v>0</v>
      </c>
      <c r="N321" s="410">
        <f>'Σύνολο έργων  αναλυτικά'!N325</f>
        <v>0</v>
      </c>
      <c r="O321" s="412">
        <f>'Σύνολο έργων  αναλυτικά'!O325</f>
        <v>0</v>
      </c>
      <c r="P321" s="410">
        <f>'Σύνολο έργων  αναλυτικά'!P325</f>
        <v>0</v>
      </c>
      <c r="Q321" s="413">
        <f>'Σύνολο έργων  αναλυτικά'!Q325</f>
        <v>0</v>
      </c>
      <c r="R321" s="413">
        <f>'Σύνολο έργων  αναλυτικά'!R325</f>
        <v>200000</v>
      </c>
      <c r="S321" s="424">
        <f t="shared" si="17"/>
        <v>336850.21</v>
      </c>
      <c r="T321" s="424">
        <f t="shared" si="18"/>
        <v>0</v>
      </c>
    </row>
    <row r="322" spans="1:20" s="6" customFormat="1" ht="40.5" customHeight="1" x14ac:dyDescent="0.25">
      <c r="A322" s="406">
        <f>'Σύνολο έργων  αναλυτικά'!A326</f>
        <v>320</v>
      </c>
      <c r="B322" s="407" t="str">
        <f>'Σύνολο έργων  αναλυτικά'!B326</f>
        <v>5091003-ΤΑΠΤΟΚ ΑΡΚΑΔΙΑ 2020 ΑΣΤΙΚΗ ΜΗ ΚΕΡΔΟΣΚΟΠΙΚΗ ΕΤΑΙΡΙΑ</v>
      </c>
      <c r="C322" s="408" t="str">
        <f>'Σύνολο έργων  αναλυτικά'!C326</f>
        <v>2010010-ΠΕΡΙΦΕΡΕΙΑ ΠΕΛΟΠΟΝΝΗΣΟΥ</v>
      </c>
      <c r="D322" s="406">
        <f>'Σύνολο έργων  αναλυτικά'!D326</f>
        <v>5041955</v>
      </c>
      <c r="E322" s="408" t="str">
        <f>'Σύνολο έργων  αναλυτικά'!E326</f>
        <v>Υδρεύσεις Δ. Κοινότητας Μεγαλόπολης και Τοπικών Κοινοτήτων (Παραδείσια)</v>
      </c>
      <c r="F322" s="407" t="str">
        <f>'Σύνολο έργων  αναλυτικά'!F326</f>
        <v xml:space="preserve">Πελοποννήσου </v>
      </c>
      <c r="G322" s="409">
        <f>'Σύνολο έργων  αναλυτικά'!G326</f>
        <v>137096.76999999999</v>
      </c>
      <c r="H322" s="410">
        <f>'Σύνολο έργων  αναλυτικά'!H326</f>
        <v>0</v>
      </c>
      <c r="I322" s="411">
        <f>'Σύνολο έργων  αναλυτικά'!I326</f>
        <v>0</v>
      </c>
      <c r="J322" s="411">
        <f>'Σύνολο έργων  αναλυτικά'!J326</f>
        <v>137096.76999999999</v>
      </c>
      <c r="K322" s="410">
        <f>'Σύνολο έργων  αναλυτικά'!K326</f>
        <v>0</v>
      </c>
      <c r="L322" s="410">
        <f>'Σύνολο έργων  αναλυτικά'!L326</f>
        <v>0</v>
      </c>
      <c r="M322" s="410">
        <f>'Σύνολο έργων  αναλυτικά'!M326</f>
        <v>0</v>
      </c>
      <c r="N322" s="410">
        <f>'Σύνολο έργων  αναλυτικά'!N326</f>
        <v>0</v>
      </c>
      <c r="O322" s="412">
        <f>'Σύνολο έργων  αναλυτικά'!O326</f>
        <v>0</v>
      </c>
      <c r="P322" s="410">
        <f>'Σύνολο έργων  αναλυτικά'!P326</f>
        <v>0</v>
      </c>
      <c r="Q322" s="413">
        <f>'Σύνολο έργων  αναλυτικά'!Q326</f>
        <v>0</v>
      </c>
      <c r="R322" s="413">
        <f>'Σύνολο έργων  αναλυτικά'!R326</f>
        <v>80000</v>
      </c>
      <c r="S322" s="424">
        <f t="shared" si="17"/>
        <v>137096.76999999999</v>
      </c>
      <c r="T322" s="424">
        <f t="shared" si="18"/>
        <v>0</v>
      </c>
    </row>
    <row r="323" spans="1:20" s="6" customFormat="1" ht="40.5" customHeight="1" x14ac:dyDescent="0.25">
      <c r="A323" s="406">
        <f>'Σύνολο έργων  αναλυτικά'!A327</f>
        <v>321</v>
      </c>
      <c r="B323" s="407" t="str">
        <f>'Σύνολο έργων  αναλυτικά'!B327</f>
        <v>5091003-ΤΑΠΤΟΚ ΑΡΚΑΔΙΑ 2020 ΑΣΤΙΚΗ ΜΗ ΚΕΡΔΟΣΚΟΠΙΚΗ ΕΤΑΙΡΙΑ</v>
      </c>
      <c r="C323" s="408" t="str">
        <f>'Σύνολο έργων  αναλυτικά'!C327</f>
        <v>4041006-ΔΗΜΟΤΙΚΗ ΕΠΙΧΕΙΡΗΣΗ ΥΔΡΕΥΣΗΣ ΑΠΟΧΕΤΕΥΣΗΣ ΤΡΙΠΟΛΗΣ</v>
      </c>
      <c r="D323" s="406">
        <f>'Σύνολο έργων  αναλυτικά'!D327</f>
        <v>5044881</v>
      </c>
      <c r="E323" s="408" t="str">
        <f>'Σύνολο έργων  αναλυτικά'!E327</f>
        <v>ΕΣΩΤΕΡΙΚΟ ΔΙΚΤΥΟ ΥΔΡΕΥΣΗΣ Τ.Κ. ΒΛΑΧΕΡΝΑΣ ΔΗΜΟΥ ΤΡΙΠΟΛΗΣ</v>
      </c>
      <c r="F323" s="407" t="str">
        <f>'Σύνολο έργων  αναλυτικά'!F327</f>
        <v xml:space="preserve">Πελοποννήσου </v>
      </c>
      <c r="G323" s="409">
        <f>'Σύνολο έργων  αναλυτικά'!G327</f>
        <v>627400</v>
      </c>
      <c r="H323" s="410">
        <f>'Σύνολο έργων  αναλυτικά'!H327</f>
        <v>0</v>
      </c>
      <c r="I323" s="411">
        <f>'Σύνολο έργων  αναλυτικά'!I327</f>
        <v>0</v>
      </c>
      <c r="J323" s="411">
        <f>'Σύνολο έργων  αναλυτικά'!J327</f>
        <v>0</v>
      </c>
      <c r="K323" s="410">
        <f>'Σύνολο έργων  αναλυτικά'!K327</f>
        <v>0</v>
      </c>
      <c r="L323" s="410">
        <f>'Σύνολο έργων  αναλυτικά'!L327</f>
        <v>627400</v>
      </c>
      <c r="M323" s="410">
        <f>'Σύνολο έργων  αναλυτικά'!M327</f>
        <v>0</v>
      </c>
      <c r="N323" s="410">
        <f>'Σύνολο έργων  αναλυτικά'!N327</f>
        <v>0</v>
      </c>
      <c r="O323" s="412">
        <f>'Σύνολο έργων  αναλυτικά'!O327</f>
        <v>0</v>
      </c>
      <c r="P323" s="410">
        <f>'Σύνολο έργων  αναλυτικά'!P327</f>
        <v>0</v>
      </c>
      <c r="Q323" s="413">
        <f>'Σύνολο έργων  αναλυτικά'!Q327</f>
        <v>0</v>
      </c>
      <c r="R323" s="413">
        <f>'Σύνολο έργων  αναλυτικά'!R327</f>
        <v>330000</v>
      </c>
      <c r="S323" s="424">
        <f t="shared" si="17"/>
        <v>627400</v>
      </c>
      <c r="T323" s="424">
        <f t="shared" si="18"/>
        <v>0</v>
      </c>
    </row>
    <row r="324" spans="1:20" s="6" customFormat="1" ht="40.5" customHeight="1" x14ac:dyDescent="0.25">
      <c r="A324" s="406">
        <f>'Σύνολο έργων  αναλυτικά'!A328</f>
        <v>322</v>
      </c>
      <c r="B324" s="407" t="str">
        <f>'Σύνολο έργων  αναλυτικά'!B328</f>
        <v xml:space="preserve">2040122-Ε.Υ.Δ. Ε.Π. ΠΕΡΙΦΕΡΕΙΑΣ Βορείου Αιγαίου </v>
      </c>
      <c r="C324" s="408" t="str">
        <f>'Σύνολο έργων  αναλυτικά'!C328</f>
        <v>40143059-ΔΗΜΟΣ ΑΝΑΤΟΛΙΚΗΣ ΣΑΜΟΥ</v>
      </c>
      <c r="D324" s="406">
        <f>'Σύνολο έργων  αναλυτικά'!D328</f>
        <v>5003974</v>
      </c>
      <c r="E324" s="408" t="str">
        <f>'Σύνολο έργων  αναλυτικά'!E328</f>
        <v>ΚΑΤΑΣΚΕΥΗ ΝΕΩΝ ΔΙΚΤΥΩΝ ΥΔΡΕΥΣΗΣ ΔΚ ΜΥΤΙΛΗΝΙΩΝ</v>
      </c>
      <c r="F324" s="407" t="str">
        <f>'Σύνολο έργων  αναλυτικά'!F328</f>
        <v xml:space="preserve">Βορείου Αιγαίου </v>
      </c>
      <c r="G324" s="409">
        <f>'Σύνολο έργων  αναλυτικά'!G328</f>
        <v>607747.68999999994</v>
      </c>
      <c r="H324" s="410">
        <f>'Σύνολο έργων  αναλυτικά'!H328</f>
        <v>0</v>
      </c>
      <c r="I324" s="411">
        <f>'Σύνολο έργων  αναλυτικά'!I328</f>
        <v>0</v>
      </c>
      <c r="J324" s="411">
        <f>'Σύνολο έργων  αναλυτικά'!J328</f>
        <v>0</v>
      </c>
      <c r="K324" s="410">
        <f>'Σύνολο έργων  αναλυτικά'!K328</f>
        <v>0</v>
      </c>
      <c r="L324" s="410">
        <f>'Σύνολο έργων  αναλυτικά'!L328</f>
        <v>597747.68999999994</v>
      </c>
      <c r="M324" s="410">
        <f>'Σύνολο έργων  αναλυτικά'!M328</f>
        <v>0</v>
      </c>
      <c r="N324" s="410">
        <f>'Σύνολο έργων  αναλυτικά'!N328</f>
        <v>0</v>
      </c>
      <c r="O324" s="412">
        <f>'Σύνολο έργων  αναλυτικά'!O328</f>
        <v>0</v>
      </c>
      <c r="P324" s="410">
        <f>'Σύνολο έργων  αναλυτικά'!P328</f>
        <v>10000</v>
      </c>
      <c r="Q324" s="413">
        <f>'Σύνολο έργων  αναλυτικά'!Q328</f>
        <v>272306.43</v>
      </c>
      <c r="R324" s="413">
        <f>'Σύνολο έργων  αναλυτικά'!R328</f>
        <v>233000</v>
      </c>
      <c r="S324" s="424">
        <f t="shared" si="17"/>
        <v>607747.68999999994</v>
      </c>
      <c r="T324" s="424">
        <f t="shared" si="18"/>
        <v>0</v>
      </c>
    </row>
    <row r="325" spans="1:20" s="6" customFormat="1" ht="40.5" customHeight="1" x14ac:dyDescent="0.25">
      <c r="A325" s="406">
        <f>'Σύνολο έργων  αναλυτικά'!A329</f>
        <v>323</v>
      </c>
      <c r="B325" s="407" t="str">
        <f>'Σύνολο έργων  αναλυτικά'!B329</f>
        <v xml:space="preserve">2040122-Ε.Υ.Δ. Ε.Π. ΠΕΡΙΦΕΡΕΙΑΣ Βορείου Αιγαίου </v>
      </c>
      <c r="C325" s="408" t="str">
        <f>'Σύνολο έργων  αναλυτικά'!C329</f>
        <v>4041101-ΔΕΥΑ ΛΕΣΒΟΥ (ΜΥΤΙΛΗΝΗΣ)</v>
      </c>
      <c r="D325" s="406">
        <f>'Σύνολο έργων  αναλυτικά'!D329</f>
        <v>5004089</v>
      </c>
      <c r="E325" s="408" t="str">
        <f>'Σύνολο έργων  αναλυτικά'!E329</f>
        <v xml:space="preserve">ΕΞΩΤΕΡΙΚΟ ΔΙΚΤΥΟ ΥΔΡΕΥΣΗΣ ΑΓΙΑΣ ΠΑΡΑΣΚΕΥΗΣ </v>
      </c>
      <c r="F325" s="407" t="str">
        <f>'Σύνολο έργων  αναλυτικά'!F329</f>
        <v xml:space="preserve">Βορείου Αιγαίου </v>
      </c>
      <c r="G325" s="409">
        <f>'Σύνολο έργων  αναλυτικά'!G329</f>
        <v>1769612.25</v>
      </c>
      <c r="H325" s="410">
        <f>'Σύνολο έργων  αναλυτικά'!H329</f>
        <v>0</v>
      </c>
      <c r="I325" s="411">
        <f>'Σύνολο έργων  αναλυτικά'!I329</f>
        <v>0</v>
      </c>
      <c r="J325" s="411">
        <f>'Σύνολο έργων  αναλυτικά'!J329</f>
        <v>1685345</v>
      </c>
      <c r="K325" s="410">
        <f>'Σύνολο έργων  αναλυτικά'!K329</f>
        <v>0</v>
      </c>
      <c r="L325" s="410">
        <f>'Σύνολο έργων  αναλυτικά'!L329</f>
        <v>0</v>
      </c>
      <c r="M325" s="410">
        <f>'Σύνολο έργων  αναλυτικά'!M329</f>
        <v>0</v>
      </c>
      <c r="N325" s="410">
        <f>'Σύνολο έργων  αναλυτικά'!N329</f>
        <v>0</v>
      </c>
      <c r="O325" s="412">
        <f>'Σύνολο έργων  αναλυτικά'!O329</f>
        <v>0</v>
      </c>
      <c r="P325" s="410">
        <f>'Σύνολο έργων  αναλυτικά'!P329</f>
        <v>84267.25</v>
      </c>
      <c r="Q325" s="413">
        <f>'Σύνολο έργων  αναλυτικά'!Q329</f>
        <v>723779.04</v>
      </c>
      <c r="R325" s="413">
        <f>'Σύνολο έργων  αναλυτικά'!R329</f>
        <v>720000</v>
      </c>
      <c r="S325" s="424">
        <f t="shared" si="17"/>
        <v>1769612.25</v>
      </c>
      <c r="T325" s="424">
        <f t="shared" si="18"/>
        <v>0</v>
      </c>
    </row>
    <row r="326" spans="1:20" s="6" customFormat="1" ht="40.5" customHeight="1" x14ac:dyDescent="0.25">
      <c r="A326" s="406">
        <f>'Σύνολο έργων  αναλυτικά'!A330</f>
        <v>324</v>
      </c>
      <c r="B326" s="407" t="str">
        <f>'Σύνολο έργων  αναλυτικά'!B330</f>
        <v xml:space="preserve">2040122-Ε.Υ.Δ. Ε.Π. ΠΕΡΙΦΕΡΕΙΑΣ Βορείου Αιγαίου </v>
      </c>
      <c r="C326" s="408" t="str">
        <f>'Σύνολο έργων  αναλυτικά'!C330</f>
        <v>4041102-ΔΗΜΟΤΙΚΗ ΕΠΙΧΕΙΡΗΣΗ ΥΔΡΕΥΣΗΣ ΑΠΟΧΕΤΕΥΣΗΣ (ΔΕΥΑ) ΝΗΣΟΥ ΧΙΟΥ</v>
      </c>
      <c r="D326" s="406">
        <f>'Σύνολο έργων  αναλυτικά'!D330</f>
        <v>5005016</v>
      </c>
      <c r="E326" s="408" t="str">
        <f>'Σύνολο έργων  αναλυτικά'!E330</f>
        <v xml:space="preserve">ΤΡΟΦΟΔΟΣΙΑ ΔΕΞΑΜΕΝΩΝ ΨΑΡΟΠΕΤΡΑΣ ΑΠΟ ΠΗΓΕΣ ΚΑΡΥΔΙΑΣ, ΣΤΡΑΤΗΓΑΤΟΥ ΚΑΙ ΑΓ. ΤΡΙΑΔΑΣ ΚΑΙ ΑΝΤΙΚΑΤΑΣΤΑΣΗ ΔΙΚΤΥΟΥ ΤΡΟΦΟΔΟΣΙΑΣ ΔΕΞΑΜΕΝΗΣ ΚΑΜΙΝΙ ΑΠΟ ΑΝΤΛΙΟΣΤΑΣΙΟ ΑΛΩΝΑΚΙΑ </v>
      </c>
      <c r="F326" s="407" t="str">
        <f>'Σύνολο έργων  αναλυτικά'!F330</f>
        <v xml:space="preserve">Βορείου Αιγαίου </v>
      </c>
      <c r="G326" s="409">
        <f>'Σύνολο έργων  αναλυτικά'!G330</f>
        <v>310000</v>
      </c>
      <c r="H326" s="410">
        <f>'Σύνολο έργων  αναλυτικά'!H330</f>
        <v>0</v>
      </c>
      <c r="I326" s="411">
        <f>'Σύνολο έργων  αναλυτικά'!I330</f>
        <v>0</v>
      </c>
      <c r="J326" s="411">
        <f>'Σύνολο έργων  αναλυτικά'!J330</f>
        <v>300000</v>
      </c>
      <c r="K326" s="410">
        <f>'Σύνολο έργων  αναλυτικά'!K330</f>
        <v>0</v>
      </c>
      <c r="L326" s="410">
        <f>'Σύνολο έργων  αναλυτικά'!L330</f>
        <v>0</v>
      </c>
      <c r="M326" s="410">
        <f>'Σύνολο έργων  αναλυτικά'!M330</f>
        <v>0</v>
      </c>
      <c r="N326" s="410">
        <f>'Σύνολο έργων  αναλυτικά'!N330</f>
        <v>0</v>
      </c>
      <c r="O326" s="412">
        <f>'Σύνολο έργων  αναλυτικά'!O330</f>
        <v>0</v>
      </c>
      <c r="P326" s="410">
        <f>'Σύνολο έργων  αναλυτικά'!P330</f>
        <v>10000</v>
      </c>
      <c r="Q326" s="413">
        <f>'Σύνολο έργων  αναλυτικά'!Q330</f>
        <v>275294.61</v>
      </c>
      <c r="R326" s="413">
        <f>'Σύνολο έργων  αναλυτικά'!R330</f>
        <v>269133.51</v>
      </c>
      <c r="S326" s="424">
        <f t="shared" si="17"/>
        <v>310000</v>
      </c>
      <c r="T326" s="424">
        <f t="shared" si="18"/>
        <v>0</v>
      </c>
    </row>
    <row r="327" spans="1:20" s="6" customFormat="1" ht="40.5" customHeight="1" x14ac:dyDescent="0.25">
      <c r="A327" s="406">
        <f>'Σύνολο έργων  αναλυτικά'!A331</f>
        <v>325</v>
      </c>
      <c r="B327" s="407" t="str">
        <f>'Σύνολο έργων  αναλυτικά'!B331</f>
        <v xml:space="preserve">2040122-Ε.Υ.Δ. Ε.Π. ΠΕΡΙΦΕΡΕΙΑΣ Βορείου Αιγαίου </v>
      </c>
      <c r="C327" s="408" t="str">
        <f>'Σύνολο έργων  αναλυτικά'!C331</f>
        <v>4041101-ΔΕΥΑ ΛΕΣΒΟΥ (ΜΥΤΙΛΗΝΗΣ)</v>
      </c>
      <c r="D327" s="406">
        <f>'Σύνολο έργων  αναλυτικά'!D331</f>
        <v>5005513</v>
      </c>
      <c r="E327" s="408" t="str">
        <f>'Σύνολο έργων  αναλυτικά'!E331</f>
        <v>ΑΓΩΓΟΙ ΕΣΩΤΕΡΙΚΟΥ ΔΙΚΤΥΟΥ ΥΔΡΕΥΣΗΣ ΠΟΛΗΣ ΜΥΤΙΛΗΝΗΣ</v>
      </c>
      <c r="F327" s="407" t="str">
        <f>'Σύνολο έργων  αναλυτικά'!F331</f>
        <v xml:space="preserve">Βορείου Αιγαίου </v>
      </c>
      <c r="G327" s="409">
        <f>'Σύνολο έργων  αναλυτικά'!G331</f>
        <v>3727500</v>
      </c>
      <c r="H327" s="410">
        <f>'Σύνολο έργων  αναλυτικά'!H331</f>
        <v>0</v>
      </c>
      <c r="I327" s="411">
        <f>'Σύνολο έργων  αναλυτικά'!I331</f>
        <v>0</v>
      </c>
      <c r="J327" s="411">
        <f>'Σύνολο έργων  αναλυτικά'!J331</f>
        <v>0</v>
      </c>
      <c r="K327" s="410">
        <f>'Σύνολο έργων  αναλυτικά'!K331</f>
        <v>0</v>
      </c>
      <c r="L327" s="410">
        <f>'Σύνολο έργων  αναλυτικά'!L331</f>
        <v>3410000</v>
      </c>
      <c r="M327" s="410">
        <f>'Σύνολο έργων  αναλυτικά'!M331</f>
        <v>0</v>
      </c>
      <c r="N327" s="410">
        <f>'Σύνολο έργων  αναλυτικά'!N331</f>
        <v>0</v>
      </c>
      <c r="O327" s="412">
        <f>'Σύνολο έργων  αναλυτικά'!O331</f>
        <v>0</v>
      </c>
      <c r="P327" s="410">
        <f>'Σύνολο έργων  αναλυτικά'!P331</f>
        <v>317500</v>
      </c>
      <c r="Q327" s="413">
        <f>'Σύνολο έργων  αναλυτικά'!Q331</f>
        <v>1865788.36</v>
      </c>
      <c r="R327" s="413">
        <f>'Σύνολο έργων  αναλυτικά'!R331</f>
        <v>1800000</v>
      </c>
      <c r="S327" s="424">
        <f t="shared" si="17"/>
        <v>3727500</v>
      </c>
      <c r="T327" s="424">
        <f t="shared" si="18"/>
        <v>0</v>
      </c>
    </row>
    <row r="328" spans="1:20" s="6" customFormat="1" ht="40.5" customHeight="1" x14ac:dyDescent="0.25">
      <c r="A328" s="406">
        <f>'Σύνολο έργων  αναλυτικά'!A332</f>
        <v>326</v>
      </c>
      <c r="B328" s="407" t="str">
        <f>'Σύνολο έργων  αναλυτικά'!B332</f>
        <v xml:space="preserve">2040122-Ε.Υ.Δ. Ε.Π. ΠΕΡΙΦΕΡΕΙΑΣ Βορείου Αιγαίου </v>
      </c>
      <c r="C328" s="408" t="str">
        <f>'Σύνολο έργων  αναλυτικά'!C332</f>
        <v>4041101-ΔΕΥΑ ΛΕΣΒΟΥ (ΜΥΤΙΛΗΝΗΣ)</v>
      </c>
      <c r="D328" s="406">
        <f>'Σύνολο έργων  αναλυτικά'!D332</f>
        <v>5007274</v>
      </c>
      <c r="E328" s="408" t="str">
        <f>'Σύνολο έργων  αναλυτικά'!E332</f>
        <v>ΜΕΤΡΑ ΓΙΑ ΤΗΝ ΠΡΟΣΤΑΣΙΑ ΤΩΝ ΥΔΑΤΩΝ ΠΟΥ ΠΡΟΟΡΙΖΟΝΤΑΙ ΓΙΑ ΠΟΣΙΜΟ ΣΤΟ ΔΗΜΟ ΛΕΣΒΟΥ</v>
      </c>
      <c r="F328" s="407" t="str">
        <f>'Σύνολο έργων  αναλυτικά'!F332</f>
        <v xml:space="preserve">Βορείου Αιγαίου </v>
      </c>
      <c r="G328" s="409">
        <f>'Σύνολο έργων  αναλυτικά'!G332</f>
        <v>100026.8</v>
      </c>
      <c r="H328" s="410">
        <f>'Σύνολο έργων  αναλυτικά'!H332</f>
        <v>0</v>
      </c>
      <c r="I328" s="411">
        <f>'Σύνολο έργων  αναλυτικά'!I332</f>
        <v>0</v>
      </c>
      <c r="J328" s="411">
        <f>'Σύνολο έργων  αναλυτικά'!J332</f>
        <v>0</v>
      </c>
      <c r="K328" s="410">
        <f>'Σύνολο έργων  αναλυτικά'!K332</f>
        <v>0</v>
      </c>
      <c r="L328" s="410">
        <f>'Σύνολο έργων  αναλυτικά'!L332</f>
        <v>0</v>
      </c>
      <c r="M328" s="410">
        <f>'Σύνολο έργων  αναλυτικά'!M332</f>
        <v>0</v>
      </c>
      <c r="N328" s="410">
        <f>'Σύνολο έργων  αναλυτικά'!N332</f>
        <v>100026.8</v>
      </c>
      <c r="O328" s="412">
        <f>'Σύνολο έργων  αναλυτικά'!O332</f>
        <v>0</v>
      </c>
      <c r="P328" s="410">
        <f>'Σύνολο έργων  αναλυτικά'!P332</f>
        <v>0</v>
      </c>
      <c r="Q328" s="413">
        <f>'Σύνολο έργων  αναλυτικά'!Q332</f>
        <v>38224.26</v>
      </c>
      <c r="R328" s="413">
        <f>'Σύνολο έργων  αναλυτικά'!R332</f>
        <v>38000</v>
      </c>
      <c r="S328" s="424">
        <f t="shared" si="17"/>
        <v>100026.8</v>
      </c>
      <c r="T328" s="424">
        <f t="shared" si="18"/>
        <v>0</v>
      </c>
    </row>
    <row r="329" spans="1:20" s="6" customFormat="1" ht="40.5" customHeight="1" x14ac:dyDescent="0.25">
      <c r="A329" s="406">
        <f>'Σύνολο έργων  αναλυτικά'!A333</f>
        <v>327</v>
      </c>
      <c r="B329" s="407" t="str">
        <f>'Σύνολο έργων  αναλυτικά'!B333</f>
        <v xml:space="preserve">2040122-Ε.Υ.Δ. Ε.Π. ΠΕΡΙΦΕΡΕΙΑΣ Βορείου Αιγαίου </v>
      </c>
      <c r="C329" s="408" t="str">
        <f>'Σύνολο έργων  αναλυτικά'!C333</f>
        <v>4041146-ΑΠΟΚΕΝΤΡΩΜΕΝΗ ΔΙΟΙΚΗΣΗ ΑΙΓΑΙΟΥ</v>
      </c>
      <c r="D329" s="406">
        <f>'Σύνολο έργων  αναλυτικά'!D333</f>
        <v>5007576</v>
      </c>
      <c r="E329" s="408" t="str">
        <f>'Σύνολο έργων  αναλυτικά'!E333</f>
        <v>Κατάρτιση στρατηγικού σχεδίου για την αντιμετώπιση φαινομένων ξηρασίας και λειψυδρίας στην Περιφέρεια Βορείου Αιγαίου</v>
      </c>
      <c r="F329" s="407" t="str">
        <f>'Σύνολο έργων  αναλυτικά'!F333</f>
        <v xml:space="preserve">Βορείου Αιγαίου </v>
      </c>
      <c r="G329" s="409">
        <f>'Σύνολο έργων  αναλυτικά'!G333</f>
        <v>45000</v>
      </c>
      <c r="H329" s="410">
        <f>'Σύνολο έργων  αναλυτικά'!H333</f>
        <v>0</v>
      </c>
      <c r="I329" s="411">
        <f>'Σύνολο έργων  αναλυτικά'!I333</f>
        <v>0</v>
      </c>
      <c r="J329" s="411">
        <f>'Σύνολο έργων  αναλυτικά'!J333</f>
        <v>0</v>
      </c>
      <c r="K329" s="410">
        <f>'Σύνολο έργων  αναλυτικά'!K333</f>
        <v>0</v>
      </c>
      <c r="L329" s="410">
        <f>'Σύνολο έργων  αναλυτικά'!L333</f>
        <v>0</v>
      </c>
      <c r="M329" s="410">
        <f>'Σύνολο έργων  αναλυτικά'!M333</f>
        <v>0</v>
      </c>
      <c r="N329" s="410">
        <f>'Σύνολο έργων  αναλυτικά'!N333</f>
        <v>45000</v>
      </c>
      <c r="O329" s="412">
        <f>'Σύνολο έργων  αναλυτικά'!O333</f>
        <v>0</v>
      </c>
      <c r="P329" s="410">
        <f>'Σύνολο έργων  αναλυτικά'!P333</f>
        <v>0</v>
      </c>
      <c r="Q329" s="413">
        <f>'Σύνολο έργων  αναλυτικά'!Q333</f>
        <v>12276</v>
      </c>
      <c r="R329" s="413">
        <f>'Σύνολο έργων  αναλυτικά'!R333</f>
        <v>12276</v>
      </c>
      <c r="S329" s="424">
        <f t="shared" si="17"/>
        <v>45000</v>
      </c>
      <c r="T329" s="424">
        <f t="shared" si="18"/>
        <v>0</v>
      </c>
    </row>
    <row r="330" spans="1:20" s="6" customFormat="1" ht="40.5" customHeight="1" x14ac:dyDescent="0.25">
      <c r="A330" s="406">
        <f>'Σύνολο έργων  αναλυτικά'!A334</f>
        <v>328</v>
      </c>
      <c r="B330" s="407" t="str">
        <f>'Σύνολο έργων  αναλυτικά'!B334</f>
        <v xml:space="preserve">2040122-Ε.Υ.Δ. Ε.Π. ΠΕΡΙΦΕΡΕΙΑΣ Βορείου Αιγαίου </v>
      </c>
      <c r="C330" s="408" t="str">
        <f>'Σύνολο έργων  αναλυτικά'!C334</f>
        <v>40133125-ΔΗΜΟΣ ΛΗΜΝΟΥ</v>
      </c>
      <c r="D330" s="406">
        <f>'Σύνολο έργων  αναλυτικά'!D334</f>
        <v>5007805</v>
      </c>
      <c r="E330" s="408" t="str">
        <f>'Σύνολο έργων  αναλυτικά'!E334</f>
        <v>Μέτρα για την προστασία των υδάτων που προορίζονται για πόσιμο στο Δήμου Λήμνου</v>
      </c>
      <c r="F330" s="407" t="str">
        <f>'Σύνολο έργων  αναλυτικά'!F334</f>
        <v xml:space="preserve">Βορείου Αιγαίου </v>
      </c>
      <c r="G330" s="409">
        <f>'Σύνολο έργων  αναλυτικά'!G334</f>
        <v>98537.12</v>
      </c>
      <c r="H330" s="410">
        <f>'Σύνολο έργων  αναλυτικά'!H334</f>
        <v>0</v>
      </c>
      <c r="I330" s="411">
        <f>'Σύνολο έργων  αναλυτικά'!I334</f>
        <v>0</v>
      </c>
      <c r="J330" s="411">
        <f>'Σύνολο έργων  αναλυτικά'!J334</f>
        <v>0</v>
      </c>
      <c r="K330" s="410">
        <f>'Σύνολο έργων  αναλυτικά'!K334</f>
        <v>0</v>
      </c>
      <c r="L330" s="410">
        <f>'Σύνολο έργων  αναλυτικά'!L334</f>
        <v>0</v>
      </c>
      <c r="M330" s="410">
        <f>'Σύνολο έργων  αναλυτικά'!M334</f>
        <v>0</v>
      </c>
      <c r="N330" s="410">
        <f>'Σύνολο έργων  αναλυτικά'!N334</f>
        <v>98537.12</v>
      </c>
      <c r="O330" s="412">
        <f>'Σύνολο έργων  αναλυτικά'!O334</f>
        <v>0</v>
      </c>
      <c r="P330" s="410">
        <f>'Σύνολο έργων  αναλυτικά'!P334</f>
        <v>0</v>
      </c>
      <c r="Q330" s="413">
        <f>'Σύνολο έργων  αναλυτικά'!Q334</f>
        <v>48824.07</v>
      </c>
      <c r="R330" s="413">
        <f>'Σύνολο έργων  αναλυτικά'!R334</f>
        <v>45000</v>
      </c>
      <c r="S330" s="424">
        <f t="shared" si="17"/>
        <v>98537.12</v>
      </c>
      <c r="T330" s="424">
        <f t="shared" si="18"/>
        <v>0</v>
      </c>
    </row>
    <row r="331" spans="1:20" s="6" customFormat="1" ht="40.5" customHeight="1" x14ac:dyDescent="0.25">
      <c r="A331" s="406">
        <f>'Σύνολο έργων  αναλυτικά'!A335</f>
        <v>329</v>
      </c>
      <c r="B331" s="407" t="str">
        <f>'Σύνολο έργων  αναλυτικά'!B335</f>
        <v xml:space="preserve">2040122-Ε.Υ.Δ. Ε.Π. ΠΕΡΙΦΕΡΕΙΑΣ Βορείου Αιγαίου </v>
      </c>
      <c r="C331" s="408" t="str">
        <f>'Σύνολο έργων  αναλυτικά'!C335</f>
        <v>40143059-ΔΗΜΟΣ ΑΝΑΤΟΛΙΚΗΣ ΣΑΜΟΥ</v>
      </c>
      <c r="D331" s="406">
        <f>'Σύνολο έργων  αναλυτικά'!D335</f>
        <v>5007815</v>
      </c>
      <c r="E331" s="408" t="str">
        <f>'Σύνολο έργων  αναλυτικά'!E335</f>
        <v>ΜΕΤΡΑ ΓΙΑ ΤΗΝ ΠΡΟΣΤΑΣΙΑ ΤΩΝ ΥΔΑΤΩΝ ΠΟΥ ΠΡΟΟΡΙΖΟΝΤΑΙ ΓΙΑ ΠΟΣΙΜΟ ΣΤΟ ΔΗΜΟ ΑΝΑΤΟΛΙΚΗΣ ΣΑΜΟΥ</v>
      </c>
      <c r="F331" s="407" t="str">
        <f>'Σύνολο έργων  αναλυτικά'!F335</f>
        <v xml:space="preserve">Βορείου Αιγαίου </v>
      </c>
      <c r="G331" s="409">
        <f>'Σύνολο έργων  αναλυτικά'!G335</f>
        <v>99712.65</v>
      </c>
      <c r="H331" s="410">
        <f>'Σύνολο έργων  αναλυτικά'!H335</f>
        <v>0</v>
      </c>
      <c r="I331" s="411">
        <f>'Σύνολο έργων  αναλυτικά'!I335</f>
        <v>0</v>
      </c>
      <c r="J331" s="411">
        <f>'Σύνολο έργων  αναλυτικά'!J335</f>
        <v>0</v>
      </c>
      <c r="K331" s="410">
        <f>'Σύνολο έργων  αναλυτικά'!K335</f>
        <v>0</v>
      </c>
      <c r="L331" s="410">
        <f>'Σύνολο έργων  αναλυτικά'!L335</f>
        <v>0</v>
      </c>
      <c r="M331" s="410">
        <f>'Σύνολο έργων  αναλυτικά'!M335</f>
        <v>0</v>
      </c>
      <c r="N331" s="410">
        <f>'Σύνολο έργων  αναλυτικά'!N335</f>
        <v>99712.65</v>
      </c>
      <c r="O331" s="412">
        <f>'Σύνολο έργων  αναλυτικά'!O335</f>
        <v>0</v>
      </c>
      <c r="P331" s="410">
        <f>'Σύνολο έργων  αναλυτικά'!P335</f>
        <v>0</v>
      </c>
      <c r="Q331" s="413">
        <f>'Σύνολο έργων  αναλυτικά'!Q335</f>
        <v>58720.9</v>
      </c>
      <c r="R331" s="413">
        <f>'Σύνολο έργων  αναλυτικά'!R335</f>
        <v>56000</v>
      </c>
      <c r="S331" s="424">
        <f t="shared" si="17"/>
        <v>99712.65</v>
      </c>
      <c r="T331" s="424">
        <f t="shared" si="18"/>
        <v>0</v>
      </c>
    </row>
    <row r="332" spans="1:20" s="6" customFormat="1" ht="40.5" customHeight="1" x14ac:dyDescent="0.25">
      <c r="A332" s="406">
        <f>'Σύνολο έργων  αναλυτικά'!A336</f>
        <v>330</v>
      </c>
      <c r="B332" s="407" t="str">
        <f>'Σύνολο έργων  αναλυτικά'!B336</f>
        <v xml:space="preserve">2040122-Ε.Υ.Δ. Ε.Π. ΠΕΡΙΦΕΡΕΙΑΣ Βορείου Αιγαίου </v>
      </c>
      <c r="C332" s="408" t="str">
        <f>'Σύνολο έργων  αναλυτικά'!C336</f>
        <v>4041102-ΔΗΜΟΤΙΚΗ ΕΠΙΧΕΙΡΗΣΗ ΥΔΡΕΥΣΗΣ ΑΠΟΧΕΤΕΥΣΗΣ (ΔΕΥΑ) ΝΗΣΟΥ ΧΙΟΥ</v>
      </c>
      <c r="D332" s="406">
        <f>'Σύνολο έργων  αναλυτικά'!D336</f>
        <v>5007835</v>
      </c>
      <c r="E332" s="408" t="str">
        <f>'Σύνολο έργων  αναλυτικά'!E336</f>
        <v>ΜΕΛΕΤΗ ΓΕΝΙΚΟΥ ΣΧΕΔΙΟΥ ΥΔΡΕΥΣΗΣ (MASTERPLAN) Δ.Ε.Υ.Α. Ν. ΧΙΟΥ</v>
      </c>
      <c r="F332" s="407" t="str">
        <f>'Σύνολο έργων  αναλυτικά'!F336</f>
        <v xml:space="preserve">Βορείου Αιγαίου </v>
      </c>
      <c r="G332" s="409">
        <f>'Σύνολο έργων  αναλυτικά'!G336</f>
        <v>49804.2</v>
      </c>
      <c r="H332" s="410">
        <f>'Σύνολο έργων  αναλυτικά'!H336</f>
        <v>0</v>
      </c>
      <c r="I332" s="411">
        <f>'Σύνολο έργων  αναλυτικά'!I336</f>
        <v>0</v>
      </c>
      <c r="J332" s="411">
        <f>'Σύνολο έργων  αναλυτικά'!J336</f>
        <v>0</v>
      </c>
      <c r="K332" s="410">
        <f>'Σύνολο έργων  αναλυτικά'!K336</f>
        <v>0</v>
      </c>
      <c r="L332" s="410">
        <f>'Σύνολο έργων  αναλυτικά'!L336</f>
        <v>0</v>
      </c>
      <c r="M332" s="410">
        <f>'Σύνολο έργων  αναλυτικά'!M336</f>
        <v>0</v>
      </c>
      <c r="N332" s="410">
        <f>'Σύνολο έργων  αναλυτικά'!N336</f>
        <v>49804.2</v>
      </c>
      <c r="O332" s="412">
        <f>'Σύνολο έργων  αναλυτικά'!O336</f>
        <v>0</v>
      </c>
      <c r="P332" s="410">
        <f>'Σύνολο έργων  αναλυτικά'!P336</f>
        <v>0</v>
      </c>
      <c r="Q332" s="413">
        <f>'Σύνολο έργων  αναλυτικά'!Q336</f>
        <v>23000</v>
      </c>
      <c r="R332" s="413">
        <f>'Σύνολο έργων  αναλυτικά'!R336</f>
        <v>20000</v>
      </c>
      <c r="S332" s="424">
        <f t="shared" si="17"/>
        <v>49804.2</v>
      </c>
      <c r="T332" s="424">
        <f t="shared" si="18"/>
        <v>0</v>
      </c>
    </row>
    <row r="333" spans="1:20" s="6" customFormat="1" ht="40.5" customHeight="1" x14ac:dyDescent="0.25">
      <c r="A333" s="406">
        <f>'Σύνολο έργων  αναλυτικά'!A337</f>
        <v>331</v>
      </c>
      <c r="B333" s="407" t="str">
        <f>'Σύνολο έργων  αναλυτικά'!B337</f>
        <v xml:space="preserve">2040122-Ε.Υ.Δ. Ε.Π. ΠΕΡΙΦΕΡΕΙΑΣ Βορείου Αιγαίου </v>
      </c>
      <c r="C333" s="408" t="str">
        <f>'Σύνολο έργων  αναλυτικά'!C337</f>
        <v>40143057-ΔΗΜΟΣ ΙΚΑΡΙΑΣ</v>
      </c>
      <c r="D333" s="406">
        <f>'Σύνολο έργων  αναλυτικά'!D337</f>
        <v>5007891</v>
      </c>
      <c r="E333" s="408" t="str">
        <f>'Σύνολο έργων  αναλυτικά'!E337</f>
        <v>ΜΕΤΡΑ ΓΙΑ ΤΗΝ ΠΡΟΣΤΑΣΙΑ ΤΩΝ ΥΔΑΤΩΝ ΠΟΥ ΠΡΟΟΡΙΖΟΝΤΑΙ ΓΙΑ ΠΟΣΙΜΟ ΣΤΟ ΔΗΜΟ ΙΚΑΡΙΑΣ</v>
      </c>
      <c r="F333" s="407" t="str">
        <f>'Σύνολο έργων  αναλυτικά'!F337</f>
        <v xml:space="preserve">Βορείου Αιγαίου </v>
      </c>
      <c r="G333" s="409">
        <f>'Σύνολο έργων  αναλυτικά'!G337</f>
        <v>99907.75</v>
      </c>
      <c r="H333" s="410">
        <f>'Σύνολο έργων  αναλυτικά'!H337</f>
        <v>0</v>
      </c>
      <c r="I333" s="411">
        <f>'Σύνολο έργων  αναλυτικά'!I337</f>
        <v>0</v>
      </c>
      <c r="J333" s="411">
        <f>'Σύνολο έργων  αναλυτικά'!J337</f>
        <v>0</v>
      </c>
      <c r="K333" s="410">
        <f>'Σύνολο έργων  αναλυτικά'!K337</f>
        <v>0</v>
      </c>
      <c r="L333" s="410">
        <f>'Σύνολο έργων  αναλυτικά'!L337</f>
        <v>0</v>
      </c>
      <c r="M333" s="410">
        <f>'Σύνολο έργων  αναλυτικά'!M337</f>
        <v>0</v>
      </c>
      <c r="N333" s="410">
        <f>'Σύνολο έργων  αναλυτικά'!N337</f>
        <v>99907.75</v>
      </c>
      <c r="O333" s="412">
        <f>'Σύνολο έργων  αναλυτικά'!O337</f>
        <v>0</v>
      </c>
      <c r="P333" s="410">
        <f>'Σύνολο έργων  αναλυτικά'!P337</f>
        <v>0</v>
      </c>
      <c r="Q333" s="413">
        <f>'Σύνολο έργων  αναλυτικά'!Q337</f>
        <v>51644.62</v>
      </c>
      <c r="R333" s="413">
        <f>'Σύνολο έργων  αναλυτικά'!R337</f>
        <v>51000</v>
      </c>
      <c r="S333" s="424">
        <f t="shared" si="17"/>
        <v>99907.75</v>
      </c>
      <c r="T333" s="424">
        <f t="shared" si="18"/>
        <v>0</v>
      </c>
    </row>
    <row r="334" spans="1:20" s="6" customFormat="1" ht="40.5" customHeight="1" x14ac:dyDescent="0.25">
      <c r="A334" s="406">
        <f>'Σύνολο έργων  αναλυτικά'!A338</f>
        <v>332</v>
      </c>
      <c r="B334" s="407" t="str">
        <f>'Σύνολο έργων  αναλυτικά'!B338</f>
        <v xml:space="preserve">2040122-Ε.Υ.Δ. Ε.Π. ΠΕΡΙΦΕΡΕΙΑΣ Βορείου Αιγαίου </v>
      </c>
      <c r="C334" s="408" t="str">
        <f>'Σύνολο έργων  αναλυτικά'!C338</f>
        <v>4041101-ΔΕΥΑ ΛΕΣΒΟΥ (ΜΥΤΙΛΗΝΗΣ)</v>
      </c>
      <c r="D334" s="406">
        <f>'Σύνολο έργων  αναλυτικά'!D338</f>
        <v>5010609</v>
      </c>
      <c r="E334" s="408" t="str">
        <f>'Σύνολο έργων  αναλυτικά'!E338</f>
        <v>ΕΣΩΤΕΡΙΚΑ ΔΙΚΤΥΑ ΥΔΡΕΥΣΗΣ ΟΙΚΙΣΜΩΝ ΜΑΝΤΑΜΑΔΟΥ, ΚΑΠΗΣ, ΚΛΕΙΟΥΣ, ΠΕΛΟΠΗΣ Δ.Ε. ΜΑΝΤΑΜΑΔΟΥ</v>
      </c>
      <c r="F334" s="407" t="str">
        <f>'Σύνολο έργων  αναλυτικά'!F338</f>
        <v xml:space="preserve">Βορείου Αιγαίου </v>
      </c>
      <c r="G334" s="409">
        <f>'Σύνολο έργων  αναλυτικά'!G338</f>
        <v>3465000</v>
      </c>
      <c r="H334" s="410">
        <f>'Σύνολο έργων  αναλυτικά'!H338</f>
        <v>0</v>
      </c>
      <c r="I334" s="411">
        <f>'Σύνολο έργων  αναλυτικά'!I338</f>
        <v>0</v>
      </c>
      <c r="J334" s="411">
        <f>'Σύνολο έργων  αναλυτικά'!J338</f>
        <v>0</v>
      </c>
      <c r="K334" s="410">
        <f>'Σύνολο έργων  αναλυτικά'!K338</f>
        <v>0</v>
      </c>
      <c r="L334" s="410">
        <f>'Σύνολο έργων  αναλυτικά'!L338</f>
        <v>3300000</v>
      </c>
      <c r="M334" s="410">
        <f>'Σύνολο έργων  αναλυτικά'!M338</f>
        <v>0</v>
      </c>
      <c r="N334" s="410">
        <f>'Σύνολο έργων  αναλυτικά'!N338</f>
        <v>0</v>
      </c>
      <c r="O334" s="412">
        <f>'Σύνολο έργων  αναλυτικά'!O338</f>
        <v>0</v>
      </c>
      <c r="P334" s="410">
        <f>'Σύνολο έργων  αναλυτικά'!P338</f>
        <v>165000</v>
      </c>
      <c r="Q334" s="413">
        <f>'Σύνολο έργων  αναλυτικά'!Q338</f>
        <v>1581427.82</v>
      </c>
      <c r="R334" s="413">
        <f>'Σύνολο έργων  αναλυτικά'!R338</f>
        <v>1500000</v>
      </c>
      <c r="S334" s="424">
        <f t="shared" si="17"/>
        <v>3465000</v>
      </c>
      <c r="T334" s="424">
        <f t="shared" si="18"/>
        <v>0</v>
      </c>
    </row>
    <row r="335" spans="1:20" s="6" customFormat="1" ht="40.5" customHeight="1" x14ac:dyDescent="0.25">
      <c r="A335" s="406">
        <f>'Σύνολο έργων  αναλυτικά'!A339</f>
        <v>333</v>
      </c>
      <c r="B335" s="407" t="str">
        <f>'Σύνολο έργων  αναλυτικά'!B339</f>
        <v xml:space="preserve">2040122-Ε.Υ.Δ. Ε.Π. ΠΕΡΙΦΕΡΕΙΑΣ Βορείου Αιγαίου </v>
      </c>
      <c r="C335" s="408" t="str">
        <f>'Σύνολο έργων  αναλυτικά'!C339</f>
        <v>40143059-ΔΗΜΟΣ ΑΝΑΤΟΛΙΚΗΣ ΣΑΜΟΥ</v>
      </c>
      <c r="D335" s="406">
        <f>'Σύνολο έργων  αναλυτικά'!D339</f>
        <v>5010666</v>
      </c>
      <c r="E335" s="408" t="str">
        <f>'Σύνολο έργων  αναλυτικά'!E339</f>
        <v>ΕΝΙΣΧΥΣΗ ΥΔΡΕΥΣΗΣ ΔΗΜΟΤΙΚΩΝ ΔΙΑΜΕΡΙΣΜΑΤΩΝ Δ.Ε. ΒΑΘΕΟΣ (ΣΑΜΟΥ-ΒΑΘΕΟΣ-ΠΑΛΑΙΟΚΑΣΤΡΟΥ )</v>
      </c>
      <c r="F335" s="407" t="str">
        <f>'Σύνολο έργων  αναλυτικά'!F339</f>
        <v xml:space="preserve">Βορείου Αιγαίου </v>
      </c>
      <c r="G335" s="409">
        <f>'Σύνολο έργων  αναλυτικά'!G339</f>
        <v>3918204.12</v>
      </c>
      <c r="H335" s="410">
        <f>'Σύνολο έργων  αναλυτικά'!H339</f>
        <v>0</v>
      </c>
      <c r="I335" s="411">
        <f>'Σύνολο έργων  αναλυτικά'!I339</f>
        <v>0</v>
      </c>
      <c r="J335" s="411">
        <f>'Σύνολο έργων  αναλυτικά'!J339</f>
        <v>3918204.12</v>
      </c>
      <c r="K335" s="410">
        <f>'Σύνολο έργων  αναλυτικά'!K339</f>
        <v>0</v>
      </c>
      <c r="L335" s="410">
        <f>'Σύνολο έργων  αναλυτικά'!L339</f>
        <v>0</v>
      </c>
      <c r="M335" s="410">
        <f>'Σύνολο έργων  αναλυτικά'!M339</f>
        <v>0</v>
      </c>
      <c r="N335" s="410">
        <f>'Σύνολο έργων  αναλυτικά'!N339</f>
        <v>0</v>
      </c>
      <c r="O335" s="412">
        <f>'Σύνολο έργων  αναλυτικά'!O339</f>
        <v>0</v>
      </c>
      <c r="P335" s="410">
        <f>'Σύνολο έργων  αναλυτικά'!P339</f>
        <v>0</v>
      </c>
      <c r="Q335" s="413">
        <f>'Σύνολο έργων  αναλυτικά'!Q339</f>
        <v>1918576.2</v>
      </c>
      <c r="R335" s="413">
        <f>'Σύνολο έργων  αναλυτικά'!R339</f>
        <v>1900000</v>
      </c>
      <c r="S335" s="424">
        <f t="shared" si="17"/>
        <v>3918204.12</v>
      </c>
      <c r="T335" s="424">
        <f t="shared" si="18"/>
        <v>0</v>
      </c>
    </row>
    <row r="336" spans="1:20" s="6" customFormat="1" ht="40.5" customHeight="1" x14ac:dyDescent="0.25">
      <c r="A336" s="406">
        <f>'Σύνολο έργων  αναλυτικά'!A340</f>
        <v>334</v>
      </c>
      <c r="B336" s="407" t="str">
        <f>'Σύνολο έργων  αναλυτικά'!B340</f>
        <v xml:space="preserve">2040122-Ε.Υ.Δ. Ε.Π. ΠΕΡΙΦΕΡΕΙΑΣ Βορείου Αιγαίου </v>
      </c>
      <c r="C336" s="408" t="str">
        <f>'Σύνολο έργων  αναλυτικά'!C340</f>
        <v>4041102-ΔΗΜΟΤΙΚΗ ΕΠΙΧΕΙΡΗΣΗ ΥΔΡΕΥΣΗΣ ΑΠΟΧΕΤΕΥΣΗΣ (ΔΕΥΑ) ΝΗΣΟΥ ΧΙΟΥ</v>
      </c>
      <c r="D336" s="406" t="str">
        <f>'Σύνολο έργων  αναλυτικά'!D340</f>
        <v>5011268</v>
      </c>
      <c r="E336" s="408" t="str">
        <f>'Σύνολο έργων  αναλυτικά'!E340</f>
        <v>ΣΥΣΤΗΜΑ ΑΦΑΛΑΤΩΣΗΣ 2.000 Κ.Μ/ΗΜΕΡΑ ΓΙΑ ΤΙΣ ΑΝΑΓΚΕΣ ΤΗΣ Δ.Ε. ΑΓΙΟΥ ΜΗΝΑ  ΔΗΜΟΥ ΧΙΟΥ</v>
      </c>
      <c r="F336" s="407" t="str">
        <f>'Σύνολο έργων  αναλυτικά'!F340</f>
        <v xml:space="preserve">Βορείου Αιγαίου </v>
      </c>
      <c r="G336" s="409">
        <f>'Σύνολο έργων  αναλυτικά'!G340</f>
        <v>3143178.4</v>
      </c>
      <c r="H336" s="410">
        <f>'Σύνολο έργων  αναλυτικά'!H340</f>
        <v>0</v>
      </c>
      <c r="I336" s="411">
        <f>'Σύνολο έργων  αναλυτικά'!I340</f>
        <v>3085000</v>
      </c>
      <c r="J336" s="411">
        <f>'Σύνολο έργων  αναλυτικά'!J340</f>
        <v>0</v>
      </c>
      <c r="K336" s="410">
        <f>'Σύνολο έργων  αναλυτικά'!K340</f>
        <v>0</v>
      </c>
      <c r="L336" s="410">
        <f>'Σύνολο έργων  αναλυτικά'!L340</f>
        <v>0</v>
      </c>
      <c r="M336" s="410">
        <f>'Σύνολο έργων  αναλυτικά'!M340</f>
        <v>0</v>
      </c>
      <c r="N336" s="410">
        <f>'Σύνολο έργων  αναλυτικά'!N340</f>
        <v>0</v>
      </c>
      <c r="O336" s="412">
        <f>'Σύνολο έργων  αναλυτικά'!O340</f>
        <v>0</v>
      </c>
      <c r="P336" s="410">
        <f>'Σύνολο έργων  αναλυτικά'!P340</f>
        <v>58178.400000000001</v>
      </c>
      <c r="Q336" s="413">
        <f>'Σύνολο έργων  αναλυτικά'!Q340</f>
        <v>1889417.64</v>
      </c>
      <c r="R336" s="413">
        <f>'Σύνολο έργων  αναλυτικά'!R340</f>
        <v>1800000</v>
      </c>
      <c r="S336" s="424">
        <f t="shared" si="17"/>
        <v>3143178.4</v>
      </c>
      <c r="T336" s="424">
        <f t="shared" si="18"/>
        <v>0</v>
      </c>
    </row>
    <row r="337" spans="1:20" s="6" customFormat="1" ht="40.5" customHeight="1" x14ac:dyDescent="0.25">
      <c r="A337" s="406">
        <f>'Σύνολο έργων  αναλυτικά'!A341</f>
        <v>335</v>
      </c>
      <c r="B337" s="407" t="str">
        <f>'Σύνολο έργων  αναλυτικά'!B341</f>
        <v xml:space="preserve">2040122-Ε.Υ.Δ. Ε.Π. ΠΕΡΙΦΕΡΕΙΑΣ Βορείου Αιγαίου </v>
      </c>
      <c r="C337" s="408" t="str">
        <f>'Σύνολο έργων  αναλυτικά'!C341</f>
        <v>40133125-ΔΗΜΟΣ ΛΗΜΝΟΥ</v>
      </c>
      <c r="D337" s="406">
        <f>'Σύνολο έργων  αναλυτικά'!D341</f>
        <v>5019144</v>
      </c>
      <c r="E337" s="408" t="str">
        <f>'Σύνολο έργων  αναλυτικά'!E341</f>
        <v>ΒΕΛΤΙΩΣΗ ΤΗΣ ΔΙΑΧΕΙΡΙΣΗΣ ΠΟΣΙΜΟΥ ΥΔΑΤΟΣ ΣΤΟΥΣ ΟΙΚΙΣΜΟΥΣ ΚΟΝΤΟΠΟΥΛΙΟΥ ΚΑΙ ΜΟΥΔΡΟΥ, ΤΗΣ ΔΗΜΟΤΙΚΗΣ ΕΝΟΤΗΤΑΣ ΜΟΥΔΡΟΥ</v>
      </c>
      <c r="F337" s="407" t="str">
        <f>'Σύνολο έργων  αναλυτικά'!F341</f>
        <v xml:space="preserve">Βορείου Αιγαίου </v>
      </c>
      <c r="G337" s="409">
        <f>'Σύνολο έργων  αναλυτικά'!G341</f>
        <v>821153.85000000009</v>
      </c>
      <c r="H337" s="410">
        <f>'Σύνολο έργων  αναλυτικά'!H341</f>
        <v>0</v>
      </c>
      <c r="I337" s="411">
        <f>'Σύνολο έργων  αναλυτικά'!I341</f>
        <v>0</v>
      </c>
      <c r="J337" s="411">
        <f>'Σύνολο έργων  αναλυτικά'!J341</f>
        <v>0</v>
      </c>
      <c r="K337" s="410">
        <f>'Σύνολο έργων  αναλυτικά'!K341</f>
        <v>0</v>
      </c>
      <c r="L337" s="410">
        <f>'Σύνολο έργων  αναλυτικά'!L341</f>
        <v>782051.29</v>
      </c>
      <c r="M337" s="410">
        <f>'Σύνολο έργων  αναλυτικά'!M341</f>
        <v>0</v>
      </c>
      <c r="N337" s="410">
        <f>'Σύνολο έργων  αναλυτικά'!N341</f>
        <v>0</v>
      </c>
      <c r="O337" s="412">
        <f>'Σύνολο έργων  αναλυτικά'!O341</f>
        <v>0</v>
      </c>
      <c r="P337" s="410">
        <f>'Σύνολο έργων  αναλυτικά'!P341</f>
        <v>39102.559999999998</v>
      </c>
      <c r="Q337" s="413">
        <f>'Σύνολο έργων  αναλυτικά'!Q341</f>
        <v>424576.17</v>
      </c>
      <c r="R337" s="413">
        <f>'Σύνολο έργων  αναλυτικά'!R341</f>
        <v>430000</v>
      </c>
      <c r="S337" s="424">
        <f t="shared" si="17"/>
        <v>821153.85000000009</v>
      </c>
      <c r="T337" s="424">
        <f t="shared" si="18"/>
        <v>0</v>
      </c>
    </row>
    <row r="338" spans="1:20" s="6" customFormat="1" ht="40.5" customHeight="1" x14ac:dyDescent="0.25">
      <c r="A338" s="406">
        <f>'Σύνολο έργων  αναλυτικά'!A342</f>
        <v>336</v>
      </c>
      <c r="B338" s="407" t="str">
        <f>'Σύνολο έργων  αναλυτικά'!B342</f>
        <v xml:space="preserve">2040122-Ε.Υ.Δ. Ε.Π. ΠΕΡΙΦΕΡΕΙΑΣ Βορείου Αιγαίου </v>
      </c>
      <c r="C338" s="408" t="str">
        <f>'Σύνολο έργων  αναλυτικά'!C342</f>
        <v>40151070-ΔΗΜΟΣ ΧΙΟΥ</v>
      </c>
      <c r="D338" s="406">
        <f>'Σύνολο έργων  αναλυτικά'!D342</f>
        <v>5019438</v>
      </c>
      <c r="E338" s="408" t="str">
        <f>'Σύνολο έργων  αναλυτικά'!E342</f>
        <v>Έργα υποδομής διαχείρισης ακαθάρτων, ομβρίων και ύδρευσης Ψαρών</v>
      </c>
      <c r="F338" s="407" t="str">
        <f>'Σύνολο έργων  αναλυτικά'!F342</f>
        <v xml:space="preserve">Βορείου Αιγαίου </v>
      </c>
      <c r="G338" s="409">
        <f>'Σύνολο έργων  αναλυτικά'!G342</f>
        <v>2335104.7200000002</v>
      </c>
      <c r="H338" s="410">
        <f>'Σύνολο έργων  αναλυτικά'!H342</f>
        <v>0</v>
      </c>
      <c r="I338" s="411">
        <f>'Σύνολο έργων  αναλυτικά'!I342</f>
        <v>0</v>
      </c>
      <c r="J338" s="411">
        <f>'Σύνολο έργων  αναλυτικά'!J342</f>
        <v>0</v>
      </c>
      <c r="K338" s="410">
        <f>'Σύνολο έργων  αναλυτικά'!K342</f>
        <v>0</v>
      </c>
      <c r="L338" s="410">
        <f>'Σύνολο έργων  αναλυτικά'!L342</f>
        <v>2051282.05</v>
      </c>
      <c r="M338" s="410">
        <f>'Σύνολο έργων  αναλυτικά'!M342</f>
        <v>0</v>
      </c>
      <c r="N338" s="410">
        <f>'Σύνολο έργων  αναλυτικά'!N342</f>
        <v>0</v>
      </c>
      <c r="O338" s="412">
        <f>'Σύνολο έργων  αναλυτικά'!O342</f>
        <v>0</v>
      </c>
      <c r="P338" s="410">
        <f>'Σύνολο έργων  αναλυτικά'!P342</f>
        <v>283822.67</v>
      </c>
      <c r="Q338" s="413">
        <f>'Σύνολο έργων  αναλυτικά'!Q342</f>
        <v>212053.373544</v>
      </c>
      <c r="R338" s="413">
        <f>'Σύνολο έργων  αναλυτικά'!R342</f>
        <v>220000</v>
      </c>
      <c r="S338" s="424">
        <f t="shared" si="17"/>
        <v>2335104.7200000002</v>
      </c>
      <c r="T338" s="424">
        <f t="shared" si="18"/>
        <v>0</v>
      </c>
    </row>
    <row r="339" spans="1:20" s="6" customFormat="1" ht="40.5" customHeight="1" x14ac:dyDescent="0.25">
      <c r="A339" s="406">
        <f>'Σύνολο έργων  αναλυτικά'!A343</f>
        <v>337</v>
      </c>
      <c r="B339" s="407" t="str">
        <f>'Σύνολο έργων  αναλυτικά'!B343</f>
        <v xml:space="preserve">2040122-Ε.Υ.Δ. Ε.Π. ΠΕΡΙΦΕΡΕΙΑΣ Βορείου Αιγαίου </v>
      </c>
      <c r="C339" s="408" t="str">
        <f>'Σύνολο έργων  αναλυτικά'!C343</f>
        <v>40143059-ΔΗΜΟΣ ΑΝΑΤΟΛΙΚΗΣ ΣΑΜΟΥ</v>
      </c>
      <c r="D339" s="406">
        <f>'Σύνολο έργων  αναλυτικά'!D343</f>
        <v>5042989</v>
      </c>
      <c r="E339" s="408" t="str">
        <f>'Σύνολο έργων  αναλυτικά'!E343</f>
        <v>ΕΠΕΚΤΑΣΗ  ΣΧΕΔΙΟΥ ΑΣΦΑΛΕΙΑΣ ΝΕΡΟΥ ΣΤΗ ΝΗΣΟ ΣΑΜΟ</v>
      </c>
      <c r="F339" s="407" t="str">
        <f>'Σύνολο έργων  αναλυτικά'!F343</f>
        <v xml:space="preserve">Βορείου Αιγαίου </v>
      </c>
      <c r="G339" s="409">
        <f>'Σύνολο έργων  αναλυτικά'!G343</f>
        <v>182636.1</v>
      </c>
      <c r="H339" s="410">
        <f>'Σύνολο έργων  αναλυτικά'!H343</f>
        <v>0</v>
      </c>
      <c r="I339" s="411">
        <f>'Σύνολο έργων  αναλυτικά'!I343</f>
        <v>0</v>
      </c>
      <c r="J339" s="411">
        <f>'Σύνολο έργων  αναλυτικά'!J343</f>
        <v>0</v>
      </c>
      <c r="K339" s="410">
        <f>'Σύνολο έργων  αναλυτικά'!K343</f>
        <v>0</v>
      </c>
      <c r="L339" s="410">
        <f>'Σύνολο έργων  αναλυτικά'!L343</f>
        <v>0</v>
      </c>
      <c r="M339" s="410">
        <f>'Σύνολο έργων  αναλυτικά'!M343</f>
        <v>0</v>
      </c>
      <c r="N339" s="410">
        <f>'Σύνολο έργων  αναλυτικά'!N343</f>
        <v>182636.1</v>
      </c>
      <c r="O339" s="412">
        <f>'Σύνολο έργων  αναλυτικά'!O343</f>
        <v>0</v>
      </c>
      <c r="P339" s="410">
        <f>'Σύνολο έργων  αναλυτικά'!P343</f>
        <v>0</v>
      </c>
      <c r="Q339" s="413">
        <f>'Σύνολο έργων  αναλυτικά'!Q343</f>
        <v>0</v>
      </c>
      <c r="R339" s="413">
        <f>'Σύνολο έργων  αναλυτικά'!R343</f>
        <v>95000</v>
      </c>
      <c r="S339" s="424">
        <f t="shared" si="17"/>
        <v>182636.1</v>
      </c>
      <c r="T339" s="424">
        <f t="shared" si="18"/>
        <v>0</v>
      </c>
    </row>
    <row r="340" spans="1:20" s="6" customFormat="1" ht="40.5" customHeight="1" x14ac:dyDescent="0.25">
      <c r="A340" s="406">
        <f>'Σύνολο έργων  αναλυτικά'!A344</f>
        <v>338</v>
      </c>
      <c r="B340" s="407" t="str">
        <f>'Σύνολο έργων  αναλυτικά'!B344</f>
        <v xml:space="preserve">2040122-Ε.Υ.Δ. Ε.Π. ΠΕΡΙΦΕΡΕΙΑΣ Βορείου Αιγαίου </v>
      </c>
      <c r="C340" s="408" t="str">
        <f>'Σύνολο έργων  αναλυτικά'!C344</f>
        <v>4041101-ΔΕΥΑ ΛΕΣΒΟΥ (ΜΥΤΙΛΗΝΗΣ)</v>
      </c>
      <c r="D340" s="406">
        <f>'Σύνολο έργων  αναλυτικά'!D344</f>
        <v>5043323</v>
      </c>
      <c r="E340" s="408" t="str">
        <f>'Σύνολο έργων  αναλυτικά'!E344</f>
        <v>ΥΛΟΠΟΙΗΣΗ ΣΧΕΔΙΟΥ ΑΣΦΑΛΕΙΑΣ ΝΕΡΟΥ ΝΗΣΟΥ ΛΕΣΒΟΥ</v>
      </c>
      <c r="F340" s="407" t="str">
        <f>'Σύνολο έργων  αναλυτικά'!F344</f>
        <v xml:space="preserve">Βορείου Αιγαίου </v>
      </c>
      <c r="G340" s="409">
        <f>'Σύνολο έργων  αναλυτικά'!G344</f>
        <v>473051.76</v>
      </c>
      <c r="H340" s="410">
        <f>'Σύνολο έργων  αναλυτικά'!H344</f>
        <v>0</v>
      </c>
      <c r="I340" s="411">
        <f>'Σύνολο έργων  αναλυτικά'!I344</f>
        <v>0</v>
      </c>
      <c r="J340" s="411">
        <f>'Σύνολο έργων  αναλυτικά'!J344</f>
        <v>0</v>
      </c>
      <c r="K340" s="410">
        <f>'Σύνολο έργων  αναλυτικά'!K344</f>
        <v>0</v>
      </c>
      <c r="L340" s="410">
        <f>'Σύνολο έργων  αναλυτικά'!L344</f>
        <v>0</v>
      </c>
      <c r="M340" s="410">
        <f>'Σύνολο έργων  αναλυτικά'!M344</f>
        <v>0</v>
      </c>
      <c r="N340" s="410">
        <f>'Σύνολο έργων  αναλυτικά'!N344</f>
        <v>473051.76</v>
      </c>
      <c r="O340" s="412">
        <f>'Σύνολο έργων  αναλυτικά'!O344</f>
        <v>0</v>
      </c>
      <c r="P340" s="410">
        <f>'Σύνολο έργων  αναλυτικά'!P344</f>
        <v>0</v>
      </c>
      <c r="Q340" s="413">
        <f>'Σύνολο έργων  αναλυτικά'!Q344</f>
        <v>0</v>
      </c>
      <c r="R340" s="413">
        <f>'Σύνολο έργων  αναλυτικά'!R344</f>
        <v>250000</v>
      </c>
      <c r="S340" s="424">
        <f t="shared" si="17"/>
        <v>473051.76</v>
      </c>
      <c r="T340" s="424">
        <f t="shared" si="18"/>
        <v>0</v>
      </c>
    </row>
    <row r="341" spans="1:20" s="6" customFormat="1" ht="40.5" customHeight="1" x14ac:dyDescent="0.25">
      <c r="A341" s="406">
        <f>'Σύνολο έργων  αναλυτικά'!A345</f>
        <v>339</v>
      </c>
      <c r="B341" s="407" t="str">
        <f>'Σύνολο έργων  αναλυτικά'!B345</f>
        <v xml:space="preserve">2040122-Ε.Υ.Δ. Ε.Π. ΠΕΡΙΦΕΡΕΙΑΣ Βορείου Αιγαίου </v>
      </c>
      <c r="C341" s="408" t="str">
        <f>'Σύνολο έργων  αναλυτικά'!C345</f>
        <v>4041102-ΔΗΜΟΤΙΚΗ ΕΠΙΧΕΙΡΗΣΗ ΥΔΡΕΥΣΗΣ ΑΠΟΧΕΤΕΥΣΗΣ (ΔΕΥΑ) ΝΗΣΟΥ ΧΙΟΥ</v>
      </c>
      <c r="D341" s="406">
        <f>'Σύνολο έργων  αναλυτικά'!D345</f>
        <v>5044327</v>
      </c>
      <c r="E341" s="408" t="str">
        <f>'Σύνολο έργων  αναλυτικά'!E345</f>
        <v>Υλοποίηση Σχεδίου Ασφάλειας Νερού Δ.Ε.Υ.Α. Ν. Χίου</v>
      </c>
      <c r="F341" s="407" t="str">
        <f>'Σύνολο έργων  αναλυτικά'!F345</f>
        <v xml:space="preserve">Βορείου Αιγαίου </v>
      </c>
      <c r="G341" s="409">
        <f>'Σύνολο έργων  αναλυτικά'!G345</f>
        <v>212480.83</v>
      </c>
      <c r="H341" s="410">
        <f>'Σύνολο έργων  αναλυτικά'!H345</f>
        <v>0</v>
      </c>
      <c r="I341" s="411">
        <f>'Σύνολο έργων  αναλυτικά'!I345</f>
        <v>0</v>
      </c>
      <c r="J341" s="411">
        <f>'Σύνολο έργων  αναλυτικά'!J345</f>
        <v>0</v>
      </c>
      <c r="K341" s="410">
        <f>'Σύνολο έργων  αναλυτικά'!K345</f>
        <v>0</v>
      </c>
      <c r="L341" s="410">
        <f>'Σύνολο έργων  αναλυτικά'!L345</f>
        <v>0</v>
      </c>
      <c r="M341" s="410">
        <f>'Σύνολο έργων  αναλυτικά'!M345</f>
        <v>0</v>
      </c>
      <c r="N341" s="410">
        <f>'Σύνολο έργων  αναλυτικά'!N345</f>
        <v>212480.83</v>
      </c>
      <c r="O341" s="412">
        <f>'Σύνολο έργων  αναλυτικά'!O345</f>
        <v>0</v>
      </c>
      <c r="P341" s="410">
        <f>'Σύνολο έργων  αναλυτικά'!P345</f>
        <v>0</v>
      </c>
      <c r="Q341" s="413">
        <f>'Σύνολο έργων  αναλυτικά'!Q345</f>
        <v>0</v>
      </c>
      <c r="R341" s="413">
        <f>'Σύνολο έργων  αναλυτικά'!R345</f>
        <v>110000</v>
      </c>
      <c r="S341" s="424">
        <f t="shared" si="17"/>
        <v>212480.83</v>
      </c>
      <c r="T341" s="424">
        <f t="shared" si="18"/>
        <v>0</v>
      </c>
    </row>
    <row r="342" spans="1:20" s="6" customFormat="1" ht="40.5" customHeight="1" x14ac:dyDescent="0.25">
      <c r="A342" s="406">
        <f>'Σύνολο έργων  αναλυτικά'!A346</f>
        <v>340</v>
      </c>
      <c r="B342" s="407" t="str">
        <f>'Σύνολο έργων  αναλυτικά'!B346</f>
        <v xml:space="preserve">2040122-Ε.Υ.Δ. Ε.Π. ΠΕΡΙΦΕΡΕΙΑΣ Βορείου Αιγαίου </v>
      </c>
      <c r="C342" s="408" t="str">
        <f>'Σύνολο έργων  αναλυτικά'!C346</f>
        <v>4041102-ΔΗΜΟΤΙΚΗ ΕΠΙΧΕΙΡΗΣΗ ΥΔΡΕΥΣΗΣ ΑΠΟΧΕΤΕΥΣΗΣ (ΔΕΥΑ) ΝΗΣΟΥ ΧΙΟΥ</v>
      </c>
      <c r="D342" s="406">
        <f>'Σύνολο έργων  αναλυτικά'!D346</f>
        <v>5044964</v>
      </c>
      <c r="E342" s="408" t="str">
        <f>'Σύνολο έργων  αναλυτικά'!E346</f>
        <v>ΣΥΣΤΗΜΑ ΑΦΑΛΑΤΩΣΗΣ 2.000 Κ.Μ/ΗΜΕΡΑ ΓΙΑ ΤΙΣ ΑΝΑΓΚΕΣ ΤΗΣ Δ.Ε. ΧΙΟΥ</v>
      </c>
      <c r="F342" s="407" t="str">
        <f>'Σύνολο έργων  αναλυτικά'!F346</f>
        <v xml:space="preserve">Βορείου Αιγαίου </v>
      </c>
      <c r="G342" s="409">
        <f>'Σύνολο έργων  αναλυτικά'!G346</f>
        <v>3273426.65</v>
      </c>
      <c r="H342" s="410">
        <f>'Σύνολο έργων  αναλυτικά'!H346</f>
        <v>0</v>
      </c>
      <c r="I342" s="411">
        <f>'Σύνολο έργων  αναλυτικά'!I346</f>
        <v>3085000</v>
      </c>
      <c r="J342" s="411">
        <f>'Σύνολο έργων  αναλυτικά'!J346</f>
        <v>0</v>
      </c>
      <c r="K342" s="410">
        <f>'Σύνολο έργων  αναλυτικά'!K346</f>
        <v>0</v>
      </c>
      <c r="L342" s="410">
        <f>'Σύνολο έργων  αναλυτικά'!L346</f>
        <v>0</v>
      </c>
      <c r="M342" s="410">
        <f>'Σύνολο έργων  αναλυτικά'!M346</f>
        <v>0</v>
      </c>
      <c r="N342" s="410">
        <f>'Σύνολο έργων  αναλυτικά'!N346</f>
        <v>0</v>
      </c>
      <c r="O342" s="412">
        <f>'Σύνολο έργων  αναλυτικά'!O346</f>
        <v>0</v>
      </c>
      <c r="P342" s="410">
        <f>'Σύνολο έργων  αναλυτικά'!P346</f>
        <v>188426.65</v>
      </c>
      <c r="Q342" s="413">
        <f>'Σύνολο έργων  αναλυτικά'!Q346</f>
        <v>120000</v>
      </c>
      <c r="R342" s="413">
        <f>'Σύνολο έργων  αναλυτικά'!R346</f>
        <v>1850000</v>
      </c>
      <c r="S342" s="424">
        <f t="shared" si="17"/>
        <v>3273426.65</v>
      </c>
      <c r="T342" s="424">
        <f t="shared" si="18"/>
        <v>0</v>
      </c>
    </row>
    <row r="343" spans="1:20" s="6" customFormat="1" ht="40.5" customHeight="1" x14ac:dyDescent="0.25">
      <c r="A343" s="406">
        <f>'Σύνολο έργων  αναλυτικά'!A347</f>
        <v>341</v>
      </c>
      <c r="B343" s="407" t="str">
        <f>'Σύνολο έργων  αναλυτικά'!B347</f>
        <v xml:space="preserve">2040122-Ε.Υ.Δ. Ε.Π. ΠΕΡΙΦΕΡΕΙΑΣ Βορείου Αιγαίου </v>
      </c>
      <c r="C343" s="408" t="str">
        <f>'Σύνολο έργων  αναλυτικά'!C347</f>
        <v xml:space="preserve">2010011-Βορείου Αιγαίου </v>
      </c>
      <c r="D343" s="406">
        <f>'Σύνολο έργων  αναλυτικά'!D347</f>
        <v>5045002</v>
      </c>
      <c r="E343" s="408" t="str">
        <f>'Σύνολο έργων  αναλυτικά'!E347</f>
        <v>ΕΞΩΤΕΡΙΚΟ ΔΙΚΤΥΟ ΥΔΡΕΥΣΗΣ ΟΙΚΙΣΜΟΥ ΦΟΥΡΝΩΝ</v>
      </c>
      <c r="F343" s="407" t="str">
        <f>'Σύνολο έργων  αναλυτικά'!F347</f>
        <v xml:space="preserve">Βορείου Αιγαίου </v>
      </c>
      <c r="G343" s="409">
        <f>'Σύνολο έργων  αναλυτικά'!G347</f>
        <v>161290.32999999999</v>
      </c>
      <c r="H343" s="410">
        <f>'Σύνολο έργων  αναλυτικά'!H347</f>
        <v>0</v>
      </c>
      <c r="I343" s="411">
        <f>'Σύνολο έργων  αναλυτικά'!I347</f>
        <v>0</v>
      </c>
      <c r="J343" s="411">
        <f>'Σύνολο έργων  αναλυτικά'!J347</f>
        <v>161290.32999999999</v>
      </c>
      <c r="K343" s="410">
        <f>'Σύνολο έργων  αναλυτικά'!K347</f>
        <v>0</v>
      </c>
      <c r="L343" s="410">
        <f>'Σύνολο έργων  αναλυτικά'!L347</f>
        <v>0</v>
      </c>
      <c r="M343" s="410">
        <f>'Σύνολο έργων  αναλυτικά'!M347</f>
        <v>0</v>
      </c>
      <c r="N343" s="410">
        <f>'Σύνολο έργων  αναλυτικά'!N347</f>
        <v>0</v>
      </c>
      <c r="O343" s="412">
        <f>'Σύνολο έργων  αναλυτικά'!O347</f>
        <v>0</v>
      </c>
      <c r="P343" s="410">
        <f>'Σύνολο έργων  αναλυτικά'!P347</f>
        <v>0</v>
      </c>
      <c r="Q343" s="413">
        <f>'Σύνολο έργων  αναλυτικά'!Q347</f>
        <v>0</v>
      </c>
      <c r="R343" s="413">
        <f>'Σύνολο έργων  αναλυτικά'!R347</f>
        <v>80000</v>
      </c>
      <c r="S343" s="424">
        <f t="shared" si="17"/>
        <v>161290.32999999999</v>
      </c>
      <c r="T343" s="424">
        <f t="shared" si="18"/>
        <v>0</v>
      </c>
    </row>
    <row r="344" spans="1:20" s="6" customFormat="1" ht="40.5" customHeight="1" x14ac:dyDescent="0.25">
      <c r="A344" s="406">
        <f>'Σύνολο έργων  αναλυτικά'!A348</f>
        <v>342</v>
      </c>
      <c r="B344" s="407" t="str">
        <f>'Σύνολο έργων  αναλυτικά'!B348</f>
        <v xml:space="preserve">2040122-Ε.Υ.Δ. Ε.Π. ΠΕΡΙΦΕΡΕΙΑΣ Βορείου Αιγαίου </v>
      </c>
      <c r="C344" s="408" t="str">
        <f>'Σύνολο έργων  αναλυτικά'!C348</f>
        <v>40133125-ΔΗΜΟΣ ΛΗΜΝΟΥ</v>
      </c>
      <c r="D344" s="406">
        <f>'Σύνολο έργων  αναλυτικά'!D348</f>
        <v>5045878</v>
      </c>
      <c r="E344" s="408" t="str">
        <f>'Σύνολο έργων  αναλυτικά'!E348</f>
        <v>ΥΛΟΠΟΙΗΣΗ ΣΧΕΔΙΟΥ ΑΣΦΑΛΕΙΑΣ ΝΕΡΟΥ ΥΠΟΛΕΙΠΟΜΕΝΩΝ ΟΙΚΙΣΜΩΝ ΤΟΥ ΔΗΜΟΥ ΛΗΜΝΟΥ</v>
      </c>
      <c r="F344" s="407" t="str">
        <f>'Σύνολο έργων  αναλυτικά'!F348</f>
        <v xml:space="preserve">Βορείου Αιγαίου </v>
      </c>
      <c r="G344" s="409">
        <f>'Σύνολο έργων  αναλυτικά'!G348</f>
        <v>237666.13</v>
      </c>
      <c r="H344" s="410">
        <f>'Σύνολο έργων  αναλυτικά'!H348</f>
        <v>0</v>
      </c>
      <c r="I344" s="411">
        <f>'Σύνολο έργων  αναλυτικά'!I348</f>
        <v>0</v>
      </c>
      <c r="J344" s="411">
        <f>'Σύνολο έργων  αναλυτικά'!J348</f>
        <v>0</v>
      </c>
      <c r="K344" s="410">
        <f>'Σύνολο έργων  αναλυτικά'!K348</f>
        <v>0</v>
      </c>
      <c r="L344" s="410">
        <f>'Σύνολο έργων  αναλυτικά'!L348</f>
        <v>0</v>
      </c>
      <c r="M344" s="410">
        <f>'Σύνολο έργων  αναλυτικά'!M348</f>
        <v>0</v>
      </c>
      <c r="N344" s="410">
        <f>'Σύνολο έργων  αναλυτικά'!N348</f>
        <v>237666.13</v>
      </c>
      <c r="O344" s="412">
        <f>'Σύνολο έργων  αναλυτικά'!O348</f>
        <v>0</v>
      </c>
      <c r="P344" s="410">
        <f>'Σύνολο έργων  αναλυτικά'!P348</f>
        <v>0</v>
      </c>
      <c r="Q344" s="413">
        <f>'Σύνολο έργων  αναλυτικά'!Q348</f>
        <v>0</v>
      </c>
      <c r="R344" s="413">
        <f>'Σύνολο έργων  αναλυτικά'!R348</f>
        <v>150000</v>
      </c>
      <c r="S344" s="424">
        <f t="shared" si="17"/>
        <v>237666.13</v>
      </c>
      <c r="T344" s="424">
        <f t="shared" si="18"/>
        <v>0</v>
      </c>
    </row>
    <row r="345" spans="1:20" s="6" customFormat="1" ht="40.5" customHeight="1" x14ac:dyDescent="0.25">
      <c r="A345" s="406">
        <f>'Σύνολο έργων  αναλυτικά'!A349</f>
        <v>343</v>
      </c>
      <c r="B345" s="407" t="str">
        <f>'Σύνολο έργων  αναλυτικά'!B349</f>
        <v xml:space="preserve">2040122-Ε.Υ.Δ. Ε.Π. ΠΕΡΙΦΕΡΕΙΑΣ Βορείου Αιγαίου </v>
      </c>
      <c r="C345" s="408" t="str">
        <f>'Σύνολο έργων  αναλυτικά'!C349</f>
        <v>4041146-ΑΠΟΚΕΝΤΡΩΜΕΝΗ ΔΙΟΙΚΗΣΗ ΑΙΓΑΙΟΥ</v>
      </c>
      <c r="D345" s="406">
        <f>'Σύνολο έργων  αναλυτικά'!D349</f>
        <v>5046482</v>
      </c>
      <c r="E345" s="408" t="str">
        <f>'Σύνολο έργων  αναλυτικά'!E349</f>
        <v>Καθορισμός και οριοθέτηση περιοχών Υπόγειων Υδατικών Συστημάτων της Π.Β.Α., που παρουσιάζουν κακή ποιοτική κατάσταση λόγω υφαλμύρινσης</v>
      </c>
      <c r="F345" s="407" t="str">
        <f>'Σύνολο έργων  αναλυτικά'!F349</f>
        <v xml:space="preserve">Βορείου Αιγαίου </v>
      </c>
      <c r="G345" s="409">
        <f>'Σύνολο έργων  αναλυτικά'!G349</f>
        <v>1105582</v>
      </c>
      <c r="H345" s="410">
        <f>'Σύνολο έργων  αναλυτικά'!H349</f>
        <v>0</v>
      </c>
      <c r="I345" s="411">
        <f>'Σύνολο έργων  αναλυτικά'!I349</f>
        <v>0</v>
      </c>
      <c r="J345" s="411">
        <f>'Σύνολο έργων  αναλυτικά'!J349</f>
        <v>0</v>
      </c>
      <c r="K345" s="410">
        <f>'Σύνολο έργων  αναλυτικά'!K349</f>
        <v>0</v>
      </c>
      <c r="L345" s="410">
        <f>'Σύνολο έργων  αναλυτικά'!L349</f>
        <v>0</v>
      </c>
      <c r="M345" s="410">
        <f>'Σύνολο έργων  αναλυτικά'!M349</f>
        <v>0</v>
      </c>
      <c r="N345" s="410">
        <f>'Σύνολο έργων  αναλυτικά'!N349</f>
        <v>1105582</v>
      </c>
      <c r="O345" s="412">
        <f>'Σύνολο έργων  αναλυτικά'!O349</f>
        <v>0</v>
      </c>
      <c r="P345" s="410">
        <f>'Σύνολο έργων  αναλυτικά'!P349</f>
        <v>0</v>
      </c>
      <c r="Q345" s="413">
        <f>'Σύνολο έργων  αναλυτικά'!Q349</f>
        <v>0</v>
      </c>
      <c r="R345" s="413">
        <f>'Σύνολο έργων  αναλυτικά'!R349</f>
        <v>0</v>
      </c>
      <c r="S345" s="424">
        <f t="shared" si="17"/>
        <v>1105582</v>
      </c>
      <c r="T345" s="424">
        <f t="shared" si="18"/>
        <v>0</v>
      </c>
    </row>
    <row r="346" spans="1:20" s="6" customFormat="1" ht="40.5" customHeight="1" x14ac:dyDescent="0.25">
      <c r="A346" s="406">
        <f>'Σύνολο έργων  αναλυτικά'!A350</f>
        <v>344</v>
      </c>
      <c r="B346" s="407" t="str">
        <f>'Σύνολο έργων  αναλυτικά'!B350</f>
        <v>2040124-Ε.Υ.Δ. Ε.Π. ΠΕΡΙΦΕΡΕΙΑΣ ΚΡΗΤΗΣ</v>
      </c>
      <c r="C346" s="408" t="str">
        <f>'Σύνολο έργων  αναλυτικά'!C350</f>
        <v>40117222-ΔΗΜΟΣ ΑΡΧΑΝΩΝ - ΑΣΤΕΡΟΥΣΙΩΝ</v>
      </c>
      <c r="D346" s="406">
        <f>'Σύνολο έργων  αναλυτικά'!D350</f>
        <v>5007870</v>
      </c>
      <c r="E346" s="408" t="str">
        <f>'Σύνολο έργων  αναλυτικά'!E350</f>
        <v>ΑΝΤΙΚΑΤΑΣΤΑΣΗ ΔΙΚΤΥΩΝ ΥΔΡΕΥΣΗΣ ΚΑΤΑΣΚΕΥΑΣΜΕΝΩΝ ΑΠΟ ΕΠΙΚΙΝΔΥΝΑ ΥΛΙΚΑ ΔΗΜΟΥ ΑΡΧΑΝΩΝ - ΑΣΤΕΡΟΥΣΙΩΝ</v>
      </c>
      <c r="F346" s="407" t="str">
        <f>'Σύνολο έργων  αναλυτικά'!F350</f>
        <v xml:space="preserve">Κρήτης </v>
      </c>
      <c r="G346" s="409">
        <f>'Σύνολο έργων  αναλυτικά'!G350</f>
        <v>361400</v>
      </c>
      <c r="H346" s="410">
        <f>'Σύνολο έργων  αναλυτικά'!H350</f>
        <v>0</v>
      </c>
      <c r="I346" s="411">
        <f>'Σύνολο έργων  αναλυτικά'!I350</f>
        <v>0</v>
      </c>
      <c r="J346" s="411">
        <f>'Σύνολο έργων  αναλυτικά'!J350</f>
        <v>169050</v>
      </c>
      <c r="K346" s="410">
        <f>'Σύνολο έργων  αναλυτικά'!K350</f>
        <v>0</v>
      </c>
      <c r="L346" s="410">
        <f>'Σύνολο έργων  αναλυτικά'!L350</f>
        <v>169050</v>
      </c>
      <c r="M346" s="410">
        <f>'Σύνολο έργων  αναλυτικά'!M350</f>
        <v>0</v>
      </c>
      <c r="N346" s="410">
        <f>'Σύνολο έργων  αναλυτικά'!N350</f>
        <v>0</v>
      </c>
      <c r="O346" s="412">
        <f>'Σύνολο έργων  αναλυτικά'!O350</f>
        <v>0</v>
      </c>
      <c r="P346" s="410">
        <f>'Σύνολο έργων  αναλυτικά'!P350</f>
        <v>23300</v>
      </c>
      <c r="Q346" s="413">
        <f>'Σύνολο έργων  αναλυτικά'!Q350</f>
        <v>361400</v>
      </c>
      <c r="R346" s="413">
        <f>'Σύνολο έργων  αναλυτικά'!R350</f>
        <v>350000</v>
      </c>
      <c r="S346" s="424">
        <f t="shared" si="17"/>
        <v>361400</v>
      </c>
      <c r="T346" s="424">
        <f t="shared" si="18"/>
        <v>0</v>
      </c>
    </row>
    <row r="347" spans="1:20" s="6" customFormat="1" ht="40.5" customHeight="1" x14ac:dyDescent="0.25">
      <c r="A347" s="406">
        <f>'Σύνολο έργων  αναλυτικά'!A351</f>
        <v>345</v>
      </c>
      <c r="B347" s="407" t="str">
        <f>'Σύνολο έργων  αναλυτικά'!B351</f>
        <v>2040124-Ε.Υ.Δ. Ε.Π. ΠΕΡΙΦΕΡΕΙΑΣ ΚΡΗΤΗΣ</v>
      </c>
      <c r="C347" s="408" t="str">
        <f>'Σύνολο έργων  αναλυτικά'!C351</f>
        <v>4041302-ΔΕΥΑ  ΗΡΑΚΛΕΙΟΥ (ΔΕΥΑΗ)</v>
      </c>
      <c r="D347" s="406">
        <f>'Σύνολο έργων  αναλυτικά'!D351</f>
        <v>5007955</v>
      </c>
      <c r="E347" s="408" t="str">
        <f>'Σύνολο έργων  αναλυτικά'!E351</f>
        <v>Αντικατάσταση δικτύων ύδρευσης στις περιοχές Μασταμπάς - Θέρισσος στην πόλη Ηρακλείου</v>
      </c>
      <c r="F347" s="407" t="str">
        <f>'Σύνολο έργων  αναλυτικά'!F351</f>
        <v xml:space="preserve">Κρήτης </v>
      </c>
      <c r="G347" s="409">
        <f>'Σύνολο έργων  αναλυτικά'!G351</f>
        <v>1463743</v>
      </c>
      <c r="H347" s="410">
        <f>'Σύνολο έργων  αναλυτικά'!H351</f>
        <v>0</v>
      </c>
      <c r="I347" s="411">
        <f>'Σύνολο έργων  αναλυτικά'!I351</f>
        <v>0</v>
      </c>
      <c r="J347" s="411">
        <f>'Σύνολο έργων  αναλυτικά'!J351</f>
        <v>0</v>
      </c>
      <c r="K347" s="410">
        <f>'Σύνολο έργων  αναλυτικά'!K351</f>
        <v>0</v>
      </c>
      <c r="L347" s="410">
        <f>'Σύνολο έργων  αναλυτικά'!L351</f>
        <v>1394063</v>
      </c>
      <c r="M347" s="410">
        <f>'Σύνολο έργων  αναλυτικά'!M351</f>
        <v>0</v>
      </c>
      <c r="N347" s="410">
        <f>'Σύνολο έργων  αναλυτικά'!N351</f>
        <v>0</v>
      </c>
      <c r="O347" s="412">
        <f>'Σύνολο έργων  αναλυτικά'!O351</f>
        <v>0</v>
      </c>
      <c r="P347" s="410">
        <f>'Σύνολο έργων  αναλυτικά'!P351</f>
        <v>69680</v>
      </c>
      <c r="Q347" s="413">
        <f>'Σύνολο έργων  αναλυτικά'!Q351</f>
        <v>1439742.72</v>
      </c>
      <c r="R347" s="413">
        <f>'Σύνολο έργων  αναλυτικά'!R351</f>
        <v>1439000</v>
      </c>
      <c r="S347" s="424">
        <f t="shared" si="17"/>
        <v>1463743</v>
      </c>
      <c r="T347" s="424">
        <f t="shared" si="18"/>
        <v>0</v>
      </c>
    </row>
    <row r="348" spans="1:20" s="6" customFormat="1" ht="40.5" customHeight="1" x14ac:dyDescent="0.25">
      <c r="A348" s="406">
        <f>'Σύνολο έργων  αναλυτικά'!A352</f>
        <v>346</v>
      </c>
      <c r="B348" s="407" t="str">
        <f>'Σύνολο έργων  αναλυτικά'!B352</f>
        <v>2040124-Ε.Υ.Δ. Ε.Π. ΠΕΡΙΦΕΡΕΙΑΣ ΚΡΗΤΗΣ</v>
      </c>
      <c r="C348" s="408" t="str">
        <f>'Σύνολο έργων  αναλυτικά'!C352</f>
        <v>4041403-ΔΗΜΟΤΙΚΗ ΕΠΙΧΕΙΡΗΣΗ ΥΔΡΕΥΣΗΣ ΑΠΟΧΕΤΕΥΣΗΣ  ΧΕΡΣΟΝΗΣΟΥ</v>
      </c>
      <c r="D348" s="406">
        <f>'Σύνολο έργων  αναλυτικά'!D352</f>
        <v>5008033</v>
      </c>
      <c r="E348" s="408" t="str">
        <f>'Σύνολο έργων  αναλυτικά'!E352</f>
        <v>ΑΝΤΙΚΑΤΑΣΤΑΣΗ ΤΟΥ ΔΙΚΤΥΟΥ ΔΙΑΝΟΜΗΣ ΠΟΣΙΜΟΥ ΥΔΑΤΟΣ ΣΤΟΥΣ ΟΙΚΙΣΜΟΥΣ ΚΟΚΚΙΝΗ ΧΑΝΙ ΚΑΙ ΒΑΘΕΙΑΝΟ ΚΑΜΠΟ ΤΟΥ ΔΗΜΟΥ ΧΕΡΣΟΝΗΣΟΥ</v>
      </c>
      <c r="F348" s="407" t="str">
        <f>'Σύνολο έργων  αναλυτικά'!F352</f>
        <v xml:space="preserve">Κρήτης </v>
      </c>
      <c r="G348" s="409">
        <f>'Σύνολο έργων  αναλυτικά'!G352</f>
        <v>871794.17</v>
      </c>
      <c r="H348" s="410">
        <f>'Σύνολο έργων  αναλυτικά'!H352</f>
        <v>0</v>
      </c>
      <c r="I348" s="411">
        <f>'Σύνολο έργων  αναλυτικά'!I352</f>
        <v>0</v>
      </c>
      <c r="J348" s="411">
        <f>'Σύνολο έργων  αναλυτικά'!J352</f>
        <v>0</v>
      </c>
      <c r="K348" s="410">
        <f>'Σύνολο έργων  αναλυτικά'!K352</f>
        <v>0</v>
      </c>
      <c r="L348" s="410">
        <f>'Σύνολο έργων  αναλυτικά'!L352</f>
        <v>781794.17</v>
      </c>
      <c r="M348" s="410">
        <f>'Σύνολο έργων  αναλυτικά'!M352</f>
        <v>0</v>
      </c>
      <c r="N348" s="410">
        <f>'Σύνολο έργων  αναλυτικά'!N352</f>
        <v>0</v>
      </c>
      <c r="O348" s="412">
        <f>'Σύνολο έργων  αναλυτικά'!O352</f>
        <v>0</v>
      </c>
      <c r="P348" s="410">
        <f>'Σύνολο έργων  αναλυτικά'!P352</f>
        <v>90000</v>
      </c>
      <c r="Q348" s="413">
        <f>'Σύνολο έργων  αναλυτικά'!Q352</f>
        <v>871794.17</v>
      </c>
      <c r="R348" s="413">
        <f>'Σύνολο έργων  αναλυτικά'!R352</f>
        <v>860000</v>
      </c>
      <c r="S348" s="424">
        <f t="shared" si="17"/>
        <v>871794.17</v>
      </c>
      <c r="T348" s="424">
        <f t="shared" si="18"/>
        <v>0</v>
      </c>
    </row>
    <row r="349" spans="1:20" s="6" customFormat="1" ht="40.5" customHeight="1" x14ac:dyDescent="0.25">
      <c r="A349" s="406">
        <f>'Σύνολο έργων  αναλυτικά'!A353</f>
        <v>347</v>
      </c>
      <c r="B349" s="407" t="str">
        <f>'Σύνολο έργων  αναλυτικά'!B353</f>
        <v>2040124-Ε.Υ.Δ. Ε.Π. ΠΕΡΙΦΕΡΕΙΑΣ ΚΡΗΤΗΣ</v>
      </c>
      <c r="C349" s="408" t="str">
        <f>'Σύνολο έργων  αναλυτικά'!C353</f>
        <v>1020236-ΟΡΓΑΝΙΣΜΟΣ ΑΝΑΠΤΥΞΗΣ ΚΡΗΤΗΣ Α.Ε (Ο.Α.Κ. Α.Ε.)</v>
      </c>
      <c r="D349" s="406">
        <f>'Σύνολο έργων  αναλυτικά'!D353</f>
        <v>5008098</v>
      </c>
      <c r="E349" s="408" t="str">
        <f>'Σύνολο έργων  αναλυτικά'!E353</f>
        <v>Αντικατάσταση παλαιάς υδρομάστευσης Λαχιανών - Υδραυλικά έργα νέας υδρομάστευσης, επεξεργασίας του νερού της και διασύνδεσης της με τα δίκτυα ύδρευσης της Δ.Ε.Υ.Α.Β.Α.</v>
      </c>
      <c r="F349" s="407" t="str">
        <f>'Σύνολο έργων  αναλυτικά'!F353</f>
        <v xml:space="preserve">Κρήτης </v>
      </c>
      <c r="G349" s="409">
        <f>'Σύνολο έργων  αναλυτικά'!G353</f>
        <v>1311284.4099999999</v>
      </c>
      <c r="H349" s="410">
        <f>'Σύνολο έργων  αναλυτικά'!H353</f>
        <v>0</v>
      </c>
      <c r="I349" s="411">
        <f>'Σύνολο έργων  αναλυτικά'!I353</f>
        <v>0</v>
      </c>
      <c r="J349" s="411">
        <f>'Σύνολο έργων  αναλυτικά'!J353</f>
        <v>1237871.48</v>
      </c>
      <c r="K349" s="410">
        <f>'Σύνολο έργων  αναλυτικά'!K353</f>
        <v>0</v>
      </c>
      <c r="L349" s="410">
        <f>'Σύνολο έργων  αναλυτικά'!L353</f>
        <v>0</v>
      </c>
      <c r="M349" s="410">
        <f>'Σύνολο έργων  αναλυτικά'!M353</f>
        <v>0</v>
      </c>
      <c r="N349" s="410">
        <f>'Σύνολο έργων  αναλυτικά'!N353</f>
        <v>0</v>
      </c>
      <c r="O349" s="412">
        <f>'Σύνολο έργων  αναλυτικά'!O353</f>
        <v>0</v>
      </c>
      <c r="P349" s="410">
        <f>'Σύνολο έργων  αναλυτικά'!P353</f>
        <v>73412.929999999993</v>
      </c>
      <c r="Q349" s="413">
        <f>'Σύνολο έργων  αναλυτικά'!Q353</f>
        <v>1283631.48</v>
      </c>
      <c r="R349" s="413">
        <f>'Σύνολο έργων  αναλυτικά'!R353</f>
        <v>1283631</v>
      </c>
      <c r="S349" s="424">
        <f t="shared" si="17"/>
        <v>1311284.4099999999</v>
      </c>
      <c r="T349" s="424">
        <f t="shared" si="18"/>
        <v>0</v>
      </c>
    </row>
    <row r="350" spans="1:20" s="6" customFormat="1" ht="40.5" customHeight="1" x14ac:dyDescent="0.25">
      <c r="A350" s="406">
        <f>'Σύνολο έργων  αναλυτικά'!A354</f>
        <v>348</v>
      </c>
      <c r="B350" s="407" t="str">
        <f>'Σύνολο έργων  αναλυτικά'!B354</f>
        <v>2040124-Ε.Υ.Δ. Ε.Π. ΠΕΡΙΦΕΡΕΙΑΣ ΚΡΗΤΗΣ</v>
      </c>
      <c r="C350" s="408" t="str">
        <f>'Σύνολο έργων  αναλυτικά'!C354</f>
        <v>4041346-ΔΕΥΑ ΣΗΤΕΙΑΣ ΛΑΣΙΘΙΟΥ</v>
      </c>
      <c r="D350" s="406">
        <f>'Σύνολο έργων  αναλυτικά'!D354</f>
        <v>5008906</v>
      </c>
      <c r="E350" s="408" t="str">
        <f>'Σύνολο έργων  αναλυτικά'!E354</f>
        <v>ΑΝΤΙΚΑΤΑΣΤΑΣΗ ΔΙΚΤΥΟΥ ΥΔΡΕΥΣΗΣ ΑΠΟ ΑΜΙΑΝΤΟΣΩΛΗΝΕΣ ΣΤΗ ΜΕΣΑΙΑ ΚΑΙ ΠΑΝΩ ΖΩΝΗ ΥΔΡΟΔΟΤΗΣΗΣΗΣ ΤΗΣ ΠΟΛΗΣ ΤΗΣ ΣΗΤΕΙΑΣ</v>
      </c>
      <c r="F350" s="407" t="str">
        <f>'Σύνολο έργων  αναλυτικά'!F354</f>
        <v xml:space="preserve">Κρήτης </v>
      </c>
      <c r="G350" s="409">
        <f>'Σύνολο έργων  αναλυτικά'!G354</f>
        <v>468337.49</v>
      </c>
      <c r="H350" s="410">
        <f>'Σύνολο έργων  αναλυτικά'!H354</f>
        <v>0</v>
      </c>
      <c r="I350" s="411">
        <f>'Σύνολο έργων  αναλυτικά'!I354</f>
        <v>0</v>
      </c>
      <c r="J350" s="411">
        <f>'Σύνολο έργων  αναλυτικά'!J354</f>
        <v>0</v>
      </c>
      <c r="K350" s="410">
        <f>'Σύνολο έργων  αναλυτικά'!K354</f>
        <v>0</v>
      </c>
      <c r="L350" s="410">
        <f>'Σύνολο έργων  αναλυτικά'!L354</f>
        <v>436017.49</v>
      </c>
      <c r="M350" s="410">
        <f>'Σύνολο έργων  αναλυτικά'!M354</f>
        <v>0</v>
      </c>
      <c r="N350" s="410">
        <f>'Σύνολο έργων  αναλυτικά'!N354</f>
        <v>0</v>
      </c>
      <c r="O350" s="412">
        <f>'Σύνολο έργων  αναλυτικά'!O354</f>
        <v>0</v>
      </c>
      <c r="P350" s="410">
        <f>'Σύνολο έργων  αναλυτικά'!P354</f>
        <v>32320</v>
      </c>
      <c r="Q350" s="413">
        <f>'Σύνολο έργων  αναλυτικά'!Q354</f>
        <v>468337.49</v>
      </c>
      <c r="R350" s="413">
        <f>'Σύνολο έργων  αναλυτικά'!R354</f>
        <v>468337</v>
      </c>
      <c r="S350" s="424">
        <f t="shared" si="17"/>
        <v>468337.49</v>
      </c>
      <c r="T350" s="424">
        <f t="shared" si="18"/>
        <v>0</v>
      </c>
    </row>
    <row r="351" spans="1:20" s="6" customFormat="1" ht="40.5" customHeight="1" x14ac:dyDescent="0.25">
      <c r="A351" s="406">
        <f>'Σύνολο έργων  αναλυτικά'!A355</f>
        <v>349</v>
      </c>
      <c r="B351" s="407" t="str">
        <f>'Σύνολο έργων  αναλυτικά'!B355</f>
        <v>2040124-Ε.Υ.Δ. Ε.Π. ΠΕΡΙΦΕΡΕΙΑΣ ΚΡΗΤΗΣ</v>
      </c>
      <c r="C351" s="408" t="str">
        <f>'Σύνολο έργων  αναλυτικά'!C355</f>
        <v>40117225-ΔΗΜΟΣ ΜΙΝΩΑ ΠΕΔΙΑΔΑΣ</v>
      </c>
      <c r="D351" s="406">
        <f>'Σύνολο έργων  αναλυτικά'!D355</f>
        <v>5009238</v>
      </c>
      <c r="E351" s="408" t="str">
        <f>'Σύνολο έργων  αναλυτικά'!E355</f>
        <v>ΑΝΤΙΚΑΤΑΣΤΑΣΗ ΤΜΗΜΑΤΩΝ ΥΦΙΣΤΑΜΕΝΩΝ ΚΕΝΤΡΙΚΩΝ ΔΙΚΤΥΩΝ ΥΔΡΕΥΣΗΣ</v>
      </c>
      <c r="F351" s="407" t="str">
        <f>'Σύνολο έργων  αναλυτικά'!F355</f>
        <v xml:space="preserve">Κρήτης </v>
      </c>
      <c r="G351" s="409">
        <f>'Σύνολο έργων  αναλυτικά'!G355</f>
        <v>112325.07</v>
      </c>
      <c r="H351" s="410">
        <f>'Σύνολο έργων  αναλυτικά'!H355</f>
        <v>0</v>
      </c>
      <c r="I351" s="411">
        <f>'Σύνολο έργων  αναλυτικά'!I355</f>
        <v>0</v>
      </c>
      <c r="J351" s="411">
        <f>'Σύνολο έργων  αναλυτικά'!J355</f>
        <v>100325.07</v>
      </c>
      <c r="K351" s="410">
        <f>'Σύνολο έργων  αναλυτικά'!K355</f>
        <v>0</v>
      </c>
      <c r="L351" s="410">
        <f>'Σύνολο έργων  αναλυτικά'!L355</f>
        <v>0</v>
      </c>
      <c r="M351" s="410">
        <f>'Σύνολο έργων  αναλυτικά'!M355</f>
        <v>0</v>
      </c>
      <c r="N351" s="410">
        <f>'Σύνολο έργων  αναλυτικά'!N355</f>
        <v>0</v>
      </c>
      <c r="O351" s="412">
        <f>'Σύνολο έργων  αναλυτικά'!O355</f>
        <v>0</v>
      </c>
      <c r="P351" s="410">
        <f>'Σύνολο έργων  αναλυτικά'!P355</f>
        <v>12000</v>
      </c>
      <c r="Q351" s="413">
        <f>'Σύνολο έργων  αναλυτικά'!Q355</f>
        <v>112325.07</v>
      </c>
      <c r="R351" s="413">
        <f>'Σύνολο έργων  αναλυτικά'!R355</f>
        <v>110000</v>
      </c>
      <c r="S351" s="424">
        <f t="shared" si="17"/>
        <v>112325.07</v>
      </c>
      <c r="T351" s="424">
        <f t="shared" si="18"/>
        <v>0</v>
      </c>
    </row>
    <row r="352" spans="1:20" s="6" customFormat="1" ht="40.5" customHeight="1" x14ac:dyDescent="0.25">
      <c r="A352" s="406">
        <f>'Σύνολο έργων  αναλυτικά'!A356</f>
        <v>350</v>
      </c>
      <c r="B352" s="407" t="str">
        <f>'Σύνολο έργων  αναλυτικά'!B356</f>
        <v>2040124-Ε.Υ.Δ. Ε.Π. ΠΕΡΙΦΕΡΕΙΑΣ ΚΡΗΤΗΣ</v>
      </c>
      <c r="C352" s="408" t="str">
        <f>'Σύνολο έργων  αναλυτικά'!C356</f>
        <v>2010013-ΠΕΡΙΦΕΡΕΙΑ ΚΡΗΤΗΣ</v>
      </c>
      <c r="D352" s="406">
        <f>'Σύνολο έργων  αναλυτικά'!D356</f>
        <v>5016176</v>
      </c>
      <c r="E352" s="408" t="str">
        <f>'Σύνολο έργων  αναλυτικά'!E356</f>
        <v>Ενίσχυση των ελέγχων στις ρυπογόνες για τα ύδατα δραστηριότητες στην Περιφέρεια Κρήτης</v>
      </c>
      <c r="F352" s="407" t="str">
        <f>'Σύνολο έργων  αναλυτικά'!F356</f>
        <v xml:space="preserve">Κρήτης </v>
      </c>
      <c r="G352" s="409">
        <f>'Σύνολο έργων  αναλυτικά'!G356</f>
        <v>251370.32</v>
      </c>
      <c r="H352" s="410">
        <f>'Σύνολο έργων  αναλυτικά'!H356</f>
        <v>0</v>
      </c>
      <c r="I352" s="411">
        <f>'Σύνολο έργων  αναλυτικά'!I356</f>
        <v>0</v>
      </c>
      <c r="J352" s="411">
        <f>'Σύνολο έργων  αναλυτικά'!J356</f>
        <v>0</v>
      </c>
      <c r="K352" s="410">
        <f>'Σύνολο έργων  αναλυτικά'!K356</f>
        <v>0</v>
      </c>
      <c r="L352" s="410">
        <f>'Σύνολο έργων  αναλυτικά'!L356</f>
        <v>0</v>
      </c>
      <c r="M352" s="410">
        <f>'Σύνολο έργων  αναλυτικά'!M356</f>
        <v>0</v>
      </c>
      <c r="N352" s="410">
        <f>'Σύνολο έργων  αναλυτικά'!N356</f>
        <v>251370.32</v>
      </c>
      <c r="O352" s="412">
        <f>'Σύνολο έργων  αναλυτικά'!O356</f>
        <v>0</v>
      </c>
      <c r="P352" s="410">
        <f>'Σύνολο έργων  αναλυτικά'!P356</f>
        <v>0</v>
      </c>
      <c r="Q352" s="413">
        <f>'Σύνολο έργων  αναλυτικά'!Q356</f>
        <v>167951.3</v>
      </c>
      <c r="R352" s="413">
        <f>'Σύνολο έργων  αναλυτικά'!R356</f>
        <v>167951.3</v>
      </c>
      <c r="S352" s="424">
        <f t="shared" si="17"/>
        <v>251370.32</v>
      </c>
      <c r="T352" s="424">
        <f t="shared" si="18"/>
        <v>0</v>
      </c>
    </row>
    <row r="353" spans="1:20" s="6" customFormat="1" ht="40.5" customHeight="1" x14ac:dyDescent="0.25">
      <c r="A353" s="406">
        <f>'Σύνολο έργων  αναλυτικά'!A357</f>
        <v>351</v>
      </c>
      <c r="B353" s="407" t="str">
        <f>'Σύνολο έργων  αναλυτικά'!B357</f>
        <v>2040124-Ε.Υ.Δ. Ε.Π. ΠΕΡΙΦΕΡΕΙΑΣ ΚΡΗΤΗΣ</v>
      </c>
      <c r="C353" s="408" t="str">
        <f>'Σύνολο έργων  αναλυτικά'!C357</f>
        <v>4041302-ΔΕΥΑ  ΗΡΑΚΛΕΙΟΥ (ΔΕΥΑΗ)</v>
      </c>
      <c r="D353" s="406">
        <f>'Σύνολο έργων  αναλυτικά'!D357</f>
        <v>5016202</v>
      </c>
      <c r="E353" s="408" t="str">
        <f>'Σύνολο έργων  αναλυτικά'!E357</f>
        <v>ΣΧΕΔΙΟ ΔΙΑΧΕΙΡΙΣΗΣ ΥΔΡΕΥΣΗΣ ΗΡΑΚΛΕΙΟΥ</v>
      </c>
      <c r="F353" s="407" t="str">
        <f>'Σύνολο έργων  αναλυτικά'!F357</f>
        <v xml:space="preserve">Κρήτης </v>
      </c>
      <c r="G353" s="409">
        <f>'Σύνολο έργων  αναλυτικά'!G357</f>
        <v>254854.95</v>
      </c>
      <c r="H353" s="410">
        <f>'Σύνολο έργων  αναλυτικά'!H357</f>
        <v>0</v>
      </c>
      <c r="I353" s="411">
        <f>'Σύνολο έργων  αναλυτικά'!I357</f>
        <v>0</v>
      </c>
      <c r="J353" s="411">
        <f>'Σύνολο έργων  αναλυτικά'!J357</f>
        <v>0</v>
      </c>
      <c r="K353" s="410">
        <f>'Σύνολο έργων  αναλυτικά'!K357</f>
        <v>0</v>
      </c>
      <c r="L353" s="410">
        <f>'Σύνολο έργων  αναλυτικά'!L357</f>
        <v>0</v>
      </c>
      <c r="M353" s="410">
        <f>'Σύνολο έργων  αναλυτικά'!M357</f>
        <v>0</v>
      </c>
      <c r="N353" s="410">
        <f>'Σύνολο έργων  αναλυτικά'!N357</f>
        <v>254854.95</v>
      </c>
      <c r="O353" s="412">
        <f>'Σύνολο έργων  αναλυτικά'!O357</f>
        <v>0</v>
      </c>
      <c r="P353" s="410">
        <f>'Σύνολο έργων  αναλυτικά'!P357</f>
        <v>0</v>
      </c>
      <c r="Q353" s="413">
        <f>'Σύνολο έργων  αναλυτικά'!Q357</f>
        <v>0</v>
      </c>
      <c r="R353" s="413">
        <f>'Σύνολο έργων  αναλυτικά'!R357</f>
        <v>150000</v>
      </c>
      <c r="S353" s="424">
        <f t="shared" si="17"/>
        <v>254854.95</v>
      </c>
      <c r="T353" s="424">
        <f t="shared" si="18"/>
        <v>0</v>
      </c>
    </row>
    <row r="354" spans="1:20" s="6" customFormat="1" ht="40.5" customHeight="1" x14ac:dyDescent="0.25">
      <c r="A354" s="406">
        <f>'Σύνολο έργων  αναλυτικά'!A358</f>
        <v>352</v>
      </c>
      <c r="B354" s="407" t="str">
        <f>'Σύνολο έργων  αναλυτικά'!B358</f>
        <v>2040124-Ε.Υ.Δ. Ε.Π. ΠΕΡΙΦΕΡΕΙΑΣ ΚΡΗΤΗΣ</v>
      </c>
      <c r="C354" s="408" t="str">
        <f>'Σύνολο έργων  αναλυτικά'!C358</f>
        <v>4041301-ΔΗΜΟΤΙΚΗ ΕΠΙΧΕΙΡΗΣΗ ΥΔΡΕΥΣΗΣ ΑΠΟΧΕΤΕΥΣΗΣ ΑΓΙΟΥ ΝΙΚΟΛΑΟΥ</v>
      </c>
      <c r="D354" s="406">
        <f>'Σύνολο έργων  αναλυτικά'!D358</f>
        <v>5018516</v>
      </c>
      <c r="E354" s="408" t="str">
        <f>'Σύνολο έργων  αναλυτικά'!E358</f>
        <v xml:space="preserve">ΜΕΛΕΤΗ ΓΕΝΙΚΟΥ ΣΧΕΔΙΟΥ ΥΔΡΕΥΣΗΣ ΔΗΜΟΤΙΚΗΣ ΕΠΙΧΕΙΡΗΣΗΣ ΥΔΡΕΥΣΗΣ ΑΠΟΧΕΤΕΥΣΗΣ ΑΓΙΟΥ ΝΙΚΟΛΑΟΥ </v>
      </c>
      <c r="F354" s="407" t="str">
        <f>'Σύνολο έργων  αναλυτικά'!F358</f>
        <v xml:space="preserve">Κρήτης </v>
      </c>
      <c r="G354" s="409">
        <f>'Σύνολο έργων  αναλυτικά'!G358</f>
        <v>32551.9</v>
      </c>
      <c r="H354" s="410">
        <f>'Σύνολο έργων  αναλυτικά'!H358</f>
        <v>0</v>
      </c>
      <c r="I354" s="411">
        <f>'Σύνολο έργων  αναλυτικά'!I358</f>
        <v>0</v>
      </c>
      <c r="J354" s="411">
        <f>'Σύνολο έργων  αναλυτικά'!J358</f>
        <v>0</v>
      </c>
      <c r="K354" s="410">
        <f>'Σύνολο έργων  αναλυτικά'!K358</f>
        <v>0</v>
      </c>
      <c r="L354" s="410">
        <f>'Σύνολο έργων  αναλυτικά'!L358</f>
        <v>0</v>
      </c>
      <c r="M354" s="410">
        <f>'Σύνολο έργων  αναλυτικά'!M358</f>
        <v>0</v>
      </c>
      <c r="N354" s="410">
        <f>'Σύνολο έργων  αναλυτικά'!N358</f>
        <v>32551.9</v>
      </c>
      <c r="O354" s="412">
        <f>'Σύνολο έργων  αναλυτικά'!O358</f>
        <v>0</v>
      </c>
      <c r="P354" s="410">
        <f>'Σύνολο έργων  αναλυτικά'!P358</f>
        <v>0</v>
      </c>
      <c r="Q354" s="413">
        <f>'Σύνολο έργων  αναλυτικά'!Q358</f>
        <v>0</v>
      </c>
      <c r="R354" s="413">
        <f>'Σύνολο έργων  αναλυτικά'!R358</f>
        <v>32552</v>
      </c>
      <c r="S354" s="424">
        <f t="shared" si="17"/>
        <v>32551.9</v>
      </c>
      <c r="T354" s="424">
        <f t="shared" si="18"/>
        <v>0</v>
      </c>
    </row>
    <row r="355" spans="1:20" s="6" customFormat="1" ht="40.5" customHeight="1" x14ac:dyDescent="0.25">
      <c r="A355" s="406">
        <f>'Σύνολο έργων  αναλυτικά'!A359</f>
        <v>353</v>
      </c>
      <c r="B355" s="407" t="str">
        <f>'Σύνολο έργων  αναλυτικά'!B359</f>
        <v>2040124-Ε.Υ.Δ. Ε.Π. ΠΕΡΙΦΕΡΕΙΑΣ ΚΡΗΤΗΣ</v>
      </c>
      <c r="C355" s="408" t="str">
        <f>'Σύνολο έργων  αναλυτικά'!C359</f>
        <v>4041305-ΔΕΥΑ  ΧΑΝΙΩΝ</v>
      </c>
      <c r="D355" s="406">
        <f>'Σύνολο έργων  αναλυτικά'!D359</f>
        <v>5019457</v>
      </c>
      <c r="E355" s="408" t="str">
        <f>'Σύνολο έργων  αναλυτικά'!E359</f>
        <v>Μελέτη Γενικού Σχεδίου Ύδρευσης (Master Plan) ΔΕΥΑ Χανίων</v>
      </c>
      <c r="F355" s="407" t="str">
        <f>'Σύνολο έργων  αναλυτικά'!F359</f>
        <v xml:space="preserve">Κρήτης </v>
      </c>
      <c r="G355" s="409">
        <f>'Σύνολο έργων  αναλυτικά'!G359</f>
        <v>173277.11</v>
      </c>
      <c r="H355" s="410">
        <f>'Σύνολο έργων  αναλυτικά'!H359</f>
        <v>0</v>
      </c>
      <c r="I355" s="411">
        <f>'Σύνολο έργων  αναλυτικά'!I359</f>
        <v>0</v>
      </c>
      <c r="J355" s="411">
        <f>'Σύνολο έργων  αναλυτικά'!J359</f>
        <v>0</v>
      </c>
      <c r="K355" s="410">
        <f>'Σύνολο έργων  αναλυτικά'!K359</f>
        <v>0</v>
      </c>
      <c r="L355" s="410">
        <f>'Σύνολο έργων  αναλυτικά'!L359</f>
        <v>0</v>
      </c>
      <c r="M355" s="410">
        <f>'Σύνολο έργων  αναλυτικά'!M359</f>
        <v>0</v>
      </c>
      <c r="N355" s="410">
        <f>'Σύνολο έργων  αναλυτικά'!N359</f>
        <v>173277.11</v>
      </c>
      <c r="O355" s="412">
        <f>'Σύνολο έργων  αναλυτικά'!O359</f>
        <v>0</v>
      </c>
      <c r="P355" s="410">
        <f>'Σύνολο έργων  αναλυτικά'!P359</f>
        <v>0</v>
      </c>
      <c r="Q355" s="413">
        <f>'Σύνολο έργων  αναλυτικά'!Q359</f>
        <v>0</v>
      </c>
      <c r="R355" s="413">
        <f>'Σύνολο έργων  αναλυτικά'!R359</f>
        <v>69205</v>
      </c>
      <c r="S355" s="424">
        <f t="shared" si="17"/>
        <v>173277.11</v>
      </c>
      <c r="T355" s="424">
        <f t="shared" si="18"/>
        <v>0</v>
      </c>
    </row>
    <row r="356" spans="1:20" s="6" customFormat="1" ht="40.5" customHeight="1" x14ac:dyDescent="0.25">
      <c r="A356" s="406">
        <f>'Σύνολο έργων  αναλυτικά'!A360</f>
        <v>354</v>
      </c>
      <c r="B356" s="407" t="str">
        <f>'Σύνολο έργων  αναλυτικά'!B360</f>
        <v>2040124-Ε.Υ.Δ. Ε.Π. ΠΕΡΙΦΕΡΕΙΑΣ ΚΡΗΤΗΣ</v>
      </c>
      <c r="C356" s="408" t="str">
        <f>'Σύνολο έργων  αναλυτικά'!C360</f>
        <v>4041304-ΔΕΥΑ  ΡΕΘΥΜΝΟΥ</v>
      </c>
      <c r="D356" s="406">
        <f>'Σύνολο έργων  αναλυτικά'!D360</f>
        <v>5019648</v>
      </c>
      <c r="E356" s="408" t="str">
        <f>'Σύνολο έργων  αναλυτικά'!E360</f>
        <v>ΜΕΛΕΤΗ ΓΕΝΙΚΟΥ ΣΧΕΔΙΟΥ ΥΔΡΕΥΣΗΣ (MASTERPLAN) ΔΕΥΑ ΡΕΘΥΜΝΟΥ</v>
      </c>
      <c r="F356" s="407" t="str">
        <f>'Σύνολο έργων  αναλυτικά'!F360</f>
        <v xml:space="preserve">Κρήτης </v>
      </c>
      <c r="G356" s="409">
        <f>'Σύνολο έργων  αναλυτικά'!G360</f>
        <v>67850</v>
      </c>
      <c r="H356" s="410">
        <f>'Σύνολο έργων  αναλυτικά'!H360</f>
        <v>0</v>
      </c>
      <c r="I356" s="411">
        <f>'Σύνολο έργων  αναλυτικά'!I360</f>
        <v>0</v>
      </c>
      <c r="J356" s="411">
        <f>'Σύνολο έργων  αναλυτικά'!J360</f>
        <v>0</v>
      </c>
      <c r="K356" s="410">
        <f>'Σύνολο έργων  αναλυτικά'!K360</f>
        <v>0</v>
      </c>
      <c r="L356" s="410">
        <f>'Σύνολο έργων  αναλυτικά'!L360</f>
        <v>0</v>
      </c>
      <c r="M356" s="410">
        <f>'Σύνολο έργων  αναλυτικά'!M360</f>
        <v>0</v>
      </c>
      <c r="N356" s="410">
        <f>'Σύνολο έργων  αναλυτικά'!N360</f>
        <v>67850</v>
      </c>
      <c r="O356" s="412">
        <f>'Σύνολο έργων  αναλυτικά'!O360</f>
        <v>0</v>
      </c>
      <c r="P356" s="410">
        <f>'Σύνολο έργων  αναλυτικά'!P360</f>
        <v>0</v>
      </c>
      <c r="Q356" s="413">
        <f>'Σύνολο έργων  αναλυτικά'!Q360</f>
        <v>0</v>
      </c>
      <c r="R356" s="413">
        <f>'Σύνολο έργων  αναλυτικά'!R360</f>
        <v>67850</v>
      </c>
      <c r="S356" s="424">
        <f t="shared" si="17"/>
        <v>67850</v>
      </c>
      <c r="T356" s="424">
        <f t="shared" si="18"/>
        <v>0</v>
      </c>
    </row>
    <row r="357" spans="1:20" s="6" customFormat="1" ht="40.5" customHeight="1" x14ac:dyDescent="0.25">
      <c r="A357" s="406">
        <f>'Σύνολο έργων  αναλυτικά'!A361</f>
        <v>355</v>
      </c>
      <c r="B357" s="407" t="str">
        <f>'Σύνολο έργων  αναλυτικά'!B361</f>
        <v>2040124-Ε.Υ.Δ. Ε.Π. ΠΕΡΙΦΕΡΕΙΑΣ ΚΡΗΤΗΣ</v>
      </c>
      <c r="C357" s="408" t="str">
        <f>'Σύνολο έργων  αναλυτικά'!C361</f>
        <v>4041416-ΑΠΟΚΕΝΤΡΩΜΕΝΗ ΔΙΟΙΚΗΣΗ ΚΡΗΤΗΣ</v>
      </c>
      <c r="D357" s="406">
        <f>'Σύνολο έργων  αναλυτικά'!D361</f>
        <v>5023649</v>
      </c>
      <c r="E357" s="408" t="str">
        <f>'Σύνολο έργων  αναλυτικά'!E361</f>
        <v>Κατάρτιση Σχεδίου δράσης για την αντιμετώπιση ξηρασίας- λειψυδρίας στην Περιφέρεια Κρήτης</v>
      </c>
      <c r="F357" s="407" t="str">
        <f>'Σύνολο έργων  αναλυτικά'!F361</f>
        <v xml:space="preserve">Κρήτης </v>
      </c>
      <c r="G357" s="409">
        <f>'Σύνολο έργων  αναλυτικά'!G361</f>
        <v>73000</v>
      </c>
      <c r="H357" s="410">
        <f>'Σύνολο έργων  αναλυτικά'!H361</f>
        <v>0</v>
      </c>
      <c r="I357" s="411">
        <f>'Σύνολο έργων  αναλυτικά'!I361</f>
        <v>0</v>
      </c>
      <c r="J357" s="411">
        <f>'Σύνολο έργων  αναλυτικά'!J361</f>
        <v>0</v>
      </c>
      <c r="K357" s="410">
        <f>'Σύνολο έργων  αναλυτικά'!K361</f>
        <v>0</v>
      </c>
      <c r="L357" s="410">
        <f>'Σύνολο έργων  αναλυτικά'!L361</f>
        <v>0</v>
      </c>
      <c r="M357" s="410">
        <f>'Σύνολο έργων  αναλυτικά'!M361</f>
        <v>0</v>
      </c>
      <c r="N357" s="410">
        <f>'Σύνολο έργων  αναλυτικά'!N361</f>
        <v>73000</v>
      </c>
      <c r="O357" s="412">
        <f>'Σύνολο έργων  αναλυτικά'!O361</f>
        <v>0</v>
      </c>
      <c r="P357" s="410">
        <f>'Σύνολο έργων  αναλυτικά'!P361</f>
        <v>0</v>
      </c>
      <c r="Q357" s="413">
        <f>'Σύνολο έργων  αναλυτικά'!Q361</f>
        <v>13490.44</v>
      </c>
      <c r="R357" s="413">
        <f>'Σύνολο έργων  αναλυτικά'!R361</f>
        <v>13000</v>
      </c>
      <c r="S357" s="424">
        <f t="shared" si="17"/>
        <v>73000</v>
      </c>
      <c r="T357" s="424">
        <f t="shared" si="18"/>
        <v>0</v>
      </c>
    </row>
    <row r="358" spans="1:20" s="6" customFormat="1" ht="40.5" customHeight="1" x14ac:dyDescent="0.25">
      <c r="A358" s="406">
        <f>'Σύνολο έργων  αναλυτικά'!A362</f>
        <v>356</v>
      </c>
      <c r="B358" s="407" t="str">
        <f>'Σύνολο έργων  αναλυτικά'!B362</f>
        <v>2040124-Ε.Υ.Δ. Ε.Π. ΠΕΡΙΦΕΡΕΙΑΣ ΚΡΗΤΗΣ</v>
      </c>
      <c r="C358" s="408" t="str">
        <f>'Σύνολο έργων  αναλυτικά'!C362</f>
        <v>4041416-ΑΠΟΚΕΝΤΡΩΜΕΝΗ ΔΙΟΙΚΗΣΗ ΚΡΗΤΗΣ</v>
      </c>
      <c r="D358" s="406">
        <f>'Σύνολο έργων  αναλυτικά'!D362</f>
        <v>5028094</v>
      </c>
      <c r="E358" s="408" t="str">
        <f>'Σύνολο έργων  αναλυτικά'!E362</f>
        <v>Συγκριτική τεχνικοοικονομική αξιολόγηση για την αξιοποίηση των  υφάλμυρων πηγών: Αλμυρός Ηρακλείου, Αλμυρός Αγ. Νικολάου και Μαλαύρας</v>
      </c>
      <c r="F358" s="407" t="str">
        <f>'Σύνολο έργων  αναλυτικά'!F362</f>
        <v xml:space="preserve">Κρήτης </v>
      </c>
      <c r="G358" s="409">
        <f>'Σύνολο έργων  αναλυτικά'!G362</f>
        <v>73000</v>
      </c>
      <c r="H358" s="410">
        <f>'Σύνολο έργων  αναλυτικά'!H362</f>
        <v>0</v>
      </c>
      <c r="I358" s="411">
        <f>'Σύνολο έργων  αναλυτικά'!I362</f>
        <v>0</v>
      </c>
      <c r="J358" s="411">
        <f>'Σύνολο έργων  αναλυτικά'!J362</f>
        <v>0</v>
      </c>
      <c r="K358" s="410">
        <f>'Σύνολο έργων  αναλυτικά'!K362</f>
        <v>0</v>
      </c>
      <c r="L358" s="410">
        <f>'Σύνολο έργων  αναλυτικά'!L362</f>
        <v>0</v>
      </c>
      <c r="M358" s="410">
        <f>'Σύνολο έργων  αναλυτικά'!M362</f>
        <v>0</v>
      </c>
      <c r="N358" s="410">
        <f>'Σύνολο έργων  αναλυτικά'!N362</f>
        <v>73000</v>
      </c>
      <c r="O358" s="412">
        <f>'Σύνολο έργων  αναλυτικά'!O362</f>
        <v>0</v>
      </c>
      <c r="P358" s="410">
        <f>'Σύνολο έργων  αναλυτικά'!P362</f>
        <v>0</v>
      </c>
      <c r="Q358" s="413">
        <f>'Σύνολο έργων  αναλυτικά'!Q362</f>
        <v>21642.71</v>
      </c>
      <c r="R358" s="413">
        <f>'Σύνολο έργων  αναλυτικά'!R362</f>
        <v>21000</v>
      </c>
      <c r="S358" s="424">
        <f t="shared" si="17"/>
        <v>73000</v>
      </c>
      <c r="T358" s="424">
        <f t="shared" si="18"/>
        <v>0</v>
      </c>
    </row>
    <row r="359" spans="1:20" s="6" customFormat="1" ht="40.5" customHeight="1" x14ac:dyDescent="0.25">
      <c r="A359" s="406">
        <f>'Σύνολο έργων  αναλυτικά'!A363</f>
        <v>357</v>
      </c>
      <c r="B359" s="407" t="str">
        <f>'Σύνολο έργων  αναλυτικά'!B363</f>
        <v>2040124-Ε.Υ.Δ. Ε.Π. ΠΕΡΙΦΕΡΕΙΑΣ ΚΡΗΤΗΣ</v>
      </c>
      <c r="C359" s="408" t="str">
        <f>'Σύνολο έργων  αναλυτικά'!C363</f>
        <v>4041416-ΑΠΟΚΕΝΤΡΩΜΕΝΗ ΔΙΟΙΚΗΣΗ ΚΡΗΤΗΣ</v>
      </c>
      <c r="D359" s="406">
        <f>'Σύνολο έργων  αναλυτικά'!D363</f>
        <v>5029380</v>
      </c>
      <c r="E359" s="408" t="str">
        <f>'Σύνολο έργων  αναλυτικά'!E363</f>
        <v>Ανάπτυξη Συστήματος Παρακολούθησης και παροχή υπηρεσιών  υποστήριξης στην εφαρμογή των προγράμματος μέτρων του Σχεδίου Διαχείρισης Λεκανών Απορροής Κρήτης</v>
      </c>
      <c r="F359" s="407" t="str">
        <f>'Σύνολο έργων  αναλυτικά'!F363</f>
        <v xml:space="preserve">Κρήτης </v>
      </c>
      <c r="G359" s="409">
        <f>'Σύνολο έργων  αναλυτικά'!G363</f>
        <v>150000</v>
      </c>
      <c r="H359" s="410">
        <f>'Σύνολο έργων  αναλυτικά'!H363</f>
        <v>0</v>
      </c>
      <c r="I359" s="411">
        <f>'Σύνολο έργων  αναλυτικά'!I363</f>
        <v>0</v>
      </c>
      <c r="J359" s="411">
        <f>'Σύνολο έργων  αναλυτικά'!J363</f>
        <v>0</v>
      </c>
      <c r="K359" s="410">
        <f>'Σύνολο έργων  αναλυτικά'!K363</f>
        <v>0</v>
      </c>
      <c r="L359" s="410">
        <f>'Σύνολο έργων  αναλυτικά'!L363</f>
        <v>0</v>
      </c>
      <c r="M359" s="410">
        <f>'Σύνολο έργων  αναλυτικά'!M363</f>
        <v>0</v>
      </c>
      <c r="N359" s="410">
        <f>'Σύνολο έργων  αναλυτικά'!N363</f>
        <v>150000</v>
      </c>
      <c r="O359" s="412">
        <f>'Σύνολο έργων  αναλυτικά'!O363</f>
        <v>0</v>
      </c>
      <c r="P359" s="410">
        <f>'Σύνολο έργων  αναλυτικά'!P363</f>
        <v>0</v>
      </c>
      <c r="Q359" s="413">
        <f>'Σύνολο έργων  αναλυτικά'!Q363</f>
        <v>0</v>
      </c>
      <c r="R359" s="413">
        <f>'Σύνολο έργων  αναλυτικά'!R363</f>
        <v>118336.92</v>
      </c>
      <c r="S359" s="424">
        <f t="shared" si="17"/>
        <v>150000</v>
      </c>
      <c r="T359" s="424">
        <f t="shared" si="18"/>
        <v>0</v>
      </c>
    </row>
    <row r="360" spans="1:20" s="6" customFormat="1" ht="40.5" customHeight="1" x14ac:dyDescent="0.25">
      <c r="A360" s="406">
        <f>'Σύνολο έργων  αναλυτικά'!A364</f>
        <v>358</v>
      </c>
      <c r="B360" s="407" t="str">
        <f>'Σύνολο έργων  αναλυτικά'!B364</f>
        <v>2040124-Ε.Υ.Δ. Ε.Π. ΠΕΡΙΦΕΡΕΙΑΣ ΚΡΗΤΗΣ</v>
      </c>
      <c r="C360" s="408" t="str">
        <f>'Σύνολο έργων  αναλυτικά'!C364</f>
        <v>4041416-ΑΠΟΚΕΝΤΡΩΜΕΝΗ ΔΙΟΙΚΗΣΗ ΚΡΗΤΗΣ</v>
      </c>
      <c r="D360" s="406">
        <f>'Σύνολο έργων  αναλυτικά'!D364</f>
        <v>5029478</v>
      </c>
      <c r="E360" s="408" t="str">
        <f>'Σύνολο έργων  αναλυτικά'!E364</f>
        <v>Εκπόνηση μελετών για τις λίμνες και τα Ιδιαιτέρως Τροποποιημένα Υδατικά Συστήματα της Περιφέρειας Κρήτης</v>
      </c>
      <c r="F360" s="407" t="str">
        <f>'Σύνολο έργων  αναλυτικά'!F364</f>
        <v xml:space="preserve">Κρήτης </v>
      </c>
      <c r="G360" s="409">
        <f>'Σύνολο έργων  αναλυτικά'!G364</f>
        <v>73000</v>
      </c>
      <c r="H360" s="410">
        <f>'Σύνολο έργων  αναλυτικά'!H364</f>
        <v>0</v>
      </c>
      <c r="I360" s="411">
        <f>'Σύνολο έργων  αναλυτικά'!I364</f>
        <v>0</v>
      </c>
      <c r="J360" s="411">
        <f>'Σύνολο έργων  αναλυτικά'!J364</f>
        <v>0</v>
      </c>
      <c r="K360" s="410">
        <f>'Σύνολο έργων  αναλυτικά'!K364</f>
        <v>0</v>
      </c>
      <c r="L360" s="410">
        <f>'Σύνολο έργων  αναλυτικά'!L364</f>
        <v>0</v>
      </c>
      <c r="M360" s="410">
        <f>'Σύνολο έργων  αναλυτικά'!M364</f>
        <v>0</v>
      </c>
      <c r="N360" s="410">
        <f>'Σύνολο έργων  αναλυτικά'!N364</f>
        <v>73000</v>
      </c>
      <c r="O360" s="412">
        <f>'Σύνολο έργων  αναλυτικά'!O364</f>
        <v>0</v>
      </c>
      <c r="P360" s="410">
        <f>'Σύνολο έργων  αναλυτικά'!P364</f>
        <v>0</v>
      </c>
      <c r="Q360" s="413" t="str">
        <f>'Σύνολο έργων  αναλυτικά'!Q364</f>
        <v>0</v>
      </c>
      <c r="R360" s="413">
        <f>'Σύνολο έργων  αναλυτικά'!R364</f>
        <v>60000</v>
      </c>
      <c r="S360" s="424">
        <f t="shared" si="17"/>
        <v>73000</v>
      </c>
      <c r="T360" s="424">
        <f t="shared" si="18"/>
        <v>0</v>
      </c>
    </row>
    <row r="361" spans="1:20" s="6" customFormat="1" ht="40.5" customHeight="1" x14ac:dyDescent="0.25">
      <c r="A361" s="406">
        <f>'Σύνολο έργων  αναλυτικά'!A365</f>
        <v>359</v>
      </c>
      <c r="B361" s="407" t="str">
        <f>'Σύνολο έργων  αναλυτικά'!B365</f>
        <v>2040124-Ε.Υ.Δ. Ε.Π. ΠΕΡΙΦΕΡΕΙΑΣ ΚΡΗΤΗΣ</v>
      </c>
      <c r="C361" s="408" t="str">
        <f>'Σύνολο έργων  αναλυτικά'!C365</f>
        <v>4041346-ΔΕΥΑ ΣΗΤΕΙΑΣ ΛΑΣΙΘΙΟΥ</v>
      </c>
      <c r="D361" s="406">
        <f>'Σύνολο έργων  αναλυτικά'!D365</f>
        <v>5029558</v>
      </c>
      <c r="E361" s="408" t="str">
        <f>'Σύνολο έργων  αναλυτικά'!E365</f>
        <v>ΜΕΛΕΤΗ ΓΕΝΙΚΟΥ ΣΧΕΔΙΟΥ ΥΔΡΕΥΣΗΣ (MASTERPLAN) ΔΗΜΟΤΙΚΗΣ ΕΠΙΧΕΙΡΗΣΗΣ ΥΔΡΕΥΣΗΣ ΑΠΟΧΕΤΕΥΣΗΣ ΣΗΤΕΙΑΣ</v>
      </c>
      <c r="F361" s="407" t="str">
        <f>'Σύνολο έργων  αναλυτικά'!F365</f>
        <v xml:space="preserve">Κρήτης </v>
      </c>
      <c r="G361" s="409">
        <f>'Σύνολο έργων  αναλυτικά'!G365</f>
        <v>32725.95</v>
      </c>
      <c r="H361" s="410">
        <f>'Σύνολο έργων  αναλυτικά'!H365</f>
        <v>0</v>
      </c>
      <c r="I361" s="411">
        <f>'Σύνολο έργων  αναλυτικά'!I365</f>
        <v>0</v>
      </c>
      <c r="J361" s="411">
        <f>'Σύνολο έργων  αναλυτικά'!J365</f>
        <v>0</v>
      </c>
      <c r="K361" s="410">
        <f>'Σύνολο έργων  αναλυτικά'!K365</f>
        <v>0</v>
      </c>
      <c r="L361" s="410">
        <f>'Σύνολο έργων  αναλυτικά'!L365</f>
        <v>0</v>
      </c>
      <c r="M361" s="410">
        <f>'Σύνολο έργων  αναλυτικά'!M365</f>
        <v>0</v>
      </c>
      <c r="N361" s="410">
        <f>'Σύνολο έργων  αναλυτικά'!N365</f>
        <v>32725.95</v>
      </c>
      <c r="O361" s="412">
        <f>'Σύνολο έργων  αναλυτικά'!O365</f>
        <v>0</v>
      </c>
      <c r="P361" s="410">
        <f>'Σύνολο έργων  αναλυτικά'!P365</f>
        <v>0</v>
      </c>
      <c r="Q361" s="413">
        <f>'Σύνολο έργων  αναλυτικά'!Q365</f>
        <v>0</v>
      </c>
      <c r="R361" s="413">
        <f>'Σύνολο έργων  αναλυτικά'!R365</f>
        <v>32000</v>
      </c>
      <c r="S361" s="424">
        <f t="shared" si="17"/>
        <v>32725.95</v>
      </c>
      <c r="T361" s="424">
        <f t="shared" si="18"/>
        <v>0</v>
      </c>
    </row>
    <row r="362" spans="1:20" s="6" customFormat="1" ht="40.5" customHeight="1" x14ac:dyDescent="0.25">
      <c r="A362" s="406">
        <f>'Σύνολο έργων  αναλυτικά'!A366</f>
        <v>360</v>
      </c>
      <c r="B362" s="407" t="str">
        <f>'Σύνολο έργων  αναλυτικά'!B366</f>
        <v>2040124-Ε.Υ.Δ. Ε.Π. ΠΕΡΙΦΕΡΕΙΑΣ ΚΡΗΤΗΣ</v>
      </c>
      <c r="C362" s="408" t="str">
        <f>'Σύνολο έργων  αναλυτικά'!C366</f>
        <v>4041413-ΔΕΥΑ ΜΑΛΕΒΙΖΙΟΥ (ΔΕΥΑΜ)</v>
      </c>
      <c r="D362" s="406">
        <f>'Σύνολο έργων  αναλυτικά'!D366</f>
        <v>5029869</v>
      </c>
      <c r="E362" s="408" t="str">
        <f>'Σύνολο έργων  αναλυτικά'!E366</f>
        <v>ΜΕΛΕΤΗ ΓΕΝΙΚΟΥ ΣΧΕΔΙΟΥ ΥΔΡΕΥΣΗΣ (MASTERPLAN) Δ.Ε.Υ.Α. ΜΑΛΕΒΙΖΙΟΥ</v>
      </c>
      <c r="F362" s="407" t="str">
        <f>'Σύνολο έργων  αναλυτικά'!F366</f>
        <v xml:space="preserve">Κρήτης </v>
      </c>
      <c r="G362" s="409">
        <f>'Σύνολο έργων  αναλυτικά'!G366</f>
        <v>99853.01</v>
      </c>
      <c r="H362" s="410">
        <f>'Σύνολο έργων  αναλυτικά'!H366</f>
        <v>0</v>
      </c>
      <c r="I362" s="411">
        <f>'Σύνολο έργων  αναλυτικά'!I366</f>
        <v>0</v>
      </c>
      <c r="J362" s="411">
        <f>'Σύνολο έργων  αναλυτικά'!J366</f>
        <v>0</v>
      </c>
      <c r="K362" s="410">
        <f>'Σύνολο έργων  αναλυτικά'!K366</f>
        <v>0</v>
      </c>
      <c r="L362" s="410">
        <f>'Σύνολο έργων  αναλυτικά'!L366</f>
        <v>0</v>
      </c>
      <c r="M362" s="410">
        <f>'Σύνολο έργων  αναλυτικά'!M366</f>
        <v>0</v>
      </c>
      <c r="N362" s="410">
        <f>'Σύνολο έργων  αναλυτικά'!N366</f>
        <v>99853.01</v>
      </c>
      <c r="O362" s="412">
        <f>'Σύνολο έργων  αναλυτικά'!O366</f>
        <v>0</v>
      </c>
      <c r="P362" s="410">
        <f>'Σύνολο έργων  αναλυτικά'!P366</f>
        <v>0</v>
      </c>
      <c r="Q362" s="413">
        <f>'Σύνολο έργων  αναλυτικά'!Q366</f>
        <v>0</v>
      </c>
      <c r="R362" s="413">
        <f>'Σύνολο έργων  αναλυτικά'!R366</f>
        <v>60000</v>
      </c>
      <c r="S362" s="424">
        <f t="shared" si="17"/>
        <v>99853.01</v>
      </c>
      <c r="T362" s="424">
        <f t="shared" si="18"/>
        <v>0</v>
      </c>
    </row>
    <row r="363" spans="1:20" s="6" customFormat="1" ht="40.5" customHeight="1" x14ac:dyDescent="0.25">
      <c r="A363" s="406">
        <f>'Σύνολο έργων  αναλυτικά'!A367</f>
        <v>361</v>
      </c>
      <c r="B363" s="407" t="str">
        <f>'Σύνολο έργων  αναλυτικά'!B367</f>
        <v>2040124-Ε.Υ.Δ. Ε.Π. ΠΕΡΙΦΕΡΕΙΑΣ ΚΡΗΤΗΣ</v>
      </c>
      <c r="C363" s="408" t="str">
        <f>'Σύνολο έργων  αναλυτικά'!C367</f>
        <v>4041416-ΑΠΟΚΕΝΤΡΩΜΕΝΗ ΔΙΟΙΚΗΣΗ ΚΡΗΤΗΣ</v>
      </c>
      <c r="D363" s="406">
        <f>'Σύνολο έργων  αναλυτικά'!D367</f>
        <v>5029907</v>
      </c>
      <c r="E363" s="408" t="str">
        <f>'Σύνολο έργων  αναλυτικά'!E367</f>
        <v>Λεπτομερής Οριοθέτηση Ζωνών Προστασίας Σημείων Υδροληψίας για Απολήψεις Νερού Ύδρευσης.</v>
      </c>
      <c r="F363" s="407" t="str">
        <f>'Σύνολο έργων  αναλυτικά'!F367</f>
        <v xml:space="preserve">Κρήτης </v>
      </c>
      <c r="G363" s="409">
        <f>'Σύνολο έργων  αναλυτικά'!G367</f>
        <v>500000</v>
      </c>
      <c r="H363" s="410">
        <f>'Σύνολο έργων  αναλυτικά'!H367</f>
        <v>0</v>
      </c>
      <c r="I363" s="411">
        <f>'Σύνολο έργων  αναλυτικά'!I367</f>
        <v>0</v>
      </c>
      <c r="J363" s="411">
        <f>'Σύνολο έργων  αναλυτικά'!J367</f>
        <v>0</v>
      </c>
      <c r="K363" s="410">
        <f>'Σύνολο έργων  αναλυτικά'!K367</f>
        <v>0</v>
      </c>
      <c r="L363" s="410">
        <f>'Σύνολο έργων  αναλυτικά'!L367</f>
        <v>0</v>
      </c>
      <c r="M363" s="410">
        <f>'Σύνολο έργων  αναλυτικά'!M367</f>
        <v>0</v>
      </c>
      <c r="N363" s="410">
        <f>'Σύνολο έργων  αναλυτικά'!N367</f>
        <v>500000</v>
      </c>
      <c r="O363" s="412">
        <f>'Σύνολο έργων  αναλυτικά'!O367</f>
        <v>0</v>
      </c>
      <c r="P363" s="410">
        <f>'Σύνολο έργων  αναλυτικά'!P367</f>
        <v>0</v>
      </c>
      <c r="Q363" s="413" t="str">
        <f>'Σύνολο έργων  αναλυτικά'!Q367</f>
        <v>0</v>
      </c>
      <c r="R363" s="413">
        <f>'Σύνολο έργων  αναλυτικά'!R367</f>
        <v>400000</v>
      </c>
      <c r="S363" s="424">
        <f t="shared" si="17"/>
        <v>500000</v>
      </c>
      <c r="T363" s="424">
        <f t="shared" si="18"/>
        <v>0</v>
      </c>
    </row>
    <row r="364" spans="1:20" s="6" customFormat="1" ht="40.5" customHeight="1" x14ac:dyDescent="0.25">
      <c r="A364" s="406">
        <f>'Σύνολο έργων  αναλυτικά'!A368</f>
        <v>362</v>
      </c>
      <c r="B364" s="407" t="str">
        <f>'Σύνολο έργων  αναλυτικά'!B368</f>
        <v>2040124-Ε.Υ.Δ. Ε.Π. ΠΕΡΙΦΕΡΕΙΑΣ ΚΡΗΤΗΣ</v>
      </c>
      <c r="C364" s="408" t="str">
        <f>'Σύνολο έργων  αναλυτικά'!C368</f>
        <v>4041416-ΑΠΟΚΕΝΤΡΩΜΕΝΗ ΔΙΟΙΚΗΣΗ ΚΡΗΤΗΣ</v>
      </c>
      <c r="D364" s="406">
        <f>'Σύνολο έργων  αναλυτικά'!D368</f>
        <v>5030059</v>
      </c>
      <c r="E364" s="408" t="str">
        <f>'Σύνολο έργων  αναλυτικά'!E368</f>
        <v>Υδρογεωλογική - Διαχειριστική μελέτη για την αναρρύθμιση των καρστικών πηγών Αγυιάς</v>
      </c>
      <c r="F364" s="407" t="str">
        <f>'Σύνολο έργων  αναλυτικά'!F368</f>
        <v xml:space="preserve">Κρήτης </v>
      </c>
      <c r="G364" s="409">
        <f>'Σύνολο έργων  αναλυτικά'!G368</f>
        <v>128500</v>
      </c>
      <c r="H364" s="410">
        <f>'Σύνολο έργων  αναλυτικά'!H368</f>
        <v>0</v>
      </c>
      <c r="I364" s="411">
        <f>'Σύνολο έργων  αναλυτικά'!I368</f>
        <v>0</v>
      </c>
      <c r="J364" s="411">
        <f>'Σύνολο έργων  αναλυτικά'!J368</f>
        <v>0</v>
      </c>
      <c r="K364" s="410">
        <f>'Σύνολο έργων  αναλυτικά'!K368</f>
        <v>0</v>
      </c>
      <c r="L364" s="410">
        <f>'Σύνολο έργων  αναλυτικά'!L368</f>
        <v>0</v>
      </c>
      <c r="M364" s="410">
        <f>'Σύνολο έργων  αναλυτικά'!M368</f>
        <v>0</v>
      </c>
      <c r="N364" s="410">
        <f>'Σύνολο έργων  αναλυτικά'!N368</f>
        <v>128500</v>
      </c>
      <c r="O364" s="412">
        <f>'Σύνολο έργων  αναλυτικά'!O368</f>
        <v>0</v>
      </c>
      <c r="P364" s="410">
        <f>'Σύνολο έργων  αναλυτικά'!P368</f>
        <v>0</v>
      </c>
      <c r="Q364" s="413">
        <f>'Σύνολο έργων  αναλυτικά'!Q368</f>
        <v>0</v>
      </c>
      <c r="R364" s="413">
        <f>'Σύνολο έργων  αναλυτικά'!R368</f>
        <v>100000</v>
      </c>
      <c r="S364" s="424">
        <f t="shared" si="17"/>
        <v>128500</v>
      </c>
      <c r="T364" s="424">
        <f t="shared" si="18"/>
        <v>0</v>
      </c>
    </row>
    <row r="365" spans="1:20" s="6" customFormat="1" ht="40.5" customHeight="1" x14ac:dyDescent="0.25">
      <c r="A365" s="406">
        <f>'Σύνολο έργων  αναλυτικά'!A369</f>
        <v>363</v>
      </c>
      <c r="B365" s="407" t="str">
        <f>'Σύνολο έργων  αναλυτικά'!B369</f>
        <v>2040124-Ε.Υ.Δ. Ε.Π. ΠΕΡΙΦΕΡΕΙΑΣ ΚΡΗΤΗΣ</v>
      </c>
      <c r="C365" s="408" t="str">
        <f>'Σύνολο έργων  αναλυτικά'!C369</f>
        <v>40132100-ΔΗΜΟΣ ΙΕΡΑΠΕΤΡΑΣ</v>
      </c>
      <c r="D365" s="406">
        <f>'Σύνολο έργων  αναλυτικά'!D369</f>
        <v>5037941</v>
      </c>
      <c r="E365" s="408" t="str">
        <f>'Σύνολο έργων  αναλυτικά'!E369</f>
        <v>Μελέτη Γενικού Σχεδίου Ύδρευσης (master plan) Δήμου Ιεράπετρας</v>
      </c>
      <c r="F365" s="407" t="str">
        <f>'Σύνολο έργων  αναλυτικά'!F369</f>
        <v xml:space="preserve">Κρήτης </v>
      </c>
      <c r="G365" s="409">
        <f>'Σύνολο έργων  αναλυτικά'!G369</f>
        <v>59744.7</v>
      </c>
      <c r="H365" s="410">
        <f>'Σύνολο έργων  αναλυτικά'!H369</f>
        <v>0</v>
      </c>
      <c r="I365" s="411">
        <f>'Σύνολο έργων  αναλυτικά'!I369</f>
        <v>0</v>
      </c>
      <c r="J365" s="411">
        <f>'Σύνολο έργων  αναλυτικά'!J369</f>
        <v>0</v>
      </c>
      <c r="K365" s="410">
        <f>'Σύνολο έργων  αναλυτικά'!K369</f>
        <v>0</v>
      </c>
      <c r="L365" s="410">
        <f>'Σύνολο έργων  αναλυτικά'!L369</f>
        <v>0</v>
      </c>
      <c r="M365" s="410">
        <f>'Σύνολο έργων  αναλυτικά'!M369</f>
        <v>0</v>
      </c>
      <c r="N365" s="410">
        <f>'Σύνολο έργων  αναλυτικά'!N369</f>
        <v>59744.7</v>
      </c>
      <c r="O365" s="412">
        <f>'Σύνολο έργων  αναλυτικά'!O369</f>
        <v>0</v>
      </c>
      <c r="P365" s="410">
        <f>'Σύνολο έργων  αναλυτικά'!P369</f>
        <v>0</v>
      </c>
      <c r="Q365" s="413">
        <f>'Σύνολο έργων  αναλυτικά'!Q369</f>
        <v>0</v>
      </c>
      <c r="R365" s="413">
        <f>'Σύνολο έργων  αναλυτικά'!R369</f>
        <v>30000</v>
      </c>
      <c r="S365" s="424">
        <f t="shared" si="17"/>
        <v>59744.7</v>
      </c>
      <c r="T365" s="424">
        <f t="shared" si="18"/>
        <v>0</v>
      </c>
    </row>
    <row r="366" spans="1:20" s="6" customFormat="1" ht="40.5" customHeight="1" x14ac:dyDescent="0.25">
      <c r="A366" s="406">
        <f>'Σύνολο έργων  αναλυτικά'!A370</f>
        <v>364</v>
      </c>
      <c r="B366" s="407" t="str">
        <f>'Σύνολο έργων  αναλυτικά'!B370</f>
        <v>2040124-Ε.Υ.Δ. Ε.Π. ΠΕΡΙΦΕΡΕΙΑΣ ΚΡΗΤΗΣ</v>
      </c>
      <c r="C366" s="408" t="str">
        <f>'Σύνολο έργων  αναλυτικά'!C370</f>
        <v>4041403-ΔΗΜΟΤΙΚΗ ΕΠΙΧΕΙΡΗΣΗ ΥΔΡΕΥΣΗΣ ΑΠΟΧΕΤΕΥΣΗΣ  ΧΕΡΣΟΝΗΣΟΥ</v>
      </c>
      <c r="D366" s="406">
        <f>'Σύνολο έργων  αναλυτικά'!D370</f>
        <v>5037984</v>
      </c>
      <c r="E366" s="408" t="str">
        <f>'Σύνολο έργων  αναλυτικά'!E370</f>
        <v>ΕΚΠΟΝΗΣΗ ΜΕΛΕΤΗΣ ΓΕΝΙΚΟΥ ΣΧΕΔΙΟΥ ΥΔΡΕΥΣΗΣ (MASTERPLAN) Δ.Ε.Υ.Α. Χερσονήσου</v>
      </c>
      <c r="F366" s="407" t="str">
        <f>'Σύνολο έργων  αναλυτικά'!F370</f>
        <v xml:space="preserve">Κρήτης </v>
      </c>
      <c r="G366" s="409">
        <f>'Σύνολο έργων  αναλυτικά'!G370</f>
        <v>59557.52</v>
      </c>
      <c r="H366" s="410">
        <f>'Σύνολο έργων  αναλυτικά'!H370</f>
        <v>0</v>
      </c>
      <c r="I366" s="411">
        <f>'Σύνολο έργων  αναλυτικά'!I370</f>
        <v>0</v>
      </c>
      <c r="J366" s="411">
        <f>'Σύνολο έργων  αναλυτικά'!J370</f>
        <v>0</v>
      </c>
      <c r="K366" s="410">
        <f>'Σύνολο έργων  αναλυτικά'!K370</f>
        <v>0</v>
      </c>
      <c r="L366" s="410">
        <f>'Σύνολο έργων  αναλυτικά'!L370</f>
        <v>0</v>
      </c>
      <c r="M366" s="410">
        <f>'Σύνολο έργων  αναλυτικά'!M370</f>
        <v>0</v>
      </c>
      <c r="N366" s="410">
        <f>'Σύνολο έργων  αναλυτικά'!N370</f>
        <v>59557.52</v>
      </c>
      <c r="O366" s="412">
        <f>'Σύνολο έργων  αναλυτικά'!O370</f>
        <v>0</v>
      </c>
      <c r="P366" s="410">
        <f>'Σύνολο έργων  αναλυτικά'!P370</f>
        <v>0</v>
      </c>
      <c r="Q366" s="413">
        <f>'Σύνολο έργων  αναλυτικά'!Q370</f>
        <v>0</v>
      </c>
      <c r="R366" s="413">
        <f>'Σύνολο έργων  αναλυτικά'!R370</f>
        <v>30000</v>
      </c>
      <c r="S366" s="424">
        <f t="shared" si="17"/>
        <v>59557.52</v>
      </c>
      <c r="T366" s="424">
        <f t="shared" si="18"/>
        <v>0</v>
      </c>
    </row>
    <row r="367" spans="1:20" s="6" customFormat="1" ht="40.5" customHeight="1" x14ac:dyDescent="0.25">
      <c r="A367" s="406">
        <f>'Σύνολο έργων  αναλυτικά'!A371</f>
        <v>365</v>
      </c>
      <c r="B367" s="407" t="str">
        <f>'Σύνολο έργων  αναλυτικά'!B371</f>
        <v>2040124-Ε.Υ.Δ. Ε.Π. ΠΕΡΙΦΕΡΕΙΑΣ ΚΡΗΤΗΣ</v>
      </c>
      <c r="C367" s="408" t="str">
        <f>'Σύνολο έργων  αναλυτικά'!C371</f>
        <v>40141148-ΔΗΜΟΣ ΜΥΛΟΠΟΤΑΜΟΥ</v>
      </c>
      <c r="D367" s="406">
        <f>'Σύνολο έργων  αναλυτικά'!D371</f>
        <v>5047207</v>
      </c>
      <c r="E367" s="408" t="str">
        <f>'Σύνολο έργων  αναλυτικά'!E371</f>
        <v>Αξιοποίηση Γεώτρησης Άνω Τριπόδου για την ενίσχυση των Υδραγωγείων των οικισμών Μαργαρίτες - Ορθές - Κυνηγιανά - Άνω Τριπόδο - Κάτω Τριπόδο - Λαγκά - Βεργιανά - Καλλέργο - Σκορδίλο - Αλφά</v>
      </c>
      <c r="F367" s="407" t="str">
        <f>'Σύνολο έργων  αναλυτικά'!F371</f>
        <v xml:space="preserve">Κρήτης </v>
      </c>
      <c r="G367" s="409">
        <f>'Σύνολο έργων  αναλυτικά'!G371</f>
        <v>790000</v>
      </c>
      <c r="H367" s="410">
        <f>'Σύνολο έργων  αναλυτικά'!H371</f>
        <v>0</v>
      </c>
      <c r="I367" s="411">
        <f>'Σύνολο έργων  αναλυτικά'!I371</f>
        <v>0</v>
      </c>
      <c r="J367" s="411">
        <f>'Σύνολο έργων  αναλυτικά'!J371</f>
        <v>770000</v>
      </c>
      <c r="K367" s="410">
        <f>'Σύνολο έργων  αναλυτικά'!K371</f>
        <v>0</v>
      </c>
      <c r="L367" s="410">
        <f>'Σύνολο έργων  αναλυτικά'!L371</f>
        <v>0</v>
      </c>
      <c r="M367" s="410">
        <f>'Σύνολο έργων  αναλυτικά'!M371</f>
        <v>0</v>
      </c>
      <c r="N367" s="410">
        <f>'Σύνολο έργων  αναλυτικά'!N371</f>
        <v>0</v>
      </c>
      <c r="O367" s="412">
        <f>'Σύνολο έργων  αναλυτικά'!O371</f>
        <v>0</v>
      </c>
      <c r="P367" s="410">
        <f>'Σύνολο έργων  αναλυτικά'!P371</f>
        <v>20000</v>
      </c>
      <c r="Q367" s="413" t="str">
        <f>'Σύνολο έργων  αναλυτικά'!Q371</f>
        <v>0</v>
      </c>
      <c r="R367" s="413">
        <f>'Σύνολο έργων  αναλυτικά'!R371</f>
        <v>450000</v>
      </c>
      <c r="S367" s="424">
        <f t="shared" si="17"/>
        <v>790000</v>
      </c>
      <c r="T367" s="424">
        <f t="shared" si="18"/>
        <v>0</v>
      </c>
    </row>
    <row r="368" spans="1:20" s="6" customFormat="1" ht="40.5" customHeight="1" x14ac:dyDescent="0.25">
      <c r="A368" s="406">
        <f>'Σύνολο έργων  αναλυτικά'!A372</f>
        <v>366</v>
      </c>
      <c r="B368" s="407" t="str">
        <f>'Σύνολο έργων  αναλυτικά'!B372</f>
        <v>2040124-Ε.Υ.Δ. Ε.Π. ΠΕΡΙΦΕΡΕΙΑΣ ΚΡΗΤΗΣ</v>
      </c>
      <c r="C368" s="408" t="str">
        <f>'Σύνολο έργων  αναλυτικά'!C372</f>
        <v>40141146-ΔΗΜΟΣ ΑΓΙΟΥ ΒΑΣΙΛΕΙΟΥ</v>
      </c>
      <c r="D368" s="406">
        <f>'Σύνολο έργων  αναλυτικά'!D372</f>
        <v>5049240</v>
      </c>
      <c r="E368" s="408" t="str">
        <f>'Σύνολο έργων  αναλυτικά'!E372</f>
        <v>Αναβάθμιση υποδομών ύδρευσης Δήμου Αγίου Βασιλείου</v>
      </c>
      <c r="F368" s="407" t="str">
        <f>'Σύνολο έργων  αναλυτικά'!F372</f>
        <v xml:space="preserve">Κρήτης </v>
      </c>
      <c r="G368" s="409">
        <f>'Σύνολο έργων  αναλυτικά'!G372</f>
        <v>1476000</v>
      </c>
      <c r="H368" s="410">
        <f>'Σύνολο έργων  αναλυτικά'!H372</f>
        <v>0</v>
      </c>
      <c r="I368" s="411">
        <f>'Σύνολο έργων  αναλυτικά'!I372</f>
        <v>0</v>
      </c>
      <c r="J368" s="411">
        <f>'Σύνολο έργων  αναλυτικά'!J372</f>
        <v>1476000</v>
      </c>
      <c r="K368" s="410">
        <f>'Σύνολο έργων  αναλυτικά'!K372</f>
        <v>0</v>
      </c>
      <c r="L368" s="410">
        <f>'Σύνολο έργων  αναλυτικά'!L372</f>
        <v>0</v>
      </c>
      <c r="M368" s="410">
        <f>'Σύνολο έργων  αναλυτικά'!M372</f>
        <v>0</v>
      </c>
      <c r="N368" s="410">
        <f>'Σύνολο έργων  αναλυτικά'!N372</f>
        <v>0</v>
      </c>
      <c r="O368" s="412">
        <f>'Σύνολο έργων  αναλυτικά'!O372</f>
        <v>0</v>
      </c>
      <c r="P368" s="410">
        <f>'Σύνολο έργων  αναλυτικά'!P372</f>
        <v>0</v>
      </c>
      <c r="Q368" s="413" t="str">
        <f>'Σύνολο έργων  αναλυτικά'!Q372</f>
        <v>0</v>
      </c>
      <c r="R368" s="413">
        <f>'Σύνολο έργων  αναλυτικά'!R372</f>
        <v>750000</v>
      </c>
      <c r="S368" s="424">
        <f t="shared" si="17"/>
        <v>1476000</v>
      </c>
      <c r="T368" s="424">
        <f t="shared" si="18"/>
        <v>0</v>
      </c>
    </row>
    <row r="369" spans="1:20" s="6" customFormat="1" ht="40.5" customHeight="1" x14ac:dyDescent="0.25">
      <c r="A369" s="406">
        <f>'Σύνολο έργων  αναλυτικά'!A373</f>
        <v>367</v>
      </c>
      <c r="B369" s="407" t="str">
        <f>'Σύνολο έργων  αναλυτικά'!B373</f>
        <v>2040124-Ε.Υ.Δ. Ε.Π. ΠΕΡΙΦΕΡΕΙΑΣ ΚΡΗΤΗΣ</v>
      </c>
      <c r="C369" s="408" t="str">
        <f>'Σύνολο έργων  αναλυτικά'!C373</f>
        <v>4041301-ΔΗΜΟΤΙΚΗ ΕΠΙΧΕΙΡΗΣΗ ΥΔΡΕΥΣΗΣ ΑΠΟΧΕΤΕΥΣΗΣ ΑΓΙΟΥ ΝΙΚΟΛΑΟΥ</v>
      </c>
      <c r="D369" s="406">
        <f>'Σύνολο έργων  αναλυτικά'!D373</f>
        <v>5052104</v>
      </c>
      <c r="E369" s="408" t="str">
        <f>'Σύνολο έργων  αναλυτικά'!E373</f>
        <v>ΒΕΛΤΙΩΣΕΙΣ ΚΑΙ ΕΠΕΚΤΑΣΕΙΣ ΔΙΚΤΥΩΝ ΥΔΡΕΥΣΗΣ ΣΤΟ ΔΗΜΟ ΑΓΙΟΥ ΝΙΚΟΛΑΟΥ</v>
      </c>
      <c r="F369" s="407" t="str">
        <f>'Σύνολο έργων  αναλυτικά'!F373</f>
        <v xml:space="preserve">Κρήτης </v>
      </c>
      <c r="G369" s="409">
        <f>'Σύνολο έργων  αναλυτικά'!G373</f>
        <v>759700</v>
      </c>
      <c r="H369" s="410">
        <f>'Σύνολο έργων  αναλυτικά'!H373</f>
        <v>0</v>
      </c>
      <c r="I369" s="411">
        <f>'Σύνολο έργων  αναλυτικά'!I373</f>
        <v>0</v>
      </c>
      <c r="J369" s="411">
        <f>'Σύνολο έργων  αναλυτικά'!J373</f>
        <v>730000</v>
      </c>
      <c r="K369" s="410">
        <f>'Σύνολο έργων  αναλυτικά'!K373</f>
        <v>0</v>
      </c>
      <c r="L369" s="410">
        <f>'Σύνολο έργων  αναλυτικά'!L373</f>
        <v>0</v>
      </c>
      <c r="M369" s="410">
        <f>'Σύνολο έργων  αναλυτικά'!M373</f>
        <v>0</v>
      </c>
      <c r="N369" s="410">
        <f>'Σύνολο έργων  αναλυτικά'!N373</f>
        <v>0</v>
      </c>
      <c r="O369" s="412">
        <f>'Σύνολο έργων  αναλυτικά'!O373</f>
        <v>0</v>
      </c>
      <c r="P369" s="410">
        <f>'Σύνολο έργων  αναλυτικά'!P373</f>
        <v>29700</v>
      </c>
      <c r="Q369" s="413">
        <f>'Σύνολο έργων  αναλυτικά'!Q373</f>
        <v>0</v>
      </c>
      <c r="R369" s="413">
        <f>'Σύνολο έργων  αναλυτικά'!R373</f>
        <v>450000</v>
      </c>
      <c r="S369" s="424">
        <f t="shared" si="17"/>
        <v>759700</v>
      </c>
      <c r="T369" s="424">
        <f t="shared" si="18"/>
        <v>0</v>
      </c>
    </row>
    <row r="370" spans="1:20" s="6" customFormat="1" ht="40.5" customHeight="1" x14ac:dyDescent="0.25">
      <c r="A370" s="406">
        <f>'Σύνολο έργων  αναλυτικά'!A374</f>
        <v>368</v>
      </c>
      <c r="B370" s="407" t="str">
        <f>'Σύνολο έργων  αναλυτικά'!B374</f>
        <v>2040124-Ε.Υ.Δ. Ε.Π. ΠΕΡΙΦΕΡΕΙΑΣ ΚΡΗΤΗΣ</v>
      </c>
      <c r="C370" s="408" t="str">
        <f>'Σύνολο έργων  αναλυτικά'!C374</f>
        <v>40141147-ΔΗΜΟΣ ΑΜΑΡΙΟΥ</v>
      </c>
      <c r="D370" s="406">
        <f>'Σύνολο έργων  αναλυτικά'!D374</f>
        <v>5052430</v>
      </c>
      <c r="E370" s="408" t="str">
        <f>'Σύνολο έργων  αναλυτικά'!E374</f>
        <v>ΑΝΤΙΚΑΤΑΣΤΑΣΗ ΚΑΙ ΕΠΕΚΤΑΣΗ ΔΙΚΤΥΩΝ ΥΔΡΕΥΣΗΣ ΟΙΚΙΣΜΩΝ ΚΟΥΡΟΥΤΕΣ ΚΑΙ ΦΟΥΡΦΟΥΡΑΣ Δ.Ε. ΚΟΥΡΗΤΩΝ ΔΗΜΟΥ ΑΜΑΡΙΟΥ</v>
      </c>
      <c r="F370" s="407" t="str">
        <f>'Σύνολο έργων  αναλυτικά'!F374</f>
        <v xml:space="preserve">Κρήτης </v>
      </c>
      <c r="G370" s="409">
        <f>'Σύνολο έργων  αναλυτικά'!G374</f>
        <v>640000</v>
      </c>
      <c r="H370" s="410">
        <f>'Σύνολο έργων  αναλυτικά'!H374</f>
        <v>0</v>
      </c>
      <c r="I370" s="411">
        <f>'Σύνολο έργων  αναλυτικά'!I374</f>
        <v>0</v>
      </c>
      <c r="J370" s="411">
        <f>'Σύνολο έργων  αναλυτικά'!J374</f>
        <v>0</v>
      </c>
      <c r="K370" s="410">
        <f>'Σύνολο έργων  αναλυτικά'!K374</f>
        <v>0</v>
      </c>
      <c r="L370" s="410">
        <f>'Σύνολο έργων  αναλυτικά'!L374</f>
        <v>640000</v>
      </c>
      <c r="M370" s="410">
        <f>'Σύνολο έργων  αναλυτικά'!M374</f>
        <v>0</v>
      </c>
      <c r="N370" s="410">
        <f>'Σύνολο έργων  αναλυτικά'!N374</f>
        <v>0</v>
      </c>
      <c r="O370" s="412">
        <f>'Σύνολο έργων  αναλυτικά'!O374</f>
        <v>0</v>
      </c>
      <c r="P370" s="410">
        <f>'Σύνολο έργων  αναλυτικά'!P374</f>
        <v>0</v>
      </c>
      <c r="Q370" s="413" t="str">
        <f>'Σύνολο έργων  αναλυτικά'!Q374</f>
        <v>0</v>
      </c>
      <c r="R370" s="413">
        <f>'Σύνολο έργων  αναλυτικά'!R374</f>
        <v>400000</v>
      </c>
      <c r="S370" s="424">
        <f t="shared" si="17"/>
        <v>640000</v>
      </c>
      <c r="T370" s="424">
        <f t="shared" si="18"/>
        <v>0</v>
      </c>
    </row>
    <row r="371" spans="1:20" s="6" customFormat="1" ht="40.5" customHeight="1" x14ac:dyDescent="0.25">
      <c r="A371" s="406">
        <f>'Σύνολο έργων  αναλυτικά'!A375</f>
        <v>369</v>
      </c>
      <c r="B371" s="407" t="str">
        <f>'Σύνολο έργων  αναλυτικά'!B375</f>
        <v>2040124-Ε.Υ.Δ. Ε.Π. ΠΕΡΙΦΕΡΕΙΑΣ ΚΡΗΤΗΣ</v>
      </c>
      <c r="C371" s="408" t="str">
        <f>'Σύνολο έργων  αναλυτικά'!C375</f>
        <v>4041413-ΔΕΥΑ ΜΑΛΕΒΙΖΙΟΥ (ΔΕΥΑΜ)</v>
      </c>
      <c r="D371" s="406">
        <f>'Σύνολο έργων  αναλυτικά'!D375</f>
        <v>5060310</v>
      </c>
      <c r="E371" s="408" t="str">
        <f>'Σύνολο έργων  αναλυτικά'!E375</f>
        <v>ΑΝΤΙΚΑΤΑΣΤΑΣΗ ΔΙΚΤΥΟΥ ΥΔΡΕΥΣΗΣ ΟΙΚΙΣΜΟΥ ΜΑΡΑΘΟΥ ΤΟΥ ΔΗΜΟΥ ΜΑΛΕΒΙΖΙΟΥ</v>
      </c>
      <c r="F371" s="407" t="str">
        <f>'Σύνολο έργων  αναλυτικά'!F375</f>
        <v xml:space="preserve">Κρήτης </v>
      </c>
      <c r="G371" s="409">
        <f>'Σύνολο έργων  αναλυτικά'!G375</f>
        <v>448600</v>
      </c>
      <c r="H371" s="410">
        <f>'Σύνολο έργων  αναλυτικά'!H375</f>
        <v>0</v>
      </c>
      <c r="I371" s="411">
        <f>'Σύνολο έργων  αναλυτικά'!I375</f>
        <v>0</v>
      </c>
      <c r="J371" s="411">
        <f>'Σύνολο έργων  αναλυτικά'!J375</f>
        <v>0</v>
      </c>
      <c r="K371" s="410">
        <f>'Σύνολο έργων  αναλυτικά'!K375</f>
        <v>0</v>
      </c>
      <c r="L371" s="410">
        <f>'Σύνολο έργων  αναλυτικά'!L375</f>
        <v>425000</v>
      </c>
      <c r="M371" s="410">
        <f>'Σύνολο έργων  αναλυτικά'!M375</f>
        <v>0</v>
      </c>
      <c r="N371" s="410">
        <f>'Σύνολο έργων  αναλυτικά'!N375</f>
        <v>0</v>
      </c>
      <c r="O371" s="412">
        <f>'Σύνολο έργων  αναλυτικά'!O375</f>
        <v>0</v>
      </c>
      <c r="P371" s="410">
        <f>'Σύνολο έργων  αναλυτικά'!P375</f>
        <v>23600</v>
      </c>
      <c r="Q371" s="413" t="str">
        <f>'Σύνολο έργων  αναλυτικά'!Q375</f>
        <v>0</v>
      </c>
      <c r="R371" s="413">
        <f>'Σύνολο έργων  αναλυτικά'!R375</f>
        <v>250000</v>
      </c>
      <c r="S371" s="424">
        <f t="shared" si="17"/>
        <v>448600</v>
      </c>
      <c r="T371" s="424">
        <f t="shared" si="18"/>
        <v>0</v>
      </c>
    </row>
    <row r="372" spans="1:20" s="6" customFormat="1" ht="40.5" customHeight="1" x14ac:dyDescent="0.25">
      <c r="A372" s="406">
        <f>'Σύνολο έργων  αναλυτικά'!A376</f>
        <v>370</v>
      </c>
      <c r="B372" s="407" t="str">
        <f>'Σύνολο έργων  αναλυτικά'!B376</f>
        <v>2040124-Ε.Υ.Δ. Ε.Π. ΠΕΡΙΦΕΡΕΙΑΣ ΚΡΗΤΗΣ</v>
      </c>
      <c r="C372" s="408" t="str">
        <f>'Σύνολο έργων  αναλυτικά'!C376</f>
        <v>4041415-ΔΙΑΔΗΜΟΤΙΚΗ ΕΠΙΧΕΙΡΗΣΗ ΥΔΡΕΥΣΗΣ ΑΠΟΧΕΤΕΥΣΗΣ ΒΟΡΕΙΟΥ ΑΞΟΝΑ ΝΟΜΟΥ ΧΑΝΙΩΝ</v>
      </c>
      <c r="D372" s="406">
        <f>'Σύνολο έργων  αναλυτικά'!D376</f>
        <v>5063551</v>
      </c>
      <c r="E372" s="408" t="str">
        <f>'Σύνολο έργων  αναλυτικά'!E376</f>
        <v>Νέος αγωγός μεταφοράς νερού ύδρευσης από υφιστάμενη γεώτρηση Φουρνέ στα Μεσκλά</v>
      </c>
      <c r="F372" s="407" t="str">
        <f>'Σύνολο έργων  αναλυτικά'!F376</f>
        <v xml:space="preserve">Κρήτης </v>
      </c>
      <c r="G372" s="409">
        <f>'Σύνολο έργων  αναλυτικά'!G376</f>
        <v>528000</v>
      </c>
      <c r="H372" s="410">
        <f>'Σύνολο έργων  αναλυτικά'!H376</f>
        <v>0</v>
      </c>
      <c r="I372" s="411">
        <f>'Σύνολο έργων  αναλυτικά'!I376</f>
        <v>0</v>
      </c>
      <c r="J372" s="411">
        <f>'Σύνολο έργων  αναλυτικά'!J376</f>
        <v>528000</v>
      </c>
      <c r="K372" s="410">
        <f>'Σύνολο έργων  αναλυτικά'!K376</f>
        <v>0</v>
      </c>
      <c r="L372" s="410">
        <f>'Σύνολο έργων  αναλυτικά'!L376</f>
        <v>0</v>
      </c>
      <c r="M372" s="410">
        <f>'Σύνολο έργων  αναλυτικά'!M376</f>
        <v>0</v>
      </c>
      <c r="N372" s="410">
        <f>'Σύνολο έργων  αναλυτικά'!N376</f>
        <v>0</v>
      </c>
      <c r="O372" s="412">
        <f>'Σύνολο έργων  αναλυτικά'!O376</f>
        <v>0</v>
      </c>
      <c r="P372" s="410">
        <f>'Σύνολο έργων  αναλυτικά'!P376</f>
        <v>0</v>
      </c>
      <c r="Q372" s="413" t="str">
        <f>'Σύνολο έργων  αναλυτικά'!Q376</f>
        <v>0</v>
      </c>
      <c r="R372" s="413">
        <f>'Σύνολο έργων  αναλυτικά'!R376</f>
        <v>400000</v>
      </c>
      <c r="S372" s="424">
        <f t="shared" si="17"/>
        <v>528000</v>
      </c>
      <c r="T372" s="424">
        <f t="shared" si="18"/>
        <v>0</v>
      </c>
    </row>
    <row r="373" spans="1:20" s="6" customFormat="1" ht="40.5" customHeight="1" x14ac:dyDescent="0.25">
      <c r="A373" s="406">
        <f>'Σύνολο έργων  αναλυτικά'!A377</f>
        <v>371</v>
      </c>
      <c r="B373" s="407" t="str">
        <f>'Σύνολο έργων  αναλυτικά'!B377</f>
        <v>2040124-Ε.Υ.Δ. Ε.Π. ΠΕΡΙΦΕΡΕΙΑΣ ΚΡΗΤΗΣ</v>
      </c>
      <c r="C373" s="408" t="str">
        <f>'Σύνολο έργων  αναλυτικά'!C377</f>
        <v>4041403-ΔΗΜΟΤΙΚΗ ΕΠΙΧΕΙΡΗΣΗ ΥΔΡΕΥΣΗΣ ΑΠΟΧΕΤΕΥΣΗΣ  ΧΕΡΣΟΝΗΣΟΥ</v>
      </c>
      <c r="D373" s="406" t="str">
        <f>'Σύνολο έργων  αναλυτικά'!D377</f>
        <v>5067217</v>
      </c>
      <c r="E373" s="408" t="str">
        <f>'Σύνολο έργων  αναλυτικά'!E377</f>
        <v>ΑΝΤΙΚΑΤΑΣΤΑΣΗ ΤΟΥ ΔΙΚΤΥΟΥ ΔΙΑΝΟΜΗΣ ΠΟΣΙΜΟΥ ΥΔΑΤΟΣ ΣΤΟΝ ΟΙΚΙΣΜΟ ΚΑΡΤΕΡΟΥ ΤΟΥ ΔΗΜΟΥ ΧΕΡΣΟΝΗΣΟΥ</v>
      </c>
      <c r="F373" s="407" t="str">
        <f>'Σύνολο έργων  αναλυτικά'!F377</f>
        <v xml:space="preserve">Κρήτης </v>
      </c>
      <c r="G373" s="409">
        <f>'Σύνολο έργων  αναλυτικά'!G377</f>
        <v>1399603.23</v>
      </c>
      <c r="H373" s="410">
        <f>'Σύνολο έργων  αναλυτικά'!H377</f>
        <v>0</v>
      </c>
      <c r="I373" s="411">
        <f>'Σύνολο έργων  αναλυτικά'!I377</f>
        <v>0</v>
      </c>
      <c r="J373" s="411">
        <f>'Σύνολο έργων  αναλυτικά'!J377</f>
        <v>0</v>
      </c>
      <c r="K373" s="410">
        <f>'Σύνολο έργων  αναλυτικά'!K377</f>
        <v>0</v>
      </c>
      <c r="L373" s="410">
        <f>'Σύνολο έργων  αναλυτικά'!L377</f>
        <v>1350000</v>
      </c>
      <c r="M373" s="410">
        <f>'Σύνολο έργων  αναλυτικά'!M377</f>
        <v>0</v>
      </c>
      <c r="N373" s="410">
        <f>'Σύνολο έργων  αναλυτικά'!N377</f>
        <v>0</v>
      </c>
      <c r="O373" s="412">
        <f>'Σύνολο έργων  αναλυτικά'!O377</f>
        <v>0</v>
      </c>
      <c r="P373" s="410">
        <f>'Σύνολο έργων  αναλυτικά'!P377</f>
        <v>49603.23</v>
      </c>
      <c r="Q373" s="413" t="str">
        <f>'Σύνολο έργων  αναλυτικά'!Q377</f>
        <v>0</v>
      </c>
      <c r="R373" s="413">
        <f>'Σύνολο έργων  αναλυτικά'!R377</f>
        <v>1000000</v>
      </c>
      <c r="S373" s="424">
        <f t="shared" si="17"/>
        <v>1399603.23</v>
      </c>
      <c r="T373" s="424">
        <f t="shared" si="18"/>
        <v>0</v>
      </c>
    </row>
    <row r="374" spans="1:20" s="6" customFormat="1" ht="40.5" customHeight="1" x14ac:dyDescent="0.25">
      <c r="A374" s="406">
        <f>'Σύνολο έργων  αναλυτικά'!A378</f>
        <v>372</v>
      </c>
      <c r="B374" s="407" t="str">
        <f>'Σύνολο έργων  αναλυτικά'!B378</f>
        <v>2040124-Ε.Υ.Δ. Ε.Π. ΠΕΡΙΦΕΡΕΙΑΣ ΚΡΗΤΗΣ</v>
      </c>
      <c r="C374" s="408" t="str">
        <f>'Σύνολο έργων  αναλυτικά'!C378</f>
        <v>40150190-ΔΗΜΟΣ ΚΑΝΤΑΝΟΥ - ΣΕΛΙΝΟΥ</v>
      </c>
      <c r="D374" s="406" t="str">
        <f>'Σύνολο έργων  αναλυτικά'!D378</f>
        <v>5067295</v>
      </c>
      <c r="E374" s="408" t="str">
        <f>'Σύνολο έργων  αναλυτικά'!E378</f>
        <v>ΕΡΓΑ ΜΕΤΑΦΟΡΑΣ ΝΕΡΟΥ ΥΔΡΕΥΣΗΣ ΑΠΟ ΓΕΩΤΡΗΣΗ ΚΑΣΤΕΛΛΟΥ ΣΤΗ ΔΕΞΑΜΕΝΗ ΣΟΥΓΙΑΣ KAI ΣΤΟN ΟΙΚΙΣΜΟ ΛΙΒΑΔΑ</v>
      </c>
      <c r="F374" s="407" t="str">
        <f>'Σύνολο έργων  αναλυτικά'!F378</f>
        <v xml:space="preserve">Κρήτης </v>
      </c>
      <c r="G374" s="409">
        <f>'Σύνολο έργων  αναλυτικά'!G378</f>
        <v>988964.15</v>
      </c>
      <c r="H374" s="410">
        <f>'Σύνολο έργων  αναλυτικά'!H378</f>
        <v>0</v>
      </c>
      <c r="I374" s="411">
        <f>'Σύνολο έργων  αναλυτικά'!I378</f>
        <v>0</v>
      </c>
      <c r="J374" s="411">
        <f>'Σύνολο έργων  αναλυτικά'!J378</f>
        <v>900000</v>
      </c>
      <c r="K374" s="410">
        <f>'Σύνολο έργων  αναλυτικά'!K378</f>
        <v>0</v>
      </c>
      <c r="L374" s="410">
        <f>'Σύνολο έργων  αναλυτικά'!L378</f>
        <v>0</v>
      </c>
      <c r="M374" s="410">
        <f>'Σύνολο έργων  αναλυτικά'!M378</f>
        <v>0</v>
      </c>
      <c r="N374" s="410">
        <f>'Σύνολο έργων  αναλυτικά'!N378</f>
        <v>0</v>
      </c>
      <c r="O374" s="412">
        <f>'Σύνολο έργων  αναλυτικά'!O378</f>
        <v>0</v>
      </c>
      <c r="P374" s="410">
        <f>'Σύνολο έργων  αναλυτικά'!P378</f>
        <v>88964.15</v>
      </c>
      <c r="Q374" s="413" t="str">
        <f>'Σύνολο έργων  αναλυτικά'!Q378</f>
        <v>0</v>
      </c>
      <c r="R374" s="413">
        <f>'Σύνολο έργων  αναλυτικά'!R378</f>
        <v>600000</v>
      </c>
      <c r="S374" s="424">
        <f t="shared" ref="S374:S437" si="19">SUM(H374:P374)</f>
        <v>988964.15</v>
      </c>
      <c r="T374" s="424">
        <f t="shared" ref="T374:T437" si="20">S374-G374</f>
        <v>0</v>
      </c>
    </row>
    <row r="375" spans="1:20" s="6" customFormat="1" ht="40.5" customHeight="1" x14ac:dyDescent="0.25">
      <c r="A375" s="406">
        <f>'Σύνολο έργων  αναλυτικά'!A379</f>
        <v>373</v>
      </c>
      <c r="B375" s="407" t="str">
        <f>'Σύνολο έργων  αναλυτικά'!B379</f>
        <v>2040120-Ε.Υ.Δ. Ε.Π. ΠΕΡΙΦΕΡΕΙΑΣ ΑΤΤΙΚΗΣ</v>
      </c>
      <c r="C375" s="408" t="str">
        <f>'Σύνολο έργων  αναλυτικά'!C379</f>
        <v>2010009-ΠΕΡΙΦΕΡΕΙΑ ΑΤΤΙΚΗΣ</v>
      </c>
      <c r="D375" s="406">
        <f>'Σύνολο έργων  αναλυτικά'!D379</f>
        <v>5001073</v>
      </c>
      <c r="E375" s="408" t="str">
        <f>'Σύνολο έργων  αναλυτικά'!E379</f>
        <v>ΚΑΤΑΣΚΕΥΗ ΤΟΥ ΒΟΡΕΙΟΥ ΤΜΗΜΑΤΟΣ ΤΟΥ ΚΕΝΤΡΙΚΟΥ ΕΞΩΤΕΡΙΚΟΥ ΔΙΚΤΥΟΥ ΚΑΙ ΤΗΣ ΚΕΝΤΡΙΚΗΣ ΔΕΞΑΜΕΝΗΣ ΥΔΡΕΥΣΗΣ ΝΗΣΟΥ ΑΙΓΙΝΑΣ - (ΦΑΣΗ Β')</v>
      </c>
      <c r="F375" s="407" t="str">
        <f>'Σύνολο έργων  αναλυτικά'!F379</f>
        <v xml:space="preserve">Αττικής </v>
      </c>
      <c r="G375" s="409">
        <f>'Σύνολο έργων  αναλυτικά'!G379</f>
        <v>3353096.77</v>
      </c>
      <c r="H375" s="410">
        <f>'Σύνολο έργων  αναλυτικά'!H379</f>
        <v>0</v>
      </c>
      <c r="I375" s="411">
        <f>'Σύνολο έργων  αναλυτικά'!I379</f>
        <v>0</v>
      </c>
      <c r="J375" s="411">
        <f>'Σύνολο έργων  αναλυτικά'!J379</f>
        <v>3112096.77</v>
      </c>
      <c r="K375" s="410">
        <f>'Σύνολο έργων  αναλυτικά'!K379</f>
        <v>0</v>
      </c>
      <c r="L375" s="410">
        <f>'Σύνολο έργων  αναλυτικά'!L379</f>
        <v>0</v>
      </c>
      <c r="M375" s="410">
        <f>'Σύνολο έργων  αναλυτικά'!M379</f>
        <v>0</v>
      </c>
      <c r="N375" s="410">
        <f>'Σύνολο έργων  αναλυτικά'!N379</f>
        <v>0</v>
      </c>
      <c r="O375" s="412">
        <f>'Σύνολο έργων  αναλυτικά'!O379</f>
        <v>0</v>
      </c>
      <c r="P375" s="410">
        <f>'Σύνολο έργων  αναλυτικά'!P379</f>
        <v>241000</v>
      </c>
      <c r="Q375" s="413">
        <f>'Σύνολο έργων  αναλυτικά'!Q379</f>
        <v>3232720.05</v>
      </c>
      <c r="R375" s="413">
        <f>'Σύνολο έργων  αναλυτικά'!R379</f>
        <v>3048013.06</v>
      </c>
      <c r="S375" s="424">
        <f t="shared" si="19"/>
        <v>3353096.77</v>
      </c>
      <c r="T375" s="424">
        <f t="shared" si="20"/>
        <v>0</v>
      </c>
    </row>
    <row r="376" spans="1:20" s="6" customFormat="1" ht="40.5" customHeight="1" x14ac:dyDescent="0.25">
      <c r="A376" s="406">
        <f>'Σύνολο έργων  αναλυτικά'!A380</f>
        <v>374</v>
      </c>
      <c r="B376" s="407" t="str">
        <f>'Σύνολο έργων  αναλυτικά'!B380</f>
        <v>2040120-Ε.Υ.Δ. Ε.Π. ΠΕΡΙΦΕΡΕΙΑΣ ΑΤΤΙΚΗΣ</v>
      </c>
      <c r="C376" s="408" t="str">
        <f>'Σύνολο έργων  αναλυτικά'!C380</f>
        <v>40105057-ΔΗΜΟΣ ΚΡΩΠΙΑΣ ΝΟΜΟΥ ΑΤΤΙΚΗΣ</v>
      </c>
      <c r="D376" s="406">
        <f>'Σύνολο έργων  αναλυτικά'!D380</f>
        <v>5002391</v>
      </c>
      <c r="E376" s="408" t="str">
        <f>'Σύνολο έργων  αναλυτικά'!E380</f>
        <v>ΚΑΤΑΣΚΕΥΗ ΕΣΩΤΕΡΙΚΟΥ ΔΙΚΤΥΟΥ  ΥΔΡΕΥΣΗΣ Π.Ε.1 ΑΓΙΑΣ ΜΑΡΙΝΑΣ (ΠΕΡΙΟΧΗ ΕΝΤΟΣ ΣΧΕΔΙΟΥ ΠΟΛΗΣ) ΔΗΜΟΥ ΚΡΩΠΙΑΣ</v>
      </c>
      <c r="F376" s="407" t="str">
        <f>'Σύνολο έργων  αναλυτικά'!F380</f>
        <v xml:space="preserve">Αττικής </v>
      </c>
      <c r="G376" s="409">
        <f>'Σύνολο έργων  αναλυτικά'!G380</f>
        <v>1249731.1300000001</v>
      </c>
      <c r="H376" s="410">
        <f>'Σύνολο έργων  αναλυτικά'!H380</f>
        <v>0</v>
      </c>
      <c r="I376" s="411">
        <f>'Σύνολο έργων  αναλυτικά'!I380</f>
        <v>0</v>
      </c>
      <c r="J376" s="411">
        <f>'Σύνολο έργων  αναλυτικά'!J380</f>
        <v>0</v>
      </c>
      <c r="K376" s="410">
        <f>'Σύνολο έργων  αναλυτικά'!K380</f>
        <v>0</v>
      </c>
      <c r="L376" s="410">
        <f>'Σύνολο έργων  αναλυτικά'!L380</f>
        <v>1016860.16</v>
      </c>
      <c r="M376" s="410">
        <f>'Σύνολο έργων  αναλυτικά'!M380</f>
        <v>0</v>
      </c>
      <c r="N376" s="410">
        <f>'Σύνολο έργων  αναλυτικά'!N380</f>
        <v>0</v>
      </c>
      <c r="O376" s="412">
        <f>'Σύνολο έργων  αναλυτικά'!O380</f>
        <v>0</v>
      </c>
      <c r="P376" s="410">
        <f>'Σύνολο έργων  αναλυτικά'!P380</f>
        <v>232870.97</v>
      </c>
      <c r="Q376" s="413">
        <f>'Σύνολο έργων  αναλυτικά'!Q380</f>
        <v>1125731.1299999999</v>
      </c>
      <c r="R376" s="413">
        <f>'Σύνολο έργων  αναλυτικά'!R380</f>
        <v>1125731.1299999999</v>
      </c>
      <c r="S376" s="424">
        <f t="shared" si="19"/>
        <v>1249731.1300000001</v>
      </c>
      <c r="T376" s="424">
        <f t="shared" si="20"/>
        <v>0</v>
      </c>
    </row>
    <row r="377" spans="1:20" s="6" customFormat="1" ht="40.5" customHeight="1" x14ac:dyDescent="0.25">
      <c r="A377" s="406">
        <f>'Σύνολο έργων  αναλυτικά'!A381</f>
        <v>375</v>
      </c>
      <c r="B377" s="407" t="str">
        <f>'Σύνολο έργων  αναλυτικά'!B381</f>
        <v>2040120-Ε.Υ.Δ. Ε.Π. ΠΕΡΙΦΕΡΕΙΑΣ ΑΤΤΙΚΗΣ</v>
      </c>
      <c r="C377" s="408" t="str">
        <f>'Σύνολο έργων  αναλυτικά'!C381</f>
        <v>40105266-ΔΗΜΟΣ ΜΕΓΑΡΕΩΝ</v>
      </c>
      <c r="D377" s="406">
        <f>'Σύνολο έργων  αναλυτικά'!D381</f>
        <v>5003530</v>
      </c>
      <c r="E377" s="408" t="str">
        <f>'Σύνολο έργων  αναλυτικά'!E381</f>
        <v>ΑΝΤΙΚΑΤΑΣΤΑΣΗ ΔΙΚΤΥΩΝ ΥΔΡΕΥΣΗΣ ΤΗΣ ΠΟΛΗΣ ΤΩΝ ΜΕΓΑΡΩΝ (Β' ΦΑΣΗ)</v>
      </c>
      <c r="F377" s="407" t="str">
        <f>'Σύνολο έργων  αναλυτικά'!F381</f>
        <v xml:space="preserve">Αττικής </v>
      </c>
      <c r="G377" s="409">
        <f>'Σύνολο έργων  αναλυτικά'!G381</f>
        <v>7662666.25</v>
      </c>
      <c r="H377" s="410">
        <f>'Σύνολο έργων  αναλυτικά'!H381</f>
        <v>0</v>
      </c>
      <c r="I377" s="411">
        <f>'Σύνολο έργων  αναλυτικά'!I381</f>
        <v>0</v>
      </c>
      <c r="J377" s="411">
        <f>'Σύνολο έργων  αναλυτικά'!J381</f>
        <v>0</v>
      </c>
      <c r="K377" s="410">
        <f>'Σύνολο έργων  αναλυτικά'!K381</f>
        <v>0</v>
      </c>
      <c r="L377" s="410">
        <f>'Σύνολο έργων  αναλυτικά'!L381</f>
        <v>6640844</v>
      </c>
      <c r="M377" s="410">
        <f>'Σύνολο έργων  αναλυτικά'!M381</f>
        <v>0</v>
      </c>
      <c r="N377" s="410">
        <f>'Σύνολο έργων  αναλυτικά'!N381</f>
        <v>0</v>
      </c>
      <c r="O377" s="412">
        <f>'Σύνολο έργων  αναλυτικά'!O381</f>
        <v>0</v>
      </c>
      <c r="P377" s="410">
        <f>'Σύνολο έργων  αναλυτικά'!P381</f>
        <v>1021822.25</v>
      </c>
      <c r="Q377" s="413">
        <f>'Σύνολο έργων  αναλυτικά'!Q381</f>
        <v>7592666.25</v>
      </c>
      <c r="R377" s="413">
        <f>'Σύνολο έργων  αναλυτικά'!R381</f>
        <v>6918515.46</v>
      </c>
      <c r="S377" s="424">
        <f t="shared" si="19"/>
        <v>7662666.25</v>
      </c>
      <c r="T377" s="424">
        <f t="shared" si="20"/>
        <v>0</v>
      </c>
    </row>
    <row r="378" spans="1:20" s="6" customFormat="1" ht="40.5" customHeight="1" x14ac:dyDescent="0.25">
      <c r="A378" s="406">
        <f>'Σύνολο έργων  αναλυτικά'!A382</f>
        <v>376</v>
      </c>
      <c r="B378" s="407" t="str">
        <f>'Σύνολο έργων  αναλυτικά'!B382</f>
        <v>2040120-Ε.Υ.Δ. Ε.Π. ΠΕΡΙΦΕΡΕΙΑΣ ΑΤΤΙΚΗΣ</v>
      </c>
      <c r="C378" s="408" t="str">
        <f>'Σύνολο έργων  αναλυτικά'!C382</f>
        <v>40105272-ΔΗΜΟΣ ΤΡΟΙΖΗΝΙΑΣ - ΜΕΘΑΝΩΝ</v>
      </c>
      <c r="D378" s="406">
        <f>'Σύνολο έργων  αναλυτικά'!D382</f>
        <v>5003689</v>
      </c>
      <c r="E378" s="408" t="str">
        <f>'Σύνολο έργων  αναλυτικά'!E382</f>
        <v>ΕΓΚΑΤΑΣΤΑΣΗ ΤΕΣΣΑΡΩΝ ΜΟΝΑΔΩΝ ΕΠΕΞΕΡΓΑΣΙΑΣ ΝΕΡΟΥ Δ.Ε. ΤΡΟΙΖΗΝΑΣ</v>
      </c>
      <c r="F378" s="407" t="str">
        <f>'Σύνολο έργων  αναλυτικά'!F382</f>
        <v xml:space="preserve">Αττικής </v>
      </c>
      <c r="G378" s="409">
        <f>'Σύνολο έργων  αναλυτικά'!G382</f>
        <v>802006.45</v>
      </c>
      <c r="H378" s="410">
        <f>'Σύνολο έργων  αναλυτικά'!H382</f>
        <v>0</v>
      </c>
      <c r="I378" s="411">
        <f>'Σύνολο έργων  αναλυτικά'!I382</f>
        <v>802006.45</v>
      </c>
      <c r="J378" s="411">
        <f>'Σύνολο έργων  αναλυτικά'!J382</f>
        <v>0</v>
      </c>
      <c r="K378" s="410">
        <f>'Σύνολο έργων  αναλυτικά'!K382</f>
        <v>0</v>
      </c>
      <c r="L378" s="410">
        <f>'Σύνολο έργων  αναλυτικά'!L382</f>
        <v>0</v>
      </c>
      <c r="M378" s="410">
        <f>'Σύνολο έργων  αναλυτικά'!M382</f>
        <v>0</v>
      </c>
      <c r="N378" s="410">
        <f>'Σύνολο έργων  αναλυτικά'!N382</f>
        <v>0</v>
      </c>
      <c r="O378" s="412">
        <f>'Σύνολο έργων  αναλυτικά'!O382</f>
        <v>0</v>
      </c>
      <c r="P378" s="410">
        <f>'Σύνολο έργων  αναλυτικά'!P382</f>
        <v>0</v>
      </c>
      <c r="Q378" s="413">
        <f>'Σύνολο έργων  αναλυτικά'!Q382</f>
        <v>676200</v>
      </c>
      <c r="R378" s="413">
        <f>'Σύνολο έργων  αναλυτικά'!R382</f>
        <v>801200</v>
      </c>
      <c r="S378" s="424">
        <f t="shared" si="19"/>
        <v>802006.45</v>
      </c>
      <c r="T378" s="424">
        <f t="shared" si="20"/>
        <v>0</v>
      </c>
    </row>
    <row r="379" spans="1:20" s="6" customFormat="1" ht="40.5" customHeight="1" x14ac:dyDescent="0.25">
      <c r="A379" s="406">
        <f>'Σύνολο έργων  αναλυτικά'!A383</f>
        <v>377</v>
      </c>
      <c r="B379" s="407" t="str">
        <f>'Σύνολο έργων  αναλυτικά'!B383</f>
        <v>2040120-Ε.Υ.Δ. Ε.Π. ΠΕΡΙΦΕΡΕΙΑΣ ΑΤΤΙΚΗΣ</v>
      </c>
      <c r="C379" s="408" t="str">
        <f>'Σύνολο έργων  αναλυτικά'!C383</f>
        <v>10407-ΕΥΔΑΠ ΑΕ.</v>
      </c>
      <c r="D379" s="406">
        <f>'Σύνολο έργων  αναλυτικά'!D383</f>
        <v>5003787</v>
      </c>
      <c r="E379" s="408" t="str">
        <f>'Σύνολο έργων  αναλυτικά'!E383</f>
        <v>ΥΔΡΟΔΟΤΗΣΗ ΟΙΚΙΣΜΟΥ ΚΙΝΕΤΤΑΣ ΜΕΓΑΡΩΝ, Α' ΦΑΣΗ 1) ΕΞΩΤΕΡΙΚΟΣ ΑΓΩΓΟΣ ΥΔΡΕΥΣΗΣ 2) ΚΕΝΤΡΙΚΗ ΔΕΞΑΜΕΝΗ</v>
      </c>
      <c r="F379" s="407" t="str">
        <f>'Σύνολο έργων  αναλυτικά'!F383</f>
        <v xml:space="preserve">Αττικής </v>
      </c>
      <c r="G379" s="409">
        <f>'Σύνολο έργων  αναλυτικά'!G383</f>
        <v>4025806.75</v>
      </c>
      <c r="H379" s="410">
        <f>'Σύνολο έργων  αναλυτικά'!H383</f>
        <v>0</v>
      </c>
      <c r="I379" s="411">
        <f>'Σύνολο έργων  αναλυτικά'!I383</f>
        <v>0</v>
      </c>
      <c r="J379" s="411">
        <f>'Σύνολο έργων  αναλυτικά'!J383</f>
        <v>3297580.94</v>
      </c>
      <c r="K379" s="410">
        <f>'Σύνολο έργων  αναλυτικά'!K383</f>
        <v>0</v>
      </c>
      <c r="L379" s="410">
        <f>'Σύνολο έργων  αναλυτικά'!L383</f>
        <v>0</v>
      </c>
      <c r="M379" s="410">
        <f>'Σύνολο έργων  αναλυτικά'!M383</f>
        <v>0</v>
      </c>
      <c r="N379" s="410">
        <f>'Σύνολο έργων  αναλυτικά'!N383</f>
        <v>0</v>
      </c>
      <c r="O379" s="412">
        <f>'Σύνολο έργων  αναλυτικά'!O383</f>
        <v>0</v>
      </c>
      <c r="P379" s="410">
        <f>'Σύνολο έργων  αναλυτικά'!P383</f>
        <v>728225.81</v>
      </c>
      <c r="Q379" s="413">
        <f>'Σύνολο έργων  αναλυτικά'!Q383</f>
        <v>3297580.64</v>
      </c>
      <c r="R379" s="413">
        <f>'Σύνολο έργων  αναλυτικά'!R383</f>
        <v>3300000</v>
      </c>
      <c r="S379" s="424">
        <f t="shared" si="19"/>
        <v>4025806.75</v>
      </c>
      <c r="T379" s="424">
        <f t="shared" si="20"/>
        <v>0</v>
      </c>
    </row>
    <row r="380" spans="1:20" s="6" customFormat="1" ht="40.5" customHeight="1" x14ac:dyDescent="0.25">
      <c r="A380" s="406">
        <f>'Σύνολο έργων  αναλυτικά'!A384</f>
        <v>378</v>
      </c>
      <c r="B380" s="407" t="str">
        <f>'Σύνολο έργων  αναλυτικά'!B384</f>
        <v>2040120-Ε.Υ.Δ. Ε.Π. ΠΕΡΙΦΕΡΕΙΑΣ ΑΤΤΙΚΗΣ</v>
      </c>
      <c r="C380" s="408" t="str">
        <f>'Σύνολο έργων  αναλυτικά'!C384</f>
        <v>40409029-ΔΗΜΟΤΙΚΗ ΕΠΙΧΕΙΡΗΣΗ ΥΔΡΕΥΣΗΣ, ΑΠΟΧΕΤΕΥΣΗΣ ΚΑΙ ΤΗΛΕΘΕΡΜΑΝΣΗΣ ΛΑΥΡΕΩΤΙΚΗΣ</v>
      </c>
      <c r="D380" s="406">
        <f>'Σύνολο έργων  αναλυτικά'!D384</f>
        <v>5003824</v>
      </c>
      <c r="E380" s="408" t="str">
        <f>'Σύνολο έργων  αναλυτικά'!E384</f>
        <v>ΕΝΙΣΧΥΣΗ ΚΑΙ ΑΝΤΙΚΑΤΑΣΤΑΣΗ ΥΦΙΣΤΑΜΕΝΟΥ ΔΙΚΤΥΟΥ ΥΔΡΕΥΣΗΣ ΣΤΗΝ ΠΟΣΕΙΔΩΝΙΑ ΚΑΙ ΣΤΗΝ ΠΕΡΙΟΧΗ ΑΝΩ ΟΡΙΑ ΛΑΥΡΙΟΥ ΔΗΜΟΥ ΛΑΥΡΕΩΤΙΚΗΣ</v>
      </c>
      <c r="F380" s="407" t="str">
        <f>'Σύνολο έργων  αναλυτικά'!F384</f>
        <v xml:space="preserve">Αττικής </v>
      </c>
      <c r="G380" s="409">
        <f>'Σύνολο έργων  αναλυτικά'!G384</f>
        <v>559269.82000000007</v>
      </c>
      <c r="H380" s="410">
        <f>'Σύνολο έργων  αναλυτικά'!H384</f>
        <v>0</v>
      </c>
      <c r="I380" s="411">
        <f>'Σύνολο έργων  αναλυτικά'!I384</f>
        <v>0</v>
      </c>
      <c r="J380" s="411">
        <f>'Σύνολο έργων  αναλυτικά'!J384</f>
        <v>0</v>
      </c>
      <c r="K380" s="410">
        <f>'Σύνολο έργων  αναλυτικά'!K384</f>
        <v>0</v>
      </c>
      <c r="L380" s="410">
        <f>'Σύνολο έργων  αναλυτικά'!L384</f>
        <v>511269.82</v>
      </c>
      <c r="M380" s="410">
        <f>'Σύνολο έργων  αναλυτικά'!M384</f>
        <v>0</v>
      </c>
      <c r="N380" s="410">
        <f>'Σύνολο έργων  αναλυτικά'!N384</f>
        <v>0</v>
      </c>
      <c r="O380" s="412">
        <f>'Σύνολο έργων  αναλυτικά'!O384</f>
        <v>0</v>
      </c>
      <c r="P380" s="410">
        <f>'Σύνολο έργων  αναλυτικά'!P384</f>
        <v>48000</v>
      </c>
      <c r="Q380" s="413">
        <f>'Σύνολο έργων  αναλυτικά'!Q384</f>
        <v>510911.93112600001</v>
      </c>
      <c r="R380" s="413">
        <f>'Σύνολο έργων  αναλυτικά'!R384</f>
        <v>507584.46</v>
      </c>
      <c r="S380" s="424">
        <f t="shared" si="19"/>
        <v>559269.82000000007</v>
      </c>
      <c r="T380" s="424">
        <f t="shared" si="20"/>
        <v>0</v>
      </c>
    </row>
    <row r="381" spans="1:20" s="6" customFormat="1" ht="40.5" customHeight="1" x14ac:dyDescent="0.25">
      <c r="A381" s="406">
        <f>'Σύνολο έργων  αναλυτικά'!A385</f>
        <v>379</v>
      </c>
      <c r="B381" s="407" t="str">
        <f>'Σύνολο έργων  αναλυτικά'!B385</f>
        <v>2040120-Ε.Υ.Δ. Ε.Π. ΠΕΡΙΦΕΡΕΙΑΣ ΑΤΤΙΚΗΣ</v>
      </c>
      <c r="C381" s="408" t="str">
        <f>'Σύνολο έργων  αναλυτικά'!C385</f>
        <v>40105271-ΔΗΜΟΣ ΚΥΘΗΡΩΝ</v>
      </c>
      <c r="D381" s="406">
        <f>'Σύνολο έργων  αναλυτικά'!D385</f>
        <v>5003891</v>
      </c>
      <c r="E381" s="408" t="str">
        <f>'Σύνολο έργων  αναλυτικά'!E385</f>
        <v>ΠΡΟΜΗΘΕΙΑ, ΕΓΚΑΤΑΣΤΑΣΗ ΚΑΙ ΘΕΣΗ ΣΕ ΛΕΙΤΟΥΡΓΙΑ ΕΞΟΠΛΙΣΜΟΥ ΤΗΛΕΕΛΕΓΧΟΥ - ΤΗΛΕΧΕΙΡΙΣΜΟΥ ΓΙΑ ΤΗΝ ΑΣΦΑΛΗ ΕΠΙΒΛΕΨΗ ΚΑΙ ΛΕΙΤΟΥΡΓΙΑ ΤΩΝ ΔΙΚΤΥΩΝ ΥΔΡΕΥΣΗΣ ΤΟΥ ΔΗΜΟΥ ΚΥΘΗΡΩΝ</v>
      </c>
      <c r="F381" s="407" t="str">
        <f>'Σύνολο έργων  αναλυτικά'!F385</f>
        <v xml:space="preserve">Αττικής </v>
      </c>
      <c r="G381" s="409">
        <f>'Σύνολο έργων  αναλυτικά'!G385</f>
        <v>1597900</v>
      </c>
      <c r="H381" s="410">
        <f>'Σύνολο έργων  αναλυτικά'!H385</f>
        <v>0</v>
      </c>
      <c r="I381" s="411">
        <f>'Σύνολο έργων  αναλυτικά'!I385</f>
        <v>0</v>
      </c>
      <c r="J381" s="411">
        <f>'Σύνολο έργων  αναλυτικά'!J385</f>
        <v>0</v>
      </c>
      <c r="K381" s="410">
        <f>'Σύνολο έργων  αναλυτικά'!K385</f>
        <v>0</v>
      </c>
      <c r="L381" s="410">
        <f>'Σύνολο έργων  αναλυτικά'!L385</f>
        <v>0</v>
      </c>
      <c r="M381" s="410">
        <f>'Σύνολο έργων  αναλυτικά'!M385</f>
        <v>1597900</v>
      </c>
      <c r="N381" s="410">
        <f>'Σύνολο έργων  αναλυτικά'!N385</f>
        <v>0</v>
      </c>
      <c r="O381" s="412">
        <f>'Σύνολο έργων  αναλυτικά'!O385</f>
        <v>0</v>
      </c>
      <c r="P381" s="410">
        <f>'Σύνολο έργων  αναλυτικά'!P385</f>
        <v>0</v>
      </c>
      <c r="Q381" s="413">
        <f>'Σύνολο έργων  αναλυτικά'!Q385</f>
        <v>1525465</v>
      </c>
      <c r="R381" s="413">
        <f>'Σύνολο έργων  αναλυτικά'!R385</f>
        <v>1524960.7</v>
      </c>
      <c r="S381" s="424">
        <f t="shared" si="19"/>
        <v>1597900</v>
      </c>
      <c r="T381" s="424">
        <f t="shared" si="20"/>
        <v>0</v>
      </c>
    </row>
    <row r="382" spans="1:20" s="6" customFormat="1" ht="40.5" customHeight="1" x14ac:dyDescent="0.25">
      <c r="A382" s="406">
        <f>'Σύνολο έργων  αναλυτικά'!A386</f>
        <v>380</v>
      </c>
      <c r="B382" s="407" t="str">
        <f>'Σύνολο έργων  αναλυτικά'!B386</f>
        <v>2040120-Ε.Υ.Δ. Ε.Π. ΠΕΡΙΦΕΡΕΙΑΣ ΑΤΤΙΚΗΣ</v>
      </c>
      <c r="C382" s="408" t="str">
        <f>'Σύνολο έργων  αναλυτικά'!C386</f>
        <v>40105091-ΔΗΜΟΣ ΥΔΡΑΣ</v>
      </c>
      <c r="D382" s="406">
        <f>'Σύνολο έργων  αναλυτικά'!D386</f>
        <v>5003901</v>
      </c>
      <c r="E382" s="408" t="str">
        <f>'Σύνολο έργων  αναλυτικά'!E386</f>
        <v>ΠΡΟΜΗΘΕΙΑ, ΕΓΚΑΤΑΣΤΑΣΗ ΚΑΙ ΘΕΣΗ ΣΕ ΛΕΙΤΟΥΡΓΙΑ ΕΞΟΠΛΙΣΜΟΥ ΤΗΛΕΕΛΕΓΧΟΥ - ΤΗΛΕΧΕΙΡΙΣΜΟΥ ΓΙΑ ΤΗΝ ΑΣΦΑΛΗ ΕΠΙΒΛΕΨΗ ΚΑΙ ΛΕΙΤΟΥΡΓΙΑ ΤΟΥ ΣΥΣΤΗΜΑΤΟΣ ΥΔΡΟΔΟΤΗΣΗΣ ΤΗΣ ΝΗΣΟΥ ΥΔΡΑΣ</v>
      </c>
      <c r="F382" s="407" t="str">
        <f>'Σύνολο έργων  αναλυτικά'!F386</f>
        <v xml:space="preserve">Αττικής </v>
      </c>
      <c r="G382" s="409">
        <f>'Σύνολο έργων  αναλυτικά'!G386</f>
        <v>865710</v>
      </c>
      <c r="H382" s="410">
        <f>'Σύνολο έργων  αναλυτικά'!H386</f>
        <v>0</v>
      </c>
      <c r="I382" s="411">
        <f>'Σύνολο έργων  αναλυτικά'!I386</f>
        <v>0</v>
      </c>
      <c r="J382" s="411">
        <f>'Σύνολο έργων  αναλυτικά'!J386</f>
        <v>0</v>
      </c>
      <c r="K382" s="410">
        <f>'Σύνολο έργων  αναλυτικά'!K386</f>
        <v>0</v>
      </c>
      <c r="L382" s="410">
        <f>'Σύνολο έργων  αναλυτικά'!L386</f>
        <v>0</v>
      </c>
      <c r="M382" s="410">
        <f>'Σύνολο έργων  αναλυτικά'!M386</f>
        <v>865710</v>
      </c>
      <c r="N382" s="410">
        <f>'Σύνολο έργων  αναλυτικά'!N386</f>
        <v>0</v>
      </c>
      <c r="O382" s="412">
        <f>'Σύνολο έργων  αναλυτικά'!O386</f>
        <v>0</v>
      </c>
      <c r="P382" s="410">
        <f>'Σύνολο έργων  αναλυτικά'!P386</f>
        <v>0</v>
      </c>
      <c r="Q382" s="413">
        <f>'Σύνολο έργων  αναλυτικά'!Q386</f>
        <v>865710</v>
      </c>
      <c r="R382" s="413">
        <f>'Σύνολο έργων  αναλυτικά'!R386</f>
        <v>852550.64</v>
      </c>
      <c r="S382" s="424">
        <f t="shared" si="19"/>
        <v>865710</v>
      </c>
      <c r="T382" s="424">
        <f t="shared" si="20"/>
        <v>0</v>
      </c>
    </row>
    <row r="383" spans="1:20" s="6" customFormat="1" ht="40.5" customHeight="1" x14ac:dyDescent="0.25">
      <c r="A383" s="406">
        <f>'Σύνολο έργων  αναλυτικά'!A387</f>
        <v>381</v>
      </c>
      <c r="B383" s="407" t="str">
        <f>'Σύνολο έργων  αναλυτικά'!B387</f>
        <v>2040120-Ε.Υ.Δ. Ε.Π. ΠΕΡΙΦΕΡΕΙΑΣ ΑΤΤΙΚΗΣ</v>
      </c>
      <c r="C383" s="408" t="str">
        <f>'Σύνολο έργων  αναλυτικά'!C387</f>
        <v>40105265-ΔΗΜΟΣ ΜΑΝΔΡΑΣ - ΕΙΔΥΛΛΙΑΣ</v>
      </c>
      <c r="D383" s="406">
        <f>'Σύνολο έργων  αναλυτικά'!D387</f>
        <v>5003999</v>
      </c>
      <c r="E383" s="408" t="str">
        <f>'Σύνολο έργων  αναλυτικά'!E387</f>
        <v>ΠΡΟΜΗΘΕΙΑ ΚΑΙ ΕΓΚΑΤΑΣΤΑΣΗ ΕΞΟΠΛΙΣΜΟΥ ΓΙΑ ΤΗΝ ΑΣΦΑΛΗ ΕΠΙΒΛΕΨΗ ΚΑΙ ΛΕΙΤΟΥΡΓΙΑ ΤΟΥ ΣΥΣΤΗΜΑΤΟΣ ΥΔΡΟΔΟΤΗΣΗΣ ΤΩΝ ΠΑΡΑΛΙΑΚΩΝ ΠΕΡΙΟΧΩΝ ΤΟΥ ΔΗΜΟΥ ΜΑΝΔΡΑΣ - ΕΙΔΥΛΛΙΑΣ</v>
      </c>
      <c r="F383" s="407" t="str">
        <f>'Σύνολο έργων  αναλυτικά'!F387</f>
        <v xml:space="preserve">Αττικής </v>
      </c>
      <c r="G383" s="409">
        <f>'Σύνολο έργων  αναλυτικά'!G387</f>
        <v>685000</v>
      </c>
      <c r="H383" s="410">
        <f>'Σύνολο έργων  αναλυτικά'!H387</f>
        <v>0</v>
      </c>
      <c r="I383" s="411">
        <f>'Σύνολο έργων  αναλυτικά'!I387</f>
        <v>0</v>
      </c>
      <c r="J383" s="411">
        <f>'Σύνολο έργων  αναλυτικά'!J387</f>
        <v>0</v>
      </c>
      <c r="K383" s="410">
        <f>'Σύνολο έργων  αναλυτικά'!K387</f>
        <v>0</v>
      </c>
      <c r="L383" s="410">
        <f>'Σύνολο έργων  αναλυτικά'!L387</f>
        <v>0</v>
      </c>
      <c r="M383" s="410">
        <f>'Σύνολο έργων  αναλυτικά'!M387</f>
        <v>685000</v>
      </c>
      <c r="N383" s="410">
        <f>'Σύνολο έργων  αναλυτικά'!N387</f>
        <v>0</v>
      </c>
      <c r="O383" s="412">
        <f>'Σύνολο έργων  αναλυτικά'!O387</f>
        <v>0</v>
      </c>
      <c r="P383" s="410">
        <f>'Σύνολο έργων  αναλυτικά'!P387</f>
        <v>0</v>
      </c>
      <c r="Q383" s="413">
        <f>'Σύνολο έργων  αναλυτικά'!Q387</f>
        <v>657970</v>
      </c>
      <c r="R383" s="413">
        <f>'Σύνολο έργων  αναλυτικά'!R387</f>
        <v>650000</v>
      </c>
      <c r="S383" s="424">
        <f t="shared" si="19"/>
        <v>685000</v>
      </c>
      <c r="T383" s="424">
        <f t="shared" si="20"/>
        <v>0</v>
      </c>
    </row>
    <row r="384" spans="1:20" s="6" customFormat="1" ht="40.5" customHeight="1" x14ac:dyDescent="0.25">
      <c r="A384" s="406">
        <f>'Σύνολο έργων  αναλυτικά'!A388</f>
        <v>382</v>
      </c>
      <c r="B384" s="407" t="str">
        <f>'Σύνολο έργων  αναλυτικά'!B388</f>
        <v>2040120-Ε.Υ.Δ. Ε.Π. ΠΕΡΙΦΕΡΕΙΑΣ ΑΤΤΙΚΗΣ</v>
      </c>
      <c r="C384" s="408" t="str">
        <f>'Σύνολο έργων  αναλυτικά'!C388</f>
        <v>40105262-ΔΗΜΟΣ ΣΠΑΤΩΝ - ΑΡΤΕΜΙΔΟΣ</v>
      </c>
      <c r="D384" s="406">
        <f>'Σύνολο έργων  αναλυτικά'!D388</f>
        <v>5004063</v>
      </c>
      <c r="E384" s="408" t="str">
        <f>'Σύνολο έργων  αναλυτικά'!E388</f>
        <v>ΠΡΟΜΗΘΕΙΑ ΚΑΙ ΕΓΚΑΤΑΣΤΑΣΗ ΣΥΣΤΗΜΑΤΟΣ ΤΗΛΕ-ΕΛΕΓΧΟΥ / ΤΗΛΕΧΕΙΡΙΣΜΟΥ, ΔΙΑΧΕΙΡΙΣΗΣ ΕΣΩΤΕΡΙΚΟΥ ΔΙΚΤΥΟΥ ΚΑΙ ΜΕΙΩΣΗΣ ΔΙΑΡΡΟΩΝ ΣΤΑ ΔΙΚΤΥΑ ΥΔΡΕΥΣΗΣ ΣΠΑΤΩΝ ΚΑΙ ΑΡΤΕΜΙΔΟΣ</v>
      </c>
      <c r="F384" s="407" t="str">
        <f>'Σύνολο έργων  αναλυτικά'!F388</f>
        <v xml:space="preserve">Αττικής </v>
      </c>
      <c r="G384" s="409">
        <f>'Σύνολο έργων  αναλυτικά'!G388</f>
        <v>1846450</v>
      </c>
      <c r="H384" s="410">
        <f>'Σύνολο έργων  αναλυτικά'!H388</f>
        <v>0</v>
      </c>
      <c r="I384" s="411">
        <f>'Σύνολο έργων  αναλυτικά'!I388</f>
        <v>0</v>
      </c>
      <c r="J384" s="411">
        <f>'Σύνολο έργων  αναλυτικά'!J388</f>
        <v>0</v>
      </c>
      <c r="K384" s="410">
        <f>'Σύνολο έργων  αναλυτικά'!K388</f>
        <v>0</v>
      </c>
      <c r="L384" s="410">
        <f>'Σύνολο έργων  αναλυτικά'!L388</f>
        <v>0</v>
      </c>
      <c r="M384" s="410">
        <f>'Σύνολο έργων  αναλυτικά'!M388</f>
        <v>1846450</v>
      </c>
      <c r="N384" s="410">
        <f>'Σύνολο έργων  αναλυτικά'!N388</f>
        <v>0</v>
      </c>
      <c r="O384" s="412">
        <f>'Σύνολο έργων  αναλυτικά'!O388</f>
        <v>0</v>
      </c>
      <c r="P384" s="410">
        <f>'Σύνολο έργων  αναλυτικά'!P388</f>
        <v>0</v>
      </c>
      <c r="Q384" s="413">
        <f>'Σύνολο έργων  αναλυτικά'!Q388</f>
        <v>1737020</v>
      </c>
      <c r="R384" s="413">
        <f>'Σύνολο έργων  αναλυτικά'!R388</f>
        <v>1700000</v>
      </c>
      <c r="S384" s="424">
        <f t="shared" si="19"/>
        <v>1846450</v>
      </c>
      <c r="T384" s="424">
        <f t="shared" si="20"/>
        <v>0</v>
      </c>
    </row>
    <row r="385" spans="1:20" s="6" customFormat="1" ht="40.5" customHeight="1" x14ac:dyDescent="0.25">
      <c r="A385" s="406">
        <f>'Σύνολο έργων  αναλυτικά'!A389</f>
        <v>383</v>
      </c>
      <c r="B385" s="407" t="str">
        <f>'Σύνολο έργων  αναλυτικά'!B389</f>
        <v>2040120-Ε.Υ.Δ. Ε.Π. ΠΕΡΙΦΕΡΕΙΑΣ ΑΤΤΙΚΗΣ</v>
      </c>
      <c r="C385" s="408" t="str">
        <f>'Σύνολο έργων  αναλυτικά'!C389</f>
        <v>40105260-ΔΗΜΟΣ ΡΑΦΗΝΑΣ - ΠΙΚΕΡΜΙΟΥ</v>
      </c>
      <c r="D385" s="406">
        <f>'Σύνολο έργων  αναλυτικά'!D389</f>
        <v>5004298</v>
      </c>
      <c r="E385" s="408" t="str">
        <f>'Σύνολο έργων  αναλυτικά'!E389</f>
        <v>«ΒΕΛΤΙΩΣΗ ΕΠΑΡΚΕΙΑΣ ΔΙΚΤΥΟΥ ΥΔΡΕΥΣΗΣ ΔΗΜΟΥ ΡΑΦΗΝΑΣ ΠΙΚΕΡΜΙΟΥ ΜΕΣΩ ΝΕΩΝ ΣΥΝΔΕΣΕΩΝ ΕΥΔΑΠ, ΚΑΤΑΣΚΕΥΗΣ ΝΕΩΝ ΤΡΟΦΟΔΟΤΙΚΩΝ ΑΓΩΓΩΝ ΚΑΙ ΑΝΑΓΚΑΙΩΝ ΕΠΕΜΒΑΣΕΩΝ ΓΙΑ ΤΗΝ ΚΑΛΗ ΤΟΥ ΛΕΙΤΟΥΡΓΙΑ»</v>
      </c>
      <c r="F385" s="407" t="str">
        <f>'Σύνολο έργων  αναλυτικά'!F389</f>
        <v xml:space="preserve">Αττικής </v>
      </c>
      <c r="G385" s="409">
        <f>'Σύνολο έργων  αναλυτικά'!G389</f>
        <v>1384705.59</v>
      </c>
      <c r="H385" s="410">
        <f>'Σύνολο έργων  αναλυτικά'!H389</f>
        <v>0</v>
      </c>
      <c r="I385" s="411">
        <f>'Σύνολο έργων  αναλυτικά'!I389</f>
        <v>0</v>
      </c>
      <c r="J385" s="411">
        <f>'Σύνολο έργων  αναλυτικά'!J389</f>
        <v>0</v>
      </c>
      <c r="K385" s="410">
        <f>'Σύνολο έργων  αναλυτικά'!K389</f>
        <v>0</v>
      </c>
      <c r="L385" s="410">
        <f>'Σύνολο έργων  αναλυτικά'!L389</f>
        <v>1354705.59</v>
      </c>
      <c r="M385" s="410">
        <f>'Σύνολο έργων  αναλυτικά'!M389</f>
        <v>0</v>
      </c>
      <c r="N385" s="410">
        <f>'Σύνολο έργων  αναλυτικά'!N389</f>
        <v>0</v>
      </c>
      <c r="O385" s="412">
        <f>'Σύνολο έργων  αναλυτικά'!O389</f>
        <v>0</v>
      </c>
      <c r="P385" s="410">
        <f>'Σύνολο έργων  αναλυτικά'!P389</f>
        <v>30000</v>
      </c>
      <c r="Q385" s="413">
        <f>'Σύνολο έργων  αναλυτικά'!Q389</f>
        <v>0</v>
      </c>
      <c r="R385" s="413">
        <f>'Σύνολο έργων  αναλυτικά'!R389</f>
        <v>0</v>
      </c>
      <c r="S385" s="424">
        <f t="shared" si="19"/>
        <v>1384705.59</v>
      </c>
      <c r="T385" s="424">
        <f t="shared" si="20"/>
        <v>0</v>
      </c>
    </row>
    <row r="386" spans="1:20" s="6" customFormat="1" ht="40.5" customHeight="1" x14ac:dyDescent="0.25">
      <c r="A386" s="406">
        <f>'Σύνολο έργων  αναλυτικά'!A390</f>
        <v>384</v>
      </c>
      <c r="B386" s="407" t="str">
        <f>'Σύνολο έργων  αναλυτικά'!B390</f>
        <v>2040120-Ε.Υ.Δ. Ε.Π. ΠΕΡΙΦΕΡΕΙΑΣ ΑΤΤΙΚΗΣ</v>
      </c>
      <c r="C386" s="408" t="str">
        <f>'Σύνολο έργων  αναλυτικά'!C390</f>
        <v>2010009-ΠΕΡΙΦΕΡΕΙΑ ΑΤΤΙΚΗΣ</v>
      </c>
      <c r="D386" s="406">
        <f>'Σύνολο έργων  αναλυτικά'!D390</f>
        <v>5052105</v>
      </c>
      <c r="E386" s="408" t="str">
        <f>'Σύνολο έργων  αναλυτικά'!E390</f>
        <v>ΚΑΤΑΣΚΕΥΗ ΥΠΟΘΑΛΑΣΣΙΟΥ ΑΓΩΓΟΥ ΣΥΝΔΕΣΗΣ ΤΗΣ ΝΗΣΟΥ ΑΙΓΙΝΑΣ ΜΕ ΤΗΝ ΕΥΔΑΠ</v>
      </c>
      <c r="F386" s="407" t="str">
        <f>'Σύνολο έργων  αναλυτικά'!F390</f>
        <v xml:space="preserve">Αττικής </v>
      </c>
      <c r="G386" s="409">
        <f>'Σύνολο έργων  αναλυτικά'!G390</f>
        <v>17315139.52</v>
      </c>
      <c r="H386" s="410">
        <f>'Σύνολο έργων  αναλυτικά'!H390</f>
        <v>0</v>
      </c>
      <c r="I386" s="411">
        <f>'Σύνολο έργων  αναλυτικά'!I390</f>
        <v>0</v>
      </c>
      <c r="J386" s="411">
        <f>'Σύνολο έργων  αναλυτικά'!J390</f>
        <v>17315139.52</v>
      </c>
      <c r="K386" s="410">
        <f>'Σύνολο έργων  αναλυτικά'!K390</f>
        <v>0</v>
      </c>
      <c r="L386" s="410">
        <f>'Σύνολο έργων  αναλυτικά'!L390</f>
        <v>0</v>
      </c>
      <c r="M386" s="410">
        <f>'Σύνολο έργων  αναλυτικά'!M390</f>
        <v>0</v>
      </c>
      <c r="N386" s="410">
        <f>'Σύνολο έργων  αναλυτικά'!N390</f>
        <v>0</v>
      </c>
      <c r="O386" s="412">
        <f>'Σύνολο έργων  αναλυτικά'!O390</f>
        <v>0</v>
      </c>
      <c r="P386" s="410">
        <f>'Σύνολο έργων  αναλυτικά'!P390</f>
        <v>0</v>
      </c>
      <c r="Q386" s="413">
        <f>'Σύνολο έργων  αναλυτικά'!Q390</f>
        <v>16575189.99</v>
      </c>
      <c r="R386" s="413">
        <f>'Σύνολο έργων  αναλυτικά'!R390</f>
        <v>17315140</v>
      </c>
      <c r="S386" s="424">
        <f t="shared" si="19"/>
        <v>17315139.52</v>
      </c>
      <c r="T386" s="424">
        <f t="shared" si="20"/>
        <v>0</v>
      </c>
    </row>
    <row r="387" spans="1:20" s="6" customFormat="1" ht="40.5" customHeight="1" x14ac:dyDescent="0.25">
      <c r="A387" s="406">
        <f>'Σύνολο έργων  αναλυτικά'!A391</f>
        <v>385</v>
      </c>
      <c r="B387" s="407" t="str">
        <f>'Σύνολο έργων  αναλυτικά'!B391</f>
        <v>2040123-Ε.Υ.Δ. Ε.Π. ΠΕΡΙΦΕΡΕΙΑΣ ΝΟΤΙΟΥ ΑΙΓΑΙΟΥ</v>
      </c>
      <c r="C387" s="408" t="str">
        <f>'Σύνολο έργων  αναλυτικά'!C391</f>
        <v>40129008-ΔΗΜΟΣ ΙΗΤΩΝ ΝΟΜΟΥ ΚΥΚΛΑΔΩΝ</v>
      </c>
      <c r="D387" s="406">
        <f>'Σύνολο έργων  αναλυτικά'!D391</f>
        <v>5001192</v>
      </c>
      <c r="E387" s="408" t="str">
        <f>'Σύνολο έργων  αναλυτικά'!E391</f>
        <v>Αντικατάσταση εξωτερικού δικτύου ύδρευσης Μυλοπόταμος - Χώρα ν. Ίου</v>
      </c>
      <c r="F387" s="407" t="str">
        <f>'Σύνολο έργων  αναλυτικά'!F391</f>
        <v xml:space="preserve">Νοτίου Αιγαίου </v>
      </c>
      <c r="G387" s="409">
        <f>'Σύνολο έργων  αναλυτικά'!G391</f>
        <v>333591.95</v>
      </c>
      <c r="H387" s="410">
        <f>'Σύνολο έργων  αναλυτικά'!H391</f>
        <v>0</v>
      </c>
      <c r="I387" s="411">
        <f>'Σύνολο έργων  αναλυτικά'!I391</f>
        <v>0</v>
      </c>
      <c r="J387" s="411">
        <f>'Σύνολο έργων  αναλυτικά'!J391</f>
        <v>333591.95</v>
      </c>
      <c r="K387" s="410">
        <f>'Σύνολο έργων  αναλυτικά'!K391</f>
        <v>0</v>
      </c>
      <c r="L387" s="410">
        <f>'Σύνολο έργων  αναλυτικά'!L391</f>
        <v>0</v>
      </c>
      <c r="M387" s="410">
        <f>'Σύνολο έργων  αναλυτικά'!M391</f>
        <v>0</v>
      </c>
      <c r="N387" s="410">
        <f>'Σύνολο έργων  αναλυτικά'!N391</f>
        <v>0</v>
      </c>
      <c r="O387" s="412">
        <f>'Σύνολο έργων  αναλυτικά'!O391</f>
        <v>0</v>
      </c>
      <c r="P387" s="410">
        <f>'Σύνολο έργων  αναλυτικά'!P391</f>
        <v>0</v>
      </c>
      <c r="Q387" s="413">
        <f>'Σύνολο έργων  αναλυτικά'!Q391</f>
        <v>327050.94</v>
      </c>
      <c r="R387" s="413">
        <f>'Σύνολο έργων  αναλυτικά'!R391</f>
        <v>327050.94</v>
      </c>
      <c r="S387" s="424">
        <f t="shared" si="19"/>
        <v>333591.95</v>
      </c>
      <c r="T387" s="424">
        <f t="shared" si="20"/>
        <v>0</v>
      </c>
    </row>
    <row r="388" spans="1:20" s="6" customFormat="1" ht="40.5" customHeight="1" x14ac:dyDescent="0.25">
      <c r="A388" s="406">
        <f>'Σύνολο έργων  αναλυτικά'!A392</f>
        <v>386</v>
      </c>
      <c r="B388" s="407" t="str">
        <f>'Σύνολο έργων  αναλυτικά'!B392</f>
        <v>2040123-Ε.Υ.Δ. Ε.Π. ΠΕΡΙΦΕΡΕΙΑΣ ΝΟΤΙΟΥ ΑΙΓΑΙΟΥ</v>
      </c>
      <c r="C388" s="408" t="str">
        <f>'Σύνολο έργων  αναλυτικά'!C392</f>
        <v>40129141-ΔΗΜΟΣ ΑΝΔΡΟΥ</v>
      </c>
      <c r="D388" s="406">
        <f>'Σύνολο έργων  αναλυτικά'!D392</f>
        <v>5001320</v>
      </c>
      <c r="E388" s="408" t="str">
        <f>'Σύνολο έργων  αναλυτικά'!E392</f>
        <v>Δίκτυο Ύδρευσης Οικισμού Αγ. Πέτρου Δ.Ε. Υδρούσας Δ. Άνδρου</v>
      </c>
      <c r="F388" s="407" t="str">
        <f>'Σύνολο έργων  αναλυτικά'!F392</f>
        <v xml:space="preserve">Νοτίου Αιγαίου </v>
      </c>
      <c r="G388" s="409">
        <f>'Σύνολο έργων  αναλυτικά'!G392</f>
        <v>206795.7</v>
      </c>
      <c r="H388" s="410">
        <f>'Σύνολο έργων  αναλυτικά'!H392</f>
        <v>0</v>
      </c>
      <c r="I388" s="411">
        <f>'Σύνολο έργων  αναλυτικά'!I392</f>
        <v>0</v>
      </c>
      <c r="J388" s="411">
        <f>'Σύνολο έργων  αναλυτικά'!J392</f>
        <v>206795.7</v>
      </c>
      <c r="K388" s="410">
        <f>'Σύνολο έργων  αναλυτικά'!K392</f>
        <v>0</v>
      </c>
      <c r="L388" s="410">
        <f>'Σύνολο έργων  αναλυτικά'!L392</f>
        <v>0</v>
      </c>
      <c r="M388" s="410">
        <f>'Σύνολο έργων  αναλυτικά'!M392</f>
        <v>0</v>
      </c>
      <c r="N388" s="410">
        <f>'Σύνολο έργων  αναλυτικά'!N392</f>
        <v>0</v>
      </c>
      <c r="O388" s="412">
        <f>'Σύνολο έργων  αναλυτικά'!O392</f>
        <v>0</v>
      </c>
      <c r="P388" s="410">
        <f>'Σύνολο έργων  αναλυτικά'!P392</f>
        <v>0</v>
      </c>
      <c r="Q388" s="413">
        <f>'Σύνολο έργων  αναλυτικά'!Q392</f>
        <v>199071.35999999999</v>
      </c>
      <c r="R388" s="413">
        <f>'Σύνολο έργων  αναλυτικά'!R392</f>
        <v>198979.59</v>
      </c>
      <c r="S388" s="424">
        <f t="shared" si="19"/>
        <v>206795.7</v>
      </c>
      <c r="T388" s="424">
        <f t="shared" si="20"/>
        <v>0</v>
      </c>
    </row>
    <row r="389" spans="1:20" s="6" customFormat="1" ht="40.5" customHeight="1" x14ac:dyDescent="0.25">
      <c r="A389" s="406">
        <f>'Σύνολο έργων  αναλυτικά'!A393</f>
        <v>387</v>
      </c>
      <c r="B389" s="407" t="str">
        <f>'Σύνολο έργων  αναλυτικά'!B393</f>
        <v>2040123-Ε.Υ.Δ. Ε.Π. ΠΕΡΙΦΕΡΕΙΑΣ ΝΟΤΙΟΥ ΑΙΓΑΙΟΥ</v>
      </c>
      <c r="C389" s="408" t="str">
        <f>'Σύνολο έργων  αναλυτικά'!C393</f>
        <v>40129012-ΔΗΜΟΣ ΜΗΛΟΥ</v>
      </c>
      <c r="D389" s="406">
        <f>'Σύνολο έργων  αναλυτικά'!D393</f>
        <v>5001334</v>
      </c>
      <c r="E389" s="408" t="str">
        <f>'Σύνολο έργων  αναλυτικά'!E393</f>
        <v>Εξωτερικό δίκτυο ύδρευσης Πλάκα - Πλάκες - Τρυπητή - Τριοβάσαλος - Πέρα Τριοβάσαλος Δ. Μήλου</v>
      </c>
      <c r="F389" s="407" t="str">
        <f>'Σύνολο έργων  αναλυτικά'!F393</f>
        <v xml:space="preserve">Νοτίου Αιγαίου </v>
      </c>
      <c r="G389" s="409">
        <f>'Σύνολο έργων  αναλυτικά'!G393</f>
        <v>258335.97</v>
      </c>
      <c r="H389" s="410">
        <f>'Σύνολο έργων  αναλυτικά'!H393</f>
        <v>0</v>
      </c>
      <c r="I389" s="411">
        <f>'Σύνολο έργων  αναλυτικά'!I393</f>
        <v>0</v>
      </c>
      <c r="J389" s="411">
        <f>'Σύνολο έργων  αναλυτικά'!J393</f>
        <v>258335.97</v>
      </c>
      <c r="K389" s="410">
        <f>'Σύνολο έργων  αναλυτικά'!K393</f>
        <v>0</v>
      </c>
      <c r="L389" s="410">
        <f>'Σύνολο έργων  αναλυτικά'!L393</f>
        <v>0</v>
      </c>
      <c r="M389" s="410">
        <f>'Σύνολο έργων  αναλυτικά'!M393</f>
        <v>0</v>
      </c>
      <c r="N389" s="410">
        <f>'Σύνολο έργων  αναλυτικά'!N393</f>
        <v>0</v>
      </c>
      <c r="O389" s="412">
        <f>'Σύνολο έργων  αναλυτικά'!O393</f>
        <v>0</v>
      </c>
      <c r="P389" s="410">
        <f>'Σύνολο έργων  αναλυτικά'!P393</f>
        <v>0</v>
      </c>
      <c r="Q389" s="413">
        <f>'Σύνολο έργων  αναλυτικά'!Q393</f>
        <v>258335.97</v>
      </c>
      <c r="R389" s="413">
        <f>'Σύνολο έργων  αναλυτικά'!R393</f>
        <v>255085.96</v>
      </c>
      <c r="S389" s="424">
        <f t="shared" si="19"/>
        <v>258335.97</v>
      </c>
      <c r="T389" s="424">
        <f t="shared" si="20"/>
        <v>0</v>
      </c>
    </row>
    <row r="390" spans="1:20" s="6" customFormat="1" ht="40.5" customHeight="1" x14ac:dyDescent="0.25">
      <c r="A390" s="406">
        <f>'Σύνολο έργων  αναλυτικά'!A394</f>
        <v>388</v>
      </c>
      <c r="B390" s="407" t="str">
        <f>'Σύνολο έργων  αναλυτικά'!B394</f>
        <v>2040123-Ε.Υ.Δ. Ε.Π. ΠΕΡΙΦΕΡΕΙΑΣ ΝΟΤΙΟΥ ΑΙΓΑΙΟΥ</v>
      </c>
      <c r="C390" s="408" t="str">
        <f>'Σύνολο έργων  αναλυτικά'!C394</f>
        <v>4041225-ΔΕΥΑ ΘΗΡΑΣ ΚΥΚΛΑΔΩΝ</v>
      </c>
      <c r="D390" s="406">
        <f>'Σύνολο έργων  αναλυτικά'!D394</f>
        <v>5001410</v>
      </c>
      <c r="E390" s="408" t="str">
        <f>'Σύνολο έργων  αναλυτικά'!E394</f>
        <v>Εξωτερικό Δίκτυο Ύδρευσης Μεγαλοχωρίου Δ. Θήρας</v>
      </c>
      <c r="F390" s="407" t="str">
        <f>'Σύνολο έργων  αναλυτικά'!F394</f>
        <v xml:space="preserve">Νοτίου Αιγαίου </v>
      </c>
      <c r="G390" s="409">
        <f>'Σύνολο έργων  αναλυτικά'!G394</f>
        <v>192600</v>
      </c>
      <c r="H390" s="410">
        <f>'Σύνολο έργων  αναλυτικά'!H394</f>
        <v>0</v>
      </c>
      <c r="I390" s="411">
        <f>'Σύνολο έργων  αναλυτικά'!I394</f>
        <v>0</v>
      </c>
      <c r="J390" s="411">
        <f>'Σύνολο έργων  αναλυτικά'!J394</f>
        <v>192600</v>
      </c>
      <c r="K390" s="410">
        <f>'Σύνολο έργων  αναλυτικά'!K394</f>
        <v>0</v>
      </c>
      <c r="L390" s="410">
        <f>'Σύνολο έργων  αναλυτικά'!L394</f>
        <v>0</v>
      </c>
      <c r="M390" s="410">
        <f>'Σύνολο έργων  αναλυτικά'!M394</f>
        <v>0</v>
      </c>
      <c r="N390" s="410">
        <f>'Σύνολο έργων  αναλυτικά'!N394</f>
        <v>0</v>
      </c>
      <c r="O390" s="412">
        <f>'Σύνολο έργων  αναλυτικά'!O394</f>
        <v>0</v>
      </c>
      <c r="P390" s="410">
        <f>'Σύνολο έργων  αναλυτικά'!P394</f>
        <v>0</v>
      </c>
      <c r="Q390" s="413">
        <f>'Σύνολο έργων  αναλυτικά'!Q394</f>
        <v>176718.88</v>
      </c>
      <c r="R390" s="413">
        <f>'Σύνολο έργων  αναλυτικά'!R394</f>
        <v>176390.81</v>
      </c>
      <c r="S390" s="424">
        <f t="shared" si="19"/>
        <v>192600</v>
      </c>
      <c r="T390" s="424">
        <f t="shared" si="20"/>
        <v>0</v>
      </c>
    </row>
    <row r="391" spans="1:20" s="6" customFormat="1" ht="40.5" customHeight="1" x14ac:dyDescent="0.25">
      <c r="A391" s="406">
        <f>'Σύνολο έργων  αναλυτικά'!A395</f>
        <v>389</v>
      </c>
      <c r="B391" s="407" t="str">
        <f>'Σύνολο έργων  αναλυτικά'!B395</f>
        <v>2040123-Ε.Υ.Δ. Ε.Π. ΠΕΡΙΦΕΡΕΙΑΣ ΝΟΤΙΟΥ ΑΙΓΑΙΟΥ</v>
      </c>
      <c r="C391" s="408" t="str">
        <f>'Σύνολο έργων  αναλυτικά'!C395</f>
        <v>4041203-ΔΕΥΑ  ΡΟΔΟΥ</v>
      </c>
      <c r="D391" s="406">
        <f>'Σύνολο έργων  αναλυτικά'!D395</f>
        <v>5001445</v>
      </c>
      <c r="E391" s="408" t="str">
        <f>'Σύνολο έργων  αναλυτικά'!E395</f>
        <v>Δίκτυα Ύδρευσης Περιοχής Κολυμπίων ΔΕ Αφάντου Δ. Ρόδου</v>
      </c>
      <c r="F391" s="407" t="str">
        <f>'Σύνολο έργων  αναλυτικά'!F395</f>
        <v xml:space="preserve">Νοτίου Αιγαίου </v>
      </c>
      <c r="G391" s="409">
        <f>'Σύνολο έργων  αναλυτικά'!G395</f>
        <v>392980.57</v>
      </c>
      <c r="H391" s="410">
        <f>'Σύνολο έργων  αναλυτικά'!H395</f>
        <v>0</v>
      </c>
      <c r="I391" s="411">
        <f>'Σύνολο έργων  αναλυτικά'!I395</f>
        <v>0</v>
      </c>
      <c r="J391" s="411">
        <f>'Σύνολο έργων  αναλυτικά'!J395</f>
        <v>0</v>
      </c>
      <c r="K391" s="410">
        <f>'Σύνολο έργων  αναλυτικά'!K395</f>
        <v>0</v>
      </c>
      <c r="L391" s="410">
        <f>'Σύνολο έργων  αναλυτικά'!L395</f>
        <v>376180.57</v>
      </c>
      <c r="M391" s="410">
        <f>'Σύνολο έργων  αναλυτικά'!M395</f>
        <v>0</v>
      </c>
      <c r="N391" s="410">
        <f>'Σύνολο έργων  αναλυτικά'!N395</f>
        <v>0</v>
      </c>
      <c r="O391" s="412">
        <f>'Σύνολο έργων  αναλυτικά'!O395</f>
        <v>0</v>
      </c>
      <c r="P391" s="410">
        <f>'Σύνολο έργων  αναλυτικά'!P395</f>
        <v>16800</v>
      </c>
      <c r="Q391" s="413">
        <f>'Σύνολο έργων  αναλυτικά'!Q395</f>
        <v>374775.42</v>
      </c>
      <c r="R391" s="413">
        <f>'Σύνολο έργων  αναλυτικά'!R395</f>
        <v>374771.31</v>
      </c>
      <c r="S391" s="424">
        <f t="shared" si="19"/>
        <v>392980.57</v>
      </c>
      <c r="T391" s="424">
        <f t="shared" si="20"/>
        <v>0</v>
      </c>
    </row>
    <row r="392" spans="1:20" s="6" customFormat="1" ht="40.5" customHeight="1" x14ac:dyDescent="0.25">
      <c r="A392" s="406">
        <f>'Σύνολο έργων  αναλυτικά'!A396</f>
        <v>390</v>
      </c>
      <c r="B392" s="407" t="str">
        <f>'Σύνολο έργων  αναλυτικά'!B396</f>
        <v>2040123-Ε.Υ.Δ. Ε.Π. ΠΕΡΙΦΕΡΕΙΑΣ ΝΟΤΙΟΥ ΑΙΓΑΙΟΥ</v>
      </c>
      <c r="C392" s="408" t="str">
        <f>'Σύνολο έργων  αναλυτικά'!C396</f>
        <v>4041201-ΔΗΜΟΤΙΚΗ ΕΠΙΧΕΙΡΗΣΗ ΥΔΡΕΥΣΗΣ ΑΠΟΧΕΤΕΥΣΗΣ ΣΥΡΟΥ</v>
      </c>
      <c r="D392" s="406">
        <f>'Σύνολο έργων  αναλυτικά'!D396</f>
        <v>5001507</v>
      </c>
      <c r="E392" s="408" t="str">
        <f>'Σύνολο έργων  αναλυτικά'!E396</f>
        <v>Αντικατάσταση - Βελτίωση Δικτύου Ύδρευσης Οικισμών Δ.Ε. Ποσειδωνίας Δ. Σύρου - Ερμούπολης</v>
      </c>
      <c r="F392" s="407" t="str">
        <f>'Σύνολο έργων  αναλυτικά'!F396</f>
        <v xml:space="preserve">Νοτίου Αιγαίου </v>
      </c>
      <c r="G392" s="409">
        <f>'Σύνολο έργων  αναλυτικά'!G396</f>
        <v>1442006.62</v>
      </c>
      <c r="H392" s="410">
        <f>'Σύνολο έργων  αναλυτικά'!H396</f>
        <v>0</v>
      </c>
      <c r="I392" s="411">
        <f>'Σύνολο έργων  αναλυτικά'!I396</f>
        <v>0</v>
      </c>
      <c r="J392" s="411">
        <f>'Σύνολο έργων  αναλυτικά'!J396</f>
        <v>465939.84</v>
      </c>
      <c r="K392" s="410">
        <f>'Σύνολο έργων  αναλυτικά'!K396</f>
        <v>0</v>
      </c>
      <c r="L392" s="410">
        <f>'Σύνολο έργων  αναλυτικά'!L396</f>
        <v>931879.68</v>
      </c>
      <c r="M392" s="410">
        <f>'Σύνολο έργων  αναλυτικά'!M396</f>
        <v>0</v>
      </c>
      <c r="N392" s="410">
        <f>'Σύνολο έργων  αναλυτικά'!N396</f>
        <v>0</v>
      </c>
      <c r="O392" s="412">
        <f>'Σύνολο έργων  αναλυτικά'!O396</f>
        <v>0</v>
      </c>
      <c r="P392" s="410">
        <f>'Σύνολο έργων  αναλυτικά'!P396</f>
        <v>44187.1</v>
      </c>
      <c r="Q392" s="413">
        <f>'Σύνολο έργων  αναλυτικά'!Q396</f>
        <v>1442006.62</v>
      </c>
      <c r="R392" s="413">
        <f>'Σύνολο έργων  αναλυτικά'!R396</f>
        <v>1440000</v>
      </c>
      <c r="S392" s="424">
        <f t="shared" si="19"/>
        <v>1442006.62</v>
      </c>
      <c r="T392" s="424">
        <f t="shared" si="20"/>
        <v>0</v>
      </c>
    </row>
    <row r="393" spans="1:20" s="6" customFormat="1" ht="40.5" customHeight="1" x14ac:dyDescent="0.25">
      <c r="A393" s="406">
        <f>'Σύνολο έργων  αναλυτικά'!A397</f>
        <v>391</v>
      </c>
      <c r="B393" s="407" t="str">
        <f>'Σύνολο έργων  αναλυτικά'!B397</f>
        <v>2040123-Ε.Υ.Δ. Ε.Π. ΠΕΡΙΦΕΡΕΙΑΣ ΝΟΤΙΟΥ ΑΙΓΑΙΟΥ</v>
      </c>
      <c r="C393" s="408" t="str">
        <f>'Σύνολο έργων  αναλυτικά'!C397</f>
        <v>4041203-ΔΕΥΑ  ΡΟΔΟΥ</v>
      </c>
      <c r="D393" s="406">
        <f>'Σύνολο έργων  αναλυτικά'!D397</f>
        <v>5001511</v>
      </c>
      <c r="E393" s="408" t="str">
        <f>'Σύνολο έργων  αναλυτικά'!E397</f>
        <v>Εξωτερικό Δίκτυο Ύδρευσης ΔΕ Νότιας Ρόδου Δ. Ρόδου</v>
      </c>
      <c r="F393" s="407" t="str">
        <f>'Σύνολο έργων  αναλυτικά'!F397</f>
        <v xml:space="preserve">Νοτίου Αιγαίου </v>
      </c>
      <c r="G393" s="409">
        <f>'Σύνολο έργων  αναλυτικά'!G397</f>
        <v>240141.04</v>
      </c>
      <c r="H393" s="410">
        <f>'Σύνολο έργων  αναλυτικά'!H397</f>
        <v>0</v>
      </c>
      <c r="I393" s="411">
        <f>'Σύνολο έργων  αναλυτικά'!I397</f>
        <v>0</v>
      </c>
      <c r="J393" s="411">
        <f>'Σύνολο έργων  αναλυτικά'!J397</f>
        <v>240141.04</v>
      </c>
      <c r="K393" s="410">
        <f>'Σύνολο έργων  αναλυτικά'!K397</f>
        <v>0</v>
      </c>
      <c r="L393" s="410">
        <f>'Σύνολο έργων  αναλυτικά'!L397</f>
        <v>0</v>
      </c>
      <c r="M393" s="410">
        <f>'Σύνολο έργων  αναλυτικά'!M397</f>
        <v>0</v>
      </c>
      <c r="N393" s="410">
        <f>'Σύνολο έργων  αναλυτικά'!N397</f>
        <v>0</v>
      </c>
      <c r="O393" s="412">
        <f>'Σύνολο έργων  αναλυτικά'!O397</f>
        <v>0</v>
      </c>
      <c r="P393" s="410">
        <f>'Σύνολο έργων  αναλυτικά'!P397</f>
        <v>0</v>
      </c>
      <c r="Q393" s="413">
        <f>'Σύνολο έργων  αναλυτικά'!Q397</f>
        <v>240141.04</v>
      </c>
      <c r="R393" s="413">
        <f>'Σύνολο έργων  αναλυτικά'!R397</f>
        <v>240141.04</v>
      </c>
      <c r="S393" s="424">
        <f t="shared" si="19"/>
        <v>240141.04</v>
      </c>
      <c r="T393" s="424">
        <f t="shared" si="20"/>
        <v>0</v>
      </c>
    </row>
    <row r="394" spans="1:20" s="6" customFormat="1" ht="40.5" customHeight="1" x14ac:dyDescent="0.25">
      <c r="A394" s="406">
        <f>'Σύνολο έργων  αναλυτικά'!A398</f>
        <v>392</v>
      </c>
      <c r="B394" s="407" t="str">
        <f>'Σύνολο έργων  αναλυτικά'!B398</f>
        <v>2040123-Ε.Υ.Δ. Ε.Π. ΠΕΡΙΦΕΡΕΙΑΣ ΝΟΤΙΟΥ ΑΙΓΑΙΟΥ</v>
      </c>
      <c r="C394" s="408" t="str">
        <f>'Σύνολο έργων  αναλυτικά'!C398</f>
        <v>4041225-ΔΕΥΑ ΘΗΡΑΣ ΚΥΚΛΑΔΩΝ</v>
      </c>
      <c r="D394" s="406">
        <f>'Σύνολο έργων  αναλυτικά'!D398</f>
        <v>5001631</v>
      </c>
      <c r="E394" s="408" t="str">
        <f>'Σύνολο έργων  αναλυτικά'!E398</f>
        <v>Δίκτυο Ύδρευσης Βουρβούλου Δ. Θήρας</v>
      </c>
      <c r="F394" s="407" t="str">
        <f>'Σύνολο έργων  αναλυτικά'!F398</f>
        <v xml:space="preserve">Νοτίου Αιγαίου </v>
      </c>
      <c r="G394" s="409">
        <f>'Σύνολο έργων  αναλυτικά'!G398</f>
        <v>202450.31</v>
      </c>
      <c r="H394" s="410">
        <f>'Σύνολο έργων  αναλυτικά'!H398</f>
        <v>0</v>
      </c>
      <c r="I394" s="411">
        <f>'Σύνολο έργων  αναλυτικά'!I398</f>
        <v>0</v>
      </c>
      <c r="J394" s="411">
        <f>'Σύνολο έργων  αναλυτικά'!J398</f>
        <v>202450.31</v>
      </c>
      <c r="K394" s="410">
        <f>'Σύνολο έργων  αναλυτικά'!K398</f>
        <v>0</v>
      </c>
      <c r="L394" s="410">
        <f>'Σύνολο έργων  αναλυτικά'!L398</f>
        <v>0</v>
      </c>
      <c r="M394" s="410">
        <f>'Σύνολο έργων  αναλυτικά'!M398</f>
        <v>0</v>
      </c>
      <c r="N394" s="410">
        <f>'Σύνολο έργων  αναλυτικά'!N398</f>
        <v>0</v>
      </c>
      <c r="O394" s="412">
        <f>'Σύνολο έργων  αναλυτικά'!O398</f>
        <v>0</v>
      </c>
      <c r="P394" s="410">
        <f>'Σύνολο έργων  αναλυτικά'!P398</f>
        <v>0</v>
      </c>
      <c r="Q394" s="413">
        <f>'Σύνολο έργων  αναλυτικά'!Q398</f>
        <v>202450.3</v>
      </c>
      <c r="R394" s="413">
        <f>'Σύνολο έργων  αναλυτικά'!R398</f>
        <v>193556.36</v>
      </c>
      <c r="S394" s="424">
        <f t="shared" si="19"/>
        <v>202450.31</v>
      </c>
      <c r="T394" s="424">
        <f t="shared" si="20"/>
        <v>0</v>
      </c>
    </row>
    <row r="395" spans="1:20" s="6" customFormat="1" ht="40.5" customHeight="1" x14ac:dyDescent="0.25">
      <c r="A395" s="406">
        <f>'Σύνολο έργων  αναλυτικά'!A399</f>
        <v>393</v>
      </c>
      <c r="B395" s="407" t="str">
        <f>'Σύνολο έργων  αναλυτικά'!B399</f>
        <v>2040123-Ε.Υ.Δ. Ε.Π. ΠΕΡΙΦΕΡΕΙΑΣ ΝΟΤΙΟΥ ΑΙΓΑΙΟΥ</v>
      </c>
      <c r="C395" s="408" t="str">
        <f>'Σύνολο έργων  αναλυτικά'!C399</f>
        <v>2010012-ΠΕΡΙΦΕΡΕΙΑ ΝΟΤΙΟΥ ΑΙΓΑΙΟΥ</v>
      </c>
      <c r="D395" s="406">
        <f>'Σύνολο έργων  αναλυτικά'!D399</f>
        <v>5001644</v>
      </c>
      <c r="E395" s="408" t="str">
        <f>'Σύνολο έργων  αναλυτικά'!E399</f>
        <v>Εξωτερικά Δίκτυα Ύδρευσης Χώρας - Αγκάλη - Άνω Μεριάς Φολεγάνδρου</v>
      </c>
      <c r="F395" s="407" t="str">
        <f>'Σύνολο έργων  αναλυτικά'!F399</f>
        <v xml:space="preserve">Νοτίου Αιγαίου </v>
      </c>
      <c r="G395" s="409">
        <f>'Σύνολο έργων  αναλυτικά'!G399</f>
        <v>305429.90999999997</v>
      </c>
      <c r="H395" s="410">
        <f>'Σύνολο έργων  αναλυτικά'!H399</f>
        <v>0</v>
      </c>
      <c r="I395" s="411">
        <f>'Σύνολο έργων  αναλυτικά'!I399</f>
        <v>0</v>
      </c>
      <c r="J395" s="411">
        <f>'Σύνολο έργων  αναλυτικά'!J399</f>
        <v>285268.62</v>
      </c>
      <c r="K395" s="410">
        <f>'Σύνολο έργων  αναλυτικά'!K399</f>
        <v>0</v>
      </c>
      <c r="L395" s="410">
        <f>'Σύνολο έργων  αναλυτικά'!L399</f>
        <v>0</v>
      </c>
      <c r="M395" s="410">
        <f>'Σύνολο έργων  αναλυτικά'!M399</f>
        <v>0</v>
      </c>
      <c r="N395" s="410">
        <f>'Σύνολο έργων  αναλυτικά'!N399</f>
        <v>0</v>
      </c>
      <c r="O395" s="412">
        <f>'Σύνολο έργων  αναλυτικά'!O399</f>
        <v>0</v>
      </c>
      <c r="P395" s="410">
        <f>'Σύνολο έργων  αναλυτικά'!P399</f>
        <v>20161.29</v>
      </c>
      <c r="Q395" s="413">
        <f>'Σύνολο έργων  αναλυτικά'!Q399</f>
        <v>247936.47</v>
      </c>
      <c r="R395" s="413">
        <f>'Σύνολο έργων  αναλυτικά'!R399</f>
        <v>244324.2</v>
      </c>
      <c r="S395" s="424">
        <f t="shared" si="19"/>
        <v>305429.90999999997</v>
      </c>
      <c r="T395" s="424">
        <f t="shared" si="20"/>
        <v>0</v>
      </c>
    </row>
    <row r="396" spans="1:20" s="6" customFormat="1" ht="40.5" customHeight="1" x14ac:dyDescent="0.25">
      <c r="A396" s="406">
        <f>'Σύνολο έργων  αναλυτικά'!A400</f>
        <v>394</v>
      </c>
      <c r="B396" s="407" t="str">
        <f>'Σύνολο έργων  αναλυτικά'!B400</f>
        <v>2040123-Ε.Υ.Δ. Ε.Π. ΠΕΡΙΦΕΡΕΙΑΣ ΝΟΤΙΟΥ ΑΙΓΑΙΟΥ</v>
      </c>
      <c r="C396" s="408" t="str">
        <f>'Σύνολο έργων  αναλυτικά'!C400</f>
        <v>40129015-ΔΗΜΟΣ ΠΑΡΟΥ ΝΟΜΟΥ ΚΥΚΛΑΔΩΝ</v>
      </c>
      <c r="D396" s="406">
        <f>'Σύνολο έργων  αναλυτικά'!D400</f>
        <v>5001668</v>
      </c>
      <c r="E396" s="408" t="str">
        <f>'Σύνολο έργων  αναλυτικά'!E400</f>
        <v>Αντικατάσταση Εξωτερικού Δικτύου Ύδρευσης Κώστος - Παροικιά Δ. Πάρου</v>
      </c>
      <c r="F396" s="407" t="str">
        <f>'Σύνολο έργων  αναλυτικά'!F400</f>
        <v xml:space="preserve">Νοτίου Αιγαίου </v>
      </c>
      <c r="G396" s="409">
        <f>'Σύνολο έργων  αναλυτικά'!G400</f>
        <v>891796.78</v>
      </c>
      <c r="H396" s="410">
        <f>'Σύνολο έργων  αναλυτικά'!H400</f>
        <v>0</v>
      </c>
      <c r="I396" s="411">
        <f>'Σύνολο έργων  αναλυτικά'!I400</f>
        <v>0</v>
      </c>
      <c r="J396" s="411">
        <f>'Σύνολο έργων  αναλυτικά'!J400</f>
        <v>871796.78</v>
      </c>
      <c r="K396" s="410">
        <f>'Σύνολο έργων  αναλυτικά'!K400</f>
        <v>0</v>
      </c>
      <c r="L396" s="410">
        <f>'Σύνολο έργων  αναλυτικά'!L400</f>
        <v>0</v>
      </c>
      <c r="M396" s="410">
        <f>'Σύνολο έργων  αναλυτικά'!M400</f>
        <v>0</v>
      </c>
      <c r="N396" s="410">
        <f>'Σύνολο έργων  αναλυτικά'!N400</f>
        <v>0</v>
      </c>
      <c r="O396" s="412">
        <f>'Σύνολο έργων  αναλυτικά'!O400</f>
        <v>0</v>
      </c>
      <c r="P396" s="410">
        <f>'Σύνολο έργων  αναλυτικά'!P400</f>
        <v>20000</v>
      </c>
      <c r="Q396" s="413">
        <f>'Σύνολο έργων  αναλυτικά'!Q400</f>
        <v>871796.78</v>
      </c>
      <c r="R396" s="413">
        <f>'Σύνολο έργων  αναλυτικά'!R400</f>
        <v>1100000</v>
      </c>
      <c r="S396" s="424">
        <f t="shared" si="19"/>
        <v>891796.78</v>
      </c>
      <c r="T396" s="424">
        <f t="shared" si="20"/>
        <v>0</v>
      </c>
    </row>
    <row r="397" spans="1:20" s="6" customFormat="1" ht="40.5" customHeight="1" x14ac:dyDescent="0.25">
      <c r="A397" s="406">
        <f>'Σύνολο έργων  αναλυτικά'!A401</f>
        <v>395</v>
      </c>
      <c r="B397" s="407" t="str">
        <f>'Σύνολο έργων  αναλυτικά'!B401</f>
        <v>2040123-Ε.Υ.Δ. Ε.Π. ΠΕΡΙΦΕΡΕΙΑΣ ΝΟΤΙΟΥ ΑΙΓΑΙΟΥ</v>
      </c>
      <c r="C397" s="408" t="str">
        <f>'Σύνολο έργων  αναλυτικά'!C401</f>
        <v>40129015-ΔΗΜΟΣ ΠΑΡΟΥ ΝΟΜΟΥ ΚΥΚΛΑΔΩΝ</v>
      </c>
      <c r="D397" s="406">
        <f>'Σύνολο έργων  αναλυτικά'!D401</f>
        <v>5001744</v>
      </c>
      <c r="E397" s="408" t="str">
        <f>'Σύνολο έργων  αναλυτικά'!E401</f>
        <v>Κατασκευή Συνοδών Έργων Μονάδας Αφαλάτωσης Παροικιάς Πάρου</v>
      </c>
      <c r="F397" s="407" t="str">
        <f>'Σύνολο έργων  αναλυτικά'!F401</f>
        <v xml:space="preserve">Νοτίου Αιγαίου </v>
      </c>
      <c r="G397" s="409">
        <f>'Σύνολο έργων  αναλυτικά'!G401</f>
        <v>409955.58</v>
      </c>
      <c r="H397" s="410">
        <f>'Σύνολο έργων  αναλυτικά'!H401</f>
        <v>0</v>
      </c>
      <c r="I397" s="411">
        <f>'Σύνολο έργων  αναλυτικά'!I401</f>
        <v>401891.06</v>
      </c>
      <c r="J397" s="411">
        <f>'Σύνολο έργων  αναλυτικά'!J401</f>
        <v>0</v>
      </c>
      <c r="K397" s="410">
        <f>'Σύνολο έργων  αναλυτικά'!K401</f>
        <v>0</v>
      </c>
      <c r="L397" s="410">
        <f>'Σύνολο έργων  αναλυτικά'!L401</f>
        <v>0</v>
      </c>
      <c r="M397" s="410">
        <f>'Σύνολο έργων  αναλυτικά'!M401</f>
        <v>0</v>
      </c>
      <c r="N397" s="410">
        <f>'Σύνολο έργων  αναλυτικά'!N401</f>
        <v>0</v>
      </c>
      <c r="O397" s="412">
        <f>'Σύνολο έργων  αναλυτικά'!O401</f>
        <v>0</v>
      </c>
      <c r="P397" s="410">
        <f>'Σύνολο έργων  αναλυτικά'!P401</f>
        <v>8064.52</v>
      </c>
      <c r="Q397" s="413">
        <f>'Σύνολο έργων  αναλυτικά'!Q401</f>
        <v>384700.07</v>
      </c>
      <c r="R397" s="413">
        <f>'Σύνολο έργων  αναλυτικά'!R401</f>
        <v>379895.2</v>
      </c>
      <c r="S397" s="424">
        <f t="shared" si="19"/>
        <v>409955.58</v>
      </c>
      <c r="T397" s="424">
        <f t="shared" si="20"/>
        <v>0</v>
      </c>
    </row>
    <row r="398" spans="1:20" s="6" customFormat="1" ht="40.5" customHeight="1" x14ac:dyDescent="0.25">
      <c r="A398" s="406">
        <f>'Σύνολο έργων  αναλυτικά'!A402</f>
        <v>396</v>
      </c>
      <c r="B398" s="407" t="str">
        <f>'Σύνολο έργων  αναλυτικά'!B402</f>
        <v>2040123-Ε.Υ.Δ. Ε.Π. ΠΕΡΙΦΕΡΕΙΑΣ ΝΟΤΙΟΥ ΑΙΓΑΙΟΥ</v>
      </c>
      <c r="C398" s="408" t="str">
        <f>'Σύνολο έργων  αναλυτικά'!C402</f>
        <v>40129143-ΔΗΜΟΣ ΝΑΞΟΥ ΚΑΙ ΜΙΚΡΩΝ ΚΥΚΛΑΔΩΝ</v>
      </c>
      <c r="D398" s="406">
        <f>'Σύνολο έργων  αναλυτικά'!D402</f>
        <v>5001802</v>
      </c>
      <c r="E398" s="408" t="str">
        <f>'Σύνολο έργων  αναλυτικά'!E402</f>
        <v>Αφαλάτωση Ηρακλειάς</v>
      </c>
      <c r="F398" s="407" t="str">
        <f>'Σύνολο έργων  αναλυτικά'!F402</f>
        <v xml:space="preserve">Νοτίου Αιγαίου </v>
      </c>
      <c r="G398" s="409">
        <f>'Σύνολο έργων  αναλυτικά'!G402</f>
        <v>437767.61000000004</v>
      </c>
      <c r="H398" s="410">
        <f>'Σύνολο έργων  αναλυτικά'!H402</f>
        <v>0</v>
      </c>
      <c r="I398" s="411">
        <f>'Σύνολο έργων  αναλυτικά'!I402</f>
        <v>433745.33</v>
      </c>
      <c r="J398" s="411">
        <f>'Σύνολο έργων  αναλυτικά'!J402</f>
        <v>0</v>
      </c>
      <c r="K398" s="410">
        <f>'Σύνολο έργων  αναλυτικά'!K402</f>
        <v>0</v>
      </c>
      <c r="L398" s="410">
        <f>'Σύνολο έργων  αναλυτικά'!L402</f>
        <v>0</v>
      </c>
      <c r="M398" s="410">
        <f>'Σύνολο έργων  αναλυτικά'!M402</f>
        <v>0</v>
      </c>
      <c r="N398" s="410">
        <f>'Σύνολο έργων  αναλυτικά'!N402</f>
        <v>0</v>
      </c>
      <c r="O398" s="412">
        <f>'Σύνολο έργων  αναλυτικά'!O402</f>
        <v>0</v>
      </c>
      <c r="P398" s="410">
        <f>'Σύνολο έργων  αναλυτικά'!P402</f>
        <v>4022.28</v>
      </c>
      <c r="Q398" s="413">
        <f>'Σύνολο έργων  αναλυτικά'!Q402</f>
        <v>437767.61</v>
      </c>
      <c r="R398" s="413">
        <f>'Σύνολο έργων  αναλυτικά'!R402</f>
        <v>398079.94</v>
      </c>
      <c r="S398" s="424">
        <f t="shared" si="19"/>
        <v>437767.61000000004</v>
      </c>
      <c r="T398" s="424">
        <f t="shared" si="20"/>
        <v>0</v>
      </c>
    </row>
    <row r="399" spans="1:20" s="6" customFormat="1" ht="40.5" customHeight="1" x14ac:dyDescent="0.25">
      <c r="A399" s="406">
        <f>'Σύνολο έργων  αναλυτικά'!A403</f>
        <v>397</v>
      </c>
      <c r="B399" s="407" t="str">
        <f>'Σύνολο έργων  αναλυτικά'!B403</f>
        <v>2040123-Ε.Υ.Δ. Ε.Π. ΠΕΡΙΦΕΡΕΙΑΣ ΝΟΤΙΟΥ ΑΙΓΑΙΟΥ</v>
      </c>
      <c r="C399" s="408" t="str">
        <f>'Σύνολο έργων  αναλυτικά'!C403</f>
        <v>2010012-ΠΕΡΙΦΕΡΕΙΑ ΝΟΤΙΟΥ ΑΙΓΑΙΟΥ</v>
      </c>
      <c r="D399" s="406">
        <f>'Σύνολο έργων  αναλυτικά'!D403</f>
        <v>5001875</v>
      </c>
      <c r="E399" s="408" t="str">
        <f>'Σύνολο έργων  αναλυτικά'!E403</f>
        <v>Δίκτυο ύδρευσης Σκάλας Πάτμου</v>
      </c>
      <c r="F399" s="407" t="str">
        <f>'Σύνολο έργων  αναλυτικά'!F403</f>
        <v xml:space="preserve">Νοτίου Αιγαίου </v>
      </c>
      <c r="G399" s="409">
        <f>'Σύνολο έργων  αναλυτικά'!G403</f>
        <v>1636190.89</v>
      </c>
      <c r="H399" s="410">
        <f>'Σύνολο έργων  αναλυτικά'!H403</f>
        <v>0</v>
      </c>
      <c r="I399" s="411">
        <f>'Σύνολο έργων  αναλυτικά'!I403</f>
        <v>0</v>
      </c>
      <c r="J399" s="411">
        <f>'Σύνολο έργων  αναλυτικά'!J403</f>
        <v>813095.44499999995</v>
      </c>
      <c r="K399" s="410">
        <f>'Σύνολο έργων  αναλυτικά'!K403</f>
        <v>0</v>
      </c>
      <c r="L399" s="410">
        <f>'Σύνολο έργων  αναλυτικά'!L403</f>
        <v>813095.44499999995</v>
      </c>
      <c r="M399" s="410">
        <f>'Σύνολο έργων  αναλυτικά'!M403</f>
        <v>0</v>
      </c>
      <c r="N399" s="410">
        <f>'Σύνολο έργων  αναλυτικά'!N403</f>
        <v>0</v>
      </c>
      <c r="O399" s="412">
        <f>'Σύνολο έργων  αναλυτικά'!O403</f>
        <v>0</v>
      </c>
      <c r="P399" s="410">
        <f>'Σύνολο έργων  αναλυτικά'!P403</f>
        <v>10000</v>
      </c>
      <c r="Q399" s="413">
        <f>'Σύνολο έργων  αναλυτικά'!Q403</f>
        <v>1626190.89</v>
      </c>
      <c r="R399" s="413">
        <f>'Σύνολο έργων  αναλυτικά'!R403</f>
        <v>1550000</v>
      </c>
      <c r="S399" s="424">
        <f t="shared" si="19"/>
        <v>1636190.89</v>
      </c>
      <c r="T399" s="424">
        <f t="shared" si="20"/>
        <v>0</v>
      </c>
    </row>
    <row r="400" spans="1:20" s="6" customFormat="1" ht="40.5" customHeight="1" x14ac:dyDescent="0.25">
      <c r="A400" s="406">
        <f>'Σύνολο έργων  αναλυτικά'!A404</f>
        <v>398</v>
      </c>
      <c r="B400" s="407" t="str">
        <f>'Σύνολο έργων  αναλυτικά'!B404</f>
        <v>2040123-Ε.Υ.Δ. Ε.Π. ΠΕΡΙΦΕΡΕΙΑΣ ΝΟΤΙΟΥ ΑΙΓΑΙΟΥ</v>
      </c>
      <c r="C400" s="408" t="str">
        <f>'Σύνολο έργων  αναλυτικά'!C404</f>
        <v>2010012-ΠΕΡΙΦΕΡΕΙΑ ΝΟΤΙΟΥ ΑΙΓΑΙΟΥ</v>
      </c>
      <c r="D400" s="406">
        <f>'Σύνολο έργων  αναλυτικά'!D404</f>
        <v>5001878</v>
      </c>
      <c r="E400" s="408" t="str">
        <f>'Σύνολο έργων  αναλυτικά'!E404</f>
        <v>Μονάδα Αφαλάτωσης στη Νήσο Μαράθι Δήμου Πάτμου</v>
      </c>
      <c r="F400" s="407" t="str">
        <f>'Σύνολο έργων  αναλυτικά'!F404</f>
        <v xml:space="preserve">Νοτίου Αιγαίου </v>
      </c>
      <c r="G400" s="409">
        <f>'Σύνολο έργων  αναλυτικά'!G404</f>
        <v>177419.36000000002</v>
      </c>
      <c r="H400" s="410">
        <f>'Σύνολο έργων  αναλυτικά'!H404</f>
        <v>0</v>
      </c>
      <c r="I400" s="411">
        <f>'Σύνολο έργων  αναλυτικά'!I404</f>
        <v>173387.1</v>
      </c>
      <c r="J400" s="411">
        <f>'Σύνολο έργων  αναλυτικά'!J404</f>
        <v>0</v>
      </c>
      <c r="K400" s="410">
        <f>'Σύνολο έργων  αναλυτικά'!K404</f>
        <v>0</v>
      </c>
      <c r="L400" s="410">
        <f>'Σύνολο έργων  αναλυτικά'!L404</f>
        <v>0</v>
      </c>
      <c r="M400" s="410">
        <f>'Σύνολο έργων  αναλυτικά'!M404</f>
        <v>0</v>
      </c>
      <c r="N400" s="410">
        <f>'Σύνολο έργων  αναλυτικά'!N404</f>
        <v>0</v>
      </c>
      <c r="O400" s="412">
        <f>'Σύνολο έργων  αναλυτικά'!O404</f>
        <v>0</v>
      </c>
      <c r="P400" s="410">
        <f>'Σύνολο έργων  αναλυτικά'!P404</f>
        <v>4032.26</v>
      </c>
      <c r="Q400" s="413">
        <f>'Σύνολο έργων  αναλυτικά'!Q404</f>
        <v>0</v>
      </c>
      <c r="R400" s="413">
        <f>'Σύνολο έργων  αναλυτικά'!R404</f>
        <v>162000</v>
      </c>
      <c r="S400" s="424">
        <f t="shared" si="19"/>
        <v>177419.36000000002</v>
      </c>
      <c r="T400" s="424">
        <f t="shared" si="20"/>
        <v>0</v>
      </c>
    </row>
    <row r="401" spans="1:20" s="6" customFormat="1" ht="40.5" customHeight="1" x14ac:dyDescent="0.25">
      <c r="A401" s="406">
        <f>'Σύνολο έργων  αναλυτικά'!A405</f>
        <v>399</v>
      </c>
      <c r="B401" s="407" t="str">
        <f>'Σύνολο έργων  αναλυτικά'!B405</f>
        <v>2040123-Ε.Υ.Δ. Ε.Π. ΠΕΡΙΦΕΡΕΙΑΣ ΝΟΤΙΟΥ ΑΙΓΑΙΟΥ</v>
      </c>
      <c r="C401" s="408" t="str">
        <f>'Σύνολο έργων  αναλυτικά'!C405</f>
        <v>2010012-ΠΕΡΙΦΕΡΕΙΑ ΝΟΤΙΟΥ ΑΙΓΑΙΟΥ</v>
      </c>
      <c r="D401" s="406">
        <f>'Σύνολο έργων  αναλυτικά'!D405</f>
        <v>5001909</v>
      </c>
      <c r="E401" s="408" t="str">
        <f>'Σύνολο έργων  αναλυτικά'!E405</f>
        <v>Κατασκευή συνοδών έργων μονάδας αφαλάτωσης Κιμώλου</v>
      </c>
      <c r="F401" s="407" t="str">
        <f>'Σύνολο έργων  αναλυτικά'!F405</f>
        <v xml:space="preserve">Νοτίου Αιγαίου </v>
      </c>
      <c r="G401" s="409">
        <f>'Σύνολο έργων  αναλυτικά'!G405</f>
        <v>343974.15</v>
      </c>
      <c r="H401" s="410">
        <f>'Σύνολο έργων  αναλυτικά'!H405</f>
        <v>0</v>
      </c>
      <c r="I401" s="411">
        <f>'Σύνολο έργων  αναλυτικά'!I405</f>
        <v>307845.12</v>
      </c>
      <c r="J401" s="411">
        <f>'Σύνολο έργων  αναλυτικά'!J405</f>
        <v>0</v>
      </c>
      <c r="K401" s="410">
        <f>'Σύνολο έργων  αναλυτικά'!K405</f>
        <v>0</v>
      </c>
      <c r="L401" s="410">
        <f>'Σύνολο έργων  αναλυτικά'!L405</f>
        <v>0</v>
      </c>
      <c r="M401" s="410">
        <f>'Σύνολο έργων  αναλυτικά'!M405</f>
        <v>0</v>
      </c>
      <c r="N401" s="410">
        <f>'Σύνολο έργων  αναλυτικά'!N405</f>
        <v>0</v>
      </c>
      <c r="O401" s="412">
        <f>'Σύνολο έργων  αναλυτικά'!O405</f>
        <v>0</v>
      </c>
      <c r="P401" s="410">
        <f>'Σύνολο έργων  αναλυτικά'!P405</f>
        <v>36129.03</v>
      </c>
      <c r="Q401" s="413">
        <f>'Σύνολο έργων  αναλυτικά'!Q405</f>
        <v>336081.01</v>
      </c>
      <c r="R401" s="413">
        <f>'Σύνολο έργων  αναλυτικά'!R405</f>
        <v>331059.67</v>
      </c>
      <c r="S401" s="424">
        <f t="shared" si="19"/>
        <v>343974.15</v>
      </c>
      <c r="T401" s="424">
        <f t="shared" si="20"/>
        <v>0</v>
      </c>
    </row>
    <row r="402" spans="1:20" s="6" customFormat="1" ht="40.5" customHeight="1" x14ac:dyDescent="0.25">
      <c r="A402" s="406">
        <f>'Σύνολο έργων  αναλυτικά'!A406</f>
        <v>400</v>
      </c>
      <c r="B402" s="407" t="str">
        <f>'Σύνολο έργων  αναλυτικά'!B406</f>
        <v>2040123-Ε.Υ.Δ. Ε.Π. ΠΕΡΙΦΕΡΕΙΑΣ ΝΟΤΙΟΥ ΑΙΓΑΙΟΥ</v>
      </c>
      <c r="C402" s="408" t="str">
        <f>'Σύνολο έργων  αναλυτικά'!C406</f>
        <v>40129144-ΔΗΜΟΣ ΤΗΝΟΥ</v>
      </c>
      <c r="D402" s="406">
        <f>'Σύνολο έργων  αναλυτικά'!D406</f>
        <v>5024481</v>
      </c>
      <c r="E402" s="408" t="str">
        <f>'Σύνολο έργων  αναλυτικά'!E406</f>
        <v>Εξωτερικά δίκτυα ύδρευσης Καλλονής, Υστερνίων και Πανόρμου Δήμου Τήνου</v>
      </c>
      <c r="F402" s="407" t="str">
        <f>'Σύνολο έργων  αναλυτικά'!F406</f>
        <v xml:space="preserve">Νοτίου Αιγαίου </v>
      </c>
      <c r="G402" s="409">
        <f>'Σύνολο έργων  αναλυτικά'!G406</f>
        <v>1355000</v>
      </c>
      <c r="H402" s="410">
        <f>'Σύνολο έργων  αναλυτικά'!H406</f>
        <v>0</v>
      </c>
      <c r="I402" s="411">
        <f>'Σύνολο έργων  αναλυτικά'!I406</f>
        <v>0</v>
      </c>
      <c r="J402" s="411">
        <f>'Σύνολο έργων  αναλυτικά'!J406</f>
        <v>1355000</v>
      </c>
      <c r="K402" s="410">
        <f>'Σύνολο έργων  αναλυτικά'!K406</f>
        <v>0</v>
      </c>
      <c r="L402" s="410">
        <f>'Σύνολο έργων  αναλυτικά'!L406</f>
        <v>0</v>
      </c>
      <c r="M402" s="410">
        <f>'Σύνολο έργων  αναλυτικά'!M406</f>
        <v>0</v>
      </c>
      <c r="N402" s="410">
        <f>'Σύνολο έργων  αναλυτικά'!N406</f>
        <v>0</v>
      </c>
      <c r="O402" s="412">
        <f>'Σύνολο έργων  αναλυτικά'!O406</f>
        <v>0</v>
      </c>
      <c r="P402" s="410">
        <f>'Σύνολο έργων  αναλυτικά'!P406</f>
        <v>0</v>
      </c>
      <c r="Q402" s="413">
        <f>'Σύνολο έργων  αναλυτικά'!Q406</f>
        <v>0</v>
      </c>
      <c r="R402" s="413">
        <f>'Σύνολο έργων  αναλυτικά'!R406</f>
        <v>1000000</v>
      </c>
      <c r="S402" s="424">
        <f t="shared" si="19"/>
        <v>1355000</v>
      </c>
      <c r="T402" s="424">
        <f t="shared" si="20"/>
        <v>0</v>
      </c>
    </row>
    <row r="403" spans="1:20" s="6" customFormat="1" ht="40.5" customHeight="1" x14ac:dyDescent="0.25">
      <c r="A403" s="406">
        <f>'Σύνολο έργων  αναλυτικά'!A407</f>
        <v>401</v>
      </c>
      <c r="B403" s="407" t="str">
        <f>'Σύνολο έργων  αναλυτικά'!B407</f>
        <v>2040123-Ε.Υ.Δ. Ε.Π. ΠΕΡΙΦΕΡΕΙΑΣ ΝΟΤΙΟΥ ΑΙΓΑΙΟΥ</v>
      </c>
      <c r="C403" s="408" t="str">
        <f>'Σύνολο έργων  αναλυτικά'!C407</f>
        <v>4041223-ΔΕΥΑ ΜΥΚΟΝΟΥ</v>
      </c>
      <c r="D403" s="406">
        <f>'Σύνολο έργων  αναλυτικά'!D407</f>
        <v>5026225</v>
      </c>
      <c r="E403" s="408" t="str">
        <f>'Σύνολο έργων  αναλυτικά'!E407</f>
        <v>Προμήθεια εξοπλισμού για την αναβάθμιση και την επέκταση των μονάδων Διύλισης Άνω Μεράς Μυκόνου</v>
      </c>
      <c r="F403" s="407" t="str">
        <f>'Σύνολο έργων  αναλυτικά'!F407</f>
        <v xml:space="preserve">Νοτίου Αιγαίου </v>
      </c>
      <c r="G403" s="409">
        <f>'Σύνολο έργων  αναλυτικά'!G407</f>
        <v>200000</v>
      </c>
      <c r="H403" s="410">
        <f>'Σύνολο έργων  αναλυτικά'!H407</f>
        <v>0</v>
      </c>
      <c r="I403" s="411">
        <f>'Σύνολο έργων  αναλυτικά'!I407</f>
        <v>0</v>
      </c>
      <c r="J403" s="411">
        <f>'Σύνολο έργων  αναλυτικά'!J407</f>
        <v>0</v>
      </c>
      <c r="K403" s="410">
        <f>'Σύνολο έργων  αναλυτικά'!K407</f>
        <v>200000</v>
      </c>
      <c r="L403" s="410">
        <f>'Σύνολο έργων  αναλυτικά'!L407</f>
        <v>0</v>
      </c>
      <c r="M403" s="410">
        <f>'Σύνολο έργων  αναλυτικά'!M407</f>
        <v>0</v>
      </c>
      <c r="N403" s="410">
        <f>'Σύνολο έργων  αναλυτικά'!N407</f>
        <v>0</v>
      </c>
      <c r="O403" s="412">
        <f>'Σύνολο έργων  αναλυτικά'!O407</f>
        <v>0</v>
      </c>
      <c r="P403" s="410">
        <f>'Σύνολο έργων  αναλυτικά'!P407</f>
        <v>0</v>
      </c>
      <c r="Q403" s="413">
        <f>'Σύνολο έργων  αναλυτικά'!Q407</f>
        <v>0</v>
      </c>
      <c r="R403" s="413">
        <f>'Σύνολο έργων  αναλυτικά'!R407</f>
        <v>200000</v>
      </c>
      <c r="S403" s="424">
        <f t="shared" si="19"/>
        <v>200000</v>
      </c>
      <c r="T403" s="424">
        <f t="shared" si="20"/>
        <v>0</v>
      </c>
    </row>
    <row r="404" spans="1:20" s="6" customFormat="1" ht="40.5" customHeight="1" x14ac:dyDescent="0.25">
      <c r="A404" s="406">
        <f>'Σύνολο έργων  αναλυτικά'!A408</f>
        <v>402</v>
      </c>
      <c r="B404" s="407" t="str">
        <f>'Σύνολο έργων  αναλυτικά'!B408</f>
        <v>2040123-Ε.Υ.Δ. Ε.Π. ΠΕΡΙΦΕΡΕΙΑΣ ΝΟΤΙΟΥ ΑΙΓΑΙΟΥ</v>
      </c>
      <c r="C404" s="408" t="str">
        <f>'Σύνολο έργων  αναλυτικά'!C408</f>
        <v>4041203-ΔΕΥΑ  ΡΟΔΟΥ</v>
      </c>
      <c r="D404" s="406">
        <f>'Σύνολο έργων  αναλυτικά'!D408</f>
        <v>5027215</v>
      </c>
      <c r="E404" s="408" t="str">
        <f>'Σύνολο έργων  αναλυτικά'!E408</f>
        <v>Δίκτυα ύδρευσης πόλεως Ρόδου, Δήμου Ρόδου</v>
      </c>
      <c r="F404" s="407" t="str">
        <f>'Σύνολο έργων  αναλυτικά'!F408</f>
        <v xml:space="preserve">Νοτίου Αιγαίου </v>
      </c>
      <c r="G404" s="409">
        <f>'Σύνολο έργων  αναλυτικά'!G408</f>
        <v>768702.8</v>
      </c>
      <c r="H404" s="410">
        <f>'Σύνολο έργων  αναλυτικά'!H408</f>
        <v>0</v>
      </c>
      <c r="I404" s="411">
        <f>'Σύνολο έργων  αναλυτικά'!I408</f>
        <v>0</v>
      </c>
      <c r="J404" s="411">
        <f>'Σύνολο έργων  αναλυτικά'!J408</f>
        <v>0</v>
      </c>
      <c r="K404" s="410">
        <f>'Σύνολο έργων  αναλυτικά'!K408</f>
        <v>0</v>
      </c>
      <c r="L404" s="410">
        <f>'Σύνολο έργων  αναλυτικά'!L408</f>
        <v>739476.99</v>
      </c>
      <c r="M404" s="410">
        <f>'Σύνολο έργων  αναλυτικά'!M408</f>
        <v>0</v>
      </c>
      <c r="N404" s="410">
        <f>'Σύνολο έργων  αναλυτικά'!N408</f>
        <v>0</v>
      </c>
      <c r="O404" s="412">
        <f>'Σύνολο έργων  αναλυτικά'!O408</f>
        <v>0</v>
      </c>
      <c r="P404" s="410">
        <f>'Σύνολο έργων  αναλυτικά'!P408</f>
        <v>29225.81</v>
      </c>
      <c r="Q404" s="413">
        <f>'Σύνολο έργων  αναλυτικά'!Q408</f>
        <v>739476.99</v>
      </c>
      <c r="R404" s="413">
        <f>'Σύνολο έργων  αναλυτικά'!R408</f>
        <v>739000</v>
      </c>
      <c r="S404" s="424">
        <f t="shared" si="19"/>
        <v>768702.8</v>
      </c>
      <c r="T404" s="424">
        <f t="shared" si="20"/>
        <v>0</v>
      </c>
    </row>
    <row r="405" spans="1:20" s="6" customFormat="1" ht="40.5" customHeight="1" x14ac:dyDescent="0.25">
      <c r="A405" s="406">
        <f>'Σύνολο έργων  αναλυτικά'!A409</f>
        <v>403</v>
      </c>
      <c r="B405" s="407" t="str">
        <f>'Σύνολο έργων  αναλυτικά'!B409</f>
        <v>2040123-Ε.Υ.Δ. Ε.Π. ΠΕΡΙΦΕΡΕΙΑΣ ΝΟΤΙΟΥ ΑΙΓΑΙΟΥ</v>
      </c>
      <c r="C405" s="408" t="str">
        <f>'Σύνολο έργων  αναλυτικά'!C409</f>
        <v>4041225-ΔΕΥΑ ΘΗΡΑΣ ΚΥΚΛΑΔΩΝ</v>
      </c>
      <c r="D405" s="406">
        <f>'Σύνολο έργων  αναλυτικά'!D409</f>
        <v>5027242</v>
      </c>
      <c r="E405" s="408" t="str">
        <f>'Σύνολο έργων  αναλυτικά'!E409</f>
        <v>Ύδρευση Εμπορείου Θήρας</v>
      </c>
      <c r="F405" s="407" t="str">
        <f>'Σύνολο έργων  αναλυτικά'!F409</f>
        <v xml:space="preserve">Νοτίου Αιγαίου </v>
      </c>
      <c r="G405" s="409">
        <f>'Σύνολο έργων  αναλυτικά'!G409</f>
        <v>3428482.08</v>
      </c>
      <c r="H405" s="410">
        <f>'Σύνολο έργων  αναλυτικά'!H409</f>
        <v>0</v>
      </c>
      <c r="I405" s="411">
        <f>'Σύνολο έργων  αναλυτικά'!I409</f>
        <v>1600000</v>
      </c>
      <c r="J405" s="411">
        <f>'Σύνολο έργων  αναλυτικά'!J409</f>
        <v>0</v>
      </c>
      <c r="K405" s="410">
        <f>'Σύνολο έργων  αναλυτικά'!K409</f>
        <v>0</v>
      </c>
      <c r="L405" s="410">
        <f>'Σύνολο έργων  αναλυτικά'!L409</f>
        <v>1828482.08</v>
      </c>
      <c r="M405" s="410">
        <f>'Σύνολο έργων  αναλυτικά'!M409</f>
        <v>0</v>
      </c>
      <c r="N405" s="410">
        <f>'Σύνολο έργων  αναλυτικά'!N409</f>
        <v>0</v>
      </c>
      <c r="O405" s="412">
        <f>'Σύνολο έργων  αναλυτικά'!O409</f>
        <v>0</v>
      </c>
      <c r="P405" s="410">
        <f>'Σύνολο έργων  αναλυτικά'!P409</f>
        <v>0</v>
      </c>
      <c r="Q405" s="413">
        <f>'Σύνολο έργων  αναλυτικά'!Q409</f>
        <v>1828482.08</v>
      </c>
      <c r="R405" s="413">
        <f>'Σύνολο έργων  αναλυτικά'!R409</f>
        <v>3350000</v>
      </c>
      <c r="S405" s="424">
        <f t="shared" si="19"/>
        <v>3428482.08</v>
      </c>
      <c r="T405" s="424">
        <f t="shared" si="20"/>
        <v>0</v>
      </c>
    </row>
    <row r="406" spans="1:20" s="6" customFormat="1" ht="40.5" customHeight="1" x14ac:dyDescent="0.25">
      <c r="A406" s="406">
        <f>'Σύνολο έργων  αναλυτικά'!A410</f>
        <v>404</v>
      </c>
      <c r="B406" s="407" t="str">
        <f>'Σύνολο έργων  αναλυτικά'!B410</f>
        <v>2040123-Ε.Υ.Δ. Ε.Π. ΠΕΡΙΦΕΡΕΙΑΣ ΝΟΤΙΟΥ ΑΙΓΑΙΟΥ</v>
      </c>
      <c r="C406" s="408" t="str">
        <f>'Σύνολο έργων  αναλυτικά'!C410</f>
        <v>4041225-ΔΕΥΑ ΘΗΡΑΣ ΚΥΚΛΑΔΩΝ</v>
      </c>
      <c r="D406" s="406">
        <f>'Σύνολο έργων  αναλυτικά'!D410</f>
        <v>5027354</v>
      </c>
      <c r="E406" s="408" t="str">
        <f>'Σύνολο έργων  αναλυτικά'!E410</f>
        <v>Επέκταση - Εκσυγχρονισμός αφαλάτωσης Δημοτικής Κοινότητας Φηρών Θήρας</v>
      </c>
      <c r="F406" s="407" t="str">
        <f>'Σύνολο έργων  αναλυτικά'!F410</f>
        <v xml:space="preserve">Νοτίου Αιγαίου </v>
      </c>
      <c r="G406" s="409">
        <f>'Σύνολο έργων  αναλυτικά'!G410</f>
        <v>2335818.5</v>
      </c>
      <c r="H406" s="410">
        <f>'Σύνολο έργων  αναλυτικά'!H410</f>
        <v>0</v>
      </c>
      <c r="I406" s="411">
        <f>'Σύνολο έργων  αναλυτικά'!I410</f>
        <v>2335818.5</v>
      </c>
      <c r="J406" s="411">
        <f>'Σύνολο έργων  αναλυτικά'!J410</f>
        <v>0</v>
      </c>
      <c r="K406" s="410">
        <f>'Σύνολο έργων  αναλυτικά'!K410</f>
        <v>0</v>
      </c>
      <c r="L406" s="410">
        <f>'Σύνολο έργων  αναλυτικά'!L410</f>
        <v>0</v>
      </c>
      <c r="M406" s="410">
        <f>'Σύνολο έργων  αναλυτικά'!M410</f>
        <v>0</v>
      </c>
      <c r="N406" s="410">
        <f>'Σύνολο έργων  αναλυτικά'!N410</f>
        <v>0</v>
      </c>
      <c r="O406" s="412">
        <f>'Σύνολο έργων  αναλυτικά'!O410</f>
        <v>0</v>
      </c>
      <c r="P406" s="410">
        <f>'Σύνολο έργων  αναλυτικά'!P410</f>
        <v>0</v>
      </c>
      <c r="Q406" s="413">
        <f>'Σύνολο έργων  αναλυτικά'!Q410</f>
        <v>735818.5</v>
      </c>
      <c r="R406" s="413">
        <f>'Σύνολο έργων  αναλυτικά'!R410</f>
        <v>1929819.06</v>
      </c>
      <c r="S406" s="424">
        <f t="shared" si="19"/>
        <v>2335818.5</v>
      </c>
      <c r="T406" s="424">
        <f t="shared" si="20"/>
        <v>0</v>
      </c>
    </row>
    <row r="407" spans="1:20" s="6" customFormat="1" ht="40.5" customHeight="1" x14ac:dyDescent="0.25">
      <c r="A407" s="406">
        <f>'Σύνολο έργων  αναλυτικά'!A411</f>
        <v>405</v>
      </c>
      <c r="B407" s="407" t="str">
        <f>'Σύνολο έργων  αναλυτικά'!B411</f>
        <v>2040123-Ε.Υ.Δ. Ε.Π. ΠΕΡΙΦΕΡΕΙΑΣ ΝΟΤΙΟΥ ΑΙΓΑΙΟΥ</v>
      </c>
      <c r="C407" s="408" t="str">
        <f>'Σύνολο έργων  αναλυτικά'!C411</f>
        <v>4041203-ΔΕΥΑ  ΡΟΔΟΥ</v>
      </c>
      <c r="D407" s="406">
        <f>'Σύνολο έργων  αναλυτικά'!D411</f>
        <v>5027404</v>
      </c>
      <c r="E407" s="408" t="str">
        <f>'Σύνολο έργων  αναλυτικά'!E411</f>
        <v>Εξωτερικό δίκτυο ύδρευσης Ιαλυσού Δήμου Ρόδου</v>
      </c>
      <c r="F407" s="407" t="str">
        <f>'Σύνολο έργων  αναλυτικά'!F411</f>
        <v xml:space="preserve">Νοτίου Αιγαίου </v>
      </c>
      <c r="G407" s="409">
        <f>'Σύνολο έργων  αναλυτικά'!G411</f>
        <v>926417.29</v>
      </c>
      <c r="H407" s="410">
        <f>'Σύνολο έργων  αναλυτικά'!H411</f>
        <v>0</v>
      </c>
      <c r="I407" s="411">
        <f>'Σύνολο έργων  αναλυτικά'!I411</f>
        <v>0</v>
      </c>
      <c r="J407" s="411">
        <f>'Σύνολο έργων  αναλυτικά'!J411</f>
        <v>926417.29</v>
      </c>
      <c r="K407" s="410">
        <f>'Σύνολο έργων  αναλυτικά'!K411</f>
        <v>0</v>
      </c>
      <c r="L407" s="410">
        <f>'Σύνολο έργων  αναλυτικά'!L411</f>
        <v>0</v>
      </c>
      <c r="M407" s="410">
        <f>'Σύνολο έργων  αναλυτικά'!M411</f>
        <v>0</v>
      </c>
      <c r="N407" s="410">
        <f>'Σύνολο έργων  αναλυτικά'!N411</f>
        <v>0</v>
      </c>
      <c r="O407" s="412">
        <f>'Σύνολο έργων  αναλυτικά'!O411</f>
        <v>0</v>
      </c>
      <c r="P407" s="410">
        <f>'Σύνολο έργων  αναλυτικά'!P411</f>
        <v>0</v>
      </c>
      <c r="Q407" s="413">
        <f>'Σύνολο έργων  αναλυτικά'!Q411</f>
        <v>0</v>
      </c>
      <c r="R407" s="413">
        <f>'Σύνολο έργων  αναλυτικά'!R411</f>
        <v>920000</v>
      </c>
      <c r="S407" s="424">
        <f t="shared" si="19"/>
        <v>926417.29</v>
      </c>
      <c r="T407" s="424">
        <f t="shared" si="20"/>
        <v>0</v>
      </c>
    </row>
    <row r="408" spans="1:20" s="6" customFormat="1" ht="40.5" customHeight="1" x14ac:dyDescent="0.25">
      <c r="A408" s="406">
        <f>'Σύνολο έργων  αναλυτικά'!A412</f>
        <v>406</v>
      </c>
      <c r="B408" s="407" t="str">
        <f>'Σύνολο έργων  αναλυτικά'!B412</f>
        <v>2040123-Ε.Υ.Δ. Ε.Π. ΠΕΡΙΦΕΡΕΙΑΣ ΝΟΤΙΟΥ ΑΙΓΑΙΟΥ</v>
      </c>
      <c r="C408" s="408" t="str">
        <f>'Σύνολο έργων  αναλυτικά'!C412</f>
        <v>40129001-ΔΗΜΟΣ ΑΜΟΡΓΟΥ ΝΟΜΟΥ ΚΥΚΛΑΔΩΝ</v>
      </c>
      <c r="D408" s="406">
        <f>'Σύνολο έργων  αναλυτικά'!D412</f>
        <v>5027407</v>
      </c>
      <c r="E408" s="408" t="str">
        <f>'Σύνολο έργων  αναλυτικά'!E412</f>
        <v>Κατασκευή δικτύου ύδρευσης περιοχής Αρκεσίνης Αμοργού</v>
      </c>
      <c r="F408" s="407" t="str">
        <f>'Σύνολο έργων  αναλυτικά'!F412</f>
        <v xml:space="preserve">Νοτίου Αιγαίου </v>
      </c>
      <c r="G408" s="409">
        <f>'Σύνολο έργων  αναλυτικά'!G412</f>
        <v>588924.1</v>
      </c>
      <c r="H408" s="410">
        <f>'Σύνολο έργων  αναλυτικά'!H412</f>
        <v>0</v>
      </c>
      <c r="I408" s="411">
        <f>'Σύνολο έργων  αναλυτικά'!I412</f>
        <v>0</v>
      </c>
      <c r="J408" s="411">
        <f>'Σύνολο έργων  αναλυτικά'!J412</f>
        <v>588924.1</v>
      </c>
      <c r="K408" s="410">
        <f>'Σύνολο έργων  αναλυτικά'!K412</f>
        <v>0</v>
      </c>
      <c r="L408" s="410">
        <f>'Σύνολο έργων  αναλυτικά'!L412</f>
        <v>0</v>
      </c>
      <c r="M408" s="410">
        <f>'Σύνολο έργων  αναλυτικά'!M412</f>
        <v>0</v>
      </c>
      <c r="N408" s="410">
        <f>'Σύνολο έργων  αναλυτικά'!N412</f>
        <v>0</v>
      </c>
      <c r="O408" s="412">
        <f>'Σύνολο έργων  αναλυτικά'!O412</f>
        <v>0</v>
      </c>
      <c r="P408" s="410">
        <f>'Σύνολο έργων  αναλυτικά'!P412</f>
        <v>0</v>
      </c>
      <c r="Q408" s="413">
        <f>'Σύνολο έργων  αναλυτικά'!Q412</f>
        <v>588924.1</v>
      </c>
      <c r="R408" s="413">
        <f>'Σύνολο έργων  αναλυτικά'!R412</f>
        <v>550000</v>
      </c>
      <c r="S408" s="424">
        <f t="shared" si="19"/>
        <v>588924.1</v>
      </c>
      <c r="T408" s="424">
        <f t="shared" si="20"/>
        <v>0</v>
      </c>
    </row>
    <row r="409" spans="1:20" s="6" customFormat="1" ht="40.5" customHeight="1" x14ac:dyDescent="0.25">
      <c r="A409" s="406">
        <f>'Σύνολο έργων  αναλυτικά'!A413</f>
        <v>407</v>
      </c>
      <c r="B409" s="407" t="str">
        <f>'Σύνολο έργων  αναλυτικά'!B413</f>
        <v>2040123-Ε.Υ.Δ. Ε.Π. ΠΕΡΙΦΕΡΕΙΑΣ ΝΟΤΙΟΥ ΑΙΓΑΙΟΥ</v>
      </c>
      <c r="C409" s="408" t="str">
        <f>'Σύνολο έργων  αναλυτικά'!C413</f>
        <v>4041225-ΔΕΥΑ ΘΗΡΑΣ ΚΥΚΛΑΔΩΝ</v>
      </c>
      <c r="D409" s="406">
        <f>'Σύνολο έργων  αναλυτικά'!D413</f>
        <v>5027412</v>
      </c>
      <c r="E409" s="408" t="str">
        <f>'Σύνολο έργων  αναλυτικά'!E413</f>
        <v>Ύδρευση Έξω Γωνιάς Θήρας</v>
      </c>
      <c r="F409" s="407" t="str">
        <f>'Σύνολο έργων  αναλυτικά'!F413</f>
        <v xml:space="preserve">Νοτίου Αιγαίου </v>
      </c>
      <c r="G409" s="409">
        <f>'Σύνολο έργων  αναλυτικά'!G413</f>
        <v>488870.97</v>
      </c>
      <c r="H409" s="410">
        <f>'Σύνολο έργων  αναλυτικά'!H413</f>
        <v>0</v>
      </c>
      <c r="I409" s="411">
        <f>'Σύνολο έργων  αναλυτικά'!I413</f>
        <v>0</v>
      </c>
      <c r="J409" s="411">
        <f>'Σύνολο έργων  αναλυτικά'!J413</f>
        <v>0</v>
      </c>
      <c r="K409" s="410">
        <f>'Σύνολο έργων  αναλυτικά'!K413</f>
        <v>0</v>
      </c>
      <c r="L409" s="410">
        <f>'Σύνολο έργων  αναλυτικά'!L413</f>
        <v>488870.97</v>
      </c>
      <c r="M409" s="410">
        <f>'Σύνολο έργων  αναλυτικά'!M413</f>
        <v>0</v>
      </c>
      <c r="N409" s="410">
        <f>'Σύνολο έργων  αναλυτικά'!N413</f>
        <v>0</v>
      </c>
      <c r="O409" s="412">
        <f>'Σύνολο έργων  αναλυτικά'!O413</f>
        <v>0</v>
      </c>
      <c r="P409" s="410">
        <f>'Σύνολο έργων  αναλυτικά'!P413</f>
        <v>0</v>
      </c>
      <c r="Q409" s="413">
        <f>'Σύνολο έργων  αναλυτικά'!Q413</f>
        <v>263990.32380000001</v>
      </c>
      <c r="R409" s="413">
        <f>'Σύνολο έργων  αναλυτικά'!R413</f>
        <v>263989.89179999998</v>
      </c>
      <c r="S409" s="424">
        <f t="shared" si="19"/>
        <v>488870.97</v>
      </c>
      <c r="T409" s="424">
        <f t="shared" si="20"/>
        <v>0</v>
      </c>
    </row>
    <row r="410" spans="1:20" s="6" customFormat="1" ht="40.5" customHeight="1" x14ac:dyDescent="0.25">
      <c r="A410" s="406">
        <f>'Σύνολο έργων  αναλυτικά'!A414</f>
        <v>408</v>
      </c>
      <c r="B410" s="407" t="str">
        <f>'Σύνολο έργων  αναλυτικά'!B414</f>
        <v>2040123-Ε.Υ.Δ. Ε.Π. ΠΕΡΙΦΕΡΕΙΑΣ ΝΟΤΙΟΥ ΑΙΓΑΙΟΥ</v>
      </c>
      <c r="C410" s="408" t="str">
        <f>'Σύνολο έργων  αναλυτικά'!C414</f>
        <v>4041223-ΔΕΥΑ ΜΥΚΟΝΟΥ</v>
      </c>
      <c r="D410" s="406">
        <f>'Σύνολο έργων  αναλυτικά'!D414</f>
        <v>5028192</v>
      </c>
      <c r="E410" s="408" t="str">
        <f>'Σύνολο έργων  αναλυτικά'!E414</f>
        <v>Εγκατάσταση μονάδας αφαλάτωσης Μυκόνου</v>
      </c>
      <c r="F410" s="407" t="str">
        <f>'Σύνολο έργων  αναλυτικά'!F414</f>
        <v xml:space="preserve">Νοτίου Αιγαίου </v>
      </c>
      <c r="G410" s="409">
        <f>'Σύνολο έργων  αναλυτικά'!G414</f>
        <v>1300000</v>
      </c>
      <c r="H410" s="410">
        <f>'Σύνολο έργων  αναλυτικά'!H414</f>
        <v>0</v>
      </c>
      <c r="I410" s="411">
        <f>'Σύνολο έργων  αναλυτικά'!I414</f>
        <v>1300000</v>
      </c>
      <c r="J410" s="411">
        <f>'Σύνολο έργων  αναλυτικά'!J414</f>
        <v>0</v>
      </c>
      <c r="K410" s="410">
        <f>'Σύνολο έργων  αναλυτικά'!K414</f>
        <v>0</v>
      </c>
      <c r="L410" s="410">
        <f>'Σύνολο έργων  αναλυτικά'!L414</f>
        <v>0</v>
      </c>
      <c r="M410" s="410">
        <f>'Σύνολο έργων  αναλυτικά'!M414</f>
        <v>0</v>
      </c>
      <c r="N410" s="410">
        <f>'Σύνολο έργων  αναλυτικά'!N414</f>
        <v>0</v>
      </c>
      <c r="O410" s="412">
        <f>'Σύνολο έργων  αναλυτικά'!O414</f>
        <v>0</v>
      </c>
      <c r="P410" s="410">
        <f>'Σύνολο έργων  αναλυτικά'!P414</f>
        <v>0</v>
      </c>
      <c r="Q410" s="413">
        <f>'Σύνολο έργων  αναλυτικά'!Q414</f>
        <v>0</v>
      </c>
      <c r="R410" s="413">
        <f>'Σύνολο έργων  αναλυτικά'!R414</f>
        <v>1200000</v>
      </c>
      <c r="S410" s="424">
        <f t="shared" si="19"/>
        <v>1300000</v>
      </c>
      <c r="T410" s="424">
        <f t="shared" si="20"/>
        <v>0</v>
      </c>
    </row>
    <row r="411" spans="1:20" s="6" customFormat="1" ht="40.5" customHeight="1" x14ac:dyDescent="0.25">
      <c r="A411" s="406">
        <f>'Σύνολο έργων  αναλυτικά'!A415</f>
        <v>409</v>
      </c>
      <c r="B411" s="407" t="str">
        <f>'Σύνολο έργων  αναλυτικά'!B415</f>
        <v>2040123-Ε.Υ.Δ. Ε.Π. ΠΕΡΙΦΕΡΕΙΑΣ ΝΟΤΙΟΥ ΑΙΓΑΙΟΥ</v>
      </c>
      <c r="C411" s="408" t="str">
        <f>'Σύνολο έργων  αναλυτικά'!C415</f>
        <v>4041202-ΔΗΜΟΤΙΚΗ ΕΠΙΧΕΙΡΗΣΗ ΥΔΡΕΥΣΗΣ ΚΑΙ ΑΠΟΧΕΤΕΥΣΗΣ ΔΗΜΟΥ ΚΩ</v>
      </c>
      <c r="D411" s="406">
        <f>'Σύνολο έργων  αναλυτικά'!D415</f>
        <v>5028195</v>
      </c>
      <c r="E411" s="408" t="str">
        <f>'Σύνολο έργων  αναλυτικά'!E415</f>
        <v>Ανακατασκευή υδατόπυργου Αντιμάχειας Κω</v>
      </c>
      <c r="F411" s="407" t="str">
        <f>'Σύνολο έργων  αναλυτικά'!F415</f>
        <v xml:space="preserve">Νοτίου Αιγαίου </v>
      </c>
      <c r="G411" s="409">
        <f>'Σύνολο έργων  αναλυτικά'!G415</f>
        <v>409761.37</v>
      </c>
      <c r="H411" s="410">
        <f>'Σύνολο έργων  αναλυτικά'!H415</f>
        <v>0</v>
      </c>
      <c r="I411" s="411">
        <f>'Σύνολο έργων  αναλυτικά'!I415</f>
        <v>0</v>
      </c>
      <c r="J411" s="411">
        <f>'Σύνολο έργων  αναλυτικά'!J415</f>
        <v>409761.37</v>
      </c>
      <c r="K411" s="410">
        <f>'Σύνολο έργων  αναλυτικά'!K415</f>
        <v>0</v>
      </c>
      <c r="L411" s="410">
        <f>'Σύνολο έργων  αναλυτικά'!L415</f>
        <v>0</v>
      </c>
      <c r="M411" s="410">
        <f>'Σύνολο έργων  αναλυτικά'!M415</f>
        <v>0</v>
      </c>
      <c r="N411" s="410">
        <f>'Σύνολο έργων  αναλυτικά'!N415</f>
        <v>0</v>
      </c>
      <c r="O411" s="412">
        <f>'Σύνολο έργων  αναλυτικά'!O415</f>
        <v>0</v>
      </c>
      <c r="P411" s="410">
        <f>'Σύνολο έργων  αναλυτικά'!P415</f>
        <v>0</v>
      </c>
      <c r="Q411" s="413">
        <f>'Σύνολο έργων  αναλυτικά'!Q415</f>
        <v>409761.37</v>
      </c>
      <c r="R411" s="413">
        <f>'Σύνολο έργων  αναλυτικά'!R415</f>
        <v>395624.23</v>
      </c>
      <c r="S411" s="424">
        <f t="shared" si="19"/>
        <v>409761.37</v>
      </c>
      <c r="T411" s="424">
        <f t="shared" si="20"/>
        <v>0</v>
      </c>
    </row>
    <row r="412" spans="1:20" s="6" customFormat="1" ht="40.5" customHeight="1" x14ac:dyDescent="0.25">
      <c r="A412" s="406">
        <f>'Σύνολο έργων  αναλυτικά'!A416</f>
        <v>410</v>
      </c>
      <c r="B412" s="407" t="str">
        <f>'Σύνολο έργων  αναλυτικά'!B416</f>
        <v>2040123-Ε.Υ.Δ. Ε.Π. ΠΕΡΙΦΕΡΕΙΑΣ ΝΟΤΙΟΥ ΑΙΓΑΙΟΥ</v>
      </c>
      <c r="C412" s="408" t="str">
        <f>'Σύνολο έργων  αναλυτικά'!C416</f>
        <v>40129143-ΔΗΜΟΣ ΝΑΞΟΥ ΚΑΙ ΜΙΚΡΩΝ ΚΥΚΛΑΔΩΝ</v>
      </c>
      <c r="D412" s="406">
        <f>'Σύνολο έργων  αναλυτικά'!D416</f>
        <v>5028204</v>
      </c>
      <c r="E412" s="408" t="str">
        <f>'Σύνολο έργων  αναλυτικά'!E416</f>
        <v xml:space="preserve">Προμήθεια και εγκατάσταση εξοπλισμού στο ταχυδιυλιστήριο Εγγαρών Δήμου Νάξου &amp; Μικρών Κυκλάδων </v>
      </c>
      <c r="F412" s="407" t="str">
        <f>'Σύνολο έργων  αναλυτικά'!F416</f>
        <v xml:space="preserve">Νοτίου Αιγαίου </v>
      </c>
      <c r="G412" s="409">
        <f>'Σύνολο έργων  αναλυτικά'!G416</f>
        <v>516000</v>
      </c>
      <c r="H412" s="410">
        <f>'Σύνολο έργων  αναλυτικά'!H416</f>
        <v>0</v>
      </c>
      <c r="I412" s="411">
        <f>'Σύνολο έργων  αναλυτικά'!I416</f>
        <v>0</v>
      </c>
      <c r="J412" s="411">
        <f>'Σύνολο έργων  αναλυτικά'!J416</f>
        <v>0</v>
      </c>
      <c r="K412" s="410">
        <f>'Σύνολο έργων  αναλυτικά'!K416</f>
        <v>516000</v>
      </c>
      <c r="L412" s="410">
        <f>'Σύνολο έργων  αναλυτικά'!L416</f>
        <v>0</v>
      </c>
      <c r="M412" s="410">
        <f>'Σύνολο έργων  αναλυτικά'!M416</f>
        <v>0</v>
      </c>
      <c r="N412" s="410">
        <f>'Σύνολο έργων  αναλυτικά'!N416</f>
        <v>0</v>
      </c>
      <c r="O412" s="412">
        <f>'Σύνολο έργων  αναλυτικά'!O416</f>
        <v>0</v>
      </c>
      <c r="P412" s="410">
        <f>'Σύνολο έργων  αναλυτικά'!P416</f>
        <v>0</v>
      </c>
      <c r="Q412" s="413">
        <f>'Σύνολο έργων  αναλυτικά'!Q416</f>
        <v>510000</v>
      </c>
      <c r="R412" s="413">
        <f>'Σύνολο έργων  αναλυτικά'!R416</f>
        <v>510000</v>
      </c>
      <c r="S412" s="424">
        <f t="shared" si="19"/>
        <v>516000</v>
      </c>
      <c r="T412" s="424">
        <f t="shared" si="20"/>
        <v>0</v>
      </c>
    </row>
    <row r="413" spans="1:20" s="6" customFormat="1" ht="40.5" customHeight="1" x14ac:dyDescent="0.25">
      <c r="A413" s="406">
        <f>'Σύνολο έργων  αναλυτικά'!A417</f>
        <v>411</v>
      </c>
      <c r="B413" s="407" t="str">
        <f>'Σύνολο έργων  αναλυτικά'!B417</f>
        <v>2040123-Ε.Υ.Δ. Ε.Π. ΠΕΡΙΦΕΡΕΙΑΣ ΝΟΤΙΟΥ ΑΙΓΑΙΟΥ</v>
      </c>
      <c r="C413" s="408" t="str">
        <f>'Σύνολο έργων  αναλυτικά'!C417</f>
        <v>2010012-ΠΕΡΙΦΕΡΕΙΑ ΝΟΤΙΟΥ ΑΙΓΑΙΟΥ</v>
      </c>
      <c r="D413" s="406">
        <f>'Σύνολο έργων  αναλυτικά'!D417</f>
        <v>5028236</v>
      </c>
      <c r="E413" s="408" t="str">
        <f>'Σύνολο έργων  αναλυτικά'!E417</f>
        <v>Κατασκευή Αγωγού Ύδρευσης Νήσου Κύθνου</v>
      </c>
      <c r="F413" s="407" t="str">
        <f>'Σύνολο έργων  αναλυτικά'!F417</f>
        <v xml:space="preserve">Νοτίου Αιγαίου </v>
      </c>
      <c r="G413" s="409">
        <f>'Σύνολο έργων  αναλυτικά'!G417</f>
        <v>561650.15</v>
      </c>
      <c r="H413" s="410">
        <f>'Σύνολο έργων  αναλυτικά'!H417</f>
        <v>0</v>
      </c>
      <c r="I413" s="411">
        <f>'Σύνολο έργων  αναλυτικά'!I417</f>
        <v>0</v>
      </c>
      <c r="J413" s="411">
        <f>'Σύνολο έργων  αναλυτικά'!J417</f>
        <v>521327.57</v>
      </c>
      <c r="K413" s="410">
        <f>'Σύνολο έργων  αναλυτικά'!K417</f>
        <v>0</v>
      </c>
      <c r="L413" s="410">
        <f>'Σύνολο έργων  αναλυτικά'!L417</f>
        <v>0</v>
      </c>
      <c r="M413" s="410">
        <f>'Σύνολο έργων  αναλυτικά'!M417</f>
        <v>0</v>
      </c>
      <c r="N413" s="410">
        <f>'Σύνολο έργων  αναλυτικά'!N417</f>
        <v>0</v>
      </c>
      <c r="O413" s="412">
        <f>'Σύνολο έργων  αναλυτικά'!O417</f>
        <v>0</v>
      </c>
      <c r="P413" s="410">
        <f>'Σύνολο έργων  αναλυτικά'!P417</f>
        <v>40322.58</v>
      </c>
      <c r="Q413" s="413">
        <f>'Σύνολο έργων  αναλυτικά'!Q417</f>
        <v>0</v>
      </c>
      <c r="R413" s="413">
        <f>'Σύνολο έργων  αναλυτικά'!R417</f>
        <v>550000</v>
      </c>
      <c r="S413" s="424">
        <f t="shared" si="19"/>
        <v>561650.15</v>
      </c>
      <c r="T413" s="424">
        <f t="shared" si="20"/>
        <v>0</v>
      </c>
    </row>
    <row r="414" spans="1:20" s="6" customFormat="1" ht="40.5" customHeight="1" x14ac:dyDescent="0.25">
      <c r="A414" s="406">
        <f>'Σύνολο έργων  αναλυτικά'!A418</f>
        <v>412</v>
      </c>
      <c r="B414" s="407" t="str">
        <f>'Σύνολο έργων  αναλυτικά'!B418</f>
        <v>2040123-Ε.Υ.Δ. Ε.Π. ΠΕΡΙΦΕΡΕΙΑΣ ΝΟΤΙΟΥ ΑΙΓΑΙΟΥ</v>
      </c>
      <c r="C414" s="408" t="str">
        <f>'Σύνολο έργων  αναλυτικά'!C418</f>
        <v>40129143-ΔΗΜΟΣ ΝΑΞΟΥ ΚΑΙ ΜΙΚΡΩΝ ΚΥΚΛΑΔΩΝ</v>
      </c>
      <c r="D414" s="406">
        <f>'Σύνολο έργων  αναλυτικά'!D418</f>
        <v>5029399</v>
      </c>
      <c r="E414" s="408" t="str">
        <f>'Σύνολο έργων  αναλυτικά'!E418</f>
        <v>Επέκταση μονάδας αφαλάτωσης Κουφονησίων</v>
      </c>
      <c r="F414" s="407" t="str">
        <f>'Σύνολο έργων  αναλυτικά'!F418</f>
        <v xml:space="preserve">Νοτίου Αιγαίου </v>
      </c>
      <c r="G414" s="409">
        <f>'Σύνολο έργων  αναλυτικά'!G418</f>
        <v>550000</v>
      </c>
      <c r="H414" s="410">
        <f>'Σύνολο έργων  αναλυτικά'!H418</f>
        <v>0</v>
      </c>
      <c r="I414" s="411">
        <f>'Σύνολο έργων  αναλυτικά'!I418</f>
        <v>550000</v>
      </c>
      <c r="J414" s="411">
        <f>'Σύνολο έργων  αναλυτικά'!J418</f>
        <v>0</v>
      </c>
      <c r="K414" s="410">
        <f>'Σύνολο έργων  αναλυτικά'!K418</f>
        <v>0</v>
      </c>
      <c r="L414" s="410">
        <f>'Σύνολο έργων  αναλυτικά'!L418</f>
        <v>0</v>
      </c>
      <c r="M414" s="410">
        <f>'Σύνολο έργων  αναλυτικά'!M418</f>
        <v>0</v>
      </c>
      <c r="N414" s="410">
        <f>'Σύνολο έργων  αναλυτικά'!N418</f>
        <v>0</v>
      </c>
      <c r="O414" s="412">
        <f>'Σύνολο έργων  αναλυτικά'!O418</f>
        <v>0</v>
      </c>
      <c r="P414" s="410">
        <f>'Σύνολο έργων  αναλυτικά'!P418</f>
        <v>0</v>
      </c>
      <c r="Q414" s="413">
        <f>'Σύνολο έργων  αναλυτικά'!Q418</f>
        <v>542500</v>
      </c>
      <c r="R414" s="413">
        <f>'Σύνολο έργων  αναλυτικά'!R418</f>
        <v>542500</v>
      </c>
      <c r="S414" s="424">
        <f t="shared" si="19"/>
        <v>550000</v>
      </c>
      <c r="T414" s="424">
        <f t="shared" si="20"/>
        <v>0</v>
      </c>
    </row>
    <row r="415" spans="1:20" s="6" customFormat="1" ht="40.5" customHeight="1" x14ac:dyDescent="0.25">
      <c r="A415" s="406">
        <f>'Σύνολο έργων  αναλυτικά'!A419</f>
        <v>413</v>
      </c>
      <c r="B415" s="407" t="str">
        <f>'Σύνολο έργων  αναλυτικά'!B419</f>
        <v>2040123-Ε.Υ.Δ. Ε.Π. ΠΕΡΙΦΕΡΕΙΑΣ ΝΟΤΙΟΥ ΑΙΓΑΙΟΥ</v>
      </c>
      <c r="C415" s="408" t="str">
        <f>'Σύνολο έργων  αναλυτικά'!C419</f>
        <v>40129001-ΔΗΜΟΣ ΑΜΟΡΓΟΥ ΝΟΜΟΥ ΚΥΚΛΑΔΩΝ</v>
      </c>
      <c r="D415" s="406">
        <f>'Σύνολο έργων  αναλυτικά'!D419</f>
        <v>5045903</v>
      </c>
      <c r="E415" s="408" t="str">
        <f>'Σύνολο έργων  αναλυτικά'!E419</f>
        <v>Κατασκευή δεξαμενής ύδρευσης Αρκεσίνης Δήμου Αμοργού</v>
      </c>
      <c r="F415" s="407" t="str">
        <f>'Σύνολο έργων  αναλυτικά'!F419</f>
        <v xml:space="preserve">Νοτίου Αιγαίου </v>
      </c>
      <c r="G415" s="409">
        <f>'Σύνολο έργων  αναλυτικά'!G419</f>
        <v>400000</v>
      </c>
      <c r="H415" s="410">
        <f>'Σύνολο έργων  αναλυτικά'!H419</f>
        <v>0</v>
      </c>
      <c r="I415" s="411">
        <f>'Σύνολο έργων  αναλυτικά'!I419</f>
        <v>0</v>
      </c>
      <c r="J415" s="411">
        <f>'Σύνολο έργων  αναλυτικά'!J419</f>
        <v>400000</v>
      </c>
      <c r="K415" s="410">
        <f>'Σύνολο έργων  αναλυτικά'!K419</f>
        <v>0</v>
      </c>
      <c r="L415" s="410">
        <f>'Σύνολο έργων  αναλυτικά'!L419</f>
        <v>0</v>
      </c>
      <c r="M415" s="410">
        <f>'Σύνολο έργων  αναλυτικά'!M419</f>
        <v>0</v>
      </c>
      <c r="N415" s="410">
        <f>'Σύνολο έργων  αναλυτικά'!N419</f>
        <v>0</v>
      </c>
      <c r="O415" s="412">
        <f>'Σύνολο έργων  αναλυτικά'!O419</f>
        <v>0</v>
      </c>
      <c r="P415" s="410">
        <f>'Σύνολο έργων  αναλυτικά'!P419</f>
        <v>0</v>
      </c>
      <c r="Q415" s="413">
        <f>'Σύνολο έργων  αναλυτικά'!Q419</f>
        <v>0</v>
      </c>
      <c r="R415" s="413">
        <f>'Σύνολο έργων  αναλυτικά'!R419</f>
        <v>160000</v>
      </c>
      <c r="S415" s="424">
        <f t="shared" si="19"/>
        <v>400000</v>
      </c>
      <c r="T415" s="424">
        <f t="shared" si="20"/>
        <v>0</v>
      </c>
    </row>
    <row r="416" spans="1:20" s="6" customFormat="1" ht="40.5" customHeight="1" x14ac:dyDescent="0.25">
      <c r="A416" s="406">
        <f>'Σύνολο έργων  αναλυτικά'!A420</f>
        <v>414</v>
      </c>
      <c r="B416" s="407" t="str">
        <f>'Σύνολο έργων  αναλυτικά'!B420</f>
        <v>2040123-Ε.Υ.Δ. Ε.Π. ΠΕΡΙΦΕΡΕΙΑΣ ΝΟΤΙΟΥ ΑΙΓΑΙΟΥ</v>
      </c>
      <c r="C416" s="408" t="str">
        <f>'Σύνολο έργων  αναλυτικά'!C420</f>
        <v>4041225-ΔΕΥΑ ΘΗΡΑΣ ΚΥΚΛΑΔΩΝ</v>
      </c>
      <c r="D416" s="406">
        <f>'Σύνολο έργων  αναλυτικά'!D420</f>
        <v>5052211</v>
      </c>
      <c r="E416" s="408" t="str">
        <f>'Σύνολο έργων  αναλυτικά'!E420</f>
        <v>Προμήθεια δεξαμενών ύδρευσης Θηρασίας</v>
      </c>
      <c r="F416" s="407" t="str">
        <f>'Σύνολο έργων  αναλυτικά'!F420</f>
        <v xml:space="preserve">Νοτίου Αιγαίου </v>
      </c>
      <c r="G416" s="409">
        <f>'Σύνολο έργων  αναλυτικά'!G420</f>
        <v>220000</v>
      </c>
      <c r="H416" s="410">
        <f>'Σύνολο έργων  αναλυτικά'!H420</f>
        <v>0</v>
      </c>
      <c r="I416" s="411">
        <f>'Σύνολο έργων  αναλυτικά'!I420</f>
        <v>0</v>
      </c>
      <c r="J416" s="411">
        <f>'Σύνολο έργων  αναλυτικά'!J420</f>
        <v>220000</v>
      </c>
      <c r="K416" s="410">
        <f>'Σύνολο έργων  αναλυτικά'!K420</f>
        <v>0</v>
      </c>
      <c r="L416" s="410">
        <f>'Σύνολο έργων  αναλυτικά'!L420</f>
        <v>0</v>
      </c>
      <c r="M416" s="410">
        <f>'Σύνολο έργων  αναλυτικά'!M420</f>
        <v>0</v>
      </c>
      <c r="N416" s="410">
        <f>'Σύνολο έργων  αναλυτικά'!N420</f>
        <v>0</v>
      </c>
      <c r="O416" s="412">
        <f>'Σύνολο έργων  αναλυτικά'!O420</f>
        <v>0</v>
      </c>
      <c r="P416" s="410">
        <f>'Σύνολο έργων  αναλυτικά'!P420</f>
        <v>0</v>
      </c>
      <c r="Q416" s="413">
        <f>'Σύνολο έργων  αναλυτικά'!Q420</f>
        <v>0</v>
      </c>
      <c r="R416" s="413">
        <f>'Σύνολο έργων  αναλυτικά'!R420</f>
        <v>200000</v>
      </c>
      <c r="S416" s="424">
        <f t="shared" si="19"/>
        <v>220000</v>
      </c>
      <c r="T416" s="424">
        <f t="shared" si="20"/>
        <v>0</v>
      </c>
    </row>
    <row r="417" spans="1:20" s="6" customFormat="1" ht="40.5" customHeight="1" x14ac:dyDescent="0.25">
      <c r="A417" s="406">
        <f>'Σύνολο έργων  αναλυτικά'!A421</f>
        <v>415</v>
      </c>
      <c r="B417" s="407" t="str">
        <f>'Σύνολο έργων  αναλυτικά'!B421</f>
        <v>2040123-Ε.Υ.Δ. Ε.Π. ΠΕΡΙΦΕΡΕΙΑΣ ΝΟΤΙΟΥ ΑΙΓΑΙΟΥ</v>
      </c>
      <c r="C417" s="408" t="str">
        <f>'Σύνολο έργων  αναλυτικά'!C421</f>
        <v>40129001-ΔΗΜΟΣ ΑΜΟΡΓΟΥ ΝΟΜΟΥ ΚΥΚΛΑΔΩΝ</v>
      </c>
      <c r="D417" s="406">
        <f>'Σύνολο έργων  αναλυτικά'!D421</f>
        <v>5052418</v>
      </c>
      <c r="E417" s="408" t="str">
        <f>'Σύνολο έργων  αναλυτικά'!E421</f>
        <v>Κατασκευή δεξαμενής ύδρευσης Κολοφάνας στην Αρκεσίνη Αμοργού</v>
      </c>
      <c r="F417" s="407" t="str">
        <f>'Σύνολο έργων  αναλυτικά'!F421</f>
        <v xml:space="preserve">Νοτίου Αιγαίου </v>
      </c>
      <c r="G417" s="409">
        <f>'Σύνολο έργων  αναλυτικά'!G421</f>
        <v>435000</v>
      </c>
      <c r="H417" s="410">
        <f>'Σύνολο έργων  αναλυτικά'!H421</f>
        <v>0</v>
      </c>
      <c r="I417" s="411">
        <f>'Σύνολο έργων  αναλυτικά'!I421</f>
        <v>0</v>
      </c>
      <c r="J417" s="411">
        <f>'Σύνολο έργων  αναλυτικά'!J421</f>
        <v>435000</v>
      </c>
      <c r="K417" s="410">
        <f>'Σύνολο έργων  αναλυτικά'!K421</f>
        <v>0</v>
      </c>
      <c r="L417" s="410">
        <f>'Σύνολο έργων  αναλυτικά'!L421</f>
        <v>0</v>
      </c>
      <c r="M417" s="410">
        <f>'Σύνολο έργων  αναλυτικά'!M421</f>
        <v>0</v>
      </c>
      <c r="N417" s="410">
        <f>'Σύνολο έργων  αναλυτικά'!N421</f>
        <v>0</v>
      </c>
      <c r="O417" s="412">
        <f>'Σύνολο έργων  αναλυτικά'!O421</f>
        <v>0</v>
      </c>
      <c r="P417" s="410">
        <f>'Σύνολο έργων  αναλυτικά'!P421</f>
        <v>0</v>
      </c>
      <c r="Q417" s="413">
        <f>'Σύνολο έργων  αναλυτικά'!Q421</f>
        <v>0</v>
      </c>
      <c r="R417" s="413">
        <f>'Σύνολο έργων  αναλυτικά'!R421</f>
        <v>350000</v>
      </c>
      <c r="S417" s="424">
        <f t="shared" si="19"/>
        <v>435000</v>
      </c>
      <c r="T417" s="424">
        <f t="shared" si="20"/>
        <v>0</v>
      </c>
    </row>
    <row r="418" spans="1:20" s="6" customFormat="1" ht="40.5" customHeight="1" x14ac:dyDescent="0.25">
      <c r="A418" s="406">
        <f>'Σύνολο έργων  αναλυτικά'!A422</f>
        <v>416</v>
      </c>
      <c r="B418" s="407" t="str">
        <f>'Σύνολο έργων  αναλυτικά'!B422</f>
        <v>2040123-Ε.Υ.Δ. Ε.Π. ΠΕΡΙΦΕΡΕΙΑΣ ΝΟΤΙΟΥ ΑΙΓΑΙΟΥ</v>
      </c>
      <c r="C418" s="408" t="str">
        <f>'Σύνολο έργων  αναλυτικά'!C422</f>
        <v>2010012-ΠΕΡΙΦΕΡΕΙΑ ΝΟΤΙΟΥ ΑΙΓΑΙΟΥ</v>
      </c>
      <c r="D418" s="406">
        <f>'Σύνολο έργων  αναλυτικά'!D422</f>
        <v>5056527</v>
      </c>
      <c r="E418" s="408" t="str">
        <f>'Σύνολο έργων  αναλυτικά'!E422</f>
        <v>Κατασκευή Δικτύου Ύδρευσης Οικισμού Αγίου Γεωργίου Αντιπάρου (Α΄ Φάση)</v>
      </c>
      <c r="F418" s="407" t="str">
        <f>'Σύνολο έργων  αναλυτικά'!F422</f>
        <v xml:space="preserve">Νοτίου Αιγαίου </v>
      </c>
      <c r="G418" s="409">
        <f>'Σύνολο έργων  αναλυτικά'!G422</f>
        <v>974032.26</v>
      </c>
      <c r="H418" s="410">
        <f>'Σύνολο έργων  αναλυτικά'!H422</f>
        <v>0</v>
      </c>
      <c r="I418" s="411">
        <f>'Σύνολο έργων  αναλυτικά'!I422</f>
        <v>0</v>
      </c>
      <c r="J418" s="411">
        <f>'Σύνολο έργων  αναλυτικά'!J422</f>
        <v>0</v>
      </c>
      <c r="K418" s="410">
        <f>'Σύνολο έργων  αναλυτικά'!K422</f>
        <v>0</v>
      </c>
      <c r="L418" s="410">
        <f>'Σύνολο έργων  αναλυτικά'!L422</f>
        <v>950000</v>
      </c>
      <c r="M418" s="410">
        <f>'Σύνολο έργων  αναλυτικά'!M422</f>
        <v>0</v>
      </c>
      <c r="N418" s="410">
        <f>'Σύνολο έργων  αναλυτικά'!N422</f>
        <v>0</v>
      </c>
      <c r="O418" s="412">
        <f>'Σύνολο έργων  αναλυτικά'!O422</f>
        <v>0</v>
      </c>
      <c r="P418" s="410">
        <f>'Σύνολο έργων  αναλυτικά'!P422</f>
        <v>24032.26</v>
      </c>
      <c r="Q418" s="413">
        <f>'Σύνολο έργων  αναλυτικά'!Q422</f>
        <v>0</v>
      </c>
      <c r="R418" s="413">
        <f>'Σύνολο έργων  αναλυτικά'!R422</f>
        <v>775000</v>
      </c>
      <c r="S418" s="424">
        <f t="shared" si="19"/>
        <v>974032.26</v>
      </c>
      <c r="T418" s="424">
        <f t="shared" si="20"/>
        <v>0</v>
      </c>
    </row>
    <row r="419" spans="1:20" s="6" customFormat="1" ht="40.5" customHeight="1" x14ac:dyDescent="0.25">
      <c r="A419" s="406">
        <f>'Σύνολο έργων  αναλυτικά'!A423</f>
        <v>417</v>
      </c>
      <c r="B419" s="407" t="str">
        <f>'Σύνολο έργων  αναλυτικά'!B423</f>
        <v>2040123-Ε.Υ.Δ. Ε.Π. ΠΕΡΙΦΕΡΕΙΑΣ ΝΟΤΙΟΥ ΑΙΓΑΙΟΥ</v>
      </c>
      <c r="C419" s="408" t="str">
        <f>'Σύνολο έργων  αναλυτικά'!C423</f>
        <v>2010012-ΠΕΡΙΦΕΡΕΙΑ ΝΟΤΙΟΥ ΑΙΓΑΙΟΥ</v>
      </c>
      <c r="D419" s="406">
        <f>'Σύνολο έργων  αναλυτικά'!D423</f>
        <v>5056583</v>
      </c>
      <c r="E419" s="408" t="str">
        <f>'Σύνολο έργων  αναλυτικά'!E423</f>
        <v>Αντικατάσταση - Επέκταση δικτύου ύδρευσης των οικισμών Χώρας, Δρυοπίδας και Μέριχα Κύθνου</v>
      </c>
      <c r="F419" s="407" t="str">
        <f>'Σύνολο έργων  αναλυτικά'!F423</f>
        <v xml:space="preserve">Νοτίου Αιγαίου </v>
      </c>
      <c r="G419" s="409">
        <f>'Σύνολο έργων  αναλυτικά'!G423</f>
        <v>540000</v>
      </c>
      <c r="H419" s="410">
        <f>'Σύνολο έργων  αναλυτικά'!H423</f>
        <v>0</v>
      </c>
      <c r="I419" s="411">
        <f>'Σύνολο έργων  αναλυτικά'!I423</f>
        <v>0</v>
      </c>
      <c r="J419" s="411">
        <f>'Σύνολο έργων  αναλυτικά'!J423</f>
        <v>0</v>
      </c>
      <c r="K419" s="410">
        <f>'Σύνολο έργων  αναλυτικά'!K423</f>
        <v>0</v>
      </c>
      <c r="L419" s="410">
        <f>'Σύνολο έργων  αναλυτικά'!L423</f>
        <v>540000</v>
      </c>
      <c r="M419" s="410">
        <f>'Σύνολο έργων  αναλυτικά'!M423</f>
        <v>0</v>
      </c>
      <c r="N419" s="410">
        <f>'Σύνολο έργων  αναλυτικά'!N423</f>
        <v>0</v>
      </c>
      <c r="O419" s="412">
        <f>'Σύνολο έργων  αναλυτικά'!O423</f>
        <v>0</v>
      </c>
      <c r="P419" s="410">
        <f>'Σύνολο έργων  αναλυτικά'!P423</f>
        <v>0</v>
      </c>
      <c r="Q419" s="413">
        <f>'Σύνολο έργων  αναλυτικά'!Q423</f>
        <v>0</v>
      </c>
      <c r="R419" s="413">
        <f>'Σύνολο έργων  αναλυτικά'!R423</f>
        <v>430000</v>
      </c>
      <c r="S419" s="424">
        <f t="shared" si="19"/>
        <v>540000</v>
      </c>
      <c r="T419" s="424">
        <f t="shared" si="20"/>
        <v>0</v>
      </c>
    </row>
    <row r="420" spans="1:20" s="6" customFormat="1" ht="40.5" customHeight="1" x14ac:dyDescent="0.25">
      <c r="A420" s="406">
        <f>'Σύνολο έργων  αναλυτικά'!A424</f>
        <v>418</v>
      </c>
      <c r="B420" s="407" t="str">
        <f>'Σύνολο έργων  αναλυτικά'!B424</f>
        <v>2040116-Ε.Υ.Δ. Ε.Π. ΠΕΡΙΦΕΡΕΙΑΣ ΘΕΣΣΑΛΙΑΣ</v>
      </c>
      <c r="C420" s="408" t="str">
        <f>'Σύνολο έργων  αναλυτικά'!C424</f>
        <v>40131195-ΔΗΜΟΣ ΚΙΛΕΛΕΡ</v>
      </c>
      <c r="D420" s="406">
        <f>'Σύνολο έργων  αναλυτικά'!D424</f>
        <v>5000661</v>
      </c>
      <c r="E420" s="408" t="str">
        <f>'Σύνολο έργων  αναλυτικά'!E424</f>
        <v>ΚΑΤΑΣΚΕΥΗ ΕΞΩΤΕΡΙΚΟΥ ΔΙΚΤΥΟΥ ΥΔΡΕΥΣΗΣ ΣΕ ΟΙΚΙΣΜΟΥΣ ΤΩΝ Δ.Ε. ΚΡΑΝΝΩΝΑ ΚΑΙ ΝΙΚΑΙΑΣ</v>
      </c>
      <c r="F420" s="407" t="str">
        <f>'Σύνολο έργων  αναλυτικά'!F424</f>
        <v xml:space="preserve">Θεσσαλίας </v>
      </c>
      <c r="G420" s="409">
        <f>'Σύνολο έργων  αναλυτικά'!G424</f>
        <v>646666.28</v>
      </c>
      <c r="H420" s="410">
        <f>'Σύνολο έργων  αναλυτικά'!H424</f>
        <v>0</v>
      </c>
      <c r="I420" s="411">
        <f>'Σύνολο έργων  αναλυτικά'!I424</f>
        <v>0</v>
      </c>
      <c r="J420" s="411">
        <f>'Σύνολο έργων  αναλυτικά'!J424</f>
        <v>646666.28</v>
      </c>
      <c r="K420" s="410">
        <f>'Σύνολο έργων  αναλυτικά'!K424</f>
        <v>0</v>
      </c>
      <c r="L420" s="410">
        <f>'Σύνολο έργων  αναλυτικά'!L424</f>
        <v>0</v>
      </c>
      <c r="M420" s="410">
        <f>'Σύνολο έργων  αναλυτικά'!M424</f>
        <v>0</v>
      </c>
      <c r="N420" s="410">
        <f>'Σύνολο έργων  αναλυτικά'!N424</f>
        <v>0</v>
      </c>
      <c r="O420" s="412">
        <f>'Σύνολο έργων  αναλυτικά'!O424</f>
        <v>0</v>
      </c>
      <c r="P420" s="410">
        <f>'Σύνολο έργων  αναλυτικά'!P424</f>
        <v>0</v>
      </c>
      <c r="Q420" s="413">
        <f>'Σύνολο έργων  αναλυτικά'!Q424</f>
        <v>646666.28</v>
      </c>
      <c r="R420" s="413">
        <f>'Σύνολο έργων  αναλυτικά'!R424</f>
        <v>662156.9</v>
      </c>
      <c r="S420" s="424">
        <f t="shared" si="19"/>
        <v>646666.28</v>
      </c>
      <c r="T420" s="424">
        <f t="shared" si="20"/>
        <v>0</v>
      </c>
    </row>
    <row r="421" spans="1:20" s="6" customFormat="1" ht="40.5" customHeight="1" x14ac:dyDescent="0.25">
      <c r="A421" s="406">
        <f>'Σύνολο έργων  αναλυτικά'!A425</f>
        <v>419</v>
      </c>
      <c r="B421" s="407" t="str">
        <f>'Σύνολο έργων  αναλυτικά'!B425</f>
        <v>2040116-Ε.Υ.Δ. Ε.Π. ΠΕΡΙΦΕΡΕΙΑΣ ΘΕΣΣΑΛΙΑΣ</v>
      </c>
      <c r="C421" s="408" t="str">
        <f>'Σύνολο έργων  αναλυτικά'!C425</f>
        <v>40135107-ΔΗΜΟΣ ΡΗΓΑ ΦΕΡΑΙΟΥ</v>
      </c>
      <c r="D421" s="406">
        <f>'Σύνολο έργων  αναλυτικά'!D425</f>
        <v>5000665</v>
      </c>
      <c r="E421" s="408" t="str">
        <f>'Σύνολο έργων  αναλυτικά'!E425</f>
        <v>ΑΝΟΡΥΞΗ ΚΑΙ ΑΞΙΟΠΟΙΗΣΗ ΥΔΡΕΥΤΙΚΗΣ ΓΕΩΤΡΗΣΗΣ ΑΕΡΙΝΟΥ</v>
      </c>
      <c r="F421" s="407" t="str">
        <f>'Σύνολο έργων  αναλυτικά'!F425</f>
        <v xml:space="preserve">Θεσσαλίας </v>
      </c>
      <c r="G421" s="409">
        <f>'Σύνολο έργων  αναλυτικά'!G425</f>
        <v>38106.94</v>
      </c>
      <c r="H421" s="410">
        <f>'Σύνολο έργων  αναλυτικά'!H425</f>
        <v>27691.72</v>
      </c>
      <c r="I421" s="411">
        <f>'Σύνολο έργων  αναλυτικά'!I425</f>
        <v>0</v>
      </c>
      <c r="J421" s="411">
        <f>'Σύνολο έργων  αναλυτικά'!J425</f>
        <v>0</v>
      </c>
      <c r="K421" s="410">
        <f>'Σύνολο έργων  αναλυτικά'!K425</f>
        <v>0</v>
      </c>
      <c r="L421" s="410">
        <f>'Σύνολο έργων  αναλυτικά'!L425</f>
        <v>0</v>
      </c>
      <c r="M421" s="410">
        <f>'Σύνολο έργων  αναλυτικά'!M425</f>
        <v>0</v>
      </c>
      <c r="N421" s="410">
        <f>'Σύνολο έργων  αναλυτικά'!N425</f>
        <v>0</v>
      </c>
      <c r="O421" s="412">
        <f>'Σύνολο έργων  αναλυτικά'!O425</f>
        <v>0</v>
      </c>
      <c r="P421" s="410">
        <f>'Σύνολο έργων  αναλυτικά'!P425</f>
        <v>10415.219999999999</v>
      </c>
      <c r="Q421" s="413">
        <f>'Σύνολο έργων  αναλυτικά'!Q425</f>
        <v>38106.94</v>
      </c>
      <c r="R421" s="413">
        <f>'Σύνολο έργων  αναλυτικά'!R425</f>
        <v>38106.94</v>
      </c>
      <c r="S421" s="424">
        <f t="shared" si="19"/>
        <v>38106.94</v>
      </c>
      <c r="T421" s="424">
        <f t="shared" si="20"/>
        <v>0</v>
      </c>
    </row>
    <row r="422" spans="1:20" s="6" customFormat="1" ht="40.5" customHeight="1" x14ac:dyDescent="0.25">
      <c r="A422" s="406">
        <f>'Σύνολο έργων  αναλυτικά'!A426</f>
        <v>420</v>
      </c>
      <c r="B422" s="407" t="str">
        <f>'Σύνολο έργων  αναλυτικά'!B426</f>
        <v>2040116-Ε.Υ.Δ. Ε.Π. ΠΕΡΙΦΕΡΕΙΑΣ ΘΕΣΣΑΛΙΑΣ</v>
      </c>
      <c r="C422" s="408" t="str">
        <f>'Σύνολο έργων  αναλυτικά'!C426</f>
        <v>40122169-ΔΗΜΟΣ ΠΑΛΑΜΑ</v>
      </c>
      <c r="D422" s="406">
        <f>'Σύνολο έργων  αναλυτικά'!D426</f>
        <v>5000707</v>
      </c>
      <c r="E422" s="408" t="str">
        <f>'Σύνολο έργων  αναλυτικά'!E426</f>
        <v>ΒΕΛΤΙΩΣΗ ΚΑΙ ΑΝΤΙΚΑΤΑΣΤΑΣΗ ΔΙΚΤΥΟΥ ΥΔΡΕΥΣΗΣ Τ.Κ. ΦΥΛΛΟΥ</v>
      </c>
      <c r="F422" s="407" t="str">
        <f>'Σύνολο έργων  αναλυτικά'!F426</f>
        <v xml:space="preserve">Θεσσαλίας </v>
      </c>
      <c r="G422" s="409">
        <f>'Σύνολο έργων  αναλυτικά'!G426</f>
        <v>233068.43</v>
      </c>
      <c r="H422" s="410">
        <f>'Σύνολο έργων  αναλυτικά'!H426</f>
        <v>0</v>
      </c>
      <c r="I422" s="411">
        <f>'Σύνολο έργων  αναλυτικά'!I426</f>
        <v>0</v>
      </c>
      <c r="J422" s="411">
        <f>'Σύνολο έργων  αναλυτικά'!J426</f>
        <v>0</v>
      </c>
      <c r="K422" s="410">
        <f>'Σύνολο έργων  αναλυτικά'!K426</f>
        <v>0</v>
      </c>
      <c r="L422" s="410">
        <f>'Σύνολο έργων  αναλυτικά'!L426</f>
        <v>233068.43</v>
      </c>
      <c r="M422" s="410">
        <f>'Σύνολο έργων  αναλυτικά'!M426</f>
        <v>0</v>
      </c>
      <c r="N422" s="410">
        <f>'Σύνολο έργων  αναλυτικά'!N426</f>
        <v>0</v>
      </c>
      <c r="O422" s="412">
        <f>'Σύνολο έργων  αναλυτικά'!O426</f>
        <v>0</v>
      </c>
      <c r="P422" s="410">
        <f>'Σύνολο έργων  αναλυτικά'!P426</f>
        <v>0</v>
      </c>
      <c r="Q422" s="413">
        <f>'Σύνολο έργων  αναλυτικά'!Q426</f>
        <v>233068.43</v>
      </c>
      <c r="R422" s="413">
        <f>'Σύνολο έργων  αναλυτικά'!R426</f>
        <v>200000</v>
      </c>
      <c r="S422" s="424">
        <f t="shared" si="19"/>
        <v>233068.43</v>
      </c>
      <c r="T422" s="424">
        <f t="shared" si="20"/>
        <v>0</v>
      </c>
    </row>
    <row r="423" spans="1:20" s="6" customFormat="1" ht="40.5" customHeight="1" x14ac:dyDescent="0.25">
      <c r="A423" s="406">
        <f>'Σύνολο έργων  αναλυτικά'!A427</f>
        <v>421</v>
      </c>
      <c r="B423" s="407" t="str">
        <f>'Σύνολο έργων  αναλυτικά'!B427</f>
        <v>2040116-Ε.Υ.Δ. Ε.Π. ΠΕΡΙΦΕΡΕΙΑΣ ΘΕΣΣΑΛΙΑΣ</v>
      </c>
      <c r="C423" s="408" t="str">
        <f>'Σύνολο έργων  αναλυτικά'!C427</f>
        <v>40145172-ΔΗΜΟΣ ΠΥΛΗΣ</v>
      </c>
      <c r="D423" s="406">
        <f>'Σύνολο έργων  αναλυτικά'!D427</f>
        <v>5000722</v>
      </c>
      <c r="E423" s="408" t="str">
        <f>'Σύνολο έργων  αναλυτικά'!E427</f>
        <v>Ύδρευση οικισμού Αετού του Κ.Δ. Παχτουρίου</v>
      </c>
      <c r="F423" s="407" t="str">
        <f>'Σύνολο έργων  αναλυτικά'!F427</f>
        <v xml:space="preserve">Θεσσαλίας </v>
      </c>
      <c r="G423" s="409">
        <f>'Σύνολο έργων  αναλυτικά'!G427</f>
        <v>58830.64</v>
      </c>
      <c r="H423" s="410">
        <f>'Σύνολο έργων  αναλυτικά'!H427</f>
        <v>0</v>
      </c>
      <c r="I423" s="411">
        <f>'Σύνολο έργων  αναλυτικά'!I427</f>
        <v>0</v>
      </c>
      <c r="J423" s="411">
        <f>'Σύνολο έργων  αναλυτικά'!J427</f>
        <v>58830.64</v>
      </c>
      <c r="K423" s="410">
        <f>'Σύνολο έργων  αναλυτικά'!K427</f>
        <v>0</v>
      </c>
      <c r="L423" s="410">
        <f>'Σύνολο έργων  αναλυτικά'!L427</f>
        <v>0</v>
      </c>
      <c r="M423" s="410">
        <f>'Σύνολο έργων  αναλυτικά'!M427</f>
        <v>0</v>
      </c>
      <c r="N423" s="410">
        <f>'Σύνολο έργων  αναλυτικά'!N427</f>
        <v>0</v>
      </c>
      <c r="O423" s="412">
        <f>'Σύνολο έργων  αναλυτικά'!O427</f>
        <v>0</v>
      </c>
      <c r="P423" s="410">
        <f>'Σύνολο έργων  αναλυτικά'!P427</f>
        <v>0</v>
      </c>
      <c r="Q423" s="413">
        <f>'Σύνολο έργων  αναλυτικά'!Q427</f>
        <v>49386.82</v>
      </c>
      <c r="R423" s="413">
        <f>'Σύνολο έργων  αναλυτικά'!R427</f>
        <v>47745.34</v>
      </c>
      <c r="S423" s="424">
        <f t="shared" si="19"/>
        <v>58830.64</v>
      </c>
      <c r="T423" s="424">
        <f t="shared" si="20"/>
        <v>0</v>
      </c>
    </row>
    <row r="424" spans="1:20" s="6" customFormat="1" ht="40.5" customHeight="1" x14ac:dyDescent="0.25">
      <c r="A424" s="406">
        <f>'Σύνολο έργων  αναλυτικά'!A428</f>
        <v>422</v>
      </c>
      <c r="B424" s="407" t="str">
        <f>'Σύνολο έργων  αναλυτικά'!B428</f>
        <v>2040116-Ε.Υ.Δ. Ε.Π. ΠΕΡΙΦΕΡΕΙΑΣ ΘΕΣΣΑΛΙΑΣ</v>
      </c>
      <c r="C424" s="408" t="str">
        <f>'Σύνολο έργων  αναλυτικά'!C428</f>
        <v>40145172-ΔΗΜΟΣ ΠΥΛΗΣ</v>
      </c>
      <c r="D424" s="406">
        <f>'Σύνολο έργων  αναλυτικά'!D428</f>
        <v>5000736</v>
      </c>
      <c r="E424" s="408" t="str">
        <f>'Σύνολο έργων  αναλυτικά'!E428</f>
        <v>Αντικατάσταση δικτύου ύδρευσης στο Τ.Δ. Νεραϊδοχωρίου</v>
      </c>
      <c r="F424" s="407" t="str">
        <f>'Σύνολο έργων  αναλυτικά'!F428</f>
        <v xml:space="preserve">Θεσσαλίας </v>
      </c>
      <c r="G424" s="409">
        <f>'Σύνολο έργων  αναλυτικά'!G428</f>
        <v>65587.899999999994</v>
      </c>
      <c r="H424" s="410">
        <f>'Σύνολο έργων  αναλυτικά'!H428</f>
        <v>0</v>
      </c>
      <c r="I424" s="411">
        <f>'Σύνολο έργων  αναλυτικά'!I428</f>
        <v>0</v>
      </c>
      <c r="J424" s="411">
        <f>'Σύνολο έργων  αναλυτικά'!J428</f>
        <v>0</v>
      </c>
      <c r="K424" s="410">
        <f>'Σύνολο έργων  αναλυτικά'!K428</f>
        <v>0</v>
      </c>
      <c r="L424" s="410">
        <f>'Σύνολο έργων  αναλυτικά'!L428</f>
        <v>65587.899999999994</v>
      </c>
      <c r="M424" s="410">
        <f>'Σύνολο έργων  αναλυτικά'!M428</f>
        <v>0</v>
      </c>
      <c r="N424" s="410">
        <f>'Σύνολο έργων  αναλυτικά'!N428</f>
        <v>0</v>
      </c>
      <c r="O424" s="412">
        <f>'Σύνολο έργων  αναλυτικά'!O428</f>
        <v>0</v>
      </c>
      <c r="P424" s="410">
        <f>'Σύνολο έργων  αναλυτικά'!P428</f>
        <v>0</v>
      </c>
      <c r="Q424" s="413">
        <f>'Σύνολο έργων  αναλυτικά'!Q428</f>
        <v>65587.899999999994</v>
      </c>
      <c r="R424" s="413">
        <f>'Σύνολο έργων  αναλυτικά'!R428</f>
        <v>62627.95</v>
      </c>
      <c r="S424" s="424">
        <f t="shared" si="19"/>
        <v>65587.899999999994</v>
      </c>
      <c r="T424" s="424">
        <f t="shared" si="20"/>
        <v>0</v>
      </c>
    </row>
    <row r="425" spans="1:20" s="6" customFormat="1" ht="40.5" customHeight="1" x14ac:dyDescent="0.25">
      <c r="A425" s="406">
        <f>'Σύνολο έργων  αναλυτικά'!A429</f>
        <v>423</v>
      </c>
      <c r="B425" s="407" t="str">
        <f>'Σύνολο έργων  αναλυτικά'!B429</f>
        <v>2040116-Ε.Υ.Δ. Ε.Π. ΠΕΡΙΦΕΡΕΙΑΣ ΘΕΣΣΑΛΙΑΣ</v>
      </c>
      <c r="C425" s="408" t="str">
        <f>'Σύνολο έργων  αναλυτικά'!C429</f>
        <v>40135104-ΔΗΜΟΣ ΑΛΜΥΡΟΥ</v>
      </c>
      <c r="D425" s="406">
        <f>'Σύνολο έργων  αναλυτικά'!D429</f>
        <v>5000739</v>
      </c>
      <c r="E425" s="408" t="str">
        <f>'Σύνολο έργων  αναλυτικά'!E429</f>
        <v>Αντικατάσταση δικτύου ύδρευσης Ευξεινούπολης Δήμου Αλμυρού</v>
      </c>
      <c r="F425" s="407" t="str">
        <f>'Σύνολο έργων  αναλυτικά'!F429</f>
        <v xml:space="preserve">Θεσσαλίας </v>
      </c>
      <c r="G425" s="409">
        <f>'Σύνολο έργων  αναλυτικά'!G429</f>
        <v>500632.13</v>
      </c>
      <c r="H425" s="410">
        <f>'Σύνολο έργων  αναλυτικά'!H429</f>
        <v>0</v>
      </c>
      <c r="I425" s="411">
        <f>'Σύνολο έργων  αναλυτικά'!I429</f>
        <v>0</v>
      </c>
      <c r="J425" s="411">
        <f>'Σύνολο έργων  αναλυτικά'!J429</f>
        <v>0</v>
      </c>
      <c r="K425" s="410">
        <f>'Σύνολο έργων  αναλυτικά'!K429</f>
        <v>0</v>
      </c>
      <c r="L425" s="410">
        <f>'Σύνολο έργων  αναλυτικά'!L429</f>
        <v>500632.13</v>
      </c>
      <c r="M425" s="410">
        <f>'Σύνολο έργων  αναλυτικά'!M429</f>
        <v>0</v>
      </c>
      <c r="N425" s="410">
        <f>'Σύνολο έργων  αναλυτικά'!N429</f>
        <v>0</v>
      </c>
      <c r="O425" s="412">
        <f>'Σύνολο έργων  αναλυτικά'!O429</f>
        <v>0</v>
      </c>
      <c r="P425" s="410">
        <f>'Σύνολο έργων  αναλυτικά'!P429</f>
        <v>0</v>
      </c>
      <c r="Q425" s="413">
        <f>'Σύνολο έργων  αναλυτικά'!Q429</f>
        <v>500632.13</v>
      </c>
      <c r="R425" s="413">
        <f>'Σύνολο έργων  αναλυτικά'!R429</f>
        <v>480000</v>
      </c>
      <c r="S425" s="424">
        <f t="shared" si="19"/>
        <v>500632.13</v>
      </c>
      <c r="T425" s="424">
        <f t="shared" si="20"/>
        <v>0</v>
      </c>
    </row>
    <row r="426" spans="1:20" s="6" customFormat="1" ht="40.5" customHeight="1" x14ac:dyDescent="0.25">
      <c r="A426" s="406">
        <f>'Σύνολο έργων  αναλυτικά'!A430</f>
        <v>424</v>
      </c>
      <c r="B426" s="407" t="str">
        <f>'Σύνολο έργων  αναλυτικά'!B430</f>
        <v>2040116-Ε.Υ.Δ. Ε.Π. ΠΕΡΙΦΕΡΕΙΑΣ ΘΕΣΣΑΛΙΑΣ</v>
      </c>
      <c r="C426" s="408" t="str">
        <f>'Σύνολο έργων  αναλυτικά'!C430</f>
        <v>4040501-ΔΕΥΑ  ΜΕΙΖΟΝΟΣ ΠΕΡΙΟΧΗΣ ΒΟΛΟΥ</v>
      </c>
      <c r="D426" s="406">
        <f>'Σύνολο έργων  αναλυτικά'!D430</f>
        <v>5000756</v>
      </c>
      <c r="E426" s="408" t="str">
        <f>'Σύνολο έργων  αναλυτικά'!E430</f>
        <v>ΕΚΣΥΓΧΡΟΝΙΣΜΟΣ ΤΟΥ ΕΣΩΤΕΡΙΚΟΥ ΔΙΚΤΥΟΥ ΥΔΡΕΥΣΗΣ ΤΟΥ ΠΟΛΕΟΔΟΜΙΚΟΥ ΣΥΓΚΡΟΤΗΜΑΤΟΣ ΤΩΝ ΕΝΟΤΗΤΩΝ ΒΟΛΟΥ ΚΑΙ Ν. ΙΩΝΙΑΣ ΓΙΑ ΤΗΝ ΕΞΑΣΦΑΛΙΣΗ ΕΠΑΡΚΟΥΣ ΠΟΣΙΜΟΥ ΝΕΡΟΥ</v>
      </c>
      <c r="F426" s="407" t="str">
        <f>'Σύνολο έργων  αναλυτικά'!F430</f>
        <v xml:space="preserve">Θεσσαλίας </v>
      </c>
      <c r="G426" s="409">
        <f>'Σύνολο έργων  αναλυτικά'!G430</f>
        <v>12780643.629999999</v>
      </c>
      <c r="H426" s="410">
        <f>'Σύνολο έργων  αναλυτικά'!H430</f>
        <v>0</v>
      </c>
      <c r="I426" s="411">
        <f>'Σύνολο έργων  αναλυτικά'!I430</f>
        <v>0</v>
      </c>
      <c r="J426" s="411">
        <f>'Σύνολο έργων  αναλυτικά'!J430</f>
        <v>0</v>
      </c>
      <c r="K426" s="410">
        <f>'Σύνολο έργων  αναλυτικά'!K430</f>
        <v>0</v>
      </c>
      <c r="L426" s="410">
        <f>'Σύνολο έργων  αναλυτικά'!L430</f>
        <v>12780643.629999999</v>
      </c>
      <c r="M426" s="410">
        <f>'Σύνολο έργων  αναλυτικά'!M430</f>
        <v>0</v>
      </c>
      <c r="N426" s="410">
        <f>'Σύνολο έργων  αναλυτικά'!N430</f>
        <v>0</v>
      </c>
      <c r="O426" s="412">
        <f>'Σύνολο έργων  αναλυτικά'!O430</f>
        <v>0</v>
      </c>
      <c r="P426" s="410">
        <f>'Σύνολο έργων  αναλυτικά'!P430</f>
        <v>0</v>
      </c>
      <c r="Q426" s="413">
        <f>'Σύνολο έργων  αναλυτικά'!Q430</f>
        <v>130693.167411</v>
      </c>
      <c r="R426" s="413">
        <f>'Σύνολο έργων  αναλυτικά'!R430</f>
        <v>5300000</v>
      </c>
      <c r="S426" s="424">
        <f t="shared" si="19"/>
        <v>12780643.629999999</v>
      </c>
      <c r="T426" s="424">
        <f t="shared" si="20"/>
        <v>0</v>
      </c>
    </row>
    <row r="427" spans="1:20" s="6" customFormat="1" ht="40.5" customHeight="1" x14ac:dyDescent="0.25">
      <c r="A427" s="406">
        <f>'Σύνολο έργων  αναλυτικά'!A431</f>
        <v>425</v>
      </c>
      <c r="B427" s="407" t="str">
        <f>'Σύνολο έργων  αναλυτικά'!B431</f>
        <v>2040116-Ε.Υ.Δ. Ε.Π. ΠΕΡΙΦΕΡΕΙΑΣ ΘΕΣΣΑΛΙΑΣ</v>
      </c>
      <c r="C427" s="408" t="str">
        <f>'Σύνολο έργων  αναλυτικά'!C431</f>
        <v>4040506-ΔΗΜΟΤΙΚΗ ΕΠΙΧΕΙΡΙΣΗ ΥΔΡΕΥΣΗΣ ΑΠΟΧΕΤΕΥΣΗΣ ΤΡΙΚΑΛΩΝ</v>
      </c>
      <c r="D427" s="406">
        <f>'Σύνολο έργων  αναλυτικά'!D431</f>
        <v>5000763</v>
      </c>
      <c r="E427" s="408" t="str">
        <f>'Σύνολο έργων  αναλυτικά'!E431</f>
        <v>ΚΑΤΑΣΚΕΥΗ ΤΡΟΦΟΔΟΤΙΚΟΥ ΑΓΩΓΟΥ ΥΔΡΕΥΣΕΩΣ ΠΡΟΣ ΚΡΗΝΙΤΣΑ-ΠΑΛΑΙΟΠΥΡΓΟ</v>
      </c>
      <c r="F427" s="407" t="str">
        <f>'Σύνολο έργων  αναλυτικά'!F431</f>
        <v xml:space="preserve">Θεσσαλίας </v>
      </c>
      <c r="G427" s="409">
        <f>'Σύνολο έργων  αναλυτικά'!G431</f>
        <v>155641.43</v>
      </c>
      <c r="H427" s="410">
        <f>'Σύνολο έργων  αναλυτικά'!H431</f>
        <v>0</v>
      </c>
      <c r="I427" s="411">
        <f>'Σύνολο έργων  αναλυτικά'!I431</f>
        <v>0</v>
      </c>
      <c r="J427" s="411">
        <f>'Σύνολο έργων  αναλυτικά'!J431</f>
        <v>155641.43</v>
      </c>
      <c r="K427" s="410">
        <f>'Σύνολο έργων  αναλυτικά'!K431</f>
        <v>0</v>
      </c>
      <c r="L427" s="410">
        <f>'Σύνολο έργων  αναλυτικά'!L431</f>
        <v>0</v>
      </c>
      <c r="M427" s="410">
        <f>'Σύνολο έργων  αναλυτικά'!M431</f>
        <v>0</v>
      </c>
      <c r="N427" s="410">
        <f>'Σύνολο έργων  αναλυτικά'!N431</f>
        <v>0</v>
      </c>
      <c r="O427" s="412">
        <f>'Σύνολο έργων  αναλυτικά'!O431</f>
        <v>0</v>
      </c>
      <c r="P427" s="410">
        <f>'Σύνολο έργων  αναλυτικά'!P431</f>
        <v>0</v>
      </c>
      <c r="Q427" s="413">
        <f>'Σύνολο έργων  αναλυτικά'!Q431</f>
        <v>155641.43</v>
      </c>
      <c r="R427" s="413">
        <f>'Σύνολο έργων  αναλυτικά'!R431</f>
        <v>144160.57</v>
      </c>
      <c r="S427" s="424">
        <f t="shared" si="19"/>
        <v>155641.43</v>
      </c>
      <c r="T427" s="424">
        <f t="shared" si="20"/>
        <v>0</v>
      </c>
    </row>
    <row r="428" spans="1:20" s="6" customFormat="1" ht="40.5" customHeight="1" x14ac:dyDescent="0.25">
      <c r="A428" s="406">
        <f>'Σύνολο έργων  αναλυτικά'!A432</f>
        <v>426</v>
      </c>
      <c r="B428" s="407" t="str">
        <f>'Σύνολο έργων  αναλυτικά'!B432</f>
        <v>2040116-Ε.Υ.Δ. Ε.Π. ΠΕΡΙΦΕΡΕΙΑΣ ΘΕΣΣΑΛΙΑΣ</v>
      </c>
      <c r="C428" s="408" t="str">
        <f>'Σύνολο έργων  αναλυτικά'!C432</f>
        <v>40145173-ΔΗΜΟΣ ΦΑΡΚΑΔΟΝΑΣ</v>
      </c>
      <c r="D428" s="406">
        <f>'Σύνολο έργων  αναλυτικά'!D432</f>
        <v>5000765</v>
      </c>
      <c r="E428" s="408" t="str">
        <f>'Σύνολο έργων  αναλυτικά'!E432</f>
        <v>ΑΝΤΙΚΑΤΑΣΤΑΣΗ - ΑΠΟΠΕΡΑΤΩΣΗ ΔΙΚΤΥΟΥ ΥΔΡΕΥΣΗΣ ΦΑΡΚΑΔΟΝΑΣ</v>
      </c>
      <c r="F428" s="407" t="str">
        <f>'Σύνολο έργων  αναλυτικά'!F432</f>
        <v xml:space="preserve">Θεσσαλίας </v>
      </c>
      <c r="G428" s="409">
        <f>'Σύνολο έργων  αναλυτικά'!G432</f>
        <v>126907.19</v>
      </c>
      <c r="H428" s="410">
        <f>'Σύνολο έργων  αναλυτικά'!H432</f>
        <v>0</v>
      </c>
      <c r="I428" s="411">
        <f>'Σύνολο έργων  αναλυτικά'!I432</f>
        <v>0</v>
      </c>
      <c r="J428" s="411">
        <f>'Σύνολο έργων  αναλυτικά'!J432</f>
        <v>0</v>
      </c>
      <c r="K428" s="410">
        <f>'Σύνολο έργων  αναλυτικά'!K432</f>
        <v>0</v>
      </c>
      <c r="L428" s="410">
        <f>'Σύνολο έργων  αναλυτικά'!L432</f>
        <v>126907.19</v>
      </c>
      <c r="M428" s="410">
        <f>'Σύνολο έργων  αναλυτικά'!M432</f>
        <v>0</v>
      </c>
      <c r="N428" s="410">
        <f>'Σύνολο έργων  αναλυτικά'!N432</f>
        <v>0</v>
      </c>
      <c r="O428" s="412">
        <f>'Σύνολο έργων  αναλυτικά'!O432</f>
        <v>0</v>
      </c>
      <c r="P428" s="410">
        <f>'Σύνολο έργων  αναλυτικά'!P432</f>
        <v>0</v>
      </c>
      <c r="Q428" s="413">
        <f>'Σύνολο έργων  αναλυτικά'!Q432</f>
        <v>126907.19</v>
      </c>
      <c r="R428" s="413">
        <f>'Σύνολο έργων  αναλυτικά'!R432</f>
        <v>118782.11</v>
      </c>
      <c r="S428" s="424">
        <f t="shared" si="19"/>
        <v>126907.19</v>
      </c>
      <c r="T428" s="424">
        <f t="shared" si="20"/>
        <v>0</v>
      </c>
    </row>
    <row r="429" spans="1:20" s="6" customFormat="1" ht="40.5" customHeight="1" x14ac:dyDescent="0.25">
      <c r="A429" s="406">
        <f>'Σύνολο έργων  αναλυτικά'!A433</f>
        <v>427</v>
      </c>
      <c r="B429" s="407" t="str">
        <f>'Σύνολο έργων  αναλυτικά'!B433</f>
        <v>2040116-Ε.Υ.Δ. Ε.Π. ΠΕΡΙΦΕΡΕΙΑΣ ΘΕΣΣΑΛΙΑΣ</v>
      </c>
      <c r="C429" s="408" t="str">
        <f>'Σύνολο έργων  αναλυτικά'!C433</f>
        <v>40145171-ΔΗΜΟΣ ΜΕΤΕΩΡΩΝ</v>
      </c>
      <c r="D429" s="406">
        <f>'Σύνολο έργων  αναλυτικά'!D433</f>
        <v>5001190</v>
      </c>
      <c r="E429" s="408" t="str">
        <f>'Σύνολο έργων  αναλυτικά'!E433</f>
        <v>ΑΝΤΙΚΑΤΑΣΤΑΣΗ ΚΑΙ ΕΠΕΚΤΑΣΗ ΕΣΩΤΕΡΙΚΟΥ ΔΙΚΤΥΟΥ ΥΔΡΕΥΣΗΣ ΚΑΛΑΜΠΑΚΑΣ</v>
      </c>
      <c r="F429" s="407" t="str">
        <f>'Σύνολο έργων  αναλυτικά'!F433</f>
        <v xml:space="preserve">Θεσσαλίας </v>
      </c>
      <c r="G429" s="409">
        <f>'Σύνολο έργων  αναλυτικά'!G433</f>
        <v>1466978.55</v>
      </c>
      <c r="H429" s="410">
        <f>'Σύνολο έργων  αναλυτικά'!H433</f>
        <v>0</v>
      </c>
      <c r="I429" s="411">
        <f>'Σύνολο έργων  αναλυτικά'!I433</f>
        <v>0</v>
      </c>
      <c r="J429" s="411">
        <f>'Σύνολο έργων  αναλυτικά'!J433</f>
        <v>0</v>
      </c>
      <c r="K429" s="410">
        <f>'Σύνολο έργων  αναλυτικά'!K433</f>
        <v>0</v>
      </c>
      <c r="L429" s="410">
        <f>'Σύνολο έργων  αναλυτικά'!L433</f>
        <v>1386978.55</v>
      </c>
      <c r="M429" s="410">
        <f>'Σύνολο έργων  αναλυτικά'!M433</f>
        <v>0</v>
      </c>
      <c r="N429" s="410">
        <f>'Σύνολο έργων  αναλυτικά'!N433</f>
        <v>0</v>
      </c>
      <c r="O429" s="412">
        <f>'Σύνολο έργων  αναλυτικά'!O433</f>
        <v>0</v>
      </c>
      <c r="P429" s="410">
        <f>'Σύνολο έργων  αναλυτικά'!P433</f>
        <v>80000</v>
      </c>
      <c r="Q429" s="413">
        <f>'Σύνολο έργων  αναλυτικά'!Q433</f>
        <v>1447977.50444</v>
      </c>
      <c r="R429" s="413">
        <f>'Σύνολο έργων  αναλυτικά'!R433</f>
        <v>1400000</v>
      </c>
      <c r="S429" s="424">
        <f t="shared" si="19"/>
        <v>1466978.55</v>
      </c>
      <c r="T429" s="424">
        <f t="shared" si="20"/>
        <v>0</v>
      </c>
    </row>
    <row r="430" spans="1:20" s="6" customFormat="1" ht="40.5" customHeight="1" x14ac:dyDescent="0.25">
      <c r="A430" s="406">
        <f>'Σύνολο έργων  αναλυτικά'!A434</f>
        <v>428</v>
      </c>
      <c r="B430" s="407" t="str">
        <f>'Σύνολο έργων  αναλυτικά'!B434</f>
        <v>2040116-Ε.Υ.Δ. Ε.Π. ΠΕΡΙΦΕΡΕΙΑΣ ΘΕΣΣΑΛΙΑΣ</v>
      </c>
      <c r="C430" s="408" t="str">
        <f>'Σύνολο έργων  αναλυτικά'!C434</f>
        <v>2010005-ΠΕΡΙΦΕΡΕΙΑ ΘΕΣΣΑΛΙΑΣ</v>
      </c>
      <c r="D430" s="406">
        <f>'Σύνολο έργων  αναλυτικά'!D434</f>
        <v>5001262</v>
      </c>
      <c r="E430" s="408" t="str">
        <f>'Σύνολο έργων  αναλυτικά'!E434</f>
        <v>ΑΝΤΙΚΑΤΑΣΤΑΣΗ ΚΕΝΤΡΙΚΩΝ ΚΑΤΑΘΛΙΠΤΙΚΩΝ ΑΓΩΓΩΝ ΥΔΡΕΥΣΗΣ ΣΚΟΠΕΛΟΥ</v>
      </c>
      <c r="F430" s="407" t="str">
        <f>'Σύνολο έργων  αναλυτικά'!F434</f>
        <v xml:space="preserve">Θεσσαλίας </v>
      </c>
      <c r="G430" s="409">
        <f>'Σύνολο έργων  αναλυτικά'!G434</f>
        <v>182291.77</v>
      </c>
      <c r="H430" s="410">
        <f>'Σύνολο έργων  αναλυτικά'!H434</f>
        <v>0</v>
      </c>
      <c r="I430" s="411">
        <f>'Σύνολο έργων  αναλυτικά'!I434</f>
        <v>0</v>
      </c>
      <c r="J430" s="411">
        <f>'Σύνολο έργων  αναλυτικά'!J434</f>
        <v>182291.77</v>
      </c>
      <c r="K430" s="410">
        <f>'Σύνολο έργων  αναλυτικά'!K434</f>
        <v>0</v>
      </c>
      <c r="L430" s="410">
        <f>'Σύνολο έργων  αναλυτικά'!L434</f>
        <v>0</v>
      </c>
      <c r="M430" s="410">
        <f>'Σύνολο έργων  αναλυτικά'!M434</f>
        <v>0</v>
      </c>
      <c r="N430" s="410">
        <f>'Σύνολο έργων  αναλυτικά'!N434</f>
        <v>0</v>
      </c>
      <c r="O430" s="412">
        <f>'Σύνολο έργων  αναλυτικά'!O434</f>
        <v>0</v>
      </c>
      <c r="P430" s="410">
        <f>'Σύνολο έργων  αναλυτικά'!P434</f>
        <v>0</v>
      </c>
      <c r="Q430" s="413">
        <f>'Σύνολο έργων  αναλυτικά'!Q434</f>
        <v>182291.77</v>
      </c>
      <c r="R430" s="413">
        <f>'Σύνολο έργων  αναλυτικά'!R434</f>
        <v>182291.77</v>
      </c>
      <c r="S430" s="424">
        <f t="shared" si="19"/>
        <v>182291.77</v>
      </c>
      <c r="T430" s="424">
        <f t="shared" si="20"/>
        <v>0</v>
      </c>
    </row>
    <row r="431" spans="1:20" s="6" customFormat="1" ht="40.5" customHeight="1" x14ac:dyDescent="0.25">
      <c r="A431" s="406">
        <f>'Σύνολο έργων  αναλυτικά'!A435</f>
        <v>429</v>
      </c>
      <c r="B431" s="407" t="str">
        <f>'Σύνολο έργων  αναλυτικά'!B435</f>
        <v>2040116-Ε.Υ.Δ. Ε.Π. ΠΕΡΙΦΕΡΕΙΑΣ ΘΕΣΣΑΛΙΑΣ</v>
      </c>
      <c r="C431" s="408" t="str">
        <f>'Σύνολο έργων  αναλυτικά'!C435</f>
        <v>40131195-ΔΗΜΟΣ ΚΙΛΕΛΕΡ</v>
      </c>
      <c r="D431" s="406">
        <f>'Σύνολο έργων  αναλυτικά'!D435</f>
        <v>5001266</v>
      </c>
      <c r="E431" s="408" t="str">
        <f>'Σύνολο έργων  αναλυτικά'!E435</f>
        <v>ΚΑΤΑΣΚΕΥΗ ΑΓΩΓΟΥ ΥΔΡΕΥΣΗΣ ΑΠΟ ΤΗΝ ΤΚ ΚΡΑΝΝΩΝΑ ΣΤΗΝ ΤΚ ΜΑΥΡΟΒΟΥΝΙΟΥ</v>
      </c>
      <c r="F431" s="407" t="str">
        <f>'Σύνολο έργων  αναλυτικά'!F435</f>
        <v xml:space="preserve">Θεσσαλίας </v>
      </c>
      <c r="G431" s="409">
        <f>'Σύνολο έργων  αναλυτικά'!G435</f>
        <v>282258.06</v>
      </c>
      <c r="H431" s="410">
        <f>'Σύνολο έργων  αναλυτικά'!H435</f>
        <v>0</v>
      </c>
      <c r="I431" s="411">
        <f>'Σύνολο έργων  αναλυτικά'!I435</f>
        <v>0</v>
      </c>
      <c r="J431" s="411">
        <f>'Σύνολο έργων  αναλυτικά'!J435</f>
        <v>282258.06</v>
      </c>
      <c r="K431" s="410">
        <f>'Σύνολο έργων  αναλυτικά'!K435</f>
        <v>0</v>
      </c>
      <c r="L431" s="410">
        <f>'Σύνολο έργων  αναλυτικά'!L435</f>
        <v>0</v>
      </c>
      <c r="M431" s="410">
        <f>'Σύνολο έργων  αναλυτικά'!M435</f>
        <v>0</v>
      </c>
      <c r="N431" s="410">
        <f>'Σύνολο έργων  αναλυτικά'!N435</f>
        <v>0</v>
      </c>
      <c r="O431" s="412">
        <f>'Σύνολο έργων  αναλυτικά'!O435</f>
        <v>0</v>
      </c>
      <c r="P431" s="410">
        <f>'Σύνολο έργων  αναλυτικά'!P435</f>
        <v>0</v>
      </c>
      <c r="Q431" s="413">
        <f>'Σύνολο έργων  αναλυτικά'!Q435</f>
        <v>90159.3</v>
      </c>
      <c r="R431" s="413">
        <f>'Σύνολο έργων  αναλυτικά'!R435</f>
        <v>90159.3</v>
      </c>
      <c r="S431" s="424">
        <f t="shared" si="19"/>
        <v>282258.06</v>
      </c>
      <c r="T431" s="424">
        <f t="shared" si="20"/>
        <v>0</v>
      </c>
    </row>
    <row r="432" spans="1:20" s="6" customFormat="1" ht="40.5" customHeight="1" x14ac:dyDescent="0.25">
      <c r="A432" s="406">
        <f>'Σύνολο έργων  αναλυτικά'!A436</f>
        <v>430</v>
      </c>
      <c r="B432" s="407" t="str">
        <f>'Σύνολο έργων  αναλυτικά'!B436</f>
        <v>2040116-Ε.Υ.Δ. Ε.Π. ΠΕΡΙΦΕΡΕΙΑΣ ΘΕΣΣΑΛΙΑΣ</v>
      </c>
      <c r="C432" s="408" t="str">
        <f>'Σύνολο έργων  αναλυτικά'!C436</f>
        <v>40145172-ΔΗΜΟΣ ΠΥΛΗΣ</v>
      </c>
      <c r="D432" s="406">
        <f>'Σύνολο έργων  αναλυτικά'!D436</f>
        <v>5001279</v>
      </c>
      <c r="E432" s="408" t="str">
        <f>'Σύνολο έργων  αναλυτικά'!E436</f>
        <v>Αντικατάσταση εσωτερικού δικτύου ύδρευσης στην Τ.Κ. Ελάτης</v>
      </c>
      <c r="F432" s="407" t="str">
        <f>'Σύνολο έργων  αναλυτικά'!F436</f>
        <v xml:space="preserve">Θεσσαλίας </v>
      </c>
      <c r="G432" s="409">
        <f>'Σύνολο έργων  αναλυτικά'!G436</f>
        <v>155022.82</v>
      </c>
      <c r="H432" s="410">
        <f>'Σύνολο έργων  αναλυτικά'!H436</f>
        <v>0</v>
      </c>
      <c r="I432" s="411">
        <f>'Σύνολο έργων  αναλυτικά'!I436</f>
        <v>0</v>
      </c>
      <c r="J432" s="411">
        <f>'Σύνολο έργων  αναλυτικά'!J436</f>
        <v>0</v>
      </c>
      <c r="K432" s="410">
        <f>'Σύνολο έργων  αναλυτικά'!K436</f>
        <v>0</v>
      </c>
      <c r="L432" s="410">
        <f>'Σύνολο έργων  αναλυτικά'!L436</f>
        <v>155022.82</v>
      </c>
      <c r="M432" s="410">
        <f>'Σύνολο έργων  αναλυτικά'!M436</f>
        <v>0</v>
      </c>
      <c r="N432" s="410">
        <f>'Σύνολο έργων  αναλυτικά'!N436</f>
        <v>0</v>
      </c>
      <c r="O432" s="412">
        <f>'Σύνολο έργων  αναλυτικά'!O436</f>
        <v>0</v>
      </c>
      <c r="P432" s="410">
        <f>'Σύνολο έργων  αναλυτικά'!P436</f>
        <v>0</v>
      </c>
      <c r="Q432" s="413">
        <f>'Σύνολο έργων  αναλυτικά'!Q436</f>
        <v>46182.2</v>
      </c>
      <c r="R432" s="413">
        <f>'Σύνολο έργων  αναλυτικά'!R436</f>
        <v>46972.14</v>
      </c>
      <c r="S432" s="424">
        <f t="shared" si="19"/>
        <v>155022.82</v>
      </c>
      <c r="T432" s="424">
        <f t="shared" si="20"/>
        <v>0</v>
      </c>
    </row>
    <row r="433" spans="1:20" s="6" customFormat="1" ht="40.5" customHeight="1" x14ac:dyDescent="0.25">
      <c r="A433" s="406">
        <f>'Σύνολο έργων  αναλυτικά'!A437</f>
        <v>431</v>
      </c>
      <c r="B433" s="407" t="str">
        <f>'Σύνολο έργων  αναλυτικά'!B437</f>
        <v>2040116-Ε.Υ.Δ. Ε.Π. ΠΕΡΙΦΕΡΕΙΑΣ ΘΕΣΣΑΛΙΑΣ</v>
      </c>
      <c r="C433" s="408" t="str">
        <f>'Σύνολο έργων  αναλυτικά'!C437</f>
        <v>2010005-ΠΕΡΙΦΕΡΕΙΑ ΘΕΣΣΑΛΙΑΣ</v>
      </c>
      <c r="D433" s="406">
        <f>'Σύνολο έργων  αναλυτικά'!D437</f>
        <v>5001280</v>
      </c>
      <c r="E433" s="408" t="str">
        <f>'Σύνολο έργων  αναλυτικά'!E437</f>
        <v xml:space="preserve">ΑΝΤΙΚΑΤΑΣΤΑΣΗ ΔΙΚΤΥΩΝ ΥΔΡΕΥΣΗΣ ΔΗΜΟΥ ΣΚΟΠΕΛΟΥ </v>
      </c>
      <c r="F433" s="407" t="str">
        <f>'Σύνολο έργων  αναλυτικά'!F437</f>
        <v xml:space="preserve">Θεσσαλίας </v>
      </c>
      <c r="G433" s="409">
        <f>'Σύνολο έργων  αναλυτικά'!G437</f>
        <v>36891.78</v>
      </c>
      <c r="H433" s="410">
        <f>'Σύνολο έργων  αναλυτικά'!H437</f>
        <v>0</v>
      </c>
      <c r="I433" s="411">
        <f>'Σύνολο έργων  αναλυτικά'!I437</f>
        <v>0</v>
      </c>
      <c r="J433" s="411">
        <f>'Σύνολο έργων  αναλυτικά'!J437</f>
        <v>36891.78</v>
      </c>
      <c r="K433" s="410">
        <f>'Σύνολο έργων  αναλυτικά'!K437</f>
        <v>0</v>
      </c>
      <c r="L433" s="410">
        <f>'Σύνολο έργων  αναλυτικά'!L437</f>
        <v>0</v>
      </c>
      <c r="M433" s="410">
        <f>'Σύνολο έργων  αναλυτικά'!M437</f>
        <v>0</v>
      </c>
      <c r="N433" s="410">
        <f>'Σύνολο έργων  αναλυτικά'!N437</f>
        <v>0</v>
      </c>
      <c r="O433" s="412">
        <f>'Σύνολο έργων  αναλυτικά'!O437</f>
        <v>0</v>
      </c>
      <c r="P433" s="410">
        <f>'Σύνολο έργων  αναλυτικά'!P437</f>
        <v>0</v>
      </c>
      <c r="Q433" s="413">
        <f>'Σύνολο έργων  αναλυτικά'!Q437</f>
        <v>36891.78</v>
      </c>
      <c r="R433" s="413">
        <f>'Σύνολο έργων  αναλυτικά'!R437</f>
        <v>34928.83</v>
      </c>
      <c r="S433" s="424">
        <f t="shared" si="19"/>
        <v>36891.78</v>
      </c>
      <c r="T433" s="424">
        <f t="shared" si="20"/>
        <v>0</v>
      </c>
    </row>
    <row r="434" spans="1:20" s="6" customFormat="1" ht="40.5" customHeight="1" x14ac:dyDescent="0.25">
      <c r="A434" s="406">
        <f>'Σύνολο έργων  αναλυτικά'!A438</f>
        <v>432</v>
      </c>
      <c r="B434" s="407" t="str">
        <f>'Σύνολο έργων  αναλυτικά'!B438</f>
        <v>2040116-Ε.Υ.Δ. Ε.Π. ΠΕΡΙΦΕΡΕΙΑΣ ΘΕΣΣΑΛΙΑΣ</v>
      </c>
      <c r="C434" s="408" t="str">
        <f>'Σύνολο έργων  αναλυτικά'!C438</f>
        <v>4040506-ΔΗΜΟΤΙΚΗ ΕΠΙΧΕΙΡΙΣΗ ΥΔΡΕΥΣΗΣ ΑΠΟΧΕΤΕΥΣΗΣ ΤΡΙΚΑΛΩΝ</v>
      </c>
      <c r="D434" s="406">
        <f>'Σύνολο έργων  αναλυτικά'!D438</f>
        <v>5001288</v>
      </c>
      <c r="E434" s="408" t="str">
        <f>'Σύνολο έργων  αναλυτικά'!E438</f>
        <v>ΒΕΛΤΙΩΣΗ ΥΔΡΟΔΟΤΗΣΗΣ ΤΟΠΙΚΗΣ ΚΟΙΝΟΤΗΤΑΣ ΓΕΝΕΣΙΟΥ</v>
      </c>
      <c r="F434" s="407" t="str">
        <f>'Σύνολο έργων  αναλυτικά'!F438</f>
        <v xml:space="preserve">Θεσσαλίας </v>
      </c>
      <c r="G434" s="409">
        <f>'Σύνολο έργων  αναλυτικά'!G438</f>
        <v>239768.53</v>
      </c>
      <c r="H434" s="410">
        <f>'Σύνολο έργων  αναλυτικά'!H438</f>
        <v>0</v>
      </c>
      <c r="I434" s="411">
        <f>'Σύνολο έργων  αναλυτικά'!I438</f>
        <v>0</v>
      </c>
      <c r="J434" s="411">
        <f>'Σύνολο έργων  αναλυτικά'!J438</f>
        <v>239768.53</v>
      </c>
      <c r="K434" s="410">
        <f>'Σύνολο έργων  αναλυτικά'!K438</f>
        <v>0</v>
      </c>
      <c r="L434" s="410">
        <f>'Σύνολο έργων  αναλυτικά'!L438</f>
        <v>0</v>
      </c>
      <c r="M434" s="410">
        <f>'Σύνολο έργων  αναλυτικά'!M438</f>
        <v>0</v>
      </c>
      <c r="N434" s="410">
        <f>'Σύνολο έργων  αναλυτικά'!N438</f>
        <v>0</v>
      </c>
      <c r="O434" s="412">
        <f>'Σύνολο έργων  αναλυτικά'!O438</f>
        <v>0</v>
      </c>
      <c r="P434" s="410">
        <f>'Σύνολο έργων  αναλυτικά'!P438</f>
        <v>0</v>
      </c>
      <c r="Q434" s="413">
        <f>'Σύνολο έργων  αναλυτικά'!Q438</f>
        <v>113930.22</v>
      </c>
      <c r="R434" s="413">
        <f>'Σύνολο έργων  αναλυτικά'!R438</f>
        <v>112389.21</v>
      </c>
      <c r="S434" s="424">
        <f t="shared" si="19"/>
        <v>239768.53</v>
      </c>
      <c r="T434" s="424">
        <f t="shared" si="20"/>
        <v>0</v>
      </c>
    </row>
    <row r="435" spans="1:20" s="6" customFormat="1" ht="40.5" customHeight="1" x14ac:dyDescent="0.25">
      <c r="A435" s="406">
        <f>'Σύνολο έργων  αναλυτικά'!A439</f>
        <v>433</v>
      </c>
      <c r="B435" s="407" t="str">
        <f>'Σύνολο έργων  αναλυτικά'!B439</f>
        <v>2040116-Ε.Υ.Δ. Ε.Π. ΠΕΡΙΦΕΡΕΙΑΣ ΘΕΣΣΑΛΙΑΣ</v>
      </c>
      <c r="C435" s="408" t="str">
        <f>'Σύνολο έργων  αναλυτικά'!C439</f>
        <v>40145173-ΔΗΜΟΣ ΦΑΡΚΑΔΟΝΑΣ</v>
      </c>
      <c r="D435" s="406">
        <f>'Σύνολο έργων  αναλυτικά'!D439</f>
        <v>5001305</v>
      </c>
      <c r="E435" s="408" t="str">
        <f>'Σύνολο έργων  αναλυτικά'!E439</f>
        <v>ΚΑΤΑΣΚΕΥΗ ΕΞΩΤΕΡΙΚΟΥ ΔΙΚΤΥΟΥ ΥΔΡΕΥΣΗΣ ΠΑΝΑΓΙΤΣΑΣ ΓΡΙΖΑΝΟΥ ΑΧΛΑΔΟΧΩΡΙΟΥ ΔΙΑΣΕΛΛΟΥ</v>
      </c>
      <c r="F435" s="407" t="str">
        <f>'Σύνολο έργων  αναλυτικά'!F439</f>
        <v xml:space="preserve">Θεσσαλίας </v>
      </c>
      <c r="G435" s="409">
        <f>'Σύνολο έργων  αναλυτικά'!G439</f>
        <v>529268.30000000005</v>
      </c>
      <c r="H435" s="410">
        <f>'Σύνολο έργων  αναλυτικά'!H439</f>
        <v>0</v>
      </c>
      <c r="I435" s="411">
        <f>'Σύνολο έργων  αναλυτικά'!I439</f>
        <v>0</v>
      </c>
      <c r="J435" s="411">
        <f>'Σύνολο έργων  αναλυτικά'!J439</f>
        <v>529268.30000000005</v>
      </c>
      <c r="K435" s="410">
        <f>'Σύνολο έργων  αναλυτικά'!K439</f>
        <v>0</v>
      </c>
      <c r="L435" s="410">
        <f>'Σύνολο έργων  αναλυτικά'!L439</f>
        <v>0</v>
      </c>
      <c r="M435" s="410">
        <f>'Σύνολο έργων  αναλυτικά'!M439</f>
        <v>0</v>
      </c>
      <c r="N435" s="410">
        <f>'Σύνολο έργων  αναλυτικά'!N439</f>
        <v>0</v>
      </c>
      <c r="O435" s="412">
        <f>'Σύνολο έργων  αναλυτικά'!O439</f>
        <v>0</v>
      </c>
      <c r="P435" s="410">
        <f>'Σύνολο έργων  αναλυτικά'!P439</f>
        <v>0</v>
      </c>
      <c r="Q435" s="413">
        <f>'Σύνολο έργων  αναλυτικά'!Q439</f>
        <v>529268.30000000005</v>
      </c>
      <c r="R435" s="413">
        <f>'Σύνολο έργων  αναλυτικά'!R439</f>
        <v>498812.86</v>
      </c>
      <c r="S435" s="424">
        <f t="shared" si="19"/>
        <v>529268.30000000005</v>
      </c>
      <c r="T435" s="424">
        <f t="shared" si="20"/>
        <v>0</v>
      </c>
    </row>
    <row r="436" spans="1:20" s="6" customFormat="1" ht="40.5" customHeight="1" x14ac:dyDescent="0.25">
      <c r="A436" s="406">
        <f>'Σύνολο έργων  αναλυτικά'!A440</f>
        <v>434</v>
      </c>
      <c r="B436" s="407" t="str">
        <f>'Σύνολο έργων  αναλυτικά'!B440</f>
        <v>2040116-Ε.Υ.Δ. Ε.Π. ΠΕΡΙΦΕΡΕΙΑΣ ΘΕΣΣΑΛΙΑΣ</v>
      </c>
      <c r="C436" s="408" t="str">
        <f>'Σύνολο έργων  αναλυτικά'!C440</f>
        <v>40131195-ΔΗΜΟΣ ΚΙΛΕΛΕΡ</v>
      </c>
      <c r="D436" s="406">
        <f>'Σύνολο έργων  αναλυτικά'!D440</f>
        <v>5001321</v>
      </c>
      <c r="E436" s="408" t="str">
        <f>'Σύνολο έργων  αναλυτικά'!E440</f>
        <v>ΚΑΤΑΣΚΕΥΗ ΕΞΩΤΕΡΙΚΟΥ ΔΙΚΤΥΟΥ ΥΔΡΕΥΣΗΣ ΟΙΚΙΣΜΩΝ ΜΟΣΧΟΧΩΡΙΟΥ ΚΑΙ ΚΥΠΑΡΙΣΣΙΩΝ ΔΗΜΟΥ ΚΙΛΕΛΕΡ</v>
      </c>
      <c r="F436" s="407" t="str">
        <f>'Σύνολο έργων  αναλυτικά'!F440</f>
        <v xml:space="preserve">Θεσσαλίας </v>
      </c>
      <c r="G436" s="409">
        <f>'Σύνολο έργων  αναλυτικά'!G440</f>
        <v>849593.5</v>
      </c>
      <c r="H436" s="410">
        <f>'Σύνολο έργων  αναλυτικά'!H440</f>
        <v>0</v>
      </c>
      <c r="I436" s="411">
        <f>'Σύνολο έργων  αναλυτικά'!I440</f>
        <v>0</v>
      </c>
      <c r="J436" s="411">
        <f>'Σύνολο έργων  αναλυτικά'!J440</f>
        <v>849593.5</v>
      </c>
      <c r="K436" s="410">
        <f>'Σύνολο έργων  αναλυτικά'!K440</f>
        <v>0</v>
      </c>
      <c r="L436" s="410">
        <f>'Σύνολο έργων  αναλυτικά'!L440</f>
        <v>0</v>
      </c>
      <c r="M436" s="410">
        <f>'Σύνολο έργων  αναλυτικά'!M440</f>
        <v>0</v>
      </c>
      <c r="N436" s="410">
        <f>'Σύνολο έργων  αναλυτικά'!N440</f>
        <v>0</v>
      </c>
      <c r="O436" s="412">
        <f>'Σύνολο έργων  αναλυτικά'!O440</f>
        <v>0</v>
      </c>
      <c r="P436" s="410">
        <f>'Σύνολο έργων  αναλυτικά'!P440</f>
        <v>0</v>
      </c>
      <c r="Q436" s="413">
        <f>'Σύνολο έργων  αναλυτικά'!Q440</f>
        <v>296469.27</v>
      </c>
      <c r="R436" s="413">
        <f>'Σύνολο έργων  αναλυτικά'!R440</f>
        <v>296389.98</v>
      </c>
      <c r="S436" s="424">
        <f t="shared" si="19"/>
        <v>849593.5</v>
      </c>
      <c r="T436" s="424">
        <f t="shared" si="20"/>
        <v>0</v>
      </c>
    </row>
    <row r="437" spans="1:20" s="6" customFormat="1" ht="40.5" customHeight="1" x14ac:dyDescent="0.25">
      <c r="A437" s="406">
        <f>'Σύνολο έργων  αναλυτικά'!A441</f>
        <v>435</v>
      </c>
      <c r="B437" s="407" t="str">
        <f>'Σύνολο έργων  αναλυτικά'!B441</f>
        <v>2040116-Ε.Υ.Δ. Ε.Π. ΠΕΡΙΦΕΡΕΙΑΣ ΘΕΣΣΑΛΙΑΣ</v>
      </c>
      <c r="C437" s="408" t="str">
        <f>'Σύνολο έργων  αναλυτικά'!C441</f>
        <v>40408992-ΑΠΟΚΕΝΤΡΩΜΕΝΗ ΔΙΟΙΚΗΣΗ ΘΕΣΣΑΛΙΑΣ-ΣΤΕΡΕΑΣ ΕΛΛΑΔΑΣ</v>
      </c>
      <c r="D437" s="406">
        <f>'Σύνολο έργων  αναλυτικά'!D441</f>
        <v>5014505</v>
      </c>
      <c r="E437" s="408" t="str">
        <f>'Σύνολο έργων  αναλυτικά'!E441</f>
        <v xml:space="preserve">Επικαιροποίηση της µελέτης «Σχέδιο αντιµετώπισης φαινοµένων Λειψυδρίας και Ξηρασίας». </v>
      </c>
      <c r="F437" s="407" t="str">
        <f>'Σύνολο έργων  αναλυτικά'!F441</f>
        <v xml:space="preserve">Θεσσαλίας </v>
      </c>
      <c r="G437" s="409">
        <f>'Σύνολο έργων  αναλυτικά'!G441</f>
        <v>35000</v>
      </c>
      <c r="H437" s="410">
        <f>'Σύνολο έργων  αναλυτικά'!H441</f>
        <v>0</v>
      </c>
      <c r="I437" s="411">
        <f>'Σύνολο έργων  αναλυτικά'!I441</f>
        <v>0</v>
      </c>
      <c r="J437" s="411">
        <f>'Σύνολο έργων  αναλυτικά'!J441</f>
        <v>0</v>
      </c>
      <c r="K437" s="410">
        <f>'Σύνολο έργων  αναλυτικά'!K441</f>
        <v>0</v>
      </c>
      <c r="L437" s="410">
        <f>'Σύνολο έργων  αναλυτικά'!L441</f>
        <v>0</v>
      </c>
      <c r="M437" s="410">
        <f>'Σύνολο έργων  αναλυτικά'!M441</f>
        <v>0</v>
      </c>
      <c r="N437" s="410">
        <f>'Σύνολο έργων  αναλυτικά'!N441</f>
        <v>35000</v>
      </c>
      <c r="O437" s="412">
        <f>'Σύνολο έργων  αναλυτικά'!O441</f>
        <v>0</v>
      </c>
      <c r="P437" s="410">
        <f>'Σύνολο έργων  αναλυτικά'!P441</f>
        <v>0</v>
      </c>
      <c r="Q437" s="413">
        <f>'Σύνολο έργων  αναλυτικά'!Q441</f>
        <v>0</v>
      </c>
      <c r="R437" s="413">
        <f>'Σύνολο έργων  αναλυτικά'!R441</f>
        <v>25000</v>
      </c>
      <c r="S437" s="424">
        <f t="shared" si="19"/>
        <v>35000</v>
      </c>
      <c r="T437" s="424">
        <f t="shared" si="20"/>
        <v>0</v>
      </c>
    </row>
    <row r="438" spans="1:20" s="6" customFormat="1" ht="40.5" customHeight="1" x14ac:dyDescent="0.25">
      <c r="A438" s="406">
        <f>'Σύνολο έργων  αναλυτικά'!A442</f>
        <v>436</v>
      </c>
      <c r="B438" s="407" t="str">
        <f>'Σύνολο έργων  αναλυτικά'!B442</f>
        <v>2040117-Ε.Υ.Δ. Ε.Π. ΠΕΡΙΦΕΡΕΙΑΣ ΙΟΝΙΩΝ ΝΗΣΩΝ</v>
      </c>
      <c r="C438" s="408" t="str">
        <f>'Σύνολο έργων  αναλυτικά'!C442</f>
        <v>40114054-ΔΗΜΟΣ ΖΑΚΥΝΘΟΥ</v>
      </c>
      <c r="D438" s="406">
        <f>'Σύνολο έργων  αναλυτικά'!D442</f>
        <v>5003336</v>
      </c>
      <c r="E438" s="408" t="str">
        <f>'Σύνολο έργων  αναλυτικά'!E442</f>
        <v>«ΑΝΤΙΚΑΤΑΣΤΑΣΗ ΤΟΥ ΚΕΝΤΡΙΚΟΥ ΑΓΩΓΟΥ ΥΔΡΟΔΟΤΗΣΗΣ ΑΠΟ ΤΟ ΝΤΑΜΑΡΙ ΤΣΙΠΟΥ Δ.Δ. ΛΙΘΑΚΙΑΣ ΕΩΣ ΤΗΝ ΚΕΝΤΡΙΚΗ ΔΕΞΑΜΕΝΗ ΤΟΥ Δ. ΖΑΚΥΝΘΙΩΝ ΣΤΗ ΜΠΟΧΑΛΗ » (Β ΦΑΣΗ)</v>
      </c>
      <c r="F438" s="407" t="str">
        <f>'Σύνολο έργων  αναλυτικά'!F442</f>
        <v xml:space="preserve">Ιονίων Νήσων </v>
      </c>
      <c r="G438" s="409">
        <f>'Σύνολο έργων  αναλυτικά'!G442</f>
        <v>2164523.64</v>
      </c>
      <c r="H438" s="410">
        <f>'Σύνολο έργων  αναλυτικά'!H442</f>
        <v>0</v>
      </c>
      <c r="I438" s="411">
        <f>'Σύνολο έργων  αναλυτικά'!I442</f>
        <v>0</v>
      </c>
      <c r="J438" s="411">
        <f>'Σύνολο έργων  αναλυτικά'!J442</f>
        <v>2140638.29</v>
      </c>
      <c r="K438" s="410">
        <f>'Σύνολο έργων  αναλυτικά'!K442</f>
        <v>0</v>
      </c>
      <c r="L438" s="410">
        <f>'Σύνολο έργων  αναλυτικά'!L442</f>
        <v>0</v>
      </c>
      <c r="M438" s="410">
        <f>'Σύνολο έργων  αναλυτικά'!M442</f>
        <v>0</v>
      </c>
      <c r="N438" s="410">
        <f>'Σύνολο έργων  αναλυτικά'!N442</f>
        <v>0</v>
      </c>
      <c r="O438" s="412">
        <f>'Σύνολο έργων  αναλυτικά'!O442</f>
        <v>0</v>
      </c>
      <c r="P438" s="410">
        <f>'Σύνολο έργων  αναλυτικά'!P442</f>
        <v>23885.35</v>
      </c>
      <c r="Q438" s="413">
        <f>'Σύνολο έργων  αναλυτικά'!Q442</f>
        <v>2164523.64</v>
      </c>
      <c r="R438" s="413">
        <f>'Σύνολο έργων  αναλυτικά'!R442</f>
        <v>1898190.36</v>
      </c>
      <c r="S438" s="424">
        <f t="shared" ref="S438:S501" si="21">SUM(H438:P438)</f>
        <v>2164523.64</v>
      </c>
      <c r="T438" s="424">
        <f t="shared" ref="T438:T501" si="22">S438-G438</f>
        <v>0</v>
      </c>
    </row>
    <row r="439" spans="1:20" s="6" customFormat="1" ht="40.5" customHeight="1" x14ac:dyDescent="0.25">
      <c r="A439" s="406">
        <f>'Σύνολο έργων  αναλυτικά'!A443</f>
        <v>437</v>
      </c>
      <c r="B439" s="407" t="str">
        <f>'Σύνολο έργων  αναλυτικά'!B443</f>
        <v>2040117-Ε.Υ.Δ. Ε.Π. ΠΕΡΙΦΕΡΕΙΑΣ ΙΟΝΙΩΝ ΝΗΣΩΝ</v>
      </c>
      <c r="C439" s="408" t="str">
        <f>'Σύνολο έργων  αναλυτικά'!C443</f>
        <v>4040603-ΔΕΥΑ  ΚΕΡΚΥΡΑΣ</v>
      </c>
      <c r="D439" s="406">
        <f>'Σύνολο έργων  αναλυτικά'!D443</f>
        <v>5004210</v>
      </c>
      <c r="E439" s="408" t="str">
        <f>'Σύνολο έργων  αναλυτικά'!E443</f>
        <v>ΑΝΤΙΚΑΤΑΣΤΑΣΗ ΚΕΝΤΡΙΚΟΥ ΑΓΩΓΟΥ ΥΔΡΕΥΣΗΣ ΑΓ. ΜΑΡΤΙΝΟΣ-ΛΟΥΤΣΕΣ ΣΤΗΝ ΚΕΡΚΥΡΑ</v>
      </c>
      <c r="F439" s="407" t="str">
        <f>'Σύνολο έργων  αναλυτικά'!F443</f>
        <v xml:space="preserve">Ιονίων Νήσων </v>
      </c>
      <c r="G439" s="409">
        <f>'Σύνολο έργων  αναλυτικά'!G443</f>
        <v>231744.73</v>
      </c>
      <c r="H439" s="410">
        <f>'Σύνολο έργων  αναλυτικά'!H443</f>
        <v>0</v>
      </c>
      <c r="I439" s="411">
        <f>'Σύνολο έργων  αναλυτικά'!I443</f>
        <v>0</v>
      </c>
      <c r="J439" s="411">
        <f>'Σύνολο έργων  αναλυτικά'!J443</f>
        <v>214044.73</v>
      </c>
      <c r="K439" s="410">
        <f>'Σύνολο έργων  αναλυτικά'!K443</f>
        <v>0</v>
      </c>
      <c r="L439" s="410">
        <f>'Σύνολο έργων  αναλυτικά'!L443</f>
        <v>0</v>
      </c>
      <c r="M439" s="410">
        <f>'Σύνολο έργων  αναλυτικά'!M443</f>
        <v>0</v>
      </c>
      <c r="N439" s="410">
        <f>'Σύνολο έργων  αναλυτικά'!N443</f>
        <v>0</v>
      </c>
      <c r="O439" s="412">
        <f>'Σύνολο έργων  αναλυτικά'!O443</f>
        <v>0</v>
      </c>
      <c r="P439" s="410">
        <f>'Σύνολο έργων  αναλυτικά'!P443</f>
        <v>17700</v>
      </c>
      <c r="Q439" s="413">
        <f>'Σύνολο έργων  αναλυτικά'!Q443</f>
        <v>203438.364134567</v>
      </c>
      <c r="R439" s="413">
        <f>'Σύνολο έργων  αναλυτικά'!R443</f>
        <v>203438.36</v>
      </c>
      <c r="S439" s="424">
        <f t="shared" si="21"/>
        <v>231744.73</v>
      </c>
      <c r="T439" s="424">
        <f t="shared" si="22"/>
        <v>0</v>
      </c>
    </row>
    <row r="440" spans="1:20" s="6" customFormat="1" ht="40.5" customHeight="1" x14ac:dyDescent="0.25">
      <c r="A440" s="406">
        <f>'Σύνολο έργων  αναλυτικά'!A444</f>
        <v>438</v>
      </c>
      <c r="B440" s="407" t="str">
        <f>'Σύνολο έργων  αναλυτικά'!B444</f>
        <v>2040117-Ε.Υ.Δ. Ε.Π. ΠΕΡΙΦΕΡΕΙΑΣ ΙΟΝΙΩΝ ΝΗΣΩΝ</v>
      </c>
      <c r="C440" s="408" t="str">
        <f>'Σύνολο έργων  αναλυτικά'!C444</f>
        <v>40125089-ΔΗΜΟΣ ΑΡΓΟΣΤΟΛΙΟΥ</v>
      </c>
      <c r="D440" s="406">
        <f>'Σύνολο έργων  αναλυτικά'!D444</f>
        <v>5004326</v>
      </c>
      <c r="E440" s="408" t="str">
        <f>'Σύνολο έργων  αναλυτικά'!E444</f>
        <v>ΑΝΤΙΚΑΤΑΣΤΑΣΗ ΕΣΩΤΕΡΙΚΟΥ ΔΙΚΤΥΟΥ ΥΔΡΕΥΣΗΣ ΛΗΞΟΥΡΙΟΥ ΣΤΗΝ ΚΕΦΑΛΟΝΙΑ</v>
      </c>
      <c r="F440" s="407" t="str">
        <f>'Σύνολο έργων  αναλυτικά'!F444</f>
        <v xml:space="preserve">Ιονίων Νήσων </v>
      </c>
      <c r="G440" s="409">
        <f>'Σύνολο έργων  αναλυτικά'!G444</f>
        <v>1274141.69</v>
      </c>
      <c r="H440" s="410">
        <f>'Σύνολο έργων  αναλυτικά'!H444</f>
        <v>0</v>
      </c>
      <c r="I440" s="411">
        <f>'Σύνολο έργων  αναλυτικά'!I444</f>
        <v>0</v>
      </c>
      <c r="J440" s="411">
        <f>'Σύνολο έργων  αναλυτικά'!J444</f>
        <v>0</v>
      </c>
      <c r="K440" s="410">
        <f>'Σύνολο έργων  αναλυτικά'!K444</f>
        <v>0</v>
      </c>
      <c r="L440" s="410">
        <f>'Σύνολο έργων  αναλυτικά'!L444</f>
        <v>1204141.69</v>
      </c>
      <c r="M440" s="410">
        <f>'Σύνολο έργων  αναλυτικά'!M444</f>
        <v>0</v>
      </c>
      <c r="N440" s="410">
        <f>'Σύνολο έργων  αναλυτικά'!N444</f>
        <v>0</v>
      </c>
      <c r="O440" s="412">
        <f>'Σύνολο έργων  αναλυτικά'!O444</f>
        <v>0</v>
      </c>
      <c r="P440" s="410">
        <f>'Σύνολο έργων  αναλυτικά'!P444</f>
        <v>70000</v>
      </c>
      <c r="Q440" s="413">
        <f>'Σύνολο έργων  αναλυτικά'!Q444</f>
        <v>1274141.69</v>
      </c>
      <c r="R440" s="413">
        <f>'Σύνολο έργων  αναλυτικά'!R444</f>
        <v>1100000</v>
      </c>
      <c r="S440" s="424">
        <f t="shared" si="21"/>
        <v>1274141.69</v>
      </c>
      <c r="T440" s="424">
        <f t="shared" si="22"/>
        <v>0</v>
      </c>
    </row>
    <row r="441" spans="1:20" s="6" customFormat="1" ht="40.5" customHeight="1" x14ac:dyDescent="0.25">
      <c r="A441" s="406">
        <f>'Σύνολο έργων  αναλυτικά'!A445</f>
        <v>439</v>
      </c>
      <c r="B441" s="407" t="str">
        <f>'Σύνολο έργων  αναλυτικά'!B445</f>
        <v>2040117-Ε.Υ.Δ. Ε.Π. ΠΕΡΙΦΕΡΕΙΑΣ ΙΟΝΙΩΝ ΝΗΣΩΝ</v>
      </c>
      <c r="C441" s="408" t="str">
        <f>'Σύνολο έργων  αναλυτικά'!C445</f>
        <v>40134053-ΔΗΜΟΣ ΛΕΥΚΑΔΑΣ</v>
      </c>
      <c r="D441" s="406">
        <f>'Σύνολο έργων  αναλυτικά'!D445</f>
        <v>5005071</v>
      </c>
      <c r="E441" s="408" t="str">
        <f>'Σύνολο έργων  αναλυτικά'!E445</f>
        <v>ΑΝΤΙΚΑΤΑΣΤΑΣΗ ΚΕΝΤΡΙΚΩΝ ΑΓΩΓΩΝ ΥΔΡΕΥΣΗΣ ΟΔΟΥ ΑΝΑΠΑΥΣΕΩΣ, ΠΕΡΙΟΧΗΣ ΑΓ. ΜΑΡΙΝΑΣ - ΑΓ. ΙΩΑΝΝΗ ΚΑΙ ΟΔΟΥ ΣΒΟΡΩΝΟΥ ΣΤΗ ΛΕΥΚΑΔΑ</v>
      </c>
      <c r="F441" s="407" t="str">
        <f>'Σύνολο έργων  αναλυτικά'!F445</f>
        <v xml:space="preserve">Ιονίων Νήσων </v>
      </c>
      <c r="G441" s="409">
        <f>'Σύνολο έργων  αναλυτικά'!G445</f>
        <v>198232.32000000001</v>
      </c>
      <c r="H441" s="410">
        <f>'Σύνολο έργων  αναλυτικά'!H445</f>
        <v>0</v>
      </c>
      <c r="I441" s="411">
        <f>'Σύνολο έργων  αναλυτικά'!I445</f>
        <v>0</v>
      </c>
      <c r="J441" s="411">
        <f>'Σύνολο έργων  αναλυτικά'!J445</f>
        <v>0</v>
      </c>
      <c r="K441" s="410">
        <f>'Σύνολο έργων  αναλυτικά'!K445</f>
        <v>0</v>
      </c>
      <c r="L441" s="410">
        <f>'Σύνολο έργων  αναλυτικά'!L445</f>
        <v>198232.32000000001</v>
      </c>
      <c r="M441" s="410">
        <f>'Σύνολο έργων  αναλυτικά'!M445</f>
        <v>0</v>
      </c>
      <c r="N441" s="410">
        <f>'Σύνολο έργων  αναλυτικά'!N445</f>
        <v>0</v>
      </c>
      <c r="O441" s="412">
        <f>'Σύνολο έργων  αναλυτικά'!O445</f>
        <v>0</v>
      </c>
      <c r="P441" s="410">
        <f>'Σύνολο έργων  αναλυτικά'!P445</f>
        <v>0</v>
      </c>
      <c r="Q441" s="413">
        <f>'Σύνολο έργων  αναλυτικά'!Q445</f>
        <v>198232.32000000001</v>
      </c>
      <c r="R441" s="413">
        <f>'Σύνολο έργων  αναλυτικά'!R445</f>
        <v>198000</v>
      </c>
      <c r="S441" s="424">
        <f t="shared" si="21"/>
        <v>198232.32000000001</v>
      </c>
      <c r="T441" s="424">
        <f t="shared" si="22"/>
        <v>0</v>
      </c>
    </row>
    <row r="442" spans="1:20" s="6" customFormat="1" ht="40.5" customHeight="1" x14ac:dyDescent="0.25">
      <c r="A442" s="406">
        <f>'Σύνολο έργων  αναλυτικά'!A446</f>
        <v>440</v>
      </c>
      <c r="B442" s="407" t="str">
        <f>'Σύνολο έργων  αναλυτικά'!B446</f>
        <v>2040117-Ε.Υ.Δ. Ε.Π. ΠΕΡΙΦΕΡΕΙΑΣ ΙΟΝΙΩΝ ΝΗΣΩΝ</v>
      </c>
      <c r="C442" s="408" t="str">
        <f>'Σύνολο έργων  αναλυτικά'!C446</f>
        <v>40134053-ΔΗΜΟΣ ΛΕΥΚΑΔΑΣ</v>
      </c>
      <c r="D442" s="406">
        <f>'Σύνολο έργων  αναλυτικά'!D446</f>
        <v>5005080</v>
      </c>
      <c r="E442" s="408" t="str">
        <f>'Σύνολο έργων  αναλυτικά'!E446</f>
        <v>ΕΝΙΣΧΥΣΗ ΥΔΡΕΥΣΗΣ ΝΗΣΩΝ ΚΑΛΑΜΟΥ- ΚΑΣΤΟΥ ΜΕ ΥΠΟΘΑΛΑΣΣΙΟ ΑΓΩΓΟ</v>
      </c>
      <c r="F442" s="407" t="str">
        <f>'Σύνολο έργων  αναλυτικά'!F446</f>
        <v xml:space="preserve">Ιονίων Νήσων </v>
      </c>
      <c r="G442" s="409">
        <f>'Σύνολο έργων  αναλυτικά'!G446</f>
        <v>233760.98</v>
      </c>
      <c r="H442" s="410">
        <f>'Σύνολο έργων  αναλυτικά'!H446</f>
        <v>0</v>
      </c>
      <c r="I442" s="411">
        <f>'Σύνολο έργων  αναλυτικά'!I446</f>
        <v>0</v>
      </c>
      <c r="J442" s="411">
        <f>'Σύνολο έργων  αναλυτικά'!J446</f>
        <v>203760.98</v>
      </c>
      <c r="K442" s="410">
        <f>'Σύνολο έργων  αναλυτικά'!K446</f>
        <v>0</v>
      </c>
      <c r="L442" s="410">
        <f>'Σύνολο έργων  αναλυτικά'!L446</f>
        <v>0</v>
      </c>
      <c r="M442" s="410">
        <f>'Σύνολο έργων  αναλυτικά'!M446</f>
        <v>0</v>
      </c>
      <c r="N442" s="410">
        <f>'Σύνολο έργων  αναλυτικά'!N446</f>
        <v>0</v>
      </c>
      <c r="O442" s="412">
        <f>'Σύνολο έργων  αναλυτικά'!O446</f>
        <v>0</v>
      </c>
      <c r="P442" s="410">
        <f>'Σύνολο έργων  αναλυτικά'!P446</f>
        <v>30000</v>
      </c>
      <c r="Q442" s="413">
        <f>'Σύνολο έργων  αναλυτικά'!Q446</f>
        <v>203760.98</v>
      </c>
      <c r="R442" s="413">
        <f>'Σύνολο έργων  αναλυτικά'!R446</f>
        <v>200000</v>
      </c>
      <c r="S442" s="424">
        <f t="shared" si="21"/>
        <v>233760.98</v>
      </c>
      <c r="T442" s="424">
        <f t="shared" si="22"/>
        <v>0</v>
      </c>
    </row>
    <row r="443" spans="1:20" s="6" customFormat="1" ht="40.5" customHeight="1" x14ac:dyDescent="0.25">
      <c r="A443" s="406">
        <f>'Σύνολο έργων  αναλυτικά'!A447</f>
        <v>441</v>
      </c>
      <c r="B443" s="407" t="str">
        <f>'Σύνολο έργων  αναλυτικά'!B447</f>
        <v>2040117-Ε.Υ.Δ. Ε.Π. ΠΕΡΙΦΕΡΕΙΑΣ ΙΟΝΙΩΝ ΝΗΣΩΝ</v>
      </c>
      <c r="C443" s="408" t="str">
        <f>'Σύνολο έργων  αναλυτικά'!C447</f>
        <v>4040603-ΔΕΥΑ  ΚΕΡΚΥΡΑΣ</v>
      </c>
      <c r="D443" s="406">
        <f>'Σύνολο έργων  αναλυτικά'!D447</f>
        <v>5006225</v>
      </c>
      <c r="E443" s="408" t="str">
        <f>'Σύνολο έργων  αναλυτικά'!E447</f>
        <v>ΑΝΤΙΚΑΤΑΣΤΑΣΗ ΕΣΩΤΕΡΙΚΟΥ ΔΙΚΤΥΟΥ ΥΔΡΕΥΣΗΣ ΛΕΥΚΙΜΜΗΣ ΣΤΗΝ ΚΕΡΚΥΡΑ</v>
      </c>
      <c r="F443" s="407" t="str">
        <f>'Σύνολο έργων  αναλυτικά'!F447</f>
        <v xml:space="preserve">Ιονίων Νήσων </v>
      </c>
      <c r="G443" s="409">
        <f>'Σύνολο έργων  αναλυτικά'!G447</f>
        <v>573200.11</v>
      </c>
      <c r="H443" s="410">
        <f>'Σύνολο έργων  αναλυτικά'!H447</f>
        <v>0</v>
      </c>
      <c r="I443" s="411">
        <f>'Σύνολο έργων  αναλυτικά'!I447</f>
        <v>0</v>
      </c>
      <c r="J443" s="411">
        <f>'Σύνολο έργων  αναλυτικά'!J447</f>
        <v>0</v>
      </c>
      <c r="K443" s="410">
        <f>'Σύνολο έργων  αναλυτικά'!K447</f>
        <v>0</v>
      </c>
      <c r="L443" s="410">
        <f>'Σύνολο έργων  αναλυτικά'!L447</f>
        <v>529200.11</v>
      </c>
      <c r="M443" s="410">
        <f>'Σύνολο έργων  αναλυτικά'!M447</f>
        <v>0</v>
      </c>
      <c r="N443" s="410">
        <f>'Σύνολο έργων  αναλυτικά'!N447</f>
        <v>0</v>
      </c>
      <c r="O443" s="412">
        <f>'Σύνολο έργων  αναλυτικά'!O447</f>
        <v>0</v>
      </c>
      <c r="P443" s="410">
        <f>'Σύνολο έργων  αναλυτικά'!P447</f>
        <v>44000</v>
      </c>
      <c r="Q443" s="413">
        <f>'Σύνολο έργων  αναλυτικά'!Q447</f>
        <v>502115.32820413302</v>
      </c>
      <c r="R443" s="413">
        <f>'Σύνολο έργων  αναλυτικά'!R447</f>
        <v>489477.04342571972</v>
      </c>
      <c r="S443" s="424">
        <f t="shared" si="21"/>
        <v>573200.11</v>
      </c>
      <c r="T443" s="424">
        <f t="shared" si="22"/>
        <v>0</v>
      </c>
    </row>
    <row r="444" spans="1:20" s="6" customFormat="1" ht="40.5" customHeight="1" x14ac:dyDescent="0.25">
      <c r="A444" s="406">
        <f>'Σύνολο έργων  αναλυτικά'!A448</f>
        <v>442</v>
      </c>
      <c r="B444" s="407" t="str">
        <f>'Σύνολο έργων  αναλυτικά'!B448</f>
        <v>2040117-Ε.Υ.Δ. Ε.Π. ΠΕΡΙΦΕΡΕΙΑΣ ΙΟΝΙΩΝ ΝΗΣΩΝ</v>
      </c>
      <c r="C444" s="408" t="str">
        <f>'Σύνολο έργων  αναλυτικά'!C448</f>
        <v>4040603-ΔΕΥΑ  ΚΕΡΚΥΡΑΣ</v>
      </c>
      <c r="D444" s="406">
        <f>'Σύνολο έργων  αναλυτικά'!D448</f>
        <v>5006226</v>
      </c>
      <c r="E444" s="408" t="str">
        <f>'Σύνολο έργων  αναλυτικά'!E448</f>
        <v xml:space="preserve">ΠΑΡΑΚΟΛΟΥΘΗΣΗ ΚΑΙ ΕΛΕΓΧΟΣ ΠΕΡΙΦΕΡΕΙΑΚΩΝ ΥΔΡΑΓΩΓΕΙΩΝ ΚΕΡΚΥΡΑΣ ΚΑΙ ΔΗΜΙΟΥΡΓΙΑ ΗΛΕΚΤΡΟΝΙΚΗΣ ΠΛΑΤΦΟΡΜΑΣ ΙΣΟΖΥΓΙΟΥ ΝΕΡΟΥ ΚΑΙ ΔΙΑΡΡΟΩΝ </v>
      </c>
      <c r="F444" s="407" t="str">
        <f>'Σύνολο έργων  αναλυτικά'!F448</f>
        <v xml:space="preserve">Ιονίων Νήσων </v>
      </c>
      <c r="G444" s="409">
        <f>'Σύνολο έργων  αναλυτικά'!G448</f>
        <v>1487596</v>
      </c>
      <c r="H444" s="410">
        <f>'Σύνολο έργων  αναλυτικά'!H448</f>
        <v>0</v>
      </c>
      <c r="I444" s="411">
        <f>'Σύνολο έργων  αναλυτικά'!I448</f>
        <v>0</v>
      </c>
      <c r="J444" s="411">
        <f>'Σύνολο έργων  αναλυτικά'!J448</f>
        <v>0</v>
      </c>
      <c r="K444" s="410">
        <f>'Σύνολο έργων  αναλυτικά'!K448</f>
        <v>0</v>
      </c>
      <c r="L444" s="410">
        <f>'Σύνολο έργων  αναλυτικά'!L448</f>
        <v>0</v>
      </c>
      <c r="M444" s="410">
        <f>'Σύνολο έργων  αναλυτικά'!M448</f>
        <v>1413196</v>
      </c>
      <c r="N444" s="410">
        <f>'Σύνολο έργων  αναλυτικά'!N448</f>
        <v>0</v>
      </c>
      <c r="O444" s="412">
        <f>'Σύνολο έργων  αναλυτικά'!O448</f>
        <v>0</v>
      </c>
      <c r="P444" s="410">
        <f>'Σύνολο έργων  αναλυτικά'!P448</f>
        <v>74400</v>
      </c>
      <c r="Q444" s="413">
        <f>'Σύνολο έργων  αναλυτικά'!Q448</f>
        <v>284768.86255487998</v>
      </c>
      <c r="R444" s="413">
        <f>'Σύνολο έργων  αναλυτικά'!R448</f>
        <v>700000</v>
      </c>
      <c r="S444" s="424">
        <f t="shared" si="21"/>
        <v>1487596</v>
      </c>
      <c r="T444" s="424">
        <f t="shared" si="22"/>
        <v>0</v>
      </c>
    </row>
    <row r="445" spans="1:20" s="6" customFormat="1" ht="40.5" customHeight="1" x14ac:dyDescent="0.25">
      <c r="A445" s="406">
        <f>'Σύνολο έργων  αναλυτικά'!A449</f>
        <v>443</v>
      </c>
      <c r="B445" s="407" t="str">
        <f>'Σύνολο έργων  αναλυτικά'!B449</f>
        <v>2040117-Ε.Υ.Δ. Ε.Π. ΠΕΡΙΦΕΡΕΙΑΣ ΙΟΝΙΩΝ ΝΗΣΩΝ</v>
      </c>
      <c r="C445" s="408" t="str">
        <f>'Σύνολο έργων  αναλυτικά'!C449</f>
        <v>4040601-ΔΕΥΑ  ΖΑΚΥΝΘΟΥ</v>
      </c>
      <c r="D445" s="406">
        <f>'Σύνολο έργων  αναλυτικά'!D449</f>
        <v>5007121</v>
      </c>
      <c r="E445" s="408" t="str">
        <f>'Σύνολο έργων  αναλυτικά'!E449</f>
        <v>ΕΓΚΑΤΑΣΤΑΣΗ ΣΥΣΤΗΜΑΤΩΝ ΤΗΛΕΜΕΤΡΙΑΣ, ΑΥΤΟΜΑΤΙΣΜΩΝ ΚΑΙ ΗΛΕΚΤΡΟΝΙΚΟΥ ΣΥΣΤΗΜΑΤΟΣ ΕΝΤΟΠΙΣΜΟΥ ΚΑΙ ΕΛΕΓΧΟΥ ΔΙΑΡΡΟΩΝ ΣΤΑ ΔΙΚΤΥΑ ΎΔΡΕΥΣΗΣ ΤΗΣ Δ.Ε.Υ.Α. ΖΑΚΥΝΘΟΥ</v>
      </c>
      <c r="F445" s="407" t="str">
        <f>'Σύνολο έργων  αναλυτικά'!F449</f>
        <v xml:space="preserve">Ιονίων Νήσων </v>
      </c>
      <c r="G445" s="409">
        <f>'Σύνολο έργων  αναλυτικά'!G449</f>
        <v>2195908.38</v>
      </c>
      <c r="H445" s="410">
        <f>'Σύνολο έργων  αναλυτικά'!H449</f>
        <v>0</v>
      </c>
      <c r="I445" s="411">
        <f>'Σύνολο έργων  αναλυτικά'!I449</f>
        <v>0</v>
      </c>
      <c r="J445" s="411">
        <f>'Σύνολο έργων  αναλυτικά'!J449</f>
        <v>0</v>
      </c>
      <c r="K445" s="410">
        <f>'Σύνολο έργων  αναλυτικά'!K449</f>
        <v>0</v>
      </c>
      <c r="L445" s="410">
        <f>'Σύνολο έργων  αναλυτικά'!L449</f>
        <v>0</v>
      </c>
      <c r="M445" s="410">
        <f>'Σύνολο έργων  αναλυτικά'!M449</f>
        <v>2195908.38</v>
      </c>
      <c r="N445" s="410">
        <f>'Σύνολο έργων  αναλυτικά'!N449</f>
        <v>0</v>
      </c>
      <c r="O445" s="412">
        <f>'Σύνολο έργων  αναλυτικά'!O449</f>
        <v>0</v>
      </c>
      <c r="P445" s="410">
        <f>'Σύνολο έργων  αναλυτικά'!P449</f>
        <v>0</v>
      </c>
      <c r="Q445" s="413">
        <f>'Σύνολο έργων  αναλυτικά'!Q449</f>
        <v>0</v>
      </c>
      <c r="R445" s="413">
        <f>'Σύνολο έργων  αναλυτικά'!R449</f>
        <v>1800000</v>
      </c>
      <c r="S445" s="424">
        <f t="shared" si="21"/>
        <v>2195908.38</v>
      </c>
      <c r="T445" s="424">
        <f t="shared" si="22"/>
        <v>0</v>
      </c>
    </row>
    <row r="446" spans="1:20" s="6" customFormat="1" ht="40.5" customHeight="1" x14ac:dyDescent="0.25">
      <c r="A446" s="406">
        <f>'Σύνολο έργων  αναλυτικά'!A450</f>
        <v>444</v>
      </c>
      <c r="B446" s="407" t="str">
        <f>'Σύνολο έργων  αναλυτικά'!B450</f>
        <v>2040117-Ε.Υ.Δ. Ε.Π. ΠΕΡΙΦΕΡΕΙΑΣ ΙΟΝΙΩΝ ΝΗΣΩΝ</v>
      </c>
      <c r="C446" s="408" t="str">
        <f>'Σύνολο έργων  αναλυτικά'!C450</f>
        <v>40134053-ΔΗΜΟΣ ΛΕΥΚΑΔΑΣ</v>
      </c>
      <c r="D446" s="406">
        <f>'Σύνολο έργων  αναλυτικά'!D450</f>
        <v>5028098</v>
      </c>
      <c r="E446" s="408" t="str">
        <f>'Σύνολο έργων  αναλυτικά'!E450</f>
        <v>Αναβάθμιση των υποδομών διαχείρισης πόσιμου ύδατος Δήμου Μεγανησίου</v>
      </c>
      <c r="F446" s="407" t="str">
        <f>'Σύνολο έργων  αναλυτικά'!F450</f>
        <v xml:space="preserve">Ιονίων Νήσων </v>
      </c>
      <c r="G446" s="409">
        <f>'Σύνολο έργων  αναλυτικά'!G450</f>
        <v>1997741.94</v>
      </c>
      <c r="H446" s="410">
        <f>'Σύνολο έργων  αναλυτικά'!H450</f>
        <v>0</v>
      </c>
      <c r="I446" s="411">
        <f>'Σύνολο έργων  αναλυτικά'!I450</f>
        <v>0</v>
      </c>
      <c r="J446" s="411">
        <f>'Σύνολο έργων  αναλυτικά'!J450</f>
        <v>467741.94</v>
      </c>
      <c r="K446" s="410">
        <f>'Σύνολο έργων  αναλυτικά'!K450</f>
        <v>0</v>
      </c>
      <c r="L446" s="410">
        <f>'Σύνολο έργων  αναλυτικά'!L450</f>
        <v>1500000</v>
      </c>
      <c r="M446" s="410">
        <f>'Σύνολο έργων  αναλυτικά'!M450</f>
        <v>0</v>
      </c>
      <c r="N446" s="410">
        <f>'Σύνολο έργων  αναλυτικά'!N450</f>
        <v>0</v>
      </c>
      <c r="O446" s="412">
        <f>'Σύνολο έργων  αναλυτικά'!O450</f>
        <v>0</v>
      </c>
      <c r="P446" s="410">
        <f>'Σύνολο έργων  αναλυτικά'!P450</f>
        <v>30000</v>
      </c>
      <c r="Q446" s="413">
        <f>'Σύνολο έργων  αναλυτικά'!Q450</f>
        <v>0</v>
      </c>
      <c r="R446" s="413">
        <f>'Σύνολο έργων  αναλυτικά'!R450</f>
        <v>1078780.6476</v>
      </c>
      <c r="S446" s="424">
        <f t="shared" si="21"/>
        <v>1997741.94</v>
      </c>
      <c r="T446" s="424">
        <f t="shared" si="22"/>
        <v>0</v>
      </c>
    </row>
    <row r="447" spans="1:20" s="6" customFormat="1" ht="40.5" customHeight="1" x14ac:dyDescent="0.25">
      <c r="A447" s="406">
        <f>'Σύνολο έργων  αναλυτικά'!A451</f>
        <v>445</v>
      </c>
      <c r="B447" s="407" t="str">
        <f>'Σύνολο έργων  αναλυτικά'!B451</f>
        <v>2040117-Ε.Υ.Δ. Ε.Π. ΠΕΡΙΦΕΡΕΙΑΣ ΙΟΝΙΩΝ ΝΗΣΩΝ</v>
      </c>
      <c r="C447" s="408" t="str">
        <f>'Σύνολο έργων  αναλυτικά'!C451</f>
        <v>40134053-ΔΗΜΟΣ ΛΕΥΚΑΔΑΣ</v>
      </c>
      <c r="D447" s="406">
        <f>'Σύνολο έργων  αναλυτικά'!D451</f>
        <v>5029288</v>
      </c>
      <c r="E447" s="408" t="str">
        <f>'Σύνολο έργων  αναλυτικά'!E451</f>
        <v>Αναβάθμιση των υποδομών διαχείρισης πόσιμου ύδατος Δήμου Λευκάδας</v>
      </c>
      <c r="F447" s="407" t="str">
        <f>'Σύνολο έργων  αναλυτικά'!F451</f>
        <v xml:space="preserve">Ιονίων Νήσων </v>
      </c>
      <c r="G447" s="409">
        <f>'Σύνολο έργων  αναλυτικά'!G451</f>
        <v>645161.29</v>
      </c>
      <c r="H447" s="410">
        <f>'Σύνολο έργων  αναλυτικά'!H451</f>
        <v>0</v>
      </c>
      <c r="I447" s="411">
        <f>'Σύνολο έργων  αναλυτικά'!I451</f>
        <v>0</v>
      </c>
      <c r="J447" s="411">
        <f>'Σύνολο έργων  αναλυτικά'!J451</f>
        <v>645161.29</v>
      </c>
      <c r="K447" s="410">
        <f>'Σύνολο έργων  αναλυτικά'!K451</f>
        <v>0</v>
      </c>
      <c r="L447" s="410">
        <f>'Σύνολο έργων  αναλυτικά'!L451</f>
        <v>0</v>
      </c>
      <c r="M447" s="410">
        <f>'Σύνολο έργων  αναλυτικά'!M451</f>
        <v>0</v>
      </c>
      <c r="N447" s="410">
        <f>'Σύνολο έργων  αναλυτικά'!N451</f>
        <v>0</v>
      </c>
      <c r="O447" s="412">
        <f>'Σύνολο έργων  αναλυτικά'!O451</f>
        <v>0</v>
      </c>
      <c r="P447" s="410">
        <f>'Σύνολο έργων  αναλυτικά'!P451</f>
        <v>0</v>
      </c>
      <c r="Q447" s="413">
        <f>'Σύνολο έργων  αναλυτικά'!Q451</f>
        <v>0</v>
      </c>
      <c r="R447" s="413">
        <f>'Σύνολο έργων  αναλυτικά'!R451</f>
        <v>348387.09660000005</v>
      </c>
      <c r="S447" s="424">
        <f t="shared" si="21"/>
        <v>645161.29</v>
      </c>
      <c r="T447" s="424">
        <f t="shared" si="22"/>
        <v>0</v>
      </c>
    </row>
    <row r="448" spans="1:20" s="6" customFormat="1" ht="40.5" customHeight="1" x14ac:dyDescent="0.25">
      <c r="A448" s="406">
        <f>'Σύνολο έργων  αναλυτικά'!A452</f>
        <v>446</v>
      </c>
      <c r="B448" s="407" t="str">
        <f>'Σύνολο έργων  αναλυτικά'!B452</f>
        <v>2040117-Ε.Υ.Δ. Ε.Π. ΠΕΡΙΦΕΡΕΙΑΣ ΙΟΝΙΩΝ ΝΗΣΩΝ</v>
      </c>
      <c r="C448" s="408" t="str">
        <f>'Σύνολο έργων  αναλυτικά'!C452</f>
        <v>4040603-ΔΕΥΑ  ΚΕΡΚΥΡΑΣ</v>
      </c>
      <c r="D448" s="406">
        <f>'Σύνολο έργων  αναλυτικά'!D452</f>
        <v>5029323</v>
      </c>
      <c r="E448" s="408" t="str">
        <f>'Σύνολο έργων  αναλυτικά'!E452</f>
        <v>ΑΝΤΙΚΑΤΆΣΤΑΣΗ ΚΕΝΤΡΙΚΟΎ ΑΓΩΓΟΎ ΎΔΡΕΥΣΗΣ  ΖΥΓΟΎ - ΝΗΣΑΚΊΟΥ  ( Στην Κέρκυρα)</v>
      </c>
      <c r="F448" s="407" t="str">
        <f>'Σύνολο έργων  αναλυτικά'!F452</f>
        <v xml:space="preserve">Ιονίων Νήσων </v>
      </c>
      <c r="G448" s="409">
        <f>'Σύνολο έργων  αναλυτικά'!G452</f>
        <v>528652</v>
      </c>
      <c r="H448" s="410">
        <f>'Σύνολο έργων  αναλυτικά'!H452</f>
        <v>0</v>
      </c>
      <c r="I448" s="411">
        <f>'Σύνολο έργων  αναλυτικά'!I452</f>
        <v>0</v>
      </c>
      <c r="J448" s="411">
        <f>'Σύνολο έργων  αναλυτικά'!J452</f>
        <v>510952</v>
      </c>
      <c r="K448" s="410">
        <f>'Σύνολο έργων  αναλυτικά'!K452</f>
        <v>0</v>
      </c>
      <c r="L448" s="410">
        <f>'Σύνολο έργων  αναλυτικά'!L452</f>
        <v>0</v>
      </c>
      <c r="M448" s="410">
        <f>'Σύνολο έργων  αναλυτικά'!M452</f>
        <v>0</v>
      </c>
      <c r="N448" s="410">
        <f>'Σύνολο έργων  αναλυτικά'!N452</f>
        <v>0</v>
      </c>
      <c r="O448" s="412">
        <f>'Σύνολο έργων  αναλυτικά'!O452</f>
        <v>0</v>
      </c>
      <c r="P448" s="410">
        <f>'Σύνολο έργων  αναλυτικά'!P452</f>
        <v>17700</v>
      </c>
      <c r="Q448" s="413">
        <f>'Σύνολο έργων  αναλυτικά'!Q452</f>
        <v>0</v>
      </c>
      <c r="R448" s="413">
        <f>'Σύνολο έργων  αναλυτικά'!R452</f>
        <v>282902.83020000003</v>
      </c>
      <c r="S448" s="424">
        <f t="shared" si="21"/>
        <v>528652</v>
      </c>
      <c r="T448" s="424">
        <f t="shared" si="22"/>
        <v>0</v>
      </c>
    </row>
    <row r="449" spans="1:20" s="6" customFormat="1" ht="40.5" customHeight="1" x14ac:dyDescent="0.25">
      <c r="A449" s="406">
        <f>'Σύνολο έργων  αναλυτικά'!A453</f>
        <v>447</v>
      </c>
      <c r="B449" s="407" t="str">
        <f>'Σύνολο έργων  αναλυτικά'!B453</f>
        <v>2040117-Ε.Υ.Δ. Ε.Π. ΠΕΡΙΦΕΡΕΙΑΣ ΙΟΝΙΩΝ ΝΗΣΩΝ</v>
      </c>
      <c r="C449" s="408" t="str">
        <f>'Σύνολο έργων  αναλυτικά'!C453</f>
        <v>4040603-ΔΕΥΑ  ΚΕΡΚΥΡΑΣ</v>
      </c>
      <c r="D449" s="406">
        <f>'Σύνολο έργων  αναλυτικά'!D453</f>
        <v>5029324</v>
      </c>
      <c r="E449" s="408" t="str">
        <f>'Σύνολο έργων  αναλυτικά'!E453</f>
        <v>ΑΝΤΙΚΑΤΆΣΤΑΣΗ ΕΣΩΤΕΡΙΚΟΎ ΔΙΚΤΎΟΥ ΎΔΡΕΥΣΗΣ ΆΦΡΑΣ ( Στην Κέρκυρα)</v>
      </c>
      <c r="F449" s="407" t="str">
        <f>'Σύνολο έργων  αναλυτικά'!F453</f>
        <v xml:space="preserve">Ιονίων Νήσων </v>
      </c>
      <c r="G449" s="409">
        <f>'Σύνολο έργων  αναλυτικά'!G453</f>
        <v>651609</v>
      </c>
      <c r="H449" s="410">
        <f>'Σύνολο έργων  αναλυτικά'!H453</f>
        <v>0</v>
      </c>
      <c r="I449" s="411">
        <f>'Σύνολο έργων  αναλυτικά'!I453</f>
        <v>0</v>
      </c>
      <c r="J449" s="411">
        <f>'Σύνολο έργων  αναλυτικά'!J453</f>
        <v>0</v>
      </c>
      <c r="K449" s="410">
        <f>'Σύνολο έργων  αναλυτικά'!K453</f>
        <v>0</v>
      </c>
      <c r="L449" s="410">
        <f>'Σύνολο έργων  αναλυτικά'!L453</f>
        <v>633909</v>
      </c>
      <c r="M449" s="410">
        <f>'Σύνολο έργων  αναλυτικά'!M453</f>
        <v>0</v>
      </c>
      <c r="N449" s="410">
        <f>'Σύνολο έργων  αναλυτικά'!N453</f>
        <v>0</v>
      </c>
      <c r="O449" s="412">
        <f>'Σύνολο έργων  αναλυτικά'!O453</f>
        <v>0</v>
      </c>
      <c r="P449" s="410">
        <f>'Σύνολο έργων  αναλυτικά'!P453</f>
        <v>17700</v>
      </c>
      <c r="Q449" s="413">
        <f>'Σύνολο έργων  αναλυτικά'!Q453</f>
        <v>0</v>
      </c>
      <c r="R449" s="413">
        <f>'Σύνολο έργων  αναλυτικά'!R453</f>
        <v>341383.16700000002</v>
      </c>
      <c r="S449" s="424">
        <f t="shared" si="21"/>
        <v>651609</v>
      </c>
      <c r="T449" s="424">
        <f t="shared" si="22"/>
        <v>0</v>
      </c>
    </row>
    <row r="450" spans="1:20" s="6" customFormat="1" ht="40.5" customHeight="1" x14ac:dyDescent="0.25">
      <c r="A450" s="406">
        <f>'Σύνολο έργων  αναλυτικά'!A454</f>
        <v>448</v>
      </c>
      <c r="B450" s="407" t="str">
        <f>'Σύνολο έργων  αναλυτικά'!B454</f>
        <v>2040117-Ε.Υ.Δ. Ε.Π. ΠΕΡΙΦΕΡΕΙΑΣ ΙΟΝΙΩΝ ΝΗΣΩΝ</v>
      </c>
      <c r="C450" s="408" t="str">
        <f>'Σύνολο έργων  αναλυτικά'!C454</f>
        <v>40114054-ΔΗΜΟΣ ΖΑΚΥΝΘΟΥ</v>
      </c>
      <c r="D450" s="406">
        <f>'Σύνολο έργων  αναλυτικά'!D454</f>
        <v>5029328</v>
      </c>
      <c r="E450" s="408" t="str">
        <f>'Σύνολο έργων  αναλυτικά'!E454</f>
        <v>Αντικατάσταση Κεντρικού Αγωγού Υδροδότησης πόλης Ζακύνθου ( Δεξαμενή Μπόχαλης - Οδός Φιλικών )</v>
      </c>
      <c r="F450" s="407" t="str">
        <f>'Σύνολο έργων  αναλυτικά'!F454</f>
        <v xml:space="preserve">Ιονίων Νήσων </v>
      </c>
      <c r="G450" s="409">
        <f>'Σύνολο έργων  αναλυτικά'!G454</f>
        <v>771500</v>
      </c>
      <c r="H450" s="410">
        <f>'Σύνολο έργων  αναλυτικά'!H454</f>
        <v>0</v>
      </c>
      <c r="I450" s="411">
        <f>'Σύνολο έργων  αναλυτικά'!I454</f>
        <v>0</v>
      </c>
      <c r="J450" s="411">
        <f>'Σύνολο έργων  αναλυτικά'!J454</f>
        <v>750000</v>
      </c>
      <c r="K450" s="410">
        <f>'Σύνολο έργων  αναλυτικά'!K454</f>
        <v>0</v>
      </c>
      <c r="L450" s="410">
        <f>'Σύνολο έργων  αναλυτικά'!L454</f>
        <v>0</v>
      </c>
      <c r="M450" s="410">
        <f>'Σύνολο έργων  αναλυτικά'!M454</f>
        <v>0</v>
      </c>
      <c r="N450" s="410">
        <f>'Σύνολο έργων  αναλυτικά'!N454</f>
        <v>0</v>
      </c>
      <c r="O450" s="412">
        <f>'Σύνολο έργων  αναλυτικά'!O454</f>
        <v>0</v>
      </c>
      <c r="P450" s="410">
        <f>'Σύνολο έργων  αναλυτικά'!P454</f>
        <v>21500</v>
      </c>
      <c r="Q450" s="413">
        <f>'Σύνολο έργων  αναλυτικά'!Q454</f>
        <v>0</v>
      </c>
      <c r="R450" s="413">
        <f>'Σύνολο έργων  αναλυτικά'!R454</f>
        <v>416610</v>
      </c>
      <c r="S450" s="424">
        <f t="shared" si="21"/>
        <v>771500</v>
      </c>
      <c r="T450" s="424">
        <f t="shared" si="22"/>
        <v>0</v>
      </c>
    </row>
    <row r="451" spans="1:20" s="6" customFormat="1" ht="40.5" customHeight="1" x14ac:dyDescent="0.25">
      <c r="A451" s="406">
        <f>'Σύνολο έργων  αναλυτικά'!A455</f>
        <v>449</v>
      </c>
      <c r="B451" s="407" t="str">
        <f>'Σύνολο έργων  αναλυτικά'!B455</f>
        <v>2040117-Ε.Υ.Δ. Ε.Π. ΠΕΡΙΦΕΡΕΙΑΣ ΙΟΝΙΩΝ ΝΗΣΩΝ</v>
      </c>
      <c r="C451" s="408" t="str">
        <f>'Σύνολο έργων  αναλυτικά'!C455</f>
        <v>40114054-ΔΗΜΟΣ ΖΑΚΥΝΘΟΥ</v>
      </c>
      <c r="D451" s="406">
        <f>'Σύνολο έργων  αναλυτικά'!D455</f>
        <v>5029349</v>
      </c>
      <c r="E451" s="408" t="str">
        <f>'Σύνολο έργων  αναλυτικά'!E455</f>
        <v>Αντικατάσταση τμήματος - επέκταση αγωγού υδροδότησης του κλάδου Αγία Μαρίνα - Λούχα - Γύρι - Άγιος Λέοντας</v>
      </c>
      <c r="F451" s="407" t="str">
        <f>'Σύνολο έργων  αναλυτικά'!F455</f>
        <v xml:space="preserve">Ιονίων Νήσων </v>
      </c>
      <c r="G451" s="409">
        <f>'Σύνολο έργων  αναλυτικά'!G455</f>
        <v>2082954</v>
      </c>
      <c r="H451" s="410">
        <f>'Σύνολο έργων  αναλυτικά'!H455</f>
        <v>0</v>
      </c>
      <c r="I451" s="411">
        <f>'Σύνολο έργων  αναλυτικά'!I455</f>
        <v>0</v>
      </c>
      <c r="J451" s="411">
        <f>'Σύνολο έργων  αναλυτικά'!J455</f>
        <v>1986000</v>
      </c>
      <c r="K451" s="410">
        <f>'Σύνολο έργων  αναλυτικά'!K455</f>
        <v>0</v>
      </c>
      <c r="L451" s="410">
        <f>'Σύνολο έργων  αναλυτικά'!L455</f>
        <v>0</v>
      </c>
      <c r="M451" s="410">
        <f>'Σύνολο έργων  αναλυτικά'!M455</f>
        <v>0</v>
      </c>
      <c r="N451" s="410">
        <f>'Σύνολο έργων  αναλυτικά'!N455</f>
        <v>0</v>
      </c>
      <c r="O451" s="412">
        <f>'Σύνολο έργων  αναλυτικά'!O455</f>
        <v>0</v>
      </c>
      <c r="P451" s="410">
        <f>'Σύνολο έργων  αναλυτικά'!P455</f>
        <v>96954</v>
      </c>
      <c r="Q451" s="413">
        <f>'Σύνολο έργων  αναλυτικά'!Q455</f>
        <v>0</v>
      </c>
      <c r="R451" s="413">
        <f>'Σύνολο έργων  αναλυτικά'!R455</f>
        <v>1124795.1599999999</v>
      </c>
      <c r="S451" s="424">
        <f t="shared" si="21"/>
        <v>2082954</v>
      </c>
      <c r="T451" s="424">
        <f t="shared" si="22"/>
        <v>0</v>
      </c>
    </row>
    <row r="452" spans="1:20" s="6" customFormat="1" ht="40.5" customHeight="1" x14ac:dyDescent="0.25">
      <c r="A452" s="406">
        <f>'Σύνολο έργων  αναλυτικά'!A456</f>
        <v>450</v>
      </c>
      <c r="B452" s="407" t="str">
        <f>'Σύνολο έργων  αναλυτικά'!B456</f>
        <v>2040117-Ε.Υ.Δ. Ε.Π. ΠΕΡΙΦΕΡΕΙΑΣ ΙΟΝΙΩΝ ΝΗΣΩΝ</v>
      </c>
      <c r="C452" s="408" t="str">
        <f>'Σύνολο έργων  αναλυτικά'!C456</f>
        <v>5091002-ΔΙΚΤΥΟ ΕΛΛΗΝΙΚΩΝ ΠΟΛΕΩΝ ΓΙΑ ΤΗΝ ΑΝΑΠΤΥΞΗ</v>
      </c>
      <c r="D452" s="406">
        <f>'Σύνολο έργων  αναλυτικά'!D456</f>
        <v>5029383</v>
      </c>
      <c r="E452" s="408" t="str">
        <f>'Σύνολο έργων  αναλυτικά'!E456</f>
        <v>ΠΡΟΜΗΘΕΙΑ ΚΑΙ ΕΓΚΑΤΑΣΤΑΣΗ ΟΛΟΚΛΗΡΩΜΕΝΟΥ ΣΥΣΤΗΜΑΤΟΣ ΕΛΕΓΧΟΥ ΔΙΑΡΡΟΩΝ ΚΑΙ ΕΓΚΑΤΑΣΤΑΣΕΩΝ ΤΟΥ ΔΙΚΤΥΟΥ ΥΔΡΕΥΣΗΣ ΤΟΥ ΔΗΜΟΥ ΠΑΞΩΝ</v>
      </c>
      <c r="F452" s="407" t="str">
        <f>'Σύνολο έργων  αναλυτικά'!F456</f>
        <v xml:space="preserve">Ιονίων Νήσων </v>
      </c>
      <c r="G452" s="409">
        <f>'Σύνολο έργων  αναλυτικά'!G456</f>
        <v>796112.26</v>
      </c>
      <c r="H452" s="410">
        <f>'Σύνολο έργων  αναλυτικά'!H456</f>
        <v>0</v>
      </c>
      <c r="I452" s="411">
        <f>'Σύνολο έργων  αναλυτικά'!I456</f>
        <v>0</v>
      </c>
      <c r="J452" s="411">
        <f>'Σύνολο έργων  αναλυτικά'!J456</f>
        <v>0</v>
      </c>
      <c r="K452" s="410">
        <f>'Σύνολο έργων  αναλυτικά'!K456</f>
        <v>0</v>
      </c>
      <c r="L452" s="410">
        <f>'Σύνολο έργων  αναλυτικά'!L456</f>
        <v>0</v>
      </c>
      <c r="M452" s="410">
        <f>'Σύνολο έργων  αναλυτικά'!M456</f>
        <v>796112.26</v>
      </c>
      <c r="N452" s="410">
        <f>'Σύνολο έργων  αναλυτικά'!N456</f>
        <v>0</v>
      </c>
      <c r="O452" s="412">
        <f>'Σύνολο έργων  αναλυτικά'!O456</f>
        <v>0</v>
      </c>
      <c r="P452" s="410">
        <f>'Σύνολο έργων  αναλυτικά'!P456</f>
        <v>0</v>
      </c>
      <c r="Q452" s="413">
        <f>'Σύνολο έργων  αναλυτικά'!Q456</f>
        <v>0</v>
      </c>
      <c r="R452" s="413">
        <f>'Σύνολο έργων  αναλυτικά'!R456</f>
        <v>429900.62039999996</v>
      </c>
      <c r="S452" s="424">
        <f t="shared" si="21"/>
        <v>796112.26</v>
      </c>
      <c r="T452" s="424">
        <f t="shared" si="22"/>
        <v>0</v>
      </c>
    </row>
    <row r="453" spans="1:20" s="6" customFormat="1" ht="40.5" customHeight="1" x14ac:dyDescent="0.25">
      <c r="A453" s="406">
        <f>'Σύνολο έργων  αναλυτικά'!A457</f>
        <v>451</v>
      </c>
      <c r="B453" s="407" t="str">
        <f>'Σύνολο έργων  αναλυτικά'!B457</f>
        <v>2040117-Ε.Υ.Δ. Ε.Π. ΠΕΡΙΦΕΡΕΙΑΣ ΙΟΝΙΩΝ ΝΗΣΩΝ</v>
      </c>
      <c r="C453" s="408" t="str">
        <f>'Σύνολο έργων  αναλυτικά'!C457</f>
        <v>4040603-ΔΕΥΑ  ΚΕΡΚΥΡΑΣ</v>
      </c>
      <c r="D453" s="406">
        <f>'Σύνολο έργων  αναλυτικά'!D457</f>
        <v>5037497</v>
      </c>
      <c r="E453" s="408" t="str">
        <f>'Σύνολο έργων  αναλυτικά'!E457</f>
        <v>ΣΥΝΤΑΞΗ ΓΕΝΙΚΟΥ ΣΧΕΔΙΟΥ  ΥΔΡΕΥΣΗΣ (MASTER PLAN) ΚΕΡΚΥΡΑΣ</v>
      </c>
      <c r="F453" s="407" t="str">
        <f>'Σύνολο έργων  αναλυτικά'!F457</f>
        <v xml:space="preserve">Ιονίων Νήσων </v>
      </c>
      <c r="G453" s="409">
        <f>'Σύνολο έργων  αναλυτικά'!G457</f>
        <v>58491.3</v>
      </c>
      <c r="H453" s="410">
        <f>'Σύνολο έργων  αναλυτικά'!H457</f>
        <v>0</v>
      </c>
      <c r="I453" s="411">
        <f>'Σύνολο έργων  αναλυτικά'!I457</f>
        <v>0</v>
      </c>
      <c r="J453" s="411">
        <f>'Σύνολο έργων  αναλυτικά'!J457</f>
        <v>0</v>
      </c>
      <c r="K453" s="410">
        <f>'Σύνολο έργων  αναλυτικά'!K457</f>
        <v>0</v>
      </c>
      <c r="L453" s="410">
        <f>'Σύνολο έργων  αναλυτικά'!L457</f>
        <v>0</v>
      </c>
      <c r="M453" s="410">
        <f>'Σύνολο έργων  αναλυτικά'!M457</f>
        <v>0</v>
      </c>
      <c r="N453" s="410">
        <f>'Σύνολο έργων  αναλυτικά'!N457</f>
        <v>58491.3</v>
      </c>
      <c r="O453" s="412">
        <f>'Σύνολο έργων  αναλυτικά'!O457</f>
        <v>0</v>
      </c>
      <c r="P453" s="410">
        <f>'Σύνολο έργων  αναλυτικά'!P457</f>
        <v>0</v>
      </c>
      <c r="Q453" s="413">
        <f>'Σύνολο έργων  αναλυτικά'!Q457</f>
        <v>0</v>
      </c>
      <c r="R453" s="413">
        <f>'Σύνολο έργων  αναλυτικά'!R457</f>
        <v>49300</v>
      </c>
      <c r="S453" s="424">
        <f t="shared" si="21"/>
        <v>58491.3</v>
      </c>
      <c r="T453" s="424">
        <f t="shared" si="22"/>
        <v>0</v>
      </c>
    </row>
    <row r="454" spans="1:20" s="6" customFormat="1" ht="40.5" customHeight="1" x14ac:dyDescent="0.25">
      <c r="A454" s="406">
        <f>'Σύνολο έργων  αναλυτικά'!A458</f>
        <v>452</v>
      </c>
      <c r="B454" s="407" t="str">
        <f>'Σύνολο έργων  αναλυτικά'!B458</f>
        <v>2040117-Ε.Υ.Δ. Ε.Π. ΠΕΡΙΦΕΡΕΙΑΣ ΙΟΝΙΩΝ ΝΗΣΩΝ</v>
      </c>
      <c r="C454" s="408" t="str">
        <f>'Σύνολο έργων  αναλυτικά'!C458</f>
        <v>4040603-ΔΕΥΑ  ΚΕΡΚΥΡΑΣ</v>
      </c>
      <c r="D454" s="406">
        <f>'Σύνολο έργων  αναλυτικά'!D458</f>
        <v>5037498</v>
      </c>
      <c r="E454" s="408" t="str">
        <f>'Σύνολο έργων  αναλυτικά'!E458</f>
        <v>ΥΛΟΠΟΙΗΣΗ ΣΧΕΔΙΟΥ ΑΣΦΑΛΕΙΑΣ ΝΕΡΟΥ ΚΕΡΚΥΡΑΣ</v>
      </c>
      <c r="F454" s="407" t="str">
        <f>'Σύνολο έργων  αναλυτικά'!F458</f>
        <v xml:space="preserve">Ιονίων Νήσων </v>
      </c>
      <c r="G454" s="409">
        <f>'Σύνολο έργων  αναλυτικά'!G458</f>
        <v>59109.35</v>
      </c>
      <c r="H454" s="410">
        <f>'Σύνολο έργων  αναλυτικά'!H458</f>
        <v>0</v>
      </c>
      <c r="I454" s="411">
        <f>'Σύνολο έργων  αναλυτικά'!I458</f>
        <v>0</v>
      </c>
      <c r="J454" s="411">
        <f>'Σύνολο έργων  αναλυτικά'!J458</f>
        <v>0</v>
      </c>
      <c r="K454" s="410">
        <f>'Σύνολο έργων  αναλυτικά'!K458</f>
        <v>0</v>
      </c>
      <c r="L454" s="410">
        <f>'Σύνολο έργων  αναλυτικά'!L458</f>
        <v>0</v>
      </c>
      <c r="M454" s="410">
        <f>'Σύνολο έργων  αναλυτικά'!M458</f>
        <v>0</v>
      </c>
      <c r="N454" s="410">
        <f>'Σύνολο έργων  αναλυτικά'!N458</f>
        <v>59109.35</v>
      </c>
      <c r="O454" s="412">
        <f>'Σύνολο έργων  αναλυτικά'!O458</f>
        <v>0</v>
      </c>
      <c r="P454" s="410">
        <f>'Σύνολο έργων  αναλυτικά'!P458</f>
        <v>0</v>
      </c>
      <c r="Q454" s="413">
        <f>'Σύνολο έργων  αναλυτικά'!Q458</f>
        <v>0</v>
      </c>
      <c r="R454" s="413">
        <f>'Σύνολο έργων  αναλυτικά'!R458</f>
        <v>50150</v>
      </c>
      <c r="S454" s="424">
        <f t="shared" si="21"/>
        <v>59109.35</v>
      </c>
      <c r="T454" s="424">
        <f t="shared" si="22"/>
        <v>0</v>
      </c>
    </row>
    <row r="455" spans="1:20" s="6" customFormat="1" ht="40.5" customHeight="1" x14ac:dyDescent="0.25">
      <c r="A455" s="406">
        <f>'Σύνολο έργων  αναλυτικά'!A459</f>
        <v>453</v>
      </c>
      <c r="B455" s="407" t="str">
        <f>'Σύνολο έργων  αναλυτικά'!B459</f>
        <v>2040117-Ε.Υ.Δ. Ε.Π. ΠΕΡΙΦΕΡΕΙΑΣ ΙΟΝΙΩΝ ΝΗΣΩΝ</v>
      </c>
      <c r="C455" s="408" t="str">
        <f>'Σύνολο έργων  αναλυτικά'!C459</f>
        <v>4041077-ΑΠΟΚΕΝΤΡΩΜΕΝΗ ΔΙΟΙΚΗΣΗ ΠΕΛΟΠΟΝΝΗΣΟΥ, ΔΥΤΙΚΗΣ ΕΛΛΑΔΑΣ &amp; ΙΟΝΙΟΥ</v>
      </c>
      <c r="D455" s="406">
        <f>'Σύνολο έργων  αναλυτικά'!D459</f>
        <v>5037502</v>
      </c>
      <c r="E455" s="408" t="str">
        <f>'Σύνολο έργων  αναλυτικά'!E459</f>
        <v>Οριοθέτηση Ζωνών Υφαλμύρινσης και Στρατηγικό Σχέδιο Αντιμετώπισης Φαιινομένων Λειψυδρίας και Ξηρασίας στις Λεκάνες Απορρροής Ποταμών Περιφέρειας Ιονίων Νήσων</v>
      </c>
      <c r="F455" s="407" t="str">
        <f>'Σύνολο έργων  αναλυτικά'!F459</f>
        <v xml:space="preserve">Ιονίων Νήσων </v>
      </c>
      <c r="G455" s="409">
        <f>'Σύνολο έργων  αναλυτικά'!G459</f>
        <v>1111541.3400000001</v>
      </c>
      <c r="H455" s="410">
        <f>'Σύνολο έργων  αναλυτικά'!H459</f>
        <v>0</v>
      </c>
      <c r="I455" s="411">
        <f>'Σύνολο έργων  αναλυτικά'!I459</f>
        <v>0</v>
      </c>
      <c r="J455" s="411">
        <f>'Σύνολο έργων  αναλυτικά'!J459</f>
        <v>0</v>
      </c>
      <c r="K455" s="410">
        <f>'Σύνολο έργων  αναλυτικά'!K459</f>
        <v>0</v>
      </c>
      <c r="L455" s="410">
        <f>'Σύνολο έργων  αναλυτικά'!L459</f>
        <v>0</v>
      </c>
      <c r="M455" s="410">
        <f>'Σύνολο έργων  αναλυτικά'!M459</f>
        <v>0</v>
      </c>
      <c r="N455" s="410">
        <f>'Σύνολο έργων  αναλυτικά'!N459</f>
        <v>1111541.3400000001</v>
      </c>
      <c r="O455" s="412">
        <f>'Σύνολο έργων  αναλυτικά'!O459</f>
        <v>0</v>
      </c>
      <c r="P455" s="410">
        <f>'Σύνολο έργων  αναλυτικά'!P459</f>
        <v>0</v>
      </c>
      <c r="Q455" s="413">
        <f>'Σύνολο έργων  αναλυτικά'!Q459</f>
        <v>0</v>
      </c>
      <c r="R455" s="413">
        <f>'Σύνολο έργων  αναλυτικά'!R459</f>
        <v>685195</v>
      </c>
      <c r="S455" s="424">
        <f t="shared" si="21"/>
        <v>1111541.3400000001</v>
      </c>
      <c r="T455" s="424">
        <f t="shared" si="22"/>
        <v>0</v>
      </c>
    </row>
    <row r="456" spans="1:20" s="6" customFormat="1" ht="40.5" customHeight="1" x14ac:dyDescent="0.25">
      <c r="A456" s="406">
        <f>'Σύνολο έργων  αναλυτικά'!A460</f>
        <v>454</v>
      </c>
      <c r="B456" s="407" t="str">
        <f>'Σύνολο έργων  αναλυτικά'!B460</f>
        <v>2040117-Ε.Υ.Δ. Ε.Π. ΠΕΡΙΦΕΡΕΙΑΣ ΙΟΝΙΩΝ ΝΗΣΩΝ</v>
      </c>
      <c r="C456" s="408" t="str">
        <f>'Σύνολο έργων  αναλυτικά'!C460</f>
        <v>4040601-ΔΕΥΑ  ΖΑΚΥΝΘΟΥ</v>
      </c>
      <c r="D456" s="406">
        <f>'Σύνολο έργων  αναλυτικά'!D460</f>
        <v>5037638</v>
      </c>
      <c r="E456" s="408" t="str">
        <f>'Σύνολο έργων  αναλυτικά'!E460</f>
        <v>ΜΕΤΡΑ ΒΕΛΤΙΣΤΗΣ ΔΙΑΧΕΙΡΙΣΗΣ ΥΔΑΤΩΝ ΚΑΙ ΠΑΡΑΚΟΛΟΥΘΗΣΗΣ ΠΟΙΟΤΗΤΑΣ ΝΕΡΟΥ ΓΙΑ ΤΟ ΔΗΜΟ ΖΑΚΥΝΘΟΥ</v>
      </c>
      <c r="F456" s="407" t="str">
        <f>'Σύνολο έργων  αναλυτικά'!F460</f>
        <v xml:space="preserve">Ιονίων Νήσων </v>
      </c>
      <c r="G456" s="409">
        <f>'Σύνολο έργων  αναλυτικά'!G460</f>
        <v>333753.49</v>
      </c>
      <c r="H456" s="410">
        <f>'Σύνολο έργων  αναλυτικά'!H460</f>
        <v>0</v>
      </c>
      <c r="I456" s="411">
        <f>'Σύνολο έργων  αναλυτικά'!I460</f>
        <v>0</v>
      </c>
      <c r="J456" s="411">
        <f>'Σύνολο έργων  αναλυτικά'!J460</f>
        <v>0</v>
      </c>
      <c r="K456" s="410">
        <f>'Σύνολο έργων  αναλυτικά'!K460</f>
        <v>0</v>
      </c>
      <c r="L456" s="410">
        <f>'Σύνολο έργων  αναλυτικά'!L460</f>
        <v>0</v>
      </c>
      <c r="M456" s="410">
        <f>'Σύνολο έργων  αναλυτικά'!M460</f>
        <v>0</v>
      </c>
      <c r="N456" s="410">
        <f>'Σύνολο έργων  αναλυτικά'!N460</f>
        <v>333753.49</v>
      </c>
      <c r="O456" s="412">
        <f>'Σύνολο έργων  αναλυτικά'!O460</f>
        <v>0</v>
      </c>
      <c r="P456" s="410">
        <f>'Σύνολο έργων  αναλυτικά'!P460</f>
        <v>0</v>
      </c>
      <c r="Q456" s="413">
        <f>'Σύνολο έργων  αναλυτικά'!Q460</f>
        <v>0</v>
      </c>
      <c r="R456" s="413">
        <f>'Σύνολο έργων  αναλυτικά'!R460</f>
        <v>270340.32689999999</v>
      </c>
      <c r="S456" s="424">
        <f t="shared" si="21"/>
        <v>333753.49</v>
      </c>
      <c r="T456" s="424">
        <f t="shared" si="22"/>
        <v>0</v>
      </c>
    </row>
    <row r="457" spans="1:20" s="6" customFormat="1" ht="40.5" customHeight="1" x14ac:dyDescent="0.25">
      <c r="A457" s="406">
        <f>'Σύνολο έργων  αναλυτικά'!A461</f>
        <v>455</v>
      </c>
      <c r="B457" s="407" t="str">
        <f>'Σύνολο έργων  αναλυτικά'!B461</f>
        <v>2040117-Ε.Υ.Δ. Ε.Π. ΠΕΡΙΦΕΡΕΙΑΣ ΙΟΝΙΩΝ ΝΗΣΩΝ</v>
      </c>
      <c r="C457" s="408" t="str">
        <f>'Σύνολο έργων  αναλυτικά'!C461</f>
        <v>4040603-ΔΕΥΑ  ΚΕΡΚΥΡΑΣ</v>
      </c>
      <c r="D457" s="406">
        <f>'Σύνολο έργων  αναλυτικά'!D461</f>
        <v>5038579</v>
      </c>
      <c r="E457" s="408" t="str">
        <f>'Σύνολο έργων  αναλυτικά'!E461</f>
        <v>Καθορισμός και οριοθέτηση ζωνών και μέτρων προστασίας σημείων υδροληψίας ύδατος, που προορίζεται για ανθρώπινη κατανάλωση από υπόγεια υδατικά συστήματα στην Κέρκυρα – Α’ Φάση</v>
      </c>
      <c r="F457" s="407" t="str">
        <f>'Σύνολο έργων  αναλυτικά'!F461</f>
        <v xml:space="preserve">Ιονίων Νήσων </v>
      </c>
      <c r="G457" s="409">
        <f>'Σύνολο έργων  αναλυτικά'!G461</f>
        <v>199066</v>
      </c>
      <c r="H457" s="410">
        <f>'Σύνολο έργων  αναλυτικά'!H461</f>
        <v>0</v>
      </c>
      <c r="I457" s="411">
        <f>'Σύνολο έργων  αναλυτικά'!I461</f>
        <v>0</v>
      </c>
      <c r="J457" s="411">
        <f>'Σύνολο έργων  αναλυτικά'!J461</f>
        <v>0</v>
      </c>
      <c r="K457" s="410">
        <f>'Σύνολο έργων  αναλυτικά'!K461</f>
        <v>0</v>
      </c>
      <c r="L457" s="410">
        <f>'Σύνολο έργων  αναλυτικά'!L461</f>
        <v>0</v>
      </c>
      <c r="M457" s="410">
        <f>'Σύνολο έργων  αναλυτικά'!M461</f>
        <v>0</v>
      </c>
      <c r="N457" s="410">
        <f>'Σύνολο έργων  αναλυτικά'!N461</f>
        <v>199066</v>
      </c>
      <c r="O457" s="412">
        <f>'Σύνολο έργων  αναλυτικά'!O461</f>
        <v>0</v>
      </c>
      <c r="P457" s="410">
        <f>'Σύνολο έργων  αναλυτικά'!P461</f>
        <v>0</v>
      </c>
      <c r="Q457" s="413">
        <f>'Σύνολο έργων  αναλυτικά'!Q461</f>
        <v>0</v>
      </c>
      <c r="R457" s="413">
        <f>'Σύνολο έργων  αναλυτικά'!R461</f>
        <v>161243.46</v>
      </c>
      <c r="S457" s="424">
        <f t="shared" si="21"/>
        <v>199066</v>
      </c>
      <c r="T457" s="424">
        <f t="shared" si="22"/>
        <v>0</v>
      </c>
    </row>
    <row r="458" spans="1:20" s="6" customFormat="1" ht="40.5" customHeight="1" x14ac:dyDescent="0.25">
      <c r="A458" s="406">
        <f>'Σύνολο έργων  αναλυτικά'!A462</f>
        <v>456</v>
      </c>
      <c r="B458" s="407" t="str">
        <f>'Σύνολο έργων  αναλυτικά'!B462</f>
        <v>2040117-Ε.Υ.Δ. Ε.Π. ΠΕΡΙΦΕΡΕΙΑΣ ΙΟΝΙΩΝ ΝΗΣΩΝ</v>
      </c>
      <c r="C458" s="408" t="str">
        <f>'Σύνολο έργων  αναλυτικά'!C462</f>
        <v>40134053-ΔΗΜΟΣ ΛΕΥΚΑΔΑΣ</v>
      </c>
      <c r="D458" s="406">
        <f>'Σύνολο έργων  αναλυτικά'!D462</f>
        <v>5038897</v>
      </c>
      <c r="E458" s="408" t="str">
        <f>'Σύνολο έργων  αναλυτικά'!E462</f>
        <v>ΕΦΑΡΜΟΓΗ ΜΕΤΡΩΝ ΒΕΛΤΙΣΤΗΣ ΔΙΑΧΕΙΡΙΣΗΣ ΥΔΑΤΩΝ ΔΗΜΟΥ ΛΕΥΚΑΔΑΣ</v>
      </c>
      <c r="F458" s="407" t="str">
        <f>'Σύνολο έργων  αναλυτικά'!F462</f>
        <v xml:space="preserve">Ιονίων Νήσων </v>
      </c>
      <c r="G458" s="409">
        <f>'Σύνολο έργων  αναλυτικά'!G462</f>
        <v>414062.14</v>
      </c>
      <c r="H458" s="410">
        <f>'Σύνολο έργων  αναλυτικά'!H462</f>
        <v>0</v>
      </c>
      <c r="I458" s="411">
        <f>'Σύνολο έργων  αναλυτικά'!I462</f>
        <v>0</v>
      </c>
      <c r="J458" s="411">
        <f>'Σύνολο έργων  αναλυτικά'!J462</f>
        <v>0</v>
      </c>
      <c r="K458" s="410">
        <f>'Σύνολο έργων  αναλυτικά'!K462</f>
        <v>0</v>
      </c>
      <c r="L458" s="410">
        <f>'Σύνολο έργων  αναλυτικά'!L462</f>
        <v>0</v>
      </c>
      <c r="M458" s="410">
        <f>'Σύνολο έργων  αναλυτικά'!M462</f>
        <v>0</v>
      </c>
      <c r="N458" s="410">
        <f>'Σύνολο έργων  αναλυτικά'!N462</f>
        <v>414062.14</v>
      </c>
      <c r="O458" s="412">
        <f>'Σύνολο έργων  αναλυτικά'!O462</f>
        <v>0</v>
      </c>
      <c r="P458" s="410">
        <f>'Σύνολο έργων  αναλυτικά'!P462</f>
        <v>0</v>
      </c>
      <c r="Q458" s="413">
        <f>'Σύνολο έργων  αναλυτικά'!Q462</f>
        <v>0</v>
      </c>
      <c r="R458" s="413">
        <f>'Σύνολο έργων  αναλυτικά'!R462</f>
        <v>335390.33340000006</v>
      </c>
      <c r="S458" s="424">
        <f t="shared" si="21"/>
        <v>414062.14</v>
      </c>
      <c r="T458" s="424">
        <f t="shared" si="22"/>
        <v>0</v>
      </c>
    </row>
    <row r="459" spans="1:20" s="6" customFormat="1" ht="40.5" customHeight="1" x14ac:dyDescent="0.25">
      <c r="A459" s="406">
        <f>'Σύνολο έργων  αναλυτικά'!A463</f>
        <v>457</v>
      </c>
      <c r="B459" s="407" t="str">
        <f>'Σύνολο έργων  αναλυτικά'!B463</f>
        <v>2040117-Ε.Υ.Δ. Ε.Π. ΠΕΡΙΦΕΡΕΙΑΣ ΙΟΝΙΩΝ ΝΗΣΩΝ</v>
      </c>
      <c r="C459" s="408" t="str">
        <f>'Σύνολο έργων  αναλυτικά'!C463</f>
        <v>40125088-ΔΗΜΟΣ ΚΕΦΑΛΟΝΙΑΣ</v>
      </c>
      <c r="D459" s="406">
        <f>'Σύνολο έργων  αναλυτικά'!D463</f>
        <v>5040178</v>
      </c>
      <c r="E459" s="408" t="str">
        <f>'Σύνολο έργων  αναλυτικά'!E463</f>
        <v>ΓΕΝΙΚΟΣ ΣΧΕΔΙΑΣΜΟΣ ΥΔΡΕΥΣΗΣ &amp; ΣΧΕΔΙΟ ΑΣΦΑΛΕΙΑΣ ΝΕΡΟΥ ΔΗΜΟΥ ΚΕΦΑΛΛΟΝΙΑΣ</v>
      </c>
      <c r="F459" s="407" t="str">
        <f>'Σύνολο έργων  αναλυτικά'!F463</f>
        <v xml:space="preserve">Ιονίων Νήσων </v>
      </c>
      <c r="G459" s="409">
        <f>'Σύνολο έργων  αναλυτικά'!G463</f>
        <v>199347.1</v>
      </c>
      <c r="H459" s="410">
        <f>'Σύνολο έργων  αναλυτικά'!H463</f>
        <v>0</v>
      </c>
      <c r="I459" s="411">
        <f>'Σύνολο έργων  αναλυτικά'!I463</f>
        <v>0</v>
      </c>
      <c r="J459" s="411">
        <f>'Σύνολο έργων  αναλυτικά'!J463</f>
        <v>0</v>
      </c>
      <c r="K459" s="410">
        <f>'Σύνολο έργων  αναλυτικά'!K463</f>
        <v>0</v>
      </c>
      <c r="L459" s="410">
        <f>'Σύνολο έργων  αναλυτικά'!L463</f>
        <v>0</v>
      </c>
      <c r="M459" s="410">
        <f>'Σύνολο έργων  αναλυτικά'!M463</f>
        <v>0</v>
      </c>
      <c r="N459" s="410">
        <f>'Σύνολο έργων  αναλυτικά'!N463</f>
        <v>199347.1</v>
      </c>
      <c r="O459" s="412">
        <f>'Σύνολο έργων  αναλυτικά'!O463</f>
        <v>0</v>
      </c>
      <c r="P459" s="410">
        <f>'Σύνολο έργων  αναλυτικά'!P463</f>
        <v>0</v>
      </c>
      <c r="Q459" s="413">
        <f>'Σύνολο έργων  αναλυτικά'!Q463</f>
        <v>0</v>
      </c>
      <c r="R459" s="413">
        <f>'Σύνολο έργων  αναλυτικά'!R463</f>
        <v>161471.15100000001</v>
      </c>
      <c r="S459" s="424">
        <f t="shared" si="21"/>
        <v>199347.1</v>
      </c>
      <c r="T459" s="424">
        <f t="shared" si="22"/>
        <v>0</v>
      </c>
    </row>
    <row r="460" spans="1:20" s="6" customFormat="1" ht="40.5" customHeight="1" x14ac:dyDescent="0.25">
      <c r="A460" s="406">
        <f>'Σύνολο έργων  αναλυτικά'!A464</f>
        <v>458</v>
      </c>
      <c r="B460" s="407" t="str">
        <f>'Σύνολο έργων  αναλυτικά'!B464</f>
        <v>ΑΝΤΩΝΗΣ ΤΡΙΤΣΗΣ</v>
      </c>
      <c r="C460" s="408" t="str">
        <f>'Σύνολο έργων  αναλυτικά'!C464</f>
        <v>ΔΗΜΟΣ ΦΥΛΗΣ</v>
      </c>
      <c r="D460" s="406">
        <f>'Σύνολο έργων  αναλυτικά'!D464</f>
        <v>0</v>
      </c>
      <c r="E460" s="408" t="str">
        <f>'Σύνολο έργων  αναλυτικά'!E464</f>
        <v>Προμήθεια, εγκατάσταση και θέση σε λειτουργία συστήματος βελτίωσης λειτουργίας των δικτύων ύδρευσης και μείωσης των απωλειών πόσιμου νερού του Δήμου Φυλής</v>
      </c>
      <c r="F460" s="407" t="str">
        <f>'Σύνολο έργων  αναλυτικά'!F464</f>
        <v xml:space="preserve">Αττικής </v>
      </c>
      <c r="G460" s="409">
        <f>'Σύνολο έργων  αναλυτικά'!G464</f>
        <v>2909331</v>
      </c>
      <c r="H460" s="410">
        <f>'Σύνολο έργων  αναλυτικά'!H464</f>
        <v>0</v>
      </c>
      <c r="I460" s="411">
        <f>'Σύνολο έργων  αναλυτικά'!I464</f>
        <v>0</v>
      </c>
      <c r="J460" s="411">
        <f>'Σύνολο έργων  αναλυτικά'!J464</f>
        <v>0</v>
      </c>
      <c r="K460" s="410">
        <f>'Σύνολο έργων  αναλυτικά'!K464</f>
        <v>0</v>
      </c>
      <c r="L460" s="410">
        <f>'Σύνολο έργων  αναλυτικά'!L464</f>
        <v>0</v>
      </c>
      <c r="M460" s="410">
        <f>'Σύνολο έργων  αναλυτικά'!M464</f>
        <v>2909331</v>
      </c>
      <c r="N460" s="410">
        <f>'Σύνολο έργων  αναλυτικά'!N464</f>
        <v>0</v>
      </c>
      <c r="O460" s="412">
        <f>'Σύνολο έργων  αναλυτικά'!O464</f>
        <v>0</v>
      </c>
      <c r="P460" s="410">
        <f>'Σύνολο έργων  αναλυτικά'!P464</f>
        <v>0</v>
      </c>
      <c r="Q460" s="413">
        <f>'Σύνολο έργων  αναλυτικά'!Q464</f>
        <v>2749988.9032258065</v>
      </c>
      <c r="R460" s="413">
        <f>'Σύνολο έργων  αναλυτικά'!R464</f>
        <v>2749988.9032258065</v>
      </c>
      <c r="S460" s="424">
        <f t="shared" si="21"/>
        <v>2909331</v>
      </c>
      <c r="T460" s="424">
        <f t="shared" si="22"/>
        <v>0</v>
      </c>
    </row>
    <row r="461" spans="1:20" s="6" customFormat="1" ht="40.5" customHeight="1" x14ac:dyDescent="0.25">
      <c r="A461" s="406">
        <f>'Σύνολο έργων  αναλυτικά'!A465</f>
        <v>459</v>
      </c>
      <c r="B461" s="407" t="str">
        <f>'Σύνολο έργων  αναλυτικά'!B465</f>
        <v>ΑΝΤΩΝΗΣ ΤΡΙΤΣΗΣ</v>
      </c>
      <c r="C461" s="408" t="str">
        <f>'Σύνολο έργων  αναλυτικά'!C465</f>
        <v>Δ.Ε.Υ.Α ΛΑΡΙΣΑΙΩΝ</v>
      </c>
      <c r="D461" s="406">
        <f>'Σύνολο έργων  αναλυτικά'!D465</f>
        <v>0</v>
      </c>
      <c r="E461" s="408" t="str">
        <f>'Σύνολο έργων  αναλυτικά'!E465</f>
        <v>Αντικατάσταση παλαιωμένων αγωγών-ενίσχυση διατομών στο δίκτυο ύδρευσης της πόλης της Λάρισας</v>
      </c>
      <c r="F461" s="407" t="str">
        <f>'Σύνολο έργων  αναλυτικά'!F465</f>
        <v xml:space="preserve">Θεσσαλίας </v>
      </c>
      <c r="G461" s="409">
        <f>'Σύνολο έργων  αναλυτικά'!G465</f>
        <v>3000000</v>
      </c>
      <c r="H461" s="410">
        <f>'Σύνολο έργων  αναλυτικά'!H465</f>
        <v>0</v>
      </c>
      <c r="I461" s="411">
        <f>'Σύνολο έργων  αναλυτικά'!I465</f>
        <v>0</v>
      </c>
      <c r="J461" s="411">
        <f>'Σύνολο έργων  αναλυτικά'!J465</f>
        <v>0</v>
      </c>
      <c r="K461" s="410">
        <f>'Σύνολο έργων  αναλυτικά'!K465</f>
        <v>0</v>
      </c>
      <c r="L461" s="410">
        <f>'Σύνολο έργων  αναλυτικά'!L465</f>
        <v>3000000</v>
      </c>
      <c r="M461" s="410">
        <f>'Σύνολο έργων  αναλυτικά'!M465</f>
        <v>0</v>
      </c>
      <c r="N461" s="410">
        <f>'Σύνολο έργων  αναλυτικά'!N465</f>
        <v>0</v>
      </c>
      <c r="O461" s="412">
        <f>'Σύνολο έργων  αναλυτικά'!O465</f>
        <v>0</v>
      </c>
      <c r="P461" s="410">
        <f>'Σύνολο έργων  αναλυτικά'!P465</f>
        <v>0</v>
      </c>
      <c r="Q461" s="413">
        <f>'Σύνολο έργων  αναλυτικά'!Q465</f>
        <v>3901290.17</v>
      </c>
      <c r="R461" s="413">
        <f>'Σύνολο έργων  αναλυτικά'!R465</f>
        <v>3000000</v>
      </c>
      <c r="S461" s="424">
        <f t="shared" si="21"/>
        <v>3000000</v>
      </c>
      <c r="T461" s="424">
        <f t="shared" si="22"/>
        <v>0</v>
      </c>
    </row>
    <row r="462" spans="1:20" s="6" customFormat="1" ht="40.5" customHeight="1" x14ac:dyDescent="0.25">
      <c r="A462" s="406">
        <f>'Σύνολο έργων  αναλυτικά'!A466</f>
        <v>460</v>
      </c>
      <c r="B462" s="407" t="str">
        <f>'Σύνολο έργων  αναλυτικά'!B466</f>
        <v>ΑΝΤΩΝΗΣ ΤΡΙΤΣΗΣ</v>
      </c>
      <c r="C462" s="408" t="str">
        <f>'Σύνολο έργων  αναλυτικά'!C466</f>
        <v>Δ.Ε.Υ.Α ΠΑΤΡΕΩΝ</v>
      </c>
      <c r="D462" s="406">
        <f>'Σύνολο έργων  αναλυτικά'!D466</f>
        <v>0</v>
      </c>
      <c r="E462" s="408" t="str">
        <f>'Σύνολο έργων  αναλυτικά'!E466</f>
        <v>Αντικατάσταση Δικτύου Ύδρευσης στις Περιοχές Προσφυγικά – Ψαροφάι – Ταραμπούρα</v>
      </c>
      <c r="F462" s="407" t="str">
        <f>'Σύνολο έργων  αναλυτικά'!F466</f>
        <v>Δυτικής Ελλάδας</v>
      </c>
      <c r="G462" s="409">
        <f>'Σύνολο έργων  αναλυτικά'!G466</f>
        <v>3000000</v>
      </c>
      <c r="H462" s="410">
        <f>'Σύνολο έργων  αναλυτικά'!H466</f>
        <v>0</v>
      </c>
      <c r="I462" s="411">
        <f>'Σύνολο έργων  αναλυτικά'!I466</f>
        <v>0</v>
      </c>
      <c r="J462" s="411">
        <f>'Σύνολο έργων  αναλυτικά'!J466</f>
        <v>0</v>
      </c>
      <c r="K462" s="410">
        <f>'Σύνολο έργων  αναλυτικά'!K466</f>
        <v>0</v>
      </c>
      <c r="L462" s="410">
        <f>'Σύνολο έργων  αναλυτικά'!L466</f>
        <v>0</v>
      </c>
      <c r="M462" s="410">
        <f>'Σύνολο έργων  αναλυτικά'!M466</f>
        <v>3000000</v>
      </c>
      <c r="N462" s="410">
        <f>'Σύνολο έργων  αναλυτικά'!N466</f>
        <v>0</v>
      </c>
      <c r="O462" s="412">
        <f>'Σύνολο έργων  αναλυτικά'!O466</f>
        <v>0</v>
      </c>
      <c r="P462" s="410">
        <f>'Σύνολο έργων  αναλυτικά'!P466</f>
        <v>0</v>
      </c>
      <c r="Q462" s="413">
        <f>'Σύνολο έργων  αναλυτικά'!Q466</f>
        <v>3351448.01</v>
      </c>
      <c r="R462" s="413">
        <f>'Σύνολο έργων  αναλυτικά'!R466</f>
        <v>3000000</v>
      </c>
      <c r="S462" s="424">
        <f t="shared" si="21"/>
        <v>3000000</v>
      </c>
      <c r="T462" s="424">
        <f t="shared" si="22"/>
        <v>0</v>
      </c>
    </row>
    <row r="463" spans="1:20" s="6" customFormat="1" ht="40.5" customHeight="1" x14ac:dyDescent="0.25">
      <c r="A463" s="406">
        <f>'Σύνολο έργων  αναλυτικά'!A467</f>
        <v>461</v>
      </c>
      <c r="B463" s="407" t="str">
        <f>'Σύνολο έργων  αναλυτικά'!B467</f>
        <v>ΑΝΤΩΝΗΣ ΤΡΙΤΣΗΣ</v>
      </c>
      <c r="C463" s="408" t="str">
        <f>'Σύνολο έργων  αναλυτικά'!C467</f>
        <v>Δ.Ε.Υ.Α ΚΩ</v>
      </c>
      <c r="D463" s="406">
        <f>'Σύνολο έργων  αναλυτικά'!D467</f>
        <v>0</v>
      </c>
      <c r="E463" s="408" t="str">
        <f>'Σύνολο έργων  αναλυτικά'!E467</f>
        <v>Αναβάθμιση υδρευτικού συστήματος για την εξασφάλιση επαρκούς ποσότητας και ποιότητας πόσιμου νερού στην περιοχή ευθύνης της ΔΕΥΑ Δήμου Κω</v>
      </c>
      <c r="F463" s="407" t="str">
        <f>'Σύνολο έργων  αναλυτικά'!F467</f>
        <v xml:space="preserve">Νοτίου Αιγαίου </v>
      </c>
      <c r="G463" s="409">
        <f>'Σύνολο έργων  αναλυτικά'!G467</f>
        <v>3251438</v>
      </c>
      <c r="H463" s="410">
        <f>'Σύνολο έργων  αναλυτικά'!H467</f>
        <v>453668</v>
      </c>
      <c r="I463" s="411">
        <f>'Σύνολο έργων  αναλυτικά'!I467</f>
        <v>0</v>
      </c>
      <c r="J463" s="411">
        <f>'Σύνολο έργων  αναλυτικά'!J467</f>
        <v>0</v>
      </c>
      <c r="K463" s="410">
        <f>'Σύνολο έργων  αναλυτικά'!K467</f>
        <v>0</v>
      </c>
      <c r="L463" s="410">
        <f>'Σύνολο έργων  αναλυτικά'!L467</f>
        <v>0</v>
      </c>
      <c r="M463" s="410">
        <f>'Σύνολο έργων  αναλυτικά'!M467</f>
        <v>2747770</v>
      </c>
      <c r="N463" s="410">
        <f>'Σύνολο έργων  αναλυτικά'!N467</f>
        <v>0</v>
      </c>
      <c r="O463" s="412">
        <f>'Σύνολο έργων  αναλυτικά'!O467</f>
        <v>0</v>
      </c>
      <c r="P463" s="410">
        <f>'Σύνολο έργων  αναλυτικά'!P467</f>
        <v>50000</v>
      </c>
      <c r="Q463" s="413">
        <f>'Σύνολο έργων  αναλυτικά'!Q467</f>
        <v>3201438.21</v>
      </c>
      <c r="R463" s="413">
        <f>'Σύνολο έργων  αναλυτικά'!R467</f>
        <v>3000000</v>
      </c>
      <c r="S463" s="424">
        <f t="shared" si="21"/>
        <v>3251438</v>
      </c>
      <c r="T463" s="424">
        <f t="shared" si="22"/>
        <v>0</v>
      </c>
    </row>
    <row r="464" spans="1:20" s="6" customFormat="1" ht="40.5" customHeight="1" x14ac:dyDescent="0.25">
      <c r="A464" s="406">
        <f>'Σύνολο έργων  αναλυτικά'!A468</f>
        <v>462</v>
      </c>
      <c r="B464" s="407" t="str">
        <f>'Σύνολο έργων  αναλυτικά'!B468</f>
        <v>ΑΝΤΩΝΗΣ ΤΡΙΤΣΗΣ</v>
      </c>
      <c r="C464" s="408" t="str">
        <f>'Σύνολο έργων  αναλυτικά'!C468</f>
        <v>ΔΗΜΟΣ ΝΕΑΣ ΠΡΟΠΟΝΤΙΔΑΣ</v>
      </c>
      <c r="D464" s="406">
        <f>'Σύνολο έργων  αναλυτικά'!D468</f>
        <v>0</v>
      </c>
      <c r="E464" s="408" t="str">
        <f>'Σύνολο έργων  αναλυτικά'!E468</f>
        <v>Ανορύξεις - Αξιοποιήσεις υδρευτικών γεωτρήσεων Δ.Ε. Καλλικράτειας του Δήμου Νέας Προποντίδας</v>
      </c>
      <c r="F464" s="407" t="str">
        <f>'Σύνολο έργων  αναλυτικά'!F468</f>
        <v xml:space="preserve">Κεντρικής Μακεδονίας </v>
      </c>
      <c r="G464" s="409">
        <f>'Σύνολο έργων  αναλυτικά'!G468</f>
        <v>3000000</v>
      </c>
      <c r="H464" s="410">
        <f>'Σύνολο έργων  αναλυτικά'!H468</f>
        <v>2675000</v>
      </c>
      <c r="I464" s="411">
        <f>'Σύνολο έργων  αναλυτικά'!I468</f>
        <v>0</v>
      </c>
      <c r="J464" s="411">
        <f>'Σύνολο έργων  αναλυτικά'!J468</f>
        <v>0</v>
      </c>
      <c r="K464" s="410">
        <f>'Σύνολο έργων  αναλυτικά'!K468</f>
        <v>0</v>
      </c>
      <c r="L464" s="410">
        <f>'Σύνολο έργων  αναλυτικά'!L468</f>
        <v>0</v>
      </c>
      <c r="M464" s="410">
        <f>'Σύνολο έργων  αναλυτικά'!M468</f>
        <v>0</v>
      </c>
      <c r="N464" s="410">
        <f>'Σύνολο έργων  αναλυτικά'!N468</f>
        <v>0</v>
      </c>
      <c r="O464" s="412">
        <f>'Σύνολο έργων  αναλυτικά'!O468</f>
        <v>0</v>
      </c>
      <c r="P464" s="410">
        <f>'Σύνολο έργων  αναλυτικά'!P468</f>
        <v>325000</v>
      </c>
      <c r="Q464" s="413">
        <f>'Σύνολο έργων  αναλυτικά'!Q468</f>
        <v>2965730.53</v>
      </c>
      <c r="R464" s="413">
        <f>'Σύνολο έργων  αναλυτικά'!R468</f>
        <v>3000000</v>
      </c>
      <c r="S464" s="424">
        <f t="shared" si="21"/>
        <v>3000000</v>
      </c>
      <c r="T464" s="424">
        <f t="shared" si="22"/>
        <v>0</v>
      </c>
    </row>
    <row r="465" spans="1:20" s="6" customFormat="1" ht="40.5" customHeight="1" x14ac:dyDescent="0.25">
      <c r="A465" s="406">
        <f>'Σύνολο έργων  αναλυτικά'!A469</f>
        <v>463</v>
      </c>
      <c r="B465" s="407" t="str">
        <f>'Σύνολο έργων  αναλυτικά'!B469</f>
        <v>ΑΝΤΩΝΗΣ ΤΡΙΤΣΗΣ</v>
      </c>
      <c r="C465" s="408" t="str">
        <f>'Σύνολο έργων  αναλυτικά'!C469</f>
        <v>Δ.Ε.Υ.Α ΘΗΡΑΣ ΚΥΚΛ.</v>
      </c>
      <c r="D465" s="406">
        <f>'Σύνολο έργων  αναλυτικά'!D469</f>
        <v>0</v>
      </c>
      <c r="E465" s="408" t="str">
        <f>'Σύνολο έργων  αναλυτικά'!E469</f>
        <v>Σύστημα διαχείρισης και τηλεεποπτείας υδρευτικού δικτύου Δήμου Θήρας</v>
      </c>
      <c r="F465" s="407" t="str">
        <f>'Σύνολο έργων  αναλυτικά'!F469</f>
        <v xml:space="preserve">Νοτίου Αιγαίου </v>
      </c>
      <c r="G465" s="409">
        <f>'Σύνολο έργων  αναλυτικά'!G469</f>
        <v>2999621</v>
      </c>
      <c r="H465" s="410">
        <f>'Σύνολο έργων  αναλυτικά'!H469</f>
        <v>0</v>
      </c>
      <c r="I465" s="411">
        <f>'Σύνολο έργων  αναλυτικά'!I469</f>
        <v>0</v>
      </c>
      <c r="J465" s="411">
        <f>'Σύνολο έργων  αναλυτικά'!J469</f>
        <v>0</v>
      </c>
      <c r="K465" s="410">
        <f>'Σύνολο έργων  αναλυτικά'!K469</f>
        <v>0</v>
      </c>
      <c r="L465" s="410">
        <f>'Σύνολο έργων  αναλυτικά'!L469</f>
        <v>0</v>
      </c>
      <c r="M465" s="410">
        <f>'Σύνολο έργων  αναλυτικά'!M469</f>
        <v>2999621</v>
      </c>
      <c r="N465" s="410">
        <f>'Σύνολο έργων  αναλυτικά'!N469</f>
        <v>0</v>
      </c>
      <c r="O465" s="412">
        <f>'Σύνολο έργων  αναλυτικά'!O469</f>
        <v>0</v>
      </c>
      <c r="P465" s="410">
        <f>'Σύνολο έργων  αναλυτικά'!P469</f>
        <v>0</v>
      </c>
      <c r="Q465" s="413">
        <f>'Σύνολο έργων  αναλυτικά'!Q469</f>
        <v>3607944.14</v>
      </c>
      <c r="R465" s="413">
        <f>'Σύνολο έργων  αναλυτικά'!R469</f>
        <v>2999621</v>
      </c>
      <c r="S465" s="424">
        <f t="shared" si="21"/>
        <v>2999621</v>
      </c>
      <c r="T465" s="424">
        <f t="shared" si="22"/>
        <v>0</v>
      </c>
    </row>
    <row r="466" spans="1:20" s="6" customFormat="1" ht="40.5" customHeight="1" x14ac:dyDescent="0.25">
      <c r="A466" s="406">
        <f>'Σύνολο έργων  αναλυτικά'!A470</f>
        <v>464</v>
      </c>
      <c r="B466" s="407" t="str">
        <f>'Σύνολο έργων  αναλυτικά'!B470</f>
        <v>ΑΝΤΩΝΗΣ ΤΡΙΤΣΗΣ</v>
      </c>
      <c r="C466" s="408" t="str">
        <f>'Σύνολο έργων  αναλυτικά'!C470</f>
        <v>Δ.Ε.Υ.Α ΚΟΖΑΝΗΣ</v>
      </c>
      <c r="D466" s="406">
        <f>'Σύνολο έργων  αναλυτικά'!D470</f>
        <v>0</v>
      </c>
      <c r="E466" s="408" t="str">
        <f>'Σύνολο έργων  αναλυτικά'!E470</f>
        <v>Νέο εξωτερικό δίκτυο ύδρευσης οικισμών ΔΕ Ελλησπόντου Δήμου Κοζάνης</v>
      </c>
      <c r="F466" s="407" t="str">
        <f>'Σύνολο έργων  αναλυτικά'!F470</f>
        <v xml:space="preserve">Δυτικής Μακεδονίας </v>
      </c>
      <c r="G466" s="409">
        <f>'Σύνολο έργων  αναλυτικά'!G470</f>
        <v>2918749.89</v>
      </c>
      <c r="H466" s="410">
        <f>'Σύνολο έργων  αναλυτικά'!H470</f>
        <v>0</v>
      </c>
      <c r="I466" s="411">
        <f>'Σύνολο έργων  αναλυτικά'!I470</f>
        <v>0</v>
      </c>
      <c r="J466" s="411">
        <f>'Σύνολο έργων  αναλυτικά'!J470</f>
        <v>2918749.89</v>
      </c>
      <c r="K466" s="410">
        <f>'Σύνολο έργων  αναλυτικά'!K470</f>
        <v>0</v>
      </c>
      <c r="L466" s="410">
        <f>'Σύνολο έργων  αναλυτικά'!L470</f>
        <v>0</v>
      </c>
      <c r="M466" s="410">
        <f>'Σύνολο έργων  αναλυτικά'!M470</f>
        <v>0</v>
      </c>
      <c r="N466" s="410">
        <f>'Σύνολο έργων  αναλυτικά'!N470</f>
        <v>0</v>
      </c>
      <c r="O466" s="412">
        <f>'Σύνολο έργων  αναλυτικά'!O470</f>
        <v>0</v>
      </c>
      <c r="P466" s="410">
        <f>'Σύνολο έργων  αναλυτικά'!P470</f>
        <v>0</v>
      </c>
      <c r="Q466" s="413">
        <f>'Σύνολο έργων  αναλυτικά'!Q470</f>
        <v>2918749.89</v>
      </c>
      <c r="R466" s="413">
        <f>'Σύνολο έργων  αναλυτικά'!R470</f>
        <v>2918749.89</v>
      </c>
      <c r="S466" s="424">
        <f t="shared" si="21"/>
        <v>2918749.89</v>
      </c>
      <c r="T466" s="424">
        <f t="shared" si="22"/>
        <v>0</v>
      </c>
    </row>
    <row r="467" spans="1:20" s="6" customFormat="1" ht="40.5" customHeight="1" x14ac:dyDescent="0.25">
      <c r="A467" s="406">
        <f>'Σύνολο έργων  αναλυτικά'!A471</f>
        <v>465</v>
      </c>
      <c r="B467" s="407" t="str">
        <f>'Σύνολο έργων  αναλυτικά'!B471</f>
        <v>ΑΝΤΩΝΗΣ ΤΡΙΤΣΗΣ</v>
      </c>
      <c r="C467" s="408" t="str">
        <f>'Σύνολο έργων  αναλυτικά'!C471</f>
        <v>ΔΗΜΟΣ ΣΠΑΤΩΝ - ΑΡΤΕΜΙΔΟΣ</v>
      </c>
      <c r="D467" s="406">
        <f>'Σύνολο έργων  αναλυτικά'!D471</f>
        <v>0</v>
      </c>
      <c r="E467" s="408" t="str">
        <f>'Σύνολο έργων  αναλυτικά'!E471</f>
        <v>Προμήθεια και εγκατάσταση συστήματος ελέγχου διαρροών σε υφιστάμενα δίκτυα μεταφοράς και διανομής νερού του Δήμου Σπάτων Αρτέμιδας</v>
      </c>
      <c r="F467" s="407" t="str">
        <f>'Σύνολο έργων  αναλυτικά'!F471</f>
        <v xml:space="preserve">Αττικής </v>
      </c>
      <c r="G467" s="409">
        <f>'Σύνολο έργων  αναλυτικά'!G471</f>
        <v>3720000</v>
      </c>
      <c r="H467" s="410">
        <f>'Σύνολο έργων  αναλυτικά'!H471</f>
        <v>0</v>
      </c>
      <c r="I467" s="411">
        <f>'Σύνολο έργων  αναλυτικά'!I471</f>
        <v>0</v>
      </c>
      <c r="J467" s="411">
        <f>'Σύνολο έργων  αναλυτικά'!J471</f>
        <v>0</v>
      </c>
      <c r="K467" s="410">
        <f>'Σύνολο έργων  αναλυτικά'!K471</f>
        <v>0</v>
      </c>
      <c r="L467" s="410">
        <f>'Σύνολο έργων  αναλυτικά'!L471</f>
        <v>0</v>
      </c>
      <c r="M467" s="410">
        <f>'Σύνολο έργων  αναλυτικά'!M471</f>
        <v>3720000</v>
      </c>
      <c r="N467" s="410">
        <f>'Σύνολο έργων  αναλυτικά'!N471</f>
        <v>0</v>
      </c>
      <c r="O467" s="412">
        <f>'Σύνολο έργων  αναλυτικά'!O471</f>
        <v>0</v>
      </c>
      <c r="P467" s="410">
        <f>'Σύνολο έργων  αναλυτικά'!P471</f>
        <v>0</v>
      </c>
      <c r="Q467" s="413">
        <f>'Σύνολο έργων  αναλυτικά'!Q471</f>
        <v>2877770</v>
      </c>
      <c r="R467" s="413">
        <f>'Σύνολο έργων  αναλυτικά'!R471</f>
        <v>2877770</v>
      </c>
      <c r="S467" s="424">
        <f t="shared" si="21"/>
        <v>3720000</v>
      </c>
      <c r="T467" s="424">
        <f t="shared" si="22"/>
        <v>0</v>
      </c>
    </row>
    <row r="468" spans="1:20" s="6" customFormat="1" ht="40.5" customHeight="1" x14ac:dyDescent="0.25">
      <c r="A468" s="406">
        <f>'Σύνολο έργων  αναλυτικά'!A472</f>
        <v>466</v>
      </c>
      <c r="B468" s="407" t="str">
        <f>'Σύνολο έργων  αναλυτικά'!B472</f>
        <v>ΑΝΤΩΝΗΣ ΤΡΙΤΣΗΣ</v>
      </c>
      <c r="C468" s="408" t="str">
        <f>'Σύνολο έργων  αναλυτικά'!C472</f>
        <v>Δ.Ε.Υ.Α ΛΑΥΡΕΩΤΙΚΗΣ (ΤΗΛ)</v>
      </c>
      <c r="D468" s="406">
        <f>'Σύνολο έργων  αναλυτικά'!D472</f>
        <v>0</v>
      </c>
      <c r="E468" s="408" t="str">
        <f>'Σύνολο έργων  αναλυτικά'!E472</f>
        <v>Προμήθεια και εγκατάσταση εξοπλισμού ελέγχου των υδραυλικών λειτουργικών παραμέτρων σε επιλεγμένες ζώνες των εσωτερικών δικτύων υδροδότησης της περιοχής ευθύνης της Δ.Ε.Υ.Α.ΤΗ.Λ. στο Δήμο Λαυρεωτικής</v>
      </c>
      <c r="F468" s="407" t="str">
        <f>'Σύνολο έργων  αναλυτικά'!F472</f>
        <v xml:space="preserve">Αττικής </v>
      </c>
      <c r="G468" s="409">
        <f>'Σύνολο έργων  αναλυτικά'!G472</f>
        <v>2849770</v>
      </c>
      <c r="H468" s="410">
        <f>'Σύνολο έργων  αναλυτικά'!H472</f>
        <v>0</v>
      </c>
      <c r="I468" s="411">
        <f>'Σύνολο έργων  αναλυτικά'!I472</f>
        <v>0</v>
      </c>
      <c r="J468" s="411">
        <f>'Σύνολο έργων  αναλυτικά'!J472</f>
        <v>0</v>
      </c>
      <c r="K468" s="410">
        <f>'Σύνολο έργων  αναλυτικά'!K472</f>
        <v>0</v>
      </c>
      <c r="L468" s="410">
        <f>'Σύνολο έργων  αναλυτικά'!L472</f>
        <v>0</v>
      </c>
      <c r="M468" s="410">
        <f>'Σύνολο έργων  αναλυτικά'!M472</f>
        <v>2849770</v>
      </c>
      <c r="N468" s="410">
        <f>'Σύνολο έργων  αναλυτικά'!N472</f>
        <v>0</v>
      </c>
      <c r="O468" s="412">
        <f>'Σύνολο έργων  αναλυτικά'!O472</f>
        <v>0</v>
      </c>
      <c r="P468" s="410">
        <f>'Σύνολο έργων  αναλυτικά'!P472</f>
        <v>0</v>
      </c>
      <c r="Q468" s="413">
        <f>'Σύνολο έργων  αναλυτικά'!Q472</f>
        <v>2849770</v>
      </c>
      <c r="R468" s="413">
        <f>'Σύνολο έργων  αναλυτικά'!R472</f>
        <v>2849770</v>
      </c>
      <c r="S468" s="424">
        <f t="shared" si="21"/>
        <v>2849770</v>
      </c>
      <c r="T468" s="424">
        <f t="shared" si="22"/>
        <v>0</v>
      </c>
    </row>
    <row r="469" spans="1:20" s="6" customFormat="1" ht="40.5" customHeight="1" x14ac:dyDescent="0.25">
      <c r="A469" s="406">
        <f>'Σύνολο έργων  αναλυτικά'!A473</f>
        <v>467</v>
      </c>
      <c r="B469" s="407" t="str">
        <f>'Σύνολο έργων  αναλυτικά'!B473</f>
        <v>ΑΝΤΩΝΗΣ ΤΡΙΤΣΗΣ</v>
      </c>
      <c r="C469" s="408" t="str">
        <f>'Σύνολο έργων  αναλυτικά'!C473</f>
        <v>ΔΗΜΟΣ ΣΑΡΩΝΙΚΟΥ</v>
      </c>
      <c r="D469" s="406">
        <f>'Σύνολο έργων  αναλυτικά'!D473</f>
        <v>0</v>
      </c>
      <c r="E469" s="408" t="str">
        <f>'Σύνολο έργων  αναλυτικά'!E473</f>
        <v>Προμήθεια, εγκατάσταση και θέση σε λειτουργία συστήματος τηλεελέγχου-τηλεχειρισμού και ανίχνευσης διαρροών μετρητικών διατάξεων κατανάλωσης των δικτύων ύδρευσης Δήμου Σαρωνικού</v>
      </c>
      <c r="F469" s="407" t="str">
        <f>'Σύνολο έργων  αναλυτικά'!F473</f>
        <v xml:space="preserve">Αττικής </v>
      </c>
      <c r="G469" s="409">
        <f>'Σύνολο έργων  αναλυτικά'!G473</f>
        <v>2837823</v>
      </c>
      <c r="H469" s="410">
        <f>'Σύνολο έργων  αναλυτικά'!H473</f>
        <v>0</v>
      </c>
      <c r="I469" s="411">
        <f>'Σύνολο έργων  αναλυτικά'!I473</f>
        <v>0</v>
      </c>
      <c r="J469" s="411">
        <f>'Σύνολο έργων  αναλυτικά'!J473</f>
        <v>0</v>
      </c>
      <c r="K469" s="410">
        <f>'Σύνολο έργων  αναλυτικά'!K473</f>
        <v>0</v>
      </c>
      <c r="L469" s="410">
        <f>'Σύνολο έργων  αναλυτικά'!L473</f>
        <v>0</v>
      </c>
      <c r="M469" s="410">
        <f>'Σύνολο έργων  αναλυτικά'!M473</f>
        <v>2837823</v>
      </c>
      <c r="N469" s="410">
        <f>'Σύνολο έργων  αναλυτικά'!N473</f>
        <v>0</v>
      </c>
      <c r="O469" s="412">
        <f>'Σύνολο έργων  αναλυτικά'!O473</f>
        <v>0</v>
      </c>
      <c r="P469" s="410">
        <f>'Σύνολο έργων  αναλυτικά'!P473</f>
        <v>0</v>
      </c>
      <c r="Q469" s="413">
        <f>'Σύνολο έργων  αναλυτικά'!Q473</f>
        <v>2837823</v>
      </c>
      <c r="R469" s="413">
        <f>'Σύνολο έργων  αναλυτικά'!R473</f>
        <v>2837823</v>
      </c>
      <c r="S469" s="424">
        <f t="shared" si="21"/>
        <v>2837823</v>
      </c>
      <c r="T469" s="424">
        <f t="shared" si="22"/>
        <v>0</v>
      </c>
    </row>
    <row r="470" spans="1:20" s="6" customFormat="1" ht="40.5" customHeight="1" x14ac:dyDescent="0.25">
      <c r="A470" s="406">
        <f>'Σύνολο έργων  αναλυτικά'!A474</f>
        <v>468</v>
      </c>
      <c r="B470" s="407" t="str">
        <f>'Σύνολο έργων  αναλυτικά'!B474</f>
        <v>ΑΝΤΩΝΗΣ ΤΡΙΤΣΗΣ</v>
      </c>
      <c r="C470" s="408" t="str">
        <f>'Σύνολο έργων  αναλυτικά'!C474</f>
        <v>Δ.Ε.Υ.Α ΑΙΓΙΑΛΕΙΑΣ (Αιγίου)</v>
      </c>
      <c r="D470" s="406">
        <f>'Σύνολο έργων  αναλυτικά'!D474</f>
        <v>0</v>
      </c>
      <c r="E470" s="408" t="str">
        <f>'Σύνολο έργων  αναλυτικά'!E474</f>
        <v>Προμήθεια, εγκατάσταση και θέση σε λειτουργία συστήματος τηλεελέγχου-τηλεχειρισμού και ανίχνευσης διαρροών μετρητικών διατάξεων κατανάλωσης των δικτύων ύδρευσης της Δ.Ε.Υ.Α. Αιγιαλείας</v>
      </c>
      <c r="F470" s="407" t="str">
        <f>'Σύνολο έργων  αναλυτικά'!F474</f>
        <v>Δυτικής Ελλάδας</v>
      </c>
      <c r="G470" s="409">
        <f>'Σύνολο έργων  αναλυτικά'!G474</f>
        <v>2775975.7</v>
      </c>
      <c r="H470" s="410">
        <f>'Σύνολο έργων  αναλυτικά'!H474</f>
        <v>0</v>
      </c>
      <c r="I470" s="411">
        <f>'Σύνολο έργων  αναλυτικά'!I474</f>
        <v>0</v>
      </c>
      <c r="J470" s="411">
        <f>'Σύνολο έργων  αναλυτικά'!J474</f>
        <v>0</v>
      </c>
      <c r="K470" s="410">
        <f>'Σύνολο έργων  αναλυτικά'!K474</f>
        <v>0</v>
      </c>
      <c r="L470" s="410">
        <f>'Σύνολο έργων  αναλυτικά'!L474</f>
        <v>0</v>
      </c>
      <c r="M470" s="410">
        <f>'Σύνολο έργων  αναλυτικά'!M474</f>
        <v>2775975.7</v>
      </c>
      <c r="N470" s="410">
        <f>'Σύνολο έργων  αναλυτικά'!N474</f>
        <v>0</v>
      </c>
      <c r="O470" s="412">
        <f>'Σύνολο έργων  αναλυτικά'!O474</f>
        <v>0</v>
      </c>
      <c r="P470" s="410">
        <f>'Σύνολο έργων  αναλυτικά'!P474</f>
        <v>0</v>
      </c>
      <c r="Q470" s="413">
        <f>'Σύνολο έργων  αναλυτικά'!Q474</f>
        <v>2775975.7</v>
      </c>
      <c r="R470" s="413">
        <f>'Σύνολο έργων  αναλυτικά'!R474</f>
        <v>2775975.7</v>
      </c>
      <c r="S470" s="424">
        <f t="shared" si="21"/>
        <v>2775975.7</v>
      </c>
      <c r="T470" s="424">
        <f t="shared" si="22"/>
        <v>0</v>
      </c>
    </row>
    <row r="471" spans="1:20" s="6" customFormat="1" ht="40.5" customHeight="1" x14ac:dyDescent="0.25">
      <c r="A471" s="406">
        <f>'Σύνολο έργων  αναλυτικά'!A475</f>
        <v>469</v>
      </c>
      <c r="B471" s="407" t="str">
        <f>'Σύνολο έργων  αναλυτικά'!B475</f>
        <v>ΑΝΤΩΝΗΣ ΤΡΙΤΣΗΣ</v>
      </c>
      <c r="C471" s="408" t="str">
        <f>'Σύνολο έργων  αναλυτικά'!C475</f>
        <v>Δ.Ε.Υ.Α ΕΡΕΤΡΙΑΣ</v>
      </c>
      <c r="D471" s="406">
        <f>'Σύνολο έργων  αναλυτικά'!D475</f>
        <v>0</v>
      </c>
      <c r="E471" s="408" t="str">
        <f>'Σύνολο έργων  αναλυτικά'!E475</f>
        <v>Προμήθεια, εγκατάσταση και θέση σε λειτουργία συστήματος τηλεελέγχου-τηλεχειρισμού και ανίχνευσης διαρροών μετρητικών διατάξεων κατανάλωσης των δικτύων ύδρευσης της ΔΕΥΑ Ερέτριας</v>
      </c>
      <c r="F471" s="407" t="str">
        <f>'Σύνολο έργων  αναλυτικά'!F475</f>
        <v xml:space="preserve">Στερεάς Ελλάδας </v>
      </c>
      <c r="G471" s="409">
        <f>'Σύνολο έργων  αναλυτικά'!G475</f>
        <v>2768728.2</v>
      </c>
      <c r="H471" s="410">
        <f>'Σύνολο έργων  αναλυτικά'!H475</f>
        <v>0</v>
      </c>
      <c r="I471" s="411">
        <f>'Σύνολο έργων  αναλυτικά'!I475</f>
        <v>0</v>
      </c>
      <c r="J471" s="411">
        <f>'Σύνολο έργων  αναλυτικά'!J475</f>
        <v>0</v>
      </c>
      <c r="K471" s="410">
        <f>'Σύνολο έργων  αναλυτικά'!K475</f>
        <v>0</v>
      </c>
      <c r="L471" s="410">
        <f>'Σύνολο έργων  αναλυτικά'!L475</f>
        <v>0</v>
      </c>
      <c r="M471" s="410">
        <f>'Σύνολο έργων  αναλυτικά'!M475</f>
        <v>2768728.2</v>
      </c>
      <c r="N471" s="410">
        <f>'Σύνολο έργων  αναλυτικά'!N475</f>
        <v>0</v>
      </c>
      <c r="O471" s="412">
        <f>'Σύνολο έργων  αναλυτικά'!O475</f>
        <v>0</v>
      </c>
      <c r="P471" s="410">
        <f>'Σύνολο έργων  αναλυτικά'!P475</f>
        <v>0</v>
      </c>
      <c r="Q471" s="413">
        <f>'Σύνολο έργων  αναλυτικά'!Q475</f>
        <v>2768728.2</v>
      </c>
      <c r="R471" s="413">
        <f>'Σύνολο έργων  αναλυτικά'!R475</f>
        <v>2768728.2</v>
      </c>
      <c r="S471" s="424">
        <f t="shared" si="21"/>
        <v>2768728.2</v>
      </c>
      <c r="T471" s="424">
        <f t="shared" si="22"/>
        <v>0</v>
      </c>
    </row>
    <row r="472" spans="1:20" s="6" customFormat="1" ht="40.5" customHeight="1" x14ac:dyDescent="0.25">
      <c r="A472" s="406">
        <f>'Σύνολο έργων  αναλυτικά'!A476</f>
        <v>470</v>
      </c>
      <c r="B472" s="407" t="str">
        <f>'Σύνολο έργων  αναλυτικά'!B476</f>
        <v>ΑΝΤΩΝΗΣ ΤΡΙΤΣΗΣ</v>
      </c>
      <c r="C472" s="408" t="str">
        <f>'Σύνολο έργων  αναλυτικά'!C476</f>
        <v>Δ.Ε.Υ.Α ΑΡΤΑΙΩΝ</v>
      </c>
      <c r="D472" s="406">
        <f>'Σύνολο έργων  αναλυτικά'!D476</f>
        <v>0</v>
      </c>
      <c r="E472" s="408" t="str">
        <f>'Σύνολο έργων  αναλυτικά'!E476</f>
        <v>Βελτιώσεις-επεκτάσεις δικτύου ύδρευσης οικισμών Δήμου Αρταίων</v>
      </c>
      <c r="F472" s="407" t="str">
        <f>'Σύνολο έργων  αναλυτικά'!F476</f>
        <v>Ηπείρου</v>
      </c>
      <c r="G472" s="409">
        <f>'Σύνολο έργων  αναλυτικά'!G476</f>
        <v>2665906.56</v>
      </c>
      <c r="H472" s="410">
        <f>'Σύνολο έργων  αναλυτικά'!H476</f>
        <v>288804.15000000002</v>
      </c>
      <c r="I472" s="411">
        <f>'Σύνολο έργων  αναλυτικά'!I476</f>
        <v>0</v>
      </c>
      <c r="J472" s="411">
        <f>'Σύνολο έργων  αναλυτικά'!J476</f>
        <v>0</v>
      </c>
      <c r="K472" s="410">
        <f>'Σύνολο έργων  αναλυτικά'!K476</f>
        <v>0</v>
      </c>
      <c r="L472" s="410">
        <f>'Σύνολο έργων  αναλυτικά'!L476</f>
        <v>925697.41</v>
      </c>
      <c r="M472" s="410">
        <f>'Σύνολο έργων  αναλυτικά'!M476</f>
        <v>1392005</v>
      </c>
      <c r="N472" s="410">
        <f>'Σύνολο έργων  αναλυτικά'!N476</f>
        <v>0</v>
      </c>
      <c r="O472" s="412">
        <f>'Σύνολο έργων  αναλυτικά'!O476</f>
        <v>0</v>
      </c>
      <c r="P472" s="410">
        <f>'Σύνολο έργων  αναλυτικά'!P476</f>
        <v>59400</v>
      </c>
      <c r="Q472" s="413">
        <f>'Σύνολο έργων  αναλυτικά'!Q476</f>
        <v>2606506.92</v>
      </c>
      <c r="R472" s="413">
        <f>'Σύνολο έργων  αναλυτικά'!R476</f>
        <v>2665906.92</v>
      </c>
      <c r="S472" s="424">
        <f t="shared" si="21"/>
        <v>2665906.56</v>
      </c>
      <c r="T472" s="424">
        <f t="shared" si="22"/>
        <v>0</v>
      </c>
    </row>
    <row r="473" spans="1:20" s="6" customFormat="1" ht="40.5" customHeight="1" x14ac:dyDescent="0.25">
      <c r="A473" s="406">
        <f>'Σύνολο έργων  αναλυτικά'!A477</f>
        <v>471</v>
      </c>
      <c r="B473" s="407" t="str">
        <f>'Σύνολο έργων  αναλυτικά'!B477</f>
        <v>ΑΝΤΩΝΗΣ ΤΡΙΤΣΗΣ</v>
      </c>
      <c r="C473" s="408" t="str">
        <f>'Σύνολο έργων  αναλυτικά'!C477</f>
        <v>Δ.Ε.Υ.Α ΘΕΡΜΗΣ</v>
      </c>
      <c r="D473" s="406">
        <f>'Σύνολο έργων  αναλυτικά'!D477</f>
        <v>0</v>
      </c>
      <c r="E473" s="408" t="str">
        <f>'Σύνολο έργων  αναλυτικά'!E477</f>
        <v>Ύδρευση περιοχής επέκτασης οικισμού Θέρμης Δ. Θέρμης (εσωτερικό δίκτυο)</v>
      </c>
      <c r="F473" s="407" t="str">
        <f>'Σύνολο έργων  αναλυτικά'!F477</f>
        <v xml:space="preserve">Κεντρικής Μακεδονίας </v>
      </c>
      <c r="G473" s="409">
        <f>'Σύνολο έργων  αναλυτικά'!G477</f>
        <v>2613896.9</v>
      </c>
      <c r="H473" s="410">
        <f>'Σύνολο έργων  αναλυτικά'!H477</f>
        <v>0</v>
      </c>
      <c r="I473" s="411">
        <f>'Σύνολο έργων  αναλυτικά'!I477</f>
        <v>0</v>
      </c>
      <c r="J473" s="411">
        <f>'Σύνολο έργων  αναλυτικά'!J477</f>
        <v>0</v>
      </c>
      <c r="K473" s="410">
        <f>'Σύνολο έργων  αναλυτικά'!K477</f>
        <v>0</v>
      </c>
      <c r="L473" s="410">
        <f>'Σύνολο έργων  αναλυτικά'!L477</f>
        <v>2354476.9</v>
      </c>
      <c r="M473" s="410">
        <f>'Σύνολο έργων  αναλυτικά'!M477</f>
        <v>0</v>
      </c>
      <c r="N473" s="410">
        <f>'Σύνολο έργων  αναλυτικά'!N477</f>
        <v>0</v>
      </c>
      <c r="O473" s="412">
        <f>'Σύνολο έργων  αναλυτικά'!O477</f>
        <v>0</v>
      </c>
      <c r="P473" s="410">
        <f>'Σύνολο έργων  αναλυτικά'!P477</f>
        <v>259420</v>
      </c>
      <c r="Q473" s="413">
        <f>'Σύνολο έργων  αναλυτικά'!Q477</f>
        <v>2354476.9</v>
      </c>
      <c r="R473" s="413">
        <f>'Σύνολο έργων  αναλυτικά'!R477</f>
        <v>2613896.9</v>
      </c>
      <c r="S473" s="424">
        <f t="shared" si="21"/>
        <v>2613896.9</v>
      </c>
      <c r="T473" s="424">
        <f t="shared" si="22"/>
        <v>0</v>
      </c>
    </row>
    <row r="474" spans="1:20" s="6" customFormat="1" ht="40.5" customHeight="1" x14ac:dyDescent="0.25">
      <c r="A474" s="406">
        <f>'Σύνολο έργων  αναλυτικά'!A478</f>
        <v>472</v>
      </c>
      <c r="B474" s="407" t="str">
        <f>'Σύνολο έργων  αναλυτικά'!B478</f>
        <v>ΑΝΤΩΝΗΣ ΤΡΙΤΣΗΣ</v>
      </c>
      <c r="C474" s="408" t="str">
        <f>'Σύνολο έργων  αναλυτικά'!C478</f>
        <v>Δ.Ε.Υ.Α ΑΓΙΑΣ</v>
      </c>
      <c r="D474" s="406">
        <f>'Σύνολο έργων  αναλυτικά'!D478</f>
        <v>0</v>
      </c>
      <c r="E474" s="408" t="str">
        <f>'Σύνολο έργων  αναλυτικά'!E478</f>
        <v>Αντικατάσταση εσωτερικών δικτύων ύδρευσης σε οικισμούς του Δήμου Αγιάς</v>
      </c>
      <c r="F474" s="407" t="str">
        <f>'Σύνολο έργων  αναλυτικά'!F478</f>
        <v xml:space="preserve">Θεσσαλίας </v>
      </c>
      <c r="G474" s="409">
        <f>'Σύνολο έργων  αναλυτικά'!G478</f>
        <v>2287096.77</v>
      </c>
      <c r="H474" s="410">
        <f>'Σύνολο έργων  αναλυτικά'!H478</f>
        <v>0</v>
      </c>
      <c r="I474" s="411">
        <f>'Σύνολο έργων  αναλυτικά'!I478</f>
        <v>0</v>
      </c>
      <c r="J474" s="411">
        <f>'Σύνολο έργων  αναλυτικά'!J478</f>
        <v>0</v>
      </c>
      <c r="K474" s="410">
        <f>'Σύνολο έργων  αναλυτικά'!K478</f>
        <v>0</v>
      </c>
      <c r="L474" s="410">
        <f>'Σύνολο έργων  αναλυτικά'!L478</f>
        <v>2287096.77</v>
      </c>
      <c r="M474" s="410">
        <f>'Σύνολο έργων  αναλυτικά'!M478</f>
        <v>0</v>
      </c>
      <c r="N474" s="410">
        <f>'Σύνολο έργων  αναλυτικά'!N478</f>
        <v>0</v>
      </c>
      <c r="O474" s="412">
        <f>'Σύνολο έργων  αναλυτικά'!O478</f>
        <v>0</v>
      </c>
      <c r="P474" s="410">
        <f>'Σύνολο έργων  αναλυτικά'!P478</f>
        <v>0</v>
      </c>
      <c r="Q474" s="413">
        <f>'Σύνολο έργων  αναλυτικά'!Q478</f>
        <v>2944311.88</v>
      </c>
      <c r="R474" s="413">
        <f>'Σύνολο έργων  αναλυτικά'!R478</f>
        <v>2287096.77</v>
      </c>
      <c r="S474" s="424">
        <f t="shared" si="21"/>
        <v>2287096.77</v>
      </c>
      <c r="T474" s="424">
        <f t="shared" si="22"/>
        <v>0</v>
      </c>
    </row>
    <row r="475" spans="1:20" s="6" customFormat="1" ht="40.5" customHeight="1" x14ac:dyDescent="0.25">
      <c r="A475" s="406">
        <f>'Σύνολο έργων  αναλυτικά'!A479</f>
        <v>473</v>
      </c>
      <c r="B475" s="407" t="str">
        <f>'Σύνολο έργων  αναλυτικά'!B479</f>
        <v>ΑΝΤΩΝΗΣ ΤΡΙΤΣΗΣ</v>
      </c>
      <c r="C475" s="408" t="str">
        <f>'Σύνολο έργων  αναλυτικά'!C479</f>
        <v>Δ.Ε.Υ.Α ΣΙΚΥΩΝΙΩΝ</v>
      </c>
      <c r="D475" s="406">
        <f>'Σύνολο έργων  αναλυτικά'!D479</f>
        <v>0</v>
      </c>
      <c r="E475" s="408" t="str">
        <f>'Σύνολο έργων  αναλυτικά'!E479</f>
        <v>Διαδικτυακή υδροδότηση τοπικών κοινοτήτων Δ.Ε. Σικυωνίων</v>
      </c>
      <c r="F475" s="407" t="str">
        <f>'Σύνολο έργων  αναλυτικά'!F479</f>
        <v xml:space="preserve">Πελοποννήσου </v>
      </c>
      <c r="G475" s="409">
        <f>'Σύνολο έργων  αναλυτικά'!G479</f>
        <v>2105285.65</v>
      </c>
      <c r="H475" s="410">
        <f>'Σύνολο έργων  αναλυτικά'!H479</f>
        <v>0</v>
      </c>
      <c r="I475" s="411">
        <f>'Σύνολο έργων  αναλυτικά'!I479</f>
        <v>0</v>
      </c>
      <c r="J475" s="411">
        <f>'Σύνολο έργων  αναλυτικά'!J479</f>
        <v>2105285.65</v>
      </c>
      <c r="K475" s="410">
        <f>'Σύνολο έργων  αναλυτικά'!K479</f>
        <v>0</v>
      </c>
      <c r="L475" s="410">
        <f>'Σύνολο έργων  αναλυτικά'!L479</f>
        <v>0</v>
      </c>
      <c r="M475" s="410">
        <f>'Σύνολο έργων  αναλυτικά'!M479</f>
        <v>0</v>
      </c>
      <c r="N475" s="410">
        <f>'Σύνολο έργων  αναλυτικά'!N479</f>
        <v>0</v>
      </c>
      <c r="O475" s="412">
        <f>'Σύνολο έργων  αναλυτικά'!O479</f>
        <v>0</v>
      </c>
      <c r="P475" s="410">
        <f>'Σύνολο έργων  αναλυτικά'!P479</f>
        <v>0</v>
      </c>
      <c r="Q475" s="413">
        <f>'Σύνολο έργων  αναλυτικά'!Q479</f>
        <v>2105285.65</v>
      </c>
      <c r="R475" s="413">
        <f>'Σύνολο έργων  αναλυτικά'!R479</f>
        <v>2105285.65</v>
      </c>
      <c r="S475" s="424">
        <f t="shared" si="21"/>
        <v>2105285.65</v>
      </c>
      <c r="T475" s="424">
        <f t="shared" si="22"/>
        <v>0</v>
      </c>
    </row>
    <row r="476" spans="1:20" s="6" customFormat="1" ht="40.5" customHeight="1" x14ac:dyDescent="0.25">
      <c r="A476" s="406">
        <f>'Σύνολο έργων  αναλυτικά'!A480</f>
        <v>474</v>
      </c>
      <c r="B476" s="407" t="str">
        <f>'Σύνολο έργων  αναλυτικά'!B480</f>
        <v>ΑΝΤΩΝΗΣ ΤΡΙΤΣΗΣ</v>
      </c>
      <c r="C476" s="408" t="str">
        <f>'Σύνολο έργων  αναλυτικά'!C480</f>
        <v>Δ.Ε.Υ.Α ΑΡΓΟΥΣ - ΜΥΚΗΝΩΝ</v>
      </c>
      <c r="D476" s="406">
        <f>'Σύνολο έργων  αναλυτικά'!D480</f>
        <v>0</v>
      </c>
      <c r="E476" s="408" t="str">
        <f>'Σύνολο έργων  αναλυτικά'!E480</f>
        <v>Βελτίωση Ποιοτικών Χαρακτηριστικών Πόσιμου Νερού του Δήμου Άργους – Μυκηνών και Υδροδότηση Δ.Ε. Κουτσοποδίου  και Τ.Κ. Σκαφιδακίου  Δήμου Άργους – Μυκηνών από τις Πηγές Λέρνης</v>
      </c>
      <c r="F476" s="407" t="str">
        <f>'Σύνολο έργων  αναλυτικά'!F480</f>
        <v xml:space="preserve">Πελοποννήσου </v>
      </c>
      <c r="G476" s="409">
        <f>'Σύνολο έργων  αναλυτικά'!G480</f>
        <v>2068934.95</v>
      </c>
      <c r="H476" s="410">
        <f>'Σύνολο έργων  αναλυτικά'!H480</f>
        <v>0</v>
      </c>
      <c r="I476" s="411">
        <f>'Σύνολο έργων  αναλυτικά'!I480</f>
        <v>985000</v>
      </c>
      <c r="J476" s="411">
        <f>'Σύνολο έργων  αναλυτικά'!J480</f>
        <v>1083934.95</v>
      </c>
      <c r="K476" s="410">
        <f>'Σύνολο έργων  αναλυτικά'!K480</f>
        <v>0</v>
      </c>
      <c r="L476" s="410">
        <f>'Σύνολο έργων  αναλυτικά'!L480</f>
        <v>0</v>
      </c>
      <c r="M476" s="410">
        <f>'Σύνολο έργων  αναλυτικά'!M480</f>
        <v>0</v>
      </c>
      <c r="N476" s="410">
        <f>'Σύνολο έργων  αναλυτικά'!N480</f>
        <v>0</v>
      </c>
      <c r="O476" s="412">
        <f>'Σύνολο έργων  αναλυτικά'!O480</f>
        <v>0</v>
      </c>
      <c r="P476" s="410">
        <f>'Σύνολο έργων  αναλυτικά'!P480</f>
        <v>0</v>
      </c>
      <c r="Q476" s="413">
        <f>'Σύνολο έργων  αναλυτικά'!Q480</f>
        <v>2068934.95</v>
      </c>
      <c r="R476" s="413">
        <f>'Σύνολο έργων  αναλυτικά'!R480</f>
        <v>2068934.95</v>
      </c>
      <c r="S476" s="424">
        <f t="shared" si="21"/>
        <v>2068934.95</v>
      </c>
      <c r="T476" s="424">
        <f t="shared" si="22"/>
        <v>0</v>
      </c>
    </row>
    <row r="477" spans="1:20" s="6" customFormat="1" ht="40.5" customHeight="1" x14ac:dyDescent="0.25">
      <c r="A477" s="406">
        <f>'Σύνολο έργων  αναλυτικά'!A481</f>
        <v>475</v>
      </c>
      <c r="B477" s="407" t="str">
        <f>'Σύνολο έργων  αναλυτικά'!B481</f>
        <v>ΑΝΤΩΝΗΣ ΤΡΙΤΣΗΣ</v>
      </c>
      <c r="C477" s="408" t="str">
        <f>'Σύνολο έργων  αναλυτικά'!C481</f>
        <v>Δ.Ε.Υ.Α ΟΡΕΣΤΙΑΔΑΣ</v>
      </c>
      <c r="D477" s="406">
        <f>'Σύνολο έργων  αναλυτικά'!D481</f>
        <v>0</v>
      </c>
      <c r="E477" s="408" t="str">
        <f>'Σύνολο έργων  αναλυτικά'!E481</f>
        <v>Βελτίωση υποδομών των δικτύων ύδρευσης του Δήμου Ορεστιάδας</v>
      </c>
      <c r="F477" s="407" t="str">
        <f>'Σύνολο έργων  αναλυτικά'!F481</f>
        <v>Ανατολικής Μακεδονίας, Θράκης</v>
      </c>
      <c r="G477" s="409">
        <f>'Σύνολο έργων  αναλυτικά'!G481</f>
        <v>3836877</v>
      </c>
      <c r="H477" s="410">
        <f>'Σύνολο έργων  αναλυτικά'!H481</f>
        <v>0</v>
      </c>
      <c r="I477" s="411">
        <f>'Σύνολο έργων  αναλυτικά'!I481</f>
        <v>0</v>
      </c>
      <c r="J477" s="411">
        <f>'Σύνολο έργων  αναλυτικά'!J481</f>
        <v>1775000</v>
      </c>
      <c r="K477" s="410">
        <f>'Σύνολο έργων  αναλυτικά'!K481</f>
        <v>0</v>
      </c>
      <c r="L477" s="410">
        <f>'Σύνολο έργων  αναλυτικά'!L481</f>
        <v>0</v>
      </c>
      <c r="M477" s="410">
        <f>'Σύνολο έργων  αναλυτικά'!M481</f>
        <v>2061877</v>
      </c>
      <c r="N477" s="410">
        <f>'Σύνολο έργων  αναλυτικά'!N481</f>
        <v>0</v>
      </c>
      <c r="O477" s="412">
        <f>'Σύνολο έργων  αναλυτικά'!O481</f>
        <v>0</v>
      </c>
      <c r="P477" s="410">
        <f>'Σύνολο έργων  αναλυτικά'!P481</f>
        <v>0</v>
      </c>
      <c r="Q477" s="413">
        <f>'Σύνολο έργων  αναλυτικά'!Q481</f>
        <v>2061877</v>
      </c>
      <c r="R477" s="413">
        <f>'Σύνολο έργων  αναλυτικά'!R481</f>
        <v>3000000</v>
      </c>
      <c r="S477" s="424">
        <f t="shared" si="21"/>
        <v>3836877</v>
      </c>
      <c r="T477" s="424">
        <f t="shared" si="22"/>
        <v>0</v>
      </c>
    </row>
    <row r="478" spans="1:20" s="6" customFormat="1" ht="40.5" customHeight="1" x14ac:dyDescent="0.25">
      <c r="A478" s="406">
        <f>'Σύνολο έργων  αναλυτικά'!A482</f>
        <v>476</v>
      </c>
      <c r="B478" s="407" t="str">
        <f>'Σύνολο έργων  αναλυτικά'!B482</f>
        <v>ΑΝΤΩΝΗΣ ΤΡΙΤΣΗΣ</v>
      </c>
      <c r="C478" s="408" t="str">
        <f>'Σύνολο έργων  αναλυτικά'!C482</f>
        <v>Δ.Ε.Υ.Α ΦΛΩΡΙΝΑΣ</v>
      </c>
      <c r="D478" s="406">
        <f>'Σύνολο έργων  αναλυτικά'!D482</f>
        <v>0</v>
      </c>
      <c r="E478" s="408" t="str">
        <f>'Σύνολο έργων  αναλυτικά'!E482</f>
        <v>Προμήθεια και εγκατάσταση εξοπλισμού για τη βελτίωση υποδομών ύδρευσης στη Δ.Ε. Φλώρινας Δήμου Φλώρινας</v>
      </c>
      <c r="F478" s="407" t="str">
        <f>'Σύνολο έργων  αναλυτικά'!F482</f>
        <v xml:space="preserve">Δυτικής Μακεδονίας </v>
      </c>
      <c r="G478" s="409">
        <f>'Σύνολο έργων  αναλυτικά'!G482</f>
        <v>2047770</v>
      </c>
      <c r="H478" s="410">
        <f>'Σύνολο έργων  αναλυτικά'!H482</f>
        <v>0</v>
      </c>
      <c r="I478" s="411">
        <f>'Σύνολο έργων  αναλυτικά'!I482</f>
        <v>0</v>
      </c>
      <c r="J478" s="411">
        <f>'Σύνολο έργων  αναλυτικά'!J482</f>
        <v>0</v>
      </c>
      <c r="K478" s="410">
        <f>'Σύνολο έργων  αναλυτικά'!K482</f>
        <v>0</v>
      </c>
      <c r="L478" s="410">
        <f>'Σύνολο έργων  αναλυτικά'!L482</f>
        <v>0</v>
      </c>
      <c r="M478" s="410">
        <f>'Σύνολο έργων  αναλυτικά'!M482</f>
        <v>2047770</v>
      </c>
      <c r="N478" s="410">
        <f>'Σύνολο έργων  αναλυτικά'!N482</f>
        <v>0</v>
      </c>
      <c r="O478" s="412">
        <f>'Σύνολο έργων  αναλυτικά'!O482</f>
        <v>0</v>
      </c>
      <c r="P478" s="410">
        <f>'Σύνολο έργων  αναλυτικά'!P482</f>
        <v>0</v>
      </c>
      <c r="Q478" s="413">
        <f>'Σύνολο έργων  αναλυτικά'!Q482</f>
        <v>2047770</v>
      </c>
      <c r="R478" s="413">
        <f>'Σύνολο έργων  αναλυτικά'!R482</f>
        <v>2047770</v>
      </c>
      <c r="S478" s="424">
        <f t="shared" si="21"/>
        <v>2047770</v>
      </c>
      <c r="T478" s="424">
        <f t="shared" si="22"/>
        <v>0</v>
      </c>
    </row>
    <row r="479" spans="1:20" s="6" customFormat="1" ht="40.5" customHeight="1" x14ac:dyDescent="0.25">
      <c r="A479" s="406">
        <f>'Σύνολο έργων  αναλυτικά'!A483</f>
        <v>477</v>
      </c>
      <c r="B479" s="407" t="str">
        <f>'Σύνολο έργων  αναλυτικά'!B483</f>
        <v>ΑΝΤΩΝΗΣ ΤΡΙΤΣΗΣ</v>
      </c>
      <c r="C479" s="408" t="str">
        <f>'Σύνολο έργων  αναλυτικά'!C483</f>
        <v>Δ.Ε.Υ.Α ΠΑΡΟΥ</v>
      </c>
      <c r="D479" s="406">
        <f>'Σύνολο έργων  αναλυτικά'!D483</f>
        <v>0</v>
      </c>
      <c r="E479" s="408" t="str">
        <f>'Σύνολο έργων  αναλυτικά'!E483</f>
        <v>Σύνδεση δικτύου ύδρευσης Αγ. Υπακοής με το δίκτυο αφαλάτωσης και ολοκληρωμένο σύστημα διαχείρισης υδατικού ισοζυγίου και ελέγχου ποιότητας σε ζώνες του υφιστάμενου δικτύου μεταφοράς και διανομής του πόσιμου νερού του Δήμου Πάρου</v>
      </c>
      <c r="F479" s="407" t="str">
        <f>'Σύνολο έργων  αναλυτικά'!F483</f>
        <v xml:space="preserve">Νοτίου Αιγαίου </v>
      </c>
      <c r="G479" s="409">
        <f>'Σύνολο έργων  αναλυτικά'!G483</f>
        <v>3165420</v>
      </c>
      <c r="H479" s="410">
        <f>'Σύνολο έργων  αναλυτικά'!H483</f>
        <v>0</v>
      </c>
      <c r="I479" s="411">
        <f>'Σύνολο έργων  αναλυτικά'!I483</f>
        <v>0</v>
      </c>
      <c r="J479" s="411">
        <f>'Σύνολο έργων  αναλυτικά'!J483</f>
        <v>1265000</v>
      </c>
      <c r="K479" s="410">
        <f>'Σύνολο έργων  αναλυτικά'!K483</f>
        <v>0</v>
      </c>
      <c r="L479" s="410">
        <f>'Σύνολο έργων  αναλυτικά'!L483</f>
        <v>0</v>
      </c>
      <c r="M479" s="410">
        <f>'Σύνολο έργων  αναλυτικά'!M483</f>
        <v>1900420</v>
      </c>
      <c r="N479" s="410">
        <f>'Σύνολο έργων  αναλυτικά'!N483</f>
        <v>0</v>
      </c>
      <c r="O479" s="412">
        <f>'Σύνολο έργων  αναλυτικά'!O483</f>
        <v>0</v>
      </c>
      <c r="P479" s="410">
        <f>'Σύνολο έργων  αναλυτικά'!P483</f>
        <v>0</v>
      </c>
      <c r="Q479" s="413">
        <f>'Σύνολο έργων  αναλυτικά'!Q483</f>
        <v>1900420</v>
      </c>
      <c r="R479" s="413">
        <f>'Σύνολο έργων  αναλυτικά'!R483</f>
        <v>3000000</v>
      </c>
      <c r="S479" s="424">
        <f t="shared" si="21"/>
        <v>3165420</v>
      </c>
      <c r="T479" s="424">
        <f t="shared" si="22"/>
        <v>0</v>
      </c>
    </row>
    <row r="480" spans="1:20" s="6" customFormat="1" ht="40.5" customHeight="1" x14ac:dyDescent="0.25">
      <c r="A480" s="406">
        <f>'Σύνολο έργων  αναλυτικά'!A484</f>
        <v>478</v>
      </c>
      <c r="B480" s="407" t="str">
        <f>'Σύνολο έργων  αναλυτικά'!B484</f>
        <v>ΑΝΤΩΝΗΣ ΤΡΙΤΣΗΣ</v>
      </c>
      <c r="C480" s="408" t="str">
        <f>'Σύνολο έργων  αναλυτικά'!C484</f>
        <v>Δ.Ε.Υ.Α ΚΙΛΕΛΕΡ</v>
      </c>
      <c r="D480" s="406">
        <f>'Σύνολο έργων  αναλυτικά'!D484</f>
        <v>0</v>
      </c>
      <c r="E480" s="408" t="str">
        <f>'Σύνολο έργων  αναλυτικά'!E484</f>
        <v>Βελτίωση υποδομών δικτύου ύδρευσης Δήμου Κιλελέρ</v>
      </c>
      <c r="F480" s="407" t="str">
        <f>'Σύνολο έργων  αναλυτικά'!F484</f>
        <v xml:space="preserve">Θεσσαλίας </v>
      </c>
      <c r="G480" s="409">
        <f>'Σύνολο έργων  αναλυτικά'!G484</f>
        <v>1808657.53</v>
      </c>
      <c r="H480" s="410">
        <f>'Σύνολο έργων  αναλυτικά'!H484</f>
        <v>0</v>
      </c>
      <c r="I480" s="411">
        <f>'Σύνολο έργων  αναλυτικά'!I484</f>
        <v>0</v>
      </c>
      <c r="J480" s="411">
        <f>'Σύνολο έργων  αναλυτικά'!J484</f>
        <v>862657.53</v>
      </c>
      <c r="K480" s="410">
        <f>'Σύνολο έργων  αναλυτικά'!K484</f>
        <v>0</v>
      </c>
      <c r="L480" s="410">
        <f>'Σύνολο έργων  αναλυτικά'!L484</f>
        <v>0</v>
      </c>
      <c r="M480" s="410">
        <f>'Σύνολο έργων  αναλυτικά'!M484</f>
        <v>935000</v>
      </c>
      <c r="N480" s="410">
        <f>'Σύνολο έργων  αναλυτικά'!N484</f>
        <v>0</v>
      </c>
      <c r="O480" s="412">
        <f>'Σύνολο έργων  αναλυτικά'!O484</f>
        <v>0</v>
      </c>
      <c r="P480" s="410">
        <f>'Σύνολο έργων  αναλυτικά'!P484</f>
        <v>11000</v>
      </c>
      <c r="Q480" s="413">
        <f>'Σύνολο έργων  αναλυτικά'!Q484</f>
        <v>1797657.53</v>
      </c>
      <c r="R480" s="413">
        <f>'Σύνολο έργων  αναλυτικά'!R484</f>
        <v>1808657.53</v>
      </c>
      <c r="S480" s="424">
        <f t="shared" si="21"/>
        <v>1808657.53</v>
      </c>
      <c r="T480" s="424">
        <f t="shared" si="22"/>
        <v>0</v>
      </c>
    </row>
    <row r="481" spans="1:20" s="6" customFormat="1" ht="40.5" customHeight="1" x14ac:dyDescent="0.25">
      <c r="A481" s="406">
        <f>'Σύνολο έργων  αναλυτικά'!A485</f>
        <v>479</v>
      </c>
      <c r="B481" s="407" t="str">
        <f>'Σύνολο έργων  αναλυτικά'!B485</f>
        <v>ΑΝΤΩΝΗΣ ΤΡΙΤΣΗΣ</v>
      </c>
      <c r="C481" s="408" t="str">
        <f>'Σύνολο έργων  αναλυτικά'!C485</f>
        <v>ΔΗΜΟΣ ΙΕΡΑΠΕΤΡΑΣ</v>
      </c>
      <c r="D481" s="406">
        <f>'Σύνολο έργων  αναλυτικά'!D485</f>
        <v>0</v>
      </c>
      <c r="E481" s="408" t="str">
        <f>'Σύνολο έργων  αναλυτικά'!E485</f>
        <v>Αντικατάσταση τμήματος εξωτερικού υδραγωγείου Δήμου Ιεράπετρας από πηγές Σαρακίνας</v>
      </c>
      <c r="F481" s="407" t="str">
        <f>'Σύνολο έργων  αναλυτικά'!F485</f>
        <v xml:space="preserve">Κρήτης </v>
      </c>
      <c r="G481" s="409">
        <f>'Σύνολο έργων  αναλυτικά'!G485</f>
        <v>1765117.85</v>
      </c>
      <c r="H481" s="410">
        <f>'Σύνολο έργων  αναλυτικά'!H485</f>
        <v>0</v>
      </c>
      <c r="I481" s="411">
        <f>'Σύνολο έργων  αναλυτικά'!I485</f>
        <v>0</v>
      </c>
      <c r="J481" s="411">
        <f>'Σύνολο έργων  αναλυτικά'!J485</f>
        <v>1745117.85</v>
      </c>
      <c r="K481" s="410">
        <f>'Σύνολο έργων  αναλυτικά'!K485</f>
        <v>0</v>
      </c>
      <c r="L481" s="410">
        <f>'Σύνολο έργων  αναλυτικά'!L485</f>
        <v>0</v>
      </c>
      <c r="M481" s="410">
        <f>'Σύνολο έργων  αναλυτικά'!M485</f>
        <v>0</v>
      </c>
      <c r="N481" s="410">
        <f>'Σύνολο έργων  αναλυτικά'!N485</f>
        <v>0</v>
      </c>
      <c r="O481" s="412">
        <f>'Σύνολο έργων  αναλυτικά'!O485</f>
        <v>0</v>
      </c>
      <c r="P481" s="410">
        <f>'Σύνολο έργων  αναλυτικά'!P485</f>
        <v>20000</v>
      </c>
      <c r="Q481" s="413">
        <f>'Σύνολο έργων  αναλυτικά'!Q485</f>
        <v>1745117.85</v>
      </c>
      <c r="R481" s="413">
        <f>'Σύνολο έργων  αναλυτικά'!R485</f>
        <v>1765117.85</v>
      </c>
      <c r="S481" s="424">
        <f t="shared" si="21"/>
        <v>1765117.85</v>
      </c>
      <c r="T481" s="424">
        <f t="shared" si="22"/>
        <v>0</v>
      </c>
    </row>
    <row r="482" spans="1:20" s="6" customFormat="1" ht="40.5" customHeight="1" x14ac:dyDescent="0.25">
      <c r="A482" s="406">
        <f>'Σύνολο έργων  αναλυτικά'!A486</f>
        <v>480</v>
      </c>
      <c r="B482" s="407" t="str">
        <f>'Σύνολο έργων  αναλυτικά'!B486</f>
        <v>ΑΝΤΩΝΗΣ ΤΡΙΤΣΗΣ</v>
      </c>
      <c r="C482" s="408" t="str">
        <f>'Σύνολο έργων  αναλυτικά'!C486</f>
        <v>Δ.Ε.Υ.Α ΠΥΡΓΟΥ</v>
      </c>
      <c r="D482" s="406">
        <f>'Σύνολο έργων  αναλυτικά'!D486</f>
        <v>0</v>
      </c>
      <c r="E482" s="408" t="str">
        <f>'Σύνολο έργων  αναλυτικά'!E486</f>
        <v>Προμήθεια και εγκατάσταση εξοπλισμού για τη δημιουργία ζωνών και τον αυτόματο έλεγχο του εσωτερικού δικτύου ύδρευσης Πύργου Ηλείας</v>
      </c>
      <c r="F482" s="407" t="str">
        <f>'Σύνολο έργων  αναλυτικά'!F486</f>
        <v>Δυτικής Ελλάδας</v>
      </c>
      <c r="G482" s="409">
        <f>'Σύνολο έργων  αναλυτικά'!G486</f>
        <v>1657700</v>
      </c>
      <c r="H482" s="410">
        <f>'Σύνολο έργων  αναλυτικά'!H486</f>
        <v>0</v>
      </c>
      <c r="I482" s="411">
        <f>'Σύνολο έργων  αναλυτικά'!I486</f>
        <v>0</v>
      </c>
      <c r="J482" s="411">
        <f>'Σύνολο έργων  αναλυτικά'!J486</f>
        <v>0</v>
      </c>
      <c r="K482" s="410">
        <f>'Σύνολο έργων  αναλυτικά'!K486</f>
        <v>0</v>
      </c>
      <c r="L482" s="410">
        <f>'Σύνολο έργων  αναλυτικά'!L486</f>
        <v>0</v>
      </c>
      <c r="M482" s="410">
        <f>'Σύνολο έργων  αναλυτικά'!M486</f>
        <v>1657700</v>
      </c>
      <c r="N482" s="410">
        <f>'Σύνολο έργων  αναλυτικά'!N486</f>
        <v>0</v>
      </c>
      <c r="O482" s="412">
        <f>'Σύνολο έργων  αναλυτικά'!O486</f>
        <v>0</v>
      </c>
      <c r="P482" s="410">
        <f>'Σύνολο έργων  αναλυτικά'!P486</f>
        <v>0</v>
      </c>
      <c r="Q482" s="413">
        <f>'Σύνολο έργων  αναλυτικά'!Q486</f>
        <v>1657700</v>
      </c>
      <c r="R482" s="413">
        <f>'Σύνολο έργων  αναλυτικά'!R486</f>
        <v>1657700</v>
      </c>
      <c r="S482" s="424">
        <f t="shared" si="21"/>
        <v>1657700</v>
      </c>
      <c r="T482" s="424">
        <f t="shared" si="22"/>
        <v>0</v>
      </c>
    </row>
    <row r="483" spans="1:20" s="6" customFormat="1" ht="40.5" customHeight="1" x14ac:dyDescent="0.25">
      <c r="A483" s="406">
        <f>'Σύνολο έργων  αναλυτικά'!A487</f>
        <v>481</v>
      </c>
      <c r="B483" s="407" t="str">
        <f>'Σύνολο έργων  αναλυτικά'!B487</f>
        <v>ΑΝΤΩΝΗΣ ΤΡΙΤΣΗΣ</v>
      </c>
      <c r="C483" s="408" t="str">
        <f>'Σύνολο έργων  αναλυτικά'!C487</f>
        <v>Δ.Ε.Υ.Α ΗΓΟΥΜΕΝΙΤΣΑΣ</v>
      </c>
      <c r="D483" s="406">
        <f>'Σύνολο έργων  αναλυτικά'!D487</f>
        <v>0</v>
      </c>
      <c r="E483" s="408" t="str">
        <f>'Σύνολο έργων  αναλυτικά'!E487</f>
        <v>Βελτίωση υποδομών δικτύου ύδρευσης Δήμου Ηγουμενίτσας</v>
      </c>
      <c r="F483" s="407" t="str">
        <f>'Σύνολο έργων  αναλυτικά'!F487</f>
        <v>Ηπείρου</v>
      </c>
      <c r="G483" s="409">
        <f>'Σύνολο έργων  αναλυτικά'!G487</f>
        <v>1669378</v>
      </c>
      <c r="H483" s="410">
        <f>'Σύνολο έργων  αναλυτικά'!H487</f>
        <v>0</v>
      </c>
      <c r="I483" s="411">
        <f>'Σύνολο έργων  αναλυτικά'!I487</f>
        <v>0</v>
      </c>
      <c r="J483" s="411">
        <f>'Σύνολο έργων  αναλυτικά'!J487</f>
        <v>1639378</v>
      </c>
      <c r="K483" s="410">
        <f>'Σύνολο έργων  αναλυτικά'!K487</f>
        <v>0</v>
      </c>
      <c r="L483" s="410">
        <f>'Σύνολο έργων  αναλυτικά'!L487</f>
        <v>0</v>
      </c>
      <c r="M483" s="410">
        <f>'Σύνολο έργων  αναλυτικά'!M487</f>
        <v>0</v>
      </c>
      <c r="N483" s="410">
        <f>'Σύνολο έργων  αναλυτικά'!N487</f>
        <v>0</v>
      </c>
      <c r="O483" s="412">
        <f>'Σύνολο έργων  αναλυτικά'!O487</f>
        <v>0</v>
      </c>
      <c r="P483" s="410">
        <f>'Σύνολο έργων  αναλυτικά'!P487</f>
        <v>30000</v>
      </c>
      <c r="Q483" s="413">
        <f>'Σύνολο έργων  αναλυτικά'!Q487</f>
        <v>1639378</v>
      </c>
      <c r="R483" s="413">
        <f>'Σύνολο έργων  αναλυτικά'!R487</f>
        <v>1669378</v>
      </c>
      <c r="S483" s="424">
        <f t="shared" si="21"/>
        <v>1669378</v>
      </c>
      <c r="T483" s="424">
        <f t="shared" si="22"/>
        <v>0</v>
      </c>
    </row>
    <row r="484" spans="1:20" s="6" customFormat="1" ht="40.5" customHeight="1" x14ac:dyDescent="0.25">
      <c r="A484" s="406">
        <f>'Σύνολο έργων  αναλυτικά'!A488</f>
        <v>482</v>
      </c>
      <c r="B484" s="407" t="str">
        <f>'Σύνολο έργων  αναλυτικά'!B488</f>
        <v>ΑΝΤΩΝΗΣ ΤΡΙΤΣΗΣ</v>
      </c>
      <c r="C484" s="408" t="str">
        <f>'Σύνολο έργων  αναλυτικά'!C488</f>
        <v>Δ.Ε.Υ.Α ΤΡΙΚΑΛΩΝ</v>
      </c>
      <c r="D484" s="406">
        <f>'Σύνολο έργων  αναλυτικά'!D488</f>
        <v>0</v>
      </c>
      <c r="E484" s="408" t="str">
        <f>'Σύνολο έργων  αναλυτικά'!E488</f>
        <v>Αντικατάσταση παλαιού δικτύου ύδρευσης του κέντρου της πόλης των Τρικάλων</v>
      </c>
      <c r="F484" s="407" t="str">
        <f>'Σύνολο έργων  αναλυτικά'!F488</f>
        <v xml:space="preserve">Θεσσαλίας </v>
      </c>
      <c r="G484" s="409">
        <f>'Σύνολο έργων  αναλυτικά'!G488</f>
        <v>3000000</v>
      </c>
      <c r="H484" s="410">
        <f>'Σύνολο έργων  αναλυτικά'!H488</f>
        <v>0</v>
      </c>
      <c r="I484" s="411">
        <f>'Σύνολο έργων  αναλυτικά'!I488</f>
        <v>0</v>
      </c>
      <c r="J484" s="411">
        <f>'Σύνολο έργων  αναλυτικά'!J488</f>
        <v>0</v>
      </c>
      <c r="K484" s="410">
        <f>'Σύνολο έργων  αναλυτικά'!K488</f>
        <v>0</v>
      </c>
      <c r="L484" s="410">
        <f>'Σύνολο έργων  αναλυτικά'!L488</f>
        <v>3000000</v>
      </c>
      <c r="M484" s="410">
        <f>'Σύνολο έργων  αναλυτικά'!M488</f>
        <v>0</v>
      </c>
      <c r="N484" s="410">
        <f>'Σύνολο έργων  αναλυτικά'!N488</f>
        <v>0</v>
      </c>
      <c r="O484" s="412">
        <f>'Σύνολο έργων  αναλυτικά'!O488</f>
        <v>0</v>
      </c>
      <c r="P484" s="410">
        <f>'Σύνολο έργων  αναλυτικά'!P488</f>
        <v>0</v>
      </c>
      <c r="Q484" s="413">
        <f>'Σύνολο έργων  αναλυτικά'!Q488</f>
        <v>1584576.75</v>
      </c>
      <c r="R484" s="413">
        <f>'Σύνολο έργων  αναλυτικά'!R488</f>
        <v>3000000</v>
      </c>
      <c r="S484" s="424">
        <f t="shared" si="21"/>
        <v>3000000</v>
      </c>
      <c r="T484" s="424">
        <f t="shared" si="22"/>
        <v>0</v>
      </c>
    </row>
    <row r="485" spans="1:20" s="6" customFormat="1" ht="40.5" customHeight="1" x14ac:dyDescent="0.25">
      <c r="A485" s="406">
        <f>'Σύνολο έργων  αναλυτικά'!A489</f>
        <v>483</v>
      </c>
      <c r="B485" s="407" t="str">
        <f>'Σύνολο έργων  αναλυτικά'!B489</f>
        <v>ΑΝΤΩΝΗΣ ΤΡΙΤΣΗΣ</v>
      </c>
      <c r="C485" s="408" t="str">
        <f>'Σύνολο έργων  αναλυτικά'!C489</f>
        <v>Δ.Ε.Υ.Α ΑΛΕΞΑΝΔΡΕΙΑΣ</v>
      </c>
      <c r="D485" s="406">
        <f>'Σύνολο έργων  αναλυτικά'!D489</f>
        <v>0</v>
      </c>
      <c r="E485" s="408" t="str">
        <f>'Σύνολο έργων  αναλυτικά'!E489</f>
        <v>Προμήθεια , εγκατάσταση  και θέση σε λειτουργία συστήματος τηλεχειρισμού, τηλεελέγχου και παρακολούθησης διαρροών του πόσιμου νερού στις Δ.Ε. Αντιγονίδων, Μελίκης και Πλατέως του Δήμου Αλεξάνδρειας</v>
      </c>
      <c r="F485" s="407" t="str">
        <f>'Σύνολο έργων  αναλυτικά'!F489</f>
        <v xml:space="preserve">Κεντρικής Μακεδονίας </v>
      </c>
      <c r="G485" s="409">
        <f>'Σύνολο έργων  αναλυτικά'!G489</f>
        <v>1428422</v>
      </c>
      <c r="H485" s="410">
        <f>'Σύνολο έργων  αναλυτικά'!H489</f>
        <v>0</v>
      </c>
      <c r="I485" s="411">
        <f>'Σύνολο έργων  αναλυτικά'!I489</f>
        <v>0</v>
      </c>
      <c r="J485" s="411">
        <f>'Σύνολο έργων  αναλυτικά'!J489</f>
        <v>0</v>
      </c>
      <c r="K485" s="410">
        <f>'Σύνολο έργων  αναλυτικά'!K489</f>
        <v>0</v>
      </c>
      <c r="L485" s="410">
        <f>'Σύνολο έργων  αναλυτικά'!L489</f>
        <v>0</v>
      </c>
      <c r="M485" s="410">
        <f>'Σύνολο έργων  αναλυτικά'!M489</f>
        <v>1428422</v>
      </c>
      <c r="N485" s="410">
        <f>'Σύνολο έργων  αναλυτικά'!N489</f>
        <v>0</v>
      </c>
      <c r="O485" s="412">
        <f>'Σύνολο έργων  αναλυτικά'!O489</f>
        <v>0</v>
      </c>
      <c r="P485" s="410">
        <f>'Σύνολο έργων  αναλυτικά'!P489</f>
        <v>0</v>
      </c>
      <c r="Q485" s="413">
        <f>'Σύνολο έργων  αναλυτικά'!Q489</f>
        <v>1428422</v>
      </c>
      <c r="R485" s="413">
        <f>'Σύνολο έργων  αναλυτικά'!R489</f>
        <v>1428422</v>
      </c>
      <c r="S485" s="424">
        <f t="shared" si="21"/>
        <v>1428422</v>
      </c>
      <c r="T485" s="424">
        <f t="shared" si="22"/>
        <v>0</v>
      </c>
    </row>
    <row r="486" spans="1:20" s="6" customFormat="1" ht="40.5" customHeight="1" x14ac:dyDescent="0.25">
      <c r="A486" s="406">
        <f>'Σύνολο έργων  αναλυτικά'!A490</f>
        <v>484</v>
      </c>
      <c r="B486" s="407" t="str">
        <f>'Σύνολο έργων  αναλυτικά'!B490</f>
        <v>ΑΝΤΩΝΗΣ ΤΡΙΤΣΗΣ</v>
      </c>
      <c r="C486" s="408" t="str">
        <f>'Σύνολο έργων  αναλυτικά'!C490</f>
        <v>Δ.Ε.Υ.Α ΚΑΤΕΡΙΝΗΣ</v>
      </c>
      <c r="D486" s="406">
        <f>'Σύνολο έργων  αναλυτικά'!D490</f>
        <v>0</v>
      </c>
      <c r="E486" s="408" t="str">
        <f>'Σύνολο έργων  αναλυτικά'!E490</f>
        <v>Αγωγοί μεταφοράς νερού πόλης Κατερίνης</v>
      </c>
      <c r="F486" s="407" t="str">
        <f>'Σύνολο έργων  αναλυτικά'!F490</f>
        <v xml:space="preserve">Κεντρικής Μακεδονίας </v>
      </c>
      <c r="G486" s="409">
        <f>'Σύνολο έργων  αναλυτικά'!G490</f>
        <v>1418951.61</v>
      </c>
      <c r="H486" s="410">
        <f>'Σύνολο έργων  αναλυτικά'!H490</f>
        <v>0</v>
      </c>
      <c r="I486" s="411">
        <f>'Σύνολο έργων  αναλυτικά'!I490</f>
        <v>0</v>
      </c>
      <c r="J486" s="411">
        <f>'Σύνολο έργων  αναλυτικά'!J490</f>
        <v>1418951.61</v>
      </c>
      <c r="K486" s="410">
        <f>'Σύνολο έργων  αναλυτικά'!K490</f>
        <v>0</v>
      </c>
      <c r="L486" s="410">
        <f>'Σύνολο έργων  αναλυτικά'!L490</f>
        <v>0</v>
      </c>
      <c r="M486" s="410">
        <f>'Σύνολο έργων  αναλυτικά'!M490</f>
        <v>0</v>
      </c>
      <c r="N486" s="410">
        <f>'Σύνολο έργων  αναλυτικά'!N490</f>
        <v>0</v>
      </c>
      <c r="O486" s="412">
        <f>'Σύνολο έργων  αναλυτικά'!O490</f>
        <v>0</v>
      </c>
      <c r="P486" s="410">
        <f>'Σύνολο έργων  αναλυτικά'!P490</f>
        <v>0</v>
      </c>
      <c r="Q486" s="413">
        <f>'Σύνολο έργων  αναλυτικά'!Q490</f>
        <v>1418951.61</v>
      </c>
      <c r="R486" s="413">
        <f>'Σύνολο έργων  αναλυτικά'!R490</f>
        <v>1418951.61</v>
      </c>
      <c r="S486" s="424">
        <f t="shared" si="21"/>
        <v>1418951.61</v>
      </c>
      <c r="T486" s="424">
        <f t="shared" si="22"/>
        <v>0</v>
      </c>
    </row>
    <row r="487" spans="1:20" s="6" customFormat="1" ht="40.5" customHeight="1" x14ac:dyDescent="0.25">
      <c r="A487" s="406">
        <f>'Σύνολο έργων  αναλυτικά'!A491</f>
        <v>485</v>
      </c>
      <c r="B487" s="407" t="str">
        <f>'Σύνολο έργων  αναλυτικά'!B491</f>
        <v>ΑΝΤΩΝΗΣ ΤΡΙΤΣΗΣ</v>
      </c>
      <c r="C487" s="408" t="str">
        <f>'Σύνολο έργων  αναλυτικά'!C491</f>
        <v>ΔΗΜΟΣ ΙΗΤΩΝ</v>
      </c>
      <c r="D487" s="406">
        <f>'Σύνολο έργων  αναλυτικά'!D491</f>
        <v>0</v>
      </c>
      <c r="E487" s="408" t="str">
        <f>'Σύνολο έργων  αναλυτικά'!E491</f>
        <v>Προμήθεια – Εγκατάσταση μονάδων Αφαλάτωσης και Συστήματος ελέγχου δικτύων διανομής νερού Δήμου Ιητών</v>
      </c>
      <c r="F487" s="407" t="str">
        <f>'Σύνολο έργων  αναλυτικά'!F491</f>
        <v xml:space="preserve">Νοτίου Αιγαίου </v>
      </c>
      <c r="G487" s="409">
        <f>'Σύνολο έργων  αναλυτικά'!G491</f>
        <v>2294892.7999999998</v>
      </c>
      <c r="H487" s="410">
        <f>'Σύνολο έργων  αναλυτικά'!H491</f>
        <v>0</v>
      </c>
      <c r="I487" s="411">
        <f>'Σύνολο έργων  αναλυτικά'!I491</f>
        <v>1414492.8</v>
      </c>
      <c r="J487" s="411">
        <f>'Σύνολο έργων  αναλυτικά'!J491</f>
        <v>0</v>
      </c>
      <c r="K487" s="410">
        <f>'Σύνολο έργων  αναλυτικά'!K491</f>
        <v>0</v>
      </c>
      <c r="L487" s="410">
        <f>'Σύνολο έργων  αναλυτικά'!L491</f>
        <v>0</v>
      </c>
      <c r="M487" s="410">
        <f>'Σύνολο έργων  αναλυτικά'!M491</f>
        <v>880400</v>
      </c>
      <c r="N487" s="410">
        <f>'Σύνολο έργων  αναλυτικά'!N491</f>
        <v>0</v>
      </c>
      <c r="O487" s="412">
        <f>'Σύνολο έργων  αναλυτικά'!O491</f>
        <v>0</v>
      </c>
      <c r="P487" s="410">
        <f>'Σύνολο έργων  αναλυτικά'!P491</f>
        <v>0</v>
      </c>
      <c r="Q487" s="413">
        <f>'Σύνολο έργων  αναλυτικά'!Q491</f>
        <v>1414492.8</v>
      </c>
      <c r="R487" s="413">
        <f>'Σύνολο έργων  αναλυτικά'!R491</f>
        <v>2294892.7999999998</v>
      </c>
      <c r="S487" s="424">
        <f t="shared" si="21"/>
        <v>2294892.7999999998</v>
      </c>
      <c r="T487" s="424">
        <f t="shared" si="22"/>
        <v>0</v>
      </c>
    </row>
    <row r="488" spans="1:20" s="6" customFormat="1" ht="40.5" customHeight="1" x14ac:dyDescent="0.25">
      <c r="A488" s="406">
        <f>'Σύνολο έργων  αναλυτικά'!A492</f>
        <v>486</v>
      </c>
      <c r="B488" s="407" t="str">
        <f>'Σύνολο έργων  αναλυτικά'!B492</f>
        <v>ΑΝΤΩΝΗΣ ΤΡΙΤΣΗΣ</v>
      </c>
      <c r="C488" s="408" t="str">
        <f>'Σύνολο έργων  αναλυτικά'!C492</f>
        <v>Δ.Ε.Υ.Α ΣΚΥΔΡΑΣ</v>
      </c>
      <c r="D488" s="406">
        <f>'Σύνολο έργων  αναλυτικά'!D492</f>
        <v>0</v>
      </c>
      <c r="E488" s="408" t="str">
        <f>'Σύνολο έργων  αναλυτικά'!E492</f>
        <v>Έργα ύδρευσης στο Δήμο Σκύδρας</v>
      </c>
      <c r="F488" s="407" t="str">
        <f>'Σύνολο έργων  αναλυτικά'!F492</f>
        <v xml:space="preserve">Κεντρικής Μακεδονίας </v>
      </c>
      <c r="G488" s="409">
        <f>'Σύνολο έργων  αναλυτικά'!G492</f>
        <v>1272508.8500000001</v>
      </c>
      <c r="H488" s="410">
        <f>'Σύνολο έργων  αναλυτικά'!H492</f>
        <v>138342.85</v>
      </c>
      <c r="I488" s="411">
        <f>'Σύνολο έργων  αναλυτικά'!I492</f>
        <v>0</v>
      </c>
      <c r="J488" s="411">
        <f>'Σύνολο έργων  αναλυτικά'!J492</f>
        <v>0</v>
      </c>
      <c r="K488" s="410">
        <f>'Σύνολο έργων  αναλυτικά'!K492</f>
        <v>0</v>
      </c>
      <c r="L488" s="410">
        <f>'Σύνολο έργων  αναλυτικά'!L492</f>
        <v>0</v>
      </c>
      <c r="M488" s="410">
        <f>'Σύνολο έργων  αναλυτικά'!M492</f>
        <v>1134166</v>
      </c>
      <c r="N488" s="410">
        <f>'Σύνολο έργων  αναλυτικά'!N492</f>
        <v>0</v>
      </c>
      <c r="O488" s="412">
        <f>'Σύνολο έργων  αναλυτικά'!O492</f>
        <v>0</v>
      </c>
      <c r="P488" s="410">
        <f>'Σύνολο έργων  αναλυτικά'!P492</f>
        <v>0</v>
      </c>
      <c r="Q488" s="413">
        <f>'Σύνολο έργων  αναλυτικά'!Q492</f>
        <v>1272508.8500000001</v>
      </c>
      <c r="R488" s="413">
        <f>'Σύνολο έργων  αναλυτικά'!R492</f>
        <v>1272508.8500000001</v>
      </c>
      <c r="S488" s="424">
        <f t="shared" si="21"/>
        <v>1272508.8500000001</v>
      </c>
      <c r="T488" s="424">
        <f t="shared" si="22"/>
        <v>0</v>
      </c>
    </row>
    <row r="489" spans="1:20" s="6" customFormat="1" ht="40.5" customHeight="1" x14ac:dyDescent="0.25">
      <c r="A489" s="406">
        <f>'Σύνολο έργων  αναλυτικά'!A493</f>
        <v>487</v>
      </c>
      <c r="B489" s="407" t="str">
        <f>'Σύνολο έργων  αναλυτικά'!B493</f>
        <v>ΑΝΤΩΝΗΣ ΤΡΙΤΣΗΣ</v>
      </c>
      <c r="C489" s="408" t="str">
        <f>'Σύνολο έργων  αναλυτικά'!C493</f>
        <v>Δ.Ε.Υ.Α ΓΡΕΒΕΝΩΝ</v>
      </c>
      <c r="D489" s="406">
        <f>'Σύνολο έργων  αναλυτικά'!D493</f>
        <v>0</v>
      </c>
      <c r="E489" s="408" t="str">
        <f>'Σύνολο έργων  αναλυτικά'!E493</f>
        <v>Εξωτερικό Δίκτυο Ύδρευσης οικισμών Κηπουρειού και Πριονίων</v>
      </c>
      <c r="F489" s="407" t="str">
        <f>'Σύνολο έργων  αναλυτικά'!F493</f>
        <v xml:space="preserve">Δυτικής Μακεδονίας </v>
      </c>
      <c r="G489" s="409">
        <f>'Σύνολο έργων  αναλυτικά'!G493</f>
        <v>1255844.23</v>
      </c>
      <c r="H489" s="410">
        <f>'Σύνολο έργων  αναλυτικά'!H493</f>
        <v>0</v>
      </c>
      <c r="I489" s="411">
        <f>'Σύνολο έργων  αναλυτικά'!I493</f>
        <v>0</v>
      </c>
      <c r="J489" s="411">
        <f>'Σύνολο έργων  αναλυτικά'!J493</f>
        <v>1255844.23</v>
      </c>
      <c r="K489" s="410">
        <f>'Σύνολο έργων  αναλυτικά'!K493</f>
        <v>0</v>
      </c>
      <c r="L489" s="410">
        <f>'Σύνολο έργων  αναλυτικά'!L493</f>
        <v>0</v>
      </c>
      <c r="M489" s="410">
        <f>'Σύνολο έργων  αναλυτικά'!M493</f>
        <v>0</v>
      </c>
      <c r="N489" s="410">
        <f>'Σύνολο έργων  αναλυτικά'!N493</f>
        <v>0</v>
      </c>
      <c r="O489" s="412">
        <f>'Σύνολο έργων  αναλυτικά'!O493</f>
        <v>0</v>
      </c>
      <c r="P489" s="410">
        <f>'Σύνολο έργων  αναλυτικά'!P493</f>
        <v>0</v>
      </c>
      <c r="Q489" s="413">
        <f>'Σύνολο έργων  αναλυτικά'!Q493</f>
        <v>1255844.23</v>
      </c>
      <c r="R489" s="413">
        <f>'Σύνολο έργων  αναλυτικά'!R493</f>
        <v>1255844.23</v>
      </c>
      <c r="S489" s="424">
        <f t="shared" si="21"/>
        <v>1255844.23</v>
      </c>
      <c r="T489" s="424">
        <f t="shared" si="22"/>
        <v>0</v>
      </c>
    </row>
    <row r="490" spans="1:20" s="6" customFormat="1" ht="40.5" customHeight="1" x14ac:dyDescent="0.25">
      <c r="A490" s="406">
        <f>'Σύνολο έργων  αναλυτικά'!A494</f>
        <v>488</v>
      </c>
      <c r="B490" s="407" t="str">
        <f>'Σύνολο έργων  αναλυτικά'!B494</f>
        <v>ΑΝΤΩΝΗΣ ΤΡΙΤΣΗΣ</v>
      </c>
      <c r="C490" s="408" t="str">
        <f>'Σύνολο έργων  αναλυτικά'!C494</f>
        <v>ΔΗΜΟΣ ΑΜΟΡΓΟΥ</v>
      </c>
      <c r="D490" s="406">
        <f>'Σύνολο έργων  αναλυτικά'!D494</f>
        <v>0</v>
      </c>
      <c r="E490" s="408" t="str">
        <f>'Σύνολο έργων  αναλυτικά'!E494</f>
        <v>Κατασκευή δικτύου ύδρευσης περιοχής Αιγιάλης Αμοργού</v>
      </c>
      <c r="F490" s="407" t="str">
        <f>'Σύνολο έργων  αναλυτικά'!F494</f>
        <v xml:space="preserve">Νοτίου Αιγαίου </v>
      </c>
      <c r="G490" s="409">
        <f>'Σύνολο έργων  αναλυτικά'!G494</f>
        <v>1156383.2</v>
      </c>
      <c r="H490" s="410">
        <f>'Σύνολο έργων  αναλυτικά'!H494</f>
        <v>0</v>
      </c>
      <c r="I490" s="411">
        <f>'Σύνολο έργων  αναλυτικά'!I494</f>
        <v>0</v>
      </c>
      <c r="J490" s="411">
        <f>'Σύνολο έργων  αναλυτικά'!J494</f>
        <v>0</v>
      </c>
      <c r="K490" s="410">
        <f>'Σύνολο έργων  αναλυτικά'!K494</f>
        <v>0</v>
      </c>
      <c r="L490" s="410">
        <f>'Σύνολο έργων  αναλυτικά'!L494</f>
        <v>1156383.2</v>
      </c>
      <c r="M490" s="410">
        <f>'Σύνολο έργων  αναλυτικά'!M494</f>
        <v>0</v>
      </c>
      <c r="N490" s="410">
        <f>'Σύνολο έργων  αναλυτικά'!N494</f>
        <v>0</v>
      </c>
      <c r="O490" s="412">
        <f>'Σύνολο έργων  αναλυτικά'!O494</f>
        <v>0</v>
      </c>
      <c r="P490" s="410">
        <f>'Σύνολο έργων  αναλυτικά'!P494</f>
        <v>0</v>
      </c>
      <c r="Q490" s="413">
        <f>'Σύνολο έργων  αναλυτικά'!Q494</f>
        <v>1156383.2</v>
      </c>
      <c r="R490" s="413">
        <f>'Σύνολο έργων  αναλυτικά'!R494</f>
        <v>1156383.2</v>
      </c>
      <c r="S490" s="424">
        <f t="shared" si="21"/>
        <v>1156383.2</v>
      </c>
      <c r="T490" s="424">
        <f t="shared" si="22"/>
        <v>0</v>
      </c>
    </row>
    <row r="491" spans="1:20" s="6" customFormat="1" ht="40.5" customHeight="1" x14ac:dyDescent="0.25">
      <c r="A491" s="406">
        <f>'Σύνολο έργων  αναλυτικά'!A495</f>
        <v>489</v>
      </c>
      <c r="B491" s="407" t="str">
        <f>'Σύνολο έργων  αναλυτικά'!B495</f>
        <v>ΑΝΤΩΝΗΣ ΤΡΙΤΣΗΣ</v>
      </c>
      <c r="C491" s="408" t="str">
        <f>'Σύνολο έργων  αναλυτικά'!C495</f>
        <v>Δ.Ε.Υ.Α ΜΥΛΟΠΟΤΑΜΟΥ</v>
      </c>
      <c r="D491" s="406">
        <f>'Σύνολο έργων  αναλυτικά'!D495</f>
        <v>0</v>
      </c>
      <c r="E491" s="408" t="str">
        <f>'Σύνολο έργων  αναλυτικά'!E495</f>
        <v>Αξιοποίηση Γεώτρησης Δαμοβόλου για την ενίσχυση των Υδραγωγείων των οικισμών Δαμοβόλου-Αβδανίτες-Κεφάλι-Αλιάκες-Αγ.Μάμας-Αργουλιό-Καστρί-Αβδελά- Υδραγωγείο Εξαντής-Μελιδόνι_Πέραμα</v>
      </c>
      <c r="F491" s="407" t="str">
        <f>'Σύνολο έργων  αναλυτικά'!F495</f>
        <v xml:space="preserve">Κρήτης </v>
      </c>
      <c r="G491" s="409">
        <f>'Σύνολο έργων  αναλυτικά'!G495</f>
        <v>1106414.52</v>
      </c>
      <c r="H491" s="410">
        <f>'Σύνολο έργων  αναλυτικά'!H495</f>
        <v>1106414.52</v>
      </c>
      <c r="I491" s="411">
        <f>'Σύνολο έργων  αναλυτικά'!I495</f>
        <v>0</v>
      </c>
      <c r="J491" s="411">
        <f>'Σύνολο έργων  αναλυτικά'!J495</f>
        <v>0</v>
      </c>
      <c r="K491" s="410">
        <f>'Σύνολο έργων  αναλυτικά'!K495</f>
        <v>0</v>
      </c>
      <c r="L491" s="410">
        <f>'Σύνολο έργων  αναλυτικά'!L495</f>
        <v>0</v>
      </c>
      <c r="M491" s="410">
        <f>'Σύνολο έργων  αναλυτικά'!M495</f>
        <v>0</v>
      </c>
      <c r="N491" s="410">
        <f>'Σύνολο έργων  αναλυτικά'!N495</f>
        <v>0</v>
      </c>
      <c r="O491" s="412">
        <f>'Σύνολο έργων  αναλυτικά'!O495</f>
        <v>0</v>
      </c>
      <c r="P491" s="410">
        <f>'Σύνολο έργων  αναλυτικά'!P495</f>
        <v>0</v>
      </c>
      <c r="Q491" s="413">
        <f>'Σύνολο έργων  αναλυτικά'!Q495</f>
        <v>1106414.52</v>
      </c>
      <c r="R491" s="413">
        <f>'Σύνολο έργων  αναλυτικά'!R495</f>
        <v>1106414.52</v>
      </c>
      <c r="S491" s="424">
        <f t="shared" si="21"/>
        <v>1106414.52</v>
      </c>
      <c r="T491" s="424">
        <f t="shared" si="22"/>
        <v>0</v>
      </c>
    </row>
    <row r="492" spans="1:20" s="6" customFormat="1" ht="40.5" customHeight="1" x14ac:dyDescent="0.25">
      <c r="A492" s="406">
        <f>'Σύνολο έργων  αναλυτικά'!A496</f>
        <v>490</v>
      </c>
      <c r="B492" s="407" t="str">
        <f>'Σύνολο έργων  αναλυτικά'!B496</f>
        <v>ΑΝΤΩΝΗΣ ΤΡΙΤΣΗΣ</v>
      </c>
      <c r="C492" s="408" t="str">
        <f>'Σύνολο έργων  αναλυτικά'!C496</f>
        <v>Δ.Ε.Υ.Α ΣΠΑΡΤΗΣ</v>
      </c>
      <c r="D492" s="406">
        <f>'Σύνολο έργων  αναλυτικά'!D496</f>
        <v>0</v>
      </c>
      <c r="E492" s="408" t="str">
        <f>'Σύνολο έργων  αναλυτικά'!E496</f>
        <v>Έργα ύδρευσης στο Δήμο Σπάρτης</v>
      </c>
      <c r="F492" s="407" t="str">
        <f>'Σύνολο έργων  αναλυτικά'!F496</f>
        <v xml:space="preserve">Πελοποννήσου </v>
      </c>
      <c r="G492" s="409">
        <f>'Σύνολο έργων  αναλυτικά'!G496</f>
        <v>1807259.96</v>
      </c>
      <c r="H492" s="410">
        <f>'Σύνολο έργων  αναλυτικά'!H496</f>
        <v>0</v>
      </c>
      <c r="I492" s="411">
        <f>'Σύνολο έργων  αναλυτικά'!I496</f>
        <v>0</v>
      </c>
      <c r="J492" s="411">
        <f>'Σύνολο έργων  αναλυτικά'!J496</f>
        <v>1512403.47</v>
      </c>
      <c r="K492" s="410">
        <f>'Σύνολο έργων  αναλυτικά'!K496</f>
        <v>0</v>
      </c>
      <c r="L492" s="410">
        <f>'Σύνολο έργων  αναλυτικά'!L496</f>
        <v>149856.49</v>
      </c>
      <c r="M492" s="410">
        <f>'Σύνολο έργων  αναλυτικά'!M496</f>
        <v>0</v>
      </c>
      <c r="N492" s="410">
        <f>'Σύνολο έργων  αναλυτικά'!N496</f>
        <v>0</v>
      </c>
      <c r="O492" s="412">
        <f>'Σύνολο έργων  αναλυτικά'!O496</f>
        <v>0</v>
      </c>
      <c r="P492" s="410">
        <f>'Σύνολο έργων  αναλυτικά'!P496</f>
        <v>145000</v>
      </c>
      <c r="Q492" s="413">
        <f>'Σύνολο έργων  αναλυτικά'!Q496</f>
        <v>1087259.96</v>
      </c>
      <c r="R492" s="413">
        <f>'Σύνολο έργων  αναλυτικά'!R496</f>
        <v>1807259.96</v>
      </c>
      <c r="S492" s="424">
        <f t="shared" si="21"/>
        <v>1807259.96</v>
      </c>
      <c r="T492" s="424">
        <f t="shared" si="22"/>
        <v>0</v>
      </c>
    </row>
    <row r="493" spans="1:20" s="6" customFormat="1" ht="40.5" customHeight="1" x14ac:dyDescent="0.25">
      <c r="A493" s="406">
        <f>'Σύνολο έργων  αναλυτικά'!A497</f>
        <v>491</v>
      </c>
      <c r="B493" s="407" t="str">
        <f>'Σύνολο έργων  αναλυτικά'!B497</f>
        <v>ΑΝΤΩΝΗΣ ΤΡΙΤΣΗΣ</v>
      </c>
      <c r="C493" s="408" t="str">
        <f>'Σύνολο έργων  αναλυτικά'!C497</f>
        <v>ΔΗΜΟΣ ΔΙΡΦΥΩΝ-ΜΕΣΣΑΠΙΩΝ</v>
      </c>
      <c r="D493" s="406">
        <f>'Σύνολο έργων  αναλυτικά'!D497</f>
        <v>0</v>
      </c>
      <c r="E493" s="408" t="str">
        <f>'Σύνολο έργων  αναλυτικά'!E497</f>
        <v>Εμπλουτισμός ύδρευσης Ψαχνών-Καστέλας-Τριάδας</v>
      </c>
      <c r="F493" s="407" t="str">
        <f>'Σύνολο έργων  αναλυτικά'!F497</f>
        <v xml:space="preserve">Στερεάς Ελλάδας </v>
      </c>
      <c r="G493" s="409">
        <f>'Σύνολο έργων  αναλυτικά'!G497</f>
        <v>1173488.45</v>
      </c>
      <c r="H493" s="410">
        <f>'Σύνολο έργων  αναλυτικά'!H497</f>
        <v>1073488.45</v>
      </c>
      <c r="I493" s="411">
        <f>'Σύνολο έργων  αναλυτικά'!I497</f>
        <v>0</v>
      </c>
      <c r="J493" s="411">
        <f>'Σύνολο έργων  αναλυτικά'!J497</f>
        <v>0</v>
      </c>
      <c r="K493" s="410">
        <f>'Σύνολο έργων  αναλυτικά'!K497</f>
        <v>0</v>
      </c>
      <c r="L493" s="410">
        <f>'Σύνολο έργων  αναλυτικά'!L497</f>
        <v>0</v>
      </c>
      <c r="M493" s="410">
        <f>'Σύνολο έργων  αναλυτικά'!M497</f>
        <v>0</v>
      </c>
      <c r="N493" s="410">
        <f>'Σύνολο έργων  αναλυτικά'!N497</f>
        <v>0</v>
      </c>
      <c r="O493" s="412">
        <f>'Σύνολο έργων  αναλυτικά'!O497</f>
        <v>0</v>
      </c>
      <c r="P493" s="410">
        <f>'Σύνολο έργων  αναλυτικά'!P497</f>
        <v>100000</v>
      </c>
      <c r="Q493" s="413">
        <f>'Σύνολο έργων  αναλυτικά'!Q497</f>
        <v>1073488.45</v>
      </c>
      <c r="R493" s="413">
        <f>'Σύνολο έργων  αναλυτικά'!R497</f>
        <v>1173488.45</v>
      </c>
      <c r="S493" s="424">
        <f t="shared" si="21"/>
        <v>1173488.45</v>
      </c>
      <c r="T493" s="424">
        <f t="shared" si="22"/>
        <v>0</v>
      </c>
    </row>
    <row r="494" spans="1:20" s="6" customFormat="1" ht="40.5" customHeight="1" x14ac:dyDescent="0.25">
      <c r="A494" s="406">
        <f>'Σύνολο έργων  αναλυτικά'!A498</f>
        <v>492</v>
      </c>
      <c r="B494" s="407" t="str">
        <f>'Σύνολο έργων  αναλυτικά'!B498</f>
        <v>ΑΝΤΩΝΗΣ ΤΡΙΤΣΗΣ</v>
      </c>
      <c r="C494" s="408" t="str">
        <f>'Σύνολο έργων  αναλυτικά'!C498</f>
        <v>ΣΥΝΔΕΣΜΟΣ ΣΥΝΔΕΣΜΟΣ ΥΔΑΤΙΚΩΝ ΕΡΓΩΝ ΜΕΘΥΔΡΙΟΥ</v>
      </c>
      <c r="D494" s="406">
        <f>'Σύνολο έργων  αναλυτικά'!D498</f>
        <v>0</v>
      </c>
      <c r="E494" s="408" t="str">
        <f>'Σύνολο έργων  αναλυτικά'!E498</f>
        <v>Αντικατάσταση δικτύου ύδρευσης του συνδέσμου των Τ.Κ. Αρτεμισίου, Κάψια, Λουκά, Σηνιάδων της Δ.Ε. Μαντινείας, Νεοχωρίου, Ζευγολατιού της Δ.Ε. Κορυθίου και Αγίου Βασιλείου, Πελάγους της Δ.Ε. Τρίπολης του Δήμου Τρίπολης</v>
      </c>
      <c r="F494" s="407" t="str">
        <f>'Σύνολο έργων  αναλυτικά'!F498</f>
        <v xml:space="preserve">Πελοποννήσου </v>
      </c>
      <c r="G494" s="409">
        <f>'Σύνολο έργων  αναλυτικά'!G498</f>
        <v>1036209.06</v>
      </c>
      <c r="H494" s="410">
        <f>'Σύνολο έργων  αναλυτικά'!H498</f>
        <v>0</v>
      </c>
      <c r="I494" s="411">
        <f>'Σύνολο έργων  αναλυτικά'!I498</f>
        <v>0</v>
      </c>
      <c r="J494" s="411">
        <f>'Σύνολο έργων  αναλυτικά'!J498</f>
        <v>0</v>
      </c>
      <c r="K494" s="410">
        <f>'Σύνολο έργων  αναλυτικά'!K498</f>
        <v>0</v>
      </c>
      <c r="L494" s="410">
        <f>'Σύνολο έργων  αναλυτικά'!L498</f>
        <v>1036209.06</v>
      </c>
      <c r="M494" s="410">
        <f>'Σύνολο έργων  αναλυτικά'!M498</f>
        <v>0</v>
      </c>
      <c r="N494" s="410">
        <f>'Σύνολο έργων  αναλυτικά'!N498</f>
        <v>0</v>
      </c>
      <c r="O494" s="412">
        <f>'Σύνολο έργων  αναλυτικά'!O498</f>
        <v>0</v>
      </c>
      <c r="P494" s="410">
        <f>'Σύνολο έργων  αναλυτικά'!P498</f>
        <v>0</v>
      </c>
      <c r="Q494" s="413">
        <f>'Σύνολο έργων  αναλυτικά'!Q498</f>
        <v>1036209.06</v>
      </c>
      <c r="R494" s="413">
        <f>'Σύνολο έργων  αναλυτικά'!R498</f>
        <v>1036209.06</v>
      </c>
      <c r="S494" s="424">
        <f t="shared" si="21"/>
        <v>1036209.06</v>
      </c>
      <c r="T494" s="424">
        <f t="shared" si="22"/>
        <v>0</v>
      </c>
    </row>
    <row r="495" spans="1:20" s="6" customFormat="1" ht="40.5" customHeight="1" x14ac:dyDescent="0.25">
      <c r="A495" s="406">
        <f>'Σύνολο έργων  αναλυτικά'!A499</f>
        <v>493</v>
      </c>
      <c r="B495" s="407" t="str">
        <f>'Σύνολο έργων  αναλυτικά'!B499</f>
        <v>ΑΝΤΩΝΗΣ ΤΡΙΤΣΗΣ</v>
      </c>
      <c r="C495" s="408" t="str">
        <f>'Σύνολο έργων  αναλυτικά'!C499</f>
        <v>ΔΗΜΟΣ ΑΡΙΣΤΟΤΕΛΗ</v>
      </c>
      <c r="D495" s="406">
        <f>'Σύνολο έργων  αναλυτικά'!D499</f>
        <v>0</v>
      </c>
      <c r="E495" s="408" t="str">
        <f>'Σύνολο έργων  αναλυτικά'!E499</f>
        <v>Υποδομές ύδρευσης για την εξασφάλιση επαρκούς ποσότητας και ποιότητας ύδατος για ανθρώπινη κατανάλωση του Δήμου Αριστοτέλη Χαλκιδικής</v>
      </c>
      <c r="F495" s="407" t="str">
        <f>'Σύνολο έργων  αναλυτικά'!F499</f>
        <v xml:space="preserve">Κεντρικής Μακεδονίας </v>
      </c>
      <c r="G495" s="409">
        <f>'Σύνολο έργων  αναλυτικά'!G499</f>
        <v>2250587.64</v>
      </c>
      <c r="H495" s="410">
        <f>'Σύνολο έργων  αναλυτικά'!H499</f>
        <v>0</v>
      </c>
      <c r="I495" s="411">
        <f>'Σύνολο έργων  αναλυτικά'!I499</f>
        <v>0</v>
      </c>
      <c r="J495" s="411">
        <f>'Σύνολο έργων  αναλυτικά'!J499</f>
        <v>102963.15</v>
      </c>
      <c r="K495" s="410">
        <f>'Σύνολο έργων  αναλυτικά'!K499</f>
        <v>933062.92</v>
      </c>
      <c r="L495" s="410">
        <f>'Σύνολο έργων  αναλυτικά'!L499</f>
        <v>0</v>
      </c>
      <c r="M495" s="410">
        <f>'Σύνολο έργων  αναλυτικά'!M499</f>
        <v>1209561.57</v>
      </c>
      <c r="N495" s="410">
        <f>'Σύνολο έργων  αναλυτικά'!N499</f>
        <v>0</v>
      </c>
      <c r="O495" s="412">
        <f>'Σύνολο έργων  αναλυτικά'!O499</f>
        <v>0</v>
      </c>
      <c r="P495" s="410">
        <f>'Σύνολο έργων  αναλυτικά'!P499</f>
        <v>5000</v>
      </c>
      <c r="Q495" s="413">
        <f>'Σύνολο έργων  αναλυτικά'!Q499</f>
        <v>1036026.07</v>
      </c>
      <c r="R495" s="413">
        <f>'Σύνολο έργων  αναλυτικά'!R499</f>
        <v>2250587.64</v>
      </c>
      <c r="S495" s="424">
        <f t="shared" si="21"/>
        <v>2250587.64</v>
      </c>
      <c r="T495" s="424">
        <f t="shared" si="22"/>
        <v>0</v>
      </c>
    </row>
    <row r="496" spans="1:20" s="6" customFormat="1" ht="40.5" customHeight="1" x14ac:dyDescent="0.25">
      <c r="A496" s="406">
        <f>'Σύνολο έργων  αναλυτικά'!A500</f>
        <v>494</v>
      </c>
      <c r="B496" s="407" t="str">
        <f>'Σύνολο έργων  αναλυτικά'!B500</f>
        <v>ΑΝΤΩΝΗΣ ΤΡΙΤΣΗΣ</v>
      </c>
      <c r="C496" s="408" t="str">
        <f>'Σύνολο έργων  αναλυτικά'!C500</f>
        <v>ΔΗΜΟΣ ΑΛΙΑΡΤΟΥ</v>
      </c>
      <c r="D496" s="406">
        <f>'Σύνολο έργων  αναλυτικά'!D500</f>
        <v>0</v>
      </c>
      <c r="E496" s="408" t="str">
        <f>'Σύνολο έργων  αναλυτικά'!E500</f>
        <v>Βελτίωση των υποδομών των δικτύων ύδρευσης του Δήμου Αλιάρτου - Θεσπιέων</v>
      </c>
      <c r="F496" s="407" t="str">
        <f>'Σύνολο έργων  αναλυτικά'!F500</f>
        <v xml:space="preserve">Στερεάς Ελλάδας </v>
      </c>
      <c r="G496" s="409">
        <f>'Σύνολο έργων  αναλυτικά'!G500</f>
        <v>954666.84</v>
      </c>
      <c r="H496" s="410">
        <f>'Σύνολο έργων  αναλυτικά'!H500</f>
        <v>0</v>
      </c>
      <c r="I496" s="411">
        <f>'Σύνολο έργων  αναλυτικά'!I500</f>
        <v>0</v>
      </c>
      <c r="J496" s="411">
        <f>'Σύνολο έργων  αναλυτικά'!J500</f>
        <v>930666.84</v>
      </c>
      <c r="K496" s="410">
        <f>'Σύνολο έργων  αναλυτικά'!K500</f>
        <v>0</v>
      </c>
      <c r="L496" s="410">
        <f>'Σύνολο έργων  αναλυτικά'!L500</f>
        <v>0</v>
      </c>
      <c r="M496" s="410">
        <f>'Σύνολο έργων  αναλυτικά'!M500</f>
        <v>0</v>
      </c>
      <c r="N496" s="410">
        <f>'Σύνολο έργων  αναλυτικά'!N500</f>
        <v>0</v>
      </c>
      <c r="O496" s="412">
        <f>'Σύνολο έργων  αναλυτικά'!O500</f>
        <v>0</v>
      </c>
      <c r="P496" s="410">
        <f>'Σύνολο έργων  αναλυτικά'!P500</f>
        <v>24000</v>
      </c>
      <c r="Q496" s="413">
        <f>'Σύνολο έργων  αναλυτικά'!Q500</f>
        <v>930666.84</v>
      </c>
      <c r="R496" s="413">
        <f>'Σύνολο έργων  αναλυτικά'!R500</f>
        <v>954666.84</v>
      </c>
      <c r="S496" s="424">
        <f t="shared" si="21"/>
        <v>954666.84</v>
      </c>
      <c r="T496" s="424">
        <f t="shared" si="22"/>
        <v>0</v>
      </c>
    </row>
    <row r="497" spans="1:20" s="6" customFormat="1" ht="40.5" customHeight="1" x14ac:dyDescent="0.25">
      <c r="A497" s="406">
        <f>'Σύνολο έργων  αναλυτικά'!A501</f>
        <v>495</v>
      </c>
      <c r="B497" s="407" t="str">
        <f>'Σύνολο έργων  αναλυτικά'!B501</f>
        <v>ΑΝΤΩΝΗΣ ΤΡΙΤΣΗΣ</v>
      </c>
      <c r="C497" s="408" t="str">
        <f>'Σύνολο έργων  αναλυτικά'!C501</f>
        <v>ΔΗΜΟΣ ΠΥΔΝΑΣ-ΚΟΛΙΝΔΡΟΥ</v>
      </c>
      <c r="D497" s="406">
        <f>'Σύνολο έργων  αναλυτικά'!D501</f>
        <v>0</v>
      </c>
      <c r="E497" s="408" t="str">
        <f>'Σύνολο έργων  αναλυτικά'!E501</f>
        <v>Αναβάθμιση συνθηκών ύδρευσης Δήμου Πύδνας-Κολινδρού</v>
      </c>
      <c r="F497" s="407" t="str">
        <f>'Σύνολο έργων  αναλυτικά'!F501</f>
        <v xml:space="preserve">Κεντρικής Μακεδονίας </v>
      </c>
      <c r="G497" s="409">
        <f>'Σύνολο έργων  αναλυτικά'!G501</f>
        <v>666413.19999999995</v>
      </c>
      <c r="H497" s="410">
        <f>'Σύνολο έργων  αναλυτικά'!H501</f>
        <v>0</v>
      </c>
      <c r="I497" s="411">
        <f>'Σύνολο έργων  αναλυτικά'!I501</f>
        <v>0</v>
      </c>
      <c r="J497" s="411">
        <f>'Σύνολο έργων  αναλυτικά'!J501</f>
        <v>0</v>
      </c>
      <c r="K497" s="410">
        <f>'Σύνολο έργων  αναλυτικά'!K501</f>
        <v>0</v>
      </c>
      <c r="L497" s="410">
        <f>'Σύνολο έργων  αναλυτικά'!L501</f>
        <v>0</v>
      </c>
      <c r="M497" s="410">
        <f>'Σύνολο έργων  αναλυτικά'!M501</f>
        <v>666413.19999999995</v>
      </c>
      <c r="N497" s="410">
        <f>'Σύνολο έργων  αναλυτικά'!N501</f>
        <v>0</v>
      </c>
      <c r="O497" s="412">
        <f>'Σύνολο έργων  αναλυτικά'!O501</f>
        <v>0</v>
      </c>
      <c r="P497" s="410">
        <f>'Σύνολο έργων  αναλυτικά'!P501</f>
        <v>0</v>
      </c>
      <c r="Q497" s="413">
        <f>'Σύνολο έργων  αναλυτικά'!Q501</f>
        <v>666413.19999999995</v>
      </c>
      <c r="R497" s="413">
        <f>'Σύνολο έργων  αναλυτικά'!R501</f>
        <v>666413.19999999995</v>
      </c>
      <c r="S497" s="424">
        <f t="shared" si="21"/>
        <v>666413.19999999995</v>
      </c>
      <c r="T497" s="424">
        <f t="shared" si="22"/>
        <v>0</v>
      </c>
    </row>
    <row r="498" spans="1:20" s="6" customFormat="1" ht="40.5" customHeight="1" x14ac:dyDescent="0.25">
      <c r="A498" s="406">
        <f>'Σύνολο έργων  αναλυτικά'!A502</f>
        <v>496</v>
      </c>
      <c r="B498" s="407" t="str">
        <f>'Σύνολο έργων  αναλυτικά'!B502</f>
        <v>ΑΝΤΩΝΗΣ ΤΡΙΤΣΗΣ</v>
      </c>
      <c r="C498" s="408" t="str">
        <f>'Σύνολο έργων  αναλυτικά'!C502</f>
        <v>ΔΗΜΟΣ ΜΑΚΡΑΚΩΜΗΣ</v>
      </c>
      <c r="D498" s="406">
        <f>'Σύνολο έργων  αναλυτικά'!D502</f>
        <v>0</v>
      </c>
      <c r="E498" s="408" t="str">
        <f>'Σύνολο έργων  αναλυτικά'!E502</f>
        <v>Κατασκευή Δικτύου Ύδρευσης ΤΚ Πλατυστόμου</v>
      </c>
      <c r="F498" s="407" t="str">
        <f>'Σύνολο έργων  αναλυτικά'!F502</f>
        <v xml:space="preserve">Στερεάς Ελλάδας </v>
      </c>
      <c r="G498" s="409">
        <f>'Σύνολο έργων  αναλυτικά'!G502</f>
        <v>600000</v>
      </c>
      <c r="H498" s="410">
        <f>'Σύνολο έργων  αναλυτικά'!H502</f>
        <v>0</v>
      </c>
      <c r="I498" s="411">
        <f>'Σύνολο έργων  αναλυτικά'!I502</f>
        <v>0</v>
      </c>
      <c r="J498" s="411">
        <f>'Σύνολο έργων  αναλυτικά'!J502</f>
        <v>0</v>
      </c>
      <c r="K498" s="410">
        <f>'Σύνολο έργων  αναλυτικά'!K502</f>
        <v>0</v>
      </c>
      <c r="L498" s="410">
        <f>'Σύνολο έργων  αναλυτικά'!L502</f>
        <v>600000</v>
      </c>
      <c r="M498" s="410">
        <f>'Σύνολο έργων  αναλυτικά'!M502</f>
        <v>0</v>
      </c>
      <c r="N498" s="410">
        <f>'Σύνολο έργων  αναλυτικά'!N502</f>
        <v>0</v>
      </c>
      <c r="O498" s="412">
        <f>'Σύνολο έργων  αναλυτικά'!O502</f>
        <v>0</v>
      </c>
      <c r="P498" s="410">
        <f>'Σύνολο έργων  αναλυτικά'!P502</f>
        <v>0</v>
      </c>
      <c r="Q498" s="413">
        <f>'Σύνολο έργων  αναλυτικά'!Q502</f>
        <v>600000</v>
      </c>
      <c r="R498" s="413">
        <f>'Σύνολο έργων  αναλυτικά'!R502</f>
        <v>600000</v>
      </c>
      <c r="S498" s="424">
        <f t="shared" si="21"/>
        <v>600000</v>
      </c>
      <c r="T498" s="424">
        <f t="shared" si="22"/>
        <v>0</v>
      </c>
    </row>
    <row r="499" spans="1:20" s="6" customFormat="1" ht="40.5" customHeight="1" x14ac:dyDescent="0.25">
      <c r="A499" s="406">
        <f>'Σύνολο έργων  αναλυτικά'!A503</f>
        <v>497</v>
      </c>
      <c r="B499" s="407" t="str">
        <f>'Σύνολο έργων  αναλυτικά'!B503</f>
        <v>ΑΝΤΩΝΗΣ ΤΡΙΤΣΗΣ</v>
      </c>
      <c r="C499" s="408" t="str">
        <f>'Σύνολο έργων  αναλυτικά'!C503</f>
        <v>Δ.Ε.Υ.Α ΣΕΛΙΝΟΥ</v>
      </c>
      <c r="D499" s="406">
        <f>'Σύνολο έργων  αναλυτικά'!D503</f>
        <v>0</v>
      </c>
      <c r="E499" s="408" t="str">
        <f>'Σύνολο έργων  αναλυτικά'!E503</f>
        <v>Αντικατάσταση, επέκταση και αναβάθμιση υποδομών δικτύου ύδρευσης Παλαιόχωρας Δ.Ε. Πελεκάνου Π.Ε. Χανίων</v>
      </c>
      <c r="F499" s="407" t="str">
        <f>'Σύνολο έργων  αναλυτικά'!F503</f>
        <v xml:space="preserve">Κρήτης </v>
      </c>
      <c r="G499" s="409">
        <f>'Σύνολο έργων  αναλυτικά'!G503</f>
        <v>398944.77</v>
      </c>
      <c r="H499" s="410">
        <f>'Σύνολο έργων  αναλυτικά'!H503</f>
        <v>0</v>
      </c>
      <c r="I499" s="411">
        <f>'Σύνολο έργων  αναλυτικά'!I503</f>
        <v>0</v>
      </c>
      <c r="J499" s="411">
        <f>'Σύνολο έργων  αναλυτικά'!J503</f>
        <v>0</v>
      </c>
      <c r="K499" s="410">
        <f>'Σύνολο έργων  αναλυτικά'!K503</f>
        <v>0</v>
      </c>
      <c r="L499" s="410">
        <f>'Σύνολο έργων  αναλυτικά'!L503</f>
        <v>398944.77</v>
      </c>
      <c r="M499" s="410">
        <f>'Σύνολο έργων  αναλυτικά'!M503</f>
        <v>0</v>
      </c>
      <c r="N499" s="410">
        <f>'Σύνολο έργων  αναλυτικά'!N503</f>
        <v>0</v>
      </c>
      <c r="O499" s="412">
        <f>'Σύνολο έργων  αναλυτικά'!O503</f>
        <v>0</v>
      </c>
      <c r="P499" s="410">
        <f>'Σύνολο έργων  αναλυτικά'!P503</f>
        <v>0</v>
      </c>
      <c r="Q499" s="413">
        <f>'Σύνολο έργων  αναλυτικά'!Q503</f>
        <v>398944.77</v>
      </c>
      <c r="R499" s="413">
        <f>'Σύνολο έργων  αναλυτικά'!R503</f>
        <v>398944.77</v>
      </c>
      <c r="S499" s="424">
        <f t="shared" si="21"/>
        <v>398944.77</v>
      </c>
      <c r="T499" s="424">
        <f t="shared" si="22"/>
        <v>0</v>
      </c>
    </row>
    <row r="500" spans="1:20" s="6" customFormat="1" ht="40.5" customHeight="1" x14ac:dyDescent="0.25">
      <c r="A500" s="406">
        <f>'Σύνολο έργων  αναλυτικά'!A504</f>
        <v>498</v>
      </c>
      <c r="B500" s="407" t="str">
        <f>'Σύνολο έργων  αναλυτικά'!B504</f>
        <v>ΑΝΤΩΝΗΣ ΤΡΙΤΣΗΣ</v>
      </c>
      <c r="C500" s="408" t="str">
        <f>'Σύνολο έργων  αναλυτικά'!C504</f>
        <v>Δ.Ε.Υ.Α ΤΡΙΦΥΛΙΑΣ</v>
      </c>
      <c r="D500" s="406">
        <f>'Σύνολο έργων  αναλυτικά'!D504</f>
        <v>0</v>
      </c>
      <c r="E500" s="408" t="str">
        <f>'Σύνολο έργων  αναλυτικά'!E504</f>
        <v>Προμήθεια και εγκατάσταση συστημάτων επεξεργασίας νερού πηγών Πλάτης της Δ.Ε. Φιλιατρών</v>
      </c>
      <c r="F500" s="407" t="str">
        <f>'Σύνολο έργων  αναλυτικά'!F504</f>
        <v xml:space="preserve">Πελοποννήσου </v>
      </c>
      <c r="G500" s="409">
        <f>'Σύνολο έργων  αναλυτικά'!G504</f>
        <v>336800</v>
      </c>
      <c r="H500" s="410">
        <f>'Σύνολο έργων  αναλυτικά'!H504</f>
        <v>0</v>
      </c>
      <c r="I500" s="411">
        <f>'Σύνολο έργων  αναλυτικά'!I504</f>
        <v>0</v>
      </c>
      <c r="J500" s="411">
        <f>'Σύνολο έργων  αναλυτικά'!J504</f>
        <v>0</v>
      </c>
      <c r="K500" s="410">
        <f>'Σύνολο έργων  αναλυτικά'!K504</f>
        <v>336800</v>
      </c>
      <c r="L500" s="410">
        <f>'Σύνολο έργων  αναλυτικά'!L504</f>
        <v>0</v>
      </c>
      <c r="M500" s="410">
        <f>'Σύνολο έργων  αναλυτικά'!M504</f>
        <v>0</v>
      </c>
      <c r="N500" s="410">
        <f>'Σύνολο έργων  αναλυτικά'!N504</f>
        <v>0</v>
      </c>
      <c r="O500" s="412">
        <f>'Σύνολο έργων  αναλυτικά'!O504</f>
        <v>0</v>
      </c>
      <c r="P500" s="410">
        <f>'Σύνολο έργων  αναλυτικά'!P504</f>
        <v>0</v>
      </c>
      <c r="Q500" s="413">
        <f>'Σύνολο έργων  αναλυτικά'!Q504</f>
        <v>336800</v>
      </c>
      <c r="R500" s="413">
        <f>'Σύνολο έργων  αναλυτικά'!R504</f>
        <v>336800</v>
      </c>
      <c r="S500" s="424">
        <f t="shared" si="21"/>
        <v>336800</v>
      </c>
      <c r="T500" s="424">
        <f t="shared" si="22"/>
        <v>0</v>
      </c>
    </row>
    <row r="501" spans="1:20" s="6" customFormat="1" ht="40.5" customHeight="1" x14ac:dyDescent="0.25">
      <c r="A501" s="406">
        <f>'Σύνολο έργων  αναλυτικά'!A505</f>
        <v>499</v>
      </c>
      <c r="B501" s="407" t="str">
        <f>'Σύνολο έργων  αναλυτικά'!B505</f>
        <v>ΑΝΤΩΝΗΣ ΤΡΙΤΣΗΣ</v>
      </c>
      <c r="C501" s="408" t="str">
        <f>'Σύνολο έργων  αναλυτικά'!C505</f>
        <v>Δ.Ε.Υ.Α ΒΟΪΟΥ</v>
      </c>
      <c r="D501" s="406">
        <f>'Σύνολο έργων  αναλυτικά'!D505</f>
        <v>0</v>
      </c>
      <c r="E501" s="408" t="str">
        <f>'Σύνολο έργων  αναλυτικά'!E505</f>
        <v>Ύδρευση Λουκομίου Δήμου Βοϊου</v>
      </c>
      <c r="F501" s="407" t="str">
        <f>'Σύνολο έργων  αναλυτικά'!F505</f>
        <v xml:space="preserve">Δυτικής Μακεδονίας </v>
      </c>
      <c r="G501" s="409">
        <f>'Σύνολο έργων  αναλυτικά'!G505</f>
        <v>196103.58</v>
      </c>
      <c r="H501" s="410">
        <f>'Σύνολο έργων  αναλυτικά'!H505</f>
        <v>0</v>
      </c>
      <c r="I501" s="411">
        <f>'Σύνολο έργων  αναλυτικά'!I505</f>
        <v>0</v>
      </c>
      <c r="J501" s="411">
        <f>'Σύνολο έργων  αναλυτικά'!J505</f>
        <v>0</v>
      </c>
      <c r="K501" s="410">
        <f>'Σύνολο έργων  αναλυτικά'!K505</f>
        <v>0</v>
      </c>
      <c r="L501" s="410">
        <f>'Σύνολο έργων  αναλυτικά'!L505</f>
        <v>196103.58</v>
      </c>
      <c r="M501" s="410">
        <f>'Σύνολο έργων  αναλυτικά'!M505</f>
        <v>0</v>
      </c>
      <c r="N501" s="410">
        <f>'Σύνολο έργων  αναλυτικά'!N505</f>
        <v>0</v>
      </c>
      <c r="O501" s="412">
        <f>'Σύνολο έργων  αναλυτικά'!O505</f>
        <v>0</v>
      </c>
      <c r="P501" s="410">
        <f>'Σύνολο έργων  αναλυτικά'!P505</f>
        <v>0</v>
      </c>
      <c r="Q501" s="413">
        <f>'Σύνολο έργων  αναλυτικά'!Q505</f>
        <v>196103.58</v>
      </c>
      <c r="R501" s="413">
        <f>'Σύνολο έργων  αναλυτικά'!R505</f>
        <v>196103.58</v>
      </c>
      <c r="S501" s="424">
        <f t="shared" si="21"/>
        <v>196103.58</v>
      </c>
      <c r="T501" s="424">
        <f t="shared" si="22"/>
        <v>0</v>
      </c>
    </row>
    <row r="502" spans="1:20" s="6" customFormat="1" ht="40.5" customHeight="1" x14ac:dyDescent="0.25">
      <c r="A502" s="406">
        <f>'Σύνολο έργων  αναλυτικά'!A506</f>
        <v>500</v>
      </c>
      <c r="B502" s="407" t="str">
        <f>'Σύνολο έργων  αναλυτικά'!B506</f>
        <v>ΑΝΤΩΝΗΣ ΤΡΙΤΣΗΣ</v>
      </c>
      <c r="C502" s="408" t="str">
        <f>'Σύνολο έργων  αναλυτικά'!C506</f>
        <v>Δ.Ε.Υ.Α ΒΕΡΟΙΑΣ</v>
      </c>
      <c r="D502" s="406">
        <f>'Σύνολο έργων  αναλυτικά'!D506</f>
        <v>0</v>
      </c>
      <c r="E502" s="408" t="str">
        <f>'Σύνολο έργων  αναλυτικά'!E506</f>
        <v>Εκσυγχρονισμός δικτύου ύδρευσης στον οικισμό Μακροχωρίου Δήμου Βέροιας (3η φάση-ολοκλήρωση)</v>
      </c>
      <c r="F502" s="407" t="str">
        <f>'Σύνολο έργων  αναλυτικά'!F506</f>
        <v xml:space="preserve">Κεντρικής Μακεδονίας </v>
      </c>
      <c r="G502" s="409">
        <f>'Σύνολο έργων  αναλυτικά'!G506</f>
        <v>1149271.8199999998</v>
      </c>
      <c r="H502" s="410">
        <f>'Σύνολο έργων  αναλυτικά'!H506</f>
        <v>0</v>
      </c>
      <c r="I502" s="411">
        <f>'Σύνολο έργων  αναλυτικά'!I506</f>
        <v>0</v>
      </c>
      <c r="J502" s="411">
        <f>'Σύνολο έργων  αναλυτικά'!J506</f>
        <v>0</v>
      </c>
      <c r="K502" s="410">
        <f>'Σύνολο έργων  αναλυτικά'!K506</f>
        <v>0</v>
      </c>
      <c r="L502" s="410">
        <f>'Σύνολο έργων  αναλυτικά'!L506</f>
        <v>1019271.82</v>
      </c>
      <c r="M502" s="410">
        <f>'Σύνολο έργων  αναλυτικά'!M506</f>
        <v>0</v>
      </c>
      <c r="N502" s="410">
        <f>'Σύνολο έργων  αναλυτικά'!N506</f>
        <v>0</v>
      </c>
      <c r="O502" s="412">
        <f>'Σύνολο έργων  αναλυτικά'!O506</f>
        <v>0</v>
      </c>
      <c r="P502" s="410">
        <f>'Σύνολο έργων  αναλυτικά'!P506</f>
        <v>130000</v>
      </c>
      <c r="Q502" s="413">
        <f>'Σύνολο έργων  αναλυτικά'!Q506</f>
        <v>1019271.82</v>
      </c>
      <c r="R502" s="413">
        <f>'Σύνολο έργων  αναλυτικά'!R506</f>
        <v>1149271.8199999998</v>
      </c>
      <c r="S502" s="424">
        <f t="shared" ref="S502:S565" si="23">SUM(H502:P502)</f>
        <v>1149271.8199999998</v>
      </c>
      <c r="T502" s="424">
        <f t="shared" ref="T502:T565" si="24">S502-G502</f>
        <v>0</v>
      </c>
    </row>
    <row r="503" spans="1:20" s="6" customFormat="1" ht="40.5" customHeight="1" x14ac:dyDescent="0.25">
      <c r="A503" s="406">
        <f>'Σύνολο έργων  αναλυτικά'!A507</f>
        <v>501</v>
      </c>
      <c r="B503" s="407" t="str">
        <f>'Σύνολο έργων  αναλυτικά'!B507</f>
        <v>ΑΝΤΩΝΗΣ ΤΡΙΤΣΗΣ</v>
      </c>
      <c r="C503" s="408" t="str">
        <f>'Σύνολο έργων  αναλυτικά'!C507</f>
        <v>Δ.Ε.Υ.Α ΑΓΙΟΥ ΝΙΚΟΛΑΟΥ</v>
      </c>
      <c r="D503" s="406">
        <f>'Σύνολο έργων  αναλυτικά'!D507</f>
        <v>0</v>
      </c>
      <c r="E503" s="408" t="str">
        <f>'Σύνολο έργων  αναλυτικά'!E507</f>
        <v>Βελτίωση και ενίσχυση υποδομών ύδρευσης του Δήμου Αγίου Νικολάου</v>
      </c>
      <c r="F503" s="407" t="str">
        <f>'Σύνολο έργων  αναλυτικά'!F507</f>
        <v xml:space="preserve">Κρήτης </v>
      </c>
      <c r="G503" s="409">
        <f>'Σύνολο έργων  αναλυτικά'!G507</f>
        <v>2161308.1800000002</v>
      </c>
      <c r="H503" s="410">
        <f>'Σύνολο έργων  αναλυτικά'!H507</f>
        <v>0</v>
      </c>
      <c r="I503" s="411">
        <f>'Σύνολο έργων  αναλυτικά'!I507</f>
        <v>0</v>
      </c>
      <c r="J503" s="411">
        <f>'Σύνολο έργων  αναλυτικά'!J507</f>
        <v>0</v>
      </c>
      <c r="K503" s="410">
        <f>'Σύνολο έργων  αναλυτικά'!K507</f>
        <v>0</v>
      </c>
      <c r="L503" s="410">
        <f>'Σύνολο έργων  αναλυτικά'!L507</f>
        <v>2044308.1800000002</v>
      </c>
      <c r="M503" s="410">
        <f>'Σύνολο έργων  αναλυτικά'!M507</f>
        <v>0</v>
      </c>
      <c r="N503" s="410">
        <f>'Σύνολο έργων  αναλυτικά'!N507</f>
        <v>0</v>
      </c>
      <c r="O503" s="412">
        <f>'Σύνολο έργων  αναλυτικά'!O507</f>
        <v>0</v>
      </c>
      <c r="P503" s="410">
        <f>'Σύνολο έργων  αναλυτικά'!P507</f>
        <v>117000</v>
      </c>
      <c r="Q503" s="413">
        <f>'Σύνολο έργων  αναλυτικά'!Q507</f>
        <v>999308.18</v>
      </c>
      <c r="R503" s="413">
        <f>'Σύνολο έργων  αναλυτικά'!R507</f>
        <v>2161308.1800000002</v>
      </c>
      <c r="S503" s="424">
        <f t="shared" si="23"/>
        <v>2161308.1800000002</v>
      </c>
      <c r="T503" s="424">
        <f t="shared" si="24"/>
        <v>0</v>
      </c>
    </row>
    <row r="504" spans="1:20" s="6" customFormat="1" ht="40.5" customHeight="1" x14ac:dyDescent="0.25">
      <c r="A504" s="406">
        <f>'Σύνολο έργων  αναλυτικά'!A508</f>
        <v>502</v>
      </c>
      <c r="B504" s="407" t="str">
        <f>'Σύνολο έργων  αναλυτικά'!B508</f>
        <v>ΑΝΤΩΝΗΣ ΤΡΙΤΣΗΣ</v>
      </c>
      <c r="C504" s="408" t="str">
        <f>'Σύνολο έργων  αναλυτικά'!C508</f>
        <v>Δ.Ε.Υ.Α ΒΟΡΕΙΟΥ ΑΞΟΝΑ  ΧΑΝΙΩΝ</v>
      </c>
      <c r="D504" s="406">
        <f>'Σύνολο έργων  αναλυτικά'!D508</f>
        <v>0</v>
      </c>
      <c r="E504" s="408" t="str">
        <f>'Σύνολο έργων  αναλυτικά'!E508</f>
        <v>Νέα έργα υποδομών της ΔΕΥΑΒΑ σε περιοχές του Δήμου Πλατανιά, Π.Ε. Χανίων, Περιφέρειας Κρήτης</v>
      </c>
      <c r="F504" s="407" t="str">
        <f>'Σύνολο έργων  αναλυτικά'!F508</f>
        <v xml:space="preserve">Κρήτης </v>
      </c>
      <c r="G504" s="409">
        <f>'Σύνολο έργων  αναλυτικά'!G508</f>
        <v>3257199.99</v>
      </c>
      <c r="H504" s="410">
        <f>'Σύνολο έργων  αναλυτικά'!H508</f>
        <v>0</v>
      </c>
      <c r="I504" s="411">
        <f>'Σύνολο έργων  αναλυτικά'!I508</f>
        <v>0</v>
      </c>
      <c r="J504" s="411">
        <f>'Σύνολο έργων  αναλυτικά'!J508</f>
        <v>2597199.9900000002</v>
      </c>
      <c r="K504" s="410">
        <f>'Σύνολο έργων  αναλυτικά'!K508</f>
        <v>0</v>
      </c>
      <c r="L504" s="410">
        <f>'Σύνολο έργων  αναλυτικά'!L508</f>
        <v>0</v>
      </c>
      <c r="M504" s="410">
        <f>'Σύνολο έργων  αναλυτικά'!M508</f>
        <v>500000</v>
      </c>
      <c r="N504" s="410">
        <f>'Σύνολο έργων  αναλυτικά'!N508</f>
        <v>0</v>
      </c>
      <c r="O504" s="412">
        <f>'Σύνολο έργων  αναλυτικά'!O508</f>
        <v>0</v>
      </c>
      <c r="P504" s="410">
        <f>'Σύνολο έργων  αναλυτικά'!P508</f>
        <v>160000</v>
      </c>
      <c r="Q504" s="413">
        <f>'Σύνολο έργων  αναλυτικά'!Q508</f>
        <v>767199.99</v>
      </c>
      <c r="R504" s="413">
        <f>'Σύνολο έργων  αναλυτικά'!R508</f>
        <v>3000000</v>
      </c>
      <c r="S504" s="424">
        <f t="shared" si="23"/>
        <v>3257199.99</v>
      </c>
      <c r="T504" s="424">
        <f t="shared" si="24"/>
        <v>0</v>
      </c>
    </row>
    <row r="505" spans="1:20" s="6" customFormat="1" ht="40.5" customHeight="1" x14ac:dyDescent="0.25">
      <c r="A505" s="406">
        <f>'Σύνολο έργων  αναλυτικά'!A509</f>
        <v>503</v>
      </c>
      <c r="B505" s="407" t="str">
        <f>'Σύνολο έργων  αναλυτικά'!B509</f>
        <v>ΑΝΤΩΝΗΣ ΤΡΙΤΣΗΣ</v>
      </c>
      <c r="C505" s="408" t="str">
        <f>'Σύνολο έργων  αναλυτικά'!C509</f>
        <v>Δ.Ε.Υ.Α ΠΑΓΓΑΙΟΥ</v>
      </c>
      <c r="D505" s="406">
        <f>'Σύνολο έργων  αναλυτικά'!D509</f>
        <v>0</v>
      </c>
      <c r="E505" s="408" t="str">
        <f>'Σύνολο έργων  αναλυτικά'!E509</f>
        <v>Κατασκευή δικτύου ύδρευσης από γεωτρήσεις περιοχής Καρακάξας εως τις δεξαμενές Νικήσιανης</v>
      </c>
      <c r="F505" s="407" t="str">
        <f>'Σύνολο έργων  αναλυτικά'!F509</f>
        <v>Ανατολικής Μακεδονίας, Θράκης</v>
      </c>
      <c r="G505" s="409">
        <f>'Σύνολο έργων  αναλυτικά'!G509</f>
        <v>764517.56</v>
      </c>
      <c r="H505" s="410">
        <f>'Σύνολο έργων  αναλυτικά'!H509</f>
        <v>719517.56</v>
      </c>
      <c r="I505" s="411">
        <f>'Σύνολο έργων  αναλυτικά'!I509</f>
        <v>0</v>
      </c>
      <c r="J505" s="411">
        <f>'Σύνολο έργων  αναλυτικά'!J509</f>
        <v>0</v>
      </c>
      <c r="K505" s="410">
        <f>'Σύνολο έργων  αναλυτικά'!K509</f>
        <v>0</v>
      </c>
      <c r="L505" s="410">
        <f>'Σύνολο έργων  αναλυτικά'!L509</f>
        <v>0</v>
      </c>
      <c r="M505" s="410">
        <f>'Σύνολο έργων  αναλυτικά'!M509</f>
        <v>0</v>
      </c>
      <c r="N505" s="410">
        <f>'Σύνολο έργων  αναλυτικά'!N509</f>
        <v>0</v>
      </c>
      <c r="O505" s="412">
        <f>'Σύνολο έργων  αναλυτικά'!O509</f>
        <v>0</v>
      </c>
      <c r="P505" s="410">
        <f>'Σύνολο έργων  αναλυτικά'!P509</f>
        <v>45000</v>
      </c>
      <c r="Q505" s="413">
        <f>'Σύνολο έργων  αναλυτικά'!Q509</f>
        <v>719517.56</v>
      </c>
      <c r="R505" s="413">
        <f>'Σύνολο έργων  αναλυτικά'!R509</f>
        <v>764517.56</v>
      </c>
      <c r="S505" s="424">
        <f t="shared" si="23"/>
        <v>764517.56</v>
      </c>
      <c r="T505" s="424">
        <f t="shared" si="24"/>
        <v>0</v>
      </c>
    </row>
    <row r="506" spans="1:20" s="6" customFormat="1" ht="40.5" customHeight="1" x14ac:dyDescent="0.25">
      <c r="A506" s="406">
        <f>'Σύνολο έργων  αναλυτικά'!A510</f>
        <v>504</v>
      </c>
      <c r="B506" s="407" t="str">
        <f>'Σύνολο έργων  αναλυτικά'!B510</f>
        <v>ΑΝΤΩΝΗΣ ΤΡΙΤΣΗΣ</v>
      </c>
      <c r="C506" s="408" t="str">
        <f>'Σύνολο έργων  αναλυτικά'!C510</f>
        <v>Δ.Ε.Υ.Α ΝΑΥΠΛΙΕΩΝ</v>
      </c>
      <c r="D506" s="406">
        <f>'Σύνολο έργων  αναλυτικά'!D510</f>
        <v>0</v>
      </c>
      <c r="E506" s="408" t="str">
        <f>'Σύνολο έργων  αναλυτικά'!E510</f>
        <v>Βελτίωση των υποδομών των δικτύων ύδρευσης του Δήμου Ναυπλιέων</v>
      </c>
      <c r="F506" s="407" t="str">
        <f>'Σύνολο έργων  αναλυτικά'!F510</f>
        <v xml:space="preserve">Πελοποννήσου </v>
      </c>
      <c r="G506" s="409">
        <f>'Σύνολο έργων  αναλυτικά'!G510</f>
        <v>1363023.46</v>
      </c>
      <c r="H506" s="410">
        <f>'Σύνολο έργων  αναλυτικά'!H510</f>
        <v>0</v>
      </c>
      <c r="I506" s="411">
        <f>'Σύνολο έργων  αναλυτικά'!I510</f>
        <v>0</v>
      </c>
      <c r="J506" s="411">
        <f>'Σύνολο έργων  αναλυτικά'!J510</f>
        <v>543023.46</v>
      </c>
      <c r="K506" s="410">
        <f>'Σύνολο έργων  αναλυτικά'!K510</f>
        <v>0</v>
      </c>
      <c r="L506" s="410">
        <f>'Σύνολο έργων  αναλυτικά'!L510</f>
        <v>0</v>
      </c>
      <c r="M506" s="410">
        <f>'Σύνολο έργων  αναλυτικά'!M510</f>
        <v>820000</v>
      </c>
      <c r="N506" s="410">
        <f>'Σύνολο έργων  αναλυτικά'!N510</f>
        <v>0</v>
      </c>
      <c r="O506" s="412">
        <f>'Σύνολο έργων  αναλυτικά'!O510</f>
        <v>0</v>
      </c>
      <c r="P506" s="410">
        <f>'Σύνολο έργων  αναλυτικά'!P510</f>
        <v>0</v>
      </c>
      <c r="Q506" s="413">
        <f>'Σύνολο έργων  αναλυτικά'!Q510</f>
        <v>543023.46</v>
      </c>
      <c r="R506" s="413">
        <f>'Σύνολο έργων  αναλυτικά'!R510</f>
        <v>1363023.46</v>
      </c>
      <c r="S506" s="424">
        <f t="shared" si="23"/>
        <v>1363023.46</v>
      </c>
      <c r="T506" s="424">
        <f t="shared" si="24"/>
        <v>0</v>
      </c>
    </row>
    <row r="507" spans="1:20" s="6" customFormat="1" ht="40.5" customHeight="1" x14ac:dyDescent="0.25">
      <c r="A507" s="406">
        <f>'Σύνολο έργων  αναλυτικά'!A511</f>
        <v>505</v>
      </c>
      <c r="B507" s="407" t="str">
        <f>'Σύνολο έργων  αναλυτικά'!B511</f>
        <v>ΑΝΤΩΝΗΣ ΤΡΙΤΣΗΣ</v>
      </c>
      <c r="C507" s="408" t="str">
        <f>'Σύνολο έργων  αναλυτικά'!C511</f>
        <v>Δ.Ε.Υ.Α ΧΑΛΚΙΔΕΩΝ</v>
      </c>
      <c r="D507" s="406">
        <f>'Σύνολο έργων  αναλυτικά'!D511</f>
        <v>0</v>
      </c>
      <c r="E507" s="408" t="str">
        <f>'Σύνολο έργων  αναλυτικά'!E511</f>
        <v>Αναβάθμιση Δικτύων Ύδρευσης Δήμου Χαλκιδέων</v>
      </c>
      <c r="F507" s="407" t="str">
        <f>'Σύνολο έργων  αναλυτικά'!F511</f>
        <v xml:space="preserve">Στερεάς Ελλάδας </v>
      </c>
      <c r="G507" s="409">
        <f>'Σύνολο έργων  αναλυτικά'!G511</f>
        <v>1243086.3700000001</v>
      </c>
      <c r="H507" s="410">
        <f>'Σύνολο έργων  αναλυτικά'!H511</f>
        <v>0</v>
      </c>
      <c r="I507" s="411">
        <f>'Σύνολο έργων  αναλυτικά'!I511</f>
        <v>0</v>
      </c>
      <c r="J507" s="411">
        <f>'Σύνολο έργων  αναλυτικά'!J511</f>
        <v>358518.49</v>
      </c>
      <c r="K507" s="410">
        <f>'Σύνολο έργων  αναλυτικά'!K511</f>
        <v>0</v>
      </c>
      <c r="L507" s="410">
        <f>'Σύνολο έργων  αναλυτικά'!L511</f>
        <v>833567.88</v>
      </c>
      <c r="M507" s="410">
        <f>'Σύνολο έργων  αναλυτικά'!M511</f>
        <v>0</v>
      </c>
      <c r="N507" s="410">
        <f>'Σύνολο έργων  αναλυτικά'!N511</f>
        <v>0</v>
      </c>
      <c r="O507" s="412">
        <f>'Σύνολο έργων  αναλυτικά'!O511</f>
        <v>0</v>
      </c>
      <c r="P507" s="410">
        <f>'Σύνολο έργων  αναλυτικά'!P511</f>
        <v>51000</v>
      </c>
      <c r="Q507" s="413">
        <f>'Σύνολο έργων  αναλυτικά'!Q511</f>
        <v>527086.37</v>
      </c>
      <c r="R507" s="413">
        <f>'Σύνολο έργων  αναλυτικά'!R511</f>
        <v>1243086.3700000001</v>
      </c>
      <c r="S507" s="424">
        <f t="shared" si="23"/>
        <v>1243086.3700000001</v>
      </c>
      <c r="T507" s="424">
        <f t="shared" si="24"/>
        <v>0</v>
      </c>
    </row>
    <row r="508" spans="1:20" s="6" customFormat="1" ht="40.5" customHeight="1" x14ac:dyDescent="0.25">
      <c r="A508" s="406">
        <f>'Σύνολο έργων  αναλυτικά'!A512</f>
        <v>506</v>
      </c>
      <c r="B508" s="407" t="str">
        <f>'Σύνολο έργων  αναλυτικά'!B512</f>
        <v>ΑΝΤΩΝΗΣ ΤΡΙΤΣΗΣ</v>
      </c>
      <c r="C508" s="408" t="str">
        <f>'Σύνολο έργων  αναλυτικά'!C512</f>
        <v>Δ.Ε.Υ.Α ΚΟΜΟΤΗΝΗΣ</v>
      </c>
      <c r="D508" s="406">
        <f>'Σύνολο έργων  αναλυτικά'!D512</f>
        <v>0</v>
      </c>
      <c r="E508" s="408" t="str">
        <f>'Σύνολο έργων  αναλυτικά'!E512</f>
        <v>Αντικατάσταση εσωτερικού δικτύου ύδρευσης οικισμών Δήμου Κομοτηνής</v>
      </c>
      <c r="F508" s="407" t="str">
        <f>'Σύνολο έργων  αναλυτικά'!F512</f>
        <v>Ανατολικής Μακεδονίας, Θράκης</v>
      </c>
      <c r="G508" s="409">
        <f>'Σύνολο έργων  αναλυτικά'!G512</f>
        <v>2606312.2400000002</v>
      </c>
      <c r="H508" s="410">
        <f>'Σύνολο έργων  αναλυτικά'!H512</f>
        <v>0</v>
      </c>
      <c r="I508" s="411">
        <f>'Σύνολο έργων  αναλυτικά'!I512</f>
        <v>0</v>
      </c>
      <c r="J508" s="411">
        <f>'Σύνολο έργων  αναλυτικά'!J512</f>
        <v>0</v>
      </c>
      <c r="K508" s="410">
        <f>'Σύνολο έργων  αναλυτικά'!K512</f>
        <v>0</v>
      </c>
      <c r="L508" s="410">
        <f>'Σύνολο έργων  αναλυτικά'!L512</f>
        <v>2606312.2400000002</v>
      </c>
      <c r="M508" s="410">
        <f>'Σύνολο έργων  αναλυτικά'!M512</f>
        <v>0</v>
      </c>
      <c r="N508" s="410">
        <f>'Σύνολο έργων  αναλυτικά'!N512</f>
        <v>0</v>
      </c>
      <c r="O508" s="412">
        <f>'Σύνολο έργων  αναλυτικά'!O512</f>
        <v>0</v>
      </c>
      <c r="P508" s="410">
        <f>'Σύνολο έργων  αναλυτικά'!P512</f>
        <v>0</v>
      </c>
      <c r="Q508" s="413">
        <f>'Σύνολο έργων  αναλυτικά'!Q512</f>
        <v>517898.53</v>
      </c>
      <c r="R508" s="413">
        <f>'Σύνολο έργων  αναλυτικά'!R512</f>
        <v>2606312.2400000002</v>
      </c>
      <c r="S508" s="424">
        <f t="shared" si="23"/>
        <v>2606312.2400000002</v>
      </c>
      <c r="T508" s="424">
        <f t="shared" si="24"/>
        <v>0</v>
      </c>
    </row>
    <row r="509" spans="1:20" s="6" customFormat="1" ht="40.5" customHeight="1" x14ac:dyDescent="0.25">
      <c r="A509" s="406">
        <f>'Σύνολο έργων  αναλυτικά'!A513</f>
        <v>507</v>
      </c>
      <c r="B509" s="407" t="str">
        <f>'Σύνολο έργων  αναλυτικά'!B513</f>
        <v>ΑΝΤΩΝΗΣ ΤΡΙΤΣΗΣ</v>
      </c>
      <c r="C509" s="408" t="str">
        <f>'Σύνολο έργων  αναλυτικά'!C513</f>
        <v>Δ.Ε.Υ.Α ΠΥΛΟΥ-ΝΕΣΤΟΡΟΣ</v>
      </c>
      <c r="D509" s="406">
        <f>'Σύνολο έργων  αναλυτικά'!D513</f>
        <v>0</v>
      </c>
      <c r="E509" s="408" t="str">
        <f>'Σύνολο έργων  αναλυτικά'!E513</f>
        <v>Έργα ενίσχυσης δικτύου ύδρευσης Δήμου Πύλου-Νέστορος</v>
      </c>
      <c r="F509" s="407" t="str">
        <f>'Σύνολο έργων  αναλυτικά'!F513</f>
        <v xml:space="preserve">Πελοποννήσου </v>
      </c>
      <c r="G509" s="409">
        <f>'Σύνολο έργων  αναλυτικά'!G513</f>
        <v>2529199.54</v>
      </c>
      <c r="H509" s="410">
        <f>'Σύνολο έργων  αναλυτικά'!H513</f>
        <v>434549.05</v>
      </c>
      <c r="I509" s="411">
        <f>'Σύνολο έργων  αναλυτικά'!I513</f>
        <v>0</v>
      </c>
      <c r="J509" s="411">
        <f>'Σύνολο έργων  αναλυτικά'!J513</f>
        <v>360000</v>
      </c>
      <c r="K509" s="410">
        <f>'Σύνολο έργων  αναλυτικά'!K513</f>
        <v>0</v>
      </c>
      <c r="L509" s="410">
        <f>'Σύνολο έργων  αναλυτικά'!L513</f>
        <v>1644650.49</v>
      </c>
      <c r="M509" s="410">
        <f>'Σύνολο έργων  αναλυτικά'!M513</f>
        <v>0</v>
      </c>
      <c r="N509" s="410">
        <f>'Σύνολο έργων  αναλυτικά'!N513</f>
        <v>0</v>
      </c>
      <c r="O509" s="412">
        <f>'Σύνολο έργων  αναλυτικά'!O513</f>
        <v>0</v>
      </c>
      <c r="P509" s="410">
        <f>'Σύνολο έργων  αναλυτικά'!P513</f>
        <v>90000</v>
      </c>
      <c r="Q509" s="413">
        <f>'Σύνολο έργων  αναλυτικά'!Q513</f>
        <v>434549.05</v>
      </c>
      <c r="R509" s="413">
        <f>'Σύνολο έργων  αναλυτικά'!R513</f>
        <v>2529199.54</v>
      </c>
      <c r="S509" s="424">
        <f t="shared" si="23"/>
        <v>2529199.54</v>
      </c>
      <c r="T509" s="424">
        <f t="shared" si="24"/>
        <v>0</v>
      </c>
    </row>
    <row r="510" spans="1:20" s="6" customFormat="1" ht="40.5" customHeight="1" x14ac:dyDescent="0.25">
      <c r="A510" s="406">
        <f>'Σύνολο έργων  αναλυτικά'!A514</f>
        <v>508</v>
      </c>
      <c r="B510" s="407" t="str">
        <f>'Σύνολο έργων  αναλυτικά'!B514</f>
        <v>ΑΝΤΩΝΗΣ ΤΡΙΤΣΗΣ</v>
      </c>
      <c r="C510" s="408" t="str">
        <f>'Σύνολο έργων  αναλυτικά'!C514</f>
        <v>ΔΗΜΟΣ ΔΕΣΚΑΤΗΣ</v>
      </c>
      <c r="D510" s="406">
        <f>'Σύνολο έργων  αναλυτικά'!D514</f>
        <v>0</v>
      </c>
      <c r="E510" s="408" t="str">
        <f>'Σύνολο έργων  αναλυτικά'!E514</f>
        <v>Αναβάθμιση των υποδομών του δικτύου ύδρευσης του Δήμου Δεσκάτης</v>
      </c>
      <c r="F510" s="407" t="str">
        <f>'Σύνολο έργων  αναλυτικά'!F514</f>
        <v xml:space="preserve">Δυτικής Μακεδονίας </v>
      </c>
      <c r="G510" s="409">
        <f>'Σύνολο έργων  αναλυτικά'!G514</f>
        <v>1642881.63</v>
      </c>
      <c r="H510" s="410">
        <f>'Σύνολο έργων  αναλυτικά'!H514</f>
        <v>0</v>
      </c>
      <c r="I510" s="411">
        <f>'Σύνολο έργων  αναλυτικά'!I514</f>
        <v>0</v>
      </c>
      <c r="J510" s="411">
        <f>'Σύνολο έργων  αναλυτικά'!J514</f>
        <v>217839.84</v>
      </c>
      <c r="K510" s="410">
        <f>'Σύνολο έργων  αναλυτικά'!K514</f>
        <v>0</v>
      </c>
      <c r="L510" s="410">
        <f>'Σύνολο έργων  αναλυτικά'!L514</f>
        <v>213561.79</v>
      </c>
      <c r="M510" s="410">
        <f>'Σύνολο έργων  αναλυτικά'!M514</f>
        <v>1211480</v>
      </c>
      <c r="N510" s="410">
        <f>'Σύνολο έργων  αναλυτικά'!N514</f>
        <v>0</v>
      </c>
      <c r="O510" s="412">
        <f>'Σύνολο έργων  αναλυτικά'!O514</f>
        <v>0</v>
      </c>
      <c r="P510" s="410">
        <f>'Σύνολο έργων  αναλυτικά'!P514</f>
        <v>0</v>
      </c>
      <c r="Q510" s="413">
        <f>'Σύνολο έργων  αναλυτικά'!Q514</f>
        <v>431401.63</v>
      </c>
      <c r="R510" s="413">
        <f>'Σύνολο έργων  αναλυτικά'!R514</f>
        <v>1642881.63</v>
      </c>
      <c r="S510" s="424">
        <f t="shared" si="23"/>
        <v>1642881.63</v>
      </c>
      <c r="T510" s="424">
        <f t="shared" si="24"/>
        <v>0</v>
      </c>
    </row>
    <row r="511" spans="1:20" s="6" customFormat="1" ht="40.5" customHeight="1" x14ac:dyDescent="0.25">
      <c r="A511" s="406">
        <f>'Σύνολο έργων  αναλυτικά'!A515</f>
        <v>509</v>
      </c>
      <c r="B511" s="407" t="str">
        <f>'Σύνολο έργων  αναλυτικά'!B515</f>
        <v>ΑΝΤΩΝΗΣ ΤΡΙΤΣΗΣ</v>
      </c>
      <c r="C511" s="408" t="str">
        <f>'Σύνολο έργων  αναλυτικά'!C515</f>
        <v>ΔΗΜΟΣ ΤΗΝΟΥ</v>
      </c>
      <c r="D511" s="406">
        <f>'Σύνολο έργων  αναλυτικά'!D515</f>
        <v>0</v>
      </c>
      <c r="E511" s="408" t="str">
        <f>'Σύνολο έργων  αναλυτικά'!E515</f>
        <v>Έργα βελτίωσης ύδρευσης Τήνου</v>
      </c>
      <c r="F511" s="407" t="str">
        <f>'Σύνολο έργων  αναλυτικά'!F515</f>
        <v xml:space="preserve">Νοτίου Αιγαίου </v>
      </c>
      <c r="G511" s="409">
        <f>'Σύνολο έργων  αναλυτικά'!G515</f>
        <v>944740</v>
      </c>
      <c r="H511" s="410">
        <f>'Σύνολο έργων  αναλυτικά'!H515</f>
        <v>0</v>
      </c>
      <c r="I511" s="411">
        <f>'Σύνολο έργων  αναλυτικά'!I515</f>
        <v>419740</v>
      </c>
      <c r="J511" s="411">
        <f>'Σύνολο έργων  αναλυτικά'!J515</f>
        <v>0</v>
      </c>
      <c r="K511" s="410">
        <f>'Σύνολο έργων  αναλυτικά'!K515</f>
        <v>0</v>
      </c>
      <c r="L511" s="410">
        <f>'Σύνολο έργων  αναλυτικά'!L515</f>
        <v>525000</v>
      </c>
      <c r="M511" s="410">
        <f>'Σύνολο έργων  αναλυτικά'!M515</f>
        <v>0</v>
      </c>
      <c r="N511" s="410">
        <f>'Σύνολο έργων  αναλυτικά'!N515</f>
        <v>0</v>
      </c>
      <c r="O511" s="412">
        <f>'Σύνολο έργων  αναλυτικά'!O515</f>
        <v>0</v>
      </c>
      <c r="P511" s="410">
        <f>'Σύνολο έργων  αναλυτικά'!P515</f>
        <v>0</v>
      </c>
      <c r="Q511" s="413">
        <f>'Σύνολο έργων  αναλυτικά'!Q515</f>
        <v>419740</v>
      </c>
      <c r="R511" s="413">
        <f>'Σύνολο έργων  αναλυτικά'!R515</f>
        <v>944740</v>
      </c>
      <c r="S511" s="424">
        <f t="shared" si="23"/>
        <v>944740</v>
      </c>
      <c r="T511" s="424">
        <f t="shared" si="24"/>
        <v>0</v>
      </c>
    </row>
    <row r="512" spans="1:20" s="6" customFormat="1" ht="40.5" customHeight="1" x14ac:dyDescent="0.25">
      <c r="A512" s="406">
        <f>'Σύνολο έργων  αναλυτικά'!A516</f>
        <v>510</v>
      </c>
      <c r="B512" s="407" t="str">
        <f>'Σύνολο έργων  αναλυτικά'!B516</f>
        <v>ΑΝΤΩΝΗΣ ΤΡΙΤΣΗΣ</v>
      </c>
      <c r="C512" s="408" t="str">
        <f>'Σύνολο έργων  αναλυτικά'!C516</f>
        <v>ΔΗΜΟΣ ΣΚΥΡΟΥ</v>
      </c>
      <c r="D512" s="406">
        <f>'Σύνολο έργων  αναλυτικά'!D516</f>
        <v>0</v>
      </c>
      <c r="E512" s="408" t="str">
        <f>'Σύνολο έργων  αναλυτικά'!E516</f>
        <v>Βελτίωση των υποδομών των δικτύων ύδρευσης του Δήμου Σκύρου</v>
      </c>
      <c r="F512" s="407" t="str">
        <f>'Σύνολο έργων  αναλυτικά'!F516</f>
        <v xml:space="preserve">Θεσσαλίας </v>
      </c>
      <c r="G512" s="409">
        <f>'Σύνολο έργων  αναλυτικά'!G516</f>
        <v>1390539.33</v>
      </c>
      <c r="H512" s="410">
        <f>'Σύνολο έργων  αναλυτικά'!H516</f>
        <v>0</v>
      </c>
      <c r="I512" s="411">
        <f>'Σύνολο έργων  αναλυτικά'!I516</f>
        <v>0</v>
      </c>
      <c r="J512" s="411">
        <f>'Σύνολο έργων  αναλυτικά'!J516</f>
        <v>841278.08000000007</v>
      </c>
      <c r="K512" s="410">
        <f>'Σύνολο έργων  αναλυτικά'!K516</f>
        <v>0</v>
      </c>
      <c r="L512" s="410">
        <f>'Σύνολο έργων  αναλυτικά'!L516</f>
        <v>0</v>
      </c>
      <c r="M512" s="410">
        <f>'Σύνολο έργων  αναλυτικά'!M516</f>
        <v>549261.25</v>
      </c>
      <c r="N512" s="410">
        <f>'Σύνολο έργων  αναλυτικά'!N516</f>
        <v>0</v>
      </c>
      <c r="O512" s="412">
        <f>'Σύνολο έργων  αναλυτικά'!O516</f>
        <v>0</v>
      </c>
      <c r="P512" s="410">
        <f>'Σύνολο έργων  αναλυτικά'!P516</f>
        <v>0</v>
      </c>
      <c r="Q512" s="413">
        <f>'Σύνολο έργων  αναλυτικά'!Q516</f>
        <v>406278.08</v>
      </c>
      <c r="R512" s="413">
        <f>'Σύνολο έργων  αναλυτικά'!R516</f>
        <v>1399261.25</v>
      </c>
      <c r="S512" s="424">
        <f t="shared" si="23"/>
        <v>1390539.33</v>
      </c>
      <c r="T512" s="424">
        <f t="shared" si="24"/>
        <v>0</v>
      </c>
    </row>
    <row r="513" spans="1:20" s="6" customFormat="1" ht="40.5" customHeight="1" x14ac:dyDescent="0.25">
      <c r="A513" s="406">
        <f>'Σύνολο έργων  αναλυτικά'!A517</f>
        <v>511</v>
      </c>
      <c r="B513" s="407" t="str">
        <f>'Σύνολο έργων  αναλυτικά'!B517</f>
        <v>ΑΝΤΩΝΗΣ ΤΡΙΤΣΗΣ</v>
      </c>
      <c r="C513" s="408" t="str">
        <f>'Σύνολο έργων  αναλυτικά'!C517</f>
        <v>ΔΗΜΟΣ ΣΕΡΒΙΩΝ-ΒΕΛΒΕΝΤΟΥ</v>
      </c>
      <c r="D513" s="406">
        <f>'Σύνολο έργων  αναλυτικά'!D517</f>
        <v>0</v>
      </c>
      <c r="E513" s="408" t="str">
        <f>'Σύνολο έργων  αναλυτικά'!E517</f>
        <v>Αντικατάσταση εσωτερικών δικτύων ύδρευσης οικισμών Δήμου Σερβίων-Βελβεντού</v>
      </c>
      <c r="F513" s="407" t="str">
        <f>'Σύνολο έργων  αναλυτικά'!F517</f>
        <v xml:space="preserve">Δυτικής Μακεδονίας </v>
      </c>
      <c r="G513" s="409">
        <f>'Σύνολο έργων  αναλυτικά'!G517</f>
        <v>2531339.2400000002</v>
      </c>
      <c r="H513" s="410">
        <f>'Σύνολο έργων  αναλυτικά'!H517</f>
        <v>0</v>
      </c>
      <c r="I513" s="411">
        <f>'Σύνολο έργων  αναλυτικά'!I517</f>
        <v>0</v>
      </c>
      <c r="J513" s="411">
        <f>'Σύνολο έργων  αναλυτικά'!J517</f>
        <v>0</v>
      </c>
      <c r="K513" s="410">
        <f>'Σύνολο έργων  αναλυτικά'!K517</f>
        <v>0</v>
      </c>
      <c r="L513" s="410">
        <f>'Σύνολο έργων  αναλυτικά'!L517</f>
        <v>2531339.2400000002</v>
      </c>
      <c r="M513" s="410">
        <f>'Σύνολο έργων  αναλυτικά'!M517</f>
        <v>0</v>
      </c>
      <c r="N513" s="410">
        <f>'Σύνολο έργων  αναλυτικά'!N517</f>
        <v>0</v>
      </c>
      <c r="O513" s="412">
        <f>'Σύνολο έργων  αναλυτικά'!O517</f>
        <v>0</v>
      </c>
      <c r="P513" s="410">
        <f>'Σύνολο έργων  αναλυτικά'!P517</f>
        <v>0</v>
      </c>
      <c r="Q513" s="413">
        <f>'Σύνολο έργων  αναλυτικά'!Q517</f>
        <v>381339.24</v>
      </c>
      <c r="R513" s="413">
        <f>'Σύνολο έργων  αναλυτικά'!R517</f>
        <v>2531339.2400000002</v>
      </c>
      <c r="S513" s="424">
        <f t="shared" si="23"/>
        <v>2531339.2400000002</v>
      </c>
      <c r="T513" s="424">
        <f t="shared" si="24"/>
        <v>0</v>
      </c>
    </row>
    <row r="514" spans="1:20" s="6" customFormat="1" ht="40.5" customHeight="1" x14ac:dyDescent="0.25">
      <c r="A514" s="406">
        <f>'Σύνολο έργων  αναλυτικά'!A518</f>
        <v>512</v>
      </c>
      <c r="B514" s="407" t="str">
        <f>'Σύνολο έργων  αναλυτικά'!B518</f>
        <v>ΑΝΤΩΝΗΣ ΤΡΙΤΣΗΣ</v>
      </c>
      <c r="C514" s="408" t="str">
        <f>'Σύνολο έργων  αναλυτικά'!C518</f>
        <v>Δ.Ε.Υ.Α ΔΙΟΥ-ΟΛΥΜΠΟΥ  (Ανατ. Ολύμπου)</v>
      </c>
      <c r="D514" s="406">
        <f>'Σύνολο έργων  αναλυτικά'!D518</f>
        <v>0</v>
      </c>
      <c r="E514" s="408" t="str">
        <f>'Σύνολο έργων  αναλυτικά'!E518</f>
        <v>Προμήθεια και εγκατάσταση συστήματος τηλεελέγχου και ηλεχειρισμού εγκαταστάσεων ύδρευσης και αναβάθμιση υποδομών Η/Μ εξοπλισμού δημοτικής ενότητας Ανατολικού Ολύμπου</v>
      </c>
      <c r="F514" s="407" t="str">
        <f>'Σύνολο έργων  αναλυτικά'!F518</f>
        <v xml:space="preserve">Κεντρικής Μακεδονίας </v>
      </c>
      <c r="G514" s="409">
        <f>'Σύνολο έργων  αναλυτικά'!G518</f>
        <v>2491291.92</v>
      </c>
      <c r="H514" s="410">
        <f>'Σύνολο έργων  αναλυτικά'!H518</f>
        <v>0</v>
      </c>
      <c r="I514" s="411">
        <f>'Σύνολο έργων  αναλυτικά'!I518</f>
        <v>0</v>
      </c>
      <c r="J514" s="411">
        <f>'Σύνολο έργων  αναλυτικά'!J518</f>
        <v>0</v>
      </c>
      <c r="K514" s="410">
        <f>'Σύνολο έργων  αναλυτικά'!K518</f>
        <v>0</v>
      </c>
      <c r="L514" s="410">
        <f>'Σύνολο έργων  αναλυτικά'!L518</f>
        <v>0</v>
      </c>
      <c r="M514" s="410">
        <f>'Σύνολο έργων  αναλυτικά'!M518</f>
        <v>2491291.92</v>
      </c>
      <c r="N514" s="410">
        <f>'Σύνολο έργων  αναλυτικά'!N518</f>
        <v>0</v>
      </c>
      <c r="O514" s="412">
        <f>'Σύνολο έργων  αναλυτικά'!O518</f>
        <v>0</v>
      </c>
      <c r="P514" s="410">
        <f>'Σύνολο έργων  αναλυτικά'!P518</f>
        <v>0</v>
      </c>
      <c r="Q514" s="413">
        <f>'Σύνολο έργων  αναλυτικά'!Q518</f>
        <v>368052.29</v>
      </c>
      <c r="R514" s="413">
        <f>'Σύνολο έργων  αναλυτικά'!R518</f>
        <v>2491291.92</v>
      </c>
      <c r="S514" s="424">
        <f t="shared" si="23"/>
        <v>2491291.92</v>
      </c>
      <c r="T514" s="424">
        <f t="shared" si="24"/>
        <v>0</v>
      </c>
    </row>
    <row r="515" spans="1:20" s="6" customFormat="1" ht="40.5" customHeight="1" x14ac:dyDescent="0.25">
      <c r="A515" s="406">
        <f>'Σύνολο έργων  αναλυτικά'!A519</f>
        <v>513</v>
      </c>
      <c r="B515" s="407" t="str">
        <f>'Σύνολο έργων  αναλυτικά'!B519</f>
        <v>ΑΝΤΩΝΗΣ ΤΡΙΤΣΗΣ</v>
      </c>
      <c r="C515" s="408" t="str">
        <f>'Σύνολο έργων  αναλυτικά'!C519</f>
        <v>Δ.Ε.Υ.Α ΠΥΛΗΣ ΤΡΙΚΑΛΩΝ</v>
      </c>
      <c r="D515" s="406">
        <f>'Σύνολο έργων  αναλυτικά'!D519</f>
        <v>0</v>
      </c>
      <c r="E515" s="408" t="str">
        <f>'Σύνολο έργων  αναλυτικά'!E519</f>
        <v>Αντικατάσταση εσωτερικού δικτύου ύδρευσης στην ΤΚ Παλαιομοναστήρου (ΠΥΛΗ ΤΡΙΚΑΛΩΝ)</v>
      </c>
      <c r="F515" s="407" t="str">
        <f>'Σύνολο έργων  αναλυτικά'!F519</f>
        <v xml:space="preserve">Θεσσαλίας </v>
      </c>
      <c r="G515" s="409">
        <f>'Σύνολο έργων  αναλυτικά'!G519</f>
        <v>805241.94</v>
      </c>
      <c r="H515" s="410">
        <f>'Σύνολο έργων  αναλυτικά'!H519</f>
        <v>0</v>
      </c>
      <c r="I515" s="411">
        <f>'Σύνολο έργων  αναλυτικά'!I519</f>
        <v>0</v>
      </c>
      <c r="J515" s="411">
        <f>'Σύνολο έργων  αναλυτικά'!J519</f>
        <v>0</v>
      </c>
      <c r="K515" s="410">
        <f>'Σύνολο έργων  αναλυτικά'!K519</f>
        <v>0</v>
      </c>
      <c r="L515" s="410">
        <f>'Σύνολο έργων  αναλυτικά'!L519</f>
        <v>805241.94</v>
      </c>
      <c r="M515" s="410">
        <f>'Σύνολο έργων  αναλυτικά'!M519</f>
        <v>0</v>
      </c>
      <c r="N515" s="410">
        <f>'Σύνολο έργων  αναλυτικά'!N519</f>
        <v>0</v>
      </c>
      <c r="O515" s="412">
        <f>'Σύνολο έργων  αναλυτικά'!O519</f>
        <v>0</v>
      </c>
      <c r="P515" s="410">
        <f>'Σύνολο έργων  αναλυτικά'!P519</f>
        <v>0</v>
      </c>
      <c r="Q515" s="413">
        <f>'Σύνολο έργων  αναλυτικά'!Q519</f>
        <v>364085.18</v>
      </c>
      <c r="R515" s="413">
        <f>'Σύνολο έργων  αναλυτικά'!R519</f>
        <v>805241.94</v>
      </c>
      <c r="S515" s="424">
        <f t="shared" si="23"/>
        <v>805241.94</v>
      </c>
      <c r="T515" s="424">
        <f t="shared" si="24"/>
        <v>0</v>
      </c>
    </row>
    <row r="516" spans="1:20" s="6" customFormat="1" ht="40.5" customHeight="1" x14ac:dyDescent="0.25">
      <c r="A516" s="406">
        <f>'Σύνολο έργων  αναλυτικά'!A520</f>
        <v>514</v>
      </c>
      <c r="B516" s="407" t="str">
        <f>'Σύνολο έργων  αναλυτικά'!B520</f>
        <v>ΑΝΤΩΝΗΣ ΤΡΙΤΣΗΣ</v>
      </c>
      <c r="C516" s="408" t="str">
        <f>'Σύνολο έργων  αναλυτικά'!C520</f>
        <v>ΔΗΜΟΣ ΙΑΣΜΟΥ</v>
      </c>
      <c r="D516" s="406">
        <f>'Σύνολο έργων  αναλυτικά'!D520</f>
        <v>0</v>
      </c>
      <c r="E516" s="408" t="str">
        <f>'Σύνολο έργων  αναλυτικά'!E520</f>
        <v>Υδραυλική μελέτη αντικατάστασης εξωτερικού δικτύου Ύδρευσης Ασωμάτων</v>
      </c>
      <c r="F516" s="407" t="str">
        <f>'Σύνολο έργων  αναλυτικά'!F520</f>
        <v>Ανατολικής Μακεδονίας, Θράκης</v>
      </c>
      <c r="G516" s="409">
        <f>'Σύνολο έργων  αναλυτικά'!G520</f>
        <v>1027419.35</v>
      </c>
      <c r="H516" s="410">
        <f>'Σύνολο έργων  αναλυτικά'!H520</f>
        <v>0</v>
      </c>
      <c r="I516" s="411">
        <f>'Σύνολο έργων  αναλυτικά'!I520</f>
        <v>0</v>
      </c>
      <c r="J516" s="411">
        <f>'Σύνολο έργων  αναλυτικά'!J520</f>
        <v>1027419.35</v>
      </c>
      <c r="K516" s="410">
        <f>'Σύνολο έργων  αναλυτικά'!K520</f>
        <v>0</v>
      </c>
      <c r="L516" s="410">
        <f>'Σύνολο έργων  αναλυτικά'!L520</f>
        <v>0</v>
      </c>
      <c r="M516" s="410">
        <f>'Σύνολο έργων  αναλυτικά'!M520</f>
        <v>0</v>
      </c>
      <c r="N516" s="410">
        <f>'Σύνολο έργων  αναλυτικά'!N520</f>
        <v>0</v>
      </c>
      <c r="O516" s="412">
        <f>'Σύνολο έργων  αναλυτικά'!O520</f>
        <v>0</v>
      </c>
      <c r="P516" s="410">
        <f>'Σύνολο έργων  αναλυτικά'!P520</f>
        <v>0</v>
      </c>
      <c r="Q516" s="413">
        <f>'Σύνολο έργων  αναλυτικά'!Q520</f>
        <v>319412.46999999997</v>
      </c>
      <c r="R516" s="413">
        <f>'Σύνολο έργων  αναλυτικά'!R520</f>
        <v>1027419.35</v>
      </c>
      <c r="S516" s="424">
        <f t="shared" si="23"/>
        <v>1027419.35</v>
      </c>
      <c r="T516" s="424">
        <f t="shared" si="24"/>
        <v>0</v>
      </c>
    </row>
    <row r="517" spans="1:20" s="6" customFormat="1" ht="40.5" customHeight="1" x14ac:dyDescent="0.25">
      <c r="A517" s="406">
        <f>'Σύνολο έργων  αναλυτικά'!A521</f>
        <v>515</v>
      </c>
      <c r="B517" s="407" t="str">
        <f>'Σύνολο έργων  αναλυτικά'!B521</f>
        <v>ΑΝΤΩΝΗΣ ΤΡΙΤΣΗΣ</v>
      </c>
      <c r="C517" s="408" t="str">
        <f>'Σύνολο έργων  αναλυτικά'!C521</f>
        <v>Δ.Ε.Υ.Α ΚΑΒΑΛΑΣ</v>
      </c>
      <c r="D517" s="406">
        <f>'Σύνολο έργων  αναλυτικά'!D521</f>
        <v>0</v>
      </c>
      <c r="E517" s="408" t="str">
        <f>'Σύνολο έργων  αναλυτικά'!E521</f>
        <v>Κατασκευή δικτύου ύδρευσης Δήμου Καβάλας - Ολοκλήρωση εσωτερικού δικτύου πόλης Καβάλας</v>
      </c>
      <c r="F517" s="407" t="str">
        <f>'Σύνολο έργων  αναλυτικά'!F521</f>
        <v>Ανατολικής Μακεδονίας, Θράκης</v>
      </c>
      <c r="G517" s="409">
        <f>'Σύνολο έργων  αναλυτικά'!G521</f>
        <v>14580000</v>
      </c>
      <c r="H517" s="410">
        <f>'Σύνολο έργων  αναλυτικά'!H521</f>
        <v>0</v>
      </c>
      <c r="I517" s="411">
        <f>'Σύνολο έργων  αναλυτικά'!I521</f>
        <v>0</v>
      </c>
      <c r="J517" s="411">
        <f>'Σύνολο έργων  αναλυτικά'!J521</f>
        <v>0</v>
      </c>
      <c r="K517" s="410">
        <f>'Σύνολο έργων  αναλυτικά'!K521</f>
        <v>0</v>
      </c>
      <c r="L517" s="410">
        <f>'Σύνολο έργων  αναλυτικά'!L521</f>
        <v>14580000</v>
      </c>
      <c r="M517" s="410">
        <f>'Σύνολο έργων  αναλυτικά'!M521</f>
        <v>0</v>
      </c>
      <c r="N517" s="410">
        <f>'Σύνολο έργων  αναλυτικά'!N521</f>
        <v>0</v>
      </c>
      <c r="O517" s="412">
        <f>'Σύνολο έργων  αναλυτικά'!O521</f>
        <v>0</v>
      </c>
      <c r="P517" s="410">
        <f>'Σύνολο έργων  αναλυτικά'!P521</f>
        <v>0</v>
      </c>
      <c r="Q517" s="413">
        <f>'Σύνολο έργων  αναλυτικά'!Q521</f>
        <v>0</v>
      </c>
      <c r="R517" s="413">
        <f>'Σύνολο έργων  αναλυτικά'!R521</f>
        <v>10206000</v>
      </c>
      <c r="S517" s="424">
        <f t="shared" si="23"/>
        <v>14580000</v>
      </c>
      <c r="T517" s="424">
        <f t="shared" si="24"/>
        <v>0</v>
      </c>
    </row>
    <row r="518" spans="1:20" s="6" customFormat="1" ht="40.5" customHeight="1" x14ac:dyDescent="0.25">
      <c r="A518" s="406">
        <f>'Σύνολο έργων  αναλυτικά'!A522</f>
        <v>516</v>
      </c>
      <c r="B518" s="407" t="str">
        <f>'Σύνολο έργων  αναλυτικά'!B522</f>
        <v>ΑΝΤΩΝΗΣ ΤΡΙΤΣΗΣ</v>
      </c>
      <c r="C518" s="408" t="str">
        <f>'Σύνολο έργων  αναλυτικά'!C522</f>
        <v>Δ.Ε.Υ.Α ΔΡΑΜΑΣ</v>
      </c>
      <c r="D518" s="406">
        <f>'Σύνολο έργων  αναλυτικά'!D522</f>
        <v>0</v>
      </c>
      <c r="E518" s="408" t="str">
        <f>'Σύνολο έργων  αναλυτικά'!E522</f>
        <v>Προμήθεια και εγκατάσταση εξοπλισμού για τον έλεγχο των λειτουργικών παραμέτρων και του υδατικού ισοζυγίου των ζωνών υδροδότησης σε υφιστάμενα δίκτυα μεταφοράς και διανομής νερού του Δήμου Δράμας</v>
      </c>
      <c r="F518" s="407" t="str">
        <f>'Σύνολο έργων  αναλυτικά'!F522</f>
        <v>Ανατολικής Μακεδονίας, Θράκης</v>
      </c>
      <c r="G518" s="409">
        <f>'Σύνολο έργων  αναλυτικά'!G522</f>
        <v>2897700</v>
      </c>
      <c r="H518" s="410">
        <f>'Σύνολο έργων  αναλυτικά'!H522</f>
        <v>0</v>
      </c>
      <c r="I518" s="411">
        <f>'Σύνολο έργων  αναλυτικά'!I522</f>
        <v>0</v>
      </c>
      <c r="J518" s="411">
        <f>'Σύνολο έργων  αναλυτικά'!J522</f>
        <v>0</v>
      </c>
      <c r="K518" s="410">
        <f>'Σύνολο έργων  αναλυτικά'!K522</f>
        <v>0</v>
      </c>
      <c r="L518" s="410">
        <f>'Σύνολο έργων  αναλυτικά'!L522</f>
        <v>0</v>
      </c>
      <c r="M518" s="410">
        <f>'Σύνολο έργων  αναλυτικά'!M522</f>
        <v>2897700</v>
      </c>
      <c r="N518" s="410">
        <f>'Σύνολο έργων  αναλυτικά'!N522</f>
        <v>0</v>
      </c>
      <c r="O518" s="412">
        <f>'Σύνολο έργων  αναλυτικά'!O522</f>
        <v>0</v>
      </c>
      <c r="P518" s="410">
        <f>'Σύνολο έργων  αναλυτικά'!P522</f>
        <v>0</v>
      </c>
      <c r="Q518" s="413">
        <f>'Σύνολο έργων  αναλυτικά'!Q522</f>
        <v>0</v>
      </c>
      <c r="R518" s="413">
        <f>'Σύνολο έργων  αναλυτικά'!R522</f>
        <v>2028389.9999999998</v>
      </c>
      <c r="S518" s="424">
        <f t="shared" si="23"/>
        <v>2897700</v>
      </c>
      <c r="T518" s="424">
        <f t="shared" si="24"/>
        <v>0</v>
      </c>
    </row>
    <row r="519" spans="1:20" s="6" customFormat="1" ht="40.5" customHeight="1" x14ac:dyDescent="0.25">
      <c r="A519" s="406">
        <f>'Σύνολο έργων  αναλυτικά'!A523</f>
        <v>517</v>
      </c>
      <c r="B519" s="407" t="str">
        <f>'Σύνολο έργων  αναλυτικά'!B523</f>
        <v>ΑΝΤΩΝΗΣ ΤΡΙΤΣΗΣ</v>
      </c>
      <c r="C519" s="408" t="str">
        <f>'Σύνολο έργων  αναλυτικά'!C523</f>
        <v>Δ.Ε.Υ.Α ΑΛΕΞΑΝΔΡΟΥΠΟΛΗΣ</v>
      </c>
      <c r="D519" s="406">
        <f>'Σύνολο έργων  αναλυτικά'!D523</f>
        <v>0</v>
      </c>
      <c r="E519" s="408" t="str">
        <f>'Σύνολο έργων  αναλυτικά'!E523</f>
        <v>Έργα αντικατάστασης και διαχείρισης δικτύων ύδρευσης, ενίσχυσης &amp; διαχείρισης υδραγωγείων Δήμου Αλεξανδρούπολης</v>
      </c>
      <c r="F519" s="407" t="str">
        <f>'Σύνολο έργων  αναλυτικά'!F523</f>
        <v>Ανατολικής Μακεδονίας, Θράκης</v>
      </c>
      <c r="G519" s="409">
        <f>'Σύνολο έργων  αναλυτικά'!G523</f>
        <v>2421182.7200000002</v>
      </c>
      <c r="H519" s="410">
        <f>'Σύνολο έργων  αναλυτικά'!H523</f>
        <v>0</v>
      </c>
      <c r="I519" s="411">
        <f>'Σύνολο έργων  αναλυτικά'!I523</f>
        <v>0</v>
      </c>
      <c r="J519" s="411">
        <f>'Σύνολο έργων  αναλυτικά'!J523</f>
        <v>2421182.7200000002</v>
      </c>
      <c r="K519" s="410">
        <f>'Σύνολο έργων  αναλυτικά'!K523</f>
        <v>0</v>
      </c>
      <c r="L519" s="410">
        <f>'Σύνολο έργων  αναλυτικά'!L523</f>
        <v>0</v>
      </c>
      <c r="M519" s="410">
        <f>'Σύνολο έργων  αναλυτικά'!M523</f>
        <v>0</v>
      </c>
      <c r="N519" s="410">
        <f>'Σύνολο έργων  αναλυτικά'!N523</f>
        <v>0</v>
      </c>
      <c r="O519" s="412">
        <f>'Σύνολο έργων  αναλυτικά'!O523</f>
        <v>0</v>
      </c>
      <c r="P519" s="410">
        <f>'Σύνολο έργων  αναλυτικά'!P523</f>
        <v>0</v>
      </c>
      <c r="Q519" s="413">
        <f>'Σύνολο έργων  αναλυτικά'!Q523</f>
        <v>0</v>
      </c>
      <c r="R519" s="413">
        <f>'Σύνολο έργων  αναλυτικά'!R523</f>
        <v>1694827.9040000001</v>
      </c>
      <c r="S519" s="424">
        <f t="shared" si="23"/>
        <v>2421182.7200000002</v>
      </c>
      <c r="T519" s="424">
        <f t="shared" si="24"/>
        <v>0</v>
      </c>
    </row>
    <row r="520" spans="1:20" s="6" customFormat="1" ht="40.5" customHeight="1" x14ac:dyDescent="0.25">
      <c r="A520" s="406">
        <f>'Σύνολο έργων  αναλυτικά'!A524</f>
        <v>518</v>
      </c>
      <c r="B520" s="407" t="str">
        <f>'Σύνολο έργων  αναλυτικά'!B524</f>
        <v>ΑΝΤΩΝΗΣ ΤΡΙΤΣΗΣ</v>
      </c>
      <c r="C520" s="408" t="str">
        <f>'Σύνολο έργων  αναλυτικά'!C524</f>
        <v>Δ.Ε.Υ.Α ΝΕΣΤΟΥ</v>
      </c>
      <c r="D520" s="406">
        <f>'Σύνολο έργων  αναλυτικά'!D524</f>
        <v>0</v>
      </c>
      <c r="E520" s="408" t="str">
        <f>'Σύνολο έργων  αναλυτικά'!E524</f>
        <v>Αντικατάσταση εξωτερικού δικτύου ύδρευσης από μεριστή Ζαρκαδιάς έως δεξαμενή Ποντολιβάδου</v>
      </c>
      <c r="F520" s="407" t="str">
        <f>'Σύνολο έργων  αναλυτικά'!F524</f>
        <v>Ανατολικής Μακεδονίας, Θράκης</v>
      </c>
      <c r="G520" s="409">
        <f>'Σύνολο έργων  αναλυτικά'!G524</f>
        <v>1400000</v>
      </c>
      <c r="H520" s="410">
        <f>'Σύνολο έργων  αναλυτικά'!H524</f>
        <v>0</v>
      </c>
      <c r="I520" s="411">
        <f>'Σύνολο έργων  αναλυτικά'!I524</f>
        <v>0</v>
      </c>
      <c r="J520" s="411">
        <f>'Σύνολο έργων  αναλυτικά'!J524</f>
        <v>1400000</v>
      </c>
      <c r="K520" s="410">
        <f>'Σύνολο έργων  αναλυτικά'!K524</f>
        <v>0</v>
      </c>
      <c r="L520" s="410">
        <f>'Σύνολο έργων  αναλυτικά'!L524</f>
        <v>0</v>
      </c>
      <c r="M520" s="410">
        <f>'Σύνολο έργων  αναλυτικά'!M524</f>
        <v>0</v>
      </c>
      <c r="N520" s="410">
        <f>'Σύνολο έργων  αναλυτικά'!N524</f>
        <v>0</v>
      </c>
      <c r="O520" s="412">
        <f>'Σύνολο έργων  αναλυτικά'!O524</f>
        <v>0</v>
      </c>
      <c r="P520" s="410">
        <f>'Σύνολο έργων  αναλυτικά'!P524</f>
        <v>0</v>
      </c>
      <c r="Q520" s="413">
        <f>'Σύνολο έργων  αναλυτικά'!Q524</f>
        <v>0</v>
      </c>
      <c r="R520" s="413">
        <f>'Σύνολο έργων  αναλυτικά'!R524</f>
        <v>979999.99999999988</v>
      </c>
      <c r="S520" s="424">
        <f t="shared" si="23"/>
        <v>1400000</v>
      </c>
      <c r="T520" s="424">
        <f t="shared" si="24"/>
        <v>0</v>
      </c>
    </row>
    <row r="521" spans="1:20" s="6" customFormat="1" ht="40.5" customHeight="1" x14ac:dyDescent="0.25">
      <c r="A521" s="406">
        <f>'Σύνολο έργων  αναλυτικά'!A525</f>
        <v>519</v>
      </c>
      <c r="B521" s="407" t="str">
        <f>'Σύνολο έργων  αναλυτικά'!B525</f>
        <v>ΑΝΤΩΝΗΣ ΤΡΙΤΣΗΣ</v>
      </c>
      <c r="C521" s="408" t="str">
        <f>'Σύνολο έργων  αναλυτικά'!C525</f>
        <v>ΔΗΜΟΣ ΤΟΠΕΙΡΟΥ</v>
      </c>
      <c r="D521" s="406">
        <f>'Σύνολο έργων  αναλυτικά'!D525</f>
        <v>0</v>
      </c>
      <c r="E521" s="408" t="str">
        <f>'Σύνολο έργων  αναλυτικά'!E525</f>
        <v>Αντικατάσταση τμημάτων εσωτερικού δικτύου ύδρευσης οικισμών Δήμου Τοπείρου</v>
      </c>
      <c r="F521" s="407" t="str">
        <f>'Σύνολο έργων  αναλυτικά'!F525</f>
        <v>Ανατολικής Μακεδονίας, Θράκης</v>
      </c>
      <c r="G521" s="409">
        <f>'Σύνολο έργων  αναλυτικά'!G525</f>
        <v>1900000</v>
      </c>
      <c r="H521" s="410">
        <f>'Σύνολο έργων  αναλυτικά'!H525</f>
        <v>0</v>
      </c>
      <c r="I521" s="411">
        <f>'Σύνολο έργων  αναλυτικά'!I525</f>
        <v>0</v>
      </c>
      <c r="J521" s="411">
        <f>'Σύνολο έργων  αναλυτικά'!J525</f>
        <v>0</v>
      </c>
      <c r="K521" s="410">
        <f>'Σύνολο έργων  αναλυτικά'!K525</f>
        <v>0</v>
      </c>
      <c r="L521" s="410">
        <f>'Σύνολο έργων  αναλυτικά'!L525</f>
        <v>1900000</v>
      </c>
      <c r="M521" s="410">
        <f>'Σύνολο έργων  αναλυτικά'!M525</f>
        <v>0</v>
      </c>
      <c r="N521" s="410">
        <f>'Σύνολο έργων  αναλυτικά'!N525</f>
        <v>0</v>
      </c>
      <c r="O521" s="412">
        <f>'Σύνολο έργων  αναλυτικά'!O525</f>
        <v>0</v>
      </c>
      <c r="P521" s="410">
        <f>'Σύνολο έργων  αναλυτικά'!P525</f>
        <v>0</v>
      </c>
      <c r="Q521" s="413">
        <f>'Σύνολο έργων  αναλυτικά'!Q525</f>
        <v>0</v>
      </c>
      <c r="R521" s="413">
        <f>'Σύνολο έργων  αναλυτικά'!R525</f>
        <v>1330000</v>
      </c>
      <c r="S521" s="424">
        <f t="shared" si="23"/>
        <v>1900000</v>
      </c>
      <c r="T521" s="424">
        <f t="shared" si="24"/>
        <v>0</v>
      </c>
    </row>
    <row r="522" spans="1:20" s="6" customFormat="1" ht="40.5" customHeight="1" x14ac:dyDescent="0.25">
      <c r="A522" s="406">
        <f>'Σύνολο έργων  αναλυτικά'!A526</f>
        <v>520</v>
      </c>
      <c r="B522" s="407" t="str">
        <f>'Σύνολο έργων  αναλυτικά'!B526</f>
        <v>ΑΝΤΩΝΗΣ ΤΡΙΤΣΗΣ</v>
      </c>
      <c r="C522" s="408" t="str">
        <f>'Σύνολο έργων  αναλυτικά'!C526</f>
        <v>ΔΗΜΟΣ ΠΡΟΣΟΤΣΑΝΗΣ</v>
      </c>
      <c r="D522" s="406">
        <f>'Σύνολο έργων  αναλυτικά'!D526</f>
        <v>0</v>
      </c>
      <c r="E522" s="408" t="str">
        <f>'Σύνολο έργων  αναλυτικά'!E526</f>
        <v>Βελτίωση των υποδομών δικτύων ύδρευσης οικισμών Μενοικίου Δήμου Προσοτσάνης</v>
      </c>
      <c r="F522" s="407" t="str">
        <f>'Σύνολο έργων  αναλυτικά'!F526</f>
        <v>Ανατολικής Μακεδονίας, Θράκης</v>
      </c>
      <c r="G522" s="409">
        <f>'Σύνολο έργων  αναλυτικά'!G526</f>
        <v>3000000</v>
      </c>
      <c r="H522" s="410">
        <f>'Σύνολο έργων  αναλυτικά'!H526</f>
        <v>0</v>
      </c>
      <c r="I522" s="411">
        <f>'Σύνολο έργων  αναλυτικά'!I526</f>
        <v>0</v>
      </c>
      <c r="J522" s="411">
        <f>'Σύνολο έργων  αναλυτικά'!J526</f>
        <v>0</v>
      </c>
      <c r="K522" s="410">
        <f>'Σύνολο έργων  αναλυτικά'!K526</f>
        <v>0</v>
      </c>
      <c r="L522" s="410">
        <f>'Σύνολο έργων  αναλυτικά'!L526</f>
        <v>3000000</v>
      </c>
      <c r="M522" s="410">
        <f>'Σύνολο έργων  αναλυτικά'!M526</f>
        <v>0</v>
      </c>
      <c r="N522" s="410">
        <f>'Σύνολο έργων  αναλυτικά'!N526</f>
        <v>0</v>
      </c>
      <c r="O522" s="412">
        <f>'Σύνολο έργων  αναλυτικά'!O526</f>
        <v>0</v>
      </c>
      <c r="P522" s="410">
        <f>'Σύνολο έργων  αναλυτικά'!P526</f>
        <v>0</v>
      </c>
      <c r="Q522" s="413">
        <f>'Σύνολο έργων  αναλυτικά'!Q526</f>
        <v>0</v>
      </c>
      <c r="R522" s="413">
        <f>'Σύνολο έργων  αναλυτικά'!R526</f>
        <v>2100000</v>
      </c>
      <c r="S522" s="424">
        <f t="shared" si="23"/>
        <v>3000000</v>
      </c>
      <c r="T522" s="424">
        <f t="shared" si="24"/>
        <v>0</v>
      </c>
    </row>
    <row r="523" spans="1:20" s="6" customFormat="1" ht="40.5" customHeight="1" x14ac:dyDescent="0.25">
      <c r="A523" s="406">
        <f>'Σύνολο έργων  αναλυτικά'!A527</f>
        <v>521</v>
      </c>
      <c r="B523" s="407" t="str">
        <f>'Σύνολο έργων  αναλυτικά'!B527</f>
        <v>ΑΝΤΩΝΗΣ ΤΡΙΤΣΗΣ</v>
      </c>
      <c r="C523" s="408" t="str">
        <f>'Σύνολο έργων  αναλυτικά'!C527</f>
        <v>Δ.Ε.Υ.Α ΚΑΒΑΛΑΣ</v>
      </c>
      <c r="D523" s="406">
        <f>'Σύνολο έργων  αναλυτικά'!D527</f>
        <v>0</v>
      </c>
      <c r="E523" s="408" t="str">
        <f>'Σύνολο έργων  αναλυτικά'!E527</f>
        <v>Προμήθεια, εγκατάσταση και θέση σε λειτουργία συστήματος εξοπλισμού απομακρυσμένης αναγνώρισης μετρήσεων σε επιλεγμένες θέσεις του δικτύου ύδρευσης του Δήμου Καβάλας</v>
      </c>
      <c r="F523" s="407" t="str">
        <f>'Σύνολο έργων  αναλυτικά'!F527</f>
        <v>Ανατολικής Μακεδονίας, Θράκης</v>
      </c>
      <c r="G523" s="409">
        <f>'Σύνολο έργων  αναλυτικά'!G527</f>
        <v>3000000</v>
      </c>
      <c r="H523" s="410">
        <f>'Σύνολο έργων  αναλυτικά'!H527</f>
        <v>0</v>
      </c>
      <c r="I523" s="411">
        <f>'Σύνολο έργων  αναλυτικά'!I527</f>
        <v>0</v>
      </c>
      <c r="J523" s="411">
        <f>'Σύνολο έργων  αναλυτικά'!J527</f>
        <v>0</v>
      </c>
      <c r="K523" s="410">
        <f>'Σύνολο έργων  αναλυτικά'!K527</f>
        <v>0</v>
      </c>
      <c r="L523" s="410">
        <f>'Σύνολο έργων  αναλυτικά'!L527</f>
        <v>0</v>
      </c>
      <c r="M523" s="410">
        <f>'Σύνολο έργων  αναλυτικά'!M527</f>
        <v>3000000</v>
      </c>
      <c r="N523" s="410">
        <f>'Σύνολο έργων  αναλυτικά'!N527</f>
        <v>0</v>
      </c>
      <c r="O523" s="412">
        <f>'Σύνολο έργων  αναλυτικά'!O527</f>
        <v>0</v>
      </c>
      <c r="P523" s="410">
        <f>'Σύνολο έργων  αναλυτικά'!P527</f>
        <v>0</v>
      </c>
      <c r="Q523" s="413">
        <f>'Σύνολο έργων  αναλυτικά'!Q527</f>
        <v>0</v>
      </c>
      <c r="R523" s="413">
        <f>'Σύνολο έργων  αναλυτικά'!R527</f>
        <v>2100000</v>
      </c>
      <c r="S523" s="424">
        <f t="shared" si="23"/>
        <v>3000000</v>
      </c>
      <c r="T523" s="424">
        <f t="shared" si="24"/>
        <v>0</v>
      </c>
    </row>
    <row r="524" spans="1:20" s="6" customFormat="1" ht="40.5" customHeight="1" x14ac:dyDescent="0.25">
      <c r="A524" s="406">
        <f>'Σύνολο έργων  αναλυτικά'!A528</f>
        <v>522</v>
      </c>
      <c r="B524" s="407" t="str">
        <f>'Σύνολο έργων  αναλυτικά'!B528</f>
        <v>ΑΝΤΩΝΗΣ ΤΡΙΤΣΗΣ</v>
      </c>
      <c r="C524" s="408" t="str">
        <f>'Σύνολο έργων  αναλυτικά'!C528</f>
        <v>ΔΗΜΟΣ ΑΓΚΙΣΤΡΙΟΥ</v>
      </c>
      <c r="D524" s="406">
        <f>'Σύνολο έργων  αναλυτικά'!D528</f>
        <v>0</v>
      </c>
      <c r="E524" s="408" t="str">
        <f>'Σύνολο έργων  αναλυτικά'!E528</f>
        <v>Προμήθεια για την εξασφάλιση επάρκειας υδροδότησης Δήμου Αγκιστρίου- Εγκατάσταση εκσυγχρονισμός και θέση σε λειτουργία συστήματος τηλεμετρίας, ελέγχου διαρροών και ποιότητας δικτύου ύδρευσης</v>
      </c>
      <c r="F524" s="407" t="str">
        <f>'Σύνολο έργων  αναλυτικά'!F528</f>
        <v xml:space="preserve">Αττικής </v>
      </c>
      <c r="G524" s="409">
        <f>'Σύνολο έργων  αναλυτικά'!G528</f>
        <v>1564844.04</v>
      </c>
      <c r="H524" s="410">
        <f>'Σύνολο έργων  αναλυτικά'!H528</f>
        <v>0</v>
      </c>
      <c r="I524" s="411">
        <f>'Σύνολο έργων  αναλυτικά'!I528</f>
        <v>0</v>
      </c>
      <c r="J524" s="411">
        <f>'Σύνολο έργων  αναλυτικά'!J528</f>
        <v>0</v>
      </c>
      <c r="K524" s="410">
        <f>'Σύνολο έργων  αναλυτικά'!K528</f>
        <v>0</v>
      </c>
      <c r="L524" s="410">
        <f>'Σύνολο έργων  αναλυτικά'!L528</f>
        <v>0</v>
      </c>
      <c r="M524" s="410">
        <f>'Σύνολο έργων  αναλυτικά'!M528</f>
        <v>1564844.04</v>
      </c>
      <c r="N524" s="410">
        <f>'Σύνολο έργων  αναλυτικά'!N528</f>
        <v>0</v>
      </c>
      <c r="O524" s="412">
        <f>'Σύνολο έργων  αναλυτικά'!O528</f>
        <v>0</v>
      </c>
      <c r="P524" s="410">
        <f>'Σύνολο έργων  αναλυτικά'!P528</f>
        <v>0</v>
      </c>
      <c r="Q524" s="413">
        <f>'Σύνολο έργων  αναλυτικά'!Q528</f>
        <v>0</v>
      </c>
      <c r="R524" s="413">
        <f>'Σύνολο έργων  αναλυτικά'!R528</f>
        <v>1095390.828</v>
      </c>
      <c r="S524" s="424">
        <f t="shared" si="23"/>
        <v>1564844.04</v>
      </c>
      <c r="T524" s="424">
        <f t="shared" si="24"/>
        <v>0</v>
      </c>
    </row>
    <row r="525" spans="1:20" s="6" customFormat="1" ht="40.5" customHeight="1" x14ac:dyDescent="0.25">
      <c r="A525" s="406">
        <f>'Σύνολο έργων  αναλυτικά'!A529</f>
        <v>523</v>
      </c>
      <c r="B525" s="407" t="str">
        <f>'Σύνολο έργων  αναλυτικά'!B529</f>
        <v>ΑΝΤΩΝΗΣ ΤΡΙΤΣΗΣ</v>
      </c>
      <c r="C525" s="408" t="str">
        <f>'Σύνολο έργων  αναλυτικά'!C529</f>
        <v>ΔΗΜΟΣ ΜΑΡΚΟΠΟΥΛΟΥ ΜΕΣΟΓΑΙΑΣ</v>
      </c>
      <c r="D525" s="406">
        <f>'Σύνολο έργων  αναλυτικά'!D529</f>
        <v>0</v>
      </c>
      <c r="E525" s="408" t="str">
        <f>'Σύνολο έργων  αναλυτικά'!E529</f>
        <v>Αντικατάσταση τμήματος εσωτερικού δικτύου ύδρευσης πόλεως Μαρκόπουλου</v>
      </c>
      <c r="F525" s="407" t="str">
        <f>'Σύνολο έργων  αναλυτικά'!F529</f>
        <v xml:space="preserve">Αττικής </v>
      </c>
      <c r="G525" s="409">
        <f>'Σύνολο έργων  αναλυτικά'!G529</f>
        <v>960000</v>
      </c>
      <c r="H525" s="410">
        <f>'Σύνολο έργων  αναλυτικά'!H529</f>
        <v>0</v>
      </c>
      <c r="I525" s="411">
        <f>'Σύνολο έργων  αναλυτικά'!I529</f>
        <v>0</v>
      </c>
      <c r="J525" s="411">
        <f>'Σύνολο έργων  αναλυτικά'!J529</f>
        <v>0</v>
      </c>
      <c r="K525" s="410">
        <f>'Σύνολο έργων  αναλυτικά'!K529</f>
        <v>0</v>
      </c>
      <c r="L525" s="410">
        <f>'Σύνολο έργων  αναλυτικά'!L529</f>
        <v>0</v>
      </c>
      <c r="M525" s="410">
        <f>'Σύνολο έργων  αναλυτικά'!M529</f>
        <v>960000</v>
      </c>
      <c r="N525" s="410">
        <f>'Σύνολο έργων  αναλυτικά'!N529</f>
        <v>0</v>
      </c>
      <c r="O525" s="412">
        <f>'Σύνολο έργων  αναλυτικά'!O529</f>
        <v>0</v>
      </c>
      <c r="P525" s="410">
        <f>'Σύνολο έργων  αναλυτικά'!P529</f>
        <v>0</v>
      </c>
      <c r="Q525" s="413">
        <f>'Σύνολο έργων  αναλυτικά'!Q529</f>
        <v>0</v>
      </c>
      <c r="R525" s="413">
        <f>'Σύνολο έργων  αναλυτικά'!R529</f>
        <v>672000</v>
      </c>
      <c r="S525" s="424">
        <f t="shared" si="23"/>
        <v>960000</v>
      </c>
      <c r="T525" s="424">
        <f t="shared" si="24"/>
        <v>0</v>
      </c>
    </row>
    <row r="526" spans="1:20" s="6" customFormat="1" ht="40.5" customHeight="1" x14ac:dyDescent="0.25">
      <c r="A526" s="406">
        <f>'Σύνολο έργων  αναλυτικά'!A530</f>
        <v>524</v>
      </c>
      <c r="B526" s="407" t="str">
        <f>'Σύνολο έργων  αναλυτικά'!B530</f>
        <v>ΑΝΤΩΝΗΣ ΤΡΙΤΣΗΣ</v>
      </c>
      <c r="C526" s="408" t="str">
        <f>'Σύνολο έργων  αναλυτικά'!C530</f>
        <v>ΔΗΜΟΣ ΒΡΙΛΗΣΣΙΩΝ</v>
      </c>
      <c r="D526" s="406">
        <f>'Σύνολο έργων  αναλυτικά'!D530</f>
        <v>0</v>
      </c>
      <c r="E526" s="408" t="str">
        <f>'Σύνολο έργων  αναλυτικά'!E530</f>
        <v>Ολοκληρωμένο σύστημα ελέγχου και διαχείρισης δικτύου ύδρευσης και αντλιοστάσεων του Δήμου Βριλησσίων</v>
      </c>
      <c r="F526" s="407" t="str">
        <f>'Σύνολο έργων  αναλυτικά'!F530</f>
        <v xml:space="preserve">Αττικής </v>
      </c>
      <c r="G526" s="409">
        <f>'Σύνολο έργων  αναλυτικά'!G530</f>
        <v>3720000</v>
      </c>
      <c r="H526" s="410">
        <f>'Σύνολο έργων  αναλυτικά'!H530</f>
        <v>0</v>
      </c>
      <c r="I526" s="411">
        <f>'Σύνολο έργων  αναλυτικά'!I530</f>
        <v>0</v>
      </c>
      <c r="J526" s="411">
        <f>'Σύνολο έργων  αναλυτικά'!J530</f>
        <v>0</v>
      </c>
      <c r="K526" s="410">
        <f>'Σύνολο έργων  αναλυτικά'!K530</f>
        <v>0</v>
      </c>
      <c r="L526" s="410">
        <f>'Σύνολο έργων  αναλυτικά'!L530</f>
        <v>0</v>
      </c>
      <c r="M526" s="410">
        <f>'Σύνολο έργων  αναλυτικά'!M530</f>
        <v>3720000</v>
      </c>
      <c r="N526" s="410">
        <f>'Σύνολο έργων  αναλυτικά'!N530</f>
        <v>0</v>
      </c>
      <c r="O526" s="412">
        <f>'Σύνολο έργων  αναλυτικά'!O530</f>
        <v>0</v>
      </c>
      <c r="P526" s="410">
        <f>'Σύνολο έργων  αναλυτικά'!P530</f>
        <v>0</v>
      </c>
      <c r="Q526" s="413">
        <f>'Σύνολο έργων  αναλυτικά'!Q530</f>
        <v>0</v>
      </c>
      <c r="R526" s="413">
        <f>'Σύνολο έργων  αναλυτικά'!R530</f>
        <v>2604000</v>
      </c>
      <c r="S526" s="424">
        <f t="shared" si="23"/>
        <v>3720000</v>
      </c>
      <c r="T526" s="424">
        <f t="shared" si="24"/>
        <v>0</v>
      </c>
    </row>
    <row r="527" spans="1:20" s="6" customFormat="1" ht="40.5" customHeight="1" x14ac:dyDescent="0.25">
      <c r="A527" s="406">
        <f>'Σύνολο έργων  αναλυτικά'!A531</f>
        <v>525</v>
      </c>
      <c r="B527" s="407" t="str">
        <f>'Σύνολο έργων  αναλυτικά'!B531</f>
        <v>ΑΝΤΩΝΗΣ ΤΡΙΤΣΗΣ</v>
      </c>
      <c r="C527" s="408" t="str">
        <f>'Σύνολο έργων  αναλυτικά'!C531</f>
        <v>ΔΗΜΟΣ ΠΟΡΟΥ</v>
      </c>
      <c r="D527" s="406">
        <f>'Σύνολο έργων  αναλυτικά'!D531</f>
        <v>0</v>
      </c>
      <c r="E527" s="408" t="str">
        <f>'Σύνολο έργων  αναλυτικά'!E531</f>
        <v>Προμήθεια, εγκατάσταση και θέση σε λειτουργία συστήματος τηλεελέγχου - τηλεχειρισμού και ανίχνευσης διαρροών μετρητικών διατάξεων κατανάλωσης των δικτύων ύδρευσης Δήμου Πόρου</v>
      </c>
      <c r="F527" s="407" t="str">
        <f>'Σύνολο έργων  αναλυτικά'!F531</f>
        <v xml:space="preserve">Αττικής </v>
      </c>
      <c r="G527" s="409">
        <f>'Σύνολο έργων  αναλυτικά'!G531</f>
        <v>2022669.4</v>
      </c>
      <c r="H527" s="410">
        <f>'Σύνολο έργων  αναλυτικά'!H531</f>
        <v>0</v>
      </c>
      <c r="I527" s="411">
        <f>'Σύνολο έργων  αναλυτικά'!I531</f>
        <v>0</v>
      </c>
      <c r="J527" s="411">
        <f>'Σύνολο έργων  αναλυτικά'!J531</f>
        <v>0</v>
      </c>
      <c r="K527" s="410">
        <f>'Σύνολο έργων  αναλυτικά'!K531</f>
        <v>0</v>
      </c>
      <c r="L527" s="410">
        <f>'Σύνολο έργων  αναλυτικά'!L531</f>
        <v>0</v>
      </c>
      <c r="M527" s="410">
        <f>'Σύνολο έργων  αναλυτικά'!M531</f>
        <v>2022669.4</v>
      </c>
      <c r="N527" s="410">
        <f>'Σύνολο έργων  αναλυτικά'!N531</f>
        <v>0</v>
      </c>
      <c r="O527" s="412">
        <f>'Σύνολο έργων  αναλυτικά'!O531</f>
        <v>0</v>
      </c>
      <c r="P527" s="410">
        <f>'Σύνολο έργων  αναλυτικά'!P531</f>
        <v>0</v>
      </c>
      <c r="Q527" s="413">
        <f>'Σύνολο έργων  αναλυτικά'!Q531</f>
        <v>0</v>
      </c>
      <c r="R527" s="413">
        <f>'Σύνολο έργων  αναλυτικά'!R531</f>
        <v>1415868.5799999998</v>
      </c>
      <c r="S527" s="424">
        <f t="shared" si="23"/>
        <v>2022669.4</v>
      </c>
      <c r="T527" s="424">
        <f t="shared" si="24"/>
        <v>0</v>
      </c>
    </row>
    <row r="528" spans="1:20" s="6" customFormat="1" ht="40.5" customHeight="1" x14ac:dyDescent="0.25">
      <c r="A528" s="406">
        <f>'Σύνολο έργων  αναλυτικά'!A532</f>
        <v>526</v>
      </c>
      <c r="B528" s="407" t="str">
        <f>'Σύνολο έργων  αναλυτικά'!B532</f>
        <v>ΑΝΤΩΝΗΣ ΤΡΙΤΣΗΣ</v>
      </c>
      <c r="C528" s="408" t="str">
        <f>'Σύνολο έργων  αναλυτικά'!C532</f>
        <v>ΔΗΜΟΣ ΔΙΟΝΥΣΟΥ</v>
      </c>
      <c r="D528" s="406">
        <f>'Σύνολο έργων  αναλυτικά'!D532</f>
        <v>0</v>
      </c>
      <c r="E528" s="408" t="str">
        <f>'Σύνολο έργων  αναλυτικά'!E532</f>
        <v>Προμήθεια, εγκατάσταση και θέση σε λειτουργία εξοπλισμού για την ασφαλή επίβλεψη και λειτουργία του συστήματος υδροδότησης του Δήμου Διονύσου</v>
      </c>
      <c r="F528" s="407" t="str">
        <f>'Σύνολο έργων  αναλυτικά'!F532</f>
        <v xml:space="preserve">Αττικής </v>
      </c>
      <c r="G528" s="409">
        <f>'Σύνολο έργων  αναλυτικά'!G532</f>
        <v>3540200</v>
      </c>
      <c r="H528" s="410">
        <f>'Σύνολο έργων  αναλυτικά'!H532</f>
        <v>0</v>
      </c>
      <c r="I528" s="411">
        <f>'Σύνολο έργων  αναλυτικά'!I532</f>
        <v>0</v>
      </c>
      <c r="J528" s="411">
        <f>'Σύνολο έργων  αναλυτικά'!J532</f>
        <v>0</v>
      </c>
      <c r="K528" s="410">
        <f>'Σύνολο έργων  αναλυτικά'!K532</f>
        <v>0</v>
      </c>
      <c r="L528" s="410">
        <f>'Σύνολο έργων  αναλυτικά'!L532</f>
        <v>0</v>
      </c>
      <c r="M528" s="410">
        <f>'Σύνολο έργων  αναλυτικά'!M532</f>
        <v>3540200</v>
      </c>
      <c r="N528" s="410">
        <f>'Σύνολο έργων  αναλυτικά'!N532</f>
        <v>0</v>
      </c>
      <c r="O528" s="412">
        <f>'Σύνολο έργων  αναλυτικά'!O532</f>
        <v>0</v>
      </c>
      <c r="P528" s="410">
        <f>'Σύνολο έργων  αναλυτικά'!P532</f>
        <v>0</v>
      </c>
      <c r="Q528" s="413">
        <f>'Σύνολο έργων  αναλυτικά'!Q532</f>
        <v>0</v>
      </c>
      <c r="R528" s="413">
        <f>'Σύνολο έργων  αναλυτικά'!R532</f>
        <v>2478140</v>
      </c>
      <c r="S528" s="424">
        <f t="shared" si="23"/>
        <v>3540200</v>
      </c>
      <c r="T528" s="424">
        <f t="shared" si="24"/>
        <v>0</v>
      </c>
    </row>
    <row r="529" spans="1:20" s="6" customFormat="1" ht="40.5" customHeight="1" x14ac:dyDescent="0.25">
      <c r="A529" s="406">
        <f>'Σύνολο έργων  αναλυτικά'!A533</f>
        <v>527</v>
      </c>
      <c r="B529" s="407" t="str">
        <f>'Σύνολο έργων  αναλυτικά'!B533</f>
        <v>ΑΝΤΩΝΗΣ ΤΡΙΤΣΗΣ</v>
      </c>
      <c r="C529" s="408" t="str">
        <f>'Σύνολο έργων  αναλυτικά'!C533</f>
        <v>Δ.Ε.Υ.Α ΛΟΥΤΡΑΚΙΟΥ - ΠΕΡΑΧΩΡΑΣ</v>
      </c>
      <c r="D529" s="406">
        <f>'Σύνολο έργων  αναλυτικά'!D533</f>
        <v>0</v>
      </c>
      <c r="E529" s="408" t="str">
        <f>'Σύνολο έργων  αναλυτικά'!E533</f>
        <v>Προμήθεια, εγκατάσταση και θέση σε λειτουργία τηλεματικού συστήματος διαχείρισης πιέσεων, ελέγχου διαρροών και παρακολούθησης ποιότητας νερού εσωτερικών δικτύων ύδρευσης ΔΕΥΑ Λουτρακίου-Αγίων Θεοδώρων</v>
      </c>
      <c r="F529" s="407" t="str">
        <f>'Σύνολο έργων  αναλυτικά'!F533</f>
        <v xml:space="preserve">Αττικής </v>
      </c>
      <c r="G529" s="409">
        <f>'Σύνολο έργων  αναλυτικά'!G533</f>
        <v>3000000</v>
      </c>
      <c r="H529" s="410">
        <f>'Σύνολο έργων  αναλυτικά'!H533</f>
        <v>0</v>
      </c>
      <c r="I529" s="411">
        <f>'Σύνολο έργων  αναλυτικά'!I533</f>
        <v>0</v>
      </c>
      <c r="J529" s="411">
        <f>'Σύνολο έργων  αναλυτικά'!J533</f>
        <v>0</v>
      </c>
      <c r="K529" s="410">
        <f>'Σύνολο έργων  αναλυτικά'!K533</f>
        <v>0</v>
      </c>
      <c r="L529" s="410">
        <f>'Σύνολο έργων  αναλυτικά'!L533</f>
        <v>0</v>
      </c>
      <c r="M529" s="410">
        <f>'Σύνολο έργων  αναλυτικά'!M533</f>
        <v>3000000</v>
      </c>
      <c r="N529" s="410">
        <f>'Σύνολο έργων  αναλυτικά'!N533</f>
        <v>0</v>
      </c>
      <c r="O529" s="412">
        <f>'Σύνολο έργων  αναλυτικά'!O533</f>
        <v>0</v>
      </c>
      <c r="P529" s="410">
        <f>'Σύνολο έργων  αναλυτικά'!P533</f>
        <v>0</v>
      </c>
      <c r="Q529" s="413">
        <f>'Σύνολο έργων  αναλυτικά'!Q533</f>
        <v>0</v>
      </c>
      <c r="R529" s="413">
        <f>'Σύνολο έργων  αναλυτικά'!R533</f>
        <v>2100000</v>
      </c>
      <c r="S529" s="424">
        <f t="shared" si="23"/>
        <v>3000000</v>
      </c>
      <c r="T529" s="424">
        <f t="shared" si="24"/>
        <v>0</v>
      </c>
    </row>
    <row r="530" spans="1:20" s="6" customFormat="1" ht="40.5" customHeight="1" x14ac:dyDescent="0.25">
      <c r="A530" s="406">
        <f>'Σύνολο έργων  αναλυτικά'!A534</f>
        <v>528</v>
      </c>
      <c r="B530" s="407" t="str">
        <f>'Σύνολο έργων  αναλυτικά'!B534</f>
        <v>ΑΝΤΩΝΗΣ ΤΡΙΤΣΗΣ</v>
      </c>
      <c r="C530" s="408" t="str">
        <f>'Σύνολο έργων  αναλυτικά'!C534</f>
        <v>ΔΗΜΟΣ ΩΡΩΠΟΥ</v>
      </c>
      <c r="D530" s="406">
        <f>'Σύνολο έργων  αναλυτικά'!D534</f>
        <v>0</v>
      </c>
      <c r="E530" s="408" t="str">
        <f>'Σύνολο έργων  αναλυτικά'!E534</f>
        <v>Αντικατάσταση εσωτερικού δικτύου ύδρευσης Οικισμού Αφιδνών</v>
      </c>
      <c r="F530" s="407" t="str">
        <f>'Σύνολο έργων  αναλυτικά'!F534</f>
        <v xml:space="preserve">Αττικής </v>
      </c>
      <c r="G530" s="409">
        <f>'Σύνολο έργων  αναλυτικά'!G534</f>
        <v>850000</v>
      </c>
      <c r="H530" s="410">
        <f>'Σύνολο έργων  αναλυτικά'!H534</f>
        <v>0</v>
      </c>
      <c r="I530" s="411">
        <f>'Σύνολο έργων  αναλυτικά'!I534</f>
        <v>0</v>
      </c>
      <c r="J530" s="411">
        <f>'Σύνολο έργων  αναλυτικά'!J534</f>
        <v>0</v>
      </c>
      <c r="K530" s="410">
        <f>'Σύνολο έργων  αναλυτικά'!K534</f>
        <v>0</v>
      </c>
      <c r="L530" s="410">
        <f>'Σύνολο έργων  αναλυτικά'!L534</f>
        <v>850000</v>
      </c>
      <c r="M530" s="410">
        <f>'Σύνολο έργων  αναλυτικά'!M534</f>
        <v>0</v>
      </c>
      <c r="N530" s="410">
        <f>'Σύνολο έργων  αναλυτικά'!N534</f>
        <v>0</v>
      </c>
      <c r="O530" s="412">
        <f>'Σύνολο έργων  αναλυτικά'!O534</f>
        <v>0</v>
      </c>
      <c r="P530" s="410">
        <f>'Σύνολο έργων  αναλυτικά'!P534</f>
        <v>0</v>
      </c>
      <c r="Q530" s="413">
        <f>'Σύνολο έργων  αναλυτικά'!Q534</f>
        <v>0</v>
      </c>
      <c r="R530" s="413">
        <f>'Σύνολο έργων  αναλυτικά'!R534</f>
        <v>595000</v>
      </c>
      <c r="S530" s="424">
        <f t="shared" si="23"/>
        <v>850000</v>
      </c>
      <c r="T530" s="424">
        <f t="shared" si="24"/>
        <v>0</v>
      </c>
    </row>
    <row r="531" spans="1:20" s="6" customFormat="1" ht="40.5" customHeight="1" x14ac:dyDescent="0.25">
      <c r="A531" s="406">
        <f>'Σύνολο έργων  αναλυτικά'!A535</f>
        <v>529</v>
      </c>
      <c r="B531" s="407" t="str">
        <f>'Σύνολο έργων  αναλυτικά'!B535</f>
        <v>ΑΝΤΩΝΗΣ ΤΡΙΤΣΗΣ</v>
      </c>
      <c r="C531" s="408" t="str">
        <f>'Σύνολο έργων  αναλυτικά'!C535</f>
        <v>ΔΗΜΟΣ ΚΥΘΗΡΩΝ</v>
      </c>
      <c r="D531" s="406">
        <f>'Σύνολο έργων  αναλυτικά'!D535</f>
        <v>0</v>
      </c>
      <c r="E531" s="408" t="str">
        <f>'Σύνολο έργων  αναλυτικά'!E535</f>
        <v>Προμήθεια, εγκατάσταση και θέση σε λειτουργία εξοπλισμού αυτόματου ελέγχου των εσωτερικών δικτύων ύδρευσης του Δήμου Κυθήρων</v>
      </c>
      <c r="F531" s="407" t="str">
        <f>'Σύνολο έργων  αναλυτικά'!F535</f>
        <v xml:space="preserve">Αττικής </v>
      </c>
      <c r="G531" s="409">
        <f>'Σύνολο έργων  αναλυτικά'!G535</f>
        <v>1750508</v>
      </c>
      <c r="H531" s="410">
        <f>'Σύνολο έργων  αναλυτικά'!H535</f>
        <v>0</v>
      </c>
      <c r="I531" s="411">
        <f>'Σύνολο έργων  αναλυτικά'!I535</f>
        <v>0</v>
      </c>
      <c r="J531" s="411">
        <f>'Σύνολο έργων  αναλυτικά'!J535</f>
        <v>0</v>
      </c>
      <c r="K531" s="410">
        <f>'Σύνολο έργων  αναλυτικά'!K535</f>
        <v>0</v>
      </c>
      <c r="L531" s="410">
        <f>'Σύνολο έργων  αναλυτικά'!L535</f>
        <v>0</v>
      </c>
      <c r="M531" s="410">
        <f>'Σύνολο έργων  αναλυτικά'!M535</f>
        <v>1750508</v>
      </c>
      <c r="N531" s="410">
        <f>'Σύνολο έργων  αναλυτικά'!N535</f>
        <v>0</v>
      </c>
      <c r="O531" s="412">
        <f>'Σύνολο έργων  αναλυτικά'!O535</f>
        <v>0</v>
      </c>
      <c r="P531" s="410">
        <f>'Σύνολο έργων  αναλυτικά'!P535</f>
        <v>0</v>
      </c>
      <c r="Q531" s="413">
        <f>'Σύνολο έργων  αναλυτικά'!Q535</f>
        <v>0</v>
      </c>
      <c r="R531" s="413">
        <f>'Σύνολο έργων  αναλυτικά'!R535</f>
        <v>1225355.5999999999</v>
      </c>
      <c r="S531" s="424">
        <f t="shared" si="23"/>
        <v>1750508</v>
      </c>
      <c r="T531" s="424">
        <f t="shared" si="24"/>
        <v>0</v>
      </c>
    </row>
    <row r="532" spans="1:20" s="6" customFormat="1" ht="40.5" customHeight="1" x14ac:dyDescent="0.25">
      <c r="A532" s="406">
        <f>'Σύνολο έργων  αναλυτικά'!A536</f>
        <v>530</v>
      </c>
      <c r="B532" s="407" t="str">
        <f>'Σύνολο έργων  αναλυτικά'!B536</f>
        <v>ΑΝΤΩΝΗΣ ΤΡΙΤΣΗΣ</v>
      </c>
      <c r="C532" s="408" t="str">
        <f>'Σύνολο έργων  αναλυτικά'!C536</f>
        <v>ΔΗΜΟΣ ΣΠΕΤΣΩΝ</v>
      </c>
      <c r="D532" s="406">
        <f>'Σύνολο έργων  αναλυτικά'!D536</f>
        <v>0</v>
      </c>
      <c r="E532" s="408" t="str">
        <f>'Σύνολο έργων  αναλυτικά'!E536</f>
        <v>Προμήθεια, εγκατάσταση και θέση σε λειτουργία εξοπλισμού τηλεελέγχου-τηλεχειρισμού για την ασφαλή επίβλεψη και λειτουργία του συστήματος υδροδότησης της νήσου Σπετσών</v>
      </c>
      <c r="F532" s="407" t="str">
        <f>'Σύνολο έργων  αναλυτικά'!F536</f>
        <v xml:space="preserve">Αττικής </v>
      </c>
      <c r="G532" s="409">
        <f>'Σύνολο έργων  αναλυτικά'!G536</f>
        <v>3703145.92</v>
      </c>
      <c r="H532" s="410">
        <f>'Σύνολο έργων  αναλυτικά'!H536</f>
        <v>0</v>
      </c>
      <c r="I532" s="411">
        <f>'Σύνολο έργων  αναλυτικά'!I536</f>
        <v>0</v>
      </c>
      <c r="J532" s="411">
        <f>'Σύνολο έργων  αναλυτικά'!J536</f>
        <v>0</v>
      </c>
      <c r="K532" s="410">
        <f>'Σύνολο έργων  αναλυτικά'!K536</f>
        <v>0</v>
      </c>
      <c r="L532" s="410">
        <f>'Σύνολο έργων  αναλυτικά'!L536</f>
        <v>0</v>
      </c>
      <c r="M532" s="410">
        <f>'Σύνολο έργων  αναλυτικά'!M536</f>
        <v>3703145.92</v>
      </c>
      <c r="N532" s="410">
        <f>'Σύνολο έργων  αναλυτικά'!N536</f>
        <v>0</v>
      </c>
      <c r="O532" s="412">
        <f>'Σύνολο έργων  αναλυτικά'!O536</f>
        <v>0</v>
      </c>
      <c r="P532" s="410">
        <f>'Σύνολο έργων  αναλυτικά'!P536</f>
        <v>0</v>
      </c>
      <c r="Q532" s="413">
        <f>'Σύνολο έργων  αναλυτικά'!Q536</f>
        <v>0</v>
      </c>
      <c r="R532" s="413">
        <f>'Σύνολο έργων  αναλυτικά'!R536</f>
        <v>2592202.1439999999</v>
      </c>
      <c r="S532" s="424">
        <f t="shared" si="23"/>
        <v>3703145.92</v>
      </c>
      <c r="T532" s="424">
        <f t="shared" si="24"/>
        <v>0</v>
      </c>
    </row>
    <row r="533" spans="1:20" s="6" customFormat="1" ht="40.5" customHeight="1" x14ac:dyDescent="0.25">
      <c r="A533" s="406">
        <f>'Σύνολο έργων  αναλυτικά'!A537</f>
        <v>531</v>
      </c>
      <c r="B533" s="407" t="str">
        <f>'Σύνολο έργων  αναλυτικά'!B537</f>
        <v>ΑΝΤΩΝΗΣ ΤΡΙΤΣΗΣ</v>
      </c>
      <c r="C533" s="408" t="str">
        <f>'Σύνολο έργων  αναλυτικά'!C537</f>
        <v>ΔΗΜΟΣ ΠΑΙΑΝΙΑΣ</v>
      </c>
      <c r="D533" s="406">
        <f>'Σύνολο έργων  αναλυτικά'!D537</f>
        <v>0</v>
      </c>
      <c r="E533" s="408" t="str">
        <f>'Σύνολο έργων  αναλυτικά'!E537</f>
        <v>Αντικατάσταση και επέκταση δικτύου ύδρευσης περιοχής Νότιας Γειτονιάς (περιοχή Μιχούλι) της Δ.Ε. Γλυκών Νερών και των Π.Ε. 7 και  Π.Ε. 8 της Δ.Ε. Παιανίας του Δήμου Παιανίας</v>
      </c>
      <c r="F533" s="407" t="str">
        <f>'Σύνολο έργων  αναλυτικά'!F537</f>
        <v xml:space="preserve">Αττικής </v>
      </c>
      <c r="G533" s="409">
        <f>'Σύνολο έργων  αναλυτικά'!G537</f>
        <v>2848000</v>
      </c>
      <c r="H533" s="410">
        <f>'Σύνολο έργων  αναλυτικά'!H537</f>
        <v>0</v>
      </c>
      <c r="I533" s="411">
        <f>'Σύνολο έργων  αναλυτικά'!I537</f>
        <v>0</v>
      </c>
      <c r="J533" s="411">
        <f>'Σύνολο έργων  αναλυτικά'!J537</f>
        <v>0</v>
      </c>
      <c r="K533" s="410">
        <f>'Σύνολο έργων  αναλυτικά'!K537</f>
        <v>0</v>
      </c>
      <c r="L533" s="410">
        <f>'Σύνολο έργων  αναλυτικά'!L537</f>
        <v>2848000</v>
      </c>
      <c r="M533" s="410">
        <f>'Σύνολο έργων  αναλυτικά'!M537</f>
        <v>0</v>
      </c>
      <c r="N533" s="410">
        <f>'Σύνολο έργων  αναλυτικά'!N537</f>
        <v>0</v>
      </c>
      <c r="O533" s="412">
        <f>'Σύνολο έργων  αναλυτικά'!O537</f>
        <v>0</v>
      </c>
      <c r="P533" s="410">
        <f>'Σύνολο έργων  αναλυτικά'!P537</f>
        <v>0</v>
      </c>
      <c r="Q533" s="413">
        <f>'Σύνολο έργων  αναλυτικά'!Q537</f>
        <v>0</v>
      </c>
      <c r="R533" s="413">
        <f>'Σύνολο έργων  αναλυτικά'!R537</f>
        <v>1993599.9999999998</v>
      </c>
      <c r="S533" s="424">
        <f t="shared" si="23"/>
        <v>2848000</v>
      </c>
      <c r="T533" s="424">
        <f t="shared" si="24"/>
        <v>0</v>
      </c>
    </row>
    <row r="534" spans="1:20" s="6" customFormat="1" ht="40.5" customHeight="1" x14ac:dyDescent="0.25">
      <c r="A534" s="406">
        <f>'Σύνολο έργων  αναλυτικά'!A538</f>
        <v>532</v>
      </c>
      <c r="B534" s="407" t="str">
        <f>'Σύνολο έργων  αναλυτικά'!B538</f>
        <v>ΑΝΤΩΝΗΣ ΤΡΙΤΣΗΣ</v>
      </c>
      <c r="C534" s="408" t="str">
        <f>'Σύνολο έργων  αναλυτικά'!C538</f>
        <v>ΔΗΜΟΣ ΚΡΩΠΙΑΣ</v>
      </c>
      <c r="D534" s="406">
        <f>'Σύνολο έργων  αναλυτικά'!D538</f>
        <v>0</v>
      </c>
      <c r="E534" s="408" t="str">
        <f>'Σύνολο έργων  αναλυτικά'!E538</f>
        <v>Αντικατάσταση αγωγών δικτύου ύδρευσης στην Περιοχή Καρελλάς</v>
      </c>
      <c r="F534" s="407" t="str">
        <f>'Σύνολο έργων  αναλυτικά'!F538</f>
        <v xml:space="preserve">Αττικής </v>
      </c>
      <c r="G534" s="409">
        <f>'Σύνολο έργων  αναλυτικά'!G538</f>
        <v>2539354.84</v>
      </c>
      <c r="H534" s="410">
        <f>'Σύνολο έργων  αναλυτικά'!H538</f>
        <v>0</v>
      </c>
      <c r="I534" s="411">
        <f>'Σύνολο έργων  αναλυτικά'!I538</f>
        <v>0</v>
      </c>
      <c r="J534" s="411">
        <f>'Σύνολο έργων  αναλυτικά'!J538</f>
        <v>0</v>
      </c>
      <c r="K534" s="410">
        <f>'Σύνολο έργων  αναλυτικά'!K538</f>
        <v>0</v>
      </c>
      <c r="L534" s="410">
        <f>'Σύνολο έργων  αναλυτικά'!L538</f>
        <v>2539354.84</v>
      </c>
      <c r="M534" s="410">
        <f>'Σύνολο έργων  αναλυτικά'!M538</f>
        <v>0</v>
      </c>
      <c r="N534" s="410">
        <f>'Σύνολο έργων  αναλυτικά'!N538</f>
        <v>0</v>
      </c>
      <c r="O534" s="412">
        <f>'Σύνολο έργων  αναλυτικά'!O538</f>
        <v>0</v>
      </c>
      <c r="P534" s="410">
        <f>'Σύνολο έργων  αναλυτικά'!P538</f>
        <v>0</v>
      </c>
      <c r="Q534" s="413">
        <f>'Σύνολο έργων  αναλυτικά'!Q538</f>
        <v>0</v>
      </c>
      <c r="R534" s="413">
        <f>'Σύνολο έργων  αναλυτικά'!R538</f>
        <v>1777548.3879999998</v>
      </c>
      <c r="S534" s="424">
        <f t="shared" si="23"/>
        <v>2539354.84</v>
      </c>
      <c r="T534" s="424">
        <f t="shared" si="24"/>
        <v>0</v>
      </c>
    </row>
    <row r="535" spans="1:20" s="6" customFormat="1" ht="40.5" customHeight="1" x14ac:dyDescent="0.25">
      <c r="A535" s="406">
        <f>'Σύνολο έργων  αναλυτικά'!A539</f>
        <v>533</v>
      </c>
      <c r="B535" s="407" t="str">
        <f>'Σύνολο έργων  αναλυτικά'!B539</f>
        <v>ΑΝΤΩΝΗΣ ΤΡΙΤΣΗΣ</v>
      </c>
      <c r="C535" s="408" t="str">
        <f>'Σύνολο έργων  αναλυτικά'!C539</f>
        <v>ΔΗΜΟΣ ΚΗΦΙΣΙΑΣ</v>
      </c>
      <c r="D535" s="406">
        <f>'Σύνολο έργων  αναλυτικά'!D539</f>
        <v>0</v>
      </c>
      <c r="E535" s="408" t="str">
        <f>'Σύνολο έργων  αναλυτικά'!E539</f>
        <v>Βελτίωση δικτύων ύδρευσης Δ.Ε. Νέας Ερυθραίας</v>
      </c>
      <c r="F535" s="407" t="str">
        <f>'Σύνολο έργων  αναλυτικά'!F539</f>
        <v xml:space="preserve">Αττικής </v>
      </c>
      <c r="G535" s="409">
        <f>'Σύνολο έργων  αναλυτικά'!G539</f>
        <v>3621205.34</v>
      </c>
      <c r="H535" s="410">
        <f>'Σύνολο έργων  αναλυτικά'!H539</f>
        <v>0</v>
      </c>
      <c r="I535" s="411">
        <f>'Σύνολο έργων  αναλυτικά'!I539</f>
        <v>0</v>
      </c>
      <c r="J535" s="411">
        <f>'Σύνολο έργων  αναλυτικά'!J539</f>
        <v>0</v>
      </c>
      <c r="K535" s="410">
        <f>'Σύνολο έργων  αναλυτικά'!K539</f>
        <v>0</v>
      </c>
      <c r="L535" s="410">
        <f>'Σύνολο έργων  αναλυτικά'!L539</f>
        <v>0</v>
      </c>
      <c r="M535" s="410">
        <f>'Σύνολο έργων  αναλυτικά'!M539</f>
        <v>3621205.34</v>
      </c>
      <c r="N535" s="410">
        <f>'Σύνολο έργων  αναλυτικά'!N539</f>
        <v>0</v>
      </c>
      <c r="O535" s="412">
        <f>'Σύνολο έργων  αναλυτικά'!O539</f>
        <v>0</v>
      </c>
      <c r="P535" s="410">
        <f>'Σύνολο έργων  αναλυτικά'!P539</f>
        <v>0</v>
      </c>
      <c r="Q535" s="413">
        <f>'Σύνολο έργων  αναλυτικά'!Q539</f>
        <v>0</v>
      </c>
      <c r="R535" s="413">
        <f>'Σύνολο έργων  αναλυτικά'!R539</f>
        <v>2534843.7379999999</v>
      </c>
      <c r="S535" s="424">
        <f t="shared" si="23"/>
        <v>3621205.34</v>
      </c>
      <c r="T535" s="424">
        <f t="shared" si="24"/>
        <v>0</v>
      </c>
    </row>
    <row r="536" spans="1:20" s="6" customFormat="1" ht="40.5" customHeight="1" x14ac:dyDescent="0.25">
      <c r="A536" s="406">
        <f>'Σύνολο έργων  αναλυτικά'!A540</f>
        <v>534</v>
      </c>
      <c r="B536" s="407" t="str">
        <f>'Σύνολο έργων  αναλυτικά'!B540</f>
        <v>ΑΝΤΩΝΗΣ ΤΡΙΤΣΗΣ</v>
      </c>
      <c r="C536" s="408" t="str">
        <f>'Σύνολο έργων  αναλυτικά'!C540</f>
        <v>ΔΗΜΟΣ ΥΔΡΑΣ</v>
      </c>
      <c r="D536" s="406">
        <f>'Σύνολο έργων  αναλυτικά'!D540</f>
        <v>0</v>
      </c>
      <c r="E536" s="408" t="str">
        <f>'Σύνολο έργων  αναλυτικά'!E540</f>
        <v>Αντικατάσταση αγωγών εσωτερικού δικτύου ύδρευσης Ύδρας</v>
      </c>
      <c r="F536" s="407" t="str">
        <f>'Σύνολο έργων  αναλυτικά'!F540</f>
        <v xml:space="preserve">Αττικής </v>
      </c>
      <c r="G536" s="409">
        <f>'Σύνολο έργων  αναλυτικά'!G540</f>
        <v>1729354.84</v>
      </c>
      <c r="H536" s="410">
        <f>'Σύνολο έργων  αναλυτικά'!H540</f>
        <v>0</v>
      </c>
      <c r="I536" s="411">
        <f>'Σύνολο έργων  αναλυτικά'!I540</f>
        <v>0</v>
      </c>
      <c r="J536" s="411">
        <f>'Σύνολο έργων  αναλυτικά'!J540</f>
        <v>0</v>
      </c>
      <c r="K536" s="410">
        <f>'Σύνολο έργων  αναλυτικά'!K540</f>
        <v>0</v>
      </c>
      <c r="L536" s="410">
        <f>'Σύνολο έργων  αναλυτικά'!L540</f>
        <v>1729354.84</v>
      </c>
      <c r="M536" s="410">
        <f>'Σύνολο έργων  αναλυτικά'!M540</f>
        <v>0</v>
      </c>
      <c r="N536" s="410">
        <f>'Σύνολο έργων  αναλυτικά'!N540</f>
        <v>0</v>
      </c>
      <c r="O536" s="412">
        <f>'Σύνολο έργων  αναλυτικά'!O540</f>
        <v>0</v>
      </c>
      <c r="P536" s="410">
        <f>'Σύνολο έργων  αναλυτικά'!P540</f>
        <v>0</v>
      </c>
      <c r="Q536" s="413">
        <f>'Σύνολο έργων  αναλυτικά'!Q540</f>
        <v>0</v>
      </c>
      <c r="R536" s="413">
        <f>'Σύνολο έργων  αναλυτικά'!R540</f>
        <v>1210548.388</v>
      </c>
      <c r="S536" s="424">
        <f t="shared" si="23"/>
        <v>1729354.84</v>
      </c>
      <c r="T536" s="424">
        <f t="shared" si="24"/>
        <v>0</v>
      </c>
    </row>
    <row r="537" spans="1:20" s="6" customFormat="1" ht="40.5" customHeight="1" x14ac:dyDescent="0.25">
      <c r="A537" s="406">
        <f>'Σύνολο έργων  αναλυτικά'!A541</f>
        <v>535</v>
      </c>
      <c r="B537" s="407" t="str">
        <f>'Σύνολο έργων  αναλυτικά'!B541</f>
        <v>ΑΝΤΩΝΗΣ ΤΡΙΤΣΗΣ</v>
      </c>
      <c r="C537" s="408" t="str">
        <f>'Σύνολο έργων  αναλυτικά'!C541</f>
        <v>ΔΗΜΟΣ ΨΑΡΩΝ</v>
      </c>
      <c r="D537" s="406">
        <f>'Σύνολο έργων  αναλυτικά'!D541</f>
        <v>0</v>
      </c>
      <c r="E537" s="408" t="str">
        <f>'Σύνολο έργων  αναλυτικά'!E541</f>
        <v>Αναβάθμιση Δεξαμενών και Αντλιοστασίων ύδρευσης Ψαρών - Εγκατάσταση συστήματος Τηλεμετρίας - Ενεργειακή υποστήριξη υδρευτικού συστήματος</v>
      </c>
      <c r="F537" s="407" t="str">
        <f>'Σύνολο έργων  αναλυτικά'!F541</f>
        <v xml:space="preserve">Βορείου Αιγαίου </v>
      </c>
      <c r="G537" s="409">
        <f>'Σύνολο έργων  αναλυτικά'!G541</f>
        <v>724633.51</v>
      </c>
      <c r="H537" s="410">
        <f>'Σύνολο έργων  αναλυτικά'!H541</f>
        <v>0</v>
      </c>
      <c r="I537" s="411">
        <f>'Σύνολο έργων  αναλυτικά'!I541</f>
        <v>0</v>
      </c>
      <c r="J537" s="411">
        <f>'Σύνολο έργων  αναλυτικά'!J541</f>
        <v>0</v>
      </c>
      <c r="K537" s="410">
        <f>'Σύνολο έργων  αναλυτικά'!K541</f>
        <v>0</v>
      </c>
      <c r="L537" s="410">
        <f>'Σύνολο έργων  αναλυτικά'!L541</f>
        <v>0</v>
      </c>
      <c r="M537" s="410">
        <f>'Σύνολο έργων  αναλυτικά'!M541</f>
        <v>724633.51</v>
      </c>
      <c r="N537" s="410">
        <f>'Σύνολο έργων  αναλυτικά'!N541</f>
        <v>0</v>
      </c>
      <c r="O537" s="412">
        <f>'Σύνολο έργων  αναλυτικά'!O541</f>
        <v>0</v>
      </c>
      <c r="P537" s="410">
        <f>'Σύνολο έργων  αναλυτικά'!P541</f>
        <v>0</v>
      </c>
      <c r="Q537" s="413">
        <f>'Σύνολο έργων  αναλυτικά'!Q541</f>
        <v>0</v>
      </c>
      <c r="R537" s="413">
        <f>'Σύνολο έργων  αναλυτικά'!R541</f>
        <v>507243.45699999999</v>
      </c>
      <c r="S537" s="424">
        <f t="shared" si="23"/>
        <v>724633.51</v>
      </c>
      <c r="T537" s="424">
        <f t="shared" si="24"/>
        <v>0</v>
      </c>
    </row>
    <row r="538" spans="1:20" s="6" customFormat="1" ht="40.5" customHeight="1" x14ac:dyDescent="0.25">
      <c r="A538" s="406">
        <f>'Σύνολο έργων  αναλυτικά'!A542</f>
        <v>536</v>
      </c>
      <c r="B538" s="407" t="str">
        <f>'Σύνολο έργων  αναλυτικά'!B542</f>
        <v>ΑΝΤΩΝΗΣ ΤΡΙΤΣΗΣ</v>
      </c>
      <c r="C538" s="408" t="str">
        <f>'Σύνολο έργων  αναλυτικά'!C542</f>
        <v>Δ.Ε.Υ.Α ΑΓΡΙΝΙΟΥ</v>
      </c>
      <c r="D538" s="406">
        <f>'Σύνολο έργων  αναλυτικά'!D542</f>
        <v>0</v>
      </c>
      <c r="E538" s="408" t="str">
        <f>'Σύνολο έργων  αναλυτικά'!E542</f>
        <v>Αντικατάσταση κεντρικού αγωγού υδροδότησης από το Φράγμα Καστρακίου έως τις κεντρικές δεξαμενές Αγρινίου</v>
      </c>
      <c r="F538" s="407" t="str">
        <f>'Σύνολο έργων  αναλυτικά'!F542</f>
        <v>Δυτικής Ελλάδας</v>
      </c>
      <c r="G538" s="409">
        <f>'Σύνολο έργων  αναλυτικά'!G542</f>
        <v>17728560</v>
      </c>
      <c r="H538" s="410">
        <f>'Σύνολο έργων  αναλυτικά'!H542</f>
        <v>0</v>
      </c>
      <c r="I538" s="411">
        <f>'Σύνολο έργων  αναλυτικά'!I542</f>
        <v>0</v>
      </c>
      <c r="J538" s="411">
        <f>'Σύνολο έργων  αναλυτικά'!J542</f>
        <v>17728560</v>
      </c>
      <c r="K538" s="410">
        <f>'Σύνολο έργων  αναλυτικά'!K542</f>
        <v>0</v>
      </c>
      <c r="L538" s="410">
        <f>'Σύνολο έργων  αναλυτικά'!L542</f>
        <v>0</v>
      </c>
      <c r="M538" s="410">
        <f>'Σύνολο έργων  αναλυτικά'!M542</f>
        <v>0</v>
      </c>
      <c r="N538" s="410">
        <f>'Σύνολο έργων  αναλυτικά'!N542</f>
        <v>0</v>
      </c>
      <c r="O538" s="412">
        <f>'Σύνολο έργων  αναλυτικά'!O542</f>
        <v>0</v>
      </c>
      <c r="P538" s="410">
        <f>'Σύνολο έργων  αναλυτικά'!P542</f>
        <v>0</v>
      </c>
      <c r="Q538" s="413">
        <f>'Σύνολο έργων  αναλυτικά'!Q542</f>
        <v>0</v>
      </c>
      <c r="R538" s="413">
        <f>'Σύνολο έργων  αναλυτικά'!R542</f>
        <v>12409992</v>
      </c>
      <c r="S538" s="424">
        <f t="shared" si="23"/>
        <v>17728560</v>
      </c>
      <c r="T538" s="424">
        <f t="shared" si="24"/>
        <v>0</v>
      </c>
    </row>
    <row r="539" spans="1:20" s="6" customFormat="1" ht="40.5" customHeight="1" x14ac:dyDescent="0.25">
      <c r="A539" s="406">
        <f>'Σύνολο έργων  αναλυτικά'!A543</f>
        <v>537</v>
      </c>
      <c r="B539" s="407" t="str">
        <f>'Σύνολο έργων  αναλυτικά'!B543</f>
        <v>ΑΝΤΩΝΗΣ ΤΡΙΤΣΗΣ</v>
      </c>
      <c r="C539" s="408" t="str">
        <f>'Σύνολο έργων  αναλυτικά'!C543</f>
        <v>ΔΗΜΟΣ ΑΜΦΙΛΟΧΙΑΣ</v>
      </c>
      <c r="D539" s="406">
        <f>'Σύνολο έργων  αναλυτικά'!D543</f>
        <v>0</v>
      </c>
      <c r="E539" s="408" t="str">
        <f>'Σύνολο έργων  αναλυτικά'!E543</f>
        <v>Βελτίωση των υποδομών των δικτύων ύδρευσης του Δήμου Αμφιλοχίας</v>
      </c>
      <c r="F539" s="407" t="str">
        <f>'Σύνολο έργων  αναλυτικά'!F543</f>
        <v>Δυτικής Ελλάδας</v>
      </c>
      <c r="G539" s="409">
        <f>'Σύνολο έργων  αναλυτικά'!G543</f>
        <v>1872274.05</v>
      </c>
      <c r="H539" s="410">
        <f>'Σύνολο έργων  αναλυτικά'!H543</f>
        <v>0</v>
      </c>
      <c r="I539" s="411">
        <f>'Σύνολο έργων  αναλυτικά'!I543</f>
        <v>0</v>
      </c>
      <c r="J539" s="411">
        <f>'Σύνολο έργων  αναλυτικά'!J543</f>
        <v>0</v>
      </c>
      <c r="K539" s="410">
        <f>'Σύνολο έργων  αναλυτικά'!K543</f>
        <v>0</v>
      </c>
      <c r="L539" s="410">
        <f>'Σύνολο έργων  αναλυτικά'!L543</f>
        <v>1872274.05</v>
      </c>
      <c r="M539" s="410">
        <f>'Σύνολο έργων  αναλυτικά'!M543</f>
        <v>0</v>
      </c>
      <c r="N539" s="410">
        <f>'Σύνολο έργων  αναλυτικά'!N543</f>
        <v>0</v>
      </c>
      <c r="O539" s="412">
        <f>'Σύνολο έργων  αναλυτικά'!O543</f>
        <v>0</v>
      </c>
      <c r="P539" s="410">
        <f>'Σύνολο έργων  αναλυτικά'!P543</f>
        <v>0</v>
      </c>
      <c r="Q539" s="413">
        <f>'Σύνολο έργων  αναλυτικά'!Q543</f>
        <v>0</v>
      </c>
      <c r="R539" s="413">
        <f>'Σύνολο έργων  αναλυτικά'!R543</f>
        <v>1310591.835</v>
      </c>
      <c r="S539" s="424">
        <f t="shared" si="23"/>
        <v>1872274.05</v>
      </c>
      <c r="T539" s="424">
        <f t="shared" si="24"/>
        <v>0</v>
      </c>
    </row>
    <row r="540" spans="1:20" s="6" customFormat="1" ht="40.5" customHeight="1" x14ac:dyDescent="0.25">
      <c r="A540" s="406">
        <f>'Σύνολο έργων  αναλυτικά'!A544</f>
        <v>538</v>
      </c>
      <c r="B540" s="407" t="str">
        <f>'Σύνολο έργων  αναλυτικά'!B544</f>
        <v>ΑΝΤΩΝΗΣ ΤΡΙΤΣΗΣ</v>
      </c>
      <c r="C540" s="408" t="str">
        <f>'Σύνολο έργων  αναλυτικά'!C544</f>
        <v>Δ.Ε.Υ.Α ΑΓΡΙΝΙΟΥ</v>
      </c>
      <c r="D540" s="406">
        <f>'Σύνολο έργων  αναλυτικά'!D544</f>
        <v>0</v>
      </c>
      <c r="E540" s="408" t="str">
        <f>'Σύνολο έργων  αναλυτικά'!E544</f>
        <v>Αντικατάσταση τμήματος κεντρικού αγωγού υδροδότησης Μακρυνείας και τμημάτων κεντρικού αγωγού υδροδότησης Αγρινίου. Προμήθεια και εγκατάσταση συστημάτων τηλεμετρίας συστημάτων ύδρευσης</v>
      </c>
      <c r="F540" s="407" t="str">
        <f>'Σύνολο έργων  αναλυτικά'!F544</f>
        <v>Δυτικής Ελλάδας</v>
      </c>
      <c r="G540" s="409">
        <f>'Σύνολο έργων  αναλυτικά'!G544</f>
        <v>4165000</v>
      </c>
      <c r="H540" s="410">
        <f>'Σύνολο έργων  αναλυτικά'!H544</f>
        <v>0</v>
      </c>
      <c r="I540" s="411">
        <f>'Σύνολο έργων  αναλυτικά'!I544</f>
        <v>0</v>
      </c>
      <c r="J540" s="411">
        <f>'Σύνολο έργων  αναλυτικά'!J544</f>
        <v>1775000</v>
      </c>
      <c r="K540" s="410">
        <f>'Σύνολο έργων  αναλυτικά'!K544</f>
        <v>0</v>
      </c>
      <c r="L540" s="410">
        <f>'Σύνολο έργων  αναλυτικά'!L544</f>
        <v>1800000</v>
      </c>
      <c r="M540" s="410">
        <f>'Σύνολο έργων  αναλυτικά'!M544</f>
        <v>440000</v>
      </c>
      <c r="N540" s="410">
        <f>'Σύνολο έργων  αναλυτικά'!N544</f>
        <v>0</v>
      </c>
      <c r="O540" s="412">
        <f>'Σύνολο έργων  αναλυτικά'!O544</f>
        <v>0</v>
      </c>
      <c r="P540" s="410">
        <f>'Σύνολο έργων  αναλυτικά'!P544</f>
        <v>150000</v>
      </c>
      <c r="Q540" s="413">
        <f>'Σύνολο έργων  αναλυτικά'!Q544</f>
        <v>0</v>
      </c>
      <c r="R540" s="413">
        <f>'Σύνολο έργων  αναλυτικά'!R544</f>
        <v>2100000</v>
      </c>
      <c r="S540" s="424">
        <f t="shared" si="23"/>
        <v>4165000</v>
      </c>
      <c r="T540" s="424">
        <f t="shared" si="24"/>
        <v>0</v>
      </c>
    </row>
    <row r="541" spans="1:20" s="6" customFormat="1" ht="40.5" customHeight="1" x14ac:dyDescent="0.25">
      <c r="A541" s="406">
        <f>'Σύνολο έργων  αναλυτικά'!A545</f>
        <v>539</v>
      </c>
      <c r="B541" s="407" t="str">
        <f>'Σύνολο έργων  αναλυτικά'!B545</f>
        <v>ΑΝΤΩΝΗΣ ΤΡΙΤΣΗΣ</v>
      </c>
      <c r="C541" s="408" t="str">
        <f>'Σύνολο έργων  αναλυτικά'!C545</f>
        <v>ΔΗΜΟΣ ΞΗΡΟΜΕΡΟΥ</v>
      </c>
      <c r="D541" s="406">
        <f>'Σύνολο έργων  αναλυτικά'!D545</f>
        <v>0</v>
      </c>
      <c r="E541" s="408" t="str">
        <f>'Σύνολο έργων  αναλυτικά'!E545</f>
        <v>Κατασκευή νέου εξωτερικού δικτύου ύδρευσης από πηγές Λάμπρα μέχρι αντλιοστάσιο Δ.Κ. Αστακού (Τμήμα από Χ.Θ.: 0+000 Πηγές Λάμπρα έως Χ.Θ.:3+880 αύλακας αρδευτικού)</v>
      </c>
      <c r="F541" s="407" t="str">
        <f>'Σύνολο έργων  αναλυτικά'!F545</f>
        <v>Δυτικής Ελλάδας</v>
      </c>
      <c r="G541" s="409">
        <f>'Σύνολο έργων  αναλυτικά'!G545</f>
        <v>1209677.42</v>
      </c>
      <c r="H541" s="410">
        <f>'Σύνολο έργων  αναλυτικά'!H545</f>
        <v>0</v>
      </c>
      <c r="I541" s="411">
        <f>'Σύνολο έργων  αναλυτικά'!I545</f>
        <v>0</v>
      </c>
      <c r="J541" s="411">
        <f>'Σύνολο έργων  αναλυτικά'!J545</f>
        <v>0</v>
      </c>
      <c r="K541" s="410">
        <f>'Σύνολο έργων  αναλυτικά'!K545</f>
        <v>0</v>
      </c>
      <c r="L541" s="410">
        <f>'Σύνολο έργων  αναλυτικά'!L545</f>
        <v>0</v>
      </c>
      <c r="M541" s="410">
        <f>'Σύνολο έργων  αναλυτικά'!M545</f>
        <v>1209677.42</v>
      </c>
      <c r="N541" s="410">
        <f>'Σύνολο έργων  αναλυτικά'!N545</f>
        <v>0</v>
      </c>
      <c r="O541" s="412">
        <f>'Σύνολο έργων  αναλυτικά'!O545</f>
        <v>0</v>
      </c>
      <c r="P541" s="410">
        <f>'Σύνολο έργων  αναλυτικά'!P545</f>
        <v>0</v>
      </c>
      <c r="Q541" s="413">
        <f>'Σύνολο έργων  αναλυτικά'!Q545</f>
        <v>0</v>
      </c>
      <c r="R541" s="413">
        <f>'Σύνολο έργων  αναλυτικά'!R545</f>
        <v>846774.1939999999</v>
      </c>
      <c r="S541" s="424">
        <f t="shared" si="23"/>
        <v>1209677.42</v>
      </c>
      <c r="T541" s="424">
        <f t="shared" si="24"/>
        <v>0</v>
      </c>
    </row>
    <row r="542" spans="1:20" s="6" customFormat="1" ht="40.5" customHeight="1" x14ac:dyDescent="0.25">
      <c r="A542" s="406">
        <f>'Σύνολο έργων  αναλυτικά'!A546</f>
        <v>540</v>
      </c>
      <c r="B542" s="407" t="str">
        <f>'Σύνολο έργων  αναλυτικά'!B546</f>
        <v>ΑΝΤΩΝΗΣ ΤΡΙΤΣΗΣ</v>
      </c>
      <c r="C542" s="408" t="str">
        <f>'Σύνολο έργων  αναλυτικά'!C546</f>
        <v>Δ.Ε.Υ.Α ΑΡΧΑΙΑΣ ΟΛΥΜΠΙΑΣ</v>
      </c>
      <c r="D542" s="406">
        <f>'Σύνολο έργων  αναλυτικά'!D546</f>
        <v>0</v>
      </c>
      <c r="E542" s="408" t="str">
        <f>'Σύνολο έργων  αναλυτικά'!E546</f>
        <v>Βελτίωση και επέκταση δικτύων ύδρευσης των Δ.Δ. (Τ.Κ.) του Δήμου Αρχαίας Ολυμπίας</v>
      </c>
      <c r="F542" s="407" t="str">
        <f>'Σύνολο έργων  αναλυτικά'!F546</f>
        <v>Δυτικής Ελλάδας</v>
      </c>
      <c r="G542" s="409">
        <f>'Σύνολο έργων  αναλυτικά'!G546</f>
        <v>1610000</v>
      </c>
      <c r="H542" s="410">
        <f>'Σύνολο έργων  αναλυτικά'!H546</f>
        <v>0</v>
      </c>
      <c r="I542" s="411">
        <f>'Σύνολο έργων  αναλυτικά'!I546</f>
        <v>0</v>
      </c>
      <c r="J542" s="411">
        <f>'Σύνολο έργων  αναλυτικά'!J546</f>
        <v>0</v>
      </c>
      <c r="K542" s="410">
        <f>'Σύνολο έργων  αναλυτικά'!K546</f>
        <v>0</v>
      </c>
      <c r="L542" s="410">
        <f>'Σύνολο έργων  αναλυτικά'!L546</f>
        <v>1610000</v>
      </c>
      <c r="M542" s="410">
        <f>'Σύνολο έργων  αναλυτικά'!M546</f>
        <v>0</v>
      </c>
      <c r="N542" s="410">
        <f>'Σύνολο έργων  αναλυτικά'!N546</f>
        <v>0</v>
      </c>
      <c r="O542" s="412">
        <f>'Σύνολο έργων  αναλυτικά'!O546</f>
        <v>0</v>
      </c>
      <c r="P542" s="410">
        <f>'Σύνολο έργων  αναλυτικά'!P546</f>
        <v>0</v>
      </c>
      <c r="Q542" s="413">
        <f>'Σύνολο έργων  αναλυτικά'!Q546</f>
        <v>0</v>
      </c>
      <c r="R542" s="413">
        <f>'Σύνολο έργων  αναλυτικά'!R546</f>
        <v>1127000</v>
      </c>
      <c r="S542" s="424">
        <f t="shared" si="23"/>
        <v>1610000</v>
      </c>
      <c r="T542" s="424">
        <f t="shared" si="24"/>
        <v>0</v>
      </c>
    </row>
    <row r="543" spans="1:20" s="6" customFormat="1" ht="40.5" customHeight="1" x14ac:dyDescent="0.25">
      <c r="A543" s="406">
        <f>'Σύνολο έργων  αναλυτικά'!A547</f>
        <v>541</v>
      </c>
      <c r="B543" s="407" t="str">
        <f>'Σύνολο έργων  αναλυτικά'!B547</f>
        <v>ΑΝΤΩΝΗΣ ΤΡΙΤΣΗΣ</v>
      </c>
      <c r="C543" s="408" t="str">
        <f>'Σύνολο έργων  αναλυτικά'!C547</f>
        <v>Δ.Ε.Υ.Α ΝΑΥΠΑΚΤΙΑΣ</v>
      </c>
      <c r="D543" s="406">
        <f>'Σύνολο έργων  αναλυτικά'!D547</f>
        <v>0</v>
      </c>
      <c r="E543" s="408" t="str">
        <f>'Σύνολο έργων  αναλυτικά'!E547</f>
        <v>Αντικατάσταση Δικτύου Ύδρευσης Περιοχής Παλαιοπαναγιάς Ναυπάκτου</v>
      </c>
      <c r="F543" s="407" t="str">
        <f>'Σύνολο έργων  αναλυτικά'!F547</f>
        <v>Δυτικής Ελλάδας</v>
      </c>
      <c r="G543" s="409">
        <f>'Σύνολο έργων  αναλυτικά'!G547</f>
        <v>1203387.1000000001</v>
      </c>
      <c r="H543" s="410">
        <f>'Σύνολο έργων  αναλυτικά'!H547</f>
        <v>0</v>
      </c>
      <c r="I543" s="411">
        <f>'Σύνολο έργων  αναλυτικά'!I547</f>
        <v>0</v>
      </c>
      <c r="J543" s="411">
        <f>'Σύνολο έργων  αναλυτικά'!J547</f>
        <v>0</v>
      </c>
      <c r="K543" s="410">
        <f>'Σύνολο έργων  αναλυτικά'!K547</f>
        <v>0</v>
      </c>
      <c r="L543" s="410">
        <f>'Σύνολο έργων  αναλυτικά'!L547</f>
        <v>1203387.1000000001</v>
      </c>
      <c r="M543" s="410">
        <f>'Σύνολο έργων  αναλυτικά'!M547</f>
        <v>0</v>
      </c>
      <c r="N543" s="410">
        <f>'Σύνολο έργων  αναλυτικά'!N547</f>
        <v>0</v>
      </c>
      <c r="O543" s="412">
        <f>'Σύνολο έργων  αναλυτικά'!O547</f>
        <v>0</v>
      </c>
      <c r="P543" s="410">
        <f>'Σύνολο έργων  αναλυτικά'!P547</f>
        <v>0</v>
      </c>
      <c r="Q543" s="413">
        <f>'Σύνολο έργων  αναλυτικά'!Q547</f>
        <v>0</v>
      </c>
      <c r="R543" s="413">
        <f>'Σύνολο έργων  αναλυτικά'!R547</f>
        <v>842370.97</v>
      </c>
      <c r="S543" s="424">
        <f t="shared" si="23"/>
        <v>1203387.1000000001</v>
      </c>
      <c r="T543" s="424">
        <f t="shared" si="24"/>
        <v>0</v>
      </c>
    </row>
    <row r="544" spans="1:20" s="6" customFormat="1" ht="40.5" customHeight="1" x14ac:dyDescent="0.25">
      <c r="A544" s="406">
        <f>'Σύνολο έργων  αναλυτικά'!A548</f>
        <v>542</v>
      </c>
      <c r="B544" s="407" t="str">
        <f>'Σύνολο έργων  αναλυτικά'!B548</f>
        <v>ΑΝΤΩΝΗΣ ΤΡΙΤΣΗΣ</v>
      </c>
      <c r="C544" s="408" t="str">
        <f>'Σύνολο έργων  αναλυτικά'!C548</f>
        <v>ΔΗΜΟΣ ΗΛΙΔΑΣ</v>
      </c>
      <c r="D544" s="406">
        <f>'Σύνολο έργων  αναλυτικά'!D548</f>
        <v>0</v>
      </c>
      <c r="E544" s="408" t="str">
        <f>'Σύνολο έργων  αναλυτικά'!E548</f>
        <v>Αναβάθμιση εσωτερικών δικτύων ύδρευσης και προμήθεια και εγκατάσταση συστημάτων ελέγχου Δήμου Ήλιδας</v>
      </c>
      <c r="F544" s="407" t="str">
        <f>'Σύνολο έργων  αναλυτικά'!F548</f>
        <v>Δυτικής Ελλάδας</v>
      </c>
      <c r="G544" s="409">
        <f>'Σύνολο έργων  αναλυτικά'!G548</f>
        <v>2435187.1</v>
      </c>
      <c r="H544" s="410">
        <f>'Σύνολο έργων  αναλυτικά'!H548</f>
        <v>0</v>
      </c>
      <c r="I544" s="411">
        <f>'Σύνολο έργων  αναλυτικά'!I548</f>
        <v>0</v>
      </c>
      <c r="J544" s="411">
        <f>'Σύνολο έργων  αναλυτικά'!J548</f>
        <v>0</v>
      </c>
      <c r="K544" s="410">
        <f>'Σύνολο έργων  αναλυτικά'!K548</f>
        <v>0</v>
      </c>
      <c r="L544" s="410">
        <f>'Σύνολο έργων  αναλυτικά'!L548</f>
        <v>0</v>
      </c>
      <c r="M544" s="410">
        <f>'Σύνολο έργων  αναλυτικά'!M548</f>
        <v>2435187.1</v>
      </c>
      <c r="N544" s="410">
        <f>'Σύνολο έργων  αναλυτικά'!N548</f>
        <v>0</v>
      </c>
      <c r="O544" s="412">
        <f>'Σύνολο έργων  αναλυτικά'!O548</f>
        <v>0</v>
      </c>
      <c r="P544" s="410">
        <f>'Σύνολο έργων  αναλυτικά'!P548</f>
        <v>0</v>
      </c>
      <c r="Q544" s="413">
        <f>'Σύνολο έργων  αναλυτικά'!Q548</f>
        <v>0</v>
      </c>
      <c r="R544" s="413">
        <f>'Σύνολο έργων  αναλυτικά'!R548</f>
        <v>1704630.97</v>
      </c>
      <c r="S544" s="424">
        <f t="shared" si="23"/>
        <v>2435187.1</v>
      </c>
      <c r="T544" s="424">
        <f t="shared" si="24"/>
        <v>0</v>
      </c>
    </row>
    <row r="545" spans="1:20" s="6" customFormat="1" ht="40.5" customHeight="1" x14ac:dyDescent="0.25">
      <c r="A545" s="406">
        <f>'Σύνολο έργων  αναλυτικά'!A549</f>
        <v>543</v>
      </c>
      <c r="B545" s="407" t="str">
        <f>'Σύνολο έργων  αναλυτικά'!B549</f>
        <v>ΑΝΤΩΝΗΣ ΤΡΙΤΣΗΣ</v>
      </c>
      <c r="C545" s="408" t="str">
        <f>'Σύνολο έργων  αναλυτικά'!C549</f>
        <v>ΔΗΜΟΣ ΑΝΔΡΑΒΙΔΑΣ-ΚΥΛΛΗΝΗΣ</v>
      </c>
      <c r="D545" s="406">
        <f>'Σύνολο έργων  αναλυτικά'!D549</f>
        <v>0</v>
      </c>
      <c r="E545" s="408" t="str">
        <f>'Σύνολο έργων  αναλυτικά'!E549</f>
        <v>Αντικατάσταση Δικτύου Ύδρευσης Δ.Κ. Κάστρου, Τ.Κ. Μέλισσας, Τ.Κ. Μπορσίου, Τ.Κ. Νεάπολης ,Τ.Κ. Κουρτεσίου, ΤΚ Αετοράχης (Δάφνη) και ΤΚ Ψαρίου και Συντηρήσεις σωληνώσεων υδατοπύργων</v>
      </c>
      <c r="F545" s="407" t="str">
        <f>'Σύνολο έργων  αναλυτικά'!F549</f>
        <v>Δυτικής Ελλάδας</v>
      </c>
      <c r="G545" s="409">
        <f>'Σύνολο έργων  αναλυτικά'!G549</f>
        <v>1068654.8400000001</v>
      </c>
      <c r="H545" s="410">
        <f>'Σύνολο έργων  αναλυτικά'!H549</f>
        <v>0</v>
      </c>
      <c r="I545" s="411">
        <f>'Σύνολο έργων  αναλυτικά'!I549</f>
        <v>0</v>
      </c>
      <c r="J545" s="411">
        <f>'Σύνολο έργων  αναλυτικά'!J549</f>
        <v>0</v>
      </c>
      <c r="K545" s="410">
        <f>'Σύνολο έργων  αναλυτικά'!K549</f>
        <v>0</v>
      </c>
      <c r="L545" s="410">
        <f>'Σύνολο έργων  αναλυτικά'!L549</f>
        <v>1068654.8400000001</v>
      </c>
      <c r="M545" s="410">
        <f>'Σύνολο έργων  αναλυτικά'!M549</f>
        <v>0</v>
      </c>
      <c r="N545" s="410">
        <f>'Σύνολο έργων  αναλυτικά'!N549</f>
        <v>0</v>
      </c>
      <c r="O545" s="412">
        <f>'Σύνολο έργων  αναλυτικά'!O549</f>
        <v>0</v>
      </c>
      <c r="P545" s="410">
        <f>'Σύνολο έργων  αναλυτικά'!P549</f>
        <v>0</v>
      </c>
      <c r="Q545" s="413">
        <f>'Σύνολο έργων  αναλυτικά'!Q549</f>
        <v>0</v>
      </c>
      <c r="R545" s="413">
        <f>'Σύνολο έργων  αναλυτικά'!R549</f>
        <v>748058.38800000004</v>
      </c>
      <c r="S545" s="424">
        <f t="shared" si="23"/>
        <v>1068654.8400000001</v>
      </c>
      <c r="T545" s="424">
        <f t="shared" si="24"/>
        <v>0</v>
      </c>
    </row>
    <row r="546" spans="1:20" s="6" customFormat="1" ht="40.5" customHeight="1" x14ac:dyDescent="0.25">
      <c r="A546" s="406">
        <f>'Σύνολο έργων  αναλυτικά'!A550</f>
        <v>544</v>
      </c>
      <c r="B546" s="407" t="str">
        <f>'Σύνολο έργων  αναλυτικά'!B550</f>
        <v>ΑΝΤΩΝΗΣ ΤΡΙΤΣΗΣ</v>
      </c>
      <c r="C546" s="408" t="str">
        <f>'Σύνολο έργων  αναλυτικά'!C550</f>
        <v>ΔΗΜΟΣ ΕΡΥΜΑΝΘΟΥ</v>
      </c>
      <c r="D546" s="406">
        <f>'Σύνολο έργων  αναλυτικά'!D550</f>
        <v>0</v>
      </c>
      <c r="E546" s="408" t="str">
        <f>'Σύνολο έργων  αναλυτικά'!E550</f>
        <v>Βελτίωση και αναβάθμιση δικτύου ύδρευσης του Δήμου Ερυμάνθου</v>
      </c>
      <c r="F546" s="407" t="str">
        <f>'Σύνολο έργων  αναλυτικά'!F550</f>
        <v>Δυτικής Ελλάδας</v>
      </c>
      <c r="G546" s="409">
        <f>'Σύνολο έργων  αναλυτικά'!G550</f>
        <v>1331655.2</v>
      </c>
      <c r="H546" s="410">
        <f>'Σύνολο έργων  αναλυτικά'!H550</f>
        <v>0</v>
      </c>
      <c r="I546" s="411">
        <f>'Σύνολο έργων  αναλυτικά'!I550</f>
        <v>0</v>
      </c>
      <c r="J546" s="411">
        <f>'Σύνολο έργων  αναλυτικά'!J550</f>
        <v>0</v>
      </c>
      <c r="K546" s="410">
        <f>'Σύνολο έργων  αναλυτικά'!K550</f>
        <v>0</v>
      </c>
      <c r="L546" s="410">
        <f>'Σύνολο έργων  αναλυτικά'!L550</f>
        <v>0</v>
      </c>
      <c r="M546" s="410">
        <f>'Σύνολο έργων  αναλυτικά'!M550</f>
        <v>1331655.2</v>
      </c>
      <c r="N546" s="410">
        <f>'Σύνολο έργων  αναλυτικά'!N550</f>
        <v>0</v>
      </c>
      <c r="O546" s="412">
        <f>'Σύνολο έργων  αναλυτικά'!O550</f>
        <v>0</v>
      </c>
      <c r="P546" s="410">
        <f>'Σύνολο έργων  αναλυτικά'!P550</f>
        <v>0</v>
      </c>
      <c r="Q546" s="413">
        <f>'Σύνολο έργων  αναλυτικά'!Q550</f>
        <v>0</v>
      </c>
      <c r="R546" s="413">
        <f>'Σύνολο έργων  αναλυτικά'!R550</f>
        <v>932158.6399999999</v>
      </c>
      <c r="S546" s="424">
        <f t="shared" si="23"/>
        <v>1331655.2</v>
      </c>
      <c r="T546" s="424">
        <f t="shared" si="24"/>
        <v>0</v>
      </c>
    </row>
    <row r="547" spans="1:20" s="6" customFormat="1" ht="40.5" customHeight="1" x14ac:dyDescent="0.25">
      <c r="A547" s="406">
        <f>'Σύνολο έργων  αναλυτικά'!A551</f>
        <v>545</v>
      </c>
      <c r="B547" s="407" t="str">
        <f>'Σύνολο έργων  αναλυτικά'!B551</f>
        <v>ΑΝΤΩΝΗΣ ΤΡΙΤΣΗΣ</v>
      </c>
      <c r="C547" s="408" t="str">
        <f>'Σύνολο έργων  αναλυτικά'!C551</f>
        <v>Δ.Ε.Υ.Α ΖΑΧΑΡΩΣ</v>
      </c>
      <c r="D547" s="406">
        <f>'Σύνολο έργων  αναλυτικά'!D551</f>
        <v>0</v>
      </c>
      <c r="E547" s="408" t="str">
        <f>'Σύνολο έργων  αναλυτικά'!E551</f>
        <v>Βελτίωση των υποδομών των δικτύων ύδρευσης Δήμου Ζαχάρως</v>
      </c>
      <c r="F547" s="407" t="str">
        <f>'Σύνολο έργων  αναλυτικά'!F551</f>
        <v>Δυτικής Ελλάδας</v>
      </c>
      <c r="G547" s="409">
        <f>'Σύνολο έργων  αναλυτικά'!G551</f>
        <v>1297507</v>
      </c>
      <c r="H547" s="410">
        <f>'Σύνολο έργων  αναλυτικά'!H551</f>
        <v>0</v>
      </c>
      <c r="I547" s="411">
        <f>'Σύνολο έργων  αναλυτικά'!I551</f>
        <v>0</v>
      </c>
      <c r="J547" s="411">
        <f>'Σύνολο έργων  αναλυτικά'!J551</f>
        <v>0</v>
      </c>
      <c r="K547" s="410">
        <f>'Σύνολο έργων  αναλυτικά'!K551</f>
        <v>0</v>
      </c>
      <c r="L547" s="410">
        <f>'Σύνολο έργων  αναλυτικά'!L551</f>
        <v>0</v>
      </c>
      <c r="M547" s="410">
        <f>'Σύνολο έργων  αναλυτικά'!M551</f>
        <v>1297507</v>
      </c>
      <c r="N547" s="410">
        <f>'Σύνολο έργων  αναλυτικά'!N551</f>
        <v>0</v>
      </c>
      <c r="O547" s="412">
        <f>'Σύνολο έργων  αναλυτικά'!O551</f>
        <v>0</v>
      </c>
      <c r="P547" s="410">
        <f>'Σύνολο έργων  αναλυτικά'!P551</f>
        <v>0</v>
      </c>
      <c r="Q547" s="413">
        <f>'Σύνολο έργων  αναλυτικά'!Q551</f>
        <v>0</v>
      </c>
      <c r="R547" s="413">
        <f>'Σύνολο έργων  αναλυτικά'!R551</f>
        <v>908254.89999999991</v>
      </c>
      <c r="S547" s="424">
        <f t="shared" si="23"/>
        <v>1297507</v>
      </c>
      <c r="T547" s="424">
        <f t="shared" si="24"/>
        <v>0</v>
      </c>
    </row>
    <row r="548" spans="1:20" s="6" customFormat="1" ht="40.5" customHeight="1" x14ac:dyDescent="0.25">
      <c r="A548" s="406">
        <f>'Σύνολο έργων  αναλυτικά'!A552</f>
        <v>546</v>
      </c>
      <c r="B548" s="407" t="str">
        <f>'Σύνολο έργων  αναλυτικά'!B552</f>
        <v>ΑΝΤΩΝΗΣ ΤΡΙΤΣΗΣ</v>
      </c>
      <c r="C548" s="408" t="str">
        <f>'Σύνολο έργων  αναλυτικά'!C552</f>
        <v>ΔΗΜΟΣ ΘΕΡΜΟΥ</v>
      </c>
      <c r="D548" s="406">
        <f>'Σύνολο έργων  αναλυτικά'!D552</f>
        <v>0</v>
      </c>
      <c r="E548" s="408" t="str">
        <f>'Σύνολο έργων  αναλυτικά'!E552</f>
        <v>Βελτίωση ύδρευσης των Τ.Κ. Ανάληψης και Δρυμώνα Δήμου Θέρμου</v>
      </c>
      <c r="F548" s="407" t="str">
        <f>'Σύνολο έργων  αναλυτικά'!F552</f>
        <v>Δυτικής Ελλάδας</v>
      </c>
      <c r="G548" s="409">
        <f>'Σύνολο έργων  αναλυτικά'!G552</f>
        <v>320806.45</v>
      </c>
      <c r="H548" s="410">
        <f>'Σύνολο έργων  αναλυτικά'!H552</f>
        <v>0</v>
      </c>
      <c r="I548" s="411">
        <f>'Σύνολο έργων  αναλυτικά'!I552</f>
        <v>0</v>
      </c>
      <c r="J548" s="411">
        <f>'Σύνολο έργων  αναλυτικά'!J552</f>
        <v>0</v>
      </c>
      <c r="K548" s="410">
        <f>'Σύνολο έργων  αναλυτικά'!K552</f>
        <v>0</v>
      </c>
      <c r="L548" s="410">
        <f>'Σύνολο έργων  αναλυτικά'!L552</f>
        <v>0</v>
      </c>
      <c r="M548" s="410">
        <f>'Σύνολο έργων  αναλυτικά'!M552</f>
        <v>320806.45</v>
      </c>
      <c r="N548" s="410">
        <f>'Σύνολο έργων  αναλυτικά'!N552</f>
        <v>0</v>
      </c>
      <c r="O548" s="412">
        <f>'Σύνολο έργων  αναλυτικά'!O552</f>
        <v>0</v>
      </c>
      <c r="P548" s="410">
        <f>'Σύνολο έργων  αναλυτικά'!P552</f>
        <v>0</v>
      </c>
      <c r="Q548" s="413">
        <f>'Σύνολο έργων  αναλυτικά'!Q552</f>
        <v>0</v>
      </c>
      <c r="R548" s="413">
        <f>'Σύνολο έργων  αναλυτικά'!R552</f>
        <v>224564.51499999998</v>
      </c>
      <c r="S548" s="424">
        <f t="shared" si="23"/>
        <v>320806.45</v>
      </c>
      <c r="T548" s="424">
        <f t="shared" si="24"/>
        <v>0</v>
      </c>
    </row>
    <row r="549" spans="1:20" s="6" customFormat="1" ht="40.5" customHeight="1" x14ac:dyDescent="0.25">
      <c r="A549" s="406">
        <f>'Σύνολο έργων  αναλυτικά'!A553</f>
        <v>547</v>
      </c>
      <c r="B549" s="407" t="str">
        <f>'Σύνολο έργων  αναλυτικά'!B553</f>
        <v>ΑΝΤΩΝΗΣ ΤΡΙΤΣΗΣ</v>
      </c>
      <c r="C549" s="408" t="str">
        <f>'Σύνολο έργων  αναλυτικά'!C553</f>
        <v>Δ.Ε.Υ.Α ΕΟΡΔΑΙΑΣ (Πτολεμαϊδας)</v>
      </c>
      <c r="D549" s="406">
        <f>'Σύνολο έργων  αναλυτικά'!D553</f>
        <v>0</v>
      </c>
      <c r="E549" s="408" t="str">
        <f>'Σύνολο έργων  αναλυτικά'!E553</f>
        <v>Ύδρευση Δήμου Εορδαίας</v>
      </c>
      <c r="F549" s="407" t="str">
        <f>'Σύνολο έργων  αναλυτικά'!F553</f>
        <v xml:space="preserve">Δυτικής Μακεδονίας </v>
      </c>
      <c r="G549" s="409">
        <f>'Σύνολο έργων  αναλυτικά'!G553</f>
        <v>2527822.571</v>
      </c>
      <c r="H549" s="410">
        <f>'Σύνολο έργων  αναλυτικά'!H553</f>
        <v>0</v>
      </c>
      <c r="I549" s="411">
        <f>'Σύνολο έργων  αναλυτικά'!I553</f>
        <v>0</v>
      </c>
      <c r="J549" s="411">
        <f>'Σύνολο έργων  αναλυτικά'!J553</f>
        <v>2527822.571</v>
      </c>
      <c r="K549" s="410">
        <f>'Σύνολο έργων  αναλυτικά'!K553</f>
        <v>0</v>
      </c>
      <c r="L549" s="410">
        <f>'Σύνολο έργων  αναλυτικά'!L553</f>
        <v>0</v>
      </c>
      <c r="M549" s="410">
        <f>'Σύνολο έργων  αναλυτικά'!M553</f>
        <v>0</v>
      </c>
      <c r="N549" s="410">
        <f>'Σύνολο έργων  αναλυτικά'!N553</f>
        <v>0</v>
      </c>
      <c r="O549" s="412">
        <f>'Σύνολο έργων  αναλυτικά'!O553</f>
        <v>0</v>
      </c>
      <c r="P549" s="410">
        <f>'Σύνολο έργων  αναλυτικά'!P553</f>
        <v>0</v>
      </c>
      <c r="Q549" s="413">
        <f>'Σύνολο έργων  αναλυτικά'!Q553</f>
        <v>0</v>
      </c>
      <c r="R549" s="413">
        <f>'Σύνολο έργων  αναλυτικά'!R553</f>
        <v>1769475.7996999999</v>
      </c>
      <c r="S549" s="424">
        <f t="shared" si="23"/>
        <v>2527822.571</v>
      </c>
      <c r="T549" s="424">
        <f t="shared" si="24"/>
        <v>0</v>
      </c>
    </row>
    <row r="550" spans="1:20" s="6" customFormat="1" ht="40.5" customHeight="1" x14ac:dyDescent="0.25">
      <c r="A550" s="406">
        <f>'Σύνολο έργων  αναλυτικά'!A554</f>
        <v>548</v>
      </c>
      <c r="B550" s="407" t="str">
        <f>'Σύνολο έργων  αναλυτικά'!B554</f>
        <v>ΑΝΤΩΝΗΣ ΤΡΙΤΣΗΣ</v>
      </c>
      <c r="C550" s="408" t="str">
        <f>'Σύνολο έργων  αναλυτικά'!C554</f>
        <v>ΔΗΜΟΣ ΠΡΕΣΠΩΝ</v>
      </c>
      <c r="D550" s="406">
        <f>'Σύνολο έργων  αναλυτικά'!D554</f>
        <v>0</v>
      </c>
      <c r="E550" s="408" t="str">
        <f>'Σύνολο έργων  αναλυτικά'!E554</f>
        <v>Προμήθεια, εγκατάσταση και θέση σε λειτουργία ολοκληρωμένου συστήματος Τηλεελέγχου – Τηλεχειρισμού και εξασφάλισης επάρκειας του δικτύου ύδρευσης Δήμου Πρεσπών</v>
      </c>
      <c r="F550" s="407" t="str">
        <f>'Σύνολο έργων  αναλυτικά'!F554</f>
        <v xml:space="preserve">Δυτικής Μακεδονίας </v>
      </c>
      <c r="G550" s="409">
        <f>'Σύνολο έργων  αναλυτικά'!G554</f>
        <v>1469850</v>
      </c>
      <c r="H550" s="410">
        <f>'Σύνολο έργων  αναλυτικά'!H554</f>
        <v>0</v>
      </c>
      <c r="I550" s="411">
        <f>'Σύνολο έργων  αναλυτικά'!I554</f>
        <v>0</v>
      </c>
      <c r="J550" s="411">
        <f>'Σύνολο έργων  αναλυτικά'!J554</f>
        <v>0</v>
      </c>
      <c r="K550" s="410">
        <f>'Σύνολο έργων  αναλυτικά'!K554</f>
        <v>0</v>
      </c>
      <c r="L550" s="410">
        <f>'Σύνολο έργων  αναλυτικά'!L554</f>
        <v>0</v>
      </c>
      <c r="M550" s="410">
        <f>'Σύνολο έργων  αναλυτικά'!M554</f>
        <v>1469850</v>
      </c>
      <c r="N550" s="410">
        <f>'Σύνολο έργων  αναλυτικά'!N554</f>
        <v>0</v>
      </c>
      <c r="O550" s="412">
        <f>'Σύνολο έργων  αναλυτικά'!O554</f>
        <v>0</v>
      </c>
      <c r="P550" s="410">
        <f>'Σύνολο έργων  αναλυτικά'!P554</f>
        <v>0</v>
      </c>
      <c r="Q550" s="413">
        <f>'Σύνολο έργων  αναλυτικά'!Q554</f>
        <v>0</v>
      </c>
      <c r="R550" s="413">
        <f>'Σύνολο έργων  αναλυτικά'!R554</f>
        <v>1028894.9999999999</v>
      </c>
      <c r="S550" s="424">
        <f t="shared" si="23"/>
        <v>1469850</v>
      </c>
      <c r="T550" s="424">
        <f t="shared" si="24"/>
        <v>0</v>
      </c>
    </row>
    <row r="551" spans="1:20" s="6" customFormat="1" ht="40.5" customHeight="1" x14ac:dyDescent="0.25">
      <c r="A551" s="406">
        <f>'Σύνολο έργων  αναλυτικά'!A555</f>
        <v>549</v>
      </c>
      <c r="B551" s="407" t="str">
        <f>'Σύνολο έργων  αναλυτικά'!B555</f>
        <v>ΑΝΤΩΝΗΣ ΤΡΙΤΣΗΣ</v>
      </c>
      <c r="C551" s="408" t="str">
        <f>'Σύνολο έργων  αναλυτικά'!C555</f>
        <v>ΔΗΜΟΣ ΑΜΥΝΤΑΙΟΥ</v>
      </c>
      <c r="D551" s="406">
        <f>'Σύνολο έργων  αναλυτικά'!D555</f>
        <v>0</v>
      </c>
      <c r="E551" s="408" t="str">
        <f>'Σύνολο έργων  αναλυτικά'!E555</f>
        <v>Βελτίωση υποδομών δικτύων ύδρευσης τοπικών κοινοτήτων Αμυνταίου</v>
      </c>
      <c r="F551" s="407" t="str">
        <f>'Σύνολο έργων  αναλυτικά'!F555</f>
        <v xml:space="preserve">Δυτικής Μακεδονίας </v>
      </c>
      <c r="G551" s="409">
        <f>'Σύνολο έργων  αναλυτικά'!G555</f>
        <v>1435282.26</v>
      </c>
      <c r="H551" s="410">
        <f>'Σύνολο έργων  αναλυτικά'!H555</f>
        <v>0</v>
      </c>
      <c r="I551" s="411">
        <f>'Σύνολο έργων  αναλυτικά'!I555</f>
        <v>0</v>
      </c>
      <c r="J551" s="411">
        <f>'Σύνολο έργων  αναλυτικά'!J555</f>
        <v>0</v>
      </c>
      <c r="K551" s="410">
        <f>'Σύνολο έργων  αναλυτικά'!K555</f>
        <v>0</v>
      </c>
      <c r="L551" s="410">
        <f>'Σύνολο έργων  αναλυτικά'!L555</f>
        <v>1435282.26</v>
      </c>
      <c r="M551" s="410">
        <f>'Σύνολο έργων  αναλυτικά'!M555</f>
        <v>0</v>
      </c>
      <c r="N551" s="410">
        <f>'Σύνολο έργων  αναλυτικά'!N555</f>
        <v>0</v>
      </c>
      <c r="O551" s="412">
        <f>'Σύνολο έργων  αναλυτικά'!O555</f>
        <v>0</v>
      </c>
      <c r="P551" s="410">
        <f>'Σύνολο έργων  αναλυτικά'!P555</f>
        <v>0</v>
      </c>
      <c r="Q551" s="413">
        <f>'Σύνολο έργων  αναλυτικά'!Q555</f>
        <v>0</v>
      </c>
      <c r="R551" s="413">
        <f>'Σύνολο έργων  αναλυτικά'!R555</f>
        <v>1004697.5819999999</v>
      </c>
      <c r="S551" s="424">
        <f t="shared" si="23"/>
        <v>1435282.26</v>
      </c>
      <c r="T551" s="424">
        <f t="shared" si="24"/>
        <v>0</v>
      </c>
    </row>
    <row r="552" spans="1:20" s="6" customFormat="1" ht="40.5" customHeight="1" x14ac:dyDescent="0.25">
      <c r="A552" s="406">
        <f>'Σύνολο έργων  αναλυτικά'!A556</f>
        <v>550</v>
      </c>
      <c r="B552" s="407" t="str">
        <f>'Σύνολο έργων  αναλυτικά'!B556</f>
        <v>ΑΝΤΩΝΗΣ ΤΡΙΤΣΗΣ</v>
      </c>
      <c r="C552" s="408" t="str">
        <f>'Σύνολο έργων  αναλυτικά'!C556</f>
        <v>ΔΗΜΟΣ ΑΡΓΟΥΣ ΟΡΕΣΤΙΚΟΥ</v>
      </c>
      <c r="D552" s="406">
        <f>'Σύνολο έργων  αναλυτικά'!D556</f>
        <v>0</v>
      </c>
      <c r="E552" s="408" t="str">
        <f>'Σύνολο έργων  αναλυτικά'!E556</f>
        <v>Έργα βελτίωσης ύδρευσης και ΑΠΕ Δήμου Άργους Ορεστικού</v>
      </c>
      <c r="F552" s="407" t="str">
        <f>'Σύνολο έργων  αναλυτικά'!F556</f>
        <v xml:space="preserve">Δυτικής Μακεδονίας </v>
      </c>
      <c r="G552" s="409">
        <f>'Σύνολο έργων  αναλυτικά'!G556</f>
        <v>2022203.44</v>
      </c>
      <c r="H552" s="410">
        <f>'Σύνολο έργων  αναλυτικά'!H556</f>
        <v>1238332.48</v>
      </c>
      <c r="I552" s="411">
        <f>'Σύνολο έργων  αναλυτικά'!I556</f>
        <v>0</v>
      </c>
      <c r="J552" s="411">
        <f>'Σύνολο έργων  αναλυτικά'!J556</f>
        <v>0</v>
      </c>
      <c r="K552" s="410">
        <f>'Σύνολο έργων  αναλυτικά'!K556</f>
        <v>0</v>
      </c>
      <c r="L552" s="410">
        <f>'Σύνολο έργων  αναλυτικά'!L556</f>
        <v>0</v>
      </c>
      <c r="M552" s="410">
        <f>'Σύνολο έργων  αναλυτικά'!M556</f>
        <v>0</v>
      </c>
      <c r="N552" s="410">
        <f>'Σύνολο έργων  αναλυτικά'!N556</f>
        <v>0</v>
      </c>
      <c r="O552" s="412">
        <f>'Σύνολο έργων  αναλυτικά'!O556</f>
        <v>783870.96</v>
      </c>
      <c r="P552" s="410">
        <f>'Σύνολο έργων  αναλυτικά'!P556</f>
        <v>0</v>
      </c>
      <c r="Q552" s="413">
        <f>'Σύνολο έργων  αναλυτικά'!Q556</f>
        <v>0</v>
      </c>
      <c r="R552" s="413">
        <f>'Σύνολο έργων  αναλυτικά'!R556</f>
        <v>1415544.51073</v>
      </c>
      <c r="S552" s="424">
        <f t="shared" si="23"/>
        <v>2022203.44</v>
      </c>
      <c r="T552" s="424">
        <f t="shared" si="24"/>
        <v>0</v>
      </c>
    </row>
    <row r="553" spans="1:20" s="6" customFormat="1" ht="40.5" customHeight="1" x14ac:dyDescent="0.25">
      <c r="A553" s="406">
        <f>'Σύνολο έργων  αναλυτικά'!A557</f>
        <v>551</v>
      </c>
      <c r="B553" s="407" t="str">
        <f>'Σύνολο έργων  αναλυτικά'!B557</f>
        <v>ΑΝΤΩΝΗΣ ΤΡΙΤΣΗΣ</v>
      </c>
      <c r="C553" s="408" t="str">
        <f>'Σύνολο έργων  αναλυτικά'!C557</f>
        <v>Δ.Ε.Υ.Α ΚΑΣΤΟΡΙΑΣ</v>
      </c>
      <c r="D553" s="406">
        <f>'Σύνολο έργων  αναλυτικά'!D557</f>
        <v>0</v>
      </c>
      <c r="E553" s="408" t="str">
        <f>'Σύνολο έργων  αναλυτικά'!E557</f>
        <v>Βελτίωση υποδομών ύδρευσης σε δημοτικές ενότητες του Δήμου Καστοριάς</v>
      </c>
      <c r="F553" s="407" t="str">
        <f>'Σύνολο έργων  αναλυτικά'!F557</f>
        <v xml:space="preserve">Δυτικής Μακεδονίας </v>
      </c>
      <c r="G553" s="409">
        <f>'Σύνολο έργων  αναλυτικά'!G557</f>
        <v>1858709.68</v>
      </c>
      <c r="H553" s="410">
        <f>'Σύνολο έργων  αναλυτικά'!H557</f>
        <v>0</v>
      </c>
      <c r="I553" s="411">
        <f>'Σύνολο έργων  αναλυτικά'!I557</f>
        <v>0</v>
      </c>
      <c r="J553" s="411">
        <f>'Σύνολο έργων  αναλυτικά'!J557</f>
        <v>0</v>
      </c>
      <c r="K553" s="410">
        <f>'Σύνολο έργων  αναλυτικά'!K557</f>
        <v>0</v>
      </c>
      <c r="L553" s="410">
        <f>'Σύνολο έργων  αναλυτικά'!L557</f>
        <v>1858709.68</v>
      </c>
      <c r="M553" s="410">
        <f>'Σύνολο έργων  αναλυτικά'!M557</f>
        <v>0</v>
      </c>
      <c r="N553" s="410">
        <f>'Σύνολο έργων  αναλυτικά'!N557</f>
        <v>0</v>
      </c>
      <c r="O553" s="412">
        <f>'Σύνολο έργων  αναλυτικά'!O557</f>
        <v>0</v>
      </c>
      <c r="P553" s="410">
        <f>'Σύνολο έργων  αναλυτικά'!P557</f>
        <v>0</v>
      </c>
      <c r="Q553" s="413">
        <f>'Σύνολο έργων  αναλυτικά'!Q557</f>
        <v>0</v>
      </c>
      <c r="R553" s="413">
        <f>'Σύνολο έργων  αναλυτικά'!R557</f>
        <v>1301096.7759999998</v>
      </c>
      <c r="S553" s="424">
        <f t="shared" si="23"/>
        <v>1858709.68</v>
      </c>
      <c r="T553" s="424">
        <f t="shared" si="24"/>
        <v>0</v>
      </c>
    </row>
    <row r="554" spans="1:20" s="6" customFormat="1" ht="40.5" customHeight="1" x14ac:dyDescent="0.25">
      <c r="A554" s="406">
        <f>'Σύνολο έργων  αναλυτικά'!A558</f>
        <v>552</v>
      </c>
      <c r="B554" s="407" t="str">
        <f>'Σύνολο έργων  αναλυτικά'!B558</f>
        <v>ΑΝΤΩΝΗΣ ΤΡΙΤΣΗΣ</v>
      </c>
      <c r="C554" s="408" t="str">
        <f>'Σύνολο έργων  αναλυτικά'!C558</f>
        <v>ΔΗΜΟΣ ΠΩΓΩΝΙΟΥ</v>
      </c>
      <c r="D554" s="406">
        <f>'Σύνολο έργων  αναλυτικά'!D558</f>
        <v>0</v>
      </c>
      <c r="E554" s="408" t="str">
        <f>'Σύνολο έργων  αναλυτικά'!E558</f>
        <v>Συμπληρωματικά έργα Εξωτερικού Δικτύου Ύδρευσης του Δήμου Πωγωνίου για τις Τ.Κ. Παρακαλάμου, Σιταριάς, Μαυρονόρους, Ρεπετίστης και Αρετής</v>
      </c>
      <c r="F554" s="407" t="str">
        <f>'Σύνολο έργων  αναλυτικά'!F558</f>
        <v>Ηπείρου</v>
      </c>
      <c r="G554" s="409">
        <f>'Σύνολο έργων  αναλυτικά'!G558</f>
        <v>375806.45</v>
      </c>
      <c r="H554" s="410">
        <f>'Σύνολο έργων  αναλυτικά'!H558</f>
        <v>0</v>
      </c>
      <c r="I554" s="411">
        <f>'Σύνολο έργων  αναλυτικά'!I558</f>
        <v>0</v>
      </c>
      <c r="J554" s="411">
        <f>'Σύνολο έργων  αναλυτικά'!J558</f>
        <v>375806.45</v>
      </c>
      <c r="K554" s="410">
        <f>'Σύνολο έργων  αναλυτικά'!K558</f>
        <v>0</v>
      </c>
      <c r="L554" s="410">
        <f>'Σύνολο έργων  αναλυτικά'!L558</f>
        <v>0</v>
      </c>
      <c r="M554" s="410">
        <f>'Σύνολο έργων  αναλυτικά'!M558</f>
        <v>0</v>
      </c>
      <c r="N554" s="410">
        <f>'Σύνολο έργων  αναλυτικά'!N558</f>
        <v>0</v>
      </c>
      <c r="O554" s="412">
        <f>'Σύνολο έργων  αναλυτικά'!O558</f>
        <v>0</v>
      </c>
      <c r="P554" s="410">
        <f>'Σύνολο έργων  αναλυτικά'!P558</f>
        <v>0</v>
      </c>
      <c r="Q554" s="413">
        <f>'Σύνολο έργων  αναλυτικά'!Q558</f>
        <v>0</v>
      </c>
      <c r="R554" s="413">
        <f>'Σύνολο έργων  αναλυτικά'!R558</f>
        <v>263064.51500000001</v>
      </c>
      <c r="S554" s="424">
        <f t="shared" si="23"/>
        <v>375806.45</v>
      </c>
      <c r="T554" s="424">
        <f t="shared" si="24"/>
        <v>0</v>
      </c>
    </row>
    <row r="555" spans="1:20" s="6" customFormat="1" ht="40.5" customHeight="1" x14ac:dyDescent="0.25">
      <c r="A555" s="406">
        <f>'Σύνολο έργων  αναλυτικά'!A559</f>
        <v>553</v>
      </c>
      <c r="B555" s="407" t="str">
        <f>'Σύνολο έργων  αναλυτικά'!B559</f>
        <v>ΑΝΤΩΝΗΣ ΤΡΙΤΣΗΣ</v>
      </c>
      <c r="C555" s="408" t="str">
        <f>'Σύνολο έργων  αναλυτικά'!C559</f>
        <v>Δ.Ε.Υ.Α ΠΡΕΒΕΖΑΣ</v>
      </c>
      <c r="D555" s="406">
        <f>'Σύνολο έργων  αναλυτικά'!D559</f>
        <v>0</v>
      </c>
      <c r="E555" s="408" t="str">
        <f>'Σύνολο έργων  αναλυτικά'!E559</f>
        <v>Ύδρευση Δήμου Πρέβεζας Φάση Β'</v>
      </c>
      <c r="F555" s="407" t="str">
        <f>'Σύνολο έργων  αναλυτικά'!F559</f>
        <v>Ηπείρου</v>
      </c>
      <c r="G555" s="409">
        <f>'Σύνολο έργων  αναλυτικά'!G559</f>
        <v>1540000</v>
      </c>
      <c r="H555" s="410">
        <f>'Σύνολο έργων  αναλυτικά'!H559</f>
        <v>0</v>
      </c>
      <c r="I555" s="411">
        <f>'Σύνολο έργων  αναλυτικά'!I559</f>
        <v>0</v>
      </c>
      <c r="J555" s="411">
        <f>'Σύνολο έργων  αναλυτικά'!J559</f>
        <v>0</v>
      </c>
      <c r="K555" s="410">
        <f>'Σύνολο έργων  αναλυτικά'!K559</f>
        <v>0</v>
      </c>
      <c r="L555" s="410">
        <f>'Σύνολο έργων  αναλυτικά'!L559</f>
        <v>1540000</v>
      </c>
      <c r="M555" s="410">
        <f>'Σύνολο έργων  αναλυτικά'!M559</f>
        <v>0</v>
      </c>
      <c r="N555" s="410">
        <f>'Σύνολο έργων  αναλυτικά'!N559</f>
        <v>0</v>
      </c>
      <c r="O555" s="412">
        <f>'Σύνολο έργων  αναλυτικά'!O559</f>
        <v>0</v>
      </c>
      <c r="P555" s="410">
        <f>'Σύνολο έργων  αναλυτικά'!P559</f>
        <v>0</v>
      </c>
      <c r="Q555" s="413">
        <f>'Σύνολο έργων  αναλυτικά'!Q559</f>
        <v>0</v>
      </c>
      <c r="R555" s="413">
        <f>'Σύνολο έργων  αναλυτικά'!R559</f>
        <v>1078000</v>
      </c>
      <c r="S555" s="424">
        <f t="shared" si="23"/>
        <v>1540000</v>
      </c>
      <c r="T555" s="424">
        <f t="shared" si="24"/>
        <v>0</v>
      </c>
    </row>
    <row r="556" spans="1:20" s="6" customFormat="1" ht="40.5" customHeight="1" x14ac:dyDescent="0.25">
      <c r="A556" s="406">
        <f>'Σύνολο έργων  αναλυτικά'!A560</f>
        <v>554</v>
      </c>
      <c r="B556" s="407" t="str">
        <f>'Σύνολο έργων  αναλυτικά'!B560</f>
        <v>ΑΝΤΩΝΗΣ ΤΡΙΤΣΗΣ</v>
      </c>
      <c r="C556" s="408" t="str">
        <f>'Σύνολο έργων  αναλυτικά'!C560</f>
        <v>ΔΗΜΟΣ ΔΩΔΩΝΗΣ</v>
      </c>
      <c r="D556" s="406">
        <f>'Σύνολο έργων  αναλυτικά'!D560</f>
        <v>0</v>
      </c>
      <c r="E556" s="408" t="str">
        <f>'Σύνολο έργων  αναλυτικά'!E560</f>
        <v>Βελτίωση υποδομών δικτύων ύδρευσης Δήμου Δωδώνης</v>
      </c>
      <c r="F556" s="407" t="str">
        <f>'Σύνολο έργων  αναλυτικά'!F560</f>
        <v>Ηπείρου</v>
      </c>
      <c r="G556" s="409">
        <f>'Σύνολο έργων  αναλυτικά'!G560</f>
        <v>3182610.12</v>
      </c>
      <c r="H556" s="410">
        <f>'Σύνολο έργων  αναλυτικά'!H560</f>
        <v>0</v>
      </c>
      <c r="I556" s="411">
        <f>'Σύνολο έργων  αναλυτικά'!I560</f>
        <v>0</v>
      </c>
      <c r="J556" s="411">
        <f>'Σύνολο έργων  αναλυτικά'!J560</f>
        <v>0</v>
      </c>
      <c r="K556" s="410">
        <f>'Σύνολο έργων  αναλυτικά'!K560</f>
        <v>0</v>
      </c>
      <c r="L556" s="410">
        <f>'Σύνολο έργων  αναλυτικά'!L560</f>
        <v>1674750</v>
      </c>
      <c r="M556" s="410">
        <f>'Σύνολο έργων  αναλυτικά'!M560</f>
        <v>1357860.12</v>
      </c>
      <c r="N556" s="410">
        <f>'Σύνολο έργων  αναλυτικά'!N560</f>
        <v>0</v>
      </c>
      <c r="O556" s="412">
        <f>'Σύνολο έργων  αναλυτικά'!O560</f>
        <v>0</v>
      </c>
      <c r="P556" s="410">
        <f>'Σύνολο έργων  αναλυτικά'!P560</f>
        <v>150000</v>
      </c>
      <c r="Q556" s="413">
        <f>'Σύνολο έργων  αναλυτικά'!Q560</f>
        <v>0</v>
      </c>
      <c r="R556" s="413">
        <f>'Σύνολο έργων  αναλυτικά'!R560</f>
        <v>2227827.0839999998</v>
      </c>
      <c r="S556" s="424">
        <f t="shared" si="23"/>
        <v>3182610.12</v>
      </c>
      <c r="T556" s="424">
        <f t="shared" si="24"/>
        <v>0</v>
      </c>
    </row>
    <row r="557" spans="1:20" s="6" customFormat="1" ht="40.5" customHeight="1" x14ac:dyDescent="0.25">
      <c r="A557" s="406">
        <f>'Σύνολο έργων  αναλυτικά'!A561</f>
        <v>555</v>
      </c>
      <c r="B557" s="407" t="str">
        <f>'Σύνολο έργων  αναλυτικά'!B561</f>
        <v>ΑΝΤΩΝΗΣ ΤΡΙΤΣΗΣ</v>
      </c>
      <c r="C557" s="408" t="str">
        <f>'Σύνολο έργων  αναλυτικά'!C561</f>
        <v>ΔΗΜΟΣ ΠΑΡΓΑΣ</v>
      </c>
      <c r="D557" s="406">
        <f>'Σύνολο έργων  αναλυτικά'!D561</f>
        <v>0</v>
      </c>
      <c r="E557" s="408" t="str">
        <f>'Σύνολο έργων  αναλυτικά'!E561</f>
        <v>Ύδρευση παραλιών Βαλανιδοράχης, Λούτσας, Βράχου, Λυγιάς, Χειμαδιού, Ριζών, Καστροσυκιάς</v>
      </c>
      <c r="F557" s="407" t="str">
        <f>'Σύνολο έργων  αναλυτικά'!F561</f>
        <v>Ηπείρου</v>
      </c>
      <c r="G557" s="409">
        <f>'Σύνολο έργων  αναλυτικά'!G561</f>
        <v>5696966.5599999996</v>
      </c>
      <c r="H557" s="410">
        <f>'Σύνολο έργων  αναλυτικά'!H561</f>
        <v>0</v>
      </c>
      <c r="I557" s="411">
        <f>'Σύνολο έργων  αναλυτικά'!I561</f>
        <v>0</v>
      </c>
      <c r="J557" s="411">
        <f>'Σύνολο έργων  αναλυτικά'!J561</f>
        <v>0</v>
      </c>
      <c r="K557" s="410">
        <f>'Σύνολο έργων  αναλυτικά'!K561</f>
        <v>0</v>
      </c>
      <c r="L557" s="410">
        <f>'Σύνολο έργων  αναλυτικά'!L561</f>
        <v>5696966.5599999996</v>
      </c>
      <c r="M557" s="410">
        <f>'Σύνολο έργων  αναλυτικά'!M561</f>
        <v>0</v>
      </c>
      <c r="N557" s="410">
        <f>'Σύνολο έργων  αναλυτικά'!N561</f>
        <v>0</v>
      </c>
      <c r="O557" s="412">
        <f>'Σύνολο έργων  αναλυτικά'!O561</f>
        <v>0</v>
      </c>
      <c r="P557" s="410">
        <f>'Σύνολο έργων  αναλυτικά'!P561</f>
        <v>0</v>
      </c>
      <c r="Q557" s="413">
        <f>'Σύνολο έργων  αναλυτικά'!Q561</f>
        <v>0</v>
      </c>
      <c r="R557" s="413">
        <f>'Σύνολο έργων  αναλυτικά'!R561</f>
        <v>3987876.5919999992</v>
      </c>
      <c r="S557" s="424">
        <f t="shared" si="23"/>
        <v>5696966.5599999996</v>
      </c>
      <c r="T557" s="424">
        <f t="shared" si="24"/>
        <v>0</v>
      </c>
    </row>
    <row r="558" spans="1:20" s="6" customFormat="1" ht="40.5" customHeight="1" x14ac:dyDescent="0.25">
      <c r="A558" s="406">
        <f>'Σύνολο έργων  αναλυτικά'!A562</f>
        <v>556</v>
      </c>
      <c r="B558" s="407" t="str">
        <f>'Σύνολο έργων  αναλυτικά'!B562</f>
        <v>ΑΝΤΩΝΗΣ ΤΡΙΤΣΗΣ</v>
      </c>
      <c r="C558" s="408" t="str">
        <f>'Σύνολο έργων  αναλυτικά'!C562</f>
        <v>ΔΗΜΟΣ ΖΑΓΟΡΙΟΥ</v>
      </c>
      <c r="D558" s="406">
        <f>'Σύνολο έργων  αναλυτικά'!D562</f>
        <v>0</v>
      </c>
      <c r="E558" s="408" t="str">
        <f>'Σύνολο έργων  αναλυτικά'!E562</f>
        <v>Αντικατάσταση εσωτερικού δικτύου ύδρευσης Τ.Κ. Τσεπέλοβου</v>
      </c>
      <c r="F558" s="407" t="str">
        <f>'Σύνολο έργων  αναλυτικά'!F562</f>
        <v>Ηπείρου</v>
      </c>
      <c r="G558" s="409">
        <f>'Σύνολο έργων  αναλυτικά'!G562</f>
        <v>447580.65</v>
      </c>
      <c r="H558" s="410">
        <f>'Σύνολο έργων  αναλυτικά'!H562</f>
        <v>0</v>
      </c>
      <c r="I558" s="411">
        <f>'Σύνολο έργων  αναλυτικά'!I562</f>
        <v>0</v>
      </c>
      <c r="J558" s="411">
        <f>'Σύνολο έργων  αναλυτικά'!J562</f>
        <v>0</v>
      </c>
      <c r="K558" s="410">
        <f>'Σύνολο έργων  αναλυτικά'!K562</f>
        <v>0</v>
      </c>
      <c r="L558" s="410">
        <f>'Σύνολο έργων  αναλυτικά'!L562</f>
        <v>447580.65</v>
      </c>
      <c r="M558" s="410">
        <f>'Σύνολο έργων  αναλυτικά'!M562</f>
        <v>0</v>
      </c>
      <c r="N558" s="410">
        <f>'Σύνολο έργων  αναλυτικά'!N562</f>
        <v>0</v>
      </c>
      <c r="O558" s="412">
        <f>'Σύνολο έργων  αναλυτικά'!O562</f>
        <v>0</v>
      </c>
      <c r="P558" s="410">
        <f>'Σύνολο έργων  αναλυτικά'!P562</f>
        <v>0</v>
      </c>
      <c r="Q558" s="413">
        <f>'Σύνολο έργων  αναλυτικά'!Q562</f>
        <v>0</v>
      </c>
      <c r="R558" s="413">
        <f>'Σύνολο έργων  αναλυτικά'!R562</f>
        <v>313306.45500000002</v>
      </c>
      <c r="S558" s="424">
        <f t="shared" si="23"/>
        <v>447580.65</v>
      </c>
      <c r="T558" s="424">
        <f t="shared" si="24"/>
        <v>0</v>
      </c>
    </row>
    <row r="559" spans="1:20" s="6" customFormat="1" ht="40.5" customHeight="1" x14ac:dyDescent="0.25">
      <c r="A559" s="406">
        <f>'Σύνολο έργων  αναλυτικά'!A563</f>
        <v>557</v>
      </c>
      <c r="B559" s="407" t="str">
        <f>'Σύνολο έργων  αναλυτικά'!B563</f>
        <v>ΑΝΤΩΝΗΣ ΤΡΙΤΣΗΣ</v>
      </c>
      <c r="C559" s="408" t="str">
        <f>'Σύνολο έργων  αναλυτικά'!C563</f>
        <v>ΔΗΜΟΣ ΣΟΥΛΙΟΥ</v>
      </c>
      <c r="D559" s="406">
        <f>'Σύνολο έργων  αναλυτικά'!D563</f>
        <v>0</v>
      </c>
      <c r="E559" s="408" t="str">
        <f>'Σύνολο έργων  αναλυτικά'!E563</f>
        <v>1. Αντικατάσταση εξωτερικού δικτύου ύδρευσης πόλης Παραμυθιάς &amp; αντικατάσταση εσωτερικού δικτύου ύδρευσης οικισμού Αγίου Δονάτου 2. Αντικατάσταση εσωτερικού δικτύου ύδρευσης πόλης Παραμυθιάς</v>
      </c>
      <c r="F559" s="407" t="str">
        <f>'Σύνολο έργων  αναλυτικά'!F563</f>
        <v>Ηπείρου</v>
      </c>
      <c r="G559" s="409">
        <f>'Σύνολο έργων  αναλυτικά'!G563</f>
        <v>2307903.2199999997</v>
      </c>
      <c r="H559" s="410">
        <f>'Σύνολο έργων  αναλυτικά'!H563</f>
        <v>0</v>
      </c>
      <c r="I559" s="411">
        <f>'Σύνολο έργων  αναλυτικά'!I563</f>
        <v>0</v>
      </c>
      <c r="J559" s="411">
        <f>'Σύνολο έργων  αναλυτικά'!J563</f>
        <v>1307903.22</v>
      </c>
      <c r="K559" s="410">
        <f>'Σύνολο έργων  αναλυτικά'!K563</f>
        <v>0</v>
      </c>
      <c r="L559" s="410">
        <f>'Σύνολο έργων  αναλυτικά'!L563</f>
        <v>1000000</v>
      </c>
      <c r="M559" s="410">
        <f>'Σύνολο έργων  αναλυτικά'!M563</f>
        <v>0</v>
      </c>
      <c r="N559" s="410">
        <f>'Σύνολο έργων  αναλυτικά'!N563</f>
        <v>0</v>
      </c>
      <c r="O559" s="412">
        <f>'Σύνολο έργων  αναλυτικά'!O563</f>
        <v>0</v>
      </c>
      <c r="P559" s="410">
        <f>'Σύνολο έργων  αναλυτικά'!P563</f>
        <v>0</v>
      </c>
      <c r="Q559" s="413">
        <f>'Σύνολο έργων  αναλυτικά'!Q563</f>
        <v>0</v>
      </c>
      <c r="R559" s="413">
        <f>'Σύνολο έργων  αναλυτικά'!R563</f>
        <v>1615532.254</v>
      </c>
      <c r="S559" s="424">
        <f t="shared" si="23"/>
        <v>2307903.2199999997</v>
      </c>
      <c r="T559" s="424">
        <f t="shared" si="24"/>
        <v>0</v>
      </c>
    </row>
    <row r="560" spans="1:20" s="6" customFormat="1" ht="40.5" customHeight="1" x14ac:dyDescent="0.25">
      <c r="A560" s="406">
        <f>'Σύνολο έργων  αναλυτικά'!A564</f>
        <v>558</v>
      </c>
      <c r="B560" s="407" t="str">
        <f>'Σύνολο έργων  αναλυτικά'!B564</f>
        <v>ΑΝΤΩΝΗΣ ΤΡΙΤΣΗΣ</v>
      </c>
      <c r="C560" s="408" t="str">
        <f>'Σύνολο έργων  αναλυτικά'!C564</f>
        <v>ΔΗΜΟΣ ΦΙΛΙΑΤΩΝ</v>
      </c>
      <c r="D560" s="406">
        <f>'Σύνολο έργων  αναλυτικά'!D564</f>
        <v>0</v>
      </c>
      <c r="E560" s="408" t="str">
        <f>'Σύνολο έργων  αναλυτικά'!E564</f>
        <v>Αντικατάσταση εσωτερικού δικτύου ύδρευσης Φιλιατών</v>
      </c>
      <c r="F560" s="407" t="str">
        <f>'Σύνολο έργων  αναλυτικά'!F564</f>
        <v>Ηπείρου</v>
      </c>
      <c r="G560" s="409">
        <f>'Σύνολο έργων  αναλυτικά'!G564</f>
        <v>1679000</v>
      </c>
      <c r="H560" s="410">
        <f>'Σύνολο έργων  αναλυτικά'!H564</f>
        <v>0</v>
      </c>
      <c r="I560" s="411">
        <f>'Σύνολο έργων  αναλυτικά'!I564</f>
        <v>0</v>
      </c>
      <c r="J560" s="411">
        <f>'Σύνολο έργων  αναλυτικά'!J564</f>
        <v>0</v>
      </c>
      <c r="K560" s="410">
        <f>'Σύνολο έργων  αναλυτικά'!K564</f>
        <v>0</v>
      </c>
      <c r="L560" s="410">
        <f>'Σύνολο έργων  αναλυτικά'!L564</f>
        <v>1679000</v>
      </c>
      <c r="M560" s="410">
        <f>'Σύνολο έργων  αναλυτικά'!M564</f>
        <v>0</v>
      </c>
      <c r="N560" s="410">
        <f>'Σύνολο έργων  αναλυτικά'!N564</f>
        <v>0</v>
      </c>
      <c r="O560" s="412">
        <f>'Σύνολο έργων  αναλυτικά'!O564</f>
        <v>0</v>
      </c>
      <c r="P560" s="410">
        <f>'Σύνολο έργων  αναλυτικά'!P564</f>
        <v>0</v>
      </c>
      <c r="Q560" s="413">
        <f>'Σύνολο έργων  αναλυτικά'!Q564</f>
        <v>0</v>
      </c>
      <c r="R560" s="413">
        <f>'Σύνολο έργων  αναλυτικά'!R564</f>
        <v>1175300</v>
      </c>
      <c r="S560" s="424">
        <f t="shared" si="23"/>
        <v>1679000</v>
      </c>
      <c r="T560" s="424">
        <f t="shared" si="24"/>
        <v>0</v>
      </c>
    </row>
    <row r="561" spans="1:20" s="6" customFormat="1" ht="40.5" customHeight="1" x14ac:dyDescent="0.25">
      <c r="A561" s="406">
        <f>'Σύνολο έργων  αναλυτικά'!A565</f>
        <v>559</v>
      </c>
      <c r="B561" s="407" t="str">
        <f>'Σύνολο έργων  αναλυτικά'!B565</f>
        <v>ΑΝΤΩΝΗΣ ΤΡΙΤΣΗΣ</v>
      </c>
      <c r="C561" s="408" t="str">
        <f>'Σύνολο έργων  αναλυτικά'!C565</f>
        <v>ΔΗΜΟΣ ΓΕΩΡΓΙΟΥ ΚΑΡΑΪΣΚΑΚΗ</v>
      </c>
      <c r="D561" s="406">
        <f>'Σύνολο έργων  αναλυτικά'!D565</f>
        <v>0</v>
      </c>
      <c r="E561" s="408" t="str">
        <f>'Σύνολο έργων  αναλυτικά'!E565</f>
        <v>Υποδομές ύδρευσης για την εξασφάλιση επαρκούς ποσότητας και ποιότητας ύδατος Δήμου Γεωργίου Καραισκάκη</v>
      </c>
      <c r="F561" s="407" t="str">
        <f>'Σύνολο έργων  αναλυτικά'!F565</f>
        <v>Ηπείρου</v>
      </c>
      <c r="G561" s="409">
        <f>'Σύνολο έργων  αναλυτικά'!G565</f>
        <v>3599844</v>
      </c>
      <c r="H561" s="410">
        <f>'Σύνολο έργων  αναλυτικά'!H565</f>
        <v>0</v>
      </c>
      <c r="I561" s="411">
        <f>'Σύνολο έργων  αναλυτικά'!I565</f>
        <v>0</v>
      </c>
      <c r="J561" s="411">
        <f>'Σύνολο έργων  αναλυτικά'!J565</f>
        <v>0</v>
      </c>
      <c r="K561" s="410">
        <f>'Σύνολο έργων  αναλυτικά'!K565</f>
        <v>0</v>
      </c>
      <c r="L561" s="410">
        <f>'Σύνολο έργων  αναλυτικά'!L565</f>
        <v>0</v>
      </c>
      <c r="M561" s="410">
        <f>'Σύνολο έργων  αναλυτικά'!M565</f>
        <v>3599844</v>
      </c>
      <c r="N561" s="410">
        <f>'Σύνολο έργων  αναλυτικά'!N565</f>
        <v>0</v>
      </c>
      <c r="O561" s="412">
        <f>'Σύνολο έργων  αναλυτικά'!O565</f>
        <v>0</v>
      </c>
      <c r="P561" s="410">
        <f>'Σύνολο έργων  αναλυτικά'!P565</f>
        <v>0</v>
      </c>
      <c r="Q561" s="413">
        <f>'Σύνολο έργων  αναλυτικά'!Q565</f>
        <v>0</v>
      </c>
      <c r="R561" s="413">
        <f>'Σύνολο έργων  αναλυτικά'!R565</f>
        <v>2519890.7999999998</v>
      </c>
      <c r="S561" s="424">
        <f t="shared" si="23"/>
        <v>3599844</v>
      </c>
      <c r="T561" s="424">
        <f t="shared" si="24"/>
        <v>0</v>
      </c>
    </row>
    <row r="562" spans="1:20" s="6" customFormat="1" ht="40.5" customHeight="1" x14ac:dyDescent="0.25">
      <c r="A562" s="406">
        <f>'Σύνολο έργων  αναλυτικά'!A566</f>
        <v>560</v>
      </c>
      <c r="B562" s="407" t="str">
        <f>'Σύνολο έργων  αναλυτικά'!B566</f>
        <v>ΑΝΤΩΝΗΣ ΤΡΙΤΣΗΣ</v>
      </c>
      <c r="C562" s="408" t="str">
        <f>'Σύνολο έργων  αναλυτικά'!C566</f>
        <v>ΔΗΜΟΣ ΠΑΡΓΑΣ</v>
      </c>
      <c r="D562" s="406">
        <f>'Σύνολο έργων  αναλυτικά'!D566</f>
        <v>0</v>
      </c>
      <c r="E562" s="408" t="str">
        <f>'Σύνολο έργων  αναλυτικά'!E566</f>
        <v>Προμήθεια,εγκατάσταση και θέση σε λειτουργία συστήματος τηλεελέγχου/τηλεχειρισμού για τον έλεγχο διαρροών-ποιότητας-απολύμανσης πόσιμου νερού και την αυτόματη-απομακρυσμένη διαχείριση του Η/Μ εξοπλισμού στο εξωτερικό υδραγωγείο της ΔΕ Φαναρίου του Δήμου</v>
      </c>
      <c r="F562" s="407" t="str">
        <f>'Σύνολο έργων  αναλυτικά'!F566</f>
        <v>Ηπείρου</v>
      </c>
      <c r="G562" s="409">
        <f>'Σύνολο έργων  αναλυτικά'!G566</f>
        <v>302531.48</v>
      </c>
      <c r="H562" s="410">
        <f>'Σύνολο έργων  αναλυτικά'!H566</f>
        <v>0</v>
      </c>
      <c r="I562" s="411">
        <f>'Σύνολο έργων  αναλυτικά'!I566</f>
        <v>0</v>
      </c>
      <c r="J562" s="411">
        <f>'Σύνολο έργων  αναλυτικά'!J566</f>
        <v>0</v>
      </c>
      <c r="K562" s="410">
        <f>'Σύνολο έργων  αναλυτικά'!K566</f>
        <v>0</v>
      </c>
      <c r="L562" s="410">
        <f>'Σύνολο έργων  αναλυτικά'!L566</f>
        <v>0</v>
      </c>
      <c r="M562" s="410">
        <f>'Σύνολο έργων  αναλυτικά'!M566</f>
        <v>302531.48</v>
      </c>
      <c r="N562" s="410">
        <f>'Σύνολο έργων  αναλυτικά'!N566</f>
        <v>0</v>
      </c>
      <c r="O562" s="412">
        <f>'Σύνολο έργων  αναλυτικά'!O566</f>
        <v>0</v>
      </c>
      <c r="P562" s="410">
        <f>'Σύνολο έργων  αναλυτικά'!P566</f>
        <v>0</v>
      </c>
      <c r="Q562" s="413">
        <f>'Σύνολο έργων  αναλυτικά'!Q566</f>
        <v>0</v>
      </c>
      <c r="R562" s="413">
        <f>'Σύνολο έργων  αναλυτικά'!R566</f>
        <v>211772.03599999996</v>
      </c>
      <c r="S562" s="424">
        <f t="shared" si="23"/>
        <v>302531.48</v>
      </c>
      <c r="T562" s="424">
        <f t="shared" si="24"/>
        <v>0</v>
      </c>
    </row>
    <row r="563" spans="1:20" s="6" customFormat="1" ht="40.5" customHeight="1" x14ac:dyDescent="0.25">
      <c r="A563" s="406">
        <f>'Σύνολο έργων  αναλυτικά'!A567</f>
        <v>561</v>
      </c>
      <c r="B563" s="407" t="str">
        <f>'Σύνολο έργων  αναλυτικά'!B567</f>
        <v>ΑΝΤΩΝΗΣ ΤΡΙΤΣΗΣ</v>
      </c>
      <c r="C563" s="408" t="str">
        <f>'Σύνολο έργων  αναλυτικά'!C567</f>
        <v>ΔΗΜΟΣ ΚΟΝΙΤΣΑΣ</v>
      </c>
      <c r="D563" s="406">
        <f>'Σύνολο έργων  αναλυτικά'!D567</f>
        <v>0</v>
      </c>
      <c r="E563" s="408" t="str">
        <f>'Σύνολο έργων  αναλυτικά'!E567</f>
        <v>Αντικατάσταση εσωτερικού δικτύου ύδρευσης οικισμών Δήμου Κόνιτσας</v>
      </c>
      <c r="F563" s="407" t="str">
        <f>'Σύνολο έργων  αναλυτικά'!F567</f>
        <v>Ηπείρου</v>
      </c>
      <c r="G563" s="409">
        <f>'Σύνολο έργων  αναλυτικά'!G567</f>
        <v>2920000</v>
      </c>
      <c r="H563" s="410">
        <f>'Σύνολο έργων  αναλυτικά'!H567</f>
        <v>0</v>
      </c>
      <c r="I563" s="411">
        <f>'Σύνολο έργων  αναλυτικά'!I567</f>
        <v>0</v>
      </c>
      <c r="J563" s="411">
        <f>'Σύνολο έργων  αναλυτικά'!J567</f>
        <v>0</v>
      </c>
      <c r="K563" s="410">
        <f>'Σύνολο έργων  αναλυτικά'!K567</f>
        <v>0</v>
      </c>
      <c r="L563" s="410">
        <f>'Σύνολο έργων  αναλυτικά'!L567</f>
        <v>2920000</v>
      </c>
      <c r="M563" s="410">
        <f>'Σύνολο έργων  αναλυτικά'!M567</f>
        <v>0</v>
      </c>
      <c r="N563" s="410">
        <f>'Σύνολο έργων  αναλυτικά'!N567</f>
        <v>0</v>
      </c>
      <c r="O563" s="412">
        <f>'Σύνολο έργων  αναλυτικά'!O567</f>
        <v>0</v>
      </c>
      <c r="P563" s="410">
        <f>'Σύνολο έργων  αναλυτικά'!P567</f>
        <v>0</v>
      </c>
      <c r="Q563" s="413">
        <f>'Σύνολο έργων  αναλυτικά'!Q567</f>
        <v>0</v>
      </c>
      <c r="R563" s="413">
        <f>'Σύνολο έργων  αναλυτικά'!R567</f>
        <v>2043999.9999999998</v>
      </c>
      <c r="S563" s="424">
        <f t="shared" si="23"/>
        <v>2920000</v>
      </c>
      <c r="T563" s="424">
        <f t="shared" si="24"/>
        <v>0</v>
      </c>
    </row>
    <row r="564" spans="1:20" s="6" customFormat="1" ht="40.5" customHeight="1" x14ac:dyDescent="0.25">
      <c r="A564" s="406">
        <f>'Σύνολο έργων  αναλυτικά'!A568</f>
        <v>562</v>
      </c>
      <c r="B564" s="407" t="str">
        <f>'Σύνολο έργων  αναλυτικά'!B568</f>
        <v>ΑΝΤΩΝΗΣ ΤΡΙΤΣΗΣ</v>
      </c>
      <c r="C564" s="408" t="str">
        <f>'Σύνολο έργων  αναλυτικά'!C568</f>
        <v>Δ.Ε.Υ.Α ΤΡΙΚΑΛΩΝ</v>
      </c>
      <c r="D564" s="406">
        <f>'Σύνολο έργων  αναλυτικά'!D568</f>
        <v>0</v>
      </c>
      <c r="E564" s="408" t="str">
        <f>'Σύνολο έργων  αναλυτικά'!E568</f>
        <v>Εφαρμογή ζωνοποίησης και αντικατάσταση παλαιών αγωγών δικτύου πόλεως Τρικάλων</v>
      </c>
      <c r="F564" s="407" t="str">
        <f>'Σύνολο έργων  αναλυτικά'!F568</f>
        <v xml:space="preserve">Θεσσαλίας </v>
      </c>
      <c r="G564" s="409">
        <f>'Σύνολο έργων  αναλυτικά'!G568</f>
        <v>12050000</v>
      </c>
      <c r="H564" s="410">
        <f>'Σύνολο έργων  αναλυτικά'!H568</f>
        <v>0</v>
      </c>
      <c r="I564" s="411">
        <f>'Σύνολο έργων  αναλυτικά'!I568</f>
        <v>0</v>
      </c>
      <c r="J564" s="411">
        <f>'Σύνολο έργων  αναλυτικά'!J568</f>
        <v>0</v>
      </c>
      <c r="K564" s="410">
        <f>'Σύνολο έργων  αναλυτικά'!K568</f>
        <v>0</v>
      </c>
      <c r="L564" s="410">
        <f>'Σύνολο έργων  αναλυτικά'!L568</f>
        <v>0</v>
      </c>
      <c r="M564" s="410">
        <f>'Σύνολο έργων  αναλυτικά'!M568</f>
        <v>12050000</v>
      </c>
      <c r="N564" s="410">
        <f>'Σύνολο έργων  αναλυτικά'!N568</f>
        <v>0</v>
      </c>
      <c r="O564" s="412">
        <f>'Σύνολο έργων  αναλυτικά'!O568</f>
        <v>0</v>
      </c>
      <c r="P564" s="410">
        <f>'Σύνολο έργων  αναλυτικά'!P568</f>
        <v>0</v>
      </c>
      <c r="Q564" s="413">
        <f>'Σύνολο έργων  αναλυτικά'!Q568</f>
        <v>0</v>
      </c>
      <c r="R564" s="413">
        <f>'Σύνολο έργων  αναλυτικά'!R568</f>
        <v>8435000</v>
      </c>
      <c r="S564" s="424">
        <f t="shared" si="23"/>
        <v>12050000</v>
      </c>
      <c r="T564" s="424">
        <f t="shared" si="24"/>
        <v>0</v>
      </c>
    </row>
    <row r="565" spans="1:20" s="6" customFormat="1" ht="40.5" customHeight="1" x14ac:dyDescent="0.25">
      <c r="A565" s="406">
        <f>'Σύνολο έργων  αναλυτικά'!A569</f>
        <v>563</v>
      </c>
      <c r="B565" s="407" t="str">
        <f>'Σύνολο έργων  αναλυτικά'!B569</f>
        <v>ΑΝΤΩΝΗΣ ΤΡΙΤΣΗΣ</v>
      </c>
      <c r="C565" s="408" t="str">
        <f>'Σύνολο έργων  αναλυτικά'!C569</f>
        <v>Δ.Ε.Υ.Α ΣΚΟΠΕΛΟΥ</v>
      </c>
      <c r="D565" s="406">
        <f>'Σύνολο έργων  αναλυτικά'!D569</f>
        <v>0</v>
      </c>
      <c r="E565" s="408" t="str">
        <f>'Σύνολο έργων  αναλυτικά'!E569</f>
        <v>Αντικατάσταση δικτύου αμιαντοσωλήνων οικισμού Νέου Κλήματος</v>
      </c>
      <c r="F565" s="407" t="str">
        <f>'Σύνολο έργων  αναλυτικά'!F569</f>
        <v xml:space="preserve">Θεσσαλίας </v>
      </c>
      <c r="G565" s="409">
        <f>'Σύνολο έργων  αναλυτικά'!G569</f>
        <v>1215000</v>
      </c>
      <c r="H565" s="410">
        <f>'Σύνολο έργων  αναλυτικά'!H569</f>
        <v>0</v>
      </c>
      <c r="I565" s="411">
        <f>'Σύνολο έργων  αναλυτικά'!I569</f>
        <v>0</v>
      </c>
      <c r="J565" s="411">
        <f>'Σύνολο έργων  αναλυτικά'!J569</f>
        <v>0</v>
      </c>
      <c r="K565" s="410">
        <f>'Σύνολο έργων  αναλυτικά'!K569</f>
        <v>0</v>
      </c>
      <c r="L565" s="410">
        <f>'Σύνολο έργων  αναλυτικά'!L569</f>
        <v>1215000</v>
      </c>
      <c r="M565" s="410">
        <f>'Σύνολο έργων  αναλυτικά'!M569</f>
        <v>0</v>
      </c>
      <c r="N565" s="410">
        <f>'Σύνολο έργων  αναλυτικά'!N569</f>
        <v>0</v>
      </c>
      <c r="O565" s="412">
        <f>'Σύνολο έργων  αναλυτικά'!O569</f>
        <v>0</v>
      </c>
      <c r="P565" s="410">
        <f>'Σύνολο έργων  αναλυτικά'!P569</f>
        <v>0</v>
      </c>
      <c r="Q565" s="413">
        <f>'Σύνολο έργων  αναλυτικά'!Q569</f>
        <v>0</v>
      </c>
      <c r="R565" s="413">
        <f>'Σύνολο έργων  αναλυτικά'!R569</f>
        <v>850500</v>
      </c>
      <c r="S565" s="424">
        <f t="shared" si="23"/>
        <v>1215000</v>
      </c>
      <c r="T565" s="424">
        <f t="shared" si="24"/>
        <v>0</v>
      </c>
    </row>
    <row r="566" spans="1:20" s="6" customFormat="1" ht="40.5" customHeight="1" x14ac:dyDescent="0.25">
      <c r="A566" s="406">
        <f>'Σύνολο έργων  αναλυτικά'!A570</f>
        <v>564</v>
      </c>
      <c r="B566" s="407" t="str">
        <f>'Σύνολο έργων  αναλυτικά'!B570</f>
        <v>ΑΝΤΩΝΗΣ ΤΡΙΤΣΗΣ</v>
      </c>
      <c r="C566" s="408" t="str">
        <f>'Σύνολο έργων  αναλυτικά'!C570</f>
        <v>Δ.Ε.Υ.Α ΜΕΙΖΟΝΟΣ ΠΕΡΙΟΧΗΣ ΒΟΛΟΥ</v>
      </c>
      <c r="D566" s="406">
        <f>'Σύνολο έργων  αναλυτικά'!D570</f>
        <v>0</v>
      </c>
      <c r="E566" s="408" t="str">
        <f>'Σύνολο έργων  αναλυτικά'!E570</f>
        <v>Προμήθεια και εγκατάσταση συστήματος τηλελέγχου τηλεχειρισμού και ελέχγου διαρροών δικτύων ύδρευσης 
Δ.Ε. Μακρινίτσας, Πορταριάς, Ιωλκού, Αγριάς, Αρτέμιδας του ΔήμοΒόλου</v>
      </c>
      <c r="F566" s="407" t="str">
        <f>'Σύνολο έργων  αναλυτικά'!F570</f>
        <v xml:space="preserve">Θεσσαλίας </v>
      </c>
      <c r="G566" s="409">
        <f>'Σύνολο έργων  αναλυτικά'!G570</f>
        <v>2634100</v>
      </c>
      <c r="H566" s="410">
        <f>'Σύνολο έργων  αναλυτικά'!H570</f>
        <v>0</v>
      </c>
      <c r="I566" s="411">
        <f>'Σύνολο έργων  αναλυτικά'!I570</f>
        <v>0</v>
      </c>
      <c r="J566" s="411">
        <f>'Σύνολο έργων  αναλυτικά'!J570</f>
        <v>0</v>
      </c>
      <c r="K566" s="410">
        <f>'Σύνολο έργων  αναλυτικά'!K570</f>
        <v>0</v>
      </c>
      <c r="L566" s="410">
        <f>'Σύνολο έργων  αναλυτικά'!L570</f>
        <v>0</v>
      </c>
      <c r="M566" s="410">
        <f>'Σύνολο έργων  αναλυτικά'!M570</f>
        <v>2634100</v>
      </c>
      <c r="N566" s="410">
        <f>'Σύνολο έργων  αναλυτικά'!N570</f>
        <v>0</v>
      </c>
      <c r="O566" s="412">
        <f>'Σύνολο έργων  αναλυτικά'!O570</f>
        <v>0</v>
      </c>
      <c r="P566" s="410">
        <f>'Σύνολο έργων  αναλυτικά'!P570</f>
        <v>0</v>
      </c>
      <c r="Q566" s="413">
        <f>'Σύνολο έργων  αναλυτικά'!Q570</f>
        <v>0</v>
      </c>
      <c r="R566" s="413">
        <f>'Σύνολο έργων  αναλυτικά'!R570</f>
        <v>1843869.9999999998</v>
      </c>
      <c r="S566" s="424">
        <f t="shared" ref="S566:S629" si="25">SUM(H566:P566)</f>
        <v>2634100</v>
      </c>
      <c r="T566" s="424">
        <f t="shared" ref="T566:T629" si="26">S566-G566</f>
        <v>0</v>
      </c>
    </row>
    <row r="567" spans="1:20" s="6" customFormat="1" ht="40.5" customHeight="1" x14ac:dyDescent="0.25">
      <c r="A567" s="406">
        <f>'Σύνολο έργων  αναλυτικά'!A571</f>
        <v>565</v>
      </c>
      <c r="B567" s="407" t="str">
        <f>'Σύνολο έργων  αναλυτικά'!B571</f>
        <v>ΑΝΤΩΝΗΣ ΤΡΙΤΣΗΣ</v>
      </c>
      <c r="C567" s="408" t="str">
        <f>'Σύνολο έργων  αναλυτικά'!C571</f>
        <v>Δ.Ε.Υ.Α ΚΑΡΔΙΤΣΑΣ</v>
      </c>
      <c r="D567" s="406">
        <f>'Σύνολο έργων  αναλυτικά'!D571</f>
        <v>0</v>
      </c>
      <c r="E567" s="408" t="str">
        <f>'Σύνολο έργων  αναλυτικά'!E571</f>
        <v>Βελτίωση και εκσυγχρονισμός του συστήματος ύδρευσης των Δημοτικών Διαμερισμάτων του Δήμου Καρδίτσας (Τ.Κ. Καρδιτσομαγούλας-Αρτεσιανού)</v>
      </c>
      <c r="F567" s="407" t="str">
        <f>'Σύνολο έργων  αναλυτικά'!F571</f>
        <v xml:space="preserve">Θεσσαλίας </v>
      </c>
      <c r="G567" s="409">
        <f>'Σύνολο έργων  αναλυτικά'!G571</f>
        <v>2600000</v>
      </c>
      <c r="H567" s="410">
        <f>'Σύνολο έργων  αναλυτικά'!H571</f>
        <v>0</v>
      </c>
      <c r="I567" s="411">
        <f>'Σύνολο έργων  αναλυτικά'!I571</f>
        <v>0</v>
      </c>
      <c r="J567" s="411">
        <f>'Σύνολο έργων  αναλυτικά'!J571</f>
        <v>0</v>
      </c>
      <c r="K567" s="410">
        <f>'Σύνολο έργων  αναλυτικά'!K571</f>
        <v>0</v>
      </c>
      <c r="L567" s="410">
        <f>'Σύνολο έργων  αναλυτικά'!L571</f>
        <v>0</v>
      </c>
      <c r="M567" s="410">
        <f>'Σύνολο έργων  αναλυτικά'!M571</f>
        <v>2600000</v>
      </c>
      <c r="N567" s="410">
        <f>'Σύνολο έργων  αναλυτικά'!N571</f>
        <v>0</v>
      </c>
      <c r="O567" s="412">
        <f>'Σύνολο έργων  αναλυτικά'!O571</f>
        <v>0</v>
      </c>
      <c r="P567" s="410">
        <f>'Σύνολο έργων  αναλυτικά'!P571</f>
        <v>0</v>
      </c>
      <c r="Q567" s="413">
        <f>'Σύνολο έργων  αναλυτικά'!Q571</f>
        <v>0</v>
      </c>
      <c r="R567" s="413">
        <f>'Σύνολο έργων  αναλυτικά'!R571</f>
        <v>1820000</v>
      </c>
      <c r="S567" s="424">
        <f t="shared" si="25"/>
        <v>2600000</v>
      </c>
      <c r="T567" s="424">
        <f t="shared" si="26"/>
        <v>0</v>
      </c>
    </row>
    <row r="568" spans="1:20" s="6" customFormat="1" ht="40.5" customHeight="1" x14ac:dyDescent="0.25">
      <c r="A568" s="406">
        <f>'Σύνολο έργων  αναλυτικά'!A572</f>
        <v>566</v>
      </c>
      <c r="B568" s="407" t="str">
        <f>'Σύνολο έργων  αναλυτικά'!B572</f>
        <v>ΑΝΤΩΝΗΣ ΤΡΙΤΣΗΣ</v>
      </c>
      <c r="C568" s="408" t="str">
        <f>'Σύνολο έργων  αναλυτικά'!C572</f>
        <v>Δ.Ε.Υ.Α ΣΟΦΑΔΩΝ</v>
      </c>
      <c r="D568" s="406">
        <f>'Σύνολο έργων  αναλυτικά'!D572</f>
        <v>0</v>
      </c>
      <c r="E568" s="408" t="str">
        <f>'Σύνολο έργων  αναλυτικά'!E572</f>
        <v>Υποδομές ύδρευσης για την εξασφάλιση επαρκούς ποσότητας και ποιότητας ύδατος για ανθρώπινη κατανάλωση</v>
      </c>
      <c r="F568" s="407" t="str">
        <f>'Σύνολο έργων  αναλυτικά'!F572</f>
        <v xml:space="preserve">Θεσσαλίας </v>
      </c>
      <c r="G568" s="409">
        <f>'Σύνολο έργων  αναλυτικά'!G572</f>
        <v>553534.59</v>
      </c>
      <c r="H568" s="410">
        <f>'Σύνολο έργων  αναλυτικά'!H572</f>
        <v>0</v>
      </c>
      <c r="I568" s="411">
        <f>'Σύνολο έργων  αναλυτικά'!I572</f>
        <v>0</v>
      </c>
      <c r="J568" s="411">
        <f>'Σύνολο έργων  αναλυτικά'!J572</f>
        <v>0</v>
      </c>
      <c r="K568" s="410">
        <f>'Σύνολο έργων  αναλυτικά'!K572</f>
        <v>0</v>
      </c>
      <c r="L568" s="410">
        <f>'Σύνολο έργων  αναλυτικά'!L572</f>
        <v>0</v>
      </c>
      <c r="M568" s="410">
        <f>'Σύνολο έργων  αναλυτικά'!M572</f>
        <v>553534.59</v>
      </c>
      <c r="N568" s="410">
        <f>'Σύνολο έργων  αναλυτικά'!N572</f>
        <v>0</v>
      </c>
      <c r="O568" s="412">
        <f>'Σύνολο έργων  αναλυτικά'!O572</f>
        <v>0</v>
      </c>
      <c r="P568" s="410">
        <f>'Σύνολο έργων  αναλυτικά'!P572</f>
        <v>0</v>
      </c>
      <c r="Q568" s="413">
        <f>'Σύνολο έργων  αναλυτικά'!Q572</f>
        <v>0</v>
      </c>
      <c r="R568" s="413">
        <f>'Σύνολο έργων  αναλυτικά'!R572</f>
        <v>387474.21299999993</v>
      </c>
      <c r="S568" s="424">
        <f t="shared" si="25"/>
        <v>553534.59</v>
      </c>
      <c r="T568" s="424">
        <f t="shared" si="26"/>
        <v>0</v>
      </c>
    </row>
    <row r="569" spans="1:20" s="6" customFormat="1" ht="40.5" customHeight="1" x14ac:dyDescent="0.25">
      <c r="A569" s="406">
        <f>'Σύνολο έργων  αναλυτικά'!A573</f>
        <v>567</v>
      </c>
      <c r="B569" s="407" t="str">
        <f>'Σύνολο έργων  αναλυτικά'!B573</f>
        <v>ΑΝΤΩΝΗΣ ΤΡΙΤΣΗΣ</v>
      </c>
      <c r="C569" s="408" t="str">
        <f>'Σύνολο έργων  αναλυτικά'!C573</f>
        <v>Δ.Ε.Υ.Α ΦΑΡΚΑΔΟΝΑΣ</v>
      </c>
      <c r="D569" s="406">
        <f>'Σύνολο έργων  αναλυτικά'!D573</f>
        <v>0</v>
      </c>
      <c r="E569" s="408" t="str">
        <f>'Σύνολο έργων  αναλυτικά'!E573</f>
        <v>Προμήθεια και εγκατάσταση συστήματος τηλεελέγχου/τηλεχειρισμού για την βελτιστοποίηση της λειτουργίας και τον έλεγχο των διαρροών των δικτύων ύδρευσης της ΔΕΥΑ Φαρκαδόνας</v>
      </c>
      <c r="F569" s="407" t="str">
        <f>'Σύνολο έργων  αναλυτικά'!F573</f>
        <v xml:space="preserve">Θεσσαλίας </v>
      </c>
      <c r="G569" s="409">
        <f>'Σύνολο έργων  αναλυτικά'!G573</f>
        <v>992470</v>
      </c>
      <c r="H569" s="410">
        <f>'Σύνολο έργων  αναλυτικά'!H573</f>
        <v>0</v>
      </c>
      <c r="I569" s="411">
        <f>'Σύνολο έργων  αναλυτικά'!I573</f>
        <v>0</v>
      </c>
      <c r="J569" s="411">
        <f>'Σύνολο έργων  αναλυτικά'!J573</f>
        <v>0</v>
      </c>
      <c r="K569" s="410">
        <f>'Σύνολο έργων  αναλυτικά'!K573</f>
        <v>0</v>
      </c>
      <c r="L569" s="410">
        <f>'Σύνολο έργων  αναλυτικά'!L573</f>
        <v>0</v>
      </c>
      <c r="M569" s="410">
        <f>'Σύνολο έργων  αναλυτικά'!M573</f>
        <v>992470</v>
      </c>
      <c r="N569" s="410">
        <f>'Σύνολο έργων  αναλυτικά'!N573</f>
        <v>0</v>
      </c>
      <c r="O569" s="412">
        <f>'Σύνολο έργων  αναλυτικά'!O573</f>
        <v>0</v>
      </c>
      <c r="P569" s="410">
        <f>'Σύνολο έργων  αναλυτικά'!P573</f>
        <v>0</v>
      </c>
      <c r="Q569" s="413">
        <f>'Σύνολο έργων  αναλυτικά'!Q573</f>
        <v>0</v>
      </c>
      <c r="R569" s="413">
        <f>'Σύνολο έργων  αναλυτικά'!R573</f>
        <v>694729</v>
      </c>
      <c r="S569" s="424">
        <f t="shared" si="25"/>
        <v>992470</v>
      </c>
      <c r="T569" s="424">
        <f t="shared" si="26"/>
        <v>0</v>
      </c>
    </row>
    <row r="570" spans="1:20" s="6" customFormat="1" ht="40.5" customHeight="1" x14ac:dyDescent="0.25">
      <c r="A570" s="406">
        <f>'Σύνολο έργων  αναλυτικά'!A574</f>
        <v>568</v>
      </c>
      <c r="B570" s="407" t="str">
        <f>'Σύνολο έργων  αναλυτικά'!B574</f>
        <v>ΑΝΤΩΝΗΣ ΤΡΙΤΣΗΣ</v>
      </c>
      <c r="C570" s="408" t="str">
        <f>'Σύνολο έργων  αναλυτικά'!C574</f>
        <v>Δ.Ε.Υ.Α ΣΚΙΑΘΟΥ</v>
      </c>
      <c r="D570" s="406">
        <f>'Σύνολο έργων  αναλυτικά'!D574</f>
        <v>0</v>
      </c>
      <c r="E570" s="408" t="str">
        <f>'Σύνολο έργων  αναλυτικά'!E574</f>
        <v>Συμπληρωματικά έργα ύδρευσης πόλης Σκιάθου</v>
      </c>
      <c r="F570" s="407" t="str">
        <f>'Σύνολο έργων  αναλυτικά'!F574</f>
        <v xml:space="preserve">Θεσσαλίας </v>
      </c>
      <c r="G570" s="409">
        <f>'Σύνολο έργων  αναλυτικά'!G574</f>
        <v>970000</v>
      </c>
      <c r="H570" s="410">
        <f>'Σύνολο έργων  αναλυτικά'!H574</f>
        <v>0</v>
      </c>
      <c r="I570" s="411">
        <f>'Σύνολο έργων  αναλυτικά'!I574</f>
        <v>0</v>
      </c>
      <c r="J570" s="411">
        <f>'Σύνολο έργων  αναλυτικά'!J574</f>
        <v>0</v>
      </c>
      <c r="K570" s="410">
        <f>'Σύνολο έργων  αναλυτικά'!K574</f>
        <v>0</v>
      </c>
      <c r="L570" s="410">
        <f>'Σύνολο έργων  αναλυτικά'!L574</f>
        <v>970000</v>
      </c>
      <c r="M570" s="410">
        <f>'Σύνολο έργων  αναλυτικά'!M574</f>
        <v>0</v>
      </c>
      <c r="N570" s="410">
        <f>'Σύνολο έργων  αναλυτικά'!N574</f>
        <v>0</v>
      </c>
      <c r="O570" s="412">
        <f>'Σύνολο έργων  αναλυτικά'!O574</f>
        <v>0</v>
      </c>
      <c r="P570" s="410">
        <f>'Σύνολο έργων  αναλυτικά'!P574</f>
        <v>0</v>
      </c>
      <c r="Q570" s="413">
        <f>'Σύνολο έργων  αναλυτικά'!Q574</f>
        <v>0</v>
      </c>
      <c r="R570" s="413">
        <f>'Σύνολο έργων  αναλυτικά'!R574</f>
        <v>679000</v>
      </c>
      <c r="S570" s="424">
        <f t="shared" si="25"/>
        <v>970000</v>
      </c>
      <c r="T570" s="424">
        <f t="shared" si="26"/>
        <v>0</v>
      </c>
    </row>
    <row r="571" spans="1:20" s="6" customFormat="1" ht="40.5" customHeight="1" x14ac:dyDescent="0.25">
      <c r="A571" s="406">
        <f>'Σύνολο έργων  αναλυτικά'!A575</f>
        <v>569</v>
      </c>
      <c r="B571" s="407" t="str">
        <f>'Σύνολο έργων  αναλυτικά'!B575</f>
        <v>ΑΝΤΩΝΗΣ ΤΡΙΤΣΗΣ</v>
      </c>
      <c r="C571" s="408" t="str">
        <f>'Σύνολο έργων  αναλυτικά'!C575</f>
        <v>Δ.Ε.Υ.Α ΤΥΡΝΑΒΟΥ</v>
      </c>
      <c r="D571" s="406">
        <f>'Σύνολο έργων  αναλυτικά'!D575</f>
        <v>0</v>
      </c>
      <c r="E571" s="408" t="str">
        <f>'Σύνολο έργων  αναλυτικά'!E575</f>
        <v>Επέκταση-αντικατάσταση και εκσυγχρονισμός των δικτύων ύδρευσης του Δήμου Τυρνάβου</v>
      </c>
      <c r="F571" s="407" t="str">
        <f>'Σύνολο έργων  αναλυτικά'!F575</f>
        <v xml:space="preserve">Θεσσαλίας </v>
      </c>
      <c r="G571" s="409">
        <f>'Σύνολο έργων  αναλυτικά'!G575</f>
        <v>3000000</v>
      </c>
      <c r="H571" s="410">
        <f>'Σύνολο έργων  αναλυτικά'!H575</f>
        <v>0</v>
      </c>
      <c r="I571" s="411">
        <f>'Σύνολο έργων  αναλυτικά'!I575</f>
        <v>0</v>
      </c>
      <c r="J571" s="411">
        <f>'Σύνολο έργων  αναλυτικά'!J575</f>
        <v>0</v>
      </c>
      <c r="K571" s="410">
        <f>'Σύνολο έργων  αναλυτικά'!K575</f>
        <v>0</v>
      </c>
      <c r="L571" s="410">
        <f>'Σύνολο έργων  αναλυτικά'!L575</f>
        <v>3000000</v>
      </c>
      <c r="M571" s="410">
        <f>'Σύνολο έργων  αναλυτικά'!M575</f>
        <v>0</v>
      </c>
      <c r="N571" s="410">
        <f>'Σύνολο έργων  αναλυτικά'!N575</f>
        <v>0</v>
      </c>
      <c r="O571" s="412">
        <f>'Σύνολο έργων  αναλυτικά'!O575</f>
        <v>0</v>
      </c>
      <c r="P571" s="410">
        <f>'Σύνολο έργων  αναλυτικά'!P575</f>
        <v>0</v>
      </c>
      <c r="Q571" s="413">
        <f>'Σύνολο έργων  αναλυτικά'!Q575</f>
        <v>0</v>
      </c>
      <c r="R571" s="413">
        <f>'Σύνολο έργων  αναλυτικά'!R575</f>
        <v>2100000</v>
      </c>
      <c r="S571" s="424">
        <f t="shared" si="25"/>
        <v>3000000</v>
      </c>
      <c r="T571" s="424">
        <f t="shared" si="26"/>
        <v>0</v>
      </c>
    </row>
    <row r="572" spans="1:20" s="6" customFormat="1" ht="40.5" customHeight="1" x14ac:dyDescent="0.25">
      <c r="A572" s="406">
        <f>'Σύνολο έργων  αναλυτικά'!A576</f>
        <v>570</v>
      </c>
      <c r="B572" s="407" t="str">
        <f>'Σύνολο έργων  αναλυτικά'!B576</f>
        <v>ΑΝΤΩΝΗΣ ΤΡΙΤΣΗΣ</v>
      </c>
      <c r="C572" s="408" t="str">
        <f>'Σύνολο έργων  αναλυτικά'!C576</f>
        <v>ΔΗΜΟΣ ΠΗΝΕΙΟΥ</v>
      </c>
      <c r="D572" s="406">
        <f>'Σύνολο έργων  αναλυτικά'!D576</f>
        <v>0</v>
      </c>
      <c r="E572" s="408" t="str">
        <f>'Σύνολο έργων  αναλυτικά'!E576</f>
        <v>Αναβάθμιση και επέκταση δικτύων ύδρευσης Δήμου Πηνειού</v>
      </c>
      <c r="F572" s="407" t="str">
        <f>'Σύνολο έργων  αναλυτικά'!F576</f>
        <v xml:space="preserve">Θεσσαλίας </v>
      </c>
      <c r="G572" s="409">
        <f>'Σύνολο έργων  αναλυτικά'!G576</f>
        <v>1872149.67</v>
      </c>
      <c r="H572" s="410">
        <f>'Σύνολο έργων  αναλυτικά'!H576</f>
        <v>0</v>
      </c>
      <c r="I572" s="411">
        <f>'Σύνολο έργων  αναλυτικά'!I576</f>
        <v>0</v>
      </c>
      <c r="J572" s="411">
        <f>'Σύνολο έργων  αναλυτικά'!J576</f>
        <v>0</v>
      </c>
      <c r="K572" s="410">
        <f>'Σύνολο έργων  αναλυτικά'!K576</f>
        <v>0</v>
      </c>
      <c r="L572" s="410">
        <f>'Σύνολο έργων  αναλυτικά'!L576</f>
        <v>1872149.67</v>
      </c>
      <c r="M572" s="410">
        <f>'Σύνολο έργων  αναλυτικά'!M576</f>
        <v>0</v>
      </c>
      <c r="N572" s="410">
        <f>'Σύνολο έργων  αναλυτικά'!N576</f>
        <v>0</v>
      </c>
      <c r="O572" s="412">
        <f>'Σύνολο έργων  αναλυτικά'!O576</f>
        <v>0</v>
      </c>
      <c r="P572" s="410">
        <f>'Σύνολο έργων  αναλυτικά'!P576</f>
        <v>0</v>
      </c>
      <c r="Q572" s="413">
        <f>'Σύνολο έργων  αναλυτικά'!Q576</f>
        <v>0</v>
      </c>
      <c r="R572" s="413">
        <f>'Σύνολο έργων  αναλυτικά'!R576</f>
        <v>1310504.7689999999</v>
      </c>
      <c r="S572" s="424">
        <f t="shared" si="25"/>
        <v>1872149.67</v>
      </c>
      <c r="T572" s="424">
        <f t="shared" si="26"/>
        <v>0</v>
      </c>
    </row>
    <row r="573" spans="1:20" s="6" customFormat="1" ht="40.5" customHeight="1" x14ac:dyDescent="0.25">
      <c r="A573" s="406">
        <f>'Σύνολο έργων  αναλυτικά'!A577</f>
        <v>571</v>
      </c>
      <c r="B573" s="407" t="str">
        <f>'Σύνολο έργων  αναλυτικά'!B577</f>
        <v>ΑΝΤΩΝΗΣ ΤΡΙΤΣΗΣ</v>
      </c>
      <c r="C573" s="408" t="str">
        <f>'Σύνολο έργων  αναλυτικά'!C577</f>
        <v>Δ.Ε.Υ.Α ΜΟΥΖΑΚΙΟΥ</v>
      </c>
      <c r="D573" s="406">
        <f>'Σύνολο έργων  αναλυτικά'!D577</f>
        <v>0</v>
      </c>
      <c r="E573" s="408" t="str">
        <f>'Σύνολο έργων  αναλυτικά'!E577</f>
        <v>Αντικαταστάσεις υδρεύσεων ΔΕ Παμίσου</v>
      </c>
      <c r="F573" s="407" t="str">
        <f>'Σύνολο έργων  αναλυτικά'!F577</f>
        <v xml:space="preserve">Θεσσαλίας </v>
      </c>
      <c r="G573" s="409">
        <f>'Σύνολο έργων  αναλυτικά'!G577</f>
        <v>2991935.48</v>
      </c>
      <c r="H573" s="410">
        <f>'Σύνολο έργων  αναλυτικά'!H577</f>
        <v>0</v>
      </c>
      <c r="I573" s="411">
        <f>'Σύνολο έργων  αναλυτικά'!I577</f>
        <v>0</v>
      </c>
      <c r="J573" s="411">
        <f>'Σύνολο έργων  αναλυτικά'!J577</f>
        <v>0</v>
      </c>
      <c r="K573" s="410">
        <f>'Σύνολο έργων  αναλυτικά'!K577</f>
        <v>0</v>
      </c>
      <c r="L573" s="410">
        <f>'Σύνολο έργων  αναλυτικά'!L577</f>
        <v>2991935.48</v>
      </c>
      <c r="M573" s="410">
        <f>'Σύνολο έργων  αναλυτικά'!M577</f>
        <v>0</v>
      </c>
      <c r="N573" s="410">
        <f>'Σύνολο έργων  αναλυτικά'!N577</f>
        <v>0</v>
      </c>
      <c r="O573" s="412">
        <f>'Σύνολο έργων  αναλυτικά'!O577</f>
        <v>0</v>
      </c>
      <c r="P573" s="410">
        <f>'Σύνολο έργων  αναλυτικά'!P577</f>
        <v>0</v>
      </c>
      <c r="Q573" s="413">
        <f>'Σύνολο έργων  αναλυτικά'!Q577</f>
        <v>0</v>
      </c>
      <c r="R573" s="413">
        <f>'Σύνολο έργων  αναλυτικά'!R577</f>
        <v>2094354.8359999999</v>
      </c>
      <c r="S573" s="424">
        <f t="shared" si="25"/>
        <v>2991935.48</v>
      </c>
      <c r="T573" s="424">
        <f t="shared" si="26"/>
        <v>0</v>
      </c>
    </row>
    <row r="574" spans="1:20" s="6" customFormat="1" ht="40.5" customHeight="1" x14ac:dyDescent="0.25">
      <c r="A574" s="406">
        <f>'Σύνολο έργων  αναλυτικά'!A578</f>
        <v>572</v>
      </c>
      <c r="B574" s="407" t="str">
        <f>'Σύνολο έργων  αναλυτικά'!B578</f>
        <v>ΑΝΤΩΝΗΣ ΤΡΙΤΣΗΣ</v>
      </c>
      <c r="C574" s="408" t="str">
        <f>'Σύνολο έργων  αναλυτικά'!C578</f>
        <v>Δ.Ε.Υ.Α ΡΗΓΑ ΦΕΡΑΙΟΥ</v>
      </c>
      <c r="D574" s="406">
        <f>'Σύνολο έργων  αναλυτικά'!D578</f>
        <v>0</v>
      </c>
      <c r="E574" s="408" t="str">
        <f>'Σύνολο έργων  αναλυτικά'!E578</f>
        <v>Εκσυγχρονισμός Υποδομών ύδρευσης για την εξασφάλιση επαρκούς ποσότητας και ποιότητας ύδατος για ανθρώπινη κατανάλωση</v>
      </c>
      <c r="F574" s="407" t="str">
        <f>'Σύνολο έργων  αναλυτικά'!F578</f>
        <v xml:space="preserve">Θεσσαλίας </v>
      </c>
      <c r="G574" s="409">
        <f>'Σύνολο έργων  αναλυτικά'!G578</f>
        <v>3000000</v>
      </c>
      <c r="H574" s="410">
        <f>'Σύνολο έργων  αναλυτικά'!H578</f>
        <v>0</v>
      </c>
      <c r="I574" s="411">
        <f>'Σύνολο έργων  αναλυτικά'!I578</f>
        <v>0</v>
      </c>
      <c r="J574" s="411">
        <f>'Σύνολο έργων  αναλυτικά'!J578</f>
        <v>0</v>
      </c>
      <c r="K574" s="410">
        <f>'Σύνολο έργων  αναλυτικά'!K578</f>
        <v>0</v>
      </c>
      <c r="L574" s="410">
        <f>'Σύνολο έργων  αναλυτικά'!L578</f>
        <v>0</v>
      </c>
      <c r="M574" s="410">
        <f>'Σύνολο έργων  αναλυτικά'!M578</f>
        <v>3000000</v>
      </c>
      <c r="N574" s="410">
        <f>'Σύνολο έργων  αναλυτικά'!N578</f>
        <v>0</v>
      </c>
      <c r="O574" s="412">
        <f>'Σύνολο έργων  αναλυτικά'!O578</f>
        <v>0</v>
      </c>
      <c r="P574" s="410">
        <f>'Σύνολο έργων  αναλυτικά'!P578</f>
        <v>0</v>
      </c>
      <c r="Q574" s="413">
        <f>'Σύνολο έργων  αναλυτικά'!Q578</f>
        <v>0</v>
      </c>
      <c r="R574" s="413">
        <f>'Σύνολο έργων  αναλυτικά'!R578</f>
        <v>2100000</v>
      </c>
      <c r="S574" s="424">
        <f t="shared" si="25"/>
        <v>3000000</v>
      </c>
      <c r="T574" s="424">
        <f t="shared" si="26"/>
        <v>0</v>
      </c>
    </row>
    <row r="575" spans="1:20" s="6" customFormat="1" ht="40.5" customHeight="1" x14ac:dyDescent="0.25">
      <c r="A575" s="406">
        <f>'Σύνολο έργων  αναλυτικά'!A579</f>
        <v>573</v>
      </c>
      <c r="B575" s="407" t="str">
        <f>'Σύνολο έργων  αναλυτικά'!B579</f>
        <v>ΑΝΤΩΝΗΣ ΤΡΙΤΣΗΣ</v>
      </c>
      <c r="C575" s="408" t="str">
        <f>'Σύνολο έργων  αναλυτικά'!C579</f>
        <v>Δ.Ε.Υ.Α ΕΛΑΣΣΟΝΑΣ</v>
      </c>
      <c r="D575" s="406">
        <f>'Σύνολο έργων  αναλυτικά'!D579</f>
        <v>0</v>
      </c>
      <c r="E575" s="408" t="str">
        <f>'Σύνολο έργων  αναλυτικά'!E579</f>
        <v>Αντικατάσταση εσωτερικού δικτύου ύδρευσης στην Δ.Κ. Ελασσόνας</v>
      </c>
      <c r="F575" s="407" t="str">
        <f>'Σύνολο έργων  αναλυτικά'!F579</f>
        <v xml:space="preserve">Θεσσαλίας </v>
      </c>
      <c r="G575" s="409">
        <f>'Σύνολο έργων  αναλυτικά'!G579</f>
        <v>3000000</v>
      </c>
      <c r="H575" s="410">
        <f>'Σύνολο έργων  αναλυτικά'!H579</f>
        <v>0</v>
      </c>
      <c r="I575" s="411">
        <f>'Σύνολο έργων  αναλυτικά'!I579</f>
        <v>0</v>
      </c>
      <c r="J575" s="411">
        <f>'Σύνολο έργων  αναλυτικά'!J579</f>
        <v>0</v>
      </c>
      <c r="K575" s="410">
        <f>'Σύνολο έργων  αναλυτικά'!K579</f>
        <v>0</v>
      </c>
      <c r="L575" s="410">
        <f>'Σύνολο έργων  αναλυτικά'!L579</f>
        <v>3000000</v>
      </c>
      <c r="M575" s="410">
        <f>'Σύνολο έργων  αναλυτικά'!M579</f>
        <v>0</v>
      </c>
      <c r="N575" s="410">
        <f>'Σύνολο έργων  αναλυτικά'!N579</f>
        <v>0</v>
      </c>
      <c r="O575" s="412">
        <f>'Σύνολο έργων  αναλυτικά'!O579</f>
        <v>0</v>
      </c>
      <c r="P575" s="410">
        <f>'Σύνολο έργων  αναλυτικά'!P579</f>
        <v>0</v>
      </c>
      <c r="Q575" s="413">
        <f>'Σύνολο έργων  αναλυτικά'!Q579</f>
        <v>0</v>
      </c>
      <c r="R575" s="413">
        <f>'Σύνολο έργων  αναλυτικά'!R579</f>
        <v>2100000</v>
      </c>
      <c r="S575" s="424">
        <f t="shared" si="25"/>
        <v>3000000</v>
      </c>
      <c r="T575" s="424">
        <f t="shared" si="26"/>
        <v>0</v>
      </c>
    </row>
    <row r="576" spans="1:20" s="6" customFormat="1" ht="40.5" customHeight="1" x14ac:dyDescent="0.25">
      <c r="A576" s="406">
        <f>'Σύνολο έργων  αναλυτικά'!A580</f>
        <v>574</v>
      </c>
      <c r="B576" s="407" t="str">
        <f>'Σύνολο έργων  αναλυτικά'!B580</f>
        <v>ΑΝΤΩΝΗΣ ΤΡΙΤΣΗΣ</v>
      </c>
      <c r="C576" s="408" t="str">
        <f>'Σύνολο έργων  αναλυτικά'!C580</f>
        <v>ΔΗΜΟΣ ΝΟΤΙΟΥ ΠΗΛΙΟΥ</v>
      </c>
      <c r="D576" s="406">
        <f>'Σύνολο έργων  αναλυτικά'!D580</f>
        <v>0</v>
      </c>
      <c r="E576" s="408" t="str">
        <f>'Σύνολο έργων  αναλυτικά'!E580</f>
        <v>Υποδομές ύδρευσης για την εξασφάλιση επαρκούς ποσότητας και ποιότητας ύδατος στο Δήμο Νοτίου Πηλίου</v>
      </c>
      <c r="F576" s="407" t="str">
        <f>'Σύνολο έργων  αναλυτικά'!F580</f>
        <v xml:space="preserve">Θεσσαλίας </v>
      </c>
      <c r="G576" s="409">
        <f>'Σύνολο έργων  αναλυτικά'!G580</f>
        <v>3626376</v>
      </c>
      <c r="H576" s="410">
        <f>'Σύνολο έργων  αναλυτικά'!H580</f>
        <v>0</v>
      </c>
      <c r="I576" s="411">
        <f>'Σύνολο έργων  αναλυτικά'!I580</f>
        <v>0</v>
      </c>
      <c r="J576" s="411">
        <f>'Σύνολο έργων  αναλυτικά'!J580</f>
        <v>3626376</v>
      </c>
      <c r="K576" s="410">
        <f>'Σύνολο έργων  αναλυτικά'!K580</f>
        <v>0</v>
      </c>
      <c r="L576" s="410">
        <f>'Σύνολο έργων  αναλυτικά'!L580</f>
        <v>0</v>
      </c>
      <c r="M576" s="410">
        <f>'Σύνολο έργων  αναλυτικά'!M580</f>
        <v>0</v>
      </c>
      <c r="N576" s="410">
        <f>'Σύνολο έργων  αναλυτικά'!N580</f>
        <v>0</v>
      </c>
      <c r="O576" s="412">
        <f>'Σύνολο έργων  αναλυτικά'!O580</f>
        <v>0</v>
      </c>
      <c r="P576" s="410">
        <f>'Σύνολο έργων  αναλυτικά'!P580</f>
        <v>0</v>
      </c>
      <c r="Q576" s="413">
        <f>'Σύνολο έργων  αναλυτικά'!Q580</f>
        <v>0</v>
      </c>
      <c r="R576" s="413">
        <f>'Σύνολο έργων  αναλυτικά'!R580</f>
        <v>2538463.1999999997</v>
      </c>
      <c r="S576" s="424">
        <f t="shared" si="25"/>
        <v>3626376</v>
      </c>
      <c r="T576" s="424">
        <f t="shared" si="26"/>
        <v>0</v>
      </c>
    </row>
    <row r="577" spans="1:20" s="6" customFormat="1" ht="40.5" customHeight="1" x14ac:dyDescent="0.25">
      <c r="A577" s="406">
        <f>'Σύνολο έργων  αναλυτικά'!A581</f>
        <v>575</v>
      </c>
      <c r="B577" s="407" t="str">
        <f>'Σύνολο έργων  αναλυτικά'!B581</f>
        <v>ΑΝΤΩΝΗΣ ΤΡΙΤΣΗΣ</v>
      </c>
      <c r="C577" s="408" t="str">
        <f>'Σύνολο έργων  αναλυτικά'!C581</f>
        <v>Δ.Ε.Υ.Α ΑΛΜΥΡΟΥ</v>
      </c>
      <c r="D577" s="406">
        <f>'Σύνολο έργων  αναλυτικά'!D581</f>
        <v>0</v>
      </c>
      <c r="E577" s="408" t="str">
        <f>'Σύνολο έργων  αναλυτικά'!E581</f>
        <v>Αντικατάσταση εξωτερικού δικτύου ύδρευσης Τ.Κ. Ανάβρας Δήμου Αλμυρού-αντικατάσταση αγωγών αμιαντοτσιμέντου σε τμήματα του δικτύου ύδρευσης της πόλης του Αλμυρού</v>
      </c>
      <c r="F577" s="407" t="str">
        <f>'Σύνολο έργων  αναλυτικά'!F581</f>
        <v xml:space="preserve">Θεσσαλίας </v>
      </c>
      <c r="G577" s="409">
        <f>'Σύνολο έργων  αναλυτικά'!G581</f>
        <v>3000000</v>
      </c>
      <c r="H577" s="410">
        <f>'Σύνολο έργων  αναλυτικά'!H581</f>
        <v>0</v>
      </c>
      <c r="I577" s="411">
        <f>'Σύνολο έργων  αναλυτικά'!I581</f>
        <v>0</v>
      </c>
      <c r="J577" s="411">
        <f>'Σύνολο έργων  αναλυτικά'!J581</f>
        <v>3000000</v>
      </c>
      <c r="K577" s="410">
        <f>'Σύνολο έργων  αναλυτικά'!K581</f>
        <v>0</v>
      </c>
      <c r="L577" s="410">
        <f>'Σύνολο έργων  αναλυτικά'!L581</f>
        <v>0</v>
      </c>
      <c r="M577" s="410">
        <f>'Σύνολο έργων  αναλυτικά'!M581</f>
        <v>0</v>
      </c>
      <c r="N577" s="410">
        <f>'Σύνολο έργων  αναλυτικά'!N581</f>
        <v>0</v>
      </c>
      <c r="O577" s="412">
        <f>'Σύνολο έργων  αναλυτικά'!O581</f>
        <v>0</v>
      </c>
      <c r="P577" s="410">
        <f>'Σύνολο έργων  αναλυτικά'!P581</f>
        <v>0</v>
      </c>
      <c r="Q577" s="413">
        <f>'Σύνολο έργων  αναλυτικά'!Q581</f>
        <v>0</v>
      </c>
      <c r="R577" s="413">
        <f>'Σύνολο έργων  αναλυτικά'!R581</f>
        <v>2100000</v>
      </c>
      <c r="S577" s="424">
        <f t="shared" si="25"/>
        <v>3000000</v>
      </c>
      <c r="T577" s="424">
        <f t="shared" si="26"/>
        <v>0</v>
      </c>
    </row>
    <row r="578" spans="1:20" s="6" customFormat="1" ht="40.5" customHeight="1" x14ac:dyDescent="0.25">
      <c r="A578" s="406">
        <f>'Σύνολο έργων  αναλυτικά'!A582</f>
        <v>576</v>
      </c>
      <c r="B578" s="407" t="str">
        <f>'Σύνολο έργων  αναλυτικά'!B582</f>
        <v>ΑΝΤΩΝΗΣ ΤΡΙΤΣΗΣ</v>
      </c>
      <c r="C578" s="408" t="str">
        <f>'Σύνολο έργων  αναλυτικά'!C582</f>
        <v>ΔΗΜΟΣ ΑΛΟΝΝΗΣΟΥ</v>
      </c>
      <c r="D578" s="406">
        <f>'Σύνολο έργων  αναλυτικά'!D582</f>
        <v>0</v>
      </c>
      <c r="E578" s="408" t="str">
        <f>'Σύνολο έργων  αναλυτικά'!E582</f>
        <v>Έργα ύδρευσης Δήμου Αλοννήσου - εσωτερικά δίκτυα</v>
      </c>
      <c r="F578" s="407" t="str">
        <f>'Σύνολο έργων  αναλυτικά'!F582</f>
        <v xml:space="preserve">Θεσσαλίας </v>
      </c>
      <c r="G578" s="409">
        <f>'Σύνολο έργων  αναλυτικά'!G582</f>
        <v>2661290.3199999998</v>
      </c>
      <c r="H578" s="410">
        <f>'Σύνολο έργων  αναλυτικά'!H582</f>
        <v>0</v>
      </c>
      <c r="I578" s="411">
        <f>'Σύνολο έργων  αναλυτικά'!I582</f>
        <v>0</v>
      </c>
      <c r="J578" s="411">
        <f>'Σύνολο έργων  αναλυτικά'!J582</f>
        <v>0</v>
      </c>
      <c r="K578" s="410">
        <f>'Σύνολο έργων  αναλυτικά'!K582</f>
        <v>0</v>
      </c>
      <c r="L578" s="410">
        <f>'Σύνολο έργων  αναλυτικά'!L582</f>
        <v>2661290.3199999998</v>
      </c>
      <c r="M578" s="410">
        <f>'Σύνολο έργων  αναλυτικά'!M582</f>
        <v>0</v>
      </c>
      <c r="N578" s="410">
        <f>'Σύνολο έργων  αναλυτικά'!N582</f>
        <v>0</v>
      </c>
      <c r="O578" s="412">
        <f>'Σύνολο έργων  αναλυτικά'!O582</f>
        <v>0</v>
      </c>
      <c r="P578" s="410">
        <f>'Σύνολο έργων  αναλυτικά'!P582</f>
        <v>0</v>
      </c>
      <c r="Q578" s="413">
        <f>'Σύνολο έργων  αναλυτικά'!Q582</f>
        <v>0</v>
      </c>
      <c r="R578" s="413">
        <f>'Σύνολο έργων  αναλυτικά'!R582</f>
        <v>1862903.2239999997</v>
      </c>
      <c r="S578" s="424">
        <f t="shared" si="25"/>
        <v>2661290.3199999998</v>
      </c>
      <c r="T578" s="424">
        <f t="shared" si="26"/>
        <v>0</v>
      </c>
    </row>
    <row r="579" spans="1:20" s="6" customFormat="1" ht="40.5" customHeight="1" x14ac:dyDescent="0.25">
      <c r="A579" s="406">
        <f>'Σύνολο έργων  αναλυτικά'!A583</f>
        <v>577</v>
      </c>
      <c r="B579" s="407" t="str">
        <f>'Σύνολο έργων  αναλυτικά'!B583</f>
        <v>ΑΝΤΩΝΗΣ ΤΡΙΤΣΗΣ</v>
      </c>
      <c r="C579" s="408" t="str">
        <f>'Σύνολο έργων  αναλυτικά'!C583</f>
        <v>Δ.Ε.Υ.Α ΠΑΛΑΜΑ</v>
      </c>
      <c r="D579" s="406">
        <f>'Σύνολο έργων  αναλυτικά'!D583</f>
        <v>0</v>
      </c>
      <c r="E579" s="408" t="str">
        <f>'Σύνολο έργων  αναλυτικά'!E583</f>
        <v>Προμήθεια εγκατάσταση και θέση σε λειτουργία συστήματος ελέγχου διαρροών (τηλεέλεγχος-τηλεχειρισμός), παρακολούθησης και αυτόματου ελέγχου υδραυλικών και λειτουργικών παραμέτρων κεντρικού συστήματος τροφοδοσίας δικτύου ύδρευσης του Δήμου Παλαμά</v>
      </c>
      <c r="F579" s="407" t="str">
        <f>'Σύνολο έργων  αναλυτικά'!F583</f>
        <v xml:space="preserve">Θεσσαλίας </v>
      </c>
      <c r="G579" s="409">
        <f>'Σύνολο έργων  αναλυτικά'!G583</f>
        <v>1123000</v>
      </c>
      <c r="H579" s="410">
        <f>'Σύνολο έργων  αναλυτικά'!H583</f>
        <v>0</v>
      </c>
      <c r="I579" s="411">
        <f>'Σύνολο έργων  αναλυτικά'!I583</f>
        <v>0</v>
      </c>
      <c r="J579" s="411">
        <f>'Σύνολο έργων  αναλυτικά'!J583</f>
        <v>0</v>
      </c>
      <c r="K579" s="410">
        <f>'Σύνολο έργων  αναλυτικά'!K583</f>
        <v>0</v>
      </c>
      <c r="L579" s="410">
        <f>'Σύνολο έργων  αναλυτικά'!L583</f>
        <v>0</v>
      </c>
      <c r="M579" s="410">
        <f>'Σύνολο έργων  αναλυτικά'!M583</f>
        <v>1123000</v>
      </c>
      <c r="N579" s="410">
        <f>'Σύνολο έργων  αναλυτικά'!N583</f>
        <v>0</v>
      </c>
      <c r="O579" s="412">
        <f>'Σύνολο έργων  αναλυτικά'!O583</f>
        <v>0</v>
      </c>
      <c r="P579" s="410">
        <f>'Σύνολο έργων  αναλυτικά'!P583</f>
        <v>0</v>
      </c>
      <c r="Q579" s="413">
        <f>'Σύνολο έργων  αναλυτικά'!Q583</f>
        <v>0</v>
      </c>
      <c r="R579" s="413">
        <f>'Σύνολο έργων  αναλυτικά'!R583</f>
        <v>786100</v>
      </c>
      <c r="S579" s="424">
        <f t="shared" si="25"/>
        <v>1123000</v>
      </c>
      <c r="T579" s="424">
        <f t="shared" si="26"/>
        <v>0</v>
      </c>
    </row>
    <row r="580" spans="1:20" s="6" customFormat="1" ht="40.5" customHeight="1" x14ac:dyDescent="0.25">
      <c r="A580" s="406">
        <f>'Σύνολο έργων  αναλυτικά'!A584</f>
        <v>578</v>
      </c>
      <c r="B580" s="407" t="str">
        <f>'Σύνολο έργων  αναλυτικά'!B584</f>
        <v>ΑΝΤΩΝΗΣ ΤΡΙΤΣΗΣ</v>
      </c>
      <c r="C580" s="408" t="str">
        <f>'Σύνολο έργων  αναλυτικά'!C584</f>
        <v>Δ.Ε.Υ.Α ΤΕΜΠΩΝ</v>
      </c>
      <c r="D580" s="406">
        <f>'Σύνολο έργων  αναλυτικά'!D584</f>
        <v>0</v>
      </c>
      <c r="E580" s="408" t="str">
        <f>'Σύνολο έργων  αναλυτικά'!E584</f>
        <v>Αντικατάσταση δικτύων ύδρευσης Δήμου Τεμπών</v>
      </c>
      <c r="F580" s="407" t="str">
        <f>'Σύνολο έργων  αναλυτικά'!F584</f>
        <v xml:space="preserve">Θεσσαλίας </v>
      </c>
      <c r="G580" s="409">
        <f>'Σύνολο έργων  αναλυτικά'!G584</f>
        <v>3000000</v>
      </c>
      <c r="H580" s="410">
        <f>'Σύνολο έργων  αναλυτικά'!H584</f>
        <v>0</v>
      </c>
      <c r="I580" s="411">
        <f>'Σύνολο έργων  αναλυτικά'!I584</f>
        <v>0</v>
      </c>
      <c r="J580" s="411">
        <f>'Σύνολο έργων  αναλυτικά'!J584</f>
        <v>0</v>
      </c>
      <c r="K580" s="410">
        <f>'Σύνολο έργων  αναλυτικά'!K584</f>
        <v>0</v>
      </c>
      <c r="L580" s="410">
        <f>'Σύνολο έργων  αναλυτικά'!L584</f>
        <v>3000000</v>
      </c>
      <c r="M580" s="410">
        <f>'Σύνολο έργων  αναλυτικά'!M584</f>
        <v>0</v>
      </c>
      <c r="N580" s="410">
        <f>'Σύνολο έργων  αναλυτικά'!N584</f>
        <v>0</v>
      </c>
      <c r="O580" s="412">
        <f>'Σύνολο έργων  αναλυτικά'!O584</f>
        <v>0</v>
      </c>
      <c r="P580" s="410">
        <f>'Σύνολο έργων  αναλυτικά'!P584</f>
        <v>0</v>
      </c>
      <c r="Q580" s="413">
        <f>'Σύνολο έργων  αναλυτικά'!Q584</f>
        <v>0</v>
      </c>
      <c r="R580" s="413">
        <f>'Σύνολο έργων  αναλυτικά'!R584</f>
        <v>2100000</v>
      </c>
      <c r="S580" s="424">
        <f t="shared" si="25"/>
        <v>3000000</v>
      </c>
      <c r="T580" s="424">
        <f t="shared" si="26"/>
        <v>0</v>
      </c>
    </row>
    <row r="581" spans="1:20" s="6" customFormat="1" ht="40.5" customHeight="1" x14ac:dyDescent="0.25">
      <c r="A581" s="406">
        <f>'Σύνολο έργων  αναλυτικά'!A585</f>
        <v>579</v>
      </c>
      <c r="B581" s="407" t="str">
        <f>'Σύνολο έργων  αναλυτικά'!B585</f>
        <v>ΑΝΤΩΝΗΣ ΤΡΙΤΣΗΣ</v>
      </c>
      <c r="C581" s="408" t="str">
        <f>'Σύνολο έργων  αναλυτικά'!C585</f>
        <v>ΔΗΜΟΣ ΖΑΓΟΡΑΣ-ΜΟΥΡΕΣΙΟΥ</v>
      </c>
      <c r="D581" s="406">
        <f>'Σύνολο έργων  αναλυτικά'!D585</f>
        <v>0</v>
      </c>
      <c r="E581" s="408" t="str">
        <f>'Σύνολο έργων  αναλυτικά'!E585</f>
        <v>Έργα ύδρευσης Δήμου Ζαγοράς - Μουρεσίου</v>
      </c>
      <c r="F581" s="407" t="str">
        <f>'Σύνολο έργων  αναλυτικά'!F585</f>
        <v xml:space="preserve">Θεσσαλίας </v>
      </c>
      <c r="G581" s="409">
        <f>'Σύνολο έργων  αναλυτικά'!G585</f>
        <v>2101613.27</v>
      </c>
      <c r="H581" s="410">
        <f>'Σύνολο έργων  αναλυτικά'!H585</f>
        <v>0</v>
      </c>
      <c r="I581" s="411">
        <f>'Σύνολο έργων  αναλυτικά'!I585</f>
        <v>0</v>
      </c>
      <c r="J581" s="411">
        <f>'Σύνολο έργων  αναλυτικά'!J585</f>
        <v>0</v>
      </c>
      <c r="K581" s="410">
        <f>'Σύνολο έργων  αναλυτικά'!K585</f>
        <v>0</v>
      </c>
      <c r="L581" s="410">
        <f>'Σύνολο έργων  αναλυτικά'!L585</f>
        <v>2101613.27</v>
      </c>
      <c r="M581" s="410">
        <f>'Σύνολο έργων  αναλυτικά'!M585</f>
        <v>0</v>
      </c>
      <c r="N581" s="410">
        <f>'Σύνολο έργων  αναλυτικά'!N585</f>
        <v>0</v>
      </c>
      <c r="O581" s="412">
        <f>'Σύνολο έργων  αναλυτικά'!O585</f>
        <v>0</v>
      </c>
      <c r="P581" s="410">
        <f>'Σύνολο έργων  αναλυτικά'!P585</f>
        <v>0</v>
      </c>
      <c r="Q581" s="413">
        <f>'Σύνολο έργων  αναλυτικά'!Q585</f>
        <v>0</v>
      </c>
      <c r="R581" s="413">
        <f>'Σύνολο έργων  αναλυτικά'!R585</f>
        <v>1471129.2889999999</v>
      </c>
      <c r="S581" s="424">
        <f t="shared" si="25"/>
        <v>2101613.27</v>
      </c>
      <c r="T581" s="424">
        <f t="shared" si="26"/>
        <v>0</v>
      </c>
    </row>
    <row r="582" spans="1:20" s="6" customFormat="1" ht="40.5" customHeight="1" x14ac:dyDescent="0.25">
      <c r="A582" s="406">
        <f>'Σύνολο έργων  αναλυτικά'!A586</f>
        <v>580</v>
      </c>
      <c r="B582" s="407" t="str">
        <f>'Σύνολο έργων  αναλυτικά'!B586</f>
        <v>ΑΝΤΩΝΗΣ ΤΡΙΤΣΗΣ</v>
      </c>
      <c r="C582" s="408" t="str">
        <f>'Σύνολο έργων  αναλυτικά'!C586</f>
        <v>Δ.Ε.Υ.Α ΖΑΚΥΝΘΙΩΝ</v>
      </c>
      <c r="D582" s="406">
        <f>'Σύνολο έργων  αναλυτικά'!D586</f>
        <v>0</v>
      </c>
      <c r="E582" s="408" t="str">
        <f>'Σύνολο έργων  αναλυτικά'!E586</f>
        <v>Αντικατάσταση κεντρικού αγωγού υδροδότησης Αγ. Λέοντας - Έξω Χώρα (Τμήμα 1)</v>
      </c>
      <c r="F582" s="407" t="str">
        <f>'Σύνολο έργων  αναλυτικά'!F586</f>
        <v xml:space="preserve">Ιονίων Νήσων </v>
      </c>
      <c r="G582" s="409">
        <f>'Σύνολο έργων  αναλυτικά'!G586</f>
        <v>390500</v>
      </c>
      <c r="H582" s="410">
        <f>'Σύνολο έργων  αναλυτικά'!H586</f>
        <v>0</v>
      </c>
      <c r="I582" s="411">
        <f>'Σύνολο έργων  αναλυτικά'!I586</f>
        <v>0</v>
      </c>
      <c r="J582" s="411">
        <f>'Σύνολο έργων  αναλυτικά'!J586</f>
        <v>390500</v>
      </c>
      <c r="K582" s="410">
        <f>'Σύνολο έργων  αναλυτικά'!K586</f>
        <v>0</v>
      </c>
      <c r="L582" s="410">
        <f>'Σύνολο έργων  αναλυτικά'!L586</f>
        <v>0</v>
      </c>
      <c r="M582" s="410">
        <f>'Σύνολο έργων  αναλυτικά'!M586</f>
        <v>0</v>
      </c>
      <c r="N582" s="410">
        <f>'Σύνολο έργων  αναλυτικά'!N586</f>
        <v>0</v>
      </c>
      <c r="O582" s="412">
        <f>'Σύνολο έργων  αναλυτικά'!O586</f>
        <v>0</v>
      </c>
      <c r="P582" s="410">
        <f>'Σύνολο έργων  αναλυτικά'!P586</f>
        <v>0</v>
      </c>
      <c r="Q582" s="413">
        <f>'Σύνολο έργων  αναλυτικά'!Q586</f>
        <v>0</v>
      </c>
      <c r="R582" s="413">
        <f>'Σύνολο έργων  αναλυτικά'!R586</f>
        <v>273350</v>
      </c>
      <c r="S582" s="424">
        <f t="shared" si="25"/>
        <v>390500</v>
      </c>
      <c r="T582" s="424">
        <f t="shared" si="26"/>
        <v>0</v>
      </c>
    </row>
    <row r="583" spans="1:20" s="6" customFormat="1" ht="40.5" customHeight="1" x14ac:dyDescent="0.25">
      <c r="A583" s="406">
        <f>'Σύνολο έργων  αναλυτικά'!A587</f>
        <v>581</v>
      </c>
      <c r="B583" s="407" t="str">
        <f>'Σύνολο έργων  αναλυτικά'!B587</f>
        <v>ΑΝΤΩΝΗΣ ΤΡΙΤΣΗΣ</v>
      </c>
      <c r="C583" s="408" t="str">
        <f>'Σύνολο έργων  αναλυτικά'!C587</f>
        <v>ΔΗΜΟΣ ΛΕΥΚΑΔΑΣ</v>
      </c>
      <c r="D583" s="406">
        <f>'Σύνολο έργων  αναλυτικά'!D587</f>
        <v>0</v>
      </c>
      <c r="E583" s="408" t="str">
        <f>'Σύνολο έργων  αναλυτικά'!E587</f>
        <v>Βελτίωση υποδομών ύδρευσης Δήμου Λευκάδας</v>
      </c>
      <c r="F583" s="407" t="str">
        <f>'Σύνολο έργων  αναλυτικά'!F587</f>
        <v xml:space="preserve">Ιονίων Νήσων </v>
      </c>
      <c r="G583" s="409">
        <f>'Σύνολο έργων  αναλυτικά'!G587</f>
        <v>1892000</v>
      </c>
      <c r="H583" s="410">
        <f>'Σύνολο έργων  αναλυτικά'!H587</f>
        <v>0</v>
      </c>
      <c r="I583" s="411">
        <f>'Σύνολο έργων  αναλυτικά'!I587</f>
        <v>0</v>
      </c>
      <c r="J583" s="411">
        <f>'Σύνολο έργων  αναλυτικά'!J587</f>
        <v>0</v>
      </c>
      <c r="K583" s="410">
        <f>'Σύνολο έργων  αναλυτικά'!K587</f>
        <v>0</v>
      </c>
      <c r="L583" s="410">
        <f>'Σύνολο έργων  αναλυτικά'!L587</f>
        <v>0</v>
      </c>
      <c r="M583" s="410">
        <f>'Σύνολο έργων  αναλυτικά'!M587</f>
        <v>1892000</v>
      </c>
      <c r="N583" s="410">
        <f>'Σύνολο έργων  αναλυτικά'!N587</f>
        <v>0</v>
      </c>
      <c r="O583" s="412">
        <f>'Σύνολο έργων  αναλυτικά'!O587</f>
        <v>0</v>
      </c>
      <c r="P583" s="410">
        <f>'Σύνολο έργων  αναλυτικά'!P587</f>
        <v>0</v>
      </c>
      <c r="Q583" s="413">
        <f>'Σύνολο έργων  αναλυτικά'!Q587</f>
        <v>0</v>
      </c>
      <c r="R583" s="413">
        <f>'Σύνολο έργων  αναλυτικά'!R587</f>
        <v>1324400</v>
      </c>
      <c r="S583" s="424">
        <f t="shared" si="25"/>
        <v>1892000</v>
      </c>
      <c r="T583" s="424">
        <f t="shared" si="26"/>
        <v>0</v>
      </c>
    </row>
    <row r="584" spans="1:20" s="6" customFormat="1" ht="40.5" customHeight="1" x14ac:dyDescent="0.25">
      <c r="A584" s="406">
        <f>'Σύνολο έργων  αναλυτικά'!A588</f>
        <v>582</v>
      </c>
      <c r="B584" s="407" t="str">
        <f>'Σύνολο έργων  αναλυτικά'!B588</f>
        <v>ΑΝΤΩΝΗΣ ΤΡΙΤΣΗΣ</v>
      </c>
      <c r="C584" s="408" t="str">
        <f>'Σύνολο έργων  αναλυτικά'!C588</f>
        <v>Δ.Ε.Υ.Α ΚΕΡΚΥΡΑΣ</v>
      </c>
      <c r="D584" s="406">
        <f>'Σύνολο έργων  αναλυτικά'!D588</f>
        <v>0</v>
      </c>
      <c r="E584" s="408" t="str">
        <f>'Σύνολο έργων  αναλυτικά'!E588</f>
        <v>Βελτίωση ύδερυσης Παρελίων Κέρκυρας</v>
      </c>
      <c r="F584" s="407" t="str">
        <f>'Σύνολο έργων  αναλυτικά'!F588</f>
        <v xml:space="preserve">Ιονίων Νήσων </v>
      </c>
      <c r="G584" s="409">
        <f>'Σύνολο έργων  αναλυτικά'!G588</f>
        <v>1782655.29</v>
      </c>
      <c r="H584" s="410">
        <f>'Σύνολο έργων  αναλυτικά'!H588</f>
        <v>0</v>
      </c>
      <c r="I584" s="411">
        <f>'Σύνολο έργων  αναλυτικά'!I588</f>
        <v>0</v>
      </c>
      <c r="J584" s="411">
        <f>'Σύνολο έργων  αναλυτικά'!J588</f>
        <v>0</v>
      </c>
      <c r="K584" s="410">
        <f>'Σύνολο έργων  αναλυτικά'!K588</f>
        <v>0</v>
      </c>
      <c r="L584" s="410">
        <f>'Σύνολο έργων  αναλυτικά'!L588</f>
        <v>0</v>
      </c>
      <c r="M584" s="410">
        <f>'Σύνολο έργων  αναλυτικά'!M588</f>
        <v>1782655.29</v>
      </c>
      <c r="N584" s="410">
        <f>'Σύνολο έργων  αναλυτικά'!N588</f>
        <v>0</v>
      </c>
      <c r="O584" s="412">
        <f>'Σύνολο έργων  αναλυτικά'!O588</f>
        <v>0</v>
      </c>
      <c r="P584" s="410">
        <f>'Σύνολο έργων  αναλυτικά'!P588</f>
        <v>0</v>
      </c>
      <c r="Q584" s="413">
        <f>'Σύνολο έργων  αναλυτικά'!Q588</f>
        <v>0</v>
      </c>
      <c r="R584" s="413">
        <f>'Σύνολο έργων  αναλυτικά'!R588</f>
        <v>1247858.703</v>
      </c>
      <c r="S584" s="424">
        <f t="shared" si="25"/>
        <v>1782655.29</v>
      </c>
      <c r="T584" s="424">
        <f t="shared" si="26"/>
        <v>0</v>
      </c>
    </row>
    <row r="585" spans="1:20" s="6" customFormat="1" ht="40.5" customHeight="1" x14ac:dyDescent="0.25">
      <c r="A585" s="406">
        <f>'Σύνολο έργων  αναλυτικά'!A589</f>
        <v>583</v>
      </c>
      <c r="B585" s="407" t="str">
        <f>'Σύνολο έργων  αναλυτικά'!B589</f>
        <v>ΑΝΤΩΝΗΣ ΤΡΙΤΣΗΣ</v>
      </c>
      <c r="C585" s="408" t="str">
        <f>'Σύνολο έργων  αναλυτικά'!C589</f>
        <v>Δ.Ε.Υ.Α ΚΙΛΚΙΣ</v>
      </c>
      <c r="D585" s="406">
        <f>'Σύνολο έργων  αναλυτικά'!D589</f>
        <v>0</v>
      </c>
      <c r="E585" s="408" t="str">
        <f>'Σύνολο έργων  αναλυτικά'!E589</f>
        <v>Εμβληματικά έργα ύδρευσης ΔΕΥΑ Κιλκίς</v>
      </c>
      <c r="F585" s="407" t="str">
        <f>'Σύνολο έργων  αναλυτικά'!F589</f>
        <v xml:space="preserve">Κεντρικής Μακεδονίας </v>
      </c>
      <c r="G585" s="409">
        <f>'Σύνολο έργων  αναλυτικά'!G589</f>
        <v>24862500</v>
      </c>
      <c r="H585" s="410">
        <f>'Σύνολο έργων  αναλυτικά'!H589</f>
        <v>0</v>
      </c>
      <c r="I585" s="411">
        <f>'Σύνολο έργων  αναλυτικά'!I589</f>
        <v>0</v>
      </c>
      <c r="J585" s="411">
        <f>'Σύνολο έργων  αναλυτικά'!J589</f>
        <v>24862500</v>
      </c>
      <c r="K585" s="410">
        <f>'Σύνολο έργων  αναλυτικά'!K589</f>
        <v>0</v>
      </c>
      <c r="L585" s="410">
        <f>'Σύνολο έργων  αναλυτικά'!L589</f>
        <v>0</v>
      </c>
      <c r="M585" s="410">
        <f>'Σύνολο έργων  αναλυτικά'!M589</f>
        <v>0</v>
      </c>
      <c r="N585" s="410">
        <f>'Σύνολο έργων  αναλυτικά'!N589</f>
        <v>0</v>
      </c>
      <c r="O585" s="412">
        <f>'Σύνολο έργων  αναλυτικά'!O589</f>
        <v>0</v>
      </c>
      <c r="P585" s="410">
        <f>'Σύνολο έργων  αναλυτικά'!P589</f>
        <v>0</v>
      </c>
      <c r="Q585" s="413">
        <f>'Σύνολο έργων  αναλυτικά'!Q589</f>
        <v>0</v>
      </c>
      <c r="R585" s="413">
        <f>'Σύνολο έργων  αναλυτικά'!R589</f>
        <v>17403750</v>
      </c>
      <c r="S585" s="424">
        <f t="shared" si="25"/>
        <v>24862500</v>
      </c>
      <c r="T585" s="424">
        <f t="shared" si="26"/>
        <v>0</v>
      </c>
    </row>
    <row r="586" spans="1:20" s="6" customFormat="1" ht="40.5" customHeight="1" x14ac:dyDescent="0.25">
      <c r="A586" s="406">
        <f>'Σύνολο έργων  αναλυτικά'!A590</f>
        <v>584</v>
      </c>
      <c r="B586" s="407" t="str">
        <f>'Σύνολο έργων  αναλυτικά'!B590</f>
        <v>ΑΝΤΩΝΗΣ ΤΡΙΤΣΗΣ</v>
      </c>
      <c r="C586" s="408" t="str">
        <f>'Σύνολο έργων  αναλυτικά'!C590</f>
        <v>Δ.Ε.Υ.Α ΧΑΛΚΗΔΟΝΟΣ</v>
      </c>
      <c r="D586" s="406">
        <f>'Σύνολο έργων  αναλυτικά'!D590</f>
        <v>0</v>
      </c>
      <c r="E586" s="408" t="str">
        <f>'Σύνολο έργων  αναλυτικά'!E590</f>
        <v>Αντικατάσταση δικτύου ύδρευσης οικισμού Κουφαλίων</v>
      </c>
      <c r="F586" s="407" t="str">
        <f>'Σύνολο έργων  αναλυτικά'!F590</f>
        <v xml:space="preserve">Κεντρικής Μακεδονίας </v>
      </c>
      <c r="G586" s="409">
        <f>'Σύνολο έργων  αναλυτικά'!G590</f>
        <v>2972024.97</v>
      </c>
      <c r="H586" s="410">
        <f>'Σύνολο έργων  αναλυτικά'!H590</f>
        <v>0</v>
      </c>
      <c r="I586" s="411">
        <f>'Σύνολο έργων  αναλυτικά'!I590</f>
        <v>0</v>
      </c>
      <c r="J586" s="411">
        <f>'Σύνολο έργων  αναλυτικά'!J590</f>
        <v>0</v>
      </c>
      <c r="K586" s="410">
        <f>'Σύνολο έργων  αναλυτικά'!K590</f>
        <v>0</v>
      </c>
      <c r="L586" s="410">
        <f>'Σύνολο έργων  αναλυτικά'!L590</f>
        <v>2972024.97</v>
      </c>
      <c r="M586" s="410">
        <f>'Σύνολο έργων  αναλυτικά'!M590</f>
        <v>0</v>
      </c>
      <c r="N586" s="410">
        <f>'Σύνολο έργων  αναλυτικά'!N590</f>
        <v>0</v>
      </c>
      <c r="O586" s="412">
        <f>'Σύνολο έργων  αναλυτικά'!O590</f>
        <v>0</v>
      </c>
      <c r="P586" s="410">
        <f>'Σύνολο έργων  αναλυτικά'!P590</f>
        <v>0</v>
      </c>
      <c r="Q586" s="413">
        <f>'Σύνολο έργων  αναλυτικά'!Q590</f>
        <v>0</v>
      </c>
      <c r="R586" s="413">
        <f>'Σύνολο έργων  αναλυτικά'!R590</f>
        <v>2080417.4790000001</v>
      </c>
      <c r="S586" s="424">
        <f t="shared" si="25"/>
        <v>2972024.97</v>
      </c>
      <c r="T586" s="424">
        <f t="shared" si="26"/>
        <v>0</v>
      </c>
    </row>
    <row r="587" spans="1:20" s="6" customFormat="1" ht="40.5" customHeight="1" x14ac:dyDescent="0.25">
      <c r="A587" s="406">
        <f>'Σύνολο έργων  αναλυτικά'!A591</f>
        <v>585</v>
      </c>
      <c r="B587" s="407" t="str">
        <f>'Σύνολο έργων  αναλυτικά'!B591</f>
        <v>ΑΝΤΩΝΗΣ ΤΡΙΤΣΗΣ</v>
      </c>
      <c r="C587" s="408" t="str">
        <f>'Σύνολο έργων  αναλυτικά'!C591</f>
        <v>Δ.Ε.Υ.Α ΩΡΑΙΟΚΑΣΤΡΟΥ</v>
      </c>
      <c r="D587" s="406">
        <f>'Σύνολο έργων  αναλυτικά'!D591</f>
        <v>0</v>
      </c>
      <c r="E587" s="408" t="str">
        <f>'Σύνολο έργων  αναλυτικά'!E591</f>
        <v>Αντικατάσταση δικτύων ύδρευσης οικισμών Λητής, Δρυμού και τμήματος Μελισσοχωρίου Διευρυμένου Δήμου Ωραιοκάστρου</v>
      </c>
      <c r="F587" s="407" t="str">
        <f>'Σύνολο έργων  αναλυτικά'!F591</f>
        <v xml:space="preserve">Κεντρικής Μακεδονίας </v>
      </c>
      <c r="G587" s="409">
        <f>'Σύνολο έργων  αναλυτικά'!G591</f>
        <v>2950000</v>
      </c>
      <c r="H587" s="410">
        <f>'Σύνολο έργων  αναλυτικά'!H591</f>
        <v>0</v>
      </c>
      <c r="I587" s="411">
        <f>'Σύνολο έργων  αναλυτικά'!I591</f>
        <v>0</v>
      </c>
      <c r="J587" s="411">
        <f>'Σύνολο έργων  αναλυτικά'!J591</f>
        <v>0</v>
      </c>
      <c r="K587" s="410">
        <f>'Σύνολο έργων  αναλυτικά'!K591</f>
        <v>0</v>
      </c>
      <c r="L587" s="410">
        <f>'Σύνολο έργων  αναλυτικά'!L591</f>
        <v>2950000</v>
      </c>
      <c r="M587" s="410">
        <f>'Σύνολο έργων  αναλυτικά'!M591</f>
        <v>0</v>
      </c>
      <c r="N587" s="410">
        <f>'Σύνολο έργων  αναλυτικά'!N591</f>
        <v>0</v>
      </c>
      <c r="O587" s="412">
        <f>'Σύνολο έργων  αναλυτικά'!O591</f>
        <v>0</v>
      </c>
      <c r="P587" s="410">
        <f>'Σύνολο έργων  αναλυτικά'!P591</f>
        <v>0</v>
      </c>
      <c r="Q587" s="413">
        <f>'Σύνολο έργων  αναλυτικά'!Q591</f>
        <v>0</v>
      </c>
      <c r="R587" s="413">
        <f>'Σύνολο έργων  αναλυτικά'!R591</f>
        <v>2064999.9999999998</v>
      </c>
      <c r="S587" s="424">
        <f t="shared" si="25"/>
        <v>2950000</v>
      </c>
      <c r="T587" s="424">
        <f t="shared" si="26"/>
        <v>0</v>
      </c>
    </row>
    <row r="588" spans="1:20" s="6" customFormat="1" ht="40.5" customHeight="1" x14ac:dyDescent="0.25">
      <c r="A588" s="406">
        <f>'Σύνολο έργων  αναλυτικά'!A592</f>
        <v>586</v>
      </c>
      <c r="B588" s="407" t="str">
        <f>'Σύνολο έργων  αναλυτικά'!B592</f>
        <v>ΑΝΤΩΝΗΣ ΤΡΙΤΣΗΣ</v>
      </c>
      <c r="C588" s="408" t="str">
        <f>'Σύνολο έργων  αναλυτικά'!C592</f>
        <v>Δ.Ε.Υ.Α ΕΔΕΣΣΑΣ</v>
      </c>
      <c r="D588" s="406">
        <f>'Σύνολο έργων  αναλυτικά'!D592</f>
        <v>0</v>
      </c>
      <c r="E588" s="408" t="str">
        <f>'Σύνολο έργων  αναλυτικά'!E592</f>
        <v>Κατασκευή Εξωτερικών Δικτύων Ύδρευσης στις Τ.Κ. Άγρα- Τ.Κ. Μεσημερίου</v>
      </c>
      <c r="F588" s="407" t="str">
        <f>'Σύνολο έργων  αναλυτικά'!F592</f>
        <v xml:space="preserve">Κεντρικής Μακεδονίας </v>
      </c>
      <c r="G588" s="409">
        <f>'Σύνολο έργων  αναλυτικά'!G592</f>
        <v>394308.94</v>
      </c>
      <c r="H588" s="410">
        <f>'Σύνολο έργων  αναλυτικά'!H592</f>
        <v>0</v>
      </c>
      <c r="I588" s="411">
        <f>'Σύνολο έργων  αναλυτικά'!I592</f>
        <v>0</v>
      </c>
      <c r="J588" s="411">
        <f>'Σύνολο έργων  αναλυτικά'!J592</f>
        <v>394308.94</v>
      </c>
      <c r="K588" s="410">
        <f>'Σύνολο έργων  αναλυτικά'!K592</f>
        <v>0</v>
      </c>
      <c r="L588" s="410">
        <f>'Σύνολο έργων  αναλυτικά'!L592</f>
        <v>0</v>
      </c>
      <c r="M588" s="410">
        <f>'Σύνολο έργων  αναλυτικά'!M592</f>
        <v>0</v>
      </c>
      <c r="N588" s="410">
        <f>'Σύνολο έργων  αναλυτικά'!N592</f>
        <v>0</v>
      </c>
      <c r="O588" s="412">
        <f>'Σύνολο έργων  αναλυτικά'!O592</f>
        <v>0</v>
      </c>
      <c r="P588" s="410">
        <f>'Σύνολο έργων  αναλυτικά'!P592</f>
        <v>0</v>
      </c>
      <c r="Q588" s="413">
        <f>'Σύνολο έργων  αναλυτικά'!Q592</f>
        <v>0</v>
      </c>
      <c r="R588" s="413">
        <f>'Σύνολο έργων  αναλυτικά'!R592</f>
        <v>276016.25799999997</v>
      </c>
      <c r="S588" s="424">
        <f t="shared" si="25"/>
        <v>394308.94</v>
      </c>
      <c r="T588" s="424">
        <f t="shared" si="26"/>
        <v>0</v>
      </c>
    </row>
    <row r="589" spans="1:20" s="6" customFormat="1" ht="40.5" customHeight="1" x14ac:dyDescent="0.25">
      <c r="A589" s="406">
        <f>'Σύνολο έργων  αναλυτικά'!A593</f>
        <v>587</v>
      </c>
      <c r="B589" s="407" t="str">
        <f>'Σύνολο έργων  αναλυτικά'!B593</f>
        <v>ΑΝΤΩΝΗΣ ΤΡΙΤΣΗΣ</v>
      </c>
      <c r="C589" s="408" t="str">
        <f>'Σύνολο έργων  αναλυτικά'!C593</f>
        <v>ΔΗΜΟΣ ΠΟΛΥΓΥΡΟΥ</v>
      </c>
      <c r="D589" s="406">
        <f>'Σύνολο έργων  αναλυτικά'!D593</f>
        <v>0</v>
      </c>
      <c r="E589" s="408" t="str">
        <f>'Σύνολο έργων  αναλυτικά'!E593</f>
        <v>Βελτίωση των υποδομών των δικτύων ύδρευσης του Δήμου Πολυγύρου</v>
      </c>
      <c r="F589" s="407" t="str">
        <f>'Σύνολο έργων  αναλυτικά'!F593</f>
        <v xml:space="preserve">Κεντρικής Μακεδονίας </v>
      </c>
      <c r="G589" s="409">
        <f>'Σύνολο έργων  αναλυτικά'!G593</f>
        <v>2902793.55</v>
      </c>
      <c r="H589" s="410">
        <f>'Σύνολο έργων  αναλυτικά'!H593</f>
        <v>0</v>
      </c>
      <c r="I589" s="411">
        <f>'Σύνολο έργων  αναλυτικά'!I593</f>
        <v>0</v>
      </c>
      <c r="J589" s="411">
        <f>'Σύνολο έργων  αναλυτικά'!J593</f>
        <v>0</v>
      </c>
      <c r="K589" s="410">
        <f>'Σύνολο έργων  αναλυτικά'!K593</f>
        <v>0</v>
      </c>
      <c r="L589" s="410">
        <f>'Σύνολο έργων  αναλυτικά'!L593</f>
        <v>2902793.55</v>
      </c>
      <c r="M589" s="410">
        <f>'Σύνολο έργων  αναλυτικά'!M593</f>
        <v>0</v>
      </c>
      <c r="N589" s="410">
        <f>'Σύνολο έργων  αναλυτικά'!N593</f>
        <v>0</v>
      </c>
      <c r="O589" s="412">
        <f>'Σύνολο έργων  αναλυτικά'!O593</f>
        <v>0</v>
      </c>
      <c r="P589" s="410">
        <f>'Σύνολο έργων  αναλυτικά'!P593</f>
        <v>0</v>
      </c>
      <c r="Q589" s="413">
        <f>'Σύνολο έργων  αναλυτικά'!Q593</f>
        <v>0</v>
      </c>
      <c r="R589" s="413">
        <f>'Σύνολο έργων  αναλυτικά'!R593</f>
        <v>2031955.4849999996</v>
      </c>
      <c r="S589" s="424">
        <f t="shared" si="25"/>
        <v>2902793.55</v>
      </c>
      <c r="T589" s="424">
        <f t="shared" si="26"/>
        <v>0</v>
      </c>
    </row>
    <row r="590" spans="1:20" s="6" customFormat="1" ht="40.5" customHeight="1" x14ac:dyDescent="0.25">
      <c r="A590" s="406">
        <f>'Σύνολο έργων  αναλυτικά'!A594</f>
        <v>588</v>
      </c>
      <c r="B590" s="407" t="str">
        <f>'Σύνολο έργων  αναλυτικά'!B594</f>
        <v>ΑΝΤΩΝΗΣ ΤΡΙΤΣΗΣ</v>
      </c>
      <c r="C590" s="408" t="str">
        <f>'Σύνολο έργων  αναλυτικά'!C594</f>
        <v>Δ.Ε.Υ.Α ΚΙΛΚΙΣ</v>
      </c>
      <c r="D590" s="406">
        <f>'Σύνολο έργων  αναλυτικά'!D594</f>
        <v>0</v>
      </c>
      <c r="E590" s="408" t="str">
        <f>'Σύνολο έργων  αναλυτικά'!E594</f>
        <v>Ύδρευση πολεοδομικού συγκροτήματος Κιλκίς - Διυλιστήριο</v>
      </c>
      <c r="F590" s="407" t="str">
        <f>'Σύνολο έργων  αναλυτικά'!F594</f>
        <v xml:space="preserve">Κεντρικής Μακεδονίας </v>
      </c>
      <c r="G590" s="409">
        <f>'Σύνολο έργων  αναλυτικά'!G594</f>
        <v>3000000</v>
      </c>
      <c r="H590" s="410">
        <f>'Σύνολο έργων  αναλυτικά'!H594</f>
        <v>0</v>
      </c>
      <c r="I590" s="411">
        <f>'Σύνολο έργων  αναλυτικά'!I594</f>
        <v>0</v>
      </c>
      <c r="J590" s="411">
        <f>'Σύνολο έργων  αναλυτικά'!J594</f>
        <v>0</v>
      </c>
      <c r="K590" s="410">
        <f>'Σύνολο έργων  αναλυτικά'!K594</f>
        <v>3000000</v>
      </c>
      <c r="L590" s="410">
        <f>'Σύνολο έργων  αναλυτικά'!L594</f>
        <v>0</v>
      </c>
      <c r="M590" s="410">
        <f>'Σύνολο έργων  αναλυτικά'!M594</f>
        <v>0</v>
      </c>
      <c r="N590" s="410">
        <f>'Σύνολο έργων  αναλυτικά'!N594</f>
        <v>0</v>
      </c>
      <c r="O590" s="412">
        <f>'Σύνολο έργων  αναλυτικά'!O594</f>
        <v>0</v>
      </c>
      <c r="P590" s="410">
        <f>'Σύνολο έργων  αναλυτικά'!P594</f>
        <v>0</v>
      </c>
      <c r="Q590" s="413">
        <f>'Σύνολο έργων  αναλυτικά'!Q594</f>
        <v>0</v>
      </c>
      <c r="R590" s="413">
        <f>'Σύνολο έργων  αναλυτικά'!R594</f>
        <v>2100000</v>
      </c>
      <c r="S590" s="424">
        <f t="shared" si="25"/>
        <v>3000000</v>
      </c>
      <c r="T590" s="424">
        <f t="shared" si="26"/>
        <v>0</v>
      </c>
    </row>
    <row r="591" spans="1:20" s="6" customFormat="1" ht="40.5" customHeight="1" x14ac:dyDescent="0.25">
      <c r="A591" s="406">
        <f>'Σύνολο έργων  αναλυτικά'!A595</f>
        <v>589</v>
      </c>
      <c r="B591" s="407" t="str">
        <f>'Σύνολο έργων  αναλυτικά'!B595</f>
        <v>ΑΝΤΩΝΗΣ ΤΡΙΤΣΗΣ</v>
      </c>
      <c r="C591" s="408" t="str">
        <f>'Σύνολο έργων  αναλυτικά'!C595</f>
        <v>Δ.Ε.Υ.Α ΑΒΔΗΡΩΝ (Βιστωνίδος)</v>
      </c>
      <c r="D591" s="406">
        <f>'Σύνολο έργων  αναλυτικά'!D595</f>
        <v>0</v>
      </c>
      <c r="E591" s="408" t="str">
        <f>'Σύνολο έργων  αναλυτικά'!E595</f>
        <v>Τοπικές παρεμβάσεις αντικατάστασης αγωγού ύδρευσης νοτίων διαμερισμάτων Δήμου Αβδήρων</v>
      </c>
      <c r="F591" s="407" t="str">
        <f>'Σύνολο έργων  αναλυτικά'!F595</f>
        <v>Ανατολικής Μακεδονίας, Θράκης</v>
      </c>
      <c r="G591" s="409">
        <f>'Σύνολο έργων  αναλυτικά'!G595</f>
        <v>2741935.48</v>
      </c>
      <c r="H591" s="410">
        <f>'Σύνολο έργων  αναλυτικά'!H595</f>
        <v>0</v>
      </c>
      <c r="I591" s="411">
        <f>'Σύνολο έργων  αναλυτικά'!I595</f>
        <v>0</v>
      </c>
      <c r="J591" s="411">
        <f>'Σύνολο έργων  αναλυτικά'!J595</f>
        <v>0</v>
      </c>
      <c r="K591" s="410">
        <f>'Σύνολο έργων  αναλυτικά'!K595</f>
        <v>0</v>
      </c>
      <c r="L591" s="410">
        <f>'Σύνολο έργων  αναλυτικά'!L595</f>
        <v>2741935.48</v>
      </c>
      <c r="M591" s="410">
        <f>'Σύνολο έργων  αναλυτικά'!M595</f>
        <v>0</v>
      </c>
      <c r="N591" s="410">
        <f>'Σύνολο έργων  αναλυτικά'!N595</f>
        <v>0</v>
      </c>
      <c r="O591" s="412">
        <f>'Σύνολο έργων  αναλυτικά'!O595</f>
        <v>0</v>
      </c>
      <c r="P591" s="410">
        <f>'Σύνολο έργων  αναλυτικά'!P595</f>
        <v>0</v>
      </c>
      <c r="Q591" s="413">
        <f>'Σύνολο έργων  αναλυτικά'!Q595</f>
        <v>0</v>
      </c>
      <c r="R591" s="413">
        <f>'Σύνολο έργων  αναλυτικά'!R595</f>
        <v>1919354.8359999999</v>
      </c>
      <c r="S591" s="424">
        <f t="shared" si="25"/>
        <v>2741935.48</v>
      </c>
      <c r="T591" s="424">
        <f t="shared" si="26"/>
        <v>0</v>
      </c>
    </row>
    <row r="592" spans="1:20" s="6" customFormat="1" ht="40.5" customHeight="1" x14ac:dyDescent="0.25">
      <c r="A592" s="406">
        <f>'Σύνολο έργων  αναλυτικά'!A596</f>
        <v>590</v>
      </c>
      <c r="B592" s="407" t="str">
        <f>'Σύνολο έργων  αναλυτικά'!B596</f>
        <v>ΑΝΤΩΝΗΣ ΤΡΙΤΣΗΣ</v>
      </c>
      <c r="C592" s="408" t="str">
        <f>'Σύνολο έργων  αναλυτικά'!C596</f>
        <v>Δ.Ε.Υ.Α ΛΑΓΚΑΔΑ</v>
      </c>
      <c r="D592" s="406">
        <f>'Σύνολο έργων  αναλυτικά'!D596</f>
        <v>0</v>
      </c>
      <c r="E592" s="408" t="str">
        <f>'Σύνολο έργων  αναλυτικά'!E596</f>
        <v>Προμήθεια και εγκατάσταση συστήματος ελέγχου διαρροών, εξοικονόμηση νερού και ενέργειας στα υφιστάμενα δίκτυα μεταφοράς και διανομής νερού της δημοτικής ενότητας Λαγκαδά Δήμου Λαγκαδά</v>
      </c>
      <c r="F592" s="407" t="str">
        <f>'Σύνολο έργων  αναλυτικά'!F596</f>
        <v xml:space="preserve">Κεντρικής Μακεδονίας </v>
      </c>
      <c r="G592" s="409">
        <f>'Σύνολο έργων  αναλυτικά'!G596</f>
        <v>1362005</v>
      </c>
      <c r="H592" s="410">
        <f>'Σύνολο έργων  αναλυτικά'!H596</f>
        <v>0</v>
      </c>
      <c r="I592" s="411">
        <f>'Σύνολο έργων  αναλυτικά'!I596</f>
        <v>0</v>
      </c>
      <c r="J592" s="411">
        <f>'Σύνολο έργων  αναλυτικά'!J596</f>
        <v>0</v>
      </c>
      <c r="K592" s="410">
        <f>'Σύνολο έργων  αναλυτικά'!K596</f>
        <v>0</v>
      </c>
      <c r="L592" s="410">
        <f>'Σύνολο έργων  αναλυτικά'!L596</f>
        <v>0</v>
      </c>
      <c r="M592" s="410">
        <f>'Σύνολο έργων  αναλυτικά'!M596</f>
        <v>1362005</v>
      </c>
      <c r="N592" s="410">
        <f>'Σύνολο έργων  αναλυτικά'!N596</f>
        <v>0</v>
      </c>
      <c r="O592" s="412">
        <f>'Σύνολο έργων  αναλυτικά'!O596</f>
        <v>0</v>
      </c>
      <c r="P592" s="410">
        <f>'Σύνολο έργων  αναλυτικά'!P596</f>
        <v>0</v>
      </c>
      <c r="Q592" s="413">
        <f>'Σύνολο έργων  αναλυτικά'!Q596</f>
        <v>0</v>
      </c>
      <c r="R592" s="413">
        <f>'Σύνολο έργων  αναλυτικά'!R596</f>
        <v>953403.49999999988</v>
      </c>
      <c r="S592" s="424">
        <f t="shared" si="25"/>
        <v>1362005</v>
      </c>
      <c r="T592" s="424">
        <f t="shared" si="26"/>
        <v>0</v>
      </c>
    </row>
    <row r="593" spans="1:20" s="6" customFormat="1" ht="40.5" customHeight="1" x14ac:dyDescent="0.25">
      <c r="A593" s="406">
        <f>'Σύνολο έργων  αναλυτικά'!A597</f>
        <v>591</v>
      </c>
      <c r="B593" s="407" t="str">
        <f>'Σύνολο έργων  αναλυτικά'!B597</f>
        <v>ΑΝΤΩΝΗΣ ΤΡΙΤΣΗΣ</v>
      </c>
      <c r="C593" s="408" t="str">
        <f>'Σύνολο έργων  αναλυτικά'!C597</f>
        <v>ΔΗΜΟΣ ΚΑΣΣΑΝΔΡΑΣ</v>
      </c>
      <c r="D593" s="406">
        <f>'Σύνολο έργων  αναλυτικά'!D597</f>
        <v>0</v>
      </c>
      <c r="E593" s="408" t="str">
        <f>'Σύνολο έργων  αναλυτικά'!E597</f>
        <v>Βελτίωση των υποδομών των δικτύων ύδρευσης του Δήμου Κασσάνδρας</v>
      </c>
      <c r="F593" s="407" t="str">
        <f>'Σύνολο έργων  αναλυτικά'!F597</f>
        <v xml:space="preserve">Κεντρικής Μακεδονίας </v>
      </c>
      <c r="G593" s="409">
        <f>'Σύνολο έργων  αναλυτικά'!G597</f>
        <v>3000000</v>
      </c>
      <c r="H593" s="410">
        <f>'Σύνολο έργων  αναλυτικά'!H597</f>
        <v>0</v>
      </c>
      <c r="I593" s="411">
        <f>'Σύνολο έργων  αναλυτικά'!I597</f>
        <v>0</v>
      </c>
      <c r="J593" s="411">
        <f>'Σύνολο έργων  αναλυτικά'!J597</f>
        <v>0</v>
      </c>
      <c r="K593" s="410">
        <f>'Σύνολο έργων  αναλυτικά'!K597</f>
        <v>0</v>
      </c>
      <c r="L593" s="410">
        <f>'Σύνολο έργων  αναλυτικά'!L597</f>
        <v>3000000</v>
      </c>
      <c r="M593" s="410">
        <f>'Σύνολο έργων  αναλυτικά'!M597</f>
        <v>0</v>
      </c>
      <c r="N593" s="410">
        <f>'Σύνολο έργων  αναλυτικά'!N597</f>
        <v>0</v>
      </c>
      <c r="O593" s="412">
        <f>'Σύνολο έργων  αναλυτικά'!O597</f>
        <v>0</v>
      </c>
      <c r="P593" s="410">
        <f>'Σύνολο έργων  αναλυτικά'!P597</f>
        <v>0</v>
      </c>
      <c r="Q593" s="413">
        <f>'Σύνολο έργων  αναλυτικά'!Q597</f>
        <v>0</v>
      </c>
      <c r="R593" s="413">
        <f>'Σύνολο έργων  αναλυτικά'!R597</f>
        <v>2100000</v>
      </c>
      <c r="S593" s="424">
        <f t="shared" si="25"/>
        <v>3000000</v>
      </c>
      <c r="T593" s="424">
        <f t="shared" si="26"/>
        <v>0</v>
      </c>
    </row>
    <row r="594" spans="1:20" s="6" customFormat="1" ht="40.5" customHeight="1" x14ac:dyDescent="0.25">
      <c r="A594" s="406">
        <f>'Σύνολο έργων  αναλυτικά'!A598</f>
        <v>592</v>
      </c>
      <c r="B594" s="407" t="str">
        <f>'Σύνολο έργων  αναλυτικά'!B598</f>
        <v>ΑΝΤΩΝΗΣ ΤΡΙΤΣΗΣ</v>
      </c>
      <c r="C594" s="408" t="str">
        <f>'Σύνολο έργων  αναλυτικά'!C598</f>
        <v>ΔΗΜΟΣ ΝΕΑΣ ΖΙΧΝΗΣ</v>
      </c>
      <c r="D594" s="406">
        <f>'Σύνολο έργων  αναλυτικά'!D598</f>
        <v>0</v>
      </c>
      <c r="E594" s="408" t="str">
        <f>'Σύνολο έργων  αναλυτικά'!E598</f>
        <v>Εκσυγχρονισμός, βελτιστοποίηση και έλεγχος διαρροών δικτύων ύδρευσης Δήμου Ν. Ζίχνης</v>
      </c>
      <c r="F594" s="407" t="str">
        <f>'Σύνολο έργων  αναλυτικά'!F598</f>
        <v xml:space="preserve">Κεντρικής Μακεδονίας </v>
      </c>
      <c r="G594" s="409">
        <f>'Σύνολο έργων  αναλυτικά'!G598</f>
        <v>2258712.5499999998</v>
      </c>
      <c r="H594" s="410">
        <f>'Σύνολο έργων  αναλυτικά'!H598</f>
        <v>0</v>
      </c>
      <c r="I594" s="411">
        <f>'Σύνολο έργων  αναλυτικά'!I598</f>
        <v>0</v>
      </c>
      <c r="J594" s="411">
        <f>'Σύνολο έργων  αναλυτικά'!J598</f>
        <v>0</v>
      </c>
      <c r="K594" s="410">
        <f>'Σύνολο έργων  αναλυτικά'!K598</f>
        <v>0</v>
      </c>
      <c r="L594" s="410">
        <f>'Σύνολο έργων  αναλυτικά'!L598</f>
        <v>0</v>
      </c>
      <c r="M594" s="410">
        <f>'Σύνολο έργων  αναλυτικά'!M598</f>
        <v>2258712.5499999998</v>
      </c>
      <c r="N594" s="410">
        <f>'Σύνολο έργων  αναλυτικά'!N598</f>
        <v>0</v>
      </c>
      <c r="O594" s="412">
        <f>'Σύνολο έργων  αναλυτικά'!O598</f>
        <v>0</v>
      </c>
      <c r="P594" s="410">
        <f>'Σύνολο έργων  αναλυτικά'!P598</f>
        <v>0</v>
      </c>
      <c r="Q594" s="413">
        <f>'Σύνολο έργων  αναλυτικά'!Q598</f>
        <v>0</v>
      </c>
      <c r="R594" s="413">
        <f>'Σύνολο έργων  αναλυτικά'!R598</f>
        <v>1581098.7849999997</v>
      </c>
      <c r="S594" s="424">
        <f t="shared" si="25"/>
        <v>2258712.5499999998</v>
      </c>
      <c r="T594" s="424">
        <f t="shared" si="26"/>
        <v>0</v>
      </c>
    </row>
    <row r="595" spans="1:20" s="6" customFormat="1" ht="40.5" customHeight="1" x14ac:dyDescent="0.25">
      <c r="A595" s="406">
        <f>'Σύνολο έργων  αναλυτικά'!A599</f>
        <v>593</v>
      </c>
      <c r="B595" s="407" t="str">
        <f>'Σύνολο έργων  αναλυτικά'!B599</f>
        <v>ΑΝΤΩΝΗΣ ΤΡΙΤΣΗΣ</v>
      </c>
      <c r="C595" s="408" t="str">
        <f>'Σύνολο έργων  αναλυτικά'!C599</f>
        <v>ΔΗΜΟΣ ΑΜΦΙΠΟΛΗΣ</v>
      </c>
      <c r="D595" s="406">
        <f>'Σύνολο έργων  αναλυτικά'!D599</f>
        <v>0</v>
      </c>
      <c r="E595" s="408" t="str">
        <f>'Σύνολο έργων  αναλυτικά'!E599</f>
        <v>Ύδρευση Κρηνίδας</v>
      </c>
      <c r="F595" s="407" t="str">
        <f>'Σύνολο έργων  αναλυτικά'!F599</f>
        <v xml:space="preserve">Κεντρικής Μακεδονίας </v>
      </c>
      <c r="G595" s="409">
        <f>'Σύνολο έργων  αναλυτικά'!G599</f>
        <v>1269796.99</v>
      </c>
      <c r="H595" s="410">
        <f>'Σύνολο έργων  αναλυτικά'!H599</f>
        <v>0</v>
      </c>
      <c r="I595" s="411">
        <f>'Σύνολο έργων  αναλυτικά'!I599</f>
        <v>0</v>
      </c>
      <c r="J595" s="411">
        <f>'Σύνολο έργων  αναλυτικά'!J599</f>
        <v>1269796.99</v>
      </c>
      <c r="K595" s="410">
        <f>'Σύνολο έργων  αναλυτικά'!K599</f>
        <v>0</v>
      </c>
      <c r="L595" s="410">
        <f>'Σύνολο έργων  αναλυτικά'!L599</f>
        <v>0</v>
      </c>
      <c r="M595" s="410">
        <f>'Σύνολο έργων  αναλυτικά'!M599</f>
        <v>0</v>
      </c>
      <c r="N595" s="410">
        <f>'Σύνολο έργων  αναλυτικά'!N599</f>
        <v>0</v>
      </c>
      <c r="O595" s="412">
        <f>'Σύνολο έργων  αναλυτικά'!O599</f>
        <v>0</v>
      </c>
      <c r="P595" s="410">
        <f>'Σύνολο έργων  αναλυτικά'!P599</f>
        <v>0</v>
      </c>
      <c r="Q595" s="413">
        <f>'Σύνολο έργων  αναλυτικά'!Q599</f>
        <v>0</v>
      </c>
      <c r="R595" s="413">
        <f>'Σύνολο έργων  αναλυτικά'!R599</f>
        <v>888857.89299999992</v>
      </c>
      <c r="S595" s="424">
        <f t="shared" si="25"/>
        <v>1269796.99</v>
      </c>
      <c r="T595" s="424">
        <f t="shared" si="26"/>
        <v>0</v>
      </c>
    </row>
    <row r="596" spans="1:20" s="6" customFormat="1" ht="40.5" customHeight="1" x14ac:dyDescent="0.25">
      <c r="A596" s="406">
        <f>'Σύνολο έργων  αναλυτικά'!A600</f>
        <v>594</v>
      </c>
      <c r="B596" s="407" t="str">
        <f>'Σύνολο έργων  αναλυτικά'!B600</f>
        <v>ΑΝΤΩΝΗΣ ΤΡΙΤΣΗΣ</v>
      </c>
      <c r="C596" s="408" t="str">
        <f>'Σύνολο έργων  αναλυτικά'!C600</f>
        <v>Δ.Ε.Υ.Α ΑΛΜΩΠΙΑΣ</v>
      </c>
      <c r="D596" s="406">
        <f>'Σύνολο έργων  αναλυτικά'!D600</f>
        <v>0</v>
      </c>
      <c r="E596" s="408" t="str">
        <f>'Σύνολο έργων  αναλυτικά'!E600</f>
        <v>Βελτίωση των υποδομών των δικτύων ύδρευσης της ΔΕΥΑ Αλμωπίας</v>
      </c>
      <c r="F596" s="407" t="str">
        <f>'Σύνολο έργων  αναλυτικά'!F600</f>
        <v xml:space="preserve">Κεντρικής Μακεδονίας </v>
      </c>
      <c r="G596" s="409">
        <f>'Σύνολο έργων  αναλυτικά'!G600</f>
        <v>2707926.18</v>
      </c>
      <c r="H596" s="410">
        <f>'Σύνολο έργων  αναλυτικά'!H600</f>
        <v>0</v>
      </c>
      <c r="I596" s="411">
        <f>'Σύνολο έργων  αναλυτικά'!I600</f>
        <v>0</v>
      </c>
      <c r="J596" s="411">
        <f>'Σύνολο έργων  αναλυτικά'!J600</f>
        <v>0</v>
      </c>
      <c r="K596" s="410">
        <f>'Σύνολο έργων  αναλυτικά'!K600</f>
        <v>0</v>
      </c>
      <c r="L596" s="410">
        <f>'Σύνολο έργων  αναλυτικά'!L600</f>
        <v>2707926.18</v>
      </c>
      <c r="M596" s="410">
        <f>'Σύνολο έργων  αναλυτικά'!M600</f>
        <v>0</v>
      </c>
      <c r="N596" s="410">
        <f>'Σύνολο έργων  αναλυτικά'!N600</f>
        <v>0</v>
      </c>
      <c r="O596" s="412">
        <f>'Σύνολο έργων  αναλυτικά'!O600</f>
        <v>0</v>
      </c>
      <c r="P596" s="410">
        <f>'Σύνολο έργων  αναλυτικά'!P600</f>
        <v>0</v>
      </c>
      <c r="Q596" s="413">
        <f>'Σύνολο έργων  αναλυτικά'!Q600</f>
        <v>0</v>
      </c>
      <c r="R596" s="413">
        <f>'Σύνολο έργων  αναλυτικά'!R600</f>
        <v>1895548.3259999999</v>
      </c>
      <c r="S596" s="424">
        <f t="shared" si="25"/>
        <v>2707926.18</v>
      </c>
      <c r="T596" s="424">
        <f t="shared" si="26"/>
        <v>0</v>
      </c>
    </row>
    <row r="597" spans="1:20" s="6" customFormat="1" ht="40.5" customHeight="1" x14ac:dyDescent="0.25">
      <c r="A597" s="406">
        <f>'Σύνολο έργων  αναλυτικά'!A601</f>
        <v>595</v>
      </c>
      <c r="B597" s="407" t="str">
        <f>'Σύνολο έργων  αναλυτικά'!B601</f>
        <v>ΑΝΤΩΝΗΣ ΤΡΙΤΣΗΣ</v>
      </c>
      <c r="C597" s="408" t="str">
        <f>'Σύνολο έργων  αναλυτικά'!C601</f>
        <v>ΔΗΜΟΣ ΔΙΟΥ-ΟΛΥΜΠΟΥ</v>
      </c>
      <c r="D597" s="406">
        <f>'Σύνολο έργων  αναλυτικά'!D601</f>
        <v>0</v>
      </c>
      <c r="E597" s="408" t="str">
        <f>'Σύνολο έργων  αναλυτικά'!E601</f>
        <v>Αναβάθμιση Διυλιστηρίου Λιτόχωρου</v>
      </c>
      <c r="F597" s="407" t="str">
        <f>'Σύνολο έργων  αναλυτικά'!F601</f>
        <v xml:space="preserve">Κεντρικής Μακεδονίας </v>
      </c>
      <c r="G597" s="409">
        <f>'Σύνολο έργων  αναλυτικά'!G601</f>
        <v>508708.08</v>
      </c>
      <c r="H597" s="410">
        <f>'Σύνολο έργων  αναλυτικά'!H601</f>
        <v>0</v>
      </c>
      <c r="I597" s="411">
        <f>'Σύνολο έργων  αναλυτικά'!I601</f>
        <v>0</v>
      </c>
      <c r="J597" s="411">
        <f>'Σύνολο έργων  αναλυτικά'!J601</f>
        <v>0</v>
      </c>
      <c r="K597" s="410">
        <f>'Σύνολο έργων  αναλυτικά'!K601</f>
        <v>508708.08</v>
      </c>
      <c r="L597" s="410">
        <f>'Σύνολο έργων  αναλυτικά'!L601</f>
        <v>0</v>
      </c>
      <c r="M597" s="410">
        <f>'Σύνολο έργων  αναλυτικά'!M601</f>
        <v>0</v>
      </c>
      <c r="N597" s="410">
        <f>'Σύνολο έργων  αναλυτικά'!N601</f>
        <v>0</v>
      </c>
      <c r="O597" s="412">
        <f>'Σύνολο έργων  αναλυτικά'!O601</f>
        <v>0</v>
      </c>
      <c r="P597" s="410">
        <f>'Σύνολο έργων  αναλυτικά'!P601</f>
        <v>0</v>
      </c>
      <c r="Q597" s="413">
        <f>'Σύνολο έργων  αναλυτικά'!Q601</f>
        <v>0</v>
      </c>
      <c r="R597" s="413">
        <f>'Σύνολο έργων  αναλυτικά'!R601</f>
        <v>356095.65600000002</v>
      </c>
      <c r="S597" s="424">
        <f t="shared" si="25"/>
        <v>508708.08</v>
      </c>
      <c r="T597" s="424">
        <f t="shared" si="26"/>
        <v>0</v>
      </c>
    </row>
    <row r="598" spans="1:20" s="6" customFormat="1" ht="40.5" customHeight="1" x14ac:dyDescent="0.25">
      <c r="A598" s="406">
        <f>'Σύνολο έργων  αναλυτικά'!A602</f>
        <v>596</v>
      </c>
      <c r="B598" s="407" t="str">
        <f>'Σύνολο έργων  αναλυτικά'!B602</f>
        <v>ΑΝΤΩΝΗΣ ΤΡΙΤΣΗΣ</v>
      </c>
      <c r="C598" s="408" t="str">
        <f>'Σύνολο έργων  αναλυτικά'!C602</f>
        <v>Δ.Ε.Υ.Α ΣΙΝΤΙΚΗΣ</v>
      </c>
      <c r="D598" s="406">
        <f>'Σύνολο έργων  αναλυτικά'!D602</f>
        <v>0</v>
      </c>
      <c r="E598" s="408" t="str">
        <f>'Σύνολο έργων  αναλυτικά'!E602</f>
        <v>Αντικατάσταση τμημάτων δικτύων ύδρευσης σε οικισμούς του Δήμου Σιντικής - Βελτίωση εγκαταστάσεων ύδρευσης τηλεμετρίας και έλεγχος διαρροών</v>
      </c>
      <c r="F598" s="407" t="str">
        <f>'Σύνολο έργων  αναλυτικά'!F602</f>
        <v xml:space="preserve">Κεντρικής Μακεδονίας </v>
      </c>
      <c r="G598" s="409">
        <f>'Σύνολο έργων  αναλυτικά'!G602</f>
        <v>2999758</v>
      </c>
      <c r="H598" s="410">
        <f>'Σύνολο έργων  αναλυτικά'!H602</f>
        <v>0</v>
      </c>
      <c r="I598" s="411">
        <f>'Σύνολο έργων  αναλυτικά'!I602</f>
        <v>0</v>
      </c>
      <c r="J598" s="411">
        <f>'Σύνολο έργων  αναλυτικά'!J602</f>
        <v>0</v>
      </c>
      <c r="K598" s="410">
        <f>'Σύνολο έργων  αναλυτικά'!K602</f>
        <v>0</v>
      </c>
      <c r="L598" s="410">
        <f>'Σύνολο έργων  αναλυτικά'!L602</f>
        <v>2999758</v>
      </c>
      <c r="M598" s="410">
        <f>'Σύνολο έργων  αναλυτικά'!M602</f>
        <v>0</v>
      </c>
      <c r="N598" s="410">
        <f>'Σύνολο έργων  αναλυτικά'!N602</f>
        <v>0</v>
      </c>
      <c r="O598" s="412">
        <f>'Σύνολο έργων  αναλυτικά'!O602</f>
        <v>0</v>
      </c>
      <c r="P598" s="410">
        <f>'Σύνολο έργων  αναλυτικά'!P602</f>
        <v>0</v>
      </c>
      <c r="Q598" s="413">
        <f>'Σύνολο έργων  αναλυτικά'!Q602</f>
        <v>0</v>
      </c>
      <c r="R598" s="413">
        <f>'Σύνολο έργων  αναλυτικά'!R602</f>
        <v>2099830.6</v>
      </c>
      <c r="S598" s="424">
        <f t="shared" si="25"/>
        <v>2999758</v>
      </c>
      <c r="T598" s="424">
        <f t="shared" si="26"/>
        <v>0</v>
      </c>
    </row>
    <row r="599" spans="1:20" s="6" customFormat="1" ht="40.5" customHeight="1" x14ac:dyDescent="0.25">
      <c r="A599" s="406">
        <f>'Σύνολο έργων  αναλυτικά'!A603</f>
        <v>597</v>
      </c>
      <c r="B599" s="407" t="str">
        <f>'Σύνολο έργων  αναλυτικά'!B603</f>
        <v>ΑΝΤΩΝΗΣ ΤΡΙΤΣΗΣ</v>
      </c>
      <c r="C599" s="408" t="str">
        <f>'Σύνολο έργων  αναλυτικά'!C603</f>
        <v>Δ.Ε.Υ.Α ΝΑΟΥΣΑΣ</v>
      </c>
      <c r="D599" s="406">
        <f>'Σύνολο έργων  αναλυτικά'!D603</f>
        <v>0</v>
      </c>
      <c r="E599" s="408" t="str">
        <f>'Σύνολο έργων  αναλυτικά'!E603</f>
        <v>Μονάδα πρωτοβάθμιας επεξεργασίας νερού</v>
      </c>
      <c r="F599" s="407" t="str">
        <f>'Σύνολο έργων  αναλυτικά'!F603</f>
        <v xml:space="preserve">Κεντρικής Μακεδονίας </v>
      </c>
      <c r="G599" s="409">
        <f>'Σύνολο έργων  αναλυτικά'!G603</f>
        <v>2231731.12</v>
      </c>
      <c r="H599" s="410">
        <f>'Σύνολο έργων  αναλυτικά'!H603</f>
        <v>0</v>
      </c>
      <c r="I599" s="411">
        <f>'Σύνολο έργων  αναλυτικά'!I603</f>
        <v>0</v>
      </c>
      <c r="J599" s="411">
        <f>'Σύνολο έργων  αναλυτικά'!J603</f>
        <v>0</v>
      </c>
      <c r="K599" s="410">
        <f>'Σύνολο έργων  αναλυτικά'!K603</f>
        <v>2231731.12</v>
      </c>
      <c r="L599" s="410">
        <f>'Σύνολο έργων  αναλυτικά'!L603</f>
        <v>0</v>
      </c>
      <c r="M599" s="410">
        <f>'Σύνολο έργων  αναλυτικά'!M603</f>
        <v>0</v>
      </c>
      <c r="N599" s="410">
        <f>'Σύνολο έργων  αναλυτικά'!N603</f>
        <v>0</v>
      </c>
      <c r="O599" s="412">
        <f>'Σύνολο έργων  αναλυτικά'!O603</f>
        <v>0</v>
      </c>
      <c r="P599" s="410">
        <f>'Σύνολο έργων  αναλυτικά'!P603</f>
        <v>0</v>
      </c>
      <c r="Q599" s="413">
        <f>'Σύνολο έργων  αναλυτικά'!Q603</f>
        <v>0</v>
      </c>
      <c r="R599" s="413">
        <f>'Σύνολο έργων  αναλυτικά'!R603</f>
        <v>1562211.784</v>
      </c>
      <c r="S599" s="424">
        <f t="shared" si="25"/>
        <v>2231731.12</v>
      </c>
      <c r="T599" s="424">
        <f t="shared" si="26"/>
        <v>0</v>
      </c>
    </row>
    <row r="600" spans="1:20" s="6" customFormat="1" ht="40.5" customHeight="1" x14ac:dyDescent="0.25">
      <c r="A600" s="406">
        <f>'Σύνολο έργων  αναλυτικά'!A604</f>
        <v>598</v>
      </c>
      <c r="B600" s="407" t="str">
        <f>'Σύνολο έργων  αναλυτικά'!B604</f>
        <v>ΑΝΤΩΝΗΣ ΤΡΙΤΣΗΣ</v>
      </c>
      <c r="C600" s="408" t="str">
        <f>'Σύνολο έργων  αναλυτικά'!C604</f>
        <v>Δ.Ε.Υ.Α ΠΑΙΟΝΙΑΣ</v>
      </c>
      <c r="D600" s="406">
        <f>'Σύνολο έργων  αναλυτικά'!D604</f>
        <v>0</v>
      </c>
      <c r="E600" s="408" t="str">
        <f>'Σύνολο έργων  αναλυτικά'!E604</f>
        <v>Υδροδότηση πρώην Δήμων Πολυκάστρου – Αξιούπολης από πηγές Πάικου</v>
      </c>
      <c r="F600" s="407" t="str">
        <f>'Σύνολο έργων  αναλυτικά'!F604</f>
        <v xml:space="preserve">Κεντρικής Μακεδονίας </v>
      </c>
      <c r="G600" s="409">
        <f>'Σύνολο έργων  αναλυτικά'!G604</f>
        <v>3000000</v>
      </c>
      <c r="H600" s="410">
        <f>'Σύνολο έργων  αναλυτικά'!H604</f>
        <v>0</v>
      </c>
      <c r="I600" s="411">
        <f>'Σύνολο έργων  αναλυτικά'!I604</f>
        <v>0</v>
      </c>
      <c r="J600" s="411">
        <f>'Σύνολο έργων  αναλυτικά'!J604</f>
        <v>3000000</v>
      </c>
      <c r="K600" s="410">
        <f>'Σύνολο έργων  αναλυτικά'!K604</f>
        <v>0</v>
      </c>
      <c r="L600" s="410">
        <f>'Σύνολο έργων  αναλυτικά'!L604</f>
        <v>0</v>
      </c>
      <c r="M600" s="410">
        <f>'Σύνολο έργων  αναλυτικά'!M604</f>
        <v>0</v>
      </c>
      <c r="N600" s="410">
        <f>'Σύνολο έργων  αναλυτικά'!N604</f>
        <v>0</v>
      </c>
      <c r="O600" s="412">
        <f>'Σύνολο έργων  αναλυτικά'!O604</f>
        <v>0</v>
      </c>
      <c r="P600" s="410">
        <f>'Σύνολο έργων  αναλυτικά'!P604</f>
        <v>0</v>
      </c>
      <c r="Q600" s="413">
        <f>'Σύνολο έργων  αναλυτικά'!Q604</f>
        <v>0</v>
      </c>
      <c r="R600" s="413">
        <f>'Σύνολο έργων  αναλυτικά'!R604</f>
        <v>2100000</v>
      </c>
      <c r="S600" s="424">
        <f t="shared" si="25"/>
        <v>3000000</v>
      </c>
      <c r="T600" s="424">
        <f t="shared" si="26"/>
        <v>0</v>
      </c>
    </row>
    <row r="601" spans="1:20" s="6" customFormat="1" ht="40.5" customHeight="1" x14ac:dyDescent="0.25">
      <c r="A601" s="406">
        <f>'Σύνολο έργων  αναλυτικά'!A605</f>
        <v>599</v>
      </c>
      <c r="B601" s="407" t="str">
        <f>'Σύνολο έργων  αναλυτικά'!B605</f>
        <v>ΑΝΤΩΝΗΣ ΤΡΙΤΣΗΣ</v>
      </c>
      <c r="C601" s="408" t="str">
        <f>'Σύνολο έργων  αναλυτικά'!C605</f>
        <v>Δ.Ε.Υ.Α ΒΟΛΒΗΣ (Αγ. Γεωργίου)</v>
      </c>
      <c r="D601" s="406">
        <f>'Σύνολο έργων  αναλυτικά'!D605</f>
        <v>0</v>
      </c>
      <c r="E601" s="408" t="str">
        <f>'Σύνολο έργων  αναλυτικά'!E605</f>
        <v>Κατασκευή εξωτερικών αγωγών ύδρευσης και εξωτερικών υδραγωγείων δημοτικών ενοτήτων Μαδύτου και Απολλωνίας του Δήμου Βόλβης</v>
      </c>
      <c r="F601" s="407" t="str">
        <f>'Σύνολο έργων  αναλυτικά'!F605</f>
        <v xml:space="preserve">Κεντρικής Μακεδονίας </v>
      </c>
      <c r="G601" s="409">
        <f>'Σύνολο έργων  αναλυτικά'!G605</f>
        <v>2749000</v>
      </c>
      <c r="H601" s="410">
        <f>'Σύνολο έργων  αναλυτικά'!H605</f>
        <v>0</v>
      </c>
      <c r="I601" s="411">
        <f>'Σύνολο έργων  αναλυτικά'!I605</f>
        <v>0</v>
      </c>
      <c r="J601" s="411">
        <f>'Σύνολο έργων  αναλυτικά'!J605</f>
        <v>2749000</v>
      </c>
      <c r="K601" s="410">
        <f>'Σύνολο έργων  αναλυτικά'!K605</f>
        <v>0</v>
      </c>
      <c r="L601" s="410">
        <f>'Σύνολο έργων  αναλυτικά'!L605</f>
        <v>0</v>
      </c>
      <c r="M601" s="410">
        <f>'Σύνολο έργων  αναλυτικά'!M605</f>
        <v>0</v>
      </c>
      <c r="N601" s="410">
        <f>'Σύνολο έργων  αναλυτικά'!N605</f>
        <v>0</v>
      </c>
      <c r="O601" s="412">
        <f>'Σύνολο έργων  αναλυτικά'!O605</f>
        <v>0</v>
      </c>
      <c r="P601" s="410">
        <f>'Σύνολο έργων  αναλυτικά'!P605</f>
        <v>0</v>
      </c>
      <c r="Q601" s="413">
        <f>'Σύνολο έργων  αναλυτικά'!Q605</f>
        <v>0</v>
      </c>
      <c r="R601" s="413">
        <f>'Σύνολο έργων  αναλυτικά'!R605</f>
        <v>1924299.9999999998</v>
      </c>
      <c r="S601" s="424">
        <f t="shared" si="25"/>
        <v>2749000</v>
      </c>
      <c r="T601" s="424">
        <f t="shared" si="26"/>
        <v>0</v>
      </c>
    </row>
    <row r="602" spans="1:20" s="6" customFormat="1" ht="40.5" customHeight="1" x14ac:dyDescent="0.25">
      <c r="A602" s="406">
        <f>'Σύνολο έργων  αναλυτικά'!A606</f>
        <v>600</v>
      </c>
      <c r="B602" s="407" t="str">
        <f>'Σύνολο έργων  αναλυτικά'!B606</f>
        <v>ΑΝΤΩΝΗΣ ΤΡΙΤΣΗΣ</v>
      </c>
      <c r="C602" s="408" t="str">
        <f>'Σύνολο έργων  αναλυτικά'!C606</f>
        <v>Δ.Ε.Υ.Α ΠΕΛΛΑΣ</v>
      </c>
      <c r="D602" s="406">
        <f>'Σύνολο έργων  αναλυτικά'!D606</f>
        <v>0</v>
      </c>
      <c r="E602" s="408" t="str">
        <f>'Σύνολο έργων  αναλυτικά'!E606</f>
        <v>Ανόρυξη νέων υδρευτικών γεωτρήσεων-επέκταση &amp; αντικατάσταση δικτύων ύδρευσης στο Δήμο Πέλλας &amp; προμήθεια συστήματος τηλεμετρίας και ελέγχου διαρροών για την παρακολούθηση των εγκαταστάσεων ύδρευσης της ΔΕ Πέλλας του Δήμου Πέλλας</v>
      </c>
      <c r="F602" s="407" t="str">
        <f>'Σύνολο έργων  αναλυτικά'!F606</f>
        <v xml:space="preserve">Κεντρικής Μακεδονίας </v>
      </c>
      <c r="G602" s="409">
        <f>'Σύνολο έργων  αναλυτικά'!G606</f>
        <v>3000000</v>
      </c>
      <c r="H602" s="410">
        <f>'Σύνολο έργων  αναλυτικά'!H606</f>
        <v>0</v>
      </c>
      <c r="I602" s="411">
        <f>'Σύνολο έργων  αναλυτικά'!I606</f>
        <v>0</v>
      </c>
      <c r="J602" s="411">
        <f>'Σύνολο έργων  αναλυτικά'!J606</f>
        <v>0</v>
      </c>
      <c r="K602" s="410">
        <f>'Σύνολο έργων  αναλυτικά'!K606</f>
        <v>0</v>
      </c>
      <c r="L602" s="410">
        <f>'Σύνολο έργων  αναλυτικά'!L606</f>
        <v>0</v>
      </c>
      <c r="M602" s="410">
        <f>'Σύνολο έργων  αναλυτικά'!M606</f>
        <v>3000000</v>
      </c>
      <c r="N602" s="410">
        <f>'Σύνολο έργων  αναλυτικά'!N606</f>
        <v>0</v>
      </c>
      <c r="O602" s="412">
        <f>'Σύνολο έργων  αναλυτικά'!O606</f>
        <v>0</v>
      </c>
      <c r="P602" s="410">
        <f>'Σύνολο έργων  αναλυτικά'!P606</f>
        <v>0</v>
      </c>
      <c r="Q602" s="413">
        <f>'Σύνολο έργων  αναλυτικά'!Q606</f>
        <v>0</v>
      </c>
      <c r="R602" s="413">
        <f>'Σύνολο έργων  αναλυτικά'!R606</f>
        <v>2100000</v>
      </c>
      <c r="S602" s="424">
        <f t="shared" si="25"/>
        <v>3000000</v>
      </c>
      <c r="T602" s="424">
        <f t="shared" si="26"/>
        <v>0</v>
      </c>
    </row>
    <row r="603" spans="1:20" s="6" customFormat="1" ht="40.5" customHeight="1" x14ac:dyDescent="0.25">
      <c r="A603" s="406">
        <f>'Σύνολο έργων  αναλυτικά'!A607</f>
        <v>601</v>
      </c>
      <c r="B603" s="407" t="str">
        <f>'Σύνολο έργων  αναλυτικά'!B607</f>
        <v>ΑΝΤΩΝΗΣ ΤΡΙΤΣΗΣ</v>
      </c>
      <c r="C603" s="408" t="str">
        <f>'Σύνολο έργων  αναλυτικά'!C607</f>
        <v>ΟΤΑ Β' ΒΑΘΜΟΥ ΠΕΡΙΦΕΡΕΙΑ ΚΡΗΤΗΣ</v>
      </c>
      <c r="D603" s="406">
        <f>'Σύνολο έργων  αναλυτικά'!D607</f>
        <v>0</v>
      </c>
      <c r="E603" s="408" t="str">
        <f>'Σύνολο έργων  αναλυτικά'!E607</f>
        <v>Αξιοποίηση Ταμιευτήρα Φράγματος Ποταμών Αμαρίου: Εγκατάσταση Επεξεργασίας Νερού</v>
      </c>
      <c r="F603" s="407" t="str">
        <f>'Σύνολο έργων  αναλυτικά'!F607</f>
        <v xml:space="preserve">Κρήτης </v>
      </c>
      <c r="G603" s="409">
        <f>'Σύνολο έργων  αναλυτικά'!G607</f>
        <v>18100000</v>
      </c>
      <c r="H603" s="410">
        <f>'Σύνολο έργων  αναλυτικά'!H607</f>
        <v>0</v>
      </c>
      <c r="I603" s="411">
        <f>'Σύνολο έργων  αναλυτικά'!I607</f>
        <v>0</v>
      </c>
      <c r="J603" s="411">
        <f>'Σύνολο έργων  αναλυτικά'!J607</f>
        <v>0</v>
      </c>
      <c r="K603" s="410">
        <f>'Σύνολο έργων  αναλυτικά'!K607</f>
        <v>18100000</v>
      </c>
      <c r="L603" s="410">
        <f>'Σύνολο έργων  αναλυτικά'!L607</f>
        <v>0</v>
      </c>
      <c r="M603" s="410">
        <f>'Σύνολο έργων  αναλυτικά'!M607</f>
        <v>0</v>
      </c>
      <c r="N603" s="410">
        <f>'Σύνολο έργων  αναλυτικά'!N607</f>
        <v>0</v>
      </c>
      <c r="O603" s="412">
        <f>'Σύνολο έργων  αναλυτικά'!O607</f>
        <v>0</v>
      </c>
      <c r="P603" s="410">
        <f>'Σύνολο έργων  αναλυτικά'!P607</f>
        <v>0</v>
      </c>
      <c r="Q603" s="413">
        <f>'Σύνολο έργων  αναλυτικά'!Q607</f>
        <v>0</v>
      </c>
      <c r="R603" s="413">
        <f>'Σύνολο έργων  αναλυτικά'!R607</f>
        <v>12670000</v>
      </c>
      <c r="S603" s="424">
        <f t="shared" si="25"/>
        <v>18100000</v>
      </c>
      <c r="T603" s="424">
        <f t="shared" si="26"/>
        <v>0</v>
      </c>
    </row>
    <row r="604" spans="1:20" s="6" customFormat="1" ht="40.5" customHeight="1" x14ac:dyDescent="0.25">
      <c r="A604" s="406">
        <f>'Σύνολο έργων  αναλυτικά'!A608</f>
        <v>602</v>
      </c>
      <c r="B604" s="407" t="str">
        <f>'Σύνολο έργων  αναλυτικά'!B608</f>
        <v>ΑΝΤΩΝΗΣ ΤΡΙΤΣΗΣ</v>
      </c>
      <c r="C604" s="408" t="str">
        <f>'Σύνολο έργων  αναλυτικά'!C608</f>
        <v>Δ.Ε.Υ.Α ΗΡΑΚΛΕΙΟΥ</v>
      </c>
      <c r="D604" s="406">
        <f>'Σύνολο έργων  αναλυτικά'!D608</f>
        <v>0</v>
      </c>
      <c r="E604" s="408" t="str">
        <f>'Σύνολο έργων  αναλυτικά'!E608</f>
        <v>Κατασκευή δικτύων ύδρευσης στην πόλη Ηρακλείου - 2019</v>
      </c>
      <c r="F604" s="407" t="str">
        <f>'Σύνολο έργων  αναλυτικά'!F608</f>
        <v xml:space="preserve">Κρήτης </v>
      </c>
      <c r="G604" s="409">
        <f>'Σύνολο έργων  αναλυτικά'!G608</f>
        <v>15200000</v>
      </c>
      <c r="H604" s="410">
        <f>'Σύνολο έργων  αναλυτικά'!H608</f>
        <v>0</v>
      </c>
      <c r="I604" s="411">
        <f>'Σύνολο έργων  αναλυτικά'!I608</f>
        <v>0</v>
      </c>
      <c r="J604" s="411">
        <f>'Σύνολο έργων  αναλυτικά'!J608</f>
        <v>0</v>
      </c>
      <c r="K604" s="410">
        <f>'Σύνολο έργων  αναλυτικά'!K608</f>
        <v>0</v>
      </c>
      <c r="L604" s="410">
        <f>'Σύνολο έργων  αναλυτικά'!L608</f>
        <v>15200000</v>
      </c>
      <c r="M604" s="410">
        <f>'Σύνολο έργων  αναλυτικά'!M608</f>
        <v>0</v>
      </c>
      <c r="N604" s="410">
        <f>'Σύνολο έργων  αναλυτικά'!N608</f>
        <v>0</v>
      </c>
      <c r="O604" s="412">
        <f>'Σύνολο έργων  αναλυτικά'!O608</f>
        <v>0</v>
      </c>
      <c r="P604" s="410">
        <f>'Σύνολο έργων  αναλυτικά'!P608</f>
        <v>0</v>
      </c>
      <c r="Q604" s="413">
        <f>'Σύνολο έργων  αναλυτικά'!Q608</f>
        <v>0</v>
      </c>
      <c r="R604" s="413">
        <f>'Σύνολο έργων  αναλυτικά'!R608</f>
        <v>10640000</v>
      </c>
      <c r="S604" s="424">
        <f t="shared" si="25"/>
        <v>15200000</v>
      </c>
      <c r="T604" s="424">
        <f t="shared" si="26"/>
        <v>0</v>
      </c>
    </row>
    <row r="605" spans="1:20" s="6" customFormat="1" ht="40.5" customHeight="1" x14ac:dyDescent="0.25">
      <c r="A605" s="406">
        <f>'Σύνολο έργων  αναλυτικά'!A609</f>
        <v>603</v>
      </c>
      <c r="B605" s="407" t="str">
        <f>'Σύνολο έργων  αναλυτικά'!B609</f>
        <v>ΑΝΤΩΝΗΣ ΤΡΙΤΣΗΣ</v>
      </c>
      <c r="C605" s="408" t="str">
        <f>'Σύνολο έργων  αναλυτικά'!C609</f>
        <v>ΔΗΜΟΣ ΑΡΧΑΝΩΝ - ΑΣΤΕΡΟΥΣΙΩΝ</v>
      </c>
      <c r="D605" s="406">
        <f>'Σύνολο έργων  αναλυτικά'!D609</f>
        <v>0</v>
      </c>
      <c r="E605" s="408" t="str">
        <f>'Σύνολο έργων  αναλυτικά'!E609</f>
        <v>Προμήθεια, εγκατάσταση και θέση σε λειτουργία συστήματος τηλεελέγχου-τηλεχειρισμού και ανίχνευσης διαρροών του Δήμου Αρχανών - Αστερουσίων</v>
      </c>
      <c r="F605" s="407" t="str">
        <f>'Σύνολο έργων  αναλυτικά'!F609</f>
        <v xml:space="preserve">Κρήτης </v>
      </c>
      <c r="G605" s="409">
        <f>'Σύνολο έργων  αναλυτικά'!G609</f>
        <v>3695966.51</v>
      </c>
      <c r="H605" s="410">
        <f>'Σύνολο έργων  αναλυτικά'!H609</f>
        <v>0</v>
      </c>
      <c r="I605" s="411">
        <f>'Σύνολο έργων  αναλυτικά'!I609</f>
        <v>0</v>
      </c>
      <c r="J605" s="411">
        <f>'Σύνολο έργων  αναλυτικά'!J609</f>
        <v>0</v>
      </c>
      <c r="K605" s="410">
        <f>'Σύνολο έργων  αναλυτικά'!K609</f>
        <v>0</v>
      </c>
      <c r="L605" s="410">
        <f>'Σύνολο έργων  αναλυτικά'!L609</f>
        <v>0</v>
      </c>
      <c r="M605" s="410">
        <f>'Σύνολο έργων  αναλυτικά'!M609</f>
        <v>3695966.51</v>
      </c>
      <c r="N605" s="410">
        <f>'Σύνολο έργων  αναλυτικά'!N609</f>
        <v>0</v>
      </c>
      <c r="O605" s="412">
        <f>'Σύνολο έργων  αναλυτικά'!O609</f>
        <v>0</v>
      </c>
      <c r="P605" s="410">
        <f>'Σύνολο έργων  αναλυτικά'!P609</f>
        <v>0</v>
      </c>
      <c r="Q605" s="413">
        <f>'Σύνολο έργων  αναλυτικά'!Q609</f>
        <v>0</v>
      </c>
      <c r="R605" s="413">
        <f>'Σύνολο έργων  αναλυτικά'!R609</f>
        <v>2587176.5569999996</v>
      </c>
      <c r="S605" s="424">
        <f t="shared" si="25"/>
        <v>3695966.51</v>
      </c>
      <c r="T605" s="424">
        <f t="shared" si="26"/>
        <v>0</v>
      </c>
    </row>
    <row r="606" spans="1:20" s="6" customFormat="1" ht="40.5" customHeight="1" x14ac:dyDescent="0.25">
      <c r="A606" s="406">
        <f>'Σύνολο έργων  αναλυτικά'!A610</f>
        <v>604</v>
      </c>
      <c r="B606" s="407" t="str">
        <f>'Σύνολο έργων  αναλυτικά'!B610</f>
        <v>ΑΝΤΩΝΗΣ ΤΡΙΤΣΗΣ</v>
      </c>
      <c r="C606" s="408" t="str">
        <f>'Σύνολο έργων  αναλυτικά'!C610</f>
        <v>Δ.Ε.Υ.Α ΦΑΙΣΤΟΥ</v>
      </c>
      <c r="D606" s="406">
        <f>'Σύνολο έργων  αναλυτικά'!D610</f>
        <v>0</v>
      </c>
      <c r="E606" s="408" t="str">
        <f>'Σύνολο έργων  αναλυτικά'!E610</f>
        <v>Αντικατάσταση δικτύου ύδρευσης Μοιρών</v>
      </c>
      <c r="F606" s="407" t="str">
        <f>'Σύνολο έργων  αναλυτικά'!F610</f>
        <v xml:space="preserve">Κρήτης </v>
      </c>
      <c r="G606" s="409">
        <f>'Σύνολο έργων  αναλυτικά'!G610</f>
        <v>2997369.25</v>
      </c>
      <c r="H606" s="410">
        <f>'Σύνολο έργων  αναλυτικά'!H610</f>
        <v>0</v>
      </c>
      <c r="I606" s="411">
        <f>'Σύνολο έργων  αναλυτικά'!I610</f>
        <v>0</v>
      </c>
      <c r="J606" s="411">
        <f>'Σύνολο έργων  αναλυτικά'!J610</f>
        <v>0</v>
      </c>
      <c r="K606" s="410">
        <f>'Σύνολο έργων  αναλυτικά'!K610</f>
        <v>0</v>
      </c>
      <c r="L606" s="410">
        <f>'Σύνολο έργων  αναλυτικά'!L610</f>
        <v>2997369.25</v>
      </c>
      <c r="M606" s="410">
        <f>'Σύνολο έργων  αναλυτικά'!M610</f>
        <v>0</v>
      </c>
      <c r="N606" s="410">
        <f>'Σύνολο έργων  αναλυτικά'!N610</f>
        <v>0</v>
      </c>
      <c r="O606" s="412">
        <f>'Σύνολο έργων  αναλυτικά'!O610</f>
        <v>0</v>
      </c>
      <c r="P606" s="410">
        <f>'Σύνολο έργων  αναλυτικά'!P610</f>
        <v>0</v>
      </c>
      <c r="Q606" s="413">
        <f>'Σύνολο έργων  αναλυτικά'!Q610</f>
        <v>0</v>
      </c>
      <c r="R606" s="413">
        <f>'Σύνολο έργων  αναλυτικά'!R610</f>
        <v>2098158.4750000001</v>
      </c>
      <c r="S606" s="424">
        <f t="shared" si="25"/>
        <v>2997369.25</v>
      </c>
      <c r="T606" s="424">
        <f t="shared" si="26"/>
        <v>0</v>
      </c>
    </row>
    <row r="607" spans="1:20" s="6" customFormat="1" ht="40.5" customHeight="1" x14ac:dyDescent="0.25">
      <c r="A607" s="406">
        <f>'Σύνολο έργων  αναλυτικά'!A611</f>
        <v>605</v>
      </c>
      <c r="B607" s="407" t="str">
        <f>'Σύνολο έργων  αναλυτικά'!B611</f>
        <v>ΑΝΤΩΝΗΣ ΤΡΙΤΣΗΣ</v>
      </c>
      <c r="C607" s="408" t="str">
        <f>'Σύνολο έργων  αναλυτικά'!C611</f>
        <v>Δ.Ε.Υ.Α ΡΕΘΥΜΝΟΥ</v>
      </c>
      <c r="D607" s="406">
        <f>'Σύνολο έργων  αναλυτικά'!D611</f>
        <v>0</v>
      </c>
      <c r="E607" s="408" t="str">
        <f>'Σύνολο έργων  αναλυτικά'!E611</f>
        <v>Έργα ύδρευσης Δήμου Ρεθύμνου</v>
      </c>
      <c r="F607" s="407" t="str">
        <f>'Σύνολο έργων  αναλυτικά'!F611</f>
        <v xml:space="preserve">Κρήτης </v>
      </c>
      <c r="G607" s="409">
        <f>'Σύνολο έργων  αναλυτικά'!G611</f>
        <v>3000000</v>
      </c>
      <c r="H607" s="410">
        <f>'Σύνολο έργων  αναλυτικά'!H611</f>
        <v>0</v>
      </c>
      <c r="I607" s="411">
        <f>'Σύνολο έργων  αναλυτικά'!I611</f>
        <v>0</v>
      </c>
      <c r="J607" s="411">
        <f>'Σύνολο έργων  αναλυτικά'!J611</f>
        <v>0</v>
      </c>
      <c r="K607" s="410">
        <f>'Σύνολο έργων  αναλυτικά'!K611</f>
        <v>0</v>
      </c>
      <c r="L607" s="410">
        <f>'Σύνολο έργων  αναλυτικά'!L611</f>
        <v>3000000</v>
      </c>
      <c r="M607" s="410">
        <f>'Σύνολο έργων  αναλυτικά'!M611</f>
        <v>0</v>
      </c>
      <c r="N607" s="410">
        <f>'Σύνολο έργων  αναλυτικά'!N611</f>
        <v>0</v>
      </c>
      <c r="O607" s="412">
        <f>'Σύνολο έργων  αναλυτικά'!O611</f>
        <v>0</v>
      </c>
      <c r="P607" s="410">
        <f>'Σύνολο έργων  αναλυτικά'!P611</f>
        <v>0</v>
      </c>
      <c r="Q607" s="413">
        <f>'Σύνολο έργων  αναλυτικά'!Q611</f>
        <v>0</v>
      </c>
      <c r="R607" s="413">
        <f>'Σύνολο έργων  αναλυτικά'!R611</f>
        <v>2100000</v>
      </c>
      <c r="S607" s="424">
        <f t="shared" si="25"/>
        <v>3000000</v>
      </c>
      <c r="T607" s="424">
        <f t="shared" si="26"/>
        <v>0</v>
      </c>
    </row>
    <row r="608" spans="1:20" s="6" customFormat="1" ht="40.5" customHeight="1" x14ac:dyDescent="0.25">
      <c r="A608" s="406">
        <f>'Σύνολο έργων  αναλυτικά'!A612</f>
        <v>606</v>
      </c>
      <c r="B608" s="407" t="str">
        <f>'Σύνολο έργων  αναλυτικά'!B612</f>
        <v>ΑΝΤΩΝΗΣ ΤΡΙΤΣΗΣ</v>
      </c>
      <c r="C608" s="408" t="str">
        <f>'Σύνολο έργων  αναλυτικά'!C612</f>
        <v>ΔΗΜΟΣ ΑΠΟΚΟΡΩΝΟΥ</v>
      </c>
      <c r="D608" s="406">
        <f>'Σύνολο έργων  αναλυτικά'!D612</f>
        <v>0</v>
      </c>
      <c r="E608" s="408" t="str">
        <f>'Σύνολο έργων  αναλυτικά'!E612</f>
        <v>Ύδρευση αστικής- τουριστικής περιοχής από Γεωργιούπολη έως Καβρό και του ανατολικού τμήματος ΔΕ Βάμου Δήμου Αποκορώνου</v>
      </c>
      <c r="F608" s="407" t="str">
        <f>'Σύνολο έργων  αναλυτικά'!F612</f>
        <v xml:space="preserve">Κρήτης </v>
      </c>
      <c r="G608" s="409">
        <f>'Σύνολο έργων  αναλυτικά'!G612</f>
        <v>2830770.32</v>
      </c>
      <c r="H608" s="410">
        <f>'Σύνολο έργων  αναλυτικά'!H612</f>
        <v>0</v>
      </c>
      <c r="I608" s="411">
        <f>'Σύνολο έργων  αναλυτικά'!I612</f>
        <v>0</v>
      </c>
      <c r="J608" s="411">
        <f>'Σύνολο έργων  αναλυτικά'!J612</f>
        <v>0</v>
      </c>
      <c r="K608" s="410">
        <f>'Σύνολο έργων  αναλυτικά'!K612</f>
        <v>0</v>
      </c>
      <c r="L608" s="410">
        <f>'Σύνολο έργων  αναλυτικά'!L612</f>
        <v>2830770.32</v>
      </c>
      <c r="M608" s="410">
        <f>'Σύνολο έργων  αναλυτικά'!M612</f>
        <v>0</v>
      </c>
      <c r="N608" s="410">
        <f>'Σύνολο έργων  αναλυτικά'!N612</f>
        <v>0</v>
      </c>
      <c r="O608" s="412">
        <f>'Σύνολο έργων  αναλυτικά'!O612</f>
        <v>0</v>
      </c>
      <c r="P608" s="410">
        <f>'Σύνολο έργων  αναλυτικά'!P612</f>
        <v>0</v>
      </c>
      <c r="Q608" s="413">
        <f>'Σύνολο έργων  αναλυτικά'!Q612</f>
        <v>0</v>
      </c>
      <c r="R608" s="413">
        <f>'Σύνολο έργων  αναλυτικά'!R612</f>
        <v>1981539.2239999997</v>
      </c>
      <c r="S608" s="424">
        <f t="shared" si="25"/>
        <v>2830770.32</v>
      </c>
      <c r="T608" s="424">
        <f t="shared" si="26"/>
        <v>0</v>
      </c>
    </row>
    <row r="609" spans="1:20" s="6" customFormat="1" ht="40.5" customHeight="1" x14ac:dyDescent="0.25">
      <c r="A609" s="406">
        <f>'Σύνολο έργων  αναλυτικά'!A613</f>
        <v>607</v>
      </c>
      <c r="B609" s="407" t="str">
        <f>'Σύνολο έργων  αναλυτικά'!B613</f>
        <v>ΑΝΤΩΝΗΣ ΤΡΙΤΣΗΣ</v>
      </c>
      <c r="C609" s="408" t="str">
        <f>'Σύνολο έργων  αναλυτικά'!C613</f>
        <v>Δ.Ε.Υ.Α ΜΙΝΩΑ ΠΕΔΙΑΔΑΣ</v>
      </c>
      <c r="D609" s="406">
        <f>'Σύνολο έργων  αναλυτικά'!D613</f>
        <v>0</v>
      </c>
      <c r="E609" s="408" t="str">
        <f>'Σύνολο έργων  αναλυτικά'!E613</f>
        <v>Αντικατάσταση εσωτερικών δικτύων ύδρευσης σε οικισμούς του Δήμου Μινώα Πεδιάδας</v>
      </c>
      <c r="F609" s="407" t="str">
        <f>'Σύνολο έργων  αναλυτικά'!F613</f>
        <v xml:space="preserve">Κρήτης </v>
      </c>
      <c r="G609" s="409">
        <f>'Σύνολο έργων  αναλυτικά'!G613</f>
        <v>1346902.69</v>
      </c>
      <c r="H609" s="410">
        <f>'Σύνολο έργων  αναλυτικά'!H613</f>
        <v>0</v>
      </c>
      <c r="I609" s="411">
        <f>'Σύνολο έργων  αναλυτικά'!I613</f>
        <v>0</v>
      </c>
      <c r="J609" s="411">
        <f>'Σύνολο έργων  αναλυτικά'!J613</f>
        <v>0</v>
      </c>
      <c r="K609" s="410">
        <f>'Σύνολο έργων  αναλυτικά'!K613</f>
        <v>0</v>
      </c>
      <c r="L609" s="410">
        <f>'Σύνολο έργων  αναλυτικά'!L613</f>
        <v>1346902.69</v>
      </c>
      <c r="M609" s="410">
        <f>'Σύνολο έργων  αναλυτικά'!M613</f>
        <v>0</v>
      </c>
      <c r="N609" s="410">
        <f>'Σύνολο έργων  αναλυτικά'!N613</f>
        <v>0</v>
      </c>
      <c r="O609" s="412">
        <f>'Σύνολο έργων  αναλυτικά'!O613</f>
        <v>0</v>
      </c>
      <c r="P609" s="410">
        <f>'Σύνολο έργων  αναλυτικά'!P613</f>
        <v>0</v>
      </c>
      <c r="Q609" s="413">
        <f>'Σύνολο έργων  αναλυτικά'!Q613</f>
        <v>0</v>
      </c>
      <c r="R609" s="413">
        <f>'Σύνολο έργων  αναλυτικά'!R613</f>
        <v>942831.88299999991</v>
      </c>
      <c r="S609" s="424">
        <f t="shared" si="25"/>
        <v>1346902.69</v>
      </c>
      <c r="T609" s="424">
        <f t="shared" si="26"/>
        <v>0</v>
      </c>
    </row>
    <row r="610" spans="1:20" s="6" customFormat="1" ht="40.5" customHeight="1" x14ac:dyDescent="0.25">
      <c r="A610" s="406">
        <f>'Σύνολο έργων  αναλυτικά'!A614</f>
        <v>608</v>
      </c>
      <c r="B610" s="407" t="str">
        <f>'Σύνολο έργων  αναλυτικά'!B614</f>
        <v>ΑΝΤΩΝΗΣ ΤΡΙΤΣΗΣ</v>
      </c>
      <c r="C610" s="408" t="str">
        <f>'Σύνολο έργων  αναλυτικά'!C614</f>
        <v>Δ.Ε.Υ.Α ΜΑΛΕΒΙΖΙΟΥ</v>
      </c>
      <c r="D610" s="406">
        <f>'Σύνολο έργων  αναλυτικά'!D614</f>
        <v>0</v>
      </c>
      <c r="E610" s="408" t="str">
        <f>'Σύνολο έργων  αναλυτικά'!E614</f>
        <v>Προμήθεια, εγκατάσταση και θέση σε λειτουργία συστήματος τηλεελέγχου-τηλεχειρισμού και ανίχνευσης διαρροών μετρητικών διατάξεων κατανάλωσης των δικτύων ύδρευσης Δήμου Μαλεβιζίου</v>
      </c>
      <c r="F610" s="407" t="str">
        <f>'Σύνολο έργων  αναλυτικά'!F614</f>
        <v xml:space="preserve">Κρήτης </v>
      </c>
      <c r="G610" s="409">
        <f>'Σύνολο έργων  αναλυτικά'!G614</f>
        <v>2892885</v>
      </c>
      <c r="H610" s="410">
        <f>'Σύνολο έργων  αναλυτικά'!H614</f>
        <v>0</v>
      </c>
      <c r="I610" s="411">
        <f>'Σύνολο έργων  αναλυτικά'!I614</f>
        <v>0</v>
      </c>
      <c r="J610" s="411">
        <f>'Σύνολο έργων  αναλυτικά'!J614</f>
        <v>0</v>
      </c>
      <c r="K610" s="410">
        <f>'Σύνολο έργων  αναλυτικά'!K614</f>
        <v>0</v>
      </c>
      <c r="L610" s="410">
        <f>'Σύνολο έργων  αναλυτικά'!L614</f>
        <v>0</v>
      </c>
      <c r="M610" s="410">
        <f>'Σύνολο έργων  αναλυτικά'!M614</f>
        <v>2892885</v>
      </c>
      <c r="N610" s="410">
        <f>'Σύνολο έργων  αναλυτικά'!N614</f>
        <v>0</v>
      </c>
      <c r="O610" s="412">
        <f>'Σύνολο έργων  αναλυτικά'!O614</f>
        <v>0</v>
      </c>
      <c r="P610" s="410">
        <f>'Σύνολο έργων  αναλυτικά'!P614</f>
        <v>0</v>
      </c>
      <c r="Q610" s="413">
        <f>'Σύνολο έργων  αναλυτικά'!Q614</f>
        <v>0</v>
      </c>
      <c r="R610" s="413">
        <f>'Σύνολο έργων  αναλυτικά'!R614</f>
        <v>2025019.4999999998</v>
      </c>
      <c r="S610" s="424">
        <f t="shared" si="25"/>
        <v>2892885</v>
      </c>
      <c r="T610" s="424">
        <f t="shared" si="26"/>
        <v>0</v>
      </c>
    </row>
    <row r="611" spans="1:20" s="6" customFormat="1" ht="40.5" customHeight="1" x14ac:dyDescent="0.25">
      <c r="A611" s="406">
        <f>'Σύνολο έργων  αναλυτικά'!A615</f>
        <v>609</v>
      </c>
      <c r="B611" s="407" t="str">
        <f>'Σύνολο έργων  αναλυτικά'!B615</f>
        <v>ΑΝΤΩΝΗΣ ΤΡΙΤΣΗΣ</v>
      </c>
      <c r="C611" s="408" t="str">
        <f>'Σύνολο έργων  αναλυτικά'!C615</f>
        <v>ΔΗΜΟΣ ΓΟΡΤΥΝΑΣ</v>
      </c>
      <c r="D611" s="406">
        <f>'Σύνολο έργων  αναλυτικά'!D615</f>
        <v>0</v>
      </c>
      <c r="E611" s="408" t="str">
        <f>'Σύνολο έργων  αναλυτικά'!E615</f>
        <v>Προμήθεια, εγκατάσταση και θέση σε λειτουργία συστήματος τηλεελέγχου-τηλεχειρισμού και ανίχνευσης διαρροών του εσωτερικού δικτύου ύδρευσης του Δήμου Γόρτυνας</v>
      </c>
      <c r="F611" s="407" t="str">
        <f>'Σύνολο έργων  αναλυτικά'!F615</f>
        <v xml:space="preserve">Κρήτης </v>
      </c>
      <c r="G611" s="409">
        <f>'Σύνολο έργων  αναλυτικά'!G615</f>
        <v>3714017</v>
      </c>
      <c r="H611" s="410">
        <f>'Σύνολο έργων  αναλυτικά'!H615</f>
        <v>0</v>
      </c>
      <c r="I611" s="411">
        <f>'Σύνολο έργων  αναλυτικά'!I615</f>
        <v>0</v>
      </c>
      <c r="J611" s="411">
        <f>'Σύνολο έργων  αναλυτικά'!J615</f>
        <v>0</v>
      </c>
      <c r="K611" s="410">
        <f>'Σύνολο έργων  αναλυτικά'!K615</f>
        <v>0</v>
      </c>
      <c r="L611" s="410">
        <f>'Σύνολο έργων  αναλυτικά'!L615</f>
        <v>0</v>
      </c>
      <c r="M611" s="410">
        <f>'Σύνολο έργων  αναλυτικά'!M615</f>
        <v>3714017</v>
      </c>
      <c r="N611" s="410">
        <f>'Σύνολο έργων  αναλυτικά'!N615</f>
        <v>0</v>
      </c>
      <c r="O611" s="412">
        <f>'Σύνολο έργων  αναλυτικά'!O615</f>
        <v>0</v>
      </c>
      <c r="P611" s="410">
        <f>'Σύνολο έργων  αναλυτικά'!P615</f>
        <v>0</v>
      </c>
      <c r="Q611" s="413">
        <f>'Σύνολο έργων  αναλυτικά'!Q615</f>
        <v>0</v>
      </c>
      <c r="R611" s="413">
        <f>'Σύνολο έργων  αναλυτικά'!R615</f>
        <v>2599811.9</v>
      </c>
      <c r="S611" s="424">
        <f t="shared" si="25"/>
        <v>3714017</v>
      </c>
      <c r="T611" s="424">
        <f t="shared" si="26"/>
        <v>0</v>
      </c>
    </row>
    <row r="612" spans="1:20" s="6" customFormat="1" ht="40.5" customHeight="1" x14ac:dyDescent="0.25">
      <c r="A612" s="406">
        <f>'Σύνολο έργων  αναλυτικά'!A616</f>
        <v>610</v>
      </c>
      <c r="B612" s="407" t="str">
        <f>'Σύνολο έργων  αναλυτικά'!B616</f>
        <v>ΑΝΤΩΝΗΣ ΤΡΙΤΣΗΣ</v>
      </c>
      <c r="C612" s="408" t="str">
        <f>'Σύνολο έργων  αναλυτικά'!C616</f>
        <v>ΔΗΜΟΣ ΑΝΩΓΕΙΩΝ</v>
      </c>
      <c r="D612" s="406">
        <f>'Σύνολο έργων  αναλυτικά'!D616</f>
        <v>0</v>
      </c>
      <c r="E612" s="408" t="str">
        <f>'Σύνολο έργων  αναλυτικά'!E616</f>
        <v>Έργα βελτίωσης δικτύων ύδρευσης Δήμου Ανωγείων Κρήτης</v>
      </c>
      <c r="F612" s="407" t="str">
        <f>'Σύνολο έργων  αναλυτικά'!F616</f>
        <v xml:space="preserve">Κρήτης </v>
      </c>
      <c r="G612" s="409">
        <f>'Σύνολο έργων  αναλυτικά'!G616</f>
        <v>2801757.81</v>
      </c>
      <c r="H612" s="410">
        <f>'Σύνολο έργων  αναλυτικά'!H616</f>
        <v>0</v>
      </c>
      <c r="I612" s="411">
        <f>'Σύνολο έργων  αναλυτικά'!I616</f>
        <v>0</v>
      </c>
      <c r="J612" s="411">
        <f>'Σύνολο έργων  αναλυτικά'!J616</f>
        <v>0</v>
      </c>
      <c r="K612" s="410">
        <f>'Σύνολο έργων  αναλυτικά'!K616</f>
        <v>0</v>
      </c>
      <c r="L612" s="410">
        <f>'Σύνολο έργων  αναλυτικά'!L616</f>
        <v>0</v>
      </c>
      <c r="M612" s="410">
        <f>'Σύνολο έργων  αναλυτικά'!M616</f>
        <v>2801757.81</v>
      </c>
      <c r="N612" s="410">
        <f>'Σύνολο έργων  αναλυτικά'!N616</f>
        <v>0</v>
      </c>
      <c r="O612" s="412">
        <f>'Σύνολο έργων  αναλυτικά'!O616</f>
        <v>0</v>
      </c>
      <c r="P612" s="410">
        <f>'Σύνολο έργων  αναλυτικά'!P616</f>
        <v>0</v>
      </c>
      <c r="Q612" s="413">
        <f>'Σύνολο έργων  αναλυτικά'!Q616</f>
        <v>0</v>
      </c>
      <c r="R612" s="413">
        <f>'Σύνολο έργων  αναλυτικά'!R616</f>
        <v>1961230.4669999999</v>
      </c>
      <c r="S612" s="424">
        <f t="shared" si="25"/>
        <v>2801757.81</v>
      </c>
      <c r="T612" s="424">
        <f t="shared" si="26"/>
        <v>0</v>
      </c>
    </row>
    <row r="613" spans="1:20" s="6" customFormat="1" ht="40.5" customHeight="1" x14ac:dyDescent="0.25">
      <c r="A613" s="406">
        <f>'Σύνολο έργων  αναλυτικά'!A617</f>
        <v>611</v>
      </c>
      <c r="B613" s="407" t="str">
        <f>'Σύνολο έργων  αναλυτικά'!B617</f>
        <v>ΑΝΤΩΝΗΣ ΤΡΙΤΣΗΣ</v>
      </c>
      <c r="C613" s="408" t="str">
        <f>'Σύνολο έργων  αναλυτικά'!C617</f>
        <v>Δ.Ε.Υ.Α ΧΕΡΣΟΝΗΣΟΥ</v>
      </c>
      <c r="D613" s="406">
        <f>'Σύνολο έργων  αναλυτικά'!D617</f>
        <v>0</v>
      </c>
      <c r="E613" s="408" t="str">
        <f>'Σύνολο έργων  αναλυτικά'!E617</f>
        <v>Αντικατάσταση του δικτύου διανομής ύδατος στον οικισμό Γουρνών του Δήμου Χερσονήσου</v>
      </c>
      <c r="F613" s="407" t="str">
        <f>'Σύνολο έργων  αναλυτικά'!F617</f>
        <v xml:space="preserve">Κρήτης </v>
      </c>
      <c r="G613" s="409">
        <f>'Σύνολο έργων  αναλυτικά'!G617</f>
        <v>2571200</v>
      </c>
      <c r="H613" s="410">
        <f>'Σύνολο έργων  αναλυτικά'!H617</f>
        <v>0</v>
      </c>
      <c r="I613" s="411">
        <f>'Σύνολο έργων  αναλυτικά'!I617</f>
        <v>0</v>
      </c>
      <c r="J613" s="411">
        <f>'Σύνολο έργων  αναλυτικά'!J617</f>
        <v>0</v>
      </c>
      <c r="K613" s="410">
        <f>'Σύνολο έργων  αναλυτικά'!K617</f>
        <v>0</v>
      </c>
      <c r="L613" s="410">
        <f>'Σύνολο έργων  αναλυτικά'!L617</f>
        <v>2571200</v>
      </c>
      <c r="M613" s="410">
        <f>'Σύνολο έργων  αναλυτικά'!M617</f>
        <v>0</v>
      </c>
      <c r="N613" s="410">
        <f>'Σύνολο έργων  αναλυτικά'!N617</f>
        <v>0</v>
      </c>
      <c r="O613" s="412">
        <f>'Σύνολο έργων  αναλυτικά'!O617</f>
        <v>0</v>
      </c>
      <c r="P613" s="410">
        <f>'Σύνολο έργων  αναλυτικά'!P617</f>
        <v>0</v>
      </c>
      <c r="Q613" s="413">
        <f>'Σύνολο έργων  αναλυτικά'!Q617</f>
        <v>0</v>
      </c>
      <c r="R613" s="413">
        <f>'Σύνολο έργων  αναλυτικά'!R617</f>
        <v>1799840</v>
      </c>
      <c r="S613" s="424">
        <f t="shared" si="25"/>
        <v>2571200</v>
      </c>
      <c r="T613" s="424">
        <f t="shared" si="26"/>
        <v>0</v>
      </c>
    </row>
    <row r="614" spans="1:20" s="6" customFormat="1" ht="40.5" customHeight="1" x14ac:dyDescent="0.25">
      <c r="A614" s="406">
        <f>'Σύνολο έργων  αναλυτικά'!A618</f>
        <v>612</v>
      </c>
      <c r="B614" s="407" t="str">
        <f>'Σύνολο έργων  αναλυτικά'!B618</f>
        <v>ΑΝΤΩΝΗΣ ΤΡΙΤΣΗΣ</v>
      </c>
      <c r="C614" s="408" t="str">
        <f>'Σύνολο έργων  αναλυτικά'!C618</f>
        <v>ΔΗΜΟΣ ΚΙΣΣΑΜΟΥ</v>
      </c>
      <c r="D614" s="406">
        <f>'Σύνολο έργων  αναλυτικά'!D618</f>
        <v>0</v>
      </c>
      <c r="E614" s="408" t="str">
        <f>'Σύνολο έργων  αναλυτικά'!E618</f>
        <v>Προμήθεια και εγκατάσταση συστημάτων ελέγχου διαρροών και αναβάθμιση εσωτερικών δικτύων διανομής πόσιμου νερού Δήμου Κισσάμου</v>
      </c>
      <c r="F614" s="407" t="str">
        <f>'Σύνολο έργων  αναλυτικά'!F618</f>
        <v xml:space="preserve">Κρήτης </v>
      </c>
      <c r="G614" s="409">
        <f>'Σύνολο έργων  αναλυτικά'!G618</f>
        <v>3388716.47</v>
      </c>
      <c r="H614" s="410">
        <f>'Σύνολο έργων  αναλυτικά'!H618</f>
        <v>0</v>
      </c>
      <c r="I614" s="411">
        <f>'Σύνολο έργων  αναλυτικά'!I618</f>
        <v>0</v>
      </c>
      <c r="J614" s="411">
        <f>'Σύνολο έργων  αναλυτικά'!J618</f>
        <v>0</v>
      </c>
      <c r="K614" s="410">
        <f>'Σύνολο έργων  αναλυτικά'!K618</f>
        <v>0</v>
      </c>
      <c r="L614" s="410">
        <f>'Σύνολο έργων  αναλυτικά'!L618</f>
        <v>0</v>
      </c>
      <c r="M614" s="410">
        <f>'Σύνολο έργων  αναλυτικά'!M618</f>
        <v>3388716.47</v>
      </c>
      <c r="N614" s="410">
        <f>'Σύνολο έργων  αναλυτικά'!N618</f>
        <v>0</v>
      </c>
      <c r="O614" s="412">
        <f>'Σύνολο έργων  αναλυτικά'!O618</f>
        <v>0</v>
      </c>
      <c r="P614" s="410">
        <f>'Σύνολο έργων  αναλυτικά'!P618</f>
        <v>0</v>
      </c>
      <c r="Q614" s="413">
        <f>'Σύνολο έργων  αναλυτικά'!Q618</f>
        <v>0</v>
      </c>
      <c r="R614" s="413">
        <f>'Σύνολο έργων  αναλυτικά'!R618</f>
        <v>2372101.5290000001</v>
      </c>
      <c r="S614" s="424">
        <f t="shared" si="25"/>
        <v>3388716.47</v>
      </c>
      <c r="T614" s="424">
        <f t="shared" si="26"/>
        <v>0</v>
      </c>
    </row>
    <row r="615" spans="1:20" s="6" customFormat="1" ht="40.5" customHeight="1" x14ac:dyDescent="0.25">
      <c r="A615" s="406">
        <f>'Σύνολο έργων  αναλυτικά'!A619</f>
        <v>613</v>
      </c>
      <c r="B615" s="407" t="str">
        <f>'Σύνολο έργων  αναλυτικά'!B619</f>
        <v>ΑΝΤΩΝΗΣ ΤΡΙΤΣΗΣ</v>
      </c>
      <c r="C615" s="408" t="str">
        <f>'Σύνολο έργων  αναλυτικά'!C619</f>
        <v>ΔΗΜΟΣ ΟΡΟΠΕΔΙΟΥ ΛΑΣΙΘΙΟΥ</v>
      </c>
      <c r="D615" s="406">
        <f>'Σύνολο έργων  αναλυτικά'!D619</f>
        <v>0</v>
      </c>
      <c r="E615" s="408" t="str">
        <f>'Σύνολο έργων  αναλυτικά'!E619</f>
        <v>Προμήθεια, εγκατάσταση και θέση σε λειτουργία συστήματος τηλεελέγχου-τηλεχειρισμού και ανίχνευσης διαρροών μετρητικών διατάξεων κατανάλωσης των δικτύων ύδρευσης Δήμου Οροπέδιου Λασιθίου</v>
      </c>
      <c r="F615" s="407" t="str">
        <f>'Σύνολο έργων  αναλυτικά'!F619</f>
        <v xml:space="preserve">Κρήτης </v>
      </c>
      <c r="G615" s="409">
        <f>'Σύνολο έργων  αναλυτικά'!G619</f>
        <v>3714017</v>
      </c>
      <c r="H615" s="410">
        <f>'Σύνολο έργων  αναλυτικά'!H619</f>
        <v>0</v>
      </c>
      <c r="I615" s="411">
        <f>'Σύνολο έργων  αναλυτικά'!I619</f>
        <v>0</v>
      </c>
      <c r="J615" s="411">
        <f>'Σύνολο έργων  αναλυτικά'!J619</f>
        <v>0</v>
      </c>
      <c r="K615" s="410">
        <f>'Σύνολο έργων  αναλυτικά'!K619</f>
        <v>0</v>
      </c>
      <c r="L615" s="410">
        <f>'Σύνολο έργων  αναλυτικά'!L619</f>
        <v>0</v>
      </c>
      <c r="M615" s="410">
        <f>'Σύνολο έργων  αναλυτικά'!M619</f>
        <v>3714017</v>
      </c>
      <c r="N615" s="410">
        <f>'Σύνολο έργων  αναλυτικά'!N619</f>
        <v>0</v>
      </c>
      <c r="O615" s="412">
        <f>'Σύνολο έργων  αναλυτικά'!O619</f>
        <v>0</v>
      </c>
      <c r="P615" s="410">
        <f>'Σύνολο έργων  αναλυτικά'!P619</f>
        <v>0</v>
      </c>
      <c r="Q615" s="413">
        <f>'Σύνολο έργων  αναλυτικά'!Q619</f>
        <v>0</v>
      </c>
      <c r="R615" s="413">
        <f>'Σύνολο έργων  αναλυτικά'!R619</f>
        <v>2599811.9</v>
      </c>
      <c r="S615" s="424">
        <f t="shared" si="25"/>
        <v>3714017</v>
      </c>
      <c r="T615" s="424">
        <f t="shared" si="26"/>
        <v>0</v>
      </c>
    </row>
    <row r="616" spans="1:20" s="6" customFormat="1" ht="40.5" customHeight="1" x14ac:dyDescent="0.25">
      <c r="A616" s="406">
        <f>'Σύνολο έργων  αναλυτικά'!A620</f>
        <v>614</v>
      </c>
      <c r="B616" s="407" t="str">
        <f>'Σύνολο έργων  αναλυτικά'!B620</f>
        <v>ΑΝΤΩΝΗΣ ΤΡΙΤΣΗΣ</v>
      </c>
      <c r="C616" s="408" t="str">
        <f>'Σύνολο έργων  αναλυτικά'!C620</f>
        <v>ΔΗΜΟΣ ΑΜΑΡΙΟΥ</v>
      </c>
      <c r="D616" s="406">
        <f>'Σύνολο έργων  αναλυτικά'!D620</f>
        <v>0</v>
      </c>
      <c r="E616" s="408" t="str">
        <f>'Σύνολο έργων  αναλυτικά'!E620</f>
        <v>Αντικατάσταση και επέκταση δικτύων ύδρευσης στους οικισμούς Βισταγή, Βρύσες, Μέρωνας, Μοναστηράκι, Νίθαυρη και Οψιγιάς Δήμου Αμαρίου</v>
      </c>
      <c r="F616" s="407" t="str">
        <f>'Σύνολο έργων  αναλυτικά'!F620</f>
        <v xml:space="preserve">Κρήτης </v>
      </c>
      <c r="G616" s="409">
        <f>'Σύνολο έργων  αναλυτικά'!G620</f>
        <v>1118700</v>
      </c>
      <c r="H616" s="410">
        <f>'Σύνολο έργων  αναλυτικά'!H620</f>
        <v>0</v>
      </c>
      <c r="I616" s="411">
        <f>'Σύνολο έργων  αναλυτικά'!I620</f>
        <v>0</v>
      </c>
      <c r="J616" s="411">
        <f>'Σύνολο έργων  αναλυτικά'!J620</f>
        <v>0</v>
      </c>
      <c r="K616" s="410">
        <f>'Σύνολο έργων  αναλυτικά'!K620</f>
        <v>0</v>
      </c>
      <c r="L616" s="410">
        <f>'Σύνολο έργων  αναλυτικά'!L620</f>
        <v>1118700</v>
      </c>
      <c r="M616" s="410">
        <f>'Σύνολο έργων  αναλυτικά'!M620</f>
        <v>0</v>
      </c>
      <c r="N616" s="410">
        <f>'Σύνολο έργων  αναλυτικά'!N620</f>
        <v>0</v>
      </c>
      <c r="O616" s="412">
        <f>'Σύνολο έργων  αναλυτικά'!O620</f>
        <v>0</v>
      </c>
      <c r="P616" s="410">
        <f>'Σύνολο έργων  αναλυτικά'!P620</f>
        <v>0</v>
      </c>
      <c r="Q616" s="413">
        <f>'Σύνολο έργων  αναλυτικά'!Q620</f>
        <v>0</v>
      </c>
      <c r="R616" s="413">
        <f>'Σύνολο έργων  αναλυτικά'!R620</f>
        <v>783090</v>
      </c>
      <c r="S616" s="424">
        <f t="shared" si="25"/>
        <v>1118700</v>
      </c>
      <c r="T616" s="424">
        <f t="shared" si="26"/>
        <v>0</v>
      </c>
    </row>
    <row r="617" spans="1:20" s="6" customFormat="1" ht="40.5" customHeight="1" x14ac:dyDescent="0.25">
      <c r="A617" s="406">
        <f>'Σύνολο έργων  αναλυτικά'!A621</f>
        <v>615</v>
      </c>
      <c r="B617" s="407" t="str">
        <f>'Σύνολο έργων  αναλυτικά'!B621</f>
        <v>ΑΝΤΩΝΗΣ ΤΡΙΤΣΗΣ</v>
      </c>
      <c r="C617" s="408" t="str">
        <f>'Σύνολο έργων  αναλυτικά'!C621</f>
        <v>ΔΗΜΟΣ ΣΦΑΚΙΩΝ</v>
      </c>
      <c r="D617" s="406">
        <f>'Σύνολο έργων  αναλυτικά'!D621</f>
        <v>0</v>
      </c>
      <c r="E617" s="408" t="str">
        <f>'Σύνολο έργων  αναλυτικά'!E621</f>
        <v>Βελτίωση υποδομών ύδρευσης σε τοπικές κοινότητες του Δήμου Σφακίων</v>
      </c>
      <c r="F617" s="407" t="str">
        <f>'Σύνολο έργων  αναλυτικά'!F621</f>
        <v xml:space="preserve">Κρήτης </v>
      </c>
      <c r="G617" s="409">
        <f>'Σύνολο έργων  αναλυτικά'!G621</f>
        <v>2165463.9500000002</v>
      </c>
      <c r="H617" s="410">
        <f>'Σύνολο έργων  αναλυτικά'!H621</f>
        <v>0</v>
      </c>
      <c r="I617" s="411">
        <f>'Σύνολο έργων  αναλυτικά'!I621</f>
        <v>0</v>
      </c>
      <c r="J617" s="411">
        <f>'Σύνολο έργων  αναλυτικά'!J621</f>
        <v>0</v>
      </c>
      <c r="K617" s="410">
        <f>'Σύνολο έργων  αναλυτικά'!K621</f>
        <v>0</v>
      </c>
      <c r="L617" s="410">
        <f>'Σύνολο έργων  αναλυτικά'!L621</f>
        <v>2165463.9500000002</v>
      </c>
      <c r="M617" s="410">
        <f>'Σύνολο έργων  αναλυτικά'!M621</f>
        <v>0</v>
      </c>
      <c r="N617" s="410">
        <f>'Σύνολο έργων  αναλυτικά'!N621</f>
        <v>0</v>
      </c>
      <c r="O617" s="412">
        <f>'Σύνολο έργων  αναλυτικά'!O621</f>
        <v>0</v>
      </c>
      <c r="P617" s="410">
        <f>'Σύνολο έργων  αναλυτικά'!P621</f>
        <v>0</v>
      </c>
      <c r="Q617" s="413">
        <f>'Σύνολο έργων  αναλυτικά'!Q621</f>
        <v>0</v>
      </c>
      <c r="R617" s="413">
        <f>'Σύνολο έργων  αναλυτικά'!R621</f>
        <v>1515824.7650000001</v>
      </c>
      <c r="S617" s="424">
        <f t="shared" si="25"/>
        <v>2165463.9500000002</v>
      </c>
      <c r="T617" s="424">
        <f t="shared" si="26"/>
        <v>0</v>
      </c>
    </row>
    <row r="618" spans="1:20" s="6" customFormat="1" ht="40.5" customHeight="1" x14ac:dyDescent="0.25">
      <c r="A618" s="406">
        <f>'Σύνολο έργων  αναλυτικά'!A622</f>
        <v>616</v>
      </c>
      <c r="B618" s="407" t="str">
        <f>'Σύνολο έργων  αναλυτικά'!B622</f>
        <v>ΑΝΤΩΝΗΣ ΤΡΙΤΣΗΣ</v>
      </c>
      <c r="C618" s="408" t="str">
        <f>'Σύνολο έργων  αναλυτικά'!C622</f>
        <v>ΟΤΑ Β' ΒΑΘΜΟΥ ΠΕΡΙΦΕΡΕΙΑ ΝΟΤΙΟΥ ΑΙΓΑΙΟΥ</v>
      </c>
      <c r="D618" s="406">
        <f>'Σύνολο έργων  αναλυτικά'!D622</f>
        <v>0</v>
      </c>
      <c r="E618" s="408" t="str">
        <f>'Σύνολο έργων  αναλυτικά'!E622</f>
        <v>Έργα Ύδρευσης Ρόδου από το Φράγμα Γαδουρά (Β’ Φάση)-Κατασκευή Νότιου υδραγωγείου, υδραγωγείου Αφάντου &amp; Αρχαγγέλου</v>
      </c>
      <c r="F618" s="407" t="str">
        <f>'Σύνολο έργων  αναλυτικά'!F622</f>
        <v xml:space="preserve">Νοτίου Αιγαίου </v>
      </c>
      <c r="G618" s="409">
        <f>'Σύνολο έργων  αναλυτικά'!G622</f>
        <v>21332000</v>
      </c>
      <c r="H618" s="410">
        <f>'Σύνολο έργων  αναλυτικά'!H622</f>
        <v>21332000</v>
      </c>
      <c r="I618" s="411">
        <f>'Σύνολο έργων  αναλυτικά'!I622</f>
        <v>0</v>
      </c>
      <c r="J618" s="411">
        <f>'Σύνολο έργων  αναλυτικά'!J622</f>
        <v>0</v>
      </c>
      <c r="K618" s="410">
        <f>'Σύνολο έργων  αναλυτικά'!K622</f>
        <v>0</v>
      </c>
      <c r="L618" s="410">
        <f>'Σύνολο έργων  αναλυτικά'!L622</f>
        <v>0</v>
      </c>
      <c r="M618" s="410">
        <f>'Σύνολο έργων  αναλυτικά'!M622</f>
        <v>0</v>
      </c>
      <c r="N618" s="410">
        <f>'Σύνολο έργων  αναλυτικά'!N622</f>
        <v>0</v>
      </c>
      <c r="O618" s="412">
        <f>'Σύνολο έργων  αναλυτικά'!O622</f>
        <v>0</v>
      </c>
      <c r="P618" s="410">
        <f>'Σύνολο έργων  αναλυτικά'!P622</f>
        <v>0</v>
      </c>
      <c r="Q618" s="413">
        <f>'Σύνολο έργων  αναλυτικά'!Q622</f>
        <v>0</v>
      </c>
      <c r="R618" s="413">
        <f>'Σύνολο έργων  αναλυτικά'!R622</f>
        <v>14932399.999999998</v>
      </c>
      <c r="S618" s="424">
        <f t="shared" si="25"/>
        <v>21332000</v>
      </c>
      <c r="T618" s="424">
        <f t="shared" si="26"/>
        <v>0</v>
      </c>
    </row>
    <row r="619" spans="1:20" s="6" customFormat="1" ht="40.5" customHeight="1" x14ac:dyDescent="0.25">
      <c r="A619" s="406">
        <f>'Σύνολο έργων  αναλυτικά'!A623</f>
        <v>617</v>
      </c>
      <c r="B619" s="407" t="str">
        <f>'Σύνολο έργων  αναλυτικά'!B623</f>
        <v>ΑΝΤΩΝΗΣ ΤΡΙΤΣΗΣ</v>
      </c>
      <c r="C619" s="408" t="str">
        <f>'Σύνολο έργων  αναλυτικά'!C623</f>
        <v>ΔΗΜΟΣ ΚΑΡΠΑΘΟΥ</v>
      </c>
      <c r="D619" s="406">
        <f>'Σύνολο έργων  αναλυτικά'!D623</f>
        <v>0</v>
      </c>
      <c r="E619" s="408" t="str">
        <f>'Σύνολο έργων  αναλυτικά'!E623</f>
        <v>Σύστημα εξοικονόμησης, διασφάλισης επάρκειας και βελτίωσης ποιότητας πόσιμου νερού Δήμου Καρπάθου</v>
      </c>
      <c r="F619" s="407" t="str">
        <f>'Σύνολο έργων  αναλυτικά'!F623</f>
        <v xml:space="preserve">Νοτίου Αιγαίου </v>
      </c>
      <c r="G619" s="409">
        <f>'Σύνολο έργων  αναλυτικά'!G623</f>
        <v>3372800</v>
      </c>
      <c r="H619" s="410">
        <f>'Σύνολο έργων  αναλυτικά'!H623</f>
        <v>0</v>
      </c>
      <c r="I619" s="411">
        <f>'Σύνολο έργων  αναλυτικά'!I623</f>
        <v>0</v>
      </c>
      <c r="J619" s="411">
        <f>'Σύνολο έργων  αναλυτικά'!J623</f>
        <v>0</v>
      </c>
      <c r="K619" s="410">
        <f>'Σύνολο έργων  αναλυτικά'!K623</f>
        <v>0</v>
      </c>
      <c r="L619" s="410">
        <f>'Σύνολο έργων  αναλυτικά'!L623</f>
        <v>0</v>
      </c>
      <c r="M619" s="410">
        <f>'Σύνολο έργων  αναλυτικά'!M623</f>
        <v>3372800</v>
      </c>
      <c r="N619" s="410">
        <f>'Σύνολο έργων  αναλυτικά'!N623</f>
        <v>0</v>
      </c>
      <c r="O619" s="412">
        <f>'Σύνολο έργων  αναλυτικά'!O623</f>
        <v>0</v>
      </c>
      <c r="P619" s="410">
        <f>'Σύνολο έργων  αναλυτικά'!P623</f>
        <v>0</v>
      </c>
      <c r="Q619" s="413">
        <f>'Σύνολο έργων  αναλυτικά'!Q623</f>
        <v>0</v>
      </c>
      <c r="R619" s="413">
        <f>'Σύνολο έργων  αναλυτικά'!R623</f>
        <v>2360960</v>
      </c>
      <c r="S619" s="424">
        <f t="shared" si="25"/>
        <v>3372800</v>
      </c>
      <c r="T619" s="424">
        <f t="shared" si="26"/>
        <v>0</v>
      </c>
    </row>
    <row r="620" spans="1:20" s="6" customFormat="1" ht="40.5" customHeight="1" x14ac:dyDescent="0.25">
      <c r="A620" s="406">
        <f>'Σύνολο έργων  αναλυτικά'!A624</f>
        <v>618</v>
      </c>
      <c r="B620" s="407" t="str">
        <f>'Σύνολο έργων  αναλυτικά'!B624</f>
        <v>ΑΝΤΩΝΗΣ ΤΡΙΤΣΗΣ</v>
      </c>
      <c r="C620" s="408" t="str">
        <f>'Σύνολο έργων  αναλυτικά'!C624</f>
        <v>Δ.Ε.Υ.Α ΗΡΑΚΛΕΙΑΣ</v>
      </c>
      <c r="D620" s="406">
        <f>'Σύνολο έργων  αναλυτικά'!D624</f>
        <v>0</v>
      </c>
      <c r="E620" s="408" t="str">
        <f>'Σύνολο έργων  αναλυτικά'!E624</f>
        <v>Εγκατάσταση συστήματος ελέγχου διαρροών (τηλε-ελέγχου / τηλεχειρισμού) στα υφιστάμενα δίκτυα ύδρευσης και δράσεις Α.Π.Ε. της Δ.Ε.Υ.Α. Ηράκλειας</v>
      </c>
      <c r="F620" s="407" t="str">
        <f>'Σύνολο έργων  αναλυτικά'!F624</f>
        <v xml:space="preserve">Νοτίου Αιγαίου </v>
      </c>
      <c r="G620" s="409">
        <f>'Σύνολο έργων  αναλυτικά'!G624</f>
        <v>2955645.16</v>
      </c>
      <c r="H620" s="410">
        <f>'Σύνολο έργων  αναλυτικά'!H624</f>
        <v>0</v>
      </c>
      <c r="I620" s="411">
        <f>'Σύνολο έργων  αναλυτικά'!I624</f>
        <v>0</v>
      </c>
      <c r="J620" s="411">
        <f>'Σύνολο έργων  αναλυτικά'!J624</f>
        <v>0</v>
      </c>
      <c r="K620" s="410">
        <f>'Σύνολο έργων  αναλυτικά'!K624</f>
        <v>0</v>
      </c>
      <c r="L620" s="410">
        <f>'Σύνολο έργων  αναλυτικά'!L624</f>
        <v>0</v>
      </c>
      <c r="M620" s="410">
        <f>'Σύνολο έργων  αναλυτικά'!M624</f>
        <v>2955645.16</v>
      </c>
      <c r="N620" s="410">
        <f>'Σύνολο έργων  αναλυτικά'!N624</f>
        <v>0</v>
      </c>
      <c r="O620" s="412">
        <f>'Σύνολο έργων  αναλυτικά'!O624</f>
        <v>0</v>
      </c>
      <c r="P620" s="410">
        <f>'Σύνολο έργων  αναλυτικά'!P624</f>
        <v>0</v>
      </c>
      <c r="Q620" s="413">
        <f>'Σύνολο έργων  αναλυτικά'!Q624</f>
        <v>0</v>
      </c>
      <c r="R620" s="413">
        <f>'Σύνολο έργων  αναλυτικά'!R624</f>
        <v>2068951.612</v>
      </c>
      <c r="S620" s="424">
        <f t="shared" si="25"/>
        <v>2955645.16</v>
      </c>
      <c r="T620" s="424">
        <f t="shared" si="26"/>
        <v>0</v>
      </c>
    </row>
    <row r="621" spans="1:20" s="6" customFormat="1" ht="40.5" customHeight="1" x14ac:dyDescent="0.25">
      <c r="A621" s="406">
        <f>'Σύνολο έργων  αναλυτικά'!A625</f>
        <v>619</v>
      </c>
      <c r="B621" s="407" t="str">
        <f>'Σύνολο έργων  αναλυτικά'!B625</f>
        <v>ΑΝΤΩΝΗΣ ΤΡΙΤΣΗΣ</v>
      </c>
      <c r="C621" s="408" t="str">
        <f>'Σύνολο έργων  αναλυτικά'!C625</f>
        <v>ΔΗΜΟΣ ΝΙΣΥΡΟΥ</v>
      </c>
      <c r="D621" s="406">
        <f>'Σύνολο έργων  αναλυτικά'!D625</f>
        <v>0</v>
      </c>
      <c r="E621" s="408" t="str">
        <f>'Σύνολο έργων  αναλυτικά'!E625</f>
        <v>Ύδρευση οικισμών Εμπορείου και Νικείων του Δήμου Νισύρου</v>
      </c>
      <c r="F621" s="407" t="str">
        <f>'Σύνολο έργων  αναλυτικά'!F625</f>
        <v xml:space="preserve">Νοτίου Αιγαίου </v>
      </c>
      <c r="G621" s="409">
        <f>'Σύνολο έργων  αναλυτικά'!G625</f>
        <v>1493548.39</v>
      </c>
      <c r="H621" s="410">
        <f>'Σύνολο έργων  αναλυτικά'!H625</f>
        <v>0</v>
      </c>
      <c r="I621" s="411">
        <f>'Σύνολο έργων  αναλυτικά'!I625</f>
        <v>0</v>
      </c>
      <c r="J621" s="411">
        <f>'Σύνολο έργων  αναλυτικά'!J625</f>
        <v>0</v>
      </c>
      <c r="K621" s="410">
        <f>'Σύνολο έργων  αναλυτικά'!K625</f>
        <v>0</v>
      </c>
      <c r="L621" s="410">
        <f>'Σύνολο έργων  αναλυτικά'!L625</f>
        <v>1493548.39</v>
      </c>
      <c r="M621" s="410">
        <f>'Σύνολο έργων  αναλυτικά'!M625</f>
        <v>0</v>
      </c>
      <c r="N621" s="410">
        <f>'Σύνολο έργων  αναλυτικά'!N625</f>
        <v>0</v>
      </c>
      <c r="O621" s="412">
        <f>'Σύνολο έργων  αναλυτικά'!O625</f>
        <v>0</v>
      </c>
      <c r="P621" s="410">
        <f>'Σύνολο έργων  αναλυτικά'!P625</f>
        <v>0</v>
      </c>
      <c r="Q621" s="413">
        <f>'Σύνολο έργων  αναλυτικά'!Q625</f>
        <v>0</v>
      </c>
      <c r="R621" s="413">
        <f>'Σύνολο έργων  αναλυτικά'!R625</f>
        <v>1045483.8729999999</v>
      </c>
      <c r="S621" s="424">
        <f t="shared" si="25"/>
        <v>1493548.39</v>
      </c>
      <c r="T621" s="424">
        <f t="shared" si="26"/>
        <v>0</v>
      </c>
    </row>
    <row r="622" spans="1:20" s="6" customFormat="1" ht="40.5" customHeight="1" x14ac:dyDescent="0.25">
      <c r="A622" s="406">
        <f>'Σύνολο έργων  αναλυτικά'!A626</f>
        <v>620</v>
      </c>
      <c r="B622" s="407" t="str">
        <f>'Σύνολο έργων  αναλυτικά'!B626</f>
        <v>ΑΝΤΩΝΗΣ ΤΡΙΤΣΗΣ</v>
      </c>
      <c r="C622" s="408" t="str">
        <f>'Σύνολο έργων  αναλυτικά'!C626</f>
        <v>ΔΗΜΟΣ ΑΝΤΙΠΑΡΟΥ</v>
      </c>
      <c r="D622" s="406">
        <f>'Σύνολο έργων  αναλυτικά'!D626</f>
        <v>0</v>
      </c>
      <c r="E622" s="408" t="str">
        <f>'Σύνολο έργων  αναλυτικά'!E626</f>
        <v>Προμήθεια και εγκατάσταση μονάδας αφαλάτωσης Αντιπάρου</v>
      </c>
      <c r="F622" s="407" t="str">
        <f>'Σύνολο έργων  αναλυτικά'!F626</f>
        <v xml:space="preserve">Νοτίου Αιγαίου </v>
      </c>
      <c r="G622" s="409">
        <f>'Σύνολο έργων  αναλυτικά'!G626</f>
        <v>434000</v>
      </c>
      <c r="H622" s="410">
        <f>'Σύνολο έργων  αναλυτικά'!H626</f>
        <v>0</v>
      </c>
      <c r="I622" s="411">
        <f>'Σύνολο έργων  αναλυτικά'!I626</f>
        <v>434000</v>
      </c>
      <c r="J622" s="411">
        <f>'Σύνολο έργων  αναλυτικά'!J626</f>
        <v>0</v>
      </c>
      <c r="K622" s="410">
        <f>'Σύνολο έργων  αναλυτικά'!K626</f>
        <v>0</v>
      </c>
      <c r="L622" s="410">
        <f>'Σύνολο έργων  αναλυτικά'!L626</f>
        <v>0</v>
      </c>
      <c r="M622" s="410">
        <f>'Σύνολο έργων  αναλυτικά'!M626</f>
        <v>0</v>
      </c>
      <c r="N622" s="410">
        <f>'Σύνολο έργων  αναλυτικά'!N626</f>
        <v>0</v>
      </c>
      <c r="O622" s="412">
        <f>'Σύνολο έργων  αναλυτικά'!O626</f>
        <v>0</v>
      </c>
      <c r="P622" s="410">
        <f>'Σύνολο έργων  αναλυτικά'!P626</f>
        <v>0</v>
      </c>
      <c r="Q622" s="413">
        <f>'Σύνολο έργων  αναλυτικά'!Q626</f>
        <v>0</v>
      </c>
      <c r="R622" s="413">
        <f>'Σύνολο έργων  αναλυτικά'!R626</f>
        <v>303800</v>
      </c>
      <c r="S622" s="424">
        <f t="shared" si="25"/>
        <v>434000</v>
      </c>
      <c r="T622" s="424">
        <f t="shared" si="26"/>
        <v>0</v>
      </c>
    </row>
    <row r="623" spans="1:20" s="6" customFormat="1" ht="40.5" customHeight="1" x14ac:dyDescent="0.25">
      <c r="A623" s="406">
        <f>'Σύνολο έργων  αναλυτικά'!A627</f>
        <v>621</v>
      </c>
      <c r="B623" s="407" t="str">
        <f>'Σύνολο έργων  αναλυτικά'!B627</f>
        <v>ΑΝΤΩΝΗΣ ΤΡΙΤΣΗΣ</v>
      </c>
      <c r="C623" s="408" t="str">
        <f>'Σύνολο έργων  αναλυτικά'!C627</f>
        <v>Δ.Ε.Υ.Α ΚΑΛΥΜΝΟΥ</v>
      </c>
      <c r="D623" s="406">
        <f>'Σύνολο έργων  αναλυτικά'!D627</f>
        <v>0</v>
      </c>
      <c r="E623" s="408" t="str">
        <f>'Σύνολο έργων  αναλυτικά'!E627</f>
        <v>Προμήθεια συστήματος παρακολούθησης ποιότητας ύδατος και μείωσης απωλειών δικτύων ύδρευσης της ΔΕΥΑ Καλύμνου</v>
      </c>
      <c r="F623" s="407" t="str">
        <f>'Σύνολο έργων  αναλυτικά'!F627</f>
        <v xml:space="preserve">Νοτίου Αιγαίου </v>
      </c>
      <c r="G623" s="409">
        <f>'Σύνολο έργων  αναλυτικά'!G627</f>
        <v>2339830.23</v>
      </c>
      <c r="H623" s="410">
        <f>'Σύνολο έργων  αναλυτικά'!H627</f>
        <v>0</v>
      </c>
      <c r="I623" s="411">
        <f>'Σύνολο έργων  αναλυτικά'!I627</f>
        <v>0</v>
      </c>
      <c r="J623" s="411">
        <f>'Σύνολο έργων  αναλυτικά'!J627</f>
        <v>0</v>
      </c>
      <c r="K623" s="410">
        <f>'Σύνολο έργων  αναλυτικά'!K627</f>
        <v>0</v>
      </c>
      <c r="L623" s="410">
        <f>'Σύνολο έργων  αναλυτικά'!L627</f>
        <v>0</v>
      </c>
      <c r="M623" s="410">
        <f>'Σύνολο έργων  αναλυτικά'!M627</f>
        <v>2339830.23</v>
      </c>
      <c r="N623" s="410">
        <f>'Σύνολο έργων  αναλυτικά'!N627</f>
        <v>0</v>
      </c>
      <c r="O623" s="412">
        <f>'Σύνολο έργων  αναλυτικά'!O627</f>
        <v>0</v>
      </c>
      <c r="P623" s="410">
        <f>'Σύνολο έργων  αναλυτικά'!P627</f>
        <v>0</v>
      </c>
      <c r="Q623" s="413">
        <f>'Σύνολο έργων  αναλυτικά'!Q627</f>
        <v>0</v>
      </c>
      <c r="R623" s="413">
        <f>'Σύνολο έργων  αναλυτικά'!R627</f>
        <v>1637881.1609999998</v>
      </c>
      <c r="S623" s="424">
        <f t="shared" si="25"/>
        <v>2339830.23</v>
      </c>
      <c r="T623" s="424">
        <f t="shared" si="26"/>
        <v>0</v>
      </c>
    </row>
    <row r="624" spans="1:20" s="6" customFormat="1" ht="40.5" customHeight="1" x14ac:dyDescent="0.25">
      <c r="A624" s="406">
        <f>'Σύνολο έργων  αναλυτικά'!A628</f>
        <v>622</v>
      </c>
      <c r="B624" s="407" t="str">
        <f>'Σύνολο έργων  αναλυτικά'!B628</f>
        <v>ΑΝΤΩΝΗΣ ΤΡΙΤΣΗΣ</v>
      </c>
      <c r="C624" s="408" t="str">
        <f>'Σύνολο έργων  αναλυτικά'!C628</f>
        <v>ΔΗΜΟΣ ΣΑΜΟΥ</v>
      </c>
      <c r="D624" s="406">
        <f>'Σύνολο έργων  αναλυτικά'!D628</f>
        <v>0</v>
      </c>
      <c r="E624" s="408" t="str">
        <f>'Σύνολο έργων  αναλυτικά'!E628</f>
        <v>Ενίσχυση ύδρευσης δημοτικών διαμερισμάτων της Δημοτικής Ενότητας Βαθέος του Δήμου Σάμου</v>
      </c>
      <c r="F624" s="407" t="str">
        <f>'Σύνολο έργων  αναλυτικά'!F628</f>
        <v xml:space="preserve">Νοτίου Αιγαίου </v>
      </c>
      <c r="G624" s="409">
        <f>'Σύνολο έργων  αναλυτικά'!G628</f>
        <v>2996700</v>
      </c>
      <c r="H624" s="410">
        <f>'Σύνολο έργων  αναλυτικά'!H628</f>
        <v>0</v>
      </c>
      <c r="I624" s="411">
        <f>'Σύνολο έργων  αναλυτικά'!I628</f>
        <v>0</v>
      </c>
      <c r="J624" s="411">
        <f>'Σύνολο έργων  αναλυτικά'!J628</f>
        <v>0</v>
      </c>
      <c r="K624" s="410">
        <f>'Σύνολο έργων  αναλυτικά'!K628</f>
        <v>0</v>
      </c>
      <c r="L624" s="410">
        <f>'Σύνολο έργων  αναλυτικά'!L628</f>
        <v>2996700</v>
      </c>
      <c r="M624" s="410">
        <f>'Σύνολο έργων  αναλυτικά'!M628</f>
        <v>0</v>
      </c>
      <c r="N624" s="410">
        <f>'Σύνολο έργων  αναλυτικά'!N628</f>
        <v>0</v>
      </c>
      <c r="O624" s="412">
        <f>'Σύνολο έργων  αναλυτικά'!O628</f>
        <v>0</v>
      </c>
      <c r="P624" s="410">
        <f>'Σύνολο έργων  αναλυτικά'!P628</f>
        <v>0</v>
      </c>
      <c r="Q624" s="413">
        <f>'Σύνολο έργων  αναλυτικά'!Q628</f>
        <v>0</v>
      </c>
      <c r="R624" s="413">
        <f>'Σύνολο έργων  αναλυτικά'!R628</f>
        <v>2097690</v>
      </c>
      <c r="S624" s="424">
        <f t="shared" si="25"/>
        <v>2996700</v>
      </c>
      <c r="T624" s="424">
        <f t="shared" si="26"/>
        <v>0</v>
      </c>
    </row>
    <row r="625" spans="1:20" s="6" customFormat="1" ht="40.5" customHeight="1" x14ac:dyDescent="0.25">
      <c r="A625" s="406">
        <f>'Σύνολο έργων  αναλυτικά'!A629</f>
        <v>623</v>
      </c>
      <c r="B625" s="407" t="str">
        <f>'Σύνολο έργων  αναλυτικά'!B629</f>
        <v>ΑΝΤΩΝΗΣ ΤΡΙΤΣΗΣ</v>
      </c>
      <c r="C625" s="408" t="str">
        <f>'Σύνολο έργων  αναλυτικά'!C629</f>
        <v>ΔΗΜΟΣ ΣΙΦΝΟΥ</v>
      </c>
      <c r="D625" s="406">
        <f>'Σύνολο έργων  αναλυτικά'!D629</f>
        <v>0</v>
      </c>
      <c r="E625" s="408" t="str">
        <f>'Σύνολο έργων  αναλυτικά'!E629</f>
        <v>Προμήθεια συστήματος ελέγχου καταναλώσεων, βελτίωσης λειτουργίας των δικτύων ύδρευσης και μείωσης των απωλειών ποσιμου νερού του Δήμου Σίφνου</v>
      </c>
      <c r="F625" s="407" t="str">
        <f>'Σύνολο έργων  αναλυτικά'!F629</f>
        <v xml:space="preserve">Νοτίου Αιγαίου </v>
      </c>
      <c r="G625" s="409">
        <f>'Σύνολο έργων  αναλυτικά'!G629</f>
        <v>3327355.24</v>
      </c>
      <c r="H625" s="410">
        <f>'Σύνολο έργων  αναλυτικά'!H629</f>
        <v>0</v>
      </c>
      <c r="I625" s="411">
        <f>'Σύνολο έργων  αναλυτικά'!I629</f>
        <v>0</v>
      </c>
      <c r="J625" s="411">
        <f>'Σύνολο έργων  αναλυτικά'!J629</f>
        <v>0</v>
      </c>
      <c r="K625" s="410">
        <f>'Σύνολο έργων  αναλυτικά'!K629</f>
        <v>0</v>
      </c>
      <c r="L625" s="410">
        <f>'Σύνολο έργων  αναλυτικά'!L629</f>
        <v>0</v>
      </c>
      <c r="M625" s="410">
        <f>'Σύνολο έργων  αναλυτικά'!M629</f>
        <v>3327355.24</v>
      </c>
      <c r="N625" s="410">
        <f>'Σύνολο έργων  αναλυτικά'!N629</f>
        <v>0</v>
      </c>
      <c r="O625" s="412">
        <f>'Σύνολο έργων  αναλυτικά'!O629</f>
        <v>0</v>
      </c>
      <c r="P625" s="410">
        <f>'Σύνολο έργων  αναλυτικά'!P629</f>
        <v>0</v>
      </c>
      <c r="Q625" s="413">
        <f>'Σύνολο έργων  αναλυτικά'!Q629</f>
        <v>0</v>
      </c>
      <c r="R625" s="413">
        <f>'Σύνολο έργων  αναλυτικά'!R629</f>
        <v>2329148.6680000001</v>
      </c>
      <c r="S625" s="424">
        <f t="shared" si="25"/>
        <v>3327355.24</v>
      </c>
      <c r="T625" s="424">
        <f t="shared" si="26"/>
        <v>0</v>
      </c>
    </row>
    <row r="626" spans="1:20" s="6" customFormat="1" ht="40.5" customHeight="1" x14ac:dyDescent="0.25">
      <c r="A626" s="406">
        <f>'Σύνολο έργων  αναλυτικά'!A630</f>
        <v>624</v>
      </c>
      <c r="B626" s="407" t="str">
        <f>'Σύνολο έργων  αναλυτικά'!B630</f>
        <v>ΑΝΤΩΝΗΣ ΤΡΙΤΣΗΣ</v>
      </c>
      <c r="C626" s="408" t="str">
        <f>'Σύνολο έργων  αναλυτικά'!C630</f>
        <v>ΔΗΜΟΣ ΜΗΛΟΥ</v>
      </c>
      <c r="D626" s="406">
        <f>'Σύνολο έργων  αναλυτικά'!D630</f>
        <v>0</v>
      </c>
      <c r="E626" s="408" t="str">
        <f>'Σύνολο έργων  αναλυτικά'!E630</f>
        <v>Αναβάθμιση δικτύων ύδρευσης Δήμου Μήλου και περιορισμός διαρροών</v>
      </c>
      <c r="F626" s="407" t="str">
        <f>'Σύνολο έργων  αναλυτικά'!F630</f>
        <v xml:space="preserve">Νοτίου Αιγαίου </v>
      </c>
      <c r="G626" s="409">
        <f>'Σύνολο έργων  αναλυτικά'!G630</f>
        <v>1489946.8</v>
      </c>
      <c r="H626" s="410">
        <f>'Σύνολο έργων  αναλυτικά'!H630</f>
        <v>0</v>
      </c>
      <c r="I626" s="411">
        <f>'Σύνολο έργων  αναλυτικά'!I630</f>
        <v>0</v>
      </c>
      <c r="J626" s="411">
        <f>'Σύνολο έργων  αναλυτικά'!J630</f>
        <v>0</v>
      </c>
      <c r="K626" s="410">
        <f>'Σύνολο έργων  αναλυτικά'!K630</f>
        <v>0</v>
      </c>
      <c r="L626" s="410">
        <f>'Σύνολο έργων  αναλυτικά'!L630</f>
        <v>0</v>
      </c>
      <c r="M626" s="410">
        <f>'Σύνολο έργων  αναλυτικά'!M630</f>
        <v>1489946.8</v>
      </c>
      <c r="N626" s="410">
        <f>'Σύνολο έργων  αναλυτικά'!N630</f>
        <v>0</v>
      </c>
      <c r="O626" s="412">
        <f>'Σύνολο έργων  αναλυτικά'!O630</f>
        <v>0</v>
      </c>
      <c r="P626" s="410">
        <f>'Σύνολο έργων  αναλυτικά'!P630</f>
        <v>0</v>
      </c>
      <c r="Q626" s="413">
        <f>'Σύνολο έργων  αναλυτικά'!Q630</f>
        <v>0</v>
      </c>
      <c r="R626" s="413">
        <f>'Σύνολο έργων  αναλυτικά'!R630</f>
        <v>1042962.76</v>
      </c>
      <c r="S626" s="424">
        <f t="shared" si="25"/>
        <v>1489946.8</v>
      </c>
      <c r="T626" s="424">
        <f t="shared" si="26"/>
        <v>0</v>
      </c>
    </row>
    <row r="627" spans="1:20" s="6" customFormat="1" ht="40.5" customHeight="1" x14ac:dyDescent="0.25">
      <c r="A627" s="406">
        <f>'Σύνολο έργων  αναλυτικά'!A631</f>
        <v>625</v>
      </c>
      <c r="B627" s="407" t="str">
        <f>'Σύνολο έργων  αναλυτικά'!B631</f>
        <v>ΑΝΤΩΝΗΣ ΤΡΙΤΣΗΣ</v>
      </c>
      <c r="C627" s="408" t="str">
        <f>'Σύνολο έργων  αναλυτικά'!C631</f>
        <v>Δ.Ε.Υ.Α ΜΥΚΟΝΟΥ</v>
      </c>
      <c r="D627" s="406">
        <f>'Σύνολο έργων  αναλυτικά'!D631</f>
        <v>0</v>
      </c>
      <c r="E627" s="408" t="str">
        <f>'Σύνολο έργων  αναλυτικά'!E631</f>
        <v>Προμήθεια και εγκατάσταση ολοκληρωμένου συστήματος ορθολογικής και αποδοτικής διαχείρισης πόσιμου ύδατος ύδρευσης του δικτύου ύδρευσης Ανω Μέρας της Δ.Ε.Υ.Α. Μυκόνου</v>
      </c>
      <c r="F627" s="407" t="str">
        <f>'Σύνολο έργων  αναλυτικά'!F631</f>
        <v xml:space="preserve">Νοτίου Αιγαίου </v>
      </c>
      <c r="G627" s="409">
        <f>'Σύνολο έργων  αναλυτικά'!G631</f>
        <v>805700</v>
      </c>
      <c r="H627" s="410">
        <f>'Σύνολο έργων  αναλυτικά'!H631</f>
        <v>0</v>
      </c>
      <c r="I627" s="411">
        <f>'Σύνολο έργων  αναλυτικά'!I631</f>
        <v>0</v>
      </c>
      <c r="J627" s="411">
        <f>'Σύνολο έργων  αναλυτικά'!J631</f>
        <v>0</v>
      </c>
      <c r="K627" s="410">
        <f>'Σύνολο έργων  αναλυτικά'!K631</f>
        <v>0</v>
      </c>
      <c r="L627" s="410">
        <f>'Σύνολο έργων  αναλυτικά'!L631</f>
        <v>0</v>
      </c>
      <c r="M627" s="410">
        <f>'Σύνολο έργων  αναλυτικά'!M631</f>
        <v>805700</v>
      </c>
      <c r="N627" s="410">
        <f>'Σύνολο έργων  αναλυτικά'!N631</f>
        <v>0</v>
      </c>
      <c r="O627" s="412">
        <f>'Σύνολο έργων  αναλυτικά'!O631</f>
        <v>0</v>
      </c>
      <c r="P627" s="410">
        <f>'Σύνολο έργων  αναλυτικά'!P631</f>
        <v>0</v>
      </c>
      <c r="Q627" s="413">
        <f>'Σύνολο έργων  αναλυτικά'!Q631</f>
        <v>0</v>
      </c>
      <c r="R627" s="413">
        <f>'Σύνολο έργων  αναλυτικά'!R631</f>
        <v>563990</v>
      </c>
      <c r="S627" s="424">
        <f t="shared" si="25"/>
        <v>805700</v>
      </c>
      <c r="T627" s="424">
        <f t="shared" si="26"/>
        <v>0</v>
      </c>
    </row>
    <row r="628" spans="1:20" s="6" customFormat="1" ht="40.5" customHeight="1" x14ac:dyDescent="0.25">
      <c r="A628" s="406">
        <f>'Σύνολο έργων  αναλυτικά'!A632</f>
        <v>626</v>
      </c>
      <c r="B628" s="407" t="str">
        <f>'Σύνολο έργων  αναλυτικά'!B632</f>
        <v>ΑΝΤΩΝΗΣ ΤΡΙΤΣΗΣ</v>
      </c>
      <c r="C628" s="408" t="str">
        <f>'Σύνολο έργων  αναλυτικά'!C632</f>
        <v>ΔΗΜΟΣ ΦΟΥΡΝΩΝ ΚΟΡΣΕΩΝ</v>
      </c>
      <c r="D628" s="406">
        <f>'Σύνολο έργων  αναλυτικά'!D632</f>
        <v>0</v>
      </c>
      <c r="E628" s="408" t="str">
        <f>'Σύνολο έργων  αναλυτικά'!E632</f>
        <v>Αντικατάσταση εσωτερικού δικτύου ύδρευσης οικισμού Φούρνων</v>
      </c>
      <c r="F628" s="407" t="str">
        <f>'Σύνολο έργων  αναλυτικά'!F632</f>
        <v xml:space="preserve">Νοτίου Αιγαίου </v>
      </c>
      <c r="G628" s="409">
        <f>'Σύνολο έργων  αναλυτικά'!G632</f>
        <v>528225.81000000006</v>
      </c>
      <c r="H628" s="410">
        <f>'Σύνολο έργων  αναλυτικά'!H632</f>
        <v>0</v>
      </c>
      <c r="I628" s="411">
        <f>'Σύνολο έργων  αναλυτικά'!I632</f>
        <v>0</v>
      </c>
      <c r="J628" s="411">
        <f>'Σύνολο έργων  αναλυτικά'!J632</f>
        <v>0</v>
      </c>
      <c r="K628" s="410">
        <f>'Σύνολο έργων  αναλυτικά'!K632</f>
        <v>0</v>
      </c>
      <c r="L628" s="410">
        <f>'Σύνολο έργων  αναλυτικά'!L632</f>
        <v>528225.81000000006</v>
      </c>
      <c r="M628" s="410">
        <f>'Σύνολο έργων  αναλυτικά'!M632</f>
        <v>0</v>
      </c>
      <c r="N628" s="410">
        <f>'Σύνολο έργων  αναλυτικά'!N632</f>
        <v>0</v>
      </c>
      <c r="O628" s="412">
        <f>'Σύνολο έργων  αναλυτικά'!O632</f>
        <v>0</v>
      </c>
      <c r="P628" s="410">
        <f>'Σύνολο έργων  αναλυτικά'!P632</f>
        <v>0</v>
      </c>
      <c r="Q628" s="413">
        <f>'Σύνολο έργων  αναλυτικά'!Q632</f>
        <v>0</v>
      </c>
      <c r="R628" s="413">
        <f>'Σύνολο έργων  αναλυτικά'!R632</f>
        <v>369758.06700000004</v>
      </c>
      <c r="S628" s="424">
        <f t="shared" si="25"/>
        <v>528225.81000000006</v>
      </c>
      <c r="T628" s="424">
        <f t="shared" si="26"/>
        <v>0</v>
      </c>
    </row>
    <row r="629" spans="1:20" s="6" customFormat="1" ht="40.5" customHeight="1" x14ac:dyDescent="0.25">
      <c r="A629" s="406">
        <f>'Σύνολο έργων  αναλυτικά'!A633</f>
        <v>627</v>
      </c>
      <c r="B629" s="407" t="str">
        <f>'Σύνολο έργων  αναλυτικά'!B633</f>
        <v>ΑΝΤΩΝΗΣ ΤΡΙΤΣΗΣ</v>
      </c>
      <c r="C629" s="408" t="str">
        <f>'Σύνολο έργων  αναλυτικά'!C633</f>
        <v>ΔΗΜΟΣ ΚΙΜΩΛΟΥ</v>
      </c>
      <c r="D629" s="406">
        <f>'Σύνολο έργων  αναλυτικά'!D633</f>
        <v>0</v>
      </c>
      <c r="E629" s="408" t="str">
        <f>'Σύνολο έργων  αναλυτικά'!E633</f>
        <v>Δίκτυα ύδρευσης Δήμου Κιμώλου</v>
      </c>
      <c r="F629" s="407" t="str">
        <f>'Σύνολο έργων  αναλυτικά'!F633</f>
        <v xml:space="preserve">Νοτίου Αιγαίου </v>
      </c>
      <c r="G629" s="409">
        <f>'Σύνολο έργων  αναλυτικά'!G633</f>
        <v>2411000</v>
      </c>
      <c r="H629" s="410">
        <f>'Σύνολο έργων  αναλυτικά'!H633</f>
        <v>0</v>
      </c>
      <c r="I629" s="411">
        <f>'Σύνολο έργων  αναλυτικά'!I633</f>
        <v>0</v>
      </c>
      <c r="J629" s="411">
        <f>'Σύνολο έργων  αναλυτικά'!J633</f>
        <v>0</v>
      </c>
      <c r="K629" s="410">
        <f>'Σύνολο έργων  αναλυτικά'!K633</f>
        <v>0</v>
      </c>
      <c r="L629" s="410">
        <f>'Σύνολο έργων  αναλυτικά'!L633</f>
        <v>2411000</v>
      </c>
      <c r="M629" s="410">
        <f>'Σύνολο έργων  αναλυτικά'!M633</f>
        <v>0</v>
      </c>
      <c r="N629" s="410">
        <f>'Σύνολο έργων  αναλυτικά'!N633</f>
        <v>0</v>
      </c>
      <c r="O629" s="412">
        <f>'Σύνολο έργων  αναλυτικά'!O633</f>
        <v>0</v>
      </c>
      <c r="P629" s="410">
        <f>'Σύνολο έργων  αναλυτικά'!P633</f>
        <v>0</v>
      </c>
      <c r="Q629" s="413">
        <f>'Σύνολο έργων  αναλυτικά'!Q633</f>
        <v>0</v>
      </c>
      <c r="R629" s="413">
        <f>'Σύνολο έργων  αναλυτικά'!R633</f>
        <v>1687700</v>
      </c>
      <c r="S629" s="424">
        <f t="shared" si="25"/>
        <v>2411000</v>
      </c>
      <c r="T629" s="424">
        <f t="shared" si="26"/>
        <v>0</v>
      </c>
    </row>
    <row r="630" spans="1:20" s="6" customFormat="1" ht="40.5" customHeight="1" x14ac:dyDescent="0.25">
      <c r="A630" s="406">
        <f>'Σύνολο έργων  αναλυτικά'!A634</f>
        <v>628</v>
      </c>
      <c r="B630" s="407" t="str">
        <f>'Σύνολο έργων  αναλυτικά'!B634</f>
        <v>ΑΝΤΩΝΗΣ ΤΡΙΤΣΗΣ</v>
      </c>
      <c r="C630" s="408" t="str">
        <f>'Σύνολο έργων  αναλυτικά'!C634</f>
        <v>ΔΗΜΟΣ ΑΝΔΡΟΥ</v>
      </c>
      <c r="D630" s="406">
        <f>'Σύνολο έργων  αναλυτικά'!D634</f>
        <v>0</v>
      </c>
      <c r="E630" s="408" t="str">
        <f>'Σύνολο έργων  αναλυτικά'!E634</f>
        <v>Υποδομές ύδρευσης για την εξασφάλιση επαρκούς ποσότητας και ποιότητας ύδατος Δήμου Άνδρου</v>
      </c>
      <c r="F630" s="407" t="str">
        <f>'Σύνολο έργων  αναλυτικά'!F634</f>
        <v xml:space="preserve">Νοτίου Αιγαίου </v>
      </c>
      <c r="G630" s="409">
        <f>'Σύνολο έργων  αναλυτικά'!G634</f>
        <v>3223736.47</v>
      </c>
      <c r="H630" s="410">
        <f>'Σύνολο έργων  αναλυτικά'!H634</f>
        <v>0</v>
      </c>
      <c r="I630" s="411">
        <f>'Σύνολο έργων  αναλυτικά'!I634</f>
        <v>0</v>
      </c>
      <c r="J630" s="411">
        <f>'Σύνολο έργων  αναλυτικά'!J634</f>
        <v>0</v>
      </c>
      <c r="K630" s="410">
        <f>'Σύνολο έργων  αναλυτικά'!K634</f>
        <v>0</v>
      </c>
      <c r="L630" s="410">
        <f>'Σύνολο έργων  αναλυτικά'!L634</f>
        <v>0</v>
      </c>
      <c r="M630" s="410">
        <f>'Σύνολο έργων  αναλυτικά'!M634</f>
        <v>3223736.47</v>
      </c>
      <c r="N630" s="410">
        <f>'Σύνολο έργων  αναλυτικά'!N634</f>
        <v>0</v>
      </c>
      <c r="O630" s="412">
        <f>'Σύνολο έργων  αναλυτικά'!O634</f>
        <v>0</v>
      </c>
      <c r="P630" s="410">
        <f>'Σύνολο έργων  αναλυτικά'!P634</f>
        <v>0</v>
      </c>
      <c r="Q630" s="413">
        <f>'Σύνολο έργων  αναλυτικά'!Q634</f>
        <v>0</v>
      </c>
      <c r="R630" s="413">
        <f>'Σύνολο έργων  αναλυτικά'!R634</f>
        <v>2256615.5290000001</v>
      </c>
      <c r="S630" s="424">
        <f t="shared" ref="S630:S674" si="27">SUM(H630:P630)</f>
        <v>3223736.47</v>
      </c>
      <c r="T630" s="424">
        <f t="shared" ref="T630:T674" si="28">S630-G630</f>
        <v>0</v>
      </c>
    </row>
    <row r="631" spans="1:20" s="6" customFormat="1" ht="40.5" customHeight="1" x14ac:dyDescent="0.25">
      <c r="A631" s="406">
        <f>'Σύνολο έργων  αναλυτικά'!A635</f>
        <v>629</v>
      </c>
      <c r="B631" s="407" t="str">
        <f>'Σύνολο έργων  αναλυτικά'!B635</f>
        <v>ΑΝΤΩΝΗΣ ΤΡΙΤΣΗΣ</v>
      </c>
      <c r="C631" s="408" t="str">
        <f>'Σύνολο έργων  αναλυτικά'!C635</f>
        <v>ΔΗΜΟΣ ΚΥΘΝΟΥ</v>
      </c>
      <c r="D631" s="406">
        <f>'Σύνολο έργων  αναλυτικά'!D635</f>
        <v>0</v>
      </c>
      <c r="E631" s="408" t="str">
        <f>'Σύνολο έργων  αναλυτικά'!E635</f>
        <v>Προμήθεια συστήματος ελέγχου διαρροών, εξασφάλισης επάρκειας και βελτίωσης ποιότητας δικτύου ύδερυσης Δήμου Κύθνου</v>
      </c>
      <c r="F631" s="407" t="str">
        <f>'Σύνολο έργων  αναλυτικά'!F635</f>
        <v xml:space="preserve">Νοτίου Αιγαίου </v>
      </c>
      <c r="G631" s="409">
        <f>'Σύνολο έργων  αναλυτικά'!G635</f>
        <v>3717047.56</v>
      </c>
      <c r="H631" s="410">
        <f>'Σύνολο έργων  αναλυτικά'!H635</f>
        <v>0</v>
      </c>
      <c r="I631" s="411">
        <f>'Σύνολο έργων  αναλυτικά'!I635</f>
        <v>0</v>
      </c>
      <c r="J631" s="411">
        <f>'Σύνολο έργων  αναλυτικά'!J635</f>
        <v>0</v>
      </c>
      <c r="K631" s="410">
        <f>'Σύνολο έργων  αναλυτικά'!K635</f>
        <v>0</v>
      </c>
      <c r="L631" s="410">
        <f>'Σύνολο έργων  αναλυτικά'!L635</f>
        <v>0</v>
      </c>
      <c r="M631" s="410">
        <f>'Σύνολο έργων  αναλυτικά'!M635</f>
        <v>3717047.56</v>
      </c>
      <c r="N631" s="410">
        <f>'Σύνολο έργων  αναλυτικά'!N635</f>
        <v>0</v>
      </c>
      <c r="O631" s="412">
        <f>'Σύνολο έργων  αναλυτικά'!O635</f>
        <v>0</v>
      </c>
      <c r="P631" s="410">
        <f>'Σύνολο έργων  αναλυτικά'!P635</f>
        <v>0</v>
      </c>
      <c r="Q631" s="413">
        <f>'Σύνολο έργων  αναλυτικά'!Q635</f>
        <v>0</v>
      </c>
      <c r="R631" s="413">
        <f>'Σύνολο έργων  αναλυτικά'!R635</f>
        <v>2601933.2919999999</v>
      </c>
      <c r="S631" s="424">
        <f t="shared" si="27"/>
        <v>3717047.56</v>
      </c>
      <c r="T631" s="424">
        <f t="shared" si="28"/>
        <v>0</v>
      </c>
    </row>
    <row r="632" spans="1:20" s="6" customFormat="1" ht="40.5" customHeight="1" x14ac:dyDescent="0.25">
      <c r="A632" s="406">
        <f>'Σύνολο έργων  αναλυτικά'!A636</f>
        <v>630</v>
      </c>
      <c r="B632" s="407" t="str">
        <f>'Σύνολο έργων  αναλυτικά'!B636</f>
        <v>ΑΝΤΩΝΗΣ ΤΡΙΤΣΗΣ</v>
      </c>
      <c r="C632" s="408" t="str">
        <f>'Σύνολο έργων  αναλυτικά'!C636</f>
        <v>ΔΗΜΟΣ ΚΕΑΣ</v>
      </c>
      <c r="D632" s="406">
        <f>'Σύνολο έργων  αναλυτικά'!D636</f>
        <v>0</v>
      </c>
      <c r="E632" s="408" t="str">
        <f>'Σύνολο έργων  αναλυτικά'!E636</f>
        <v>Κατασκευή νέου δικτύου ύδρευσης Ποισσών και προμήθεια συστήματος ελέγχου δικτύων ύδρευσης Κέας</v>
      </c>
      <c r="F632" s="407" t="str">
        <f>'Σύνολο έργων  αναλυτικά'!F636</f>
        <v xml:space="preserve">Νοτίου Αιγαίου </v>
      </c>
      <c r="G632" s="409">
        <f>'Σύνολο έργων  αναλυτικά'!G636</f>
        <v>1598348</v>
      </c>
      <c r="H632" s="410">
        <f>'Σύνολο έργων  αναλυτικά'!H636</f>
        <v>0</v>
      </c>
      <c r="I632" s="411">
        <f>'Σύνολο έργων  αναλυτικά'!I636</f>
        <v>0</v>
      </c>
      <c r="J632" s="411">
        <f>'Σύνολο έργων  αναλυτικά'!J636</f>
        <v>0</v>
      </c>
      <c r="K632" s="410">
        <f>'Σύνολο έργων  αναλυτικά'!K636</f>
        <v>0</v>
      </c>
      <c r="L632" s="410">
        <f>'Σύνολο έργων  αναλυτικά'!L636</f>
        <v>1598348</v>
      </c>
      <c r="M632" s="410">
        <f>'Σύνολο έργων  αναλυτικά'!M636</f>
        <v>0</v>
      </c>
      <c r="N632" s="410">
        <f>'Σύνολο έργων  αναλυτικά'!N636</f>
        <v>0</v>
      </c>
      <c r="O632" s="412">
        <f>'Σύνολο έργων  αναλυτικά'!O636</f>
        <v>0</v>
      </c>
      <c r="P632" s="410">
        <f>'Σύνολο έργων  αναλυτικά'!P636</f>
        <v>0</v>
      </c>
      <c r="Q632" s="413">
        <f>'Σύνολο έργων  αναλυτικά'!Q636</f>
        <v>0</v>
      </c>
      <c r="R632" s="413">
        <f>'Σύνολο έργων  αναλυτικά'!R636</f>
        <v>1118843.5999999999</v>
      </c>
      <c r="S632" s="424">
        <f t="shared" si="27"/>
        <v>1598348</v>
      </c>
      <c r="T632" s="424">
        <f t="shared" si="28"/>
        <v>0</v>
      </c>
    </row>
    <row r="633" spans="1:20" s="6" customFormat="1" ht="40.5" customHeight="1" x14ac:dyDescent="0.25">
      <c r="A633" s="406">
        <f>'Σύνολο έργων  αναλυτικά'!A637</f>
        <v>631</v>
      </c>
      <c r="B633" s="407" t="str">
        <f>'Σύνολο έργων  αναλυτικά'!B637</f>
        <v>ΑΝΤΩΝΗΣ ΤΡΙΤΣΗΣ</v>
      </c>
      <c r="C633" s="408" t="str">
        <f>'Σύνολο έργων  αναλυτικά'!C637</f>
        <v>ΔΗΜΟΣ ΛΕΡΟΥ</v>
      </c>
      <c r="D633" s="406">
        <f>'Σύνολο έργων  αναλυτικά'!D637</f>
        <v>0</v>
      </c>
      <c r="E633" s="408" t="str">
        <f>'Σύνολο έργων  αναλυτικά'!E637</f>
        <v>Προμήθεια και Εγκατάσταση εξοπλισμού για τη βελτίωση διαχείρισης δικτύου ύδρευσης Δήμου Λέρου</v>
      </c>
      <c r="F633" s="407" t="str">
        <f>'Σύνολο έργων  αναλυτικά'!F637</f>
        <v xml:space="preserve">Νοτίου Αιγαίου </v>
      </c>
      <c r="G633" s="409">
        <f>'Σύνολο έργων  αναλυτικά'!G637</f>
        <v>3716493.28</v>
      </c>
      <c r="H633" s="410">
        <f>'Σύνολο έργων  αναλυτικά'!H637</f>
        <v>0</v>
      </c>
      <c r="I633" s="411">
        <f>'Σύνολο έργων  αναλυτικά'!I637</f>
        <v>0</v>
      </c>
      <c r="J633" s="411">
        <f>'Σύνολο έργων  αναλυτικά'!J637</f>
        <v>0</v>
      </c>
      <c r="K633" s="410">
        <f>'Σύνολο έργων  αναλυτικά'!K637</f>
        <v>0</v>
      </c>
      <c r="L633" s="410">
        <f>'Σύνολο έργων  αναλυτικά'!L637</f>
        <v>0</v>
      </c>
      <c r="M633" s="410">
        <f>'Σύνολο έργων  αναλυτικά'!M637</f>
        <v>3716493.28</v>
      </c>
      <c r="N633" s="410">
        <f>'Σύνολο έργων  αναλυτικά'!N637</f>
        <v>0</v>
      </c>
      <c r="O633" s="412">
        <f>'Σύνολο έργων  αναλυτικά'!O637</f>
        <v>0</v>
      </c>
      <c r="P633" s="410">
        <f>'Σύνολο έργων  αναλυτικά'!P637</f>
        <v>0</v>
      </c>
      <c r="Q633" s="413">
        <f>'Σύνολο έργων  αναλυτικά'!Q637</f>
        <v>0</v>
      </c>
      <c r="R633" s="413">
        <f>'Σύνολο έργων  αναλυτικά'!R637</f>
        <v>2601545.2959999996</v>
      </c>
      <c r="S633" s="424">
        <f t="shared" si="27"/>
        <v>3716493.28</v>
      </c>
      <c r="T633" s="424">
        <f t="shared" si="28"/>
        <v>0</v>
      </c>
    </row>
    <row r="634" spans="1:20" s="6" customFormat="1" ht="40.5" customHeight="1" x14ac:dyDescent="0.25">
      <c r="A634" s="406">
        <f>'Σύνολο έργων  αναλυτικά'!A638</f>
        <v>632</v>
      </c>
      <c r="B634" s="407" t="str">
        <f>'Σύνολο έργων  αναλυτικά'!B638</f>
        <v>ΑΝΤΩΝΗΣ ΤΡΙΤΣΗΣ</v>
      </c>
      <c r="C634" s="408" t="str">
        <f>'Σύνολο έργων  αναλυτικά'!C638</f>
        <v>ΔΗΜΟΣ ΦΟΛΕΓΑΝΔΡΟΥ</v>
      </c>
      <c r="D634" s="406">
        <f>'Σύνολο έργων  αναλυτικά'!D638</f>
        <v>0</v>
      </c>
      <c r="E634" s="408" t="str">
        <f>'Σύνολο έργων  αναλυτικά'!E638</f>
        <v>Προμήθεια δύο φορητών μονάδων αφαλάτωσης θαλασσινού νερού στη Φολέγανδρο</v>
      </c>
      <c r="F634" s="407" t="str">
        <f>'Σύνολο έργων  αναλυτικά'!F638</f>
        <v xml:space="preserve">Νοτίου Αιγαίου </v>
      </c>
      <c r="G634" s="409">
        <f>'Σύνολο έργων  αναλυτικά'!G638</f>
        <v>620000</v>
      </c>
      <c r="H634" s="410">
        <f>'Σύνολο έργων  αναλυτικά'!H638</f>
        <v>0</v>
      </c>
      <c r="I634" s="411">
        <f>'Σύνολο έργων  αναλυτικά'!I638</f>
        <v>620000</v>
      </c>
      <c r="J634" s="411">
        <f>'Σύνολο έργων  αναλυτικά'!J638</f>
        <v>0</v>
      </c>
      <c r="K634" s="410">
        <f>'Σύνολο έργων  αναλυτικά'!K638</f>
        <v>0</v>
      </c>
      <c r="L634" s="410">
        <f>'Σύνολο έργων  αναλυτικά'!L638</f>
        <v>0</v>
      </c>
      <c r="M634" s="410">
        <f>'Σύνολο έργων  αναλυτικά'!M638</f>
        <v>0</v>
      </c>
      <c r="N634" s="410">
        <f>'Σύνολο έργων  αναλυτικά'!N638</f>
        <v>0</v>
      </c>
      <c r="O634" s="412">
        <f>'Σύνολο έργων  αναλυτικά'!O638</f>
        <v>0</v>
      </c>
      <c r="P634" s="410">
        <f>'Σύνολο έργων  αναλυτικά'!P638</f>
        <v>0</v>
      </c>
      <c r="Q634" s="413">
        <f>'Σύνολο έργων  αναλυτικά'!Q638</f>
        <v>0</v>
      </c>
      <c r="R634" s="413">
        <f>'Σύνολο έργων  αναλυτικά'!R638</f>
        <v>434000</v>
      </c>
      <c r="S634" s="424">
        <f t="shared" si="27"/>
        <v>620000</v>
      </c>
      <c r="T634" s="424">
        <f t="shared" si="28"/>
        <v>0</v>
      </c>
    </row>
    <row r="635" spans="1:20" s="6" customFormat="1" ht="40.5" customHeight="1" x14ac:dyDescent="0.25">
      <c r="A635" s="406">
        <f>'Σύνολο έργων  αναλυτικά'!A639</f>
        <v>633</v>
      </c>
      <c r="B635" s="407" t="str">
        <f>'Σύνολο έργων  αναλυτικά'!B639</f>
        <v>ΑΝΤΩΝΗΣ ΤΡΙΤΣΗΣ</v>
      </c>
      <c r="C635" s="408" t="str">
        <f>'Σύνολο έργων  αναλυτικά'!C639</f>
        <v>ΔΗΜΟΣ ΑΣΤΥΠΑΛΑΙΑΣ</v>
      </c>
      <c r="D635" s="406">
        <f>'Σύνολο έργων  αναλυτικά'!D639</f>
        <v>0</v>
      </c>
      <c r="E635" s="408" t="str">
        <f>'Σύνολο έργων  αναλυτικά'!E639</f>
        <v>Δίκτυο ύδρευσης του οικισμού Ανάληψης (Μαλτεζάνας) του Δήμου Αστυπάλαιας</v>
      </c>
      <c r="F635" s="407" t="str">
        <f>'Σύνολο έργων  αναλυτικά'!F639</f>
        <v xml:space="preserve">Νοτίου Αιγαίου </v>
      </c>
      <c r="G635" s="409">
        <f>'Σύνολο έργων  αναλυτικά'!G639</f>
        <v>750000</v>
      </c>
      <c r="H635" s="410">
        <f>'Σύνολο έργων  αναλυτικά'!H639</f>
        <v>0</v>
      </c>
      <c r="I635" s="411">
        <f>'Σύνολο έργων  αναλυτικά'!I639</f>
        <v>0</v>
      </c>
      <c r="J635" s="411">
        <f>'Σύνολο έργων  αναλυτικά'!J639</f>
        <v>0</v>
      </c>
      <c r="K635" s="410">
        <f>'Σύνολο έργων  αναλυτικά'!K639</f>
        <v>0</v>
      </c>
      <c r="L635" s="410">
        <f>'Σύνολο έργων  αναλυτικά'!L639</f>
        <v>750000</v>
      </c>
      <c r="M635" s="410">
        <f>'Σύνολο έργων  αναλυτικά'!M639</f>
        <v>0</v>
      </c>
      <c r="N635" s="410">
        <f>'Σύνολο έργων  αναλυτικά'!N639</f>
        <v>0</v>
      </c>
      <c r="O635" s="412">
        <f>'Σύνολο έργων  αναλυτικά'!O639</f>
        <v>0</v>
      </c>
      <c r="P635" s="410">
        <f>'Σύνολο έργων  αναλυτικά'!P639</f>
        <v>0</v>
      </c>
      <c r="Q635" s="413">
        <f>'Σύνολο έργων  αναλυτικά'!Q639</f>
        <v>0</v>
      </c>
      <c r="R635" s="413">
        <f>'Σύνολο έργων  αναλυτικά'!R639</f>
        <v>525000</v>
      </c>
      <c r="S635" s="424">
        <f t="shared" si="27"/>
        <v>750000</v>
      </c>
      <c r="T635" s="424">
        <f t="shared" si="28"/>
        <v>0</v>
      </c>
    </row>
    <row r="636" spans="1:20" s="6" customFormat="1" ht="40.5" customHeight="1" x14ac:dyDescent="0.25">
      <c r="A636" s="406">
        <f>'Σύνολο έργων  αναλυτικά'!A640</f>
        <v>634</v>
      </c>
      <c r="B636" s="407" t="str">
        <f>'Σύνολο έργων  αναλυτικά'!B640</f>
        <v>ΑΝΤΩΝΗΣ ΤΡΙΤΣΗΣ</v>
      </c>
      <c r="C636" s="408" t="str">
        <f>'Σύνολο έργων  αναλυτικά'!C640</f>
        <v>ΔΗΜΟΣ ΙΚΑΡΙΑΣ</v>
      </c>
      <c r="D636" s="406">
        <f>'Σύνολο έργων  αναλυτικά'!D640</f>
        <v>0</v>
      </c>
      <c r="E636" s="408" t="str">
        <f>'Σύνολο έργων  αναλυτικά'!E640</f>
        <v>Αντικατάσταση και αναβάθμιση δικτύων ύδρευσης Καραβοστάμου</v>
      </c>
      <c r="F636" s="407" t="str">
        <f>'Σύνολο έργων  αναλυτικά'!F640</f>
        <v xml:space="preserve">Νοτίου Αιγαίου </v>
      </c>
      <c r="G636" s="409">
        <f>'Σύνολο έργων  αναλυτικά'!G640</f>
        <v>821110</v>
      </c>
      <c r="H636" s="410">
        <f>'Σύνολο έργων  αναλυτικά'!H640</f>
        <v>0</v>
      </c>
      <c r="I636" s="411">
        <f>'Σύνολο έργων  αναλυτικά'!I640</f>
        <v>0</v>
      </c>
      <c r="J636" s="411">
        <f>'Σύνολο έργων  αναλυτικά'!J640</f>
        <v>0</v>
      </c>
      <c r="K636" s="410">
        <f>'Σύνολο έργων  αναλυτικά'!K640</f>
        <v>0</v>
      </c>
      <c r="L636" s="410">
        <f>'Σύνολο έργων  αναλυτικά'!L640</f>
        <v>821110</v>
      </c>
      <c r="M636" s="410">
        <f>'Σύνολο έργων  αναλυτικά'!M640</f>
        <v>0</v>
      </c>
      <c r="N636" s="410">
        <f>'Σύνολο έργων  αναλυτικά'!N640</f>
        <v>0</v>
      </c>
      <c r="O636" s="412">
        <f>'Σύνολο έργων  αναλυτικά'!O640</f>
        <v>0</v>
      </c>
      <c r="P636" s="410">
        <f>'Σύνολο έργων  αναλυτικά'!P640</f>
        <v>0</v>
      </c>
      <c r="Q636" s="413">
        <f>'Σύνολο έργων  αναλυτικά'!Q640</f>
        <v>0</v>
      </c>
      <c r="R636" s="413">
        <f>'Σύνολο έργων  αναλυτικά'!R640</f>
        <v>574777</v>
      </c>
      <c r="S636" s="424">
        <f t="shared" si="27"/>
        <v>821110</v>
      </c>
      <c r="T636" s="424">
        <f t="shared" si="28"/>
        <v>0</v>
      </c>
    </row>
    <row r="637" spans="1:20" s="6" customFormat="1" ht="40.5" customHeight="1" x14ac:dyDescent="0.25">
      <c r="A637" s="406">
        <f>'Σύνολο έργων  αναλυτικά'!A641</f>
        <v>635</v>
      </c>
      <c r="B637" s="407" t="str">
        <f>'Σύνολο έργων  αναλυτικά'!B641</f>
        <v>ΑΝΤΩΝΗΣ ΤΡΙΤΣΗΣ</v>
      </c>
      <c r="C637" s="408" t="str">
        <f>'Σύνολο έργων  αναλυτικά'!C641</f>
        <v>ΔΗΜΟΣ ΛΕΙΨΩΝ</v>
      </c>
      <c r="D637" s="406">
        <f>'Σύνολο έργων  αναλυτικά'!D641</f>
        <v>0</v>
      </c>
      <c r="E637" s="408" t="str">
        <f>'Σύνολο έργων  αναλυτικά'!E641</f>
        <v>Επέκταση δικτύου ύδρευσης Λειψών</v>
      </c>
      <c r="F637" s="407" t="str">
        <f>'Σύνολο έργων  αναλυτικά'!F641</f>
        <v xml:space="preserve">Νοτίου Αιγαίου </v>
      </c>
      <c r="G637" s="409">
        <f>'Σύνολο έργων  αναλυτικά'!G641</f>
        <v>308064.52</v>
      </c>
      <c r="H637" s="410">
        <f>'Σύνολο έργων  αναλυτικά'!H641</f>
        <v>0</v>
      </c>
      <c r="I637" s="411">
        <f>'Σύνολο έργων  αναλυτικά'!I641</f>
        <v>0</v>
      </c>
      <c r="J637" s="411">
        <f>'Σύνολο έργων  αναλυτικά'!J641</f>
        <v>0</v>
      </c>
      <c r="K637" s="410">
        <f>'Σύνολο έργων  αναλυτικά'!K641</f>
        <v>0</v>
      </c>
      <c r="L637" s="410">
        <f>'Σύνολο έργων  αναλυτικά'!L641</f>
        <v>308064.52</v>
      </c>
      <c r="M637" s="410">
        <f>'Σύνολο έργων  αναλυτικά'!M641</f>
        <v>0</v>
      </c>
      <c r="N637" s="410">
        <f>'Σύνολο έργων  αναλυτικά'!N641</f>
        <v>0</v>
      </c>
      <c r="O637" s="412">
        <f>'Σύνολο έργων  αναλυτικά'!O641</f>
        <v>0</v>
      </c>
      <c r="P637" s="410">
        <f>'Σύνολο έργων  αναλυτικά'!P641</f>
        <v>0</v>
      </c>
      <c r="Q637" s="413">
        <f>'Σύνολο έργων  αναλυτικά'!Q641</f>
        <v>0</v>
      </c>
      <c r="R637" s="413">
        <f>'Σύνολο έργων  αναλυτικά'!R641</f>
        <v>215645.16399999999</v>
      </c>
      <c r="S637" s="424">
        <f t="shared" si="27"/>
        <v>308064.52</v>
      </c>
      <c r="T637" s="424">
        <f t="shared" si="28"/>
        <v>0</v>
      </c>
    </row>
    <row r="638" spans="1:20" s="6" customFormat="1" ht="40.5" customHeight="1" x14ac:dyDescent="0.25">
      <c r="A638" s="406">
        <f>'Σύνολο έργων  αναλυτικά'!A642</f>
        <v>636</v>
      </c>
      <c r="B638" s="407" t="str">
        <f>'Σύνολο έργων  αναλυτικά'!B642</f>
        <v>ΑΝΤΩΝΗΣ ΤΡΙΤΣΗΣ</v>
      </c>
      <c r="C638" s="408" t="str">
        <f>'Σύνολο έργων  αναλυτικά'!C642</f>
        <v>ΔΗΜΟΣ ΝΑΞΟΥ &amp; ΜΙΚΡΩΝ ΚΥΚΛΑΔΩΝ</v>
      </c>
      <c r="D638" s="406">
        <f>'Σύνολο έργων  αναλυτικά'!D642</f>
        <v>0</v>
      </c>
      <c r="E638" s="408" t="str">
        <f>'Σύνολο έργων  αναλυτικά'!E642</f>
        <v>Ανόρυξη υδρευτικών γεωτρήσεων, αντλιοστάσια και αγωγοί μεταφοράς νερού Τ.Κ. Δαμαριώνα -Τ.Κ. Φιλωτίου και εξωτερικός αγωγός ύδρευσης και αντλιοστάσιο δεξαμενής Κεραμίου Τ.Κ. Χαλκείου</v>
      </c>
      <c r="F638" s="407" t="str">
        <f>'Σύνολο έργων  αναλυτικά'!F642</f>
        <v xml:space="preserve">Νοτίου Αιγαίου </v>
      </c>
      <c r="G638" s="409">
        <f>'Σύνολο έργων  αναλυτικά'!G642</f>
        <v>788000</v>
      </c>
      <c r="H638" s="410">
        <f>'Σύνολο έργων  αναλυτικά'!H642</f>
        <v>788000</v>
      </c>
      <c r="I638" s="411">
        <f>'Σύνολο έργων  αναλυτικά'!I642</f>
        <v>0</v>
      </c>
      <c r="J638" s="411">
        <f>'Σύνολο έργων  αναλυτικά'!J642</f>
        <v>0</v>
      </c>
      <c r="K638" s="410">
        <f>'Σύνολο έργων  αναλυτικά'!K642</f>
        <v>0</v>
      </c>
      <c r="L638" s="410">
        <f>'Σύνολο έργων  αναλυτικά'!L642</f>
        <v>0</v>
      </c>
      <c r="M638" s="410">
        <f>'Σύνολο έργων  αναλυτικά'!M642</f>
        <v>0</v>
      </c>
      <c r="N638" s="410">
        <f>'Σύνολο έργων  αναλυτικά'!N642</f>
        <v>0</v>
      </c>
      <c r="O638" s="412">
        <f>'Σύνολο έργων  αναλυτικά'!O642</f>
        <v>0</v>
      </c>
      <c r="P638" s="410">
        <f>'Σύνολο έργων  αναλυτικά'!P642</f>
        <v>0</v>
      </c>
      <c r="Q638" s="413">
        <f>'Σύνολο έργων  αναλυτικά'!Q642</f>
        <v>0</v>
      </c>
      <c r="R638" s="413">
        <f>'Σύνολο έργων  αναλυτικά'!R642</f>
        <v>551600</v>
      </c>
      <c r="S638" s="424">
        <f t="shared" si="27"/>
        <v>788000</v>
      </c>
      <c r="T638" s="424">
        <f t="shared" si="28"/>
        <v>0</v>
      </c>
    </row>
    <row r="639" spans="1:20" s="6" customFormat="1" ht="40.5" customHeight="1" x14ac:dyDescent="0.25">
      <c r="A639" s="406">
        <f>'Σύνολο έργων  αναλυτικά'!A643</f>
        <v>637</v>
      </c>
      <c r="B639" s="407" t="str">
        <f>'Σύνολο έργων  αναλυτικά'!B643</f>
        <v>ΑΝΤΩΝΗΣ ΤΡΙΤΣΗΣ</v>
      </c>
      <c r="C639" s="408" t="str">
        <f>'Σύνολο έργων  αναλυτικά'!C643</f>
        <v>ΣΥΝΔΕΣΜΟΣ ΣΥΝΔΕΣΜΟΣ ΥΔΡΕΥΣΗΣ ΔΗΜΩΝ ΚΑΛΑΜΑΤΑΣ - ΜΕΣΣΗΝΗΣ &amp; ΚΟΙΝΟΤΗΤΩΝ  ΠΕΡΙΟΧΗΣ ΚΑΛΑΜΑΤΑΣ</v>
      </c>
      <c r="D639" s="406">
        <f>'Σύνολο έργων  αναλυτικά'!D643</f>
        <v>0</v>
      </c>
      <c r="E639" s="408" t="str">
        <f>'Σύνολο έργων  αναλυτικά'!E643</f>
        <v>Αντικατάσταση κεντρικού αγωγού μεταφοράς νερού από τις πηγές της Τ.Κ. Πηδήματος μέχρι την Καλαμάτα – Μεσσήνη</v>
      </c>
      <c r="F639" s="407" t="str">
        <f>'Σύνολο έργων  αναλυτικά'!F643</f>
        <v xml:space="preserve">Πελοποννήσου </v>
      </c>
      <c r="G639" s="409">
        <f>'Σύνολο έργων  αναλυτικά'!G643</f>
        <v>11127000</v>
      </c>
      <c r="H639" s="410">
        <f>'Σύνολο έργων  αναλυτικά'!H643</f>
        <v>0</v>
      </c>
      <c r="I639" s="411">
        <f>'Σύνολο έργων  αναλυτικά'!I643</f>
        <v>0</v>
      </c>
      <c r="J639" s="411">
        <f>'Σύνολο έργων  αναλυτικά'!J643</f>
        <v>11127000</v>
      </c>
      <c r="K639" s="410">
        <f>'Σύνολο έργων  αναλυτικά'!K643</f>
        <v>0</v>
      </c>
      <c r="L639" s="410">
        <f>'Σύνολο έργων  αναλυτικά'!L643</f>
        <v>0</v>
      </c>
      <c r="M639" s="410">
        <f>'Σύνολο έργων  αναλυτικά'!M643</f>
        <v>0</v>
      </c>
      <c r="N639" s="410">
        <f>'Σύνολο έργων  αναλυτικά'!N643</f>
        <v>0</v>
      </c>
      <c r="O639" s="412">
        <f>'Σύνολο έργων  αναλυτικά'!O643</f>
        <v>0</v>
      </c>
      <c r="P639" s="410">
        <f>'Σύνολο έργων  αναλυτικά'!P643</f>
        <v>0</v>
      </c>
      <c r="Q639" s="413">
        <f>'Σύνολο έργων  αναλυτικά'!Q643</f>
        <v>0</v>
      </c>
      <c r="R639" s="413">
        <f>'Σύνολο έργων  αναλυτικά'!R643</f>
        <v>7788899.9999999991</v>
      </c>
      <c r="S639" s="424">
        <f t="shared" si="27"/>
        <v>11127000</v>
      </c>
      <c r="T639" s="424">
        <f t="shared" si="28"/>
        <v>0</v>
      </c>
    </row>
    <row r="640" spans="1:20" s="6" customFormat="1" ht="40.5" customHeight="1" x14ac:dyDescent="0.25">
      <c r="A640" s="406">
        <f>'Σύνολο έργων  αναλυτικά'!A644</f>
        <v>638</v>
      </c>
      <c r="B640" s="407" t="str">
        <f>'Σύνολο έργων  αναλυτικά'!B644</f>
        <v>ΑΝΤΩΝΗΣ ΤΡΙΤΣΗΣ</v>
      </c>
      <c r="C640" s="408" t="str">
        <f>'Σύνολο έργων  αναλυτικά'!C644</f>
        <v>Δ.Ε.Υ.Α ΒΟΡEΙΑΣ ΚΥΝΟΥΡΙΑΣ</v>
      </c>
      <c r="D640" s="406">
        <f>'Σύνολο έργων  αναλυτικά'!D644</f>
        <v>0</v>
      </c>
      <c r="E640" s="408" t="str">
        <f>'Σύνολο έργων  αναλυτικά'!E644</f>
        <v>Σύστημα τηλεμετρίας και ελέγχου διαρροών ύδρευσης Δήμου Κυνουρίας και αντικατάσταση υφιστάμενων αγωγών ύδρευσης εξ αμιάντου στους οικισμούς Άστρος, Παράλιο Άστρος, Καστρί , Βέρβαινα και Άγιος Ανδρέας Δήμου Βόρειας Κυνουρίας</v>
      </c>
      <c r="F640" s="407" t="str">
        <f>'Σύνολο έργων  αναλυτικά'!F644</f>
        <v xml:space="preserve">Πελοποννήσου </v>
      </c>
      <c r="G640" s="409">
        <f>'Σύνολο έργων  αναλυτικά'!G644</f>
        <v>2587300.77</v>
      </c>
      <c r="H640" s="410">
        <f>'Σύνολο έργων  αναλυτικά'!H644</f>
        <v>0</v>
      </c>
      <c r="I640" s="411">
        <f>'Σύνολο έργων  αναλυτικά'!I644</f>
        <v>0</v>
      </c>
      <c r="J640" s="411">
        <f>'Σύνολο έργων  αναλυτικά'!J644</f>
        <v>0</v>
      </c>
      <c r="K640" s="410">
        <f>'Σύνολο έργων  αναλυτικά'!K644</f>
        <v>0</v>
      </c>
      <c r="L640" s="410">
        <f>'Σύνολο έργων  αναλυτικά'!L644</f>
        <v>0</v>
      </c>
      <c r="M640" s="410">
        <f>'Σύνολο έργων  αναλυτικά'!M644</f>
        <v>2587300.77</v>
      </c>
      <c r="N640" s="410">
        <f>'Σύνολο έργων  αναλυτικά'!N644</f>
        <v>0</v>
      </c>
      <c r="O640" s="412">
        <f>'Σύνολο έργων  αναλυτικά'!O644</f>
        <v>0</v>
      </c>
      <c r="P640" s="410">
        <f>'Σύνολο έργων  αναλυτικά'!P644</f>
        <v>0</v>
      </c>
      <c r="Q640" s="413">
        <f>'Σύνολο έργων  αναλυτικά'!Q644</f>
        <v>0</v>
      </c>
      <c r="R640" s="413">
        <f>'Σύνολο έργων  αναλυτικά'!R644</f>
        <v>1811110.5389999999</v>
      </c>
      <c r="S640" s="424">
        <f t="shared" si="27"/>
        <v>2587300.77</v>
      </c>
      <c r="T640" s="424">
        <f t="shared" si="28"/>
        <v>0</v>
      </c>
    </row>
    <row r="641" spans="1:20" s="6" customFormat="1" ht="40.5" customHeight="1" x14ac:dyDescent="0.25">
      <c r="A641" s="406">
        <f>'Σύνολο έργων  αναλυτικά'!A645</f>
        <v>639</v>
      </c>
      <c r="B641" s="407" t="str">
        <f>'Σύνολο έργων  αναλυτικά'!B645</f>
        <v>ΑΝΤΩΝΗΣ ΤΡΙΤΣΗΣ</v>
      </c>
      <c r="C641" s="408" t="str">
        <f>'Σύνολο έργων  αναλυτικά'!C645</f>
        <v>ΔΗΜΟΣ ΜΕΓΑΛΟΠΟΛΗΣ</v>
      </c>
      <c r="D641" s="406">
        <f>'Σύνολο έργων  αναλυτικά'!D645</f>
        <v>0</v>
      </c>
      <c r="E641" s="408" t="str">
        <f>'Σύνολο έργων  αναλυτικά'!E645</f>
        <v>Προμήθεια συστήματος απομακρυσμένου ελέγχου και διαχείρισης του δικτύου ύδρευσης του Δήμου Μεγαλόπολης</v>
      </c>
      <c r="F641" s="407" t="str">
        <f>'Σύνολο έργων  αναλυτικά'!F645</f>
        <v xml:space="preserve">Πελοποννήσου </v>
      </c>
      <c r="G641" s="409">
        <f>'Σύνολο έργων  αναλυτικά'!G645</f>
        <v>979600</v>
      </c>
      <c r="H641" s="410">
        <f>'Σύνολο έργων  αναλυτικά'!H645</f>
        <v>0</v>
      </c>
      <c r="I641" s="411">
        <f>'Σύνολο έργων  αναλυτικά'!I645</f>
        <v>0</v>
      </c>
      <c r="J641" s="411">
        <f>'Σύνολο έργων  αναλυτικά'!J645</f>
        <v>0</v>
      </c>
      <c r="K641" s="410">
        <f>'Σύνολο έργων  αναλυτικά'!K645</f>
        <v>0</v>
      </c>
      <c r="L641" s="410">
        <f>'Σύνολο έργων  αναλυτικά'!L645</f>
        <v>0</v>
      </c>
      <c r="M641" s="410">
        <f>'Σύνολο έργων  αναλυτικά'!M645</f>
        <v>979600</v>
      </c>
      <c r="N641" s="410">
        <f>'Σύνολο έργων  αναλυτικά'!N645</f>
        <v>0</v>
      </c>
      <c r="O641" s="412">
        <f>'Σύνολο έργων  αναλυτικά'!O645</f>
        <v>0</v>
      </c>
      <c r="P641" s="410">
        <f>'Σύνολο έργων  αναλυτικά'!P645</f>
        <v>0</v>
      </c>
      <c r="Q641" s="413">
        <f>'Σύνολο έργων  αναλυτικά'!Q645</f>
        <v>0</v>
      </c>
      <c r="R641" s="413">
        <f>'Σύνολο έργων  αναλυτικά'!R645</f>
        <v>685720</v>
      </c>
      <c r="S641" s="424">
        <f t="shared" si="27"/>
        <v>979600</v>
      </c>
      <c r="T641" s="424">
        <f t="shared" si="28"/>
        <v>0</v>
      </c>
    </row>
    <row r="642" spans="1:20" s="6" customFormat="1" ht="40.5" customHeight="1" x14ac:dyDescent="0.25">
      <c r="A642" s="406">
        <f>'Σύνολο έργων  αναλυτικά'!A646</f>
        <v>640</v>
      </c>
      <c r="B642" s="407" t="str">
        <f>'Σύνολο έργων  αναλυτικά'!B646</f>
        <v>ΑΝΤΩΝΗΣ ΤΡΙΤΣΗΣ</v>
      </c>
      <c r="C642" s="408" t="str">
        <f>'Σύνολο έργων  αναλυτικά'!C646</f>
        <v>Δ.Ε.Υ.Α ΞΥΛΟΚΑΣΤΡΟΥ - ΕΥΡΩΣΤΙΝΗΣ</v>
      </c>
      <c r="D642" s="406">
        <f>'Σύνολο έργων  αναλυτικά'!D646</f>
        <v>0</v>
      </c>
      <c r="E642" s="408" t="str">
        <f>'Σύνολο έργων  αναλυτικά'!E646</f>
        <v>Αντικατάσταση εσωτερικού δικτύου ύδρευσης της πόλης του Ξυλόκαστρου-τμήμα 5</v>
      </c>
      <c r="F642" s="407" t="str">
        <f>'Σύνολο έργων  αναλυτικά'!F646</f>
        <v xml:space="preserve">Πελοποννήσου </v>
      </c>
      <c r="G642" s="409">
        <f>'Σύνολο έργων  αναλυτικά'!G646</f>
        <v>497500</v>
      </c>
      <c r="H642" s="410">
        <f>'Σύνολο έργων  αναλυτικά'!H646</f>
        <v>0</v>
      </c>
      <c r="I642" s="411">
        <f>'Σύνολο έργων  αναλυτικά'!I646</f>
        <v>0</v>
      </c>
      <c r="J642" s="411">
        <f>'Σύνολο έργων  αναλυτικά'!J646</f>
        <v>0</v>
      </c>
      <c r="K642" s="410">
        <f>'Σύνολο έργων  αναλυτικά'!K646</f>
        <v>0</v>
      </c>
      <c r="L642" s="410">
        <f>'Σύνολο έργων  αναλυτικά'!L646</f>
        <v>497500</v>
      </c>
      <c r="M642" s="410">
        <f>'Σύνολο έργων  αναλυτικά'!M646</f>
        <v>0</v>
      </c>
      <c r="N642" s="410">
        <f>'Σύνολο έργων  αναλυτικά'!N646</f>
        <v>0</v>
      </c>
      <c r="O642" s="412">
        <f>'Σύνολο έργων  αναλυτικά'!O646</f>
        <v>0</v>
      </c>
      <c r="P642" s="410">
        <f>'Σύνολο έργων  αναλυτικά'!P646</f>
        <v>0</v>
      </c>
      <c r="Q642" s="413">
        <f>'Σύνολο έργων  αναλυτικά'!Q646</f>
        <v>0</v>
      </c>
      <c r="R642" s="413">
        <f>'Σύνολο έργων  αναλυτικά'!R646</f>
        <v>348250</v>
      </c>
      <c r="S642" s="424">
        <f t="shared" si="27"/>
        <v>497500</v>
      </c>
      <c r="T642" s="424">
        <f t="shared" si="28"/>
        <v>0</v>
      </c>
    </row>
    <row r="643" spans="1:20" s="6" customFormat="1" ht="40.5" customHeight="1" x14ac:dyDescent="0.25">
      <c r="A643" s="406">
        <f>'Σύνολο έργων  αναλυτικά'!A647</f>
        <v>641</v>
      </c>
      <c r="B643" s="407" t="str">
        <f>'Σύνολο έργων  αναλυτικά'!B647</f>
        <v>ΑΝΤΩΝΗΣ ΤΡΙΤΣΗΣ</v>
      </c>
      <c r="C643" s="408" t="str">
        <f>'Σύνολο έργων  αναλυτικά'!C647</f>
        <v>Δ.Ε.Υ.Α ΑΝΑΤΟΛΙΚΗΣ ΜΑΝΗΣ</v>
      </c>
      <c r="D643" s="406">
        <f>'Σύνολο έργων  αναλυτικά'!D647</f>
        <v>0</v>
      </c>
      <c r="E643" s="408" t="str">
        <f>'Σύνολο έργων  αναλυτικά'!E647</f>
        <v>Υποδομές ύδρευσης για την εξασφάλιση επαρκούς ποσότητας και ποιότητας ύδατος για ανθρώπινη κατανάλωση Δήμου Ανατολικής Μάνης</v>
      </c>
      <c r="F643" s="407" t="str">
        <f>'Σύνολο έργων  αναλυτικά'!F647</f>
        <v xml:space="preserve">Πελοποννήσου </v>
      </c>
      <c r="G643" s="409">
        <f>'Σύνολο έργων  αναλυτικά'!G647</f>
        <v>976000</v>
      </c>
      <c r="H643" s="410">
        <f>'Σύνολο έργων  αναλυτικά'!H647</f>
        <v>0</v>
      </c>
      <c r="I643" s="411">
        <f>'Σύνολο έργων  αναλυτικά'!I647</f>
        <v>0</v>
      </c>
      <c r="J643" s="411">
        <f>'Σύνολο έργων  αναλυτικά'!J647</f>
        <v>0</v>
      </c>
      <c r="K643" s="410">
        <f>'Σύνολο έργων  αναλυτικά'!K647</f>
        <v>0</v>
      </c>
      <c r="L643" s="410">
        <f>'Σύνολο έργων  αναλυτικά'!L647</f>
        <v>976000</v>
      </c>
      <c r="M643" s="410">
        <f>'Σύνολο έργων  αναλυτικά'!M647</f>
        <v>0</v>
      </c>
      <c r="N643" s="410">
        <f>'Σύνολο έργων  αναλυτικά'!N647</f>
        <v>0</v>
      </c>
      <c r="O643" s="412">
        <f>'Σύνολο έργων  αναλυτικά'!O647</f>
        <v>0</v>
      </c>
      <c r="P643" s="410">
        <f>'Σύνολο έργων  αναλυτικά'!P647</f>
        <v>0</v>
      </c>
      <c r="Q643" s="413">
        <f>'Σύνολο έργων  αναλυτικά'!Q647</f>
        <v>0</v>
      </c>
      <c r="R643" s="413">
        <f>'Σύνολο έργων  αναλυτικά'!R647</f>
        <v>683200</v>
      </c>
      <c r="S643" s="424">
        <f t="shared" si="27"/>
        <v>976000</v>
      </c>
      <c r="T643" s="424">
        <f t="shared" si="28"/>
        <v>0</v>
      </c>
    </row>
    <row r="644" spans="1:20" s="6" customFormat="1" ht="40.5" customHeight="1" x14ac:dyDescent="0.25">
      <c r="A644" s="406">
        <f>'Σύνολο έργων  αναλυτικά'!A648</f>
        <v>642</v>
      </c>
      <c r="B644" s="407" t="str">
        <f>'Σύνολο έργων  αναλυτικά'!B648</f>
        <v>ΑΝΤΩΝΗΣ ΤΡΙΤΣΗΣ</v>
      </c>
      <c r="C644" s="408" t="str">
        <f>'Σύνολο έργων  αναλυτικά'!C648</f>
        <v>ΔΗΜΟΣ ΟΙΧΑΛΙΑΣ</v>
      </c>
      <c r="D644" s="406">
        <f>'Σύνολο έργων  αναλυτικά'!D648</f>
        <v>0</v>
      </c>
      <c r="E644" s="408" t="str">
        <f>'Σύνολο έργων  αναλυτικά'!E648</f>
        <v>Αντικατάσταση καταθλιπτικού αγωγού συνδέσμου από Αγ. Φλώρο εώς δεξαμενή ΤΚ Μελιγαλά και αγωγών ύδρευσης στις ΤΚ Διαβολιτσίου, Μίλα και Σκάλας Δήμου Οιχαλίας</v>
      </c>
      <c r="F644" s="407" t="str">
        <f>'Σύνολο έργων  αναλυτικά'!F648</f>
        <v xml:space="preserve">Πελοποννήσου </v>
      </c>
      <c r="G644" s="409">
        <f>'Σύνολο έργων  αναλυτικά'!G648</f>
        <v>2076612.9</v>
      </c>
      <c r="H644" s="410">
        <f>'Σύνολο έργων  αναλυτικά'!H648</f>
        <v>0</v>
      </c>
      <c r="I644" s="411">
        <f>'Σύνολο έργων  αναλυτικά'!I648</f>
        <v>0</v>
      </c>
      <c r="J644" s="411">
        <f>'Σύνολο έργων  αναλυτικά'!J648</f>
        <v>2076612.9</v>
      </c>
      <c r="K644" s="410">
        <f>'Σύνολο έργων  αναλυτικά'!K648</f>
        <v>0</v>
      </c>
      <c r="L644" s="410">
        <f>'Σύνολο έργων  αναλυτικά'!L648</f>
        <v>0</v>
      </c>
      <c r="M644" s="410">
        <f>'Σύνολο έργων  αναλυτικά'!M648</f>
        <v>0</v>
      </c>
      <c r="N644" s="410">
        <f>'Σύνολο έργων  αναλυτικά'!N648</f>
        <v>0</v>
      </c>
      <c r="O644" s="412">
        <f>'Σύνολο έργων  αναλυτικά'!O648</f>
        <v>0</v>
      </c>
      <c r="P644" s="410">
        <f>'Σύνολο έργων  αναλυτικά'!P648</f>
        <v>0</v>
      </c>
      <c r="Q644" s="413">
        <f>'Σύνολο έργων  αναλυτικά'!Q648</f>
        <v>0</v>
      </c>
      <c r="R644" s="413">
        <f>'Σύνολο έργων  αναλυτικά'!R648</f>
        <v>1453629.0299999998</v>
      </c>
      <c r="S644" s="424">
        <f t="shared" si="27"/>
        <v>2076612.9</v>
      </c>
      <c r="T644" s="424">
        <f t="shared" si="28"/>
        <v>0</v>
      </c>
    </row>
    <row r="645" spans="1:20" s="6" customFormat="1" ht="40.5" customHeight="1" x14ac:dyDescent="0.25">
      <c r="A645" s="406">
        <f>'Σύνολο έργων  αναλυτικά'!A649</f>
        <v>643</v>
      </c>
      <c r="B645" s="407" t="str">
        <f>'Σύνολο έργων  αναλυτικά'!B649</f>
        <v>ΑΝΤΩΝΗΣ ΤΡΙΤΣΗΣ</v>
      </c>
      <c r="C645" s="408" t="str">
        <f>'Σύνολο έργων  αναλυτικά'!C649</f>
        <v>ΔΗΜΟΣ ΓΟΡΤΥΝΙΑΣ</v>
      </c>
      <c r="D645" s="406">
        <f>'Σύνολο έργων  αναλυτικά'!D649</f>
        <v>0</v>
      </c>
      <c r="E645" s="408" t="str">
        <f>'Σύνολο έργων  αναλυτικά'!E649</f>
        <v>Βελτίωση των υποδομών των δικτύων ύδρευσης του Δήμου Γορτυνίας</v>
      </c>
      <c r="F645" s="407" t="str">
        <f>'Σύνολο έργων  αναλυτικά'!F649</f>
        <v xml:space="preserve">Πελοποννήσου </v>
      </c>
      <c r="G645" s="409">
        <f>'Σύνολο έργων  αναλυτικά'!G649</f>
        <v>3346296</v>
      </c>
      <c r="H645" s="410">
        <f>'Σύνολο έργων  αναλυτικά'!H649</f>
        <v>0</v>
      </c>
      <c r="I645" s="411">
        <f>'Σύνολο έργων  αναλυτικά'!I649</f>
        <v>0</v>
      </c>
      <c r="J645" s="411">
        <f>'Σύνολο έργων  αναλυτικά'!J649</f>
        <v>0</v>
      </c>
      <c r="K645" s="410">
        <f>'Σύνολο έργων  αναλυτικά'!K649</f>
        <v>0</v>
      </c>
      <c r="L645" s="410">
        <f>'Σύνολο έργων  αναλυτικά'!L649</f>
        <v>0</v>
      </c>
      <c r="M645" s="410">
        <f>'Σύνολο έργων  αναλυτικά'!M649</f>
        <v>3346296</v>
      </c>
      <c r="N645" s="410">
        <f>'Σύνολο έργων  αναλυτικά'!N649</f>
        <v>0</v>
      </c>
      <c r="O645" s="412">
        <f>'Σύνολο έργων  αναλυτικά'!O649</f>
        <v>0</v>
      </c>
      <c r="P645" s="410">
        <f>'Σύνολο έργων  αναλυτικά'!P649</f>
        <v>0</v>
      </c>
      <c r="Q645" s="413">
        <f>'Σύνολο έργων  αναλυτικά'!Q649</f>
        <v>0</v>
      </c>
      <c r="R645" s="413">
        <f>'Σύνολο έργων  αναλυτικά'!R649</f>
        <v>2342407.1999999997</v>
      </c>
      <c r="S645" s="424">
        <f t="shared" si="27"/>
        <v>3346296</v>
      </c>
      <c r="T645" s="424">
        <f t="shared" si="28"/>
        <v>0</v>
      </c>
    </row>
    <row r="646" spans="1:20" s="6" customFormat="1" ht="40.5" customHeight="1" x14ac:dyDescent="0.25">
      <c r="A646" s="406">
        <f>'Σύνολο έργων  αναλυτικά'!A650</f>
        <v>644</v>
      </c>
      <c r="B646" s="407" t="str">
        <f>'Σύνολο έργων  αναλυτικά'!B650</f>
        <v>ΑΝΤΩΝΗΣ ΤΡΙΤΣΗΣ</v>
      </c>
      <c r="C646" s="408" t="str">
        <f>'Σύνολο έργων  αναλυτικά'!C650</f>
        <v>Δ.Ε.Υ.Α ΤΡΙΠΟΛΗΣ</v>
      </c>
      <c r="D646" s="406">
        <f>'Σύνολο έργων  αναλυτικά'!D650</f>
        <v>0</v>
      </c>
      <c r="E646" s="408" t="str">
        <f>'Σύνολο έργων  αναλυτικά'!E650</f>
        <v>Κατασκευή δικτύου ύδρευσης και μεταφορά νερού στις Τ.Κ. Κολλινων - Αγίας Βαρβάρας Δήμου Τρίπολης</v>
      </c>
      <c r="F646" s="407" t="str">
        <f>'Σύνολο έργων  αναλυτικά'!F650</f>
        <v xml:space="preserve">Πελοποννήσου </v>
      </c>
      <c r="G646" s="409">
        <f>'Σύνολο έργων  αναλυτικά'!G650</f>
        <v>497276.42</v>
      </c>
      <c r="H646" s="410">
        <f>'Σύνολο έργων  αναλυτικά'!H650</f>
        <v>0</v>
      </c>
      <c r="I646" s="411">
        <f>'Σύνολο έργων  αναλυτικά'!I650</f>
        <v>0</v>
      </c>
      <c r="J646" s="411">
        <f>'Σύνολο έργων  αναλυτικά'!J650</f>
        <v>497276.42</v>
      </c>
      <c r="K646" s="410">
        <f>'Σύνολο έργων  αναλυτικά'!K650</f>
        <v>0</v>
      </c>
      <c r="L646" s="410">
        <f>'Σύνολο έργων  αναλυτικά'!L650</f>
        <v>0</v>
      </c>
      <c r="M646" s="410">
        <f>'Σύνολο έργων  αναλυτικά'!M650</f>
        <v>0</v>
      </c>
      <c r="N646" s="410">
        <f>'Σύνολο έργων  αναλυτικά'!N650</f>
        <v>0</v>
      </c>
      <c r="O646" s="412">
        <f>'Σύνολο έργων  αναλυτικά'!O650</f>
        <v>0</v>
      </c>
      <c r="P646" s="410">
        <f>'Σύνολο έργων  αναλυτικά'!P650</f>
        <v>0</v>
      </c>
      <c r="Q646" s="413">
        <f>'Σύνολο έργων  αναλυτικά'!Q650</f>
        <v>0</v>
      </c>
      <c r="R646" s="413">
        <f>'Σύνολο έργων  αναλυτικά'!R650</f>
        <v>348093.49399999995</v>
      </c>
      <c r="S646" s="424">
        <f t="shared" si="27"/>
        <v>497276.42</v>
      </c>
      <c r="T646" s="424">
        <f t="shared" si="28"/>
        <v>0</v>
      </c>
    </row>
    <row r="647" spans="1:20" s="6" customFormat="1" ht="40.5" customHeight="1" x14ac:dyDescent="0.25">
      <c r="A647" s="406">
        <f>'Σύνολο έργων  αναλυτικά'!A651</f>
        <v>645</v>
      </c>
      <c r="B647" s="407" t="str">
        <f>'Σύνολο έργων  αναλυτικά'!B651</f>
        <v>ΑΝΤΩΝΗΣ ΤΡΙΤΣΗΣ</v>
      </c>
      <c r="C647" s="408" t="str">
        <f>'Σύνολο έργων  αναλυτικά'!C651</f>
        <v>Δ.Ε.Υ.Α ΚΑΛΑΜΑΤΑΣ</v>
      </c>
      <c r="D647" s="406">
        <f>'Σύνολο έργων  αναλυτικά'!D651</f>
        <v>0</v>
      </c>
      <c r="E647" s="408" t="str">
        <f>'Σύνολο έργων  αναλυτικά'!E651</f>
        <v>Έργα βελτίωσης Δικτύου Ύδρευσης Δήμου Καλαμάτας</v>
      </c>
      <c r="F647" s="407" t="str">
        <f>'Σύνολο έργων  αναλυτικά'!F651</f>
        <v xml:space="preserve">Πελοποννήσου </v>
      </c>
      <c r="G647" s="409">
        <f>'Σύνολο έργων  αναλυτικά'!G651</f>
        <v>3000000</v>
      </c>
      <c r="H647" s="410">
        <f>'Σύνολο έργων  αναλυτικά'!H651</f>
        <v>0</v>
      </c>
      <c r="I647" s="411">
        <f>'Σύνολο έργων  αναλυτικά'!I651</f>
        <v>0</v>
      </c>
      <c r="J647" s="411">
        <f>'Σύνολο έργων  αναλυτικά'!J651</f>
        <v>0</v>
      </c>
      <c r="K647" s="410">
        <f>'Σύνολο έργων  αναλυτικά'!K651</f>
        <v>0</v>
      </c>
      <c r="L647" s="410">
        <f>'Σύνολο έργων  αναλυτικά'!L651</f>
        <v>3000000</v>
      </c>
      <c r="M647" s="410">
        <f>'Σύνολο έργων  αναλυτικά'!M651</f>
        <v>0</v>
      </c>
      <c r="N647" s="410">
        <f>'Σύνολο έργων  αναλυτικά'!N651</f>
        <v>0</v>
      </c>
      <c r="O647" s="412">
        <f>'Σύνολο έργων  αναλυτικά'!O651</f>
        <v>0</v>
      </c>
      <c r="P647" s="410">
        <f>'Σύνολο έργων  αναλυτικά'!P651</f>
        <v>0</v>
      </c>
      <c r="Q647" s="413">
        <f>'Σύνολο έργων  αναλυτικά'!Q651</f>
        <v>0</v>
      </c>
      <c r="R647" s="413">
        <f>'Σύνολο έργων  αναλυτικά'!R651</f>
        <v>2100000</v>
      </c>
      <c r="S647" s="424">
        <f t="shared" si="27"/>
        <v>3000000</v>
      </c>
      <c r="T647" s="424">
        <f t="shared" si="28"/>
        <v>0</v>
      </c>
    </row>
    <row r="648" spans="1:20" s="6" customFormat="1" ht="40.5" customHeight="1" x14ac:dyDescent="0.25">
      <c r="A648" s="406">
        <f>'Σύνολο έργων  αναλυτικά'!A652</f>
        <v>646</v>
      </c>
      <c r="B648" s="407" t="str">
        <f>'Σύνολο έργων  αναλυτικά'!B652</f>
        <v>ΑΝΤΩΝΗΣ ΤΡΙΤΣΗΣ</v>
      </c>
      <c r="C648" s="408" t="str">
        <f>'Σύνολο έργων  αναλυτικά'!C652</f>
        <v>ΔΗΜΟΣ ΕΥΡΩΤΑ</v>
      </c>
      <c r="D648" s="406">
        <f>'Σύνολο έργων  αναλυτικά'!D652</f>
        <v>0</v>
      </c>
      <c r="E648" s="408" t="str">
        <f>'Σύνολο έργων  αναλυτικά'!E652</f>
        <v>Βελτίωση υποδομών δικτύων ύδρευσης Δήμου Ευρώτα</v>
      </c>
      <c r="F648" s="407" t="str">
        <f>'Σύνολο έργων  αναλυτικά'!F652</f>
        <v xml:space="preserve">Πελοποννήσου </v>
      </c>
      <c r="G648" s="409">
        <f>'Σύνολο έργων  αναλυτικά'!G652</f>
        <v>2157837.6</v>
      </c>
      <c r="H648" s="410">
        <f>'Σύνολο έργων  αναλυτικά'!H652</f>
        <v>0</v>
      </c>
      <c r="I648" s="411">
        <f>'Σύνολο έργων  αναλυτικά'!I652</f>
        <v>0</v>
      </c>
      <c r="J648" s="411">
        <f>'Σύνολο έργων  αναλυτικά'!J652</f>
        <v>0</v>
      </c>
      <c r="K648" s="410">
        <f>'Σύνολο έργων  αναλυτικά'!K652</f>
        <v>0</v>
      </c>
      <c r="L648" s="410">
        <f>'Σύνολο έργων  αναλυτικά'!L652</f>
        <v>0</v>
      </c>
      <c r="M648" s="410">
        <f>'Σύνολο έργων  αναλυτικά'!M652</f>
        <v>2157837.6</v>
      </c>
      <c r="N648" s="410">
        <f>'Σύνολο έργων  αναλυτικά'!N652</f>
        <v>0</v>
      </c>
      <c r="O648" s="412">
        <f>'Σύνολο έργων  αναλυτικά'!O652</f>
        <v>0</v>
      </c>
      <c r="P648" s="410">
        <f>'Σύνολο έργων  αναλυτικά'!P652</f>
        <v>0</v>
      </c>
      <c r="Q648" s="413">
        <f>'Σύνολο έργων  αναλυτικά'!Q652</f>
        <v>0</v>
      </c>
      <c r="R648" s="413">
        <f>'Σύνολο έργων  αναλυτικά'!R652</f>
        <v>1510486.32</v>
      </c>
      <c r="S648" s="424">
        <f t="shared" si="27"/>
        <v>2157837.6</v>
      </c>
      <c r="T648" s="424">
        <f t="shared" si="28"/>
        <v>0</v>
      </c>
    </row>
    <row r="649" spans="1:20" s="6" customFormat="1" ht="40.5" customHeight="1" x14ac:dyDescent="0.25">
      <c r="A649" s="406">
        <f>'Σύνολο έργων  αναλυτικά'!A653</f>
        <v>647</v>
      </c>
      <c r="B649" s="407" t="str">
        <f>'Σύνολο έργων  αναλυτικά'!B653</f>
        <v>ΑΝΤΩΝΗΣ ΤΡΙΤΣΗΣ</v>
      </c>
      <c r="C649" s="408" t="str">
        <f>'Σύνολο έργων  αναλυτικά'!C653</f>
        <v>Δ.Ε.Υ.Α ΚΟΡΙΝΘΟΥ</v>
      </c>
      <c r="D649" s="406">
        <f>'Σύνολο έργων  αναλυτικά'!D653</f>
        <v>0</v>
      </c>
      <c r="E649" s="408" t="str">
        <f>'Σύνολο έργων  αναλυτικά'!E653</f>
        <v>Διαδικτύωση αγωγών ύδρευσης Δήμου Κορινθίων Β Φάση</v>
      </c>
      <c r="F649" s="407" t="str">
        <f>'Σύνολο έργων  αναλυτικά'!F653</f>
        <v xml:space="preserve">Πελοποννήσου </v>
      </c>
      <c r="G649" s="409">
        <f>'Σύνολο έργων  αναλυτικά'!G653</f>
        <v>3000000</v>
      </c>
      <c r="H649" s="410">
        <f>'Σύνολο έργων  αναλυτικά'!H653</f>
        <v>0</v>
      </c>
      <c r="I649" s="411">
        <f>'Σύνολο έργων  αναλυτικά'!I653</f>
        <v>0</v>
      </c>
      <c r="J649" s="411">
        <f>'Σύνολο έργων  αναλυτικά'!J653</f>
        <v>3000000</v>
      </c>
      <c r="K649" s="410">
        <f>'Σύνολο έργων  αναλυτικά'!K653</f>
        <v>0</v>
      </c>
      <c r="L649" s="410">
        <f>'Σύνολο έργων  αναλυτικά'!L653</f>
        <v>0</v>
      </c>
      <c r="M649" s="410">
        <f>'Σύνολο έργων  αναλυτικά'!M653</f>
        <v>0</v>
      </c>
      <c r="N649" s="410">
        <f>'Σύνολο έργων  αναλυτικά'!N653</f>
        <v>0</v>
      </c>
      <c r="O649" s="412">
        <f>'Σύνολο έργων  αναλυτικά'!O653</f>
        <v>0</v>
      </c>
      <c r="P649" s="410">
        <f>'Σύνολο έργων  αναλυτικά'!P653</f>
        <v>0</v>
      </c>
      <c r="Q649" s="413">
        <f>'Σύνολο έργων  αναλυτικά'!Q653</f>
        <v>0</v>
      </c>
      <c r="R649" s="413">
        <f>'Σύνολο έργων  αναλυτικά'!R653</f>
        <v>2100000</v>
      </c>
      <c r="S649" s="424">
        <f t="shared" si="27"/>
        <v>3000000</v>
      </c>
      <c r="T649" s="424">
        <f t="shared" si="28"/>
        <v>0</v>
      </c>
    </row>
    <row r="650" spans="1:20" s="6" customFormat="1" ht="40.5" customHeight="1" x14ac:dyDescent="0.25">
      <c r="A650" s="406">
        <f>'Σύνολο έργων  αναλυτικά'!A654</f>
        <v>648</v>
      </c>
      <c r="B650" s="407" t="str">
        <f>'Σύνολο έργων  αναλυτικά'!B654</f>
        <v>ΑΝΤΩΝΗΣ ΤΡΙΤΣΗΣ</v>
      </c>
      <c r="C650" s="408" t="str">
        <f>'Σύνολο έργων  αναλυτικά'!C654</f>
        <v>ΔΗΜΟΣ ΚΑΛΑΒΡΥΤΩΝ</v>
      </c>
      <c r="D650" s="406">
        <f>'Σύνολο έργων  αναλυτικά'!D654</f>
        <v>0</v>
      </c>
      <c r="E650" s="408" t="str">
        <f>'Σύνολο έργων  αναλυτικά'!E654</f>
        <v>Προμήθεια, εγκατάσταση και θέση σε λειτουργία εξοπλισμού απομακρυσμένης ανάγνωσης μετρήσεων σε επιλεγμένες θέσεις του δικτύου ύδρευσης του Δήμου Καλαβρύτων</v>
      </c>
      <c r="F650" s="407" t="str">
        <f>'Σύνολο έργων  αναλυτικά'!F654</f>
        <v xml:space="preserve">Πελοποννήσου </v>
      </c>
      <c r="G650" s="409">
        <f>'Σύνολο έργων  αναλυτικά'!G654</f>
        <v>2418000</v>
      </c>
      <c r="H650" s="410">
        <f>'Σύνολο έργων  αναλυτικά'!H654</f>
        <v>0</v>
      </c>
      <c r="I650" s="411">
        <f>'Σύνολο έργων  αναλυτικά'!I654</f>
        <v>0</v>
      </c>
      <c r="J650" s="411">
        <f>'Σύνολο έργων  αναλυτικά'!J654</f>
        <v>0</v>
      </c>
      <c r="K650" s="410">
        <f>'Σύνολο έργων  αναλυτικά'!K654</f>
        <v>0</v>
      </c>
      <c r="L650" s="410">
        <f>'Σύνολο έργων  αναλυτικά'!L654</f>
        <v>0</v>
      </c>
      <c r="M650" s="410">
        <f>'Σύνολο έργων  αναλυτικά'!M654</f>
        <v>2418000</v>
      </c>
      <c r="N650" s="410">
        <f>'Σύνολο έργων  αναλυτικά'!N654</f>
        <v>0</v>
      </c>
      <c r="O650" s="412">
        <f>'Σύνολο έργων  αναλυτικά'!O654</f>
        <v>0</v>
      </c>
      <c r="P650" s="410">
        <f>'Σύνολο έργων  αναλυτικά'!P654</f>
        <v>0</v>
      </c>
      <c r="Q650" s="413">
        <f>'Σύνολο έργων  αναλυτικά'!Q654</f>
        <v>0</v>
      </c>
      <c r="R650" s="413">
        <f>'Σύνολο έργων  αναλυτικά'!R654</f>
        <v>1692600</v>
      </c>
      <c r="S650" s="424">
        <f t="shared" si="27"/>
        <v>2418000</v>
      </c>
      <c r="T650" s="424">
        <f t="shared" si="28"/>
        <v>0</v>
      </c>
    </row>
    <row r="651" spans="1:20" s="6" customFormat="1" ht="40.5" customHeight="1" x14ac:dyDescent="0.25">
      <c r="A651" s="406">
        <f>'Σύνολο έργων  αναλυτικά'!A655</f>
        <v>649</v>
      </c>
      <c r="B651" s="407" t="str">
        <f>'Σύνολο έργων  αναλυτικά'!B655</f>
        <v>ΑΝΤΩΝΗΣ ΤΡΙΤΣΗΣ</v>
      </c>
      <c r="C651" s="408" t="str">
        <f>'Σύνολο έργων  αναλυτικά'!C655</f>
        <v>Δ.Ε.Υ.Α ΛΙΒΑΔΕΙΑΣ</v>
      </c>
      <c r="D651" s="406">
        <f>'Σύνολο έργων  αναλυτικά'!D655</f>
        <v>0</v>
      </c>
      <c r="E651" s="408" t="str">
        <f>'Σύνολο έργων  αναλυτικά'!E655</f>
        <v>Αναβάθμιση δικτύων ύδρευσης και εγκατάσταση συστημάτων ελέγχου διαρροών Δήμου Λιβαδειάς</v>
      </c>
      <c r="F651" s="407" t="str">
        <f>'Σύνολο έργων  αναλυτικά'!F655</f>
        <v xml:space="preserve">Στερεάς Ελλάδας </v>
      </c>
      <c r="G651" s="409">
        <f>'Σύνολο έργων  αναλυτικά'!G655</f>
        <v>2548714.9300000002</v>
      </c>
      <c r="H651" s="410">
        <f>'Σύνολο έργων  αναλυτικά'!H655</f>
        <v>0</v>
      </c>
      <c r="I651" s="411">
        <f>'Σύνολο έργων  αναλυτικά'!I655</f>
        <v>0</v>
      </c>
      <c r="J651" s="411">
        <f>'Σύνολο έργων  αναλυτικά'!J655</f>
        <v>0</v>
      </c>
      <c r="K651" s="410">
        <f>'Σύνολο έργων  αναλυτικά'!K655</f>
        <v>0</v>
      </c>
      <c r="L651" s="410">
        <f>'Σύνολο έργων  αναλυτικά'!L655</f>
        <v>0</v>
      </c>
      <c r="M651" s="410">
        <f>'Σύνολο έργων  αναλυτικά'!M655</f>
        <v>2548714.9300000002</v>
      </c>
      <c r="N651" s="410">
        <f>'Σύνολο έργων  αναλυτικά'!N655</f>
        <v>0</v>
      </c>
      <c r="O651" s="412">
        <f>'Σύνολο έργων  αναλυτικά'!O655</f>
        <v>0</v>
      </c>
      <c r="P651" s="410">
        <f>'Σύνολο έργων  αναλυτικά'!P655</f>
        <v>0</v>
      </c>
      <c r="Q651" s="413">
        <f>'Σύνολο έργων  αναλυτικά'!Q655</f>
        <v>0</v>
      </c>
      <c r="R651" s="413">
        <f>'Σύνολο έργων  αναλυτικά'!R655</f>
        <v>1784100.4510000001</v>
      </c>
      <c r="S651" s="424">
        <f t="shared" si="27"/>
        <v>2548714.9300000002</v>
      </c>
      <c r="T651" s="424">
        <f t="shared" si="28"/>
        <v>0</v>
      </c>
    </row>
    <row r="652" spans="1:20" s="6" customFormat="1" ht="40.5" customHeight="1" x14ac:dyDescent="0.25">
      <c r="A652" s="406">
        <f>'Σύνολο έργων  αναλυτικά'!A656</f>
        <v>650</v>
      </c>
      <c r="B652" s="407" t="str">
        <f>'Σύνολο έργων  αναλυτικά'!B656</f>
        <v>ΑΝΤΩΝΗΣ ΤΡΙΤΣΗΣ</v>
      </c>
      <c r="C652" s="408" t="str">
        <f>'Σύνολο έργων  αναλυτικά'!C656</f>
        <v>Δ.Ε.Υ.Α ΚΥΜΗΣ - ΑΛΙΒΕΡΙΟΥ</v>
      </c>
      <c r="D652" s="406">
        <f>'Σύνολο έργων  αναλυτικά'!D656</f>
        <v>0</v>
      </c>
      <c r="E652" s="408" t="str">
        <f>'Σύνολο έργων  αναλυτικά'!E656</f>
        <v>Προμήθεια συστήματος τηλεμετρίας, ελέγχου διαρροών, εξασφάλιση επάρκειας και ποιότητας δικτύου ύδρευσης Κύμης Αλιβερίου</v>
      </c>
      <c r="F652" s="407" t="str">
        <f>'Σύνολο έργων  αναλυτικά'!F656</f>
        <v xml:space="preserve">Στερεάς Ελλάδας </v>
      </c>
      <c r="G652" s="409">
        <f>'Σύνολο έργων  αναλυτικά'!G656</f>
        <v>2943104</v>
      </c>
      <c r="H652" s="410">
        <f>'Σύνολο έργων  αναλυτικά'!H656</f>
        <v>0</v>
      </c>
      <c r="I652" s="411">
        <f>'Σύνολο έργων  αναλυτικά'!I656</f>
        <v>0</v>
      </c>
      <c r="J652" s="411">
        <f>'Σύνολο έργων  αναλυτικά'!J656</f>
        <v>0</v>
      </c>
      <c r="K652" s="410">
        <f>'Σύνολο έργων  αναλυτικά'!K656</f>
        <v>0</v>
      </c>
      <c r="L652" s="410">
        <f>'Σύνολο έργων  αναλυτικά'!L656</f>
        <v>0</v>
      </c>
      <c r="M652" s="410">
        <f>'Σύνολο έργων  αναλυτικά'!M656</f>
        <v>2943104</v>
      </c>
      <c r="N652" s="410">
        <f>'Σύνολο έργων  αναλυτικά'!N656</f>
        <v>0</v>
      </c>
      <c r="O652" s="412">
        <f>'Σύνολο έργων  αναλυτικά'!O656</f>
        <v>0</v>
      </c>
      <c r="P652" s="410">
        <f>'Σύνολο έργων  αναλυτικά'!P656</f>
        <v>0</v>
      </c>
      <c r="Q652" s="413">
        <f>'Σύνολο έργων  αναλυτικά'!Q656</f>
        <v>0</v>
      </c>
      <c r="R652" s="413">
        <f>'Σύνολο έργων  αναλυτικά'!R656</f>
        <v>2060172.7999999998</v>
      </c>
      <c r="S652" s="424">
        <f t="shared" si="27"/>
        <v>2943104</v>
      </c>
      <c r="T652" s="424">
        <f t="shared" si="28"/>
        <v>0</v>
      </c>
    </row>
    <row r="653" spans="1:20" s="6" customFormat="1" ht="40.5" customHeight="1" x14ac:dyDescent="0.25">
      <c r="A653" s="406">
        <f>'Σύνολο έργων  αναλυτικά'!A657</f>
        <v>651</v>
      </c>
      <c r="B653" s="407" t="str">
        <f>'Σύνολο έργων  αναλυτικά'!B657</f>
        <v>ΑΝΤΩΝΗΣ ΤΡΙΤΣΗΣ</v>
      </c>
      <c r="C653" s="408" t="str">
        <f>'Σύνολο έργων  αναλυτικά'!C657</f>
        <v>Δ.Ε.Υ.Α ΜΑΝΤΟΥΔΙΟΥ-ΛΙΜΝΗΣ-ΑΓΙΑΣ ΑΝΝΑΣ</v>
      </c>
      <c r="D653" s="406">
        <f>'Σύνολο έργων  αναλυτικά'!D657</f>
        <v>0</v>
      </c>
      <c r="E653" s="408" t="str">
        <f>'Σύνολο έργων  αναλυτικά'!E657</f>
        <v>Σύστημα τηλεμετρίας και ελέγχου διαρροώνστο δίκτυο ύδρευσης Δήμου Μαντουδίου - Λίμνης - Αγίας Άννας</v>
      </c>
      <c r="F653" s="407" t="str">
        <f>'Σύνολο έργων  αναλυτικά'!F657</f>
        <v xml:space="preserve">Στερεάς Ελλάδας </v>
      </c>
      <c r="G653" s="409">
        <f>'Σύνολο έργων  αναλυτικά'!G657</f>
        <v>1008957</v>
      </c>
      <c r="H653" s="410">
        <f>'Σύνολο έργων  αναλυτικά'!H657</f>
        <v>0</v>
      </c>
      <c r="I653" s="411">
        <f>'Σύνολο έργων  αναλυτικά'!I657</f>
        <v>0</v>
      </c>
      <c r="J653" s="411">
        <f>'Σύνολο έργων  αναλυτικά'!J657</f>
        <v>0</v>
      </c>
      <c r="K653" s="410">
        <f>'Σύνολο έργων  αναλυτικά'!K657</f>
        <v>0</v>
      </c>
      <c r="L653" s="410">
        <f>'Σύνολο έργων  αναλυτικά'!L657</f>
        <v>0</v>
      </c>
      <c r="M653" s="410">
        <f>'Σύνολο έργων  αναλυτικά'!M657</f>
        <v>1008957</v>
      </c>
      <c r="N653" s="410">
        <f>'Σύνολο έργων  αναλυτικά'!N657</f>
        <v>0</v>
      </c>
      <c r="O653" s="412">
        <f>'Σύνολο έργων  αναλυτικά'!O657</f>
        <v>0</v>
      </c>
      <c r="P653" s="410">
        <f>'Σύνολο έργων  αναλυτικά'!P657</f>
        <v>0</v>
      </c>
      <c r="Q653" s="413">
        <f>'Σύνολο έργων  αναλυτικά'!Q657</f>
        <v>0</v>
      </c>
      <c r="R653" s="413">
        <f>'Σύνολο έργων  αναλυτικά'!R657</f>
        <v>706269.89999999991</v>
      </c>
      <c r="S653" s="424">
        <f t="shared" si="27"/>
        <v>1008957</v>
      </c>
      <c r="T653" s="424">
        <f t="shared" si="28"/>
        <v>0</v>
      </c>
    </row>
    <row r="654" spans="1:20" s="6" customFormat="1" ht="40.5" customHeight="1" x14ac:dyDescent="0.25">
      <c r="A654" s="406">
        <f>'Σύνολο έργων  αναλυτικά'!A658</f>
        <v>652</v>
      </c>
      <c r="B654" s="407" t="str">
        <f>'Σύνολο έργων  αναλυτικά'!B658</f>
        <v>ΑΝΤΩΝΗΣ ΤΡΙΤΣΗΣ</v>
      </c>
      <c r="C654" s="408" t="str">
        <f>'Σύνολο έργων  αναλυτικά'!C658</f>
        <v>ΔΗΜΟΣ ΛΟΚΡΩΝ</v>
      </c>
      <c r="D654" s="406">
        <f>'Σύνολο έργων  αναλυτικά'!D658</f>
        <v>0</v>
      </c>
      <c r="E654" s="408" t="str">
        <f>'Σύνολο έργων  αναλυτικά'!E658</f>
        <v>Αναβάθμιση υποδομών συστήαμτος υδροδότησης Δήμου Λοκρών</v>
      </c>
      <c r="F654" s="407" t="str">
        <f>'Σύνολο έργων  αναλυτικά'!F658</f>
        <v xml:space="preserve">Στερεάς Ελλάδας </v>
      </c>
      <c r="G654" s="409">
        <f>'Σύνολο έργων  αναλυτικά'!G658</f>
        <v>3517950.58</v>
      </c>
      <c r="H654" s="410">
        <f>'Σύνολο έργων  αναλυτικά'!H658</f>
        <v>0</v>
      </c>
      <c r="I654" s="411">
        <f>'Σύνολο έργων  αναλυτικά'!I658</f>
        <v>0</v>
      </c>
      <c r="J654" s="411">
        <f>'Σύνολο έργων  αναλυτικά'!J658</f>
        <v>0</v>
      </c>
      <c r="K654" s="410">
        <f>'Σύνολο έργων  αναλυτικά'!K658</f>
        <v>0</v>
      </c>
      <c r="L654" s="410">
        <f>'Σύνολο έργων  αναλυτικά'!L658</f>
        <v>0</v>
      </c>
      <c r="M654" s="410">
        <f>'Σύνολο έργων  αναλυτικά'!M658</f>
        <v>3517950.58</v>
      </c>
      <c r="N654" s="410">
        <f>'Σύνολο έργων  αναλυτικά'!N658</f>
        <v>0</v>
      </c>
      <c r="O654" s="412">
        <f>'Σύνολο έργων  αναλυτικά'!O658</f>
        <v>0</v>
      </c>
      <c r="P654" s="410">
        <f>'Σύνολο έργων  αναλυτικά'!P658</f>
        <v>0</v>
      </c>
      <c r="Q654" s="413">
        <f>'Σύνολο έργων  αναλυτικά'!Q658</f>
        <v>0</v>
      </c>
      <c r="R654" s="413">
        <f>'Σύνολο έργων  αναλυτικά'!R658</f>
        <v>2462565.406</v>
      </c>
      <c r="S654" s="424">
        <f t="shared" si="27"/>
        <v>3517950.58</v>
      </c>
      <c r="T654" s="424">
        <f t="shared" si="28"/>
        <v>0</v>
      </c>
    </row>
    <row r="655" spans="1:20" s="6" customFormat="1" ht="40.5" customHeight="1" x14ac:dyDescent="0.25">
      <c r="A655" s="406">
        <f>'Σύνολο έργων  αναλυτικά'!A659</f>
        <v>653</v>
      </c>
      <c r="B655" s="407" t="str">
        <f>'Σύνολο έργων  αναλυτικά'!B659</f>
        <v>ΑΝΤΩΝΗΣ ΤΡΙΤΣΗΣ</v>
      </c>
      <c r="C655" s="408" t="str">
        <f>'Σύνολο έργων  αναλυτικά'!C659</f>
        <v>ΔΗΜΟΣ ΙΣΤΙΑΙΑΣ - ΑΙΔΗΨΟΥ</v>
      </c>
      <c r="D655" s="406">
        <f>'Σύνολο έργων  αναλυτικά'!D659</f>
        <v>0</v>
      </c>
      <c r="E655" s="408" t="str">
        <f>'Σύνολο έργων  αναλυτικά'!E659</f>
        <v>Αναβάθμιση Δικτύου Ύδρευσης Γιάλτρων</v>
      </c>
      <c r="F655" s="407" t="str">
        <f>'Σύνολο έργων  αναλυτικά'!F659</f>
        <v xml:space="preserve">Στερεάς Ελλάδας </v>
      </c>
      <c r="G655" s="409">
        <f>'Σύνολο έργων  αναλυτικά'!G659</f>
        <v>804878.04</v>
      </c>
      <c r="H655" s="410">
        <f>'Σύνολο έργων  αναλυτικά'!H659</f>
        <v>0</v>
      </c>
      <c r="I655" s="411">
        <f>'Σύνολο έργων  αναλυτικά'!I659</f>
        <v>0</v>
      </c>
      <c r="J655" s="411">
        <f>'Σύνολο έργων  αναλυτικά'!J659</f>
        <v>0</v>
      </c>
      <c r="K655" s="410">
        <f>'Σύνολο έργων  αναλυτικά'!K659</f>
        <v>0</v>
      </c>
      <c r="L655" s="410">
        <f>'Σύνολο έργων  αναλυτικά'!L659</f>
        <v>0</v>
      </c>
      <c r="M655" s="410">
        <f>'Σύνολο έργων  αναλυτικά'!M659</f>
        <v>804878.04</v>
      </c>
      <c r="N655" s="410">
        <f>'Σύνολο έργων  αναλυτικά'!N659</f>
        <v>0</v>
      </c>
      <c r="O655" s="412">
        <f>'Σύνολο έργων  αναλυτικά'!O659</f>
        <v>0</v>
      </c>
      <c r="P655" s="410">
        <f>'Σύνολο έργων  αναλυτικά'!P659</f>
        <v>0</v>
      </c>
      <c r="Q655" s="413">
        <f>'Σύνολο έργων  αναλυτικά'!Q659</f>
        <v>0</v>
      </c>
      <c r="R655" s="413">
        <f>'Σύνολο έργων  αναλυτικά'!R659</f>
        <v>563414.62800000003</v>
      </c>
      <c r="S655" s="424">
        <f t="shared" si="27"/>
        <v>804878.04</v>
      </c>
      <c r="T655" s="424">
        <f t="shared" si="28"/>
        <v>0</v>
      </c>
    </row>
    <row r="656" spans="1:20" s="6" customFormat="1" ht="40.5" customHeight="1" x14ac:dyDescent="0.25">
      <c r="A656" s="406">
        <f>'Σύνολο έργων  αναλυτικά'!A660</f>
        <v>654</v>
      </c>
      <c r="B656" s="407" t="str">
        <f>'Σύνολο έργων  αναλυτικά'!B660</f>
        <v>ΑΝΤΩΝΗΣ ΤΡΙΤΣΗΣ</v>
      </c>
      <c r="C656" s="408" t="str">
        <f>'Σύνολο έργων  αναλυτικά'!C660</f>
        <v>ΣΥΝΔΕΣΜΟΣ ΣΥΝΔΕΣΜΟΣ ΥΔΡΕΥΣΗΣ Ο.Τ.Α. Ν. ΦΘΙΩΤΙΔΑΣ από Πηγές "Κανάλια" Πύργου Υπάτης</v>
      </c>
      <c r="D656" s="406">
        <f>'Σύνολο έργων  αναλυτικά'!D660</f>
        <v>0</v>
      </c>
      <c r="E656" s="408" t="str">
        <f>'Σύνολο έργων  αναλυτικά'!E660</f>
        <v>Διαχείριση πόσιμου νερού περιοχών Σπερχειάδας-Μακρακώμης και Υπάτης</v>
      </c>
      <c r="F656" s="407" t="str">
        <f>'Σύνολο έργων  αναλυτικά'!F660</f>
        <v xml:space="preserve">Στερεάς Ελλάδας </v>
      </c>
      <c r="G656" s="409">
        <f>'Σύνολο έργων  αναλυτικά'!G660</f>
        <v>3250000</v>
      </c>
      <c r="H656" s="410">
        <f>'Σύνολο έργων  αναλυτικά'!H660</f>
        <v>0</v>
      </c>
      <c r="I656" s="411">
        <f>'Σύνολο έργων  αναλυτικά'!I660</f>
        <v>0</v>
      </c>
      <c r="J656" s="411">
        <f>'Σύνολο έργων  αναλυτικά'!J660</f>
        <v>3250000</v>
      </c>
      <c r="K656" s="410">
        <f>'Σύνολο έργων  αναλυτικά'!K660</f>
        <v>0</v>
      </c>
      <c r="L656" s="410">
        <f>'Σύνολο έργων  αναλυτικά'!L660</f>
        <v>0</v>
      </c>
      <c r="M656" s="410">
        <f>'Σύνολο έργων  αναλυτικά'!M660</f>
        <v>0</v>
      </c>
      <c r="N656" s="410">
        <f>'Σύνολο έργων  αναλυτικά'!N660</f>
        <v>0</v>
      </c>
      <c r="O656" s="412">
        <f>'Σύνολο έργων  αναλυτικά'!O660</f>
        <v>0</v>
      </c>
      <c r="P656" s="410">
        <f>'Σύνολο έργων  αναλυτικά'!P660</f>
        <v>0</v>
      </c>
      <c r="Q656" s="413">
        <f>'Σύνολο έργων  αναλυτικά'!Q660</f>
        <v>0</v>
      </c>
      <c r="R656" s="413">
        <f>'Σύνολο έργων  αναλυτικά'!R660</f>
        <v>2275000</v>
      </c>
      <c r="S656" s="424">
        <f t="shared" si="27"/>
        <v>3250000</v>
      </c>
      <c r="T656" s="424">
        <f t="shared" si="28"/>
        <v>0</v>
      </c>
    </row>
    <row r="657" spans="1:20" s="6" customFormat="1" ht="40.5" customHeight="1" x14ac:dyDescent="0.25">
      <c r="A657" s="406">
        <f>'Σύνολο έργων  αναλυτικά'!A661</f>
        <v>655</v>
      </c>
      <c r="B657" s="407" t="str">
        <f>'Σύνολο έργων  αναλυτικά'!B661</f>
        <v>ΑΝΤΩΝΗΣ ΤΡΙΤΣΗΣ</v>
      </c>
      <c r="C657" s="408" t="str">
        <f>'Σύνολο έργων  αναλυτικά'!C661</f>
        <v>ΔΗΜΟΣ ΔΩΡΙΔΟΣ</v>
      </c>
      <c r="D657" s="406">
        <f>'Σύνολο έργων  αναλυτικά'!D661</f>
        <v>0</v>
      </c>
      <c r="E657" s="408" t="str">
        <f>'Σύνολο έργων  αναλυτικά'!E661</f>
        <v>Βελτίωση ύδρευσης τοπικών κοινοτήτων Δήμου Δωρίδος/Προμήθεια, εγκατάσταση και θέση σε λειτουργία συστήματος τηλεελέγχου-τηλεχειρισμού για τον έλεγχο του ηλεκτρομηχανολογικού εξοπλισμού, των διαρροών, της απολύμανσης και της ποιότητας του πόσιμου νερού</v>
      </c>
      <c r="F657" s="407" t="str">
        <f>'Σύνολο έργων  αναλυτικά'!F661</f>
        <v xml:space="preserve">Στερεάς Ελλάδας </v>
      </c>
      <c r="G657" s="409">
        <f>'Σύνολο έργων  αναλυτικά'!G661</f>
        <v>3021670.15</v>
      </c>
      <c r="H657" s="410">
        <f>'Σύνολο έργων  αναλυτικά'!H661</f>
        <v>0</v>
      </c>
      <c r="I657" s="411">
        <f>'Σύνολο έργων  αναλυτικά'!I661</f>
        <v>0</v>
      </c>
      <c r="J657" s="411">
        <f>'Σύνολο έργων  αναλυτικά'!J661</f>
        <v>0</v>
      </c>
      <c r="K657" s="410">
        <f>'Σύνολο έργων  αναλυτικά'!K661</f>
        <v>0</v>
      </c>
      <c r="L657" s="410">
        <f>'Σύνολο έργων  αναλυτικά'!L661</f>
        <v>0</v>
      </c>
      <c r="M657" s="410">
        <f>'Σύνολο έργων  αναλυτικά'!M661</f>
        <v>3021670.15</v>
      </c>
      <c r="N657" s="410">
        <f>'Σύνολο έργων  αναλυτικά'!N661</f>
        <v>0</v>
      </c>
      <c r="O657" s="412">
        <f>'Σύνολο έργων  αναλυτικά'!O661</f>
        <v>0</v>
      </c>
      <c r="P657" s="410">
        <f>'Σύνολο έργων  αναλυτικά'!P661</f>
        <v>0</v>
      </c>
      <c r="Q657" s="413">
        <f>'Σύνολο έργων  αναλυτικά'!Q661</f>
        <v>0</v>
      </c>
      <c r="R657" s="413">
        <f>'Σύνολο έργων  αναλυτικά'!R661</f>
        <v>2115169.105</v>
      </c>
      <c r="S657" s="424">
        <f t="shared" si="27"/>
        <v>3021670.15</v>
      </c>
      <c r="T657" s="424">
        <f t="shared" si="28"/>
        <v>0</v>
      </c>
    </row>
    <row r="658" spans="1:20" s="6" customFormat="1" ht="40.5" customHeight="1" x14ac:dyDescent="0.25">
      <c r="A658" s="406">
        <f>'Σύνολο έργων  αναλυτικά'!A662</f>
        <v>656</v>
      </c>
      <c r="B658" s="407" t="str">
        <f>'Σύνολο έργων  αναλυτικά'!B662</f>
        <v>ΑΝΤΩΝΗΣ ΤΡΙΤΣΗΣ</v>
      </c>
      <c r="C658" s="408" t="str">
        <f>'Σύνολο έργων  αναλυτικά'!C662</f>
        <v>ΔΗΜΟΣ ΔΟΜΟΚΟΥ</v>
      </c>
      <c r="D658" s="406">
        <f>'Σύνολο έργων  αναλυτικά'!D662</f>
        <v>0</v>
      </c>
      <c r="E658" s="408" t="str">
        <f>'Σύνολο έργων  αναλυτικά'!E662</f>
        <v>Προμήθεια, εγκατάσταση και θέση σε λειτουργία συστήματος τηλεελέγχου, τηλεχειρισμού και ελέγχου διαρροών εγκαταστάσεων ύδρευσης του Δήμου Δομοκού</v>
      </c>
      <c r="F658" s="407" t="str">
        <f>'Σύνολο έργων  αναλυτικά'!F662</f>
        <v xml:space="preserve">Στερεάς Ελλάδας </v>
      </c>
      <c r="G658" s="409">
        <f>'Σύνολο έργων  αναλυτικά'!G662</f>
        <v>2967444</v>
      </c>
      <c r="H658" s="410">
        <f>'Σύνολο έργων  αναλυτικά'!H662</f>
        <v>0</v>
      </c>
      <c r="I658" s="411">
        <f>'Σύνολο έργων  αναλυτικά'!I662</f>
        <v>0</v>
      </c>
      <c r="J658" s="411">
        <f>'Σύνολο έργων  αναλυτικά'!J662</f>
        <v>0</v>
      </c>
      <c r="K658" s="410">
        <f>'Σύνολο έργων  αναλυτικά'!K662</f>
        <v>0</v>
      </c>
      <c r="L658" s="410">
        <f>'Σύνολο έργων  αναλυτικά'!L662</f>
        <v>0</v>
      </c>
      <c r="M658" s="410">
        <f>'Σύνολο έργων  αναλυτικά'!M662</f>
        <v>2967444</v>
      </c>
      <c r="N658" s="410">
        <f>'Σύνολο έργων  αναλυτικά'!N662</f>
        <v>0</v>
      </c>
      <c r="O658" s="412">
        <f>'Σύνολο έργων  αναλυτικά'!O662</f>
        <v>0</v>
      </c>
      <c r="P658" s="410">
        <f>'Σύνολο έργων  αναλυτικά'!P662</f>
        <v>0</v>
      </c>
      <c r="Q658" s="413">
        <f>'Σύνολο έργων  αναλυτικά'!Q662</f>
        <v>0</v>
      </c>
      <c r="R658" s="413">
        <f>'Σύνολο έργων  αναλυτικά'!R662</f>
        <v>2077210.7999999998</v>
      </c>
      <c r="S658" s="424">
        <f t="shared" si="27"/>
        <v>2967444</v>
      </c>
      <c r="T658" s="424">
        <f t="shared" si="28"/>
        <v>0</v>
      </c>
    </row>
    <row r="659" spans="1:20" s="6" customFormat="1" ht="40.5" customHeight="1" x14ac:dyDescent="0.25">
      <c r="A659" s="406">
        <f>'Σύνολο έργων  αναλυτικά'!A663</f>
        <v>657</v>
      </c>
      <c r="B659" s="407" t="str">
        <f>'Σύνολο έργων  αναλυτικά'!B663</f>
        <v>ΑΝΤΩΝΗΣ ΤΡΙΤΣΗΣ</v>
      </c>
      <c r="C659" s="408" t="str">
        <f>'Σύνολο έργων  αναλυτικά'!C663</f>
        <v>Δ.Ε.Υ.Α ΔΕΛΦΩΝ</v>
      </c>
      <c r="D659" s="406">
        <f>'Σύνολο έργων  αναλυτικά'!D663</f>
        <v>0</v>
      </c>
      <c r="E659" s="408" t="str">
        <f>'Σύνολο έργων  αναλυτικά'!E663</f>
        <v>Προμήθεια και εγκατάσταση ολοκληρωμένου συστήματος ελέγχου διαρροών και κεντρικού συστήματος τηλεμετρίας του δικτύου ύδρευσης Δήμου Δελφών</v>
      </c>
      <c r="F659" s="407" t="str">
        <f>'Σύνολο έργων  αναλυτικά'!F663</f>
        <v xml:space="preserve">Στερεάς Ελλάδας </v>
      </c>
      <c r="G659" s="409">
        <f>'Σύνολο έργων  αναλυτικά'!G663</f>
        <v>1216828.99</v>
      </c>
      <c r="H659" s="410">
        <f>'Σύνολο έργων  αναλυτικά'!H663</f>
        <v>0</v>
      </c>
      <c r="I659" s="411">
        <f>'Σύνολο έργων  αναλυτικά'!I663</f>
        <v>0</v>
      </c>
      <c r="J659" s="411">
        <f>'Σύνολο έργων  αναλυτικά'!J663</f>
        <v>0</v>
      </c>
      <c r="K659" s="410">
        <f>'Σύνολο έργων  αναλυτικά'!K663</f>
        <v>0</v>
      </c>
      <c r="L659" s="410">
        <f>'Σύνολο έργων  αναλυτικά'!L663</f>
        <v>0</v>
      </c>
      <c r="M659" s="410">
        <f>'Σύνολο έργων  αναλυτικά'!M663</f>
        <v>1216828.99</v>
      </c>
      <c r="N659" s="410">
        <f>'Σύνολο έργων  αναλυτικά'!N663</f>
        <v>0</v>
      </c>
      <c r="O659" s="412">
        <f>'Σύνολο έργων  αναλυτικά'!O663</f>
        <v>0</v>
      </c>
      <c r="P659" s="410">
        <f>'Σύνολο έργων  αναλυτικά'!P663</f>
        <v>0</v>
      </c>
      <c r="Q659" s="413">
        <f>'Σύνολο έργων  αναλυτικά'!Q663</f>
        <v>0</v>
      </c>
      <c r="R659" s="413">
        <f>'Σύνολο έργων  αναλυτικά'!R663</f>
        <v>851780.29299999995</v>
      </c>
      <c r="S659" s="424">
        <f t="shared" si="27"/>
        <v>1216828.99</v>
      </c>
      <c r="T659" s="424">
        <f t="shared" si="28"/>
        <v>0</v>
      </c>
    </row>
    <row r="660" spans="1:20" s="6" customFormat="1" ht="40.5" customHeight="1" x14ac:dyDescent="0.25">
      <c r="A660" s="406">
        <f>'Σύνολο έργων  αναλυτικά'!A664</f>
        <v>658</v>
      </c>
      <c r="B660" s="407" t="str">
        <f>'Σύνολο έργων  αναλυτικά'!B664</f>
        <v>ΑΝΤΩΝΗΣ ΤΡΙΤΣΗΣ</v>
      </c>
      <c r="C660" s="408" t="str">
        <f>'Σύνολο έργων  αναλυτικά'!C664</f>
        <v>ΔΗΜΟΣ ΚΑΡΠΕΝΗΣΙΟΥ</v>
      </c>
      <c r="D660" s="406">
        <f>'Σύνολο έργων  αναλυτικά'!D664</f>
        <v>0</v>
      </c>
      <c r="E660" s="408" t="str">
        <f>'Σύνολο έργων  αναλυτικά'!E664</f>
        <v>Βελτίωση δικτύου ύδρευσης Δήμου Καρπενησίου</v>
      </c>
      <c r="F660" s="407" t="str">
        <f>'Σύνολο έργων  αναλυτικά'!F664</f>
        <v xml:space="preserve">Στερεάς Ελλάδας </v>
      </c>
      <c r="G660" s="409">
        <f>'Σύνολο έργων  αναλυτικά'!G664</f>
        <v>1598335.48</v>
      </c>
      <c r="H660" s="410">
        <f>'Σύνολο έργων  αναλυτικά'!H664</f>
        <v>0</v>
      </c>
      <c r="I660" s="411">
        <f>'Σύνολο έργων  αναλυτικά'!I664</f>
        <v>0</v>
      </c>
      <c r="J660" s="411">
        <f>'Σύνολο έργων  αναλυτικά'!J664</f>
        <v>0</v>
      </c>
      <c r="K660" s="410">
        <f>'Σύνολο έργων  αναλυτικά'!K664</f>
        <v>0</v>
      </c>
      <c r="L660" s="410">
        <f>'Σύνολο έργων  αναλυτικά'!L664</f>
        <v>1598335.48</v>
      </c>
      <c r="M660" s="410">
        <f>'Σύνολο έργων  αναλυτικά'!M664</f>
        <v>0</v>
      </c>
      <c r="N660" s="410">
        <f>'Σύνολο έργων  αναλυτικά'!N664</f>
        <v>0</v>
      </c>
      <c r="O660" s="412">
        <f>'Σύνολο έργων  αναλυτικά'!O664</f>
        <v>0</v>
      </c>
      <c r="P660" s="410">
        <f>'Σύνολο έργων  αναλυτικά'!P664</f>
        <v>0</v>
      </c>
      <c r="Q660" s="413">
        <f>'Σύνολο έργων  αναλυτικά'!Q664</f>
        <v>0</v>
      </c>
      <c r="R660" s="413">
        <f>'Σύνολο έργων  αναλυτικά'!R664</f>
        <v>1118834.8359999999</v>
      </c>
      <c r="S660" s="424">
        <f t="shared" si="27"/>
        <v>1598335.48</v>
      </c>
      <c r="T660" s="424">
        <f t="shared" si="28"/>
        <v>0</v>
      </c>
    </row>
    <row r="661" spans="1:20" s="6" customFormat="1" ht="40.5" customHeight="1" x14ac:dyDescent="0.25">
      <c r="A661" s="406">
        <f>'Σύνολο έργων  αναλυτικά'!A665</f>
        <v>659</v>
      </c>
      <c r="B661" s="407" t="str">
        <f>'Σύνολο έργων  αναλυτικά'!B665</f>
        <v>ΑΝΤΩΝΗΣ ΤΡΙΤΣΗΣ</v>
      </c>
      <c r="C661" s="408" t="str">
        <f>'Σύνολο έργων  αναλυτικά'!C665</f>
        <v>ΔΗΜΟΣ ΑΓΡΑΦΩΝ</v>
      </c>
      <c r="D661" s="406">
        <f>'Σύνολο έργων  αναλυτικά'!D665</f>
        <v>0</v>
      </c>
      <c r="E661" s="408" t="str">
        <f>'Σύνολο έργων  αναλυτικά'!E665</f>
        <v>Σύστημα ελέγχου διαρροών &amp; εξοικονόμησης ενέργειας δικτύων ύδρευσης Δήμου Αγράφων</v>
      </c>
      <c r="F661" s="407" t="str">
        <f>'Σύνολο έργων  αναλυτικά'!F665</f>
        <v xml:space="preserve">Στερεάς Ελλάδας </v>
      </c>
      <c r="G661" s="409">
        <f>'Σύνολο έργων  αναλυτικά'!G665</f>
        <v>3711820.96</v>
      </c>
      <c r="H661" s="410">
        <f>'Σύνολο έργων  αναλυτικά'!H665</f>
        <v>0</v>
      </c>
      <c r="I661" s="411">
        <f>'Σύνολο έργων  αναλυτικά'!I665</f>
        <v>0</v>
      </c>
      <c r="J661" s="411">
        <f>'Σύνολο έργων  αναλυτικά'!J665</f>
        <v>0</v>
      </c>
      <c r="K661" s="410">
        <f>'Σύνολο έργων  αναλυτικά'!K665</f>
        <v>0</v>
      </c>
      <c r="L661" s="410">
        <f>'Σύνολο έργων  αναλυτικά'!L665</f>
        <v>0</v>
      </c>
      <c r="M661" s="410">
        <f>'Σύνολο έργων  αναλυτικά'!M665</f>
        <v>3711820.96</v>
      </c>
      <c r="N661" s="410">
        <f>'Σύνολο έργων  αναλυτικά'!N665</f>
        <v>0</v>
      </c>
      <c r="O661" s="412">
        <f>'Σύνολο έργων  αναλυτικά'!O665</f>
        <v>0</v>
      </c>
      <c r="P661" s="410">
        <f>'Σύνολο έργων  αναλυτικά'!P665</f>
        <v>0</v>
      </c>
      <c r="Q661" s="413">
        <f>'Σύνολο έργων  αναλυτικά'!Q665</f>
        <v>0</v>
      </c>
      <c r="R661" s="413">
        <f>'Σύνολο έργων  αναλυτικά'!R665</f>
        <v>2598274.6719999998</v>
      </c>
      <c r="S661" s="424">
        <f t="shared" si="27"/>
        <v>3711820.96</v>
      </c>
      <c r="T661" s="424">
        <f t="shared" si="28"/>
        <v>0</v>
      </c>
    </row>
    <row r="662" spans="1:20" s="6" customFormat="1" ht="40.5" customHeight="1" x14ac:dyDescent="0.25">
      <c r="A662" s="406">
        <f>'Σύνολο έργων  αναλυτικά'!A666</f>
        <v>660</v>
      </c>
      <c r="B662" s="407" t="str">
        <f>'Σύνολο έργων  αναλυτικά'!B666</f>
        <v>ΑΝΤΩΝΗΣ ΤΡΙΤΣΗΣ</v>
      </c>
      <c r="C662" s="408" t="str">
        <f>'Σύνολο έργων  αναλυτικά'!C666</f>
        <v>ΔΗΜΟΣ ΚΑΜΕΝΩΝ ΒΟΥΡΛΩΝ</v>
      </c>
      <c r="D662" s="406">
        <f>'Σύνολο έργων  αναλυτικά'!D666</f>
        <v>0</v>
      </c>
      <c r="E662" s="408" t="str">
        <f>'Σύνολο έργων  αναλυτικά'!E666</f>
        <v>Προμήθεια, εγκατάσταση και θέση σε λειτουργία συστήματος διαχείρισης του εσωτερικού δικτύου ύδρευσης του Δήμου Καμένων Βούρλων</v>
      </c>
      <c r="F662" s="407" t="str">
        <f>'Σύνολο έργων  αναλυτικά'!F666</f>
        <v xml:space="preserve">Στερεάς Ελλάδας </v>
      </c>
      <c r="G662" s="409">
        <f>'Σύνολο έργων  αναλυτικά'!G666</f>
        <v>3720000</v>
      </c>
      <c r="H662" s="410">
        <f>'Σύνολο έργων  αναλυτικά'!H666</f>
        <v>0</v>
      </c>
      <c r="I662" s="411">
        <f>'Σύνολο έργων  αναλυτικά'!I666</f>
        <v>0</v>
      </c>
      <c r="J662" s="411">
        <f>'Σύνολο έργων  αναλυτικά'!J666</f>
        <v>0</v>
      </c>
      <c r="K662" s="410">
        <f>'Σύνολο έργων  αναλυτικά'!K666</f>
        <v>0</v>
      </c>
      <c r="L662" s="410">
        <f>'Σύνολο έργων  αναλυτικά'!L666</f>
        <v>0</v>
      </c>
      <c r="M662" s="410">
        <f>'Σύνολο έργων  αναλυτικά'!M666</f>
        <v>3720000</v>
      </c>
      <c r="N662" s="410">
        <f>'Σύνολο έργων  αναλυτικά'!N666</f>
        <v>0</v>
      </c>
      <c r="O662" s="412">
        <f>'Σύνολο έργων  αναλυτικά'!O666</f>
        <v>0</v>
      </c>
      <c r="P662" s="410">
        <f>'Σύνολο έργων  αναλυτικά'!P666</f>
        <v>0</v>
      </c>
      <c r="Q662" s="413">
        <f>'Σύνολο έργων  αναλυτικά'!Q666</f>
        <v>0</v>
      </c>
      <c r="R662" s="413">
        <f>'Σύνολο έργων  αναλυτικά'!R666</f>
        <v>2604000</v>
      </c>
      <c r="S662" s="424">
        <f t="shared" si="27"/>
        <v>3720000</v>
      </c>
      <c r="T662" s="424">
        <f t="shared" si="28"/>
        <v>0</v>
      </c>
    </row>
    <row r="663" spans="1:20" s="6" customFormat="1" ht="40.5" customHeight="1" x14ac:dyDescent="0.25">
      <c r="A663" s="406">
        <f>'Σύνολο έργων  αναλυτικά'!A667</f>
        <v>661</v>
      </c>
      <c r="B663" s="407" t="str">
        <f>'Σύνολο έργων  αναλυτικά'!B667</f>
        <v>ΑΝΤΩΝΗΣ ΤΡΙΤΣΗΣ</v>
      </c>
      <c r="C663" s="408" t="str">
        <f>'Σύνολο έργων  αναλυτικά'!C667</f>
        <v>ΔΗΜΟΣ ΚΑΡΥΣΤΟΥ</v>
      </c>
      <c r="D663" s="406">
        <f>'Σύνολο έργων  αναλυτικά'!D667</f>
        <v>0</v>
      </c>
      <c r="E663" s="408" t="str">
        <f>'Σύνολο έργων  αναλυτικά'!E667</f>
        <v>Βελτίωση των υποδομών των δικτύων ύδρευσης Δήμου Καρύστου</v>
      </c>
      <c r="F663" s="407" t="str">
        <f>'Σύνολο έργων  αναλυτικά'!F667</f>
        <v xml:space="preserve">Στερεάς Ελλάδας </v>
      </c>
      <c r="G663" s="409">
        <f>'Σύνολο έργων  αναλυτικά'!G667</f>
        <v>3000000</v>
      </c>
      <c r="H663" s="410">
        <f>'Σύνολο έργων  αναλυτικά'!H667</f>
        <v>0</v>
      </c>
      <c r="I663" s="411">
        <f>'Σύνολο έργων  αναλυτικά'!I667</f>
        <v>0</v>
      </c>
      <c r="J663" s="411">
        <f>'Σύνολο έργων  αναλυτικά'!J667</f>
        <v>0</v>
      </c>
      <c r="K663" s="410">
        <f>'Σύνολο έργων  αναλυτικά'!K667</f>
        <v>0</v>
      </c>
      <c r="L663" s="410">
        <f>'Σύνολο έργων  αναλυτικά'!L667</f>
        <v>3000000</v>
      </c>
      <c r="M663" s="410">
        <f>'Σύνολο έργων  αναλυτικά'!M667</f>
        <v>0</v>
      </c>
      <c r="N663" s="410">
        <f>'Σύνολο έργων  αναλυτικά'!N667</f>
        <v>0</v>
      </c>
      <c r="O663" s="412">
        <f>'Σύνολο έργων  αναλυτικά'!O667</f>
        <v>0</v>
      </c>
      <c r="P663" s="410">
        <f>'Σύνολο έργων  αναλυτικά'!P667</f>
        <v>0</v>
      </c>
      <c r="Q663" s="413">
        <f>'Σύνολο έργων  αναλυτικά'!Q667</f>
        <v>0</v>
      </c>
      <c r="R663" s="413">
        <f>'Σύνολο έργων  αναλυτικά'!R667</f>
        <v>2100000</v>
      </c>
      <c r="S663" s="424">
        <f t="shared" si="27"/>
        <v>3000000</v>
      </c>
      <c r="T663" s="424">
        <f t="shared" si="28"/>
        <v>0</v>
      </c>
    </row>
    <row r="664" spans="1:20" s="6" customFormat="1" ht="40.5" customHeight="1" x14ac:dyDescent="0.25">
      <c r="A664" s="406">
        <f>'Σύνολο έργων  αναλυτικά'!A668</f>
        <v>662</v>
      </c>
      <c r="B664" s="407" t="str">
        <f>'Σύνολο έργων  αναλυτικά'!B668</f>
        <v>ΑΝΤΩΝΗΣ ΤΡΙΤΣΗΣ</v>
      </c>
      <c r="C664" s="408" t="str">
        <f>'Σύνολο έργων  αναλυτικά'!C668</f>
        <v>ΔΗΜΟΣ ΣΑΜΟΘΡΑΚΗΣ</v>
      </c>
      <c r="D664" s="406">
        <f>'Σύνολο έργων  αναλυτικά'!D668</f>
        <v>0</v>
      </c>
      <c r="E664" s="408" t="str">
        <f>'Σύνολο έργων  αναλυτικά'!E668</f>
        <v>Προμήθεια, εγκατάσταση και θέση σε λειτουργία συστήματος τηλεελέγχου- τηλεχειρισμού και ανίχνευσης διαρροών μετρητικών διατάξεων κατανάλωσης των δικτύων ύδρευσης Δήμου Σαμοθράκης και αντικατάσταση εσωτερικού δικτύου ύδρευσης Καμαριώτισσας Δήμου Σαμοθράκης</v>
      </c>
      <c r="F664" s="407" t="str">
        <f>'Σύνολο έργων  αναλυτικά'!F668</f>
        <v xml:space="preserve">Βορείου Αιγαίου </v>
      </c>
      <c r="G664" s="409">
        <f>'Σύνολο έργων  αναλυτικά'!G668</f>
        <v>3370084.7</v>
      </c>
      <c r="H664" s="410">
        <f>'Σύνολο έργων  αναλυτικά'!H668</f>
        <v>0</v>
      </c>
      <c r="I664" s="411">
        <f>'Σύνολο έργων  αναλυτικά'!I668</f>
        <v>0</v>
      </c>
      <c r="J664" s="411">
        <f>'Σύνολο έργων  αναλυτικά'!J668</f>
        <v>0</v>
      </c>
      <c r="K664" s="410">
        <f>'Σύνολο έργων  αναλυτικά'!K668</f>
        <v>0</v>
      </c>
      <c r="L664" s="410">
        <f>'Σύνολο έργων  αναλυτικά'!L668</f>
        <v>0</v>
      </c>
      <c r="M664" s="410">
        <f>'Σύνολο έργων  αναλυτικά'!M668</f>
        <v>3370084.7</v>
      </c>
      <c r="N664" s="410">
        <f>'Σύνολο έργων  αναλυτικά'!N668</f>
        <v>0</v>
      </c>
      <c r="O664" s="412">
        <f>'Σύνολο έργων  αναλυτικά'!O668</f>
        <v>0</v>
      </c>
      <c r="P664" s="410">
        <f>'Σύνολο έργων  αναλυτικά'!P668</f>
        <v>0</v>
      </c>
      <c r="Q664" s="413">
        <f>'Σύνολο έργων  αναλυτικά'!Q668</f>
        <v>0</v>
      </c>
      <c r="R664" s="413">
        <f>'Σύνολο έργων  αναλυτικά'!R668</f>
        <v>2359059.29</v>
      </c>
      <c r="S664" s="424">
        <f t="shared" si="27"/>
        <v>3370084.7</v>
      </c>
      <c r="T664" s="424">
        <f t="shared" si="28"/>
        <v>0</v>
      </c>
    </row>
    <row r="665" spans="1:20" s="6" customFormat="1" ht="40.5" customHeight="1" x14ac:dyDescent="0.25">
      <c r="A665" s="406">
        <f>'Σύνολο έργων  αναλυτικά'!A669</f>
        <v>663</v>
      </c>
      <c r="B665" s="407" t="str">
        <f>'Σύνολο έργων  αναλυτικά'!B669</f>
        <v>ΣΑΕ 055</v>
      </c>
      <c r="C665" s="408" t="str">
        <f>'Σύνολο έργων  αναλυτικά'!C669</f>
        <v>ΔΕΥΑ ΣΙΚΥΩΝΙΩΝ</v>
      </c>
      <c r="D665" s="406" t="str">
        <f>'Σύνολο έργων  αναλυτικά'!D669</f>
        <v>2018ΣΕ05500004</v>
      </c>
      <c r="E665" s="408" t="str">
        <f>'Σύνολο έργων  αναλυτικά'!E669</f>
        <v xml:space="preserve">ΕΠΙΧΟΡΗΓΗΣΗ ΤΗΣ ΔΕΥΑ ΣΙΚΥΩΝΙΩΝ ΓΙΑ  ΕΡΓΑ, ΥΠΗΡΕΣΙΕΣ - ΕΡΓΑΣΙΕΣ ΚΑΙ ΠΡΟΜΗΘΕΙΑ ΥΛΙΚΩΝ, ΣΩΛΗΝΩΝ ΚΑΙ ΛΟΙΠΟΥ ΕΞΟΠΛΙΣΜΟΥ ΥΔΡΕΥΣΗΣ </v>
      </c>
      <c r="F665" s="407" t="str">
        <f>'Σύνολο έργων  αναλυτικά'!F669</f>
        <v xml:space="preserve">Πελοποννήσου </v>
      </c>
      <c r="G665" s="409">
        <f>'Σύνολο έργων  αναλυτικά'!G669</f>
        <v>1070000</v>
      </c>
      <c r="H665" s="410">
        <f>'Σύνολο έργων  αναλυτικά'!H669</f>
        <v>1070000</v>
      </c>
      <c r="I665" s="411">
        <f>'Σύνολο έργων  αναλυτικά'!I669</f>
        <v>0</v>
      </c>
      <c r="J665" s="411">
        <f>'Σύνολο έργων  αναλυτικά'!J669</f>
        <v>0</v>
      </c>
      <c r="K665" s="410">
        <f>'Σύνολο έργων  αναλυτικά'!K669</f>
        <v>0</v>
      </c>
      <c r="L665" s="410">
        <f>'Σύνολο έργων  αναλυτικά'!L669</f>
        <v>0</v>
      </c>
      <c r="M665" s="410">
        <f>'Σύνολο έργων  αναλυτικά'!M669</f>
        <v>0</v>
      </c>
      <c r="N665" s="410">
        <f>'Σύνολο έργων  αναλυτικά'!N669</f>
        <v>0</v>
      </c>
      <c r="O665" s="412">
        <f>'Σύνολο έργων  αναλυτικά'!O669</f>
        <v>0</v>
      </c>
      <c r="P665" s="410">
        <f>'Σύνολο έργων  αναλυτικά'!P669</f>
        <v>0</v>
      </c>
      <c r="Q665" s="413">
        <f>'Σύνολο έργων  αναλυτικά'!Q669</f>
        <v>1070000</v>
      </c>
      <c r="R665" s="413">
        <f>'Σύνολο έργων  αναλυτικά'!R669</f>
        <v>1070000</v>
      </c>
      <c r="S665" s="424">
        <f t="shared" si="27"/>
        <v>1070000</v>
      </c>
      <c r="T665" s="424">
        <f t="shared" si="28"/>
        <v>0</v>
      </c>
    </row>
    <row r="666" spans="1:20" s="6" customFormat="1" ht="40.5" customHeight="1" x14ac:dyDescent="0.25">
      <c r="A666" s="406">
        <f>'Σύνολο έργων  αναλυτικά'!A670</f>
        <v>664</v>
      </c>
      <c r="B666" s="407" t="str">
        <f>'Σύνολο έργων  αναλυτικά'!B670</f>
        <v>ΣΑΕ 055</v>
      </c>
      <c r="C666" s="408" t="str">
        <f>'Σύνολο έργων  αναλυτικά'!C670</f>
        <v>ΔΗΜΟΣ ΠΑΡΓΑΣ</v>
      </c>
      <c r="D666" s="406" t="str">
        <f>'Σύνολο έργων  αναλυτικά'!D670</f>
        <v>2018ΣΕ05500005</v>
      </c>
      <c r="E666" s="408" t="str">
        <f>'Σύνολο έργων  αναλυτικά'!E670</f>
        <v>ΠΡΟΜΗΘΕΙΑ, ΕΓΚΑΤΑΣΤΑΣΗ ΚΑΙ ΘΕΣΗ ΣΕ ΛΕΙΤΟΥΡΓΙΑ ΣΥΣΤΗΜΑΤΟΣ ΤΗΛΕ-ΕΛΕΓΧΟΥ/ ΤΗΛΕΧΕΙΡΙΣΜΟΥ ΓΙΑ ΤΗΝ ΑΥΤΟΜΑΤΗ ΔΙΑΧΕΙΡΙΣΗ ΚΑΙ ΤΟΝ ΕΛΕΓΧΟ ΤΩΝ ΔΙΑΡΡΟΩΝ ΤΟΥ ΔΙΚΤΥΟΥ ΥΔΡΕΥΣΗΣ ΣΤΗ ΔΗΜΟΤΙΚΗ ΕΝΟΤΗΤΑ ΠΑΡΓΑΣ  ΤΟΥ ΔΗΜΟΥ ΠΑΡΓΑΣ</v>
      </c>
      <c r="F666" s="407" t="str">
        <f>'Σύνολο έργων  αναλυτικά'!F670</f>
        <v>Ηπείρου</v>
      </c>
      <c r="G666" s="409">
        <f>'Σύνολο έργων  αναλυτικά'!G670</f>
        <v>892116.76</v>
      </c>
      <c r="H666" s="410">
        <f>'Σύνολο έργων  αναλυτικά'!H670</f>
        <v>0</v>
      </c>
      <c r="I666" s="411">
        <f>'Σύνολο έργων  αναλυτικά'!I670</f>
        <v>0</v>
      </c>
      <c r="J666" s="411">
        <f>'Σύνολο έργων  αναλυτικά'!J670</f>
        <v>0</v>
      </c>
      <c r="K666" s="410">
        <f>'Σύνολο έργων  αναλυτικά'!K670</f>
        <v>0</v>
      </c>
      <c r="L666" s="410">
        <f>'Σύνολο έργων  αναλυτικά'!L670</f>
        <v>0</v>
      </c>
      <c r="M666" s="410">
        <f>'Σύνολο έργων  αναλυτικά'!M670</f>
        <v>892116.76</v>
      </c>
      <c r="N666" s="410">
        <f>'Σύνολο έργων  αναλυτικά'!N670</f>
        <v>0</v>
      </c>
      <c r="O666" s="412">
        <f>'Σύνολο έργων  αναλυτικά'!O670</f>
        <v>0</v>
      </c>
      <c r="P666" s="410">
        <f>'Σύνολο έργων  αναλυτικά'!P670</f>
        <v>0</v>
      </c>
      <c r="Q666" s="413">
        <f>'Σύνολο έργων  αναλυτικά'!Q670</f>
        <v>892116.76</v>
      </c>
      <c r="R666" s="413">
        <f>'Σύνολο έργων  αναλυτικά'!R670</f>
        <v>892116.76</v>
      </c>
      <c r="S666" s="424">
        <f t="shared" si="27"/>
        <v>892116.76</v>
      </c>
      <c r="T666" s="424">
        <f t="shared" si="28"/>
        <v>0</v>
      </c>
    </row>
    <row r="667" spans="1:20" s="6" customFormat="1" ht="40.5" customHeight="1" x14ac:dyDescent="0.25">
      <c r="A667" s="406">
        <f>'Σύνολο έργων  αναλυτικά'!A671</f>
        <v>665</v>
      </c>
      <c r="B667" s="407" t="str">
        <f>'Σύνολο έργων  αναλυτικά'!B671</f>
        <v>ΣΑΕ 055</v>
      </c>
      <c r="C667" s="408" t="str">
        <f>'Σύνολο έργων  αναλυτικά'!C671</f>
        <v>ΔΕΥΑ ΚΑΡΔΙΤΣΑΣ</v>
      </c>
      <c r="D667" s="406" t="str">
        <f>'Σύνολο έργων  αναλυτικά'!D671</f>
        <v>2019ΣΕ05500001</v>
      </c>
      <c r="E667" s="408" t="str">
        <f>'Σύνολο έργων  αναλυτικά'!E671</f>
        <v>ΑΝΑΠΤΥΞΗ ΒΑΣΙΚΩΝ ΔΙΚΤΥΩΝ ΣΤΟΝ ΟΙΚΙΣΜΟ ΜΑΥΡΙΚΑ ΚΑΡΔΙΤΣΑΣ- ΕΡΓΟ ΔΕΥΑΚ (Β' ΦΑΣΗ)</v>
      </c>
      <c r="F667" s="407" t="str">
        <f>'Σύνολο έργων  αναλυτικά'!F671</f>
        <v xml:space="preserve">Θεσσαλίας </v>
      </c>
      <c r="G667" s="409">
        <f>'Σύνολο έργων  αναλυτικά'!G671</f>
        <v>372000</v>
      </c>
      <c r="H667" s="410">
        <f>'Σύνολο έργων  αναλυτικά'!H671</f>
        <v>0</v>
      </c>
      <c r="I667" s="411">
        <f>'Σύνολο έργων  αναλυτικά'!I671</f>
        <v>0</v>
      </c>
      <c r="J667" s="411">
        <f>'Σύνολο έργων  αναλυτικά'!J671</f>
        <v>0</v>
      </c>
      <c r="K667" s="410">
        <f>'Σύνολο έργων  αναλυτικά'!K671</f>
        <v>0</v>
      </c>
      <c r="L667" s="410">
        <f>'Σύνολο έργων  αναλυτικά'!L671</f>
        <v>372000</v>
      </c>
      <c r="M667" s="410">
        <f>'Σύνολο έργων  αναλυτικά'!M671</f>
        <v>0</v>
      </c>
      <c r="N667" s="410">
        <f>'Σύνολο έργων  αναλυτικά'!N671</f>
        <v>0</v>
      </c>
      <c r="O667" s="412">
        <f>'Σύνολο έργων  αναλυτικά'!O671</f>
        <v>0</v>
      </c>
      <c r="P667" s="410">
        <f>'Σύνολο έργων  αναλυτικά'!P671</f>
        <v>0</v>
      </c>
      <c r="Q667" s="413">
        <f>'Σύνολο έργων  αναλυτικά'!Q671</f>
        <v>0</v>
      </c>
      <c r="R667" s="413">
        <f>'Σύνολο έργων  αναλυτικά'!R671</f>
        <v>372000</v>
      </c>
      <c r="S667" s="424">
        <f t="shared" si="27"/>
        <v>372000</v>
      </c>
      <c r="T667" s="424">
        <f t="shared" si="28"/>
        <v>0</v>
      </c>
    </row>
    <row r="668" spans="1:20" s="6" customFormat="1" ht="40.5" customHeight="1" x14ac:dyDescent="0.25">
      <c r="A668" s="406">
        <f>'Σύνολο έργων  αναλυτικά'!A672</f>
        <v>666</v>
      </c>
      <c r="B668" s="407" t="str">
        <f>'Σύνολο έργων  αναλυτικά'!B672</f>
        <v>ΣΑΕ 055</v>
      </c>
      <c r="C668" s="408" t="str">
        <f>'Σύνολο έργων  αναλυτικά'!C672</f>
        <v>ΔΕΥΑ ΑΓΙΆΣ</v>
      </c>
      <c r="D668" s="406" t="str">
        <f>'Σύνολο έργων  αναλυτικά'!D672</f>
        <v>2019ΣΕ05500010</v>
      </c>
      <c r="E668" s="408" t="str">
        <f>'Σύνολο έργων  αναλυτικά'!E672</f>
        <v>ΕΠΙΧΟΡΗΓΗΣΗ ΤΗΣ ΔΕΥΑ ΑΓΙΑΣ ΓΙΑ ΤΟ ΕΡΓΟ ΑΝΤΙΚΑΤΑΣΤΑΣΗ ΕΣΩΤΕΡΙΚΩΝ ΔΙΚΤΥΩΝ ΥΔΡΕΥΣΗΣ ΣΕ ΟΙΚΙΣΜΟΥΣ ΤΟΥ ΔΗΜΟΥ ΑΓΙΑΣ</v>
      </c>
      <c r="F668" s="407" t="str">
        <f>'Σύνολο έργων  αναλυτικά'!F672</f>
        <v xml:space="preserve">Θεσσαλίας </v>
      </c>
      <c r="G668" s="409">
        <f>'Σύνολο έργων  αναλυτικά'!G672</f>
        <v>2632268.0699999998</v>
      </c>
      <c r="H668" s="410">
        <f>'Σύνολο έργων  αναλυτικά'!H672</f>
        <v>0</v>
      </c>
      <c r="I668" s="411">
        <f>'Σύνολο έργων  αναλυτικά'!I672</f>
        <v>0</v>
      </c>
      <c r="J668" s="411">
        <f>'Σύνολο έργων  αναλυτικά'!J672</f>
        <v>0</v>
      </c>
      <c r="K668" s="410">
        <f>'Σύνολο έργων  αναλυτικά'!K672</f>
        <v>0</v>
      </c>
      <c r="L668" s="410">
        <f>'Σύνολο έργων  αναλυτικά'!L672</f>
        <v>2632268.0699999998</v>
      </c>
      <c r="M668" s="410">
        <f>'Σύνολο έργων  αναλυτικά'!M672</f>
        <v>0</v>
      </c>
      <c r="N668" s="410">
        <f>'Σύνολο έργων  αναλυτικά'!N672</f>
        <v>0</v>
      </c>
      <c r="O668" s="412">
        <f>'Σύνολο έργων  αναλυτικά'!O672</f>
        <v>0</v>
      </c>
      <c r="P668" s="410">
        <f>'Σύνολο έργων  αναλυτικά'!P672</f>
        <v>0</v>
      </c>
      <c r="Q668" s="413">
        <f>'Σύνολο έργων  αναλυτικά'!Q672</f>
        <v>0</v>
      </c>
      <c r="R668" s="413">
        <f>'Σύνολο έργων  αναλυτικά'!R672</f>
        <v>2632268.0699999998</v>
      </c>
      <c r="S668" s="424">
        <f t="shared" si="27"/>
        <v>2632268.0699999998</v>
      </c>
      <c r="T668" s="424">
        <f t="shared" si="28"/>
        <v>0</v>
      </c>
    </row>
    <row r="669" spans="1:20" s="6" customFormat="1" ht="40.5" customHeight="1" x14ac:dyDescent="0.25">
      <c r="A669" s="406">
        <f>'Σύνολο έργων  αναλυτικά'!A673</f>
        <v>667</v>
      </c>
      <c r="B669" s="407" t="str">
        <f>'Σύνολο έργων  αναλυτικά'!B673</f>
        <v>ΣΑΕ 055</v>
      </c>
      <c r="C669" s="408" t="str">
        <f>'Σύνολο έργων  αναλυτικά'!C673</f>
        <v>ΔΕΥΑ ΛΑΜΙΑΣ</v>
      </c>
      <c r="D669" s="406" t="str">
        <f>'Σύνολο έργων  αναλυτικά'!D673</f>
        <v>2019ΣΕ05500012</v>
      </c>
      <c r="E669" s="408" t="str">
        <f>'Σύνολο έργων  αναλυτικά'!E673</f>
        <v>Eπιχορήγηση της ΔΕΥΑ Λαμίας για το έργο  «Ύδρευση Χώρου Μετεγκατάστασης Οικισμού ΡΟΜΑ στην Καμηλόβρυση Λαμίας».</v>
      </c>
      <c r="F669" s="407" t="str">
        <f>'Σύνολο έργων  αναλυτικά'!F673</f>
        <v xml:space="preserve">Στερεάς Ελλάδας </v>
      </c>
      <c r="G669" s="409">
        <f>'Σύνολο έργων  αναλυτικά'!G673</f>
        <v>27000</v>
      </c>
      <c r="H669" s="410">
        <f>'Σύνολο έργων  αναλυτικά'!H673</f>
        <v>0</v>
      </c>
      <c r="I669" s="411">
        <f>'Σύνολο έργων  αναλυτικά'!I673</f>
        <v>0</v>
      </c>
      <c r="J669" s="411">
        <f>'Σύνολο έργων  αναλυτικά'!J673</f>
        <v>0</v>
      </c>
      <c r="K669" s="410">
        <f>'Σύνολο έργων  αναλυτικά'!K673</f>
        <v>0</v>
      </c>
      <c r="L669" s="410">
        <f>'Σύνολο έργων  αναλυτικά'!L673</f>
        <v>27000</v>
      </c>
      <c r="M669" s="410">
        <f>'Σύνολο έργων  αναλυτικά'!M673</f>
        <v>0</v>
      </c>
      <c r="N669" s="410">
        <f>'Σύνολο έργων  αναλυτικά'!N673</f>
        <v>0</v>
      </c>
      <c r="O669" s="412">
        <f>'Σύνολο έργων  αναλυτικά'!O673</f>
        <v>0</v>
      </c>
      <c r="P669" s="410">
        <f>'Σύνολο έργων  αναλυτικά'!P673</f>
        <v>0</v>
      </c>
      <c r="Q669" s="413">
        <f>'Σύνολο έργων  αναλυτικά'!Q673</f>
        <v>0</v>
      </c>
      <c r="R669" s="413">
        <f>'Σύνολο έργων  αναλυτικά'!R673</f>
        <v>27000</v>
      </c>
      <c r="S669" s="424">
        <f t="shared" si="27"/>
        <v>27000</v>
      </c>
      <c r="T669" s="424">
        <f t="shared" si="28"/>
        <v>0</v>
      </c>
    </row>
    <row r="670" spans="1:20" s="6" customFormat="1" ht="40.5" customHeight="1" x14ac:dyDescent="0.25">
      <c r="A670" s="406">
        <f>'Σύνολο έργων  αναλυτικά'!A674</f>
        <v>668</v>
      </c>
      <c r="B670" s="407" t="str">
        <f>'Σύνολο έργων  αναλυτικά'!B674</f>
        <v>ΣΑΕ 055</v>
      </c>
      <c r="C670" s="408" t="str">
        <f>'Σύνολο έργων  αναλυτικά'!C674</f>
        <v>ΔΗΜΟΙ ΤΗΣ ΧΩΡΑΣ</v>
      </c>
      <c r="D670" s="406" t="str">
        <f>'Σύνολο έργων  αναλυτικά'!D674</f>
        <v>2001ΣΕ05500002</v>
      </c>
      <c r="E670" s="408" t="str">
        <f>'Σύνολο έργων  αναλυτικά'!E674</f>
        <v>ΕΠΙΧΟΡΗΓΗΣΗ ΤΩΝ ΟΤΑ ΓΙΑ «ΕΚΤΕΛΕΛΕΣΗ ΕΡΓΑΣΙΩΝ ΑΠΟ ΤΟΥΣ ΟΤΑ ΤΗΣ ΧΩΡΑΣ ΓΙΑ ΤΗΝ ΑΝΤΙΜΕΤΩΠΙΣΗ ΤΟΥ ΦΑΙΝΟΜΕΝΟΥ ΤΗΣ ΛΕΙΨΥΔΡΙΑΣ(π.κ. 2155002)»</v>
      </c>
      <c r="F670" s="407" t="str">
        <f>'Σύνολο έργων  αναλυτικά'!F674</f>
        <v>ΔΗΜΟΙ ΤΗΣ ΧΩΡΑΣ</v>
      </c>
      <c r="G670" s="409">
        <f>'Σύνολο έργων  αναλυτικά'!G674</f>
        <v>85500000</v>
      </c>
      <c r="H670" s="410">
        <f>'Σύνολο έργων  αναλυτικά'!H674</f>
        <v>85500000</v>
      </c>
      <c r="I670" s="411">
        <f>'Σύνολο έργων  αναλυτικά'!I674</f>
        <v>0</v>
      </c>
      <c r="J670" s="411">
        <f>'Σύνολο έργων  αναλυτικά'!J674</f>
        <v>0</v>
      </c>
      <c r="K670" s="410">
        <f>'Σύνολο έργων  αναλυτικά'!K674</f>
        <v>0</v>
      </c>
      <c r="L670" s="410">
        <f>'Σύνολο έργων  αναλυτικά'!L674</f>
        <v>0</v>
      </c>
      <c r="M670" s="410">
        <f>'Σύνολο έργων  αναλυτικά'!M674</f>
        <v>0</v>
      </c>
      <c r="N670" s="410">
        <f>'Σύνολο έργων  αναλυτικά'!N674</f>
        <v>0</v>
      </c>
      <c r="O670" s="412">
        <f>'Σύνολο έργων  αναλυτικά'!O674</f>
        <v>0</v>
      </c>
      <c r="P670" s="410">
        <f>'Σύνολο έργων  αναλυτικά'!P674</f>
        <v>0</v>
      </c>
      <c r="Q670" s="413" t="str">
        <f>'Σύνολο έργων  αναλυτικά'!Q674</f>
        <v>-</v>
      </c>
      <c r="R670" s="413">
        <f>'Σύνολο έργων  αναλυτικά'!R674</f>
        <v>85500000</v>
      </c>
      <c r="S670" s="424">
        <f t="shared" si="27"/>
        <v>85500000</v>
      </c>
      <c r="T670" s="424">
        <f t="shared" si="28"/>
        <v>0</v>
      </c>
    </row>
    <row r="671" spans="1:20" s="6" customFormat="1" ht="40.5" customHeight="1" x14ac:dyDescent="0.25">
      <c r="A671" s="406">
        <f>'Σύνολο έργων  αναλυτικά'!A675</f>
        <v>669</v>
      </c>
      <c r="B671" s="407" t="str">
        <f>'Σύνολο έργων  αναλυτικά'!B675</f>
        <v>ΦΙΛΟΔΗΜΟΣ ΙΙ ΠΡΟΣΚΛΗΣΗ VI</v>
      </c>
      <c r="C671" s="408" t="str">
        <f>'Σύνολο έργων  αναλυτικά'!C675</f>
        <v>ΔΕΥΑ ΚΑΛΑΜΑΤΑΣ</v>
      </c>
      <c r="D671" s="406" t="str">
        <f>'Σύνολο έργων  αναλυτικά'!D675</f>
        <v>2017ΣΕ05500010</v>
      </c>
      <c r="E671" s="408" t="str">
        <f>'Σύνολο έργων  αναλυτικά'!E675</f>
        <v>Ένταξη Πράξης της Δ.Ε.Υ.Α Καλαμάτας στο Πρόγραμμα «ΦΙΛΟΔΗΜΟΣ ΙΙ», στο πλαίσιο της Πρόσκλησης VI «Σύνταξη / Επικαιροποίηση Γενικών Σχεδίων Ύδρευσης (Masterplan) και Σύνταξη / Επικαιροποίηση Σχεδίων Ασφάλειας Νερού».</v>
      </c>
      <c r="F671" s="407" t="str">
        <f>'Σύνολο έργων  αναλυτικά'!F675</f>
        <v xml:space="preserve">Πελοποννήσου </v>
      </c>
      <c r="G671" s="409">
        <f>'Σύνολο έργων  αναλυτικά'!G675</f>
        <v>119759.86</v>
      </c>
      <c r="H671" s="410">
        <f>'Σύνολο έργων  αναλυτικά'!H675</f>
        <v>0</v>
      </c>
      <c r="I671" s="411">
        <f>'Σύνολο έργων  αναλυτικά'!I675</f>
        <v>0</v>
      </c>
      <c r="J671" s="411">
        <f>'Σύνολο έργων  αναλυτικά'!J675</f>
        <v>0</v>
      </c>
      <c r="K671" s="410">
        <f>'Σύνολο έργων  αναλυτικά'!K675</f>
        <v>0</v>
      </c>
      <c r="L671" s="410">
        <f>'Σύνολο έργων  αναλυτικά'!L675</f>
        <v>0</v>
      </c>
      <c r="M671" s="410">
        <f>'Σύνολο έργων  αναλυτικά'!M675</f>
        <v>0</v>
      </c>
      <c r="N671" s="410">
        <f>'Σύνολο έργων  αναλυτικά'!N675</f>
        <v>119759.86</v>
      </c>
      <c r="O671" s="412">
        <f>'Σύνολο έργων  αναλυτικά'!O675</f>
        <v>0</v>
      </c>
      <c r="P671" s="410">
        <f>'Σύνολο έργων  αναλυτικά'!P675</f>
        <v>0</v>
      </c>
      <c r="Q671" s="413" t="str">
        <f>'Σύνολο έργων  αναλυτικά'!Q675</f>
        <v>-</v>
      </c>
      <c r="R671" s="413">
        <f>'Σύνολο έργων  αναλυτικά'!R675</f>
        <v>119759.86</v>
      </c>
      <c r="S671" s="424">
        <f t="shared" si="27"/>
        <v>119759.86</v>
      </c>
      <c r="T671" s="424">
        <f t="shared" si="28"/>
        <v>0</v>
      </c>
    </row>
    <row r="672" spans="1:20" s="6" customFormat="1" ht="40.5" customHeight="1" x14ac:dyDescent="0.25">
      <c r="A672" s="406">
        <f>'Σύνολο έργων  αναλυτικά'!A676</f>
        <v>670</v>
      </c>
      <c r="B672" s="407" t="str">
        <f>'Σύνολο έργων  αναλυτικά'!B676</f>
        <v>ΦΙΛΟΔΗΜΟΣ ΙΙ ΠΡΟΣΚΛΗΣΗ VI</v>
      </c>
      <c r="C672" s="408" t="str">
        <f>'Σύνολο έργων  αναλυτικά'!C676</f>
        <v>ΔΗΜΟΣ ΜΟΝΕΜΒΑΣΙΑΣ</v>
      </c>
      <c r="D672" s="406" t="str">
        <f>'Σύνολο έργων  αναλυτικά'!D676</f>
        <v>2017ΣΕ05500010</v>
      </c>
      <c r="E672" s="408" t="str">
        <f>'Σύνολο έργων  αναλυτικά'!E676</f>
        <v>Ένταξη Πράξης του Δήμου Μονεμβασίας στο Πρόγραμμα «ΦΙΛΟΔΗΜΟΣ ΙΙ», στο πλαίσιο της Πρόσκλησης VI «Σύνταξη / Επικαιροποίηση Γενικών Σχεδίων Ύδρευσης (Masterplan) και Σύνταξη / Επικαιροποίηση Σχεδίων Ασφάλειας Νερού».</v>
      </c>
      <c r="F672" s="407" t="str">
        <f>'Σύνολο έργων  αναλυτικά'!F676</f>
        <v xml:space="preserve">Πελοποννήσου </v>
      </c>
      <c r="G672" s="409">
        <f>'Σύνολο έργων  αναλυτικά'!G676</f>
        <v>60000</v>
      </c>
      <c r="H672" s="410">
        <f>'Σύνολο έργων  αναλυτικά'!H676</f>
        <v>0</v>
      </c>
      <c r="I672" s="411">
        <f>'Σύνολο έργων  αναλυτικά'!I676</f>
        <v>0</v>
      </c>
      <c r="J672" s="411">
        <f>'Σύνολο έργων  αναλυτικά'!J676</f>
        <v>0</v>
      </c>
      <c r="K672" s="410">
        <f>'Σύνολο έργων  αναλυτικά'!K676</f>
        <v>0</v>
      </c>
      <c r="L672" s="410">
        <f>'Σύνολο έργων  αναλυτικά'!L676</f>
        <v>0</v>
      </c>
      <c r="M672" s="410">
        <f>'Σύνολο έργων  αναλυτικά'!M676</f>
        <v>0</v>
      </c>
      <c r="N672" s="410">
        <f>'Σύνολο έργων  αναλυτικά'!N676</f>
        <v>60000</v>
      </c>
      <c r="O672" s="412">
        <f>'Σύνολο έργων  αναλυτικά'!O676</f>
        <v>0</v>
      </c>
      <c r="P672" s="410">
        <f>'Σύνολο έργων  αναλυτικά'!P676</f>
        <v>0</v>
      </c>
      <c r="Q672" s="413" t="str">
        <f>'Σύνολο έργων  αναλυτικά'!Q676</f>
        <v>-</v>
      </c>
      <c r="R672" s="413">
        <f>'Σύνολο έργων  αναλυτικά'!R676</f>
        <v>60000</v>
      </c>
      <c r="S672" s="424">
        <f t="shared" si="27"/>
        <v>60000</v>
      </c>
      <c r="T672" s="424">
        <f t="shared" si="28"/>
        <v>0</v>
      </c>
    </row>
    <row r="673" spans="1:20" s="6" customFormat="1" ht="40.5" customHeight="1" x14ac:dyDescent="0.25">
      <c r="A673" s="406">
        <f>'Σύνολο έργων  αναλυτικά'!A677</f>
        <v>671</v>
      </c>
      <c r="B673" s="407" t="str">
        <f>'Σύνολο έργων  αναλυτικά'!B677</f>
        <v>ΦΙΛΟΔΗΜΟΣ ΙΙ ΠΡΟΣΚΛΗΣΗ VI</v>
      </c>
      <c r="C673" s="408" t="str">
        <f>'Σύνολο έργων  αναλυτικά'!C677</f>
        <v>ΔΗΜΟΣ ΝΕΑΣ ΠΡΟΠΟΝΤΙΔΑΣ</v>
      </c>
      <c r="D673" s="406" t="str">
        <f>'Σύνολο έργων  αναλυτικά'!D677</f>
        <v>2017ΣΕ05500010</v>
      </c>
      <c r="E673" s="408" t="str">
        <f>'Σύνολο έργων  αναλυτικά'!E677</f>
        <v>Ένταξη Πράξης του Δήμου Νέας Προποντίδας στο Πρόγραμμα «ΦΙΛΟΔΗΜΟΣ ΙΙ», στο πλαίσιο της Πρόσκλησης VI «Σύνταξη / Επικαιροποίηση Γενικών Σχεδίων Ύδρευσης (Masterplan) και Σύνταξη / Επικαιροποίηση Σχεδίων Ασφάλειας Νερού».</v>
      </c>
      <c r="F673" s="407" t="str">
        <f>'Σύνολο έργων  αναλυτικά'!F677</f>
        <v xml:space="preserve">Κεντρικής Μακεδονίας </v>
      </c>
      <c r="G673" s="409">
        <f>'Σύνολο έργων  αναλυτικά'!G677</f>
        <v>60000</v>
      </c>
      <c r="H673" s="410">
        <f>'Σύνολο έργων  αναλυτικά'!H677</f>
        <v>0</v>
      </c>
      <c r="I673" s="411">
        <f>'Σύνολο έργων  αναλυτικά'!I677</f>
        <v>0</v>
      </c>
      <c r="J673" s="411">
        <f>'Σύνολο έργων  αναλυτικά'!J677</f>
        <v>0</v>
      </c>
      <c r="K673" s="410">
        <f>'Σύνολο έργων  αναλυτικά'!K677</f>
        <v>0</v>
      </c>
      <c r="L673" s="410">
        <f>'Σύνολο έργων  αναλυτικά'!L677</f>
        <v>0</v>
      </c>
      <c r="M673" s="410">
        <f>'Σύνολο έργων  αναλυτικά'!M677</f>
        <v>0</v>
      </c>
      <c r="N673" s="410">
        <f>'Σύνολο έργων  αναλυτικά'!N677</f>
        <v>60000</v>
      </c>
      <c r="O673" s="412">
        <f>'Σύνολο έργων  αναλυτικά'!O677</f>
        <v>0</v>
      </c>
      <c r="P673" s="410">
        <f>'Σύνολο έργων  αναλυτικά'!P677</f>
        <v>0</v>
      </c>
      <c r="Q673" s="413" t="str">
        <f>'Σύνολο έργων  αναλυτικά'!Q677</f>
        <v>-</v>
      </c>
      <c r="R673" s="413">
        <f>'Σύνολο έργων  αναλυτικά'!R677</f>
        <v>60000</v>
      </c>
      <c r="S673" s="424">
        <f t="shared" si="27"/>
        <v>60000</v>
      </c>
      <c r="T673" s="424">
        <f t="shared" si="28"/>
        <v>0</v>
      </c>
    </row>
    <row r="674" spans="1:20" s="6" customFormat="1" ht="40.5" customHeight="1" x14ac:dyDescent="0.25">
      <c r="A674" s="406">
        <f>'Σύνολο έργων  αναλυτικά'!A678</f>
        <v>672</v>
      </c>
      <c r="B674" s="407" t="str">
        <f>'Σύνολο έργων  αναλυτικά'!B678</f>
        <v>ΦΙΛΟΔΗΜΟΣ ΙΙ ΠΡΟΣΚΛΗΣΗ VI</v>
      </c>
      <c r="C674" s="408" t="str">
        <f>'Σύνολο έργων  αναλυτικά'!C678</f>
        <v>ΔΕΥΑ ΤΥΡΝΑΒΟΥ</v>
      </c>
      <c r="D674" s="406" t="str">
        <f>'Σύνολο έργων  αναλυτικά'!D678</f>
        <v>2017ΣΕ05500010</v>
      </c>
      <c r="E674" s="408" t="str">
        <f>'Σύνολο έργων  αναλυτικά'!E678</f>
        <v>Ένταξη Πράξης της Δ.Ε.Υ.Α Τυρνάβου στο Πρόγραμμα «ΦΙΛΟΔΗΜΟΣ ΙΙ», στο πλαίσιο της Πρόσκλησης VI «Σύνταξη / Επικαιροποίηση Γενικών Σχεδίων Ύδρευσης (Masterplan) και Σύνταξη / Επικαιροποίηση Σχεδίων Ασφάλειας Νερού»</v>
      </c>
      <c r="F674" s="407" t="str">
        <f>'Σύνολο έργων  αναλυτικά'!F678</f>
        <v xml:space="preserve">Θεσσαλίας </v>
      </c>
      <c r="G674" s="409">
        <f>'Σύνολο έργων  αναλυτικά'!G678</f>
        <v>60000</v>
      </c>
      <c r="H674" s="410">
        <f>'Σύνολο έργων  αναλυτικά'!H678</f>
        <v>0</v>
      </c>
      <c r="I674" s="411">
        <f>'Σύνολο έργων  αναλυτικά'!I678</f>
        <v>0</v>
      </c>
      <c r="J674" s="411">
        <f>'Σύνολο έργων  αναλυτικά'!J678</f>
        <v>0</v>
      </c>
      <c r="K674" s="410">
        <f>'Σύνολο έργων  αναλυτικά'!K678</f>
        <v>0</v>
      </c>
      <c r="L674" s="410">
        <f>'Σύνολο έργων  αναλυτικά'!L678</f>
        <v>0</v>
      </c>
      <c r="M674" s="410">
        <f>'Σύνολο έργων  αναλυτικά'!M678</f>
        <v>0</v>
      </c>
      <c r="N674" s="410">
        <f>'Σύνολο έργων  αναλυτικά'!N678</f>
        <v>60000</v>
      </c>
      <c r="O674" s="412">
        <f>'Σύνολο έργων  αναλυτικά'!O678</f>
        <v>0</v>
      </c>
      <c r="P674" s="410">
        <f>'Σύνολο έργων  αναλυτικά'!P678</f>
        <v>0</v>
      </c>
      <c r="Q674" s="413" t="str">
        <f>'Σύνολο έργων  αναλυτικά'!Q678</f>
        <v>-</v>
      </c>
      <c r="R674" s="413">
        <f>'Σύνολο έργων  αναλυτικά'!R678</f>
        <v>60000</v>
      </c>
      <c r="S674" s="424">
        <f t="shared" si="27"/>
        <v>60000</v>
      </c>
      <c r="T674" s="424">
        <f t="shared" si="28"/>
        <v>0</v>
      </c>
    </row>
  </sheetData>
  <autoFilter ref="A2:R674" xr:uid="{9C628003-3DDF-47A7-9645-FC08899738E9}"/>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FC0BC-6422-4153-9D06-72DDA868D92E}">
  <sheetPr>
    <outlinePr summaryBelow="0" summaryRight="0"/>
  </sheetPr>
  <dimension ref="A1:XES372"/>
  <sheetViews>
    <sheetView showZeros="0" showWhiteSpace="0" zoomScaleNormal="100" workbookViewId="0">
      <pane ySplit="6" topLeftCell="A168" activePane="bottomLeft" state="frozen"/>
      <selection pane="bottomLeft" activeCell="E168" sqref="E168"/>
    </sheetView>
  </sheetViews>
  <sheetFormatPr defaultColWidth="13" defaultRowHeight="15" outlineLevelRow="2" outlineLevelCol="1" x14ac:dyDescent="0.25"/>
  <cols>
    <col min="1" max="1" width="7" style="45" customWidth="1"/>
    <col min="2" max="2" width="0.28515625" style="44" customWidth="1"/>
    <col min="3" max="3" width="21" style="44" customWidth="1"/>
    <col min="4" max="4" width="24.85546875" style="44" customWidth="1"/>
    <col min="5" max="5" width="13.42578125" style="44" customWidth="1"/>
    <col min="6" max="6" width="42.7109375" style="44" customWidth="1"/>
    <col min="7" max="7" width="14.85546875" style="23" hidden="1" customWidth="1"/>
    <col min="8" max="8" width="13" style="23" hidden="1" customWidth="1"/>
    <col min="9" max="9" width="9.42578125" style="23" hidden="1" customWidth="1"/>
    <col min="10" max="10" width="14.85546875" style="23" hidden="1" customWidth="1"/>
    <col min="11" max="11" width="13" style="131" hidden="1" customWidth="1"/>
    <col min="12" max="13" width="13" style="23" hidden="1" customWidth="1"/>
    <col min="14" max="14" width="12.5703125" style="23" hidden="1" customWidth="1"/>
    <col min="15" max="15" width="17" style="23" customWidth="1"/>
    <col min="16" max="16" width="13.85546875" style="54" customWidth="1"/>
    <col min="17" max="21" width="13" style="46" customWidth="1" outlineLevel="1"/>
    <col min="22" max="22" width="15.42578125" style="46" customWidth="1" outlineLevel="1"/>
    <col min="23" max="25" width="13" style="46" customWidth="1" outlineLevel="1"/>
    <col min="26" max="26" width="23.5703125" style="46" hidden="1" customWidth="1"/>
    <col min="27" max="27" width="14.42578125" style="132" hidden="1" customWidth="1"/>
    <col min="28" max="28" width="13" style="44" hidden="1" customWidth="1"/>
    <col min="29" max="29" width="12.7109375" style="44" hidden="1" customWidth="1"/>
    <col min="30" max="31" width="13" style="44" hidden="1" customWidth="1"/>
    <col min="32" max="32" width="42.7109375" style="44" hidden="1" customWidth="1"/>
    <col min="33" max="45" width="13" style="44" hidden="1" customWidth="1"/>
    <col min="46" max="46" width="0" style="132" hidden="1" customWidth="1"/>
    <col min="47" max="48" width="13" style="44" hidden="1" customWidth="1"/>
    <col min="49" max="49" width="13" style="376"/>
    <col min="50" max="65" width="13" style="44" hidden="1" customWidth="1"/>
    <col min="66" max="66" width="13" style="376" customWidth="1"/>
    <col min="67" max="67" width="13" style="132" hidden="1" customWidth="1"/>
    <col min="68" max="71" width="13" style="44" hidden="1" customWidth="1"/>
    <col min="72" max="75" width="13" style="44" customWidth="1"/>
    <col min="76" max="16384" width="13" style="44"/>
  </cols>
  <sheetData>
    <row r="1" spans="1:71" ht="18.75" x14ac:dyDescent="0.25">
      <c r="E1" s="53"/>
      <c r="F1" s="392" t="s">
        <v>1176</v>
      </c>
      <c r="AF1" s="53"/>
    </row>
    <row r="2" spans="1:71" ht="15" customHeight="1" x14ac:dyDescent="0.25">
      <c r="O2" s="399" t="s">
        <v>18</v>
      </c>
      <c r="P2" s="399">
        <f>COUNTIF(P7:P372,"&gt;0")</f>
        <v>366</v>
      </c>
      <c r="Q2" s="399">
        <f t="shared" ref="Q2:BN2" si="0">COUNTIF(Q7:Q372,"&gt;0")</f>
        <v>7</v>
      </c>
      <c r="R2" s="399">
        <f t="shared" si="0"/>
        <v>12</v>
      </c>
      <c r="S2" s="399">
        <f t="shared" si="0"/>
        <v>116</v>
      </c>
      <c r="T2" s="399">
        <f t="shared" si="0"/>
        <v>18</v>
      </c>
      <c r="U2" s="399">
        <f t="shared" si="0"/>
        <v>100</v>
      </c>
      <c r="V2" s="399">
        <f t="shared" si="0"/>
        <v>42</v>
      </c>
      <c r="W2" s="399">
        <f t="shared" si="0"/>
        <v>84</v>
      </c>
      <c r="X2" s="399">
        <f t="shared" si="0"/>
        <v>0</v>
      </c>
      <c r="Y2" s="399">
        <f t="shared" si="0"/>
        <v>109</v>
      </c>
      <c r="Z2" s="399">
        <f t="shared" si="0"/>
        <v>0</v>
      </c>
      <c r="AA2" s="399">
        <f t="shared" si="0"/>
        <v>327</v>
      </c>
      <c r="AB2" s="399">
        <f t="shared" si="0"/>
        <v>0</v>
      </c>
      <c r="AC2" s="399">
        <f t="shared" si="0"/>
        <v>0</v>
      </c>
      <c r="AD2" s="399">
        <f t="shared" si="0"/>
        <v>365</v>
      </c>
      <c r="AE2" s="399">
        <f t="shared" si="0"/>
        <v>346</v>
      </c>
      <c r="AF2" s="399">
        <f t="shared" si="0"/>
        <v>0</v>
      </c>
      <c r="AG2" s="399">
        <f t="shared" si="0"/>
        <v>116</v>
      </c>
      <c r="AH2" s="399">
        <f t="shared" si="0"/>
        <v>125</v>
      </c>
      <c r="AI2" s="399">
        <f t="shared" si="0"/>
        <v>0</v>
      </c>
      <c r="AJ2" s="399">
        <f t="shared" si="0"/>
        <v>0</v>
      </c>
      <c r="AK2" s="399">
        <f t="shared" si="0"/>
        <v>0</v>
      </c>
      <c r="AL2" s="399">
        <f t="shared" si="0"/>
        <v>0</v>
      </c>
      <c r="AM2" s="399">
        <f t="shared" si="0"/>
        <v>0</v>
      </c>
      <c r="AN2" s="399">
        <f t="shared" si="0"/>
        <v>0</v>
      </c>
      <c r="AO2" s="399">
        <f t="shared" si="0"/>
        <v>0</v>
      </c>
      <c r="AP2" s="399">
        <f t="shared" si="0"/>
        <v>0</v>
      </c>
      <c r="AQ2" s="399">
        <f t="shared" si="0"/>
        <v>366</v>
      </c>
      <c r="AR2" s="399">
        <f t="shared" si="0"/>
        <v>0</v>
      </c>
      <c r="AS2" s="399">
        <f t="shared" si="0"/>
        <v>347</v>
      </c>
      <c r="AT2" s="399">
        <f t="shared" si="0"/>
        <v>366</v>
      </c>
      <c r="AU2" s="399">
        <f t="shared" si="0"/>
        <v>366</v>
      </c>
      <c r="AV2" s="399">
        <f t="shared" si="0"/>
        <v>159</v>
      </c>
      <c r="AW2" s="399">
        <f t="shared" si="0"/>
        <v>178</v>
      </c>
      <c r="AX2" s="399">
        <f t="shared" si="0"/>
        <v>202</v>
      </c>
      <c r="AY2" s="399">
        <f t="shared" si="0"/>
        <v>272</v>
      </c>
      <c r="AZ2" s="399">
        <f t="shared" si="0"/>
        <v>349</v>
      </c>
      <c r="BA2" s="399">
        <f t="shared" si="0"/>
        <v>153</v>
      </c>
      <c r="BB2" s="399">
        <f t="shared" si="0"/>
        <v>142</v>
      </c>
      <c r="BC2" s="399">
        <f t="shared" si="0"/>
        <v>152</v>
      </c>
      <c r="BD2" s="399">
        <f t="shared" si="0"/>
        <v>180</v>
      </c>
      <c r="BE2" s="399">
        <f t="shared" si="0"/>
        <v>217</v>
      </c>
      <c r="BF2" s="399">
        <f t="shared" si="0"/>
        <v>217</v>
      </c>
      <c r="BG2" s="399">
        <f t="shared" si="0"/>
        <v>169</v>
      </c>
      <c r="BH2" s="399">
        <f t="shared" si="0"/>
        <v>336</v>
      </c>
      <c r="BI2" s="399">
        <f t="shared" si="0"/>
        <v>336</v>
      </c>
      <c r="BJ2" s="399">
        <f t="shared" si="0"/>
        <v>236</v>
      </c>
      <c r="BK2" s="399">
        <f t="shared" si="0"/>
        <v>337</v>
      </c>
      <c r="BL2" s="399">
        <f t="shared" si="0"/>
        <v>337</v>
      </c>
      <c r="BM2" s="399">
        <f t="shared" si="0"/>
        <v>151</v>
      </c>
      <c r="BN2" s="399">
        <f t="shared" si="0"/>
        <v>361</v>
      </c>
    </row>
    <row r="3" spans="1:71" s="23" customFormat="1" ht="15" customHeight="1" outlineLevel="1" x14ac:dyDescent="0.25">
      <c r="K3" s="131"/>
      <c r="O3" s="402" t="s">
        <v>1177</v>
      </c>
      <c r="P3" s="402">
        <f>SUM(Q3:Y3)</f>
        <v>1.0000000000000009</v>
      </c>
      <c r="Q3" s="402">
        <f t="shared" ref="Q3:W3" si="1">Q4/$P$4</f>
        <v>1.1840622009926829E-2</v>
      </c>
      <c r="R3" s="402">
        <f t="shared" si="1"/>
        <v>3.3373436194362456E-2</v>
      </c>
      <c r="S3" s="402">
        <f t="shared" si="1"/>
        <v>0.32122848805150633</v>
      </c>
      <c r="T3" s="402">
        <f t="shared" si="1"/>
        <v>0.11025297868257532</v>
      </c>
      <c r="U3" s="402">
        <f t="shared" si="1"/>
        <v>0.33907510287387022</v>
      </c>
      <c r="V3" s="402">
        <f t="shared" si="1"/>
        <v>0.12004262956008797</v>
      </c>
      <c r="W3" s="402">
        <f t="shared" si="1"/>
        <v>4.3402648921194553E-2</v>
      </c>
      <c r="X3" s="402"/>
      <c r="Y3" s="402">
        <f>Y4/$P$4</f>
        <v>2.0784093706477075E-2</v>
      </c>
      <c r="Z3" s="402"/>
      <c r="AA3" s="402"/>
      <c r="AB3" s="402"/>
      <c r="AC3" s="402"/>
      <c r="AD3" s="402"/>
      <c r="AE3" s="402"/>
      <c r="AF3" s="402"/>
      <c r="AG3" s="402"/>
      <c r="AH3" s="402"/>
      <c r="AI3" s="402"/>
      <c r="AJ3" s="402"/>
      <c r="AK3" s="402"/>
      <c r="AL3" s="402"/>
      <c r="AM3" s="402"/>
      <c r="AN3" s="402"/>
      <c r="AO3" s="402"/>
      <c r="AP3" s="402"/>
      <c r="AQ3" s="402"/>
      <c r="AR3" s="402"/>
      <c r="AS3" s="402"/>
      <c r="AT3" s="402"/>
      <c r="AU3" s="402"/>
      <c r="AV3" s="402"/>
      <c r="AW3" s="403"/>
      <c r="AX3" s="402"/>
      <c r="AY3" s="402"/>
      <c r="AZ3" s="402"/>
      <c r="BA3" s="402"/>
      <c r="BB3" s="402"/>
      <c r="BC3" s="402"/>
      <c r="BD3" s="402"/>
      <c r="BE3" s="402"/>
      <c r="BF3" s="402"/>
      <c r="BG3" s="402"/>
      <c r="BH3" s="402"/>
      <c r="BI3" s="402"/>
      <c r="BJ3" s="402"/>
      <c r="BK3" s="402"/>
      <c r="BL3" s="402"/>
      <c r="BM3" s="402"/>
      <c r="BN3" s="403"/>
      <c r="BO3" s="133"/>
    </row>
    <row r="4" spans="1:71" ht="15" customHeight="1" outlineLevel="1" x14ac:dyDescent="0.25">
      <c r="J4" s="46"/>
      <c r="O4" s="401" t="s">
        <v>32</v>
      </c>
      <c r="P4" s="401">
        <f t="shared" ref="P4:W4" si="2">SUM(P7:P372)</f>
        <v>429395207.50999963</v>
      </c>
      <c r="Q4" s="401">
        <f t="shared" si="2"/>
        <v>5084306.3449999997</v>
      </c>
      <c r="R4" s="401">
        <f t="shared" si="2"/>
        <v>14330393.559999999</v>
      </c>
      <c r="S4" s="401">
        <f t="shared" si="2"/>
        <v>137933973.285</v>
      </c>
      <c r="T4" s="401">
        <f t="shared" si="2"/>
        <v>47342100.659999996</v>
      </c>
      <c r="U4" s="401">
        <f t="shared" si="2"/>
        <v>145597224.15999997</v>
      </c>
      <c r="V4" s="401">
        <f t="shared" si="2"/>
        <v>51545729.829999991</v>
      </c>
      <c r="W4" s="401">
        <f t="shared" si="2"/>
        <v>18636889.439999998</v>
      </c>
      <c r="X4" s="401"/>
      <c r="Y4" s="401">
        <f>SUM(Y7:Y372)</f>
        <v>8924590.2300000004</v>
      </c>
      <c r="Z4" s="401"/>
      <c r="AA4" s="401"/>
      <c r="AB4" s="401"/>
      <c r="AC4" s="401"/>
      <c r="AD4" s="401"/>
      <c r="AE4" s="401"/>
      <c r="AF4" s="401"/>
      <c r="AG4" s="401"/>
      <c r="AH4" s="401"/>
      <c r="AI4" s="401"/>
      <c r="AJ4" s="401"/>
      <c r="AK4" s="401"/>
      <c r="AL4" s="401"/>
      <c r="AM4" s="401"/>
      <c r="AN4" s="401"/>
      <c r="AO4" s="401"/>
      <c r="AP4" s="401"/>
      <c r="AQ4" s="401"/>
      <c r="AR4" s="401"/>
      <c r="AS4" s="401"/>
      <c r="AT4" s="401"/>
      <c r="AU4" s="401"/>
      <c r="AV4" s="401"/>
      <c r="AW4" s="404">
        <f t="shared" ref="AW4:BN4" si="3">SUM(AW7:AW372)</f>
        <v>155807885.76001358</v>
      </c>
      <c r="AX4" s="401">
        <f t="shared" si="3"/>
        <v>191752570.00105754</v>
      </c>
      <c r="AY4" s="401">
        <f t="shared" si="3"/>
        <v>230453384.86743999</v>
      </c>
      <c r="AZ4" s="401">
        <f t="shared" si="3"/>
        <v>273741221.90744007</v>
      </c>
      <c r="BA4" s="401">
        <f t="shared" si="3"/>
        <v>6774987</v>
      </c>
      <c r="BB4" s="401">
        <f t="shared" si="3"/>
        <v>81924671.311800003</v>
      </c>
      <c r="BC4" s="401">
        <f t="shared" si="3"/>
        <v>87507694.442000002</v>
      </c>
      <c r="BD4" s="401">
        <f t="shared" si="3"/>
        <v>99367059.584134564</v>
      </c>
      <c r="BE4" s="401">
        <f t="shared" si="3"/>
        <v>121115930.44230001</v>
      </c>
      <c r="BF4" s="401">
        <f t="shared" si="3"/>
        <v>93591967.139167055</v>
      </c>
      <c r="BG4" s="401">
        <f t="shared" si="3"/>
        <v>39191259.130499996</v>
      </c>
      <c r="BH4" s="401">
        <f t="shared" si="3"/>
        <v>191232329.43753207</v>
      </c>
      <c r="BI4" s="401">
        <f t="shared" si="3"/>
        <v>146745623.29927742</v>
      </c>
      <c r="BJ4" s="401">
        <f t="shared" si="3"/>
        <v>70116398.995232001</v>
      </c>
      <c r="BK4" s="401">
        <f t="shared" si="3"/>
        <v>258811568.91579494</v>
      </c>
      <c r="BL4" s="401">
        <f t="shared" si="3"/>
        <v>199734793.81918007</v>
      </c>
      <c r="BM4" s="401">
        <f t="shared" si="3"/>
        <v>67579239.478262872</v>
      </c>
      <c r="BN4" s="404">
        <f t="shared" si="3"/>
        <v>297482905.04405773</v>
      </c>
    </row>
    <row r="5" spans="1:71" s="23" customFormat="1" ht="15.75" outlineLevel="2" thickBot="1" x14ac:dyDescent="0.3">
      <c r="K5" s="134"/>
      <c r="P5" s="466" t="s">
        <v>33</v>
      </c>
      <c r="Q5" s="467"/>
      <c r="R5" s="467"/>
      <c r="S5" s="467"/>
      <c r="T5" s="467"/>
      <c r="U5" s="467"/>
      <c r="V5" s="467"/>
      <c r="W5" s="467"/>
      <c r="X5" s="467"/>
      <c r="Y5" s="468"/>
      <c r="AA5" s="133"/>
      <c r="AT5" s="133"/>
      <c r="AW5" s="377"/>
      <c r="BN5" s="377"/>
      <c r="BO5" s="133"/>
    </row>
    <row r="6" spans="1:71" s="149" customFormat="1" ht="58.5" customHeight="1" outlineLevel="2" x14ac:dyDescent="0.25">
      <c r="A6" s="135" t="s">
        <v>34</v>
      </c>
      <c r="B6" s="135" t="s">
        <v>1178</v>
      </c>
      <c r="C6" s="135" t="s">
        <v>35</v>
      </c>
      <c r="D6" s="135" t="s">
        <v>1179</v>
      </c>
      <c r="E6" s="135" t="s">
        <v>37</v>
      </c>
      <c r="F6" s="135" t="s">
        <v>38</v>
      </c>
      <c r="G6" s="135" t="s">
        <v>1180</v>
      </c>
      <c r="H6" s="135" t="s">
        <v>1181</v>
      </c>
      <c r="I6" s="135" t="s">
        <v>1182</v>
      </c>
      <c r="J6" s="135" t="s">
        <v>1183</v>
      </c>
      <c r="K6" s="136" t="s">
        <v>1184</v>
      </c>
      <c r="L6" s="135" t="s">
        <v>1185</v>
      </c>
      <c r="M6" s="135" t="s">
        <v>1186</v>
      </c>
      <c r="N6" s="135" t="s">
        <v>1187</v>
      </c>
      <c r="O6" s="135" t="s">
        <v>39</v>
      </c>
      <c r="P6" s="137" t="s">
        <v>40</v>
      </c>
      <c r="Q6" s="405" t="s">
        <v>8</v>
      </c>
      <c r="R6" s="405" t="s">
        <v>9</v>
      </c>
      <c r="S6" s="405" t="s">
        <v>10</v>
      </c>
      <c r="T6" s="405" t="s">
        <v>11</v>
      </c>
      <c r="U6" s="405" t="s">
        <v>12</v>
      </c>
      <c r="V6" s="405" t="s">
        <v>13</v>
      </c>
      <c r="W6" s="405" t="s">
        <v>14</v>
      </c>
      <c r="X6" s="405" t="s">
        <v>15</v>
      </c>
      <c r="Y6" s="405" t="s">
        <v>16</v>
      </c>
      <c r="Z6" s="138" t="s">
        <v>1188</v>
      </c>
      <c r="AA6" s="139" t="s">
        <v>1189</v>
      </c>
      <c r="AB6" s="140" t="s">
        <v>35</v>
      </c>
      <c r="AC6" s="135" t="s">
        <v>1179</v>
      </c>
      <c r="AD6" s="140" t="s">
        <v>1190</v>
      </c>
      <c r="AE6" s="141" t="s">
        <v>37</v>
      </c>
      <c r="AF6" s="135" t="s">
        <v>1191</v>
      </c>
      <c r="AG6" s="140" t="s">
        <v>1192</v>
      </c>
      <c r="AH6" s="142" t="s">
        <v>1180</v>
      </c>
      <c r="AI6" s="142" t="s">
        <v>1193</v>
      </c>
      <c r="AJ6" s="142" t="s">
        <v>1194</v>
      </c>
      <c r="AK6" s="143" t="s">
        <v>1195</v>
      </c>
      <c r="AL6" s="140" t="s">
        <v>1181</v>
      </c>
      <c r="AM6" s="140" t="s">
        <v>1182</v>
      </c>
      <c r="AN6" s="140" t="s">
        <v>1196</v>
      </c>
      <c r="AO6" s="140" t="s">
        <v>1197</v>
      </c>
      <c r="AP6" s="140" t="s">
        <v>1198</v>
      </c>
      <c r="AQ6" s="140" t="s">
        <v>1199</v>
      </c>
      <c r="AR6" s="140" t="s">
        <v>1183</v>
      </c>
      <c r="AS6" s="140" t="s">
        <v>1200</v>
      </c>
      <c r="AT6" s="144" t="s">
        <v>1184</v>
      </c>
      <c r="AU6" s="140" t="s">
        <v>1201</v>
      </c>
      <c r="AV6" s="140" t="s">
        <v>1202</v>
      </c>
      <c r="AW6" s="379" t="s">
        <v>6</v>
      </c>
      <c r="AX6" s="137" t="s">
        <v>1203</v>
      </c>
      <c r="AY6" s="137" t="s">
        <v>1204</v>
      </c>
      <c r="AZ6" s="137" t="s">
        <v>1205</v>
      </c>
      <c r="BA6" s="137" t="s">
        <v>1206</v>
      </c>
      <c r="BB6" s="137" t="s">
        <v>1207</v>
      </c>
      <c r="BC6" s="137" t="s">
        <v>1186</v>
      </c>
      <c r="BD6" s="137" t="s">
        <v>1208</v>
      </c>
      <c r="BE6" s="137" t="s">
        <v>1187</v>
      </c>
      <c r="BF6" s="137" t="s">
        <v>1209</v>
      </c>
      <c r="BG6" s="137" t="s">
        <v>1210</v>
      </c>
      <c r="BH6" s="137" t="s">
        <v>1211</v>
      </c>
      <c r="BI6" s="137" t="s">
        <v>1212</v>
      </c>
      <c r="BJ6" s="137" t="s">
        <v>1213</v>
      </c>
      <c r="BK6" s="137" t="s">
        <v>1214</v>
      </c>
      <c r="BL6" s="137" t="s">
        <v>1215</v>
      </c>
      <c r="BM6" s="137" t="s">
        <v>1216</v>
      </c>
      <c r="BN6" s="137" t="s">
        <v>1217</v>
      </c>
      <c r="BO6" s="137" t="s">
        <v>1218</v>
      </c>
      <c r="BP6" s="146" t="s">
        <v>1219</v>
      </c>
      <c r="BQ6" s="147" t="s">
        <v>1188</v>
      </c>
      <c r="BR6" s="148" t="s">
        <v>1220</v>
      </c>
      <c r="BS6" s="145" t="s">
        <v>1221</v>
      </c>
    </row>
    <row r="7" spans="1:71" s="49" customFormat="1" ht="51.75" customHeight="1" outlineLevel="2" x14ac:dyDescent="0.25">
      <c r="A7" s="56">
        <v>1</v>
      </c>
      <c r="B7" s="56">
        <v>5</v>
      </c>
      <c r="C7" s="56" t="s">
        <v>222</v>
      </c>
      <c r="D7" s="62" t="s">
        <v>123</v>
      </c>
      <c r="E7" s="62">
        <v>5000556</v>
      </c>
      <c r="F7" s="62" t="s">
        <v>223</v>
      </c>
      <c r="G7" s="62">
        <v>1</v>
      </c>
      <c r="H7" s="62" t="s">
        <v>1222</v>
      </c>
      <c r="I7" s="62" t="s">
        <v>1222</v>
      </c>
      <c r="J7" s="57">
        <v>20</v>
      </c>
      <c r="K7" s="150">
        <v>739570.64</v>
      </c>
      <c r="L7" s="58">
        <v>739570.64</v>
      </c>
      <c r="M7" s="58">
        <v>625180.31000000006</v>
      </c>
      <c r="N7" s="58">
        <v>625180.31000000006</v>
      </c>
      <c r="O7" s="59" t="s">
        <v>58</v>
      </c>
      <c r="P7" s="151">
        <f>SUM(Q7:Y7)</f>
        <v>741944.86</v>
      </c>
      <c r="Q7" s="60"/>
      <c r="R7" s="60"/>
      <c r="S7" s="60"/>
      <c r="T7" s="60">
        <v>711103.9</v>
      </c>
      <c r="U7" s="60"/>
      <c r="V7" s="60"/>
      <c r="W7" s="60"/>
      <c r="X7" s="60"/>
      <c r="Y7" s="60">
        <v>30840.959999999999</v>
      </c>
      <c r="Z7" s="39"/>
      <c r="AA7" s="152">
        <v>1296</v>
      </c>
      <c r="AB7" s="153" t="s">
        <v>222</v>
      </c>
      <c r="AC7" s="68" t="s">
        <v>123</v>
      </c>
      <c r="AD7" s="154">
        <v>1</v>
      </c>
      <c r="AE7" s="153">
        <v>5000556</v>
      </c>
      <c r="AF7" s="62" t="s">
        <v>223</v>
      </c>
      <c r="AG7" s="154">
        <v>2</v>
      </c>
      <c r="AH7" s="154">
        <v>1</v>
      </c>
      <c r="AI7" s="155"/>
      <c r="AJ7" s="155" t="s">
        <v>1223</v>
      </c>
      <c r="AK7" s="153" t="s">
        <v>1224</v>
      </c>
      <c r="AL7" s="153" t="s">
        <v>1222</v>
      </c>
      <c r="AM7" s="154" t="s">
        <v>1222</v>
      </c>
      <c r="AN7" s="154" t="s">
        <v>1225</v>
      </c>
      <c r="AO7" s="154" t="s">
        <v>1226</v>
      </c>
      <c r="AP7" s="153" t="s">
        <v>1227</v>
      </c>
      <c r="AQ7" s="153">
        <v>100</v>
      </c>
      <c r="AR7" s="156" t="s">
        <v>1228</v>
      </c>
      <c r="AS7" s="157">
        <v>100</v>
      </c>
      <c r="AT7" s="158">
        <v>739570.64</v>
      </c>
      <c r="AU7" s="159">
        <v>79.9999989632975</v>
      </c>
      <c r="AV7" s="160">
        <v>708828.37</v>
      </c>
      <c r="AW7" s="60">
        <v>739570.64</v>
      </c>
      <c r="AX7" s="60">
        <v>711103.9</v>
      </c>
      <c r="AY7" s="60">
        <v>741944.86</v>
      </c>
      <c r="AZ7" s="60">
        <v>741944.86</v>
      </c>
      <c r="BA7" s="60"/>
      <c r="BB7" s="60">
        <v>550739.35</v>
      </c>
      <c r="BC7" s="60">
        <v>625180.31000000006</v>
      </c>
      <c r="BD7" s="60">
        <v>616991.47</v>
      </c>
      <c r="BE7" s="60">
        <v>625180.31000000006</v>
      </c>
      <c r="BF7" s="60">
        <v>500144.24151874013</v>
      </c>
      <c r="BG7" s="60">
        <v>74440.960000000079</v>
      </c>
      <c r="BH7" s="60">
        <v>625180.31000000006</v>
      </c>
      <c r="BI7" s="60">
        <v>500144.24151874013</v>
      </c>
      <c r="BJ7" s="60">
        <v>0</v>
      </c>
      <c r="BK7" s="60">
        <v>625180.31000000006</v>
      </c>
      <c r="BL7" s="60">
        <v>500144.24151874013</v>
      </c>
      <c r="BM7" s="60">
        <v>0</v>
      </c>
      <c r="BN7" s="60">
        <v>625180.31000000006</v>
      </c>
      <c r="BO7" s="160">
        <v>500144.24151874013</v>
      </c>
      <c r="BP7" s="161">
        <v>0</v>
      </c>
      <c r="BQ7" s="155"/>
      <c r="BR7" s="163"/>
      <c r="BS7" s="160">
        <v>0</v>
      </c>
    </row>
    <row r="8" spans="1:71" s="49" customFormat="1" ht="68.25" customHeight="1" outlineLevel="2" x14ac:dyDescent="0.25">
      <c r="A8" s="56">
        <v>2</v>
      </c>
      <c r="B8" s="56">
        <v>5</v>
      </c>
      <c r="C8" s="56" t="s">
        <v>222</v>
      </c>
      <c r="D8" s="62" t="s">
        <v>166</v>
      </c>
      <c r="E8" s="62">
        <v>5000570</v>
      </c>
      <c r="F8" s="62" t="s">
        <v>224</v>
      </c>
      <c r="G8" s="62">
        <v>0</v>
      </c>
      <c r="H8" s="62" t="s">
        <v>1222</v>
      </c>
      <c r="I8" s="62" t="s">
        <v>1222</v>
      </c>
      <c r="J8" s="57">
        <v>20</v>
      </c>
      <c r="K8" s="150">
        <v>3589054.69</v>
      </c>
      <c r="L8" s="58">
        <v>3589054.69</v>
      </c>
      <c r="M8" s="58">
        <v>3369170.01</v>
      </c>
      <c r="N8" s="58">
        <v>3369170.01</v>
      </c>
      <c r="O8" s="59" t="s">
        <v>58</v>
      </c>
      <c r="P8" s="151">
        <f>SUM(R8:Y8)</f>
        <v>4205290.0999999996</v>
      </c>
      <c r="Q8" s="60"/>
      <c r="R8" s="60"/>
      <c r="S8" s="60"/>
      <c r="T8" s="60"/>
      <c r="U8" s="60">
        <f>3495954.69+616235.41</f>
        <v>4112190.1</v>
      </c>
      <c r="V8" s="60"/>
      <c r="W8" s="60"/>
      <c r="X8" s="60"/>
      <c r="Y8" s="60">
        <v>93100</v>
      </c>
      <c r="Z8" s="39"/>
      <c r="AA8" s="152">
        <v>1296</v>
      </c>
      <c r="AB8" s="153" t="s">
        <v>222</v>
      </c>
      <c r="AC8" s="68" t="s">
        <v>166</v>
      </c>
      <c r="AD8" s="154">
        <v>1</v>
      </c>
      <c r="AE8" s="153">
        <v>5000570</v>
      </c>
      <c r="AF8" s="62" t="s">
        <v>224</v>
      </c>
      <c r="AG8" s="154">
        <v>2</v>
      </c>
      <c r="AH8" s="154">
        <v>0</v>
      </c>
      <c r="AI8" s="155"/>
      <c r="AJ8" s="155" t="s">
        <v>1223</v>
      </c>
      <c r="AK8" s="153" t="s">
        <v>1224</v>
      </c>
      <c r="AL8" s="153" t="s">
        <v>1222</v>
      </c>
      <c r="AM8" s="154" t="s">
        <v>1222</v>
      </c>
      <c r="AN8" s="154" t="s">
        <v>1225</v>
      </c>
      <c r="AO8" s="154" t="s">
        <v>1226</v>
      </c>
      <c r="AP8" s="153" t="s">
        <v>1227</v>
      </c>
      <c r="AQ8" s="153">
        <v>100</v>
      </c>
      <c r="AR8" s="156" t="s">
        <v>1228</v>
      </c>
      <c r="AS8" s="157">
        <v>100</v>
      </c>
      <c r="AT8" s="158">
        <v>3589054.69</v>
      </c>
      <c r="AU8" s="159">
        <v>79.9999989632975</v>
      </c>
      <c r="AV8" s="160">
        <v>3589054.69</v>
      </c>
      <c r="AW8" s="60">
        <v>3589054.69</v>
      </c>
      <c r="AX8" s="60">
        <v>3589054.69</v>
      </c>
      <c r="AY8" s="60">
        <v>3589054.69</v>
      </c>
      <c r="AZ8" s="60">
        <v>3589054.69</v>
      </c>
      <c r="BA8" s="60"/>
      <c r="BB8" s="60">
        <v>3369170.01</v>
      </c>
      <c r="BC8" s="60">
        <v>3369170.01</v>
      </c>
      <c r="BD8" s="60">
        <v>3369170.01</v>
      </c>
      <c r="BE8" s="60">
        <v>3369170.01</v>
      </c>
      <c r="BF8" s="60">
        <v>2695335.9730717302</v>
      </c>
      <c r="BG8" s="60">
        <v>0</v>
      </c>
      <c r="BH8" s="60">
        <v>3369170.01</v>
      </c>
      <c r="BI8" s="60">
        <v>2695335.9730717302</v>
      </c>
      <c r="BJ8" s="60">
        <v>0</v>
      </c>
      <c r="BK8" s="60">
        <v>3369170.01</v>
      </c>
      <c r="BL8" s="60">
        <v>2695335.9730717302</v>
      </c>
      <c r="BM8" s="60">
        <v>0</v>
      </c>
      <c r="BN8" s="60">
        <v>3369170.01</v>
      </c>
      <c r="BO8" s="160">
        <v>2695335.9730717302</v>
      </c>
      <c r="BP8" s="161">
        <v>0</v>
      </c>
      <c r="BQ8" s="155"/>
      <c r="BR8" s="163"/>
      <c r="BS8" s="160">
        <v>0</v>
      </c>
    </row>
    <row r="9" spans="1:71" s="49" customFormat="1" ht="66" customHeight="1" outlineLevel="2" x14ac:dyDescent="0.25">
      <c r="A9" s="56">
        <v>3</v>
      </c>
      <c r="B9" s="56">
        <v>5</v>
      </c>
      <c r="C9" s="56" t="s">
        <v>222</v>
      </c>
      <c r="D9" s="62" t="s">
        <v>166</v>
      </c>
      <c r="E9" s="62">
        <v>5000609</v>
      </c>
      <c r="F9" s="62" t="s">
        <v>225</v>
      </c>
      <c r="G9" s="62">
        <v>0</v>
      </c>
      <c r="H9" s="62" t="s">
        <v>1222</v>
      </c>
      <c r="I9" s="62" t="s">
        <v>1222</v>
      </c>
      <c r="J9" s="57">
        <v>20</v>
      </c>
      <c r="K9" s="150">
        <v>2751127.08</v>
      </c>
      <c r="L9" s="58">
        <v>2751127.08</v>
      </c>
      <c r="M9" s="58">
        <v>2699449.5</v>
      </c>
      <c r="N9" s="58">
        <v>2699449.5</v>
      </c>
      <c r="O9" s="59" t="s">
        <v>58</v>
      </c>
      <c r="P9" s="151">
        <f t="shared" ref="P9:P70" si="4">SUM(Q9:Y9)</f>
        <v>3275445.1799999997</v>
      </c>
      <c r="Q9" s="60"/>
      <c r="R9" s="60"/>
      <c r="S9" s="60"/>
      <c r="T9" s="60"/>
      <c r="U9" s="60">
        <f>3898540.57-728995.39</f>
        <v>3169545.1799999997</v>
      </c>
      <c r="V9" s="60"/>
      <c r="W9" s="60"/>
      <c r="X9" s="60"/>
      <c r="Y9" s="60">
        <v>105900</v>
      </c>
      <c r="Z9" s="39"/>
      <c r="AA9" s="152">
        <v>1296</v>
      </c>
      <c r="AB9" s="153" t="s">
        <v>222</v>
      </c>
      <c r="AC9" s="68" t="s">
        <v>166</v>
      </c>
      <c r="AD9" s="154">
        <v>1</v>
      </c>
      <c r="AE9" s="153">
        <v>5000609</v>
      </c>
      <c r="AF9" s="62" t="s">
        <v>225</v>
      </c>
      <c r="AG9" s="154">
        <v>2</v>
      </c>
      <c r="AH9" s="154">
        <v>0</v>
      </c>
      <c r="AI9" s="155"/>
      <c r="AJ9" s="155" t="s">
        <v>1223</v>
      </c>
      <c r="AK9" s="153" t="s">
        <v>1224</v>
      </c>
      <c r="AL9" s="153" t="s">
        <v>1222</v>
      </c>
      <c r="AM9" s="154" t="s">
        <v>1222</v>
      </c>
      <c r="AN9" s="154" t="s">
        <v>1225</v>
      </c>
      <c r="AO9" s="154" t="s">
        <v>1226</v>
      </c>
      <c r="AP9" s="153" t="s">
        <v>1227</v>
      </c>
      <c r="AQ9" s="153">
        <v>100</v>
      </c>
      <c r="AR9" s="156" t="s">
        <v>1228</v>
      </c>
      <c r="AS9" s="157">
        <v>100</v>
      </c>
      <c r="AT9" s="158">
        <v>2751127.08</v>
      </c>
      <c r="AU9" s="159">
        <v>79.9999989632975</v>
      </c>
      <c r="AV9" s="160">
        <v>2751127.08</v>
      </c>
      <c r="AW9" s="60">
        <v>2751127.08</v>
      </c>
      <c r="AX9" s="60">
        <v>2751127.08</v>
      </c>
      <c r="AY9" s="60">
        <v>2751127.08</v>
      </c>
      <c r="AZ9" s="60">
        <v>2751127.08</v>
      </c>
      <c r="BA9" s="60"/>
      <c r="BB9" s="60">
        <v>2699449.5</v>
      </c>
      <c r="BC9" s="60">
        <v>2699449.5</v>
      </c>
      <c r="BD9" s="60">
        <v>2699449.5</v>
      </c>
      <c r="BE9" s="60">
        <v>2699449.5</v>
      </c>
      <c r="BF9" s="60">
        <v>2159559.5720147397</v>
      </c>
      <c r="BG9" s="60">
        <v>0</v>
      </c>
      <c r="BH9" s="60">
        <v>2699449.5</v>
      </c>
      <c r="BI9" s="60">
        <v>2159559.5720147397</v>
      </c>
      <c r="BJ9" s="60">
        <v>0</v>
      </c>
      <c r="BK9" s="60">
        <v>2699449.5</v>
      </c>
      <c r="BL9" s="60">
        <v>2159559.5720147397</v>
      </c>
      <c r="BM9" s="60">
        <v>0</v>
      </c>
      <c r="BN9" s="60">
        <v>2699449.5</v>
      </c>
      <c r="BO9" s="160">
        <v>2159559.5720147397</v>
      </c>
      <c r="BP9" s="161">
        <v>0</v>
      </c>
      <c r="BQ9" s="155"/>
      <c r="BR9" s="163"/>
      <c r="BS9" s="160">
        <v>0</v>
      </c>
    </row>
    <row r="10" spans="1:71" s="49" customFormat="1" ht="51" outlineLevel="2" x14ac:dyDescent="0.25">
      <c r="A10" s="56">
        <v>4</v>
      </c>
      <c r="B10" s="56">
        <v>5</v>
      </c>
      <c r="C10" s="56" t="s">
        <v>222</v>
      </c>
      <c r="D10" s="62" t="s">
        <v>226</v>
      </c>
      <c r="E10" s="62">
        <v>5000912</v>
      </c>
      <c r="F10" s="62" t="s">
        <v>227</v>
      </c>
      <c r="G10" s="62">
        <v>1</v>
      </c>
      <c r="H10" s="62" t="s">
        <v>1222</v>
      </c>
      <c r="I10" s="62" t="s">
        <v>1222</v>
      </c>
      <c r="J10" s="57">
        <v>20</v>
      </c>
      <c r="K10" s="150">
        <v>498764.82</v>
      </c>
      <c r="L10" s="58">
        <v>498764.82</v>
      </c>
      <c r="M10" s="58">
        <v>227015.61</v>
      </c>
      <c r="N10" s="58">
        <v>377015.61</v>
      </c>
      <c r="O10" s="59" t="s">
        <v>58</v>
      </c>
      <c r="P10" s="151">
        <f t="shared" si="4"/>
        <v>586352.25</v>
      </c>
      <c r="Q10" s="60"/>
      <c r="R10" s="60"/>
      <c r="S10" s="60"/>
      <c r="T10" s="60"/>
      <c r="U10" s="60">
        <v>586352.25</v>
      </c>
      <c r="V10" s="60"/>
      <c r="W10" s="60"/>
      <c r="X10" s="60"/>
      <c r="Y10" s="60"/>
      <c r="Z10" s="39" t="s">
        <v>1229</v>
      </c>
      <c r="AA10" s="152">
        <v>1296</v>
      </c>
      <c r="AB10" s="153" t="s">
        <v>222</v>
      </c>
      <c r="AC10" s="68" t="s">
        <v>226</v>
      </c>
      <c r="AD10" s="154">
        <v>1</v>
      </c>
      <c r="AE10" s="153">
        <v>5000912</v>
      </c>
      <c r="AF10" s="62" t="s">
        <v>227</v>
      </c>
      <c r="AG10" s="154">
        <v>2</v>
      </c>
      <c r="AH10" s="154">
        <v>1</v>
      </c>
      <c r="AI10" s="155"/>
      <c r="AJ10" s="155" t="s">
        <v>1223</v>
      </c>
      <c r="AK10" s="153" t="s">
        <v>1224</v>
      </c>
      <c r="AL10" s="153" t="s">
        <v>1222</v>
      </c>
      <c r="AM10" s="154" t="s">
        <v>1222</v>
      </c>
      <c r="AN10" s="154" t="s">
        <v>1225</v>
      </c>
      <c r="AO10" s="154" t="s">
        <v>1226</v>
      </c>
      <c r="AP10" s="153" t="s">
        <v>1227</v>
      </c>
      <c r="AQ10" s="153">
        <v>100</v>
      </c>
      <c r="AR10" s="156" t="s">
        <v>1228</v>
      </c>
      <c r="AS10" s="157">
        <v>100</v>
      </c>
      <c r="AT10" s="158">
        <v>498764.82</v>
      </c>
      <c r="AU10" s="159">
        <v>79.9999989632975</v>
      </c>
      <c r="AV10" s="160">
        <v>498764.82</v>
      </c>
      <c r="AW10" s="60">
        <v>498764.82</v>
      </c>
      <c r="AX10" s="60">
        <v>498764.82</v>
      </c>
      <c r="AY10" s="60">
        <v>498764.82</v>
      </c>
      <c r="AZ10" s="60">
        <v>498764.82</v>
      </c>
      <c r="BA10" s="60"/>
      <c r="BB10" s="60">
        <v>138872.79</v>
      </c>
      <c r="BC10" s="60">
        <v>227015.61</v>
      </c>
      <c r="BD10" s="60">
        <v>188872.79</v>
      </c>
      <c r="BE10" s="60">
        <v>377015.61</v>
      </c>
      <c r="BF10" s="60">
        <v>301612.48409146973</v>
      </c>
      <c r="BG10" s="60">
        <v>238142.81999999998</v>
      </c>
      <c r="BH10" s="60">
        <v>498764.82</v>
      </c>
      <c r="BI10" s="60">
        <v>399011.85082929267</v>
      </c>
      <c r="BJ10" s="60">
        <v>121749.21000000002</v>
      </c>
      <c r="BK10" s="60">
        <v>498764.82</v>
      </c>
      <c r="BL10" s="60">
        <v>399011.85082929267</v>
      </c>
      <c r="BM10" s="60">
        <v>0</v>
      </c>
      <c r="BN10" s="60">
        <v>498764.82</v>
      </c>
      <c r="BO10" s="160">
        <v>399011.85082929267</v>
      </c>
      <c r="BP10" s="161">
        <v>0</v>
      </c>
      <c r="BQ10" s="155"/>
      <c r="BR10" s="163"/>
      <c r="BS10" s="160">
        <v>0</v>
      </c>
    </row>
    <row r="11" spans="1:71" s="49" customFormat="1" ht="63.75" outlineLevel="2" x14ac:dyDescent="0.25">
      <c r="A11" s="56">
        <v>6</v>
      </c>
      <c r="B11" s="56">
        <v>5</v>
      </c>
      <c r="C11" s="56" t="s">
        <v>222</v>
      </c>
      <c r="D11" s="62" t="s">
        <v>228</v>
      </c>
      <c r="E11" s="62">
        <v>5000923</v>
      </c>
      <c r="F11" s="62" t="s">
        <v>229</v>
      </c>
      <c r="G11" s="62">
        <v>0</v>
      </c>
      <c r="H11" s="62" t="s">
        <v>1222</v>
      </c>
      <c r="I11" s="62" t="s">
        <v>1222</v>
      </c>
      <c r="J11" s="57">
        <v>20</v>
      </c>
      <c r="K11" s="150">
        <v>571485.75</v>
      </c>
      <c r="L11" s="58">
        <v>571485.75</v>
      </c>
      <c r="M11" s="58">
        <v>537956.4</v>
      </c>
      <c r="N11" s="58">
        <v>537956.4</v>
      </c>
      <c r="O11" s="59" t="s">
        <v>58</v>
      </c>
      <c r="P11" s="151">
        <f t="shared" si="4"/>
        <v>625996.43999999994</v>
      </c>
      <c r="Q11" s="60"/>
      <c r="R11" s="60"/>
      <c r="S11" s="60"/>
      <c r="T11" s="60"/>
      <c r="U11" s="60">
        <v>625996.43999999994</v>
      </c>
      <c r="V11" s="60"/>
      <c r="W11" s="60"/>
      <c r="X11" s="60"/>
      <c r="Y11" s="60"/>
      <c r="Z11" s="39"/>
      <c r="AA11" s="152">
        <v>1125</v>
      </c>
      <c r="AB11" s="153" t="s">
        <v>222</v>
      </c>
      <c r="AC11" s="68" t="s">
        <v>299</v>
      </c>
      <c r="AD11" s="154">
        <v>1</v>
      </c>
      <c r="AE11" s="153">
        <v>5000923</v>
      </c>
      <c r="AF11" s="62" t="s">
        <v>229</v>
      </c>
      <c r="AG11" s="154">
        <v>2</v>
      </c>
      <c r="AH11" s="154">
        <v>0</v>
      </c>
      <c r="AI11" s="155"/>
      <c r="AJ11" s="155" t="s">
        <v>1223</v>
      </c>
      <c r="AK11" s="153" t="s">
        <v>1224</v>
      </c>
      <c r="AL11" s="153" t="s">
        <v>1222</v>
      </c>
      <c r="AM11" s="154" t="s">
        <v>1222</v>
      </c>
      <c r="AN11" s="154" t="s">
        <v>1225</v>
      </c>
      <c r="AO11" s="154" t="s">
        <v>1226</v>
      </c>
      <c r="AP11" s="153" t="s">
        <v>1227</v>
      </c>
      <c r="AQ11" s="153">
        <v>100</v>
      </c>
      <c r="AR11" s="156" t="s">
        <v>1228</v>
      </c>
      <c r="AS11" s="157">
        <v>100</v>
      </c>
      <c r="AT11" s="158">
        <v>571485.75</v>
      </c>
      <c r="AU11" s="159">
        <v>79.9999989632975</v>
      </c>
      <c r="AV11" s="160">
        <v>571485.75</v>
      </c>
      <c r="AW11" s="60">
        <v>571485.75</v>
      </c>
      <c r="AX11" s="60">
        <v>571485.75</v>
      </c>
      <c r="AY11" s="60">
        <v>571485.75</v>
      </c>
      <c r="AZ11" s="60">
        <v>571485.75</v>
      </c>
      <c r="BA11" s="60"/>
      <c r="BB11" s="60">
        <v>537956.4</v>
      </c>
      <c r="BC11" s="60">
        <v>537956.4</v>
      </c>
      <c r="BD11" s="60">
        <v>537956.4</v>
      </c>
      <c r="BE11" s="60">
        <v>537956.4</v>
      </c>
      <c r="BF11" s="60">
        <v>430365.11442299257</v>
      </c>
      <c r="BG11" s="60">
        <v>0</v>
      </c>
      <c r="BH11" s="60">
        <v>537956.4</v>
      </c>
      <c r="BI11" s="60">
        <v>430365.11442299257</v>
      </c>
      <c r="BJ11" s="60">
        <v>0</v>
      </c>
      <c r="BK11" s="60">
        <v>537956.4</v>
      </c>
      <c r="BL11" s="60">
        <v>430365.11442299257</v>
      </c>
      <c r="BM11" s="60">
        <v>0</v>
      </c>
      <c r="BN11" s="60">
        <v>537956.4</v>
      </c>
      <c r="BO11" s="160">
        <v>430365.11442299257</v>
      </c>
      <c r="BP11" s="161">
        <v>0</v>
      </c>
      <c r="BQ11" s="155"/>
      <c r="BR11" s="163"/>
      <c r="BS11" s="160">
        <v>0</v>
      </c>
    </row>
    <row r="12" spans="1:71" s="49" customFormat="1" ht="51" outlineLevel="2" x14ac:dyDescent="0.25">
      <c r="A12" s="56">
        <v>7</v>
      </c>
      <c r="B12" s="56">
        <v>5</v>
      </c>
      <c r="C12" s="56" t="s">
        <v>222</v>
      </c>
      <c r="D12" s="62" t="s">
        <v>228</v>
      </c>
      <c r="E12" s="62">
        <v>5000924</v>
      </c>
      <c r="F12" s="62" t="s">
        <v>230</v>
      </c>
      <c r="G12" s="62">
        <v>1</v>
      </c>
      <c r="H12" s="62" t="s">
        <v>1222</v>
      </c>
      <c r="I12" s="62" t="s">
        <v>1222</v>
      </c>
      <c r="J12" s="57">
        <v>20</v>
      </c>
      <c r="K12" s="150">
        <v>440234.09</v>
      </c>
      <c r="L12" s="58">
        <v>439853.95</v>
      </c>
      <c r="M12" s="58">
        <v>412072.53</v>
      </c>
      <c r="N12" s="58">
        <v>439853.95</v>
      </c>
      <c r="O12" s="59" t="s">
        <v>58</v>
      </c>
      <c r="P12" s="151">
        <f t="shared" si="4"/>
        <v>440234.09</v>
      </c>
      <c r="Q12" s="60"/>
      <c r="R12" s="60"/>
      <c r="S12" s="60">
        <v>399583.69</v>
      </c>
      <c r="T12" s="60"/>
      <c r="U12" s="60"/>
      <c r="V12" s="60"/>
      <c r="W12" s="60"/>
      <c r="X12" s="60"/>
      <c r="Y12" s="60">
        <v>40650.400000000001</v>
      </c>
      <c r="Z12" s="39"/>
      <c r="AA12" s="152">
        <v>1296</v>
      </c>
      <c r="AB12" s="153" t="s">
        <v>222</v>
      </c>
      <c r="AC12" s="68" t="s">
        <v>228</v>
      </c>
      <c r="AD12" s="154">
        <v>1</v>
      </c>
      <c r="AE12" s="153">
        <v>5000924</v>
      </c>
      <c r="AF12" s="62" t="s">
        <v>230</v>
      </c>
      <c r="AG12" s="154">
        <v>2</v>
      </c>
      <c r="AH12" s="154">
        <v>1</v>
      </c>
      <c r="AI12" s="155"/>
      <c r="AJ12" s="155" t="s">
        <v>1223</v>
      </c>
      <c r="AK12" s="153" t="s">
        <v>1224</v>
      </c>
      <c r="AL12" s="153" t="s">
        <v>1222</v>
      </c>
      <c r="AM12" s="154" t="s">
        <v>1222</v>
      </c>
      <c r="AN12" s="154" t="s">
        <v>1225</v>
      </c>
      <c r="AO12" s="154" t="s">
        <v>1226</v>
      </c>
      <c r="AP12" s="153" t="s">
        <v>1227</v>
      </c>
      <c r="AQ12" s="153">
        <v>100</v>
      </c>
      <c r="AR12" s="156" t="s">
        <v>1228</v>
      </c>
      <c r="AS12" s="157">
        <v>100</v>
      </c>
      <c r="AT12" s="158">
        <v>440234.09</v>
      </c>
      <c r="AU12" s="159">
        <v>79.9999989632975</v>
      </c>
      <c r="AV12" s="160">
        <v>439853.95</v>
      </c>
      <c r="AW12" s="60">
        <v>439853.95</v>
      </c>
      <c r="AX12" s="60">
        <v>439853.95</v>
      </c>
      <c r="AY12" s="60">
        <v>439853.95</v>
      </c>
      <c r="AZ12" s="60">
        <v>439853.95</v>
      </c>
      <c r="BA12" s="60"/>
      <c r="BB12" s="60">
        <v>411321.24</v>
      </c>
      <c r="BC12" s="60">
        <v>412072.53</v>
      </c>
      <c r="BD12" s="60">
        <v>439853.95</v>
      </c>
      <c r="BE12" s="60">
        <v>439853.95</v>
      </c>
      <c r="BF12" s="60">
        <v>351883.15544002311</v>
      </c>
      <c r="BG12" s="60">
        <v>28532.710000000021</v>
      </c>
      <c r="BH12" s="60">
        <v>439853.95</v>
      </c>
      <c r="BI12" s="60">
        <v>351883.15544002311</v>
      </c>
      <c r="BJ12" s="60">
        <v>0</v>
      </c>
      <c r="BK12" s="60">
        <v>439853.95</v>
      </c>
      <c r="BL12" s="60">
        <v>351883.15544002311</v>
      </c>
      <c r="BM12" s="60">
        <v>0</v>
      </c>
      <c r="BN12" s="60">
        <v>439853.95</v>
      </c>
      <c r="BO12" s="160">
        <v>351883.15544002311</v>
      </c>
      <c r="BP12" s="161">
        <v>0</v>
      </c>
      <c r="BQ12" s="155"/>
      <c r="BR12" s="163"/>
      <c r="BS12" s="160">
        <v>0</v>
      </c>
    </row>
    <row r="13" spans="1:71" s="49" customFormat="1" ht="51" outlineLevel="2" x14ac:dyDescent="0.25">
      <c r="A13" s="56">
        <v>8</v>
      </c>
      <c r="B13" s="56">
        <v>5</v>
      </c>
      <c r="C13" s="56" t="s">
        <v>222</v>
      </c>
      <c r="D13" s="62" t="s">
        <v>228</v>
      </c>
      <c r="E13" s="62">
        <v>5000925</v>
      </c>
      <c r="F13" s="62" t="s">
        <v>231</v>
      </c>
      <c r="G13" s="62">
        <v>1</v>
      </c>
      <c r="H13" s="62" t="s">
        <v>1222</v>
      </c>
      <c r="I13" s="62" t="s">
        <v>1222</v>
      </c>
      <c r="J13" s="57">
        <v>20</v>
      </c>
      <c r="K13" s="150">
        <v>507587.52</v>
      </c>
      <c r="L13" s="58">
        <v>507587.52</v>
      </c>
      <c r="M13" s="58">
        <v>257954.41</v>
      </c>
      <c r="N13" s="58">
        <v>507587.52</v>
      </c>
      <c r="O13" s="59" t="s">
        <v>58</v>
      </c>
      <c r="P13" s="151">
        <f t="shared" si="4"/>
        <v>507587.52</v>
      </c>
      <c r="Q13" s="60"/>
      <c r="R13" s="60"/>
      <c r="S13" s="60">
        <v>507587.52</v>
      </c>
      <c r="T13" s="60"/>
      <c r="U13" s="60"/>
      <c r="V13" s="60"/>
      <c r="W13" s="60"/>
      <c r="X13" s="60"/>
      <c r="Y13" s="60"/>
      <c r="Z13" s="39" t="s">
        <v>1230</v>
      </c>
      <c r="AA13" s="152">
        <v>1296</v>
      </c>
      <c r="AB13" s="153" t="s">
        <v>222</v>
      </c>
      <c r="AC13" s="68" t="s">
        <v>228</v>
      </c>
      <c r="AD13" s="154">
        <v>1</v>
      </c>
      <c r="AE13" s="153">
        <v>5000925</v>
      </c>
      <c r="AF13" s="62" t="s">
        <v>231</v>
      </c>
      <c r="AG13" s="154">
        <v>2</v>
      </c>
      <c r="AH13" s="154">
        <v>1</v>
      </c>
      <c r="AI13" s="155"/>
      <c r="AJ13" s="155" t="s">
        <v>1223</v>
      </c>
      <c r="AK13" s="153" t="s">
        <v>1224</v>
      </c>
      <c r="AL13" s="153" t="s">
        <v>1222</v>
      </c>
      <c r="AM13" s="154" t="s">
        <v>1222</v>
      </c>
      <c r="AN13" s="154" t="s">
        <v>1225</v>
      </c>
      <c r="AO13" s="154" t="s">
        <v>1226</v>
      </c>
      <c r="AP13" s="153" t="s">
        <v>1227</v>
      </c>
      <c r="AQ13" s="153">
        <v>100</v>
      </c>
      <c r="AR13" s="156" t="s">
        <v>1228</v>
      </c>
      <c r="AS13" s="157">
        <v>100</v>
      </c>
      <c r="AT13" s="158">
        <v>507587.52</v>
      </c>
      <c r="AU13" s="159">
        <v>79.9999989632975</v>
      </c>
      <c r="AV13" s="160">
        <v>507587.52</v>
      </c>
      <c r="AW13" s="60">
        <v>507587.52</v>
      </c>
      <c r="AX13" s="60">
        <v>507587.52</v>
      </c>
      <c r="AY13" s="60">
        <v>507587.52</v>
      </c>
      <c r="AZ13" s="60">
        <v>507587.52</v>
      </c>
      <c r="BA13" s="60"/>
      <c r="BB13" s="60">
        <v>236776.68</v>
      </c>
      <c r="BC13" s="60">
        <v>257954.41</v>
      </c>
      <c r="BD13" s="60">
        <v>286776.68</v>
      </c>
      <c r="BE13" s="60">
        <v>507587.52</v>
      </c>
      <c r="BF13" s="60">
        <v>406070.01073782751</v>
      </c>
      <c r="BG13" s="60">
        <v>270810.84000000003</v>
      </c>
      <c r="BH13" s="60">
        <v>507587.52</v>
      </c>
      <c r="BI13" s="60">
        <v>406070.01073782751</v>
      </c>
      <c r="BJ13" s="60">
        <v>0</v>
      </c>
      <c r="BK13" s="60">
        <v>507587.52</v>
      </c>
      <c r="BL13" s="60">
        <v>406070.01073782751</v>
      </c>
      <c r="BM13" s="60">
        <v>0</v>
      </c>
      <c r="BN13" s="60">
        <v>507587.52</v>
      </c>
      <c r="BO13" s="160">
        <v>406070.01073782751</v>
      </c>
      <c r="BP13" s="161">
        <v>0</v>
      </c>
      <c r="BQ13" s="155"/>
      <c r="BR13" s="163"/>
      <c r="BS13" s="160">
        <v>0</v>
      </c>
    </row>
    <row r="14" spans="1:71" s="49" customFormat="1" ht="65.25" customHeight="1" outlineLevel="2" x14ac:dyDescent="0.25">
      <c r="A14" s="56">
        <v>9</v>
      </c>
      <c r="B14" s="56">
        <v>5</v>
      </c>
      <c r="C14" s="56" t="s">
        <v>222</v>
      </c>
      <c r="D14" s="62" t="s">
        <v>226</v>
      </c>
      <c r="E14" s="62">
        <v>5000926</v>
      </c>
      <c r="F14" s="62" t="s">
        <v>232</v>
      </c>
      <c r="G14" s="62">
        <v>0</v>
      </c>
      <c r="H14" s="62" t="s">
        <v>1222</v>
      </c>
      <c r="I14" s="62" t="s">
        <v>1222</v>
      </c>
      <c r="J14" s="57">
        <v>20</v>
      </c>
      <c r="K14" s="150">
        <v>109038.43</v>
      </c>
      <c r="L14" s="58">
        <v>101088.43</v>
      </c>
      <c r="M14" s="58">
        <v>99543.679999999993</v>
      </c>
      <c r="N14" s="58">
        <v>107543.67999999999</v>
      </c>
      <c r="O14" s="59" t="s">
        <v>58</v>
      </c>
      <c r="P14" s="151">
        <f t="shared" si="4"/>
        <v>109038.43</v>
      </c>
      <c r="Q14" s="60"/>
      <c r="R14" s="60"/>
      <c r="S14" s="60">
        <v>83844.97</v>
      </c>
      <c r="T14" s="60"/>
      <c r="U14" s="60"/>
      <c r="V14" s="60"/>
      <c r="W14" s="60"/>
      <c r="X14" s="60"/>
      <c r="Y14" s="60">
        <f>17243.46+7950</f>
        <v>25193.46</v>
      </c>
      <c r="Z14" s="39" t="s">
        <v>1231</v>
      </c>
      <c r="AA14" s="152">
        <v>1296</v>
      </c>
      <c r="AB14" s="153" t="s">
        <v>222</v>
      </c>
      <c r="AC14" s="68" t="s">
        <v>228</v>
      </c>
      <c r="AD14" s="154">
        <v>1</v>
      </c>
      <c r="AE14" s="153">
        <v>5000926</v>
      </c>
      <c r="AF14" s="62" t="s">
        <v>232</v>
      </c>
      <c r="AG14" s="154">
        <v>2</v>
      </c>
      <c r="AH14" s="154">
        <v>0</v>
      </c>
      <c r="AI14" s="155"/>
      <c r="AJ14" s="155" t="s">
        <v>1223</v>
      </c>
      <c r="AK14" s="153" t="s">
        <v>1224</v>
      </c>
      <c r="AL14" s="153" t="s">
        <v>1222</v>
      </c>
      <c r="AM14" s="154" t="s">
        <v>1222</v>
      </c>
      <c r="AN14" s="154" t="s">
        <v>1225</v>
      </c>
      <c r="AO14" s="154" t="s">
        <v>1226</v>
      </c>
      <c r="AP14" s="153" t="s">
        <v>1227</v>
      </c>
      <c r="AQ14" s="153">
        <v>100</v>
      </c>
      <c r="AR14" s="156" t="s">
        <v>1228</v>
      </c>
      <c r="AS14" s="157">
        <v>100</v>
      </c>
      <c r="AT14" s="158">
        <v>109038.43</v>
      </c>
      <c r="AU14" s="159">
        <v>79.9999989632975</v>
      </c>
      <c r="AV14" s="160">
        <v>101088.43</v>
      </c>
      <c r="AW14" s="60">
        <v>101088.43</v>
      </c>
      <c r="AX14" s="60">
        <v>101088.43</v>
      </c>
      <c r="AY14" s="60">
        <v>101088.43</v>
      </c>
      <c r="AZ14" s="60">
        <v>101088.43</v>
      </c>
      <c r="BA14" s="60"/>
      <c r="BB14" s="60">
        <v>99543.679999999993</v>
      </c>
      <c r="BC14" s="60">
        <v>99543.679999999993</v>
      </c>
      <c r="BD14" s="60">
        <v>99543.679999999993</v>
      </c>
      <c r="BE14" s="60">
        <v>107543.67999999999</v>
      </c>
      <c r="BF14" s="60">
        <v>86034.942885091979</v>
      </c>
      <c r="BG14" s="60">
        <v>8000</v>
      </c>
      <c r="BH14" s="60">
        <v>107543.67999999999</v>
      </c>
      <c r="BI14" s="60">
        <v>86034.942885091979</v>
      </c>
      <c r="BJ14" s="60">
        <v>0</v>
      </c>
      <c r="BK14" s="60">
        <v>107543.67999999999</v>
      </c>
      <c r="BL14" s="60">
        <v>86034.942885091979</v>
      </c>
      <c r="BM14" s="60">
        <v>0</v>
      </c>
      <c r="BN14" s="60">
        <v>107543.67999999999</v>
      </c>
      <c r="BO14" s="160">
        <v>86034.942885091979</v>
      </c>
      <c r="BP14" s="161">
        <v>0</v>
      </c>
      <c r="BQ14" s="155"/>
      <c r="BR14" s="163"/>
      <c r="BS14" s="160">
        <v>0</v>
      </c>
    </row>
    <row r="15" spans="1:71" s="49" customFormat="1" ht="51" outlineLevel="2" x14ac:dyDescent="0.25">
      <c r="A15" s="56">
        <v>10</v>
      </c>
      <c r="B15" s="56">
        <v>5</v>
      </c>
      <c r="C15" s="56" t="s">
        <v>222</v>
      </c>
      <c r="D15" s="62" t="s">
        <v>56</v>
      </c>
      <c r="E15" s="62">
        <v>5000948</v>
      </c>
      <c r="F15" s="62" t="s">
        <v>233</v>
      </c>
      <c r="G15" s="62">
        <v>0</v>
      </c>
      <c r="H15" s="62" t="s">
        <v>1222</v>
      </c>
      <c r="I15" s="62" t="s">
        <v>1232</v>
      </c>
      <c r="J15" s="57">
        <v>20</v>
      </c>
      <c r="K15" s="150">
        <v>3211407.49</v>
      </c>
      <c r="L15" s="58">
        <v>3211407.49</v>
      </c>
      <c r="M15" s="58">
        <v>2678008.65</v>
      </c>
      <c r="N15" s="58">
        <v>2678008.65</v>
      </c>
      <c r="O15" s="59" t="s">
        <v>58</v>
      </c>
      <c r="P15" s="151">
        <f t="shared" si="4"/>
        <v>3211407.49</v>
      </c>
      <c r="Q15" s="60"/>
      <c r="R15" s="60"/>
      <c r="S15" s="60"/>
      <c r="T15" s="60"/>
      <c r="U15" s="60">
        <v>3211407.49</v>
      </c>
      <c r="V15" s="60"/>
      <c r="W15" s="60"/>
      <c r="X15" s="60"/>
      <c r="Y15" s="60"/>
      <c r="Z15" s="39"/>
      <c r="AA15" s="152">
        <v>1296</v>
      </c>
      <c r="AB15" s="153" t="s">
        <v>222</v>
      </c>
      <c r="AC15" s="68" t="s">
        <v>226</v>
      </c>
      <c r="AD15" s="154">
        <v>1</v>
      </c>
      <c r="AE15" s="153">
        <v>5000948</v>
      </c>
      <c r="AF15" s="62" t="s">
        <v>233</v>
      </c>
      <c r="AG15" s="154">
        <v>2</v>
      </c>
      <c r="AH15" s="154">
        <v>0</v>
      </c>
      <c r="AI15" s="155"/>
      <c r="AJ15" s="155" t="s">
        <v>1223</v>
      </c>
      <c r="AK15" s="153" t="s">
        <v>1224</v>
      </c>
      <c r="AL15" s="153" t="s">
        <v>1222</v>
      </c>
      <c r="AM15" s="154" t="s">
        <v>1232</v>
      </c>
      <c r="AN15" s="154" t="s">
        <v>1225</v>
      </c>
      <c r="AO15" s="154" t="s">
        <v>1226</v>
      </c>
      <c r="AP15" s="153" t="s">
        <v>1227</v>
      </c>
      <c r="AQ15" s="153">
        <v>100</v>
      </c>
      <c r="AR15" s="156" t="s">
        <v>1228</v>
      </c>
      <c r="AS15" s="157">
        <v>100</v>
      </c>
      <c r="AT15" s="158">
        <v>3211407.49</v>
      </c>
      <c r="AU15" s="159">
        <v>79.9999989632975</v>
      </c>
      <c r="AV15" s="160">
        <v>3211407.49</v>
      </c>
      <c r="AW15" s="60">
        <v>3211407.49</v>
      </c>
      <c r="AX15" s="60">
        <v>3211407.49</v>
      </c>
      <c r="AY15" s="60">
        <v>3211407.49</v>
      </c>
      <c r="AZ15" s="60">
        <v>3211407.49</v>
      </c>
      <c r="BA15" s="60"/>
      <c r="BB15" s="60">
        <v>2678008.65</v>
      </c>
      <c r="BC15" s="60">
        <v>2678008.65</v>
      </c>
      <c r="BD15" s="60">
        <v>2678008.65</v>
      </c>
      <c r="BE15" s="60">
        <v>2678008.65</v>
      </c>
      <c r="BF15" s="60">
        <v>2142406.8922370174</v>
      </c>
      <c r="BG15" s="60">
        <v>0</v>
      </c>
      <c r="BH15" s="60">
        <v>2678008.65</v>
      </c>
      <c r="BI15" s="60">
        <v>2142406.8922370174</v>
      </c>
      <c r="BJ15" s="60">
        <v>0</v>
      </c>
      <c r="BK15" s="60">
        <v>2678008.65</v>
      </c>
      <c r="BL15" s="60">
        <v>2142406.8922370174</v>
      </c>
      <c r="BM15" s="60">
        <v>0</v>
      </c>
      <c r="BN15" s="60">
        <v>2678008.65</v>
      </c>
      <c r="BO15" s="160">
        <v>2142406.8922370174</v>
      </c>
      <c r="BP15" s="161">
        <v>0</v>
      </c>
      <c r="BQ15" s="155"/>
      <c r="BR15" s="163"/>
      <c r="BS15" s="160">
        <v>0</v>
      </c>
    </row>
    <row r="16" spans="1:71" s="49" customFormat="1" ht="42.75" customHeight="1" outlineLevel="2" x14ac:dyDescent="0.25">
      <c r="A16" s="56">
        <v>11</v>
      </c>
      <c r="B16" s="56">
        <v>5</v>
      </c>
      <c r="C16" s="56" t="s">
        <v>222</v>
      </c>
      <c r="D16" s="62" t="s">
        <v>123</v>
      </c>
      <c r="E16" s="62">
        <v>5001000</v>
      </c>
      <c r="F16" s="62" t="s">
        <v>234</v>
      </c>
      <c r="G16" s="62">
        <v>1</v>
      </c>
      <c r="H16" s="62" t="s">
        <v>1222</v>
      </c>
      <c r="I16" s="62" t="s">
        <v>1222</v>
      </c>
      <c r="J16" s="57">
        <v>20</v>
      </c>
      <c r="K16" s="150">
        <v>378789.89</v>
      </c>
      <c r="L16" s="58">
        <v>348789.89</v>
      </c>
      <c r="M16" s="58">
        <v>42726.74</v>
      </c>
      <c r="N16" s="58">
        <v>192726.74</v>
      </c>
      <c r="O16" s="59" t="s">
        <v>58</v>
      </c>
      <c r="P16" s="151">
        <f t="shared" si="4"/>
        <v>378789.89</v>
      </c>
      <c r="Q16" s="60"/>
      <c r="R16" s="60"/>
      <c r="S16" s="60">
        <v>348789.89</v>
      </c>
      <c r="T16" s="60"/>
      <c r="U16" s="60"/>
      <c r="V16" s="60"/>
      <c r="W16" s="60"/>
      <c r="X16" s="60"/>
      <c r="Y16" s="60">
        <v>30000</v>
      </c>
      <c r="Z16" s="39" t="s">
        <v>1233</v>
      </c>
      <c r="AA16" s="152">
        <v>1412</v>
      </c>
      <c r="AB16" s="153" t="s">
        <v>222</v>
      </c>
      <c r="AC16" s="68" t="s">
        <v>56</v>
      </c>
      <c r="AD16" s="154">
        <v>1</v>
      </c>
      <c r="AE16" s="153">
        <v>5001000</v>
      </c>
      <c r="AF16" s="62" t="s">
        <v>234</v>
      </c>
      <c r="AG16" s="154">
        <v>2</v>
      </c>
      <c r="AH16" s="154">
        <v>1</v>
      </c>
      <c r="AI16" s="155"/>
      <c r="AJ16" s="155" t="s">
        <v>1223</v>
      </c>
      <c r="AK16" s="153" t="s">
        <v>1224</v>
      </c>
      <c r="AL16" s="153" t="s">
        <v>1222</v>
      </c>
      <c r="AM16" s="154" t="s">
        <v>1222</v>
      </c>
      <c r="AN16" s="154" t="s">
        <v>1225</v>
      </c>
      <c r="AO16" s="154" t="s">
        <v>1226</v>
      </c>
      <c r="AP16" s="153" t="s">
        <v>1227</v>
      </c>
      <c r="AQ16" s="153">
        <v>100</v>
      </c>
      <c r="AR16" s="156" t="s">
        <v>1228</v>
      </c>
      <c r="AS16" s="157">
        <v>100</v>
      </c>
      <c r="AT16" s="158">
        <v>378789.89</v>
      </c>
      <c r="AU16" s="159">
        <v>79.9999989632975</v>
      </c>
      <c r="AV16" s="160">
        <v>348789.89</v>
      </c>
      <c r="AW16" s="60">
        <v>348789.89</v>
      </c>
      <c r="AX16" s="60">
        <v>348789.89</v>
      </c>
      <c r="AY16" s="60">
        <v>378789.89</v>
      </c>
      <c r="AZ16" s="60">
        <v>378789.89</v>
      </c>
      <c r="BA16" s="60">
        <v>44165</v>
      </c>
      <c r="BB16" s="60">
        <v>0</v>
      </c>
      <c r="BC16" s="60">
        <v>42726.74</v>
      </c>
      <c r="BD16" s="60">
        <v>50000</v>
      </c>
      <c r="BE16" s="60">
        <v>192726.74</v>
      </c>
      <c r="BF16" s="60">
        <v>154181.39000199706</v>
      </c>
      <c r="BG16" s="60">
        <v>192726.74</v>
      </c>
      <c r="BH16" s="60">
        <v>378789.85</v>
      </c>
      <c r="BI16" s="60">
        <v>303031.87607307616</v>
      </c>
      <c r="BJ16" s="60">
        <v>186063.11</v>
      </c>
      <c r="BK16" s="60">
        <v>378789.85</v>
      </c>
      <c r="BL16" s="60">
        <v>303031.87607307616</v>
      </c>
      <c r="BM16" s="60">
        <v>0</v>
      </c>
      <c r="BN16" s="60">
        <v>378789.85</v>
      </c>
      <c r="BO16" s="160">
        <v>303031.87607307616</v>
      </c>
      <c r="BP16" s="161">
        <v>0</v>
      </c>
      <c r="BQ16" s="155"/>
      <c r="BR16" s="163"/>
      <c r="BS16" s="160">
        <v>0</v>
      </c>
    </row>
    <row r="17" spans="1:71" s="49" customFormat="1" ht="42.75" customHeight="1" outlineLevel="2" x14ac:dyDescent="0.25">
      <c r="A17" s="56">
        <v>12</v>
      </c>
      <c r="B17" s="56">
        <v>5</v>
      </c>
      <c r="C17" s="56" t="s">
        <v>222</v>
      </c>
      <c r="D17" s="62" t="s">
        <v>170</v>
      </c>
      <c r="E17" s="62">
        <v>5001068</v>
      </c>
      <c r="F17" s="62" t="s">
        <v>235</v>
      </c>
      <c r="G17" s="62">
        <v>1</v>
      </c>
      <c r="H17" s="62" t="s">
        <v>1222</v>
      </c>
      <c r="I17" s="62" t="s">
        <v>1222</v>
      </c>
      <c r="J17" s="57">
        <v>20</v>
      </c>
      <c r="K17" s="150">
        <v>110069.87</v>
      </c>
      <c r="L17" s="58">
        <v>110069.87</v>
      </c>
      <c r="M17" s="58">
        <v>67740.03</v>
      </c>
      <c r="N17" s="58">
        <v>110069.87</v>
      </c>
      <c r="O17" s="59" t="s">
        <v>58</v>
      </c>
      <c r="P17" s="151">
        <f t="shared" si="4"/>
        <v>144077.46</v>
      </c>
      <c r="Q17" s="60"/>
      <c r="R17" s="60"/>
      <c r="S17" s="60"/>
      <c r="T17" s="60"/>
      <c r="U17" s="60">
        <v>144077.46</v>
      </c>
      <c r="V17" s="60"/>
      <c r="W17" s="60"/>
      <c r="X17" s="60"/>
      <c r="Y17" s="60"/>
      <c r="Z17" s="39"/>
      <c r="AA17" s="152">
        <v>1296</v>
      </c>
      <c r="AB17" s="153" t="s">
        <v>222</v>
      </c>
      <c r="AC17" s="68" t="s">
        <v>123</v>
      </c>
      <c r="AD17" s="154">
        <v>1</v>
      </c>
      <c r="AE17" s="153">
        <v>5001068</v>
      </c>
      <c r="AF17" s="62" t="s">
        <v>235</v>
      </c>
      <c r="AG17" s="154">
        <v>2</v>
      </c>
      <c r="AH17" s="154">
        <v>1</v>
      </c>
      <c r="AI17" s="155"/>
      <c r="AJ17" s="155" t="s">
        <v>1223</v>
      </c>
      <c r="AK17" s="153" t="s">
        <v>1224</v>
      </c>
      <c r="AL17" s="153" t="s">
        <v>1222</v>
      </c>
      <c r="AM17" s="154" t="s">
        <v>1222</v>
      </c>
      <c r="AN17" s="154" t="s">
        <v>1225</v>
      </c>
      <c r="AO17" s="154" t="s">
        <v>1226</v>
      </c>
      <c r="AP17" s="153" t="s">
        <v>1227</v>
      </c>
      <c r="AQ17" s="153">
        <v>100</v>
      </c>
      <c r="AR17" s="156" t="s">
        <v>1228</v>
      </c>
      <c r="AS17" s="157">
        <v>100</v>
      </c>
      <c r="AT17" s="158">
        <v>110069.87</v>
      </c>
      <c r="AU17" s="159">
        <v>79.9999989632975</v>
      </c>
      <c r="AV17" s="160">
        <v>110069.87</v>
      </c>
      <c r="AW17" s="60">
        <v>110069.87</v>
      </c>
      <c r="AX17" s="60">
        <v>110069.87</v>
      </c>
      <c r="AY17" s="60">
        <v>110069.87</v>
      </c>
      <c r="AZ17" s="60">
        <v>110069.87</v>
      </c>
      <c r="BA17" s="60"/>
      <c r="BB17" s="60">
        <v>67740.03</v>
      </c>
      <c r="BC17" s="60">
        <v>67740.03</v>
      </c>
      <c r="BD17" s="60">
        <v>110069.87</v>
      </c>
      <c r="BE17" s="60">
        <v>110069.87</v>
      </c>
      <c r="BF17" s="60">
        <v>88055.894858902902</v>
      </c>
      <c r="BG17" s="60">
        <v>42329.84</v>
      </c>
      <c r="BH17" s="60">
        <v>110069.87</v>
      </c>
      <c r="BI17" s="60">
        <v>88055.894858902902</v>
      </c>
      <c r="BJ17" s="60">
        <v>0</v>
      </c>
      <c r="BK17" s="60">
        <v>110069.87</v>
      </c>
      <c r="BL17" s="60">
        <v>88055.894858902902</v>
      </c>
      <c r="BM17" s="60">
        <v>0</v>
      </c>
      <c r="BN17" s="60">
        <v>110069.87</v>
      </c>
      <c r="BO17" s="160">
        <v>88055.894858902902</v>
      </c>
      <c r="BP17" s="161">
        <v>0</v>
      </c>
      <c r="BQ17" s="155"/>
      <c r="BR17" s="163"/>
      <c r="BS17" s="160">
        <v>0</v>
      </c>
    </row>
    <row r="18" spans="1:71" s="49" customFormat="1" ht="39.75" customHeight="1" outlineLevel="2" x14ac:dyDescent="0.25">
      <c r="A18" s="56">
        <v>13</v>
      </c>
      <c r="B18" s="56">
        <v>5</v>
      </c>
      <c r="C18" s="56" t="s">
        <v>222</v>
      </c>
      <c r="D18" s="62" t="s">
        <v>236</v>
      </c>
      <c r="E18" s="62">
        <v>5001206</v>
      </c>
      <c r="F18" s="62" t="s">
        <v>237</v>
      </c>
      <c r="G18" s="62">
        <v>1</v>
      </c>
      <c r="H18" s="62" t="s">
        <v>1222</v>
      </c>
      <c r="I18" s="62" t="s">
        <v>1222</v>
      </c>
      <c r="J18" s="57">
        <v>20</v>
      </c>
      <c r="K18" s="150">
        <v>1267384.5900000001</v>
      </c>
      <c r="L18" s="58">
        <v>1251527.92</v>
      </c>
      <c r="M18" s="58">
        <v>225751.47</v>
      </c>
      <c r="N18" s="58">
        <v>725751.47</v>
      </c>
      <c r="O18" s="59" t="s">
        <v>58</v>
      </c>
      <c r="P18" s="151">
        <f t="shared" si="4"/>
        <v>1267384.5899999999</v>
      </c>
      <c r="Q18" s="60">
        <v>1251527.92</v>
      </c>
      <c r="R18" s="60"/>
      <c r="S18" s="60"/>
      <c r="T18" s="60"/>
      <c r="U18" s="60"/>
      <c r="V18" s="60"/>
      <c r="W18" s="60"/>
      <c r="X18" s="60"/>
      <c r="Y18" s="60">
        <v>15856.67</v>
      </c>
      <c r="Z18" s="39"/>
      <c r="AA18" s="152">
        <v>1296</v>
      </c>
      <c r="AB18" s="153" t="s">
        <v>222</v>
      </c>
      <c r="AC18" s="68" t="s">
        <v>170</v>
      </c>
      <c r="AD18" s="154">
        <v>1</v>
      </c>
      <c r="AE18" s="153">
        <v>5001206</v>
      </c>
      <c r="AF18" s="62" t="s">
        <v>237</v>
      </c>
      <c r="AG18" s="154">
        <v>2</v>
      </c>
      <c r="AH18" s="154">
        <v>1</v>
      </c>
      <c r="AI18" s="155"/>
      <c r="AJ18" s="155" t="s">
        <v>1223</v>
      </c>
      <c r="AK18" s="153" t="s">
        <v>1224</v>
      </c>
      <c r="AL18" s="153" t="s">
        <v>1222</v>
      </c>
      <c r="AM18" s="154" t="s">
        <v>1222</v>
      </c>
      <c r="AN18" s="154" t="s">
        <v>1225</v>
      </c>
      <c r="AO18" s="154" t="s">
        <v>1226</v>
      </c>
      <c r="AP18" s="153" t="s">
        <v>1227</v>
      </c>
      <c r="AQ18" s="153">
        <v>100</v>
      </c>
      <c r="AR18" s="156" t="s">
        <v>1228</v>
      </c>
      <c r="AS18" s="157">
        <v>100</v>
      </c>
      <c r="AT18" s="158">
        <v>1267384.5900000001</v>
      </c>
      <c r="AU18" s="159">
        <v>79.9999989632975</v>
      </c>
      <c r="AV18" s="160">
        <v>1251527.92</v>
      </c>
      <c r="AW18" s="60">
        <v>1251527.92</v>
      </c>
      <c r="AX18" s="60">
        <v>1251527.92</v>
      </c>
      <c r="AY18" s="60">
        <v>1267384.5900000001</v>
      </c>
      <c r="AZ18" s="60">
        <v>1267384.5900000001</v>
      </c>
      <c r="BA18" s="60">
        <v>44165</v>
      </c>
      <c r="BB18" s="60">
        <v>225751.47</v>
      </c>
      <c r="BC18" s="60">
        <v>225751.47</v>
      </c>
      <c r="BD18" s="60">
        <v>325751.46999999997</v>
      </c>
      <c r="BE18" s="60">
        <v>725751.47</v>
      </c>
      <c r="BF18" s="60">
        <v>580601.16847611638</v>
      </c>
      <c r="BG18" s="60">
        <v>500000</v>
      </c>
      <c r="BH18" s="60">
        <v>1267384.5900000001</v>
      </c>
      <c r="BI18" s="60">
        <v>1013907.6588609924</v>
      </c>
      <c r="BJ18" s="60">
        <v>541633.12000000011</v>
      </c>
      <c r="BK18" s="60">
        <v>1267384.5900000001</v>
      </c>
      <c r="BL18" s="60">
        <v>1013907.6588609924</v>
      </c>
      <c r="BM18" s="60">
        <v>0</v>
      </c>
      <c r="BN18" s="60">
        <v>1267384.5900000001</v>
      </c>
      <c r="BO18" s="160">
        <v>1013907.6588609924</v>
      </c>
      <c r="BP18" s="161">
        <v>0</v>
      </c>
      <c r="BQ18" s="155"/>
      <c r="BR18" s="163"/>
      <c r="BS18" s="160">
        <v>0</v>
      </c>
    </row>
    <row r="19" spans="1:71" s="49" customFormat="1" ht="39" customHeight="1" outlineLevel="2" x14ac:dyDescent="0.25">
      <c r="A19" s="56">
        <v>14</v>
      </c>
      <c r="B19" s="56">
        <v>5</v>
      </c>
      <c r="C19" s="56" t="s">
        <v>222</v>
      </c>
      <c r="D19" s="62" t="s">
        <v>238</v>
      </c>
      <c r="E19" s="62">
        <v>5001578</v>
      </c>
      <c r="F19" s="62" t="s">
        <v>239</v>
      </c>
      <c r="G19" s="62">
        <v>1</v>
      </c>
      <c r="H19" s="62" t="s">
        <v>1222</v>
      </c>
      <c r="I19" s="62" t="s">
        <v>1222</v>
      </c>
      <c r="J19" s="57">
        <v>20</v>
      </c>
      <c r="K19" s="150">
        <v>258814.48</v>
      </c>
      <c r="L19" s="58">
        <v>258814.48</v>
      </c>
      <c r="M19" s="58">
        <v>200960.76</v>
      </c>
      <c r="N19" s="58">
        <v>200960.76</v>
      </c>
      <c r="O19" s="59" t="s">
        <v>58</v>
      </c>
      <c r="P19" s="151">
        <f t="shared" si="4"/>
        <v>278295.84000000003</v>
      </c>
      <c r="Q19" s="60"/>
      <c r="R19" s="60"/>
      <c r="S19" s="60"/>
      <c r="T19" s="60"/>
      <c r="U19" s="60">
        <v>278295.84000000003</v>
      </c>
      <c r="V19" s="60"/>
      <c r="W19" s="60"/>
      <c r="X19" s="60"/>
      <c r="Y19" s="60"/>
      <c r="Z19" s="39" t="s">
        <v>1229</v>
      </c>
      <c r="AA19" s="152">
        <v>1296</v>
      </c>
      <c r="AB19" s="153" t="s">
        <v>222</v>
      </c>
      <c r="AC19" s="68" t="s">
        <v>236</v>
      </c>
      <c r="AD19" s="154">
        <v>1</v>
      </c>
      <c r="AE19" s="153">
        <v>5001578</v>
      </c>
      <c r="AF19" s="62" t="s">
        <v>239</v>
      </c>
      <c r="AG19" s="154">
        <v>2</v>
      </c>
      <c r="AH19" s="154">
        <v>1</v>
      </c>
      <c r="AI19" s="155"/>
      <c r="AJ19" s="155" t="s">
        <v>1223</v>
      </c>
      <c r="AK19" s="153" t="s">
        <v>1224</v>
      </c>
      <c r="AL19" s="153" t="s">
        <v>1222</v>
      </c>
      <c r="AM19" s="154" t="s">
        <v>1222</v>
      </c>
      <c r="AN19" s="154" t="s">
        <v>1225</v>
      </c>
      <c r="AO19" s="154" t="s">
        <v>1226</v>
      </c>
      <c r="AP19" s="153" t="s">
        <v>1227</v>
      </c>
      <c r="AQ19" s="153">
        <v>100</v>
      </c>
      <c r="AR19" s="156" t="s">
        <v>1228</v>
      </c>
      <c r="AS19" s="157">
        <v>100</v>
      </c>
      <c r="AT19" s="158">
        <v>258814.48</v>
      </c>
      <c r="AU19" s="159">
        <v>79.9999989632975</v>
      </c>
      <c r="AV19" s="160">
        <v>258814.48</v>
      </c>
      <c r="AW19" s="60">
        <v>258814.48</v>
      </c>
      <c r="AX19" s="60">
        <v>258814.48</v>
      </c>
      <c r="AY19" s="60">
        <v>258814.48</v>
      </c>
      <c r="AZ19" s="60">
        <v>258814.48</v>
      </c>
      <c r="BA19" s="60"/>
      <c r="BB19" s="60">
        <v>200960.76</v>
      </c>
      <c r="BC19" s="60">
        <v>200960.76</v>
      </c>
      <c r="BD19" s="60">
        <v>230960.76</v>
      </c>
      <c r="BE19" s="60">
        <v>200960.76</v>
      </c>
      <c r="BF19" s="60">
        <v>160768.60591663478</v>
      </c>
      <c r="BG19" s="60">
        <v>0</v>
      </c>
      <c r="BH19" s="60">
        <v>200960.76</v>
      </c>
      <c r="BI19" s="60">
        <v>160768.60591663478</v>
      </c>
      <c r="BJ19" s="60">
        <v>0</v>
      </c>
      <c r="BK19" s="60">
        <v>200960.76</v>
      </c>
      <c r="BL19" s="60">
        <v>160768.60591663478</v>
      </c>
      <c r="BM19" s="60">
        <v>0</v>
      </c>
      <c r="BN19" s="60">
        <v>200960.76</v>
      </c>
      <c r="BO19" s="160">
        <v>160768.60591663478</v>
      </c>
      <c r="BP19" s="161">
        <v>0</v>
      </c>
      <c r="BQ19" s="155"/>
      <c r="BR19" s="163"/>
      <c r="BS19" s="160">
        <v>0</v>
      </c>
    </row>
    <row r="20" spans="1:71" s="49" customFormat="1" ht="51" outlineLevel="2" x14ac:dyDescent="0.25">
      <c r="A20" s="56">
        <v>15</v>
      </c>
      <c r="B20" s="56">
        <v>5</v>
      </c>
      <c r="C20" s="56" t="s">
        <v>222</v>
      </c>
      <c r="D20" s="62" t="s">
        <v>238</v>
      </c>
      <c r="E20" s="62">
        <v>5002314</v>
      </c>
      <c r="F20" s="62" t="s">
        <v>240</v>
      </c>
      <c r="G20" s="62">
        <v>0</v>
      </c>
      <c r="H20" s="62" t="s">
        <v>1222</v>
      </c>
      <c r="I20" s="62" t="s">
        <v>1222</v>
      </c>
      <c r="J20" s="57">
        <v>20</v>
      </c>
      <c r="K20" s="150">
        <v>228175.39</v>
      </c>
      <c r="L20" s="58">
        <v>228175.39</v>
      </c>
      <c r="M20" s="58">
        <v>193951.7</v>
      </c>
      <c r="N20" s="58">
        <v>193951.7</v>
      </c>
      <c r="O20" s="59" t="s">
        <v>58</v>
      </c>
      <c r="P20" s="151">
        <f t="shared" si="4"/>
        <v>228175.39</v>
      </c>
      <c r="Q20" s="60"/>
      <c r="R20" s="60"/>
      <c r="S20" s="60">
        <v>228175.39</v>
      </c>
      <c r="T20" s="60"/>
      <c r="U20" s="60"/>
      <c r="V20" s="60"/>
      <c r="W20" s="60"/>
      <c r="X20" s="60"/>
      <c r="Y20" s="60"/>
      <c r="Z20" s="39"/>
      <c r="AA20" s="152">
        <v>1296</v>
      </c>
      <c r="AB20" s="153" t="s">
        <v>222</v>
      </c>
      <c r="AC20" s="68" t="s">
        <v>238</v>
      </c>
      <c r="AD20" s="154">
        <v>1</v>
      </c>
      <c r="AE20" s="153">
        <v>5002314</v>
      </c>
      <c r="AF20" s="62" t="s">
        <v>240</v>
      </c>
      <c r="AG20" s="154">
        <v>2</v>
      </c>
      <c r="AH20" s="154">
        <v>0</v>
      </c>
      <c r="AI20" s="155"/>
      <c r="AJ20" s="155" t="s">
        <v>1223</v>
      </c>
      <c r="AK20" s="153" t="s">
        <v>1224</v>
      </c>
      <c r="AL20" s="153" t="s">
        <v>1222</v>
      </c>
      <c r="AM20" s="154" t="s">
        <v>1222</v>
      </c>
      <c r="AN20" s="154" t="s">
        <v>1225</v>
      </c>
      <c r="AO20" s="154" t="s">
        <v>1226</v>
      </c>
      <c r="AP20" s="153" t="s">
        <v>1227</v>
      </c>
      <c r="AQ20" s="153">
        <v>100</v>
      </c>
      <c r="AR20" s="156" t="s">
        <v>1228</v>
      </c>
      <c r="AS20" s="157">
        <v>100</v>
      </c>
      <c r="AT20" s="158">
        <v>228175.39</v>
      </c>
      <c r="AU20" s="159">
        <v>79.9999989632975</v>
      </c>
      <c r="AV20" s="160">
        <v>228175.39</v>
      </c>
      <c r="AW20" s="60">
        <v>228175.39</v>
      </c>
      <c r="AX20" s="60">
        <v>228175.39</v>
      </c>
      <c r="AY20" s="60">
        <v>228175.39</v>
      </c>
      <c r="AZ20" s="60">
        <v>228175.39</v>
      </c>
      <c r="BA20" s="60"/>
      <c r="BB20" s="60">
        <v>193951.7</v>
      </c>
      <c r="BC20" s="60">
        <v>193951.7</v>
      </c>
      <c r="BD20" s="60">
        <v>193951.7</v>
      </c>
      <c r="BE20" s="60">
        <v>193951.7</v>
      </c>
      <c r="BF20" s="60">
        <v>155161.35798929789</v>
      </c>
      <c r="BG20" s="60">
        <v>0</v>
      </c>
      <c r="BH20" s="60">
        <v>193951.7</v>
      </c>
      <c r="BI20" s="60">
        <v>155161.35798929789</v>
      </c>
      <c r="BJ20" s="60">
        <v>0</v>
      </c>
      <c r="BK20" s="60">
        <v>193951.7</v>
      </c>
      <c r="BL20" s="60">
        <v>155161.35798929789</v>
      </c>
      <c r="BM20" s="60">
        <v>0</v>
      </c>
      <c r="BN20" s="60">
        <v>193951.7</v>
      </c>
      <c r="BO20" s="160">
        <v>155161.35798929789</v>
      </c>
      <c r="BP20" s="161">
        <v>0</v>
      </c>
      <c r="BQ20" s="155"/>
      <c r="BR20" s="163"/>
      <c r="BS20" s="160">
        <v>0</v>
      </c>
    </row>
    <row r="21" spans="1:71" s="49" customFormat="1" ht="51" outlineLevel="2" x14ac:dyDescent="0.25">
      <c r="A21" s="56">
        <v>16</v>
      </c>
      <c r="B21" s="56">
        <v>5</v>
      </c>
      <c r="C21" s="56" t="s">
        <v>222</v>
      </c>
      <c r="D21" s="62" t="s">
        <v>241</v>
      </c>
      <c r="E21" s="62">
        <v>5002553</v>
      </c>
      <c r="F21" s="62" t="s">
        <v>242</v>
      </c>
      <c r="G21" s="62">
        <v>1</v>
      </c>
      <c r="H21" s="62" t="s">
        <v>1222</v>
      </c>
      <c r="I21" s="62" t="s">
        <v>1222</v>
      </c>
      <c r="J21" s="57">
        <v>20</v>
      </c>
      <c r="K21" s="150">
        <v>416412.83</v>
      </c>
      <c r="L21" s="58">
        <v>416412.83</v>
      </c>
      <c r="M21" s="58">
        <v>356284.4</v>
      </c>
      <c r="N21" s="58">
        <v>416412.83</v>
      </c>
      <c r="O21" s="59" t="s">
        <v>58</v>
      </c>
      <c r="P21" s="151">
        <f t="shared" si="4"/>
        <v>480003.98</v>
      </c>
      <c r="Q21" s="60"/>
      <c r="R21" s="60"/>
      <c r="S21" s="60"/>
      <c r="T21" s="60"/>
      <c r="U21" s="60">
        <v>480003.98</v>
      </c>
      <c r="V21" s="60"/>
      <c r="W21" s="60"/>
      <c r="X21" s="60"/>
      <c r="Y21" s="60"/>
      <c r="Z21" s="39"/>
      <c r="AA21" s="152">
        <v>1296</v>
      </c>
      <c r="AB21" s="153" t="s">
        <v>222</v>
      </c>
      <c r="AC21" s="68" t="s">
        <v>238</v>
      </c>
      <c r="AD21" s="154">
        <v>1</v>
      </c>
      <c r="AE21" s="153">
        <v>5002553</v>
      </c>
      <c r="AF21" s="62" t="s">
        <v>242</v>
      </c>
      <c r="AG21" s="154">
        <v>2</v>
      </c>
      <c r="AH21" s="154">
        <v>1</v>
      </c>
      <c r="AI21" s="155"/>
      <c r="AJ21" s="155" t="s">
        <v>1223</v>
      </c>
      <c r="AK21" s="153" t="s">
        <v>1224</v>
      </c>
      <c r="AL21" s="153" t="s">
        <v>1222</v>
      </c>
      <c r="AM21" s="154" t="s">
        <v>1222</v>
      </c>
      <c r="AN21" s="154" t="s">
        <v>1225</v>
      </c>
      <c r="AO21" s="154" t="s">
        <v>1226</v>
      </c>
      <c r="AP21" s="153" t="s">
        <v>1227</v>
      </c>
      <c r="AQ21" s="153">
        <v>100</v>
      </c>
      <c r="AR21" s="156" t="s">
        <v>1228</v>
      </c>
      <c r="AS21" s="157">
        <v>100</v>
      </c>
      <c r="AT21" s="158">
        <v>416412.83</v>
      </c>
      <c r="AU21" s="159">
        <v>79.9999989632975</v>
      </c>
      <c r="AV21" s="160">
        <v>416412.83</v>
      </c>
      <c r="AW21" s="60">
        <v>416412.83</v>
      </c>
      <c r="AX21" s="60">
        <v>416412.83</v>
      </c>
      <c r="AY21" s="60">
        <v>416412.83</v>
      </c>
      <c r="AZ21" s="60">
        <v>416412.83</v>
      </c>
      <c r="BA21" s="60"/>
      <c r="BB21" s="60">
        <v>308868.96999999997</v>
      </c>
      <c r="BC21" s="60">
        <v>356284.4</v>
      </c>
      <c r="BD21" s="60">
        <v>338868.97</v>
      </c>
      <c r="BE21" s="60">
        <v>416412.83</v>
      </c>
      <c r="BF21" s="60">
        <v>333130.25968303782</v>
      </c>
      <c r="BG21" s="60">
        <v>107543.86000000004</v>
      </c>
      <c r="BH21" s="60">
        <v>416412.83</v>
      </c>
      <c r="BI21" s="60">
        <v>333130.25968303782</v>
      </c>
      <c r="BJ21" s="60">
        <v>0</v>
      </c>
      <c r="BK21" s="60">
        <v>416412.83</v>
      </c>
      <c r="BL21" s="60">
        <v>333130.25968303782</v>
      </c>
      <c r="BM21" s="60">
        <v>0</v>
      </c>
      <c r="BN21" s="60">
        <v>416412.83</v>
      </c>
      <c r="BO21" s="160">
        <v>333130.25968303782</v>
      </c>
      <c r="BP21" s="161">
        <v>0</v>
      </c>
      <c r="BQ21" s="155"/>
      <c r="BR21" s="163"/>
      <c r="BS21" s="160">
        <v>0</v>
      </c>
    </row>
    <row r="22" spans="1:71" s="49" customFormat="1" ht="107.25" customHeight="1" outlineLevel="2" x14ac:dyDescent="0.25">
      <c r="A22" s="56">
        <v>17</v>
      </c>
      <c r="B22" s="56">
        <v>5</v>
      </c>
      <c r="C22" s="56" t="s">
        <v>222</v>
      </c>
      <c r="D22" s="62" t="s">
        <v>241</v>
      </c>
      <c r="E22" s="62">
        <v>5002656</v>
      </c>
      <c r="F22" s="62" t="s">
        <v>243</v>
      </c>
      <c r="G22" s="62">
        <v>1</v>
      </c>
      <c r="H22" s="62" t="s">
        <v>1222</v>
      </c>
      <c r="I22" s="62" t="s">
        <v>1222</v>
      </c>
      <c r="J22" s="57">
        <v>20</v>
      </c>
      <c r="K22" s="150">
        <v>1488666</v>
      </c>
      <c r="L22" s="58">
        <v>1447132</v>
      </c>
      <c r="M22" s="58">
        <v>1157828</v>
      </c>
      <c r="N22" s="58">
        <v>1447132</v>
      </c>
      <c r="O22" s="59" t="s">
        <v>58</v>
      </c>
      <c r="P22" s="151">
        <f t="shared" si="4"/>
        <v>1488666</v>
      </c>
      <c r="Q22" s="60"/>
      <c r="R22" s="60"/>
      <c r="S22" s="60"/>
      <c r="T22" s="60"/>
      <c r="U22" s="60"/>
      <c r="V22" s="60">
        <v>1488666</v>
      </c>
      <c r="W22" s="60"/>
      <c r="X22" s="60"/>
      <c r="Y22" s="60"/>
      <c r="Z22" s="39"/>
      <c r="AA22" s="152">
        <v>1296</v>
      </c>
      <c r="AB22" s="153" t="s">
        <v>222</v>
      </c>
      <c r="AC22" s="68" t="s">
        <v>241</v>
      </c>
      <c r="AD22" s="154">
        <v>1</v>
      </c>
      <c r="AE22" s="153">
        <v>5002656</v>
      </c>
      <c r="AF22" s="62" t="s">
        <v>243</v>
      </c>
      <c r="AG22" s="154">
        <v>2</v>
      </c>
      <c r="AH22" s="154">
        <v>1</v>
      </c>
      <c r="AI22" s="155"/>
      <c r="AJ22" s="155" t="s">
        <v>1223</v>
      </c>
      <c r="AK22" s="153" t="s">
        <v>1224</v>
      </c>
      <c r="AL22" s="153" t="s">
        <v>1222</v>
      </c>
      <c r="AM22" s="154" t="s">
        <v>1222</v>
      </c>
      <c r="AN22" s="154" t="s">
        <v>1225</v>
      </c>
      <c r="AO22" s="154" t="s">
        <v>1226</v>
      </c>
      <c r="AP22" s="153" t="s">
        <v>1227</v>
      </c>
      <c r="AQ22" s="153">
        <v>100</v>
      </c>
      <c r="AR22" s="156" t="s">
        <v>1228</v>
      </c>
      <c r="AS22" s="157">
        <v>100</v>
      </c>
      <c r="AT22" s="158">
        <v>1488666</v>
      </c>
      <c r="AU22" s="159">
        <v>79.9999989632975</v>
      </c>
      <c r="AV22" s="160">
        <v>1447132</v>
      </c>
      <c r="AW22" s="60">
        <v>1447132</v>
      </c>
      <c r="AX22" s="60">
        <v>1447132</v>
      </c>
      <c r="AY22" s="60">
        <v>1447132</v>
      </c>
      <c r="AZ22" s="60">
        <v>1447132</v>
      </c>
      <c r="BA22" s="60"/>
      <c r="BB22" s="60">
        <v>1157828</v>
      </c>
      <c r="BC22" s="60">
        <v>1157828</v>
      </c>
      <c r="BD22" s="60">
        <v>1157828</v>
      </c>
      <c r="BE22" s="60">
        <v>1447132</v>
      </c>
      <c r="BF22" s="60">
        <v>1157705.5849975464</v>
      </c>
      <c r="BG22" s="60">
        <v>289304</v>
      </c>
      <c r="BH22" s="60">
        <v>1447132</v>
      </c>
      <c r="BI22" s="60">
        <v>1157705.5849975464</v>
      </c>
      <c r="BJ22" s="60">
        <v>0</v>
      </c>
      <c r="BK22" s="60">
        <v>1447132</v>
      </c>
      <c r="BL22" s="60">
        <v>1157705.5849975464</v>
      </c>
      <c r="BM22" s="60">
        <v>0</v>
      </c>
      <c r="BN22" s="60">
        <v>1447132</v>
      </c>
      <c r="BO22" s="160">
        <v>1157705.5849975464</v>
      </c>
      <c r="BP22" s="161">
        <v>0</v>
      </c>
      <c r="BQ22" s="155"/>
      <c r="BR22" s="163"/>
      <c r="BS22" s="160">
        <v>0</v>
      </c>
    </row>
    <row r="23" spans="1:71" s="49" customFormat="1" ht="76.5" outlineLevel="2" x14ac:dyDescent="0.25">
      <c r="A23" s="56">
        <v>18</v>
      </c>
      <c r="B23" s="56">
        <v>5</v>
      </c>
      <c r="C23" s="56" t="s">
        <v>222</v>
      </c>
      <c r="D23" s="62" t="s">
        <v>56</v>
      </c>
      <c r="E23" s="62">
        <v>5003730</v>
      </c>
      <c r="F23" s="62" t="s">
        <v>244</v>
      </c>
      <c r="G23" s="62">
        <v>1</v>
      </c>
      <c r="H23" s="62" t="s">
        <v>1222</v>
      </c>
      <c r="I23" s="62" t="s">
        <v>1222</v>
      </c>
      <c r="J23" s="57">
        <v>20</v>
      </c>
      <c r="K23" s="150">
        <v>1339645.4399999999</v>
      </c>
      <c r="L23" s="58">
        <v>1339645.4399999999</v>
      </c>
      <c r="M23" s="58">
        <v>1250565.32</v>
      </c>
      <c r="N23" s="58">
        <v>1339645.4399999999</v>
      </c>
      <c r="O23" s="59" t="s">
        <v>58</v>
      </c>
      <c r="P23" s="151">
        <f t="shared" si="4"/>
        <v>1527130.31</v>
      </c>
      <c r="Q23" s="60"/>
      <c r="R23" s="60"/>
      <c r="S23" s="60"/>
      <c r="T23" s="60"/>
      <c r="U23" s="60">
        <v>1527130.31</v>
      </c>
      <c r="V23" s="60"/>
      <c r="W23" s="60"/>
      <c r="X23" s="60"/>
      <c r="Y23" s="60"/>
      <c r="Z23" s="39" t="s">
        <v>1229</v>
      </c>
      <c r="AA23" s="152">
        <v>1296</v>
      </c>
      <c r="AB23" s="153" t="s">
        <v>222</v>
      </c>
      <c r="AC23" s="68" t="s">
        <v>241</v>
      </c>
      <c r="AD23" s="154">
        <v>1</v>
      </c>
      <c r="AE23" s="153">
        <v>5003730</v>
      </c>
      <c r="AF23" s="62" t="s">
        <v>244</v>
      </c>
      <c r="AG23" s="154">
        <v>2</v>
      </c>
      <c r="AH23" s="154">
        <v>1</v>
      </c>
      <c r="AI23" s="155"/>
      <c r="AJ23" s="155" t="s">
        <v>1223</v>
      </c>
      <c r="AK23" s="153" t="s">
        <v>1224</v>
      </c>
      <c r="AL23" s="153" t="s">
        <v>1222</v>
      </c>
      <c r="AM23" s="154" t="s">
        <v>1222</v>
      </c>
      <c r="AN23" s="154" t="s">
        <v>1225</v>
      </c>
      <c r="AO23" s="154" t="s">
        <v>1226</v>
      </c>
      <c r="AP23" s="153" t="s">
        <v>1227</v>
      </c>
      <c r="AQ23" s="153">
        <v>100</v>
      </c>
      <c r="AR23" s="156" t="s">
        <v>1228</v>
      </c>
      <c r="AS23" s="157">
        <v>100</v>
      </c>
      <c r="AT23" s="158">
        <v>1339645.4399999999</v>
      </c>
      <c r="AU23" s="159">
        <v>79.9999989632975</v>
      </c>
      <c r="AV23" s="160">
        <v>1527130.31</v>
      </c>
      <c r="AW23" s="60">
        <v>1339645.4399999999</v>
      </c>
      <c r="AX23" s="60">
        <v>1527130.31</v>
      </c>
      <c r="AY23" s="60">
        <v>1339645.4399999999</v>
      </c>
      <c r="AZ23" s="60">
        <v>1339645.4399999999</v>
      </c>
      <c r="BA23" s="60"/>
      <c r="BB23" s="60">
        <v>1250565.32</v>
      </c>
      <c r="BC23" s="60">
        <v>1250565.32</v>
      </c>
      <c r="BD23" s="60">
        <v>1300565.32</v>
      </c>
      <c r="BE23" s="60">
        <v>1339645.4399999999</v>
      </c>
      <c r="BF23" s="60">
        <v>1071716.3381118623</v>
      </c>
      <c r="BG23" s="60">
        <v>89080.119999999879</v>
      </c>
      <c r="BH23" s="60">
        <v>1339645.4399999999</v>
      </c>
      <c r="BI23" s="60">
        <v>1071716.3381118623</v>
      </c>
      <c r="BJ23" s="60">
        <v>0</v>
      </c>
      <c r="BK23" s="60">
        <v>1339645.4399999999</v>
      </c>
      <c r="BL23" s="60">
        <v>1071716.3381118623</v>
      </c>
      <c r="BM23" s="60">
        <v>0</v>
      </c>
      <c r="BN23" s="60">
        <v>1339645.4399999999</v>
      </c>
      <c r="BO23" s="160">
        <v>1071716.3381118623</v>
      </c>
      <c r="BP23" s="161">
        <v>0</v>
      </c>
      <c r="BQ23" s="155"/>
      <c r="BR23" s="163"/>
      <c r="BS23" s="160">
        <v>0</v>
      </c>
    </row>
    <row r="24" spans="1:71" s="49" customFormat="1" ht="76.5" outlineLevel="2" x14ac:dyDescent="0.25">
      <c r="A24" s="56">
        <v>19</v>
      </c>
      <c r="B24" s="56">
        <v>5</v>
      </c>
      <c r="C24" s="56" t="s">
        <v>222</v>
      </c>
      <c r="D24" s="62" t="s">
        <v>245</v>
      </c>
      <c r="E24" s="62">
        <v>5003850</v>
      </c>
      <c r="F24" s="62" t="s">
        <v>246</v>
      </c>
      <c r="G24" s="62">
        <v>1</v>
      </c>
      <c r="H24" s="62" t="s">
        <v>1222</v>
      </c>
      <c r="I24" s="62" t="s">
        <v>1222</v>
      </c>
      <c r="J24" s="57">
        <v>20</v>
      </c>
      <c r="K24" s="150">
        <v>356923.71</v>
      </c>
      <c r="L24" s="58">
        <v>346923.71</v>
      </c>
      <c r="M24" s="58">
        <v>84412.61</v>
      </c>
      <c r="N24" s="58">
        <v>356923.71</v>
      </c>
      <c r="O24" s="59" t="s">
        <v>58</v>
      </c>
      <c r="P24" s="151">
        <f t="shared" si="4"/>
        <v>356923.71</v>
      </c>
      <c r="Q24" s="60">
        <v>346923.71</v>
      </c>
      <c r="R24" s="60"/>
      <c r="S24" s="60"/>
      <c r="T24" s="60"/>
      <c r="U24" s="60"/>
      <c r="V24" s="60"/>
      <c r="W24" s="60"/>
      <c r="X24" s="60"/>
      <c r="Y24" s="60">
        <v>10000</v>
      </c>
      <c r="Z24" s="39"/>
      <c r="AA24" s="152">
        <v>1296</v>
      </c>
      <c r="AB24" s="153" t="s">
        <v>222</v>
      </c>
      <c r="AC24" s="68" t="s">
        <v>56</v>
      </c>
      <c r="AD24" s="154">
        <v>1</v>
      </c>
      <c r="AE24" s="153">
        <v>5003850</v>
      </c>
      <c r="AF24" s="62" t="s">
        <v>246</v>
      </c>
      <c r="AG24" s="154">
        <v>2</v>
      </c>
      <c r="AH24" s="154">
        <v>1</v>
      </c>
      <c r="AI24" s="155"/>
      <c r="AJ24" s="155" t="s">
        <v>1223</v>
      </c>
      <c r="AK24" s="153" t="s">
        <v>1224</v>
      </c>
      <c r="AL24" s="153" t="s">
        <v>1222</v>
      </c>
      <c r="AM24" s="154" t="s">
        <v>1222</v>
      </c>
      <c r="AN24" s="154" t="s">
        <v>1225</v>
      </c>
      <c r="AO24" s="154" t="s">
        <v>1226</v>
      </c>
      <c r="AP24" s="153" t="s">
        <v>1227</v>
      </c>
      <c r="AQ24" s="153">
        <v>100</v>
      </c>
      <c r="AR24" s="156" t="s">
        <v>1228</v>
      </c>
      <c r="AS24" s="157">
        <v>100</v>
      </c>
      <c r="AT24" s="158">
        <v>356923.71</v>
      </c>
      <c r="AU24" s="159">
        <v>79.9999989632975</v>
      </c>
      <c r="AV24" s="160">
        <v>346923.71</v>
      </c>
      <c r="AW24" s="60">
        <v>346923.71</v>
      </c>
      <c r="AX24" s="60">
        <v>346923.71</v>
      </c>
      <c r="AY24" s="60">
        <v>356923.71</v>
      </c>
      <c r="AZ24" s="60">
        <v>356923.71</v>
      </c>
      <c r="BA24" s="60">
        <v>44134</v>
      </c>
      <c r="BB24" s="60">
        <v>84412.61</v>
      </c>
      <c r="BC24" s="60">
        <v>84412.61</v>
      </c>
      <c r="BD24" s="60">
        <v>164412.60999999999</v>
      </c>
      <c r="BE24" s="60">
        <v>356923.71</v>
      </c>
      <c r="BF24" s="60">
        <v>285538.96429976303</v>
      </c>
      <c r="BG24" s="60">
        <v>272511.10000000003</v>
      </c>
      <c r="BH24" s="60">
        <v>356923.71</v>
      </c>
      <c r="BI24" s="60">
        <v>285538.96429976303</v>
      </c>
      <c r="BJ24" s="60">
        <v>0</v>
      </c>
      <c r="BK24" s="60">
        <v>356923.71</v>
      </c>
      <c r="BL24" s="60">
        <v>285538.96429976303</v>
      </c>
      <c r="BM24" s="60">
        <v>0</v>
      </c>
      <c r="BN24" s="60">
        <v>356923.71</v>
      </c>
      <c r="BO24" s="160">
        <v>285538.96429976303</v>
      </c>
      <c r="BP24" s="161">
        <v>0</v>
      </c>
      <c r="BQ24" s="155"/>
      <c r="BR24" s="163"/>
      <c r="BS24" s="160">
        <v>0</v>
      </c>
    </row>
    <row r="25" spans="1:71" s="49" customFormat="1" ht="51" outlineLevel="2" x14ac:dyDescent="0.25">
      <c r="A25" s="56">
        <v>20</v>
      </c>
      <c r="B25" s="56">
        <v>5</v>
      </c>
      <c r="C25" s="56" t="s">
        <v>222</v>
      </c>
      <c r="D25" s="62" t="s">
        <v>247</v>
      </c>
      <c r="E25" s="62">
        <v>5004019</v>
      </c>
      <c r="F25" s="62" t="s">
        <v>248</v>
      </c>
      <c r="G25" s="62">
        <v>1</v>
      </c>
      <c r="H25" s="62" t="s">
        <v>1222</v>
      </c>
      <c r="I25" s="62" t="s">
        <v>1222</v>
      </c>
      <c r="J25" s="57">
        <v>20</v>
      </c>
      <c r="K25" s="150">
        <v>106628.88</v>
      </c>
      <c r="L25" s="58">
        <v>106628.88</v>
      </c>
      <c r="M25" s="58">
        <v>100754.7</v>
      </c>
      <c r="N25" s="58">
        <v>100754.7</v>
      </c>
      <c r="O25" s="59" t="s">
        <v>58</v>
      </c>
      <c r="P25" s="151">
        <f t="shared" si="4"/>
        <v>106628.88</v>
      </c>
      <c r="Q25" s="60"/>
      <c r="R25" s="60"/>
      <c r="S25" s="60">
        <v>102382.95</v>
      </c>
      <c r="T25" s="60"/>
      <c r="U25" s="60"/>
      <c r="V25" s="60"/>
      <c r="W25" s="60"/>
      <c r="X25" s="60"/>
      <c r="Y25" s="60">
        <v>4245.93</v>
      </c>
      <c r="Z25" s="39"/>
      <c r="AA25" s="152">
        <v>1296</v>
      </c>
      <c r="AB25" s="153" t="s">
        <v>222</v>
      </c>
      <c r="AC25" s="68" t="s">
        <v>245</v>
      </c>
      <c r="AD25" s="154">
        <v>1</v>
      </c>
      <c r="AE25" s="153">
        <v>5004019</v>
      </c>
      <c r="AF25" s="62" t="s">
        <v>248</v>
      </c>
      <c r="AG25" s="154">
        <v>2</v>
      </c>
      <c r="AH25" s="154">
        <v>1</v>
      </c>
      <c r="AI25" s="155"/>
      <c r="AJ25" s="155" t="s">
        <v>1223</v>
      </c>
      <c r="AK25" s="153" t="s">
        <v>1224</v>
      </c>
      <c r="AL25" s="153" t="s">
        <v>1222</v>
      </c>
      <c r="AM25" s="154" t="s">
        <v>1222</v>
      </c>
      <c r="AN25" s="154" t="s">
        <v>1225</v>
      </c>
      <c r="AO25" s="154" t="s">
        <v>1226</v>
      </c>
      <c r="AP25" s="153" t="s">
        <v>1227</v>
      </c>
      <c r="AQ25" s="153">
        <v>100</v>
      </c>
      <c r="AR25" s="156" t="s">
        <v>1228</v>
      </c>
      <c r="AS25" s="157">
        <v>100</v>
      </c>
      <c r="AT25" s="158">
        <v>106628.88</v>
      </c>
      <c r="AU25" s="159">
        <v>79.9999989632975</v>
      </c>
      <c r="AV25" s="160">
        <v>106628.88</v>
      </c>
      <c r="AW25" s="60">
        <v>106628.88</v>
      </c>
      <c r="AX25" s="60">
        <v>106628.88</v>
      </c>
      <c r="AY25" s="60">
        <v>106628.88</v>
      </c>
      <c r="AZ25" s="60">
        <v>106628.88</v>
      </c>
      <c r="BA25" s="60"/>
      <c r="BB25" s="60">
        <v>74374.7</v>
      </c>
      <c r="BC25" s="60">
        <v>100754.7</v>
      </c>
      <c r="BD25" s="60">
        <v>106628.88</v>
      </c>
      <c r="BE25" s="60">
        <v>100754.7</v>
      </c>
      <c r="BF25" s="60">
        <v>80603.758955473502</v>
      </c>
      <c r="BG25" s="60">
        <v>26380</v>
      </c>
      <c r="BH25" s="60">
        <v>100754.7</v>
      </c>
      <c r="BI25" s="60">
        <v>80603.758955473502</v>
      </c>
      <c r="BJ25" s="60">
        <v>0</v>
      </c>
      <c r="BK25" s="60">
        <v>100754.7</v>
      </c>
      <c r="BL25" s="60">
        <v>80603.758955473502</v>
      </c>
      <c r="BM25" s="60">
        <v>0</v>
      </c>
      <c r="BN25" s="60">
        <v>100754.7</v>
      </c>
      <c r="BO25" s="160">
        <v>80603.758955473502</v>
      </c>
      <c r="BP25" s="161">
        <v>0</v>
      </c>
      <c r="BQ25" s="155"/>
      <c r="BR25" s="163"/>
      <c r="BS25" s="160">
        <v>0</v>
      </c>
    </row>
    <row r="26" spans="1:71" s="49" customFormat="1" ht="76.5" outlineLevel="2" x14ac:dyDescent="0.25">
      <c r="A26" s="56">
        <v>21</v>
      </c>
      <c r="B26" s="56">
        <v>5</v>
      </c>
      <c r="C26" s="56" t="s">
        <v>222</v>
      </c>
      <c r="D26" s="62" t="s">
        <v>249</v>
      </c>
      <c r="E26" s="62">
        <v>5004092</v>
      </c>
      <c r="F26" s="62" t="s">
        <v>250</v>
      </c>
      <c r="G26" s="62">
        <v>1</v>
      </c>
      <c r="H26" s="62" t="s">
        <v>1222</v>
      </c>
      <c r="I26" s="62" t="s">
        <v>1222</v>
      </c>
      <c r="J26" s="57">
        <v>20</v>
      </c>
      <c r="K26" s="150">
        <v>1184008.67</v>
      </c>
      <c r="L26" s="58">
        <v>1184008.67</v>
      </c>
      <c r="M26" s="58">
        <v>626674.42000000004</v>
      </c>
      <c r="N26" s="58">
        <v>1184008.67</v>
      </c>
      <c r="O26" s="59" t="s">
        <v>58</v>
      </c>
      <c r="P26" s="151">
        <f t="shared" si="4"/>
        <v>1184008.67</v>
      </c>
      <c r="Q26" s="60"/>
      <c r="R26" s="60"/>
      <c r="S26" s="60"/>
      <c r="T26" s="60"/>
      <c r="U26" s="60"/>
      <c r="V26" s="61">
        <v>1184008.67</v>
      </c>
      <c r="W26" s="60"/>
      <c r="X26" s="60"/>
      <c r="Y26" s="60"/>
      <c r="Z26" s="39"/>
      <c r="AA26" s="152">
        <v>1296</v>
      </c>
      <c r="AB26" s="153" t="s">
        <v>222</v>
      </c>
      <c r="AC26" s="68" t="s">
        <v>247</v>
      </c>
      <c r="AD26" s="154">
        <v>1</v>
      </c>
      <c r="AE26" s="153">
        <v>5004092</v>
      </c>
      <c r="AF26" s="62" t="s">
        <v>250</v>
      </c>
      <c r="AG26" s="154">
        <v>2</v>
      </c>
      <c r="AH26" s="154">
        <v>1</v>
      </c>
      <c r="AI26" s="155"/>
      <c r="AJ26" s="155" t="s">
        <v>1223</v>
      </c>
      <c r="AK26" s="153" t="s">
        <v>1224</v>
      </c>
      <c r="AL26" s="153" t="s">
        <v>1222</v>
      </c>
      <c r="AM26" s="154" t="s">
        <v>1222</v>
      </c>
      <c r="AN26" s="154" t="s">
        <v>1225</v>
      </c>
      <c r="AO26" s="154" t="s">
        <v>1226</v>
      </c>
      <c r="AP26" s="153" t="s">
        <v>1227</v>
      </c>
      <c r="AQ26" s="153">
        <v>100</v>
      </c>
      <c r="AR26" s="156" t="s">
        <v>1228</v>
      </c>
      <c r="AS26" s="157">
        <v>100</v>
      </c>
      <c r="AT26" s="158">
        <v>1184008.67</v>
      </c>
      <c r="AU26" s="159">
        <v>79.9999989632975</v>
      </c>
      <c r="AV26" s="160">
        <v>1184008.67</v>
      </c>
      <c r="AW26" s="60">
        <v>1184008.67</v>
      </c>
      <c r="AX26" s="60">
        <v>1184008.67</v>
      </c>
      <c r="AY26" s="60">
        <v>1184008.67</v>
      </c>
      <c r="AZ26" s="60">
        <v>1184008.67</v>
      </c>
      <c r="BA26" s="60"/>
      <c r="BB26" s="60">
        <v>186821.64</v>
      </c>
      <c r="BC26" s="60">
        <v>626674.42000000004</v>
      </c>
      <c r="BD26" s="60">
        <v>386821.64</v>
      </c>
      <c r="BE26" s="60">
        <v>1184008.67</v>
      </c>
      <c r="BF26" s="60">
        <v>947206.92372535251</v>
      </c>
      <c r="BG26" s="60">
        <v>997187.02999999991</v>
      </c>
      <c r="BH26" s="60">
        <v>1184008.67</v>
      </c>
      <c r="BI26" s="60">
        <v>947206.92372535251</v>
      </c>
      <c r="BJ26" s="60">
        <v>0</v>
      </c>
      <c r="BK26" s="60">
        <v>1184008.67</v>
      </c>
      <c r="BL26" s="60">
        <v>947206.92372535251</v>
      </c>
      <c r="BM26" s="60">
        <v>0</v>
      </c>
      <c r="BN26" s="60">
        <v>1184008.67</v>
      </c>
      <c r="BO26" s="160">
        <v>947206.92372535251</v>
      </c>
      <c r="BP26" s="161">
        <v>0</v>
      </c>
      <c r="BQ26" s="155"/>
      <c r="BR26" s="163"/>
      <c r="BS26" s="160">
        <v>0</v>
      </c>
    </row>
    <row r="27" spans="1:71" s="49" customFormat="1" ht="63.75" outlineLevel="2" x14ac:dyDescent="0.25">
      <c r="A27" s="56">
        <v>23</v>
      </c>
      <c r="B27" s="56">
        <v>5</v>
      </c>
      <c r="C27" s="56" t="s">
        <v>222</v>
      </c>
      <c r="D27" s="62" t="s">
        <v>241</v>
      </c>
      <c r="E27" s="62">
        <v>5007935</v>
      </c>
      <c r="F27" s="62" t="s">
        <v>251</v>
      </c>
      <c r="G27" s="62">
        <v>1</v>
      </c>
      <c r="H27" s="62" t="s">
        <v>1222</v>
      </c>
      <c r="I27" s="62" t="s">
        <v>1222</v>
      </c>
      <c r="J27" s="57">
        <v>20</v>
      </c>
      <c r="K27" s="150">
        <v>406259.39</v>
      </c>
      <c r="L27" s="58">
        <v>406259.39</v>
      </c>
      <c r="M27" s="58">
        <v>270297.81</v>
      </c>
      <c r="N27" s="58">
        <v>406259.39</v>
      </c>
      <c r="O27" s="59" t="s">
        <v>58</v>
      </c>
      <c r="P27" s="151">
        <f t="shared" si="4"/>
        <v>458589.65</v>
      </c>
      <c r="Q27" s="60"/>
      <c r="R27" s="60"/>
      <c r="S27" s="60"/>
      <c r="T27" s="60"/>
      <c r="U27" s="60">
        <v>458589.65</v>
      </c>
      <c r="V27" s="60"/>
      <c r="W27" s="60"/>
      <c r="X27" s="60"/>
      <c r="Y27" s="60"/>
      <c r="Z27" s="39"/>
      <c r="AA27" s="152">
        <v>1125</v>
      </c>
      <c r="AB27" s="153" t="s">
        <v>222</v>
      </c>
      <c r="AC27" s="68" t="s">
        <v>299</v>
      </c>
      <c r="AD27" s="154">
        <v>1</v>
      </c>
      <c r="AE27" s="153">
        <v>5007935</v>
      </c>
      <c r="AF27" s="62" t="s">
        <v>251</v>
      </c>
      <c r="AG27" s="154">
        <v>2</v>
      </c>
      <c r="AH27" s="154">
        <v>1</v>
      </c>
      <c r="AI27" s="155"/>
      <c r="AJ27" s="155" t="s">
        <v>1223</v>
      </c>
      <c r="AK27" s="153" t="s">
        <v>1224</v>
      </c>
      <c r="AL27" s="153" t="s">
        <v>1222</v>
      </c>
      <c r="AM27" s="154" t="s">
        <v>1222</v>
      </c>
      <c r="AN27" s="154" t="s">
        <v>1225</v>
      </c>
      <c r="AO27" s="154" t="s">
        <v>1226</v>
      </c>
      <c r="AP27" s="153" t="s">
        <v>1227</v>
      </c>
      <c r="AQ27" s="153">
        <v>100</v>
      </c>
      <c r="AR27" s="156" t="s">
        <v>1228</v>
      </c>
      <c r="AS27" s="157">
        <v>100</v>
      </c>
      <c r="AT27" s="158">
        <v>406259.39</v>
      </c>
      <c r="AU27" s="159">
        <v>79.9999989632975</v>
      </c>
      <c r="AV27" s="160">
        <v>406259.39</v>
      </c>
      <c r="AW27" s="60">
        <v>406259.39</v>
      </c>
      <c r="AX27" s="60">
        <v>406259.39</v>
      </c>
      <c r="AY27" s="60">
        <v>406259.39</v>
      </c>
      <c r="AZ27" s="60">
        <v>406259.39</v>
      </c>
      <c r="BA27" s="60"/>
      <c r="BB27" s="60">
        <v>213933.79</v>
      </c>
      <c r="BC27" s="60">
        <v>270297.81</v>
      </c>
      <c r="BD27" s="60">
        <v>293933.78999999998</v>
      </c>
      <c r="BE27" s="60">
        <v>406259.39</v>
      </c>
      <c r="BF27" s="60">
        <v>325007.50778829877</v>
      </c>
      <c r="BG27" s="60">
        <v>192325.6</v>
      </c>
      <c r="BH27" s="60">
        <v>406259.39</v>
      </c>
      <c r="BI27" s="60">
        <v>325007.50778829877</v>
      </c>
      <c r="BJ27" s="60">
        <v>0</v>
      </c>
      <c r="BK27" s="60">
        <v>406259.39</v>
      </c>
      <c r="BL27" s="60">
        <v>325007.50778829877</v>
      </c>
      <c r="BM27" s="60">
        <v>0</v>
      </c>
      <c r="BN27" s="60">
        <v>406259.39</v>
      </c>
      <c r="BO27" s="160">
        <v>325007.50778829877</v>
      </c>
      <c r="BP27" s="161">
        <v>0</v>
      </c>
      <c r="BQ27" s="155"/>
      <c r="BR27" s="163"/>
      <c r="BS27" s="160">
        <v>0</v>
      </c>
    </row>
    <row r="28" spans="1:71" s="49" customFormat="1" ht="76.5" outlineLevel="2" x14ac:dyDescent="0.25">
      <c r="A28" s="56">
        <v>24</v>
      </c>
      <c r="B28" s="56">
        <v>5</v>
      </c>
      <c r="C28" s="56" t="s">
        <v>222</v>
      </c>
      <c r="D28" s="62" t="s">
        <v>166</v>
      </c>
      <c r="E28" s="62">
        <v>5032936</v>
      </c>
      <c r="F28" s="62" t="s">
        <v>252</v>
      </c>
      <c r="G28" s="62">
        <v>1</v>
      </c>
      <c r="H28" s="62" t="s">
        <v>1222</v>
      </c>
      <c r="I28" s="62" t="s">
        <v>1222</v>
      </c>
      <c r="J28" s="57">
        <v>20</v>
      </c>
      <c r="K28" s="150">
        <v>2018165.75</v>
      </c>
      <c r="L28" s="58">
        <v>0</v>
      </c>
      <c r="M28" s="58">
        <v>0</v>
      </c>
      <c r="N28" s="58">
        <v>0</v>
      </c>
      <c r="O28" s="59" t="s">
        <v>58</v>
      </c>
      <c r="P28" s="151">
        <f t="shared" si="4"/>
        <v>2608800</v>
      </c>
      <c r="Q28" s="60"/>
      <c r="R28" s="60"/>
      <c r="S28" s="60"/>
      <c r="T28" s="60"/>
      <c r="U28" s="60">
        <v>2530000</v>
      </c>
      <c r="V28" s="60"/>
      <c r="W28" s="60"/>
      <c r="X28" s="60"/>
      <c r="Y28" s="60">
        <v>78800</v>
      </c>
      <c r="Z28" s="39"/>
      <c r="AA28" s="152">
        <v>1296</v>
      </c>
      <c r="AB28" s="153" t="s">
        <v>222</v>
      </c>
      <c r="AC28" s="68" t="s">
        <v>241</v>
      </c>
      <c r="AD28" s="154">
        <v>1</v>
      </c>
      <c r="AE28" s="153">
        <v>5032936</v>
      </c>
      <c r="AF28" s="62" t="s">
        <v>252</v>
      </c>
      <c r="AG28" s="154">
        <v>2</v>
      </c>
      <c r="AH28" s="154">
        <v>1</v>
      </c>
      <c r="AI28" s="155"/>
      <c r="AJ28" s="155" t="s">
        <v>1223</v>
      </c>
      <c r="AK28" s="153" t="s">
        <v>1224</v>
      </c>
      <c r="AL28" s="153" t="s">
        <v>1222</v>
      </c>
      <c r="AM28" s="154" t="s">
        <v>1222</v>
      </c>
      <c r="AN28" s="154" t="s">
        <v>1225</v>
      </c>
      <c r="AO28" s="154" t="s">
        <v>1226</v>
      </c>
      <c r="AP28" s="153" t="s">
        <v>1227</v>
      </c>
      <c r="AQ28" s="153">
        <v>100</v>
      </c>
      <c r="AR28" s="156" t="s">
        <v>1228</v>
      </c>
      <c r="AS28" s="157">
        <v>100</v>
      </c>
      <c r="AT28" s="158">
        <v>2018165.75</v>
      </c>
      <c r="AU28" s="159">
        <v>79.9999989632975</v>
      </c>
      <c r="AV28" s="160">
        <v>0</v>
      </c>
      <c r="AW28" s="60">
        <v>0</v>
      </c>
      <c r="AX28" s="60">
        <v>0</v>
      </c>
      <c r="AY28" s="60">
        <v>969682.88</v>
      </c>
      <c r="AZ28" s="60">
        <v>969682.88</v>
      </c>
      <c r="BA28" s="60">
        <v>44227</v>
      </c>
      <c r="BB28" s="60">
        <v>0</v>
      </c>
      <c r="BC28" s="60">
        <v>0</v>
      </c>
      <c r="BD28" s="60">
        <v>0</v>
      </c>
      <c r="BE28" s="60">
        <v>0</v>
      </c>
      <c r="BF28" s="60">
        <v>0</v>
      </c>
      <c r="BG28" s="60">
        <v>0</v>
      </c>
      <c r="BH28" s="60">
        <v>399000</v>
      </c>
      <c r="BI28" s="60">
        <v>319199.99586355704</v>
      </c>
      <c r="BJ28" s="60">
        <v>399000</v>
      </c>
      <c r="BK28" s="60">
        <v>969682.88</v>
      </c>
      <c r="BL28" s="60">
        <v>775746.2939472734</v>
      </c>
      <c r="BM28" s="60">
        <v>570682.88</v>
      </c>
      <c r="BN28" s="60">
        <v>969682.88</v>
      </c>
      <c r="BO28" s="160">
        <v>775746.2939472734</v>
      </c>
      <c r="BP28" s="161">
        <v>0</v>
      </c>
      <c r="BQ28" s="155"/>
      <c r="BR28" s="163"/>
      <c r="BS28" s="160">
        <v>0</v>
      </c>
    </row>
    <row r="29" spans="1:71" s="49" customFormat="1" ht="89.25" outlineLevel="2" x14ac:dyDescent="0.25">
      <c r="A29" s="56">
        <v>25</v>
      </c>
      <c r="B29" s="56">
        <v>5</v>
      </c>
      <c r="C29" s="56" t="s">
        <v>222</v>
      </c>
      <c r="D29" s="62" t="s">
        <v>241</v>
      </c>
      <c r="E29" s="62">
        <v>5033389</v>
      </c>
      <c r="F29" s="62" t="s">
        <v>253</v>
      </c>
      <c r="G29" s="62">
        <v>1</v>
      </c>
      <c r="H29" s="62" t="s">
        <v>1222</v>
      </c>
      <c r="I29" s="62" t="s">
        <v>1222</v>
      </c>
      <c r="J29" s="57">
        <v>20</v>
      </c>
      <c r="K29" s="150">
        <v>1293335.06</v>
      </c>
      <c r="L29" s="58">
        <v>0</v>
      </c>
      <c r="M29" s="58">
        <v>0</v>
      </c>
      <c r="N29" s="58">
        <v>0</v>
      </c>
      <c r="O29" s="59" t="s">
        <v>58</v>
      </c>
      <c r="P29" s="151">
        <f t="shared" si="4"/>
        <v>1293335.06</v>
      </c>
      <c r="Q29" s="60"/>
      <c r="R29" s="60"/>
      <c r="S29" s="61">
        <v>1293335.06</v>
      </c>
      <c r="T29" s="60"/>
      <c r="U29" s="60"/>
      <c r="V29" s="60"/>
      <c r="W29" s="60"/>
      <c r="X29" s="60"/>
      <c r="Y29" s="60"/>
      <c r="Z29" s="39"/>
      <c r="AA29" s="152">
        <v>3272</v>
      </c>
      <c r="AB29" s="153" t="s">
        <v>222</v>
      </c>
      <c r="AC29" s="68" t="s">
        <v>166</v>
      </c>
      <c r="AD29" s="154">
        <v>1</v>
      </c>
      <c r="AE29" s="153">
        <v>5033389</v>
      </c>
      <c r="AF29" s="62" t="s">
        <v>253</v>
      </c>
      <c r="AG29" s="154">
        <v>2</v>
      </c>
      <c r="AH29" s="154">
        <v>1</v>
      </c>
      <c r="AI29" s="155"/>
      <c r="AJ29" s="155" t="s">
        <v>1223</v>
      </c>
      <c r="AK29" s="153" t="s">
        <v>1224</v>
      </c>
      <c r="AL29" s="153" t="s">
        <v>1222</v>
      </c>
      <c r="AM29" s="154" t="s">
        <v>1222</v>
      </c>
      <c r="AN29" s="154" t="s">
        <v>1225</v>
      </c>
      <c r="AO29" s="154" t="s">
        <v>1226</v>
      </c>
      <c r="AP29" s="153" t="s">
        <v>1227</v>
      </c>
      <c r="AQ29" s="153">
        <v>100</v>
      </c>
      <c r="AR29" s="156" t="s">
        <v>1228</v>
      </c>
      <c r="AS29" s="157">
        <v>100</v>
      </c>
      <c r="AT29" s="158">
        <v>1293335.06</v>
      </c>
      <c r="AU29" s="159">
        <v>79.9999989632975</v>
      </c>
      <c r="AV29" s="160">
        <v>0</v>
      </c>
      <c r="AW29" s="60">
        <v>0</v>
      </c>
      <c r="AX29" s="60">
        <v>0</v>
      </c>
      <c r="AY29" s="60">
        <v>521214.03</v>
      </c>
      <c r="AZ29" s="60">
        <v>521214.03</v>
      </c>
      <c r="BA29" s="60">
        <v>44104</v>
      </c>
      <c r="BB29" s="60">
        <v>0</v>
      </c>
      <c r="BC29" s="60">
        <v>0</v>
      </c>
      <c r="BD29" s="60">
        <v>0</v>
      </c>
      <c r="BE29" s="60">
        <v>0</v>
      </c>
      <c r="BF29" s="60">
        <v>0</v>
      </c>
      <c r="BG29" s="60">
        <v>0</v>
      </c>
      <c r="BH29" s="60">
        <v>300000</v>
      </c>
      <c r="BI29" s="60">
        <v>239999.9968898925</v>
      </c>
      <c r="BJ29" s="60">
        <v>300000</v>
      </c>
      <c r="BK29" s="60">
        <v>517334</v>
      </c>
      <c r="BL29" s="60">
        <v>413867.19463678548</v>
      </c>
      <c r="BM29" s="60">
        <v>217334</v>
      </c>
      <c r="BN29" s="60">
        <v>517334</v>
      </c>
      <c r="BO29" s="160">
        <v>413867.19463678548</v>
      </c>
      <c r="BP29" s="161">
        <v>0</v>
      </c>
      <c r="BQ29" s="155"/>
      <c r="BR29" s="163"/>
      <c r="BS29" s="160">
        <v>0</v>
      </c>
    </row>
    <row r="30" spans="1:71" s="49" customFormat="1" ht="76.5" outlineLevel="2" x14ac:dyDescent="0.25">
      <c r="A30" s="56">
        <v>26</v>
      </c>
      <c r="B30" s="56">
        <v>5</v>
      </c>
      <c r="C30" s="56" t="s">
        <v>222</v>
      </c>
      <c r="D30" s="62" t="s">
        <v>123</v>
      </c>
      <c r="E30" s="62">
        <v>5033390</v>
      </c>
      <c r="F30" s="62" t="s">
        <v>254</v>
      </c>
      <c r="G30" s="62">
        <v>6</v>
      </c>
      <c r="H30" s="62" t="s">
        <v>1222</v>
      </c>
      <c r="I30" s="62" t="s">
        <v>1222</v>
      </c>
      <c r="J30" s="57">
        <v>20</v>
      </c>
      <c r="K30" s="150">
        <v>5908549.5199999996</v>
      </c>
      <c r="L30" s="58">
        <v>0</v>
      </c>
      <c r="M30" s="58">
        <v>0</v>
      </c>
      <c r="N30" s="58">
        <v>0</v>
      </c>
      <c r="O30" s="59" t="s">
        <v>58</v>
      </c>
      <c r="P30" s="151">
        <f t="shared" si="4"/>
        <v>5912096.7800000003</v>
      </c>
      <c r="Q30" s="60"/>
      <c r="R30" s="60"/>
      <c r="S30" s="61">
        <v>5887096.7800000003</v>
      </c>
      <c r="T30" s="60"/>
      <c r="U30" s="60"/>
      <c r="V30" s="60"/>
      <c r="W30" s="60"/>
      <c r="X30" s="60"/>
      <c r="Y30" s="60">
        <v>25000</v>
      </c>
      <c r="Z30" s="39" t="s">
        <v>1234</v>
      </c>
      <c r="AA30" s="152">
        <v>3272</v>
      </c>
      <c r="AB30" s="153" t="s">
        <v>222</v>
      </c>
      <c r="AC30" s="68" t="s">
        <v>241</v>
      </c>
      <c r="AD30" s="154">
        <v>1</v>
      </c>
      <c r="AE30" s="153">
        <v>5033390</v>
      </c>
      <c r="AF30" s="62" t="s">
        <v>254</v>
      </c>
      <c r="AG30" s="154">
        <v>2</v>
      </c>
      <c r="AH30" s="154">
        <v>6</v>
      </c>
      <c r="AI30" s="155"/>
      <c r="AJ30" s="155" t="s">
        <v>1223</v>
      </c>
      <c r="AK30" s="153" t="s">
        <v>1224</v>
      </c>
      <c r="AL30" s="153" t="s">
        <v>1222</v>
      </c>
      <c r="AM30" s="154" t="s">
        <v>1222</v>
      </c>
      <c r="AN30" s="154" t="s">
        <v>1225</v>
      </c>
      <c r="AO30" s="154" t="s">
        <v>1226</v>
      </c>
      <c r="AP30" s="153" t="s">
        <v>1227</v>
      </c>
      <c r="AQ30" s="153">
        <v>100</v>
      </c>
      <c r="AR30" s="156" t="s">
        <v>1228</v>
      </c>
      <c r="AS30" s="157">
        <v>100</v>
      </c>
      <c r="AT30" s="158">
        <v>5908549.5199999996</v>
      </c>
      <c r="AU30" s="159">
        <v>79.9999989632975</v>
      </c>
      <c r="AV30" s="160">
        <v>0</v>
      </c>
      <c r="AW30" s="60">
        <v>0</v>
      </c>
      <c r="AX30" s="60">
        <v>0</v>
      </c>
      <c r="AY30" s="60"/>
      <c r="AZ30" s="60">
        <v>2943548.39</v>
      </c>
      <c r="BA30" s="60">
        <v>44561</v>
      </c>
      <c r="BB30" s="60">
        <v>0</v>
      </c>
      <c r="BC30" s="60">
        <v>0</v>
      </c>
      <c r="BD30" s="60">
        <v>0</v>
      </c>
      <c r="BE30" s="60">
        <v>0</v>
      </c>
      <c r="BF30" s="60">
        <v>0</v>
      </c>
      <c r="BG30" s="60">
        <v>0</v>
      </c>
      <c r="BH30" s="60"/>
      <c r="BI30" s="60">
        <v>0</v>
      </c>
      <c r="BJ30" s="60">
        <v>0</v>
      </c>
      <c r="BK30" s="60"/>
      <c r="BL30" s="60">
        <v>0</v>
      </c>
      <c r="BM30" s="60">
        <v>0</v>
      </c>
      <c r="BN30" s="60">
        <f>BR30</f>
        <v>2943548.39</v>
      </c>
      <c r="BO30" s="160">
        <v>0</v>
      </c>
      <c r="BP30" s="161">
        <v>0</v>
      </c>
      <c r="BQ30" s="155"/>
      <c r="BR30" s="163">
        <v>2943548.39</v>
      </c>
      <c r="BS30" s="160">
        <v>0</v>
      </c>
    </row>
    <row r="31" spans="1:71" s="49" customFormat="1" ht="102" outlineLevel="2" x14ac:dyDescent="0.25">
      <c r="A31" s="56">
        <v>27</v>
      </c>
      <c r="B31" s="56">
        <v>5</v>
      </c>
      <c r="C31" s="56" t="s">
        <v>222</v>
      </c>
      <c r="D31" s="62" t="s">
        <v>241</v>
      </c>
      <c r="E31" s="62">
        <v>5033432</v>
      </c>
      <c r="F31" s="62" t="s">
        <v>255</v>
      </c>
      <c r="G31" s="62">
        <v>1</v>
      </c>
      <c r="H31" s="62" t="s">
        <v>1222</v>
      </c>
      <c r="I31" s="62" t="s">
        <v>1222</v>
      </c>
      <c r="J31" s="57">
        <v>20</v>
      </c>
      <c r="K31" s="150">
        <v>449483.14</v>
      </c>
      <c r="L31" s="58">
        <v>0</v>
      </c>
      <c r="M31" s="58">
        <v>0</v>
      </c>
      <c r="N31" s="58">
        <v>0</v>
      </c>
      <c r="O31" s="59" t="s">
        <v>58</v>
      </c>
      <c r="P31" s="151">
        <f t="shared" si="4"/>
        <v>449483.14</v>
      </c>
      <c r="Q31" s="60"/>
      <c r="R31" s="60"/>
      <c r="S31" s="60">
        <v>449483.14</v>
      </c>
      <c r="T31" s="60"/>
      <c r="U31" s="60"/>
      <c r="V31" s="60"/>
      <c r="W31" s="60"/>
      <c r="X31" s="60"/>
      <c r="Y31" s="60"/>
      <c r="Z31" s="39"/>
      <c r="AA31" s="152">
        <v>3272</v>
      </c>
      <c r="AB31" s="153" t="s">
        <v>222</v>
      </c>
      <c r="AC31" s="68" t="s">
        <v>123</v>
      </c>
      <c r="AD31" s="154">
        <v>1</v>
      </c>
      <c r="AE31" s="153">
        <v>5033432</v>
      </c>
      <c r="AF31" s="62" t="s">
        <v>255</v>
      </c>
      <c r="AG31" s="154">
        <v>2</v>
      </c>
      <c r="AH31" s="154">
        <v>1</v>
      </c>
      <c r="AI31" s="155"/>
      <c r="AJ31" s="155" t="s">
        <v>1223</v>
      </c>
      <c r="AK31" s="153" t="s">
        <v>1224</v>
      </c>
      <c r="AL31" s="153" t="s">
        <v>1222</v>
      </c>
      <c r="AM31" s="154" t="s">
        <v>1222</v>
      </c>
      <c r="AN31" s="154" t="s">
        <v>1225</v>
      </c>
      <c r="AO31" s="154" t="s">
        <v>1226</v>
      </c>
      <c r="AP31" s="153" t="s">
        <v>1227</v>
      </c>
      <c r="AQ31" s="153">
        <v>100</v>
      </c>
      <c r="AR31" s="156" t="s">
        <v>1228</v>
      </c>
      <c r="AS31" s="157">
        <v>100</v>
      </c>
      <c r="AT31" s="158">
        <v>449483.14</v>
      </c>
      <c r="AU31" s="159">
        <v>79.9999989632975</v>
      </c>
      <c r="AV31" s="160">
        <v>0</v>
      </c>
      <c r="AW31" s="60">
        <v>0</v>
      </c>
      <c r="AX31" s="60">
        <v>0</v>
      </c>
      <c r="AY31" s="60">
        <v>199570.51</v>
      </c>
      <c r="AZ31" s="60">
        <v>199570.51</v>
      </c>
      <c r="BA31" s="60">
        <v>44104</v>
      </c>
      <c r="BB31" s="60">
        <v>0</v>
      </c>
      <c r="BC31" s="60">
        <v>0</v>
      </c>
      <c r="BD31" s="60">
        <v>0</v>
      </c>
      <c r="BE31" s="60">
        <v>0</v>
      </c>
      <c r="BF31" s="60">
        <v>0</v>
      </c>
      <c r="BG31" s="60">
        <v>0</v>
      </c>
      <c r="BH31" s="60">
        <v>100000</v>
      </c>
      <c r="BI31" s="60">
        <v>79999.998963297505</v>
      </c>
      <c r="BJ31" s="60">
        <v>100000</v>
      </c>
      <c r="BK31" s="60">
        <v>197772.58</v>
      </c>
      <c r="BL31" s="60">
        <v>158218.0619496867</v>
      </c>
      <c r="BM31" s="60">
        <v>97772.579999999987</v>
      </c>
      <c r="BN31" s="60">
        <v>197772.58</v>
      </c>
      <c r="BO31" s="160">
        <v>158218.0619496867</v>
      </c>
      <c r="BP31" s="161">
        <v>0</v>
      </c>
      <c r="BQ31" s="155"/>
      <c r="BR31" s="163"/>
      <c r="BS31" s="160">
        <v>0</v>
      </c>
    </row>
    <row r="32" spans="1:71" s="49" customFormat="1" ht="76.5" outlineLevel="2" x14ac:dyDescent="0.25">
      <c r="A32" s="56">
        <v>28</v>
      </c>
      <c r="B32" s="56">
        <v>5</v>
      </c>
      <c r="C32" s="56" t="s">
        <v>222</v>
      </c>
      <c r="D32" s="62" t="s">
        <v>123</v>
      </c>
      <c r="E32" s="62">
        <v>5033626</v>
      </c>
      <c r="F32" s="62" t="s">
        <v>256</v>
      </c>
      <c r="G32" s="62">
        <v>1</v>
      </c>
      <c r="H32" s="62" t="s">
        <v>1222</v>
      </c>
      <c r="I32" s="62" t="s">
        <v>1222</v>
      </c>
      <c r="J32" s="57">
        <v>20</v>
      </c>
      <c r="K32" s="150">
        <v>1496921.47</v>
      </c>
      <c r="L32" s="58">
        <v>0</v>
      </c>
      <c r="M32" s="58">
        <v>0</v>
      </c>
      <c r="N32" s="58">
        <v>0</v>
      </c>
      <c r="O32" s="59" t="s">
        <v>58</v>
      </c>
      <c r="P32" s="151">
        <f t="shared" si="4"/>
        <v>1499620.79</v>
      </c>
      <c r="Q32" s="60"/>
      <c r="R32" s="60"/>
      <c r="S32" s="60"/>
      <c r="T32" s="60"/>
      <c r="U32" s="60"/>
      <c r="V32" s="61">
        <v>1499620.79</v>
      </c>
      <c r="W32" s="60"/>
      <c r="X32" s="60"/>
      <c r="Y32" s="60"/>
      <c r="Z32" s="39" t="s">
        <v>1234</v>
      </c>
      <c r="AA32" s="152">
        <v>3272</v>
      </c>
      <c r="AB32" s="153" t="s">
        <v>222</v>
      </c>
      <c r="AC32" s="68" t="s">
        <v>241</v>
      </c>
      <c r="AD32" s="154">
        <v>1</v>
      </c>
      <c r="AE32" s="153">
        <v>5033626</v>
      </c>
      <c r="AF32" s="62" t="s">
        <v>256</v>
      </c>
      <c r="AG32" s="154">
        <v>2</v>
      </c>
      <c r="AH32" s="154">
        <v>1</v>
      </c>
      <c r="AI32" s="155"/>
      <c r="AJ32" s="155" t="s">
        <v>1223</v>
      </c>
      <c r="AK32" s="153" t="s">
        <v>1224</v>
      </c>
      <c r="AL32" s="153" t="s">
        <v>1222</v>
      </c>
      <c r="AM32" s="154" t="s">
        <v>1222</v>
      </c>
      <c r="AN32" s="154" t="s">
        <v>1225</v>
      </c>
      <c r="AO32" s="154" t="s">
        <v>1226</v>
      </c>
      <c r="AP32" s="153" t="s">
        <v>1227</v>
      </c>
      <c r="AQ32" s="153">
        <v>100</v>
      </c>
      <c r="AR32" s="156" t="s">
        <v>1228</v>
      </c>
      <c r="AS32" s="157">
        <v>100</v>
      </c>
      <c r="AT32" s="158">
        <v>1496921.47</v>
      </c>
      <c r="AU32" s="159">
        <v>79.9999989632975</v>
      </c>
      <c r="AV32" s="160">
        <v>0</v>
      </c>
      <c r="AW32" s="60">
        <v>0</v>
      </c>
      <c r="AX32" s="60">
        <v>0</v>
      </c>
      <c r="AY32" s="60">
        <v>1349658.71</v>
      </c>
      <c r="AZ32" s="60">
        <v>1349658.71</v>
      </c>
      <c r="BA32" s="60">
        <v>44105</v>
      </c>
      <c r="BB32" s="60">
        <v>0</v>
      </c>
      <c r="BC32" s="60">
        <v>0</v>
      </c>
      <c r="BD32" s="60">
        <v>0</v>
      </c>
      <c r="BE32" s="60">
        <v>0</v>
      </c>
      <c r="BF32" s="60">
        <v>0</v>
      </c>
      <c r="BG32" s="60">
        <v>0</v>
      </c>
      <c r="BH32" s="60">
        <v>1000000</v>
      </c>
      <c r="BI32" s="60">
        <v>799999.98963297508</v>
      </c>
      <c r="BJ32" s="60">
        <v>1000000</v>
      </c>
      <c r="BK32" s="60">
        <v>1349658.71</v>
      </c>
      <c r="BL32" s="60">
        <v>1079726.9540080545</v>
      </c>
      <c r="BM32" s="60">
        <v>349658.70999999996</v>
      </c>
      <c r="BN32" s="60">
        <v>1349658.71</v>
      </c>
      <c r="BO32" s="160">
        <v>1079726.9540080545</v>
      </c>
      <c r="BP32" s="161">
        <v>0</v>
      </c>
      <c r="BQ32" s="155"/>
      <c r="BR32" s="163"/>
      <c r="BS32" s="160">
        <v>0</v>
      </c>
    </row>
    <row r="33" spans="1:71" s="49" customFormat="1" ht="105.75" customHeight="1" outlineLevel="2" x14ac:dyDescent="0.25">
      <c r="A33" s="56">
        <v>29</v>
      </c>
      <c r="B33" s="56">
        <v>5</v>
      </c>
      <c r="C33" s="56" t="s">
        <v>222</v>
      </c>
      <c r="D33" s="62" t="s">
        <v>166</v>
      </c>
      <c r="E33" s="62">
        <v>5033654</v>
      </c>
      <c r="F33" s="62" t="s">
        <v>257</v>
      </c>
      <c r="G33" s="62">
        <v>1</v>
      </c>
      <c r="H33" s="62" t="s">
        <v>1222</v>
      </c>
      <c r="I33" s="62" t="s">
        <v>1222</v>
      </c>
      <c r="J33" s="57">
        <v>20</v>
      </c>
      <c r="K33" s="150">
        <v>2383873.15</v>
      </c>
      <c r="L33" s="58">
        <v>0</v>
      </c>
      <c r="M33" s="58">
        <v>0</v>
      </c>
      <c r="N33" s="58">
        <v>0</v>
      </c>
      <c r="O33" s="59" t="s">
        <v>58</v>
      </c>
      <c r="P33" s="151">
        <f>SUM(Q33:Y33)</f>
        <v>3478800</v>
      </c>
      <c r="Q33" s="60"/>
      <c r="R33" s="60"/>
      <c r="S33" s="60"/>
      <c r="T33" s="60"/>
      <c r="U33" s="60">
        <v>3400000</v>
      </c>
      <c r="V33" s="60"/>
      <c r="W33" s="60"/>
      <c r="X33" s="60"/>
      <c r="Y33" s="60">
        <v>78800</v>
      </c>
      <c r="Z33" s="39" t="s">
        <v>1235</v>
      </c>
      <c r="AA33" s="152">
        <v>3272</v>
      </c>
      <c r="AB33" s="153" t="s">
        <v>222</v>
      </c>
      <c r="AC33" s="68" t="s">
        <v>123</v>
      </c>
      <c r="AD33" s="154">
        <v>1</v>
      </c>
      <c r="AE33" s="153">
        <v>5033654</v>
      </c>
      <c r="AF33" s="62" t="s">
        <v>257</v>
      </c>
      <c r="AG33" s="154">
        <v>2</v>
      </c>
      <c r="AH33" s="154">
        <v>1</v>
      </c>
      <c r="AI33" s="155"/>
      <c r="AJ33" s="155" t="s">
        <v>1223</v>
      </c>
      <c r="AK33" s="153" t="s">
        <v>1224</v>
      </c>
      <c r="AL33" s="153" t="s">
        <v>1222</v>
      </c>
      <c r="AM33" s="154" t="s">
        <v>1222</v>
      </c>
      <c r="AN33" s="154" t="s">
        <v>1225</v>
      </c>
      <c r="AO33" s="154" t="s">
        <v>1226</v>
      </c>
      <c r="AP33" s="153" t="s">
        <v>1227</v>
      </c>
      <c r="AQ33" s="153">
        <v>100</v>
      </c>
      <c r="AR33" s="156" t="s">
        <v>1228</v>
      </c>
      <c r="AS33" s="157">
        <v>100</v>
      </c>
      <c r="AT33" s="158">
        <v>2383873.15</v>
      </c>
      <c r="AU33" s="159">
        <v>79.9999989632975</v>
      </c>
      <c r="AV33" s="160">
        <v>0</v>
      </c>
      <c r="AW33" s="60">
        <v>0</v>
      </c>
      <c r="AX33" s="60">
        <v>0</v>
      </c>
      <c r="AY33" s="60">
        <v>1152536.57</v>
      </c>
      <c r="AZ33" s="60">
        <v>1231336.57</v>
      </c>
      <c r="BA33" s="60">
        <v>44197</v>
      </c>
      <c r="BB33" s="60">
        <v>0</v>
      </c>
      <c r="BC33" s="60">
        <v>0</v>
      </c>
      <c r="BD33" s="60">
        <v>0</v>
      </c>
      <c r="BE33" s="60">
        <v>0</v>
      </c>
      <c r="BF33" s="60">
        <v>0</v>
      </c>
      <c r="BG33" s="60">
        <v>0</v>
      </c>
      <c r="BH33" s="60">
        <v>325000</v>
      </c>
      <c r="BI33" s="60">
        <v>259999.99663071689</v>
      </c>
      <c r="BJ33" s="60">
        <v>325000</v>
      </c>
      <c r="BK33" s="60">
        <v>955000</v>
      </c>
      <c r="BL33" s="60">
        <v>763999.9900994912</v>
      </c>
      <c r="BM33" s="60">
        <v>630000</v>
      </c>
      <c r="BN33" s="60">
        <v>1207536.57</v>
      </c>
      <c r="BO33" s="160">
        <v>966029.24348143826</v>
      </c>
      <c r="BP33" s="161">
        <v>252536.57000000007</v>
      </c>
      <c r="BQ33" s="155"/>
      <c r="BR33" s="163"/>
      <c r="BS33" s="160">
        <v>0</v>
      </c>
    </row>
    <row r="34" spans="1:71" s="49" customFormat="1" ht="89.25" outlineLevel="2" x14ac:dyDescent="0.25">
      <c r="A34" s="56">
        <v>30</v>
      </c>
      <c r="B34" s="56">
        <v>5</v>
      </c>
      <c r="C34" s="56" t="s">
        <v>222</v>
      </c>
      <c r="D34" s="62" t="s">
        <v>238</v>
      </c>
      <c r="E34" s="62">
        <v>5034561</v>
      </c>
      <c r="F34" s="62" t="s">
        <v>258</v>
      </c>
      <c r="G34" s="62">
        <v>1</v>
      </c>
      <c r="H34" s="62" t="s">
        <v>1222</v>
      </c>
      <c r="I34" s="62" t="s">
        <v>1222</v>
      </c>
      <c r="J34" s="57">
        <v>20</v>
      </c>
      <c r="K34" s="150">
        <v>635000</v>
      </c>
      <c r="L34" s="58">
        <v>0</v>
      </c>
      <c r="M34" s="58">
        <v>0</v>
      </c>
      <c r="N34" s="58">
        <v>0</v>
      </c>
      <c r="O34" s="59" t="s">
        <v>58</v>
      </c>
      <c r="P34" s="151">
        <f t="shared" si="4"/>
        <v>725000</v>
      </c>
      <c r="Q34" s="60"/>
      <c r="R34" s="60"/>
      <c r="S34" s="60"/>
      <c r="T34" s="60"/>
      <c r="U34" s="60">
        <v>725000</v>
      </c>
      <c r="V34" s="60"/>
      <c r="W34" s="60"/>
      <c r="X34" s="60"/>
      <c r="Y34" s="60"/>
      <c r="Z34" s="39" t="s">
        <v>1236</v>
      </c>
      <c r="AA34" s="152">
        <v>3272</v>
      </c>
      <c r="AB34" s="153" t="s">
        <v>222</v>
      </c>
      <c r="AC34" s="68" t="s">
        <v>166</v>
      </c>
      <c r="AD34" s="154">
        <v>1</v>
      </c>
      <c r="AE34" s="153">
        <v>5034561</v>
      </c>
      <c r="AF34" s="62" t="s">
        <v>258</v>
      </c>
      <c r="AG34" s="154">
        <v>2</v>
      </c>
      <c r="AH34" s="154">
        <v>1</v>
      </c>
      <c r="AI34" s="155"/>
      <c r="AJ34" s="155" t="s">
        <v>1223</v>
      </c>
      <c r="AK34" s="153" t="s">
        <v>1224</v>
      </c>
      <c r="AL34" s="153" t="s">
        <v>1222</v>
      </c>
      <c r="AM34" s="154" t="s">
        <v>1222</v>
      </c>
      <c r="AN34" s="154" t="s">
        <v>1225</v>
      </c>
      <c r="AO34" s="154" t="s">
        <v>1226</v>
      </c>
      <c r="AP34" s="153" t="s">
        <v>1227</v>
      </c>
      <c r="AQ34" s="153">
        <v>100</v>
      </c>
      <c r="AR34" s="156" t="s">
        <v>1228</v>
      </c>
      <c r="AS34" s="157">
        <v>100</v>
      </c>
      <c r="AT34" s="158">
        <v>635000</v>
      </c>
      <c r="AU34" s="159">
        <v>79.9999989632975</v>
      </c>
      <c r="AV34" s="160">
        <v>0</v>
      </c>
      <c r="AW34" s="60">
        <v>0</v>
      </c>
      <c r="AX34" s="60">
        <v>0</v>
      </c>
      <c r="AY34" s="60">
        <v>317500</v>
      </c>
      <c r="AZ34" s="60">
        <v>317500</v>
      </c>
      <c r="BA34" s="60">
        <v>44136</v>
      </c>
      <c r="BB34" s="60">
        <v>0</v>
      </c>
      <c r="BC34" s="60">
        <v>0</v>
      </c>
      <c r="BD34" s="60">
        <v>0</v>
      </c>
      <c r="BE34" s="60">
        <v>0</v>
      </c>
      <c r="BF34" s="60">
        <v>0</v>
      </c>
      <c r="BG34" s="60">
        <v>0</v>
      </c>
      <c r="BH34" s="60">
        <v>100000</v>
      </c>
      <c r="BI34" s="60">
        <v>79999.998963297505</v>
      </c>
      <c r="BJ34" s="60">
        <v>100000</v>
      </c>
      <c r="BK34" s="60">
        <v>317500</v>
      </c>
      <c r="BL34" s="60">
        <v>253999.99670846958</v>
      </c>
      <c r="BM34" s="60">
        <v>217500</v>
      </c>
      <c r="BN34" s="60">
        <v>317500</v>
      </c>
      <c r="BO34" s="160">
        <v>253999.99670846958</v>
      </c>
      <c r="BP34" s="161">
        <v>0</v>
      </c>
      <c r="BQ34" s="155"/>
      <c r="BR34" s="163"/>
      <c r="BS34" s="160">
        <v>0</v>
      </c>
    </row>
    <row r="35" spans="1:71" s="49" customFormat="1" ht="51" outlineLevel="2" x14ac:dyDescent="0.25">
      <c r="A35" s="56">
        <v>31</v>
      </c>
      <c r="B35" s="56">
        <v>5</v>
      </c>
      <c r="C35" s="56" t="s">
        <v>222</v>
      </c>
      <c r="D35" s="62" t="s">
        <v>259</v>
      </c>
      <c r="E35" s="62">
        <v>5034562</v>
      </c>
      <c r="F35" s="62" t="s">
        <v>260</v>
      </c>
      <c r="G35" s="62">
        <v>1</v>
      </c>
      <c r="H35" s="62" t="s">
        <v>1222</v>
      </c>
      <c r="I35" s="62" t="s">
        <v>1222</v>
      </c>
      <c r="J35" s="57">
        <v>20</v>
      </c>
      <c r="K35" s="150">
        <v>1709361.46</v>
      </c>
      <c r="L35" s="58">
        <v>0</v>
      </c>
      <c r="M35" s="58">
        <v>0</v>
      </c>
      <c r="N35" s="58">
        <v>0</v>
      </c>
      <c r="O35" s="59" t="s">
        <v>58</v>
      </c>
      <c r="P35" s="151">
        <f t="shared" si="4"/>
        <v>1790322.58</v>
      </c>
      <c r="Q35" s="60"/>
      <c r="R35" s="60"/>
      <c r="S35" s="60">
        <v>1790322.58</v>
      </c>
      <c r="T35" s="60"/>
      <c r="U35" s="60"/>
      <c r="V35" s="60"/>
      <c r="W35" s="60"/>
      <c r="X35" s="60"/>
      <c r="Y35" s="60"/>
      <c r="Z35" s="39" t="s">
        <v>1237</v>
      </c>
      <c r="AA35" s="152">
        <v>3272</v>
      </c>
      <c r="AB35" s="153" t="s">
        <v>222</v>
      </c>
      <c r="AC35" s="68" t="s">
        <v>238</v>
      </c>
      <c r="AD35" s="154">
        <v>1</v>
      </c>
      <c r="AE35" s="153">
        <v>5034562</v>
      </c>
      <c r="AF35" s="62" t="s">
        <v>260</v>
      </c>
      <c r="AG35" s="154">
        <v>2</v>
      </c>
      <c r="AH35" s="154">
        <v>1</v>
      </c>
      <c r="AI35" s="155"/>
      <c r="AJ35" s="155" t="s">
        <v>1223</v>
      </c>
      <c r="AK35" s="153" t="s">
        <v>1224</v>
      </c>
      <c r="AL35" s="153" t="s">
        <v>1222</v>
      </c>
      <c r="AM35" s="154" t="s">
        <v>1222</v>
      </c>
      <c r="AN35" s="154" t="s">
        <v>1225</v>
      </c>
      <c r="AO35" s="154" t="s">
        <v>1226</v>
      </c>
      <c r="AP35" s="153" t="s">
        <v>1227</v>
      </c>
      <c r="AQ35" s="153">
        <v>100</v>
      </c>
      <c r="AR35" s="156" t="s">
        <v>1228</v>
      </c>
      <c r="AS35" s="157">
        <v>100</v>
      </c>
      <c r="AT35" s="158">
        <v>1709361.46</v>
      </c>
      <c r="AU35" s="159">
        <v>79.9999989632975</v>
      </c>
      <c r="AV35" s="160">
        <v>0</v>
      </c>
      <c r="AW35" s="60">
        <v>0</v>
      </c>
      <c r="AX35" s="60">
        <v>0</v>
      </c>
      <c r="AY35" s="60">
        <v>747455.04</v>
      </c>
      <c r="AZ35" s="60">
        <v>747455.04</v>
      </c>
      <c r="BA35" s="60">
        <v>44104</v>
      </c>
      <c r="BB35" s="60">
        <v>0</v>
      </c>
      <c r="BC35" s="60">
        <v>0</v>
      </c>
      <c r="BD35" s="60">
        <v>0</v>
      </c>
      <c r="BE35" s="60">
        <v>0</v>
      </c>
      <c r="BF35" s="60">
        <v>0</v>
      </c>
      <c r="BG35" s="60">
        <v>0</v>
      </c>
      <c r="BH35" s="60">
        <v>250000</v>
      </c>
      <c r="BI35" s="60">
        <v>199999.99740824377</v>
      </c>
      <c r="BJ35" s="60">
        <v>250000</v>
      </c>
      <c r="BK35" s="60">
        <v>500000</v>
      </c>
      <c r="BL35" s="60">
        <v>399999.99481648754</v>
      </c>
      <c r="BM35" s="60">
        <v>250000</v>
      </c>
      <c r="BN35" s="60">
        <v>747455.04</v>
      </c>
      <c r="BO35" s="160">
        <v>597964.02425111493</v>
      </c>
      <c r="BP35" s="161">
        <v>247455.04000000004</v>
      </c>
      <c r="BQ35" s="155"/>
      <c r="BR35" s="163"/>
      <c r="BS35" s="160">
        <v>0</v>
      </c>
    </row>
    <row r="36" spans="1:71" s="49" customFormat="1" ht="51" outlineLevel="2" x14ac:dyDescent="0.25">
      <c r="A36" s="56">
        <v>32</v>
      </c>
      <c r="B36" s="56">
        <v>5</v>
      </c>
      <c r="C36" s="56" t="s">
        <v>222</v>
      </c>
      <c r="D36" s="62" t="s">
        <v>245</v>
      </c>
      <c r="E36" s="62">
        <v>5034581</v>
      </c>
      <c r="F36" s="62" t="s">
        <v>261</v>
      </c>
      <c r="G36" s="62">
        <v>6</v>
      </c>
      <c r="H36" s="62" t="s">
        <v>1222</v>
      </c>
      <c r="I36" s="62" t="s">
        <v>1222</v>
      </c>
      <c r="J36" s="57">
        <v>21</v>
      </c>
      <c r="K36" s="150">
        <v>117353.56</v>
      </c>
      <c r="L36" s="58">
        <v>0</v>
      </c>
      <c r="M36" s="58">
        <v>0</v>
      </c>
      <c r="N36" s="58">
        <v>0</v>
      </c>
      <c r="O36" s="59" t="s">
        <v>58</v>
      </c>
      <c r="P36" s="151">
        <f t="shared" si="4"/>
        <v>117722.01</v>
      </c>
      <c r="Q36" s="60"/>
      <c r="R36" s="60"/>
      <c r="S36" s="60"/>
      <c r="T36" s="60"/>
      <c r="U36" s="60"/>
      <c r="V36" s="60"/>
      <c r="W36" s="60">
        <v>117722.01</v>
      </c>
      <c r="X36" s="60"/>
      <c r="Y36" s="60"/>
      <c r="Z36" s="39" t="s">
        <v>1238</v>
      </c>
      <c r="AA36" s="152">
        <v>3272</v>
      </c>
      <c r="AB36" s="153" t="s">
        <v>222</v>
      </c>
      <c r="AC36" s="68" t="s">
        <v>259</v>
      </c>
      <c r="AD36" s="154">
        <v>1</v>
      </c>
      <c r="AE36" s="153">
        <v>5034581</v>
      </c>
      <c r="AF36" s="62" t="s">
        <v>261</v>
      </c>
      <c r="AG36" s="154">
        <v>2</v>
      </c>
      <c r="AH36" s="154">
        <v>6</v>
      </c>
      <c r="AI36" s="155"/>
      <c r="AJ36" s="155" t="s">
        <v>1223</v>
      </c>
      <c r="AK36" s="153" t="s">
        <v>1224</v>
      </c>
      <c r="AL36" s="153" t="s">
        <v>1222</v>
      </c>
      <c r="AM36" s="154" t="s">
        <v>1222</v>
      </c>
      <c r="AN36" s="154" t="s">
        <v>1225</v>
      </c>
      <c r="AO36" s="154" t="s">
        <v>1226</v>
      </c>
      <c r="AP36" s="153" t="s">
        <v>1227</v>
      </c>
      <c r="AQ36" s="153">
        <v>100</v>
      </c>
      <c r="AR36" s="156" t="s">
        <v>1239</v>
      </c>
      <c r="AS36" s="157">
        <v>100</v>
      </c>
      <c r="AT36" s="158">
        <v>117353.56</v>
      </c>
      <c r="AU36" s="159">
        <v>79.9999989632975</v>
      </c>
      <c r="AV36" s="160">
        <v>0</v>
      </c>
      <c r="AW36" s="60">
        <v>0</v>
      </c>
      <c r="AX36" s="60">
        <v>0</v>
      </c>
      <c r="AY36" s="60"/>
      <c r="AZ36" s="60">
        <v>105618.2</v>
      </c>
      <c r="BA36" s="60">
        <v>44469</v>
      </c>
      <c r="BB36" s="60">
        <v>0</v>
      </c>
      <c r="BC36" s="60">
        <v>0</v>
      </c>
      <c r="BD36" s="60">
        <v>0</v>
      </c>
      <c r="BE36" s="60">
        <v>0</v>
      </c>
      <c r="BF36" s="60">
        <v>0</v>
      </c>
      <c r="BG36" s="60">
        <v>0</v>
      </c>
      <c r="BH36" s="60"/>
      <c r="BI36" s="60">
        <v>0</v>
      </c>
      <c r="BJ36" s="60">
        <v>0</v>
      </c>
      <c r="BK36" s="60"/>
      <c r="BL36" s="60">
        <v>0</v>
      </c>
      <c r="BM36" s="60">
        <v>0</v>
      </c>
      <c r="BN36" s="60">
        <v>105618.21</v>
      </c>
      <c r="BO36" s="160">
        <v>0</v>
      </c>
      <c r="BP36" s="161">
        <v>0</v>
      </c>
      <c r="BQ36" s="165"/>
      <c r="BR36" s="160">
        <v>105618.21</v>
      </c>
      <c r="BS36" s="160">
        <v>0</v>
      </c>
    </row>
    <row r="37" spans="1:71" s="49" customFormat="1" ht="51" outlineLevel="2" x14ac:dyDescent="0.25">
      <c r="A37" s="56">
        <v>33</v>
      </c>
      <c r="B37" s="56">
        <v>5</v>
      </c>
      <c r="C37" s="56" t="s">
        <v>222</v>
      </c>
      <c r="D37" s="62" t="s">
        <v>187</v>
      </c>
      <c r="E37" s="62">
        <v>5034785</v>
      </c>
      <c r="F37" s="62" t="s">
        <v>262</v>
      </c>
      <c r="G37" s="62">
        <v>1</v>
      </c>
      <c r="H37" s="62" t="s">
        <v>1222</v>
      </c>
      <c r="I37" s="62" t="s">
        <v>1222</v>
      </c>
      <c r="J37" s="57">
        <v>20</v>
      </c>
      <c r="K37" s="150">
        <v>1938376</v>
      </c>
      <c r="L37" s="58">
        <v>0</v>
      </c>
      <c r="M37" s="58">
        <v>0</v>
      </c>
      <c r="N37" s="58">
        <v>0</v>
      </c>
      <c r="O37" s="59" t="s">
        <v>58</v>
      </c>
      <c r="P37" s="151">
        <f t="shared" si="4"/>
        <v>1938376</v>
      </c>
      <c r="Q37" s="60"/>
      <c r="R37" s="60"/>
      <c r="S37" s="60">
        <v>1830000</v>
      </c>
      <c r="T37" s="60"/>
      <c r="U37" s="60"/>
      <c r="V37" s="60"/>
      <c r="W37" s="60"/>
      <c r="X37" s="60"/>
      <c r="Y37" s="60">
        <v>108376</v>
      </c>
      <c r="Z37" s="39"/>
      <c r="AA37" s="152">
        <v>3300</v>
      </c>
      <c r="AB37" s="153" t="s">
        <v>222</v>
      </c>
      <c r="AC37" s="68" t="s">
        <v>245</v>
      </c>
      <c r="AD37" s="154">
        <v>1</v>
      </c>
      <c r="AE37" s="153">
        <v>5034785</v>
      </c>
      <c r="AF37" s="62" t="s">
        <v>262</v>
      </c>
      <c r="AG37" s="154">
        <v>2</v>
      </c>
      <c r="AH37" s="154">
        <v>1</v>
      </c>
      <c r="AI37" s="155"/>
      <c r="AJ37" s="155" t="s">
        <v>1223</v>
      </c>
      <c r="AK37" s="153" t="s">
        <v>1224</v>
      </c>
      <c r="AL37" s="153" t="s">
        <v>1222</v>
      </c>
      <c r="AM37" s="154" t="s">
        <v>1222</v>
      </c>
      <c r="AN37" s="154" t="s">
        <v>1225</v>
      </c>
      <c r="AO37" s="154" t="s">
        <v>1226</v>
      </c>
      <c r="AP37" s="153" t="s">
        <v>1227</v>
      </c>
      <c r="AQ37" s="153">
        <v>100</v>
      </c>
      <c r="AR37" s="156" t="s">
        <v>1228</v>
      </c>
      <c r="AS37" s="157">
        <v>100</v>
      </c>
      <c r="AT37" s="158">
        <v>1938376</v>
      </c>
      <c r="AU37" s="159">
        <v>79.9999989632975</v>
      </c>
      <c r="AV37" s="160">
        <v>0</v>
      </c>
      <c r="AW37" s="60">
        <v>0</v>
      </c>
      <c r="AX37" s="60">
        <v>0</v>
      </c>
      <c r="AY37" s="60">
        <v>1023376</v>
      </c>
      <c r="AZ37" s="60">
        <v>1023376</v>
      </c>
      <c r="BA37" s="60">
        <v>44136</v>
      </c>
      <c r="BB37" s="60">
        <v>0</v>
      </c>
      <c r="BC37" s="60">
        <v>0</v>
      </c>
      <c r="BD37" s="60">
        <v>0</v>
      </c>
      <c r="BE37" s="60">
        <v>0</v>
      </c>
      <c r="BF37" s="60">
        <v>0</v>
      </c>
      <c r="BG37" s="60">
        <v>0</v>
      </c>
      <c r="BH37" s="60">
        <v>350000</v>
      </c>
      <c r="BI37" s="60">
        <v>279999.99637154129</v>
      </c>
      <c r="BJ37" s="60">
        <v>350000</v>
      </c>
      <c r="BK37" s="60">
        <v>908376</v>
      </c>
      <c r="BL37" s="60">
        <v>726700.79058284336</v>
      </c>
      <c r="BM37" s="60">
        <v>558376</v>
      </c>
      <c r="BN37" s="60">
        <v>1023376</v>
      </c>
      <c r="BO37" s="160">
        <v>818700.78939063544</v>
      </c>
      <c r="BP37" s="161">
        <v>115000</v>
      </c>
      <c r="BQ37" s="155"/>
      <c r="BR37" s="163"/>
      <c r="BS37" s="160">
        <v>0</v>
      </c>
    </row>
    <row r="38" spans="1:71" s="49" customFormat="1" ht="51" outlineLevel="2" x14ac:dyDescent="0.25">
      <c r="A38" s="56">
        <v>34</v>
      </c>
      <c r="B38" s="56">
        <v>5</v>
      </c>
      <c r="C38" s="56" t="s">
        <v>222</v>
      </c>
      <c r="D38" s="62" t="s">
        <v>263</v>
      </c>
      <c r="E38" s="62">
        <v>5034828</v>
      </c>
      <c r="F38" s="62" t="s">
        <v>264</v>
      </c>
      <c r="G38" s="62">
        <v>1</v>
      </c>
      <c r="H38" s="62" t="s">
        <v>1222</v>
      </c>
      <c r="I38" s="62" t="s">
        <v>1222</v>
      </c>
      <c r="J38" s="57">
        <v>20</v>
      </c>
      <c r="K38" s="150">
        <v>3525145.75</v>
      </c>
      <c r="L38" s="58">
        <v>0</v>
      </c>
      <c r="M38" s="58">
        <v>0</v>
      </c>
      <c r="N38" s="58">
        <v>0</v>
      </c>
      <c r="O38" s="59" t="s">
        <v>58</v>
      </c>
      <c r="P38" s="151">
        <f t="shared" si="4"/>
        <v>3565100</v>
      </c>
      <c r="Q38" s="60"/>
      <c r="R38" s="60"/>
      <c r="S38" s="60">
        <v>3500000</v>
      </c>
      <c r="T38" s="60"/>
      <c r="U38" s="60"/>
      <c r="V38" s="60"/>
      <c r="W38" s="60"/>
      <c r="X38" s="60"/>
      <c r="Y38" s="60">
        <v>65100</v>
      </c>
      <c r="Z38" s="39" t="s">
        <v>1234</v>
      </c>
      <c r="AA38" s="152">
        <v>3272</v>
      </c>
      <c r="AB38" s="153" t="s">
        <v>222</v>
      </c>
      <c r="AC38" s="68" t="s">
        <v>187</v>
      </c>
      <c r="AD38" s="154">
        <v>1</v>
      </c>
      <c r="AE38" s="153">
        <v>5034828</v>
      </c>
      <c r="AF38" s="62" t="s">
        <v>264</v>
      </c>
      <c r="AG38" s="154">
        <v>2</v>
      </c>
      <c r="AH38" s="154">
        <v>1</v>
      </c>
      <c r="AI38" s="155"/>
      <c r="AJ38" s="155" t="s">
        <v>1223</v>
      </c>
      <c r="AK38" s="153" t="s">
        <v>1224</v>
      </c>
      <c r="AL38" s="153" t="s">
        <v>1222</v>
      </c>
      <c r="AM38" s="154" t="s">
        <v>1222</v>
      </c>
      <c r="AN38" s="154" t="s">
        <v>1225</v>
      </c>
      <c r="AO38" s="154" t="s">
        <v>1226</v>
      </c>
      <c r="AP38" s="153" t="s">
        <v>1227</v>
      </c>
      <c r="AQ38" s="153">
        <v>100</v>
      </c>
      <c r="AR38" s="156" t="s">
        <v>1228</v>
      </c>
      <c r="AS38" s="157">
        <v>100</v>
      </c>
      <c r="AT38" s="158">
        <v>3525145.75</v>
      </c>
      <c r="AU38" s="159">
        <v>79.9999989632975</v>
      </c>
      <c r="AV38" s="160">
        <v>0</v>
      </c>
      <c r="AW38" s="60">
        <v>0</v>
      </c>
      <c r="AX38" s="60">
        <v>0</v>
      </c>
      <c r="AY38" s="60">
        <v>1750000</v>
      </c>
      <c r="AZ38" s="60">
        <v>1802500</v>
      </c>
      <c r="BA38" s="60">
        <v>44197</v>
      </c>
      <c r="BB38" s="60">
        <v>0</v>
      </c>
      <c r="BC38" s="60">
        <v>0</v>
      </c>
      <c r="BD38" s="60">
        <v>0</v>
      </c>
      <c r="BE38" s="60">
        <v>0</v>
      </c>
      <c r="BF38" s="60">
        <v>0</v>
      </c>
      <c r="BG38" s="60">
        <v>0</v>
      </c>
      <c r="BH38" s="60">
        <v>500000</v>
      </c>
      <c r="BI38" s="60">
        <v>399999.99481648754</v>
      </c>
      <c r="BJ38" s="60">
        <v>500000</v>
      </c>
      <c r="BK38" s="60">
        <v>1250000</v>
      </c>
      <c r="BL38" s="60">
        <v>999999.98704121879</v>
      </c>
      <c r="BM38" s="60">
        <v>750000</v>
      </c>
      <c r="BN38" s="60">
        <v>1750000</v>
      </c>
      <c r="BO38" s="160">
        <v>1399999.9818577063</v>
      </c>
      <c r="BP38" s="161">
        <v>500000</v>
      </c>
      <c r="BQ38" s="155"/>
      <c r="BR38" s="163"/>
      <c r="BS38" s="160">
        <v>0</v>
      </c>
    </row>
    <row r="39" spans="1:71" s="49" customFormat="1" ht="51" outlineLevel="2" x14ac:dyDescent="0.25">
      <c r="A39" s="56">
        <v>35</v>
      </c>
      <c r="B39" s="56">
        <v>5</v>
      </c>
      <c r="C39" s="56" t="s">
        <v>222</v>
      </c>
      <c r="D39" s="62" t="s">
        <v>265</v>
      </c>
      <c r="E39" s="62">
        <v>5034839</v>
      </c>
      <c r="F39" s="62" t="s">
        <v>266</v>
      </c>
      <c r="G39" s="62">
        <v>1</v>
      </c>
      <c r="H39" s="62" t="s">
        <v>1222</v>
      </c>
      <c r="I39" s="62" t="s">
        <v>1222</v>
      </c>
      <c r="J39" s="57">
        <v>20</v>
      </c>
      <c r="K39" s="150">
        <v>1957384.55</v>
      </c>
      <c r="L39" s="58">
        <v>0</v>
      </c>
      <c r="M39" s="58">
        <v>0</v>
      </c>
      <c r="N39" s="58">
        <v>0</v>
      </c>
      <c r="O39" s="59" t="s">
        <v>58</v>
      </c>
      <c r="P39" s="151">
        <f t="shared" si="4"/>
        <v>1957384.55</v>
      </c>
      <c r="Q39" s="60"/>
      <c r="R39" s="60"/>
      <c r="S39" s="60"/>
      <c r="T39" s="60"/>
      <c r="U39" s="60">
        <v>1854000</v>
      </c>
      <c r="V39" s="60"/>
      <c r="W39" s="60"/>
      <c r="X39" s="60"/>
      <c r="Y39" s="60">
        <f>46729.35+27300+29355.2</f>
        <v>103384.55</v>
      </c>
      <c r="Z39" s="39"/>
      <c r="AA39" s="152">
        <v>3272</v>
      </c>
      <c r="AB39" s="153" t="s">
        <v>222</v>
      </c>
      <c r="AC39" s="68" t="s">
        <v>263</v>
      </c>
      <c r="AD39" s="154">
        <v>1</v>
      </c>
      <c r="AE39" s="153">
        <v>5034839</v>
      </c>
      <c r="AF39" s="62" t="s">
        <v>266</v>
      </c>
      <c r="AG39" s="154">
        <v>2</v>
      </c>
      <c r="AH39" s="154">
        <v>1</v>
      </c>
      <c r="AI39" s="155"/>
      <c r="AJ39" s="155" t="s">
        <v>1223</v>
      </c>
      <c r="AK39" s="153" t="s">
        <v>1224</v>
      </c>
      <c r="AL39" s="153" t="s">
        <v>1222</v>
      </c>
      <c r="AM39" s="154" t="s">
        <v>1222</v>
      </c>
      <c r="AN39" s="154" t="s">
        <v>1225</v>
      </c>
      <c r="AO39" s="154" t="s">
        <v>1226</v>
      </c>
      <c r="AP39" s="153" t="s">
        <v>1227</v>
      </c>
      <c r="AQ39" s="153">
        <v>100</v>
      </c>
      <c r="AR39" s="156" t="s">
        <v>1228</v>
      </c>
      <c r="AS39" s="157">
        <v>100</v>
      </c>
      <c r="AT39" s="158">
        <v>1957384.55</v>
      </c>
      <c r="AU39" s="159">
        <v>79.9999989632975</v>
      </c>
      <c r="AV39" s="160">
        <v>0</v>
      </c>
      <c r="AW39" s="60">
        <v>0</v>
      </c>
      <c r="AX39" s="60">
        <v>0</v>
      </c>
      <c r="AY39" s="60">
        <v>927000</v>
      </c>
      <c r="AZ39" s="60">
        <v>1030384.55</v>
      </c>
      <c r="BA39" s="60">
        <v>44197</v>
      </c>
      <c r="BB39" s="60">
        <v>0</v>
      </c>
      <c r="BC39" s="60">
        <v>0</v>
      </c>
      <c r="BD39" s="60">
        <v>0</v>
      </c>
      <c r="BE39" s="60">
        <v>0</v>
      </c>
      <c r="BF39" s="60">
        <v>0</v>
      </c>
      <c r="BG39" s="60">
        <v>0</v>
      </c>
      <c r="BH39" s="60">
        <v>460729.35</v>
      </c>
      <c r="BI39" s="60">
        <v>368583.47522360733</v>
      </c>
      <c r="BJ39" s="60">
        <v>460729.35</v>
      </c>
      <c r="BK39" s="60">
        <v>1003084.55</v>
      </c>
      <c r="BL39" s="60">
        <v>802467.62960099743</v>
      </c>
      <c r="BM39" s="60">
        <v>542355.20000000007</v>
      </c>
      <c r="BN39" s="60">
        <v>1003084.55</v>
      </c>
      <c r="BO39" s="160">
        <v>802467.62960099743</v>
      </c>
      <c r="BP39" s="161">
        <v>0</v>
      </c>
      <c r="BQ39" s="155"/>
      <c r="BR39" s="163"/>
      <c r="BS39" s="160">
        <v>0</v>
      </c>
    </row>
    <row r="40" spans="1:71" s="49" customFormat="1" ht="51" outlineLevel="2" x14ac:dyDescent="0.25">
      <c r="A40" s="56">
        <v>36</v>
      </c>
      <c r="B40" s="56">
        <v>5</v>
      </c>
      <c r="C40" s="56" t="s">
        <v>222</v>
      </c>
      <c r="D40" s="62" t="s">
        <v>267</v>
      </c>
      <c r="E40" s="62">
        <v>5034841</v>
      </c>
      <c r="F40" s="62" t="s">
        <v>268</v>
      </c>
      <c r="G40" s="62">
        <v>6</v>
      </c>
      <c r="H40" s="62" t="s">
        <v>1222</v>
      </c>
      <c r="I40" s="62" t="s">
        <v>1222</v>
      </c>
      <c r="J40" s="57">
        <v>20</v>
      </c>
      <c r="K40" s="150">
        <v>2353348.23</v>
      </c>
      <c r="L40" s="58">
        <v>0</v>
      </c>
      <c r="M40" s="58">
        <v>0</v>
      </c>
      <c r="N40" s="58">
        <v>0</v>
      </c>
      <c r="O40" s="59" t="s">
        <v>58</v>
      </c>
      <c r="P40" s="151">
        <f t="shared" si="4"/>
        <v>2385311.4</v>
      </c>
      <c r="Q40" s="60"/>
      <c r="R40" s="60"/>
      <c r="S40" s="60"/>
      <c r="T40" s="60"/>
      <c r="U40" s="60">
        <v>2305311.4</v>
      </c>
      <c r="V40" s="60"/>
      <c r="W40" s="60"/>
      <c r="X40" s="60"/>
      <c r="Y40" s="60">
        <v>80000</v>
      </c>
      <c r="Z40" s="39" t="s">
        <v>1234</v>
      </c>
      <c r="AA40" s="152">
        <v>3272</v>
      </c>
      <c r="AB40" s="153" t="s">
        <v>222</v>
      </c>
      <c r="AC40" s="68" t="s">
        <v>265</v>
      </c>
      <c r="AD40" s="154">
        <v>1</v>
      </c>
      <c r="AE40" s="153">
        <v>5034841</v>
      </c>
      <c r="AF40" s="62" t="s">
        <v>268</v>
      </c>
      <c r="AG40" s="154">
        <v>2</v>
      </c>
      <c r="AH40" s="154">
        <v>6</v>
      </c>
      <c r="AI40" s="155"/>
      <c r="AJ40" s="155" t="s">
        <v>1223</v>
      </c>
      <c r="AK40" s="153" t="s">
        <v>1224</v>
      </c>
      <c r="AL40" s="153" t="s">
        <v>1222</v>
      </c>
      <c r="AM40" s="154" t="s">
        <v>1222</v>
      </c>
      <c r="AN40" s="154" t="s">
        <v>1225</v>
      </c>
      <c r="AO40" s="154" t="s">
        <v>1226</v>
      </c>
      <c r="AP40" s="153" t="s">
        <v>1227</v>
      </c>
      <c r="AQ40" s="153">
        <v>100</v>
      </c>
      <c r="AR40" s="156" t="s">
        <v>1228</v>
      </c>
      <c r="AS40" s="157">
        <v>100</v>
      </c>
      <c r="AT40" s="158">
        <v>2353348.23</v>
      </c>
      <c r="AU40" s="159">
        <v>79.9999989632975</v>
      </c>
      <c r="AV40" s="160">
        <v>0</v>
      </c>
      <c r="AW40" s="60">
        <v>0</v>
      </c>
      <c r="AX40" s="60">
        <v>0</v>
      </c>
      <c r="AY40" s="60"/>
      <c r="AZ40" s="60">
        <v>1202655.7</v>
      </c>
      <c r="BA40" s="60">
        <v>44561</v>
      </c>
      <c r="BB40" s="60">
        <v>0</v>
      </c>
      <c r="BC40" s="60">
        <v>0</v>
      </c>
      <c r="BD40" s="60">
        <v>0</v>
      </c>
      <c r="BE40" s="60">
        <v>0</v>
      </c>
      <c r="BF40" s="60">
        <v>0</v>
      </c>
      <c r="BG40" s="60">
        <v>0</v>
      </c>
      <c r="BH40" s="60"/>
      <c r="BI40" s="60">
        <v>0</v>
      </c>
      <c r="BJ40" s="60">
        <v>0</v>
      </c>
      <c r="BK40" s="60"/>
      <c r="BL40" s="60">
        <v>0</v>
      </c>
      <c r="BM40" s="60">
        <v>0</v>
      </c>
      <c r="BN40" s="60">
        <v>1202655.7</v>
      </c>
      <c r="BO40" s="160">
        <v>0</v>
      </c>
      <c r="BP40" s="161">
        <v>0</v>
      </c>
      <c r="BQ40" s="155"/>
      <c r="BR40" s="163">
        <v>1202655.7</v>
      </c>
      <c r="BS40" s="160">
        <v>0</v>
      </c>
    </row>
    <row r="41" spans="1:71" s="49" customFormat="1" ht="51" outlineLevel="2" x14ac:dyDescent="0.25">
      <c r="A41" s="56">
        <v>37</v>
      </c>
      <c r="B41" s="56">
        <v>5</v>
      </c>
      <c r="C41" s="56" t="s">
        <v>222</v>
      </c>
      <c r="D41" s="62" t="s">
        <v>238</v>
      </c>
      <c r="E41" s="62">
        <v>5034907</v>
      </c>
      <c r="F41" s="62" t="s">
        <v>269</v>
      </c>
      <c r="G41" s="62">
        <v>6</v>
      </c>
      <c r="H41" s="62" t="s">
        <v>1222</v>
      </c>
      <c r="I41" s="62" t="s">
        <v>1222</v>
      </c>
      <c r="J41" s="57">
        <v>21</v>
      </c>
      <c r="K41" s="150">
        <v>197569.46</v>
      </c>
      <c r="L41" s="58">
        <v>0</v>
      </c>
      <c r="M41" s="58">
        <v>0</v>
      </c>
      <c r="N41" s="58">
        <v>0</v>
      </c>
      <c r="O41" s="59" t="s">
        <v>58</v>
      </c>
      <c r="P41" s="151">
        <f t="shared" si="4"/>
        <v>198892.19</v>
      </c>
      <c r="Q41" s="60"/>
      <c r="R41" s="60"/>
      <c r="S41" s="60"/>
      <c r="T41" s="60"/>
      <c r="U41" s="60"/>
      <c r="V41" s="60"/>
      <c r="W41" s="60">
        <v>198892.19</v>
      </c>
      <c r="X41" s="60"/>
      <c r="Y41" s="60"/>
      <c r="Z41" s="39" t="s">
        <v>1238</v>
      </c>
      <c r="AA41" s="152">
        <v>3272</v>
      </c>
      <c r="AB41" s="153" t="s">
        <v>222</v>
      </c>
      <c r="AC41" s="68" t="s">
        <v>267</v>
      </c>
      <c r="AD41" s="154">
        <v>1</v>
      </c>
      <c r="AE41" s="153">
        <v>5034907</v>
      </c>
      <c r="AF41" s="62" t="s">
        <v>269</v>
      </c>
      <c r="AG41" s="154">
        <v>2</v>
      </c>
      <c r="AH41" s="154">
        <v>6</v>
      </c>
      <c r="AI41" s="155"/>
      <c r="AJ41" s="155" t="s">
        <v>1223</v>
      </c>
      <c r="AK41" s="153" t="s">
        <v>1224</v>
      </c>
      <c r="AL41" s="153" t="s">
        <v>1222</v>
      </c>
      <c r="AM41" s="154" t="s">
        <v>1222</v>
      </c>
      <c r="AN41" s="154" t="s">
        <v>1225</v>
      </c>
      <c r="AO41" s="154" t="s">
        <v>1226</v>
      </c>
      <c r="AP41" s="153" t="s">
        <v>1227</v>
      </c>
      <c r="AQ41" s="153">
        <v>100</v>
      </c>
      <c r="AR41" s="156" t="s">
        <v>1239</v>
      </c>
      <c r="AS41" s="157">
        <v>100</v>
      </c>
      <c r="AT41" s="158">
        <v>197569.46</v>
      </c>
      <c r="AU41" s="159">
        <v>79.9999989632975</v>
      </c>
      <c r="AV41" s="160">
        <v>0</v>
      </c>
      <c r="AW41" s="60">
        <v>0</v>
      </c>
      <c r="AX41" s="60">
        <v>0</v>
      </c>
      <c r="AY41" s="60"/>
      <c r="AZ41" s="60">
        <v>177812.51</v>
      </c>
      <c r="BA41" s="60">
        <v>44469</v>
      </c>
      <c r="BB41" s="60">
        <v>0</v>
      </c>
      <c r="BC41" s="60">
        <v>0</v>
      </c>
      <c r="BD41" s="60">
        <v>0</v>
      </c>
      <c r="BE41" s="60">
        <v>0</v>
      </c>
      <c r="BF41" s="60">
        <v>0</v>
      </c>
      <c r="BG41" s="60">
        <v>0</v>
      </c>
      <c r="BH41" s="60"/>
      <c r="BI41" s="60">
        <v>0</v>
      </c>
      <c r="BJ41" s="60">
        <v>0</v>
      </c>
      <c r="BK41" s="60"/>
      <c r="BL41" s="60">
        <v>0</v>
      </c>
      <c r="BM41" s="60">
        <v>0</v>
      </c>
      <c r="BN41" s="60">
        <v>197569.46</v>
      </c>
      <c r="BO41" s="160">
        <v>0</v>
      </c>
      <c r="BP41" s="161">
        <v>0</v>
      </c>
      <c r="BQ41" s="165"/>
      <c r="BR41" s="160">
        <v>197569.46</v>
      </c>
      <c r="BS41" s="160">
        <v>0</v>
      </c>
    </row>
    <row r="42" spans="1:71" s="49" customFormat="1" ht="51" outlineLevel="2" x14ac:dyDescent="0.25">
      <c r="A42" s="56">
        <v>38</v>
      </c>
      <c r="B42" s="56">
        <v>5</v>
      </c>
      <c r="C42" s="56" t="s">
        <v>222</v>
      </c>
      <c r="D42" s="62" t="s">
        <v>259</v>
      </c>
      <c r="E42" s="62">
        <v>5034938</v>
      </c>
      <c r="F42" s="62" t="s">
        <v>270</v>
      </c>
      <c r="G42" s="62">
        <v>1</v>
      </c>
      <c r="H42" s="62" t="s">
        <v>1222</v>
      </c>
      <c r="I42" s="62" t="s">
        <v>1222</v>
      </c>
      <c r="J42" s="57">
        <v>20</v>
      </c>
      <c r="K42" s="150">
        <v>1842286.29</v>
      </c>
      <c r="L42" s="58">
        <v>0</v>
      </c>
      <c r="M42" s="58">
        <v>0</v>
      </c>
      <c r="N42" s="58">
        <v>0</v>
      </c>
      <c r="O42" s="59" t="s">
        <v>58</v>
      </c>
      <c r="P42" s="151">
        <f t="shared" si="4"/>
        <v>1895161.29</v>
      </c>
      <c r="Q42" s="60"/>
      <c r="R42" s="60"/>
      <c r="S42" s="60">
        <v>1895161.29</v>
      </c>
      <c r="T42" s="60"/>
      <c r="U42" s="60"/>
      <c r="V42" s="60"/>
      <c r="W42" s="60"/>
      <c r="X42" s="60"/>
      <c r="Y42" s="60"/>
      <c r="Z42" s="39" t="s">
        <v>1234</v>
      </c>
      <c r="AA42" s="152">
        <v>3300</v>
      </c>
      <c r="AB42" s="153" t="s">
        <v>222</v>
      </c>
      <c r="AC42" s="68" t="s">
        <v>238</v>
      </c>
      <c r="AD42" s="154">
        <v>1</v>
      </c>
      <c r="AE42" s="153">
        <v>5034938</v>
      </c>
      <c r="AF42" s="62" t="s">
        <v>270</v>
      </c>
      <c r="AG42" s="154">
        <v>2</v>
      </c>
      <c r="AH42" s="154">
        <v>1</v>
      </c>
      <c r="AI42" s="155"/>
      <c r="AJ42" s="155" t="s">
        <v>1223</v>
      </c>
      <c r="AK42" s="153" t="s">
        <v>1224</v>
      </c>
      <c r="AL42" s="153" t="s">
        <v>1222</v>
      </c>
      <c r="AM42" s="154" t="s">
        <v>1222</v>
      </c>
      <c r="AN42" s="154" t="s">
        <v>1225</v>
      </c>
      <c r="AO42" s="154" t="s">
        <v>1226</v>
      </c>
      <c r="AP42" s="153" t="s">
        <v>1227</v>
      </c>
      <c r="AQ42" s="153">
        <v>100</v>
      </c>
      <c r="AR42" s="156" t="s">
        <v>1228</v>
      </c>
      <c r="AS42" s="157">
        <v>100</v>
      </c>
      <c r="AT42" s="158">
        <v>1842286.29</v>
      </c>
      <c r="AU42" s="159">
        <v>79.9999989632975</v>
      </c>
      <c r="AV42" s="160">
        <v>0</v>
      </c>
      <c r="AW42" s="60">
        <v>0</v>
      </c>
      <c r="AX42" s="60">
        <v>0</v>
      </c>
      <c r="AY42" s="60">
        <v>730774.19</v>
      </c>
      <c r="AZ42" s="60">
        <v>730774.19</v>
      </c>
      <c r="BA42" s="60">
        <v>44105</v>
      </c>
      <c r="BB42" s="60">
        <v>0</v>
      </c>
      <c r="BC42" s="60">
        <v>0</v>
      </c>
      <c r="BD42" s="60">
        <v>0</v>
      </c>
      <c r="BE42" s="60">
        <v>0</v>
      </c>
      <c r="BF42" s="60">
        <v>0</v>
      </c>
      <c r="BG42" s="60">
        <v>0</v>
      </c>
      <c r="BH42" s="60">
        <v>249000</v>
      </c>
      <c r="BI42" s="60">
        <v>199199.99741861079</v>
      </c>
      <c r="BJ42" s="60">
        <v>249000</v>
      </c>
      <c r="BK42" s="60">
        <v>730774.19</v>
      </c>
      <c r="BL42" s="60">
        <v>584619.34442404564</v>
      </c>
      <c r="BM42" s="60">
        <v>481774.18999999994</v>
      </c>
      <c r="BN42" s="60">
        <v>730774.19</v>
      </c>
      <c r="BO42" s="160">
        <v>584619.34442404564</v>
      </c>
      <c r="BP42" s="161">
        <v>0</v>
      </c>
      <c r="BQ42" s="155"/>
      <c r="BR42" s="163"/>
      <c r="BS42" s="160">
        <v>0</v>
      </c>
    </row>
    <row r="43" spans="1:71" s="49" customFormat="1" ht="51" outlineLevel="2" x14ac:dyDescent="0.25">
      <c r="A43" s="56">
        <v>39</v>
      </c>
      <c r="B43" s="56">
        <v>5</v>
      </c>
      <c r="C43" s="56" t="s">
        <v>222</v>
      </c>
      <c r="D43" s="62" t="s">
        <v>245</v>
      </c>
      <c r="E43" s="62">
        <v>5034949</v>
      </c>
      <c r="F43" s="62" t="s">
        <v>271</v>
      </c>
      <c r="G43" s="62">
        <v>1</v>
      </c>
      <c r="H43" s="62" t="s">
        <v>1222</v>
      </c>
      <c r="I43" s="62" t="s">
        <v>1222</v>
      </c>
      <c r="J43" s="57">
        <v>20</v>
      </c>
      <c r="K43" s="150">
        <v>542699.03</v>
      </c>
      <c r="L43" s="58">
        <v>0</v>
      </c>
      <c r="M43" s="58">
        <v>0</v>
      </c>
      <c r="N43" s="58">
        <v>0</v>
      </c>
      <c r="O43" s="59" t="s">
        <v>58</v>
      </c>
      <c r="P43" s="151">
        <f t="shared" si="4"/>
        <v>640000</v>
      </c>
      <c r="Q43" s="60"/>
      <c r="R43" s="60"/>
      <c r="S43" s="60"/>
      <c r="T43" s="60"/>
      <c r="U43" s="60">
        <v>640000</v>
      </c>
      <c r="V43" s="60"/>
      <c r="W43" s="60"/>
      <c r="X43" s="60"/>
      <c r="Y43" s="60"/>
      <c r="Z43" s="39"/>
      <c r="AA43" s="152">
        <v>3272</v>
      </c>
      <c r="AB43" s="153" t="s">
        <v>222</v>
      </c>
      <c r="AC43" s="68" t="s">
        <v>259</v>
      </c>
      <c r="AD43" s="154">
        <v>1</v>
      </c>
      <c r="AE43" s="153">
        <v>5034949</v>
      </c>
      <c r="AF43" s="62" t="s">
        <v>271</v>
      </c>
      <c r="AG43" s="154">
        <v>2</v>
      </c>
      <c r="AH43" s="154">
        <v>1</v>
      </c>
      <c r="AI43" s="155"/>
      <c r="AJ43" s="155" t="s">
        <v>1223</v>
      </c>
      <c r="AK43" s="153" t="s">
        <v>1224</v>
      </c>
      <c r="AL43" s="153" t="s">
        <v>1222</v>
      </c>
      <c r="AM43" s="154" t="s">
        <v>1222</v>
      </c>
      <c r="AN43" s="154" t="s">
        <v>1225</v>
      </c>
      <c r="AO43" s="154" t="s">
        <v>1226</v>
      </c>
      <c r="AP43" s="153" t="s">
        <v>1227</v>
      </c>
      <c r="AQ43" s="153">
        <v>100</v>
      </c>
      <c r="AR43" s="156" t="s">
        <v>1228</v>
      </c>
      <c r="AS43" s="157">
        <v>100</v>
      </c>
      <c r="AT43" s="158">
        <v>542699.03</v>
      </c>
      <c r="AU43" s="159">
        <v>79.9999989632975</v>
      </c>
      <c r="AV43" s="160">
        <v>0</v>
      </c>
      <c r="AW43" s="60">
        <v>0</v>
      </c>
      <c r="AX43" s="60">
        <v>0</v>
      </c>
      <c r="AY43" s="60">
        <v>271349.52</v>
      </c>
      <c r="AZ43" s="60">
        <v>271349.52</v>
      </c>
      <c r="BA43" s="60">
        <v>44166</v>
      </c>
      <c r="BB43" s="60">
        <v>0</v>
      </c>
      <c r="BC43" s="60">
        <v>0</v>
      </c>
      <c r="BD43" s="60">
        <v>0</v>
      </c>
      <c r="BE43" s="60">
        <v>0</v>
      </c>
      <c r="BF43" s="60">
        <v>0</v>
      </c>
      <c r="BG43" s="60">
        <v>0</v>
      </c>
      <c r="BH43" s="60">
        <v>100000</v>
      </c>
      <c r="BI43" s="60">
        <v>79999.998963297505</v>
      </c>
      <c r="BJ43" s="60">
        <v>100000</v>
      </c>
      <c r="BK43" s="60">
        <v>271349.52</v>
      </c>
      <c r="BL43" s="60">
        <v>217079.61318691276</v>
      </c>
      <c r="BM43" s="60">
        <v>171349.52000000002</v>
      </c>
      <c r="BN43" s="60">
        <v>271349.52</v>
      </c>
      <c r="BO43" s="160">
        <v>217079.61318691276</v>
      </c>
      <c r="BP43" s="161">
        <v>0</v>
      </c>
      <c r="BQ43" s="155"/>
      <c r="BR43" s="163"/>
      <c r="BS43" s="160">
        <v>0</v>
      </c>
    </row>
    <row r="44" spans="1:71" s="49" customFormat="1" ht="51" outlineLevel="2" x14ac:dyDescent="0.25">
      <c r="A44" s="56">
        <v>40</v>
      </c>
      <c r="B44" s="56">
        <v>5</v>
      </c>
      <c r="C44" s="56" t="s">
        <v>222</v>
      </c>
      <c r="D44" s="62" t="s">
        <v>267</v>
      </c>
      <c r="E44" s="62">
        <v>5035045</v>
      </c>
      <c r="F44" s="62" t="s">
        <v>272</v>
      </c>
      <c r="G44" s="62">
        <v>1</v>
      </c>
      <c r="H44" s="62" t="s">
        <v>1222</v>
      </c>
      <c r="I44" s="62" t="s">
        <v>1222</v>
      </c>
      <c r="J44" s="57">
        <v>20</v>
      </c>
      <c r="K44" s="150">
        <v>2349129.65</v>
      </c>
      <c r="L44" s="58">
        <v>0</v>
      </c>
      <c r="M44" s="58">
        <v>0</v>
      </c>
      <c r="N44" s="58">
        <v>0</v>
      </c>
      <c r="O44" s="59" t="s">
        <v>58</v>
      </c>
      <c r="P44" s="151">
        <f t="shared" si="4"/>
        <v>2750000</v>
      </c>
      <c r="Q44" s="60"/>
      <c r="R44" s="60"/>
      <c r="S44" s="60"/>
      <c r="T44" s="60"/>
      <c r="U44" s="60">
        <v>2750000</v>
      </c>
      <c r="V44" s="60"/>
      <c r="W44" s="60"/>
      <c r="X44" s="60"/>
      <c r="Y44" s="60"/>
      <c r="Z44" s="39"/>
      <c r="AA44" s="152">
        <v>3272</v>
      </c>
      <c r="AB44" s="153" t="s">
        <v>222</v>
      </c>
      <c r="AC44" s="68" t="s">
        <v>245</v>
      </c>
      <c r="AD44" s="154">
        <v>1</v>
      </c>
      <c r="AE44" s="153">
        <v>5035045</v>
      </c>
      <c r="AF44" s="62" t="s">
        <v>272</v>
      </c>
      <c r="AG44" s="154">
        <v>2</v>
      </c>
      <c r="AH44" s="154">
        <v>1</v>
      </c>
      <c r="AI44" s="155"/>
      <c r="AJ44" s="155" t="s">
        <v>1223</v>
      </c>
      <c r="AK44" s="153" t="s">
        <v>1224</v>
      </c>
      <c r="AL44" s="153" t="s">
        <v>1222</v>
      </c>
      <c r="AM44" s="154" t="s">
        <v>1222</v>
      </c>
      <c r="AN44" s="154" t="s">
        <v>1225</v>
      </c>
      <c r="AO44" s="154" t="s">
        <v>1226</v>
      </c>
      <c r="AP44" s="153" t="s">
        <v>1227</v>
      </c>
      <c r="AQ44" s="153">
        <v>100</v>
      </c>
      <c r="AR44" s="156" t="s">
        <v>1228</v>
      </c>
      <c r="AS44" s="157">
        <v>100</v>
      </c>
      <c r="AT44" s="158">
        <v>2349129.65</v>
      </c>
      <c r="AU44" s="159">
        <v>79.9999989632975</v>
      </c>
      <c r="AV44" s="160">
        <v>0</v>
      </c>
      <c r="AW44" s="60">
        <v>0</v>
      </c>
      <c r="AX44" s="60">
        <v>0</v>
      </c>
      <c r="AY44" s="60">
        <v>1198657.8500000001</v>
      </c>
      <c r="AZ44" s="60">
        <v>1198657.8500000001</v>
      </c>
      <c r="BA44" s="60">
        <v>44166</v>
      </c>
      <c r="BB44" s="60">
        <v>0</v>
      </c>
      <c r="BC44" s="60">
        <v>0</v>
      </c>
      <c r="BD44" s="60">
        <v>0</v>
      </c>
      <c r="BE44" s="60">
        <v>0</v>
      </c>
      <c r="BF44" s="60">
        <v>0</v>
      </c>
      <c r="BG44" s="60">
        <v>0</v>
      </c>
      <c r="BH44" s="60">
        <v>300000</v>
      </c>
      <c r="BI44" s="60">
        <v>239999.9968898925</v>
      </c>
      <c r="BJ44" s="60">
        <v>300000</v>
      </c>
      <c r="BK44" s="60">
        <v>800000</v>
      </c>
      <c r="BL44" s="60">
        <v>639999.99170638004</v>
      </c>
      <c r="BM44" s="60">
        <v>500000</v>
      </c>
      <c r="BN44" s="60">
        <v>1198657.8500000001</v>
      </c>
      <c r="BO44" s="160">
        <v>958926.26757348422</v>
      </c>
      <c r="BP44" s="161">
        <v>398657.85000000009</v>
      </c>
      <c r="BQ44" s="155"/>
      <c r="BR44" s="163"/>
      <c r="BS44" s="160">
        <v>0</v>
      </c>
    </row>
    <row r="45" spans="1:71" s="49" customFormat="1" ht="51" outlineLevel="2" x14ac:dyDescent="0.25">
      <c r="A45" s="56">
        <v>41</v>
      </c>
      <c r="B45" s="56">
        <v>5</v>
      </c>
      <c r="C45" s="56" t="s">
        <v>222</v>
      </c>
      <c r="D45" s="62" t="s">
        <v>267</v>
      </c>
      <c r="E45" s="62">
        <v>5035066</v>
      </c>
      <c r="F45" s="62" t="s">
        <v>273</v>
      </c>
      <c r="G45" s="62">
        <v>1</v>
      </c>
      <c r="H45" s="62" t="s">
        <v>1222</v>
      </c>
      <c r="I45" s="62" t="s">
        <v>1222</v>
      </c>
      <c r="J45" s="57">
        <v>20</v>
      </c>
      <c r="K45" s="150">
        <v>664185.19999999995</v>
      </c>
      <c r="L45" s="58">
        <v>0</v>
      </c>
      <c r="M45" s="58">
        <v>0</v>
      </c>
      <c r="N45" s="58">
        <v>0</v>
      </c>
      <c r="O45" s="59" t="s">
        <v>58</v>
      </c>
      <c r="P45" s="151">
        <f t="shared" si="4"/>
        <v>795000</v>
      </c>
      <c r="Q45" s="60"/>
      <c r="R45" s="60"/>
      <c r="S45" s="60"/>
      <c r="T45" s="60"/>
      <c r="U45" s="60">
        <v>795000</v>
      </c>
      <c r="V45" s="60"/>
      <c r="W45" s="60"/>
      <c r="X45" s="60"/>
      <c r="Y45" s="60"/>
      <c r="Z45" s="39"/>
      <c r="AA45" s="152">
        <v>3272</v>
      </c>
      <c r="AB45" s="153" t="s">
        <v>222</v>
      </c>
      <c r="AC45" s="68" t="s">
        <v>267</v>
      </c>
      <c r="AD45" s="154">
        <v>1</v>
      </c>
      <c r="AE45" s="153">
        <v>5035066</v>
      </c>
      <c r="AF45" s="62" t="s">
        <v>273</v>
      </c>
      <c r="AG45" s="154">
        <v>2</v>
      </c>
      <c r="AH45" s="154">
        <v>1</v>
      </c>
      <c r="AI45" s="155"/>
      <c r="AJ45" s="155" t="s">
        <v>1223</v>
      </c>
      <c r="AK45" s="153" t="s">
        <v>1224</v>
      </c>
      <c r="AL45" s="153" t="s">
        <v>1222</v>
      </c>
      <c r="AM45" s="154" t="s">
        <v>1222</v>
      </c>
      <c r="AN45" s="154" t="s">
        <v>1225</v>
      </c>
      <c r="AO45" s="154" t="s">
        <v>1226</v>
      </c>
      <c r="AP45" s="153" t="s">
        <v>1227</v>
      </c>
      <c r="AQ45" s="153">
        <v>100</v>
      </c>
      <c r="AR45" s="156" t="s">
        <v>1228</v>
      </c>
      <c r="AS45" s="157">
        <v>100</v>
      </c>
      <c r="AT45" s="158">
        <v>664185.19999999995</v>
      </c>
      <c r="AU45" s="159">
        <v>79.9999989632975</v>
      </c>
      <c r="AV45" s="160">
        <v>0</v>
      </c>
      <c r="AW45" s="60">
        <v>0</v>
      </c>
      <c r="AX45" s="60">
        <v>0</v>
      </c>
      <c r="AY45" s="60">
        <v>332092.59999999998</v>
      </c>
      <c r="AZ45" s="60">
        <v>332092.59999999998</v>
      </c>
      <c r="BA45" s="60">
        <v>44166</v>
      </c>
      <c r="BB45" s="60">
        <v>0</v>
      </c>
      <c r="BC45" s="60">
        <v>0</v>
      </c>
      <c r="BD45" s="60">
        <v>0</v>
      </c>
      <c r="BE45" s="60">
        <v>0</v>
      </c>
      <c r="BF45" s="60">
        <v>0</v>
      </c>
      <c r="BG45" s="60">
        <v>0</v>
      </c>
      <c r="BH45" s="60">
        <v>100000</v>
      </c>
      <c r="BI45" s="60">
        <v>79999.998963297505</v>
      </c>
      <c r="BJ45" s="60">
        <v>100000</v>
      </c>
      <c r="BK45" s="60">
        <v>332092.59999999998</v>
      </c>
      <c r="BL45" s="60">
        <v>265674.07655718771</v>
      </c>
      <c r="BM45" s="60">
        <v>232092.59999999998</v>
      </c>
      <c r="BN45" s="60">
        <v>332092.59999999998</v>
      </c>
      <c r="BO45" s="160">
        <v>265674.07655718771</v>
      </c>
      <c r="BP45" s="161">
        <v>0</v>
      </c>
      <c r="BQ45" s="155"/>
      <c r="BR45" s="163"/>
      <c r="BS45" s="160">
        <v>0</v>
      </c>
    </row>
    <row r="46" spans="1:71" s="49" customFormat="1" ht="51" outlineLevel="2" x14ac:dyDescent="0.25">
      <c r="A46" s="56">
        <v>42</v>
      </c>
      <c r="B46" s="56">
        <v>5</v>
      </c>
      <c r="C46" s="56" t="s">
        <v>222</v>
      </c>
      <c r="D46" s="62" t="s">
        <v>204</v>
      </c>
      <c r="E46" s="62">
        <v>5035093</v>
      </c>
      <c r="F46" s="62" t="s">
        <v>274</v>
      </c>
      <c r="G46" s="62">
        <v>6</v>
      </c>
      <c r="H46" s="62" t="s">
        <v>1222</v>
      </c>
      <c r="I46" s="62" t="s">
        <v>1222</v>
      </c>
      <c r="J46" s="57">
        <v>21</v>
      </c>
      <c r="K46" s="150">
        <v>216789.16</v>
      </c>
      <c r="L46" s="58">
        <v>0</v>
      </c>
      <c r="M46" s="58">
        <v>0</v>
      </c>
      <c r="N46" s="58">
        <v>0</v>
      </c>
      <c r="O46" s="59" t="s">
        <v>58</v>
      </c>
      <c r="P46" s="151">
        <f t="shared" si="4"/>
        <v>216789.16</v>
      </c>
      <c r="Q46" s="60"/>
      <c r="R46" s="60"/>
      <c r="S46" s="60"/>
      <c r="T46" s="60"/>
      <c r="U46" s="60"/>
      <c r="V46" s="60"/>
      <c r="W46" s="60">
        <v>216789.16</v>
      </c>
      <c r="X46" s="60"/>
      <c r="Y46" s="60"/>
      <c r="Z46" s="39" t="s">
        <v>1238</v>
      </c>
      <c r="AA46" s="152">
        <v>3272</v>
      </c>
      <c r="AB46" s="153" t="s">
        <v>222</v>
      </c>
      <c r="AC46" s="68" t="s">
        <v>267</v>
      </c>
      <c r="AD46" s="154">
        <v>1</v>
      </c>
      <c r="AE46" s="153">
        <v>5035093</v>
      </c>
      <c r="AF46" s="62" t="s">
        <v>274</v>
      </c>
      <c r="AG46" s="154">
        <v>2</v>
      </c>
      <c r="AH46" s="154">
        <v>6</v>
      </c>
      <c r="AI46" s="155"/>
      <c r="AJ46" s="155" t="s">
        <v>1223</v>
      </c>
      <c r="AK46" s="153" t="s">
        <v>1224</v>
      </c>
      <c r="AL46" s="153" t="s">
        <v>1222</v>
      </c>
      <c r="AM46" s="154" t="s">
        <v>1222</v>
      </c>
      <c r="AN46" s="154" t="s">
        <v>1225</v>
      </c>
      <c r="AO46" s="154" t="s">
        <v>1226</v>
      </c>
      <c r="AP46" s="153" t="s">
        <v>1227</v>
      </c>
      <c r="AQ46" s="153">
        <v>100</v>
      </c>
      <c r="AR46" s="156" t="s">
        <v>1239</v>
      </c>
      <c r="AS46" s="157">
        <v>100</v>
      </c>
      <c r="AT46" s="158">
        <v>216789.16</v>
      </c>
      <c r="AU46" s="159">
        <v>79.9999989632975</v>
      </c>
      <c r="AV46" s="160">
        <v>0</v>
      </c>
      <c r="AW46" s="60">
        <v>0</v>
      </c>
      <c r="AX46" s="60">
        <v>0</v>
      </c>
      <c r="AY46" s="60"/>
      <c r="AZ46" s="60">
        <v>195110.24</v>
      </c>
      <c r="BA46" s="60">
        <v>44469</v>
      </c>
      <c r="BB46" s="60">
        <v>0</v>
      </c>
      <c r="BC46" s="60">
        <v>0</v>
      </c>
      <c r="BD46" s="60">
        <v>0</v>
      </c>
      <c r="BE46" s="60">
        <v>0</v>
      </c>
      <c r="BF46" s="60">
        <v>0</v>
      </c>
      <c r="BG46" s="60">
        <v>0</v>
      </c>
      <c r="BH46" s="60"/>
      <c r="BI46" s="60">
        <v>0</v>
      </c>
      <c r="BJ46" s="60">
        <v>0</v>
      </c>
      <c r="BK46" s="60"/>
      <c r="BL46" s="60">
        <v>0</v>
      </c>
      <c r="BM46" s="60">
        <v>0</v>
      </c>
      <c r="BN46" s="60">
        <v>216789.16</v>
      </c>
      <c r="BO46" s="160">
        <v>0</v>
      </c>
      <c r="BP46" s="161">
        <v>0</v>
      </c>
      <c r="BQ46" s="165"/>
      <c r="BR46" s="160">
        <v>216789.16</v>
      </c>
      <c r="BS46" s="160">
        <v>0</v>
      </c>
    </row>
    <row r="47" spans="1:71" s="49" customFormat="1" ht="102" outlineLevel="2" x14ac:dyDescent="0.25">
      <c r="A47" s="56">
        <v>43</v>
      </c>
      <c r="B47" s="56">
        <v>5</v>
      </c>
      <c r="C47" s="56" t="s">
        <v>222</v>
      </c>
      <c r="D47" s="62" t="s">
        <v>275</v>
      </c>
      <c r="E47" s="62">
        <v>5035315</v>
      </c>
      <c r="F47" s="62" t="s">
        <v>276</v>
      </c>
      <c r="G47" s="62">
        <v>1</v>
      </c>
      <c r="H47" s="62" t="s">
        <v>1222</v>
      </c>
      <c r="I47" s="62" t="s">
        <v>1222</v>
      </c>
      <c r="J47" s="57">
        <v>20</v>
      </c>
      <c r="K47" s="150">
        <v>741935.48</v>
      </c>
      <c r="L47" s="58">
        <v>369730.47</v>
      </c>
      <c r="M47" s="58">
        <v>0</v>
      </c>
      <c r="N47" s="58">
        <v>50000</v>
      </c>
      <c r="O47" s="59" t="s">
        <v>58</v>
      </c>
      <c r="P47" s="151">
        <f t="shared" si="4"/>
        <v>741935.48</v>
      </c>
      <c r="Q47" s="60"/>
      <c r="R47" s="60"/>
      <c r="S47" s="60">
        <v>741935.48</v>
      </c>
      <c r="T47" s="60"/>
      <c r="U47" s="60"/>
      <c r="V47" s="60"/>
      <c r="W47" s="60"/>
      <c r="X47" s="60"/>
      <c r="Y47" s="60"/>
      <c r="Z47" s="39"/>
      <c r="AA47" s="152">
        <v>3300</v>
      </c>
      <c r="AB47" s="153" t="s">
        <v>222</v>
      </c>
      <c r="AC47" s="68" t="s">
        <v>204</v>
      </c>
      <c r="AD47" s="154">
        <v>1</v>
      </c>
      <c r="AE47" s="153">
        <v>5035315</v>
      </c>
      <c r="AF47" s="62" t="s">
        <v>276</v>
      </c>
      <c r="AG47" s="154">
        <v>2</v>
      </c>
      <c r="AH47" s="154">
        <v>1</v>
      </c>
      <c r="AI47" s="155"/>
      <c r="AJ47" s="155" t="s">
        <v>1223</v>
      </c>
      <c r="AK47" s="153" t="s">
        <v>1224</v>
      </c>
      <c r="AL47" s="153" t="s">
        <v>1222</v>
      </c>
      <c r="AM47" s="154" t="s">
        <v>1222</v>
      </c>
      <c r="AN47" s="154" t="s">
        <v>1225</v>
      </c>
      <c r="AO47" s="154" t="s">
        <v>1226</v>
      </c>
      <c r="AP47" s="153" t="s">
        <v>1227</v>
      </c>
      <c r="AQ47" s="153">
        <v>100</v>
      </c>
      <c r="AR47" s="156" t="s">
        <v>1228</v>
      </c>
      <c r="AS47" s="157">
        <v>100</v>
      </c>
      <c r="AT47" s="158">
        <v>741935.48</v>
      </c>
      <c r="AU47" s="159">
        <v>79.9999989632975</v>
      </c>
      <c r="AV47" s="160">
        <v>0</v>
      </c>
      <c r="AW47" s="60">
        <v>369730.47</v>
      </c>
      <c r="AX47" s="60">
        <v>0</v>
      </c>
      <c r="AY47" s="60">
        <v>369730.47</v>
      </c>
      <c r="AZ47" s="60">
        <v>369730.47</v>
      </c>
      <c r="BA47" s="60"/>
      <c r="BB47" s="60">
        <v>0</v>
      </c>
      <c r="BC47" s="60">
        <v>0</v>
      </c>
      <c r="BD47" s="60">
        <v>0</v>
      </c>
      <c r="BE47" s="60">
        <v>50000</v>
      </c>
      <c r="BF47" s="60">
        <v>39999.999481648752</v>
      </c>
      <c r="BG47" s="60">
        <v>50000</v>
      </c>
      <c r="BH47" s="60">
        <v>250000</v>
      </c>
      <c r="BI47" s="60">
        <v>199999.99740824377</v>
      </c>
      <c r="BJ47" s="60">
        <v>200000</v>
      </c>
      <c r="BK47" s="60">
        <v>369730.47</v>
      </c>
      <c r="BL47" s="60">
        <v>295784.37216699496</v>
      </c>
      <c r="BM47" s="60">
        <v>119730.46999999997</v>
      </c>
      <c r="BN47" s="60">
        <v>369730.47</v>
      </c>
      <c r="BO47" s="160">
        <v>295784.37216699496</v>
      </c>
      <c r="BP47" s="161">
        <v>0</v>
      </c>
      <c r="BQ47" s="155"/>
      <c r="BR47" s="163"/>
      <c r="BS47" s="160">
        <v>0</v>
      </c>
    </row>
    <row r="48" spans="1:71" s="49" customFormat="1" ht="51" outlineLevel="2" x14ac:dyDescent="0.25">
      <c r="A48" s="56">
        <v>44</v>
      </c>
      <c r="B48" s="56">
        <v>5</v>
      </c>
      <c r="C48" s="56" t="s">
        <v>222</v>
      </c>
      <c r="D48" s="62" t="s">
        <v>241</v>
      </c>
      <c r="E48" s="62">
        <v>5035321</v>
      </c>
      <c r="F48" s="62" t="s">
        <v>277</v>
      </c>
      <c r="G48" s="62">
        <v>6</v>
      </c>
      <c r="H48" s="62" t="s">
        <v>1222</v>
      </c>
      <c r="I48" s="62" t="s">
        <v>1222</v>
      </c>
      <c r="J48" s="57">
        <v>21</v>
      </c>
      <c r="K48" s="150">
        <v>193202.76</v>
      </c>
      <c r="L48" s="58">
        <v>0</v>
      </c>
      <c r="M48" s="58">
        <v>0</v>
      </c>
      <c r="N48" s="58">
        <v>0</v>
      </c>
      <c r="O48" s="59" t="s">
        <v>58</v>
      </c>
      <c r="P48" s="151">
        <f t="shared" si="4"/>
        <v>193202.76</v>
      </c>
      <c r="Q48" s="60"/>
      <c r="R48" s="60"/>
      <c r="S48" s="60"/>
      <c r="T48" s="60"/>
      <c r="U48" s="60"/>
      <c r="V48" s="60"/>
      <c r="W48" s="60">
        <v>193202.76</v>
      </c>
      <c r="X48" s="60"/>
      <c r="Y48" s="60"/>
      <c r="Z48" s="39" t="s">
        <v>1238</v>
      </c>
      <c r="AA48" s="152">
        <v>3272</v>
      </c>
      <c r="AB48" s="153" t="s">
        <v>222</v>
      </c>
      <c r="AC48" s="68" t="s">
        <v>275</v>
      </c>
      <c r="AD48" s="154">
        <v>1</v>
      </c>
      <c r="AE48" s="153">
        <v>5035321</v>
      </c>
      <c r="AF48" s="62" t="s">
        <v>277</v>
      </c>
      <c r="AG48" s="154">
        <v>2</v>
      </c>
      <c r="AH48" s="154">
        <v>6</v>
      </c>
      <c r="AI48" s="155"/>
      <c r="AJ48" s="155" t="s">
        <v>1223</v>
      </c>
      <c r="AK48" s="153" t="s">
        <v>1224</v>
      </c>
      <c r="AL48" s="153" t="s">
        <v>1222</v>
      </c>
      <c r="AM48" s="154" t="s">
        <v>1222</v>
      </c>
      <c r="AN48" s="154" t="s">
        <v>1225</v>
      </c>
      <c r="AO48" s="154" t="s">
        <v>1226</v>
      </c>
      <c r="AP48" s="153" t="s">
        <v>1227</v>
      </c>
      <c r="AQ48" s="153">
        <v>100</v>
      </c>
      <c r="AR48" s="156" t="s">
        <v>1239</v>
      </c>
      <c r="AS48" s="157">
        <v>100</v>
      </c>
      <c r="AT48" s="158">
        <v>193202.76</v>
      </c>
      <c r="AU48" s="159">
        <v>79.9999989632975</v>
      </c>
      <c r="AV48" s="160">
        <v>0</v>
      </c>
      <c r="AW48" s="60">
        <v>0</v>
      </c>
      <c r="AX48" s="60">
        <v>0</v>
      </c>
      <c r="AY48" s="60"/>
      <c r="AZ48" s="60">
        <v>173882.48</v>
      </c>
      <c r="BA48" s="60">
        <v>44469</v>
      </c>
      <c r="BB48" s="60">
        <v>0</v>
      </c>
      <c r="BC48" s="60">
        <v>0</v>
      </c>
      <c r="BD48" s="60">
        <v>0</v>
      </c>
      <c r="BE48" s="60">
        <v>0</v>
      </c>
      <c r="BF48" s="60">
        <v>0</v>
      </c>
      <c r="BG48" s="60">
        <v>0</v>
      </c>
      <c r="BH48" s="60"/>
      <c r="BI48" s="60">
        <v>0</v>
      </c>
      <c r="BJ48" s="60">
        <v>0</v>
      </c>
      <c r="BK48" s="60"/>
      <c r="BL48" s="60">
        <v>0</v>
      </c>
      <c r="BM48" s="60">
        <v>0</v>
      </c>
      <c r="BN48" s="60">
        <v>192565.72</v>
      </c>
      <c r="BO48" s="160">
        <v>0</v>
      </c>
      <c r="BP48" s="161">
        <v>0</v>
      </c>
      <c r="BQ48" s="165"/>
      <c r="BR48" s="160">
        <v>192565.72</v>
      </c>
      <c r="BS48" s="160">
        <v>0</v>
      </c>
    </row>
    <row r="49" spans="1:71" s="49" customFormat="1" ht="76.5" outlineLevel="2" x14ac:dyDescent="0.25">
      <c r="A49" s="56">
        <v>45</v>
      </c>
      <c r="B49" s="56">
        <v>5</v>
      </c>
      <c r="C49" s="56" t="s">
        <v>222</v>
      </c>
      <c r="D49" s="62" t="s">
        <v>238</v>
      </c>
      <c r="E49" s="62">
        <v>5035334</v>
      </c>
      <c r="F49" s="62" t="s">
        <v>278</v>
      </c>
      <c r="G49" s="62">
        <v>1</v>
      </c>
      <c r="H49" s="62" t="s">
        <v>1222</v>
      </c>
      <c r="I49" s="62" t="s">
        <v>1222</v>
      </c>
      <c r="J49" s="57">
        <v>20</v>
      </c>
      <c r="K49" s="150">
        <v>3532931.1</v>
      </c>
      <c r="L49" s="58">
        <v>0</v>
      </c>
      <c r="M49" s="58">
        <v>0</v>
      </c>
      <c r="N49" s="58">
        <v>0</v>
      </c>
      <c r="O49" s="59" t="s">
        <v>58</v>
      </c>
      <c r="P49" s="151">
        <f t="shared" si="4"/>
        <v>3532931.1</v>
      </c>
      <c r="Q49" s="60"/>
      <c r="R49" s="60"/>
      <c r="S49" s="60"/>
      <c r="T49" s="60">
        <v>3398000</v>
      </c>
      <c r="U49" s="60"/>
      <c r="V49" s="60"/>
      <c r="W49" s="60"/>
      <c r="X49" s="60"/>
      <c r="Y49" s="60">
        <v>134931.1</v>
      </c>
      <c r="Z49" s="39"/>
      <c r="AA49" s="152">
        <v>3300</v>
      </c>
      <c r="AB49" s="153" t="s">
        <v>222</v>
      </c>
      <c r="AC49" s="68" t="s">
        <v>241</v>
      </c>
      <c r="AD49" s="154">
        <v>1</v>
      </c>
      <c r="AE49" s="153">
        <v>5035334</v>
      </c>
      <c r="AF49" s="62" t="s">
        <v>278</v>
      </c>
      <c r="AG49" s="154">
        <v>2</v>
      </c>
      <c r="AH49" s="154">
        <v>1</v>
      </c>
      <c r="AI49" s="155"/>
      <c r="AJ49" s="155" t="s">
        <v>1223</v>
      </c>
      <c r="AK49" s="153" t="s">
        <v>1224</v>
      </c>
      <c r="AL49" s="153" t="s">
        <v>1222</v>
      </c>
      <c r="AM49" s="154" t="s">
        <v>1222</v>
      </c>
      <c r="AN49" s="154" t="s">
        <v>1225</v>
      </c>
      <c r="AO49" s="154" t="s">
        <v>1226</v>
      </c>
      <c r="AP49" s="153" t="s">
        <v>1227</v>
      </c>
      <c r="AQ49" s="153">
        <v>100</v>
      </c>
      <c r="AR49" s="156" t="s">
        <v>1228</v>
      </c>
      <c r="AS49" s="157">
        <v>100</v>
      </c>
      <c r="AT49" s="158">
        <v>3532931.1</v>
      </c>
      <c r="AU49" s="159">
        <v>79.9999989632975</v>
      </c>
      <c r="AV49" s="160">
        <v>0</v>
      </c>
      <c r="AW49" s="60">
        <v>0</v>
      </c>
      <c r="AX49" s="60">
        <v>0</v>
      </c>
      <c r="AY49" s="60">
        <v>3058200</v>
      </c>
      <c r="AZ49" s="60">
        <v>3193131.1</v>
      </c>
      <c r="BA49" s="60">
        <v>44136</v>
      </c>
      <c r="BB49" s="60">
        <v>0</v>
      </c>
      <c r="BC49" s="60">
        <v>0</v>
      </c>
      <c r="BD49" s="60">
        <v>0</v>
      </c>
      <c r="BE49" s="60">
        <v>0</v>
      </c>
      <c r="BF49" s="60">
        <v>0</v>
      </c>
      <c r="BG49" s="60">
        <v>0</v>
      </c>
      <c r="BH49" s="60">
        <v>1000000</v>
      </c>
      <c r="BI49" s="60">
        <v>799999.98963297508</v>
      </c>
      <c r="BJ49" s="60">
        <v>1000000</v>
      </c>
      <c r="BK49" s="60">
        <v>2634931.1</v>
      </c>
      <c r="BL49" s="60">
        <v>2107944.8526836038</v>
      </c>
      <c r="BM49" s="60">
        <v>1634931.1</v>
      </c>
      <c r="BN49" s="60">
        <v>3193131.1</v>
      </c>
      <c r="BO49" s="160">
        <v>2554504.8468967304</v>
      </c>
      <c r="BP49" s="161">
        <v>558200</v>
      </c>
      <c r="BQ49" s="155"/>
      <c r="BR49" s="163"/>
      <c r="BS49" s="160">
        <v>0</v>
      </c>
    </row>
    <row r="50" spans="1:71" s="49" customFormat="1" ht="51" outlineLevel="2" x14ac:dyDescent="0.25">
      <c r="A50" s="56">
        <v>46</v>
      </c>
      <c r="B50" s="56">
        <v>5</v>
      </c>
      <c r="C50" s="56" t="s">
        <v>222</v>
      </c>
      <c r="D50" s="62" t="s">
        <v>265</v>
      </c>
      <c r="E50" s="62">
        <v>5035514</v>
      </c>
      <c r="F50" s="62" t="s">
        <v>279</v>
      </c>
      <c r="G50" s="62">
        <v>6</v>
      </c>
      <c r="H50" s="62" t="s">
        <v>1222</v>
      </c>
      <c r="I50" s="62" t="s">
        <v>1222</v>
      </c>
      <c r="J50" s="57">
        <v>21</v>
      </c>
      <c r="K50" s="150">
        <v>59264.1</v>
      </c>
      <c r="L50" s="58">
        <v>0</v>
      </c>
      <c r="M50" s="58">
        <v>0</v>
      </c>
      <c r="N50" s="58">
        <v>0</v>
      </c>
      <c r="O50" s="59" t="s">
        <v>58</v>
      </c>
      <c r="P50" s="151">
        <f t="shared" si="4"/>
        <v>59264.1</v>
      </c>
      <c r="Q50" s="60"/>
      <c r="R50" s="60"/>
      <c r="S50" s="60"/>
      <c r="T50" s="60"/>
      <c r="U50" s="60"/>
      <c r="V50" s="60"/>
      <c r="W50" s="60">
        <v>59264.1</v>
      </c>
      <c r="X50" s="60"/>
      <c r="Y50" s="60"/>
      <c r="Z50" s="39" t="s">
        <v>1238</v>
      </c>
      <c r="AA50" s="152">
        <v>3272</v>
      </c>
      <c r="AB50" s="153" t="s">
        <v>222</v>
      </c>
      <c r="AC50" s="68" t="s">
        <v>238</v>
      </c>
      <c r="AD50" s="154">
        <v>1</v>
      </c>
      <c r="AE50" s="153">
        <v>5035514</v>
      </c>
      <c r="AF50" s="62" t="s">
        <v>279</v>
      </c>
      <c r="AG50" s="154">
        <v>2</v>
      </c>
      <c r="AH50" s="154">
        <v>6</v>
      </c>
      <c r="AI50" s="155"/>
      <c r="AJ50" s="155" t="s">
        <v>1223</v>
      </c>
      <c r="AK50" s="153" t="s">
        <v>1224</v>
      </c>
      <c r="AL50" s="153" t="s">
        <v>1222</v>
      </c>
      <c r="AM50" s="154" t="s">
        <v>1222</v>
      </c>
      <c r="AN50" s="154" t="s">
        <v>1225</v>
      </c>
      <c r="AO50" s="154" t="s">
        <v>1226</v>
      </c>
      <c r="AP50" s="153" t="s">
        <v>1227</v>
      </c>
      <c r="AQ50" s="153">
        <v>100</v>
      </c>
      <c r="AR50" s="156" t="s">
        <v>1239</v>
      </c>
      <c r="AS50" s="157">
        <v>100</v>
      </c>
      <c r="AT50" s="158">
        <v>59264.1</v>
      </c>
      <c r="AU50" s="159">
        <v>79.9999989632975</v>
      </c>
      <c r="AV50" s="160">
        <v>0</v>
      </c>
      <c r="AW50" s="60">
        <v>0</v>
      </c>
      <c r="AX50" s="60">
        <v>0</v>
      </c>
      <c r="AY50" s="60"/>
      <c r="AZ50" s="60">
        <v>53337.69</v>
      </c>
      <c r="BA50" s="60">
        <v>44469</v>
      </c>
      <c r="BB50" s="60">
        <v>0</v>
      </c>
      <c r="BC50" s="60">
        <v>0</v>
      </c>
      <c r="BD50" s="60">
        <v>0</v>
      </c>
      <c r="BE50" s="60">
        <v>0</v>
      </c>
      <c r="BF50" s="60">
        <v>0</v>
      </c>
      <c r="BG50" s="60">
        <v>0</v>
      </c>
      <c r="BH50" s="60"/>
      <c r="BI50" s="60">
        <v>0</v>
      </c>
      <c r="BJ50" s="60">
        <v>0</v>
      </c>
      <c r="BK50" s="60"/>
      <c r="BL50" s="60">
        <v>0</v>
      </c>
      <c r="BM50" s="60">
        <v>0</v>
      </c>
      <c r="BN50" s="60">
        <v>58829.4</v>
      </c>
      <c r="BO50" s="160">
        <v>0</v>
      </c>
      <c r="BP50" s="161">
        <v>0</v>
      </c>
      <c r="BQ50" s="165"/>
      <c r="BR50" s="160">
        <v>58829.4</v>
      </c>
      <c r="BS50" s="160">
        <v>0</v>
      </c>
    </row>
    <row r="51" spans="1:71" s="49" customFormat="1" ht="51" outlineLevel="2" x14ac:dyDescent="0.25">
      <c r="A51" s="56">
        <v>47</v>
      </c>
      <c r="B51" s="56">
        <v>5</v>
      </c>
      <c r="C51" s="56" t="s">
        <v>222</v>
      </c>
      <c r="D51" s="62" t="s">
        <v>236</v>
      </c>
      <c r="E51" s="62">
        <v>5035521</v>
      </c>
      <c r="F51" s="62" t="s">
        <v>280</v>
      </c>
      <c r="G51" s="62">
        <v>1</v>
      </c>
      <c r="H51" s="62" t="s">
        <v>1222</v>
      </c>
      <c r="I51" s="62" t="s">
        <v>1222</v>
      </c>
      <c r="J51" s="57">
        <v>20</v>
      </c>
      <c r="K51" s="150">
        <v>592645.16</v>
      </c>
      <c r="L51" s="58">
        <v>0</v>
      </c>
      <c r="M51" s="58">
        <v>0</v>
      </c>
      <c r="N51" s="58">
        <v>0</v>
      </c>
      <c r="O51" s="59" t="s">
        <v>58</v>
      </c>
      <c r="P51" s="151">
        <f t="shared" si="4"/>
        <v>592645.16</v>
      </c>
      <c r="Q51" s="60"/>
      <c r="R51" s="60"/>
      <c r="S51" s="60">
        <v>592645.16</v>
      </c>
      <c r="T51" s="60"/>
      <c r="U51" s="60"/>
      <c r="V51" s="60"/>
      <c r="W51" s="60"/>
      <c r="X51" s="60"/>
      <c r="Y51" s="60"/>
      <c r="Z51" s="39"/>
      <c r="AA51" s="152">
        <v>3300</v>
      </c>
      <c r="AB51" s="153" t="s">
        <v>222</v>
      </c>
      <c r="AC51" s="68" t="s">
        <v>265</v>
      </c>
      <c r="AD51" s="154">
        <v>1</v>
      </c>
      <c r="AE51" s="153">
        <v>5035521</v>
      </c>
      <c r="AF51" s="62" t="s">
        <v>280</v>
      </c>
      <c r="AG51" s="154">
        <v>2</v>
      </c>
      <c r="AH51" s="154">
        <v>1</v>
      </c>
      <c r="AI51" s="155"/>
      <c r="AJ51" s="155" t="s">
        <v>1223</v>
      </c>
      <c r="AK51" s="153" t="s">
        <v>1224</v>
      </c>
      <c r="AL51" s="153" t="s">
        <v>1222</v>
      </c>
      <c r="AM51" s="154" t="s">
        <v>1222</v>
      </c>
      <c r="AN51" s="154" t="s">
        <v>1225</v>
      </c>
      <c r="AO51" s="154" t="s">
        <v>1226</v>
      </c>
      <c r="AP51" s="153" t="s">
        <v>1227</v>
      </c>
      <c r="AQ51" s="153">
        <v>100</v>
      </c>
      <c r="AR51" s="156" t="s">
        <v>1228</v>
      </c>
      <c r="AS51" s="157">
        <v>100</v>
      </c>
      <c r="AT51" s="158">
        <v>592645.16</v>
      </c>
      <c r="AU51" s="159">
        <v>79.9999989632975</v>
      </c>
      <c r="AV51" s="160">
        <v>0</v>
      </c>
      <c r="AW51" s="60">
        <v>0</v>
      </c>
      <c r="AX51" s="60">
        <v>0</v>
      </c>
      <c r="AY51" s="60">
        <v>296322.58</v>
      </c>
      <c r="AZ51" s="60">
        <v>296322.58</v>
      </c>
      <c r="BA51" s="60">
        <v>44166</v>
      </c>
      <c r="BB51" s="60">
        <v>0</v>
      </c>
      <c r="BC51" s="60">
        <v>0</v>
      </c>
      <c r="BD51" s="60">
        <v>0</v>
      </c>
      <c r="BE51" s="60">
        <v>0</v>
      </c>
      <c r="BF51" s="60">
        <v>0</v>
      </c>
      <c r="BG51" s="60">
        <v>0</v>
      </c>
      <c r="BH51" s="60">
        <v>100000</v>
      </c>
      <c r="BI51" s="60">
        <v>79999.998963297505</v>
      </c>
      <c r="BJ51" s="60">
        <v>100000</v>
      </c>
      <c r="BK51" s="60">
        <v>296322.58</v>
      </c>
      <c r="BL51" s="60">
        <v>237058.06092801644</v>
      </c>
      <c r="BM51" s="60">
        <v>196322.58000000002</v>
      </c>
      <c r="BN51" s="60">
        <v>296322.58</v>
      </c>
      <c r="BO51" s="160">
        <v>237058.06092801644</v>
      </c>
      <c r="BP51" s="161">
        <v>0</v>
      </c>
      <c r="BQ51" s="155"/>
      <c r="BR51" s="163"/>
      <c r="BS51" s="160">
        <v>0</v>
      </c>
    </row>
    <row r="52" spans="1:71" s="49" customFormat="1" ht="51" outlineLevel="2" x14ac:dyDescent="0.25">
      <c r="A52" s="56">
        <v>48</v>
      </c>
      <c r="B52" s="56">
        <v>5</v>
      </c>
      <c r="C52" s="56" t="s">
        <v>222</v>
      </c>
      <c r="D52" s="62" t="s">
        <v>204</v>
      </c>
      <c r="E52" s="62">
        <v>5037436</v>
      </c>
      <c r="F52" s="62" t="s">
        <v>281</v>
      </c>
      <c r="G52" s="62">
        <v>1</v>
      </c>
      <c r="H52" s="62" t="s">
        <v>1222</v>
      </c>
      <c r="I52" s="62" t="s">
        <v>1222</v>
      </c>
      <c r="J52" s="57">
        <v>20</v>
      </c>
      <c r="K52" s="150">
        <v>987770</v>
      </c>
      <c r="L52" s="58">
        <v>0</v>
      </c>
      <c r="M52" s="58">
        <v>0</v>
      </c>
      <c r="N52" s="58">
        <v>0</v>
      </c>
      <c r="O52" s="59" t="s">
        <v>58</v>
      </c>
      <c r="P52" s="151">
        <f t="shared" si="4"/>
        <v>987770</v>
      </c>
      <c r="Q52" s="60"/>
      <c r="R52" s="60"/>
      <c r="S52" s="60"/>
      <c r="T52" s="60"/>
      <c r="U52" s="60"/>
      <c r="V52" s="60">
        <v>987770</v>
      </c>
      <c r="W52" s="60"/>
      <c r="X52" s="60"/>
      <c r="Y52" s="60"/>
      <c r="Z52" s="39"/>
      <c r="AA52" s="152">
        <v>3272</v>
      </c>
      <c r="AB52" s="153" t="s">
        <v>222</v>
      </c>
      <c r="AC52" s="68" t="s">
        <v>236</v>
      </c>
      <c r="AD52" s="154">
        <v>1</v>
      </c>
      <c r="AE52" s="153">
        <v>5037436</v>
      </c>
      <c r="AF52" s="62" t="s">
        <v>281</v>
      </c>
      <c r="AG52" s="154">
        <v>2</v>
      </c>
      <c r="AH52" s="154">
        <v>1</v>
      </c>
      <c r="AI52" s="155"/>
      <c r="AJ52" s="155" t="s">
        <v>1223</v>
      </c>
      <c r="AK52" s="153" t="s">
        <v>1224</v>
      </c>
      <c r="AL52" s="153" t="s">
        <v>1222</v>
      </c>
      <c r="AM52" s="154" t="s">
        <v>1222</v>
      </c>
      <c r="AN52" s="154" t="s">
        <v>1225</v>
      </c>
      <c r="AO52" s="154" t="s">
        <v>1226</v>
      </c>
      <c r="AP52" s="153" t="s">
        <v>1227</v>
      </c>
      <c r="AQ52" s="153">
        <v>100</v>
      </c>
      <c r="AR52" s="156" t="s">
        <v>1228</v>
      </c>
      <c r="AS52" s="157">
        <v>100</v>
      </c>
      <c r="AT52" s="158">
        <v>987770</v>
      </c>
      <c r="AU52" s="159">
        <v>79.9999989632975</v>
      </c>
      <c r="AV52" s="160">
        <v>0</v>
      </c>
      <c r="AW52" s="60">
        <v>0</v>
      </c>
      <c r="AX52" s="60">
        <v>0</v>
      </c>
      <c r="AY52" s="60">
        <v>888993</v>
      </c>
      <c r="AZ52" s="60">
        <v>888993</v>
      </c>
      <c r="BA52" s="60">
        <v>44136</v>
      </c>
      <c r="BB52" s="60">
        <v>0</v>
      </c>
      <c r="BC52" s="60">
        <v>0</v>
      </c>
      <c r="BD52" s="60">
        <v>0</v>
      </c>
      <c r="BE52" s="60">
        <v>0</v>
      </c>
      <c r="BF52" s="60">
        <v>0</v>
      </c>
      <c r="BG52" s="60">
        <v>0</v>
      </c>
      <c r="BH52" s="60">
        <v>400000</v>
      </c>
      <c r="BI52" s="60">
        <v>319999.99585319002</v>
      </c>
      <c r="BJ52" s="60">
        <v>400000</v>
      </c>
      <c r="BK52" s="60">
        <v>888993</v>
      </c>
      <c r="BL52" s="60">
        <v>711194.39078378736</v>
      </c>
      <c r="BM52" s="60">
        <v>488993</v>
      </c>
      <c r="BN52" s="60">
        <v>888993</v>
      </c>
      <c r="BO52" s="160">
        <v>711194.39078378736</v>
      </c>
      <c r="BP52" s="161">
        <v>0</v>
      </c>
      <c r="BQ52" s="155"/>
      <c r="BR52" s="163"/>
      <c r="BS52" s="160">
        <v>0</v>
      </c>
    </row>
    <row r="53" spans="1:71" s="49" customFormat="1" ht="102" outlineLevel="2" x14ac:dyDescent="0.25">
      <c r="A53" s="56">
        <v>49</v>
      </c>
      <c r="B53" s="56">
        <v>5</v>
      </c>
      <c r="C53" s="56" t="s">
        <v>222</v>
      </c>
      <c r="D53" s="62" t="s">
        <v>282</v>
      </c>
      <c r="E53" s="62">
        <v>5037492</v>
      </c>
      <c r="F53" s="62" t="s">
        <v>283</v>
      </c>
      <c r="G53" s="62">
        <v>6</v>
      </c>
      <c r="H53" s="62" t="s">
        <v>1222</v>
      </c>
      <c r="I53" s="62" t="s">
        <v>1222</v>
      </c>
      <c r="J53" s="57">
        <v>21</v>
      </c>
      <c r="K53" s="150">
        <v>117353.56</v>
      </c>
      <c r="L53" s="58">
        <v>0</v>
      </c>
      <c r="M53" s="58">
        <v>0</v>
      </c>
      <c r="N53" s="58">
        <v>0</v>
      </c>
      <c r="O53" s="59" t="s">
        <v>58</v>
      </c>
      <c r="P53" s="151">
        <f t="shared" si="4"/>
        <v>117722.01</v>
      </c>
      <c r="Q53" s="60"/>
      <c r="R53" s="60"/>
      <c r="S53" s="60"/>
      <c r="T53" s="60"/>
      <c r="U53" s="60"/>
      <c r="V53" s="60"/>
      <c r="W53" s="60">
        <v>117722.01</v>
      </c>
      <c r="X53" s="60"/>
      <c r="Y53" s="60"/>
      <c r="Z53" s="39" t="s">
        <v>1238</v>
      </c>
      <c r="AA53" s="152">
        <v>3272</v>
      </c>
      <c r="AB53" s="153" t="s">
        <v>222</v>
      </c>
      <c r="AC53" s="68" t="s">
        <v>204</v>
      </c>
      <c r="AD53" s="154">
        <v>1</v>
      </c>
      <c r="AE53" s="153">
        <v>5037492</v>
      </c>
      <c r="AF53" s="62" t="s">
        <v>283</v>
      </c>
      <c r="AG53" s="154">
        <v>2</v>
      </c>
      <c r="AH53" s="154">
        <v>6</v>
      </c>
      <c r="AI53" s="155"/>
      <c r="AJ53" s="155" t="s">
        <v>1223</v>
      </c>
      <c r="AK53" s="153" t="s">
        <v>1224</v>
      </c>
      <c r="AL53" s="153" t="s">
        <v>1222</v>
      </c>
      <c r="AM53" s="154" t="s">
        <v>1222</v>
      </c>
      <c r="AN53" s="154" t="s">
        <v>1225</v>
      </c>
      <c r="AO53" s="154" t="s">
        <v>1226</v>
      </c>
      <c r="AP53" s="153" t="s">
        <v>1227</v>
      </c>
      <c r="AQ53" s="153">
        <v>100</v>
      </c>
      <c r="AR53" s="156" t="s">
        <v>1239</v>
      </c>
      <c r="AS53" s="157">
        <v>100</v>
      </c>
      <c r="AT53" s="158">
        <v>117353.56</v>
      </c>
      <c r="AU53" s="159">
        <v>79.9999989632975</v>
      </c>
      <c r="AV53" s="160">
        <v>0</v>
      </c>
      <c r="AW53" s="60">
        <v>0</v>
      </c>
      <c r="AX53" s="60">
        <v>0</v>
      </c>
      <c r="AY53" s="60"/>
      <c r="AZ53" s="60">
        <v>105618.2</v>
      </c>
      <c r="BA53" s="60">
        <v>44469</v>
      </c>
      <c r="BB53" s="60">
        <v>0</v>
      </c>
      <c r="BC53" s="60">
        <v>0</v>
      </c>
      <c r="BD53" s="60">
        <v>0</v>
      </c>
      <c r="BE53" s="60">
        <v>0</v>
      </c>
      <c r="BF53" s="60">
        <v>0</v>
      </c>
      <c r="BG53" s="60">
        <v>0</v>
      </c>
      <c r="BH53" s="60"/>
      <c r="BI53" s="60">
        <v>0</v>
      </c>
      <c r="BJ53" s="60">
        <v>0</v>
      </c>
      <c r="BK53" s="60"/>
      <c r="BL53" s="60">
        <v>0</v>
      </c>
      <c r="BM53" s="60">
        <v>0</v>
      </c>
      <c r="BN53" s="60">
        <v>111606.2</v>
      </c>
      <c r="BO53" s="160">
        <v>0</v>
      </c>
      <c r="BP53" s="161">
        <v>0</v>
      </c>
      <c r="BQ53" s="165"/>
      <c r="BR53" s="160">
        <v>111606.2</v>
      </c>
      <c r="BS53" s="160">
        <v>0</v>
      </c>
    </row>
    <row r="54" spans="1:71" s="49" customFormat="1" ht="51" outlineLevel="2" x14ac:dyDescent="0.25">
      <c r="A54" s="56">
        <v>50</v>
      </c>
      <c r="B54" s="56">
        <v>5</v>
      </c>
      <c r="C54" s="56" t="s">
        <v>222</v>
      </c>
      <c r="D54" s="62" t="s">
        <v>241</v>
      </c>
      <c r="E54" s="62">
        <v>5037509</v>
      </c>
      <c r="F54" s="62" t="s">
        <v>284</v>
      </c>
      <c r="G54" s="62">
        <v>6</v>
      </c>
      <c r="H54" s="62" t="s">
        <v>1222</v>
      </c>
      <c r="I54" s="62" t="s">
        <v>1222</v>
      </c>
      <c r="J54" s="57">
        <v>21</v>
      </c>
      <c r="K54" s="150">
        <v>49951.17</v>
      </c>
      <c r="L54" s="58">
        <v>0</v>
      </c>
      <c r="M54" s="58">
        <v>0</v>
      </c>
      <c r="N54" s="58">
        <v>0</v>
      </c>
      <c r="O54" s="59" t="s">
        <v>58</v>
      </c>
      <c r="P54" s="151">
        <f t="shared" si="4"/>
        <v>49951.17</v>
      </c>
      <c r="Q54" s="60"/>
      <c r="R54" s="60"/>
      <c r="S54" s="60"/>
      <c r="T54" s="60"/>
      <c r="U54" s="60"/>
      <c r="V54" s="60"/>
      <c r="W54" s="60">
        <v>49951.17</v>
      </c>
      <c r="X54" s="60"/>
      <c r="Y54" s="60"/>
      <c r="Z54" s="39" t="s">
        <v>1238</v>
      </c>
      <c r="AA54" s="152">
        <v>3300</v>
      </c>
      <c r="AB54" s="153" t="s">
        <v>222</v>
      </c>
      <c r="AC54" s="68" t="s">
        <v>282</v>
      </c>
      <c r="AD54" s="154">
        <v>1</v>
      </c>
      <c r="AE54" s="153">
        <v>5037509</v>
      </c>
      <c r="AF54" s="62" t="s">
        <v>284</v>
      </c>
      <c r="AG54" s="154">
        <v>2</v>
      </c>
      <c r="AH54" s="154">
        <v>6</v>
      </c>
      <c r="AI54" s="155"/>
      <c r="AJ54" s="155" t="s">
        <v>1223</v>
      </c>
      <c r="AK54" s="153" t="s">
        <v>1224</v>
      </c>
      <c r="AL54" s="153" t="s">
        <v>1222</v>
      </c>
      <c r="AM54" s="154" t="s">
        <v>1222</v>
      </c>
      <c r="AN54" s="154" t="s">
        <v>1225</v>
      </c>
      <c r="AO54" s="154" t="s">
        <v>1226</v>
      </c>
      <c r="AP54" s="153" t="s">
        <v>1227</v>
      </c>
      <c r="AQ54" s="153">
        <v>100</v>
      </c>
      <c r="AR54" s="156" t="s">
        <v>1239</v>
      </c>
      <c r="AS54" s="157">
        <v>100</v>
      </c>
      <c r="AT54" s="158">
        <v>49951.17</v>
      </c>
      <c r="AU54" s="159">
        <v>79.9999989632975</v>
      </c>
      <c r="AV54" s="160">
        <v>0</v>
      </c>
      <c r="AW54" s="60">
        <v>0</v>
      </c>
      <c r="AX54" s="60">
        <v>0</v>
      </c>
      <c r="AY54" s="60"/>
      <c r="AZ54" s="60">
        <v>44956.05</v>
      </c>
      <c r="BA54" s="60">
        <v>44469</v>
      </c>
      <c r="BB54" s="60">
        <v>0</v>
      </c>
      <c r="BC54" s="60">
        <v>0</v>
      </c>
      <c r="BD54" s="60">
        <v>0</v>
      </c>
      <c r="BE54" s="60">
        <v>0</v>
      </c>
      <c r="BF54" s="60">
        <v>0</v>
      </c>
      <c r="BG54" s="60">
        <v>0</v>
      </c>
      <c r="BH54" s="60"/>
      <c r="BI54" s="60">
        <v>0</v>
      </c>
      <c r="BJ54" s="60">
        <v>0</v>
      </c>
      <c r="BK54" s="60"/>
      <c r="BL54" s="60">
        <v>0</v>
      </c>
      <c r="BM54" s="60">
        <v>0</v>
      </c>
      <c r="BN54" s="60">
        <v>49584.78</v>
      </c>
      <c r="BO54" s="160">
        <v>0</v>
      </c>
      <c r="BP54" s="161">
        <v>0</v>
      </c>
      <c r="BQ54" s="165"/>
      <c r="BR54" s="160">
        <v>49584.78</v>
      </c>
      <c r="BS54" s="160">
        <v>0</v>
      </c>
    </row>
    <row r="55" spans="1:71" s="49" customFormat="1" ht="76.5" outlineLevel="2" x14ac:dyDescent="0.25">
      <c r="A55" s="56">
        <v>51</v>
      </c>
      <c r="B55" s="56">
        <v>5</v>
      </c>
      <c r="C55" s="56" t="s">
        <v>222</v>
      </c>
      <c r="D55" s="62" t="s">
        <v>166</v>
      </c>
      <c r="E55" s="62">
        <v>5037610</v>
      </c>
      <c r="F55" s="62" t="s">
        <v>285</v>
      </c>
      <c r="G55" s="62">
        <v>6</v>
      </c>
      <c r="H55" s="62" t="s">
        <v>1222</v>
      </c>
      <c r="I55" s="62" t="s">
        <v>1222</v>
      </c>
      <c r="J55" s="57">
        <v>21</v>
      </c>
      <c r="K55" s="150">
        <v>351027.46</v>
      </c>
      <c r="L55" s="58">
        <v>0</v>
      </c>
      <c r="M55" s="58">
        <v>0</v>
      </c>
      <c r="N55" s="58">
        <v>0</v>
      </c>
      <c r="O55" s="59" t="s">
        <v>58</v>
      </c>
      <c r="P55" s="151">
        <f t="shared" si="4"/>
        <v>353281.69</v>
      </c>
      <c r="Q55" s="60"/>
      <c r="R55" s="60"/>
      <c r="S55" s="60"/>
      <c r="T55" s="60"/>
      <c r="U55" s="60"/>
      <c r="V55" s="60"/>
      <c r="W55" s="60">
        <v>353281.69</v>
      </c>
      <c r="X55" s="60"/>
      <c r="Y55" s="60"/>
      <c r="Z55" s="39" t="s">
        <v>1238</v>
      </c>
      <c r="AA55" s="152">
        <v>3300</v>
      </c>
      <c r="AB55" s="153" t="s">
        <v>222</v>
      </c>
      <c r="AC55" s="68" t="s">
        <v>241</v>
      </c>
      <c r="AD55" s="154">
        <v>1</v>
      </c>
      <c r="AE55" s="153">
        <v>5037610</v>
      </c>
      <c r="AF55" s="62" t="s">
        <v>285</v>
      </c>
      <c r="AG55" s="154">
        <v>2</v>
      </c>
      <c r="AH55" s="154">
        <v>6</v>
      </c>
      <c r="AI55" s="155"/>
      <c r="AJ55" s="155" t="s">
        <v>1223</v>
      </c>
      <c r="AK55" s="153" t="s">
        <v>1224</v>
      </c>
      <c r="AL55" s="153" t="s">
        <v>1222</v>
      </c>
      <c r="AM55" s="154" t="s">
        <v>1222</v>
      </c>
      <c r="AN55" s="154" t="s">
        <v>1225</v>
      </c>
      <c r="AO55" s="154" t="s">
        <v>1226</v>
      </c>
      <c r="AP55" s="153" t="s">
        <v>1227</v>
      </c>
      <c r="AQ55" s="153">
        <v>100</v>
      </c>
      <c r="AR55" s="156" t="s">
        <v>1239</v>
      </c>
      <c r="AS55" s="157">
        <v>100</v>
      </c>
      <c r="AT55" s="158">
        <v>351027.46</v>
      </c>
      <c r="AU55" s="159">
        <v>79.9999989632975</v>
      </c>
      <c r="AV55" s="160">
        <v>0</v>
      </c>
      <c r="AW55" s="60">
        <v>0</v>
      </c>
      <c r="AX55" s="60">
        <v>0</v>
      </c>
      <c r="AY55" s="60"/>
      <c r="AZ55" s="60">
        <v>315924.71000000002</v>
      </c>
      <c r="BA55" s="60">
        <v>44469</v>
      </c>
      <c r="BB55" s="60">
        <v>0</v>
      </c>
      <c r="BC55" s="60">
        <v>0</v>
      </c>
      <c r="BD55" s="60">
        <v>0</v>
      </c>
      <c r="BE55" s="60">
        <v>0</v>
      </c>
      <c r="BF55" s="60">
        <v>0</v>
      </c>
      <c r="BG55" s="60">
        <v>0</v>
      </c>
      <c r="BH55" s="60"/>
      <c r="BI55" s="60">
        <v>0</v>
      </c>
      <c r="BJ55" s="60">
        <v>0</v>
      </c>
      <c r="BK55" s="60"/>
      <c r="BL55" s="60">
        <v>0</v>
      </c>
      <c r="BM55" s="60">
        <v>0</v>
      </c>
      <c r="BN55" s="60">
        <v>351027.46</v>
      </c>
      <c r="BO55" s="160">
        <v>0</v>
      </c>
      <c r="BP55" s="161">
        <v>0</v>
      </c>
      <c r="BQ55" s="165"/>
      <c r="BR55" s="160">
        <v>351027.46</v>
      </c>
      <c r="BS55" s="160">
        <v>0</v>
      </c>
    </row>
    <row r="56" spans="1:71" s="49" customFormat="1" ht="89.25" outlineLevel="2" x14ac:dyDescent="0.25">
      <c r="A56" s="56">
        <v>52</v>
      </c>
      <c r="B56" s="56">
        <v>5</v>
      </c>
      <c r="C56" s="56" t="s">
        <v>222</v>
      </c>
      <c r="D56" s="62" t="s">
        <v>187</v>
      </c>
      <c r="E56" s="62">
        <v>5037613</v>
      </c>
      <c r="F56" s="62" t="s">
        <v>286</v>
      </c>
      <c r="G56" s="62">
        <v>6</v>
      </c>
      <c r="H56" s="62" t="s">
        <v>1222</v>
      </c>
      <c r="I56" s="62" t="s">
        <v>1222</v>
      </c>
      <c r="J56" s="57">
        <v>21</v>
      </c>
      <c r="K56" s="150">
        <v>298177.05</v>
      </c>
      <c r="L56" s="58">
        <v>0</v>
      </c>
      <c r="M56" s="58">
        <v>0</v>
      </c>
      <c r="N56" s="58">
        <v>0</v>
      </c>
      <c r="O56" s="59" t="s">
        <v>58</v>
      </c>
      <c r="P56" s="151">
        <f t="shared" si="4"/>
        <v>298079.14</v>
      </c>
      <c r="Q56" s="60"/>
      <c r="R56" s="60"/>
      <c r="S56" s="60"/>
      <c r="T56" s="60"/>
      <c r="U56" s="60"/>
      <c r="V56" s="60"/>
      <c r="W56" s="60">
        <v>298079.14</v>
      </c>
      <c r="X56" s="60"/>
      <c r="Y56" s="60"/>
      <c r="Z56" s="39" t="s">
        <v>1238</v>
      </c>
      <c r="AA56" s="152">
        <v>3300</v>
      </c>
      <c r="AB56" s="153" t="s">
        <v>222</v>
      </c>
      <c r="AC56" s="68" t="s">
        <v>166</v>
      </c>
      <c r="AD56" s="154">
        <v>1</v>
      </c>
      <c r="AE56" s="153">
        <v>5037613</v>
      </c>
      <c r="AF56" s="62" t="s">
        <v>286</v>
      </c>
      <c r="AG56" s="154">
        <v>2</v>
      </c>
      <c r="AH56" s="154">
        <v>6</v>
      </c>
      <c r="AI56" s="155"/>
      <c r="AJ56" s="155" t="s">
        <v>1223</v>
      </c>
      <c r="AK56" s="153" t="s">
        <v>1224</v>
      </c>
      <c r="AL56" s="153" t="s">
        <v>1222</v>
      </c>
      <c r="AM56" s="154" t="s">
        <v>1222</v>
      </c>
      <c r="AN56" s="154" t="s">
        <v>1225</v>
      </c>
      <c r="AO56" s="154" t="s">
        <v>1226</v>
      </c>
      <c r="AP56" s="153" t="s">
        <v>1227</v>
      </c>
      <c r="AQ56" s="153">
        <v>100</v>
      </c>
      <c r="AR56" s="156" t="s">
        <v>1239</v>
      </c>
      <c r="AS56" s="157">
        <v>100</v>
      </c>
      <c r="AT56" s="158">
        <v>298177.05</v>
      </c>
      <c r="AU56" s="159">
        <v>79.9999989632975</v>
      </c>
      <c r="AV56" s="160">
        <v>0</v>
      </c>
      <c r="AW56" s="60">
        <v>0</v>
      </c>
      <c r="AX56" s="60">
        <v>0</v>
      </c>
      <c r="AY56" s="60"/>
      <c r="AZ56" s="60">
        <v>268359.34999999998</v>
      </c>
      <c r="BA56" s="60">
        <v>44469</v>
      </c>
      <c r="BB56" s="60">
        <v>0</v>
      </c>
      <c r="BC56" s="60">
        <v>0</v>
      </c>
      <c r="BD56" s="60">
        <v>0</v>
      </c>
      <c r="BE56" s="60">
        <v>0</v>
      </c>
      <c r="BF56" s="60">
        <v>0</v>
      </c>
      <c r="BG56" s="60">
        <v>0</v>
      </c>
      <c r="BH56" s="60"/>
      <c r="BI56" s="60">
        <v>0</v>
      </c>
      <c r="BJ56" s="60">
        <v>0</v>
      </c>
      <c r="BK56" s="60"/>
      <c r="BL56" s="60">
        <v>0</v>
      </c>
      <c r="BM56" s="60">
        <v>0</v>
      </c>
      <c r="BN56" s="60">
        <v>268359.34999999998</v>
      </c>
      <c r="BO56" s="160">
        <v>0</v>
      </c>
      <c r="BP56" s="161">
        <v>0</v>
      </c>
      <c r="BQ56" s="165"/>
      <c r="BR56" s="160">
        <v>268359.34999999998</v>
      </c>
      <c r="BS56" s="160">
        <v>0</v>
      </c>
    </row>
    <row r="57" spans="1:71" s="49" customFormat="1" ht="51" outlineLevel="2" x14ac:dyDescent="0.25">
      <c r="A57" s="56">
        <v>53</v>
      </c>
      <c r="B57" s="56">
        <v>5</v>
      </c>
      <c r="C57" s="56" t="s">
        <v>222</v>
      </c>
      <c r="D57" s="62" t="s">
        <v>287</v>
      </c>
      <c r="E57" s="62">
        <v>5037615</v>
      </c>
      <c r="F57" s="62" t="s">
        <v>288</v>
      </c>
      <c r="G57" s="62">
        <v>6</v>
      </c>
      <c r="H57" s="62" t="s">
        <v>1222</v>
      </c>
      <c r="I57" s="62" t="s">
        <v>1222</v>
      </c>
      <c r="J57" s="57">
        <v>21</v>
      </c>
      <c r="K57" s="150">
        <v>162659.51</v>
      </c>
      <c r="L57" s="58">
        <v>0</v>
      </c>
      <c r="M57" s="58">
        <v>0</v>
      </c>
      <c r="N57" s="58">
        <v>0</v>
      </c>
      <c r="O57" s="59" t="s">
        <v>58</v>
      </c>
      <c r="P57" s="151">
        <f t="shared" si="4"/>
        <v>163687.26999999999</v>
      </c>
      <c r="Q57" s="60"/>
      <c r="R57" s="60"/>
      <c r="S57" s="60"/>
      <c r="T57" s="60"/>
      <c r="U57" s="60"/>
      <c r="V57" s="60"/>
      <c r="W57" s="60">
        <v>163687.26999999999</v>
      </c>
      <c r="X57" s="60"/>
      <c r="Y57" s="60"/>
      <c r="Z57" s="39" t="s">
        <v>1238</v>
      </c>
      <c r="AA57" s="152">
        <v>3300</v>
      </c>
      <c r="AB57" s="153" t="s">
        <v>222</v>
      </c>
      <c r="AC57" s="68" t="s">
        <v>187</v>
      </c>
      <c r="AD57" s="154">
        <v>1</v>
      </c>
      <c r="AE57" s="153">
        <v>5037615</v>
      </c>
      <c r="AF57" s="62" t="s">
        <v>288</v>
      </c>
      <c r="AG57" s="154">
        <v>2</v>
      </c>
      <c r="AH57" s="154">
        <v>6</v>
      </c>
      <c r="AI57" s="155"/>
      <c r="AJ57" s="155" t="s">
        <v>1223</v>
      </c>
      <c r="AK57" s="153" t="s">
        <v>1224</v>
      </c>
      <c r="AL57" s="153" t="s">
        <v>1222</v>
      </c>
      <c r="AM57" s="154" t="s">
        <v>1222</v>
      </c>
      <c r="AN57" s="154" t="s">
        <v>1225</v>
      </c>
      <c r="AO57" s="154" t="s">
        <v>1226</v>
      </c>
      <c r="AP57" s="153" t="s">
        <v>1227</v>
      </c>
      <c r="AQ57" s="153">
        <v>100</v>
      </c>
      <c r="AR57" s="156" t="s">
        <v>1239</v>
      </c>
      <c r="AS57" s="157">
        <v>100</v>
      </c>
      <c r="AT57" s="158">
        <v>162659.51</v>
      </c>
      <c r="AU57" s="159">
        <v>79.9999989632975</v>
      </c>
      <c r="AV57" s="160">
        <v>0</v>
      </c>
      <c r="AW57" s="60">
        <v>0</v>
      </c>
      <c r="AX57" s="60">
        <v>0</v>
      </c>
      <c r="AY57" s="60"/>
      <c r="AZ57" s="60">
        <v>146393.56</v>
      </c>
      <c r="BA57" s="60">
        <v>44469</v>
      </c>
      <c r="BB57" s="60">
        <v>0</v>
      </c>
      <c r="BC57" s="60">
        <v>0</v>
      </c>
      <c r="BD57" s="60">
        <v>0</v>
      </c>
      <c r="BE57" s="60">
        <v>0</v>
      </c>
      <c r="BF57" s="60">
        <v>0</v>
      </c>
      <c r="BG57" s="60">
        <v>0</v>
      </c>
      <c r="BH57" s="60"/>
      <c r="BI57" s="60">
        <v>0</v>
      </c>
      <c r="BJ57" s="60">
        <v>0</v>
      </c>
      <c r="BK57" s="60"/>
      <c r="BL57" s="60">
        <v>0</v>
      </c>
      <c r="BM57" s="60">
        <v>0</v>
      </c>
      <c r="BN57" s="60">
        <v>156776.57</v>
      </c>
      <c r="BO57" s="160">
        <v>0</v>
      </c>
      <c r="BP57" s="161">
        <v>0</v>
      </c>
      <c r="BQ57" s="165"/>
      <c r="BR57" s="160">
        <v>156776.57</v>
      </c>
      <c r="BS57" s="160">
        <v>0</v>
      </c>
    </row>
    <row r="58" spans="1:71" s="49" customFormat="1" ht="51" outlineLevel="2" x14ac:dyDescent="0.25">
      <c r="A58" s="56">
        <v>54</v>
      </c>
      <c r="B58" s="56">
        <v>5</v>
      </c>
      <c r="C58" s="56" t="s">
        <v>222</v>
      </c>
      <c r="D58" s="62" t="s">
        <v>56</v>
      </c>
      <c r="E58" s="62">
        <v>5037838</v>
      </c>
      <c r="F58" s="62" t="s">
        <v>289</v>
      </c>
      <c r="G58" s="62">
        <v>6</v>
      </c>
      <c r="H58" s="62" t="s">
        <v>1222</v>
      </c>
      <c r="I58" s="62" t="s">
        <v>1222</v>
      </c>
      <c r="J58" s="57">
        <v>21</v>
      </c>
      <c r="K58" s="150">
        <v>49584.78</v>
      </c>
      <c r="L58" s="58">
        <v>0</v>
      </c>
      <c r="M58" s="58">
        <v>0</v>
      </c>
      <c r="N58" s="58">
        <v>0</v>
      </c>
      <c r="O58" s="59" t="s">
        <v>58</v>
      </c>
      <c r="P58" s="151">
        <f t="shared" si="4"/>
        <v>49527.86</v>
      </c>
      <c r="Q58" s="60"/>
      <c r="R58" s="60"/>
      <c r="S58" s="60"/>
      <c r="T58" s="60"/>
      <c r="U58" s="60"/>
      <c r="V58" s="60"/>
      <c r="W58" s="60">
        <v>49527.86</v>
      </c>
      <c r="X58" s="60"/>
      <c r="Y58" s="60"/>
      <c r="Z58" s="39"/>
      <c r="AA58" s="152">
        <v>3300</v>
      </c>
      <c r="AB58" s="153" t="s">
        <v>222</v>
      </c>
      <c r="AC58" s="68" t="s">
        <v>287</v>
      </c>
      <c r="AD58" s="154">
        <v>1</v>
      </c>
      <c r="AE58" s="153">
        <v>5037838</v>
      </c>
      <c r="AF58" s="62" t="s">
        <v>289</v>
      </c>
      <c r="AG58" s="154">
        <v>2</v>
      </c>
      <c r="AH58" s="154">
        <v>6</v>
      </c>
      <c r="AI58" s="155"/>
      <c r="AJ58" s="155" t="s">
        <v>1223</v>
      </c>
      <c r="AK58" s="153" t="s">
        <v>1224</v>
      </c>
      <c r="AL58" s="153" t="s">
        <v>1222</v>
      </c>
      <c r="AM58" s="154" t="s">
        <v>1222</v>
      </c>
      <c r="AN58" s="154" t="s">
        <v>1225</v>
      </c>
      <c r="AO58" s="154" t="s">
        <v>1226</v>
      </c>
      <c r="AP58" s="153" t="s">
        <v>1227</v>
      </c>
      <c r="AQ58" s="153">
        <v>100</v>
      </c>
      <c r="AR58" s="156" t="s">
        <v>1239</v>
      </c>
      <c r="AS58" s="157">
        <v>100</v>
      </c>
      <c r="AT58" s="158">
        <v>49584.78</v>
      </c>
      <c r="AU58" s="159">
        <v>79.9999989632975</v>
      </c>
      <c r="AV58" s="160">
        <v>0</v>
      </c>
      <c r="AW58" s="60">
        <v>0</v>
      </c>
      <c r="AX58" s="60">
        <v>0</v>
      </c>
      <c r="AY58" s="60"/>
      <c r="AZ58" s="60">
        <v>44626.3</v>
      </c>
      <c r="BA58" s="60">
        <v>44469</v>
      </c>
      <c r="BB58" s="60">
        <v>0</v>
      </c>
      <c r="BC58" s="60">
        <v>0</v>
      </c>
      <c r="BD58" s="60">
        <v>0</v>
      </c>
      <c r="BE58" s="60">
        <v>0</v>
      </c>
      <c r="BF58" s="60">
        <v>0</v>
      </c>
      <c r="BG58" s="60">
        <v>0</v>
      </c>
      <c r="BH58" s="60"/>
      <c r="BI58" s="60">
        <v>0</v>
      </c>
      <c r="BJ58" s="60">
        <v>0</v>
      </c>
      <c r="BK58" s="60"/>
      <c r="BL58" s="60">
        <v>0</v>
      </c>
      <c r="BM58" s="60">
        <v>0</v>
      </c>
      <c r="BN58" s="60">
        <v>49584.78</v>
      </c>
      <c r="BO58" s="160">
        <v>0</v>
      </c>
      <c r="BP58" s="161">
        <v>0</v>
      </c>
      <c r="BQ58" s="165"/>
      <c r="BR58" s="160">
        <v>49584.78</v>
      </c>
      <c r="BS58" s="160">
        <v>0</v>
      </c>
    </row>
    <row r="59" spans="1:71" s="49" customFormat="1" ht="76.5" outlineLevel="2" x14ac:dyDescent="0.25">
      <c r="A59" s="56">
        <v>55</v>
      </c>
      <c r="B59" s="56">
        <v>5</v>
      </c>
      <c r="C59" s="56" t="s">
        <v>222</v>
      </c>
      <c r="D59" s="62" t="s">
        <v>56</v>
      </c>
      <c r="E59" s="62">
        <v>5037892</v>
      </c>
      <c r="F59" s="62" t="s">
        <v>290</v>
      </c>
      <c r="G59" s="62">
        <v>6</v>
      </c>
      <c r="H59" s="62" t="s">
        <v>1222</v>
      </c>
      <c r="I59" s="62" t="s">
        <v>1222</v>
      </c>
      <c r="J59" s="57">
        <v>21</v>
      </c>
      <c r="K59" s="150">
        <v>190981.6</v>
      </c>
      <c r="L59" s="58">
        <v>0</v>
      </c>
      <c r="M59" s="58">
        <v>0</v>
      </c>
      <c r="N59" s="58">
        <v>0</v>
      </c>
      <c r="O59" s="59" t="s">
        <v>58</v>
      </c>
      <c r="P59" s="151">
        <f t="shared" si="4"/>
        <v>190684.38</v>
      </c>
      <c r="Q59" s="60"/>
      <c r="R59" s="60"/>
      <c r="S59" s="60"/>
      <c r="T59" s="60"/>
      <c r="U59" s="60"/>
      <c r="V59" s="60"/>
      <c r="W59" s="60">
        <v>190684.38</v>
      </c>
      <c r="X59" s="60"/>
      <c r="Y59" s="60"/>
      <c r="Z59" s="39" t="s">
        <v>1238</v>
      </c>
      <c r="AA59" s="152">
        <v>3300</v>
      </c>
      <c r="AB59" s="153" t="s">
        <v>222</v>
      </c>
      <c r="AC59" s="68" t="s">
        <v>56</v>
      </c>
      <c r="AD59" s="154">
        <v>1</v>
      </c>
      <c r="AE59" s="153">
        <v>5037892</v>
      </c>
      <c r="AF59" s="62" t="s">
        <v>290</v>
      </c>
      <c r="AG59" s="154">
        <v>2</v>
      </c>
      <c r="AH59" s="154">
        <v>6</v>
      </c>
      <c r="AI59" s="155"/>
      <c r="AJ59" s="155" t="s">
        <v>1223</v>
      </c>
      <c r="AK59" s="153" t="s">
        <v>1224</v>
      </c>
      <c r="AL59" s="153" t="s">
        <v>1222</v>
      </c>
      <c r="AM59" s="154" t="s">
        <v>1222</v>
      </c>
      <c r="AN59" s="154" t="s">
        <v>1225</v>
      </c>
      <c r="AO59" s="154" t="s">
        <v>1226</v>
      </c>
      <c r="AP59" s="153" t="s">
        <v>1227</v>
      </c>
      <c r="AQ59" s="153">
        <v>100</v>
      </c>
      <c r="AR59" s="156" t="s">
        <v>1239</v>
      </c>
      <c r="AS59" s="157">
        <v>100</v>
      </c>
      <c r="AT59" s="158">
        <v>190981.6</v>
      </c>
      <c r="AU59" s="159">
        <v>79.9999989632975</v>
      </c>
      <c r="AV59" s="160">
        <v>0</v>
      </c>
      <c r="AW59" s="60">
        <v>0</v>
      </c>
      <c r="AX59" s="60">
        <v>0</v>
      </c>
      <c r="AY59" s="60"/>
      <c r="AZ59" s="60">
        <v>171883.44</v>
      </c>
      <c r="BA59" s="60">
        <v>44469</v>
      </c>
      <c r="BB59" s="60">
        <v>0</v>
      </c>
      <c r="BC59" s="60">
        <v>0</v>
      </c>
      <c r="BD59" s="60">
        <v>0</v>
      </c>
      <c r="BE59" s="60">
        <v>0</v>
      </c>
      <c r="BF59" s="60">
        <v>0</v>
      </c>
      <c r="BG59" s="60">
        <v>0</v>
      </c>
      <c r="BH59" s="60"/>
      <c r="BI59" s="60">
        <v>0</v>
      </c>
      <c r="BJ59" s="60">
        <v>0</v>
      </c>
      <c r="BK59" s="60"/>
      <c r="BL59" s="60">
        <v>0</v>
      </c>
      <c r="BM59" s="60">
        <v>0</v>
      </c>
      <c r="BN59" s="60">
        <v>190981.6</v>
      </c>
      <c r="BO59" s="160">
        <v>0</v>
      </c>
      <c r="BP59" s="161">
        <v>0</v>
      </c>
      <c r="BQ59" s="165"/>
      <c r="BR59" s="160">
        <v>190981.6</v>
      </c>
      <c r="BS59" s="160">
        <v>0</v>
      </c>
    </row>
    <row r="60" spans="1:71" s="49" customFormat="1" ht="76.5" outlineLevel="2" x14ac:dyDescent="0.25">
      <c r="A60" s="56">
        <v>56</v>
      </c>
      <c r="B60" s="56">
        <v>5</v>
      </c>
      <c r="C60" s="56" t="s">
        <v>222</v>
      </c>
      <c r="D60" s="62" t="s">
        <v>291</v>
      </c>
      <c r="E60" s="62">
        <v>5037936</v>
      </c>
      <c r="F60" s="62" t="s">
        <v>292</v>
      </c>
      <c r="G60" s="62">
        <v>6</v>
      </c>
      <c r="H60" s="62" t="s">
        <v>1222</v>
      </c>
      <c r="I60" s="62" t="s">
        <v>1222</v>
      </c>
      <c r="J60" s="57">
        <v>21</v>
      </c>
      <c r="K60" s="150">
        <v>113479.42</v>
      </c>
      <c r="L60" s="58">
        <v>0</v>
      </c>
      <c r="M60" s="58">
        <v>0</v>
      </c>
      <c r="N60" s="58">
        <v>0</v>
      </c>
      <c r="O60" s="59" t="s">
        <v>58</v>
      </c>
      <c r="P60" s="151">
        <f t="shared" si="4"/>
        <v>113479.42</v>
      </c>
      <c r="Q60" s="60"/>
      <c r="R60" s="60"/>
      <c r="S60" s="60"/>
      <c r="T60" s="60"/>
      <c r="U60" s="60"/>
      <c r="V60" s="60"/>
      <c r="W60" s="60">
        <v>113479.42</v>
      </c>
      <c r="X60" s="60"/>
      <c r="Y60" s="60"/>
      <c r="Z60" s="39" t="s">
        <v>1238</v>
      </c>
      <c r="AA60" s="152">
        <v>3300</v>
      </c>
      <c r="AB60" s="153" t="s">
        <v>222</v>
      </c>
      <c r="AC60" s="68" t="s">
        <v>56</v>
      </c>
      <c r="AD60" s="154">
        <v>1</v>
      </c>
      <c r="AE60" s="153">
        <v>5037936</v>
      </c>
      <c r="AF60" s="62" t="s">
        <v>292</v>
      </c>
      <c r="AG60" s="154">
        <v>2</v>
      </c>
      <c r="AH60" s="154">
        <v>6</v>
      </c>
      <c r="AI60" s="155"/>
      <c r="AJ60" s="155" t="s">
        <v>1223</v>
      </c>
      <c r="AK60" s="153" t="s">
        <v>1224</v>
      </c>
      <c r="AL60" s="153" t="s">
        <v>1222</v>
      </c>
      <c r="AM60" s="154" t="s">
        <v>1222</v>
      </c>
      <c r="AN60" s="154" t="s">
        <v>1225</v>
      </c>
      <c r="AO60" s="154" t="s">
        <v>1226</v>
      </c>
      <c r="AP60" s="153" t="s">
        <v>1227</v>
      </c>
      <c r="AQ60" s="153">
        <v>100</v>
      </c>
      <c r="AR60" s="156" t="s">
        <v>1239</v>
      </c>
      <c r="AS60" s="157">
        <v>100</v>
      </c>
      <c r="AT60" s="158">
        <v>113479.42</v>
      </c>
      <c r="AU60" s="159">
        <v>79.9999989632975</v>
      </c>
      <c r="AV60" s="160">
        <v>0</v>
      </c>
      <c r="AW60" s="60">
        <v>0</v>
      </c>
      <c r="AX60" s="60">
        <v>0</v>
      </c>
      <c r="AY60" s="60"/>
      <c r="AZ60" s="60">
        <v>102131.48</v>
      </c>
      <c r="BA60" s="60">
        <v>44469</v>
      </c>
      <c r="BB60" s="60">
        <v>0</v>
      </c>
      <c r="BC60" s="60">
        <v>0</v>
      </c>
      <c r="BD60" s="60">
        <v>0</v>
      </c>
      <c r="BE60" s="60">
        <v>0</v>
      </c>
      <c r="BF60" s="60">
        <v>0</v>
      </c>
      <c r="BG60" s="60">
        <v>0</v>
      </c>
      <c r="BH60" s="60"/>
      <c r="BI60" s="60">
        <v>0</v>
      </c>
      <c r="BJ60" s="60">
        <v>0</v>
      </c>
      <c r="BK60" s="60"/>
      <c r="BL60" s="60">
        <v>0</v>
      </c>
      <c r="BM60" s="60">
        <v>0</v>
      </c>
      <c r="BN60" s="60">
        <v>113479.42</v>
      </c>
      <c r="BO60" s="160">
        <v>0</v>
      </c>
      <c r="BP60" s="161">
        <v>0</v>
      </c>
      <c r="BQ60" s="165"/>
      <c r="BR60" s="160">
        <v>113479.42</v>
      </c>
      <c r="BS60" s="160">
        <v>0</v>
      </c>
    </row>
    <row r="61" spans="1:71" s="49" customFormat="1" ht="51" outlineLevel="2" x14ac:dyDescent="0.25">
      <c r="A61" s="56">
        <v>57</v>
      </c>
      <c r="B61" s="56">
        <v>5</v>
      </c>
      <c r="C61" s="56" t="s">
        <v>222</v>
      </c>
      <c r="D61" s="62" t="s">
        <v>259</v>
      </c>
      <c r="E61" s="62">
        <v>5038121</v>
      </c>
      <c r="F61" s="62" t="s">
        <v>293</v>
      </c>
      <c r="G61" s="62">
        <v>6</v>
      </c>
      <c r="H61" s="62" t="s">
        <v>1222</v>
      </c>
      <c r="I61" s="62" t="s">
        <v>1222</v>
      </c>
      <c r="J61" s="57">
        <v>21</v>
      </c>
      <c r="K61" s="150">
        <v>117353.56</v>
      </c>
      <c r="L61" s="58">
        <v>0</v>
      </c>
      <c r="M61" s="58">
        <v>0</v>
      </c>
      <c r="N61" s="58">
        <v>0</v>
      </c>
      <c r="O61" s="59" t="s">
        <v>58</v>
      </c>
      <c r="P61" s="151">
        <f t="shared" si="4"/>
        <v>117722.01</v>
      </c>
      <c r="Q61" s="60"/>
      <c r="R61" s="60"/>
      <c r="S61" s="60"/>
      <c r="T61" s="60"/>
      <c r="U61" s="60"/>
      <c r="V61" s="60"/>
      <c r="W61" s="60">
        <v>117722.01</v>
      </c>
      <c r="X61" s="60"/>
      <c r="Y61" s="60"/>
      <c r="Z61" s="39" t="s">
        <v>1238</v>
      </c>
      <c r="AA61" s="152">
        <v>3300</v>
      </c>
      <c r="AB61" s="153" t="s">
        <v>222</v>
      </c>
      <c r="AC61" s="68" t="s">
        <v>291</v>
      </c>
      <c r="AD61" s="154">
        <v>1</v>
      </c>
      <c r="AE61" s="153">
        <v>5038121</v>
      </c>
      <c r="AF61" s="62" t="s">
        <v>293</v>
      </c>
      <c r="AG61" s="154">
        <v>2</v>
      </c>
      <c r="AH61" s="154">
        <v>6</v>
      </c>
      <c r="AI61" s="155"/>
      <c r="AJ61" s="155" t="s">
        <v>1223</v>
      </c>
      <c r="AK61" s="153" t="s">
        <v>1224</v>
      </c>
      <c r="AL61" s="153" t="s">
        <v>1222</v>
      </c>
      <c r="AM61" s="154" t="s">
        <v>1222</v>
      </c>
      <c r="AN61" s="154" t="s">
        <v>1225</v>
      </c>
      <c r="AO61" s="154" t="s">
        <v>1226</v>
      </c>
      <c r="AP61" s="153" t="s">
        <v>1227</v>
      </c>
      <c r="AQ61" s="153">
        <v>100</v>
      </c>
      <c r="AR61" s="156" t="s">
        <v>1239</v>
      </c>
      <c r="AS61" s="157">
        <v>100</v>
      </c>
      <c r="AT61" s="158">
        <v>117353.56</v>
      </c>
      <c r="AU61" s="159">
        <v>79.9999989632975</v>
      </c>
      <c r="AV61" s="160">
        <v>0</v>
      </c>
      <c r="AW61" s="60">
        <v>0</v>
      </c>
      <c r="AX61" s="60">
        <v>0</v>
      </c>
      <c r="AY61" s="60"/>
      <c r="AZ61" s="60">
        <v>105618.2</v>
      </c>
      <c r="BA61" s="60">
        <v>44469</v>
      </c>
      <c r="BB61" s="60">
        <v>0</v>
      </c>
      <c r="BC61" s="60">
        <v>0</v>
      </c>
      <c r="BD61" s="60">
        <v>0</v>
      </c>
      <c r="BE61" s="60">
        <v>0</v>
      </c>
      <c r="BF61" s="60">
        <v>0</v>
      </c>
      <c r="BG61" s="60">
        <v>0</v>
      </c>
      <c r="BH61" s="60"/>
      <c r="BI61" s="60">
        <v>0</v>
      </c>
      <c r="BJ61" s="60">
        <v>0</v>
      </c>
      <c r="BK61" s="60"/>
      <c r="BL61" s="60">
        <v>0</v>
      </c>
      <c r="BM61" s="60">
        <v>0</v>
      </c>
      <c r="BN61" s="60">
        <v>117353.56</v>
      </c>
      <c r="BO61" s="160">
        <v>0</v>
      </c>
      <c r="BP61" s="161">
        <v>0</v>
      </c>
      <c r="BQ61" s="165"/>
      <c r="BR61" s="160">
        <v>117353.56</v>
      </c>
      <c r="BS61" s="160">
        <v>0</v>
      </c>
    </row>
    <row r="62" spans="1:71" s="49" customFormat="1" ht="51" outlineLevel="2" x14ac:dyDescent="0.25">
      <c r="A62" s="56">
        <v>58</v>
      </c>
      <c r="B62" s="56">
        <v>5</v>
      </c>
      <c r="C62" s="56" t="s">
        <v>222</v>
      </c>
      <c r="D62" s="62" t="s">
        <v>247</v>
      </c>
      <c r="E62" s="62">
        <v>5041390</v>
      </c>
      <c r="F62" s="62" t="s">
        <v>294</v>
      </c>
      <c r="G62" s="62">
        <v>6</v>
      </c>
      <c r="H62" s="62" t="s">
        <v>1222</v>
      </c>
      <c r="I62" s="62" t="s">
        <v>1222</v>
      </c>
      <c r="J62" s="57">
        <v>21</v>
      </c>
      <c r="K62" s="150">
        <v>115393.07</v>
      </c>
      <c r="L62" s="58">
        <v>0</v>
      </c>
      <c r="M62" s="58">
        <v>0</v>
      </c>
      <c r="N62" s="58">
        <v>0</v>
      </c>
      <c r="O62" s="59" t="s">
        <v>58</v>
      </c>
      <c r="P62" s="151">
        <f t="shared" si="4"/>
        <v>115668.38</v>
      </c>
      <c r="Q62" s="60"/>
      <c r="R62" s="60"/>
      <c r="S62" s="60"/>
      <c r="T62" s="60"/>
      <c r="U62" s="60"/>
      <c r="V62" s="60"/>
      <c r="W62" s="60">
        <v>115668.38</v>
      </c>
      <c r="X62" s="60"/>
      <c r="Y62" s="60"/>
      <c r="Z62" s="39" t="s">
        <v>1238</v>
      </c>
      <c r="AA62" s="152">
        <v>3300</v>
      </c>
      <c r="AB62" s="153" t="s">
        <v>222</v>
      </c>
      <c r="AC62" s="68" t="s">
        <v>259</v>
      </c>
      <c r="AD62" s="154">
        <v>1</v>
      </c>
      <c r="AE62" s="153">
        <v>5041390</v>
      </c>
      <c r="AF62" s="62" t="s">
        <v>294</v>
      </c>
      <c r="AG62" s="154">
        <v>2</v>
      </c>
      <c r="AH62" s="154">
        <v>6</v>
      </c>
      <c r="AI62" s="155"/>
      <c r="AJ62" s="155" t="s">
        <v>1223</v>
      </c>
      <c r="AK62" s="153" t="s">
        <v>1224</v>
      </c>
      <c r="AL62" s="153" t="s">
        <v>1222</v>
      </c>
      <c r="AM62" s="154" t="s">
        <v>1222</v>
      </c>
      <c r="AN62" s="154" t="s">
        <v>1225</v>
      </c>
      <c r="AO62" s="154" t="s">
        <v>1226</v>
      </c>
      <c r="AP62" s="153" t="s">
        <v>1227</v>
      </c>
      <c r="AQ62" s="153">
        <v>100</v>
      </c>
      <c r="AR62" s="156" t="s">
        <v>1239</v>
      </c>
      <c r="AS62" s="157">
        <v>100</v>
      </c>
      <c r="AT62" s="158">
        <v>115393.07</v>
      </c>
      <c r="AU62" s="159">
        <v>79.9999989632975</v>
      </c>
      <c r="AV62" s="160">
        <v>0</v>
      </c>
      <c r="AW62" s="60">
        <v>0</v>
      </c>
      <c r="AX62" s="60">
        <v>0</v>
      </c>
      <c r="AY62" s="60"/>
      <c r="AZ62" s="60">
        <v>103853.75999999999</v>
      </c>
      <c r="BA62" s="60">
        <v>44469</v>
      </c>
      <c r="BB62" s="60">
        <v>0</v>
      </c>
      <c r="BC62" s="60">
        <v>0</v>
      </c>
      <c r="BD62" s="60">
        <v>0</v>
      </c>
      <c r="BE62" s="60">
        <v>0</v>
      </c>
      <c r="BF62" s="60">
        <v>0</v>
      </c>
      <c r="BG62" s="60">
        <v>0</v>
      </c>
      <c r="BH62" s="60"/>
      <c r="BI62" s="60">
        <v>0</v>
      </c>
      <c r="BJ62" s="60">
        <v>0</v>
      </c>
      <c r="BK62" s="60"/>
      <c r="BL62" s="60">
        <v>0</v>
      </c>
      <c r="BM62" s="60">
        <v>0</v>
      </c>
      <c r="BN62" s="60">
        <v>103853.77</v>
      </c>
      <c r="BO62" s="160">
        <v>0</v>
      </c>
      <c r="BP62" s="161">
        <v>0</v>
      </c>
      <c r="BQ62" s="165"/>
      <c r="BR62" s="160">
        <v>103853.77</v>
      </c>
      <c r="BS62" s="160">
        <v>0</v>
      </c>
    </row>
    <row r="63" spans="1:71" s="49" customFormat="1" ht="76.5" outlineLevel="2" x14ac:dyDescent="0.25">
      <c r="A63" s="56">
        <v>59</v>
      </c>
      <c r="B63" s="56">
        <v>5</v>
      </c>
      <c r="C63" s="56" t="s">
        <v>222</v>
      </c>
      <c r="D63" s="62" t="s">
        <v>267</v>
      </c>
      <c r="E63" s="62">
        <v>5041440</v>
      </c>
      <c r="F63" s="62" t="s">
        <v>295</v>
      </c>
      <c r="G63" s="62">
        <v>6</v>
      </c>
      <c r="H63" s="62" t="s">
        <v>1222</v>
      </c>
      <c r="I63" s="62" t="s">
        <v>1222</v>
      </c>
      <c r="J63" s="57">
        <v>21</v>
      </c>
      <c r="K63" s="150">
        <v>166797.32</v>
      </c>
      <c r="L63" s="58">
        <v>0</v>
      </c>
      <c r="M63" s="58">
        <v>0</v>
      </c>
      <c r="N63" s="58">
        <v>0</v>
      </c>
      <c r="O63" s="59" t="s">
        <v>58</v>
      </c>
      <c r="P63" s="151">
        <f t="shared" si="4"/>
        <v>167758.17000000001</v>
      </c>
      <c r="Q63" s="60"/>
      <c r="R63" s="60"/>
      <c r="S63" s="60"/>
      <c r="T63" s="60"/>
      <c r="U63" s="60"/>
      <c r="V63" s="60"/>
      <c r="W63" s="60">
        <v>167758.17000000001</v>
      </c>
      <c r="X63" s="60"/>
      <c r="Y63" s="60"/>
      <c r="Z63" s="39" t="s">
        <v>1238</v>
      </c>
      <c r="AA63" s="152">
        <v>3300</v>
      </c>
      <c r="AB63" s="153" t="s">
        <v>222</v>
      </c>
      <c r="AC63" s="68" t="s">
        <v>247</v>
      </c>
      <c r="AD63" s="154">
        <v>1</v>
      </c>
      <c r="AE63" s="153">
        <v>5041440</v>
      </c>
      <c r="AF63" s="62" t="s">
        <v>295</v>
      </c>
      <c r="AG63" s="154">
        <v>2</v>
      </c>
      <c r="AH63" s="154">
        <v>6</v>
      </c>
      <c r="AI63" s="155"/>
      <c r="AJ63" s="155" t="s">
        <v>1223</v>
      </c>
      <c r="AK63" s="153" t="s">
        <v>1224</v>
      </c>
      <c r="AL63" s="153" t="s">
        <v>1222</v>
      </c>
      <c r="AM63" s="154" t="s">
        <v>1222</v>
      </c>
      <c r="AN63" s="154" t="s">
        <v>1225</v>
      </c>
      <c r="AO63" s="154" t="s">
        <v>1226</v>
      </c>
      <c r="AP63" s="153" t="s">
        <v>1227</v>
      </c>
      <c r="AQ63" s="153">
        <v>100</v>
      </c>
      <c r="AR63" s="156" t="s">
        <v>1239</v>
      </c>
      <c r="AS63" s="157">
        <v>100</v>
      </c>
      <c r="AT63" s="158">
        <v>166797.32</v>
      </c>
      <c r="AU63" s="159">
        <v>79.9999989632975</v>
      </c>
      <c r="AV63" s="160">
        <v>0</v>
      </c>
      <c r="AW63" s="60">
        <v>0</v>
      </c>
      <c r="AX63" s="60">
        <v>0</v>
      </c>
      <c r="AY63" s="60"/>
      <c r="AZ63" s="60">
        <v>154913.59</v>
      </c>
      <c r="BA63" s="60">
        <v>44469</v>
      </c>
      <c r="BB63" s="60">
        <v>0</v>
      </c>
      <c r="BC63" s="60">
        <v>0</v>
      </c>
      <c r="BD63" s="60">
        <v>0</v>
      </c>
      <c r="BE63" s="60">
        <v>0</v>
      </c>
      <c r="BF63" s="60">
        <v>0</v>
      </c>
      <c r="BG63" s="60">
        <v>0</v>
      </c>
      <c r="BH63" s="60"/>
      <c r="BI63" s="60">
        <v>0</v>
      </c>
      <c r="BJ63" s="60">
        <v>0</v>
      </c>
      <c r="BK63" s="60"/>
      <c r="BL63" s="60">
        <v>0</v>
      </c>
      <c r="BM63" s="60">
        <v>0</v>
      </c>
      <c r="BN63" s="60">
        <v>166797.32</v>
      </c>
      <c r="BO63" s="160">
        <v>0</v>
      </c>
      <c r="BP63" s="161">
        <v>0</v>
      </c>
      <c r="BQ63" s="165"/>
      <c r="BR63" s="160">
        <v>166797.32</v>
      </c>
      <c r="BS63" s="160">
        <v>0</v>
      </c>
    </row>
    <row r="64" spans="1:71" s="49" customFormat="1" ht="51" outlineLevel="2" x14ac:dyDescent="0.25">
      <c r="A64" s="56">
        <v>60</v>
      </c>
      <c r="B64" s="56">
        <v>5</v>
      </c>
      <c r="C64" s="56" t="s">
        <v>222</v>
      </c>
      <c r="D64" s="62" t="s">
        <v>263</v>
      </c>
      <c r="E64" s="62">
        <v>5041469</v>
      </c>
      <c r="F64" s="62" t="s">
        <v>296</v>
      </c>
      <c r="G64" s="62">
        <v>6</v>
      </c>
      <c r="H64" s="62" t="s">
        <v>1222</v>
      </c>
      <c r="I64" s="62" t="s">
        <v>1222</v>
      </c>
      <c r="J64" s="57">
        <v>21</v>
      </c>
      <c r="K64" s="150">
        <v>58569.74</v>
      </c>
      <c r="L64" s="58">
        <v>0</v>
      </c>
      <c r="M64" s="58">
        <v>0</v>
      </c>
      <c r="N64" s="58">
        <v>0</v>
      </c>
      <c r="O64" s="59" t="s">
        <v>58</v>
      </c>
      <c r="P64" s="151">
        <f t="shared" si="4"/>
        <v>58569.74</v>
      </c>
      <c r="Q64" s="60"/>
      <c r="R64" s="60"/>
      <c r="S64" s="60"/>
      <c r="T64" s="60"/>
      <c r="U64" s="60"/>
      <c r="V64" s="60"/>
      <c r="W64" s="60">
        <v>58569.74</v>
      </c>
      <c r="X64" s="60"/>
      <c r="Y64" s="60"/>
      <c r="Z64" s="39" t="s">
        <v>1238</v>
      </c>
      <c r="AA64" s="152">
        <v>3300</v>
      </c>
      <c r="AB64" s="153" t="s">
        <v>222</v>
      </c>
      <c r="AC64" s="68" t="s">
        <v>267</v>
      </c>
      <c r="AD64" s="154">
        <v>1</v>
      </c>
      <c r="AE64" s="153">
        <v>5041469</v>
      </c>
      <c r="AF64" s="62" t="s">
        <v>296</v>
      </c>
      <c r="AG64" s="154">
        <v>2</v>
      </c>
      <c r="AH64" s="154">
        <v>6</v>
      </c>
      <c r="AI64" s="155"/>
      <c r="AJ64" s="155" t="s">
        <v>1223</v>
      </c>
      <c r="AK64" s="153" t="s">
        <v>1224</v>
      </c>
      <c r="AL64" s="153" t="s">
        <v>1222</v>
      </c>
      <c r="AM64" s="154" t="s">
        <v>1222</v>
      </c>
      <c r="AN64" s="154" t="s">
        <v>1225</v>
      </c>
      <c r="AO64" s="154" t="s">
        <v>1226</v>
      </c>
      <c r="AP64" s="153" t="s">
        <v>1227</v>
      </c>
      <c r="AQ64" s="153">
        <v>100</v>
      </c>
      <c r="AR64" s="156" t="s">
        <v>1239</v>
      </c>
      <c r="AS64" s="157">
        <v>100</v>
      </c>
      <c r="AT64" s="158">
        <v>58569.74</v>
      </c>
      <c r="AU64" s="159">
        <v>79.9999989632975</v>
      </c>
      <c r="AV64" s="160">
        <v>0</v>
      </c>
      <c r="AW64" s="60">
        <v>0</v>
      </c>
      <c r="AX64" s="60">
        <v>0</v>
      </c>
      <c r="AY64" s="60"/>
      <c r="AZ64" s="60">
        <v>52712.77</v>
      </c>
      <c r="BA64" s="60">
        <v>44469</v>
      </c>
      <c r="BB64" s="60">
        <v>0</v>
      </c>
      <c r="BC64" s="60">
        <v>0</v>
      </c>
      <c r="BD64" s="60">
        <v>0</v>
      </c>
      <c r="BE64" s="60">
        <v>0</v>
      </c>
      <c r="BF64" s="60">
        <v>0</v>
      </c>
      <c r="BG64" s="60">
        <v>0</v>
      </c>
      <c r="BH64" s="60"/>
      <c r="BI64" s="60">
        <v>0</v>
      </c>
      <c r="BJ64" s="60">
        <v>0</v>
      </c>
      <c r="BK64" s="60"/>
      <c r="BL64" s="60">
        <v>0</v>
      </c>
      <c r="BM64" s="60">
        <v>0</v>
      </c>
      <c r="BN64" s="60">
        <v>58569.74</v>
      </c>
      <c r="BO64" s="160">
        <v>0</v>
      </c>
      <c r="BP64" s="161">
        <v>0</v>
      </c>
      <c r="BQ64" s="165"/>
      <c r="BR64" s="160">
        <v>58569.74</v>
      </c>
      <c r="BS64" s="160">
        <v>0</v>
      </c>
    </row>
    <row r="65" spans="1:71" s="49" customFormat="1" ht="51" outlineLevel="2" x14ac:dyDescent="0.25">
      <c r="A65" s="56">
        <v>61</v>
      </c>
      <c r="B65" s="56">
        <v>5</v>
      </c>
      <c r="C65" s="56" t="s">
        <v>222</v>
      </c>
      <c r="D65" s="62" t="s">
        <v>228</v>
      </c>
      <c r="E65" s="62">
        <v>5041696</v>
      </c>
      <c r="F65" s="62" t="s">
        <v>297</v>
      </c>
      <c r="G65" s="62">
        <v>6</v>
      </c>
      <c r="H65" s="62" t="s">
        <v>1222</v>
      </c>
      <c r="I65" s="62" t="s">
        <v>1222</v>
      </c>
      <c r="J65" s="57">
        <v>21</v>
      </c>
      <c r="K65" s="150">
        <v>156940.53</v>
      </c>
      <c r="L65" s="58">
        <v>0</v>
      </c>
      <c r="M65" s="58">
        <v>0</v>
      </c>
      <c r="N65" s="58">
        <v>0</v>
      </c>
      <c r="O65" s="59" t="s">
        <v>58</v>
      </c>
      <c r="P65" s="151">
        <f t="shared" si="4"/>
        <v>158448.09</v>
      </c>
      <c r="Q65" s="60"/>
      <c r="R65" s="60"/>
      <c r="S65" s="60"/>
      <c r="T65" s="60"/>
      <c r="U65" s="60"/>
      <c r="V65" s="60"/>
      <c r="W65" s="60">
        <v>158448.09</v>
      </c>
      <c r="X65" s="60"/>
      <c r="Y65" s="60"/>
      <c r="Z65" s="39" t="s">
        <v>1238</v>
      </c>
      <c r="AA65" s="152">
        <v>3300</v>
      </c>
      <c r="AB65" s="153" t="s">
        <v>222</v>
      </c>
      <c r="AC65" s="68" t="s">
        <v>263</v>
      </c>
      <c r="AD65" s="154">
        <v>1</v>
      </c>
      <c r="AE65" s="153">
        <v>5041696</v>
      </c>
      <c r="AF65" s="62" t="s">
        <v>297</v>
      </c>
      <c r="AG65" s="154">
        <v>2</v>
      </c>
      <c r="AH65" s="154">
        <v>6</v>
      </c>
      <c r="AI65" s="155"/>
      <c r="AJ65" s="155" t="s">
        <v>1223</v>
      </c>
      <c r="AK65" s="153" t="s">
        <v>1224</v>
      </c>
      <c r="AL65" s="153" t="s">
        <v>1222</v>
      </c>
      <c r="AM65" s="154" t="s">
        <v>1222</v>
      </c>
      <c r="AN65" s="154" t="s">
        <v>1225</v>
      </c>
      <c r="AO65" s="154" t="s">
        <v>1226</v>
      </c>
      <c r="AP65" s="153" t="s">
        <v>1227</v>
      </c>
      <c r="AQ65" s="153">
        <v>100</v>
      </c>
      <c r="AR65" s="156" t="s">
        <v>1239</v>
      </c>
      <c r="AS65" s="157">
        <v>100</v>
      </c>
      <c r="AT65" s="158">
        <v>156940.53</v>
      </c>
      <c r="AU65" s="159">
        <v>79.9999989632975</v>
      </c>
      <c r="AV65" s="160">
        <v>0</v>
      </c>
      <c r="AW65" s="60">
        <v>0</v>
      </c>
      <c r="AX65" s="60">
        <v>0</v>
      </c>
      <c r="AY65" s="60"/>
      <c r="AZ65" s="60">
        <v>141246.48000000001</v>
      </c>
      <c r="BA65" s="60">
        <v>44469</v>
      </c>
      <c r="BB65" s="60">
        <v>0</v>
      </c>
      <c r="BC65" s="60">
        <v>0</v>
      </c>
      <c r="BD65" s="60">
        <v>0</v>
      </c>
      <c r="BE65" s="60">
        <v>0</v>
      </c>
      <c r="BF65" s="60">
        <v>0</v>
      </c>
      <c r="BG65" s="60">
        <v>0</v>
      </c>
      <c r="BH65" s="60"/>
      <c r="BI65" s="60">
        <v>0</v>
      </c>
      <c r="BJ65" s="60">
        <v>0</v>
      </c>
      <c r="BK65" s="60"/>
      <c r="BL65" s="60">
        <v>0</v>
      </c>
      <c r="BM65" s="60">
        <v>0</v>
      </c>
      <c r="BN65" s="60">
        <v>145485.53</v>
      </c>
      <c r="BO65" s="160">
        <v>0</v>
      </c>
      <c r="BP65" s="161">
        <v>0</v>
      </c>
      <c r="BQ65" s="165"/>
      <c r="BR65" s="160">
        <v>145485.53</v>
      </c>
      <c r="BS65" s="160">
        <v>0</v>
      </c>
    </row>
    <row r="66" spans="1:71" s="49" customFormat="1" ht="51" outlineLevel="2" x14ac:dyDescent="0.25">
      <c r="A66" s="56">
        <v>62</v>
      </c>
      <c r="B66" s="56">
        <v>5</v>
      </c>
      <c r="C66" s="56" t="s">
        <v>222</v>
      </c>
      <c r="D66" s="62" t="s">
        <v>226</v>
      </c>
      <c r="E66" s="62">
        <v>5052238</v>
      </c>
      <c r="F66" s="62" t="s">
        <v>298</v>
      </c>
      <c r="G66" s="62">
        <v>1</v>
      </c>
      <c r="H66" s="62" t="s">
        <v>1222</v>
      </c>
      <c r="I66" s="62" t="s">
        <v>1222</v>
      </c>
      <c r="J66" s="57">
        <v>20</v>
      </c>
      <c r="K66" s="150">
        <v>4771568.16</v>
      </c>
      <c r="L66" s="58">
        <v>0</v>
      </c>
      <c r="M66" s="58">
        <v>0</v>
      </c>
      <c r="N66" s="58">
        <v>0</v>
      </c>
      <c r="O66" s="59" t="s">
        <v>58</v>
      </c>
      <c r="P66" s="151">
        <f t="shared" si="4"/>
        <v>4771568.16</v>
      </c>
      <c r="Q66" s="60"/>
      <c r="R66" s="60"/>
      <c r="S66" s="60">
        <f>4719488.16/2</f>
        <v>2359744.08</v>
      </c>
      <c r="T66" s="60"/>
      <c r="U66" s="60">
        <f>4719488.16/2</f>
        <v>2359744.08</v>
      </c>
      <c r="V66" s="60"/>
      <c r="W66" s="60"/>
      <c r="X66" s="60"/>
      <c r="Y66" s="60">
        <f>45880+6200</f>
        <v>52080</v>
      </c>
      <c r="Z66" s="39"/>
      <c r="AA66" s="152">
        <v>3300</v>
      </c>
      <c r="AB66" s="153" t="s">
        <v>222</v>
      </c>
      <c r="AC66" s="68" t="s">
        <v>228</v>
      </c>
      <c r="AD66" s="154">
        <v>1</v>
      </c>
      <c r="AE66" s="153">
        <v>5052238</v>
      </c>
      <c r="AF66" s="62" t="s">
        <v>298</v>
      </c>
      <c r="AG66" s="154">
        <v>2</v>
      </c>
      <c r="AH66" s="154">
        <v>1</v>
      </c>
      <c r="AI66" s="155"/>
      <c r="AJ66" s="155" t="s">
        <v>1223</v>
      </c>
      <c r="AK66" s="153" t="s">
        <v>1224</v>
      </c>
      <c r="AL66" s="153" t="s">
        <v>1222</v>
      </c>
      <c r="AM66" s="154" t="s">
        <v>1222</v>
      </c>
      <c r="AN66" s="154" t="s">
        <v>1225</v>
      </c>
      <c r="AO66" s="154" t="s">
        <v>1226</v>
      </c>
      <c r="AP66" s="153" t="s">
        <v>1227</v>
      </c>
      <c r="AQ66" s="153">
        <v>100</v>
      </c>
      <c r="AR66" s="156" t="s">
        <v>1228</v>
      </c>
      <c r="AS66" s="157">
        <v>100</v>
      </c>
      <c r="AT66" s="158">
        <v>4771568.16</v>
      </c>
      <c r="AU66" s="159">
        <v>79.9999989632975</v>
      </c>
      <c r="AV66" s="160">
        <v>0</v>
      </c>
      <c r="AW66" s="60">
        <v>0</v>
      </c>
      <c r="AX66" s="60">
        <v>0</v>
      </c>
      <c r="AY66" s="60"/>
      <c r="AZ66" s="60">
        <v>2086651.35</v>
      </c>
      <c r="BA66" s="60">
        <v>44197</v>
      </c>
      <c r="BB66" s="60">
        <v>0</v>
      </c>
      <c r="BC66" s="60">
        <v>0</v>
      </c>
      <c r="BD66" s="60">
        <v>0</v>
      </c>
      <c r="BE66" s="60">
        <v>0</v>
      </c>
      <c r="BF66" s="60">
        <v>0</v>
      </c>
      <c r="BG66" s="60">
        <v>0</v>
      </c>
      <c r="BH66" s="60">
        <v>515000</v>
      </c>
      <c r="BI66" s="60">
        <v>411999.99466098216</v>
      </c>
      <c r="BJ66" s="60">
        <v>515000</v>
      </c>
      <c r="BK66" s="60">
        <v>2041200</v>
      </c>
      <c r="BL66" s="60">
        <v>1632959.9788388286</v>
      </c>
      <c r="BM66" s="60">
        <v>1526200</v>
      </c>
      <c r="BN66" s="60">
        <v>2086651.35</v>
      </c>
      <c r="BO66" s="160">
        <v>1669321.0583676335</v>
      </c>
      <c r="BP66" s="161">
        <v>45451.350000000093</v>
      </c>
      <c r="BQ66" s="155"/>
      <c r="BR66" s="163"/>
      <c r="BS66" s="160">
        <v>0</v>
      </c>
    </row>
    <row r="67" spans="1:71" s="49" customFormat="1" ht="51" outlineLevel="2" x14ac:dyDescent="0.25">
      <c r="A67" s="62">
        <v>63</v>
      </c>
      <c r="B67" s="62">
        <v>5</v>
      </c>
      <c r="C67" s="63" t="s">
        <v>222</v>
      </c>
      <c r="D67" s="62" t="s">
        <v>299</v>
      </c>
      <c r="E67" s="62">
        <v>5052060</v>
      </c>
      <c r="F67" s="62" t="s">
        <v>300</v>
      </c>
      <c r="G67" s="64">
        <v>2</v>
      </c>
      <c r="H67" s="62" t="s">
        <v>1222</v>
      </c>
      <c r="I67" s="62" t="s">
        <v>1222</v>
      </c>
      <c r="J67" s="57">
        <v>20</v>
      </c>
      <c r="K67" s="150">
        <v>1102608</v>
      </c>
      <c r="L67" s="65"/>
      <c r="M67" s="65"/>
      <c r="N67" s="65"/>
      <c r="O67" s="59" t="s">
        <v>58</v>
      </c>
      <c r="P67" s="151">
        <f t="shared" si="4"/>
        <v>1102608</v>
      </c>
      <c r="Q67" s="60"/>
      <c r="R67" s="60"/>
      <c r="S67" s="60"/>
      <c r="T67" s="60"/>
      <c r="U67" s="60"/>
      <c r="V67" s="60"/>
      <c r="W67" s="60">
        <v>1102608</v>
      </c>
      <c r="X67" s="60"/>
      <c r="Y67" s="60"/>
      <c r="Z67" s="39"/>
      <c r="AA67" s="152">
        <v>4050</v>
      </c>
      <c r="AB67" s="153" t="s">
        <v>222</v>
      </c>
      <c r="AC67" s="68" t="s">
        <v>226</v>
      </c>
      <c r="AD67" s="154">
        <v>1</v>
      </c>
      <c r="AE67" s="166">
        <v>5052060</v>
      </c>
      <c r="AF67" s="62" t="s">
        <v>300</v>
      </c>
      <c r="AG67" s="167">
        <v>2</v>
      </c>
      <c r="AH67" s="167">
        <v>2</v>
      </c>
      <c r="AI67" s="168"/>
      <c r="AJ67" s="155" t="s">
        <v>1223</v>
      </c>
      <c r="AK67" s="169" t="s">
        <v>1224</v>
      </c>
      <c r="AL67" s="153" t="s">
        <v>1222</v>
      </c>
      <c r="AM67" s="154" t="s">
        <v>1222</v>
      </c>
      <c r="AN67" s="167" t="s">
        <v>1225</v>
      </c>
      <c r="AO67" s="170" t="s">
        <v>1226</v>
      </c>
      <c r="AP67" s="153" t="s">
        <v>1227</v>
      </c>
      <c r="AQ67" s="171">
        <v>100</v>
      </c>
      <c r="AR67" s="156" t="s">
        <v>1228</v>
      </c>
      <c r="AS67" s="157">
        <v>100</v>
      </c>
      <c r="AT67" s="172">
        <v>1102608</v>
      </c>
      <c r="AU67" s="159">
        <v>79.9999989632975</v>
      </c>
      <c r="AV67" s="164"/>
      <c r="AW67" s="60"/>
      <c r="AX67" s="60"/>
      <c r="AY67" s="60"/>
      <c r="AZ67" s="60">
        <v>992347.20000000007</v>
      </c>
      <c r="BA67" s="60">
        <v>44377</v>
      </c>
      <c r="BB67" s="60"/>
      <c r="BC67" s="60"/>
      <c r="BD67" s="60"/>
      <c r="BE67" s="60"/>
      <c r="BF67" s="60">
        <v>0</v>
      </c>
      <c r="BG67" s="60">
        <v>0</v>
      </c>
      <c r="BH67" s="60"/>
      <c r="BI67" s="60">
        <v>0</v>
      </c>
      <c r="BJ67" s="60">
        <v>0</v>
      </c>
      <c r="BK67" s="60">
        <v>595408.32000000007</v>
      </c>
      <c r="BL67" s="60">
        <v>476326.64982738713</v>
      </c>
      <c r="BM67" s="60">
        <v>595408.32000000007</v>
      </c>
      <c r="BN67" s="60">
        <v>992347.20000000019</v>
      </c>
      <c r="BO67" s="164">
        <v>793877.7497123119</v>
      </c>
      <c r="BP67" s="161">
        <v>396938.88000000012</v>
      </c>
      <c r="BQ67" s="168"/>
      <c r="BR67" s="164"/>
      <c r="BS67" s="164"/>
    </row>
    <row r="68" spans="1:71" s="49" customFormat="1" ht="63.75" outlineLevel="2" x14ac:dyDescent="0.25">
      <c r="A68" s="62">
        <v>64</v>
      </c>
      <c r="B68" s="62">
        <v>5</v>
      </c>
      <c r="C68" s="63" t="s">
        <v>222</v>
      </c>
      <c r="D68" s="62" t="s">
        <v>123</v>
      </c>
      <c r="E68" s="62">
        <v>5052675</v>
      </c>
      <c r="F68" s="62" t="s">
        <v>301</v>
      </c>
      <c r="G68" s="64">
        <v>2</v>
      </c>
      <c r="H68" s="62" t="s">
        <v>1222</v>
      </c>
      <c r="I68" s="62" t="s">
        <v>1222</v>
      </c>
      <c r="J68" s="57">
        <v>20</v>
      </c>
      <c r="K68" s="150">
        <v>488642.32</v>
      </c>
      <c r="L68" s="65"/>
      <c r="M68" s="65"/>
      <c r="N68" s="65"/>
      <c r="O68" s="59" t="s">
        <v>58</v>
      </c>
      <c r="P68" s="151">
        <f t="shared" si="4"/>
        <v>580000</v>
      </c>
      <c r="Q68" s="60"/>
      <c r="R68" s="60"/>
      <c r="S68" s="60"/>
      <c r="T68" s="60"/>
      <c r="U68" s="60">
        <v>580000</v>
      </c>
      <c r="V68" s="60"/>
      <c r="W68" s="60"/>
      <c r="X68" s="60"/>
      <c r="Y68" s="60"/>
      <c r="Z68" s="39"/>
      <c r="AA68" s="173"/>
      <c r="AB68" s="174" t="s">
        <v>222</v>
      </c>
      <c r="AC68" s="68" t="s">
        <v>299</v>
      </c>
      <c r="AD68" s="167">
        <v>1</v>
      </c>
      <c r="AE68" s="166">
        <v>5052675</v>
      </c>
      <c r="AF68" s="62" t="s">
        <v>301</v>
      </c>
      <c r="AG68" s="167">
        <v>2</v>
      </c>
      <c r="AH68" s="167">
        <v>2</v>
      </c>
      <c r="AI68" s="168"/>
      <c r="AJ68" s="155" t="s">
        <v>1223</v>
      </c>
      <c r="AK68" s="169" t="s">
        <v>1224</v>
      </c>
      <c r="AL68" s="153" t="s">
        <v>1222</v>
      </c>
      <c r="AM68" s="154" t="s">
        <v>1222</v>
      </c>
      <c r="AN68" s="167" t="s">
        <v>1225</v>
      </c>
      <c r="AO68" s="170" t="s">
        <v>1226</v>
      </c>
      <c r="AP68" s="153" t="s">
        <v>1227</v>
      </c>
      <c r="AQ68" s="171">
        <v>100</v>
      </c>
      <c r="AR68" s="156" t="s">
        <v>1228</v>
      </c>
      <c r="AS68" s="157">
        <v>100</v>
      </c>
      <c r="AT68" s="172">
        <v>488642.32</v>
      </c>
      <c r="AU68" s="159">
        <v>79.9999989632975</v>
      </c>
      <c r="AV68" s="164"/>
      <c r="AW68" s="60"/>
      <c r="AX68" s="60"/>
      <c r="AY68" s="60"/>
      <c r="AZ68" s="60">
        <v>244321.16</v>
      </c>
      <c r="BA68" s="60">
        <v>44377</v>
      </c>
      <c r="BB68" s="60"/>
      <c r="BC68" s="60"/>
      <c r="BD68" s="60"/>
      <c r="BE68" s="60"/>
      <c r="BF68" s="60">
        <v>0</v>
      </c>
      <c r="BG68" s="60">
        <v>0</v>
      </c>
      <c r="BH68" s="60">
        <v>48864.232000000004</v>
      </c>
      <c r="BI68" s="60">
        <v>39091.385093423291</v>
      </c>
      <c r="BJ68" s="60">
        <v>48864.232000000004</v>
      </c>
      <c r="BK68" s="60">
        <v>195456.92800000001</v>
      </c>
      <c r="BL68" s="60">
        <v>156365.54037369316</v>
      </c>
      <c r="BM68" s="60">
        <v>146592.696</v>
      </c>
      <c r="BN68" s="60">
        <v>244321.16000000003</v>
      </c>
      <c r="BO68" s="164">
        <v>195456.92546711647</v>
      </c>
      <c r="BP68" s="161">
        <v>48864.232000000018</v>
      </c>
      <c r="BQ68" s="168"/>
      <c r="BR68" s="164"/>
      <c r="BS68" s="164"/>
    </row>
    <row r="69" spans="1:71" s="49" customFormat="1" ht="102" outlineLevel="2" x14ac:dyDescent="0.25">
      <c r="A69" s="62">
        <v>65</v>
      </c>
      <c r="B69" s="62">
        <v>5</v>
      </c>
      <c r="C69" s="63" t="s">
        <v>222</v>
      </c>
      <c r="D69" s="62" t="s">
        <v>238</v>
      </c>
      <c r="E69" s="62">
        <v>5053833</v>
      </c>
      <c r="F69" s="62" t="s">
        <v>302</v>
      </c>
      <c r="G69" s="64">
        <v>2</v>
      </c>
      <c r="H69" s="62" t="s">
        <v>1222</v>
      </c>
      <c r="I69" s="62" t="s">
        <v>1222</v>
      </c>
      <c r="J69" s="57">
        <v>20</v>
      </c>
      <c r="K69" s="150">
        <v>1530000</v>
      </c>
      <c r="L69" s="65"/>
      <c r="M69" s="65"/>
      <c r="N69" s="65"/>
      <c r="O69" s="59" t="s">
        <v>58</v>
      </c>
      <c r="P69" s="151">
        <f t="shared" si="4"/>
        <v>1680000</v>
      </c>
      <c r="Q69" s="60"/>
      <c r="R69" s="60"/>
      <c r="S69" s="60"/>
      <c r="T69" s="60"/>
      <c r="U69" s="60">
        <v>1680000</v>
      </c>
      <c r="V69" s="60"/>
      <c r="W69" s="60"/>
      <c r="X69" s="60"/>
      <c r="Y69" s="60"/>
      <c r="Z69" s="39"/>
      <c r="AA69" s="173"/>
      <c r="AB69" s="174" t="s">
        <v>222</v>
      </c>
      <c r="AC69" s="68" t="s">
        <v>123</v>
      </c>
      <c r="AD69" s="154">
        <v>1</v>
      </c>
      <c r="AE69" s="166">
        <v>5053833</v>
      </c>
      <c r="AF69" s="62" t="s">
        <v>302</v>
      </c>
      <c r="AG69" s="167">
        <v>2</v>
      </c>
      <c r="AH69" s="167">
        <v>2</v>
      </c>
      <c r="AI69" s="168"/>
      <c r="AJ69" s="155" t="s">
        <v>1223</v>
      </c>
      <c r="AK69" s="169" t="s">
        <v>1224</v>
      </c>
      <c r="AL69" s="153" t="s">
        <v>1222</v>
      </c>
      <c r="AM69" s="154" t="s">
        <v>1222</v>
      </c>
      <c r="AN69" s="167" t="s">
        <v>1225</v>
      </c>
      <c r="AO69" s="170" t="s">
        <v>1226</v>
      </c>
      <c r="AP69" s="153" t="s">
        <v>1227</v>
      </c>
      <c r="AQ69" s="171">
        <v>100</v>
      </c>
      <c r="AR69" s="156" t="s">
        <v>1228</v>
      </c>
      <c r="AS69" s="157">
        <v>100</v>
      </c>
      <c r="AT69" s="172">
        <v>1530000</v>
      </c>
      <c r="AU69" s="159">
        <v>79.9999989632975</v>
      </c>
      <c r="AV69" s="164"/>
      <c r="AW69" s="60"/>
      <c r="AX69" s="60"/>
      <c r="AY69" s="60"/>
      <c r="AZ69" s="60">
        <v>765000</v>
      </c>
      <c r="BA69" s="60">
        <v>44377</v>
      </c>
      <c r="BB69" s="60"/>
      <c r="BC69" s="60"/>
      <c r="BD69" s="60"/>
      <c r="BE69" s="60"/>
      <c r="BF69" s="60">
        <v>0</v>
      </c>
      <c r="BG69" s="60">
        <v>0</v>
      </c>
      <c r="BH69" s="60">
        <v>153000</v>
      </c>
      <c r="BI69" s="60">
        <v>122399.99841384518</v>
      </c>
      <c r="BJ69" s="60">
        <v>153000</v>
      </c>
      <c r="BK69" s="60">
        <v>612000</v>
      </c>
      <c r="BL69" s="60">
        <v>489599.99365538073</v>
      </c>
      <c r="BM69" s="60">
        <v>459000</v>
      </c>
      <c r="BN69" s="60">
        <v>765000</v>
      </c>
      <c r="BO69" s="164">
        <v>611999.99206922587</v>
      </c>
      <c r="BP69" s="161">
        <v>153000</v>
      </c>
      <c r="BQ69" s="168"/>
      <c r="BR69" s="164"/>
      <c r="BS69" s="164"/>
    </row>
    <row r="70" spans="1:71" s="49" customFormat="1" ht="51" outlineLevel="2" x14ac:dyDescent="0.25">
      <c r="A70" s="62">
        <v>66</v>
      </c>
      <c r="B70" s="62">
        <v>5</v>
      </c>
      <c r="C70" s="63" t="s">
        <v>222</v>
      </c>
      <c r="D70" s="62" t="s">
        <v>238</v>
      </c>
      <c r="E70" s="62">
        <v>5053864</v>
      </c>
      <c r="F70" s="62" t="s">
        <v>303</v>
      </c>
      <c r="G70" s="64">
        <v>2</v>
      </c>
      <c r="H70" s="62" t="s">
        <v>1222</v>
      </c>
      <c r="I70" s="62" t="s">
        <v>1222</v>
      </c>
      <c r="J70" s="57">
        <v>20</v>
      </c>
      <c r="K70" s="150">
        <v>880000</v>
      </c>
      <c r="L70" s="65"/>
      <c r="M70" s="65"/>
      <c r="N70" s="65"/>
      <c r="O70" s="59" t="s">
        <v>58</v>
      </c>
      <c r="P70" s="151">
        <f t="shared" si="4"/>
        <v>930000</v>
      </c>
      <c r="Q70" s="60"/>
      <c r="R70" s="60"/>
      <c r="S70" s="60"/>
      <c r="T70" s="60"/>
      <c r="U70" s="60">
        <v>930000</v>
      </c>
      <c r="V70" s="60"/>
      <c r="W70" s="60"/>
      <c r="X70" s="60"/>
      <c r="Y70" s="60"/>
      <c r="Z70" s="39"/>
      <c r="AA70" s="173"/>
      <c r="AB70" s="174" t="s">
        <v>222</v>
      </c>
      <c r="AC70" s="68" t="s">
        <v>238</v>
      </c>
      <c r="AD70" s="154">
        <v>1</v>
      </c>
      <c r="AE70" s="166">
        <v>5053864</v>
      </c>
      <c r="AF70" s="62" t="s">
        <v>303</v>
      </c>
      <c r="AG70" s="167">
        <v>2</v>
      </c>
      <c r="AH70" s="167">
        <v>2</v>
      </c>
      <c r="AI70" s="168"/>
      <c r="AJ70" s="155" t="s">
        <v>1223</v>
      </c>
      <c r="AK70" s="169" t="s">
        <v>1224</v>
      </c>
      <c r="AL70" s="153" t="s">
        <v>1222</v>
      </c>
      <c r="AM70" s="154" t="s">
        <v>1222</v>
      </c>
      <c r="AN70" s="167" t="s">
        <v>1225</v>
      </c>
      <c r="AO70" s="170" t="s">
        <v>1226</v>
      </c>
      <c r="AP70" s="153" t="s">
        <v>1227</v>
      </c>
      <c r="AQ70" s="171">
        <v>100</v>
      </c>
      <c r="AR70" s="156" t="s">
        <v>1228</v>
      </c>
      <c r="AS70" s="157">
        <v>100</v>
      </c>
      <c r="AT70" s="172">
        <v>880000</v>
      </c>
      <c r="AU70" s="159">
        <v>79.9999989632975</v>
      </c>
      <c r="AV70" s="164"/>
      <c r="AW70" s="60"/>
      <c r="AX70" s="60"/>
      <c r="AY70" s="60"/>
      <c r="AZ70" s="60">
        <v>440000</v>
      </c>
      <c r="BA70" s="60">
        <v>44377</v>
      </c>
      <c r="BB70" s="60"/>
      <c r="BC70" s="60"/>
      <c r="BD70" s="60"/>
      <c r="BE70" s="60"/>
      <c r="BF70" s="60">
        <v>0</v>
      </c>
      <c r="BG70" s="60">
        <v>0</v>
      </c>
      <c r="BH70" s="60">
        <v>88000</v>
      </c>
      <c r="BI70" s="60">
        <v>70399.999087701799</v>
      </c>
      <c r="BJ70" s="60">
        <v>88000</v>
      </c>
      <c r="BK70" s="60">
        <v>352000</v>
      </c>
      <c r="BL70" s="60">
        <v>281599.9963508072</v>
      </c>
      <c r="BM70" s="60">
        <v>264000</v>
      </c>
      <c r="BN70" s="60">
        <v>440000</v>
      </c>
      <c r="BO70" s="164">
        <v>351999.99543850904</v>
      </c>
      <c r="BP70" s="161">
        <v>88000</v>
      </c>
      <c r="BQ70" s="168"/>
      <c r="BR70" s="164"/>
      <c r="BS70" s="164"/>
    </row>
    <row r="71" spans="1:71" s="49" customFormat="1" ht="51" outlineLevel="2" x14ac:dyDescent="0.25">
      <c r="A71" s="62">
        <v>67</v>
      </c>
      <c r="B71" s="62">
        <v>5</v>
      </c>
      <c r="C71" s="63" t="s">
        <v>222</v>
      </c>
      <c r="D71" s="62" t="s">
        <v>238</v>
      </c>
      <c r="E71" s="62">
        <v>5055859</v>
      </c>
      <c r="F71" s="62" t="s">
        <v>304</v>
      </c>
      <c r="G71" s="64">
        <v>2</v>
      </c>
      <c r="H71" s="62" t="s">
        <v>1222</v>
      </c>
      <c r="I71" s="62" t="s">
        <v>1222</v>
      </c>
      <c r="J71" s="57">
        <v>20</v>
      </c>
      <c r="K71" s="150">
        <v>880000</v>
      </c>
      <c r="L71" s="65"/>
      <c r="M71" s="65"/>
      <c r="N71" s="65"/>
      <c r="O71" s="59" t="s">
        <v>58</v>
      </c>
      <c r="P71" s="151">
        <f t="shared" ref="P71:P133" si="5">SUM(Q71:Y71)</f>
        <v>880000</v>
      </c>
      <c r="Q71" s="60"/>
      <c r="R71" s="60"/>
      <c r="S71" s="60"/>
      <c r="T71" s="60">
        <v>880000</v>
      </c>
      <c r="U71" s="60"/>
      <c r="V71" s="60"/>
      <c r="W71" s="60"/>
      <c r="X71" s="60"/>
      <c r="Y71" s="60"/>
      <c r="Z71" s="39"/>
      <c r="AA71" s="173"/>
      <c r="AB71" s="174" t="s">
        <v>222</v>
      </c>
      <c r="AC71" s="68" t="s">
        <v>238</v>
      </c>
      <c r="AD71" s="154">
        <v>1</v>
      </c>
      <c r="AE71" s="166">
        <v>5055859</v>
      </c>
      <c r="AF71" s="62" t="s">
        <v>304</v>
      </c>
      <c r="AG71" s="167">
        <v>2</v>
      </c>
      <c r="AH71" s="167">
        <v>2</v>
      </c>
      <c r="AI71" s="168"/>
      <c r="AJ71" s="155" t="s">
        <v>1223</v>
      </c>
      <c r="AK71" s="169" t="s">
        <v>1224</v>
      </c>
      <c r="AL71" s="153" t="s">
        <v>1222</v>
      </c>
      <c r="AM71" s="154" t="s">
        <v>1222</v>
      </c>
      <c r="AN71" s="167" t="s">
        <v>1225</v>
      </c>
      <c r="AO71" s="170" t="s">
        <v>1226</v>
      </c>
      <c r="AP71" s="153" t="s">
        <v>1227</v>
      </c>
      <c r="AQ71" s="171">
        <v>100</v>
      </c>
      <c r="AR71" s="156" t="s">
        <v>1228</v>
      </c>
      <c r="AS71" s="157">
        <v>100</v>
      </c>
      <c r="AT71" s="172">
        <v>880000</v>
      </c>
      <c r="AU71" s="159">
        <v>79.9999989632975</v>
      </c>
      <c r="AV71" s="164"/>
      <c r="AW71" s="60"/>
      <c r="AX71" s="60"/>
      <c r="AY71" s="60"/>
      <c r="AZ71" s="60">
        <v>440000</v>
      </c>
      <c r="BA71" s="60">
        <v>44377</v>
      </c>
      <c r="BB71" s="60"/>
      <c r="BC71" s="60"/>
      <c r="BD71" s="60"/>
      <c r="BE71" s="60"/>
      <c r="BF71" s="60">
        <v>0</v>
      </c>
      <c r="BG71" s="60">
        <v>0</v>
      </c>
      <c r="BH71" s="60">
        <v>88000</v>
      </c>
      <c r="BI71" s="60">
        <v>70399.999087701799</v>
      </c>
      <c r="BJ71" s="60">
        <v>88000</v>
      </c>
      <c r="BK71" s="60">
        <v>352000</v>
      </c>
      <c r="BL71" s="60">
        <v>281599.9963508072</v>
      </c>
      <c r="BM71" s="60">
        <v>264000</v>
      </c>
      <c r="BN71" s="60">
        <v>440000</v>
      </c>
      <c r="BO71" s="164">
        <v>351999.99543850904</v>
      </c>
      <c r="BP71" s="161">
        <v>88000</v>
      </c>
      <c r="BQ71" s="168"/>
      <c r="BR71" s="164"/>
      <c r="BS71" s="164"/>
    </row>
    <row r="72" spans="1:71" s="49" customFormat="1" ht="51" outlineLevel="2" x14ac:dyDescent="0.25">
      <c r="A72" s="62">
        <v>68</v>
      </c>
      <c r="B72" s="62">
        <v>5</v>
      </c>
      <c r="C72" s="63" t="s">
        <v>222</v>
      </c>
      <c r="D72" s="62" t="s">
        <v>282</v>
      </c>
      <c r="E72" s="62">
        <v>5056162</v>
      </c>
      <c r="F72" s="62" t="s">
        <v>305</v>
      </c>
      <c r="G72" s="64">
        <v>2</v>
      </c>
      <c r="H72" s="62" t="s">
        <v>1222</v>
      </c>
      <c r="I72" s="62" t="s">
        <v>1222</v>
      </c>
      <c r="J72" s="57">
        <v>20</v>
      </c>
      <c r="K72" s="150">
        <v>2521696</v>
      </c>
      <c r="L72" s="65"/>
      <c r="M72" s="65"/>
      <c r="N72" s="65"/>
      <c r="O72" s="59" t="s">
        <v>58</v>
      </c>
      <c r="P72" s="151">
        <f t="shared" si="5"/>
        <v>2521696</v>
      </c>
      <c r="Q72" s="60"/>
      <c r="R72" s="60"/>
      <c r="S72" s="60"/>
      <c r="T72" s="60"/>
      <c r="U72" s="60">
        <v>2050000</v>
      </c>
      <c r="V72" s="60">
        <v>471696</v>
      </c>
      <c r="W72" s="60"/>
      <c r="X72" s="60"/>
      <c r="Y72" s="60"/>
      <c r="Z72" s="39"/>
      <c r="AA72" s="173"/>
      <c r="AB72" s="174" t="s">
        <v>222</v>
      </c>
      <c r="AC72" s="68" t="s">
        <v>238</v>
      </c>
      <c r="AD72" s="154">
        <v>1</v>
      </c>
      <c r="AE72" s="166">
        <v>5056162</v>
      </c>
      <c r="AF72" s="62" t="s">
        <v>305</v>
      </c>
      <c r="AG72" s="167">
        <v>2</v>
      </c>
      <c r="AH72" s="167">
        <v>2</v>
      </c>
      <c r="AI72" s="168"/>
      <c r="AJ72" s="155" t="s">
        <v>1223</v>
      </c>
      <c r="AK72" s="169" t="s">
        <v>1224</v>
      </c>
      <c r="AL72" s="153" t="s">
        <v>1222</v>
      </c>
      <c r="AM72" s="154" t="s">
        <v>1222</v>
      </c>
      <c r="AN72" s="167" t="s">
        <v>1225</v>
      </c>
      <c r="AO72" s="170" t="s">
        <v>1226</v>
      </c>
      <c r="AP72" s="153" t="s">
        <v>1227</v>
      </c>
      <c r="AQ72" s="171">
        <v>100</v>
      </c>
      <c r="AR72" s="156" t="s">
        <v>1228</v>
      </c>
      <c r="AS72" s="157">
        <v>100</v>
      </c>
      <c r="AT72" s="172">
        <v>2521696</v>
      </c>
      <c r="AU72" s="159">
        <v>79.9999989632975</v>
      </c>
      <c r="AV72" s="164"/>
      <c r="AW72" s="60"/>
      <c r="AX72" s="60"/>
      <c r="AY72" s="60"/>
      <c r="AZ72" s="60">
        <v>1260848</v>
      </c>
      <c r="BA72" s="60">
        <v>44377</v>
      </c>
      <c r="BB72" s="60"/>
      <c r="BC72" s="60"/>
      <c r="BD72" s="60"/>
      <c r="BE72" s="60"/>
      <c r="BF72" s="60">
        <v>0</v>
      </c>
      <c r="BG72" s="60">
        <v>0</v>
      </c>
      <c r="BH72" s="60">
        <v>252169.60000000001</v>
      </c>
      <c r="BI72" s="60">
        <v>201735.67738575148</v>
      </c>
      <c r="BJ72" s="60">
        <v>252169.60000000001</v>
      </c>
      <c r="BK72" s="60">
        <v>1008678.3999999999</v>
      </c>
      <c r="BL72" s="60">
        <v>806942.7095430058</v>
      </c>
      <c r="BM72" s="60">
        <v>756508.79999999993</v>
      </c>
      <c r="BN72" s="60">
        <v>1260848</v>
      </c>
      <c r="BO72" s="164">
        <v>1008678.3869287573</v>
      </c>
      <c r="BP72" s="161">
        <v>252169.60000000009</v>
      </c>
      <c r="BQ72" s="168"/>
      <c r="BR72" s="164"/>
      <c r="BS72" s="164"/>
    </row>
    <row r="73" spans="1:71" s="49" customFormat="1" ht="51" outlineLevel="2" x14ac:dyDescent="0.25">
      <c r="A73" s="62">
        <v>69</v>
      </c>
      <c r="B73" s="62">
        <v>5</v>
      </c>
      <c r="C73" s="63" t="s">
        <v>222</v>
      </c>
      <c r="D73" s="62" t="s">
        <v>238</v>
      </c>
      <c r="E73" s="62">
        <v>5056561</v>
      </c>
      <c r="F73" s="62" t="s">
        <v>306</v>
      </c>
      <c r="G73" s="64">
        <v>2</v>
      </c>
      <c r="H73" s="62" t="s">
        <v>1222</v>
      </c>
      <c r="I73" s="62" t="s">
        <v>1222</v>
      </c>
      <c r="J73" s="57">
        <v>20</v>
      </c>
      <c r="K73" s="150">
        <v>590000</v>
      </c>
      <c r="L73" s="65"/>
      <c r="M73" s="65"/>
      <c r="N73" s="65"/>
      <c r="O73" s="59" t="s">
        <v>58</v>
      </c>
      <c r="P73" s="151">
        <f t="shared" si="5"/>
        <v>680000</v>
      </c>
      <c r="Q73" s="60"/>
      <c r="R73" s="60"/>
      <c r="S73" s="60"/>
      <c r="T73" s="60"/>
      <c r="U73" s="60">
        <v>680000</v>
      </c>
      <c r="V73" s="60"/>
      <c r="W73" s="60"/>
      <c r="X73" s="60"/>
      <c r="Y73" s="60"/>
      <c r="Z73" s="39"/>
      <c r="AA73" s="173"/>
      <c r="AB73" s="174" t="s">
        <v>222</v>
      </c>
      <c r="AC73" s="68" t="s">
        <v>282</v>
      </c>
      <c r="AD73" s="154">
        <v>1</v>
      </c>
      <c r="AE73" s="166">
        <v>5056561</v>
      </c>
      <c r="AF73" s="62" t="s">
        <v>306</v>
      </c>
      <c r="AG73" s="167">
        <v>2</v>
      </c>
      <c r="AH73" s="167">
        <v>2</v>
      </c>
      <c r="AI73" s="168"/>
      <c r="AJ73" s="155" t="s">
        <v>1223</v>
      </c>
      <c r="AK73" s="169" t="s">
        <v>1224</v>
      </c>
      <c r="AL73" s="153" t="s">
        <v>1222</v>
      </c>
      <c r="AM73" s="154" t="s">
        <v>1222</v>
      </c>
      <c r="AN73" s="167" t="s">
        <v>1225</v>
      </c>
      <c r="AO73" s="170" t="s">
        <v>1226</v>
      </c>
      <c r="AP73" s="153" t="s">
        <v>1227</v>
      </c>
      <c r="AQ73" s="171">
        <v>100</v>
      </c>
      <c r="AR73" s="156" t="s">
        <v>1228</v>
      </c>
      <c r="AS73" s="157">
        <v>100</v>
      </c>
      <c r="AT73" s="172">
        <v>590000</v>
      </c>
      <c r="AU73" s="159">
        <v>79.9999989632975</v>
      </c>
      <c r="AV73" s="164"/>
      <c r="AW73" s="60"/>
      <c r="AX73" s="60"/>
      <c r="AY73" s="60"/>
      <c r="AZ73" s="60">
        <v>295000</v>
      </c>
      <c r="BA73" s="60">
        <v>44377</v>
      </c>
      <c r="BB73" s="60"/>
      <c r="BC73" s="60"/>
      <c r="BD73" s="60"/>
      <c r="BE73" s="60"/>
      <c r="BF73" s="60">
        <v>0</v>
      </c>
      <c r="BG73" s="60">
        <v>0</v>
      </c>
      <c r="BH73" s="60">
        <v>59000</v>
      </c>
      <c r="BI73" s="60">
        <v>47199.999388345524</v>
      </c>
      <c r="BJ73" s="60">
        <v>59000</v>
      </c>
      <c r="BK73" s="60">
        <v>236000</v>
      </c>
      <c r="BL73" s="60">
        <v>188799.9975533821</v>
      </c>
      <c r="BM73" s="60">
        <v>177000</v>
      </c>
      <c r="BN73" s="60">
        <v>295000</v>
      </c>
      <c r="BO73" s="164">
        <v>235999.99694172764</v>
      </c>
      <c r="BP73" s="161">
        <v>59000</v>
      </c>
      <c r="BQ73" s="168"/>
      <c r="BR73" s="164"/>
      <c r="BS73" s="164"/>
    </row>
    <row r="74" spans="1:71" s="49" customFormat="1" ht="51" outlineLevel="2" x14ac:dyDescent="0.25">
      <c r="A74" s="62">
        <v>70</v>
      </c>
      <c r="B74" s="62">
        <v>5</v>
      </c>
      <c r="C74" s="63" t="s">
        <v>222</v>
      </c>
      <c r="D74" s="62" t="s">
        <v>238</v>
      </c>
      <c r="E74" s="62">
        <v>5056564</v>
      </c>
      <c r="F74" s="62" t="s">
        <v>307</v>
      </c>
      <c r="G74" s="64">
        <v>2</v>
      </c>
      <c r="H74" s="62" t="s">
        <v>1222</v>
      </c>
      <c r="I74" s="62" t="s">
        <v>1222</v>
      </c>
      <c r="J74" s="57">
        <v>20</v>
      </c>
      <c r="K74" s="150">
        <v>890000</v>
      </c>
      <c r="L74" s="65"/>
      <c r="M74" s="65"/>
      <c r="N74" s="65"/>
      <c r="O74" s="59" t="s">
        <v>58</v>
      </c>
      <c r="P74" s="151">
        <f t="shared" si="5"/>
        <v>975000</v>
      </c>
      <c r="Q74" s="60"/>
      <c r="R74" s="60"/>
      <c r="S74" s="60"/>
      <c r="T74" s="60"/>
      <c r="U74" s="60">
        <v>975000</v>
      </c>
      <c r="V74" s="60"/>
      <c r="W74" s="60"/>
      <c r="X74" s="60"/>
      <c r="Y74" s="60"/>
      <c r="Z74" s="39"/>
      <c r="AA74" s="173"/>
      <c r="AB74" s="174" t="s">
        <v>222</v>
      </c>
      <c r="AC74" s="68" t="s">
        <v>238</v>
      </c>
      <c r="AD74" s="154">
        <v>1</v>
      </c>
      <c r="AE74" s="166">
        <v>5056564</v>
      </c>
      <c r="AF74" s="62" t="s">
        <v>307</v>
      </c>
      <c r="AG74" s="167">
        <v>2</v>
      </c>
      <c r="AH74" s="167">
        <v>2</v>
      </c>
      <c r="AI74" s="168"/>
      <c r="AJ74" s="155" t="s">
        <v>1223</v>
      </c>
      <c r="AK74" s="169" t="s">
        <v>1224</v>
      </c>
      <c r="AL74" s="153" t="s">
        <v>1222</v>
      </c>
      <c r="AM74" s="154" t="s">
        <v>1222</v>
      </c>
      <c r="AN74" s="167" t="s">
        <v>1225</v>
      </c>
      <c r="AO74" s="170" t="s">
        <v>1226</v>
      </c>
      <c r="AP74" s="153" t="s">
        <v>1227</v>
      </c>
      <c r="AQ74" s="171">
        <v>100</v>
      </c>
      <c r="AR74" s="156" t="s">
        <v>1228</v>
      </c>
      <c r="AS74" s="157">
        <v>100</v>
      </c>
      <c r="AT74" s="172">
        <v>890000</v>
      </c>
      <c r="AU74" s="159">
        <v>79.9999989632975</v>
      </c>
      <c r="AV74" s="164"/>
      <c r="AW74" s="60"/>
      <c r="AX74" s="60"/>
      <c r="AY74" s="60"/>
      <c r="AZ74" s="60">
        <v>445000</v>
      </c>
      <c r="BA74" s="60">
        <v>44377</v>
      </c>
      <c r="BB74" s="60"/>
      <c r="BC74" s="60"/>
      <c r="BD74" s="60"/>
      <c r="BE74" s="60"/>
      <c r="BF74" s="60">
        <v>0</v>
      </c>
      <c r="BG74" s="60">
        <v>0</v>
      </c>
      <c r="BH74" s="60">
        <v>89000</v>
      </c>
      <c r="BI74" s="60">
        <v>71199.999077334782</v>
      </c>
      <c r="BJ74" s="60">
        <v>89000</v>
      </c>
      <c r="BK74" s="60">
        <v>356000</v>
      </c>
      <c r="BL74" s="60">
        <v>284799.99630933913</v>
      </c>
      <c r="BM74" s="60">
        <v>267000</v>
      </c>
      <c r="BN74" s="60">
        <v>445000</v>
      </c>
      <c r="BO74" s="164">
        <v>355999.99538667389</v>
      </c>
      <c r="BP74" s="161">
        <v>89000</v>
      </c>
      <c r="BQ74" s="168"/>
      <c r="BR74" s="164"/>
      <c r="BS74" s="164"/>
    </row>
    <row r="75" spans="1:71" s="49" customFormat="1" ht="51" outlineLevel="2" x14ac:dyDescent="0.25">
      <c r="A75" s="62">
        <v>71</v>
      </c>
      <c r="B75" s="62">
        <v>5</v>
      </c>
      <c r="C75" s="63" t="s">
        <v>222</v>
      </c>
      <c r="D75" s="62" t="s">
        <v>238</v>
      </c>
      <c r="E75" s="62">
        <v>5056565</v>
      </c>
      <c r="F75" s="62" t="s">
        <v>308</v>
      </c>
      <c r="G75" s="64">
        <v>2</v>
      </c>
      <c r="H75" s="62" t="s">
        <v>1222</v>
      </c>
      <c r="I75" s="62" t="s">
        <v>1222</v>
      </c>
      <c r="J75" s="57">
        <v>20</v>
      </c>
      <c r="K75" s="150">
        <v>690000</v>
      </c>
      <c r="L75" s="65"/>
      <c r="M75" s="65"/>
      <c r="N75" s="65"/>
      <c r="O75" s="59" t="s">
        <v>58</v>
      </c>
      <c r="P75" s="151">
        <f t="shared" si="5"/>
        <v>760000</v>
      </c>
      <c r="Q75" s="60"/>
      <c r="R75" s="60"/>
      <c r="S75" s="60"/>
      <c r="T75" s="60"/>
      <c r="U75" s="60">
        <v>760000</v>
      </c>
      <c r="V75" s="60"/>
      <c r="W75" s="60"/>
      <c r="X75" s="60"/>
      <c r="Y75" s="60"/>
      <c r="Z75" s="39"/>
      <c r="AA75" s="173"/>
      <c r="AB75" s="174" t="s">
        <v>222</v>
      </c>
      <c r="AC75" s="68" t="s">
        <v>238</v>
      </c>
      <c r="AD75" s="154">
        <v>1</v>
      </c>
      <c r="AE75" s="166">
        <v>5056565</v>
      </c>
      <c r="AF75" s="62" t="s">
        <v>308</v>
      </c>
      <c r="AG75" s="167">
        <v>2</v>
      </c>
      <c r="AH75" s="167">
        <v>2</v>
      </c>
      <c r="AI75" s="168"/>
      <c r="AJ75" s="155" t="s">
        <v>1223</v>
      </c>
      <c r="AK75" s="169" t="s">
        <v>1224</v>
      </c>
      <c r="AL75" s="153" t="s">
        <v>1222</v>
      </c>
      <c r="AM75" s="154" t="s">
        <v>1222</v>
      </c>
      <c r="AN75" s="167" t="s">
        <v>1225</v>
      </c>
      <c r="AO75" s="170" t="s">
        <v>1226</v>
      </c>
      <c r="AP75" s="153" t="s">
        <v>1227</v>
      </c>
      <c r="AQ75" s="171">
        <v>100</v>
      </c>
      <c r="AR75" s="156" t="s">
        <v>1228</v>
      </c>
      <c r="AS75" s="157">
        <v>100</v>
      </c>
      <c r="AT75" s="172">
        <v>690000</v>
      </c>
      <c r="AU75" s="159">
        <v>79.9999989632975</v>
      </c>
      <c r="AV75" s="164"/>
      <c r="AW75" s="60"/>
      <c r="AX75" s="60"/>
      <c r="AY75" s="60"/>
      <c r="AZ75" s="60">
        <v>345000</v>
      </c>
      <c r="BA75" s="60">
        <v>44377</v>
      </c>
      <c r="BB75" s="60"/>
      <c r="BC75" s="60"/>
      <c r="BD75" s="60"/>
      <c r="BE75" s="60"/>
      <c r="BF75" s="60">
        <v>0</v>
      </c>
      <c r="BG75" s="60">
        <v>0</v>
      </c>
      <c r="BH75" s="60">
        <v>69000</v>
      </c>
      <c r="BI75" s="60">
        <v>55199.999284675279</v>
      </c>
      <c r="BJ75" s="60">
        <v>69000</v>
      </c>
      <c r="BK75" s="60">
        <v>276000</v>
      </c>
      <c r="BL75" s="60">
        <v>220799.99713870112</v>
      </c>
      <c r="BM75" s="60">
        <v>207000</v>
      </c>
      <c r="BN75" s="60">
        <v>345000</v>
      </c>
      <c r="BO75" s="164">
        <v>275999.99642337637</v>
      </c>
      <c r="BP75" s="161">
        <v>69000</v>
      </c>
      <c r="BQ75" s="168"/>
      <c r="BR75" s="164"/>
      <c r="BS75" s="164"/>
    </row>
    <row r="76" spans="1:71" s="49" customFormat="1" ht="51" outlineLevel="2" x14ac:dyDescent="0.25">
      <c r="A76" s="62">
        <v>72</v>
      </c>
      <c r="B76" s="62">
        <v>5</v>
      </c>
      <c r="C76" s="63" t="s">
        <v>222</v>
      </c>
      <c r="D76" s="62" t="s">
        <v>247</v>
      </c>
      <c r="E76" s="62">
        <v>5060315</v>
      </c>
      <c r="F76" s="62" t="s">
        <v>309</v>
      </c>
      <c r="G76" s="64">
        <v>2</v>
      </c>
      <c r="H76" s="62" t="s">
        <v>1222</v>
      </c>
      <c r="I76" s="62" t="s">
        <v>1222</v>
      </c>
      <c r="J76" s="57">
        <v>20</v>
      </c>
      <c r="K76" s="150">
        <v>888842.43</v>
      </c>
      <c r="L76" s="65"/>
      <c r="M76" s="65"/>
      <c r="N76" s="65"/>
      <c r="O76" s="59" t="s">
        <v>58</v>
      </c>
      <c r="P76" s="151">
        <f t="shared" si="5"/>
        <v>1016129.03</v>
      </c>
      <c r="Q76" s="60"/>
      <c r="R76" s="60"/>
      <c r="S76" s="60"/>
      <c r="T76" s="60"/>
      <c r="U76" s="60">
        <v>1016129.03</v>
      </c>
      <c r="V76" s="60"/>
      <c r="W76" s="60"/>
      <c r="X76" s="60"/>
      <c r="Y76" s="60"/>
      <c r="Z76" s="39"/>
      <c r="AA76" s="173"/>
      <c r="AB76" s="174" t="s">
        <v>222</v>
      </c>
      <c r="AC76" s="68" t="s">
        <v>238</v>
      </c>
      <c r="AD76" s="154">
        <v>1</v>
      </c>
      <c r="AE76" s="166">
        <v>5060315</v>
      </c>
      <c r="AF76" s="62" t="s">
        <v>309</v>
      </c>
      <c r="AG76" s="167">
        <v>2</v>
      </c>
      <c r="AH76" s="167">
        <v>2</v>
      </c>
      <c r="AI76" s="168"/>
      <c r="AJ76" s="155" t="s">
        <v>1223</v>
      </c>
      <c r="AK76" s="169" t="s">
        <v>1224</v>
      </c>
      <c r="AL76" s="153" t="s">
        <v>1222</v>
      </c>
      <c r="AM76" s="154" t="s">
        <v>1222</v>
      </c>
      <c r="AN76" s="167" t="s">
        <v>1225</v>
      </c>
      <c r="AO76" s="170" t="s">
        <v>1226</v>
      </c>
      <c r="AP76" s="153" t="s">
        <v>1227</v>
      </c>
      <c r="AQ76" s="171">
        <v>100</v>
      </c>
      <c r="AR76" s="156" t="s">
        <v>1228</v>
      </c>
      <c r="AS76" s="157">
        <v>100</v>
      </c>
      <c r="AT76" s="172">
        <v>888842.43</v>
      </c>
      <c r="AU76" s="159">
        <v>79.9999989632975</v>
      </c>
      <c r="AV76" s="164"/>
      <c r="AW76" s="60"/>
      <c r="AX76" s="60"/>
      <c r="AY76" s="60"/>
      <c r="AZ76" s="60">
        <v>444421.21500000003</v>
      </c>
      <c r="BA76" s="60">
        <v>44377</v>
      </c>
      <c r="BB76" s="60"/>
      <c r="BC76" s="60"/>
      <c r="BD76" s="60"/>
      <c r="BE76" s="60"/>
      <c r="BF76" s="60">
        <v>0</v>
      </c>
      <c r="BG76" s="60">
        <v>0</v>
      </c>
      <c r="BH76" s="60">
        <v>88884.243000000017</v>
      </c>
      <c r="BI76" s="60">
        <v>71107.393478534854</v>
      </c>
      <c r="BJ76" s="60">
        <v>88884.243000000017</v>
      </c>
      <c r="BK76" s="60">
        <v>355536.97200000001</v>
      </c>
      <c r="BL76" s="60">
        <v>284429.57391413936</v>
      </c>
      <c r="BM76" s="60">
        <v>266652.72899999999</v>
      </c>
      <c r="BN76" s="60">
        <v>444421.21500000003</v>
      </c>
      <c r="BO76" s="164">
        <v>355536.96739267418</v>
      </c>
      <c r="BP76" s="161">
        <v>88884.243000000017</v>
      </c>
      <c r="BQ76" s="168"/>
      <c r="BR76" s="164"/>
      <c r="BS76" s="164"/>
    </row>
    <row r="77" spans="1:71" s="49" customFormat="1" ht="76.5" outlineLevel="2" x14ac:dyDescent="0.25">
      <c r="A77" s="62">
        <v>73</v>
      </c>
      <c r="B77" s="62">
        <v>5</v>
      </c>
      <c r="C77" s="63" t="s">
        <v>222</v>
      </c>
      <c r="D77" s="62" t="s">
        <v>247</v>
      </c>
      <c r="E77" s="62">
        <v>5062111</v>
      </c>
      <c r="F77" s="62" t="s">
        <v>310</v>
      </c>
      <c r="G77" s="64">
        <v>2</v>
      </c>
      <c r="H77" s="62" t="s">
        <v>1222</v>
      </c>
      <c r="I77" s="62" t="s">
        <v>1222</v>
      </c>
      <c r="J77" s="57">
        <v>20</v>
      </c>
      <c r="K77" s="150">
        <v>1499000</v>
      </c>
      <c r="L77" s="65"/>
      <c r="M77" s="65"/>
      <c r="N77" s="65"/>
      <c r="O77" s="59" t="s">
        <v>58</v>
      </c>
      <c r="P77" s="151">
        <f t="shared" si="5"/>
        <v>1499000</v>
      </c>
      <c r="Q77" s="60"/>
      <c r="R77" s="60"/>
      <c r="S77" s="60"/>
      <c r="T77" s="60"/>
      <c r="U77" s="60"/>
      <c r="V77" s="60">
        <v>1499000</v>
      </c>
      <c r="W77" s="60"/>
      <c r="X77" s="60"/>
      <c r="Y77" s="60"/>
      <c r="Z77" s="39"/>
      <c r="AA77" s="173"/>
      <c r="AB77" s="174" t="s">
        <v>222</v>
      </c>
      <c r="AC77" s="68" t="s">
        <v>247</v>
      </c>
      <c r="AD77" s="154">
        <v>1</v>
      </c>
      <c r="AE77" s="166">
        <v>5062111</v>
      </c>
      <c r="AF77" s="62" t="s">
        <v>310</v>
      </c>
      <c r="AG77" s="167">
        <v>2</v>
      </c>
      <c r="AH77" s="167">
        <v>2</v>
      </c>
      <c r="AI77" s="168"/>
      <c r="AJ77" s="155" t="s">
        <v>1223</v>
      </c>
      <c r="AK77" s="169" t="s">
        <v>1224</v>
      </c>
      <c r="AL77" s="153" t="s">
        <v>1222</v>
      </c>
      <c r="AM77" s="154" t="s">
        <v>1222</v>
      </c>
      <c r="AN77" s="167" t="s">
        <v>1225</v>
      </c>
      <c r="AO77" s="170" t="s">
        <v>1226</v>
      </c>
      <c r="AP77" s="153" t="s">
        <v>1227</v>
      </c>
      <c r="AQ77" s="171">
        <v>100</v>
      </c>
      <c r="AR77" s="156" t="s">
        <v>1228</v>
      </c>
      <c r="AS77" s="157">
        <v>100</v>
      </c>
      <c r="AT77" s="172">
        <v>1499000</v>
      </c>
      <c r="AU77" s="159">
        <v>79.9999989632975</v>
      </c>
      <c r="AV77" s="164"/>
      <c r="AW77" s="60"/>
      <c r="AX77" s="60"/>
      <c r="AY77" s="60"/>
      <c r="AZ77" s="60">
        <v>1424050</v>
      </c>
      <c r="BA77" s="60">
        <v>44377</v>
      </c>
      <c r="BB77" s="60"/>
      <c r="BC77" s="60"/>
      <c r="BD77" s="60"/>
      <c r="BE77" s="60"/>
      <c r="BF77" s="60">
        <v>0</v>
      </c>
      <c r="BG77" s="60">
        <v>0</v>
      </c>
      <c r="BH77" s="60">
        <v>284810</v>
      </c>
      <c r="BI77" s="60">
        <v>227847.99704736762</v>
      </c>
      <c r="BJ77" s="60">
        <v>284810</v>
      </c>
      <c r="BK77" s="60">
        <v>1139240</v>
      </c>
      <c r="BL77" s="60">
        <v>911391.98818947049</v>
      </c>
      <c r="BM77" s="60">
        <v>854430</v>
      </c>
      <c r="BN77" s="60">
        <v>1424050</v>
      </c>
      <c r="BO77" s="164">
        <v>1139239.985236838</v>
      </c>
      <c r="BP77" s="161">
        <v>284810</v>
      </c>
      <c r="BQ77" s="168"/>
      <c r="BR77" s="164"/>
      <c r="BS77" s="164"/>
    </row>
    <row r="78" spans="1:71" s="49" customFormat="1" ht="76.5" outlineLevel="2" x14ac:dyDescent="0.25">
      <c r="A78" s="62">
        <v>74</v>
      </c>
      <c r="B78" s="62">
        <v>5</v>
      </c>
      <c r="C78" s="63" t="s">
        <v>222</v>
      </c>
      <c r="D78" s="62" t="s">
        <v>247</v>
      </c>
      <c r="E78" s="62">
        <v>5062114</v>
      </c>
      <c r="F78" s="62" t="s">
        <v>311</v>
      </c>
      <c r="G78" s="64">
        <v>2</v>
      </c>
      <c r="H78" s="62" t="s">
        <v>1222</v>
      </c>
      <c r="I78" s="62" t="s">
        <v>1222</v>
      </c>
      <c r="J78" s="57">
        <v>20</v>
      </c>
      <c r="K78" s="150">
        <v>1144343.98</v>
      </c>
      <c r="L78" s="65"/>
      <c r="M78" s="65"/>
      <c r="N78" s="65"/>
      <c r="O78" s="59" t="s">
        <v>58</v>
      </c>
      <c r="P78" s="151">
        <f t="shared" si="5"/>
        <v>1250000</v>
      </c>
      <c r="Q78" s="60"/>
      <c r="R78" s="60"/>
      <c r="S78" s="60"/>
      <c r="T78" s="60"/>
      <c r="U78" s="60">
        <v>1250000</v>
      </c>
      <c r="V78" s="60"/>
      <c r="W78" s="60"/>
      <c r="X78" s="60"/>
      <c r="Y78" s="60"/>
      <c r="Z78" s="39"/>
      <c r="AA78" s="173"/>
      <c r="AB78" s="174" t="s">
        <v>222</v>
      </c>
      <c r="AC78" s="68" t="s">
        <v>247</v>
      </c>
      <c r="AD78" s="154">
        <v>1</v>
      </c>
      <c r="AE78" s="166">
        <v>5062114</v>
      </c>
      <c r="AF78" s="62" t="s">
        <v>311</v>
      </c>
      <c r="AG78" s="167">
        <v>2</v>
      </c>
      <c r="AH78" s="167">
        <v>2</v>
      </c>
      <c r="AI78" s="168"/>
      <c r="AJ78" s="155" t="s">
        <v>1223</v>
      </c>
      <c r="AK78" s="169" t="s">
        <v>1224</v>
      </c>
      <c r="AL78" s="153" t="s">
        <v>1222</v>
      </c>
      <c r="AM78" s="154" t="s">
        <v>1222</v>
      </c>
      <c r="AN78" s="167" t="s">
        <v>1225</v>
      </c>
      <c r="AO78" s="170" t="s">
        <v>1226</v>
      </c>
      <c r="AP78" s="153" t="s">
        <v>1227</v>
      </c>
      <c r="AQ78" s="171">
        <v>100</v>
      </c>
      <c r="AR78" s="156" t="s">
        <v>1228</v>
      </c>
      <c r="AS78" s="168"/>
      <c r="AT78" s="172">
        <v>1144343.98</v>
      </c>
      <c r="AU78" s="159">
        <v>79.9999989632975</v>
      </c>
      <c r="AV78" s="164"/>
      <c r="AW78" s="60"/>
      <c r="AX78" s="60"/>
      <c r="AY78" s="60"/>
      <c r="AZ78" s="60">
        <v>572171.99</v>
      </c>
      <c r="BA78" s="60">
        <v>44377</v>
      </c>
      <c r="BB78" s="60"/>
      <c r="BC78" s="60"/>
      <c r="BD78" s="60"/>
      <c r="BE78" s="60"/>
      <c r="BF78" s="60">
        <v>0</v>
      </c>
      <c r="BG78" s="60">
        <v>0</v>
      </c>
      <c r="BH78" s="60">
        <v>114434.398</v>
      </c>
      <c r="BI78" s="60">
        <v>91547.517213655738</v>
      </c>
      <c r="BJ78" s="60">
        <v>114434.398</v>
      </c>
      <c r="BK78" s="60">
        <v>457737.59199999995</v>
      </c>
      <c r="BL78" s="60">
        <v>366190.06885462289</v>
      </c>
      <c r="BM78" s="60">
        <v>343303.19399999996</v>
      </c>
      <c r="BN78" s="60">
        <v>572171.99</v>
      </c>
      <c r="BO78" s="164">
        <v>457737.5860682787</v>
      </c>
      <c r="BP78" s="161">
        <v>114434.39800000004</v>
      </c>
      <c r="BQ78" s="168"/>
      <c r="BR78" s="164"/>
      <c r="BS78" s="164"/>
    </row>
    <row r="79" spans="1:71" s="49" customFormat="1" ht="76.5" outlineLevel="2" x14ac:dyDescent="0.25">
      <c r="A79" s="62">
        <v>75</v>
      </c>
      <c r="B79" s="62">
        <v>5</v>
      </c>
      <c r="C79" s="63" t="s">
        <v>222</v>
      </c>
      <c r="D79" s="62" t="s">
        <v>247</v>
      </c>
      <c r="E79" s="62">
        <v>5062178</v>
      </c>
      <c r="F79" s="62" t="s">
        <v>312</v>
      </c>
      <c r="G79" s="64">
        <v>2</v>
      </c>
      <c r="H79" s="62" t="s">
        <v>1222</v>
      </c>
      <c r="I79" s="62" t="s">
        <v>1222</v>
      </c>
      <c r="J79" s="57">
        <v>20</v>
      </c>
      <c r="K79" s="150">
        <v>2679672.58</v>
      </c>
      <c r="L79" s="65"/>
      <c r="M79" s="65"/>
      <c r="N79" s="65"/>
      <c r="O79" s="59" t="s">
        <v>58</v>
      </c>
      <c r="P79" s="151">
        <f t="shared" si="5"/>
        <v>3290322.58</v>
      </c>
      <c r="Q79" s="60"/>
      <c r="R79" s="60"/>
      <c r="S79" s="60"/>
      <c r="T79" s="60"/>
      <c r="U79" s="60">
        <v>3290322.58</v>
      </c>
      <c r="V79" s="60"/>
      <c r="W79" s="60"/>
      <c r="X79" s="60"/>
      <c r="Y79" s="60"/>
      <c r="Z79" s="39"/>
      <c r="AA79" s="173"/>
      <c r="AB79" s="174" t="s">
        <v>222</v>
      </c>
      <c r="AC79" s="68" t="s">
        <v>247</v>
      </c>
      <c r="AD79" s="154">
        <v>1</v>
      </c>
      <c r="AE79" s="166">
        <v>5062178</v>
      </c>
      <c r="AF79" s="62" t="s">
        <v>312</v>
      </c>
      <c r="AG79" s="167">
        <v>2</v>
      </c>
      <c r="AH79" s="167">
        <v>2</v>
      </c>
      <c r="AI79" s="168"/>
      <c r="AJ79" s="155" t="s">
        <v>1223</v>
      </c>
      <c r="AK79" s="169" t="s">
        <v>1224</v>
      </c>
      <c r="AL79" s="153" t="s">
        <v>1222</v>
      </c>
      <c r="AM79" s="154" t="s">
        <v>1222</v>
      </c>
      <c r="AN79" s="167" t="s">
        <v>1225</v>
      </c>
      <c r="AO79" s="170" t="s">
        <v>1226</v>
      </c>
      <c r="AP79" s="153" t="s">
        <v>1227</v>
      </c>
      <c r="AQ79" s="171">
        <v>100</v>
      </c>
      <c r="AR79" s="156" t="s">
        <v>1228</v>
      </c>
      <c r="AS79" s="157">
        <v>100</v>
      </c>
      <c r="AT79" s="172">
        <v>2679672.58</v>
      </c>
      <c r="AU79" s="159">
        <v>79.9999989632975</v>
      </c>
      <c r="AV79" s="164"/>
      <c r="AW79" s="60"/>
      <c r="AX79" s="60"/>
      <c r="AY79" s="60"/>
      <c r="AZ79" s="60">
        <v>1339836.29</v>
      </c>
      <c r="BA79" s="60">
        <v>44377</v>
      </c>
      <c r="BB79" s="60"/>
      <c r="BC79" s="60"/>
      <c r="BD79" s="60"/>
      <c r="BE79" s="60"/>
      <c r="BF79" s="60">
        <v>0</v>
      </c>
      <c r="BG79" s="60">
        <v>0</v>
      </c>
      <c r="BH79" s="60">
        <v>267967.25800000003</v>
      </c>
      <c r="BI79" s="60">
        <v>214373.80362197678</v>
      </c>
      <c r="BJ79" s="60">
        <v>267967.25800000003</v>
      </c>
      <c r="BK79" s="60">
        <v>1071869.0320000001</v>
      </c>
      <c r="BL79" s="60">
        <v>857495.21448790713</v>
      </c>
      <c r="BM79" s="60">
        <v>803901.77400000009</v>
      </c>
      <c r="BN79" s="60">
        <v>1339836.29</v>
      </c>
      <c r="BO79" s="164">
        <v>1071869.0181098836</v>
      </c>
      <c r="BP79" s="161">
        <v>267967.25799999991</v>
      </c>
      <c r="BQ79" s="168"/>
      <c r="BR79" s="164"/>
      <c r="BS79" s="164"/>
    </row>
    <row r="80" spans="1:71" s="49" customFormat="1" ht="76.5" outlineLevel="2" x14ac:dyDescent="0.25">
      <c r="A80" s="62">
        <v>76</v>
      </c>
      <c r="B80" s="62">
        <v>5</v>
      </c>
      <c r="C80" s="63" t="s">
        <v>222</v>
      </c>
      <c r="D80" s="62" t="s">
        <v>247</v>
      </c>
      <c r="E80" s="62">
        <v>5063307</v>
      </c>
      <c r="F80" s="62" t="s">
        <v>313</v>
      </c>
      <c r="G80" s="64">
        <v>2</v>
      </c>
      <c r="H80" s="62" t="s">
        <v>1222</v>
      </c>
      <c r="I80" s="62" t="s">
        <v>1222</v>
      </c>
      <c r="J80" s="57">
        <v>20</v>
      </c>
      <c r="K80" s="150">
        <v>1249178.02</v>
      </c>
      <c r="L80" s="65"/>
      <c r="M80" s="65"/>
      <c r="N80" s="65"/>
      <c r="O80" s="59" t="s">
        <v>58</v>
      </c>
      <c r="P80" s="151">
        <f t="shared" si="5"/>
        <v>1512096.77</v>
      </c>
      <c r="Q80" s="60"/>
      <c r="R80" s="60"/>
      <c r="S80" s="60"/>
      <c r="T80" s="60"/>
      <c r="U80" s="60">
        <v>1512096.77</v>
      </c>
      <c r="V80" s="60"/>
      <c r="W80" s="60"/>
      <c r="X80" s="60"/>
      <c r="Y80" s="60"/>
      <c r="Z80" s="39"/>
      <c r="AA80" s="173"/>
      <c r="AB80" s="174" t="s">
        <v>222</v>
      </c>
      <c r="AC80" s="68" t="s">
        <v>247</v>
      </c>
      <c r="AD80" s="154">
        <v>1</v>
      </c>
      <c r="AE80" s="166">
        <v>5063307</v>
      </c>
      <c r="AF80" s="62" t="s">
        <v>313</v>
      </c>
      <c r="AG80" s="167">
        <v>2</v>
      </c>
      <c r="AH80" s="167">
        <v>2</v>
      </c>
      <c r="AI80" s="168"/>
      <c r="AJ80" s="155" t="s">
        <v>1223</v>
      </c>
      <c r="AK80" s="169" t="s">
        <v>1224</v>
      </c>
      <c r="AL80" s="153" t="s">
        <v>1222</v>
      </c>
      <c r="AM80" s="154" t="s">
        <v>1222</v>
      </c>
      <c r="AN80" s="167" t="s">
        <v>1225</v>
      </c>
      <c r="AO80" s="170" t="s">
        <v>1226</v>
      </c>
      <c r="AP80" s="153" t="s">
        <v>1227</v>
      </c>
      <c r="AQ80" s="171">
        <v>100</v>
      </c>
      <c r="AR80" s="156" t="s">
        <v>1228</v>
      </c>
      <c r="AS80" s="157">
        <v>100</v>
      </c>
      <c r="AT80" s="172">
        <v>1249178.02</v>
      </c>
      <c r="AU80" s="159">
        <v>79.9999989632975</v>
      </c>
      <c r="AV80" s="164"/>
      <c r="AW80" s="60"/>
      <c r="AX80" s="60"/>
      <c r="AY80" s="60"/>
      <c r="AZ80" s="60">
        <v>624589.01</v>
      </c>
      <c r="BA80" s="60">
        <v>44377</v>
      </c>
      <c r="BB80" s="60"/>
      <c r="BC80" s="60"/>
      <c r="BD80" s="60"/>
      <c r="BE80" s="60"/>
      <c r="BF80" s="60">
        <v>0</v>
      </c>
      <c r="BG80" s="60">
        <v>0</v>
      </c>
      <c r="BH80" s="60">
        <v>124917.80200000001</v>
      </c>
      <c r="BI80" s="60">
        <v>99934.240304974039</v>
      </c>
      <c r="BJ80" s="60">
        <v>124917.80200000001</v>
      </c>
      <c r="BK80" s="60">
        <v>499671.20800000004</v>
      </c>
      <c r="BL80" s="60">
        <v>399736.96121989615</v>
      </c>
      <c r="BM80" s="60">
        <v>374753.40600000002</v>
      </c>
      <c r="BN80" s="60">
        <v>624589.01</v>
      </c>
      <c r="BO80" s="164">
        <v>499671.20152487012</v>
      </c>
      <c r="BP80" s="161">
        <v>124917.80199999997</v>
      </c>
      <c r="BQ80" s="168"/>
      <c r="BR80" s="164"/>
      <c r="BS80" s="164"/>
    </row>
    <row r="81" spans="1:71" s="49" customFormat="1" ht="76.5" outlineLevel="2" x14ac:dyDescent="0.25">
      <c r="A81" s="62">
        <v>77</v>
      </c>
      <c r="B81" s="62">
        <v>5</v>
      </c>
      <c r="C81" s="63" t="s">
        <v>222</v>
      </c>
      <c r="D81" s="62" t="s">
        <v>247</v>
      </c>
      <c r="E81" s="62">
        <v>5063478</v>
      </c>
      <c r="F81" s="62" t="s">
        <v>314</v>
      </c>
      <c r="G81" s="64">
        <v>2</v>
      </c>
      <c r="H81" s="62" t="s">
        <v>1222</v>
      </c>
      <c r="I81" s="62" t="s">
        <v>1222</v>
      </c>
      <c r="J81" s="57">
        <v>20</v>
      </c>
      <c r="K81" s="150">
        <v>938412.5</v>
      </c>
      <c r="L81" s="65"/>
      <c r="M81" s="65"/>
      <c r="N81" s="65"/>
      <c r="O81" s="59" t="s">
        <v>58</v>
      </c>
      <c r="P81" s="151">
        <f t="shared" si="5"/>
        <v>1125000</v>
      </c>
      <c r="Q81" s="60"/>
      <c r="R81" s="60"/>
      <c r="S81" s="60"/>
      <c r="T81" s="60"/>
      <c r="U81" s="60">
        <v>1125000</v>
      </c>
      <c r="V81" s="60"/>
      <c r="W81" s="60"/>
      <c r="X81" s="60"/>
      <c r="Y81" s="60"/>
      <c r="Z81" s="39"/>
      <c r="AA81" s="173"/>
      <c r="AB81" s="174" t="s">
        <v>222</v>
      </c>
      <c r="AC81" s="68" t="s">
        <v>247</v>
      </c>
      <c r="AD81" s="154">
        <v>1</v>
      </c>
      <c r="AE81" s="166">
        <v>5063478</v>
      </c>
      <c r="AF81" s="62" t="s">
        <v>314</v>
      </c>
      <c r="AG81" s="167">
        <v>2</v>
      </c>
      <c r="AH81" s="167">
        <v>2</v>
      </c>
      <c r="AI81" s="168"/>
      <c r="AJ81" s="155" t="s">
        <v>1223</v>
      </c>
      <c r="AK81" s="169" t="s">
        <v>1224</v>
      </c>
      <c r="AL81" s="153" t="s">
        <v>1222</v>
      </c>
      <c r="AM81" s="154" t="s">
        <v>1222</v>
      </c>
      <c r="AN81" s="167" t="s">
        <v>1225</v>
      </c>
      <c r="AO81" s="170" t="s">
        <v>1226</v>
      </c>
      <c r="AP81" s="153" t="s">
        <v>1227</v>
      </c>
      <c r="AQ81" s="171">
        <v>100</v>
      </c>
      <c r="AR81" s="156" t="s">
        <v>1228</v>
      </c>
      <c r="AS81" s="157">
        <v>100</v>
      </c>
      <c r="AT81" s="172">
        <v>938412.5</v>
      </c>
      <c r="AU81" s="159">
        <v>79.9999989632975</v>
      </c>
      <c r="AV81" s="164"/>
      <c r="AW81" s="60"/>
      <c r="AX81" s="60"/>
      <c r="AY81" s="60"/>
      <c r="AZ81" s="60">
        <v>469206.25</v>
      </c>
      <c r="BA81" s="60">
        <v>44377</v>
      </c>
      <c r="BB81" s="60"/>
      <c r="BC81" s="60"/>
      <c r="BD81" s="60"/>
      <c r="BE81" s="60"/>
      <c r="BF81" s="60">
        <v>0</v>
      </c>
      <c r="BG81" s="60">
        <v>0</v>
      </c>
      <c r="BH81" s="60">
        <v>93841.25</v>
      </c>
      <c r="BI81" s="60">
        <v>75072.999027145415</v>
      </c>
      <c r="BJ81" s="60">
        <v>93841.25</v>
      </c>
      <c r="BK81" s="60">
        <v>375365</v>
      </c>
      <c r="BL81" s="60">
        <v>300291.99610858166</v>
      </c>
      <c r="BM81" s="60">
        <v>281523.75</v>
      </c>
      <c r="BN81" s="60">
        <v>469206.25</v>
      </c>
      <c r="BO81" s="164">
        <v>375364.99513572711</v>
      </c>
      <c r="BP81" s="161">
        <v>93841.25</v>
      </c>
      <c r="BQ81" s="168"/>
      <c r="BR81" s="164"/>
      <c r="BS81" s="164"/>
    </row>
    <row r="82" spans="1:71" s="49" customFormat="1" ht="76.5" outlineLevel="2" x14ac:dyDescent="0.25">
      <c r="A82" s="62">
        <v>78</v>
      </c>
      <c r="B82" s="62">
        <v>5</v>
      </c>
      <c r="C82" s="63" t="s">
        <v>222</v>
      </c>
      <c r="D82" s="62" t="s">
        <v>166</v>
      </c>
      <c r="E82" s="62">
        <v>5063516</v>
      </c>
      <c r="F82" s="62" t="s">
        <v>315</v>
      </c>
      <c r="G82" s="64">
        <v>2</v>
      </c>
      <c r="H82" s="62" t="s">
        <v>1222</v>
      </c>
      <c r="I82" s="62" t="s">
        <v>1222</v>
      </c>
      <c r="J82" s="57">
        <v>20</v>
      </c>
      <c r="K82" s="150">
        <v>935488.77</v>
      </c>
      <c r="L82" s="65"/>
      <c r="M82" s="65"/>
      <c r="N82" s="65"/>
      <c r="O82" s="59" t="s">
        <v>58</v>
      </c>
      <c r="P82" s="151">
        <f t="shared" si="5"/>
        <v>998440</v>
      </c>
      <c r="Q82" s="60"/>
      <c r="R82" s="60"/>
      <c r="S82" s="60"/>
      <c r="T82" s="60"/>
      <c r="U82" s="60">
        <v>950000</v>
      </c>
      <c r="V82" s="60"/>
      <c r="W82" s="60"/>
      <c r="X82" s="60"/>
      <c r="Y82" s="60">
        <v>48440</v>
      </c>
      <c r="Z82" s="39"/>
      <c r="AA82" s="173"/>
      <c r="AB82" s="174" t="s">
        <v>222</v>
      </c>
      <c r="AC82" s="68" t="s">
        <v>247</v>
      </c>
      <c r="AD82" s="154">
        <v>1</v>
      </c>
      <c r="AE82" s="166">
        <v>5063516</v>
      </c>
      <c r="AF82" s="62" t="s">
        <v>315</v>
      </c>
      <c r="AG82" s="167">
        <v>2</v>
      </c>
      <c r="AH82" s="167">
        <v>2</v>
      </c>
      <c r="AI82" s="168"/>
      <c r="AJ82" s="155" t="s">
        <v>1223</v>
      </c>
      <c r="AK82" s="169" t="s">
        <v>1224</v>
      </c>
      <c r="AL82" s="153" t="s">
        <v>1222</v>
      </c>
      <c r="AM82" s="154" t="s">
        <v>1222</v>
      </c>
      <c r="AN82" s="167" t="s">
        <v>1225</v>
      </c>
      <c r="AO82" s="170" t="s">
        <v>1226</v>
      </c>
      <c r="AP82" s="153" t="s">
        <v>1227</v>
      </c>
      <c r="AQ82" s="171">
        <v>100</v>
      </c>
      <c r="AR82" s="156" t="s">
        <v>1228</v>
      </c>
      <c r="AS82" s="157">
        <v>100</v>
      </c>
      <c r="AT82" s="172">
        <v>935488.77</v>
      </c>
      <c r="AU82" s="159">
        <v>79.9999989632975</v>
      </c>
      <c r="AV82" s="164"/>
      <c r="AW82" s="60"/>
      <c r="AX82" s="60"/>
      <c r="AY82" s="60"/>
      <c r="AZ82" s="60">
        <v>467744.38500000001</v>
      </c>
      <c r="BA82" s="60">
        <v>44377</v>
      </c>
      <c r="BB82" s="60"/>
      <c r="BC82" s="60"/>
      <c r="BD82" s="60"/>
      <c r="BE82" s="60"/>
      <c r="BF82" s="60">
        <v>0</v>
      </c>
      <c r="BG82" s="60">
        <v>0</v>
      </c>
      <c r="BH82" s="60">
        <v>93548.877000000008</v>
      </c>
      <c r="BI82" s="60">
        <v>74839.100630176457</v>
      </c>
      <c r="BJ82" s="60">
        <v>93548.877000000008</v>
      </c>
      <c r="BK82" s="60">
        <v>374195.50800000003</v>
      </c>
      <c r="BL82" s="60">
        <v>299356.40252070583</v>
      </c>
      <c r="BM82" s="60">
        <v>280646.63100000005</v>
      </c>
      <c r="BN82" s="60">
        <v>467744.38500000001</v>
      </c>
      <c r="BO82" s="164">
        <v>374195.50315088232</v>
      </c>
      <c r="BP82" s="161">
        <v>93548.876999999979</v>
      </c>
      <c r="BQ82" s="168"/>
      <c r="BR82" s="164"/>
      <c r="BS82" s="164"/>
    </row>
    <row r="83" spans="1:71" s="49" customFormat="1" ht="89.25" outlineLevel="2" x14ac:dyDescent="0.25">
      <c r="A83" s="62">
        <v>79</v>
      </c>
      <c r="B83" s="62">
        <v>5</v>
      </c>
      <c r="C83" s="63" t="s">
        <v>222</v>
      </c>
      <c r="D83" s="62" t="s">
        <v>265</v>
      </c>
      <c r="E83" s="62">
        <v>5067360</v>
      </c>
      <c r="F83" s="62" t="s">
        <v>316</v>
      </c>
      <c r="G83" s="64">
        <v>2</v>
      </c>
      <c r="H83" s="62" t="s">
        <v>1222</v>
      </c>
      <c r="I83" s="62" t="s">
        <v>1222</v>
      </c>
      <c r="J83" s="57">
        <v>20</v>
      </c>
      <c r="K83" s="150">
        <v>1285822.31</v>
      </c>
      <c r="L83" s="65"/>
      <c r="M83" s="65"/>
      <c r="N83" s="65"/>
      <c r="O83" s="59" t="s">
        <v>58</v>
      </c>
      <c r="P83" s="151">
        <f t="shared" si="5"/>
        <v>1285822.31</v>
      </c>
      <c r="Q83" s="60">
        <v>1255000</v>
      </c>
      <c r="R83" s="60"/>
      <c r="S83" s="60"/>
      <c r="T83" s="60"/>
      <c r="U83" s="60"/>
      <c r="V83" s="60"/>
      <c r="W83" s="60"/>
      <c r="X83" s="60"/>
      <c r="Y83" s="60">
        <f>822.31+30000</f>
        <v>30822.31</v>
      </c>
      <c r="Z83" s="39"/>
      <c r="AA83" s="173"/>
      <c r="AB83" s="174" t="s">
        <v>222</v>
      </c>
      <c r="AC83" s="68" t="s">
        <v>166</v>
      </c>
      <c r="AD83" s="154">
        <v>1</v>
      </c>
      <c r="AE83" s="166">
        <v>5067360</v>
      </c>
      <c r="AF83" s="62" t="s">
        <v>316</v>
      </c>
      <c r="AG83" s="167">
        <v>2</v>
      </c>
      <c r="AH83" s="167">
        <v>2</v>
      </c>
      <c r="AI83" s="168"/>
      <c r="AJ83" s="155" t="s">
        <v>1223</v>
      </c>
      <c r="AK83" s="169" t="s">
        <v>1224</v>
      </c>
      <c r="AL83" s="153" t="s">
        <v>1222</v>
      </c>
      <c r="AM83" s="154" t="s">
        <v>1222</v>
      </c>
      <c r="AN83" s="167" t="s">
        <v>1225</v>
      </c>
      <c r="AO83" s="170" t="s">
        <v>1226</v>
      </c>
      <c r="AP83" s="153" t="s">
        <v>1227</v>
      </c>
      <c r="AQ83" s="171">
        <v>100</v>
      </c>
      <c r="AR83" s="156" t="s">
        <v>1228</v>
      </c>
      <c r="AS83" s="157">
        <v>100</v>
      </c>
      <c r="AT83" s="172">
        <v>1285822.31</v>
      </c>
      <c r="AU83" s="159">
        <v>79.9999989632975</v>
      </c>
      <c r="AV83" s="164"/>
      <c r="AW83" s="60"/>
      <c r="AX83" s="60"/>
      <c r="AY83" s="60"/>
      <c r="AZ83" s="60">
        <v>642911.15500000003</v>
      </c>
      <c r="BA83" s="60">
        <v>44377</v>
      </c>
      <c r="BB83" s="60"/>
      <c r="BC83" s="60"/>
      <c r="BD83" s="60"/>
      <c r="BE83" s="60"/>
      <c r="BF83" s="60">
        <v>0</v>
      </c>
      <c r="BG83" s="60">
        <v>0</v>
      </c>
      <c r="BH83" s="60">
        <v>128582.23100000001</v>
      </c>
      <c r="BI83" s="60">
        <v>102865.78346698481</v>
      </c>
      <c r="BJ83" s="60">
        <v>128582.23100000001</v>
      </c>
      <c r="BK83" s="60">
        <v>514328.92400000006</v>
      </c>
      <c r="BL83" s="60">
        <v>411463.13386793924</v>
      </c>
      <c r="BM83" s="60">
        <v>385746.69300000003</v>
      </c>
      <c r="BN83" s="60">
        <v>642911.15500000003</v>
      </c>
      <c r="BO83" s="164">
        <v>514328.91733492404</v>
      </c>
      <c r="BP83" s="161">
        <v>128582.23099999997</v>
      </c>
      <c r="BQ83" s="168"/>
      <c r="BR83" s="164"/>
      <c r="BS83" s="164"/>
    </row>
    <row r="84" spans="1:71" s="49" customFormat="1" ht="51" outlineLevel="2" x14ac:dyDescent="0.25">
      <c r="A84" s="62">
        <v>80</v>
      </c>
      <c r="B84" s="62">
        <v>5</v>
      </c>
      <c r="C84" s="63" t="s">
        <v>222</v>
      </c>
      <c r="D84" s="62" t="s">
        <v>166</v>
      </c>
      <c r="E84" s="62">
        <v>5067502</v>
      </c>
      <c r="F84" s="62" t="s">
        <v>317</v>
      </c>
      <c r="G84" s="64">
        <v>2</v>
      </c>
      <c r="H84" s="62" t="s">
        <v>1222</v>
      </c>
      <c r="I84" s="62" t="s">
        <v>1222</v>
      </c>
      <c r="J84" s="57">
        <v>20</v>
      </c>
      <c r="K84" s="150">
        <v>5900000</v>
      </c>
      <c r="L84" s="65"/>
      <c r="M84" s="65"/>
      <c r="N84" s="65"/>
      <c r="O84" s="59" t="s">
        <v>58</v>
      </c>
      <c r="P84" s="151">
        <f t="shared" si="5"/>
        <v>6414672.9299999997</v>
      </c>
      <c r="Q84" s="60"/>
      <c r="R84" s="60"/>
      <c r="S84" s="60"/>
      <c r="T84" s="60"/>
      <c r="U84" s="60">
        <v>6314672.9299999997</v>
      </c>
      <c r="V84" s="60"/>
      <c r="W84" s="60"/>
      <c r="X84" s="60"/>
      <c r="Y84" s="60">
        <v>100000</v>
      </c>
      <c r="Z84" s="39"/>
      <c r="AA84" s="173"/>
      <c r="AB84" s="174" t="s">
        <v>222</v>
      </c>
      <c r="AC84" s="68" t="s">
        <v>265</v>
      </c>
      <c r="AD84" s="154">
        <v>1</v>
      </c>
      <c r="AE84" s="166">
        <v>5067502</v>
      </c>
      <c r="AF84" s="62" t="s">
        <v>317</v>
      </c>
      <c r="AG84" s="167">
        <v>2</v>
      </c>
      <c r="AH84" s="167">
        <v>2</v>
      </c>
      <c r="AI84" s="168"/>
      <c r="AJ84" s="155" t="s">
        <v>1223</v>
      </c>
      <c r="AK84" s="169" t="s">
        <v>1224</v>
      </c>
      <c r="AL84" s="153" t="s">
        <v>1222</v>
      </c>
      <c r="AM84" s="154" t="s">
        <v>1222</v>
      </c>
      <c r="AN84" s="167" t="s">
        <v>1225</v>
      </c>
      <c r="AO84" s="170" t="s">
        <v>1226</v>
      </c>
      <c r="AP84" s="153" t="s">
        <v>1227</v>
      </c>
      <c r="AQ84" s="171">
        <v>100</v>
      </c>
      <c r="AR84" s="156" t="s">
        <v>1228</v>
      </c>
      <c r="AS84" s="157">
        <v>100</v>
      </c>
      <c r="AT84" s="172">
        <v>5900000</v>
      </c>
      <c r="AU84" s="159">
        <v>79.9999989632975</v>
      </c>
      <c r="AV84" s="164"/>
      <c r="AW84" s="60"/>
      <c r="AX84" s="60"/>
      <c r="AY84" s="60"/>
      <c r="AZ84" s="60">
        <v>2950000</v>
      </c>
      <c r="BA84" s="60">
        <v>44377</v>
      </c>
      <c r="BB84" s="60"/>
      <c r="BC84" s="60"/>
      <c r="BD84" s="60"/>
      <c r="BE84" s="60"/>
      <c r="BF84" s="60">
        <v>0</v>
      </c>
      <c r="BG84" s="60">
        <v>0</v>
      </c>
      <c r="BH84" s="60">
        <v>590000</v>
      </c>
      <c r="BI84" s="60">
        <v>471999.99388345529</v>
      </c>
      <c r="BJ84" s="60">
        <v>590000</v>
      </c>
      <c r="BK84" s="60">
        <v>2360000</v>
      </c>
      <c r="BL84" s="60">
        <v>1887999.9755338212</v>
      </c>
      <c r="BM84" s="60">
        <v>1770000</v>
      </c>
      <c r="BN84" s="60">
        <v>2950000</v>
      </c>
      <c r="BO84" s="164">
        <v>2359999.9694172763</v>
      </c>
      <c r="BP84" s="161">
        <v>590000</v>
      </c>
      <c r="BQ84" s="168"/>
      <c r="BR84" s="164"/>
      <c r="BS84" s="164"/>
    </row>
    <row r="85" spans="1:71" s="49" customFormat="1" ht="89.25" outlineLevel="2" x14ac:dyDescent="0.25">
      <c r="A85" s="62">
        <v>81</v>
      </c>
      <c r="B85" s="62">
        <v>5</v>
      </c>
      <c r="C85" s="63" t="s">
        <v>222</v>
      </c>
      <c r="D85" s="62" t="s">
        <v>238</v>
      </c>
      <c r="E85" s="62">
        <v>5067558</v>
      </c>
      <c r="F85" s="62" t="s">
        <v>318</v>
      </c>
      <c r="G85" s="64">
        <v>2</v>
      </c>
      <c r="H85" s="62" t="s">
        <v>1222</v>
      </c>
      <c r="I85" s="62" t="s">
        <v>1222</v>
      </c>
      <c r="J85" s="57">
        <v>20</v>
      </c>
      <c r="K85" s="150">
        <v>846611</v>
      </c>
      <c r="L85" s="65"/>
      <c r="M85" s="65"/>
      <c r="N85" s="65"/>
      <c r="O85" s="59" t="s">
        <v>58</v>
      </c>
      <c r="P85" s="151">
        <f t="shared" si="5"/>
        <v>846611</v>
      </c>
      <c r="Q85" s="60"/>
      <c r="R85" s="60"/>
      <c r="S85" s="60"/>
      <c r="T85" s="60"/>
      <c r="U85" s="60"/>
      <c r="V85" s="60">
        <v>846611</v>
      </c>
      <c r="W85" s="60"/>
      <c r="X85" s="60"/>
      <c r="Y85" s="60"/>
      <c r="Z85" s="39"/>
      <c r="AA85" s="173"/>
      <c r="AB85" s="174" t="s">
        <v>222</v>
      </c>
      <c r="AC85" s="68" t="s">
        <v>166</v>
      </c>
      <c r="AD85" s="154">
        <v>1</v>
      </c>
      <c r="AE85" s="166">
        <v>5067558</v>
      </c>
      <c r="AF85" s="62" t="s">
        <v>318</v>
      </c>
      <c r="AG85" s="167">
        <v>2</v>
      </c>
      <c r="AH85" s="167">
        <v>2</v>
      </c>
      <c r="AI85" s="168"/>
      <c r="AJ85" s="155" t="s">
        <v>1223</v>
      </c>
      <c r="AK85" s="169" t="s">
        <v>1224</v>
      </c>
      <c r="AL85" s="153" t="s">
        <v>1222</v>
      </c>
      <c r="AM85" s="154" t="s">
        <v>1222</v>
      </c>
      <c r="AN85" s="167" t="s">
        <v>1225</v>
      </c>
      <c r="AO85" s="170" t="s">
        <v>1226</v>
      </c>
      <c r="AP85" s="153" t="s">
        <v>1227</v>
      </c>
      <c r="AQ85" s="171">
        <v>100</v>
      </c>
      <c r="AR85" s="156" t="s">
        <v>1228</v>
      </c>
      <c r="AS85" s="157">
        <v>100</v>
      </c>
      <c r="AT85" s="172">
        <v>846611</v>
      </c>
      <c r="AU85" s="159">
        <v>79.9999989632975</v>
      </c>
      <c r="AV85" s="164"/>
      <c r="AW85" s="60"/>
      <c r="AX85" s="60"/>
      <c r="AY85" s="60"/>
      <c r="AZ85" s="60">
        <v>804280.45</v>
      </c>
      <c r="BA85" s="60">
        <v>44377</v>
      </c>
      <c r="BB85" s="60"/>
      <c r="BC85" s="60"/>
      <c r="BD85" s="60"/>
      <c r="BE85" s="60"/>
      <c r="BF85" s="60">
        <v>0</v>
      </c>
      <c r="BG85" s="60">
        <v>0</v>
      </c>
      <c r="BH85" s="60">
        <v>160856.09</v>
      </c>
      <c r="BI85" s="60">
        <v>128684.8703324009</v>
      </c>
      <c r="BJ85" s="60">
        <v>160856.09</v>
      </c>
      <c r="BK85" s="60">
        <v>643424.36</v>
      </c>
      <c r="BL85" s="60">
        <v>514739.48132960359</v>
      </c>
      <c r="BM85" s="60">
        <v>482568.27</v>
      </c>
      <c r="BN85" s="60">
        <v>804280.45</v>
      </c>
      <c r="BO85" s="164">
        <v>643424.35166200448</v>
      </c>
      <c r="BP85" s="161">
        <v>160856.08999999997</v>
      </c>
      <c r="BQ85" s="168"/>
      <c r="BR85" s="164"/>
      <c r="BS85" s="164"/>
    </row>
    <row r="86" spans="1:71" s="49" customFormat="1" ht="51" outlineLevel="2" x14ac:dyDescent="0.25">
      <c r="A86" s="62">
        <v>82</v>
      </c>
      <c r="B86" s="62">
        <v>5</v>
      </c>
      <c r="C86" s="63" t="s">
        <v>222</v>
      </c>
      <c r="D86" s="62" t="s">
        <v>123</v>
      </c>
      <c r="E86" s="62">
        <v>5067623</v>
      </c>
      <c r="F86" s="62" t="s">
        <v>319</v>
      </c>
      <c r="G86" s="64">
        <v>2</v>
      </c>
      <c r="H86" s="62" t="s">
        <v>1222</v>
      </c>
      <c r="I86" s="62" t="s">
        <v>1222</v>
      </c>
      <c r="J86" s="57">
        <v>20</v>
      </c>
      <c r="K86" s="150">
        <v>499435.01</v>
      </c>
      <c r="L86" s="65"/>
      <c r="M86" s="65"/>
      <c r="N86" s="65"/>
      <c r="O86" s="59" t="s">
        <v>58</v>
      </c>
      <c r="P86" s="151">
        <f t="shared" si="5"/>
        <v>700000</v>
      </c>
      <c r="Q86" s="60"/>
      <c r="R86" s="60"/>
      <c r="S86" s="60"/>
      <c r="T86" s="60"/>
      <c r="U86" s="60">
        <v>700000</v>
      </c>
      <c r="V86" s="60"/>
      <c r="W86" s="60"/>
      <c r="X86" s="60"/>
      <c r="Y86" s="60"/>
      <c r="Z86" s="39"/>
      <c r="AA86" s="173"/>
      <c r="AB86" s="174" t="s">
        <v>222</v>
      </c>
      <c r="AC86" s="68" t="s">
        <v>238</v>
      </c>
      <c r="AD86" s="154">
        <v>1</v>
      </c>
      <c r="AE86" s="166">
        <v>5067623</v>
      </c>
      <c r="AF86" s="62" t="s">
        <v>319</v>
      </c>
      <c r="AG86" s="167">
        <v>2</v>
      </c>
      <c r="AH86" s="167">
        <v>2</v>
      </c>
      <c r="AI86" s="168"/>
      <c r="AJ86" s="155" t="s">
        <v>1223</v>
      </c>
      <c r="AK86" s="169" t="s">
        <v>1224</v>
      </c>
      <c r="AL86" s="153" t="s">
        <v>1222</v>
      </c>
      <c r="AM86" s="154" t="s">
        <v>1222</v>
      </c>
      <c r="AN86" s="167" t="s">
        <v>1225</v>
      </c>
      <c r="AO86" s="170" t="s">
        <v>1226</v>
      </c>
      <c r="AP86" s="153" t="s">
        <v>1227</v>
      </c>
      <c r="AQ86" s="171">
        <v>100</v>
      </c>
      <c r="AR86" s="156" t="s">
        <v>1228</v>
      </c>
      <c r="AS86" s="157">
        <v>100</v>
      </c>
      <c r="AT86" s="172">
        <v>499435.01</v>
      </c>
      <c r="AU86" s="159">
        <v>79.9999989632975</v>
      </c>
      <c r="AV86" s="164"/>
      <c r="AW86" s="60"/>
      <c r="AX86" s="60"/>
      <c r="AY86" s="60"/>
      <c r="AZ86" s="60">
        <v>249717.505</v>
      </c>
      <c r="BA86" s="60">
        <v>44377</v>
      </c>
      <c r="BB86" s="60"/>
      <c r="BC86" s="60"/>
      <c r="BD86" s="60"/>
      <c r="BE86" s="60"/>
      <c r="BF86" s="60">
        <v>0</v>
      </c>
      <c r="BG86" s="60">
        <v>0</v>
      </c>
      <c r="BH86" s="60">
        <v>49943.501000000004</v>
      </c>
      <c r="BI86" s="60">
        <v>39954.800282234479</v>
      </c>
      <c r="BJ86" s="60">
        <v>49943.501000000004</v>
      </c>
      <c r="BK86" s="60">
        <v>199774.00400000002</v>
      </c>
      <c r="BL86" s="60">
        <v>159819.20112893792</v>
      </c>
      <c r="BM86" s="60">
        <v>149830.50300000003</v>
      </c>
      <c r="BN86" s="60">
        <v>249717.505</v>
      </c>
      <c r="BO86" s="164">
        <v>199774.00141117239</v>
      </c>
      <c r="BP86" s="161">
        <v>49943.500999999989</v>
      </c>
      <c r="BQ86" s="168"/>
      <c r="BR86" s="164"/>
      <c r="BS86" s="164"/>
    </row>
    <row r="87" spans="1:71" s="49" customFormat="1" ht="102" outlineLevel="2" x14ac:dyDescent="0.25">
      <c r="A87" s="62">
        <v>83</v>
      </c>
      <c r="B87" s="62">
        <v>5</v>
      </c>
      <c r="C87" s="63" t="s">
        <v>222</v>
      </c>
      <c r="D87" s="62" t="s">
        <v>166</v>
      </c>
      <c r="E87" s="62">
        <v>5067648</v>
      </c>
      <c r="F87" s="62" t="s">
        <v>320</v>
      </c>
      <c r="G87" s="64">
        <v>2</v>
      </c>
      <c r="H87" s="62" t="s">
        <v>1222</v>
      </c>
      <c r="I87" s="62" t="s">
        <v>1222</v>
      </c>
      <c r="J87" s="57">
        <v>20</v>
      </c>
      <c r="K87" s="150">
        <v>2209959.79</v>
      </c>
      <c r="L87" s="65"/>
      <c r="M87" s="65"/>
      <c r="N87" s="65"/>
      <c r="O87" s="59" t="s">
        <v>58</v>
      </c>
      <c r="P87" s="151">
        <f t="shared" si="5"/>
        <v>2344574.19</v>
      </c>
      <c r="Q87" s="60"/>
      <c r="R87" s="60"/>
      <c r="S87" s="60"/>
      <c r="T87" s="60"/>
      <c r="U87" s="60">
        <v>2221774.19</v>
      </c>
      <c r="V87" s="60"/>
      <c r="W87" s="60"/>
      <c r="X87" s="60"/>
      <c r="Y87" s="60">
        <v>122800</v>
      </c>
      <c r="Z87" s="39"/>
      <c r="AA87" s="173"/>
      <c r="AB87" s="174" t="s">
        <v>222</v>
      </c>
      <c r="AC87" s="68" t="s">
        <v>123</v>
      </c>
      <c r="AD87" s="154">
        <v>1</v>
      </c>
      <c r="AE87" s="166">
        <v>5067648</v>
      </c>
      <c r="AF87" s="62" t="s">
        <v>320</v>
      </c>
      <c r="AG87" s="167">
        <v>2</v>
      </c>
      <c r="AH87" s="167">
        <v>2</v>
      </c>
      <c r="AI87" s="168"/>
      <c r="AJ87" s="155" t="s">
        <v>1223</v>
      </c>
      <c r="AK87" s="169" t="s">
        <v>1224</v>
      </c>
      <c r="AL87" s="153" t="s">
        <v>1222</v>
      </c>
      <c r="AM87" s="154" t="s">
        <v>1222</v>
      </c>
      <c r="AN87" s="167" t="s">
        <v>1225</v>
      </c>
      <c r="AO87" s="170" t="s">
        <v>1226</v>
      </c>
      <c r="AP87" s="153" t="s">
        <v>1227</v>
      </c>
      <c r="AQ87" s="171">
        <v>100</v>
      </c>
      <c r="AR87" s="156" t="s">
        <v>1228</v>
      </c>
      <c r="AS87" s="157">
        <v>100</v>
      </c>
      <c r="AT87" s="172">
        <v>2209959.79</v>
      </c>
      <c r="AU87" s="159">
        <v>79.9999989632975</v>
      </c>
      <c r="AV87" s="164"/>
      <c r="AW87" s="60"/>
      <c r="AX87" s="60"/>
      <c r="AY87" s="60"/>
      <c r="AZ87" s="60">
        <v>1104979.895</v>
      </c>
      <c r="BA87" s="60">
        <v>44377</v>
      </c>
      <c r="BB87" s="60"/>
      <c r="BC87" s="60"/>
      <c r="BD87" s="60"/>
      <c r="BE87" s="60"/>
      <c r="BF87" s="60">
        <v>0</v>
      </c>
      <c r="BG87" s="60">
        <v>0</v>
      </c>
      <c r="BH87" s="60">
        <v>220995.97900000002</v>
      </c>
      <c r="BI87" s="60">
        <v>176796.78090892918</v>
      </c>
      <c r="BJ87" s="60">
        <v>220995.97900000002</v>
      </c>
      <c r="BK87" s="60">
        <v>883983.91600000008</v>
      </c>
      <c r="BL87" s="60">
        <v>707187.12363571674</v>
      </c>
      <c r="BM87" s="60">
        <v>662987.93700000003</v>
      </c>
      <c r="BN87" s="60">
        <v>1104979.895</v>
      </c>
      <c r="BO87" s="164">
        <v>883983.9045446458</v>
      </c>
      <c r="BP87" s="161">
        <v>220995.97899999993</v>
      </c>
      <c r="BQ87" s="168"/>
      <c r="BR87" s="164"/>
      <c r="BS87" s="164"/>
    </row>
    <row r="88" spans="1:71" s="49" customFormat="1" ht="89.25" outlineLevel="2" x14ac:dyDescent="0.25">
      <c r="A88" s="62">
        <v>84</v>
      </c>
      <c r="B88" s="62">
        <v>5</v>
      </c>
      <c r="C88" s="63" t="s">
        <v>222</v>
      </c>
      <c r="D88" s="62" t="s">
        <v>166</v>
      </c>
      <c r="E88" s="62">
        <v>5067672</v>
      </c>
      <c r="F88" s="62" t="s">
        <v>321</v>
      </c>
      <c r="G88" s="64">
        <v>2</v>
      </c>
      <c r="H88" s="62" t="s">
        <v>1222</v>
      </c>
      <c r="I88" s="62" t="s">
        <v>1222</v>
      </c>
      <c r="J88" s="57">
        <v>20</v>
      </c>
      <c r="K88" s="150">
        <v>1497420</v>
      </c>
      <c r="L88" s="65"/>
      <c r="M88" s="65"/>
      <c r="N88" s="65"/>
      <c r="O88" s="59" t="s">
        <v>58</v>
      </c>
      <c r="P88" s="151">
        <f t="shared" si="5"/>
        <v>1497420</v>
      </c>
      <c r="Q88" s="60"/>
      <c r="R88" s="60"/>
      <c r="S88" s="60"/>
      <c r="T88" s="60"/>
      <c r="U88" s="60"/>
      <c r="V88" s="60">
        <v>1497420</v>
      </c>
      <c r="W88" s="60"/>
      <c r="X88" s="60"/>
      <c r="Y88" s="60"/>
      <c r="Z88" s="39"/>
      <c r="AA88" s="173"/>
      <c r="AB88" s="174" t="s">
        <v>222</v>
      </c>
      <c r="AC88" s="68" t="s">
        <v>166</v>
      </c>
      <c r="AD88" s="154">
        <v>1</v>
      </c>
      <c r="AE88" s="166">
        <v>5067672</v>
      </c>
      <c r="AF88" s="62" t="s">
        <v>321</v>
      </c>
      <c r="AG88" s="167">
        <v>2</v>
      </c>
      <c r="AH88" s="167">
        <v>2</v>
      </c>
      <c r="AI88" s="168"/>
      <c r="AJ88" s="155" t="s">
        <v>1223</v>
      </c>
      <c r="AK88" s="169" t="s">
        <v>1224</v>
      </c>
      <c r="AL88" s="153" t="s">
        <v>1222</v>
      </c>
      <c r="AM88" s="154" t="s">
        <v>1222</v>
      </c>
      <c r="AN88" s="167" t="s">
        <v>1225</v>
      </c>
      <c r="AO88" s="170" t="s">
        <v>1226</v>
      </c>
      <c r="AP88" s="153" t="s">
        <v>1227</v>
      </c>
      <c r="AQ88" s="171">
        <v>100</v>
      </c>
      <c r="AR88" s="156" t="s">
        <v>1228</v>
      </c>
      <c r="AS88" s="157">
        <v>100</v>
      </c>
      <c r="AT88" s="172">
        <v>1497420</v>
      </c>
      <c r="AU88" s="159">
        <v>79.9999989632975</v>
      </c>
      <c r="AV88" s="164"/>
      <c r="AW88" s="60"/>
      <c r="AX88" s="60"/>
      <c r="AY88" s="60"/>
      <c r="AZ88" s="60">
        <v>1422549</v>
      </c>
      <c r="BA88" s="60">
        <v>44377</v>
      </c>
      <c r="BB88" s="60"/>
      <c r="BC88" s="60"/>
      <c r="BD88" s="60"/>
      <c r="BE88" s="60"/>
      <c r="BF88" s="60">
        <v>0</v>
      </c>
      <c r="BG88" s="60">
        <v>0</v>
      </c>
      <c r="BH88" s="60">
        <v>284509.8</v>
      </c>
      <c r="BI88" s="60">
        <v>227607.83705047978</v>
      </c>
      <c r="BJ88" s="60">
        <v>284509.8</v>
      </c>
      <c r="BK88" s="60">
        <v>1138039.2</v>
      </c>
      <c r="BL88" s="60">
        <v>910431.34820191911</v>
      </c>
      <c r="BM88" s="60">
        <v>853529.39999999991</v>
      </c>
      <c r="BN88" s="60">
        <v>1422549</v>
      </c>
      <c r="BO88" s="164">
        <v>1138039.185252399</v>
      </c>
      <c r="BP88" s="161">
        <v>284509.80000000005</v>
      </c>
      <c r="BQ88" s="168"/>
      <c r="BR88" s="164"/>
      <c r="BS88" s="164"/>
    </row>
    <row r="89" spans="1:71" s="49" customFormat="1" ht="89.25" outlineLevel="2" x14ac:dyDescent="0.25">
      <c r="A89" s="62">
        <v>85</v>
      </c>
      <c r="B89" s="62">
        <v>5</v>
      </c>
      <c r="C89" s="63" t="s">
        <v>222</v>
      </c>
      <c r="D89" s="62" t="s">
        <v>267</v>
      </c>
      <c r="E89" s="62">
        <v>5067849</v>
      </c>
      <c r="F89" s="62" t="s">
        <v>322</v>
      </c>
      <c r="G89" s="64">
        <v>2</v>
      </c>
      <c r="H89" s="62" t="s">
        <v>1222</v>
      </c>
      <c r="I89" s="62" t="s">
        <v>1222</v>
      </c>
      <c r="J89" s="57">
        <v>20</v>
      </c>
      <c r="K89" s="150">
        <v>1652500</v>
      </c>
      <c r="L89" s="65"/>
      <c r="M89" s="65"/>
      <c r="N89" s="65"/>
      <c r="O89" s="59" t="s">
        <v>58</v>
      </c>
      <c r="P89" s="151">
        <f t="shared" si="5"/>
        <v>1652500</v>
      </c>
      <c r="Q89" s="60"/>
      <c r="R89" s="60"/>
      <c r="S89" s="60">
        <v>1575000</v>
      </c>
      <c r="T89" s="60"/>
      <c r="U89" s="60"/>
      <c r="V89" s="60"/>
      <c r="W89" s="60"/>
      <c r="X89" s="60"/>
      <c r="Y89" s="60">
        <v>77500</v>
      </c>
      <c r="Z89" s="39"/>
      <c r="AA89" s="173"/>
      <c r="AB89" s="174" t="s">
        <v>222</v>
      </c>
      <c r="AC89" s="68" t="s">
        <v>166</v>
      </c>
      <c r="AD89" s="154">
        <v>1</v>
      </c>
      <c r="AE89" s="166">
        <v>5067849</v>
      </c>
      <c r="AF89" s="62" t="s">
        <v>322</v>
      </c>
      <c r="AG89" s="167">
        <v>2</v>
      </c>
      <c r="AH89" s="167">
        <v>2</v>
      </c>
      <c r="AI89" s="168"/>
      <c r="AJ89" s="155" t="s">
        <v>1223</v>
      </c>
      <c r="AK89" s="169" t="s">
        <v>1224</v>
      </c>
      <c r="AL89" s="153" t="s">
        <v>1222</v>
      </c>
      <c r="AM89" s="154" t="s">
        <v>1222</v>
      </c>
      <c r="AN89" s="167" t="s">
        <v>1225</v>
      </c>
      <c r="AO89" s="170" t="s">
        <v>1226</v>
      </c>
      <c r="AP89" s="153" t="s">
        <v>1227</v>
      </c>
      <c r="AQ89" s="171">
        <v>100</v>
      </c>
      <c r="AR89" s="156" t="s">
        <v>1228</v>
      </c>
      <c r="AS89" s="157">
        <v>100</v>
      </c>
      <c r="AT89" s="172">
        <v>1652500</v>
      </c>
      <c r="AU89" s="159">
        <v>79.9999989632975</v>
      </c>
      <c r="AV89" s="164"/>
      <c r="AW89" s="60"/>
      <c r="AX89" s="60"/>
      <c r="AY89" s="60"/>
      <c r="AZ89" s="60">
        <v>826250</v>
      </c>
      <c r="BA89" s="60">
        <v>44377</v>
      </c>
      <c r="BB89" s="60"/>
      <c r="BC89" s="60"/>
      <c r="BD89" s="60"/>
      <c r="BE89" s="60"/>
      <c r="BF89" s="60">
        <v>0</v>
      </c>
      <c r="BG89" s="60">
        <v>0</v>
      </c>
      <c r="BH89" s="60">
        <v>165250</v>
      </c>
      <c r="BI89" s="60">
        <v>132199.99828684912</v>
      </c>
      <c r="BJ89" s="60">
        <v>165250</v>
      </c>
      <c r="BK89" s="60">
        <v>661000</v>
      </c>
      <c r="BL89" s="60">
        <v>528799.99314739648</v>
      </c>
      <c r="BM89" s="60">
        <v>495750</v>
      </c>
      <c r="BN89" s="60">
        <v>826250</v>
      </c>
      <c r="BO89" s="164">
        <v>660999.9914342456</v>
      </c>
      <c r="BP89" s="161">
        <v>165250</v>
      </c>
      <c r="BQ89" s="168"/>
      <c r="BR89" s="164"/>
      <c r="BS89" s="164"/>
    </row>
    <row r="90" spans="1:71" s="49" customFormat="1" ht="51" outlineLevel="2" x14ac:dyDescent="0.25">
      <c r="A90" s="62">
        <v>86</v>
      </c>
      <c r="B90" s="62">
        <v>5</v>
      </c>
      <c r="C90" s="63" t="s">
        <v>222</v>
      </c>
      <c r="D90" s="62" t="s">
        <v>323</v>
      </c>
      <c r="E90" s="62">
        <v>5068846</v>
      </c>
      <c r="F90" s="62" t="s">
        <v>324</v>
      </c>
      <c r="G90" s="64">
        <v>2</v>
      </c>
      <c r="H90" s="62" t="s">
        <v>1222</v>
      </c>
      <c r="I90" s="62" t="s">
        <v>1222</v>
      </c>
      <c r="J90" s="57">
        <v>20</v>
      </c>
      <c r="K90" s="150">
        <v>498000</v>
      </c>
      <c r="L90" s="65"/>
      <c r="M90" s="65"/>
      <c r="N90" s="65"/>
      <c r="O90" s="59" t="s">
        <v>58</v>
      </c>
      <c r="P90" s="151">
        <f t="shared" si="5"/>
        <v>514935.48</v>
      </c>
      <c r="Q90" s="60"/>
      <c r="R90" s="60"/>
      <c r="S90" s="60"/>
      <c r="T90" s="60"/>
      <c r="U90" s="60">
        <f>638520-123584.52</f>
        <v>514935.48</v>
      </c>
      <c r="V90" s="60"/>
      <c r="W90" s="60"/>
      <c r="X90" s="60"/>
      <c r="Y90" s="60"/>
      <c r="Z90" s="39"/>
      <c r="AA90" s="173"/>
      <c r="AB90" s="174" t="s">
        <v>222</v>
      </c>
      <c r="AC90" s="68" t="s">
        <v>267</v>
      </c>
      <c r="AD90" s="154">
        <v>1</v>
      </c>
      <c r="AE90" s="166">
        <v>5068846</v>
      </c>
      <c r="AF90" s="62" t="s">
        <v>324</v>
      </c>
      <c r="AG90" s="167">
        <v>2</v>
      </c>
      <c r="AH90" s="167">
        <v>2</v>
      </c>
      <c r="AI90" s="168"/>
      <c r="AJ90" s="155" t="s">
        <v>1223</v>
      </c>
      <c r="AK90" s="169" t="s">
        <v>1224</v>
      </c>
      <c r="AL90" s="153" t="s">
        <v>1222</v>
      </c>
      <c r="AM90" s="154" t="s">
        <v>1222</v>
      </c>
      <c r="AN90" s="167" t="s">
        <v>1225</v>
      </c>
      <c r="AO90" s="170" t="s">
        <v>1226</v>
      </c>
      <c r="AP90" s="153" t="s">
        <v>1227</v>
      </c>
      <c r="AQ90" s="171">
        <v>100</v>
      </c>
      <c r="AR90" s="156" t="s">
        <v>1228</v>
      </c>
      <c r="AS90" s="157">
        <v>100</v>
      </c>
      <c r="AT90" s="172">
        <v>498000</v>
      </c>
      <c r="AU90" s="159">
        <v>79.9999989632975</v>
      </c>
      <c r="AV90" s="164"/>
      <c r="AW90" s="60"/>
      <c r="AX90" s="60"/>
      <c r="AY90" s="60"/>
      <c r="AZ90" s="60">
        <v>249000</v>
      </c>
      <c r="BA90" s="60">
        <v>44377</v>
      </c>
      <c r="BB90" s="60"/>
      <c r="BC90" s="60"/>
      <c r="BD90" s="60"/>
      <c r="BE90" s="60"/>
      <c r="BF90" s="60">
        <v>0</v>
      </c>
      <c r="BG90" s="60">
        <v>0</v>
      </c>
      <c r="BH90" s="60">
        <v>49800</v>
      </c>
      <c r="BI90" s="60">
        <v>39839.999483722153</v>
      </c>
      <c r="BJ90" s="60">
        <v>49800</v>
      </c>
      <c r="BK90" s="60">
        <v>199200</v>
      </c>
      <c r="BL90" s="60">
        <v>159359.99793488861</v>
      </c>
      <c r="BM90" s="60">
        <v>149400</v>
      </c>
      <c r="BN90" s="60">
        <v>249000</v>
      </c>
      <c r="BO90" s="164">
        <v>199199.99741861079</v>
      </c>
      <c r="BP90" s="161">
        <v>49800</v>
      </c>
      <c r="BQ90" s="168"/>
      <c r="BR90" s="164"/>
      <c r="BS90" s="164"/>
    </row>
    <row r="91" spans="1:71" s="49" customFormat="1" ht="76.5" outlineLevel="2" x14ac:dyDescent="0.25">
      <c r="A91" s="62">
        <v>87</v>
      </c>
      <c r="B91" s="62">
        <v>5</v>
      </c>
      <c r="C91" s="63" t="s">
        <v>222</v>
      </c>
      <c r="D91" s="62" t="s">
        <v>265</v>
      </c>
      <c r="E91" s="62">
        <v>5068876</v>
      </c>
      <c r="F91" s="62" t="s">
        <v>325</v>
      </c>
      <c r="G91" s="64">
        <v>2</v>
      </c>
      <c r="H91" s="62" t="s">
        <v>1222</v>
      </c>
      <c r="I91" s="62" t="s">
        <v>1222</v>
      </c>
      <c r="J91" s="57">
        <v>20</v>
      </c>
      <c r="K91" s="150">
        <v>1499620</v>
      </c>
      <c r="L91" s="65"/>
      <c r="M91" s="65"/>
      <c r="N91" s="65"/>
      <c r="O91" s="59" t="s">
        <v>58</v>
      </c>
      <c r="P91" s="151">
        <f t="shared" si="5"/>
        <v>1499620</v>
      </c>
      <c r="Q91" s="60"/>
      <c r="R91" s="60"/>
      <c r="S91" s="60"/>
      <c r="T91" s="60"/>
      <c r="U91" s="60"/>
      <c r="V91" s="60">
        <v>1499620</v>
      </c>
      <c r="W91" s="60"/>
      <c r="X91" s="60"/>
      <c r="Y91" s="60"/>
      <c r="Z91" s="39"/>
      <c r="AA91" s="173"/>
      <c r="AB91" s="174" t="s">
        <v>222</v>
      </c>
      <c r="AC91" s="68" t="s">
        <v>323</v>
      </c>
      <c r="AD91" s="154">
        <v>1</v>
      </c>
      <c r="AE91" s="166">
        <v>5068876</v>
      </c>
      <c r="AF91" s="62" t="s">
        <v>325</v>
      </c>
      <c r="AG91" s="167">
        <v>2</v>
      </c>
      <c r="AH91" s="167">
        <v>2</v>
      </c>
      <c r="AI91" s="168"/>
      <c r="AJ91" s="155" t="s">
        <v>1223</v>
      </c>
      <c r="AK91" s="169" t="s">
        <v>1224</v>
      </c>
      <c r="AL91" s="153" t="s">
        <v>1222</v>
      </c>
      <c r="AM91" s="154" t="s">
        <v>1222</v>
      </c>
      <c r="AN91" s="167" t="s">
        <v>1225</v>
      </c>
      <c r="AO91" s="170" t="s">
        <v>1226</v>
      </c>
      <c r="AP91" s="153" t="s">
        <v>1227</v>
      </c>
      <c r="AQ91" s="171">
        <v>100</v>
      </c>
      <c r="AR91" s="156" t="s">
        <v>1228</v>
      </c>
      <c r="AS91" s="157">
        <v>100</v>
      </c>
      <c r="AT91" s="172">
        <v>1499620</v>
      </c>
      <c r="AU91" s="159">
        <v>79.9999989632975</v>
      </c>
      <c r="AV91" s="164"/>
      <c r="AW91" s="60"/>
      <c r="AX91" s="60"/>
      <c r="AY91" s="60"/>
      <c r="AZ91" s="60">
        <v>1424639</v>
      </c>
      <c r="BA91" s="60">
        <v>44377</v>
      </c>
      <c r="BB91" s="60"/>
      <c r="BC91" s="60"/>
      <c r="BD91" s="60"/>
      <c r="BE91" s="60"/>
      <c r="BF91" s="60">
        <v>0</v>
      </c>
      <c r="BG91" s="60">
        <v>0</v>
      </c>
      <c r="BH91" s="60">
        <v>284927.8</v>
      </c>
      <c r="BI91" s="60">
        <v>227942.23704614639</v>
      </c>
      <c r="BJ91" s="60">
        <v>284927.8</v>
      </c>
      <c r="BK91" s="60">
        <v>1139711.2</v>
      </c>
      <c r="BL91" s="60">
        <v>911768.94818458555</v>
      </c>
      <c r="BM91" s="60">
        <v>854783.39999999991</v>
      </c>
      <c r="BN91" s="60">
        <v>1424639</v>
      </c>
      <c r="BO91" s="164">
        <v>1139711.185230732</v>
      </c>
      <c r="BP91" s="161">
        <v>284927.80000000005</v>
      </c>
      <c r="BQ91" s="168"/>
      <c r="BR91" s="164"/>
      <c r="BS91" s="164"/>
    </row>
    <row r="92" spans="1:71" s="49" customFormat="1" ht="51" outlineLevel="2" x14ac:dyDescent="0.25">
      <c r="A92" s="62">
        <v>88</v>
      </c>
      <c r="B92" s="62">
        <v>5</v>
      </c>
      <c r="C92" s="63" t="s">
        <v>222</v>
      </c>
      <c r="D92" s="62" t="s">
        <v>228</v>
      </c>
      <c r="E92" s="62">
        <v>5068877</v>
      </c>
      <c r="F92" s="62" t="s">
        <v>326</v>
      </c>
      <c r="G92" s="64">
        <v>2</v>
      </c>
      <c r="H92" s="62" t="s">
        <v>1222</v>
      </c>
      <c r="I92" s="62" t="s">
        <v>1222</v>
      </c>
      <c r="J92" s="57">
        <v>20</v>
      </c>
      <c r="K92" s="150">
        <v>1482500</v>
      </c>
      <c r="L92" s="65"/>
      <c r="M92" s="65"/>
      <c r="N92" s="65"/>
      <c r="O92" s="59" t="s">
        <v>58</v>
      </c>
      <c r="P92" s="151">
        <f t="shared" si="5"/>
        <v>1482500</v>
      </c>
      <c r="Q92" s="60"/>
      <c r="R92" s="60"/>
      <c r="S92" s="60"/>
      <c r="T92" s="60"/>
      <c r="U92" s="60"/>
      <c r="V92" s="60">
        <v>1482500</v>
      </c>
      <c r="W92" s="60"/>
      <c r="X92" s="60"/>
      <c r="Y92" s="60"/>
      <c r="Z92" s="39"/>
      <c r="AA92" s="173"/>
      <c r="AB92" s="174" t="s">
        <v>222</v>
      </c>
      <c r="AC92" s="68" t="s">
        <v>265</v>
      </c>
      <c r="AD92" s="154">
        <v>1</v>
      </c>
      <c r="AE92" s="166">
        <v>5068877</v>
      </c>
      <c r="AF92" s="62" t="s">
        <v>326</v>
      </c>
      <c r="AG92" s="167">
        <v>2</v>
      </c>
      <c r="AH92" s="167">
        <v>2</v>
      </c>
      <c r="AI92" s="168"/>
      <c r="AJ92" s="155" t="s">
        <v>1223</v>
      </c>
      <c r="AK92" s="169" t="s">
        <v>1224</v>
      </c>
      <c r="AL92" s="153" t="s">
        <v>1222</v>
      </c>
      <c r="AM92" s="154" t="s">
        <v>1222</v>
      </c>
      <c r="AN92" s="167" t="s">
        <v>1225</v>
      </c>
      <c r="AO92" s="170" t="s">
        <v>1226</v>
      </c>
      <c r="AP92" s="153" t="s">
        <v>1227</v>
      </c>
      <c r="AQ92" s="171">
        <v>100</v>
      </c>
      <c r="AR92" s="156" t="s">
        <v>1228</v>
      </c>
      <c r="AS92" s="157">
        <v>100</v>
      </c>
      <c r="AT92" s="172">
        <v>1482500</v>
      </c>
      <c r="AU92" s="159">
        <v>79.9999989632975</v>
      </c>
      <c r="AV92" s="164"/>
      <c r="AW92" s="60"/>
      <c r="AX92" s="60"/>
      <c r="AY92" s="60"/>
      <c r="AZ92" s="60">
        <v>1408375</v>
      </c>
      <c r="BA92" s="60">
        <v>44377</v>
      </c>
      <c r="BB92" s="60"/>
      <c r="BC92" s="60"/>
      <c r="BD92" s="60"/>
      <c r="BE92" s="60"/>
      <c r="BF92" s="60">
        <v>0</v>
      </c>
      <c r="BG92" s="60">
        <v>0</v>
      </c>
      <c r="BH92" s="60">
        <v>281675</v>
      </c>
      <c r="BI92" s="60">
        <v>225339.99707986825</v>
      </c>
      <c r="BJ92" s="60">
        <v>281675</v>
      </c>
      <c r="BK92" s="60">
        <v>1126700</v>
      </c>
      <c r="BL92" s="60">
        <v>901359.98831947299</v>
      </c>
      <c r="BM92" s="60">
        <v>845025</v>
      </c>
      <c r="BN92" s="60">
        <v>1408375</v>
      </c>
      <c r="BO92" s="164">
        <v>1126699.9853993412</v>
      </c>
      <c r="BP92" s="161">
        <v>281675</v>
      </c>
      <c r="BQ92" s="168"/>
      <c r="BR92" s="164"/>
      <c r="BS92" s="164"/>
    </row>
    <row r="93" spans="1:71" s="49" customFormat="1" ht="51" outlineLevel="2" x14ac:dyDescent="0.25">
      <c r="A93" s="62">
        <v>89</v>
      </c>
      <c r="B93" s="62">
        <v>5</v>
      </c>
      <c r="C93" s="63" t="s">
        <v>222</v>
      </c>
      <c r="D93" s="62" t="s">
        <v>267</v>
      </c>
      <c r="E93" s="62">
        <v>5068879</v>
      </c>
      <c r="F93" s="62" t="s">
        <v>327</v>
      </c>
      <c r="G93" s="64">
        <v>2</v>
      </c>
      <c r="H93" s="62" t="s">
        <v>1222</v>
      </c>
      <c r="I93" s="62" t="s">
        <v>1222</v>
      </c>
      <c r="J93" s="57">
        <v>20</v>
      </c>
      <c r="K93" s="150">
        <v>2862840</v>
      </c>
      <c r="L93" s="65"/>
      <c r="M93" s="65"/>
      <c r="N93" s="65"/>
      <c r="O93" s="59" t="s">
        <v>58</v>
      </c>
      <c r="P93" s="151">
        <f t="shared" si="5"/>
        <v>2862840</v>
      </c>
      <c r="Q93" s="60"/>
      <c r="R93" s="60"/>
      <c r="S93" s="60"/>
      <c r="T93" s="60"/>
      <c r="U93" s="60">
        <v>2800000</v>
      </c>
      <c r="V93" s="60"/>
      <c r="W93" s="60"/>
      <c r="X93" s="60"/>
      <c r="Y93" s="60">
        <v>62840</v>
      </c>
      <c r="Z93" s="39"/>
      <c r="AA93" s="173"/>
      <c r="AB93" s="174" t="s">
        <v>222</v>
      </c>
      <c r="AC93" s="68" t="s">
        <v>228</v>
      </c>
      <c r="AD93" s="154">
        <v>1</v>
      </c>
      <c r="AE93" s="166">
        <v>5068879</v>
      </c>
      <c r="AF93" s="62" t="s">
        <v>327</v>
      </c>
      <c r="AG93" s="167">
        <v>2</v>
      </c>
      <c r="AH93" s="167">
        <v>2</v>
      </c>
      <c r="AI93" s="168"/>
      <c r="AJ93" s="155" t="s">
        <v>1223</v>
      </c>
      <c r="AK93" s="169" t="s">
        <v>1224</v>
      </c>
      <c r="AL93" s="153" t="s">
        <v>1222</v>
      </c>
      <c r="AM93" s="154" t="s">
        <v>1222</v>
      </c>
      <c r="AN93" s="167" t="s">
        <v>1225</v>
      </c>
      <c r="AO93" s="170" t="s">
        <v>1226</v>
      </c>
      <c r="AP93" s="153" t="s">
        <v>1227</v>
      </c>
      <c r="AQ93" s="171">
        <v>100</v>
      </c>
      <c r="AR93" s="156" t="s">
        <v>1228</v>
      </c>
      <c r="AS93" s="157">
        <v>100</v>
      </c>
      <c r="AT93" s="172">
        <v>2862840</v>
      </c>
      <c r="AU93" s="159">
        <v>79.9999989632975</v>
      </c>
      <c r="AV93" s="164"/>
      <c r="AW93" s="60"/>
      <c r="AX93" s="60"/>
      <c r="AY93" s="60"/>
      <c r="AZ93" s="60">
        <v>1431420</v>
      </c>
      <c r="BA93" s="60">
        <v>44377</v>
      </c>
      <c r="BB93" s="60"/>
      <c r="BC93" s="60"/>
      <c r="BD93" s="60"/>
      <c r="BE93" s="60"/>
      <c r="BF93" s="60">
        <v>0</v>
      </c>
      <c r="BG93" s="60">
        <v>0</v>
      </c>
      <c r="BH93" s="60">
        <v>286284</v>
      </c>
      <c r="BI93" s="60">
        <v>229027.19703208661</v>
      </c>
      <c r="BJ93" s="60">
        <v>286284</v>
      </c>
      <c r="BK93" s="60">
        <v>1145136</v>
      </c>
      <c r="BL93" s="60">
        <v>916108.78812834644</v>
      </c>
      <c r="BM93" s="60">
        <v>858852</v>
      </c>
      <c r="BN93" s="60">
        <v>1431420</v>
      </c>
      <c r="BO93" s="164">
        <v>1145135.9851604332</v>
      </c>
      <c r="BP93" s="161">
        <v>286284</v>
      </c>
      <c r="BQ93" s="168"/>
      <c r="BR93" s="164"/>
      <c r="BS93" s="164"/>
    </row>
    <row r="94" spans="1:71" s="49" customFormat="1" ht="51" outlineLevel="2" x14ac:dyDescent="0.25">
      <c r="A94" s="62">
        <v>90</v>
      </c>
      <c r="B94" s="62">
        <v>5</v>
      </c>
      <c r="C94" s="63" t="s">
        <v>222</v>
      </c>
      <c r="D94" s="62" t="s">
        <v>263</v>
      </c>
      <c r="E94" s="62">
        <v>5068883</v>
      </c>
      <c r="F94" s="62" t="s">
        <v>328</v>
      </c>
      <c r="G94" s="64">
        <v>2</v>
      </c>
      <c r="H94" s="62" t="s">
        <v>1222</v>
      </c>
      <c r="I94" s="62" t="s">
        <v>1222</v>
      </c>
      <c r="J94" s="57">
        <v>20</v>
      </c>
      <c r="K94" s="150">
        <v>2140000</v>
      </c>
      <c r="L94" s="65"/>
      <c r="M94" s="65"/>
      <c r="N94" s="65"/>
      <c r="O94" s="59" t="s">
        <v>58</v>
      </c>
      <c r="P94" s="151">
        <f t="shared" si="5"/>
        <v>2460000</v>
      </c>
      <c r="Q94" s="60"/>
      <c r="R94" s="60"/>
      <c r="S94" s="60"/>
      <c r="T94" s="60"/>
      <c r="U94" s="60">
        <f>2536800-76800</f>
        <v>2460000</v>
      </c>
      <c r="V94" s="60"/>
      <c r="W94" s="60"/>
      <c r="X94" s="60"/>
      <c r="Y94" s="60"/>
      <c r="Z94" s="39"/>
      <c r="AA94" s="173"/>
      <c r="AB94" s="174" t="s">
        <v>222</v>
      </c>
      <c r="AC94" s="68" t="s">
        <v>267</v>
      </c>
      <c r="AD94" s="154">
        <v>1</v>
      </c>
      <c r="AE94" s="166">
        <v>5068883</v>
      </c>
      <c r="AF94" s="62" t="s">
        <v>328</v>
      </c>
      <c r="AG94" s="167">
        <v>2</v>
      </c>
      <c r="AH94" s="167">
        <v>2</v>
      </c>
      <c r="AI94" s="168"/>
      <c r="AJ94" s="155" t="s">
        <v>1223</v>
      </c>
      <c r="AK94" s="169" t="s">
        <v>1224</v>
      </c>
      <c r="AL94" s="153" t="s">
        <v>1222</v>
      </c>
      <c r="AM94" s="154" t="s">
        <v>1222</v>
      </c>
      <c r="AN94" s="167" t="s">
        <v>1225</v>
      </c>
      <c r="AO94" s="170" t="s">
        <v>1226</v>
      </c>
      <c r="AP94" s="153" t="s">
        <v>1227</v>
      </c>
      <c r="AQ94" s="171">
        <v>100</v>
      </c>
      <c r="AR94" s="156" t="s">
        <v>1228</v>
      </c>
      <c r="AS94" s="157">
        <v>100</v>
      </c>
      <c r="AT94" s="172">
        <v>2140000</v>
      </c>
      <c r="AU94" s="159">
        <v>79.9999989632975</v>
      </c>
      <c r="AV94" s="164"/>
      <c r="AW94" s="60"/>
      <c r="AX94" s="60"/>
      <c r="AY94" s="60"/>
      <c r="AZ94" s="60">
        <v>1070000</v>
      </c>
      <c r="BA94" s="60">
        <v>44377</v>
      </c>
      <c r="BB94" s="60"/>
      <c r="BC94" s="60"/>
      <c r="BD94" s="60"/>
      <c r="BE94" s="60"/>
      <c r="BF94" s="60">
        <v>0</v>
      </c>
      <c r="BG94" s="60">
        <v>0</v>
      </c>
      <c r="BH94" s="60">
        <v>214000</v>
      </c>
      <c r="BI94" s="60">
        <v>171199.99778145665</v>
      </c>
      <c r="BJ94" s="60">
        <v>214000</v>
      </c>
      <c r="BK94" s="60">
        <v>856000</v>
      </c>
      <c r="BL94" s="60">
        <v>684799.99112582661</v>
      </c>
      <c r="BM94" s="60">
        <v>642000</v>
      </c>
      <c r="BN94" s="60">
        <v>1070000</v>
      </c>
      <c r="BO94" s="164">
        <v>855999.98890728329</v>
      </c>
      <c r="BP94" s="161">
        <v>214000</v>
      </c>
      <c r="BQ94" s="168"/>
      <c r="BR94" s="164"/>
      <c r="BS94" s="164"/>
    </row>
    <row r="95" spans="1:71" s="49" customFormat="1" ht="51" outlineLevel="2" x14ac:dyDescent="0.25">
      <c r="A95" s="62">
        <v>91</v>
      </c>
      <c r="B95" s="62">
        <v>5</v>
      </c>
      <c r="C95" s="63" t="s">
        <v>222</v>
      </c>
      <c r="D95" s="62" t="s">
        <v>226</v>
      </c>
      <c r="E95" s="62">
        <v>5068911</v>
      </c>
      <c r="F95" s="62" t="s">
        <v>329</v>
      </c>
      <c r="G95" s="64">
        <v>2</v>
      </c>
      <c r="H95" s="62" t="s">
        <v>1222</v>
      </c>
      <c r="I95" s="62" t="s">
        <v>1222</v>
      </c>
      <c r="J95" s="57">
        <v>20</v>
      </c>
      <c r="K95" s="150">
        <v>673426.46</v>
      </c>
      <c r="L95" s="65"/>
      <c r="M95" s="65"/>
      <c r="N95" s="65"/>
      <c r="O95" s="59" t="s">
        <v>58</v>
      </c>
      <c r="P95" s="151">
        <f t="shared" si="5"/>
        <v>754032.26</v>
      </c>
      <c r="Q95" s="60"/>
      <c r="R95" s="60"/>
      <c r="S95" s="60"/>
      <c r="T95" s="60"/>
      <c r="U95" s="60">
        <f>673426.46+80605.8</f>
        <v>754032.26</v>
      </c>
      <c r="V95" s="60"/>
      <c r="W95" s="60"/>
      <c r="X95" s="60"/>
      <c r="Y95" s="60"/>
      <c r="Z95" s="39"/>
      <c r="AA95" s="173"/>
      <c r="AB95" s="174" t="s">
        <v>222</v>
      </c>
      <c r="AC95" s="68" t="s">
        <v>263</v>
      </c>
      <c r="AD95" s="154">
        <v>1</v>
      </c>
      <c r="AE95" s="166">
        <v>5068911</v>
      </c>
      <c r="AF95" s="62" t="s">
        <v>329</v>
      </c>
      <c r="AG95" s="167">
        <v>2</v>
      </c>
      <c r="AH95" s="167">
        <v>2</v>
      </c>
      <c r="AI95" s="168"/>
      <c r="AJ95" s="155" t="s">
        <v>1223</v>
      </c>
      <c r="AK95" s="169" t="s">
        <v>1224</v>
      </c>
      <c r="AL95" s="153" t="s">
        <v>1222</v>
      </c>
      <c r="AM95" s="154" t="s">
        <v>1222</v>
      </c>
      <c r="AN95" s="167" t="s">
        <v>1225</v>
      </c>
      <c r="AO95" s="170" t="s">
        <v>1226</v>
      </c>
      <c r="AP95" s="153" t="s">
        <v>1227</v>
      </c>
      <c r="AQ95" s="171">
        <v>100</v>
      </c>
      <c r="AR95" s="156" t="s">
        <v>1228</v>
      </c>
      <c r="AS95" s="157">
        <v>100</v>
      </c>
      <c r="AT95" s="172">
        <v>673426.46</v>
      </c>
      <c r="AU95" s="159">
        <v>79.9999989632975</v>
      </c>
      <c r="AV95" s="164"/>
      <c r="AW95" s="60"/>
      <c r="AX95" s="60"/>
      <c r="AY95" s="60"/>
      <c r="AZ95" s="60">
        <v>336713.23</v>
      </c>
      <c r="BA95" s="60">
        <v>44377</v>
      </c>
      <c r="BB95" s="60"/>
      <c r="BC95" s="60"/>
      <c r="BD95" s="60"/>
      <c r="BE95" s="60"/>
      <c r="BF95" s="60">
        <v>0</v>
      </c>
      <c r="BG95" s="60">
        <v>0</v>
      </c>
      <c r="BH95" s="60">
        <v>67342.645999999993</v>
      </c>
      <c r="BI95" s="60">
        <v>53874.1161018571</v>
      </c>
      <c r="BJ95" s="60">
        <v>67342.645999999993</v>
      </c>
      <c r="BK95" s="60">
        <v>269370.58399999997</v>
      </c>
      <c r="BL95" s="60">
        <v>215496.4644074284</v>
      </c>
      <c r="BM95" s="60">
        <v>202027.93799999997</v>
      </c>
      <c r="BN95" s="60">
        <v>336713.23</v>
      </c>
      <c r="BO95" s="164">
        <v>269370.5805092855</v>
      </c>
      <c r="BP95" s="161">
        <v>67342.646000000008</v>
      </c>
      <c r="BQ95" s="168"/>
      <c r="BR95" s="164"/>
      <c r="BS95" s="164"/>
    </row>
    <row r="96" spans="1:71" s="49" customFormat="1" ht="51" outlineLevel="2" x14ac:dyDescent="0.25">
      <c r="A96" s="62">
        <v>92</v>
      </c>
      <c r="B96" s="62">
        <v>5</v>
      </c>
      <c r="C96" s="63" t="s">
        <v>222</v>
      </c>
      <c r="D96" s="62" t="s">
        <v>330</v>
      </c>
      <c r="E96" s="62">
        <v>5068953</v>
      </c>
      <c r="F96" s="62" t="s">
        <v>331</v>
      </c>
      <c r="G96" s="64">
        <v>2</v>
      </c>
      <c r="H96" s="62" t="s">
        <v>1222</v>
      </c>
      <c r="I96" s="62" t="s">
        <v>1222</v>
      </c>
      <c r="J96" s="57">
        <v>20</v>
      </c>
      <c r="K96" s="150">
        <v>1498211</v>
      </c>
      <c r="L96" s="65"/>
      <c r="M96" s="65"/>
      <c r="N96" s="65"/>
      <c r="O96" s="59" t="s">
        <v>58</v>
      </c>
      <c r="P96" s="151">
        <f t="shared" si="5"/>
        <v>1498211</v>
      </c>
      <c r="Q96" s="60"/>
      <c r="R96" s="60"/>
      <c r="S96" s="60"/>
      <c r="T96" s="60"/>
      <c r="U96" s="60"/>
      <c r="V96" s="60">
        <v>1498211</v>
      </c>
      <c r="W96" s="60"/>
      <c r="X96" s="60"/>
      <c r="Y96" s="60"/>
      <c r="Z96" s="39"/>
      <c r="AA96" s="173"/>
      <c r="AB96" s="174" t="s">
        <v>222</v>
      </c>
      <c r="AC96" s="68" t="s">
        <v>226</v>
      </c>
      <c r="AD96" s="154">
        <v>1</v>
      </c>
      <c r="AE96" s="166">
        <v>5068953</v>
      </c>
      <c r="AF96" s="62" t="s">
        <v>331</v>
      </c>
      <c r="AG96" s="167">
        <v>2</v>
      </c>
      <c r="AH96" s="167">
        <v>2</v>
      </c>
      <c r="AI96" s="168"/>
      <c r="AJ96" s="155" t="s">
        <v>1223</v>
      </c>
      <c r="AK96" s="169" t="s">
        <v>1224</v>
      </c>
      <c r="AL96" s="153" t="s">
        <v>1222</v>
      </c>
      <c r="AM96" s="154" t="s">
        <v>1222</v>
      </c>
      <c r="AN96" s="167" t="s">
        <v>1225</v>
      </c>
      <c r="AO96" s="170" t="s">
        <v>1226</v>
      </c>
      <c r="AP96" s="153" t="s">
        <v>1227</v>
      </c>
      <c r="AQ96" s="171">
        <v>100</v>
      </c>
      <c r="AR96" s="156" t="s">
        <v>1228</v>
      </c>
      <c r="AS96" s="157">
        <v>100</v>
      </c>
      <c r="AT96" s="172">
        <v>1498211</v>
      </c>
      <c r="AU96" s="159">
        <v>79.9999989632975</v>
      </c>
      <c r="AV96" s="164"/>
      <c r="AW96" s="60"/>
      <c r="AX96" s="60"/>
      <c r="AY96" s="60"/>
      <c r="AZ96" s="60">
        <v>749105.5</v>
      </c>
      <c r="BA96" s="60">
        <v>44377</v>
      </c>
      <c r="BB96" s="60"/>
      <c r="BC96" s="60"/>
      <c r="BD96" s="60"/>
      <c r="BE96" s="60"/>
      <c r="BF96" s="60">
        <v>0</v>
      </c>
      <c r="BG96" s="60">
        <v>0</v>
      </c>
      <c r="BH96" s="60">
        <v>149821.1</v>
      </c>
      <c r="BI96" s="60">
        <v>119856.87844680093</v>
      </c>
      <c r="BJ96" s="60">
        <v>149821.1</v>
      </c>
      <c r="BK96" s="60">
        <v>599284.4</v>
      </c>
      <c r="BL96" s="60">
        <v>479427.5137872037</v>
      </c>
      <c r="BM96" s="60">
        <v>449463.30000000005</v>
      </c>
      <c r="BN96" s="60">
        <v>749105.5</v>
      </c>
      <c r="BO96" s="164">
        <v>599284.39223400457</v>
      </c>
      <c r="BP96" s="161">
        <v>149821.09999999998</v>
      </c>
      <c r="BQ96" s="168"/>
      <c r="BR96" s="164"/>
      <c r="BS96" s="164"/>
    </row>
    <row r="97" spans="1:71" s="49" customFormat="1" ht="51" outlineLevel="2" x14ac:dyDescent="0.25">
      <c r="A97" s="62">
        <v>93</v>
      </c>
      <c r="B97" s="62">
        <v>5</v>
      </c>
      <c r="C97" s="63" t="s">
        <v>222</v>
      </c>
      <c r="D97" s="62" t="s">
        <v>187</v>
      </c>
      <c r="E97" s="62">
        <v>5068974</v>
      </c>
      <c r="F97" s="62" t="s">
        <v>332</v>
      </c>
      <c r="G97" s="64">
        <v>2</v>
      </c>
      <c r="H97" s="62" t="s">
        <v>1222</v>
      </c>
      <c r="I97" s="62" t="s">
        <v>1222</v>
      </c>
      <c r="J97" s="57">
        <v>20</v>
      </c>
      <c r="K97" s="150">
        <v>255700</v>
      </c>
      <c r="L97" s="65"/>
      <c r="M97" s="65"/>
      <c r="N97" s="65"/>
      <c r="O97" s="59" t="s">
        <v>58</v>
      </c>
      <c r="P97" s="151">
        <f t="shared" si="5"/>
        <v>255700</v>
      </c>
      <c r="Q97" s="60"/>
      <c r="R97" s="60">
        <v>255700</v>
      </c>
      <c r="S97" s="60"/>
      <c r="T97" s="60"/>
      <c r="U97" s="60"/>
      <c r="V97" s="60"/>
      <c r="W97" s="60"/>
      <c r="X97" s="60"/>
      <c r="Y97" s="60"/>
      <c r="Z97" s="39"/>
      <c r="AA97" s="173"/>
      <c r="AB97" s="174" t="s">
        <v>222</v>
      </c>
      <c r="AC97" s="68" t="s">
        <v>330</v>
      </c>
      <c r="AD97" s="154">
        <v>1</v>
      </c>
      <c r="AE97" s="166">
        <v>5068974</v>
      </c>
      <c r="AF97" s="62" t="s">
        <v>332</v>
      </c>
      <c r="AG97" s="167">
        <v>2</v>
      </c>
      <c r="AH97" s="167">
        <v>2</v>
      </c>
      <c r="AI97" s="168"/>
      <c r="AJ97" s="155" t="s">
        <v>1223</v>
      </c>
      <c r="AK97" s="169" t="s">
        <v>1224</v>
      </c>
      <c r="AL97" s="153" t="s">
        <v>1222</v>
      </c>
      <c r="AM97" s="154" t="s">
        <v>1222</v>
      </c>
      <c r="AN97" s="167" t="s">
        <v>1225</v>
      </c>
      <c r="AO97" s="170" t="s">
        <v>1226</v>
      </c>
      <c r="AP97" s="153" t="s">
        <v>1227</v>
      </c>
      <c r="AQ97" s="171">
        <v>100</v>
      </c>
      <c r="AR97" s="156" t="s">
        <v>1228</v>
      </c>
      <c r="AS97" s="157">
        <v>100</v>
      </c>
      <c r="AT97" s="172">
        <v>255700</v>
      </c>
      <c r="AU97" s="159">
        <v>79.9999989632975</v>
      </c>
      <c r="AV97" s="164"/>
      <c r="AW97" s="60"/>
      <c r="AX97" s="60"/>
      <c r="AY97" s="60"/>
      <c r="AZ97" s="60">
        <v>127850</v>
      </c>
      <c r="BA97" s="60">
        <v>44377</v>
      </c>
      <c r="BB97" s="60"/>
      <c r="BC97" s="60"/>
      <c r="BD97" s="60"/>
      <c r="BE97" s="60"/>
      <c r="BF97" s="60">
        <v>0</v>
      </c>
      <c r="BG97" s="60">
        <v>0</v>
      </c>
      <c r="BH97" s="60">
        <v>25570</v>
      </c>
      <c r="BI97" s="60">
        <v>20455.999734915171</v>
      </c>
      <c r="BJ97" s="60">
        <v>25570</v>
      </c>
      <c r="BK97" s="60">
        <v>102280</v>
      </c>
      <c r="BL97" s="60">
        <v>81823.998939660683</v>
      </c>
      <c r="BM97" s="60">
        <v>76710</v>
      </c>
      <c r="BN97" s="60">
        <v>127850</v>
      </c>
      <c r="BO97" s="164">
        <v>102279.99867457585</v>
      </c>
      <c r="BP97" s="161">
        <v>25570</v>
      </c>
      <c r="BQ97" s="168"/>
      <c r="BR97" s="164"/>
      <c r="BS97" s="164"/>
    </row>
    <row r="98" spans="1:71" s="49" customFormat="1" ht="51" outlineLevel="2" x14ac:dyDescent="0.25">
      <c r="A98" s="62">
        <v>94</v>
      </c>
      <c r="B98" s="62">
        <v>5</v>
      </c>
      <c r="C98" s="63" t="s">
        <v>222</v>
      </c>
      <c r="D98" s="62" t="s">
        <v>236</v>
      </c>
      <c r="E98" s="62">
        <v>5068986</v>
      </c>
      <c r="F98" s="62" t="s">
        <v>333</v>
      </c>
      <c r="G98" s="64">
        <v>2</v>
      </c>
      <c r="H98" s="62" t="s">
        <v>1222</v>
      </c>
      <c r="I98" s="62" t="s">
        <v>1222</v>
      </c>
      <c r="J98" s="57">
        <v>20</v>
      </c>
      <c r="K98" s="150">
        <v>2320000</v>
      </c>
      <c r="L98" s="65"/>
      <c r="M98" s="65"/>
      <c r="N98" s="65"/>
      <c r="O98" s="59" t="s">
        <v>58</v>
      </c>
      <c r="P98" s="151">
        <f t="shared" si="5"/>
        <v>2320000</v>
      </c>
      <c r="Q98" s="60"/>
      <c r="R98" s="60"/>
      <c r="S98" s="60">
        <v>2320000</v>
      </c>
      <c r="T98" s="60"/>
      <c r="U98" s="60"/>
      <c r="V98" s="60"/>
      <c r="W98" s="60"/>
      <c r="X98" s="60"/>
      <c r="Y98" s="60"/>
      <c r="Z98" s="39"/>
      <c r="AA98" s="173"/>
      <c r="AB98" s="174" t="s">
        <v>222</v>
      </c>
      <c r="AC98" s="68" t="s">
        <v>187</v>
      </c>
      <c r="AD98" s="154">
        <v>1</v>
      </c>
      <c r="AE98" s="166">
        <v>5068986</v>
      </c>
      <c r="AF98" s="62" t="s">
        <v>333</v>
      </c>
      <c r="AG98" s="167">
        <v>2</v>
      </c>
      <c r="AH98" s="167">
        <v>2</v>
      </c>
      <c r="AI98" s="168"/>
      <c r="AJ98" s="155" t="s">
        <v>1223</v>
      </c>
      <c r="AK98" s="169" t="s">
        <v>1224</v>
      </c>
      <c r="AL98" s="153" t="s">
        <v>1222</v>
      </c>
      <c r="AM98" s="154" t="s">
        <v>1222</v>
      </c>
      <c r="AN98" s="167" t="s">
        <v>1225</v>
      </c>
      <c r="AO98" s="170" t="s">
        <v>1226</v>
      </c>
      <c r="AP98" s="153" t="s">
        <v>1227</v>
      </c>
      <c r="AQ98" s="171">
        <v>100</v>
      </c>
      <c r="AR98" s="156" t="s">
        <v>1228</v>
      </c>
      <c r="AS98" s="157">
        <v>100</v>
      </c>
      <c r="AT98" s="172">
        <v>2320000</v>
      </c>
      <c r="AU98" s="159">
        <v>79.9999989632975</v>
      </c>
      <c r="AV98" s="164"/>
      <c r="AW98" s="60"/>
      <c r="AX98" s="60"/>
      <c r="AY98" s="60"/>
      <c r="AZ98" s="60">
        <v>1160000</v>
      </c>
      <c r="BA98" s="60">
        <v>44377</v>
      </c>
      <c r="BB98" s="60"/>
      <c r="BC98" s="60"/>
      <c r="BD98" s="60"/>
      <c r="BE98" s="60"/>
      <c r="BF98" s="60">
        <v>0</v>
      </c>
      <c r="BG98" s="60">
        <v>0</v>
      </c>
      <c r="BH98" s="60">
        <v>232000</v>
      </c>
      <c r="BI98" s="60">
        <v>185599.9975948502</v>
      </c>
      <c r="BJ98" s="60">
        <v>232000</v>
      </c>
      <c r="BK98" s="60">
        <v>928000</v>
      </c>
      <c r="BL98" s="60">
        <v>742399.99037940078</v>
      </c>
      <c r="BM98" s="60">
        <v>696000</v>
      </c>
      <c r="BN98" s="60">
        <v>1160000</v>
      </c>
      <c r="BO98" s="164">
        <v>927999.98797425104</v>
      </c>
      <c r="BP98" s="161">
        <v>232000</v>
      </c>
      <c r="BQ98" s="168"/>
      <c r="BR98" s="164"/>
      <c r="BS98" s="164"/>
    </row>
    <row r="99" spans="1:71" s="49" customFormat="1" ht="51" outlineLevel="2" x14ac:dyDescent="0.25">
      <c r="A99" s="62">
        <v>95</v>
      </c>
      <c r="B99" s="62">
        <v>5</v>
      </c>
      <c r="C99" s="63" t="s">
        <v>222</v>
      </c>
      <c r="D99" s="62" t="s">
        <v>259</v>
      </c>
      <c r="E99" s="62">
        <v>5069024</v>
      </c>
      <c r="F99" s="62" t="s">
        <v>334</v>
      </c>
      <c r="G99" s="64">
        <v>2</v>
      </c>
      <c r="H99" s="62" t="s">
        <v>1222</v>
      </c>
      <c r="I99" s="62" t="s">
        <v>1222</v>
      </c>
      <c r="J99" s="57">
        <v>20</v>
      </c>
      <c r="K99" s="150">
        <v>1588734.19</v>
      </c>
      <c r="L99" s="65"/>
      <c r="M99" s="65"/>
      <c r="N99" s="65"/>
      <c r="O99" s="59" t="s">
        <v>58</v>
      </c>
      <c r="P99" s="151">
        <f t="shared" si="5"/>
        <v>1693548.39</v>
      </c>
      <c r="Q99" s="60"/>
      <c r="R99" s="60"/>
      <c r="S99" s="60"/>
      <c r="T99" s="60"/>
      <c r="U99" s="60">
        <v>1693548.39</v>
      </c>
      <c r="V99" s="60"/>
      <c r="W99" s="60"/>
      <c r="X99" s="60"/>
      <c r="Y99" s="60"/>
      <c r="Z99" s="39"/>
      <c r="AA99" s="173"/>
      <c r="AB99" s="174" t="s">
        <v>222</v>
      </c>
      <c r="AC99" s="68" t="s">
        <v>236</v>
      </c>
      <c r="AD99" s="154">
        <v>1</v>
      </c>
      <c r="AE99" s="166">
        <v>5069024</v>
      </c>
      <c r="AF99" s="62" t="s">
        <v>334</v>
      </c>
      <c r="AG99" s="167">
        <v>2</v>
      </c>
      <c r="AH99" s="167">
        <v>2</v>
      </c>
      <c r="AI99" s="168"/>
      <c r="AJ99" s="155" t="s">
        <v>1223</v>
      </c>
      <c r="AK99" s="169" t="s">
        <v>1224</v>
      </c>
      <c r="AL99" s="153" t="s">
        <v>1222</v>
      </c>
      <c r="AM99" s="154" t="s">
        <v>1222</v>
      </c>
      <c r="AN99" s="167" t="s">
        <v>1225</v>
      </c>
      <c r="AO99" s="170" t="s">
        <v>1226</v>
      </c>
      <c r="AP99" s="153" t="s">
        <v>1227</v>
      </c>
      <c r="AQ99" s="171">
        <v>100</v>
      </c>
      <c r="AR99" s="156" t="s">
        <v>1228</v>
      </c>
      <c r="AS99" s="157">
        <v>100</v>
      </c>
      <c r="AT99" s="172">
        <v>1588734.19</v>
      </c>
      <c r="AU99" s="159">
        <v>79.9999989632975</v>
      </c>
      <c r="AV99" s="164"/>
      <c r="AW99" s="60"/>
      <c r="AX99" s="60"/>
      <c r="AY99" s="60"/>
      <c r="AZ99" s="60">
        <v>794367.09499999997</v>
      </c>
      <c r="BA99" s="60">
        <v>44377</v>
      </c>
      <c r="BB99" s="60"/>
      <c r="BC99" s="60"/>
      <c r="BD99" s="60"/>
      <c r="BE99" s="60"/>
      <c r="BF99" s="60">
        <v>0</v>
      </c>
      <c r="BG99" s="60">
        <v>0</v>
      </c>
      <c r="BH99" s="60">
        <v>158873.41899999999</v>
      </c>
      <c r="BI99" s="60">
        <v>127098.73355295529</v>
      </c>
      <c r="BJ99" s="60">
        <v>158873.41899999999</v>
      </c>
      <c r="BK99" s="60">
        <v>635493.67599999998</v>
      </c>
      <c r="BL99" s="60">
        <v>508394.93421182118</v>
      </c>
      <c r="BM99" s="60">
        <v>476620.25699999998</v>
      </c>
      <c r="BN99" s="60">
        <v>794367.09499999997</v>
      </c>
      <c r="BO99" s="164">
        <v>635493.6677647765</v>
      </c>
      <c r="BP99" s="161">
        <v>158873.41899999999</v>
      </c>
      <c r="BQ99" s="168"/>
      <c r="BR99" s="164"/>
      <c r="BS99" s="164"/>
    </row>
    <row r="100" spans="1:71" s="49" customFormat="1" ht="51" outlineLevel="2" x14ac:dyDescent="0.25">
      <c r="A100" s="62">
        <v>96</v>
      </c>
      <c r="B100" s="62">
        <v>5</v>
      </c>
      <c r="C100" s="63" t="s">
        <v>222</v>
      </c>
      <c r="D100" s="62" t="s">
        <v>236</v>
      </c>
      <c r="E100" s="62">
        <v>5069041</v>
      </c>
      <c r="F100" s="62" t="s">
        <v>335</v>
      </c>
      <c r="G100" s="64">
        <v>2</v>
      </c>
      <c r="H100" s="62" t="s">
        <v>1222</v>
      </c>
      <c r="I100" s="62" t="s">
        <v>1222</v>
      </c>
      <c r="J100" s="57">
        <v>20</v>
      </c>
      <c r="K100" s="150">
        <v>1224735</v>
      </c>
      <c r="L100" s="65"/>
      <c r="M100" s="65"/>
      <c r="N100" s="65"/>
      <c r="O100" s="59" t="s">
        <v>58</v>
      </c>
      <c r="P100" s="151">
        <f t="shared" si="5"/>
        <v>1224735</v>
      </c>
      <c r="Q100" s="60"/>
      <c r="R100" s="60"/>
      <c r="S100" s="60"/>
      <c r="T100" s="60"/>
      <c r="U100" s="60"/>
      <c r="V100" s="60">
        <v>1224735</v>
      </c>
      <c r="W100" s="60"/>
      <c r="X100" s="60"/>
      <c r="Y100" s="60"/>
      <c r="Z100" s="39"/>
      <c r="AA100" s="173"/>
      <c r="AB100" s="174" t="s">
        <v>222</v>
      </c>
      <c r="AC100" s="68" t="s">
        <v>259</v>
      </c>
      <c r="AD100" s="154">
        <v>1</v>
      </c>
      <c r="AE100" s="166">
        <v>5069041</v>
      </c>
      <c r="AF100" s="62" t="s">
        <v>335</v>
      </c>
      <c r="AG100" s="167">
        <v>2</v>
      </c>
      <c r="AH100" s="167">
        <v>2</v>
      </c>
      <c r="AI100" s="168"/>
      <c r="AJ100" s="155" t="s">
        <v>1223</v>
      </c>
      <c r="AK100" s="169" t="s">
        <v>1224</v>
      </c>
      <c r="AL100" s="153" t="s">
        <v>1222</v>
      </c>
      <c r="AM100" s="154" t="s">
        <v>1222</v>
      </c>
      <c r="AN100" s="167" t="s">
        <v>1225</v>
      </c>
      <c r="AO100" s="170" t="s">
        <v>1226</v>
      </c>
      <c r="AP100" s="153" t="s">
        <v>1227</v>
      </c>
      <c r="AQ100" s="171">
        <v>100</v>
      </c>
      <c r="AR100" s="156" t="s">
        <v>1228</v>
      </c>
      <c r="AS100" s="157">
        <v>100</v>
      </c>
      <c r="AT100" s="172">
        <v>1224735</v>
      </c>
      <c r="AU100" s="159">
        <v>79.9999989632975</v>
      </c>
      <c r="AV100" s="164"/>
      <c r="AW100" s="60"/>
      <c r="AX100" s="60"/>
      <c r="AY100" s="60"/>
      <c r="AZ100" s="60">
        <v>1163498.25</v>
      </c>
      <c r="BA100" s="60">
        <v>44377</v>
      </c>
      <c r="BB100" s="60"/>
      <c r="BC100" s="60"/>
      <c r="BD100" s="60"/>
      <c r="BE100" s="60"/>
      <c r="BF100" s="60">
        <v>0</v>
      </c>
      <c r="BG100" s="60">
        <v>0</v>
      </c>
      <c r="BH100" s="60">
        <v>232699.65000000002</v>
      </c>
      <c r="BI100" s="60">
        <v>186159.71758759694</v>
      </c>
      <c r="BJ100" s="60">
        <v>232699.65000000002</v>
      </c>
      <c r="BK100" s="60">
        <v>930798.6</v>
      </c>
      <c r="BL100" s="60">
        <v>744638.87035038765</v>
      </c>
      <c r="BM100" s="60">
        <v>698098.95</v>
      </c>
      <c r="BN100" s="60">
        <v>1163498.25</v>
      </c>
      <c r="BO100" s="164">
        <v>930798.58793798462</v>
      </c>
      <c r="BP100" s="161">
        <v>232699.65000000002</v>
      </c>
      <c r="BQ100" s="168"/>
      <c r="BR100" s="164"/>
      <c r="BS100" s="164"/>
    </row>
    <row r="101" spans="1:71" s="49" customFormat="1" ht="51" outlineLevel="2" x14ac:dyDescent="0.25">
      <c r="A101" s="62">
        <v>97</v>
      </c>
      <c r="B101" s="62">
        <v>5</v>
      </c>
      <c r="C101" s="63" t="s">
        <v>222</v>
      </c>
      <c r="D101" s="62" t="s">
        <v>204</v>
      </c>
      <c r="E101" s="62">
        <v>5069078</v>
      </c>
      <c r="F101" s="62" t="s">
        <v>336</v>
      </c>
      <c r="G101" s="64">
        <v>2</v>
      </c>
      <c r="H101" s="62" t="s">
        <v>1222</v>
      </c>
      <c r="I101" s="62" t="s">
        <v>1222</v>
      </c>
      <c r="J101" s="57">
        <v>20</v>
      </c>
      <c r="K101" s="150">
        <v>887096.77</v>
      </c>
      <c r="L101" s="65"/>
      <c r="M101" s="65"/>
      <c r="N101" s="65"/>
      <c r="O101" s="59" t="s">
        <v>58</v>
      </c>
      <c r="P101" s="151">
        <f t="shared" si="5"/>
        <v>887096.77</v>
      </c>
      <c r="Q101" s="60"/>
      <c r="R101" s="60"/>
      <c r="S101" s="60">
        <v>887096.77</v>
      </c>
      <c r="T101" s="60"/>
      <c r="U101" s="60"/>
      <c r="V101" s="60"/>
      <c r="W101" s="60"/>
      <c r="X101" s="60"/>
      <c r="Y101" s="60"/>
      <c r="Z101" s="39"/>
      <c r="AA101" s="173"/>
      <c r="AB101" s="174" t="s">
        <v>222</v>
      </c>
      <c r="AC101" s="68" t="s">
        <v>236</v>
      </c>
      <c r="AD101" s="154">
        <v>1</v>
      </c>
      <c r="AE101" s="166">
        <v>5069078</v>
      </c>
      <c r="AF101" s="62" t="s">
        <v>336</v>
      </c>
      <c r="AG101" s="167">
        <v>2</v>
      </c>
      <c r="AH101" s="167">
        <v>2</v>
      </c>
      <c r="AI101" s="168"/>
      <c r="AJ101" s="155" t="s">
        <v>1223</v>
      </c>
      <c r="AK101" s="169" t="s">
        <v>1224</v>
      </c>
      <c r="AL101" s="153" t="s">
        <v>1222</v>
      </c>
      <c r="AM101" s="154" t="s">
        <v>1222</v>
      </c>
      <c r="AN101" s="167" t="s">
        <v>1225</v>
      </c>
      <c r="AO101" s="170" t="s">
        <v>1226</v>
      </c>
      <c r="AP101" s="153" t="s">
        <v>1227</v>
      </c>
      <c r="AQ101" s="171">
        <v>100</v>
      </c>
      <c r="AR101" s="156" t="s">
        <v>1228</v>
      </c>
      <c r="AS101" s="157">
        <v>100</v>
      </c>
      <c r="AT101" s="172">
        <v>887096.77</v>
      </c>
      <c r="AU101" s="159">
        <v>79.9999989632975</v>
      </c>
      <c r="AV101" s="164"/>
      <c r="AW101" s="60"/>
      <c r="AX101" s="60"/>
      <c r="AY101" s="60"/>
      <c r="AZ101" s="60">
        <v>443548.38500000001</v>
      </c>
      <c r="BA101" s="60">
        <v>44377</v>
      </c>
      <c r="BB101" s="60"/>
      <c r="BC101" s="60"/>
      <c r="BD101" s="60"/>
      <c r="BE101" s="60"/>
      <c r="BF101" s="60">
        <v>0</v>
      </c>
      <c r="BG101" s="60">
        <v>0</v>
      </c>
      <c r="BH101" s="60">
        <v>88709.677000000011</v>
      </c>
      <c r="BI101" s="60">
        <v>70967.740680344577</v>
      </c>
      <c r="BJ101" s="60">
        <v>88709.677000000011</v>
      </c>
      <c r="BK101" s="60">
        <v>354838.70800000004</v>
      </c>
      <c r="BL101" s="60">
        <v>283870.96272137831</v>
      </c>
      <c r="BM101" s="60">
        <v>266129.03100000002</v>
      </c>
      <c r="BN101" s="60">
        <v>443548.38500000007</v>
      </c>
      <c r="BO101" s="164">
        <v>354838.70340172289</v>
      </c>
      <c r="BP101" s="161">
        <v>88709.677000000025</v>
      </c>
      <c r="BQ101" s="168"/>
      <c r="BR101" s="164"/>
      <c r="BS101" s="164"/>
    </row>
    <row r="102" spans="1:71" s="49" customFormat="1" ht="102" outlineLevel="2" x14ac:dyDescent="0.25">
      <c r="A102" s="62">
        <v>98</v>
      </c>
      <c r="B102" s="62">
        <v>5</v>
      </c>
      <c r="C102" s="63" t="s">
        <v>222</v>
      </c>
      <c r="D102" s="62" t="s">
        <v>267</v>
      </c>
      <c r="E102" s="62">
        <v>5069257</v>
      </c>
      <c r="F102" s="62" t="s">
        <v>337</v>
      </c>
      <c r="G102" s="64">
        <v>2</v>
      </c>
      <c r="H102" s="62" t="s">
        <v>1222</v>
      </c>
      <c r="I102" s="62" t="s">
        <v>1222</v>
      </c>
      <c r="J102" s="57">
        <v>20</v>
      </c>
      <c r="K102" s="150">
        <v>2791348.39</v>
      </c>
      <c r="L102" s="65"/>
      <c r="M102" s="65"/>
      <c r="N102" s="65"/>
      <c r="O102" s="59" t="s">
        <v>58</v>
      </c>
      <c r="P102" s="151">
        <f t="shared" si="5"/>
        <v>2791348.39</v>
      </c>
      <c r="Q102" s="60"/>
      <c r="R102" s="60"/>
      <c r="S102" s="60"/>
      <c r="T102" s="60"/>
      <c r="U102" s="60">
        <v>2668548.39</v>
      </c>
      <c r="V102" s="60"/>
      <c r="W102" s="60"/>
      <c r="X102" s="60"/>
      <c r="Y102" s="60">
        <v>122800</v>
      </c>
      <c r="Z102" s="39"/>
      <c r="AA102" s="173"/>
      <c r="AB102" s="174" t="s">
        <v>222</v>
      </c>
      <c r="AC102" s="68" t="s">
        <v>204</v>
      </c>
      <c r="AD102" s="154">
        <v>1</v>
      </c>
      <c r="AE102" s="166">
        <v>5069257</v>
      </c>
      <c r="AF102" s="62" t="s">
        <v>337</v>
      </c>
      <c r="AG102" s="167">
        <v>2</v>
      </c>
      <c r="AH102" s="167">
        <v>2</v>
      </c>
      <c r="AI102" s="168"/>
      <c r="AJ102" s="155" t="s">
        <v>1223</v>
      </c>
      <c r="AK102" s="169" t="s">
        <v>1224</v>
      </c>
      <c r="AL102" s="153" t="s">
        <v>1222</v>
      </c>
      <c r="AM102" s="154" t="s">
        <v>1222</v>
      </c>
      <c r="AN102" s="167" t="s">
        <v>1225</v>
      </c>
      <c r="AO102" s="170" t="s">
        <v>1226</v>
      </c>
      <c r="AP102" s="153" t="s">
        <v>1227</v>
      </c>
      <c r="AQ102" s="171">
        <v>100</v>
      </c>
      <c r="AR102" s="156" t="s">
        <v>1228</v>
      </c>
      <c r="AS102" s="157">
        <v>100</v>
      </c>
      <c r="AT102" s="172">
        <v>2791348.39</v>
      </c>
      <c r="AU102" s="159">
        <v>79.9999989632975</v>
      </c>
      <c r="AV102" s="164"/>
      <c r="AW102" s="60"/>
      <c r="AX102" s="60"/>
      <c r="AY102" s="60"/>
      <c r="AZ102" s="60">
        <v>1395674.1950000001</v>
      </c>
      <c r="BA102" s="60">
        <v>44377</v>
      </c>
      <c r="BB102" s="60"/>
      <c r="BC102" s="60"/>
      <c r="BD102" s="60"/>
      <c r="BE102" s="60"/>
      <c r="BF102" s="60">
        <v>0</v>
      </c>
      <c r="BG102" s="60">
        <v>0</v>
      </c>
      <c r="BH102" s="60">
        <v>279134.83900000004</v>
      </c>
      <c r="BI102" s="60">
        <v>223307.86830620217</v>
      </c>
      <c r="BJ102" s="60">
        <v>279134.83900000004</v>
      </c>
      <c r="BK102" s="60">
        <v>1116539.3560000001</v>
      </c>
      <c r="BL102" s="60">
        <v>893231.47322480869</v>
      </c>
      <c r="BM102" s="60">
        <v>837404.51700000011</v>
      </c>
      <c r="BN102" s="60">
        <v>1395674.1950000003</v>
      </c>
      <c r="BO102" s="164">
        <v>1116539.341531011</v>
      </c>
      <c r="BP102" s="161">
        <v>279134.83900000015</v>
      </c>
      <c r="BQ102" s="168"/>
      <c r="BR102" s="164"/>
      <c r="BS102" s="164"/>
    </row>
    <row r="103" spans="1:71" s="49" customFormat="1" ht="51" outlineLevel="2" x14ac:dyDescent="0.25">
      <c r="A103" s="62">
        <v>99</v>
      </c>
      <c r="B103" s="62">
        <v>5</v>
      </c>
      <c r="C103" s="63" t="s">
        <v>222</v>
      </c>
      <c r="D103" s="62" t="s">
        <v>259</v>
      </c>
      <c r="E103" s="62">
        <v>5069405</v>
      </c>
      <c r="F103" s="62" t="s">
        <v>338</v>
      </c>
      <c r="G103" s="64">
        <v>2</v>
      </c>
      <c r="H103" s="62" t="s">
        <v>1222</v>
      </c>
      <c r="I103" s="62" t="s">
        <v>1222</v>
      </c>
      <c r="J103" s="57">
        <v>20</v>
      </c>
      <c r="K103" s="150">
        <v>290322.58</v>
      </c>
      <c r="L103" s="65"/>
      <c r="M103" s="65"/>
      <c r="N103" s="65"/>
      <c r="O103" s="59" t="s">
        <v>58</v>
      </c>
      <c r="P103" s="151">
        <f t="shared" si="5"/>
        <v>290322.58</v>
      </c>
      <c r="Q103" s="60"/>
      <c r="R103" s="60"/>
      <c r="S103" s="60">
        <v>290322.58</v>
      </c>
      <c r="T103" s="60"/>
      <c r="U103" s="60"/>
      <c r="V103" s="60"/>
      <c r="W103" s="60"/>
      <c r="X103" s="60"/>
      <c r="Y103" s="60"/>
      <c r="Z103" s="39"/>
      <c r="AA103" s="173"/>
      <c r="AB103" s="174" t="s">
        <v>222</v>
      </c>
      <c r="AC103" s="68" t="s">
        <v>267</v>
      </c>
      <c r="AD103" s="154">
        <v>1</v>
      </c>
      <c r="AE103" s="166">
        <v>5069405</v>
      </c>
      <c r="AF103" s="62" t="s">
        <v>338</v>
      </c>
      <c r="AG103" s="167">
        <v>2</v>
      </c>
      <c r="AH103" s="167">
        <v>2</v>
      </c>
      <c r="AI103" s="168"/>
      <c r="AJ103" s="155" t="s">
        <v>1223</v>
      </c>
      <c r="AK103" s="169" t="s">
        <v>1224</v>
      </c>
      <c r="AL103" s="153" t="s">
        <v>1222</v>
      </c>
      <c r="AM103" s="154" t="s">
        <v>1222</v>
      </c>
      <c r="AN103" s="167" t="s">
        <v>1225</v>
      </c>
      <c r="AO103" s="170" t="s">
        <v>1226</v>
      </c>
      <c r="AP103" s="153" t="s">
        <v>1227</v>
      </c>
      <c r="AQ103" s="171">
        <v>100</v>
      </c>
      <c r="AR103" s="156" t="s">
        <v>1228</v>
      </c>
      <c r="AS103" s="157">
        <v>100</v>
      </c>
      <c r="AT103" s="172">
        <v>290322.58</v>
      </c>
      <c r="AU103" s="159">
        <v>79.9999989632975</v>
      </c>
      <c r="AV103" s="164"/>
      <c r="AW103" s="60"/>
      <c r="AX103" s="60"/>
      <c r="AY103" s="60"/>
      <c r="AZ103" s="60">
        <v>145161.29</v>
      </c>
      <c r="BA103" s="60">
        <v>44377</v>
      </c>
      <c r="BB103" s="60"/>
      <c r="BC103" s="60"/>
      <c r="BD103" s="60"/>
      <c r="BE103" s="60"/>
      <c r="BF103" s="60">
        <v>0</v>
      </c>
      <c r="BG103" s="60">
        <v>0</v>
      </c>
      <c r="BH103" s="60">
        <v>29032.258000000002</v>
      </c>
      <c r="BI103" s="60">
        <v>23225.806099021858</v>
      </c>
      <c r="BJ103" s="60">
        <v>29032.258000000002</v>
      </c>
      <c r="BK103" s="60">
        <v>116129.03200000001</v>
      </c>
      <c r="BL103" s="60">
        <v>92903.224396087433</v>
      </c>
      <c r="BM103" s="60">
        <v>87096.774000000005</v>
      </c>
      <c r="BN103" s="60">
        <v>145161.29</v>
      </c>
      <c r="BO103" s="164">
        <v>116129.03049510928</v>
      </c>
      <c r="BP103" s="161">
        <v>29032.258000000002</v>
      </c>
      <c r="BQ103" s="168"/>
      <c r="BR103" s="164"/>
      <c r="BS103" s="164"/>
    </row>
    <row r="104" spans="1:71" s="49" customFormat="1" ht="51" outlineLevel="2" x14ac:dyDescent="0.25">
      <c r="A104" s="425">
        <v>100</v>
      </c>
      <c r="B104" s="425">
        <v>5</v>
      </c>
      <c r="C104" s="426" t="s">
        <v>222</v>
      </c>
      <c r="D104" s="62" t="s">
        <v>259</v>
      </c>
      <c r="E104" s="62">
        <v>5069551</v>
      </c>
      <c r="F104" s="62" t="s">
        <v>339</v>
      </c>
      <c r="G104" s="64">
        <v>2</v>
      </c>
      <c r="H104" s="62" t="s">
        <v>1222</v>
      </c>
      <c r="I104" s="62" t="s">
        <v>1222</v>
      </c>
      <c r="J104" s="57">
        <v>20</v>
      </c>
      <c r="K104" s="150">
        <v>1398720</v>
      </c>
      <c r="L104" s="65"/>
      <c r="M104" s="65"/>
      <c r="N104" s="65"/>
      <c r="O104" s="59" t="s">
        <v>58</v>
      </c>
      <c r="P104" s="151">
        <f t="shared" si="5"/>
        <v>1128000</v>
      </c>
      <c r="Q104" s="60"/>
      <c r="R104" s="60"/>
      <c r="S104" s="60"/>
      <c r="T104" s="60"/>
      <c r="U104" s="60"/>
      <c r="V104" s="60">
        <v>1128000</v>
      </c>
      <c r="W104" s="60"/>
      <c r="X104" s="60"/>
      <c r="Y104" s="60"/>
      <c r="Z104" s="39" t="s">
        <v>1240</v>
      </c>
      <c r="AA104" s="173"/>
      <c r="AB104" s="174" t="s">
        <v>222</v>
      </c>
      <c r="AC104" s="68" t="s">
        <v>259</v>
      </c>
      <c r="AD104" s="154">
        <v>1</v>
      </c>
      <c r="AE104" s="427">
        <v>5069551</v>
      </c>
      <c r="AF104" s="62" t="s">
        <v>339</v>
      </c>
      <c r="AG104" s="167">
        <v>2</v>
      </c>
      <c r="AH104" s="428">
        <v>2</v>
      </c>
      <c r="AI104" s="429"/>
      <c r="AJ104" s="155" t="s">
        <v>1223</v>
      </c>
      <c r="AK104" s="169" t="s">
        <v>1224</v>
      </c>
      <c r="AL104" s="153" t="s">
        <v>1222</v>
      </c>
      <c r="AM104" s="154" t="s">
        <v>1222</v>
      </c>
      <c r="AN104" s="167" t="s">
        <v>1225</v>
      </c>
      <c r="AO104" s="430" t="s">
        <v>1226</v>
      </c>
      <c r="AP104" s="153" t="s">
        <v>1227</v>
      </c>
      <c r="AQ104" s="431">
        <v>100</v>
      </c>
      <c r="AR104" s="432" t="s">
        <v>1228</v>
      </c>
      <c r="AS104" s="433">
        <v>100</v>
      </c>
      <c r="AT104" s="175">
        <v>1398720</v>
      </c>
      <c r="AU104" s="159">
        <v>79.9999989632975</v>
      </c>
      <c r="AV104" s="434"/>
      <c r="AW104" s="60"/>
      <c r="AX104" s="60"/>
      <c r="AY104" s="60"/>
      <c r="AZ104" s="60">
        <v>1328784</v>
      </c>
      <c r="BA104" s="60">
        <v>44377</v>
      </c>
      <c r="BB104" s="60"/>
      <c r="BC104" s="60"/>
      <c r="BD104" s="60"/>
      <c r="BE104" s="60"/>
      <c r="BF104" s="60">
        <v>0</v>
      </c>
      <c r="BG104" s="60">
        <v>0</v>
      </c>
      <c r="BH104" s="60">
        <v>265756.79999999999</v>
      </c>
      <c r="BI104" s="60">
        <v>212605.43724489262</v>
      </c>
      <c r="BJ104" s="60">
        <v>265756.79999999999</v>
      </c>
      <c r="BK104" s="60">
        <v>1063027.2</v>
      </c>
      <c r="BL104" s="60">
        <v>850421.74897957046</v>
      </c>
      <c r="BM104" s="60">
        <v>797270.39999999991</v>
      </c>
      <c r="BN104" s="60">
        <v>1328784</v>
      </c>
      <c r="BO104" s="434">
        <v>1063027.1862244632</v>
      </c>
      <c r="BP104" s="161">
        <v>265756.80000000005</v>
      </c>
      <c r="BQ104" s="429"/>
      <c r="BR104" s="434"/>
      <c r="BS104" s="434"/>
    </row>
    <row r="105" spans="1:71" s="49" customFormat="1" ht="63.75" outlineLevel="2" x14ac:dyDescent="0.2">
      <c r="A105" s="41">
        <v>102</v>
      </c>
      <c r="B105" s="41">
        <v>6</v>
      </c>
      <c r="C105" s="43" t="s">
        <v>340</v>
      </c>
      <c r="D105" s="62" t="s">
        <v>341</v>
      </c>
      <c r="E105" s="66">
        <v>5002635</v>
      </c>
      <c r="F105" s="66" t="s">
        <v>342</v>
      </c>
      <c r="G105" s="66" t="s">
        <v>1241</v>
      </c>
      <c r="H105" s="66" t="s">
        <v>1242</v>
      </c>
      <c r="I105" s="66" t="s">
        <v>1242</v>
      </c>
      <c r="J105" s="67">
        <v>20</v>
      </c>
      <c r="K105" s="176">
        <v>544063.62</v>
      </c>
      <c r="L105" s="41">
        <v>544063.62</v>
      </c>
      <c r="M105" s="41">
        <v>457838.9</v>
      </c>
      <c r="N105" s="41">
        <v>457838.9</v>
      </c>
      <c r="O105" s="59" t="s">
        <v>343</v>
      </c>
      <c r="P105" s="151">
        <f t="shared" si="5"/>
        <v>544063.62</v>
      </c>
      <c r="Q105" s="60"/>
      <c r="R105" s="60"/>
      <c r="S105" s="60">
        <v>544063.62</v>
      </c>
      <c r="T105" s="60"/>
      <c r="U105" s="60"/>
      <c r="V105" s="60"/>
      <c r="W105" s="60"/>
      <c r="X105" s="60"/>
      <c r="Y105" s="60"/>
      <c r="Z105" s="39"/>
      <c r="AA105" s="177">
        <v>1175</v>
      </c>
      <c r="AB105" s="178" t="s">
        <v>340</v>
      </c>
      <c r="AC105" s="68" t="s">
        <v>299</v>
      </c>
      <c r="AD105" s="179">
        <v>1</v>
      </c>
      <c r="AE105" s="180">
        <v>5002635</v>
      </c>
      <c r="AF105" s="66" t="s">
        <v>342</v>
      </c>
      <c r="AG105" s="181" t="s">
        <v>1243</v>
      </c>
      <c r="AH105" s="181" t="s">
        <v>1241</v>
      </c>
      <c r="AI105" s="181"/>
      <c r="AJ105" s="181"/>
      <c r="AK105" s="182" t="s">
        <v>1224</v>
      </c>
      <c r="AL105" s="181" t="s">
        <v>1242</v>
      </c>
      <c r="AM105" s="181" t="s">
        <v>1242</v>
      </c>
      <c r="AN105" s="181" t="s">
        <v>1225</v>
      </c>
      <c r="AO105" s="181" t="s">
        <v>1226</v>
      </c>
      <c r="AP105" s="153" t="s">
        <v>1227</v>
      </c>
      <c r="AQ105" s="183">
        <v>100</v>
      </c>
      <c r="AR105" s="184" t="s">
        <v>1228</v>
      </c>
      <c r="AS105" s="185">
        <v>100</v>
      </c>
      <c r="AT105" s="186">
        <v>544063.62</v>
      </c>
      <c r="AU105" s="159">
        <v>79.999999068467801</v>
      </c>
      <c r="AV105" s="187">
        <v>544063.62</v>
      </c>
      <c r="AW105" s="60">
        <v>544063.62</v>
      </c>
      <c r="AX105" s="60">
        <v>544063.62</v>
      </c>
      <c r="AY105" s="60">
        <v>544063.62</v>
      </c>
      <c r="AZ105" s="60">
        <v>544064</v>
      </c>
      <c r="BA105" s="60"/>
      <c r="BB105" s="60">
        <v>521973.19</v>
      </c>
      <c r="BC105" s="60">
        <v>457838.9</v>
      </c>
      <c r="BD105" s="60">
        <v>530000</v>
      </c>
      <c r="BE105" s="60">
        <v>457838.9</v>
      </c>
      <c r="BF105" s="60">
        <v>366271.11573508324</v>
      </c>
      <c r="BG105" s="60">
        <v>-64134.289999999979</v>
      </c>
      <c r="BH105" s="60">
        <v>457839</v>
      </c>
      <c r="BI105" s="60">
        <v>366271.19573508226</v>
      </c>
      <c r="BJ105" s="60">
        <v>9.9999999976716936E-2</v>
      </c>
      <c r="BK105" s="60">
        <v>457839</v>
      </c>
      <c r="BL105" s="60">
        <v>366271.19573508226</v>
      </c>
      <c r="BM105" s="60">
        <v>0</v>
      </c>
      <c r="BN105" s="60">
        <v>457839</v>
      </c>
      <c r="BO105" s="188">
        <v>366271.19573508226</v>
      </c>
      <c r="BP105" s="161">
        <v>0</v>
      </c>
      <c r="BQ105" s="180"/>
      <c r="BR105" s="180"/>
      <c r="BS105" s="180"/>
    </row>
    <row r="106" spans="1:71" s="49" customFormat="1" ht="38.25" outlineLevel="2" x14ac:dyDescent="0.2">
      <c r="A106" s="41">
        <v>103</v>
      </c>
      <c r="B106" s="41">
        <v>6</v>
      </c>
      <c r="C106" s="43" t="s">
        <v>340</v>
      </c>
      <c r="D106" s="62" t="s">
        <v>344</v>
      </c>
      <c r="E106" s="66">
        <v>5002756</v>
      </c>
      <c r="F106" s="66" t="s">
        <v>345</v>
      </c>
      <c r="G106" s="66" t="s">
        <v>1241</v>
      </c>
      <c r="H106" s="66" t="s">
        <v>1242</v>
      </c>
      <c r="I106" s="66" t="s">
        <v>1242</v>
      </c>
      <c r="J106" s="67">
        <v>20</v>
      </c>
      <c r="K106" s="176">
        <v>238978.91</v>
      </c>
      <c r="L106" s="41">
        <v>217378.91</v>
      </c>
      <c r="M106" s="66"/>
      <c r="N106" s="41">
        <v>110000</v>
      </c>
      <c r="O106" s="59" t="s">
        <v>343</v>
      </c>
      <c r="P106" s="151">
        <f t="shared" si="5"/>
        <v>238978.91</v>
      </c>
      <c r="Q106" s="60"/>
      <c r="R106" s="60"/>
      <c r="S106" s="60">
        <v>217378.91</v>
      </c>
      <c r="T106" s="60"/>
      <c r="U106" s="60"/>
      <c r="V106" s="60"/>
      <c r="W106" s="60"/>
      <c r="X106" s="60"/>
      <c r="Y106" s="60">
        <v>21600</v>
      </c>
      <c r="Z106" s="39"/>
      <c r="AA106" s="177">
        <v>1602</v>
      </c>
      <c r="AB106" s="178" t="s">
        <v>340</v>
      </c>
      <c r="AC106" s="68" t="s">
        <v>341</v>
      </c>
      <c r="AD106" s="179">
        <v>1</v>
      </c>
      <c r="AE106" s="180">
        <v>5002756</v>
      </c>
      <c r="AF106" s="66" t="s">
        <v>345</v>
      </c>
      <c r="AG106" s="181" t="s">
        <v>1243</v>
      </c>
      <c r="AH106" s="181" t="s">
        <v>1241</v>
      </c>
      <c r="AI106" s="181"/>
      <c r="AJ106" s="181"/>
      <c r="AK106" s="182" t="s">
        <v>1224</v>
      </c>
      <c r="AL106" s="181" t="s">
        <v>1242</v>
      </c>
      <c r="AM106" s="181" t="s">
        <v>1242</v>
      </c>
      <c r="AN106" s="181" t="s">
        <v>1225</v>
      </c>
      <c r="AO106" s="181" t="s">
        <v>1226</v>
      </c>
      <c r="AP106" s="153" t="s">
        <v>1227</v>
      </c>
      <c r="AQ106" s="183">
        <v>100</v>
      </c>
      <c r="AR106" s="184" t="s">
        <v>1228</v>
      </c>
      <c r="AS106" s="185">
        <v>100</v>
      </c>
      <c r="AT106" s="186">
        <v>238978.91</v>
      </c>
      <c r="AU106" s="159">
        <v>79.999999068467801</v>
      </c>
      <c r="AV106" s="187">
        <v>217378.91</v>
      </c>
      <c r="AW106" s="60">
        <v>217378.91</v>
      </c>
      <c r="AX106" s="60">
        <v>238978.91</v>
      </c>
      <c r="AY106" s="60">
        <v>238978.91</v>
      </c>
      <c r="AZ106" s="60">
        <v>238979</v>
      </c>
      <c r="BA106" s="60"/>
      <c r="BB106" s="60">
        <v>0</v>
      </c>
      <c r="BC106" s="60"/>
      <c r="BD106" s="60">
        <v>110000</v>
      </c>
      <c r="BE106" s="60">
        <v>110000</v>
      </c>
      <c r="BF106" s="60">
        <v>87999.998975314578</v>
      </c>
      <c r="BG106" s="60">
        <v>110000</v>
      </c>
      <c r="BH106" s="60">
        <v>238978.91</v>
      </c>
      <c r="BI106" s="60">
        <v>191183.1257738345</v>
      </c>
      <c r="BJ106" s="60">
        <v>128978.91</v>
      </c>
      <c r="BK106" s="60">
        <v>238978.91</v>
      </c>
      <c r="BL106" s="60">
        <v>191183.1257738345</v>
      </c>
      <c r="BM106" s="60">
        <v>0</v>
      </c>
      <c r="BN106" s="60">
        <v>238978.91</v>
      </c>
      <c r="BO106" s="188">
        <v>191183.1257738345</v>
      </c>
      <c r="BP106" s="161">
        <v>0</v>
      </c>
      <c r="BQ106" s="180"/>
      <c r="BR106" s="180"/>
      <c r="BS106" s="180"/>
    </row>
    <row r="107" spans="1:71" s="49" customFormat="1" ht="51" outlineLevel="2" x14ac:dyDescent="0.2">
      <c r="A107" s="41">
        <v>104</v>
      </c>
      <c r="B107" s="41">
        <v>6</v>
      </c>
      <c r="C107" s="43" t="s">
        <v>340</v>
      </c>
      <c r="D107" s="62" t="s">
        <v>346</v>
      </c>
      <c r="E107" s="66">
        <v>5002863</v>
      </c>
      <c r="F107" s="66" t="s">
        <v>347</v>
      </c>
      <c r="G107" s="66" t="s">
        <v>1241</v>
      </c>
      <c r="H107" s="66" t="s">
        <v>1242</v>
      </c>
      <c r="I107" s="66" t="s">
        <v>1242</v>
      </c>
      <c r="J107" s="67">
        <v>20</v>
      </c>
      <c r="K107" s="176">
        <v>574645.11</v>
      </c>
      <c r="L107" s="41">
        <v>530503</v>
      </c>
      <c r="M107" s="41">
        <v>102259.6</v>
      </c>
      <c r="N107" s="67">
        <v>200000</v>
      </c>
      <c r="O107" s="59" t="s">
        <v>343</v>
      </c>
      <c r="P107" s="151">
        <f t="shared" si="5"/>
        <v>574645.11</v>
      </c>
      <c r="Q107" s="60"/>
      <c r="R107" s="60"/>
      <c r="S107" s="60"/>
      <c r="T107" s="60"/>
      <c r="U107" s="60"/>
      <c r="V107" s="60">
        <v>574645.11</v>
      </c>
      <c r="W107" s="60"/>
      <c r="X107" s="60"/>
      <c r="Y107" s="60"/>
      <c r="Z107" s="39"/>
      <c r="AA107" s="177">
        <v>1602</v>
      </c>
      <c r="AB107" s="178" t="s">
        <v>340</v>
      </c>
      <c r="AC107" s="68" t="s">
        <v>344</v>
      </c>
      <c r="AD107" s="179">
        <v>1</v>
      </c>
      <c r="AE107" s="180">
        <v>5002863</v>
      </c>
      <c r="AF107" s="66" t="s">
        <v>347</v>
      </c>
      <c r="AG107" s="181" t="s">
        <v>1243</v>
      </c>
      <c r="AH107" s="181" t="s">
        <v>1241</v>
      </c>
      <c r="AI107" s="181"/>
      <c r="AJ107" s="181"/>
      <c r="AK107" s="182" t="s">
        <v>1224</v>
      </c>
      <c r="AL107" s="181" t="s">
        <v>1242</v>
      </c>
      <c r="AM107" s="181" t="s">
        <v>1242</v>
      </c>
      <c r="AN107" s="181" t="s">
        <v>1225</v>
      </c>
      <c r="AO107" s="181" t="s">
        <v>1226</v>
      </c>
      <c r="AP107" s="153" t="s">
        <v>1227</v>
      </c>
      <c r="AQ107" s="183">
        <v>100</v>
      </c>
      <c r="AR107" s="184" t="s">
        <v>1228</v>
      </c>
      <c r="AS107" s="185">
        <v>100</v>
      </c>
      <c r="AT107" s="186">
        <v>574645.11</v>
      </c>
      <c r="AU107" s="159">
        <v>79.999999068467801</v>
      </c>
      <c r="AV107" s="187">
        <v>530503</v>
      </c>
      <c r="AW107" s="60">
        <v>530503</v>
      </c>
      <c r="AX107" s="60">
        <v>530503</v>
      </c>
      <c r="AY107" s="60">
        <v>530503</v>
      </c>
      <c r="AZ107" s="60">
        <v>530503</v>
      </c>
      <c r="BA107" s="60"/>
      <c r="BB107" s="60">
        <v>102259.6</v>
      </c>
      <c r="BC107" s="60">
        <v>102259.6</v>
      </c>
      <c r="BD107" s="60">
        <v>102259.6</v>
      </c>
      <c r="BE107" s="60">
        <v>200000</v>
      </c>
      <c r="BF107" s="60">
        <v>159999.99813693558</v>
      </c>
      <c r="BG107" s="60">
        <v>97740.4</v>
      </c>
      <c r="BH107" s="60">
        <v>530503</v>
      </c>
      <c r="BI107" s="60">
        <v>424402.39505819371</v>
      </c>
      <c r="BJ107" s="60">
        <v>330503</v>
      </c>
      <c r="BK107" s="60">
        <v>530503</v>
      </c>
      <c r="BL107" s="60">
        <v>424402.39505819371</v>
      </c>
      <c r="BM107" s="60">
        <v>0</v>
      </c>
      <c r="BN107" s="60">
        <v>530503</v>
      </c>
      <c r="BO107" s="188">
        <v>424402.39505819371</v>
      </c>
      <c r="BP107" s="161">
        <v>0</v>
      </c>
      <c r="BQ107" s="180"/>
      <c r="BR107" s="180"/>
      <c r="BS107" s="180"/>
    </row>
    <row r="108" spans="1:71" s="49" customFormat="1" ht="38.25" outlineLevel="2" x14ac:dyDescent="0.2">
      <c r="A108" s="41">
        <v>105</v>
      </c>
      <c r="B108" s="41">
        <v>6</v>
      </c>
      <c r="C108" s="43" t="s">
        <v>340</v>
      </c>
      <c r="D108" s="62" t="s">
        <v>348</v>
      </c>
      <c r="E108" s="66">
        <v>5002867</v>
      </c>
      <c r="F108" s="66" t="s">
        <v>349</v>
      </c>
      <c r="G108" s="66" t="s">
        <v>1241</v>
      </c>
      <c r="H108" s="66" t="s">
        <v>1242</v>
      </c>
      <c r="I108" s="66" t="s">
        <v>1242</v>
      </c>
      <c r="J108" s="67">
        <v>20</v>
      </c>
      <c r="K108" s="176">
        <v>207580.65</v>
      </c>
      <c r="L108" s="41">
        <v>84371</v>
      </c>
      <c r="M108" s="41">
        <v>74305.41</v>
      </c>
      <c r="N108" s="41">
        <v>74305.41</v>
      </c>
      <c r="O108" s="59" t="s">
        <v>343</v>
      </c>
      <c r="P108" s="151">
        <f t="shared" si="5"/>
        <v>207580.65</v>
      </c>
      <c r="Q108" s="60"/>
      <c r="R108" s="60"/>
      <c r="S108" s="60">
        <v>197580.65</v>
      </c>
      <c r="T108" s="60"/>
      <c r="U108" s="60"/>
      <c r="V108" s="60"/>
      <c r="W108" s="60"/>
      <c r="X108" s="60"/>
      <c r="Y108" s="60">
        <v>10000</v>
      </c>
      <c r="Z108" s="39"/>
      <c r="AA108" s="177">
        <v>1602</v>
      </c>
      <c r="AB108" s="178" t="s">
        <v>340</v>
      </c>
      <c r="AC108" s="68" t="s">
        <v>346</v>
      </c>
      <c r="AD108" s="179">
        <v>1</v>
      </c>
      <c r="AE108" s="180">
        <v>5002867</v>
      </c>
      <c r="AF108" s="66" t="s">
        <v>349</v>
      </c>
      <c r="AG108" s="181" t="s">
        <v>1243</v>
      </c>
      <c r="AH108" s="181" t="s">
        <v>1241</v>
      </c>
      <c r="AI108" s="181"/>
      <c r="AJ108" s="181"/>
      <c r="AK108" s="182" t="s">
        <v>1224</v>
      </c>
      <c r="AL108" s="181" t="s">
        <v>1242</v>
      </c>
      <c r="AM108" s="181" t="s">
        <v>1242</v>
      </c>
      <c r="AN108" s="181" t="s">
        <v>1225</v>
      </c>
      <c r="AO108" s="181" t="s">
        <v>1226</v>
      </c>
      <c r="AP108" s="153" t="s">
        <v>1227</v>
      </c>
      <c r="AQ108" s="183">
        <v>100</v>
      </c>
      <c r="AR108" s="184" t="s">
        <v>1228</v>
      </c>
      <c r="AS108" s="185">
        <v>100</v>
      </c>
      <c r="AT108" s="186">
        <v>207580.65</v>
      </c>
      <c r="AU108" s="159">
        <v>79.999999068467801</v>
      </c>
      <c r="AV108" s="187">
        <v>84371</v>
      </c>
      <c r="AW108" s="60">
        <v>84371</v>
      </c>
      <c r="AX108" s="60">
        <v>84371</v>
      </c>
      <c r="AY108" s="60">
        <v>84371</v>
      </c>
      <c r="AZ108" s="60">
        <v>84371</v>
      </c>
      <c r="BA108" s="60"/>
      <c r="BB108" s="60">
        <v>74305.41</v>
      </c>
      <c r="BC108" s="60">
        <v>74305.41</v>
      </c>
      <c r="BD108" s="60">
        <v>74305.41</v>
      </c>
      <c r="BE108" s="60">
        <v>74305.41</v>
      </c>
      <c r="BF108" s="60">
        <v>59444.327307821179</v>
      </c>
      <c r="BG108" s="60">
        <v>0</v>
      </c>
      <c r="BH108" s="60">
        <v>74305.41</v>
      </c>
      <c r="BI108" s="60">
        <v>59444.327307821179</v>
      </c>
      <c r="BJ108" s="60">
        <v>0</v>
      </c>
      <c r="BK108" s="60">
        <v>74305.41</v>
      </c>
      <c r="BL108" s="60">
        <v>59444.327307821179</v>
      </c>
      <c r="BM108" s="60">
        <v>0</v>
      </c>
      <c r="BN108" s="60">
        <v>74305.41</v>
      </c>
      <c r="BO108" s="188">
        <v>59444.327307821179</v>
      </c>
      <c r="BP108" s="161">
        <v>0</v>
      </c>
      <c r="BQ108" s="180"/>
      <c r="BR108" s="180"/>
      <c r="BS108" s="180"/>
    </row>
    <row r="109" spans="1:71" s="49" customFormat="1" ht="38.25" outlineLevel="2" x14ac:dyDescent="0.2">
      <c r="A109" s="41">
        <v>106</v>
      </c>
      <c r="B109" s="41">
        <v>6</v>
      </c>
      <c r="C109" s="43" t="s">
        <v>340</v>
      </c>
      <c r="D109" s="62" t="s">
        <v>350</v>
      </c>
      <c r="E109" s="66">
        <v>5002868</v>
      </c>
      <c r="F109" s="66" t="s">
        <v>351</v>
      </c>
      <c r="G109" s="66" t="s">
        <v>1241</v>
      </c>
      <c r="H109" s="66" t="s">
        <v>1242</v>
      </c>
      <c r="I109" s="66" t="s">
        <v>1242</v>
      </c>
      <c r="J109" s="67">
        <v>20</v>
      </c>
      <c r="K109" s="176">
        <v>4850000</v>
      </c>
      <c r="L109" s="41">
        <v>4610000</v>
      </c>
      <c r="M109" s="41">
        <v>1968209.71</v>
      </c>
      <c r="N109" s="41">
        <v>4600000</v>
      </c>
      <c r="O109" s="59" t="s">
        <v>343</v>
      </c>
      <c r="P109" s="151">
        <f t="shared" si="5"/>
        <v>4850000</v>
      </c>
      <c r="Q109" s="60"/>
      <c r="R109" s="60"/>
      <c r="S109" s="60"/>
      <c r="T109" s="60">
        <v>4850000</v>
      </c>
      <c r="U109" s="60"/>
      <c r="V109" s="60"/>
      <c r="W109" s="60"/>
      <c r="X109" s="60"/>
      <c r="Y109" s="60"/>
      <c r="Z109" s="39"/>
      <c r="AA109" s="177">
        <v>1602</v>
      </c>
      <c r="AB109" s="178" t="s">
        <v>340</v>
      </c>
      <c r="AC109" s="68" t="s">
        <v>348</v>
      </c>
      <c r="AD109" s="179">
        <v>1</v>
      </c>
      <c r="AE109" s="180">
        <v>5002868</v>
      </c>
      <c r="AF109" s="66" t="s">
        <v>351</v>
      </c>
      <c r="AG109" s="181" t="s">
        <v>1243</v>
      </c>
      <c r="AH109" s="181" t="s">
        <v>1241</v>
      </c>
      <c r="AI109" s="181"/>
      <c r="AJ109" s="181"/>
      <c r="AK109" s="182" t="s">
        <v>1224</v>
      </c>
      <c r="AL109" s="181" t="s">
        <v>1242</v>
      </c>
      <c r="AM109" s="181" t="s">
        <v>1242</v>
      </c>
      <c r="AN109" s="181" t="s">
        <v>1225</v>
      </c>
      <c r="AO109" s="181" t="s">
        <v>1226</v>
      </c>
      <c r="AP109" s="153" t="s">
        <v>1227</v>
      </c>
      <c r="AQ109" s="183">
        <v>100</v>
      </c>
      <c r="AR109" s="184" t="s">
        <v>1228</v>
      </c>
      <c r="AS109" s="185">
        <v>100</v>
      </c>
      <c r="AT109" s="186">
        <v>4850000</v>
      </c>
      <c r="AU109" s="159">
        <v>79.999999068467801</v>
      </c>
      <c r="AV109" s="187">
        <v>4610000</v>
      </c>
      <c r="AW109" s="60">
        <v>4610000</v>
      </c>
      <c r="AX109" s="60">
        <v>4610000</v>
      </c>
      <c r="AY109" s="60">
        <v>4610000</v>
      </c>
      <c r="AZ109" s="60">
        <v>4610000</v>
      </c>
      <c r="BA109" s="60"/>
      <c r="BB109" s="60">
        <v>1968209.71</v>
      </c>
      <c r="BC109" s="60">
        <v>1968209.71</v>
      </c>
      <c r="BD109" s="60">
        <v>2410000</v>
      </c>
      <c r="BE109" s="60">
        <v>4600000</v>
      </c>
      <c r="BF109" s="60">
        <v>3679999.9571495187</v>
      </c>
      <c r="BG109" s="60">
        <v>2631790.29</v>
      </c>
      <c r="BH109" s="60">
        <v>4600000</v>
      </c>
      <c r="BI109" s="60">
        <v>3679999.9571495187</v>
      </c>
      <c r="BJ109" s="60">
        <v>0</v>
      </c>
      <c r="BK109" s="60">
        <v>4600000</v>
      </c>
      <c r="BL109" s="60">
        <v>3679999.9571495187</v>
      </c>
      <c r="BM109" s="60">
        <v>0</v>
      </c>
      <c r="BN109" s="60">
        <v>4600000</v>
      </c>
      <c r="BO109" s="188">
        <v>3679999.9571495187</v>
      </c>
      <c r="BP109" s="161">
        <v>0</v>
      </c>
      <c r="BQ109" s="180"/>
      <c r="BR109" s="180"/>
      <c r="BS109" s="180"/>
    </row>
    <row r="110" spans="1:71" s="49" customFormat="1" ht="38.25" outlineLevel="2" x14ac:dyDescent="0.2">
      <c r="A110" s="41">
        <v>107</v>
      </c>
      <c r="B110" s="41">
        <v>6</v>
      </c>
      <c r="C110" s="43" t="s">
        <v>340</v>
      </c>
      <c r="D110" s="62" t="s">
        <v>348</v>
      </c>
      <c r="E110" s="66">
        <v>5002872</v>
      </c>
      <c r="F110" s="66" t="s">
        <v>352</v>
      </c>
      <c r="G110" s="66" t="s">
        <v>1241</v>
      </c>
      <c r="H110" s="66" t="s">
        <v>1242</v>
      </c>
      <c r="I110" s="66" t="s">
        <v>1242</v>
      </c>
      <c r="J110" s="67">
        <v>20</v>
      </c>
      <c r="K110" s="176">
        <v>461935.48</v>
      </c>
      <c r="L110" s="41">
        <v>205612.91</v>
      </c>
      <c r="M110" s="41">
        <v>106347.08</v>
      </c>
      <c r="N110" s="41">
        <v>205613</v>
      </c>
      <c r="O110" s="59" t="s">
        <v>343</v>
      </c>
      <c r="P110" s="151">
        <f t="shared" si="5"/>
        <v>461935.48</v>
      </c>
      <c r="Q110" s="60"/>
      <c r="R110" s="60"/>
      <c r="S110" s="60">
        <v>441935.48</v>
      </c>
      <c r="T110" s="60"/>
      <c r="U110" s="60"/>
      <c r="V110" s="60"/>
      <c r="W110" s="60"/>
      <c r="X110" s="60"/>
      <c r="Y110" s="60">
        <v>20000</v>
      </c>
      <c r="Z110" s="39"/>
      <c r="AA110" s="177">
        <v>1602</v>
      </c>
      <c r="AB110" s="178" t="s">
        <v>340</v>
      </c>
      <c r="AC110" s="68" t="s">
        <v>350</v>
      </c>
      <c r="AD110" s="179">
        <v>1</v>
      </c>
      <c r="AE110" s="180">
        <v>5002872</v>
      </c>
      <c r="AF110" s="66" t="s">
        <v>352</v>
      </c>
      <c r="AG110" s="181" t="s">
        <v>1243</v>
      </c>
      <c r="AH110" s="181" t="s">
        <v>1241</v>
      </c>
      <c r="AI110" s="181"/>
      <c r="AJ110" s="181"/>
      <c r="AK110" s="182" t="s">
        <v>1224</v>
      </c>
      <c r="AL110" s="181" t="s">
        <v>1242</v>
      </c>
      <c r="AM110" s="181" t="s">
        <v>1242</v>
      </c>
      <c r="AN110" s="181" t="s">
        <v>1225</v>
      </c>
      <c r="AO110" s="181" t="s">
        <v>1226</v>
      </c>
      <c r="AP110" s="153" t="s">
        <v>1227</v>
      </c>
      <c r="AQ110" s="183">
        <v>100</v>
      </c>
      <c r="AR110" s="184" t="s">
        <v>1228</v>
      </c>
      <c r="AS110" s="185">
        <v>100</v>
      </c>
      <c r="AT110" s="186">
        <v>461935.48</v>
      </c>
      <c r="AU110" s="159">
        <v>79.999999068467801</v>
      </c>
      <c r="AV110" s="187">
        <v>205612.91</v>
      </c>
      <c r="AW110" s="60">
        <v>205612.91</v>
      </c>
      <c r="AX110" s="60">
        <v>205612.91</v>
      </c>
      <c r="AY110" s="60">
        <v>205613</v>
      </c>
      <c r="AZ110" s="60">
        <v>205613</v>
      </c>
      <c r="BA110" s="60"/>
      <c r="BB110" s="60">
        <v>106347.08</v>
      </c>
      <c r="BC110" s="60">
        <v>106347.08</v>
      </c>
      <c r="BD110" s="60">
        <v>170007.07</v>
      </c>
      <c r="BE110" s="60">
        <v>205613</v>
      </c>
      <c r="BF110" s="60">
        <v>164490.39808464868</v>
      </c>
      <c r="BG110" s="60">
        <v>99265.919999999998</v>
      </c>
      <c r="BH110" s="60">
        <v>205613</v>
      </c>
      <c r="BI110" s="60">
        <v>164490.39808464868</v>
      </c>
      <c r="BJ110" s="60">
        <v>0</v>
      </c>
      <c r="BK110" s="60">
        <v>205613</v>
      </c>
      <c r="BL110" s="60">
        <v>164490.39808464868</v>
      </c>
      <c r="BM110" s="60">
        <v>0</v>
      </c>
      <c r="BN110" s="60">
        <v>205613</v>
      </c>
      <c r="BO110" s="188">
        <v>164490.39808464868</v>
      </c>
      <c r="BP110" s="161">
        <v>0</v>
      </c>
      <c r="BQ110" s="180"/>
      <c r="BR110" s="180"/>
      <c r="BS110" s="180"/>
    </row>
    <row r="111" spans="1:71" s="49" customFormat="1" ht="38.25" outlineLevel="2" x14ac:dyDescent="0.2">
      <c r="A111" s="41">
        <v>108</v>
      </c>
      <c r="B111" s="41">
        <v>6</v>
      </c>
      <c r="C111" s="43" t="s">
        <v>340</v>
      </c>
      <c r="D111" s="62" t="s">
        <v>353</v>
      </c>
      <c r="E111" s="66">
        <v>5002907</v>
      </c>
      <c r="F111" s="66" t="s">
        <v>354</v>
      </c>
      <c r="G111" s="66" t="s">
        <v>1241</v>
      </c>
      <c r="H111" s="66" t="s">
        <v>1242</v>
      </c>
      <c r="I111" s="66" t="s">
        <v>1242</v>
      </c>
      <c r="J111" s="67">
        <v>20</v>
      </c>
      <c r="K111" s="176">
        <v>823800.55</v>
      </c>
      <c r="L111" s="41">
        <v>277186.57</v>
      </c>
      <c r="M111" s="66"/>
      <c r="N111" s="41">
        <v>252000</v>
      </c>
      <c r="O111" s="59" t="s">
        <v>343</v>
      </c>
      <c r="P111" s="151">
        <f t="shared" si="5"/>
        <v>823800.55</v>
      </c>
      <c r="Q111" s="60"/>
      <c r="R111" s="60"/>
      <c r="S111" s="60">
        <f>334152.9+99840</f>
        <v>433992.9</v>
      </c>
      <c r="T111" s="60"/>
      <c r="U111" s="60"/>
      <c r="V111" s="60">
        <v>373100</v>
      </c>
      <c r="W111" s="60"/>
      <c r="X111" s="60"/>
      <c r="Y111" s="60">
        <v>16707.650000000001</v>
      </c>
      <c r="Z111" s="39"/>
      <c r="AA111" s="177">
        <v>1602</v>
      </c>
      <c r="AB111" s="178" t="s">
        <v>340</v>
      </c>
      <c r="AC111" s="68" t="s">
        <v>348</v>
      </c>
      <c r="AD111" s="179">
        <v>1</v>
      </c>
      <c r="AE111" s="180">
        <v>5002907</v>
      </c>
      <c r="AF111" s="66" t="s">
        <v>354</v>
      </c>
      <c r="AG111" s="181" t="s">
        <v>1243</v>
      </c>
      <c r="AH111" s="181" t="s">
        <v>1241</v>
      </c>
      <c r="AI111" s="181"/>
      <c r="AJ111" s="181"/>
      <c r="AK111" s="182" t="s">
        <v>1224</v>
      </c>
      <c r="AL111" s="181" t="s">
        <v>1242</v>
      </c>
      <c r="AM111" s="181" t="s">
        <v>1242</v>
      </c>
      <c r="AN111" s="181" t="s">
        <v>1225</v>
      </c>
      <c r="AO111" s="181" t="s">
        <v>1226</v>
      </c>
      <c r="AP111" s="153" t="s">
        <v>1227</v>
      </c>
      <c r="AQ111" s="183">
        <v>100</v>
      </c>
      <c r="AR111" s="184" t="s">
        <v>1228</v>
      </c>
      <c r="AS111" s="185">
        <v>100</v>
      </c>
      <c r="AT111" s="186">
        <v>823800.55</v>
      </c>
      <c r="AU111" s="159">
        <v>79.999999068467801</v>
      </c>
      <c r="AV111" s="187">
        <v>277186.57</v>
      </c>
      <c r="AW111" s="60">
        <v>277186.57</v>
      </c>
      <c r="AX111" s="60">
        <v>432000</v>
      </c>
      <c r="AY111" s="60">
        <v>452927.25</v>
      </c>
      <c r="AZ111" s="60">
        <v>452927</v>
      </c>
      <c r="BA111" s="60" t="s">
        <v>1244</v>
      </c>
      <c r="BB111" s="60">
        <v>0</v>
      </c>
      <c r="BC111" s="60"/>
      <c r="BD111" s="60">
        <v>160479.99999999997</v>
      </c>
      <c r="BE111" s="60">
        <v>252000</v>
      </c>
      <c r="BF111" s="60">
        <v>201599.99765253885</v>
      </c>
      <c r="BG111" s="60">
        <v>252000</v>
      </c>
      <c r="BH111" s="60">
        <v>452927.25</v>
      </c>
      <c r="BI111" s="60">
        <v>362341.79578083684</v>
      </c>
      <c r="BJ111" s="60">
        <v>200927.25</v>
      </c>
      <c r="BK111" s="60">
        <v>452927.25</v>
      </c>
      <c r="BL111" s="60">
        <v>362341.79578083684</v>
      </c>
      <c r="BM111" s="60">
        <v>0</v>
      </c>
      <c r="BN111" s="60">
        <v>452927.25</v>
      </c>
      <c r="BO111" s="188">
        <v>362341.79578083684</v>
      </c>
      <c r="BP111" s="161">
        <v>0</v>
      </c>
      <c r="BQ111" s="180"/>
      <c r="BR111" s="180"/>
      <c r="BS111" s="180"/>
    </row>
    <row r="112" spans="1:71" s="49" customFormat="1" ht="51" outlineLevel="2" x14ac:dyDescent="0.2">
      <c r="A112" s="41">
        <v>109</v>
      </c>
      <c r="B112" s="41">
        <v>6</v>
      </c>
      <c r="C112" s="43" t="s">
        <v>340</v>
      </c>
      <c r="D112" s="62" t="s">
        <v>189</v>
      </c>
      <c r="E112" s="66">
        <v>5002912</v>
      </c>
      <c r="F112" s="66" t="s">
        <v>355</v>
      </c>
      <c r="G112" s="66" t="s">
        <v>1241</v>
      </c>
      <c r="H112" s="66" t="s">
        <v>1242</v>
      </c>
      <c r="I112" s="66" t="s">
        <v>1242</v>
      </c>
      <c r="J112" s="67">
        <v>20</v>
      </c>
      <c r="K112" s="176">
        <v>596850</v>
      </c>
      <c r="L112" s="41">
        <v>522150</v>
      </c>
      <c r="M112" s="41">
        <v>26107.5</v>
      </c>
      <c r="N112" s="41">
        <v>26107.5</v>
      </c>
      <c r="O112" s="59" t="s">
        <v>343</v>
      </c>
      <c r="P112" s="151">
        <f t="shared" si="5"/>
        <v>596850</v>
      </c>
      <c r="Q112" s="60"/>
      <c r="R112" s="60"/>
      <c r="S112" s="60"/>
      <c r="T112" s="60"/>
      <c r="U112" s="60"/>
      <c r="V112" s="60">
        <v>596850</v>
      </c>
      <c r="W112" s="60"/>
      <c r="X112" s="60"/>
      <c r="Y112" s="60"/>
      <c r="Z112" s="39"/>
      <c r="AA112" s="177">
        <v>1602</v>
      </c>
      <c r="AB112" s="178" t="s">
        <v>340</v>
      </c>
      <c r="AC112" s="68" t="s">
        <v>353</v>
      </c>
      <c r="AD112" s="179">
        <v>1</v>
      </c>
      <c r="AE112" s="180">
        <v>5002912</v>
      </c>
      <c r="AF112" s="66" t="s">
        <v>355</v>
      </c>
      <c r="AG112" s="181" t="s">
        <v>1243</v>
      </c>
      <c r="AH112" s="181" t="s">
        <v>1241</v>
      </c>
      <c r="AI112" s="181"/>
      <c r="AJ112" s="181"/>
      <c r="AK112" s="182" t="s">
        <v>1224</v>
      </c>
      <c r="AL112" s="181" t="s">
        <v>1242</v>
      </c>
      <c r="AM112" s="181" t="s">
        <v>1242</v>
      </c>
      <c r="AN112" s="181" t="s">
        <v>1225</v>
      </c>
      <c r="AO112" s="181" t="s">
        <v>1226</v>
      </c>
      <c r="AP112" s="153" t="s">
        <v>1227</v>
      </c>
      <c r="AQ112" s="183">
        <v>100</v>
      </c>
      <c r="AR112" s="184" t="s">
        <v>1228</v>
      </c>
      <c r="AS112" s="185">
        <v>100</v>
      </c>
      <c r="AT112" s="186">
        <v>596850</v>
      </c>
      <c r="AU112" s="159">
        <v>79.999999068467801</v>
      </c>
      <c r="AV112" s="187">
        <v>522150</v>
      </c>
      <c r="AW112" s="60">
        <v>522150</v>
      </c>
      <c r="AX112" s="60">
        <v>522150</v>
      </c>
      <c r="AY112" s="60">
        <v>522150</v>
      </c>
      <c r="AZ112" s="60">
        <v>522150</v>
      </c>
      <c r="BA112" s="60"/>
      <c r="BB112" s="60">
        <v>26107.5</v>
      </c>
      <c r="BC112" s="60">
        <v>26107.5</v>
      </c>
      <c r="BD112" s="60">
        <v>26107.5</v>
      </c>
      <c r="BE112" s="60">
        <v>26107.5</v>
      </c>
      <c r="BF112" s="60">
        <v>20885.999756800229</v>
      </c>
      <c r="BG112" s="60">
        <v>0</v>
      </c>
      <c r="BH112" s="60">
        <v>522150</v>
      </c>
      <c r="BI112" s="60">
        <v>417719.99513600458</v>
      </c>
      <c r="BJ112" s="60">
        <v>496042.5</v>
      </c>
      <c r="BK112" s="60">
        <v>522150</v>
      </c>
      <c r="BL112" s="60">
        <v>417719.99513600458</v>
      </c>
      <c r="BM112" s="60">
        <v>0</v>
      </c>
      <c r="BN112" s="60">
        <v>522150</v>
      </c>
      <c r="BO112" s="188">
        <v>417719.99513600458</v>
      </c>
      <c r="BP112" s="161">
        <v>0</v>
      </c>
      <c r="BQ112" s="180"/>
      <c r="BR112" s="180"/>
      <c r="BS112" s="180"/>
    </row>
    <row r="113" spans="1:72" s="49" customFormat="1" ht="51" outlineLevel="2" x14ac:dyDescent="0.2">
      <c r="A113" s="41">
        <v>110</v>
      </c>
      <c r="B113" s="41">
        <v>6</v>
      </c>
      <c r="C113" s="43" t="s">
        <v>340</v>
      </c>
      <c r="D113" s="62" t="s">
        <v>196</v>
      </c>
      <c r="E113" s="66">
        <v>5002929</v>
      </c>
      <c r="F113" s="66" t="s">
        <v>356</v>
      </c>
      <c r="G113" s="66" t="s">
        <v>1241</v>
      </c>
      <c r="H113" s="66" t="s">
        <v>1242</v>
      </c>
      <c r="I113" s="66" t="s">
        <v>1242</v>
      </c>
      <c r="J113" s="67">
        <v>20</v>
      </c>
      <c r="K113" s="176">
        <v>259000</v>
      </c>
      <c r="L113" s="41">
        <v>194480</v>
      </c>
      <c r="M113" s="41">
        <v>194480</v>
      </c>
      <c r="N113" s="69">
        <v>0</v>
      </c>
      <c r="O113" s="59" t="s">
        <v>343</v>
      </c>
      <c r="P113" s="151">
        <f t="shared" si="5"/>
        <v>259000</v>
      </c>
      <c r="Q113" s="60"/>
      <c r="R113" s="60"/>
      <c r="S113" s="60"/>
      <c r="T113" s="60">
        <v>259000</v>
      </c>
      <c r="U113" s="60"/>
      <c r="V113" s="60"/>
      <c r="W113" s="60"/>
      <c r="X113" s="60"/>
      <c r="Y113" s="60"/>
      <c r="Z113" s="39"/>
      <c r="AA113" s="177">
        <v>1602</v>
      </c>
      <c r="AB113" s="178" t="s">
        <v>340</v>
      </c>
      <c r="AC113" s="68" t="s">
        <v>189</v>
      </c>
      <c r="AD113" s="179">
        <v>1</v>
      </c>
      <c r="AE113" s="180">
        <v>5002929</v>
      </c>
      <c r="AF113" s="66" t="s">
        <v>356</v>
      </c>
      <c r="AG113" s="181" t="s">
        <v>1243</v>
      </c>
      <c r="AH113" s="181" t="s">
        <v>1241</v>
      </c>
      <c r="AI113" s="181"/>
      <c r="AJ113" s="181"/>
      <c r="AK113" s="182" t="s">
        <v>1224</v>
      </c>
      <c r="AL113" s="181" t="s">
        <v>1242</v>
      </c>
      <c r="AM113" s="181" t="s">
        <v>1242</v>
      </c>
      <c r="AN113" s="181" t="s">
        <v>1225</v>
      </c>
      <c r="AO113" s="181" t="s">
        <v>1226</v>
      </c>
      <c r="AP113" s="153" t="s">
        <v>1227</v>
      </c>
      <c r="AQ113" s="183">
        <v>100</v>
      </c>
      <c r="AR113" s="184" t="s">
        <v>1228</v>
      </c>
      <c r="AS113" s="185">
        <v>100</v>
      </c>
      <c r="AT113" s="186">
        <v>259000</v>
      </c>
      <c r="AU113" s="159">
        <v>79.999999068467801</v>
      </c>
      <c r="AV113" s="187">
        <v>194480</v>
      </c>
      <c r="AW113" s="60">
        <v>194480</v>
      </c>
      <c r="AX113" s="60">
        <v>194480</v>
      </c>
      <c r="AY113" s="60">
        <v>194480</v>
      </c>
      <c r="AZ113" s="60">
        <v>194480</v>
      </c>
      <c r="BA113" s="60"/>
      <c r="BB113" s="60">
        <v>194480</v>
      </c>
      <c r="BC113" s="60">
        <v>194480</v>
      </c>
      <c r="BD113" s="60">
        <v>194480</v>
      </c>
      <c r="BE113" s="60">
        <v>0</v>
      </c>
      <c r="BF113" s="60">
        <v>0</v>
      </c>
      <c r="BG113" s="60">
        <v>-194480</v>
      </c>
      <c r="BH113" s="60">
        <v>194480</v>
      </c>
      <c r="BI113" s="60">
        <v>155583.99818835617</v>
      </c>
      <c r="BJ113" s="60">
        <v>194480</v>
      </c>
      <c r="BK113" s="60">
        <v>194480</v>
      </c>
      <c r="BL113" s="60">
        <v>155583.99818835617</v>
      </c>
      <c r="BM113" s="60">
        <v>0</v>
      </c>
      <c r="BN113" s="60">
        <v>194480</v>
      </c>
      <c r="BO113" s="188">
        <v>155583.99818835617</v>
      </c>
      <c r="BP113" s="161">
        <v>0</v>
      </c>
      <c r="BQ113" s="180"/>
      <c r="BR113" s="180"/>
      <c r="BS113" s="180"/>
    </row>
    <row r="114" spans="1:72" s="49" customFormat="1" ht="51" outlineLevel="2" x14ac:dyDescent="0.2">
      <c r="A114" s="41">
        <v>111</v>
      </c>
      <c r="B114" s="41">
        <v>6</v>
      </c>
      <c r="C114" s="43" t="s">
        <v>340</v>
      </c>
      <c r="D114" s="62" t="s">
        <v>357</v>
      </c>
      <c r="E114" s="66">
        <v>5003124</v>
      </c>
      <c r="F114" s="66" t="s">
        <v>358</v>
      </c>
      <c r="G114" s="66" t="s">
        <v>1241</v>
      </c>
      <c r="H114" s="66" t="s">
        <v>1242</v>
      </c>
      <c r="I114" s="66" t="s">
        <v>1242</v>
      </c>
      <c r="J114" s="67">
        <v>20</v>
      </c>
      <c r="K114" s="176">
        <v>4150340.76</v>
      </c>
      <c r="L114" s="41">
        <v>3019123.48</v>
      </c>
      <c r="M114" s="41">
        <v>1156519.07</v>
      </c>
      <c r="N114" s="41">
        <v>1396519.07</v>
      </c>
      <c r="O114" s="59" t="s">
        <v>343</v>
      </c>
      <c r="P114" s="151">
        <f t="shared" si="5"/>
        <v>4150340.76</v>
      </c>
      <c r="Q114" s="60"/>
      <c r="R114" s="60"/>
      <c r="S114" s="60"/>
      <c r="T114" s="60"/>
      <c r="U114" s="60"/>
      <c r="V114" s="60">
        <v>4150340.76</v>
      </c>
      <c r="W114" s="60"/>
      <c r="X114" s="60"/>
      <c r="Y114" s="60"/>
      <c r="Z114" s="39"/>
      <c r="AA114" s="177">
        <v>1602</v>
      </c>
      <c r="AB114" s="178" t="s">
        <v>340</v>
      </c>
      <c r="AC114" s="68" t="s">
        <v>196</v>
      </c>
      <c r="AD114" s="179">
        <v>1</v>
      </c>
      <c r="AE114" s="180">
        <v>5003124</v>
      </c>
      <c r="AF114" s="66" t="s">
        <v>358</v>
      </c>
      <c r="AG114" s="181" t="s">
        <v>1243</v>
      </c>
      <c r="AH114" s="181" t="s">
        <v>1241</v>
      </c>
      <c r="AI114" s="181"/>
      <c r="AJ114" s="181"/>
      <c r="AK114" s="182" t="s">
        <v>1224</v>
      </c>
      <c r="AL114" s="181" t="s">
        <v>1242</v>
      </c>
      <c r="AM114" s="181" t="s">
        <v>1242</v>
      </c>
      <c r="AN114" s="181" t="s">
        <v>1225</v>
      </c>
      <c r="AO114" s="181" t="s">
        <v>1226</v>
      </c>
      <c r="AP114" s="153" t="s">
        <v>1227</v>
      </c>
      <c r="AQ114" s="183">
        <v>100</v>
      </c>
      <c r="AR114" s="184" t="s">
        <v>1228</v>
      </c>
      <c r="AS114" s="185">
        <v>100</v>
      </c>
      <c r="AT114" s="186">
        <v>4150340.76</v>
      </c>
      <c r="AU114" s="159">
        <v>79.999999068467801</v>
      </c>
      <c r="AV114" s="187">
        <v>3019123.48</v>
      </c>
      <c r="AW114" s="60">
        <v>3019123.48</v>
      </c>
      <c r="AX114" s="60">
        <v>3019123.48</v>
      </c>
      <c r="AY114" s="60">
        <v>3019123</v>
      </c>
      <c r="AZ114" s="60">
        <v>3019123</v>
      </c>
      <c r="BA114" s="60"/>
      <c r="BB114" s="60">
        <v>1156519.07</v>
      </c>
      <c r="BC114" s="60">
        <v>1156519.07</v>
      </c>
      <c r="BD114" s="60">
        <v>1156519.07</v>
      </c>
      <c r="BE114" s="60">
        <v>1396519.07</v>
      </c>
      <c r="BF114" s="60">
        <v>1117215.2429909753</v>
      </c>
      <c r="BG114" s="60">
        <v>240000</v>
      </c>
      <c r="BH114" s="60">
        <v>1636519.07</v>
      </c>
      <c r="BI114" s="60">
        <v>1309215.2407552979</v>
      </c>
      <c r="BJ114" s="60">
        <v>240000</v>
      </c>
      <c r="BK114" s="60">
        <v>3019123.48</v>
      </c>
      <c r="BL114" s="60">
        <v>2415298.7558758925</v>
      </c>
      <c r="BM114" s="60">
        <v>1382604.41</v>
      </c>
      <c r="BN114" s="60">
        <v>3010000</v>
      </c>
      <c r="BO114" s="188">
        <v>2407999.9719608808</v>
      </c>
      <c r="BP114" s="161">
        <v>-9123.4799999999814</v>
      </c>
      <c r="BQ114" s="180"/>
      <c r="BR114" s="180"/>
      <c r="BS114" s="180"/>
    </row>
    <row r="115" spans="1:72" s="49" customFormat="1" ht="76.5" outlineLevel="2" x14ac:dyDescent="0.2">
      <c r="A115" s="41">
        <v>112</v>
      </c>
      <c r="B115" s="41">
        <v>6</v>
      </c>
      <c r="C115" s="43" t="s">
        <v>340</v>
      </c>
      <c r="D115" s="62" t="s">
        <v>114</v>
      </c>
      <c r="E115" s="66">
        <v>5003343</v>
      </c>
      <c r="F115" s="66" t="s">
        <v>359</v>
      </c>
      <c r="G115" s="66" t="s">
        <v>1241</v>
      </c>
      <c r="H115" s="66" t="s">
        <v>1242</v>
      </c>
      <c r="I115" s="66" t="s">
        <v>1242</v>
      </c>
      <c r="J115" s="67">
        <v>20</v>
      </c>
      <c r="K115" s="176">
        <v>336800</v>
      </c>
      <c r="L115" s="41">
        <v>336800</v>
      </c>
      <c r="M115" s="41">
        <v>336213.29</v>
      </c>
      <c r="N115" s="41">
        <v>336213.29</v>
      </c>
      <c r="O115" s="59" t="s">
        <v>343</v>
      </c>
      <c r="P115" s="151">
        <f t="shared" si="5"/>
        <v>336800</v>
      </c>
      <c r="Q115" s="60"/>
      <c r="R115" s="60"/>
      <c r="S115" s="60"/>
      <c r="T115" s="60"/>
      <c r="U115" s="60"/>
      <c r="V115" s="60">
        <v>336800</v>
      </c>
      <c r="W115" s="60"/>
      <c r="X115" s="60"/>
      <c r="Y115" s="60"/>
      <c r="Z115" s="39"/>
      <c r="AA115" s="177">
        <v>1602</v>
      </c>
      <c r="AB115" s="178" t="s">
        <v>340</v>
      </c>
      <c r="AC115" s="68" t="s">
        <v>357</v>
      </c>
      <c r="AD115" s="179">
        <v>1</v>
      </c>
      <c r="AE115" s="180">
        <v>5003343</v>
      </c>
      <c r="AF115" s="66" t="s">
        <v>359</v>
      </c>
      <c r="AG115" s="181" t="s">
        <v>1243</v>
      </c>
      <c r="AH115" s="181" t="s">
        <v>1241</v>
      </c>
      <c r="AI115" s="181"/>
      <c r="AJ115" s="181"/>
      <c r="AK115" s="182" t="s">
        <v>1224</v>
      </c>
      <c r="AL115" s="181" t="s">
        <v>1242</v>
      </c>
      <c r="AM115" s="181" t="s">
        <v>1242</v>
      </c>
      <c r="AN115" s="181" t="s">
        <v>1225</v>
      </c>
      <c r="AO115" s="181" t="s">
        <v>1226</v>
      </c>
      <c r="AP115" s="153" t="s">
        <v>1227</v>
      </c>
      <c r="AQ115" s="183">
        <v>100</v>
      </c>
      <c r="AR115" s="184" t="s">
        <v>1228</v>
      </c>
      <c r="AS115" s="185">
        <v>100</v>
      </c>
      <c r="AT115" s="186">
        <v>336800</v>
      </c>
      <c r="AU115" s="159">
        <v>79.999999068467801</v>
      </c>
      <c r="AV115" s="187">
        <v>336800</v>
      </c>
      <c r="AW115" s="60">
        <v>336800</v>
      </c>
      <c r="AX115" s="60">
        <v>336800</v>
      </c>
      <c r="AY115" s="60">
        <v>336800</v>
      </c>
      <c r="AZ115" s="60">
        <v>336800</v>
      </c>
      <c r="BA115" s="60"/>
      <c r="BB115" s="60">
        <v>336213.29</v>
      </c>
      <c r="BC115" s="60">
        <v>336213.29</v>
      </c>
      <c r="BD115" s="60">
        <v>336213.29</v>
      </c>
      <c r="BE115" s="60">
        <v>336213.29</v>
      </c>
      <c r="BF115" s="60">
        <v>268970.6288680649</v>
      </c>
      <c r="BG115" s="60">
        <v>0</v>
      </c>
      <c r="BH115" s="60">
        <v>336213.29</v>
      </c>
      <c r="BI115" s="60">
        <v>268970.6288680649</v>
      </c>
      <c r="BJ115" s="60">
        <v>0</v>
      </c>
      <c r="BK115" s="60">
        <v>336213.29</v>
      </c>
      <c r="BL115" s="60">
        <v>268970.6288680649</v>
      </c>
      <c r="BM115" s="60">
        <v>0</v>
      </c>
      <c r="BN115" s="60">
        <v>336213.29</v>
      </c>
      <c r="BO115" s="188">
        <v>268970.6288680649</v>
      </c>
      <c r="BP115" s="161">
        <v>0</v>
      </c>
      <c r="BQ115" s="180"/>
      <c r="BR115" s="180"/>
      <c r="BS115" s="180"/>
    </row>
    <row r="116" spans="1:72" s="49" customFormat="1" ht="89.25" outlineLevel="2" x14ac:dyDescent="0.2">
      <c r="A116" s="41">
        <v>113</v>
      </c>
      <c r="B116" s="41">
        <v>6</v>
      </c>
      <c r="C116" s="43" t="s">
        <v>340</v>
      </c>
      <c r="D116" s="62" t="s">
        <v>360</v>
      </c>
      <c r="E116" s="66">
        <v>5003468</v>
      </c>
      <c r="F116" s="66" t="s">
        <v>361</v>
      </c>
      <c r="G116" s="66" t="s">
        <v>1241</v>
      </c>
      <c r="H116" s="66" t="s">
        <v>1242</v>
      </c>
      <c r="I116" s="66" t="s">
        <v>1242</v>
      </c>
      <c r="J116" s="67">
        <v>20</v>
      </c>
      <c r="K116" s="176">
        <v>146871.22</v>
      </c>
      <c r="L116" s="41">
        <v>117500</v>
      </c>
      <c r="M116" s="41">
        <v>117476.5</v>
      </c>
      <c r="N116" s="41">
        <v>117476.5</v>
      </c>
      <c r="O116" s="59" t="s">
        <v>343</v>
      </c>
      <c r="P116" s="151">
        <f t="shared" si="5"/>
        <v>146871.22</v>
      </c>
      <c r="Q116" s="60"/>
      <c r="R116" s="60"/>
      <c r="S116" s="60"/>
      <c r="T116" s="60">
        <v>146871.22</v>
      </c>
      <c r="U116" s="60"/>
      <c r="V116" s="60"/>
      <c r="W116" s="60"/>
      <c r="X116" s="60"/>
      <c r="Y116" s="60"/>
      <c r="Z116" s="39"/>
      <c r="AA116" s="177">
        <v>1602</v>
      </c>
      <c r="AB116" s="178" t="s">
        <v>340</v>
      </c>
      <c r="AC116" s="68" t="s">
        <v>114</v>
      </c>
      <c r="AD116" s="179">
        <v>1</v>
      </c>
      <c r="AE116" s="180">
        <v>5003468</v>
      </c>
      <c r="AF116" s="66" t="s">
        <v>361</v>
      </c>
      <c r="AG116" s="181" t="s">
        <v>1243</v>
      </c>
      <c r="AH116" s="181" t="s">
        <v>1241</v>
      </c>
      <c r="AI116" s="181"/>
      <c r="AJ116" s="181"/>
      <c r="AK116" s="182" t="s">
        <v>1224</v>
      </c>
      <c r="AL116" s="181" t="s">
        <v>1242</v>
      </c>
      <c r="AM116" s="181" t="s">
        <v>1242</v>
      </c>
      <c r="AN116" s="181" t="s">
        <v>1225</v>
      </c>
      <c r="AO116" s="181" t="s">
        <v>1226</v>
      </c>
      <c r="AP116" s="153" t="s">
        <v>1227</v>
      </c>
      <c r="AQ116" s="183">
        <v>100</v>
      </c>
      <c r="AR116" s="184" t="s">
        <v>1228</v>
      </c>
      <c r="AS116" s="185">
        <v>100</v>
      </c>
      <c r="AT116" s="186">
        <v>146871.22</v>
      </c>
      <c r="AU116" s="159">
        <v>79.999999068467801</v>
      </c>
      <c r="AV116" s="187">
        <v>117500</v>
      </c>
      <c r="AW116" s="60">
        <v>117500</v>
      </c>
      <c r="AX116" s="60">
        <v>117500</v>
      </c>
      <c r="AY116" s="60">
        <v>117500</v>
      </c>
      <c r="AZ116" s="60">
        <v>117500</v>
      </c>
      <c r="BA116" s="60"/>
      <c r="BB116" s="60">
        <v>117476.5</v>
      </c>
      <c r="BC116" s="60">
        <v>117476.5</v>
      </c>
      <c r="BD116" s="60">
        <v>117476.5</v>
      </c>
      <c r="BE116" s="60">
        <v>117476.5</v>
      </c>
      <c r="BF116" s="60">
        <v>93981.198905668571</v>
      </c>
      <c r="BG116" s="60">
        <v>0</v>
      </c>
      <c r="BH116" s="60">
        <v>117476.5</v>
      </c>
      <c r="BI116" s="60">
        <v>93981.198905668571</v>
      </c>
      <c r="BJ116" s="60">
        <v>0</v>
      </c>
      <c r="BK116" s="60">
        <v>117476.5</v>
      </c>
      <c r="BL116" s="60">
        <v>93981.198905668571</v>
      </c>
      <c r="BM116" s="60">
        <v>0</v>
      </c>
      <c r="BN116" s="60">
        <v>117476.5</v>
      </c>
      <c r="BO116" s="188">
        <v>93981.198905668571</v>
      </c>
      <c r="BP116" s="161">
        <v>0</v>
      </c>
      <c r="BQ116" s="180"/>
      <c r="BR116" s="180"/>
      <c r="BS116" s="180"/>
    </row>
    <row r="117" spans="1:72" s="74" customFormat="1" ht="76.5" outlineLevel="2" x14ac:dyDescent="0.2">
      <c r="A117" s="70">
        <v>114</v>
      </c>
      <c r="B117" s="70">
        <v>6</v>
      </c>
      <c r="C117" s="71" t="s">
        <v>340</v>
      </c>
      <c r="D117" s="62" t="s">
        <v>362</v>
      </c>
      <c r="E117" s="70">
        <v>5023676</v>
      </c>
      <c r="F117" s="70" t="s">
        <v>363</v>
      </c>
      <c r="G117" s="70" t="s">
        <v>1241</v>
      </c>
      <c r="H117" s="66" t="s">
        <v>1242</v>
      </c>
      <c r="I117" s="66" t="s">
        <v>1242</v>
      </c>
      <c r="J117" s="67">
        <v>20</v>
      </c>
      <c r="K117" s="150">
        <v>2025305.88</v>
      </c>
      <c r="L117" s="41">
        <v>1755305.88</v>
      </c>
      <c r="M117" s="41">
        <v>985434.3</v>
      </c>
      <c r="N117" s="41">
        <v>1550000</v>
      </c>
      <c r="O117" s="59" t="s">
        <v>343</v>
      </c>
      <c r="P117" s="190">
        <f t="shared" si="5"/>
        <v>2025305.8800000001</v>
      </c>
      <c r="Q117" s="72">
        <v>1627146.12</v>
      </c>
      <c r="R117" s="72"/>
      <c r="S117" s="72">
        <v>157000</v>
      </c>
      <c r="T117" s="72"/>
      <c r="U117" s="72"/>
      <c r="V117" s="72"/>
      <c r="W117" s="72"/>
      <c r="X117" s="72"/>
      <c r="Y117" s="72">
        <f>183000+58159.76</f>
        <v>241159.76</v>
      </c>
      <c r="Z117" s="73"/>
      <c r="AA117" s="177">
        <v>1602</v>
      </c>
      <c r="AB117" s="178" t="s">
        <v>340</v>
      </c>
      <c r="AC117" s="68" t="s">
        <v>360</v>
      </c>
      <c r="AD117" s="179">
        <v>1</v>
      </c>
      <c r="AE117" s="180">
        <v>5023676</v>
      </c>
      <c r="AF117" s="70" t="s">
        <v>363</v>
      </c>
      <c r="AG117" s="181" t="s">
        <v>1243</v>
      </c>
      <c r="AH117" s="181" t="s">
        <v>1241</v>
      </c>
      <c r="AI117" s="181"/>
      <c r="AJ117" s="181"/>
      <c r="AK117" s="182" t="s">
        <v>1224</v>
      </c>
      <c r="AL117" s="181" t="s">
        <v>1242</v>
      </c>
      <c r="AM117" s="181" t="s">
        <v>1242</v>
      </c>
      <c r="AN117" s="181" t="s">
        <v>1225</v>
      </c>
      <c r="AO117" s="181" t="s">
        <v>1226</v>
      </c>
      <c r="AP117" s="153" t="s">
        <v>1227</v>
      </c>
      <c r="AQ117" s="183">
        <v>100</v>
      </c>
      <c r="AR117" s="184" t="s">
        <v>1228</v>
      </c>
      <c r="AS117" s="185">
        <v>100</v>
      </c>
      <c r="AT117" s="186">
        <v>2025305.88</v>
      </c>
      <c r="AU117" s="159">
        <v>79.999999068467801</v>
      </c>
      <c r="AV117" s="187">
        <v>1697146.12</v>
      </c>
      <c r="AW117" s="60">
        <v>1755305.88</v>
      </c>
      <c r="AX117" s="60">
        <v>1938102</v>
      </c>
      <c r="AY117" s="60">
        <v>1842305</v>
      </c>
      <c r="AZ117" s="60">
        <v>1842305</v>
      </c>
      <c r="BA117" s="60"/>
      <c r="BB117" s="60">
        <v>734601.48</v>
      </c>
      <c r="BC117" s="60">
        <v>985434.3</v>
      </c>
      <c r="BD117" s="60">
        <v>1058601.48</v>
      </c>
      <c r="BE117" s="60">
        <v>1550000</v>
      </c>
      <c r="BF117" s="60">
        <v>1239999.9855612509</v>
      </c>
      <c r="BG117" s="60">
        <v>815398.52</v>
      </c>
      <c r="BH117" s="60">
        <v>1842000</v>
      </c>
      <c r="BI117" s="60">
        <v>1473599.9828411769</v>
      </c>
      <c r="BJ117" s="60">
        <v>292000</v>
      </c>
      <c r="BK117" s="60">
        <v>1842000</v>
      </c>
      <c r="BL117" s="60">
        <v>1473599.9828411769</v>
      </c>
      <c r="BM117" s="60">
        <v>0</v>
      </c>
      <c r="BN117" s="60">
        <v>1842000</v>
      </c>
      <c r="BO117" s="188">
        <v>1473599.9828411769</v>
      </c>
      <c r="BP117" s="161">
        <v>0</v>
      </c>
      <c r="BQ117" s="180"/>
      <c r="BR117" s="180"/>
      <c r="BS117" s="180"/>
    </row>
    <row r="118" spans="1:72" s="49" customFormat="1" ht="51" outlineLevel="2" x14ac:dyDescent="0.2">
      <c r="A118" s="41">
        <v>115</v>
      </c>
      <c r="B118" s="41">
        <v>6</v>
      </c>
      <c r="C118" s="43" t="s">
        <v>340</v>
      </c>
      <c r="D118" s="62" t="s">
        <v>66</v>
      </c>
      <c r="E118" s="66">
        <v>5023789</v>
      </c>
      <c r="F118" s="66" t="s">
        <v>364</v>
      </c>
      <c r="G118" s="66" t="s">
        <v>1241</v>
      </c>
      <c r="H118" s="66" t="s">
        <v>1242</v>
      </c>
      <c r="I118" s="66" t="s">
        <v>1242</v>
      </c>
      <c r="J118" s="67">
        <v>20</v>
      </c>
      <c r="K118" s="176">
        <v>694846.2</v>
      </c>
      <c r="L118" s="41">
        <v>397962.2</v>
      </c>
      <c r="M118" s="41">
        <v>148179.37</v>
      </c>
      <c r="N118" s="41">
        <v>397962.2</v>
      </c>
      <c r="O118" s="59" t="s">
        <v>343</v>
      </c>
      <c r="P118" s="151">
        <f t="shared" si="5"/>
        <v>694846.2</v>
      </c>
      <c r="Q118" s="60"/>
      <c r="R118" s="60"/>
      <c r="S118" s="60">
        <v>675000</v>
      </c>
      <c r="T118" s="60"/>
      <c r="U118" s="60"/>
      <c r="V118" s="60"/>
      <c r="W118" s="60"/>
      <c r="X118" s="60"/>
      <c r="Y118" s="60">
        <v>19846.2</v>
      </c>
      <c r="Z118" s="39"/>
      <c r="AA118" s="177">
        <v>1602</v>
      </c>
      <c r="AB118" s="178" t="s">
        <v>340</v>
      </c>
      <c r="AC118" s="68" t="s">
        <v>362</v>
      </c>
      <c r="AD118" s="179">
        <v>1</v>
      </c>
      <c r="AE118" s="180">
        <v>5023789</v>
      </c>
      <c r="AF118" s="66" t="s">
        <v>364</v>
      </c>
      <c r="AG118" s="181" t="s">
        <v>1243</v>
      </c>
      <c r="AH118" s="181" t="s">
        <v>1241</v>
      </c>
      <c r="AI118" s="181"/>
      <c r="AJ118" s="181"/>
      <c r="AK118" s="182" t="s">
        <v>1224</v>
      </c>
      <c r="AL118" s="181" t="s">
        <v>1242</v>
      </c>
      <c r="AM118" s="181" t="s">
        <v>1242</v>
      </c>
      <c r="AN118" s="181" t="s">
        <v>1225</v>
      </c>
      <c r="AO118" s="181" t="s">
        <v>1226</v>
      </c>
      <c r="AP118" s="153" t="s">
        <v>1227</v>
      </c>
      <c r="AQ118" s="183">
        <v>100</v>
      </c>
      <c r="AR118" s="184" t="s">
        <v>1228</v>
      </c>
      <c r="AS118" s="185">
        <v>100</v>
      </c>
      <c r="AT118" s="186">
        <v>694846.2</v>
      </c>
      <c r="AU118" s="159">
        <v>79.999999068467801</v>
      </c>
      <c r="AV118" s="187">
        <v>397962.2</v>
      </c>
      <c r="AW118" s="60">
        <v>397962.2</v>
      </c>
      <c r="AX118" s="60">
        <v>397962.2</v>
      </c>
      <c r="AY118" s="60">
        <v>421962.2</v>
      </c>
      <c r="AZ118" s="60">
        <v>421962</v>
      </c>
      <c r="BA118" s="60"/>
      <c r="BB118" s="60">
        <v>0</v>
      </c>
      <c r="BC118" s="60">
        <v>148179.37</v>
      </c>
      <c r="BD118" s="60">
        <v>120000</v>
      </c>
      <c r="BE118" s="60">
        <v>397962.2</v>
      </c>
      <c r="BF118" s="60">
        <v>318369.75629285397</v>
      </c>
      <c r="BG118" s="60">
        <v>397962.2</v>
      </c>
      <c r="BH118" s="60">
        <v>420000</v>
      </c>
      <c r="BI118" s="60">
        <v>335999.99608756474</v>
      </c>
      <c r="BJ118" s="60">
        <v>22037.799999999988</v>
      </c>
      <c r="BK118" s="60">
        <v>420000</v>
      </c>
      <c r="BL118" s="60">
        <v>335999.99608756474</v>
      </c>
      <c r="BM118" s="60">
        <v>0</v>
      </c>
      <c r="BN118" s="60">
        <v>420000</v>
      </c>
      <c r="BO118" s="188">
        <v>335999.99608756474</v>
      </c>
      <c r="BP118" s="161">
        <v>0</v>
      </c>
      <c r="BQ118" s="180"/>
      <c r="BR118" s="180"/>
      <c r="BS118" s="180"/>
    </row>
    <row r="119" spans="1:72" s="49" customFormat="1" ht="51" outlineLevel="2" x14ac:dyDescent="0.2">
      <c r="A119" s="41">
        <v>116</v>
      </c>
      <c r="B119" s="41">
        <v>6</v>
      </c>
      <c r="C119" s="43" t="s">
        <v>340</v>
      </c>
      <c r="D119" s="62" t="s">
        <v>51</v>
      </c>
      <c r="E119" s="66">
        <v>5026121</v>
      </c>
      <c r="F119" s="66" t="s">
        <v>365</v>
      </c>
      <c r="G119" s="70"/>
      <c r="H119" s="66" t="s">
        <v>1242</v>
      </c>
      <c r="I119" s="66" t="s">
        <v>1242</v>
      </c>
      <c r="J119" s="67">
        <v>20</v>
      </c>
      <c r="K119" s="176">
        <v>252300</v>
      </c>
      <c r="L119" s="66"/>
      <c r="M119" s="66"/>
      <c r="N119" s="41">
        <v>230000</v>
      </c>
      <c r="O119" s="59" t="s">
        <v>343</v>
      </c>
      <c r="P119" s="151">
        <f t="shared" si="5"/>
        <v>252300</v>
      </c>
      <c r="Q119" s="60"/>
      <c r="R119" s="60"/>
      <c r="S119" s="60"/>
      <c r="T119" s="60"/>
      <c r="U119" s="60"/>
      <c r="V119" s="60">
        <v>252300</v>
      </c>
      <c r="W119" s="60"/>
      <c r="X119" s="60"/>
      <c r="Y119" s="60"/>
      <c r="Z119" s="39"/>
      <c r="AA119" s="177">
        <v>1602</v>
      </c>
      <c r="AB119" s="178" t="s">
        <v>340</v>
      </c>
      <c r="AC119" s="68" t="s">
        <v>66</v>
      </c>
      <c r="AD119" s="179">
        <v>1</v>
      </c>
      <c r="AE119" s="180">
        <v>5026121</v>
      </c>
      <c r="AF119" s="66" t="s">
        <v>365</v>
      </c>
      <c r="AG119" s="181" t="s">
        <v>1243</v>
      </c>
      <c r="AH119" s="191"/>
      <c r="AI119" s="181"/>
      <c r="AJ119" s="181"/>
      <c r="AK119" s="182" t="s">
        <v>1224</v>
      </c>
      <c r="AL119" s="181" t="s">
        <v>1242</v>
      </c>
      <c r="AM119" s="181" t="s">
        <v>1242</v>
      </c>
      <c r="AN119" s="181" t="s">
        <v>1225</v>
      </c>
      <c r="AO119" s="181" t="s">
        <v>1226</v>
      </c>
      <c r="AP119" s="153" t="s">
        <v>1227</v>
      </c>
      <c r="AQ119" s="183">
        <v>100</v>
      </c>
      <c r="AR119" s="184" t="s">
        <v>1228</v>
      </c>
      <c r="AS119" s="185">
        <v>100</v>
      </c>
      <c r="AT119" s="186">
        <v>252300</v>
      </c>
      <c r="AU119" s="159">
        <v>79.999999068467801</v>
      </c>
      <c r="AV119" s="187">
        <v>0</v>
      </c>
      <c r="AW119" s="60"/>
      <c r="AX119" s="60">
        <v>0</v>
      </c>
      <c r="AY119" s="60">
        <v>230000</v>
      </c>
      <c r="AZ119" s="60">
        <v>230000</v>
      </c>
      <c r="BA119" s="60" t="s">
        <v>1245</v>
      </c>
      <c r="BB119" s="60">
        <v>0</v>
      </c>
      <c r="BC119" s="60"/>
      <c r="BD119" s="60">
        <v>0</v>
      </c>
      <c r="BE119" s="60">
        <v>230000</v>
      </c>
      <c r="BF119" s="60">
        <v>183999.99785747594</v>
      </c>
      <c r="BG119" s="60">
        <v>230000</v>
      </c>
      <c r="BH119" s="60">
        <v>230000</v>
      </c>
      <c r="BI119" s="60">
        <v>183999.99785747594</v>
      </c>
      <c r="BJ119" s="60">
        <v>0</v>
      </c>
      <c r="BK119" s="60">
        <v>230000</v>
      </c>
      <c r="BL119" s="60">
        <v>183999.99785747594</v>
      </c>
      <c r="BM119" s="60">
        <v>0</v>
      </c>
      <c r="BN119" s="60">
        <v>230000</v>
      </c>
      <c r="BO119" s="192">
        <v>183999.99785747594</v>
      </c>
      <c r="BP119" s="161">
        <v>0</v>
      </c>
      <c r="BQ119" s="180"/>
      <c r="BR119" s="180"/>
      <c r="BS119" s="180"/>
    </row>
    <row r="120" spans="1:72" s="49" customFormat="1" ht="38.25" outlineLevel="2" x14ac:dyDescent="0.2">
      <c r="A120" s="41">
        <v>117</v>
      </c>
      <c r="B120" s="41">
        <v>6</v>
      </c>
      <c r="C120" s="43" t="s">
        <v>340</v>
      </c>
      <c r="D120" s="62" t="s">
        <v>112</v>
      </c>
      <c r="E120" s="66">
        <v>5027244</v>
      </c>
      <c r="F120" s="66" t="s">
        <v>366</v>
      </c>
      <c r="G120" s="66" t="s">
        <v>1241</v>
      </c>
      <c r="H120" s="66" t="s">
        <v>1242</v>
      </c>
      <c r="I120" s="66" t="s">
        <v>1242</v>
      </c>
      <c r="J120" s="67">
        <v>20</v>
      </c>
      <c r="K120" s="176">
        <v>5885000</v>
      </c>
      <c r="L120" s="41">
        <v>5110813.51</v>
      </c>
      <c r="M120" s="41">
        <v>821952.77</v>
      </c>
      <c r="N120" s="41">
        <v>2556710.2599999998</v>
      </c>
      <c r="O120" s="59" t="s">
        <v>343</v>
      </c>
      <c r="P120" s="151">
        <f t="shared" si="5"/>
        <v>5885000</v>
      </c>
      <c r="Q120" s="60"/>
      <c r="R120" s="60"/>
      <c r="S120" s="60"/>
      <c r="T120" s="60">
        <v>5885000</v>
      </c>
      <c r="U120" s="60"/>
      <c r="V120" s="60"/>
      <c r="W120" s="60"/>
      <c r="X120" s="60"/>
      <c r="Y120" s="60"/>
      <c r="Z120" s="39"/>
      <c r="AA120" s="177">
        <v>1602</v>
      </c>
      <c r="AB120" s="178" t="s">
        <v>340</v>
      </c>
      <c r="AC120" s="68" t="s">
        <v>51</v>
      </c>
      <c r="AD120" s="179">
        <v>1</v>
      </c>
      <c r="AE120" s="180">
        <v>5027244</v>
      </c>
      <c r="AF120" s="66" t="s">
        <v>366</v>
      </c>
      <c r="AG120" s="181" t="s">
        <v>1243</v>
      </c>
      <c r="AH120" s="181" t="s">
        <v>1241</v>
      </c>
      <c r="AI120" s="181"/>
      <c r="AJ120" s="181"/>
      <c r="AK120" s="182" t="s">
        <v>1224</v>
      </c>
      <c r="AL120" s="181" t="s">
        <v>1242</v>
      </c>
      <c r="AM120" s="181" t="s">
        <v>1242</v>
      </c>
      <c r="AN120" s="181" t="s">
        <v>1225</v>
      </c>
      <c r="AO120" s="181" t="s">
        <v>1226</v>
      </c>
      <c r="AP120" s="153" t="s">
        <v>1227</v>
      </c>
      <c r="AQ120" s="183">
        <v>100</v>
      </c>
      <c r="AR120" s="184" t="s">
        <v>1228</v>
      </c>
      <c r="AS120" s="185">
        <v>100</v>
      </c>
      <c r="AT120" s="186">
        <v>5885000</v>
      </c>
      <c r="AU120" s="159">
        <v>79.999999068467801</v>
      </c>
      <c r="AV120" s="187">
        <v>5110813.51</v>
      </c>
      <c r="AW120" s="60">
        <v>5110813.51</v>
      </c>
      <c r="AX120" s="60">
        <v>5110813.51</v>
      </c>
      <c r="AY120" s="60">
        <v>5110813.51</v>
      </c>
      <c r="AZ120" s="60">
        <v>5110814</v>
      </c>
      <c r="BA120" s="60"/>
      <c r="BB120" s="60">
        <v>556710.26</v>
      </c>
      <c r="BC120" s="60">
        <v>821952.77</v>
      </c>
      <c r="BD120" s="60">
        <v>1056710.26</v>
      </c>
      <c r="BE120" s="60">
        <v>2556710.2599999998</v>
      </c>
      <c r="BF120" s="60">
        <v>2045368.1841834204</v>
      </c>
      <c r="BG120" s="60">
        <v>1999999.9999999998</v>
      </c>
      <c r="BH120" s="60">
        <v>5110000</v>
      </c>
      <c r="BI120" s="60">
        <v>4087999.9523987044</v>
      </c>
      <c r="BJ120" s="60">
        <v>2553289.7400000002</v>
      </c>
      <c r="BK120" s="60">
        <v>5110000</v>
      </c>
      <c r="BL120" s="60">
        <v>4087999.9523987044</v>
      </c>
      <c r="BM120" s="60">
        <v>0</v>
      </c>
      <c r="BN120" s="60">
        <v>5110000</v>
      </c>
      <c r="BO120" s="188">
        <v>4087999.9523987044</v>
      </c>
      <c r="BP120" s="161">
        <v>0</v>
      </c>
      <c r="BQ120" s="180"/>
      <c r="BR120" s="180"/>
      <c r="BS120" s="180"/>
    </row>
    <row r="121" spans="1:72" s="49" customFormat="1" ht="51" outlineLevel="2" x14ac:dyDescent="0.2">
      <c r="A121" s="41">
        <v>118</v>
      </c>
      <c r="B121" s="41">
        <v>6</v>
      </c>
      <c r="C121" s="43" t="s">
        <v>340</v>
      </c>
      <c r="D121" s="62" t="s">
        <v>112</v>
      </c>
      <c r="E121" s="66">
        <v>5027318</v>
      </c>
      <c r="F121" s="66" t="s">
        <v>367</v>
      </c>
      <c r="G121" s="66" t="s">
        <v>1241</v>
      </c>
      <c r="H121" s="66" t="s">
        <v>1242</v>
      </c>
      <c r="I121" s="66" t="s">
        <v>1242</v>
      </c>
      <c r="J121" s="67">
        <v>20</v>
      </c>
      <c r="K121" s="176">
        <v>2245492.0099999998</v>
      </c>
      <c r="L121" s="41">
        <v>865492.01</v>
      </c>
      <c r="M121" s="41">
        <v>383254.35</v>
      </c>
      <c r="N121" s="41">
        <v>860000</v>
      </c>
      <c r="O121" s="59" t="s">
        <v>343</v>
      </c>
      <c r="P121" s="151">
        <f t="shared" si="5"/>
        <v>2245492.0099999998</v>
      </c>
      <c r="Q121" s="60"/>
      <c r="R121" s="60"/>
      <c r="S121" s="60">
        <v>2245492.0099999998</v>
      </c>
      <c r="T121" s="60"/>
      <c r="U121" s="60"/>
      <c r="V121" s="60"/>
      <c r="W121" s="60"/>
      <c r="X121" s="60"/>
      <c r="Y121" s="60"/>
      <c r="Z121" s="39"/>
      <c r="AA121" s="177">
        <v>1602</v>
      </c>
      <c r="AB121" s="178" t="s">
        <v>340</v>
      </c>
      <c r="AC121" s="68" t="s">
        <v>112</v>
      </c>
      <c r="AD121" s="179">
        <v>1</v>
      </c>
      <c r="AE121" s="180">
        <v>5027318</v>
      </c>
      <c r="AF121" s="66" t="s">
        <v>367</v>
      </c>
      <c r="AG121" s="181" t="s">
        <v>1243</v>
      </c>
      <c r="AH121" s="181" t="s">
        <v>1241</v>
      </c>
      <c r="AI121" s="181"/>
      <c r="AJ121" s="181"/>
      <c r="AK121" s="182" t="s">
        <v>1224</v>
      </c>
      <c r="AL121" s="181" t="s">
        <v>1242</v>
      </c>
      <c r="AM121" s="181" t="s">
        <v>1242</v>
      </c>
      <c r="AN121" s="181" t="s">
        <v>1225</v>
      </c>
      <c r="AO121" s="181" t="s">
        <v>1226</v>
      </c>
      <c r="AP121" s="153" t="s">
        <v>1227</v>
      </c>
      <c r="AQ121" s="183">
        <v>100</v>
      </c>
      <c r="AR121" s="184" t="s">
        <v>1228</v>
      </c>
      <c r="AS121" s="185">
        <v>100</v>
      </c>
      <c r="AT121" s="186">
        <v>2245492.0099999998</v>
      </c>
      <c r="AU121" s="159">
        <v>79.999999068467801</v>
      </c>
      <c r="AV121" s="187">
        <v>865492.01</v>
      </c>
      <c r="AW121" s="60">
        <v>865492.01</v>
      </c>
      <c r="AX121" s="60">
        <v>865492.01</v>
      </c>
      <c r="AY121" s="60">
        <v>1570000</v>
      </c>
      <c r="AZ121" s="60">
        <v>1570000</v>
      </c>
      <c r="BA121" s="60" t="s">
        <v>1246</v>
      </c>
      <c r="BB121" s="60">
        <v>367161.57</v>
      </c>
      <c r="BC121" s="60">
        <v>383254.35</v>
      </c>
      <c r="BD121" s="60">
        <v>567161.57000000007</v>
      </c>
      <c r="BE121" s="60">
        <v>860000</v>
      </c>
      <c r="BF121" s="60">
        <v>687999.99198882305</v>
      </c>
      <c r="BG121" s="60">
        <v>492838.43</v>
      </c>
      <c r="BH121" s="60">
        <v>1570000</v>
      </c>
      <c r="BI121" s="60">
        <v>1255999.9853749445</v>
      </c>
      <c r="BJ121" s="60">
        <v>710000</v>
      </c>
      <c r="BK121" s="60">
        <v>1570000</v>
      </c>
      <c r="BL121" s="60">
        <v>1255999.9853749445</v>
      </c>
      <c r="BM121" s="60">
        <v>0</v>
      </c>
      <c r="BN121" s="60">
        <v>1570000</v>
      </c>
      <c r="BO121" s="188">
        <v>1255999.9853749445</v>
      </c>
      <c r="BP121" s="161">
        <v>0</v>
      </c>
      <c r="BQ121" s="180"/>
      <c r="BR121" s="180"/>
      <c r="BS121" s="180"/>
    </row>
    <row r="122" spans="1:72" s="49" customFormat="1" ht="38.25" outlineLevel="2" x14ac:dyDescent="0.2">
      <c r="A122" s="41">
        <v>119</v>
      </c>
      <c r="B122" s="41">
        <v>6</v>
      </c>
      <c r="C122" s="43" t="s">
        <v>340</v>
      </c>
      <c r="D122" s="62" t="s">
        <v>368</v>
      </c>
      <c r="E122" s="66">
        <v>5027347</v>
      </c>
      <c r="F122" s="66" t="s">
        <v>369</v>
      </c>
      <c r="G122" s="66" t="s">
        <v>1241</v>
      </c>
      <c r="H122" s="66" t="s">
        <v>1242</v>
      </c>
      <c r="I122" s="66" t="s">
        <v>1242</v>
      </c>
      <c r="J122" s="67">
        <v>20</v>
      </c>
      <c r="K122" s="176">
        <v>318548.39</v>
      </c>
      <c r="L122" s="41">
        <v>228196.67</v>
      </c>
      <c r="M122" s="66"/>
      <c r="N122" s="41">
        <v>228197</v>
      </c>
      <c r="O122" s="59" t="s">
        <v>343</v>
      </c>
      <c r="P122" s="151">
        <f t="shared" si="5"/>
        <v>318548.39</v>
      </c>
      <c r="Q122" s="60">
        <v>318548.39</v>
      </c>
      <c r="R122" s="60"/>
      <c r="S122" s="60"/>
      <c r="T122" s="60"/>
      <c r="U122" s="60"/>
      <c r="V122" s="60"/>
      <c r="W122" s="60"/>
      <c r="X122" s="60"/>
      <c r="Y122" s="60"/>
      <c r="Z122" s="39"/>
      <c r="AA122" s="177">
        <v>1602</v>
      </c>
      <c r="AB122" s="178" t="s">
        <v>340</v>
      </c>
      <c r="AC122" s="68" t="s">
        <v>112</v>
      </c>
      <c r="AD122" s="179">
        <v>1</v>
      </c>
      <c r="AE122" s="180">
        <v>5027347</v>
      </c>
      <c r="AF122" s="66" t="s">
        <v>369</v>
      </c>
      <c r="AG122" s="181" t="s">
        <v>1243</v>
      </c>
      <c r="AH122" s="181" t="s">
        <v>1241</v>
      </c>
      <c r="AI122" s="181"/>
      <c r="AJ122" s="181"/>
      <c r="AK122" s="182" t="s">
        <v>1224</v>
      </c>
      <c r="AL122" s="181" t="s">
        <v>1242</v>
      </c>
      <c r="AM122" s="181" t="s">
        <v>1242</v>
      </c>
      <c r="AN122" s="181" t="s">
        <v>1225</v>
      </c>
      <c r="AO122" s="181" t="s">
        <v>1226</v>
      </c>
      <c r="AP122" s="153" t="s">
        <v>1227</v>
      </c>
      <c r="AQ122" s="183">
        <v>100</v>
      </c>
      <c r="AR122" s="184" t="s">
        <v>1228</v>
      </c>
      <c r="AS122" s="185">
        <v>100</v>
      </c>
      <c r="AT122" s="186">
        <v>318548.39</v>
      </c>
      <c r="AU122" s="159">
        <v>79.999999068467801</v>
      </c>
      <c r="AV122" s="187">
        <v>0</v>
      </c>
      <c r="AW122" s="60">
        <v>228196.67</v>
      </c>
      <c r="AX122" s="60">
        <v>228197</v>
      </c>
      <c r="AY122" s="60">
        <v>228197</v>
      </c>
      <c r="AZ122" s="60">
        <v>228197</v>
      </c>
      <c r="BA122" s="60"/>
      <c r="BB122" s="60">
        <v>0</v>
      </c>
      <c r="BC122" s="60"/>
      <c r="BD122" s="60">
        <v>48500</v>
      </c>
      <c r="BE122" s="60">
        <v>228197</v>
      </c>
      <c r="BF122" s="60">
        <v>182557.59787427145</v>
      </c>
      <c r="BG122" s="60">
        <v>228197</v>
      </c>
      <c r="BH122" s="60">
        <v>228000</v>
      </c>
      <c r="BI122" s="60">
        <v>182399.99787610659</v>
      </c>
      <c r="BJ122" s="60">
        <v>-197</v>
      </c>
      <c r="BK122" s="60">
        <v>228000</v>
      </c>
      <c r="BL122" s="60">
        <v>182399.99787610659</v>
      </c>
      <c r="BM122" s="60">
        <v>0</v>
      </c>
      <c r="BN122" s="60">
        <v>228000</v>
      </c>
      <c r="BO122" s="188">
        <v>182399.99787610659</v>
      </c>
      <c r="BP122" s="161">
        <v>0</v>
      </c>
      <c r="BQ122" s="180"/>
      <c r="BR122" s="180"/>
      <c r="BS122" s="180"/>
    </row>
    <row r="123" spans="1:72" s="49" customFormat="1" ht="63.75" outlineLevel="2" x14ac:dyDescent="0.2">
      <c r="A123" s="41">
        <v>120</v>
      </c>
      <c r="B123" s="41">
        <v>6</v>
      </c>
      <c r="C123" s="43" t="s">
        <v>340</v>
      </c>
      <c r="D123" s="62" t="s">
        <v>344</v>
      </c>
      <c r="E123" s="66">
        <v>5027359</v>
      </c>
      <c r="F123" s="66" t="s">
        <v>370</v>
      </c>
      <c r="G123" s="66" t="s">
        <v>1247</v>
      </c>
      <c r="H123" s="66" t="s">
        <v>1242</v>
      </c>
      <c r="I123" s="66" t="s">
        <v>1242</v>
      </c>
      <c r="J123" s="67">
        <v>20</v>
      </c>
      <c r="K123" s="176">
        <v>1134390</v>
      </c>
      <c r="L123" s="66"/>
      <c r="M123" s="66"/>
      <c r="N123" s="67">
        <v>0</v>
      </c>
      <c r="O123" s="59" t="s">
        <v>343</v>
      </c>
      <c r="P123" s="151">
        <f t="shared" si="5"/>
        <v>1134390</v>
      </c>
      <c r="Q123" s="60"/>
      <c r="R123" s="60"/>
      <c r="S123" s="60"/>
      <c r="T123" s="60"/>
      <c r="U123" s="60"/>
      <c r="V123" s="60">
        <v>1134390</v>
      </c>
      <c r="W123" s="60"/>
      <c r="X123" s="60"/>
      <c r="Y123" s="60"/>
      <c r="Z123" s="39"/>
      <c r="AA123" s="177">
        <v>1602</v>
      </c>
      <c r="AB123" s="178" t="s">
        <v>340</v>
      </c>
      <c r="AC123" s="68" t="s">
        <v>368</v>
      </c>
      <c r="AD123" s="179">
        <v>1</v>
      </c>
      <c r="AE123" s="180">
        <v>5027359</v>
      </c>
      <c r="AF123" s="66" t="s">
        <v>370</v>
      </c>
      <c r="AG123" s="181" t="s">
        <v>1243</v>
      </c>
      <c r="AH123" s="181" t="s">
        <v>1247</v>
      </c>
      <c r="AI123" s="181"/>
      <c r="AJ123" s="181"/>
      <c r="AK123" s="182" t="s">
        <v>1224</v>
      </c>
      <c r="AL123" s="181" t="s">
        <v>1242</v>
      </c>
      <c r="AM123" s="181" t="s">
        <v>1242</v>
      </c>
      <c r="AN123" s="181" t="s">
        <v>1225</v>
      </c>
      <c r="AO123" s="181" t="s">
        <v>1226</v>
      </c>
      <c r="AP123" s="153" t="s">
        <v>1227</v>
      </c>
      <c r="AQ123" s="183">
        <v>100</v>
      </c>
      <c r="AR123" s="184" t="s">
        <v>1228</v>
      </c>
      <c r="AS123" s="185">
        <v>100</v>
      </c>
      <c r="AT123" s="186">
        <v>1134390</v>
      </c>
      <c r="AU123" s="159">
        <v>79.999999068467801</v>
      </c>
      <c r="AV123" s="187">
        <v>0</v>
      </c>
      <c r="AW123" s="60"/>
      <c r="AX123" s="60">
        <v>0</v>
      </c>
      <c r="AY123" s="60">
        <v>0</v>
      </c>
      <c r="AZ123" s="60">
        <v>0</v>
      </c>
      <c r="BA123" s="60"/>
      <c r="BB123" s="60">
        <v>0</v>
      </c>
      <c r="BC123" s="60"/>
      <c r="BD123" s="60">
        <v>0</v>
      </c>
      <c r="BE123" s="60">
        <v>0</v>
      </c>
      <c r="BF123" s="60">
        <v>0</v>
      </c>
      <c r="BG123" s="60">
        <v>0</v>
      </c>
      <c r="BH123" s="60">
        <v>0</v>
      </c>
      <c r="BI123" s="60">
        <v>0</v>
      </c>
      <c r="BJ123" s="60">
        <v>0</v>
      </c>
      <c r="BK123" s="60">
        <v>0</v>
      </c>
      <c r="BL123" s="60">
        <v>0</v>
      </c>
      <c r="BM123" s="60">
        <v>0</v>
      </c>
      <c r="BN123" s="60">
        <v>0</v>
      </c>
      <c r="BO123" s="192">
        <v>0</v>
      </c>
      <c r="BP123" s="161">
        <v>0</v>
      </c>
      <c r="BQ123" s="180"/>
      <c r="BR123" s="180"/>
      <c r="BS123" s="180"/>
      <c r="BT123" s="49" t="s">
        <v>1248</v>
      </c>
    </row>
    <row r="124" spans="1:72" s="49" customFormat="1" ht="38.25" outlineLevel="2" x14ac:dyDescent="0.2">
      <c r="A124" s="41">
        <v>121</v>
      </c>
      <c r="B124" s="41">
        <v>6</v>
      </c>
      <c r="C124" s="43" t="s">
        <v>340</v>
      </c>
      <c r="D124" s="62" t="s">
        <v>346</v>
      </c>
      <c r="E124" s="66">
        <v>5028085</v>
      </c>
      <c r="F124" s="66" t="s">
        <v>371</v>
      </c>
      <c r="G124" s="66" t="s">
        <v>1241</v>
      </c>
      <c r="H124" s="66" t="s">
        <v>1242</v>
      </c>
      <c r="I124" s="66" t="s">
        <v>1242</v>
      </c>
      <c r="J124" s="67">
        <v>20</v>
      </c>
      <c r="K124" s="176">
        <v>626016.26</v>
      </c>
      <c r="L124" s="41">
        <v>265570.40999999997</v>
      </c>
      <c r="M124" s="41">
        <v>195521.46</v>
      </c>
      <c r="N124" s="41">
        <v>265570</v>
      </c>
      <c r="O124" s="59" t="s">
        <v>343</v>
      </c>
      <c r="P124" s="151">
        <f t="shared" si="5"/>
        <v>626016.26</v>
      </c>
      <c r="Q124" s="60"/>
      <c r="R124" s="60"/>
      <c r="S124" s="60">
        <v>626016.26</v>
      </c>
      <c r="T124" s="60"/>
      <c r="U124" s="60"/>
      <c r="V124" s="60"/>
      <c r="W124" s="60"/>
      <c r="X124" s="60"/>
      <c r="Y124" s="60"/>
      <c r="Z124" s="39"/>
      <c r="AA124" s="177">
        <v>1602</v>
      </c>
      <c r="AB124" s="178" t="s">
        <v>340</v>
      </c>
      <c r="AC124" s="68" t="s">
        <v>344</v>
      </c>
      <c r="AD124" s="179">
        <v>1</v>
      </c>
      <c r="AE124" s="180">
        <v>5028085</v>
      </c>
      <c r="AF124" s="66" t="s">
        <v>371</v>
      </c>
      <c r="AG124" s="181" t="s">
        <v>1243</v>
      </c>
      <c r="AH124" s="181" t="s">
        <v>1241</v>
      </c>
      <c r="AI124" s="181"/>
      <c r="AJ124" s="181"/>
      <c r="AK124" s="182" t="s">
        <v>1224</v>
      </c>
      <c r="AL124" s="181" t="s">
        <v>1242</v>
      </c>
      <c r="AM124" s="181" t="s">
        <v>1242</v>
      </c>
      <c r="AN124" s="181" t="s">
        <v>1225</v>
      </c>
      <c r="AO124" s="181" t="s">
        <v>1226</v>
      </c>
      <c r="AP124" s="153" t="s">
        <v>1227</v>
      </c>
      <c r="AQ124" s="183">
        <v>100</v>
      </c>
      <c r="AR124" s="184" t="s">
        <v>1228</v>
      </c>
      <c r="AS124" s="185">
        <v>100</v>
      </c>
      <c r="AT124" s="186">
        <v>626016.26</v>
      </c>
      <c r="AU124" s="159">
        <v>79.999999068467801</v>
      </c>
      <c r="AV124" s="187">
        <v>265570.40999999997</v>
      </c>
      <c r="AW124" s="60">
        <v>265570.40999999997</v>
      </c>
      <c r="AX124" s="60">
        <v>265570.40999999997</v>
      </c>
      <c r="AY124" s="60">
        <v>265570</v>
      </c>
      <c r="AZ124" s="60">
        <v>265570</v>
      </c>
      <c r="BA124" s="60"/>
      <c r="BB124" s="60">
        <v>125938.26</v>
      </c>
      <c r="BC124" s="60">
        <v>195521.46</v>
      </c>
      <c r="BD124" s="60">
        <v>185938.26</v>
      </c>
      <c r="BE124" s="60">
        <v>265570</v>
      </c>
      <c r="BF124" s="60">
        <v>212455.99752612994</v>
      </c>
      <c r="BG124" s="60">
        <v>139631.74</v>
      </c>
      <c r="BH124" s="60">
        <v>265570</v>
      </c>
      <c r="BI124" s="60">
        <v>212455.99752612994</v>
      </c>
      <c r="BJ124" s="60">
        <v>0</v>
      </c>
      <c r="BK124" s="60">
        <v>265000</v>
      </c>
      <c r="BL124" s="60">
        <v>211999.99753143967</v>
      </c>
      <c r="BM124" s="60">
        <v>-570</v>
      </c>
      <c r="BN124" s="60">
        <v>265000</v>
      </c>
      <c r="BO124" s="188">
        <v>211999.99753143967</v>
      </c>
      <c r="BP124" s="161">
        <v>0</v>
      </c>
      <c r="BQ124" s="180"/>
      <c r="BR124" s="180"/>
      <c r="BS124" s="180"/>
    </row>
    <row r="125" spans="1:72" s="49" customFormat="1" ht="38.25" outlineLevel="2" x14ac:dyDescent="0.2">
      <c r="A125" s="41">
        <v>122</v>
      </c>
      <c r="B125" s="41">
        <v>6</v>
      </c>
      <c r="C125" s="43" t="s">
        <v>340</v>
      </c>
      <c r="D125" s="62" t="s">
        <v>372</v>
      </c>
      <c r="E125" s="66">
        <v>5028170</v>
      </c>
      <c r="F125" s="66" t="s">
        <v>373</v>
      </c>
      <c r="G125" s="66" t="s">
        <v>1241</v>
      </c>
      <c r="H125" s="66" t="s">
        <v>1242</v>
      </c>
      <c r="I125" s="66" t="s">
        <v>1242</v>
      </c>
      <c r="J125" s="67">
        <v>20</v>
      </c>
      <c r="K125" s="176">
        <v>203445</v>
      </c>
      <c r="L125" s="66"/>
      <c r="M125" s="66"/>
      <c r="N125" s="67">
        <v>0</v>
      </c>
      <c r="O125" s="59" t="s">
        <v>343</v>
      </c>
      <c r="P125" s="151">
        <f t="shared" si="5"/>
        <v>203445</v>
      </c>
      <c r="Q125" s="60"/>
      <c r="R125" s="60"/>
      <c r="S125" s="60"/>
      <c r="T125" s="60">
        <v>203445</v>
      </c>
      <c r="U125" s="60"/>
      <c r="V125" s="60"/>
      <c r="W125" s="60"/>
      <c r="X125" s="60"/>
      <c r="Y125" s="60"/>
      <c r="Z125" s="39"/>
      <c r="AA125" s="177">
        <v>1602</v>
      </c>
      <c r="AB125" s="178" t="s">
        <v>340</v>
      </c>
      <c r="AC125" s="68" t="s">
        <v>346</v>
      </c>
      <c r="AD125" s="179">
        <v>1</v>
      </c>
      <c r="AE125" s="180">
        <v>5028170</v>
      </c>
      <c r="AF125" s="66" t="s">
        <v>373</v>
      </c>
      <c r="AG125" s="181" t="s">
        <v>1243</v>
      </c>
      <c r="AH125" s="181" t="s">
        <v>1241</v>
      </c>
      <c r="AI125" s="181"/>
      <c r="AJ125" s="181"/>
      <c r="AK125" s="182" t="s">
        <v>1224</v>
      </c>
      <c r="AL125" s="181" t="s">
        <v>1242</v>
      </c>
      <c r="AM125" s="181" t="s">
        <v>1242</v>
      </c>
      <c r="AN125" s="181" t="s">
        <v>1225</v>
      </c>
      <c r="AO125" s="181" t="s">
        <v>1226</v>
      </c>
      <c r="AP125" s="153" t="s">
        <v>1227</v>
      </c>
      <c r="AQ125" s="183">
        <v>100</v>
      </c>
      <c r="AR125" s="184" t="s">
        <v>1228</v>
      </c>
      <c r="AS125" s="185">
        <v>100</v>
      </c>
      <c r="AT125" s="186">
        <v>203445</v>
      </c>
      <c r="AU125" s="159">
        <v>79.999999068467801</v>
      </c>
      <c r="AV125" s="187">
        <v>0</v>
      </c>
      <c r="AW125" s="60"/>
      <c r="AX125" s="60">
        <v>190000</v>
      </c>
      <c r="AY125" s="60">
        <v>190000</v>
      </c>
      <c r="AZ125" s="60">
        <v>190000</v>
      </c>
      <c r="BA125" s="60" t="s">
        <v>1249</v>
      </c>
      <c r="BB125" s="60">
        <v>0</v>
      </c>
      <c r="BC125" s="60"/>
      <c r="BD125" s="60">
        <v>0</v>
      </c>
      <c r="BE125" s="60">
        <v>0</v>
      </c>
      <c r="BF125" s="60">
        <v>0</v>
      </c>
      <c r="BG125" s="60">
        <v>0</v>
      </c>
      <c r="BH125" s="60">
        <v>190000</v>
      </c>
      <c r="BI125" s="60">
        <v>151999.99823008882</v>
      </c>
      <c r="BJ125" s="60">
        <v>190000</v>
      </c>
      <c r="BK125" s="60">
        <v>190000</v>
      </c>
      <c r="BL125" s="60">
        <v>151999.99823008882</v>
      </c>
      <c r="BM125" s="60">
        <v>0</v>
      </c>
      <c r="BN125" s="60">
        <v>190000</v>
      </c>
      <c r="BO125" s="192">
        <v>151999.99823008882</v>
      </c>
      <c r="BP125" s="161">
        <v>0</v>
      </c>
      <c r="BQ125" s="180"/>
      <c r="BR125" s="180"/>
      <c r="BS125" s="180"/>
    </row>
    <row r="126" spans="1:72" s="49" customFormat="1" ht="38.25" outlineLevel="2" x14ac:dyDescent="0.2">
      <c r="A126" s="41">
        <v>123</v>
      </c>
      <c r="B126" s="41">
        <v>6</v>
      </c>
      <c r="C126" s="43" t="s">
        <v>340</v>
      </c>
      <c r="D126" s="62" t="s">
        <v>357</v>
      </c>
      <c r="E126" s="66">
        <v>5028173</v>
      </c>
      <c r="F126" s="66" t="s">
        <v>374</v>
      </c>
      <c r="G126" s="66" t="s">
        <v>1241</v>
      </c>
      <c r="H126" s="66" t="s">
        <v>1242</v>
      </c>
      <c r="I126" s="66" t="s">
        <v>1242</v>
      </c>
      <c r="J126" s="67">
        <v>20</v>
      </c>
      <c r="K126" s="176">
        <v>26912417.07</v>
      </c>
      <c r="L126" s="66"/>
      <c r="M126" s="66"/>
      <c r="N126" s="67">
        <v>0</v>
      </c>
      <c r="O126" s="59" t="s">
        <v>343</v>
      </c>
      <c r="P126" s="151">
        <f t="shared" si="5"/>
        <v>26912417.07</v>
      </c>
      <c r="Q126" s="60"/>
      <c r="R126" s="60"/>
      <c r="S126" s="60"/>
      <c r="T126" s="60">
        <v>26912417.07</v>
      </c>
      <c r="U126" s="60"/>
      <c r="V126" s="60"/>
      <c r="W126" s="60"/>
      <c r="X126" s="60"/>
      <c r="Y126" s="60"/>
      <c r="Z126" s="39"/>
      <c r="AA126" s="177">
        <v>1602</v>
      </c>
      <c r="AB126" s="178" t="s">
        <v>340</v>
      </c>
      <c r="AC126" s="68" t="s">
        <v>372</v>
      </c>
      <c r="AD126" s="179">
        <v>1</v>
      </c>
      <c r="AE126" s="180">
        <v>5028173</v>
      </c>
      <c r="AF126" s="66" t="s">
        <v>374</v>
      </c>
      <c r="AG126" s="181" t="s">
        <v>1243</v>
      </c>
      <c r="AH126" s="181" t="s">
        <v>1241</v>
      </c>
      <c r="AI126" s="181"/>
      <c r="AJ126" s="181"/>
      <c r="AK126" s="182" t="s">
        <v>1224</v>
      </c>
      <c r="AL126" s="181" t="s">
        <v>1242</v>
      </c>
      <c r="AM126" s="181" t="s">
        <v>1242</v>
      </c>
      <c r="AN126" s="181" t="s">
        <v>1225</v>
      </c>
      <c r="AO126" s="181" t="s">
        <v>1226</v>
      </c>
      <c r="AP126" s="153" t="s">
        <v>1227</v>
      </c>
      <c r="AQ126" s="183">
        <v>100</v>
      </c>
      <c r="AR126" s="184" t="s">
        <v>1228</v>
      </c>
      <c r="AS126" s="185">
        <v>100</v>
      </c>
      <c r="AT126" s="186">
        <v>26912417.07</v>
      </c>
      <c r="AU126" s="159">
        <v>79.999999068467801</v>
      </c>
      <c r="AV126" s="187">
        <v>0</v>
      </c>
      <c r="AW126" s="60"/>
      <c r="AX126" s="60">
        <v>24500000</v>
      </c>
      <c r="AY126" s="60">
        <v>24500000</v>
      </c>
      <c r="AZ126" s="60" t="s">
        <v>1244</v>
      </c>
      <c r="BA126" s="60" t="s">
        <v>1250</v>
      </c>
      <c r="BB126" s="60">
        <v>0</v>
      </c>
      <c r="BC126" s="60"/>
      <c r="BD126" s="60">
        <v>0</v>
      </c>
      <c r="BE126" s="60">
        <v>0</v>
      </c>
      <c r="BF126" s="60">
        <v>0</v>
      </c>
      <c r="BG126" s="60">
        <v>0</v>
      </c>
      <c r="BH126" s="60">
        <v>4000000</v>
      </c>
      <c r="BI126" s="60">
        <v>3199999.9627387119</v>
      </c>
      <c r="BJ126" s="60">
        <v>4000000</v>
      </c>
      <c r="BK126" s="60">
        <v>16000000</v>
      </c>
      <c r="BL126" s="60">
        <v>12799999.850954847</v>
      </c>
      <c r="BM126" s="60">
        <v>12000000</v>
      </c>
      <c r="BN126" s="60">
        <v>24500000</v>
      </c>
      <c r="BO126" s="192">
        <v>19599999.771774609</v>
      </c>
      <c r="BP126" s="161">
        <v>8500000</v>
      </c>
      <c r="BQ126" s="180"/>
      <c r="BR126" s="180"/>
      <c r="BS126" s="180"/>
    </row>
    <row r="127" spans="1:72" s="49" customFormat="1" ht="76.5" outlineLevel="2" x14ac:dyDescent="0.2">
      <c r="A127" s="41">
        <v>124</v>
      </c>
      <c r="B127" s="41">
        <v>6</v>
      </c>
      <c r="C127" s="43" t="s">
        <v>340</v>
      </c>
      <c r="D127" s="62" t="s">
        <v>372</v>
      </c>
      <c r="E127" s="66">
        <v>5028180</v>
      </c>
      <c r="F127" s="66" t="s">
        <v>375</v>
      </c>
      <c r="G127" s="66" t="s">
        <v>1241</v>
      </c>
      <c r="H127" s="66" t="s">
        <v>1242</v>
      </c>
      <c r="I127" s="66" t="s">
        <v>1242</v>
      </c>
      <c r="J127" s="67">
        <v>20</v>
      </c>
      <c r="K127" s="176">
        <v>272590</v>
      </c>
      <c r="L127" s="66"/>
      <c r="M127" s="66"/>
      <c r="N127" s="67">
        <v>0</v>
      </c>
      <c r="O127" s="59" t="s">
        <v>343</v>
      </c>
      <c r="P127" s="151">
        <f t="shared" si="5"/>
        <v>272590</v>
      </c>
      <c r="Q127" s="60"/>
      <c r="R127" s="60"/>
      <c r="S127" s="60"/>
      <c r="T127" s="60">
        <v>272590</v>
      </c>
      <c r="U127" s="60"/>
      <c r="V127" s="60"/>
      <c r="W127" s="60"/>
      <c r="X127" s="60"/>
      <c r="Y127" s="60"/>
      <c r="Z127" s="39"/>
      <c r="AA127" s="177">
        <v>1602</v>
      </c>
      <c r="AB127" s="178" t="s">
        <v>340</v>
      </c>
      <c r="AC127" s="68" t="s">
        <v>357</v>
      </c>
      <c r="AD127" s="179">
        <v>1</v>
      </c>
      <c r="AE127" s="180">
        <v>5028180</v>
      </c>
      <c r="AF127" s="66" t="s">
        <v>375</v>
      </c>
      <c r="AG127" s="181" t="s">
        <v>1243</v>
      </c>
      <c r="AH127" s="181" t="s">
        <v>1241</v>
      </c>
      <c r="AI127" s="181"/>
      <c r="AJ127" s="181"/>
      <c r="AK127" s="182" t="s">
        <v>1224</v>
      </c>
      <c r="AL127" s="181" t="s">
        <v>1242</v>
      </c>
      <c r="AM127" s="181" t="s">
        <v>1242</v>
      </c>
      <c r="AN127" s="181" t="s">
        <v>1225</v>
      </c>
      <c r="AO127" s="181" t="s">
        <v>1226</v>
      </c>
      <c r="AP127" s="153" t="s">
        <v>1227</v>
      </c>
      <c r="AQ127" s="183">
        <v>100</v>
      </c>
      <c r="AR127" s="184" t="s">
        <v>1228</v>
      </c>
      <c r="AS127" s="185">
        <v>100</v>
      </c>
      <c r="AT127" s="186">
        <v>272590</v>
      </c>
      <c r="AU127" s="159">
        <v>79.999999068467801</v>
      </c>
      <c r="AV127" s="187">
        <v>0</v>
      </c>
      <c r="AW127" s="60"/>
      <c r="AX127" s="60">
        <v>260000</v>
      </c>
      <c r="AY127" s="60">
        <v>260000</v>
      </c>
      <c r="AZ127" s="60">
        <v>260000</v>
      </c>
      <c r="BA127" s="60" t="s">
        <v>1249</v>
      </c>
      <c r="BB127" s="60">
        <v>0</v>
      </c>
      <c r="BC127" s="60"/>
      <c r="BD127" s="60">
        <v>0</v>
      </c>
      <c r="BE127" s="60">
        <v>0</v>
      </c>
      <c r="BF127" s="60">
        <v>0</v>
      </c>
      <c r="BG127" s="60">
        <v>0</v>
      </c>
      <c r="BH127" s="60">
        <v>260000</v>
      </c>
      <c r="BI127" s="60">
        <v>207999.99757801628</v>
      </c>
      <c r="BJ127" s="60">
        <v>260000</v>
      </c>
      <c r="BK127" s="60">
        <v>260000</v>
      </c>
      <c r="BL127" s="60">
        <v>207999.99757801628</v>
      </c>
      <c r="BM127" s="60">
        <v>0</v>
      </c>
      <c r="BN127" s="60">
        <v>260000</v>
      </c>
      <c r="BO127" s="192">
        <v>207999.99757801628</v>
      </c>
      <c r="BP127" s="161">
        <v>0</v>
      </c>
      <c r="BQ127" s="180"/>
      <c r="BR127" s="180"/>
      <c r="BS127" s="180"/>
    </row>
    <row r="128" spans="1:72" s="49" customFormat="1" ht="38.25" outlineLevel="2" x14ac:dyDescent="0.2">
      <c r="A128" s="41">
        <v>125</v>
      </c>
      <c r="B128" s="41">
        <v>6</v>
      </c>
      <c r="C128" s="43" t="s">
        <v>340</v>
      </c>
      <c r="D128" s="62" t="s">
        <v>372</v>
      </c>
      <c r="E128" s="66">
        <v>5028181</v>
      </c>
      <c r="F128" s="66" t="s">
        <v>376</v>
      </c>
      <c r="G128" s="66" t="s">
        <v>1241</v>
      </c>
      <c r="H128" s="66" t="s">
        <v>1242</v>
      </c>
      <c r="I128" s="66" t="s">
        <v>1242</v>
      </c>
      <c r="J128" s="67">
        <v>20</v>
      </c>
      <c r="K128" s="176">
        <v>269470</v>
      </c>
      <c r="L128" s="66"/>
      <c r="M128" s="66"/>
      <c r="N128" s="67">
        <v>0</v>
      </c>
      <c r="O128" s="59" t="s">
        <v>343</v>
      </c>
      <c r="P128" s="151">
        <f t="shared" si="5"/>
        <v>269470</v>
      </c>
      <c r="Q128" s="60"/>
      <c r="R128" s="60"/>
      <c r="S128" s="60"/>
      <c r="T128" s="60">
        <v>269470</v>
      </c>
      <c r="U128" s="60"/>
      <c r="V128" s="60"/>
      <c r="W128" s="60"/>
      <c r="X128" s="60"/>
      <c r="Y128" s="60"/>
      <c r="Z128" s="39"/>
      <c r="AA128" s="177">
        <v>1602</v>
      </c>
      <c r="AB128" s="178" t="s">
        <v>340</v>
      </c>
      <c r="AC128" s="68" t="s">
        <v>372</v>
      </c>
      <c r="AD128" s="179">
        <v>1</v>
      </c>
      <c r="AE128" s="180">
        <v>5028181</v>
      </c>
      <c r="AF128" s="66" t="s">
        <v>376</v>
      </c>
      <c r="AG128" s="181" t="s">
        <v>1243</v>
      </c>
      <c r="AH128" s="181" t="s">
        <v>1241</v>
      </c>
      <c r="AI128" s="181"/>
      <c r="AJ128" s="181"/>
      <c r="AK128" s="182" t="s">
        <v>1224</v>
      </c>
      <c r="AL128" s="181" t="s">
        <v>1242</v>
      </c>
      <c r="AM128" s="181" t="s">
        <v>1242</v>
      </c>
      <c r="AN128" s="181" t="s">
        <v>1225</v>
      </c>
      <c r="AO128" s="181" t="s">
        <v>1226</v>
      </c>
      <c r="AP128" s="153" t="s">
        <v>1227</v>
      </c>
      <c r="AQ128" s="183">
        <v>100</v>
      </c>
      <c r="AR128" s="184" t="s">
        <v>1228</v>
      </c>
      <c r="AS128" s="185">
        <v>100</v>
      </c>
      <c r="AT128" s="186">
        <v>269470</v>
      </c>
      <c r="AU128" s="159">
        <v>79.999999068467801</v>
      </c>
      <c r="AV128" s="187">
        <v>0</v>
      </c>
      <c r="AW128" s="60"/>
      <c r="AX128" s="60">
        <v>250000</v>
      </c>
      <c r="AY128" s="60">
        <v>250000</v>
      </c>
      <c r="AZ128" s="60">
        <v>250000</v>
      </c>
      <c r="BA128" s="60" t="s">
        <v>1249</v>
      </c>
      <c r="BB128" s="60">
        <v>0</v>
      </c>
      <c r="BC128" s="60"/>
      <c r="BD128" s="60">
        <v>0</v>
      </c>
      <c r="BE128" s="60">
        <v>0</v>
      </c>
      <c r="BF128" s="60">
        <v>0</v>
      </c>
      <c r="BG128" s="60">
        <v>0</v>
      </c>
      <c r="BH128" s="60">
        <v>250000</v>
      </c>
      <c r="BI128" s="60">
        <v>199999.99767116949</v>
      </c>
      <c r="BJ128" s="60">
        <v>250000</v>
      </c>
      <c r="BK128" s="60">
        <v>250000</v>
      </c>
      <c r="BL128" s="60">
        <v>199999.99767116949</v>
      </c>
      <c r="BM128" s="60">
        <v>0</v>
      </c>
      <c r="BN128" s="60">
        <v>250000</v>
      </c>
      <c r="BO128" s="192">
        <v>199999.99767116949</v>
      </c>
      <c r="BP128" s="161">
        <v>0</v>
      </c>
      <c r="BQ128" s="180"/>
      <c r="BR128" s="180"/>
      <c r="BS128" s="180"/>
    </row>
    <row r="129" spans="1:71" s="49" customFormat="1" ht="38.25" outlineLevel="2" x14ac:dyDescent="0.2">
      <c r="A129" s="41">
        <v>126</v>
      </c>
      <c r="B129" s="41">
        <v>6</v>
      </c>
      <c r="C129" s="43" t="s">
        <v>340</v>
      </c>
      <c r="D129" s="62" t="s">
        <v>360</v>
      </c>
      <c r="E129" s="66">
        <v>5028188</v>
      </c>
      <c r="F129" s="66" t="s">
        <v>377</v>
      </c>
      <c r="G129" s="66" t="s">
        <v>1241</v>
      </c>
      <c r="H129" s="66" t="s">
        <v>1242</v>
      </c>
      <c r="I129" s="66" t="s">
        <v>1242</v>
      </c>
      <c r="J129" s="67">
        <v>20</v>
      </c>
      <c r="K129" s="176">
        <v>281874.37</v>
      </c>
      <c r="L129" s="66"/>
      <c r="M129" s="66"/>
      <c r="N129" s="67">
        <v>0</v>
      </c>
      <c r="O129" s="59" t="s">
        <v>343</v>
      </c>
      <c r="P129" s="151">
        <f t="shared" si="5"/>
        <v>281874.37</v>
      </c>
      <c r="Q129" s="60"/>
      <c r="R129" s="60"/>
      <c r="S129" s="60"/>
      <c r="T129" s="60">
        <v>275330</v>
      </c>
      <c r="U129" s="60"/>
      <c r="V129" s="60"/>
      <c r="W129" s="60"/>
      <c r="X129" s="60"/>
      <c r="Y129" s="60">
        <v>6544.37</v>
      </c>
      <c r="Z129" s="39"/>
      <c r="AA129" s="177">
        <v>1602</v>
      </c>
      <c r="AB129" s="178" t="s">
        <v>340</v>
      </c>
      <c r="AC129" s="68" t="s">
        <v>372</v>
      </c>
      <c r="AD129" s="179">
        <v>1</v>
      </c>
      <c r="AE129" s="180">
        <v>5028188</v>
      </c>
      <c r="AF129" s="66" t="s">
        <v>377</v>
      </c>
      <c r="AG129" s="181" t="s">
        <v>1243</v>
      </c>
      <c r="AH129" s="181" t="s">
        <v>1241</v>
      </c>
      <c r="AI129" s="181"/>
      <c r="AJ129" s="181"/>
      <c r="AK129" s="182" t="s">
        <v>1224</v>
      </c>
      <c r="AL129" s="181" t="s">
        <v>1242</v>
      </c>
      <c r="AM129" s="181" t="s">
        <v>1242</v>
      </c>
      <c r="AN129" s="181" t="s">
        <v>1225</v>
      </c>
      <c r="AO129" s="181" t="s">
        <v>1226</v>
      </c>
      <c r="AP129" s="153" t="s">
        <v>1227</v>
      </c>
      <c r="AQ129" s="183">
        <v>100</v>
      </c>
      <c r="AR129" s="184" t="s">
        <v>1228</v>
      </c>
      <c r="AS129" s="185">
        <v>100</v>
      </c>
      <c r="AT129" s="186">
        <v>281874.37</v>
      </c>
      <c r="AU129" s="159">
        <v>79.999999068467801</v>
      </c>
      <c r="AV129" s="187">
        <v>0</v>
      </c>
      <c r="AW129" s="60"/>
      <c r="AX129" s="60">
        <v>260000</v>
      </c>
      <c r="AY129" s="60" t="s">
        <v>1244</v>
      </c>
      <c r="AZ129" s="60">
        <v>260000</v>
      </c>
      <c r="BA129" s="60" t="s">
        <v>1251</v>
      </c>
      <c r="BB129" s="60">
        <v>0</v>
      </c>
      <c r="BC129" s="60"/>
      <c r="BD129" s="60">
        <v>0</v>
      </c>
      <c r="BE129" s="60">
        <v>0</v>
      </c>
      <c r="BF129" s="60">
        <v>0</v>
      </c>
      <c r="BG129" s="60">
        <v>0</v>
      </c>
      <c r="BH129" s="60">
        <v>260000</v>
      </c>
      <c r="BI129" s="60">
        <v>207999.99757801628</v>
      </c>
      <c r="BJ129" s="60">
        <v>260000</v>
      </c>
      <c r="BK129" s="60">
        <v>260000</v>
      </c>
      <c r="BL129" s="60">
        <v>207999.99757801628</v>
      </c>
      <c r="BM129" s="60">
        <v>0</v>
      </c>
      <c r="BN129" s="60">
        <v>260000</v>
      </c>
      <c r="BO129" s="192">
        <v>207999.99757801628</v>
      </c>
      <c r="BP129" s="161">
        <v>0</v>
      </c>
      <c r="BQ129" s="180"/>
      <c r="BR129" s="180"/>
      <c r="BS129" s="180"/>
    </row>
    <row r="130" spans="1:71" s="49" customFormat="1" ht="38.25" outlineLevel="2" x14ac:dyDescent="0.2">
      <c r="A130" s="41">
        <v>127</v>
      </c>
      <c r="B130" s="41">
        <v>6</v>
      </c>
      <c r="C130" s="43" t="s">
        <v>340</v>
      </c>
      <c r="D130" s="62" t="s">
        <v>48</v>
      </c>
      <c r="E130" s="66">
        <v>5028208</v>
      </c>
      <c r="F130" s="66" t="s">
        <v>378</v>
      </c>
      <c r="G130" s="66" t="s">
        <v>1241</v>
      </c>
      <c r="H130" s="66" t="s">
        <v>1242</v>
      </c>
      <c r="I130" s="66" t="s">
        <v>1242</v>
      </c>
      <c r="J130" s="67">
        <v>20</v>
      </c>
      <c r="K130" s="176">
        <v>4817901.6100000003</v>
      </c>
      <c r="L130" s="66"/>
      <c r="M130" s="66"/>
      <c r="N130" s="41">
        <v>678000</v>
      </c>
      <c r="O130" s="59" t="s">
        <v>343</v>
      </c>
      <c r="P130" s="151">
        <f t="shared" si="5"/>
        <v>4817901.6100000003</v>
      </c>
      <c r="Q130" s="60"/>
      <c r="R130" s="60"/>
      <c r="S130" s="60">
        <v>4669716.08</v>
      </c>
      <c r="T130" s="60"/>
      <c r="U130" s="60"/>
      <c r="V130" s="60"/>
      <c r="W130" s="60"/>
      <c r="X130" s="60"/>
      <c r="Y130" s="60">
        <v>148185.53</v>
      </c>
      <c r="Z130" s="39"/>
      <c r="AA130" s="177">
        <v>1602</v>
      </c>
      <c r="AB130" s="178" t="s">
        <v>340</v>
      </c>
      <c r="AC130" s="68" t="s">
        <v>360</v>
      </c>
      <c r="AD130" s="179">
        <v>1</v>
      </c>
      <c r="AE130" s="180">
        <v>5028208</v>
      </c>
      <c r="AF130" s="66" t="s">
        <v>378</v>
      </c>
      <c r="AG130" s="181" t="s">
        <v>1243</v>
      </c>
      <c r="AH130" s="181" t="s">
        <v>1241</v>
      </c>
      <c r="AI130" s="181"/>
      <c r="AJ130" s="181"/>
      <c r="AK130" s="182" t="s">
        <v>1224</v>
      </c>
      <c r="AL130" s="181" t="s">
        <v>1242</v>
      </c>
      <c r="AM130" s="181" t="s">
        <v>1242</v>
      </c>
      <c r="AN130" s="181" t="s">
        <v>1225</v>
      </c>
      <c r="AO130" s="181" t="s">
        <v>1226</v>
      </c>
      <c r="AP130" s="153" t="s">
        <v>1227</v>
      </c>
      <c r="AQ130" s="183">
        <v>100</v>
      </c>
      <c r="AR130" s="184" t="s">
        <v>1228</v>
      </c>
      <c r="AS130" s="185">
        <v>100</v>
      </c>
      <c r="AT130" s="186">
        <v>4817901.6100000003</v>
      </c>
      <c r="AU130" s="159">
        <v>79.999999068467801</v>
      </c>
      <c r="AV130" s="187">
        <v>0</v>
      </c>
      <c r="AW130" s="60"/>
      <c r="AX130" s="60">
        <v>4700000</v>
      </c>
      <c r="AY130" s="60">
        <v>4669716.08</v>
      </c>
      <c r="AZ130" s="60">
        <v>4669716</v>
      </c>
      <c r="BA130" s="60"/>
      <c r="BB130" s="60">
        <v>0</v>
      </c>
      <c r="BC130" s="60"/>
      <c r="BD130" s="60">
        <v>50000</v>
      </c>
      <c r="BE130" s="60">
        <v>678000</v>
      </c>
      <c r="BF130" s="60">
        <v>542399.99368421163</v>
      </c>
      <c r="BG130" s="60">
        <v>678000</v>
      </c>
      <c r="BH130" s="60">
        <v>1778000</v>
      </c>
      <c r="BI130" s="60">
        <v>1422399.9834373575</v>
      </c>
      <c r="BJ130" s="60">
        <v>1100000</v>
      </c>
      <c r="BK130" s="60">
        <v>4660000</v>
      </c>
      <c r="BL130" s="60">
        <v>3727999.9565905994</v>
      </c>
      <c r="BM130" s="60">
        <v>2882000</v>
      </c>
      <c r="BN130" s="60">
        <v>4660000</v>
      </c>
      <c r="BO130" s="192">
        <v>3727999.9565905994</v>
      </c>
      <c r="BP130" s="161">
        <v>0</v>
      </c>
      <c r="BQ130" s="180"/>
      <c r="BR130" s="180"/>
      <c r="BS130" s="180"/>
    </row>
    <row r="131" spans="1:71" s="49" customFormat="1" ht="38.25" outlineLevel="2" x14ac:dyDescent="0.2">
      <c r="A131" s="41">
        <v>128</v>
      </c>
      <c r="B131" s="41">
        <v>6</v>
      </c>
      <c r="C131" s="43" t="s">
        <v>340</v>
      </c>
      <c r="D131" s="62" t="s">
        <v>346</v>
      </c>
      <c r="E131" s="66">
        <v>5028209</v>
      </c>
      <c r="F131" s="66" t="s">
        <v>379</v>
      </c>
      <c r="G131" s="66" t="s">
        <v>1241</v>
      </c>
      <c r="H131" s="66" t="s">
        <v>1242</v>
      </c>
      <c r="I131" s="66" t="s">
        <v>1242</v>
      </c>
      <c r="J131" s="67">
        <v>20</v>
      </c>
      <c r="K131" s="176">
        <v>133225.43</v>
      </c>
      <c r="L131" s="41">
        <v>133225.43</v>
      </c>
      <c r="M131" s="41">
        <v>28330</v>
      </c>
      <c r="N131" s="41">
        <v>133225</v>
      </c>
      <c r="O131" s="59" t="s">
        <v>343</v>
      </c>
      <c r="P131" s="151">
        <f t="shared" si="5"/>
        <v>133225.43</v>
      </c>
      <c r="Q131" s="60"/>
      <c r="R131" s="60"/>
      <c r="S131" s="60">
        <v>133225.43</v>
      </c>
      <c r="T131" s="60"/>
      <c r="U131" s="60"/>
      <c r="V131" s="60"/>
      <c r="W131" s="60"/>
      <c r="X131" s="60"/>
      <c r="Y131" s="60"/>
      <c r="Z131" s="39"/>
      <c r="AA131" s="177">
        <v>1602</v>
      </c>
      <c r="AB131" s="178" t="s">
        <v>340</v>
      </c>
      <c r="AC131" s="68" t="s">
        <v>48</v>
      </c>
      <c r="AD131" s="179">
        <v>1</v>
      </c>
      <c r="AE131" s="180">
        <v>5028209</v>
      </c>
      <c r="AF131" s="66" t="s">
        <v>379</v>
      </c>
      <c r="AG131" s="181" t="s">
        <v>1243</v>
      </c>
      <c r="AH131" s="181" t="s">
        <v>1241</v>
      </c>
      <c r="AI131" s="181"/>
      <c r="AJ131" s="181"/>
      <c r="AK131" s="182" t="s">
        <v>1224</v>
      </c>
      <c r="AL131" s="181" t="s">
        <v>1242</v>
      </c>
      <c r="AM131" s="181" t="s">
        <v>1242</v>
      </c>
      <c r="AN131" s="181" t="s">
        <v>1225</v>
      </c>
      <c r="AO131" s="181" t="s">
        <v>1226</v>
      </c>
      <c r="AP131" s="153" t="s">
        <v>1227</v>
      </c>
      <c r="AQ131" s="183">
        <v>100</v>
      </c>
      <c r="AR131" s="184" t="s">
        <v>1228</v>
      </c>
      <c r="AS131" s="185">
        <v>100</v>
      </c>
      <c r="AT131" s="186">
        <v>133225.43</v>
      </c>
      <c r="AU131" s="159">
        <v>79.999999068467801</v>
      </c>
      <c r="AV131" s="187">
        <v>133225.43</v>
      </c>
      <c r="AW131" s="60">
        <v>133225.43</v>
      </c>
      <c r="AX131" s="60">
        <v>133225.43</v>
      </c>
      <c r="AY131" s="60">
        <v>133225</v>
      </c>
      <c r="AZ131" s="60">
        <v>135225</v>
      </c>
      <c r="BA131" s="60"/>
      <c r="BB131" s="60">
        <v>28330</v>
      </c>
      <c r="BC131" s="60">
        <v>28330</v>
      </c>
      <c r="BD131" s="60">
        <v>98330</v>
      </c>
      <c r="BE131" s="60">
        <v>133225</v>
      </c>
      <c r="BF131" s="60">
        <v>106579.99875896622</v>
      </c>
      <c r="BG131" s="60">
        <v>104895</v>
      </c>
      <c r="BH131" s="60">
        <v>133225</v>
      </c>
      <c r="BI131" s="60">
        <v>106579.99875896622</v>
      </c>
      <c r="BJ131" s="60">
        <v>0</v>
      </c>
      <c r="BK131" s="60">
        <v>133225</v>
      </c>
      <c r="BL131" s="60">
        <v>106579.99875896622</v>
      </c>
      <c r="BM131" s="60">
        <v>0</v>
      </c>
      <c r="BN131" s="60">
        <v>133225</v>
      </c>
      <c r="BO131" s="188">
        <v>106579.99875896622</v>
      </c>
      <c r="BP131" s="161">
        <v>0</v>
      </c>
      <c r="BQ131" s="180"/>
      <c r="BR131" s="180"/>
      <c r="BS131" s="180"/>
    </row>
    <row r="132" spans="1:71" s="49" customFormat="1" ht="38.25" outlineLevel="2" x14ac:dyDescent="0.2">
      <c r="A132" s="41">
        <v>129</v>
      </c>
      <c r="B132" s="41">
        <v>6</v>
      </c>
      <c r="C132" s="43" t="s">
        <v>340</v>
      </c>
      <c r="D132" s="62" t="s">
        <v>360</v>
      </c>
      <c r="E132" s="66">
        <v>5028223</v>
      </c>
      <c r="F132" s="66" t="s">
        <v>380</v>
      </c>
      <c r="G132" s="66" t="s">
        <v>1241</v>
      </c>
      <c r="H132" s="66" t="s">
        <v>1242</v>
      </c>
      <c r="I132" s="66" t="s">
        <v>1242</v>
      </c>
      <c r="J132" s="67">
        <v>20</v>
      </c>
      <c r="K132" s="176">
        <v>607918.29</v>
      </c>
      <c r="L132" s="66"/>
      <c r="M132" s="66"/>
      <c r="N132" s="41">
        <v>0</v>
      </c>
      <c r="O132" s="59" t="s">
        <v>343</v>
      </c>
      <c r="P132" s="151">
        <f t="shared" si="5"/>
        <v>607918.29</v>
      </c>
      <c r="Q132" s="60">
        <v>257468.48499999999</v>
      </c>
      <c r="R132" s="60"/>
      <c r="S132" s="60">
        <v>257468.48499999999</v>
      </c>
      <c r="T132" s="60"/>
      <c r="U132" s="60"/>
      <c r="V132" s="60"/>
      <c r="W132" s="60"/>
      <c r="X132" s="60"/>
      <c r="Y132" s="60">
        <f>10327.34+978.99+9074.99+72600</f>
        <v>92981.32</v>
      </c>
      <c r="Z132" s="39"/>
      <c r="AA132" s="177">
        <v>1602</v>
      </c>
      <c r="AB132" s="178" t="s">
        <v>340</v>
      </c>
      <c r="AC132" s="68" t="s">
        <v>346</v>
      </c>
      <c r="AD132" s="179">
        <v>1</v>
      </c>
      <c r="AE132" s="180">
        <v>5028223</v>
      </c>
      <c r="AF132" s="66" t="s">
        <v>380</v>
      </c>
      <c r="AG132" s="181" t="s">
        <v>1243</v>
      </c>
      <c r="AH132" s="181" t="s">
        <v>1241</v>
      </c>
      <c r="AI132" s="181"/>
      <c r="AJ132" s="181"/>
      <c r="AK132" s="182" t="s">
        <v>1224</v>
      </c>
      <c r="AL132" s="181" t="s">
        <v>1242</v>
      </c>
      <c r="AM132" s="181" t="s">
        <v>1242</v>
      </c>
      <c r="AN132" s="181" t="s">
        <v>1225</v>
      </c>
      <c r="AO132" s="181" t="s">
        <v>1226</v>
      </c>
      <c r="AP132" s="153" t="s">
        <v>1227</v>
      </c>
      <c r="AQ132" s="183">
        <v>100</v>
      </c>
      <c r="AR132" s="184" t="s">
        <v>1228</v>
      </c>
      <c r="AS132" s="185">
        <v>100</v>
      </c>
      <c r="AT132" s="186">
        <v>607918.29</v>
      </c>
      <c r="AU132" s="159">
        <v>79.999999068467801</v>
      </c>
      <c r="AV132" s="187">
        <v>0</v>
      </c>
      <c r="AW132" s="60"/>
      <c r="AX132" s="60">
        <v>359800</v>
      </c>
      <c r="AY132" s="60">
        <v>359800</v>
      </c>
      <c r="AZ132" s="60"/>
      <c r="BA132" s="60" t="s">
        <v>1250</v>
      </c>
      <c r="BB132" s="60">
        <v>0</v>
      </c>
      <c r="BC132" s="60"/>
      <c r="BD132" s="60">
        <v>80000</v>
      </c>
      <c r="BE132" s="60">
        <v>0</v>
      </c>
      <c r="BF132" s="60">
        <v>0</v>
      </c>
      <c r="BG132" s="60">
        <v>0</v>
      </c>
      <c r="BH132" s="60">
        <v>359800</v>
      </c>
      <c r="BI132" s="60">
        <v>287839.99664834712</v>
      </c>
      <c r="BJ132" s="60">
        <v>359800</v>
      </c>
      <c r="BK132" s="60">
        <v>359800</v>
      </c>
      <c r="BL132" s="60">
        <v>287839.99664834712</v>
      </c>
      <c r="BM132" s="60">
        <v>0</v>
      </c>
      <c r="BN132" s="60">
        <v>359800</v>
      </c>
      <c r="BO132" s="192">
        <v>287839.99664834712</v>
      </c>
      <c r="BP132" s="161">
        <v>0</v>
      </c>
      <c r="BQ132" s="180"/>
      <c r="BR132" s="180"/>
      <c r="BS132" s="180"/>
    </row>
    <row r="133" spans="1:71" s="49" customFormat="1" ht="38.25" outlineLevel="2" x14ac:dyDescent="0.2">
      <c r="A133" s="41">
        <v>130</v>
      </c>
      <c r="B133" s="41">
        <v>6</v>
      </c>
      <c r="C133" s="43" t="s">
        <v>340</v>
      </c>
      <c r="D133" s="62" t="s">
        <v>341</v>
      </c>
      <c r="E133" s="66">
        <v>5028228</v>
      </c>
      <c r="F133" s="66" t="s">
        <v>381</v>
      </c>
      <c r="G133" s="66"/>
      <c r="H133" s="66" t="s">
        <v>1242</v>
      </c>
      <c r="I133" s="66" t="s">
        <v>1242</v>
      </c>
      <c r="J133" s="67">
        <v>20</v>
      </c>
      <c r="K133" s="176">
        <v>256987.1</v>
      </c>
      <c r="L133" s="41">
        <v>256987.1</v>
      </c>
      <c r="M133" s="41">
        <v>155126.03</v>
      </c>
      <c r="N133" s="41">
        <v>256987</v>
      </c>
      <c r="O133" s="59" t="s">
        <v>343</v>
      </c>
      <c r="P133" s="151">
        <f t="shared" si="5"/>
        <v>256987.1</v>
      </c>
      <c r="Q133" s="60"/>
      <c r="R133" s="60"/>
      <c r="S133" s="60">
        <v>256987.1</v>
      </c>
      <c r="T133" s="60"/>
      <c r="U133" s="60"/>
      <c r="V133" s="60"/>
      <c r="W133" s="60"/>
      <c r="X133" s="60"/>
      <c r="Y133" s="60"/>
      <c r="Z133" s="39"/>
      <c r="AA133" s="177">
        <v>1602</v>
      </c>
      <c r="AB133" s="178" t="s">
        <v>340</v>
      </c>
      <c r="AC133" s="68" t="s">
        <v>360</v>
      </c>
      <c r="AD133" s="179">
        <v>1</v>
      </c>
      <c r="AE133" s="180">
        <v>5028228</v>
      </c>
      <c r="AF133" s="66" t="s">
        <v>381</v>
      </c>
      <c r="AG133" s="181" t="s">
        <v>1243</v>
      </c>
      <c r="AH133" s="191"/>
      <c r="AI133" s="181"/>
      <c r="AJ133" s="181"/>
      <c r="AK133" s="182" t="s">
        <v>1224</v>
      </c>
      <c r="AL133" s="181" t="s">
        <v>1242</v>
      </c>
      <c r="AM133" s="181" t="s">
        <v>1242</v>
      </c>
      <c r="AN133" s="181" t="s">
        <v>1225</v>
      </c>
      <c r="AO133" s="181" t="s">
        <v>1226</v>
      </c>
      <c r="AP133" s="153" t="s">
        <v>1227</v>
      </c>
      <c r="AQ133" s="183">
        <v>100</v>
      </c>
      <c r="AR133" s="184" t="s">
        <v>1228</v>
      </c>
      <c r="AS133" s="185">
        <v>100</v>
      </c>
      <c r="AT133" s="186">
        <v>256987.1</v>
      </c>
      <c r="AU133" s="159">
        <v>79.999999068467801</v>
      </c>
      <c r="AV133" s="187">
        <v>256987.1</v>
      </c>
      <c r="AW133" s="60">
        <v>256987.1</v>
      </c>
      <c r="AX133" s="60">
        <v>256987.1</v>
      </c>
      <c r="AY133" s="60">
        <v>256987</v>
      </c>
      <c r="AZ133" s="60"/>
      <c r="BA133" s="60"/>
      <c r="BB133" s="60">
        <v>48841.99</v>
      </c>
      <c r="BC133" s="60">
        <v>155126.03</v>
      </c>
      <c r="BD133" s="60">
        <v>118841.98999999999</v>
      </c>
      <c r="BE133" s="60">
        <v>256987</v>
      </c>
      <c r="BF133" s="60">
        <v>205589.59760608335</v>
      </c>
      <c r="BG133" s="60">
        <v>208145.01</v>
      </c>
      <c r="BH133" s="60">
        <v>256987</v>
      </c>
      <c r="BI133" s="60">
        <v>205589.59760608335</v>
      </c>
      <c r="BJ133" s="60">
        <v>0</v>
      </c>
      <c r="BK133" s="60">
        <v>256987</v>
      </c>
      <c r="BL133" s="60">
        <v>205589.59760608335</v>
      </c>
      <c r="BM133" s="60">
        <v>0</v>
      </c>
      <c r="BN133" s="60">
        <v>256987</v>
      </c>
      <c r="BO133" s="188">
        <v>205589.59760608335</v>
      </c>
      <c r="BP133" s="161">
        <v>0</v>
      </c>
      <c r="BQ133" s="180"/>
      <c r="BR133" s="180"/>
      <c r="BS133" s="180"/>
    </row>
    <row r="134" spans="1:71" s="49" customFormat="1" ht="38.25" outlineLevel="2" x14ac:dyDescent="0.2">
      <c r="A134" s="41">
        <v>131</v>
      </c>
      <c r="B134" s="41">
        <v>6</v>
      </c>
      <c r="C134" s="43" t="s">
        <v>340</v>
      </c>
      <c r="D134" s="62" t="s">
        <v>353</v>
      </c>
      <c r="E134" s="66">
        <v>5028259</v>
      </c>
      <c r="F134" s="66" t="s">
        <v>382</v>
      </c>
      <c r="G134" s="66" t="s">
        <v>1241</v>
      </c>
      <c r="H134" s="66" t="s">
        <v>1242</v>
      </c>
      <c r="I134" s="66" t="s">
        <v>1242</v>
      </c>
      <c r="J134" s="67">
        <v>20</v>
      </c>
      <c r="K134" s="176">
        <v>833171.09</v>
      </c>
      <c r="L134" s="66"/>
      <c r="M134" s="66"/>
      <c r="N134" s="41">
        <v>100000</v>
      </c>
      <c r="O134" s="59" t="s">
        <v>343</v>
      </c>
      <c r="P134" s="151">
        <f t="shared" ref="P134:P189" si="6">SUM(Q134:Y134)</f>
        <v>833171.09000000008</v>
      </c>
      <c r="Q134" s="60"/>
      <c r="R134" s="60"/>
      <c r="S134" s="60">
        <f>314516.13+478980.15</f>
        <v>793496.28</v>
      </c>
      <c r="T134" s="60"/>
      <c r="U134" s="60"/>
      <c r="V134" s="60"/>
      <c r="W134" s="60"/>
      <c r="X134" s="60"/>
      <c r="Y134" s="60">
        <v>39674.81</v>
      </c>
      <c r="Z134" s="39"/>
      <c r="AA134" s="177">
        <v>1602</v>
      </c>
      <c r="AB134" s="178" t="s">
        <v>340</v>
      </c>
      <c r="AC134" s="68" t="s">
        <v>341</v>
      </c>
      <c r="AD134" s="179">
        <v>1</v>
      </c>
      <c r="AE134" s="180">
        <v>5028259</v>
      </c>
      <c r="AF134" s="66" t="s">
        <v>382</v>
      </c>
      <c r="AG134" s="181" t="s">
        <v>1243</v>
      </c>
      <c r="AH134" s="181" t="s">
        <v>1241</v>
      </c>
      <c r="AI134" s="181"/>
      <c r="AJ134" s="181"/>
      <c r="AK134" s="182" t="s">
        <v>1224</v>
      </c>
      <c r="AL134" s="181" t="s">
        <v>1242</v>
      </c>
      <c r="AM134" s="181" t="s">
        <v>1242</v>
      </c>
      <c r="AN134" s="181" t="s">
        <v>1225</v>
      </c>
      <c r="AO134" s="181" t="s">
        <v>1226</v>
      </c>
      <c r="AP134" s="153" t="s">
        <v>1227</v>
      </c>
      <c r="AQ134" s="183">
        <v>100</v>
      </c>
      <c r="AR134" s="184" t="s">
        <v>1228</v>
      </c>
      <c r="AS134" s="185">
        <v>100</v>
      </c>
      <c r="AT134" s="186">
        <v>833171.09</v>
      </c>
      <c r="AU134" s="159">
        <v>79.999999068467801</v>
      </c>
      <c r="AV134" s="187">
        <v>0</v>
      </c>
      <c r="AW134" s="60"/>
      <c r="AX134" s="60">
        <v>0</v>
      </c>
      <c r="AY134" s="60">
        <v>400000</v>
      </c>
      <c r="AZ134" s="60">
        <v>400000</v>
      </c>
      <c r="BA134" s="60" t="s">
        <v>1252</v>
      </c>
      <c r="BB134" s="60">
        <v>0</v>
      </c>
      <c r="BC134" s="60"/>
      <c r="BD134" s="60">
        <v>0</v>
      </c>
      <c r="BE134" s="60">
        <v>100000</v>
      </c>
      <c r="BF134" s="60">
        <v>79999.99906846779</v>
      </c>
      <c r="BG134" s="60">
        <v>100000</v>
      </c>
      <c r="BH134" s="60">
        <v>400000</v>
      </c>
      <c r="BI134" s="60">
        <v>319999.99627387116</v>
      </c>
      <c r="BJ134" s="60">
        <v>300000</v>
      </c>
      <c r="BK134" s="60">
        <v>400000</v>
      </c>
      <c r="BL134" s="60">
        <v>319999.99627387116</v>
      </c>
      <c r="BM134" s="60">
        <v>0</v>
      </c>
      <c r="BN134" s="60">
        <v>400000</v>
      </c>
      <c r="BO134" s="192">
        <v>319999.99627387116</v>
      </c>
      <c r="BP134" s="161">
        <v>0</v>
      </c>
      <c r="BQ134" s="180"/>
      <c r="BR134" s="180"/>
      <c r="BS134" s="180"/>
    </row>
    <row r="135" spans="1:71" s="49" customFormat="1" ht="51" outlineLevel="2" x14ac:dyDescent="0.2">
      <c r="A135" s="41">
        <v>132</v>
      </c>
      <c r="B135" s="41">
        <v>6</v>
      </c>
      <c r="C135" s="43" t="s">
        <v>340</v>
      </c>
      <c r="D135" s="62" t="s">
        <v>196</v>
      </c>
      <c r="E135" s="66">
        <v>5028262</v>
      </c>
      <c r="F135" s="66" t="s">
        <v>383</v>
      </c>
      <c r="G135" s="66" t="s">
        <v>1241</v>
      </c>
      <c r="H135" s="66" t="s">
        <v>1242</v>
      </c>
      <c r="I135" s="66" t="s">
        <v>1242</v>
      </c>
      <c r="J135" s="67">
        <v>20</v>
      </c>
      <c r="K135" s="176">
        <v>266108</v>
      </c>
      <c r="L135" s="66"/>
      <c r="M135" s="66"/>
      <c r="N135" s="41">
        <v>0</v>
      </c>
      <c r="O135" s="59" t="s">
        <v>343</v>
      </c>
      <c r="P135" s="151">
        <f t="shared" si="6"/>
        <v>266108</v>
      </c>
      <c r="Q135" s="60"/>
      <c r="R135" s="60"/>
      <c r="S135" s="60"/>
      <c r="T135" s="60">
        <v>266108</v>
      </c>
      <c r="U135" s="60"/>
      <c r="V135" s="60"/>
      <c r="W135" s="60"/>
      <c r="X135" s="60"/>
      <c r="Y135" s="60"/>
      <c r="Z135" s="39"/>
      <c r="AA135" s="177">
        <v>1602</v>
      </c>
      <c r="AB135" s="178" t="s">
        <v>340</v>
      </c>
      <c r="AC135" s="68" t="s">
        <v>353</v>
      </c>
      <c r="AD135" s="179">
        <v>1</v>
      </c>
      <c r="AE135" s="180">
        <v>5028262</v>
      </c>
      <c r="AF135" s="66" t="s">
        <v>383</v>
      </c>
      <c r="AG135" s="181" t="s">
        <v>1243</v>
      </c>
      <c r="AH135" s="181" t="s">
        <v>1241</v>
      </c>
      <c r="AI135" s="181"/>
      <c r="AJ135" s="181"/>
      <c r="AK135" s="182" t="s">
        <v>1224</v>
      </c>
      <c r="AL135" s="181" t="s">
        <v>1242</v>
      </c>
      <c r="AM135" s="181" t="s">
        <v>1242</v>
      </c>
      <c r="AN135" s="181" t="s">
        <v>1225</v>
      </c>
      <c r="AO135" s="181" t="s">
        <v>1226</v>
      </c>
      <c r="AP135" s="153" t="s">
        <v>1227</v>
      </c>
      <c r="AQ135" s="183">
        <v>100</v>
      </c>
      <c r="AR135" s="184" t="s">
        <v>1228</v>
      </c>
      <c r="AS135" s="185">
        <v>100</v>
      </c>
      <c r="AT135" s="186">
        <v>266108</v>
      </c>
      <c r="AU135" s="159">
        <v>79.999999068467801</v>
      </c>
      <c r="AV135" s="187">
        <v>0</v>
      </c>
      <c r="AW135" s="60"/>
      <c r="AX135" s="60">
        <v>0</v>
      </c>
      <c r="AY135" s="60">
        <v>170000</v>
      </c>
      <c r="AZ135" s="60">
        <v>170000</v>
      </c>
      <c r="BA135" s="60" t="s">
        <v>1253</v>
      </c>
      <c r="BB135" s="60">
        <v>0</v>
      </c>
      <c r="BC135" s="60"/>
      <c r="BD135" s="60">
        <v>0</v>
      </c>
      <c r="BE135" s="60">
        <v>0</v>
      </c>
      <c r="BF135" s="60">
        <v>0</v>
      </c>
      <c r="BG135" s="60">
        <v>0</v>
      </c>
      <c r="BH135" s="60">
        <v>170000</v>
      </c>
      <c r="BI135" s="60">
        <v>135999.99841639525</v>
      </c>
      <c r="BJ135" s="60">
        <v>170000</v>
      </c>
      <c r="BK135" s="60">
        <v>170000</v>
      </c>
      <c r="BL135" s="60">
        <v>135999.99841639525</v>
      </c>
      <c r="BM135" s="60">
        <v>0</v>
      </c>
      <c r="BN135" s="60">
        <v>170000</v>
      </c>
      <c r="BO135" s="192">
        <v>135999.99841639525</v>
      </c>
      <c r="BP135" s="161">
        <v>0</v>
      </c>
      <c r="BQ135" s="180"/>
      <c r="BR135" s="180"/>
      <c r="BS135" s="180"/>
    </row>
    <row r="136" spans="1:71" s="49" customFormat="1" ht="51" outlineLevel="2" x14ac:dyDescent="0.2">
      <c r="A136" s="41">
        <v>133</v>
      </c>
      <c r="B136" s="41">
        <v>6</v>
      </c>
      <c r="C136" s="43" t="s">
        <v>340</v>
      </c>
      <c r="D136" s="62" t="s">
        <v>114</v>
      </c>
      <c r="E136" s="66">
        <v>5029337</v>
      </c>
      <c r="F136" s="66" t="s">
        <v>384</v>
      </c>
      <c r="G136" s="75" t="s">
        <v>1241</v>
      </c>
      <c r="H136" s="66" t="s">
        <v>1242</v>
      </c>
      <c r="I136" s="66" t="s">
        <v>1242</v>
      </c>
      <c r="J136" s="67">
        <v>21</v>
      </c>
      <c r="K136" s="176">
        <v>221134.65</v>
      </c>
      <c r="L136" s="66"/>
      <c r="M136" s="66"/>
      <c r="N136" s="41">
        <v>30000</v>
      </c>
      <c r="O136" s="59" t="s">
        <v>343</v>
      </c>
      <c r="P136" s="151">
        <f t="shared" si="6"/>
        <v>221134.65</v>
      </c>
      <c r="Q136" s="60"/>
      <c r="R136" s="60"/>
      <c r="S136" s="60"/>
      <c r="T136" s="60"/>
      <c r="U136" s="60"/>
      <c r="V136" s="60"/>
      <c r="W136" s="60">
        <v>221134.65</v>
      </c>
      <c r="X136" s="60"/>
      <c r="Y136" s="60"/>
      <c r="Z136" s="39" t="s">
        <v>1238</v>
      </c>
      <c r="AA136" s="177">
        <v>1602</v>
      </c>
      <c r="AB136" s="178" t="s">
        <v>340</v>
      </c>
      <c r="AC136" s="68" t="s">
        <v>196</v>
      </c>
      <c r="AD136" s="179">
        <v>1</v>
      </c>
      <c r="AE136" s="180">
        <v>5029337</v>
      </c>
      <c r="AF136" s="66" t="s">
        <v>384</v>
      </c>
      <c r="AG136" s="181" t="s">
        <v>1243</v>
      </c>
      <c r="AH136" s="193" t="s">
        <v>1241</v>
      </c>
      <c r="AI136" s="181"/>
      <c r="AJ136" s="181"/>
      <c r="AK136" s="182" t="s">
        <v>1224</v>
      </c>
      <c r="AL136" s="181" t="s">
        <v>1242</v>
      </c>
      <c r="AM136" s="181" t="s">
        <v>1242</v>
      </c>
      <c r="AN136" s="181" t="s">
        <v>1225</v>
      </c>
      <c r="AO136" s="181" t="s">
        <v>1226</v>
      </c>
      <c r="AP136" s="153" t="s">
        <v>1227</v>
      </c>
      <c r="AQ136" s="183">
        <v>100</v>
      </c>
      <c r="AR136" s="184" t="s">
        <v>1239</v>
      </c>
      <c r="AS136" s="185">
        <v>100</v>
      </c>
      <c r="AT136" s="186">
        <v>221134.65</v>
      </c>
      <c r="AU136" s="159">
        <v>79.999999068467801</v>
      </c>
      <c r="AV136" s="187">
        <v>0</v>
      </c>
      <c r="AW136" s="60"/>
      <c r="AX136" s="60">
        <v>160000</v>
      </c>
      <c r="AY136" s="60">
        <v>165822.45000000001</v>
      </c>
      <c r="AZ136" s="60"/>
      <c r="BA136" s="60"/>
      <c r="BB136" s="60">
        <v>0</v>
      </c>
      <c r="BC136" s="60"/>
      <c r="BD136" s="60">
        <v>0</v>
      </c>
      <c r="BE136" s="60">
        <v>30000</v>
      </c>
      <c r="BF136" s="60">
        <v>23999.999720540338</v>
      </c>
      <c r="BG136" s="60">
        <v>30000</v>
      </c>
      <c r="BH136" s="60">
        <v>165822.45000000001</v>
      </c>
      <c r="BI136" s="60">
        <v>132657.95845531049</v>
      </c>
      <c r="BJ136" s="60">
        <v>135822.45000000001</v>
      </c>
      <c r="BK136" s="60">
        <v>165822.45000000001</v>
      </c>
      <c r="BL136" s="60">
        <v>132657.95845531049</v>
      </c>
      <c r="BM136" s="60">
        <v>0</v>
      </c>
      <c r="BN136" s="60">
        <v>165822.45000000001</v>
      </c>
      <c r="BO136" s="192">
        <v>132657.95845531049</v>
      </c>
      <c r="BP136" s="161">
        <v>0</v>
      </c>
      <c r="BQ136" s="180"/>
      <c r="BR136" s="180"/>
      <c r="BS136" s="180"/>
    </row>
    <row r="137" spans="1:71" s="49" customFormat="1" ht="63.75" outlineLevel="2" x14ac:dyDescent="0.2">
      <c r="A137" s="41">
        <v>135</v>
      </c>
      <c r="B137" s="41">
        <v>6</v>
      </c>
      <c r="C137" s="43" t="s">
        <v>340</v>
      </c>
      <c r="D137" s="62" t="s">
        <v>48</v>
      </c>
      <c r="E137" s="66">
        <v>5029681</v>
      </c>
      <c r="F137" s="66" t="s">
        <v>385</v>
      </c>
      <c r="G137" s="75" t="s">
        <v>1241</v>
      </c>
      <c r="H137" s="66" t="s">
        <v>1242</v>
      </c>
      <c r="I137" s="66" t="s">
        <v>1242</v>
      </c>
      <c r="J137" s="67">
        <v>21</v>
      </c>
      <c r="K137" s="176">
        <v>272594.84999999998</v>
      </c>
      <c r="L137" s="66"/>
      <c r="M137" s="66"/>
      <c r="N137" s="41">
        <v>30000</v>
      </c>
      <c r="O137" s="59" t="s">
        <v>343</v>
      </c>
      <c r="P137" s="151">
        <f t="shared" si="6"/>
        <v>272594.84999999998</v>
      </c>
      <c r="Q137" s="60"/>
      <c r="R137" s="60"/>
      <c r="S137" s="60"/>
      <c r="T137" s="60"/>
      <c r="U137" s="60"/>
      <c r="V137" s="60"/>
      <c r="W137" s="60">
        <v>272594.84999999998</v>
      </c>
      <c r="X137" s="60"/>
      <c r="Y137" s="76"/>
      <c r="Z137" s="39" t="s">
        <v>1238</v>
      </c>
      <c r="AA137" s="177">
        <v>2456</v>
      </c>
      <c r="AB137" s="178" t="s">
        <v>340</v>
      </c>
      <c r="AC137" s="68" t="s">
        <v>299</v>
      </c>
      <c r="AD137" s="179">
        <v>1</v>
      </c>
      <c r="AE137" s="180">
        <v>5029681</v>
      </c>
      <c r="AF137" s="66" t="s">
        <v>385</v>
      </c>
      <c r="AG137" s="181" t="s">
        <v>1243</v>
      </c>
      <c r="AH137" s="193" t="s">
        <v>1241</v>
      </c>
      <c r="AI137" s="181"/>
      <c r="AJ137" s="181"/>
      <c r="AK137" s="182" t="s">
        <v>1224</v>
      </c>
      <c r="AL137" s="181" t="s">
        <v>1242</v>
      </c>
      <c r="AM137" s="181" t="s">
        <v>1242</v>
      </c>
      <c r="AN137" s="181" t="s">
        <v>1225</v>
      </c>
      <c r="AO137" s="181" t="s">
        <v>1226</v>
      </c>
      <c r="AP137" s="153" t="s">
        <v>1227</v>
      </c>
      <c r="AQ137" s="183">
        <v>100</v>
      </c>
      <c r="AR137" s="184" t="s">
        <v>1239</v>
      </c>
      <c r="AS137" s="185">
        <v>100</v>
      </c>
      <c r="AT137" s="186">
        <v>272594.84999999998</v>
      </c>
      <c r="AU137" s="159">
        <v>79.999999068467801</v>
      </c>
      <c r="AV137" s="187">
        <v>0</v>
      </c>
      <c r="AW137" s="60"/>
      <c r="AX137" s="60">
        <v>200000</v>
      </c>
      <c r="AY137" s="60">
        <v>200000</v>
      </c>
      <c r="AZ137" s="60">
        <v>200000</v>
      </c>
      <c r="BA137" s="60" t="s">
        <v>1252</v>
      </c>
      <c r="BB137" s="60">
        <v>0</v>
      </c>
      <c r="BC137" s="60"/>
      <c r="BD137" s="60">
        <v>0</v>
      </c>
      <c r="BE137" s="60">
        <v>30000</v>
      </c>
      <c r="BF137" s="60">
        <v>23999.999720540338</v>
      </c>
      <c r="BG137" s="60">
        <v>30000</v>
      </c>
      <c r="BH137" s="60">
        <v>200000</v>
      </c>
      <c r="BI137" s="60">
        <v>159999.99813693558</v>
      </c>
      <c r="BJ137" s="60">
        <v>170000</v>
      </c>
      <c r="BK137" s="60">
        <v>200000</v>
      </c>
      <c r="BL137" s="60">
        <v>159999.99813693558</v>
      </c>
      <c r="BM137" s="60">
        <v>0</v>
      </c>
      <c r="BN137" s="60">
        <v>200000</v>
      </c>
      <c r="BO137" s="192">
        <v>159999.99813693558</v>
      </c>
      <c r="BP137" s="161">
        <v>0</v>
      </c>
      <c r="BQ137" s="180"/>
      <c r="BR137" s="180"/>
      <c r="BS137" s="180"/>
    </row>
    <row r="138" spans="1:71" s="49" customFormat="1" ht="38.25" outlineLevel="2" x14ac:dyDescent="0.2">
      <c r="A138" s="41">
        <v>136</v>
      </c>
      <c r="B138" s="41">
        <v>6</v>
      </c>
      <c r="C138" s="43" t="s">
        <v>340</v>
      </c>
      <c r="D138" s="62" t="s">
        <v>112</v>
      </c>
      <c r="E138" s="66">
        <v>5030080</v>
      </c>
      <c r="F138" s="66" t="s">
        <v>386</v>
      </c>
      <c r="G138" s="75" t="s">
        <v>1241</v>
      </c>
      <c r="H138" s="66" t="s">
        <v>1242</v>
      </c>
      <c r="I138" s="66" t="s">
        <v>1242</v>
      </c>
      <c r="J138" s="67">
        <v>21</v>
      </c>
      <c r="K138" s="176">
        <v>237303.65</v>
      </c>
      <c r="L138" s="41">
        <v>186742.89</v>
      </c>
      <c r="M138" s="41">
        <v>44199.08</v>
      </c>
      <c r="N138" s="41">
        <v>103381.08</v>
      </c>
      <c r="O138" s="59" t="s">
        <v>343</v>
      </c>
      <c r="P138" s="151">
        <f t="shared" si="6"/>
        <v>237303.65</v>
      </c>
      <c r="Q138" s="60"/>
      <c r="R138" s="60"/>
      <c r="S138" s="60"/>
      <c r="T138" s="60"/>
      <c r="U138" s="60"/>
      <c r="V138" s="60"/>
      <c r="W138" s="60">
        <v>237303.65</v>
      </c>
      <c r="X138" s="60"/>
      <c r="Y138" s="76"/>
      <c r="Z138" s="39" t="s">
        <v>1238</v>
      </c>
      <c r="AA138" s="177">
        <v>2440</v>
      </c>
      <c r="AB138" s="178" t="s">
        <v>340</v>
      </c>
      <c r="AC138" s="68" t="s">
        <v>48</v>
      </c>
      <c r="AD138" s="179">
        <v>1</v>
      </c>
      <c r="AE138" s="180">
        <v>5030080</v>
      </c>
      <c r="AF138" s="66" t="s">
        <v>386</v>
      </c>
      <c r="AG138" s="181" t="s">
        <v>1243</v>
      </c>
      <c r="AH138" s="193" t="s">
        <v>1241</v>
      </c>
      <c r="AI138" s="181"/>
      <c r="AJ138" s="181"/>
      <c r="AK138" s="182" t="s">
        <v>1224</v>
      </c>
      <c r="AL138" s="181" t="s">
        <v>1242</v>
      </c>
      <c r="AM138" s="181" t="s">
        <v>1242</v>
      </c>
      <c r="AN138" s="181" t="s">
        <v>1225</v>
      </c>
      <c r="AO138" s="181" t="s">
        <v>1226</v>
      </c>
      <c r="AP138" s="153" t="s">
        <v>1227</v>
      </c>
      <c r="AQ138" s="183">
        <v>100</v>
      </c>
      <c r="AR138" s="184" t="s">
        <v>1239</v>
      </c>
      <c r="AS138" s="185">
        <v>100</v>
      </c>
      <c r="AT138" s="186">
        <v>237303.65</v>
      </c>
      <c r="AU138" s="159">
        <v>79.999999068467801</v>
      </c>
      <c r="AV138" s="187">
        <v>186742.89</v>
      </c>
      <c r="AW138" s="60">
        <v>186742.89</v>
      </c>
      <c r="AX138" s="60">
        <v>186742.89</v>
      </c>
      <c r="AY138" s="60">
        <v>186742.89</v>
      </c>
      <c r="AZ138" s="60"/>
      <c r="BA138" s="60"/>
      <c r="BB138" s="60">
        <v>0</v>
      </c>
      <c r="BC138" s="60">
        <v>44199.08</v>
      </c>
      <c r="BD138" s="60">
        <v>159182</v>
      </c>
      <c r="BE138" s="60">
        <v>103381.08</v>
      </c>
      <c r="BF138" s="60">
        <v>82704.863036971947</v>
      </c>
      <c r="BG138" s="60">
        <v>103381.08</v>
      </c>
      <c r="BH138" s="60">
        <v>186742.89</v>
      </c>
      <c r="BI138" s="60">
        <v>149394.31026042986</v>
      </c>
      <c r="BJ138" s="60">
        <v>83361.810000000012</v>
      </c>
      <c r="BK138" s="60">
        <v>186742.89</v>
      </c>
      <c r="BL138" s="60">
        <v>149394.31026042986</v>
      </c>
      <c r="BM138" s="60">
        <v>0</v>
      </c>
      <c r="BN138" s="60">
        <v>186742.89</v>
      </c>
      <c r="BO138" s="188">
        <v>149394.31026042986</v>
      </c>
      <c r="BP138" s="161">
        <v>0</v>
      </c>
      <c r="BQ138" s="180"/>
      <c r="BR138" s="180"/>
      <c r="BS138" s="180"/>
    </row>
    <row r="139" spans="1:71" s="49" customFormat="1" ht="38.25" outlineLevel="2" x14ac:dyDescent="0.2">
      <c r="A139" s="41">
        <v>137</v>
      </c>
      <c r="B139" s="41">
        <v>6</v>
      </c>
      <c r="C139" s="43" t="s">
        <v>340</v>
      </c>
      <c r="D139" s="62" t="s">
        <v>51</v>
      </c>
      <c r="E139" s="66">
        <v>5030111</v>
      </c>
      <c r="F139" s="66" t="s">
        <v>387</v>
      </c>
      <c r="G139" s="75" t="s">
        <v>1241</v>
      </c>
      <c r="H139" s="66" t="s">
        <v>1242</v>
      </c>
      <c r="I139" s="66" t="s">
        <v>1242</v>
      </c>
      <c r="J139" s="67">
        <v>21</v>
      </c>
      <c r="K139" s="176">
        <v>266030.65000000002</v>
      </c>
      <c r="L139" s="66"/>
      <c r="M139" s="66"/>
      <c r="N139" s="41">
        <v>30000</v>
      </c>
      <c r="O139" s="59" t="s">
        <v>343</v>
      </c>
      <c r="P139" s="151">
        <f t="shared" si="6"/>
        <v>266030.65000000002</v>
      </c>
      <c r="Q139" s="60"/>
      <c r="R139" s="60"/>
      <c r="S139" s="60"/>
      <c r="T139" s="60"/>
      <c r="U139" s="60"/>
      <c r="V139" s="60"/>
      <c r="W139" s="60">
        <v>266030.65000000002</v>
      </c>
      <c r="X139" s="60"/>
      <c r="Y139" s="76"/>
      <c r="Z139" s="39" t="s">
        <v>1238</v>
      </c>
      <c r="AA139" s="177">
        <v>2440</v>
      </c>
      <c r="AB139" s="178" t="s">
        <v>340</v>
      </c>
      <c r="AC139" s="68" t="s">
        <v>112</v>
      </c>
      <c r="AD139" s="179">
        <v>1</v>
      </c>
      <c r="AE139" s="180">
        <v>5030111</v>
      </c>
      <c r="AF139" s="66" t="s">
        <v>387</v>
      </c>
      <c r="AG139" s="181" t="s">
        <v>1243</v>
      </c>
      <c r="AH139" s="193" t="s">
        <v>1241</v>
      </c>
      <c r="AI139" s="181"/>
      <c r="AJ139" s="181"/>
      <c r="AK139" s="182" t="s">
        <v>1224</v>
      </c>
      <c r="AL139" s="181" t="s">
        <v>1242</v>
      </c>
      <c r="AM139" s="181" t="s">
        <v>1242</v>
      </c>
      <c r="AN139" s="181" t="s">
        <v>1225</v>
      </c>
      <c r="AO139" s="181" t="s">
        <v>1226</v>
      </c>
      <c r="AP139" s="153" t="s">
        <v>1227</v>
      </c>
      <c r="AQ139" s="183">
        <v>100</v>
      </c>
      <c r="AR139" s="184" t="s">
        <v>1239</v>
      </c>
      <c r="AS139" s="185">
        <v>100</v>
      </c>
      <c r="AT139" s="186">
        <v>266030.65000000002</v>
      </c>
      <c r="AU139" s="159">
        <v>79.999999068467801</v>
      </c>
      <c r="AV139" s="187">
        <v>0</v>
      </c>
      <c r="AW139" s="60"/>
      <c r="AX139" s="60">
        <v>148000</v>
      </c>
      <c r="AY139" s="60">
        <v>97488.180000000008</v>
      </c>
      <c r="AZ139" s="60"/>
      <c r="BA139" s="60" t="s">
        <v>1252</v>
      </c>
      <c r="BB139" s="60">
        <v>0</v>
      </c>
      <c r="BC139" s="60"/>
      <c r="BD139" s="60">
        <v>21000</v>
      </c>
      <c r="BE139" s="60">
        <v>30000</v>
      </c>
      <c r="BF139" s="60">
        <v>23999.999720540338</v>
      </c>
      <c r="BG139" s="60">
        <v>30000</v>
      </c>
      <c r="BH139" s="60">
        <v>97488.180000000008</v>
      </c>
      <c r="BI139" s="60">
        <v>77990.543091866217</v>
      </c>
      <c r="BJ139" s="60">
        <v>67488.180000000008</v>
      </c>
      <c r="BK139" s="60">
        <v>97488.180000000008</v>
      </c>
      <c r="BL139" s="60">
        <v>77990.543091866217</v>
      </c>
      <c r="BM139" s="60">
        <v>0</v>
      </c>
      <c r="BN139" s="60">
        <v>97488.180000000008</v>
      </c>
      <c r="BO139" s="192">
        <v>77990.543091866217</v>
      </c>
      <c r="BP139" s="161">
        <v>0</v>
      </c>
      <c r="BQ139" s="180"/>
      <c r="BR139" s="180"/>
      <c r="BS139" s="180"/>
    </row>
    <row r="140" spans="1:71" s="49" customFormat="1" ht="38.25" outlineLevel="2" x14ac:dyDescent="0.2">
      <c r="A140" s="41">
        <v>138</v>
      </c>
      <c r="B140" s="41">
        <v>6</v>
      </c>
      <c r="C140" s="43" t="s">
        <v>340</v>
      </c>
      <c r="D140" s="62" t="s">
        <v>388</v>
      </c>
      <c r="E140" s="66">
        <v>5030239</v>
      </c>
      <c r="F140" s="66" t="s">
        <v>389</v>
      </c>
      <c r="G140" s="75" t="s">
        <v>1241</v>
      </c>
      <c r="H140" s="66" t="s">
        <v>1242</v>
      </c>
      <c r="I140" s="66" t="s">
        <v>1242</v>
      </c>
      <c r="J140" s="67">
        <v>21</v>
      </c>
      <c r="K140" s="176">
        <v>251155.4</v>
      </c>
      <c r="L140" s="41">
        <v>34601.78</v>
      </c>
      <c r="M140" s="66"/>
      <c r="N140" s="41">
        <v>30000</v>
      </c>
      <c r="O140" s="59" t="s">
        <v>343</v>
      </c>
      <c r="P140" s="151">
        <f t="shared" si="6"/>
        <v>251155.4</v>
      </c>
      <c r="Q140" s="60"/>
      <c r="R140" s="60"/>
      <c r="S140" s="60"/>
      <c r="T140" s="60"/>
      <c r="U140" s="60"/>
      <c r="V140" s="60"/>
      <c r="W140" s="60">
        <v>251155.4</v>
      </c>
      <c r="X140" s="60"/>
      <c r="Y140" s="76"/>
      <c r="Z140" s="39" t="s">
        <v>1238</v>
      </c>
      <c r="AA140" s="177">
        <v>2440</v>
      </c>
      <c r="AB140" s="178" t="s">
        <v>340</v>
      </c>
      <c r="AC140" s="68" t="s">
        <v>51</v>
      </c>
      <c r="AD140" s="179">
        <v>1</v>
      </c>
      <c r="AE140" s="180">
        <v>5030239</v>
      </c>
      <c r="AF140" s="66" t="s">
        <v>389</v>
      </c>
      <c r="AG140" s="181" t="s">
        <v>1243</v>
      </c>
      <c r="AH140" s="193" t="s">
        <v>1241</v>
      </c>
      <c r="AI140" s="181"/>
      <c r="AJ140" s="181"/>
      <c r="AK140" s="182" t="s">
        <v>1224</v>
      </c>
      <c r="AL140" s="181" t="s">
        <v>1242</v>
      </c>
      <c r="AM140" s="181" t="s">
        <v>1242</v>
      </c>
      <c r="AN140" s="181" t="s">
        <v>1225</v>
      </c>
      <c r="AO140" s="181" t="s">
        <v>1226</v>
      </c>
      <c r="AP140" s="153" t="s">
        <v>1227</v>
      </c>
      <c r="AQ140" s="183">
        <v>100</v>
      </c>
      <c r="AR140" s="184" t="s">
        <v>1239</v>
      </c>
      <c r="AS140" s="185">
        <v>100</v>
      </c>
      <c r="AT140" s="186">
        <v>251155.4</v>
      </c>
      <c r="AU140" s="159">
        <v>79.999999068467801</v>
      </c>
      <c r="AV140" s="187">
        <v>0</v>
      </c>
      <c r="AW140" s="60">
        <v>34601.78</v>
      </c>
      <c r="AX140" s="60">
        <v>220000</v>
      </c>
      <c r="AY140" s="60">
        <v>154214.10999999999</v>
      </c>
      <c r="AZ140" s="60"/>
      <c r="BA140" s="60"/>
      <c r="BB140" s="60">
        <v>0</v>
      </c>
      <c r="BC140" s="60"/>
      <c r="BD140" s="60">
        <v>0</v>
      </c>
      <c r="BE140" s="60">
        <v>30000</v>
      </c>
      <c r="BF140" s="60">
        <v>23999.999720540338</v>
      </c>
      <c r="BG140" s="60">
        <v>30000</v>
      </c>
      <c r="BH140" s="60">
        <v>154214.10999999999</v>
      </c>
      <c r="BI140" s="60">
        <v>123371.28656344589</v>
      </c>
      <c r="BJ140" s="60">
        <v>124214.10999999999</v>
      </c>
      <c r="BK140" s="60">
        <v>154214.10999999999</v>
      </c>
      <c r="BL140" s="60">
        <v>123371.28656344589</v>
      </c>
      <c r="BM140" s="60">
        <v>0</v>
      </c>
      <c r="BN140" s="60">
        <v>154214.10999999999</v>
      </c>
      <c r="BO140" s="188">
        <v>123371.28656344589</v>
      </c>
      <c r="BP140" s="161">
        <v>0</v>
      </c>
      <c r="BQ140" s="180"/>
      <c r="BR140" s="180"/>
      <c r="BS140" s="180"/>
    </row>
    <row r="141" spans="1:71" s="49" customFormat="1" ht="38.25" outlineLevel="2" x14ac:dyDescent="0.2">
      <c r="A141" s="41">
        <v>139</v>
      </c>
      <c r="B141" s="41">
        <v>6</v>
      </c>
      <c r="C141" s="43" t="s">
        <v>340</v>
      </c>
      <c r="D141" s="62" t="s">
        <v>390</v>
      </c>
      <c r="E141" s="66">
        <v>5030404</v>
      </c>
      <c r="F141" s="66" t="s">
        <v>391</v>
      </c>
      <c r="G141" s="75" t="s">
        <v>1241</v>
      </c>
      <c r="H141" s="66" t="s">
        <v>1242</v>
      </c>
      <c r="I141" s="66" t="s">
        <v>1242</v>
      </c>
      <c r="J141" s="67">
        <v>21</v>
      </c>
      <c r="K141" s="176">
        <v>202194.15</v>
      </c>
      <c r="L141" s="66"/>
      <c r="M141" s="66"/>
      <c r="N141" s="41">
        <v>0</v>
      </c>
      <c r="O141" s="59" t="s">
        <v>343</v>
      </c>
      <c r="P141" s="151">
        <f t="shared" si="6"/>
        <v>202194.15</v>
      </c>
      <c r="Q141" s="60"/>
      <c r="R141" s="60"/>
      <c r="S141" s="60"/>
      <c r="T141" s="60"/>
      <c r="U141" s="60"/>
      <c r="V141" s="60"/>
      <c r="W141" s="60">
        <v>202194.15</v>
      </c>
      <c r="X141" s="60"/>
      <c r="Y141" s="76"/>
      <c r="Z141" s="39" t="s">
        <v>1238</v>
      </c>
      <c r="AA141" s="177">
        <v>2440</v>
      </c>
      <c r="AB141" s="178" t="s">
        <v>340</v>
      </c>
      <c r="AC141" s="68" t="s">
        <v>388</v>
      </c>
      <c r="AD141" s="179">
        <v>1</v>
      </c>
      <c r="AE141" s="180">
        <v>5030404</v>
      </c>
      <c r="AF141" s="66" t="s">
        <v>391</v>
      </c>
      <c r="AG141" s="181" t="s">
        <v>1243</v>
      </c>
      <c r="AH141" s="193" t="s">
        <v>1241</v>
      </c>
      <c r="AI141" s="181"/>
      <c r="AJ141" s="181"/>
      <c r="AK141" s="182" t="s">
        <v>1224</v>
      </c>
      <c r="AL141" s="181" t="s">
        <v>1242</v>
      </c>
      <c r="AM141" s="181" t="s">
        <v>1242</v>
      </c>
      <c r="AN141" s="181" t="s">
        <v>1225</v>
      </c>
      <c r="AO141" s="181" t="s">
        <v>1226</v>
      </c>
      <c r="AP141" s="153" t="s">
        <v>1227</v>
      </c>
      <c r="AQ141" s="183">
        <v>100</v>
      </c>
      <c r="AR141" s="184" t="s">
        <v>1239</v>
      </c>
      <c r="AS141" s="185">
        <v>100</v>
      </c>
      <c r="AT141" s="186">
        <v>202194.15</v>
      </c>
      <c r="AU141" s="159">
        <v>79.999999068467801</v>
      </c>
      <c r="AV141" s="187">
        <v>0</v>
      </c>
      <c r="AW141" s="60"/>
      <c r="AX141" s="60">
        <v>0</v>
      </c>
      <c r="AY141" s="60">
        <v>180000</v>
      </c>
      <c r="AZ141" s="60"/>
      <c r="BA141" s="60" t="s">
        <v>1250</v>
      </c>
      <c r="BB141" s="60">
        <v>0</v>
      </c>
      <c r="BC141" s="60"/>
      <c r="BD141" s="60">
        <v>0</v>
      </c>
      <c r="BE141" s="60">
        <v>0</v>
      </c>
      <c r="BF141" s="60">
        <v>0</v>
      </c>
      <c r="BG141" s="60">
        <v>0</v>
      </c>
      <c r="BH141" s="60">
        <v>180000</v>
      </c>
      <c r="BI141" s="60">
        <v>143999.99832324203</v>
      </c>
      <c r="BJ141" s="60">
        <v>180000</v>
      </c>
      <c r="BK141" s="60">
        <v>180000</v>
      </c>
      <c r="BL141" s="60">
        <v>143999.99832324203</v>
      </c>
      <c r="BM141" s="60">
        <v>0</v>
      </c>
      <c r="BN141" s="60">
        <v>180000</v>
      </c>
      <c r="BO141" s="192">
        <v>143999.99832324203</v>
      </c>
      <c r="BP141" s="161">
        <v>0</v>
      </c>
      <c r="BQ141" s="180"/>
      <c r="BR141" s="180"/>
      <c r="BS141" s="180"/>
    </row>
    <row r="142" spans="1:71" s="49" customFormat="1" ht="38.25" outlineLevel="2" x14ac:dyDescent="0.2">
      <c r="A142" s="41">
        <v>140</v>
      </c>
      <c r="B142" s="41">
        <v>6</v>
      </c>
      <c r="C142" s="43" t="s">
        <v>340</v>
      </c>
      <c r="D142" s="62" t="s">
        <v>110</v>
      </c>
      <c r="E142" s="66">
        <v>5030411</v>
      </c>
      <c r="F142" s="66" t="s">
        <v>392</v>
      </c>
      <c r="G142" s="75" t="s">
        <v>1241</v>
      </c>
      <c r="H142" s="66" t="s">
        <v>1242</v>
      </c>
      <c r="I142" s="66" t="s">
        <v>1242</v>
      </c>
      <c r="J142" s="67">
        <v>21</v>
      </c>
      <c r="K142" s="176">
        <v>196363.65</v>
      </c>
      <c r="L142" s="66"/>
      <c r="M142" s="66"/>
      <c r="N142" s="41">
        <v>0</v>
      </c>
      <c r="O142" s="59" t="s">
        <v>343</v>
      </c>
      <c r="P142" s="151">
        <f t="shared" si="6"/>
        <v>196363.65</v>
      </c>
      <c r="Q142" s="60"/>
      <c r="R142" s="60"/>
      <c r="S142" s="60"/>
      <c r="T142" s="60"/>
      <c r="U142" s="60"/>
      <c r="V142" s="60"/>
      <c r="W142" s="60">
        <v>196363.65</v>
      </c>
      <c r="X142" s="60"/>
      <c r="Y142" s="76"/>
      <c r="Z142" s="39" t="s">
        <v>1238</v>
      </c>
      <c r="AA142" s="177">
        <v>2440</v>
      </c>
      <c r="AB142" s="178" t="s">
        <v>340</v>
      </c>
      <c r="AC142" s="68" t="s">
        <v>390</v>
      </c>
      <c r="AD142" s="179">
        <v>1</v>
      </c>
      <c r="AE142" s="180">
        <v>5030411</v>
      </c>
      <c r="AF142" s="66" t="s">
        <v>392</v>
      </c>
      <c r="AG142" s="181" t="s">
        <v>1243</v>
      </c>
      <c r="AH142" s="193" t="s">
        <v>1241</v>
      </c>
      <c r="AI142" s="181"/>
      <c r="AJ142" s="181"/>
      <c r="AK142" s="182" t="s">
        <v>1224</v>
      </c>
      <c r="AL142" s="181" t="s">
        <v>1242</v>
      </c>
      <c r="AM142" s="181" t="s">
        <v>1242</v>
      </c>
      <c r="AN142" s="181" t="s">
        <v>1225</v>
      </c>
      <c r="AO142" s="181" t="s">
        <v>1226</v>
      </c>
      <c r="AP142" s="153" t="s">
        <v>1227</v>
      </c>
      <c r="AQ142" s="183">
        <v>100</v>
      </c>
      <c r="AR142" s="184" t="s">
        <v>1239</v>
      </c>
      <c r="AS142" s="185">
        <v>100</v>
      </c>
      <c r="AT142" s="186">
        <v>196363.65</v>
      </c>
      <c r="AU142" s="159">
        <v>79.999999068467801</v>
      </c>
      <c r="AV142" s="187">
        <v>0</v>
      </c>
      <c r="AW142" s="60"/>
      <c r="AX142" s="60">
        <v>0</v>
      </c>
      <c r="AY142" s="60">
        <v>130000</v>
      </c>
      <c r="AZ142" s="60"/>
      <c r="BA142" s="60" t="s">
        <v>1252</v>
      </c>
      <c r="BB142" s="60">
        <v>0</v>
      </c>
      <c r="BC142" s="60"/>
      <c r="BD142" s="60">
        <v>0</v>
      </c>
      <c r="BE142" s="60">
        <v>0</v>
      </c>
      <c r="BF142" s="60">
        <v>0</v>
      </c>
      <c r="BG142" s="60">
        <v>0</v>
      </c>
      <c r="BH142" s="60">
        <v>130000</v>
      </c>
      <c r="BI142" s="60">
        <v>103999.99878900814</v>
      </c>
      <c r="BJ142" s="60">
        <v>130000</v>
      </c>
      <c r="BK142" s="60">
        <v>130000</v>
      </c>
      <c r="BL142" s="60">
        <v>103999.99878900814</v>
      </c>
      <c r="BM142" s="60">
        <v>0</v>
      </c>
      <c r="BN142" s="60">
        <v>130000</v>
      </c>
      <c r="BO142" s="192">
        <v>103999.99878900814</v>
      </c>
      <c r="BP142" s="161">
        <v>0</v>
      </c>
      <c r="BQ142" s="180"/>
      <c r="BR142" s="180"/>
      <c r="BS142" s="180"/>
    </row>
    <row r="143" spans="1:71" s="49" customFormat="1" ht="76.5" outlineLevel="2" x14ac:dyDescent="0.2">
      <c r="A143" s="41">
        <v>141</v>
      </c>
      <c r="B143" s="41">
        <v>6</v>
      </c>
      <c r="C143" s="43" t="s">
        <v>340</v>
      </c>
      <c r="D143" s="62" t="s">
        <v>393</v>
      </c>
      <c r="E143" s="66">
        <v>5030420</v>
      </c>
      <c r="F143" s="66" t="s">
        <v>394</v>
      </c>
      <c r="G143" s="75" t="s">
        <v>1241</v>
      </c>
      <c r="H143" s="66" t="s">
        <v>1242</v>
      </c>
      <c r="I143" s="66" t="s">
        <v>1242</v>
      </c>
      <c r="J143" s="67">
        <v>21</v>
      </c>
      <c r="K143" s="176">
        <v>266203.15000000002</v>
      </c>
      <c r="L143" s="66"/>
      <c r="M143" s="66"/>
      <c r="N143" s="41">
        <v>30000</v>
      </c>
      <c r="O143" s="59" t="s">
        <v>343</v>
      </c>
      <c r="P143" s="151">
        <f t="shared" si="6"/>
        <v>266203.15000000002</v>
      </c>
      <c r="Q143" s="60"/>
      <c r="R143" s="60"/>
      <c r="S143" s="60"/>
      <c r="T143" s="60"/>
      <c r="U143" s="60"/>
      <c r="V143" s="60"/>
      <c r="W143" s="60">
        <v>266203.15000000002</v>
      </c>
      <c r="X143" s="60"/>
      <c r="Y143" s="76"/>
      <c r="Z143" s="39" t="s">
        <v>1238</v>
      </c>
      <c r="AA143" s="177">
        <v>2440</v>
      </c>
      <c r="AB143" s="178" t="s">
        <v>340</v>
      </c>
      <c r="AC143" s="68" t="s">
        <v>110</v>
      </c>
      <c r="AD143" s="179">
        <v>1</v>
      </c>
      <c r="AE143" s="180">
        <v>5030420</v>
      </c>
      <c r="AF143" s="66" t="s">
        <v>394</v>
      </c>
      <c r="AG143" s="181" t="s">
        <v>1243</v>
      </c>
      <c r="AH143" s="193" t="s">
        <v>1241</v>
      </c>
      <c r="AI143" s="181"/>
      <c r="AJ143" s="181"/>
      <c r="AK143" s="182" t="s">
        <v>1224</v>
      </c>
      <c r="AL143" s="181" t="s">
        <v>1242</v>
      </c>
      <c r="AM143" s="181" t="s">
        <v>1242</v>
      </c>
      <c r="AN143" s="181" t="s">
        <v>1225</v>
      </c>
      <c r="AO143" s="181" t="s">
        <v>1226</v>
      </c>
      <c r="AP143" s="153" t="s">
        <v>1227</v>
      </c>
      <c r="AQ143" s="183">
        <v>100</v>
      </c>
      <c r="AR143" s="184" t="s">
        <v>1239</v>
      </c>
      <c r="AS143" s="185">
        <v>100</v>
      </c>
      <c r="AT143" s="186">
        <v>266203.15000000002</v>
      </c>
      <c r="AU143" s="159">
        <v>79.999999068467801</v>
      </c>
      <c r="AV143" s="187">
        <v>0</v>
      </c>
      <c r="AW143" s="60"/>
      <c r="AX143" s="60">
        <v>152000</v>
      </c>
      <c r="AY143" s="60">
        <v>219362.5</v>
      </c>
      <c r="AZ143" s="60"/>
      <c r="BA143" s="60"/>
      <c r="BB143" s="60">
        <v>0</v>
      </c>
      <c r="BC143" s="60"/>
      <c r="BD143" s="60">
        <v>0</v>
      </c>
      <c r="BE143" s="60">
        <v>30000</v>
      </c>
      <c r="BF143" s="60">
        <v>23999.999720540338</v>
      </c>
      <c r="BG143" s="60">
        <v>30000</v>
      </c>
      <c r="BH143" s="60">
        <v>219000</v>
      </c>
      <c r="BI143" s="60">
        <v>175199.99795994448</v>
      </c>
      <c r="BJ143" s="60">
        <v>189000</v>
      </c>
      <c r="BK143" s="60">
        <v>219000</v>
      </c>
      <c r="BL143" s="60">
        <v>175199.99795994448</v>
      </c>
      <c r="BM143" s="60">
        <v>0</v>
      </c>
      <c r="BN143" s="60">
        <v>219000</v>
      </c>
      <c r="BO143" s="192">
        <v>175199.99795994448</v>
      </c>
      <c r="BP143" s="161">
        <v>0</v>
      </c>
      <c r="BQ143" s="180"/>
      <c r="BR143" s="180"/>
      <c r="BS143" s="180"/>
    </row>
    <row r="144" spans="1:71" s="49" customFormat="1" ht="89.25" outlineLevel="2" x14ac:dyDescent="0.2">
      <c r="A144" s="41">
        <v>142</v>
      </c>
      <c r="B144" s="41">
        <v>6</v>
      </c>
      <c r="C144" s="43" t="s">
        <v>340</v>
      </c>
      <c r="D144" s="62" t="s">
        <v>395</v>
      </c>
      <c r="E144" s="66">
        <v>5032749</v>
      </c>
      <c r="F144" s="66" t="s">
        <v>396</v>
      </c>
      <c r="G144" s="75" t="s">
        <v>1241</v>
      </c>
      <c r="H144" s="66" t="s">
        <v>1242</v>
      </c>
      <c r="I144" s="66" t="s">
        <v>1242</v>
      </c>
      <c r="J144" s="67">
        <v>21</v>
      </c>
      <c r="K144" s="176">
        <v>245784.9</v>
      </c>
      <c r="L144" s="66"/>
      <c r="M144" s="66"/>
      <c r="N144" s="41">
        <v>30000</v>
      </c>
      <c r="O144" s="59" t="s">
        <v>343</v>
      </c>
      <c r="P144" s="151">
        <f t="shared" si="6"/>
        <v>245784.9</v>
      </c>
      <c r="Q144" s="60"/>
      <c r="R144" s="60"/>
      <c r="S144" s="60"/>
      <c r="T144" s="60"/>
      <c r="U144" s="60"/>
      <c r="V144" s="60"/>
      <c r="W144" s="60">
        <v>245784.9</v>
      </c>
      <c r="X144" s="60"/>
      <c r="Y144" s="76"/>
      <c r="Z144" s="39" t="s">
        <v>1238</v>
      </c>
      <c r="AA144" s="177">
        <v>2440</v>
      </c>
      <c r="AB144" s="178" t="s">
        <v>340</v>
      </c>
      <c r="AC144" s="68" t="s">
        <v>393</v>
      </c>
      <c r="AD144" s="179">
        <v>1</v>
      </c>
      <c r="AE144" s="180">
        <v>5032749</v>
      </c>
      <c r="AF144" s="66" t="s">
        <v>396</v>
      </c>
      <c r="AG144" s="181" t="s">
        <v>1243</v>
      </c>
      <c r="AH144" s="193" t="s">
        <v>1241</v>
      </c>
      <c r="AI144" s="181"/>
      <c r="AJ144" s="181"/>
      <c r="AK144" s="182" t="s">
        <v>1224</v>
      </c>
      <c r="AL144" s="181" t="s">
        <v>1242</v>
      </c>
      <c r="AM144" s="181" t="s">
        <v>1242</v>
      </c>
      <c r="AN144" s="181" t="s">
        <v>1225</v>
      </c>
      <c r="AO144" s="181" t="s">
        <v>1226</v>
      </c>
      <c r="AP144" s="153" t="s">
        <v>1227</v>
      </c>
      <c r="AQ144" s="183">
        <v>100</v>
      </c>
      <c r="AR144" s="184" t="s">
        <v>1239</v>
      </c>
      <c r="AS144" s="185">
        <v>100</v>
      </c>
      <c r="AT144" s="186">
        <v>245784.9</v>
      </c>
      <c r="AU144" s="159">
        <v>79.999999068467801</v>
      </c>
      <c r="AV144" s="187">
        <v>0</v>
      </c>
      <c r="AW144" s="60"/>
      <c r="AX144" s="60">
        <v>200000</v>
      </c>
      <c r="AY144" s="60">
        <v>153969.26999999999</v>
      </c>
      <c r="AZ144" s="60"/>
      <c r="BA144" s="60"/>
      <c r="BB144" s="60">
        <v>0</v>
      </c>
      <c r="BC144" s="60"/>
      <c r="BD144" s="60">
        <v>0</v>
      </c>
      <c r="BE144" s="60">
        <v>30000</v>
      </c>
      <c r="BF144" s="60">
        <v>23999.999720540338</v>
      </c>
      <c r="BG144" s="60">
        <v>30000</v>
      </c>
      <c r="BH144" s="60">
        <v>153000</v>
      </c>
      <c r="BI144" s="60">
        <v>122399.99857475574</v>
      </c>
      <c r="BJ144" s="60">
        <v>123000</v>
      </c>
      <c r="BK144" s="60">
        <v>153000</v>
      </c>
      <c r="BL144" s="60">
        <v>122399.99857475574</v>
      </c>
      <c r="BM144" s="60">
        <v>0</v>
      </c>
      <c r="BN144" s="60">
        <v>153000</v>
      </c>
      <c r="BO144" s="192">
        <v>122399.99857475574</v>
      </c>
      <c r="BP144" s="161">
        <v>0</v>
      </c>
      <c r="BQ144" s="180"/>
      <c r="BR144" s="180"/>
      <c r="BS144" s="180"/>
    </row>
    <row r="145" spans="1:16373" s="49" customFormat="1" ht="38.25" outlineLevel="2" x14ac:dyDescent="0.2">
      <c r="A145" s="41">
        <v>143</v>
      </c>
      <c r="B145" s="41">
        <v>6</v>
      </c>
      <c r="C145" s="43" t="s">
        <v>340</v>
      </c>
      <c r="D145" s="62" t="s">
        <v>344</v>
      </c>
      <c r="E145" s="66">
        <v>5032890</v>
      </c>
      <c r="F145" s="66" t="s">
        <v>397</v>
      </c>
      <c r="G145" s="75" t="s">
        <v>1241</v>
      </c>
      <c r="H145" s="66" t="s">
        <v>1242</v>
      </c>
      <c r="I145" s="66" t="s">
        <v>1242</v>
      </c>
      <c r="J145" s="67">
        <v>21</v>
      </c>
      <c r="K145" s="176">
        <v>247580.05</v>
      </c>
      <c r="L145" s="66"/>
      <c r="M145" s="66"/>
      <c r="N145" s="41">
        <v>0</v>
      </c>
      <c r="O145" s="59" t="s">
        <v>343</v>
      </c>
      <c r="P145" s="151">
        <f t="shared" si="6"/>
        <v>247580.05</v>
      </c>
      <c r="Q145" s="60"/>
      <c r="R145" s="60"/>
      <c r="S145" s="60"/>
      <c r="T145" s="60"/>
      <c r="U145" s="60"/>
      <c r="V145" s="60"/>
      <c r="W145" s="60">
        <v>247580.05</v>
      </c>
      <c r="X145" s="60"/>
      <c r="Y145" s="76"/>
      <c r="Z145" s="39" t="s">
        <v>1238</v>
      </c>
      <c r="AA145" s="177">
        <v>2440</v>
      </c>
      <c r="AB145" s="178" t="s">
        <v>340</v>
      </c>
      <c r="AC145" s="68" t="s">
        <v>395</v>
      </c>
      <c r="AD145" s="179">
        <v>1</v>
      </c>
      <c r="AE145" s="180">
        <v>5032890</v>
      </c>
      <c r="AF145" s="66" t="s">
        <v>397</v>
      </c>
      <c r="AG145" s="181" t="s">
        <v>1243</v>
      </c>
      <c r="AH145" s="193" t="s">
        <v>1241</v>
      </c>
      <c r="AI145" s="181"/>
      <c r="AJ145" s="181"/>
      <c r="AK145" s="182" t="s">
        <v>1224</v>
      </c>
      <c r="AL145" s="181" t="s">
        <v>1242</v>
      </c>
      <c r="AM145" s="181" t="s">
        <v>1242</v>
      </c>
      <c r="AN145" s="181" t="s">
        <v>1225</v>
      </c>
      <c r="AO145" s="181" t="s">
        <v>1226</v>
      </c>
      <c r="AP145" s="153" t="s">
        <v>1227</v>
      </c>
      <c r="AQ145" s="183">
        <v>100</v>
      </c>
      <c r="AR145" s="184" t="s">
        <v>1239</v>
      </c>
      <c r="AS145" s="185">
        <v>100</v>
      </c>
      <c r="AT145" s="186">
        <v>247580.05</v>
      </c>
      <c r="AU145" s="159">
        <v>79.999999068467801</v>
      </c>
      <c r="AV145" s="187">
        <v>0</v>
      </c>
      <c r="AW145" s="60"/>
      <c r="AX145" s="60">
        <v>0</v>
      </c>
      <c r="AY145" s="60">
        <v>200000</v>
      </c>
      <c r="AZ145" s="60"/>
      <c r="BA145" s="60"/>
      <c r="BB145" s="60">
        <v>0</v>
      </c>
      <c r="BC145" s="60"/>
      <c r="BD145" s="60">
        <v>0</v>
      </c>
      <c r="BE145" s="60">
        <v>0</v>
      </c>
      <c r="BF145" s="60">
        <v>0</v>
      </c>
      <c r="BG145" s="60">
        <v>0</v>
      </c>
      <c r="BH145" s="60">
        <v>60000</v>
      </c>
      <c r="BI145" s="60">
        <v>47999.999441080676</v>
      </c>
      <c r="BJ145" s="60">
        <v>60000</v>
      </c>
      <c r="BK145" s="60">
        <v>200000</v>
      </c>
      <c r="BL145" s="60">
        <v>159999.99813693558</v>
      </c>
      <c r="BM145" s="60">
        <v>140000</v>
      </c>
      <c r="BN145" s="60">
        <v>200000</v>
      </c>
      <c r="BO145" s="192">
        <v>159999.99813693558</v>
      </c>
      <c r="BP145" s="161">
        <v>0</v>
      </c>
      <c r="BQ145" s="180"/>
      <c r="BR145" s="180"/>
      <c r="BS145" s="180"/>
    </row>
    <row r="146" spans="1:16373" s="49" customFormat="1" ht="63.75" outlineLevel="2" x14ac:dyDescent="0.2">
      <c r="A146" s="41">
        <v>145</v>
      </c>
      <c r="B146" s="41">
        <v>8</v>
      </c>
      <c r="C146" s="43" t="s">
        <v>398</v>
      </c>
      <c r="D146" s="62" t="s">
        <v>399</v>
      </c>
      <c r="E146" s="66">
        <v>5000140</v>
      </c>
      <c r="F146" s="66" t="s">
        <v>400</v>
      </c>
      <c r="G146" s="66">
        <v>0</v>
      </c>
      <c r="H146" s="66" t="s">
        <v>1242</v>
      </c>
      <c r="I146" s="66" t="s">
        <v>1242</v>
      </c>
      <c r="J146" s="67">
        <v>20</v>
      </c>
      <c r="K146" s="176">
        <v>980793.988748</v>
      </c>
      <c r="L146" s="41">
        <v>942184.36006700003</v>
      </c>
      <c r="M146" s="41">
        <v>898461.13</v>
      </c>
      <c r="N146" s="41">
        <v>898461.13</v>
      </c>
      <c r="O146" s="59" t="s">
        <v>98</v>
      </c>
      <c r="P146" s="151">
        <f t="shared" si="6"/>
        <v>1031220.68</v>
      </c>
      <c r="Q146" s="60"/>
      <c r="R146" s="60"/>
      <c r="S146" s="60">
        <v>956220.68</v>
      </c>
      <c r="T146" s="60"/>
      <c r="U146" s="60"/>
      <c r="V146" s="60"/>
      <c r="W146" s="60"/>
      <c r="X146" s="60"/>
      <c r="Y146" s="60">
        <v>75000</v>
      </c>
      <c r="Z146" s="39" t="s">
        <v>1254</v>
      </c>
      <c r="AA146" s="177">
        <v>2454</v>
      </c>
      <c r="AB146" s="178" t="s">
        <v>340</v>
      </c>
      <c r="AC146" s="68" t="s">
        <v>1255</v>
      </c>
      <c r="AD146" s="179">
        <v>1</v>
      </c>
      <c r="AE146" s="180">
        <v>5000140</v>
      </c>
      <c r="AF146" s="66" t="s">
        <v>400</v>
      </c>
      <c r="AG146" s="181" t="s">
        <v>1256</v>
      </c>
      <c r="AH146" s="181">
        <v>0</v>
      </c>
      <c r="AI146" s="181"/>
      <c r="AJ146" s="181"/>
      <c r="AK146" s="182" t="s">
        <v>1224</v>
      </c>
      <c r="AL146" s="181" t="s">
        <v>1242</v>
      </c>
      <c r="AM146" s="181" t="s">
        <v>1242</v>
      </c>
      <c r="AN146" s="181" t="s">
        <v>1225</v>
      </c>
      <c r="AO146" s="181" t="s">
        <v>1226</v>
      </c>
      <c r="AP146" s="153" t="s">
        <v>1227</v>
      </c>
      <c r="AQ146" s="183">
        <v>100</v>
      </c>
      <c r="AR146" s="184" t="s">
        <v>1228</v>
      </c>
      <c r="AS146" s="185">
        <v>100</v>
      </c>
      <c r="AT146" s="186">
        <v>980793.988748</v>
      </c>
      <c r="AU146" s="159">
        <v>79.999999546216202</v>
      </c>
      <c r="AV146" s="187">
        <v>942184.36006700003</v>
      </c>
      <c r="AW146" s="60">
        <v>942184.36006700003</v>
      </c>
      <c r="AX146" s="60">
        <v>942184.36006700003</v>
      </c>
      <c r="AY146" s="60">
        <v>990625.97000000009</v>
      </c>
      <c r="AZ146" s="60">
        <v>990625.97000000009</v>
      </c>
      <c r="BA146" s="60"/>
      <c r="BB146" s="60">
        <v>898461.13</v>
      </c>
      <c r="BC146" s="60">
        <v>898461.13</v>
      </c>
      <c r="BD146" s="60">
        <v>898461.13</v>
      </c>
      <c r="BE146" s="60">
        <v>898461.13</v>
      </c>
      <c r="BF146" s="60">
        <v>718768.89992292901</v>
      </c>
      <c r="BG146" s="60">
        <v>0</v>
      </c>
      <c r="BH146" s="60">
        <v>898461.13</v>
      </c>
      <c r="BI146" s="60">
        <v>718768.89992292901</v>
      </c>
      <c r="BJ146" s="60">
        <v>0</v>
      </c>
      <c r="BK146" s="60">
        <v>898461.13</v>
      </c>
      <c r="BL146" s="60">
        <v>718768.89992292901</v>
      </c>
      <c r="BM146" s="60">
        <v>0</v>
      </c>
      <c r="BN146" s="60">
        <v>898461.13</v>
      </c>
      <c r="BO146" s="187">
        <v>718768.89992292901</v>
      </c>
      <c r="BP146" s="161">
        <v>0</v>
      </c>
      <c r="BQ146" s="180"/>
      <c r="BR146" s="187"/>
      <c r="BS146" s="194"/>
    </row>
    <row r="147" spans="1:16373" s="49" customFormat="1" ht="51" outlineLevel="2" x14ac:dyDescent="0.2">
      <c r="A147" s="41">
        <v>146</v>
      </c>
      <c r="B147" s="41">
        <v>8</v>
      </c>
      <c r="C147" s="43" t="s">
        <v>398</v>
      </c>
      <c r="D147" s="62" t="s">
        <v>401</v>
      </c>
      <c r="E147" s="66">
        <v>5000162</v>
      </c>
      <c r="F147" s="66" t="s">
        <v>402</v>
      </c>
      <c r="G147" s="66">
        <v>0</v>
      </c>
      <c r="H147" s="66" t="s">
        <v>1242</v>
      </c>
      <c r="I147" s="66" t="s">
        <v>1242</v>
      </c>
      <c r="J147" s="67">
        <v>20</v>
      </c>
      <c r="K147" s="176">
        <v>278222.84000000003</v>
      </c>
      <c r="L147" s="41">
        <v>265504.07</v>
      </c>
      <c r="M147" s="41">
        <v>258927.85</v>
      </c>
      <c r="N147" s="41">
        <v>258927.85</v>
      </c>
      <c r="O147" s="59" t="s">
        <v>98</v>
      </c>
      <c r="P147" s="151">
        <f t="shared" si="6"/>
        <v>278222.84000000003</v>
      </c>
      <c r="Q147" s="60"/>
      <c r="R147" s="60"/>
      <c r="S147" s="60">
        <v>256652.97</v>
      </c>
      <c r="T147" s="60"/>
      <c r="U147" s="60"/>
      <c r="V147" s="60"/>
      <c r="W147" s="60"/>
      <c r="X147" s="60"/>
      <c r="Y147" s="60">
        <v>21569.87</v>
      </c>
      <c r="Z147" s="39"/>
      <c r="AA147" s="195">
        <v>1100</v>
      </c>
      <c r="AB147" s="178" t="s">
        <v>398</v>
      </c>
      <c r="AC147" s="68" t="s">
        <v>399</v>
      </c>
      <c r="AD147" s="179">
        <v>1</v>
      </c>
      <c r="AE147" s="180">
        <v>5000162</v>
      </c>
      <c r="AF147" s="66" t="s">
        <v>402</v>
      </c>
      <c r="AG147" s="181" t="s">
        <v>1256</v>
      </c>
      <c r="AH147" s="181">
        <v>0</v>
      </c>
      <c r="AI147" s="181"/>
      <c r="AJ147" s="181"/>
      <c r="AK147" s="182" t="s">
        <v>1224</v>
      </c>
      <c r="AL147" s="181" t="s">
        <v>1242</v>
      </c>
      <c r="AM147" s="181" t="s">
        <v>1242</v>
      </c>
      <c r="AN147" s="181" t="s">
        <v>1225</v>
      </c>
      <c r="AO147" s="181" t="s">
        <v>1226</v>
      </c>
      <c r="AP147" s="153" t="s">
        <v>1227</v>
      </c>
      <c r="AQ147" s="183">
        <v>100</v>
      </c>
      <c r="AR147" s="184" t="s">
        <v>1228</v>
      </c>
      <c r="AS147" s="185">
        <v>100</v>
      </c>
      <c r="AT147" s="186">
        <v>278222.84000000003</v>
      </c>
      <c r="AU147" s="159">
        <v>79.999999546216202</v>
      </c>
      <c r="AV147" s="187">
        <v>265504.07</v>
      </c>
      <c r="AW147" s="60">
        <v>265504.07</v>
      </c>
      <c r="AX147" s="60">
        <v>265504.07</v>
      </c>
      <c r="AY147" s="60">
        <v>265504.07</v>
      </c>
      <c r="AZ147" s="60">
        <v>265504.07</v>
      </c>
      <c r="BA147" s="60"/>
      <c r="BB147" s="60">
        <v>258927.85</v>
      </c>
      <c r="BC147" s="60">
        <v>258927.85</v>
      </c>
      <c r="BD147" s="60">
        <v>258927.85</v>
      </c>
      <c r="BE147" s="60">
        <v>258927.85</v>
      </c>
      <c r="BF147" s="60">
        <v>207142.27882502737</v>
      </c>
      <c r="BG147" s="60">
        <v>0</v>
      </c>
      <c r="BH147" s="60">
        <v>258927.85</v>
      </c>
      <c r="BI147" s="60">
        <v>207142.27882502737</v>
      </c>
      <c r="BJ147" s="60">
        <v>0</v>
      </c>
      <c r="BK147" s="60">
        <v>258927.85</v>
      </c>
      <c r="BL147" s="60">
        <v>207142.27882502737</v>
      </c>
      <c r="BM147" s="60">
        <v>0</v>
      </c>
      <c r="BN147" s="60">
        <v>258927.85</v>
      </c>
      <c r="BO147" s="187">
        <v>207142.27882502737</v>
      </c>
      <c r="BP147" s="161">
        <v>0</v>
      </c>
      <c r="BQ147" s="180"/>
      <c r="BR147" s="187"/>
      <c r="BS147" s="194"/>
    </row>
    <row r="148" spans="1:16373" s="49" customFormat="1" ht="38.25" outlineLevel="2" x14ac:dyDescent="0.2">
      <c r="A148" s="41">
        <v>147</v>
      </c>
      <c r="B148" s="41">
        <v>8</v>
      </c>
      <c r="C148" s="43" t="s">
        <v>398</v>
      </c>
      <c r="D148" s="62" t="s">
        <v>403</v>
      </c>
      <c r="E148" s="66">
        <v>5000174</v>
      </c>
      <c r="F148" s="66" t="s">
        <v>404</v>
      </c>
      <c r="G148" s="66">
        <v>0</v>
      </c>
      <c r="H148" s="66" t="s">
        <v>1242</v>
      </c>
      <c r="I148" s="66" t="s">
        <v>1242</v>
      </c>
      <c r="J148" s="67">
        <v>20</v>
      </c>
      <c r="K148" s="176">
        <v>127870.07</v>
      </c>
      <c r="L148" s="41">
        <v>127870.07</v>
      </c>
      <c r="M148" s="41">
        <v>126522.33</v>
      </c>
      <c r="N148" s="41">
        <v>127170.18</v>
      </c>
      <c r="O148" s="59" t="s">
        <v>98</v>
      </c>
      <c r="P148" s="151">
        <f t="shared" si="6"/>
        <v>149439.87</v>
      </c>
      <c r="Q148" s="60"/>
      <c r="R148" s="60"/>
      <c r="S148" s="60">
        <v>127870</v>
      </c>
      <c r="T148" s="60"/>
      <c r="U148" s="60"/>
      <c r="V148" s="60"/>
      <c r="W148" s="60"/>
      <c r="X148" s="60"/>
      <c r="Y148" s="60">
        <v>21569.87</v>
      </c>
      <c r="Z148" s="39" t="s">
        <v>1254</v>
      </c>
      <c r="AA148" s="195">
        <v>1100</v>
      </c>
      <c r="AB148" s="178" t="s">
        <v>398</v>
      </c>
      <c r="AC148" s="68" t="s">
        <v>401</v>
      </c>
      <c r="AD148" s="179">
        <v>1</v>
      </c>
      <c r="AE148" s="180">
        <v>5000174</v>
      </c>
      <c r="AF148" s="66" t="s">
        <v>404</v>
      </c>
      <c r="AG148" s="181" t="s">
        <v>1256</v>
      </c>
      <c r="AH148" s="181">
        <v>0</v>
      </c>
      <c r="AI148" s="181"/>
      <c r="AJ148" s="181"/>
      <c r="AK148" s="182" t="s">
        <v>1224</v>
      </c>
      <c r="AL148" s="181" t="s">
        <v>1242</v>
      </c>
      <c r="AM148" s="181" t="s">
        <v>1242</v>
      </c>
      <c r="AN148" s="181" t="s">
        <v>1225</v>
      </c>
      <c r="AO148" s="181" t="s">
        <v>1226</v>
      </c>
      <c r="AP148" s="153" t="s">
        <v>1227</v>
      </c>
      <c r="AQ148" s="183">
        <v>100</v>
      </c>
      <c r="AR148" s="184" t="s">
        <v>1228</v>
      </c>
      <c r="AS148" s="185">
        <v>100</v>
      </c>
      <c r="AT148" s="186">
        <v>127870.07</v>
      </c>
      <c r="AU148" s="159">
        <v>79.999999546216202</v>
      </c>
      <c r="AV148" s="187">
        <v>127870.07</v>
      </c>
      <c r="AW148" s="60">
        <v>127870.07</v>
      </c>
      <c r="AX148" s="60">
        <v>127870.07</v>
      </c>
      <c r="AY148" s="60">
        <v>127870.06999999999</v>
      </c>
      <c r="AZ148" s="60">
        <v>127870.06999999999</v>
      </c>
      <c r="BA148" s="60"/>
      <c r="BB148" s="60">
        <v>126522.33</v>
      </c>
      <c r="BC148" s="60">
        <v>126522.33</v>
      </c>
      <c r="BD148" s="60">
        <v>126522.33</v>
      </c>
      <c r="BE148" s="60">
        <v>127170.18</v>
      </c>
      <c r="BF148" s="60">
        <v>101736.14342292232</v>
      </c>
      <c r="BG148" s="60">
        <v>647.84999999999127</v>
      </c>
      <c r="BH148" s="60">
        <v>127170.18</v>
      </c>
      <c r="BI148" s="60">
        <v>101736.14342292232</v>
      </c>
      <c r="BJ148" s="60">
        <v>0</v>
      </c>
      <c r="BK148" s="60">
        <v>127170.18</v>
      </c>
      <c r="BL148" s="60">
        <v>101736.14342292232</v>
      </c>
      <c r="BM148" s="60">
        <v>0</v>
      </c>
      <c r="BN148" s="60">
        <v>127170.18</v>
      </c>
      <c r="BO148" s="187">
        <v>101736.14342292232</v>
      </c>
      <c r="BP148" s="161">
        <v>0</v>
      </c>
      <c r="BQ148" s="180"/>
      <c r="BR148" s="187"/>
      <c r="BS148" s="194"/>
    </row>
    <row r="149" spans="1:16373" s="77" customFormat="1" ht="38.25" outlineLevel="2" x14ac:dyDescent="0.2">
      <c r="A149" s="41">
        <v>148</v>
      </c>
      <c r="B149" s="41">
        <v>8</v>
      </c>
      <c r="C149" s="43" t="s">
        <v>398</v>
      </c>
      <c r="D149" s="62" t="s">
        <v>405</v>
      </c>
      <c r="E149" s="66">
        <v>5000185</v>
      </c>
      <c r="F149" s="66" t="s">
        <v>406</v>
      </c>
      <c r="G149" s="66">
        <v>0</v>
      </c>
      <c r="H149" s="66" t="s">
        <v>1242</v>
      </c>
      <c r="I149" s="66" t="s">
        <v>1242</v>
      </c>
      <c r="J149" s="67">
        <v>20</v>
      </c>
      <c r="K149" s="176">
        <v>438792.38</v>
      </c>
      <c r="L149" s="41">
        <v>412523.53</v>
      </c>
      <c r="M149" s="41">
        <v>412481.53</v>
      </c>
      <c r="N149" s="41">
        <v>412523.53</v>
      </c>
      <c r="O149" s="59" t="s">
        <v>98</v>
      </c>
      <c r="P149" s="151">
        <f t="shared" si="6"/>
        <v>438792.38</v>
      </c>
      <c r="Q149" s="60"/>
      <c r="R149" s="60"/>
      <c r="S149" s="60">
        <v>403792.38</v>
      </c>
      <c r="T149" s="60"/>
      <c r="U149" s="60"/>
      <c r="V149" s="60"/>
      <c r="W149" s="60"/>
      <c r="X149" s="60"/>
      <c r="Y149" s="60">
        <v>35000</v>
      </c>
      <c r="Z149" s="39"/>
      <c r="AA149" s="195">
        <v>1100</v>
      </c>
      <c r="AB149" s="178" t="s">
        <v>398</v>
      </c>
      <c r="AC149" s="68" t="s">
        <v>403</v>
      </c>
      <c r="AD149" s="179">
        <v>1</v>
      </c>
      <c r="AE149" s="180">
        <v>5000185</v>
      </c>
      <c r="AF149" s="66" t="s">
        <v>406</v>
      </c>
      <c r="AG149" s="181" t="s">
        <v>1256</v>
      </c>
      <c r="AH149" s="181">
        <v>0</v>
      </c>
      <c r="AI149" s="181"/>
      <c r="AJ149" s="181"/>
      <c r="AK149" s="182" t="s">
        <v>1224</v>
      </c>
      <c r="AL149" s="181" t="s">
        <v>1242</v>
      </c>
      <c r="AM149" s="181" t="s">
        <v>1242</v>
      </c>
      <c r="AN149" s="181" t="s">
        <v>1225</v>
      </c>
      <c r="AO149" s="181" t="s">
        <v>1226</v>
      </c>
      <c r="AP149" s="153" t="s">
        <v>1227</v>
      </c>
      <c r="AQ149" s="183">
        <v>100</v>
      </c>
      <c r="AR149" s="184" t="s">
        <v>1228</v>
      </c>
      <c r="AS149" s="185">
        <v>100</v>
      </c>
      <c r="AT149" s="186">
        <v>438792.38</v>
      </c>
      <c r="AU149" s="159">
        <v>79.999999546216202</v>
      </c>
      <c r="AV149" s="187">
        <v>429599.04</v>
      </c>
      <c r="AW149" s="60">
        <v>412523.53</v>
      </c>
      <c r="AX149" s="60">
        <v>429599.04</v>
      </c>
      <c r="AY149" s="60">
        <v>429599.04000000004</v>
      </c>
      <c r="AZ149" s="60">
        <v>429599.04000000004</v>
      </c>
      <c r="BA149" s="60"/>
      <c r="BB149" s="60">
        <v>412481.53</v>
      </c>
      <c r="BC149" s="60">
        <v>412481.53</v>
      </c>
      <c r="BD149" s="60">
        <v>412481.53</v>
      </c>
      <c r="BE149" s="60">
        <v>412523.53</v>
      </c>
      <c r="BF149" s="60">
        <v>330018.82212803507</v>
      </c>
      <c r="BG149" s="60">
        <v>42</v>
      </c>
      <c r="BH149" s="60">
        <v>412523.53</v>
      </c>
      <c r="BI149" s="60">
        <v>330018.82212803507</v>
      </c>
      <c r="BJ149" s="60">
        <v>0</v>
      </c>
      <c r="BK149" s="60">
        <v>412523.53</v>
      </c>
      <c r="BL149" s="60">
        <v>330018.82212803507</v>
      </c>
      <c r="BM149" s="60">
        <v>0</v>
      </c>
      <c r="BN149" s="60">
        <v>412523.53</v>
      </c>
      <c r="BO149" s="187">
        <v>330018.82212803507</v>
      </c>
      <c r="BP149" s="161">
        <v>0</v>
      </c>
      <c r="BQ149" s="180"/>
      <c r="BR149" s="187"/>
      <c r="BS149" s="194"/>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c r="EJ149" s="49"/>
      <c r="EK149" s="49"/>
      <c r="EL149" s="49"/>
      <c r="EM149" s="49"/>
      <c r="EN149" s="49"/>
      <c r="EO149" s="49"/>
      <c r="EP149" s="49"/>
      <c r="EQ149" s="49"/>
      <c r="ER149" s="49"/>
      <c r="ES149" s="49"/>
      <c r="ET149" s="49"/>
      <c r="EU149" s="49"/>
      <c r="EV149" s="49"/>
      <c r="EW149" s="49"/>
      <c r="EX149" s="49"/>
      <c r="EY149" s="49"/>
      <c r="EZ149" s="49"/>
      <c r="FA149" s="49"/>
      <c r="FB149" s="49"/>
      <c r="FC149" s="49"/>
      <c r="FD149" s="49"/>
      <c r="FE149" s="49"/>
      <c r="FF149" s="49"/>
      <c r="FG149" s="49"/>
      <c r="FH149" s="49"/>
      <c r="FI149" s="49"/>
      <c r="FJ149" s="49"/>
      <c r="FK149" s="49"/>
      <c r="FL149" s="49"/>
      <c r="FM149" s="49"/>
      <c r="FN149" s="49"/>
      <c r="FO149" s="49"/>
      <c r="FP149" s="49"/>
      <c r="FQ149" s="49"/>
      <c r="FR149" s="49"/>
      <c r="FS149" s="49"/>
      <c r="FT149" s="49"/>
      <c r="FU149" s="49"/>
      <c r="FV149" s="49"/>
      <c r="FW149" s="49"/>
      <c r="FX149" s="49"/>
      <c r="FY149" s="49"/>
      <c r="FZ149" s="49"/>
      <c r="GA149" s="49"/>
      <c r="GB149" s="49"/>
      <c r="GC149" s="49"/>
      <c r="GD149" s="49"/>
      <c r="GE149" s="49"/>
      <c r="GF149" s="49"/>
      <c r="GG149" s="49"/>
      <c r="GH149" s="49"/>
      <c r="GI149" s="49"/>
      <c r="GJ149" s="49"/>
      <c r="GK149" s="49"/>
      <c r="GL149" s="49"/>
      <c r="GM149" s="49"/>
      <c r="GN149" s="49"/>
      <c r="GO149" s="49"/>
      <c r="GP149" s="49"/>
      <c r="GQ149" s="49"/>
      <c r="GR149" s="49"/>
      <c r="GS149" s="49"/>
      <c r="GT149" s="49"/>
      <c r="GU149" s="49"/>
      <c r="GV149" s="49"/>
      <c r="GW149" s="49"/>
      <c r="GX149" s="49"/>
      <c r="GY149" s="49"/>
      <c r="GZ149" s="49"/>
      <c r="HA149" s="49"/>
      <c r="HB149" s="49"/>
      <c r="HC149" s="49"/>
      <c r="HD149" s="49"/>
      <c r="HE149" s="49"/>
      <c r="HF149" s="49"/>
      <c r="HG149" s="49"/>
      <c r="HH149" s="49"/>
      <c r="HI149" s="49"/>
      <c r="HJ149" s="49"/>
      <c r="HK149" s="49"/>
      <c r="HL149" s="49"/>
      <c r="HM149" s="49"/>
      <c r="HN149" s="49"/>
      <c r="HO149" s="49"/>
      <c r="HP149" s="49"/>
      <c r="HQ149" s="49"/>
      <c r="HR149" s="49"/>
      <c r="HS149" s="49"/>
      <c r="HT149" s="49"/>
      <c r="HU149" s="49"/>
      <c r="HV149" s="49"/>
      <c r="HW149" s="49"/>
      <c r="HX149" s="49"/>
      <c r="HY149" s="49"/>
      <c r="HZ149" s="49"/>
      <c r="IA149" s="49"/>
      <c r="IB149" s="49"/>
      <c r="IC149" s="49"/>
      <c r="ID149" s="49"/>
      <c r="IE149" s="49"/>
      <c r="IF149" s="49"/>
      <c r="IG149" s="49"/>
      <c r="IH149" s="49"/>
      <c r="II149" s="49"/>
      <c r="IJ149" s="49"/>
      <c r="IK149" s="49"/>
      <c r="IL149" s="49"/>
      <c r="IM149" s="49"/>
      <c r="IN149" s="49"/>
      <c r="IO149" s="49"/>
      <c r="IP149" s="49"/>
      <c r="IQ149" s="49"/>
      <c r="IR149" s="49"/>
      <c r="IS149" s="49"/>
      <c r="IT149" s="49"/>
      <c r="IU149" s="49"/>
      <c r="IV149" s="49"/>
      <c r="IW149" s="49"/>
      <c r="IX149" s="49"/>
      <c r="IY149" s="49"/>
      <c r="IZ149" s="49"/>
      <c r="JA149" s="49"/>
      <c r="JB149" s="49"/>
      <c r="JC149" s="49"/>
      <c r="JD149" s="49"/>
      <c r="JE149" s="49"/>
      <c r="JF149" s="49"/>
      <c r="JG149" s="49"/>
      <c r="JH149" s="49"/>
      <c r="JI149" s="49"/>
      <c r="JJ149" s="49"/>
      <c r="JK149" s="49"/>
      <c r="JL149" s="49"/>
      <c r="JM149" s="49"/>
      <c r="JN149" s="49"/>
      <c r="JO149" s="49"/>
      <c r="JP149" s="49"/>
      <c r="JQ149" s="49"/>
      <c r="JR149" s="49"/>
      <c r="JS149" s="49"/>
      <c r="JT149" s="49"/>
      <c r="JU149" s="49"/>
      <c r="JV149" s="49"/>
      <c r="JW149" s="49"/>
      <c r="JX149" s="49"/>
      <c r="JY149" s="49"/>
      <c r="JZ149" s="49"/>
      <c r="KA149" s="49"/>
      <c r="KB149" s="49"/>
      <c r="KC149" s="49"/>
      <c r="KD149" s="49"/>
      <c r="KE149" s="49"/>
      <c r="KF149" s="49"/>
      <c r="KG149" s="49"/>
      <c r="KH149" s="49"/>
      <c r="KI149" s="49"/>
      <c r="KJ149" s="49"/>
      <c r="KK149" s="49"/>
      <c r="KL149" s="49"/>
      <c r="KM149" s="49"/>
      <c r="KN149" s="49"/>
      <c r="KO149" s="49"/>
      <c r="KP149" s="49"/>
      <c r="KQ149" s="49"/>
      <c r="KR149" s="49"/>
      <c r="KS149" s="49"/>
      <c r="KT149" s="49"/>
      <c r="KU149" s="49"/>
      <c r="KV149" s="49"/>
      <c r="KW149" s="49"/>
      <c r="KX149" s="49"/>
      <c r="KY149" s="49"/>
      <c r="KZ149" s="49"/>
      <c r="LA149" s="49"/>
      <c r="LB149" s="49"/>
      <c r="LC149" s="49"/>
      <c r="LD149" s="49"/>
      <c r="LE149" s="49"/>
      <c r="LF149" s="49"/>
      <c r="LG149" s="49"/>
      <c r="LH149" s="49"/>
      <c r="LI149" s="49"/>
      <c r="LJ149" s="49"/>
      <c r="LK149" s="49"/>
      <c r="LL149" s="49"/>
      <c r="LM149" s="49"/>
      <c r="LN149" s="49"/>
      <c r="LO149" s="49"/>
      <c r="LP149" s="49"/>
      <c r="LQ149" s="49"/>
      <c r="LR149" s="49"/>
      <c r="LS149" s="49"/>
      <c r="LT149" s="49"/>
      <c r="LU149" s="49"/>
      <c r="LV149" s="49"/>
      <c r="LW149" s="49"/>
      <c r="LX149" s="49"/>
      <c r="LY149" s="49"/>
      <c r="LZ149" s="49"/>
      <c r="MA149" s="49"/>
      <c r="MB149" s="49"/>
      <c r="MC149" s="49"/>
      <c r="MD149" s="49"/>
      <c r="ME149" s="49"/>
      <c r="MF149" s="49"/>
      <c r="MG149" s="49"/>
      <c r="MH149" s="49"/>
      <c r="MI149" s="49"/>
      <c r="MJ149" s="49"/>
      <c r="MK149" s="49"/>
      <c r="ML149" s="49"/>
      <c r="MM149" s="49"/>
      <c r="MN149" s="49"/>
      <c r="MO149" s="49"/>
      <c r="MP149" s="49"/>
      <c r="MQ149" s="49"/>
      <c r="MR149" s="49"/>
      <c r="MS149" s="49"/>
      <c r="MT149" s="49"/>
      <c r="MU149" s="49"/>
      <c r="MV149" s="49"/>
      <c r="MW149" s="49"/>
      <c r="MX149" s="49"/>
      <c r="MY149" s="49"/>
      <c r="MZ149" s="49"/>
      <c r="NA149" s="49"/>
      <c r="NB149" s="49"/>
      <c r="NC149" s="49"/>
      <c r="ND149" s="49"/>
      <c r="NE149" s="49"/>
      <c r="NF149" s="49"/>
      <c r="NG149" s="49"/>
      <c r="NH149" s="49"/>
      <c r="NI149" s="49"/>
      <c r="NJ149" s="49"/>
      <c r="NK149" s="49"/>
      <c r="NL149" s="49"/>
      <c r="NM149" s="49"/>
      <c r="NN149" s="49"/>
      <c r="NO149" s="49"/>
      <c r="NP149" s="49"/>
      <c r="NQ149" s="49"/>
      <c r="NR149" s="49"/>
      <c r="NS149" s="49"/>
      <c r="NT149" s="49"/>
      <c r="NU149" s="49"/>
      <c r="NV149" s="49"/>
      <c r="NW149" s="49"/>
      <c r="NX149" s="49"/>
      <c r="NY149" s="49"/>
      <c r="NZ149" s="49"/>
      <c r="OA149" s="49"/>
      <c r="OB149" s="49"/>
      <c r="OC149" s="49"/>
      <c r="OD149" s="49"/>
      <c r="OE149" s="49"/>
      <c r="OF149" s="49"/>
      <c r="OG149" s="49"/>
      <c r="OH149" s="49"/>
      <c r="OI149" s="49"/>
      <c r="OJ149" s="49"/>
      <c r="OK149" s="49"/>
      <c r="OL149" s="49"/>
      <c r="OM149" s="49"/>
      <c r="ON149" s="49"/>
      <c r="OO149" s="49"/>
      <c r="OP149" s="49"/>
      <c r="OQ149" s="49"/>
      <c r="OR149" s="49"/>
      <c r="OS149" s="49"/>
      <c r="OT149" s="49"/>
      <c r="OU149" s="49"/>
      <c r="OV149" s="49"/>
      <c r="OW149" s="49"/>
      <c r="OX149" s="49"/>
      <c r="OY149" s="49"/>
      <c r="OZ149" s="49"/>
      <c r="PA149" s="49"/>
      <c r="PB149" s="49"/>
      <c r="PC149" s="49"/>
      <c r="PD149" s="49"/>
      <c r="PE149" s="49"/>
      <c r="PF149" s="49"/>
      <c r="PG149" s="49"/>
      <c r="PH149" s="49"/>
      <c r="PI149" s="49"/>
      <c r="PJ149" s="49"/>
      <c r="PK149" s="49"/>
      <c r="PL149" s="49"/>
      <c r="PM149" s="49"/>
      <c r="PN149" s="49"/>
      <c r="PO149" s="49"/>
      <c r="PP149" s="49"/>
      <c r="PQ149" s="49"/>
      <c r="PR149" s="49"/>
      <c r="PS149" s="49"/>
      <c r="PT149" s="49"/>
      <c r="PU149" s="49"/>
      <c r="PV149" s="49"/>
      <c r="PW149" s="49"/>
      <c r="PX149" s="49"/>
      <c r="PY149" s="49"/>
      <c r="PZ149" s="49"/>
      <c r="QA149" s="49"/>
      <c r="QB149" s="49"/>
      <c r="QC149" s="49"/>
      <c r="QD149" s="49"/>
      <c r="QE149" s="49"/>
      <c r="QF149" s="49"/>
      <c r="QG149" s="49"/>
      <c r="QH149" s="49"/>
      <c r="QI149" s="49"/>
      <c r="QJ149" s="49"/>
      <c r="QK149" s="49"/>
      <c r="QL149" s="49"/>
      <c r="QM149" s="49"/>
      <c r="QN149" s="49"/>
      <c r="QO149" s="49"/>
      <c r="QP149" s="49"/>
      <c r="QQ149" s="49"/>
      <c r="QR149" s="49"/>
      <c r="QS149" s="49"/>
      <c r="QT149" s="49"/>
      <c r="QU149" s="49"/>
      <c r="QV149" s="49"/>
      <c r="QW149" s="49"/>
      <c r="QX149" s="49"/>
      <c r="QY149" s="49"/>
      <c r="QZ149" s="49"/>
      <c r="RA149" s="49"/>
      <c r="RB149" s="49"/>
      <c r="RC149" s="49"/>
      <c r="RD149" s="49"/>
      <c r="RE149" s="49"/>
      <c r="RF149" s="49"/>
      <c r="RG149" s="49"/>
      <c r="RH149" s="49"/>
      <c r="RI149" s="49"/>
      <c r="RJ149" s="49"/>
      <c r="RK149" s="49"/>
      <c r="RL149" s="49"/>
      <c r="RM149" s="49"/>
      <c r="RN149" s="49"/>
      <c r="RO149" s="49"/>
      <c r="RP149" s="49"/>
      <c r="RQ149" s="49"/>
      <c r="RR149" s="49"/>
      <c r="RS149" s="49"/>
      <c r="RT149" s="49"/>
      <c r="RU149" s="49"/>
      <c r="RV149" s="49"/>
      <c r="RW149" s="49"/>
      <c r="RX149" s="49"/>
      <c r="RY149" s="49"/>
      <c r="RZ149" s="49"/>
      <c r="SA149" s="49"/>
      <c r="SB149" s="49"/>
      <c r="SC149" s="49"/>
      <c r="SD149" s="49"/>
      <c r="SE149" s="49"/>
      <c r="SF149" s="49"/>
      <c r="SG149" s="49"/>
      <c r="SH149" s="49"/>
      <c r="SI149" s="49"/>
      <c r="SJ149" s="49"/>
      <c r="SK149" s="49"/>
      <c r="SL149" s="49"/>
      <c r="SM149" s="49"/>
      <c r="SN149" s="49"/>
      <c r="SO149" s="49"/>
      <c r="SP149" s="49"/>
      <c r="SQ149" s="49"/>
      <c r="SR149" s="49"/>
      <c r="SS149" s="49"/>
      <c r="ST149" s="49"/>
      <c r="SU149" s="49"/>
      <c r="SV149" s="49"/>
      <c r="SW149" s="49"/>
      <c r="SX149" s="49"/>
      <c r="SY149" s="49"/>
      <c r="SZ149" s="49"/>
      <c r="TA149" s="49"/>
      <c r="TB149" s="49"/>
      <c r="TC149" s="49"/>
      <c r="TD149" s="49"/>
      <c r="TE149" s="49"/>
      <c r="TF149" s="49"/>
      <c r="TG149" s="49"/>
      <c r="TH149" s="49"/>
      <c r="TI149" s="49"/>
      <c r="TJ149" s="49"/>
      <c r="TK149" s="49"/>
      <c r="TL149" s="49"/>
      <c r="TM149" s="49"/>
      <c r="TN149" s="49"/>
      <c r="TO149" s="49"/>
      <c r="TP149" s="49"/>
      <c r="TQ149" s="49"/>
      <c r="TR149" s="49"/>
      <c r="TS149" s="49"/>
      <c r="TT149" s="49"/>
      <c r="TU149" s="49"/>
      <c r="TV149" s="49"/>
      <c r="TW149" s="49"/>
      <c r="TX149" s="49"/>
      <c r="TY149" s="49"/>
      <c r="TZ149" s="49"/>
      <c r="UA149" s="49"/>
      <c r="UB149" s="49"/>
      <c r="UC149" s="49"/>
      <c r="UD149" s="49"/>
      <c r="UE149" s="49"/>
      <c r="UF149" s="49"/>
      <c r="UG149" s="49"/>
      <c r="UH149" s="49"/>
      <c r="UI149" s="49"/>
      <c r="UJ149" s="49"/>
      <c r="UK149" s="49"/>
      <c r="UL149" s="49"/>
      <c r="UM149" s="49"/>
      <c r="UN149" s="49"/>
      <c r="UO149" s="49"/>
      <c r="UP149" s="49"/>
      <c r="UQ149" s="49"/>
      <c r="UR149" s="49"/>
      <c r="US149" s="49"/>
      <c r="UT149" s="49"/>
      <c r="UU149" s="49"/>
      <c r="UV149" s="49"/>
      <c r="UW149" s="49"/>
      <c r="UX149" s="49"/>
      <c r="UY149" s="49"/>
      <c r="UZ149" s="49"/>
      <c r="VA149" s="49"/>
      <c r="VB149" s="49"/>
      <c r="VC149" s="49"/>
      <c r="VD149" s="49"/>
      <c r="VE149" s="49"/>
      <c r="VF149" s="49"/>
      <c r="VG149" s="49"/>
      <c r="VH149" s="49"/>
      <c r="VI149" s="49"/>
      <c r="VJ149" s="49"/>
      <c r="VK149" s="49"/>
      <c r="VL149" s="49"/>
      <c r="VM149" s="49"/>
      <c r="VN149" s="49"/>
      <c r="VO149" s="49"/>
      <c r="VP149" s="49"/>
      <c r="VQ149" s="49"/>
      <c r="VR149" s="49"/>
      <c r="VS149" s="49"/>
      <c r="VT149" s="49"/>
      <c r="VU149" s="49"/>
      <c r="VV149" s="49"/>
      <c r="VW149" s="49"/>
      <c r="VX149" s="49"/>
      <c r="VY149" s="49"/>
      <c r="VZ149" s="49"/>
      <c r="WA149" s="49"/>
      <c r="WB149" s="49"/>
      <c r="WC149" s="49"/>
      <c r="WD149" s="49"/>
      <c r="WE149" s="49"/>
      <c r="WF149" s="49"/>
      <c r="WG149" s="49"/>
      <c r="WH149" s="49"/>
      <c r="WI149" s="49"/>
      <c r="WJ149" s="49"/>
      <c r="WK149" s="49"/>
      <c r="WL149" s="49"/>
      <c r="WM149" s="49"/>
      <c r="WN149" s="49"/>
      <c r="WO149" s="49"/>
      <c r="WP149" s="49"/>
      <c r="WQ149" s="49"/>
      <c r="WR149" s="49"/>
      <c r="WS149" s="49"/>
      <c r="WT149" s="49"/>
      <c r="WU149" s="49"/>
      <c r="WV149" s="49"/>
      <c r="WW149" s="49"/>
      <c r="WX149" s="49"/>
      <c r="WY149" s="49"/>
      <c r="WZ149" s="49"/>
      <c r="XA149" s="49"/>
      <c r="XB149" s="49"/>
      <c r="XC149" s="49"/>
      <c r="XD149" s="49"/>
      <c r="XE149" s="49"/>
      <c r="XF149" s="49"/>
      <c r="XG149" s="49"/>
      <c r="XH149" s="49"/>
      <c r="XI149" s="49"/>
      <c r="XJ149" s="49"/>
      <c r="XK149" s="49"/>
      <c r="XL149" s="49"/>
      <c r="XM149" s="49"/>
      <c r="XN149" s="49"/>
      <c r="XO149" s="49"/>
      <c r="XP149" s="49"/>
      <c r="XQ149" s="49"/>
      <c r="XR149" s="49"/>
      <c r="XS149" s="49"/>
      <c r="XT149" s="49"/>
      <c r="XU149" s="49"/>
      <c r="XV149" s="49"/>
      <c r="XW149" s="49"/>
      <c r="XX149" s="49"/>
      <c r="XY149" s="49"/>
      <c r="XZ149" s="49"/>
      <c r="YA149" s="49"/>
      <c r="YB149" s="49"/>
      <c r="YC149" s="49"/>
      <c r="YD149" s="49"/>
      <c r="YE149" s="49"/>
      <c r="YF149" s="49"/>
      <c r="YG149" s="49"/>
      <c r="YH149" s="49"/>
      <c r="YI149" s="49"/>
      <c r="YJ149" s="49"/>
      <c r="YK149" s="49"/>
      <c r="YL149" s="49"/>
      <c r="YM149" s="49"/>
      <c r="YN149" s="49"/>
      <c r="YO149" s="49"/>
      <c r="YP149" s="49"/>
      <c r="YQ149" s="49"/>
      <c r="YR149" s="49"/>
      <c r="YS149" s="49"/>
      <c r="YT149" s="49"/>
      <c r="YU149" s="49"/>
      <c r="YV149" s="49"/>
      <c r="YW149" s="49"/>
      <c r="YX149" s="49"/>
      <c r="YY149" s="49"/>
      <c r="YZ149" s="49"/>
      <c r="ZA149" s="49"/>
      <c r="ZB149" s="49"/>
      <c r="ZC149" s="49"/>
      <c r="ZD149" s="49"/>
      <c r="ZE149" s="49"/>
      <c r="ZF149" s="49"/>
      <c r="ZG149" s="49"/>
      <c r="ZH149" s="49"/>
      <c r="ZI149" s="49"/>
      <c r="ZJ149" s="49"/>
      <c r="ZK149" s="49"/>
      <c r="ZL149" s="49"/>
      <c r="ZM149" s="49"/>
      <c r="ZN149" s="49"/>
      <c r="ZO149" s="49"/>
      <c r="ZP149" s="49"/>
      <c r="ZQ149" s="49"/>
      <c r="ZR149" s="49"/>
      <c r="ZS149" s="49"/>
      <c r="ZT149" s="49"/>
      <c r="ZU149" s="49"/>
      <c r="ZV149" s="49"/>
      <c r="ZW149" s="49"/>
      <c r="ZX149" s="49"/>
      <c r="ZY149" s="49"/>
      <c r="ZZ149" s="49"/>
      <c r="AAA149" s="49"/>
      <c r="AAB149" s="49"/>
      <c r="AAC149" s="49"/>
      <c r="AAD149" s="49"/>
      <c r="AAE149" s="49"/>
      <c r="AAF149" s="49"/>
      <c r="AAG149" s="49"/>
      <c r="AAH149" s="49"/>
      <c r="AAI149" s="49"/>
      <c r="AAJ149" s="49"/>
      <c r="AAK149" s="49"/>
      <c r="AAL149" s="49"/>
      <c r="AAM149" s="49"/>
      <c r="AAN149" s="49"/>
      <c r="AAO149" s="49"/>
      <c r="AAP149" s="49"/>
      <c r="AAQ149" s="49"/>
      <c r="AAR149" s="49"/>
      <c r="AAS149" s="49"/>
      <c r="AAT149" s="49"/>
      <c r="AAU149" s="49"/>
      <c r="AAV149" s="49"/>
      <c r="AAW149" s="49"/>
      <c r="AAX149" s="49"/>
      <c r="AAY149" s="49"/>
      <c r="AAZ149" s="49"/>
      <c r="ABA149" s="49"/>
      <c r="ABB149" s="49"/>
      <c r="ABC149" s="49"/>
      <c r="ABD149" s="49"/>
      <c r="ABE149" s="49"/>
      <c r="ABF149" s="49"/>
      <c r="ABG149" s="49"/>
      <c r="ABH149" s="49"/>
      <c r="ABI149" s="49"/>
      <c r="ABJ149" s="49"/>
      <c r="ABK149" s="49"/>
      <c r="ABL149" s="49"/>
      <c r="ABM149" s="49"/>
      <c r="ABN149" s="49"/>
      <c r="ABO149" s="49"/>
      <c r="ABP149" s="49"/>
      <c r="ABQ149" s="49"/>
      <c r="ABR149" s="49"/>
      <c r="ABS149" s="49"/>
      <c r="ABT149" s="49"/>
      <c r="ABU149" s="49"/>
      <c r="ABV149" s="49"/>
      <c r="ABW149" s="49"/>
      <c r="ABX149" s="49"/>
      <c r="ABY149" s="49"/>
      <c r="ABZ149" s="49"/>
      <c r="ACA149" s="49"/>
      <c r="ACB149" s="49"/>
      <c r="ACC149" s="49"/>
      <c r="ACD149" s="49"/>
      <c r="ACE149" s="49"/>
      <c r="ACF149" s="49"/>
      <c r="ACG149" s="49"/>
      <c r="ACH149" s="49"/>
      <c r="ACI149" s="49"/>
      <c r="ACJ149" s="49"/>
      <c r="ACK149" s="49"/>
      <c r="ACL149" s="49"/>
      <c r="ACM149" s="49"/>
      <c r="ACN149" s="49"/>
      <c r="ACO149" s="49"/>
      <c r="ACP149" s="49"/>
      <c r="ACQ149" s="49"/>
      <c r="ACR149" s="49"/>
      <c r="ACS149" s="49"/>
      <c r="ACT149" s="49"/>
      <c r="ACU149" s="49"/>
      <c r="ACV149" s="49"/>
      <c r="ACW149" s="49"/>
      <c r="ACX149" s="49"/>
      <c r="ACY149" s="49"/>
      <c r="ACZ149" s="49"/>
      <c r="ADA149" s="49"/>
      <c r="ADB149" s="49"/>
      <c r="ADC149" s="49"/>
      <c r="ADD149" s="49"/>
      <c r="ADE149" s="49"/>
      <c r="ADF149" s="49"/>
      <c r="ADG149" s="49"/>
      <c r="ADH149" s="49"/>
      <c r="ADI149" s="49"/>
      <c r="ADJ149" s="49"/>
      <c r="ADK149" s="49"/>
      <c r="ADL149" s="49"/>
      <c r="ADM149" s="49"/>
      <c r="ADN149" s="49"/>
      <c r="ADO149" s="49"/>
      <c r="ADP149" s="49"/>
      <c r="ADQ149" s="49"/>
      <c r="ADR149" s="49"/>
      <c r="ADS149" s="49"/>
      <c r="ADT149" s="49"/>
      <c r="ADU149" s="49"/>
      <c r="ADV149" s="49"/>
      <c r="ADW149" s="49"/>
      <c r="ADX149" s="49"/>
      <c r="ADY149" s="49"/>
      <c r="ADZ149" s="49"/>
      <c r="AEA149" s="49"/>
      <c r="AEB149" s="49"/>
      <c r="AEC149" s="49"/>
      <c r="AED149" s="49"/>
      <c r="AEE149" s="49"/>
      <c r="AEF149" s="49"/>
      <c r="AEG149" s="49"/>
      <c r="AEH149" s="49"/>
      <c r="AEI149" s="49"/>
      <c r="AEJ149" s="49"/>
      <c r="AEK149" s="49"/>
      <c r="AEL149" s="49"/>
      <c r="AEM149" s="49"/>
      <c r="AEN149" s="49"/>
      <c r="AEO149" s="49"/>
      <c r="AEP149" s="49"/>
      <c r="AEQ149" s="49"/>
      <c r="AER149" s="49"/>
      <c r="AES149" s="49"/>
      <c r="AET149" s="49"/>
      <c r="AEU149" s="49"/>
      <c r="AEV149" s="49"/>
      <c r="AEW149" s="49"/>
      <c r="AEX149" s="49"/>
      <c r="AEY149" s="49"/>
      <c r="AEZ149" s="49"/>
      <c r="AFA149" s="49"/>
      <c r="AFB149" s="49"/>
      <c r="AFC149" s="49"/>
      <c r="AFD149" s="49"/>
      <c r="AFE149" s="49"/>
      <c r="AFF149" s="49"/>
      <c r="AFG149" s="49"/>
      <c r="AFH149" s="49"/>
      <c r="AFI149" s="49"/>
      <c r="AFJ149" s="49"/>
      <c r="AFK149" s="49"/>
      <c r="AFL149" s="49"/>
      <c r="AFM149" s="49"/>
      <c r="AFN149" s="49"/>
      <c r="AFO149" s="49"/>
      <c r="AFP149" s="49"/>
      <c r="AFQ149" s="49"/>
      <c r="AFR149" s="49"/>
      <c r="AFS149" s="49"/>
      <c r="AFT149" s="49"/>
      <c r="AFU149" s="49"/>
      <c r="AFV149" s="49"/>
      <c r="AFW149" s="49"/>
      <c r="AFX149" s="49"/>
      <c r="AFY149" s="49"/>
      <c r="AFZ149" s="49"/>
      <c r="AGA149" s="49"/>
      <c r="AGB149" s="49"/>
      <c r="AGC149" s="49"/>
      <c r="AGD149" s="49"/>
      <c r="AGE149" s="49"/>
      <c r="AGF149" s="49"/>
      <c r="AGG149" s="49"/>
      <c r="AGH149" s="49"/>
      <c r="AGI149" s="49"/>
      <c r="AGJ149" s="49"/>
      <c r="AGK149" s="49"/>
      <c r="AGL149" s="49"/>
      <c r="AGM149" s="49"/>
      <c r="AGN149" s="49"/>
      <c r="AGO149" s="49"/>
      <c r="AGP149" s="49"/>
      <c r="AGQ149" s="49"/>
      <c r="AGR149" s="49"/>
      <c r="AGS149" s="49"/>
      <c r="AGT149" s="49"/>
      <c r="AGU149" s="49"/>
      <c r="AGV149" s="49"/>
      <c r="AGW149" s="49"/>
      <c r="AGX149" s="49"/>
      <c r="AGY149" s="49"/>
      <c r="AGZ149" s="49"/>
      <c r="AHA149" s="49"/>
      <c r="AHB149" s="49"/>
      <c r="AHC149" s="49"/>
      <c r="AHD149" s="49"/>
      <c r="AHE149" s="49"/>
      <c r="AHF149" s="49"/>
      <c r="AHG149" s="49"/>
      <c r="AHH149" s="49"/>
      <c r="AHI149" s="49"/>
      <c r="AHJ149" s="49"/>
      <c r="AHK149" s="49"/>
      <c r="AHL149" s="49"/>
      <c r="AHM149" s="49"/>
      <c r="AHN149" s="49"/>
      <c r="AHO149" s="49"/>
      <c r="AHP149" s="49"/>
      <c r="AHQ149" s="49"/>
      <c r="AHR149" s="49"/>
      <c r="AHS149" s="49"/>
      <c r="AHT149" s="49"/>
      <c r="AHU149" s="49"/>
      <c r="AHV149" s="49"/>
      <c r="AHW149" s="49"/>
      <c r="AHX149" s="49"/>
      <c r="AHY149" s="49"/>
      <c r="AHZ149" s="49"/>
      <c r="AIA149" s="49"/>
      <c r="AIB149" s="49"/>
      <c r="AIC149" s="49"/>
      <c r="AID149" s="49"/>
      <c r="AIE149" s="49"/>
      <c r="AIF149" s="49"/>
      <c r="AIG149" s="49"/>
      <c r="AIH149" s="49"/>
      <c r="AII149" s="49"/>
      <c r="AIJ149" s="49"/>
      <c r="AIK149" s="49"/>
      <c r="AIL149" s="49"/>
      <c r="AIM149" s="49"/>
      <c r="AIN149" s="49"/>
      <c r="AIO149" s="49"/>
      <c r="AIP149" s="49"/>
      <c r="AIQ149" s="49"/>
      <c r="AIR149" s="49"/>
      <c r="AIS149" s="49"/>
      <c r="AIT149" s="49"/>
      <c r="AIU149" s="49"/>
      <c r="AIV149" s="49"/>
      <c r="AIW149" s="49"/>
      <c r="AIX149" s="49"/>
      <c r="AIY149" s="49"/>
      <c r="AIZ149" s="49"/>
      <c r="AJA149" s="49"/>
      <c r="AJB149" s="49"/>
      <c r="AJC149" s="49"/>
      <c r="AJD149" s="49"/>
      <c r="AJE149" s="49"/>
      <c r="AJF149" s="49"/>
      <c r="AJG149" s="49"/>
      <c r="AJH149" s="49"/>
      <c r="AJI149" s="49"/>
      <c r="AJJ149" s="49"/>
      <c r="AJK149" s="49"/>
      <c r="AJL149" s="49"/>
      <c r="AJM149" s="49"/>
      <c r="AJN149" s="49"/>
      <c r="AJO149" s="49"/>
      <c r="AJP149" s="49"/>
      <c r="AJQ149" s="49"/>
      <c r="AJR149" s="49"/>
      <c r="AJS149" s="49"/>
      <c r="AJT149" s="49"/>
      <c r="AJU149" s="49"/>
      <c r="AJV149" s="49"/>
      <c r="AJW149" s="49"/>
      <c r="AJX149" s="49"/>
      <c r="AJY149" s="49"/>
      <c r="AJZ149" s="49"/>
      <c r="AKA149" s="49"/>
      <c r="AKB149" s="49"/>
      <c r="AKC149" s="49"/>
      <c r="AKD149" s="49"/>
      <c r="AKE149" s="49"/>
      <c r="AKF149" s="49"/>
      <c r="AKG149" s="49"/>
      <c r="AKH149" s="49"/>
      <c r="AKI149" s="49"/>
      <c r="AKJ149" s="49"/>
      <c r="AKK149" s="49"/>
      <c r="AKL149" s="49"/>
      <c r="AKM149" s="49"/>
      <c r="AKN149" s="49"/>
      <c r="AKO149" s="49"/>
      <c r="AKP149" s="49"/>
      <c r="AKQ149" s="49"/>
      <c r="AKR149" s="49"/>
      <c r="AKS149" s="49"/>
      <c r="AKT149" s="49"/>
      <c r="AKU149" s="49"/>
      <c r="AKV149" s="49"/>
      <c r="AKW149" s="49"/>
      <c r="AKX149" s="49"/>
      <c r="AKY149" s="49"/>
      <c r="AKZ149" s="49"/>
      <c r="ALA149" s="49"/>
      <c r="ALB149" s="49"/>
      <c r="ALC149" s="49"/>
      <c r="ALD149" s="49"/>
      <c r="ALE149" s="49"/>
      <c r="ALF149" s="49"/>
      <c r="ALG149" s="49"/>
      <c r="ALH149" s="49"/>
      <c r="ALI149" s="49"/>
      <c r="ALJ149" s="49"/>
      <c r="ALK149" s="49"/>
      <c r="ALL149" s="49"/>
      <c r="ALM149" s="49"/>
      <c r="ALN149" s="49"/>
      <c r="ALO149" s="49"/>
      <c r="ALP149" s="49"/>
      <c r="ALQ149" s="49"/>
      <c r="ALR149" s="49"/>
      <c r="ALS149" s="49"/>
      <c r="ALT149" s="49"/>
      <c r="ALU149" s="49"/>
      <c r="ALV149" s="49"/>
      <c r="ALW149" s="49"/>
      <c r="ALX149" s="49"/>
      <c r="ALY149" s="49"/>
      <c r="ALZ149" s="49"/>
      <c r="AMA149" s="49"/>
      <c r="AMB149" s="49"/>
      <c r="AMC149" s="49"/>
      <c r="AMD149" s="49"/>
      <c r="AME149" s="49"/>
      <c r="AMF149" s="49"/>
      <c r="AMG149" s="49"/>
      <c r="AMH149" s="49"/>
      <c r="AMI149" s="49"/>
      <c r="AMJ149" s="49"/>
      <c r="AMK149" s="49"/>
      <c r="AML149" s="49"/>
      <c r="AMM149" s="49"/>
      <c r="AMN149" s="49"/>
      <c r="AMO149" s="49"/>
      <c r="AMP149" s="49"/>
      <c r="AMQ149" s="49"/>
      <c r="AMR149" s="49"/>
      <c r="AMS149" s="49"/>
      <c r="AMT149" s="49"/>
      <c r="AMU149" s="49"/>
      <c r="AMV149" s="49"/>
      <c r="AMW149" s="49"/>
      <c r="AMX149" s="49"/>
      <c r="AMY149" s="49"/>
      <c r="AMZ149" s="49"/>
      <c r="ANA149" s="49"/>
      <c r="ANB149" s="49"/>
      <c r="ANC149" s="49"/>
      <c r="AND149" s="49"/>
      <c r="ANE149" s="49"/>
      <c r="ANF149" s="49"/>
      <c r="ANG149" s="49"/>
      <c r="ANH149" s="49"/>
      <c r="ANI149" s="49"/>
      <c r="ANJ149" s="49"/>
      <c r="ANK149" s="49"/>
      <c r="ANL149" s="49"/>
      <c r="ANM149" s="49"/>
      <c r="ANN149" s="49"/>
      <c r="ANO149" s="49"/>
      <c r="ANP149" s="49"/>
      <c r="ANQ149" s="49"/>
      <c r="ANR149" s="49"/>
      <c r="ANS149" s="49"/>
      <c r="ANT149" s="49"/>
      <c r="ANU149" s="49"/>
      <c r="ANV149" s="49"/>
      <c r="ANW149" s="49"/>
      <c r="ANX149" s="49"/>
      <c r="ANY149" s="49"/>
      <c r="ANZ149" s="49"/>
      <c r="AOA149" s="49"/>
      <c r="AOB149" s="49"/>
      <c r="AOC149" s="49"/>
      <c r="AOD149" s="49"/>
      <c r="AOE149" s="49"/>
      <c r="AOF149" s="49"/>
      <c r="AOG149" s="49"/>
      <c r="AOH149" s="49"/>
      <c r="AOI149" s="49"/>
      <c r="AOJ149" s="49"/>
      <c r="AOK149" s="49"/>
      <c r="AOL149" s="49"/>
      <c r="AOM149" s="49"/>
      <c r="AON149" s="49"/>
      <c r="AOO149" s="49"/>
      <c r="AOP149" s="49"/>
      <c r="AOQ149" s="49"/>
      <c r="AOR149" s="49"/>
      <c r="AOS149" s="49"/>
      <c r="AOT149" s="49"/>
      <c r="AOU149" s="49"/>
      <c r="AOV149" s="49"/>
      <c r="AOW149" s="49"/>
      <c r="AOX149" s="49"/>
      <c r="AOY149" s="49"/>
      <c r="AOZ149" s="49"/>
      <c r="APA149" s="49"/>
      <c r="APB149" s="49"/>
      <c r="APC149" s="49"/>
      <c r="APD149" s="49"/>
      <c r="APE149" s="49"/>
      <c r="APF149" s="49"/>
      <c r="APG149" s="49"/>
      <c r="APH149" s="49"/>
      <c r="API149" s="49"/>
      <c r="APJ149" s="49"/>
      <c r="APK149" s="49"/>
      <c r="APL149" s="49"/>
      <c r="APM149" s="49"/>
      <c r="APN149" s="49"/>
      <c r="APO149" s="49"/>
      <c r="APP149" s="49"/>
      <c r="APQ149" s="49"/>
      <c r="APR149" s="49"/>
      <c r="APS149" s="49"/>
      <c r="APT149" s="49"/>
      <c r="APU149" s="49"/>
      <c r="APV149" s="49"/>
      <c r="APW149" s="49"/>
      <c r="APX149" s="49"/>
      <c r="APY149" s="49"/>
      <c r="APZ149" s="49"/>
      <c r="AQA149" s="49"/>
      <c r="AQB149" s="49"/>
      <c r="AQC149" s="49"/>
      <c r="AQD149" s="49"/>
      <c r="AQE149" s="49"/>
      <c r="AQF149" s="49"/>
      <c r="AQG149" s="49"/>
      <c r="AQH149" s="49"/>
      <c r="AQI149" s="49"/>
      <c r="AQJ149" s="49"/>
      <c r="AQK149" s="49"/>
      <c r="AQL149" s="49"/>
      <c r="AQM149" s="49"/>
      <c r="AQN149" s="49"/>
      <c r="AQO149" s="49"/>
      <c r="AQP149" s="49"/>
      <c r="AQQ149" s="49"/>
      <c r="AQR149" s="49"/>
      <c r="AQS149" s="49"/>
      <c r="AQT149" s="49"/>
      <c r="AQU149" s="49"/>
      <c r="AQV149" s="49"/>
      <c r="AQW149" s="49"/>
      <c r="AQX149" s="49"/>
      <c r="AQY149" s="49"/>
      <c r="AQZ149" s="49"/>
      <c r="ARA149" s="49"/>
      <c r="ARB149" s="49"/>
      <c r="ARC149" s="49"/>
      <c r="ARD149" s="49"/>
      <c r="ARE149" s="49"/>
      <c r="ARF149" s="49"/>
      <c r="ARG149" s="49"/>
      <c r="ARH149" s="49"/>
      <c r="ARI149" s="49"/>
      <c r="ARJ149" s="49"/>
      <c r="ARK149" s="49"/>
      <c r="ARL149" s="49"/>
      <c r="ARM149" s="49"/>
      <c r="ARN149" s="49"/>
      <c r="ARO149" s="49"/>
      <c r="ARP149" s="49"/>
      <c r="ARQ149" s="49"/>
      <c r="ARR149" s="49"/>
      <c r="ARS149" s="49"/>
      <c r="ART149" s="49"/>
      <c r="ARU149" s="49"/>
      <c r="ARV149" s="49"/>
      <c r="ARW149" s="49"/>
      <c r="ARX149" s="49"/>
      <c r="ARY149" s="49"/>
      <c r="ARZ149" s="49"/>
      <c r="ASA149" s="49"/>
      <c r="ASB149" s="49"/>
      <c r="ASC149" s="49"/>
      <c r="ASD149" s="49"/>
      <c r="ASE149" s="49"/>
      <c r="ASF149" s="49"/>
      <c r="ASG149" s="49"/>
      <c r="ASH149" s="49"/>
      <c r="ASI149" s="49"/>
      <c r="ASJ149" s="49"/>
      <c r="ASK149" s="49"/>
      <c r="ASL149" s="49"/>
      <c r="ASM149" s="49"/>
      <c r="ASN149" s="49"/>
      <c r="ASO149" s="49"/>
      <c r="ASP149" s="49"/>
      <c r="ASQ149" s="49"/>
      <c r="ASR149" s="49"/>
      <c r="ASS149" s="49"/>
      <c r="AST149" s="49"/>
      <c r="ASU149" s="49"/>
      <c r="ASV149" s="49"/>
      <c r="ASW149" s="49"/>
      <c r="ASX149" s="49"/>
      <c r="ASY149" s="49"/>
      <c r="ASZ149" s="49"/>
      <c r="ATA149" s="49"/>
      <c r="ATB149" s="49"/>
      <c r="ATC149" s="49"/>
      <c r="ATD149" s="49"/>
      <c r="ATE149" s="49"/>
      <c r="ATF149" s="49"/>
      <c r="ATG149" s="49"/>
      <c r="ATH149" s="49"/>
      <c r="ATI149" s="49"/>
      <c r="ATJ149" s="49"/>
      <c r="ATK149" s="49"/>
      <c r="ATL149" s="49"/>
      <c r="ATM149" s="49"/>
      <c r="ATN149" s="49"/>
      <c r="ATO149" s="49"/>
      <c r="ATP149" s="49"/>
      <c r="ATQ149" s="49"/>
      <c r="ATR149" s="49"/>
      <c r="ATS149" s="49"/>
      <c r="ATT149" s="49"/>
      <c r="ATU149" s="49"/>
      <c r="ATV149" s="49"/>
      <c r="ATW149" s="49"/>
      <c r="ATX149" s="49"/>
      <c r="ATY149" s="49"/>
      <c r="ATZ149" s="49"/>
      <c r="AUA149" s="49"/>
      <c r="AUB149" s="49"/>
      <c r="AUC149" s="49"/>
      <c r="AUD149" s="49"/>
      <c r="AUE149" s="49"/>
      <c r="AUF149" s="49"/>
      <c r="AUG149" s="49"/>
      <c r="AUH149" s="49"/>
      <c r="AUI149" s="49"/>
      <c r="AUJ149" s="49"/>
      <c r="AUK149" s="49"/>
      <c r="AUL149" s="49"/>
      <c r="AUM149" s="49"/>
      <c r="AUN149" s="49"/>
      <c r="AUO149" s="49"/>
      <c r="AUP149" s="49"/>
      <c r="AUQ149" s="49"/>
      <c r="AUR149" s="49"/>
      <c r="AUS149" s="49"/>
      <c r="AUT149" s="49"/>
      <c r="AUU149" s="49"/>
      <c r="AUV149" s="49"/>
      <c r="AUW149" s="49"/>
      <c r="AUX149" s="49"/>
      <c r="AUY149" s="49"/>
      <c r="AUZ149" s="49"/>
      <c r="AVA149" s="49"/>
      <c r="AVB149" s="49"/>
      <c r="AVC149" s="49"/>
      <c r="AVD149" s="49"/>
      <c r="AVE149" s="49"/>
      <c r="AVF149" s="49"/>
      <c r="AVG149" s="49"/>
      <c r="AVH149" s="49"/>
      <c r="AVI149" s="49"/>
      <c r="AVJ149" s="49"/>
      <c r="AVK149" s="49"/>
      <c r="AVL149" s="49"/>
      <c r="AVM149" s="49"/>
      <c r="AVN149" s="49"/>
      <c r="AVO149" s="49"/>
      <c r="AVP149" s="49"/>
      <c r="AVQ149" s="49"/>
      <c r="AVR149" s="49"/>
      <c r="AVS149" s="49"/>
      <c r="AVT149" s="49"/>
      <c r="AVU149" s="49"/>
      <c r="AVV149" s="49"/>
      <c r="AVW149" s="49"/>
      <c r="AVX149" s="49"/>
      <c r="AVY149" s="49"/>
      <c r="AVZ149" s="49"/>
      <c r="AWA149" s="49"/>
      <c r="AWB149" s="49"/>
      <c r="AWC149" s="49"/>
      <c r="AWD149" s="49"/>
      <c r="AWE149" s="49"/>
      <c r="AWF149" s="49"/>
      <c r="AWG149" s="49"/>
      <c r="AWH149" s="49"/>
      <c r="AWI149" s="49"/>
      <c r="AWJ149" s="49"/>
      <c r="AWK149" s="49"/>
      <c r="AWL149" s="49"/>
      <c r="AWM149" s="49"/>
      <c r="AWN149" s="49"/>
      <c r="AWO149" s="49"/>
      <c r="AWP149" s="49"/>
      <c r="AWQ149" s="49"/>
      <c r="AWR149" s="49"/>
      <c r="AWS149" s="49"/>
      <c r="AWT149" s="49"/>
      <c r="AWU149" s="49"/>
      <c r="AWV149" s="49"/>
      <c r="AWW149" s="49"/>
      <c r="AWX149" s="49"/>
      <c r="AWY149" s="49"/>
      <c r="AWZ149" s="49"/>
      <c r="AXA149" s="49"/>
      <c r="AXB149" s="49"/>
      <c r="AXC149" s="49"/>
      <c r="AXD149" s="49"/>
      <c r="AXE149" s="49"/>
      <c r="AXF149" s="49"/>
      <c r="AXG149" s="49"/>
      <c r="AXH149" s="49"/>
      <c r="AXI149" s="49"/>
      <c r="AXJ149" s="49"/>
      <c r="AXK149" s="49"/>
      <c r="AXL149" s="49"/>
      <c r="AXM149" s="49"/>
      <c r="AXN149" s="49"/>
      <c r="AXO149" s="49"/>
      <c r="AXP149" s="49"/>
      <c r="AXQ149" s="49"/>
      <c r="AXR149" s="49"/>
      <c r="AXS149" s="49"/>
      <c r="AXT149" s="49"/>
      <c r="AXU149" s="49"/>
      <c r="AXV149" s="49"/>
      <c r="AXW149" s="49"/>
      <c r="AXX149" s="49"/>
      <c r="AXY149" s="49"/>
      <c r="AXZ149" s="49"/>
      <c r="AYA149" s="49"/>
      <c r="AYB149" s="49"/>
      <c r="AYC149" s="49"/>
      <c r="AYD149" s="49"/>
      <c r="AYE149" s="49"/>
      <c r="AYF149" s="49"/>
      <c r="AYG149" s="49"/>
      <c r="AYH149" s="49"/>
      <c r="AYI149" s="49"/>
      <c r="AYJ149" s="49"/>
      <c r="AYK149" s="49"/>
      <c r="AYL149" s="49"/>
      <c r="AYM149" s="49"/>
      <c r="AYN149" s="49"/>
      <c r="AYO149" s="49"/>
      <c r="AYP149" s="49"/>
      <c r="AYQ149" s="49"/>
      <c r="AYR149" s="49"/>
      <c r="AYS149" s="49"/>
      <c r="AYT149" s="49"/>
      <c r="AYU149" s="49"/>
      <c r="AYV149" s="49"/>
      <c r="AYW149" s="49"/>
      <c r="AYX149" s="49"/>
      <c r="AYY149" s="49"/>
      <c r="AYZ149" s="49"/>
      <c r="AZA149" s="49"/>
      <c r="AZB149" s="49"/>
      <c r="AZC149" s="49"/>
      <c r="AZD149" s="49"/>
      <c r="AZE149" s="49"/>
      <c r="AZF149" s="49"/>
      <c r="AZG149" s="49"/>
      <c r="AZH149" s="49"/>
      <c r="AZI149" s="49"/>
      <c r="AZJ149" s="49"/>
      <c r="AZK149" s="49"/>
      <c r="AZL149" s="49"/>
      <c r="AZM149" s="49"/>
      <c r="AZN149" s="49"/>
      <c r="AZO149" s="49"/>
      <c r="AZP149" s="49"/>
      <c r="AZQ149" s="49"/>
      <c r="AZR149" s="49"/>
      <c r="AZS149" s="49"/>
      <c r="AZT149" s="49"/>
      <c r="AZU149" s="49"/>
      <c r="AZV149" s="49"/>
      <c r="AZW149" s="49"/>
      <c r="AZX149" s="49"/>
      <c r="AZY149" s="49"/>
      <c r="AZZ149" s="49"/>
      <c r="BAA149" s="49"/>
      <c r="BAB149" s="49"/>
      <c r="BAC149" s="49"/>
      <c r="BAD149" s="49"/>
      <c r="BAE149" s="49"/>
      <c r="BAF149" s="49"/>
      <c r="BAG149" s="49"/>
      <c r="BAH149" s="49"/>
      <c r="BAI149" s="49"/>
      <c r="BAJ149" s="49"/>
      <c r="BAK149" s="49"/>
      <c r="BAL149" s="49"/>
      <c r="BAM149" s="49"/>
      <c r="BAN149" s="49"/>
      <c r="BAO149" s="49"/>
      <c r="BAP149" s="49"/>
      <c r="BAQ149" s="49"/>
      <c r="BAR149" s="49"/>
      <c r="BAS149" s="49"/>
      <c r="BAT149" s="49"/>
      <c r="BAU149" s="49"/>
      <c r="BAV149" s="49"/>
      <c r="BAW149" s="49"/>
      <c r="BAX149" s="49"/>
      <c r="BAY149" s="49"/>
      <c r="BAZ149" s="49"/>
      <c r="BBA149" s="49"/>
      <c r="BBB149" s="49"/>
      <c r="BBC149" s="49"/>
      <c r="BBD149" s="49"/>
      <c r="BBE149" s="49"/>
      <c r="BBF149" s="49"/>
      <c r="BBG149" s="49"/>
      <c r="BBH149" s="49"/>
      <c r="BBI149" s="49"/>
      <c r="BBJ149" s="49"/>
      <c r="BBK149" s="49"/>
      <c r="BBL149" s="49"/>
      <c r="BBM149" s="49"/>
      <c r="BBN149" s="49"/>
      <c r="BBO149" s="49"/>
      <c r="BBP149" s="49"/>
      <c r="BBQ149" s="49"/>
      <c r="BBR149" s="49"/>
      <c r="BBS149" s="49"/>
      <c r="BBT149" s="49"/>
      <c r="BBU149" s="49"/>
      <c r="BBV149" s="49"/>
      <c r="BBW149" s="49"/>
      <c r="BBX149" s="49"/>
      <c r="BBY149" s="49"/>
      <c r="BBZ149" s="49"/>
      <c r="BCA149" s="49"/>
      <c r="BCB149" s="49"/>
      <c r="BCC149" s="49"/>
      <c r="BCD149" s="49"/>
      <c r="BCE149" s="49"/>
      <c r="BCF149" s="49"/>
      <c r="BCG149" s="49"/>
      <c r="BCH149" s="49"/>
      <c r="BCI149" s="49"/>
      <c r="BCJ149" s="49"/>
      <c r="BCK149" s="49"/>
      <c r="BCL149" s="49"/>
      <c r="BCM149" s="49"/>
      <c r="BCN149" s="49"/>
      <c r="BCO149" s="49"/>
      <c r="BCP149" s="49"/>
      <c r="BCQ149" s="49"/>
      <c r="BCR149" s="49"/>
      <c r="BCS149" s="49"/>
      <c r="BCT149" s="49"/>
      <c r="BCU149" s="49"/>
      <c r="BCV149" s="49"/>
      <c r="BCW149" s="49"/>
      <c r="BCX149" s="49"/>
      <c r="BCY149" s="49"/>
      <c r="BCZ149" s="49"/>
      <c r="BDA149" s="49"/>
      <c r="BDB149" s="49"/>
      <c r="BDC149" s="49"/>
      <c r="BDD149" s="49"/>
      <c r="BDE149" s="49"/>
      <c r="BDF149" s="49"/>
      <c r="BDG149" s="49"/>
      <c r="BDH149" s="49"/>
      <c r="BDI149" s="49"/>
      <c r="BDJ149" s="49"/>
      <c r="BDK149" s="49"/>
      <c r="BDL149" s="49"/>
      <c r="BDM149" s="49"/>
      <c r="BDN149" s="49"/>
      <c r="BDO149" s="49"/>
      <c r="BDP149" s="49"/>
      <c r="BDQ149" s="49"/>
      <c r="BDR149" s="49"/>
      <c r="BDS149" s="49"/>
      <c r="BDT149" s="49"/>
      <c r="BDU149" s="49"/>
      <c r="BDV149" s="49"/>
      <c r="BDW149" s="49"/>
      <c r="BDX149" s="49"/>
      <c r="BDY149" s="49"/>
      <c r="BDZ149" s="49"/>
      <c r="BEA149" s="49"/>
      <c r="BEB149" s="49"/>
      <c r="BEC149" s="49"/>
      <c r="BED149" s="49"/>
      <c r="BEE149" s="49"/>
      <c r="BEF149" s="49"/>
      <c r="BEG149" s="49"/>
      <c r="BEH149" s="49"/>
      <c r="BEI149" s="49"/>
      <c r="BEJ149" s="49"/>
      <c r="BEK149" s="49"/>
      <c r="BEL149" s="49"/>
      <c r="BEM149" s="49"/>
      <c r="BEN149" s="49"/>
      <c r="BEO149" s="49"/>
      <c r="BEP149" s="49"/>
      <c r="BEQ149" s="49"/>
      <c r="BER149" s="49"/>
      <c r="BES149" s="49"/>
      <c r="BET149" s="49"/>
      <c r="BEU149" s="49"/>
      <c r="BEV149" s="49"/>
      <c r="BEW149" s="49"/>
      <c r="BEX149" s="49"/>
      <c r="BEY149" s="49"/>
      <c r="BEZ149" s="49"/>
      <c r="BFA149" s="49"/>
      <c r="BFB149" s="49"/>
      <c r="BFC149" s="49"/>
      <c r="BFD149" s="49"/>
      <c r="BFE149" s="49"/>
      <c r="BFF149" s="49"/>
      <c r="BFG149" s="49"/>
      <c r="BFH149" s="49"/>
      <c r="BFI149" s="49"/>
      <c r="BFJ149" s="49"/>
      <c r="BFK149" s="49"/>
      <c r="BFL149" s="49"/>
      <c r="BFM149" s="49"/>
      <c r="BFN149" s="49"/>
      <c r="BFO149" s="49"/>
      <c r="BFP149" s="49"/>
      <c r="BFQ149" s="49"/>
      <c r="BFR149" s="49"/>
      <c r="BFS149" s="49"/>
      <c r="BFT149" s="49"/>
      <c r="BFU149" s="49"/>
      <c r="BFV149" s="49"/>
      <c r="BFW149" s="49"/>
      <c r="BFX149" s="49"/>
      <c r="BFY149" s="49"/>
      <c r="BFZ149" s="49"/>
      <c r="BGA149" s="49"/>
      <c r="BGB149" s="49"/>
      <c r="BGC149" s="49"/>
      <c r="BGD149" s="49"/>
      <c r="BGE149" s="49"/>
      <c r="BGF149" s="49"/>
      <c r="BGG149" s="49"/>
      <c r="BGH149" s="49"/>
      <c r="BGI149" s="49"/>
      <c r="BGJ149" s="49"/>
      <c r="BGK149" s="49"/>
      <c r="BGL149" s="49"/>
      <c r="BGM149" s="49"/>
      <c r="BGN149" s="49"/>
      <c r="BGO149" s="49"/>
      <c r="BGP149" s="49"/>
      <c r="BGQ149" s="49"/>
      <c r="BGR149" s="49"/>
      <c r="BGS149" s="49"/>
      <c r="BGT149" s="49"/>
      <c r="BGU149" s="49"/>
      <c r="BGV149" s="49"/>
      <c r="BGW149" s="49"/>
      <c r="BGX149" s="49"/>
      <c r="BGY149" s="49"/>
      <c r="BGZ149" s="49"/>
      <c r="BHA149" s="49"/>
      <c r="BHB149" s="49"/>
      <c r="BHC149" s="49"/>
      <c r="BHD149" s="49"/>
      <c r="BHE149" s="49"/>
      <c r="BHF149" s="49"/>
      <c r="BHG149" s="49"/>
      <c r="BHH149" s="49"/>
      <c r="BHI149" s="49"/>
      <c r="BHJ149" s="49"/>
      <c r="BHK149" s="49"/>
      <c r="BHL149" s="49"/>
      <c r="BHM149" s="49"/>
      <c r="BHN149" s="49"/>
      <c r="BHO149" s="49"/>
      <c r="BHP149" s="49"/>
      <c r="BHQ149" s="49"/>
      <c r="BHR149" s="49"/>
      <c r="BHS149" s="49"/>
      <c r="BHT149" s="49"/>
      <c r="BHU149" s="49"/>
      <c r="BHV149" s="49"/>
      <c r="BHW149" s="49"/>
      <c r="BHX149" s="49"/>
      <c r="BHY149" s="49"/>
      <c r="BHZ149" s="49"/>
      <c r="BIA149" s="49"/>
      <c r="BIB149" s="49"/>
      <c r="BIC149" s="49"/>
      <c r="BID149" s="49"/>
      <c r="BIE149" s="49"/>
      <c r="BIF149" s="49"/>
      <c r="BIG149" s="49"/>
      <c r="BIH149" s="49"/>
      <c r="BII149" s="49"/>
      <c r="BIJ149" s="49"/>
      <c r="BIK149" s="49"/>
      <c r="BIL149" s="49"/>
      <c r="BIM149" s="49"/>
      <c r="BIN149" s="49"/>
      <c r="BIO149" s="49"/>
      <c r="BIP149" s="49"/>
      <c r="BIQ149" s="49"/>
      <c r="BIR149" s="49"/>
      <c r="BIS149" s="49"/>
      <c r="BIT149" s="49"/>
      <c r="BIU149" s="49"/>
      <c r="BIV149" s="49"/>
      <c r="BIW149" s="49"/>
      <c r="BIX149" s="49"/>
      <c r="BIY149" s="49"/>
      <c r="BIZ149" s="49"/>
      <c r="BJA149" s="49"/>
      <c r="BJB149" s="49"/>
      <c r="BJC149" s="49"/>
      <c r="BJD149" s="49"/>
      <c r="BJE149" s="49"/>
      <c r="BJF149" s="49"/>
      <c r="BJG149" s="49"/>
      <c r="BJH149" s="49"/>
      <c r="BJI149" s="49"/>
      <c r="BJJ149" s="49"/>
      <c r="BJK149" s="49"/>
      <c r="BJL149" s="49"/>
      <c r="BJM149" s="49"/>
      <c r="BJN149" s="49"/>
      <c r="BJO149" s="49"/>
      <c r="BJP149" s="49"/>
      <c r="BJQ149" s="49"/>
      <c r="BJR149" s="49"/>
      <c r="BJS149" s="49"/>
      <c r="BJT149" s="49"/>
      <c r="BJU149" s="49"/>
      <c r="BJV149" s="49"/>
      <c r="BJW149" s="49"/>
      <c r="BJX149" s="49"/>
      <c r="BJY149" s="49"/>
      <c r="BJZ149" s="49"/>
      <c r="BKA149" s="49"/>
      <c r="BKB149" s="49"/>
      <c r="BKC149" s="49"/>
      <c r="BKD149" s="49"/>
      <c r="BKE149" s="49"/>
      <c r="BKF149" s="49"/>
      <c r="BKG149" s="49"/>
      <c r="BKH149" s="49"/>
      <c r="BKI149" s="49"/>
      <c r="BKJ149" s="49"/>
      <c r="BKK149" s="49"/>
      <c r="BKL149" s="49"/>
      <c r="BKM149" s="49"/>
      <c r="BKN149" s="49"/>
      <c r="BKO149" s="49"/>
      <c r="BKP149" s="49"/>
      <c r="BKQ149" s="49"/>
      <c r="BKR149" s="49"/>
      <c r="BKS149" s="49"/>
      <c r="BKT149" s="49"/>
      <c r="BKU149" s="49"/>
      <c r="BKV149" s="49"/>
      <c r="BKW149" s="49"/>
      <c r="BKX149" s="49"/>
      <c r="BKY149" s="49"/>
      <c r="BKZ149" s="49"/>
      <c r="BLA149" s="49"/>
      <c r="BLB149" s="49"/>
      <c r="BLC149" s="49"/>
      <c r="BLD149" s="49"/>
      <c r="BLE149" s="49"/>
      <c r="BLF149" s="49"/>
      <c r="BLG149" s="49"/>
      <c r="BLH149" s="49"/>
      <c r="BLI149" s="49"/>
      <c r="BLJ149" s="49"/>
      <c r="BLK149" s="49"/>
      <c r="BLL149" s="49"/>
      <c r="BLM149" s="49"/>
      <c r="BLN149" s="49"/>
      <c r="BLO149" s="49"/>
      <c r="BLP149" s="49"/>
      <c r="BLQ149" s="49"/>
      <c r="BLR149" s="49"/>
      <c r="BLS149" s="49"/>
      <c r="BLT149" s="49"/>
      <c r="BLU149" s="49"/>
      <c r="BLV149" s="49"/>
      <c r="BLW149" s="49"/>
      <c r="BLX149" s="49"/>
      <c r="BLY149" s="49"/>
      <c r="BLZ149" s="49"/>
      <c r="BMA149" s="49"/>
      <c r="BMB149" s="49"/>
      <c r="BMC149" s="49"/>
      <c r="BMD149" s="49"/>
      <c r="BME149" s="49"/>
      <c r="BMF149" s="49"/>
      <c r="BMG149" s="49"/>
      <c r="BMH149" s="49"/>
      <c r="BMI149" s="49"/>
      <c r="BMJ149" s="49"/>
      <c r="BMK149" s="49"/>
      <c r="BML149" s="49"/>
      <c r="BMM149" s="49"/>
      <c r="BMN149" s="49"/>
      <c r="BMO149" s="49"/>
      <c r="BMP149" s="49"/>
      <c r="BMQ149" s="49"/>
      <c r="BMR149" s="49"/>
      <c r="BMS149" s="49"/>
      <c r="BMT149" s="49"/>
      <c r="BMU149" s="49"/>
      <c r="BMV149" s="49"/>
      <c r="BMW149" s="49"/>
      <c r="BMX149" s="49"/>
      <c r="BMY149" s="49"/>
      <c r="BMZ149" s="49"/>
      <c r="BNA149" s="49"/>
      <c r="BNB149" s="49"/>
      <c r="BNC149" s="49"/>
      <c r="BND149" s="49"/>
      <c r="BNE149" s="49"/>
      <c r="BNF149" s="49"/>
      <c r="BNG149" s="49"/>
      <c r="BNH149" s="49"/>
      <c r="BNI149" s="49"/>
      <c r="BNJ149" s="49"/>
      <c r="BNK149" s="49"/>
      <c r="BNL149" s="49"/>
      <c r="BNM149" s="49"/>
      <c r="BNN149" s="49"/>
      <c r="BNO149" s="49"/>
      <c r="BNP149" s="49"/>
      <c r="BNQ149" s="49"/>
      <c r="BNR149" s="49"/>
      <c r="BNS149" s="49"/>
      <c r="BNT149" s="49"/>
      <c r="BNU149" s="49"/>
      <c r="BNV149" s="49"/>
      <c r="BNW149" s="49"/>
      <c r="BNX149" s="49"/>
      <c r="BNY149" s="49"/>
      <c r="BNZ149" s="49"/>
      <c r="BOA149" s="49"/>
      <c r="BOB149" s="49"/>
      <c r="BOC149" s="49"/>
      <c r="BOD149" s="49"/>
      <c r="BOE149" s="49"/>
      <c r="BOF149" s="49"/>
      <c r="BOG149" s="49"/>
      <c r="BOH149" s="49"/>
      <c r="BOI149" s="49"/>
      <c r="BOJ149" s="49"/>
      <c r="BOK149" s="49"/>
      <c r="BOL149" s="49"/>
      <c r="BOM149" s="49"/>
      <c r="BON149" s="49"/>
      <c r="BOO149" s="49"/>
      <c r="BOP149" s="49"/>
      <c r="BOQ149" s="49"/>
      <c r="BOR149" s="49"/>
      <c r="BOS149" s="49"/>
      <c r="BOT149" s="49"/>
      <c r="BOU149" s="49"/>
      <c r="BOV149" s="49"/>
      <c r="BOW149" s="49"/>
      <c r="BOX149" s="49"/>
      <c r="BOY149" s="49"/>
      <c r="BOZ149" s="49"/>
      <c r="BPA149" s="49"/>
      <c r="BPB149" s="49"/>
      <c r="BPC149" s="49"/>
      <c r="BPD149" s="49"/>
      <c r="BPE149" s="49"/>
      <c r="BPF149" s="49"/>
      <c r="BPG149" s="49"/>
      <c r="BPH149" s="49"/>
      <c r="BPI149" s="49"/>
      <c r="BPJ149" s="49"/>
      <c r="BPK149" s="49"/>
      <c r="BPL149" s="49"/>
      <c r="BPM149" s="49"/>
      <c r="BPN149" s="49"/>
      <c r="BPO149" s="49"/>
      <c r="BPP149" s="49"/>
      <c r="BPQ149" s="49"/>
      <c r="BPR149" s="49"/>
      <c r="BPS149" s="49"/>
      <c r="BPT149" s="49"/>
      <c r="BPU149" s="49"/>
      <c r="BPV149" s="49"/>
      <c r="BPW149" s="49"/>
      <c r="BPX149" s="49"/>
      <c r="BPY149" s="49"/>
      <c r="BPZ149" s="49"/>
      <c r="BQA149" s="49"/>
      <c r="BQB149" s="49"/>
      <c r="BQC149" s="49"/>
      <c r="BQD149" s="49"/>
      <c r="BQE149" s="49"/>
      <c r="BQF149" s="49"/>
      <c r="BQG149" s="49"/>
      <c r="BQH149" s="49"/>
      <c r="BQI149" s="49"/>
      <c r="BQJ149" s="49"/>
      <c r="BQK149" s="49"/>
      <c r="BQL149" s="49"/>
      <c r="BQM149" s="49"/>
      <c r="BQN149" s="49"/>
      <c r="BQO149" s="49"/>
      <c r="BQP149" s="49"/>
      <c r="BQQ149" s="49"/>
      <c r="BQR149" s="49"/>
      <c r="BQS149" s="49"/>
      <c r="BQT149" s="49"/>
      <c r="BQU149" s="49"/>
      <c r="BQV149" s="49"/>
      <c r="BQW149" s="49"/>
      <c r="BQX149" s="49"/>
      <c r="BQY149" s="49"/>
      <c r="BQZ149" s="49"/>
      <c r="BRA149" s="49"/>
      <c r="BRB149" s="49"/>
      <c r="BRC149" s="49"/>
      <c r="BRD149" s="49"/>
      <c r="BRE149" s="49"/>
      <c r="BRF149" s="49"/>
      <c r="BRG149" s="49"/>
      <c r="BRH149" s="49"/>
      <c r="BRI149" s="49"/>
      <c r="BRJ149" s="49"/>
      <c r="BRK149" s="49"/>
      <c r="BRL149" s="49"/>
      <c r="BRM149" s="49"/>
      <c r="BRN149" s="49"/>
      <c r="BRO149" s="49"/>
      <c r="BRP149" s="49"/>
      <c r="BRQ149" s="49"/>
      <c r="BRR149" s="49"/>
      <c r="BRS149" s="49"/>
      <c r="BRT149" s="49"/>
      <c r="BRU149" s="49"/>
      <c r="BRV149" s="49"/>
      <c r="BRW149" s="49"/>
      <c r="BRX149" s="49"/>
      <c r="BRY149" s="49"/>
      <c r="BRZ149" s="49"/>
      <c r="BSA149" s="49"/>
      <c r="BSB149" s="49"/>
      <c r="BSC149" s="49"/>
      <c r="BSD149" s="49"/>
      <c r="BSE149" s="49"/>
      <c r="BSF149" s="49"/>
      <c r="BSG149" s="49"/>
      <c r="BSH149" s="49"/>
      <c r="BSI149" s="49"/>
      <c r="BSJ149" s="49"/>
      <c r="BSK149" s="49"/>
      <c r="BSL149" s="49"/>
      <c r="BSM149" s="49"/>
      <c r="BSN149" s="49"/>
      <c r="BSO149" s="49"/>
      <c r="BSP149" s="49"/>
      <c r="BSQ149" s="49"/>
      <c r="BSR149" s="49"/>
      <c r="BSS149" s="49"/>
      <c r="BST149" s="49"/>
      <c r="BSU149" s="49"/>
      <c r="BSV149" s="49"/>
      <c r="BSW149" s="49"/>
      <c r="BSX149" s="49"/>
      <c r="BSY149" s="49"/>
      <c r="BSZ149" s="49"/>
      <c r="BTA149" s="49"/>
      <c r="BTB149" s="49"/>
      <c r="BTC149" s="49"/>
      <c r="BTD149" s="49"/>
      <c r="BTE149" s="49"/>
      <c r="BTF149" s="49"/>
      <c r="BTG149" s="49"/>
      <c r="BTH149" s="49"/>
      <c r="BTI149" s="49"/>
      <c r="BTJ149" s="49"/>
      <c r="BTK149" s="49"/>
      <c r="BTL149" s="49"/>
      <c r="BTM149" s="49"/>
      <c r="BTN149" s="49"/>
      <c r="BTO149" s="49"/>
      <c r="BTP149" s="49"/>
      <c r="BTQ149" s="49"/>
      <c r="BTR149" s="49"/>
      <c r="BTS149" s="49"/>
      <c r="BTT149" s="49"/>
      <c r="BTU149" s="49"/>
      <c r="BTV149" s="49"/>
      <c r="BTW149" s="49"/>
      <c r="BTX149" s="49"/>
      <c r="BTY149" s="49"/>
      <c r="BTZ149" s="49"/>
      <c r="BUA149" s="49"/>
      <c r="BUB149" s="49"/>
      <c r="BUC149" s="49"/>
      <c r="BUD149" s="49"/>
      <c r="BUE149" s="49"/>
      <c r="BUF149" s="49"/>
      <c r="BUG149" s="49"/>
      <c r="BUH149" s="49"/>
      <c r="BUI149" s="49"/>
      <c r="BUJ149" s="49"/>
      <c r="BUK149" s="49"/>
      <c r="BUL149" s="49"/>
      <c r="BUM149" s="49"/>
      <c r="BUN149" s="49"/>
      <c r="BUO149" s="49"/>
      <c r="BUP149" s="49"/>
      <c r="BUQ149" s="49"/>
      <c r="BUR149" s="49"/>
      <c r="BUS149" s="49"/>
      <c r="BUT149" s="49"/>
      <c r="BUU149" s="49"/>
      <c r="BUV149" s="49"/>
      <c r="BUW149" s="49"/>
      <c r="BUX149" s="49"/>
      <c r="BUY149" s="49"/>
      <c r="BUZ149" s="49"/>
      <c r="BVA149" s="49"/>
      <c r="BVB149" s="49"/>
      <c r="BVC149" s="49"/>
      <c r="BVD149" s="49"/>
      <c r="BVE149" s="49"/>
      <c r="BVF149" s="49"/>
      <c r="BVG149" s="49"/>
      <c r="BVH149" s="49"/>
      <c r="BVI149" s="49"/>
      <c r="BVJ149" s="49"/>
      <c r="BVK149" s="49"/>
      <c r="BVL149" s="49"/>
      <c r="BVM149" s="49"/>
      <c r="BVN149" s="49"/>
      <c r="BVO149" s="49"/>
      <c r="BVP149" s="49"/>
      <c r="BVQ149" s="49"/>
      <c r="BVR149" s="49"/>
      <c r="BVS149" s="49"/>
      <c r="BVT149" s="49"/>
      <c r="BVU149" s="49"/>
      <c r="BVV149" s="49"/>
      <c r="BVW149" s="49"/>
      <c r="BVX149" s="49"/>
      <c r="BVY149" s="49"/>
      <c r="BVZ149" s="49"/>
      <c r="BWA149" s="49"/>
      <c r="BWB149" s="49"/>
      <c r="BWC149" s="49"/>
      <c r="BWD149" s="49"/>
      <c r="BWE149" s="49"/>
      <c r="BWF149" s="49"/>
      <c r="BWG149" s="49"/>
      <c r="BWH149" s="49"/>
      <c r="BWI149" s="49"/>
      <c r="BWJ149" s="49"/>
      <c r="BWK149" s="49"/>
      <c r="BWL149" s="49"/>
      <c r="BWM149" s="49"/>
      <c r="BWN149" s="49"/>
      <c r="BWO149" s="49"/>
      <c r="BWP149" s="49"/>
      <c r="BWQ149" s="49"/>
      <c r="BWR149" s="49"/>
      <c r="BWS149" s="49"/>
      <c r="BWT149" s="49"/>
      <c r="BWU149" s="49"/>
      <c r="BWV149" s="49"/>
      <c r="BWW149" s="49"/>
      <c r="BWX149" s="49"/>
      <c r="BWY149" s="49"/>
      <c r="BWZ149" s="49"/>
      <c r="BXA149" s="49"/>
      <c r="BXB149" s="49"/>
      <c r="BXC149" s="49"/>
      <c r="BXD149" s="49"/>
      <c r="BXE149" s="49"/>
      <c r="BXF149" s="49"/>
      <c r="BXG149" s="49"/>
      <c r="BXH149" s="49"/>
      <c r="BXI149" s="49"/>
      <c r="BXJ149" s="49"/>
      <c r="BXK149" s="49"/>
      <c r="BXL149" s="49"/>
      <c r="BXM149" s="49"/>
      <c r="BXN149" s="49"/>
      <c r="BXO149" s="49"/>
      <c r="BXP149" s="49"/>
      <c r="BXQ149" s="49"/>
      <c r="BXR149" s="49"/>
      <c r="BXS149" s="49"/>
      <c r="BXT149" s="49"/>
      <c r="BXU149" s="49"/>
      <c r="BXV149" s="49"/>
      <c r="BXW149" s="49"/>
      <c r="BXX149" s="49"/>
      <c r="BXY149" s="49"/>
      <c r="BXZ149" s="49"/>
      <c r="BYA149" s="49"/>
      <c r="BYB149" s="49"/>
      <c r="BYC149" s="49"/>
      <c r="BYD149" s="49"/>
      <c r="BYE149" s="49"/>
      <c r="BYF149" s="49"/>
      <c r="BYG149" s="49"/>
      <c r="BYH149" s="49"/>
      <c r="BYI149" s="49"/>
      <c r="BYJ149" s="49"/>
      <c r="BYK149" s="49"/>
      <c r="BYL149" s="49"/>
      <c r="BYM149" s="49"/>
      <c r="BYN149" s="49"/>
      <c r="BYO149" s="49"/>
      <c r="BYP149" s="49"/>
      <c r="BYQ149" s="49"/>
      <c r="BYR149" s="49"/>
      <c r="BYS149" s="49"/>
      <c r="BYT149" s="49"/>
      <c r="BYU149" s="49"/>
      <c r="BYV149" s="49"/>
      <c r="BYW149" s="49"/>
      <c r="BYX149" s="49"/>
      <c r="BYY149" s="49"/>
      <c r="BYZ149" s="49"/>
      <c r="BZA149" s="49"/>
      <c r="BZB149" s="49"/>
      <c r="BZC149" s="49"/>
      <c r="BZD149" s="49"/>
      <c r="BZE149" s="49"/>
      <c r="BZF149" s="49"/>
      <c r="BZG149" s="49"/>
      <c r="BZH149" s="49"/>
      <c r="BZI149" s="49"/>
      <c r="BZJ149" s="49"/>
      <c r="BZK149" s="49"/>
      <c r="BZL149" s="49"/>
      <c r="BZM149" s="49"/>
      <c r="BZN149" s="49"/>
      <c r="BZO149" s="49"/>
      <c r="BZP149" s="49"/>
      <c r="BZQ149" s="49"/>
      <c r="BZR149" s="49"/>
      <c r="BZS149" s="49"/>
      <c r="BZT149" s="49"/>
      <c r="BZU149" s="49"/>
      <c r="BZV149" s="49"/>
      <c r="BZW149" s="49"/>
      <c r="BZX149" s="49"/>
      <c r="BZY149" s="49"/>
      <c r="BZZ149" s="49"/>
      <c r="CAA149" s="49"/>
      <c r="CAB149" s="49"/>
      <c r="CAC149" s="49"/>
      <c r="CAD149" s="49"/>
      <c r="CAE149" s="49"/>
      <c r="CAF149" s="49"/>
      <c r="CAG149" s="49"/>
      <c r="CAH149" s="49"/>
      <c r="CAI149" s="49"/>
      <c r="CAJ149" s="49"/>
      <c r="CAK149" s="49"/>
      <c r="CAL149" s="49"/>
      <c r="CAM149" s="49"/>
      <c r="CAN149" s="49"/>
      <c r="CAO149" s="49"/>
      <c r="CAP149" s="49"/>
      <c r="CAQ149" s="49"/>
      <c r="CAR149" s="49"/>
      <c r="CAS149" s="49"/>
      <c r="CAT149" s="49"/>
      <c r="CAU149" s="49"/>
      <c r="CAV149" s="49"/>
      <c r="CAW149" s="49"/>
      <c r="CAX149" s="49"/>
      <c r="CAY149" s="49"/>
      <c r="CAZ149" s="49"/>
      <c r="CBA149" s="49"/>
      <c r="CBB149" s="49"/>
      <c r="CBC149" s="49"/>
      <c r="CBD149" s="49"/>
      <c r="CBE149" s="49"/>
      <c r="CBF149" s="49"/>
      <c r="CBG149" s="49"/>
      <c r="CBH149" s="49"/>
      <c r="CBI149" s="49"/>
      <c r="CBJ149" s="49"/>
      <c r="CBK149" s="49"/>
      <c r="CBL149" s="49"/>
      <c r="CBM149" s="49"/>
      <c r="CBN149" s="49"/>
      <c r="CBO149" s="49"/>
      <c r="CBP149" s="49"/>
      <c r="CBQ149" s="49"/>
      <c r="CBR149" s="49"/>
      <c r="CBS149" s="49"/>
      <c r="CBT149" s="49"/>
      <c r="CBU149" s="49"/>
      <c r="CBV149" s="49"/>
      <c r="CBW149" s="49"/>
      <c r="CBX149" s="49"/>
      <c r="CBY149" s="49"/>
      <c r="CBZ149" s="49"/>
      <c r="CCA149" s="49"/>
      <c r="CCB149" s="49"/>
      <c r="CCC149" s="49"/>
      <c r="CCD149" s="49"/>
      <c r="CCE149" s="49"/>
      <c r="CCF149" s="49"/>
      <c r="CCG149" s="49"/>
      <c r="CCH149" s="49"/>
      <c r="CCI149" s="49"/>
      <c r="CCJ149" s="49"/>
      <c r="CCK149" s="49"/>
      <c r="CCL149" s="49"/>
      <c r="CCM149" s="49"/>
      <c r="CCN149" s="49"/>
      <c r="CCO149" s="49"/>
      <c r="CCP149" s="49"/>
      <c r="CCQ149" s="49"/>
      <c r="CCR149" s="49"/>
      <c r="CCS149" s="49"/>
      <c r="CCT149" s="49"/>
      <c r="CCU149" s="49"/>
      <c r="CCV149" s="49"/>
      <c r="CCW149" s="49"/>
      <c r="CCX149" s="49"/>
      <c r="CCY149" s="49"/>
      <c r="CCZ149" s="49"/>
      <c r="CDA149" s="49"/>
      <c r="CDB149" s="49"/>
      <c r="CDC149" s="49"/>
      <c r="CDD149" s="49"/>
      <c r="CDE149" s="49"/>
      <c r="CDF149" s="49"/>
      <c r="CDG149" s="49"/>
      <c r="CDH149" s="49"/>
      <c r="CDI149" s="49"/>
      <c r="CDJ149" s="49"/>
      <c r="CDK149" s="49"/>
      <c r="CDL149" s="49"/>
      <c r="CDM149" s="49"/>
      <c r="CDN149" s="49"/>
      <c r="CDO149" s="49"/>
      <c r="CDP149" s="49"/>
      <c r="CDQ149" s="49"/>
      <c r="CDR149" s="49"/>
      <c r="CDS149" s="49"/>
      <c r="CDT149" s="49"/>
      <c r="CDU149" s="49"/>
      <c r="CDV149" s="49"/>
      <c r="CDW149" s="49"/>
      <c r="CDX149" s="49"/>
      <c r="CDY149" s="49"/>
      <c r="CDZ149" s="49"/>
      <c r="CEA149" s="49"/>
      <c r="CEB149" s="49"/>
      <c r="CEC149" s="49"/>
      <c r="CED149" s="49"/>
      <c r="CEE149" s="49"/>
      <c r="CEF149" s="49"/>
      <c r="CEG149" s="49"/>
      <c r="CEH149" s="49"/>
      <c r="CEI149" s="49"/>
      <c r="CEJ149" s="49"/>
      <c r="CEK149" s="49"/>
      <c r="CEL149" s="49"/>
      <c r="CEM149" s="49"/>
      <c r="CEN149" s="49"/>
      <c r="CEO149" s="49"/>
      <c r="CEP149" s="49"/>
      <c r="CEQ149" s="49"/>
      <c r="CER149" s="49"/>
      <c r="CES149" s="49"/>
      <c r="CET149" s="49"/>
      <c r="CEU149" s="49"/>
      <c r="CEV149" s="49"/>
      <c r="CEW149" s="49"/>
      <c r="CEX149" s="49"/>
      <c r="CEY149" s="49"/>
      <c r="CEZ149" s="49"/>
      <c r="CFA149" s="49"/>
      <c r="CFB149" s="49"/>
      <c r="CFC149" s="49"/>
      <c r="CFD149" s="49"/>
      <c r="CFE149" s="49"/>
      <c r="CFF149" s="49"/>
      <c r="CFG149" s="49"/>
      <c r="CFH149" s="49"/>
      <c r="CFI149" s="49"/>
      <c r="CFJ149" s="49"/>
      <c r="CFK149" s="49"/>
      <c r="CFL149" s="49"/>
      <c r="CFM149" s="49"/>
      <c r="CFN149" s="49"/>
      <c r="CFO149" s="49"/>
      <c r="CFP149" s="49"/>
      <c r="CFQ149" s="49"/>
      <c r="CFR149" s="49"/>
      <c r="CFS149" s="49"/>
      <c r="CFT149" s="49"/>
      <c r="CFU149" s="49"/>
      <c r="CFV149" s="49"/>
      <c r="CFW149" s="49"/>
      <c r="CFX149" s="49"/>
      <c r="CFY149" s="49"/>
      <c r="CFZ149" s="49"/>
      <c r="CGA149" s="49"/>
      <c r="CGB149" s="49"/>
      <c r="CGC149" s="49"/>
      <c r="CGD149" s="49"/>
      <c r="CGE149" s="49"/>
      <c r="CGF149" s="49"/>
      <c r="CGG149" s="49"/>
      <c r="CGH149" s="49"/>
      <c r="CGI149" s="49"/>
      <c r="CGJ149" s="49"/>
      <c r="CGK149" s="49"/>
      <c r="CGL149" s="49"/>
      <c r="CGM149" s="49"/>
      <c r="CGN149" s="49"/>
      <c r="CGO149" s="49"/>
      <c r="CGP149" s="49"/>
      <c r="CGQ149" s="49"/>
      <c r="CGR149" s="49"/>
      <c r="CGS149" s="49"/>
      <c r="CGT149" s="49"/>
      <c r="CGU149" s="49"/>
      <c r="CGV149" s="49"/>
      <c r="CGW149" s="49"/>
      <c r="CGX149" s="49"/>
      <c r="CGY149" s="49"/>
      <c r="CGZ149" s="49"/>
      <c r="CHA149" s="49"/>
      <c r="CHB149" s="49"/>
      <c r="CHC149" s="49"/>
      <c r="CHD149" s="49"/>
      <c r="CHE149" s="49"/>
      <c r="CHF149" s="49"/>
      <c r="CHG149" s="49"/>
      <c r="CHH149" s="49"/>
      <c r="CHI149" s="49"/>
      <c r="CHJ149" s="49"/>
      <c r="CHK149" s="49"/>
      <c r="CHL149" s="49"/>
      <c r="CHM149" s="49"/>
      <c r="CHN149" s="49"/>
      <c r="CHO149" s="49"/>
      <c r="CHP149" s="49"/>
      <c r="CHQ149" s="49"/>
      <c r="CHR149" s="49"/>
      <c r="CHS149" s="49"/>
      <c r="CHT149" s="49"/>
      <c r="CHU149" s="49"/>
      <c r="CHV149" s="49"/>
      <c r="CHW149" s="49"/>
      <c r="CHX149" s="49"/>
      <c r="CHY149" s="49"/>
      <c r="CHZ149" s="49"/>
      <c r="CIA149" s="49"/>
      <c r="CIB149" s="49"/>
      <c r="CIC149" s="49"/>
      <c r="CID149" s="49"/>
      <c r="CIE149" s="49"/>
      <c r="CIF149" s="49"/>
      <c r="CIG149" s="49"/>
      <c r="CIH149" s="49"/>
      <c r="CII149" s="49"/>
      <c r="CIJ149" s="49"/>
      <c r="CIK149" s="49"/>
      <c r="CIL149" s="49"/>
      <c r="CIM149" s="49"/>
      <c r="CIN149" s="49"/>
      <c r="CIO149" s="49"/>
      <c r="CIP149" s="49"/>
      <c r="CIQ149" s="49"/>
      <c r="CIR149" s="49"/>
      <c r="CIS149" s="49"/>
      <c r="CIT149" s="49"/>
      <c r="CIU149" s="49"/>
      <c r="CIV149" s="49"/>
      <c r="CIW149" s="49"/>
      <c r="CIX149" s="49"/>
      <c r="CIY149" s="49"/>
      <c r="CIZ149" s="49"/>
      <c r="CJA149" s="49"/>
      <c r="CJB149" s="49"/>
      <c r="CJC149" s="49"/>
      <c r="CJD149" s="49"/>
      <c r="CJE149" s="49"/>
      <c r="CJF149" s="49"/>
      <c r="CJG149" s="49"/>
      <c r="CJH149" s="49"/>
      <c r="CJI149" s="49"/>
      <c r="CJJ149" s="49"/>
      <c r="CJK149" s="49"/>
      <c r="CJL149" s="49"/>
      <c r="CJM149" s="49"/>
      <c r="CJN149" s="49"/>
      <c r="CJO149" s="49"/>
      <c r="CJP149" s="49"/>
      <c r="CJQ149" s="49"/>
      <c r="CJR149" s="49"/>
      <c r="CJS149" s="49"/>
      <c r="CJT149" s="49"/>
      <c r="CJU149" s="49"/>
      <c r="CJV149" s="49"/>
      <c r="CJW149" s="49"/>
      <c r="CJX149" s="49"/>
      <c r="CJY149" s="49"/>
      <c r="CJZ149" s="49"/>
      <c r="CKA149" s="49"/>
      <c r="CKB149" s="49"/>
      <c r="CKC149" s="49"/>
      <c r="CKD149" s="49"/>
      <c r="CKE149" s="49"/>
      <c r="CKF149" s="49"/>
      <c r="CKG149" s="49"/>
      <c r="CKH149" s="49"/>
      <c r="CKI149" s="49"/>
      <c r="CKJ149" s="49"/>
      <c r="CKK149" s="49"/>
      <c r="CKL149" s="49"/>
      <c r="CKM149" s="49"/>
      <c r="CKN149" s="49"/>
      <c r="CKO149" s="49"/>
      <c r="CKP149" s="49"/>
      <c r="CKQ149" s="49"/>
      <c r="CKR149" s="49"/>
      <c r="CKS149" s="49"/>
      <c r="CKT149" s="49"/>
      <c r="CKU149" s="49"/>
      <c r="CKV149" s="49"/>
      <c r="CKW149" s="49"/>
      <c r="CKX149" s="49"/>
      <c r="CKY149" s="49"/>
      <c r="CKZ149" s="49"/>
      <c r="CLA149" s="49"/>
      <c r="CLB149" s="49"/>
      <c r="CLC149" s="49"/>
      <c r="CLD149" s="49"/>
      <c r="CLE149" s="49"/>
      <c r="CLF149" s="49"/>
      <c r="CLG149" s="49"/>
      <c r="CLH149" s="49"/>
      <c r="CLI149" s="49"/>
      <c r="CLJ149" s="49"/>
      <c r="CLK149" s="49"/>
      <c r="CLL149" s="49"/>
      <c r="CLM149" s="49"/>
      <c r="CLN149" s="49"/>
      <c r="CLO149" s="49"/>
      <c r="CLP149" s="49"/>
      <c r="CLQ149" s="49"/>
      <c r="CLR149" s="49"/>
      <c r="CLS149" s="49"/>
      <c r="CLT149" s="49"/>
      <c r="CLU149" s="49"/>
      <c r="CLV149" s="49"/>
      <c r="CLW149" s="49"/>
      <c r="CLX149" s="49"/>
      <c r="CLY149" s="49"/>
      <c r="CLZ149" s="49"/>
      <c r="CMA149" s="49"/>
      <c r="CMB149" s="49"/>
      <c r="CMC149" s="49"/>
      <c r="CMD149" s="49"/>
      <c r="CME149" s="49"/>
      <c r="CMF149" s="49"/>
      <c r="CMG149" s="49"/>
      <c r="CMH149" s="49"/>
      <c r="CMI149" s="49"/>
      <c r="CMJ149" s="49"/>
      <c r="CMK149" s="49"/>
      <c r="CML149" s="49"/>
      <c r="CMM149" s="49"/>
      <c r="CMN149" s="49"/>
      <c r="CMO149" s="49"/>
      <c r="CMP149" s="49"/>
      <c r="CMQ149" s="49"/>
      <c r="CMR149" s="49"/>
      <c r="CMS149" s="49"/>
      <c r="CMT149" s="49"/>
      <c r="CMU149" s="49"/>
      <c r="CMV149" s="49"/>
      <c r="CMW149" s="49"/>
      <c r="CMX149" s="49"/>
      <c r="CMY149" s="49"/>
      <c r="CMZ149" s="49"/>
      <c r="CNA149" s="49"/>
      <c r="CNB149" s="49"/>
      <c r="CNC149" s="49"/>
      <c r="CND149" s="49"/>
      <c r="CNE149" s="49"/>
      <c r="CNF149" s="49"/>
      <c r="CNG149" s="49"/>
      <c r="CNH149" s="49"/>
      <c r="CNI149" s="49"/>
      <c r="CNJ149" s="49"/>
      <c r="CNK149" s="49"/>
      <c r="CNL149" s="49"/>
      <c r="CNM149" s="49"/>
      <c r="CNN149" s="49"/>
      <c r="CNO149" s="49"/>
      <c r="CNP149" s="49"/>
      <c r="CNQ149" s="49"/>
      <c r="CNR149" s="49"/>
      <c r="CNS149" s="49"/>
      <c r="CNT149" s="49"/>
      <c r="CNU149" s="49"/>
      <c r="CNV149" s="49"/>
      <c r="CNW149" s="49"/>
      <c r="CNX149" s="49"/>
      <c r="CNY149" s="49"/>
      <c r="CNZ149" s="49"/>
      <c r="COA149" s="49"/>
      <c r="COB149" s="49"/>
      <c r="COC149" s="49"/>
      <c r="COD149" s="49"/>
      <c r="COE149" s="49"/>
      <c r="COF149" s="49"/>
      <c r="COG149" s="49"/>
      <c r="COH149" s="49"/>
      <c r="COI149" s="49"/>
      <c r="COJ149" s="49"/>
      <c r="COK149" s="49"/>
      <c r="COL149" s="49"/>
      <c r="COM149" s="49"/>
      <c r="CON149" s="49"/>
      <c r="COO149" s="49"/>
      <c r="COP149" s="49"/>
      <c r="COQ149" s="49"/>
      <c r="COR149" s="49"/>
      <c r="COS149" s="49"/>
      <c r="COT149" s="49"/>
      <c r="COU149" s="49"/>
      <c r="COV149" s="49"/>
      <c r="COW149" s="49"/>
      <c r="COX149" s="49"/>
      <c r="COY149" s="49"/>
      <c r="COZ149" s="49"/>
      <c r="CPA149" s="49"/>
      <c r="CPB149" s="49"/>
      <c r="CPC149" s="49"/>
      <c r="CPD149" s="49"/>
      <c r="CPE149" s="49"/>
      <c r="CPF149" s="49"/>
      <c r="CPG149" s="49"/>
      <c r="CPH149" s="49"/>
      <c r="CPI149" s="49"/>
      <c r="CPJ149" s="49"/>
      <c r="CPK149" s="49"/>
      <c r="CPL149" s="49"/>
      <c r="CPM149" s="49"/>
      <c r="CPN149" s="49"/>
      <c r="CPO149" s="49"/>
      <c r="CPP149" s="49"/>
      <c r="CPQ149" s="49"/>
      <c r="CPR149" s="49"/>
      <c r="CPS149" s="49"/>
      <c r="CPT149" s="49"/>
      <c r="CPU149" s="49"/>
      <c r="CPV149" s="49"/>
      <c r="CPW149" s="49"/>
      <c r="CPX149" s="49"/>
      <c r="CPY149" s="49"/>
      <c r="CPZ149" s="49"/>
      <c r="CQA149" s="49"/>
      <c r="CQB149" s="49"/>
      <c r="CQC149" s="49"/>
      <c r="CQD149" s="49"/>
      <c r="CQE149" s="49"/>
      <c r="CQF149" s="49"/>
      <c r="CQG149" s="49"/>
      <c r="CQH149" s="49"/>
      <c r="CQI149" s="49"/>
      <c r="CQJ149" s="49"/>
      <c r="CQK149" s="49"/>
      <c r="CQL149" s="49"/>
      <c r="CQM149" s="49"/>
      <c r="CQN149" s="49"/>
      <c r="CQO149" s="49"/>
      <c r="CQP149" s="49"/>
      <c r="CQQ149" s="49"/>
      <c r="CQR149" s="49"/>
      <c r="CQS149" s="49"/>
      <c r="CQT149" s="49"/>
      <c r="CQU149" s="49"/>
      <c r="CQV149" s="49"/>
      <c r="CQW149" s="49"/>
      <c r="CQX149" s="49"/>
      <c r="CQY149" s="49"/>
      <c r="CQZ149" s="49"/>
      <c r="CRA149" s="49"/>
      <c r="CRB149" s="49"/>
      <c r="CRC149" s="49"/>
      <c r="CRD149" s="49"/>
      <c r="CRE149" s="49"/>
      <c r="CRF149" s="49"/>
      <c r="CRG149" s="49"/>
      <c r="CRH149" s="49"/>
      <c r="CRI149" s="49"/>
      <c r="CRJ149" s="49"/>
      <c r="CRK149" s="49"/>
      <c r="CRL149" s="49"/>
      <c r="CRM149" s="49"/>
      <c r="CRN149" s="49"/>
      <c r="CRO149" s="49"/>
      <c r="CRP149" s="49"/>
      <c r="CRQ149" s="49"/>
      <c r="CRR149" s="49"/>
      <c r="CRS149" s="49"/>
      <c r="CRT149" s="49"/>
      <c r="CRU149" s="49"/>
      <c r="CRV149" s="49"/>
      <c r="CRW149" s="49"/>
      <c r="CRX149" s="49"/>
      <c r="CRY149" s="49"/>
      <c r="CRZ149" s="49"/>
      <c r="CSA149" s="49"/>
      <c r="CSB149" s="49"/>
      <c r="CSC149" s="49"/>
      <c r="CSD149" s="49"/>
      <c r="CSE149" s="49"/>
      <c r="CSF149" s="49"/>
      <c r="CSG149" s="49"/>
      <c r="CSH149" s="49"/>
      <c r="CSI149" s="49"/>
      <c r="CSJ149" s="49"/>
      <c r="CSK149" s="49"/>
      <c r="CSL149" s="49"/>
      <c r="CSM149" s="49"/>
      <c r="CSN149" s="49"/>
      <c r="CSO149" s="49"/>
      <c r="CSP149" s="49"/>
      <c r="CSQ149" s="49"/>
      <c r="CSR149" s="49"/>
      <c r="CSS149" s="49"/>
      <c r="CST149" s="49"/>
      <c r="CSU149" s="49"/>
      <c r="CSV149" s="49"/>
      <c r="CSW149" s="49"/>
      <c r="CSX149" s="49"/>
      <c r="CSY149" s="49"/>
      <c r="CSZ149" s="49"/>
      <c r="CTA149" s="49"/>
      <c r="CTB149" s="49"/>
      <c r="CTC149" s="49"/>
      <c r="CTD149" s="49"/>
      <c r="CTE149" s="49"/>
      <c r="CTF149" s="49"/>
      <c r="CTG149" s="49"/>
      <c r="CTH149" s="49"/>
      <c r="CTI149" s="49"/>
      <c r="CTJ149" s="49"/>
      <c r="CTK149" s="49"/>
      <c r="CTL149" s="49"/>
      <c r="CTM149" s="49"/>
      <c r="CTN149" s="49"/>
      <c r="CTO149" s="49"/>
      <c r="CTP149" s="49"/>
      <c r="CTQ149" s="49"/>
      <c r="CTR149" s="49"/>
      <c r="CTS149" s="49"/>
      <c r="CTT149" s="49"/>
      <c r="CTU149" s="49"/>
      <c r="CTV149" s="49"/>
      <c r="CTW149" s="49"/>
      <c r="CTX149" s="49"/>
      <c r="CTY149" s="49"/>
      <c r="CTZ149" s="49"/>
      <c r="CUA149" s="49"/>
      <c r="CUB149" s="49"/>
      <c r="CUC149" s="49"/>
      <c r="CUD149" s="49"/>
      <c r="CUE149" s="49"/>
      <c r="CUF149" s="49"/>
      <c r="CUG149" s="49"/>
      <c r="CUH149" s="49"/>
      <c r="CUI149" s="49"/>
      <c r="CUJ149" s="49"/>
      <c r="CUK149" s="49"/>
      <c r="CUL149" s="49"/>
      <c r="CUM149" s="49"/>
      <c r="CUN149" s="49"/>
      <c r="CUO149" s="49"/>
      <c r="CUP149" s="49"/>
      <c r="CUQ149" s="49"/>
      <c r="CUR149" s="49"/>
      <c r="CUS149" s="49"/>
      <c r="CUT149" s="49"/>
      <c r="CUU149" s="49"/>
      <c r="CUV149" s="49"/>
      <c r="CUW149" s="49"/>
      <c r="CUX149" s="49"/>
      <c r="CUY149" s="49"/>
      <c r="CUZ149" s="49"/>
      <c r="CVA149" s="49"/>
      <c r="CVB149" s="49"/>
      <c r="CVC149" s="49"/>
      <c r="CVD149" s="49"/>
      <c r="CVE149" s="49"/>
      <c r="CVF149" s="49"/>
      <c r="CVG149" s="49"/>
      <c r="CVH149" s="49"/>
      <c r="CVI149" s="49"/>
      <c r="CVJ149" s="49"/>
      <c r="CVK149" s="49"/>
      <c r="CVL149" s="49"/>
      <c r="CVM149" s="49"/>
      <c r="CVN149" s="49"/>
      <c r="CVO149" s="49"/>
      <c r="CVP149" s="49"/>
      <c r="CVQ149" s="49"/>
      <c r="CVR149" s="49"/>
      <c r="CVS149" s="49"/>
      <c r="CVT149" s="49"/>
      <c r="CVU149" s="49"/>
      <c r="CVV149" s="49"/>
      <c r="CVW149" s="49"/>
      <c r="CVX149" s="49"/>
      <c r="CVY149" s="49"/>
      <c r="CVZ149" s="49"/>
      <c r="CWA149" s="49"/>
      <c r="CWB149" s="49"/>
      <c r="CWC149" s="49"/>
      <c r="CWD149" s="49"/>
      <c r="CWE149" s="49"/>
      <c r="CWF149" s="49"/>
      <c r="CWG149" s="49"/>
      <c r="CWH149" s="49"/>
      <c r="CWI149" s="49"/>
      <c r="CWJ149" s="49"/>
      <c r="CWK149" s="49"/>
      <c r="CWL149" s="49"/>
      <c r="CWM149" s="49"/>
      <c r="CWN149" s="49"/>
      <c r="CWO149" s="49"/>
      <c r="CWP149" s="49"/>
      <c r="CWQ149" s="49"/>
      <c r="CWR149" s="49"/>
      <c r="CWS149" s="49"/>
      <c r="CWT149" s="49"/>
      <c r="CWU149" s="49"/>
      <c r="CWV149" s="49"/>
      <c r="CWW149" s="49"/>
      <c r="CWX149" s="49"/>
      <c r="CWY149" s="49"/>
      <c r="CWZ149" s="49"/>
      <c r="CXA149" s="49"/>
      <c r="CXB149" s="49"/>
      <c r="CXC149" s="49"/>
      <c r="CXD149" s="49"/>
      <c r="CXE149" s="49"/>
      <c r="CXF149" s="49"/>
      <c r="CXG149" s="49"/>
      <c r="CXH149" s="49"/>
      <c r="CXI149" s="49"/>
      <c r="CXJ149" s="49"/>
      <c r="CXK149" s="49"/>
      <c r="CXL149" s="49"/>
      <c r="CXM149" s="49"/>
      <c r="CXN149" s="49"/>
      <c r="CXO149" s="49"/>
      <c r="CXP149" s="49"/>
      <c r="CXQ149" s="49"/>
      <c r="CXR149" s="49"/>
      <c r="CXS149" s="49"/>
      <c r="CXT149" s="49"/>
      <c r="CXU149" s="49"/>
      <c r="CXV149" s="49"/>
      <c r="CXW149" s="49"/>
      <c r="CXX149" s="49"/>
      <c r="CXY149" s="49"/>
      <c r="CXZ149" s="49"/>
      <c r="CYA149" s="49"/>
      <c r="CYB149" s="49"/>
      <c r="CYC149" s="49"/>
      <c r="CYD149" s="49"/>
      <c r="CYE149" s="49"/>
      <c r="CYF149" s="49"/>
      <c r="CYG149" s="49"/>
      <c r="CYH149" s="49"/>
      <c r="CYI149" s="49"/>
      <c r="CYJ149" s="49"/>
      <c r="CYK149" s="49"/>
      <c r="CYL149" s="49"/>
      <c r="CYM149" s="49"/>
      <c r="CYN149" s="49"/>
      <c r="CYO149" s="49"/>
      <c r="CYP149" s="49"/>
      <c r="CYQ149" s="49"/>
      <c r="CYR149" s="49"/>
      <c r="CYS149" s="49"/>
      <c r="CYT149" s="49"/>
      <c r="CYU149" s="49"/>
      <c r="CYV149" s="49"/>
      <c r="CYW149" s="49"/>
      <c r="CYX149" s="49"/>
      <c r="CYY149" s="49"/>
      <c r="CYZ149" s="49"/>
      <c r="CZA149" s="49"/>
      <c r="CZB149" s="49"/>
      <c r="CZC149" s="49"/>
      <c r="CZD149" s="49"/>
      <c r="CZE149" s="49"/>
      <c r="CZF149" s="49"/>
      <c r="CZG149" s="49"/>
      <c r="CZH149" s="49"/>
      <c r="CZI149" s="49"/>
      <c r="CZJ149" s="49"/>
      <c r="CZK149" s="49"/>
      <c r="CZL149" s="49"/>
      <c r="CZM149" s="49"/>
      <c r="CZN149" s="49"/>
      <c r="CZO149" s="49"/>
      <c r="CZP149" s="49"/>
      <c r="CZQ149" s="49"/>
      <c r="CZR149" s="49"/>
      <c r="CZS149" s="49"/>
      <c r="CZT149" s="49"/>
      <c r="CZU149" s="49"/>
      <c r="CZV149" s="49"/>
      <c r="CZW149" s="49"/>
      <c r="CZX149" s="49"/>
      <c r="CZY149" s="49"/>
      <c r="CZZ149" s="49"/>
      <c r="DAA149" s="49"/>
      <c r="DAB149" s="49"/>
      <c r="DAC149" s="49"/>
      <c r="DAD149" s="49"/>
      <c r="DAE149" s="49"/>
      <c r="DAF149" s="49"/>
      <c r="DAG149" s="49"/>
      <c r="DAH149" s="49"/>
      <c r="DAI149" s="49"/>
      <c r="DAJ149" s="49"/>
      <c r="DAK149" s="49"/>
      <c r="DAL149" s="49"/>
      <c r="DAM149" s="49"/>
      <c r="DAN149" s="49"/>
      <c r="DAO149" s="49"/>
      <c r="DAP149" s="49"/>
      <c r="DAQ149" s="49"/>
      <c r="DAR149" s="49"/>
      <c r="DAS149" s="49"/>
      <c r="DAT149" s="49"/>
      <c r="DAU149" s="49"/>
      <c r="DAV149" s="49"/>
      <c r="DAW149" s="49"/>
      <c r="DAX149" s="49"/>
      <c r="DAY149" s="49"/>
      <c r="DAZ149" s="49"/>
      <c r="DBA149" s="49"/>
      <c r="DBB149" s="49"/>
      <c r="DBC149" s="49"/>
      <c r="DBD149" s="49"/>
      <c r="DBE149" s="49"/>
      <c r="DBF149" s="49"/>
      <c r="DBG149" s="49"/>
      <c r="DBH149" s="49"/>
      <c r="DBI149" s="49"/>
      <c r="DBJ149" s="49"/>
      <c r="DBK149" s="49"/>
      <c r="DBL149" s="49"/>
      <c r="DBM149" s="49"/>
      <c r="DBN149" s="49"/>
      <c r="DBO149" s="49"/>
      <c r="DBP149" s="49"/>
      <c r="DBQ149" s="49"/>
      <c r="DBR149" s="49"/>
      <c r="DBS149" s="49"/>
      <c r="DBT149" s="49"/>
      <c r="DBU149" s="49"/>
      <c r="DBV149" s="49"/>
      <c r="DBW149" s="49"/>
      <c r="DBX149" s="49"/>
      <c r="DBY149" s="49"/>
      <c r="DBZ149" s="49"/>
      <c r="DCA149" s="49"/>
      <c r="DCB149" s="49"/>
      <c r="DCC149" s="49"/>
      <c r="DCD149" s="49"/>
      <c r="DCE149" s="49"/>
      <c r="DCF149" s="49"/>
      <c r="DCG149" s="49"/>
      <c r="DCH149" s="49"/>
      <c r="DCI149" s="49"/>
      <c r="DCJ149" s="49"/>
      <c r="DCK149" s="49"/>
      <c r="DCL149" s="49"/>
      <c r="DCM149" s="49"/>
      <c r="DCN149" s="49"/>
      <c r="DCO149" s="49"/>
      <c r="DCP149" s="49"/>
      <c r="DCQ149" s="49"/>
      <c r="DCR149" s="49"/>
      <c r="DCS149" s="49"/>
      <c r="DCT149" s="49"/>
      <c r="DCU149" s="49"/>
      <c r="DCV149" s="49"/>
      <c r="DCW149" s="49"/>
      <c r="DCX149" s="49"/>
      <c r="DCY149" s="49"/>
      <c r="DCZ149" s="49"/>
      <c r="DDA149" s="49"/>
      <c r="DDB149" s="49"/>
      <c r="DDC149" s="49"/>
      <c r="DDD149" s="49"/>
      <c r="DDE149" s="49"/>
      <c r="DDF149" s="49"/>
      <c r="DDG149" s="49"/>
      <c r="DDH149" s="49"/>
      <c r="DDI149" s="49"/>
      <c r="DDJ149" s="49"/>
      <c r="DDK149" s="49"/>
      <c r="DDL149" s="49"/>
      <c r="DDM149" s="49"/>
      <c r="DDN149" s="49"/>
      <c r="DDO149" s="49"/>
      <c r="DDP149" s="49"/>
      <c r="DDQ149" s="49"/>
      <c r="DDR149" s="49"/>
      <c r="DDS149" s="49"/>
      <c r="DDT149" s="49"/>
      <c r="DDU149" s="49"/>
      <c r="DDV149" s="49"/>
      <c r="DDW149" s="49"/>
      <c r="DDX149" s="49"/>
      <c r="DDY149" s="49"/>
      <c r="DDZ149" s="49"/>
      <c r="DEA149" s="49"/>
      <c r="DEB149" s="49"/>
      <c r="DEC149" s="49"/>
      <c r="DED149" s="49"/>
      <c r="DEE149" s="49"/>
      <c r="DEF149" s="49"/>
      <c r="DEG149" s="49"/>
      <c r="DEH149" s="49"/>
      <c r="DEI149" s="49"/>
      <c r="DEJ149" s="49"/>
      <c r="DEK149" s="49"/>
      <c r="DEL149" s="49"/>
      <c r="DEM149" s="49"/>
      <c r="DEN149" s="49"/>
      <c r="DEO149" s="49"/>
      <c r="DEP149" s="49"/>
      <c r="DEQ149" s="49"/>
      <c r="DER149" s="49"/>
      <c r="DES149" s="49"/>
      <c r="DET149" s="49"/>
      <c r="DEU149" s="49"/>
      <c r="DEV149" s="49"/>
      <c r="DEW149" s="49"/>
      <c r="DEX149" s="49"/>
      <c r="DEY149" s="49"/>
      <c r="DEZ149" s="49"/>
      <c r="DFA149" s="49"/>
      <c r="DFB149" s="49"/>
      <c r="DFC149" s="49"/>
      <c r="DFD149" s="49"/>
      <c r="DFE149" s="49"/>
      <c r="DFF149" s="49"/>
      <c r="DFG149" s="49"/>
      <c r="DFH149" s="49"/>
      <c r="DFI149" s="49"/>
      <c r="DFJ149" s="49"/>
      <c r="DFK149" s="49"/>
      <c r="DFL149" s="49"/>
      <c r="DFM149" s="49"/>
      <c r="DFN149" s="49"/>
      <c r="DFO149" s="49"/>
      <c r="DFP149" s="49"/>
      <c r="DFQ149" s="49"/>
      <c r="DFR149" s="49"/>
      <c r="DFS149" s="49"/>
      <c r="DFT149" s="49"/>
      <c r="DFU149" s="49"/>
      <c r="DFV149" s="49"/>
      <c r="DFW149" s="49"/>
      <c r="DFX149" s="49"/>
      <c r="DFY149" s="49"/>
      <c r="DFZ149" s="49"/>
      <c r="DGA149" s="49"/>
      <c r="DGB149" s="49"/>
      <c r="DGC149" s="49"/>
      <c r="DGD149" s="49"/>
      <c r="DGE149" s="49"/>
      <c r="DGF149" s="49"/>
      <c r="DGG149" s="49"/>
      <c r="DGH149" s="49"/>
      <c r="DGI149" s="49"/>
      <c r="DGJ149" s="49"/>
      <c r="DGK149" s="49"/>
      <c r="DGL149" s="49"/>
      <c r="DGM149" s="49"/>
      <c r="DGN149" s="49"/>
      <c r="DGO149" s="49"/>
      <c r="DGP149" s="49"/>
      <c r="DGQ149" s="49"/>
      <c r="DGR149" s="49"/>
      <c r="DGS149" s="49"/>
      <c r="DGT149" s="49"/>
      <c r="DGU149" s="49"/>
      <c r="DGV149" s="49"/>
      <c r="DGW149" s="49"/>
      <c r="DGX149" s="49"/>
      <c r="DGY149" s="49"/>
      <c r="DGZ149" s="49"/>
      <c r="DHA149" s="49"/>
      <c r="DHB149" s="49"/>
      <c r="DHC149" s="49"/>
      <c r="DHD149" s="49"/>
      <c r="DHE149" s="49"/>
      <c r="DHF149" s="49"/>
      <c r="DHG149" s="49"/>
      <c r="DHH149" s="49"/>
      <c r="DHI149" s="49"/>
      <c r="DHJ149" s="49"/>
      <c r="DHK149" s="49"/>
      <c r="DHL149" s="49"/>
      <c r="DHM149" s="49"/>
      <c r="DHN149" s="49"/>
      <c r="DHO149" s="49"/>
      <c r="DHP149" s="49"/>
      <c r="DHQ149" s="49"/>
      <c r="DHR149" s="49"/>
      <c r="DHS149" s="49"/>
      <c r="DHT149" s="49"/>
      <c r="DHU149" s="49"/>
      <c r="DHV149" s="49"/>
      <c r="DHW149" s="49"/>
      <c r="DHX149" s="49"/>
      <c r="DHY149" s="49"/>
      <c r="DHZ149" s="49"/>
      <c r="DIA149" s="49"/>
      <c r="DIB149" s="49"/>
      <c r="DIC149" s="49"/>
      <c r="DID149" s="49"/>
      <c r="DIE149" s="49"/>
      <c r="DIF149" s="49"/>
      <c r="DIG149" s="49"/>
      <c r="DIH149" s="49"/>
      <c r="DII149" s="49"/>
      <c r="DIJ149" s="49"/>
      <c r="DIK149" s="49"/>
      <c r="DIL149" s="49"/>
      <c r="DIM149" s="49"/>
      <c r="DIN149" s="49"/>
      <c r="DIO149" s="49"/>
      <c r="DIP149" s="49"/>
      <c r="DIQ149" s="49"/>
      <c r="DIR149" s="49"/>
      <c r="DIS149" s="49"/>
      <c r="DIT149" s="49"/>
      <c r="DIU149" s="49"/>
      <c r="DIV149" s="49"/>
      <c r="DIW149" s="49"/>
      <c r="DIX149" s="49"/>
      <c r="DIY149" s="49"/>
      <c r="DIZ149" s="49"/>
      <c r="DJA149" s="49"/>
      <c r="DJB149" s="49"/>
      <c r="DJC149" s="49"/>
      <c r="DJD149" s="49"/>
      <c r="DJE149" s="49"/>
      <c r="DJF149" s="49"/>
      <c r="DJG149" s="49"/>
      <c r="DJH149" s="49"/>
      <c r="DJI149" s="49"/>
      <c r="DJJ149" s="49"/>
      <c r="DJK149" s="49"/>
      <c r="DJL149" s="49"/>
      <c r="DJM149" s="49"/>
      <c r="DJN149" s="49"/>
      <c r="DJO149" s="49"/>
      <c r="DJP149" s="49"/>
      <c r="DJQ149" s="49"/>
      <c r="DJR149" s="49"/>
      <c r="DJS149" s="49"/>
      <c r="DJT149" s="49"/>
      <c r="DJU149" s="49"/>
      <c r="DJV149" s="49"/>
      <c r="DJW149" s="49"/>
      <c r="DJX149" s="49"/>
      <c r="DJY149" s="49"/>
      <c r="DJZ149" s="49"/>
      <c r="DKA149" s="49"/>
      <c r="DKB149" s="49"/>
      <c r="DKC149" s="49"/>
      <c r="DKD149" s="49"/>
      <c r="DKE149" s="49"/>
      <c r="DKF149" s="49"/>
      <c r="DKG149" s="49"/>
      <c r="DKH149" s="49"/>
      <c r="DKI149" s="49"/>
      <c r="DKJ149" s="49"/>
      <c r="DKK149" s="49"/>
      <c r="DKL149" s="49"/>
      <c r="DKM149" s="49"/>
      <c r="DKN149" s="49"/>
      <c r="DKO149" s="49"/>
      <c r="DKP149" s="49"/>
      <c r="DKQ149" s="49"/>
      <c r="DKR149" s="49"/>
      <c r="DKS149" s="49"/>
      <c r="DKT149" s="49"/>
      <c r="DKU149" s="49"/>
      <c r="DKV149" s="49"/>
      <c r="DKW149" s="49"/>
      <c r="DKX149" s="49"/>
      <c r="DKY149" s="49"/>
      <c r="DKZ149" s="49"/>
      <c r="DLA149" s="49"/>
      <c r="DLB149" s="49"/>
      <c r="DLC149" s="49"/>
      <c r="DLD149" s="49"/>
      <c r="DLE149" s="49"/>
      <c r="DLF149" s="49"/>
      <c r="DLG149" s="49"/>
      <c r="DLH149" s="49"/>
      <c r="DLI149" s="49"/>
      <c r="DLJ149" s="49"/>
      <c r="DLK149" s="49"/>
      <c r="DLL149" s="49"/>
      <c r="DLM149" s="49"/>
      <c r="DLN149" s="49"/>
      <c r="DLO149" s="49"/>
      <c r="DLP149" s="49"/>
      <c r="DLQ149" s="49"/>
      <c r="DLR149" s="49"/>
      <c r="DLS149" s="49"/>
      <c r="DLT149" s="49"/>
      <c r="DLU149" s="49"/>
      <c r="DLV149" s="49"/>
      <c r="DLW149" s="49"/>
      <c r="DLX149" s="49"/>
      <c r="DLY149" s="49"/>
      <c r="DLZ149" s="49"/>
      <c r="DMA149" s="49"/>
      <c r="DMB149" s="49"/>
      <c r="DMC149" s="49"/>
      <c r="DMD149" s="49"/>
      <c r="DME149" s="49"/>
      <c r="DMF149" s="49"/>
      <c r="DMG149" s="49"/>
      <c r="DMH149" s="49"/>
      <c r="DMI149" s="49"/>
      <c r="DMJ149" s="49"/>
      <c r="DMK149" s="49"/>
      <c r="DML149" s="49"/>
      <c r="DMM149" s="49"/>
      <c r="DMN149" s="49"/>
      <c r="DMO149" s="49"/>
      <c r="DMP149" s="49"/>
      <c r="DMQ149" s="49"/>
      <c r="DMR149" s="49"/>
      <c r="DMS149" s="49"/>
      <c r="DMT149" s="49"/>
      <c r="DMU149" s="49"/>
      <c r="DMV149" s="49"/>
      <c r="DMW149" s="49"/>
      <c r="DMX149" s="49"/>
      <c r="DMY149" s="49"/>
      <c r="DMZ149" s="49"/>
      <c r="DNA149" s="49"/>
      <c r="DNB149" s="49"/>
      <c r="DNC149" s="49"/>
      <c r="DND149" s="49"/>
      <c r="DNE149" s="49"/>
      <c r="DNF149" s="49"/>
      <c r="DNG149" s="49"/>
      <c r="DNH149" s="49"/>
      <c r="DNI149" s="49"/>
      <c r="DNJ149" s="49"/>
      <c r="DNK149" s="49"/>
      <c r="DNL149" s="49"/>
      <c r="DNM149" s="49"/>
      <c r="DNN149" s="49"/>
      <c r="DNO149" s="49"/>
      <c r="DNP149" s="49"/>
      <c r="DNQ149" s="49"/>
      <c r="DNR149" s="49"/>
      <c r="DNS149" s="49"/>
      <c r="DNT149" s="49"/>
      <c r="DNU149" s="49"/>
      <c r="DNV149" s="49"/>
      <c r="DNW149" s="49"/>
      <c r="DNX149" s="49"/>
      <c r="DNY149" s="49"/>
      <c r="DNZ149" s="49"/>
      <c r="DOA149" s="49"/>
      <c r="DOB149" s="49"/>
      <c r="DOC149" s="49"/>
      <c r="DOD149" s="49"/>
      <c r="DOE149" s="49"/>
      <c r="DOF149" s="49"/>
      <c r="DOG149" s="49"/>
      <c r="DOH149" s="49"/>
      <c r="DOI149" s="49"/>
      <c r="DOJ149" s="49"/>
      <c r="DOK149" s="49"/>
      <c r="DOL149" s="49"/>
      <c r="DOM149" s="49"/>
      <c r="DON149" s="49"/>
      <c r="DOO149" s="49"/>
      <c r="DOP149" s="49"/>
      <c r="DOQ149" s="49"/>
      <c r="DOR149" s="49"/>
      <c r="DOS149" s="49"/>
      <c r="DOT149" s="49"/>
      <c r="DOU149" s="49"/>
      <c r="DOV149" s="49"/>
      <c r="DOW149" s="49"/>
      <c r="DOX149" s="49"/>
      <c r="DOY149" s="49"/>
      <c r="DOZ149" s="49"/>
      <c r="DPA149" s="49"/>
      <c r="DPB149" s="49"/>
      <c r="DPC149" s="49"/>
      <c r="DPD149" s="49"/>
      <c r="DPE149" s="49"/>
      <c r="DPF149" s="49"/>
      <c r="DPG149" s="49"/>
      <c r="DPH149" s="49"/>
      <c r="DPI149" s="49"/>
      <c r="DPJ149" s="49"/>
      <c r="DPK149" s="49"/>
      <c r="DPL149" s="49"/>
      <c r="DPM149" s="49"/>
      <c r="DPN149" s="49"/>
      <c r="DPO149" s="49"/>
      <c r="DPP149" s="49"/>
      <c r="DPQ149" s="49"/>
      <c r="DPR149" s="49"/>
      <c r="DPS149" s="49"/>
      <c r="DPT149" s="49"/>
      <c r="DPU149" s="49"/>
      <c r="DPV149" s="49"/>
      <c r="DPW149" s="49"/>
      <c r="DPX149" s="49"/>
      <c r="DPY149" s="49"/>
      <c r="DPZ149" s="49"/>
      <c r="DQA149" s="49"/>
      <c r="DQB149" s="49"/>
      <c r="DQC149" s="49"/>
      <c r="DQD149" s="49"/>
      <c r="DQE149" s="49"/>
      <c r="DQF149" s="49"/>
      <c r="DQG149" s="49"/>
      <c r="DQH149" s="49"/>
      <c r="DQI149" s="49"/>
      <c r="DQJ149" s="49"/>
      <c r="DQK149" s="49"/>
      <c r="DQL149" s="49"/>
      <c r="DQM149" s="49"/>
      <c r="DQN149" s="49"/>
      <c r="DQO149" s="49"/>
      <c r="DQP149" s="49"/>
      <c r="DQQ149" s="49"/>
      <c r="DQR149" s="49"/>
      <c r="DQS149" s="49"/>
      <c r="DQT149" s="49"/>
      <c r="DQU149" s="49"/>
      <c r="DQV149" s="49"/>
      <c r="DQW149" s="49"/>
      <c r="DQX149" s="49"/>
      <c r="DQY149" s="49"/>
      <c r="DQZ149" s="49"/>
      <c r="DRA149" s="49"/>
      <c r="DRB149" s="49"/>
      <c r="DRC149" s="49"/>
      <c r="DRD149" s="49"/>
      <c r="DRE149" s="49"/>
      <c r="DRF149" s="49"/>
      <c r="DRG149" s="49"/>
      <c r="DRH149" s="49"/>
      <c r="DRI149" s="49"/>
      <c r="DRJ149" s="49"/>
      <c r="DRK149" s="49"/>
      <c r="DRL149" s="49"/>
      <c r="DRM149" s="49"/>
      <c r="DRN149" s="49"/>
      <c r="DRO149" s="49"/>
      <c r="DRP149" s="49"/>
      <c r="DRQ149" s="49"/>
      <c r="DRR149" s="49"/>
      <c r="DRS149" s="49"/>
      <c r="DRT149" s="49"/>
      <c r="DRU149" s="49"/>
      <c r="DRV149" s="49"/>
      <c r="DRW149" s="49"/>
      <c r="DRX149" s="49"/>
      <c r="DRY149" s="49"/>
      <c r="DRZ149" s="49"/>
      <c r="DSA149" s="49"/>
      <c r="DSB149" s="49"/>
      <c r="DSC149" s="49"/>
      <c r="DSD149" s="49"/>
      <c r="DSE149" s="49"/>
      <c r="DSF149" s="49"/>
      <c r="DSG149" s="49"/>
      <c r="DSH149" s="49"/>
      <c r="DSI149" s="49"/>
      <c r="DSJ149" s="49"/>
      <c r="DSK149" s="49"/>
      <c r="DSL149" s="49"/>
      <c r="DSM149" s="49"/>
      <c r="DSN149" s="49"/>
      <c r="DSO149" s="49"/>
      <c r="DSP149" s="49"/>
      <c r="DSQ149" s="49"/>
      <c r="DSR149" s="49"/>
      <c r="DSS149" s="49"/>
      <c r="DST149" s="49"/>
      <c r="DSU149" s="49"/>
      <c r="DSV149" s="49"/>
      <c r="DSW149" s="49"/>
      <c r="DSX149" s="49"/>
      <c r="DSY149" s="49"/>
      <c r="DSZ149" s="49"/>
      <c r="DTA149" s="49"/>
      <c r="DTB149" s="49"/>
      <c r="DTC149" s="49"/>
      <c r="DTD149" s="49"/>
      <c r="DTE149" s="49"/>
      <c r="DTF149" s="49"/>
      <c r="DTG149" s="49"/>
      <c r="DTH149" s="49"/>
      <c r="DTI149" s="49"/>
      <c r="DTJ149" s="49"/>
      <c r="DTK149" s="49"/>
      <c r="DTL149" s="49"/>
      <c r="DTM149" s="49"/>
      <c r="DTN149" s="49"/>
      <c r="DTO149" s="49"/>
      <c r="DTP149" s="49"/>
      <c r="DTQ149" s="49"/>
      <c r="DTR149" s="49"/>
      <c r="DTS149" s="49"/>
      <c r="DTT149" s="49"/>
      <c r="DTU149" s="49"/>
      <c r="DTV149" s="49"/>
      <c r="DTW149" s="49"/>
      <c r="DTX149" s="49"/>
      <c r="DTY149" s="49"/>
      <c r="DTZ149" s="49"/>
      <c r="DUA149" s="49"/>
      <c r="DUB149" s="49"/>
      <c r="DUC149" s="49"/>
      <c r="DUD149" s="49"/>
      <c r="DUE149" s="49"/>
      <c r="DUF149" s="49"/>
      <c r="DUG149" s="49"/>
      <c r="DUH149" s="49"/>
      <c r="DUI149" s="49"/>
      <c r="DUJ149" s="49"/>
      <c r="DUK149" s="49"/>
      <c r="DUL149" s="49"/>
      <c r="DUM149" s="49"/>
      <c r="DUN149" s="49"/>
      <c r="DUO149" s="49"/>
      <c r="DUP149" s="49"/>
      <c r="DUQ149" s="49"/>
      <c r="DUR149" s="49"/>
      <c r="DUS149" s="49"/>
      <c r="DUT149" s="49"/>
      <c r="DUU149" s="49"/>
      <c r="DUV149" s="49"/>
      <c r="DUW149" s="49"/>
      <c r="DUX149" s="49"/>
      <c r="DUY149" s="49"/>
      <c r="DUZ149" s="49"/>
      <c r="DVA149" s="49"/>
      <c r="DVB149" s="49"/>
      <c r="DVC149" s="49"/>
      <c r="DVD149" s="49"/>
      <c r="DVE149" s="49"/>
      <c r="DVF149" s="49"/>
      <c r="DVG149" s="49"/>
      <c r="DVH149" s="49"/>
      <c r="DVI149" s="49"/>
      <c r="DVJ149" s="49"/>
      <c r="DVK149" s="49"/>
      <c r="DVL149" s="49"/>
      <c r="DVM149" s="49"/>
      <c r="DVN149" s="49"/>
      <c r="DVO149" s="49"/>
      <c r="DVP149" s="49"/>
      <c r="DVQ149" s="49"/>
      <c r="DVR149" s="49"/>
      <c r="DVS149" s="49"/>
      <c r="DVT149" s="49"/>
      <c r="DVU149" s="49"/>
      <c r="DVV149" s="49"/>
      <c r="DVW149" s="49"/>
      <c r="DVX149" s="49"/>
      <c r="DVY149" s="49"/>
      <c r="DVZ149" s="49"/>
      <c r="DWA149" s="49"/>
      <c r="DWB149" s="49"/>
      <c r="DWC149" s="49"/>
      <c r="DWD149" s="49"/>
      <c r="DWE149" s="49"/>
      <c r="DWF149" s="49"/>
      <c r="DWG149" s="49"/>
      <c r="DWH149" s="49"/>
      <c r="DWI149" s="49"/>
      <c r="DWJ149" s="49"/>
      <c r="DWK149" s="49"/>
      <c r="DWL149" s="49"/>
      <c r="DWM149" s="49"/>
      <c r="DWN149" s="49"/>
      <c r="DWO149" s="49"/>
      <c r="DWP149" s="49"/>
      <c r="DWQ149" s="49"/>
      <c r="DWR149" s="49"/>
      <c r="DWS149" s="49"/>
      <c r="DWT149" s="49"/>
      <c r="DWU149" s="49"/>
      <c r="DWV149" s="49"/>
      <c r="DWW149" s="49"/>
      <c r="DWX149" s="49"/>
      <c r="DWY149" s="49"/>
      <c r="DWZ149" s="49"/>
      <c r="DXA149" s="49"/>
      <c r="DXB149" s="49"/>
      <c r="DXC149" s="49"/>
      <c r="DXD149" s="49"/>
      <c r="DXE149" s="49"/>
      <c r="DXF149" s="49"/>
      <c r="DXG149" s="49"/>
      <c r="DXH149" s="49"/>
      <c r="DXI149" s="49"/>
      <c r="DXJ149" s="49"/>
      <c r="DXK149" s="49"/>
      <c r="DXL149" s="49"/>
      <c r="DXM149" s="49"/>
      <c r="DXN149" s="49"/>
      <c r="DXO149" s="49"/>
      <c r="DXP149" s="49"/>
      <c r="DXQ149" s="49"/>
      <c r="DXR149" s="49"/>
      <c r="DXS149" s="49"/>
      <c r="DXT149" s="49"/>
      <c r="DXU149" s="49"/>
      <c r="DXV149" s="49"/>
      <c r="DXW149" s="49"/>
      <c r="DXX149" s="49"/>
      <c r="DXY149" s="49"/>
      <c r="DXZ149" s="49"/>
      <c r="DYA149" s="49"/>
      <c r="DYB149" s="49"/>
      <c r="DYC149" s="49"/>
      <c r="DYD149" s="49"/>
      <c r="DYE149" s="49"/>
      <c r="DYF149" s="49"/>
      <c r="DYG149" s="49"/>
      <c r="DYH149" s="49"/>
      <c r="DYI149" s="49"/>
      <c r="DYJ149" s="49"/>
      <c r="DYK149" s="49"/>
      <c r="DYL149" s="49"/>
      <c r="DYM149" s="49"/>
      <c r="DYN149" s="49"/>
      <c r="DYO149" s="49"/>
      <c r="DYP149" s="49"/>
      <c r="DYQ149" s="49"/>
      <c r="DYR149" s="49"/>
      <c r="DYS149" s="49"/>
      <c r="DYT149" s="49"/>
      <c r="DYU149" s="49"/>
      <c r="DYV149" s="49"/>
      <c r="DYW149" s="49"/>
      <c r="DYX149" s="49"/>
      <c r="DYY149" s="49"/>
      <c r="DYZ149" s="49"/>
      <c r="DZA149" s="49"/>
      <c r="DZB149" s="49"/>
      <c r="DZC149" s="49"/>
      <c r="DZD149" s="49"/>
      <c r="DZE149" s="49"/>
      <c r="DZF149" s="49"/>
      <c r="DZG149" s="49"/>
      <c r="DZH149" s="49"/>
      <c r="DZI149" s="49"/>
      <c r="DZJ149" s="49"/>
      <c r="DZK149" s="49"/>
      <c r="DZL149" s="49"/>
      <c r="DZM149" s="49"/>
      <c r="DZN149" s="49"/>
      <c r="DZO149" s="49"/>
      <c r="DZP149" s="49"/>
      <c r="DZQ149" s="49"/>
      <c r="DZR149" s="49"/>
      <c r="DZS149" s="49"/>
      <c r="DZT149" s="49"/>
      <c r="DZU149" s="49"/>
      <c r="DZV149" s="49"/>
      <c r="DZW149" s="49"/>
      <c r="DZX149" s="49"/>
      <c r="DZY149" s="49"/>
      <c r="DZZ149" s="49"/>
      <c r="EAA149" s="49"/>
      <c r="EAB149" s="49"/>
      <c r="EAC149" s="49"/>
      <c r="EAD149" s="49"/>
      <c r="EAE149" s="49"/>
      <c r="EAF149" s="49"/>
      <c r="EAG149" s="49"/>
      <c r="EAH149" s="49"/>
      <c r="EAI149" s="49"/>
      <c r="EAJ149" s="49"/>
      <c r="EAK149" s="49"/>
      <c r="EAL149" s="49"/>
      <c r="EAM149" s="49"/>
      <c r="EAN149" s="49"/>
      <c r="EAO149" s="49"/>
      <c r="EAP149" s="49"/>
      <c r="EAQ149" s="49"/>
      <c r="EAR149" s="49"/>
      <c r="EAS149" s="49"/>
      <c r="EAT149" s="49"/>
      <c r="EAU149" s="49"/>
      <c r="EAV149" s="49"/>
      <c r="EAW149" s="49"/>
      <c r="EAX149" s="49"/>
      <c r="EAY149" s="49"/>
      <c r="EAZ149" s="49"/>
      <c r="EBA149" s="49"/>
      <c r="EBB149" s="49"/>
      <c r="EBC149" s="49"/>
      <c r="EBD149" s="49"/>
      <c r="EBE149" s="49"/>
      <c r="EBF149" s="49"/>
      <c r="EBG149" s="49"/>
      <c r="EBH149" s="49"/>
      <c r="EBI149" s="49"/>
      <c r="EBJ149" s="49"/>
      <c r="EBK149" s="49"/>
      <c r="EBL149" s="49"/>
      <c r="EBM149" s="49"/>
      <c r="EBN149" s="49"/>
      <c r="EBO149" s="49"/>
      <c r="EBP149" s="49"/>
      <c r="EBQ149" s="49"/>
      <c r="EBR149" s="49"/>
      <c r="EBS149" s="49"/>
      <c r="EBT149" s="49"/>
      <c r="EBU149" s="49"/>
      <c r="EBV149" s="49"/>
      <c r="EBW149" s="49"/>
      <c r="EBX149" s="49"/>
      <c r="EBY149" s="49"/>
      <c r="EBZ149" s="49"/>
      <c r="ECA149" s="49"/>
      <c r="ECB149" s="49"/>
      <c r="ECC149" s="49"/>
      <c r="ECD149" s="49"/>
      <c r="ECE149" s="49"/>
      <c r="ECF149" s="49"/>
      <c r="ECG149" s="49"/>
      <c r="ECH149" s="49"/>
      <c r="ECI149" s="49"/>
      <c r="ECJ149" s="49"/>
      <c r="ECK149" s="49"/>
      <c r="ECL149" s="49"/>
      <c r="ECM149" s="49"/>
      <c r="ECN149" s="49"/>
      <c r="ECO149" s="49"/>
      <c r="ECP149" s="49"/>
      <c r="ECQ149" s="49"/>
      <c r="ECR149" s="49"/>
      <c r="ECS149" s="49"/>
      <c r="ECT149" s="49"/>
      <c r="ECU149" s="49"/>
      <c r="ECV149" s="49"/>
      <c r="ECW149" s="49"/>
      <c r="ECX149" s="49"/>
      <c r="ECY149" s="49"/>
      <c r="ECZ149" s="49"/>
      <c r="EDA149" s="49"/>
      <c r="EDB149" s="49"/>
      <c r="EDC149" s="49"/>
      <c r="EDD149" s="49"/>
      <c r="EDE149" s="49"/>
      <c r="EDF149" s="49"/>
      <c r="EDG149" s="49"/>
      <c r="EDH149" s="49"/>
      <c r="EDI149" s="49"/>
      <c r="EDJ149" s="49"/>
      <c r="EDK149" s="49"/>
      <c r="EDL149" s="49"/>
      <c r="EDM149" s="49"/>
      <c r="EDN149" s="49"/>
      <c r="EDO149" s="49"/>
      <c r="EDP149" s="49"/>
      <c r="EDQ149" s="49"/>
      <c r="EDR149" s="49"/>
      <c r="EDS149" s="49"/>
      <c r="EDT149" s="49"/>
      <c r="EDU149" s="49"/>
      <c r="EDV149" s="49"/>
      <c r="EDW149" s="49"/>
      <c r="EDX149" s="49"/>
      <c r="EDY149" s="49"/>
      <c r="EDZ149" s="49"/>
      <c r="EEA149" s="49"/>
      <c r="EEB149" s="49"/>
      <c r="EEC149" s="49"/>
      <c r="EED149" s="49"/>
      <c r="EEE149" s="49"/>
      <c r="EEF149" s="49"/>
      <c r="EEG149" s="49"/>
      <c r="EEH149" s="49"/>
      <c r="EEI149" s="49"/>
      <c r="EEJ149" s="49"/>
      <c r="EEK149" s="49"/>
      <c r="EEL149" s="49"/>
      <c r="EEM149" s="49"/>
      <c r="EEN149" s="49"/>
      <c r="EEO149" s="49"/>
      <c r="EEP149" s="49"/>
      <c r="EEQ149" s="49"/>
      <c r="EER149" s="49"/>
      <c r="EES149" s="49"/>
      <c r="EET149" s="49"/>
      <c r="EEU149" s="49"/>
      <c r="EEV149" s="49"/>
      <c r="EEW149" s="49"/>
      <c r="EEX149" s="49"/>
      <c r="EEY149" s="49"/>
      <c r="EEZ149" s="49"/>
      <c r="EFA149" s="49"/>
      <c r="EFB149" s="49"/>
      <c r="EFC149" s="49"/>
      <c r="EFD149" s="49"/>
      <c r="EFE149" s="49"/>
      <c r="EFF149" s="49"/>
      <c r="EFG149" s="49"/>
      <c r="EFH149" s="49"/>
      <c r="EFI149" s="49"/>
      <c r="EFJ149" s="49"/>
      <c r="EFK149" s="49"/>
      <c r="EFL149" s="49"/>
      <c r="EFM149" s="49"/>
      <c r="EFN149" s="49"/>
      <c r="EFO149" s="49"/>
      <c r="EFP149" s="49"/>
      <c r="EFQ149" s="49"/>
      <c r="EFR149" s="49"/>
      <c r="EFS149" s="49"/>
      <c r="EFT149" s="49"/>
      <c r="EFU149" s="49"/>
      <c r="EFV149" s="49"/>
      <c r="EFW149" s="49"/>
      <c r="EFX149" s="49"/>
      <c r="EFY149" s="49"/>
      <c r="EFZ149" s="49"/>
      <c r="EGA149" s="49"/>
      <c r="EGB149" s="49"/>
      <c r="EGC149" s="49"/>
      <c r="EGD149" s="49"/>
      <c r="EGE149" s="49"/>
      <c r="EGF149" s="49"/>
      <c r="EGG149" s="49"/>
      <c r="EGH149" s="49"/>
      <c r="EGI149" s="49"/>
      <c r="EGJ149" s="49"/>
      <c r="EGK149" s="49"/>
      <c r="EGL149" s="49"/>
      <c r="EGM149" s="49"/>
      <c r="EGN149" s="49"/>
      <c r="EGO149" s="49"/>
      <c r="EGP149" s="49"/>
      <c r="EGQ149" s="49"/>
      <c r="EGR149" s="49"/>
      <c r="EGS149" s="49"/>
      <c r="EGT149" s="49"/>
      <c r="EGU149" s="49"/>
      <c r="EGV149" s="49"/>
      <c r="EGW149" s="49"/>
      <c r="EGX149" s="49"/>
      <c r="EGY149" s="49"/>
      <c r="EGZ149" s="49"/>
      <c r="EHA149" s="49"/>
      <c r="EHB149" s="49"/>
      <c r="EHC149" s="49"/>
      <c r="EHD149" s="49"/>
      <c r="EHE149" s="49"/>
      <c r="EHF149" s="49"/>
      <c r="EHG149" s="49"/>
      <c r="EHH149" s="49"/>
      <c r="EHI149" s="49"/>
      <c r="EHJ149" s="49"/>
      <c r="EHK149" s="49"/>
      <c r="EHL149" s="49"/>
      <c r="EHM149" s="49"/>
      <c r="EHN149" s="49"/>
      <c r="EHO149" s="49"/>
      <c r="EHP149" s="49"/>
      <c r="EHQ149" s="49"/>
      <c r="EHR149" s="49"/>
      <c r="EHS149" s="49"/>
      <c r="EHT149" s="49"/>
      <c r="EHU149" s="49"/>
      <c r="EHV149" s="49"/>
      <c r="EHW149" s="49"/>
      <c r="EHX149" s="49"/>
      <c r="EHY149" s="49"/>
      <c r="EHZ149" s="49"/>
      <c r="EIA149" s="49"/>
      <c r="EIB149" s="49"/>
      <c r="EIC149" s="49"/>
      <c r="EID149" s="49"/>
      <c r="EIE149" s="49"/>
      <c r="EIF149" s="49"/>
      <c r="EIG149" s="49"/>
      <c r="EIH149" s="49"/>
      <c r="EII149" s="49"/>
      <c r="EIJ149" s="49"/>
      <c r="EIK149" s="49"/>
      <c r="EIL149" s="49"/>
      <c r="EIM149" s="49"/>
      <c r="EIN149" s="49"/>
      <c r="EIO149" s="49"/>
      <c r="EIP149" s="49"/>
      <c r="EIQ149" s="49"/>
      <c r="EIR149" s="49"/>
      <c r="EIS149" s="49"/>
      <c r="EIT149" s="49"/>
      <c r="EIU149" s="49"/>
      <c r="EIV149" s="49"/>
      <c r="EIW149" s="49"/>
      <c r="EIX149" s="49"/>
      <c r="EIY149" s="49"/>
      <c r="EIZ149" s="49"/>
      <c r="EJA149" s="49"/>
      <c r="EJB149" s="49"/>
      <c r="EJC149" s="49"/>
      <c r="EJD149" s="49"/>
      <c r="EJE149" s="49"/>
      <c r="EJF149" s="49"/>
      <c r="EJG149" s="49"/>
      <c r="EJH149" s="49"/>
      <c r="EJI149" s="49"/>
      <c r="EJJ149" s="49"/>
      <c r="EJK149" s="49"/>
      <c r="EJL149" s="49"/>
      <c r="EJM149" s="49"/>
      <c r="EJN149" s="49"/>
      <c r="EJO149" s="49"/>
      <c r="EJP149" s="49"/>
      <c r="EJQ149" s="49"/>
      <c r="EJR149" s="49"/>
      <c r="EJS149" s="49"/>
      <c r="EJT149" s="49"/>
      <c r="EJU149" s="49"/>
      <c r="EJV149" s="49"/>
      <c r="EJW149" s="49"/>
      <c r="EJX149" s="49"/>
      <c r="EJY149" s="49"/>
      <c r="EJZ149" s="49"/>
      <c r="EKA149" s="49"/>
      <c r="EKB149" s="49"/>
      <c r="EKC149" s="49"/>
      <c r="EKD149" s="49"/>
      <c r="EKE149" s="49"/>
      <c r="EKF149" s="49"/>
      <c r="EKG149" s="49"/>
      <c r="EKH149" s="49"/>
      <c r="EKI149" s="49"/>
      <c r="EKJ149" s="49"/>
      <c r="EKK149" s="49"/>
      <c r="EKL149" s="49"/>
      <c r="EKM149" s="49"/>
      <c r="EKN149" s="49"/>
      <c r="EKO149" s="49"/>
      <c r="EKP149" s="49"/>
      <c r="EKQ149" s="49"/>
      <c r="EKR149" s="49"/>
      <c r="EKS149" s="49"/>
      <c r="EKT149" s="49"/>
      <c r="EKU149" s="49"/>
      <c r="EKV149" s="49"/>
      <c r="EKW149" s="49"/>
      <c r="EKX149" s="49"/>
      <c r="EKY149" s="49"/>
      <c r="EKZ149" s="49"/>
      <c r="ELA149" s="49"/>
      <c r="ELB149" s="49"/>
      <c r="ELC149" s="49"/>
      <c r="ELD149" s="49"/>
      <c r="ELE149" s="49"/>
      <c r="ELF149" s="49"/>
      <c r="ELG149" s="49"/>
      <c r="ELH149" s="49"/>
      <c r="ELI149" s="49"/>
      <c r="ELJ149" s="49"/>
      <c r="ELK149" s="49"/>
      <c r="ELL149" s="49"/>
      <c r="ELM149" s="49"/>
      <c r="ELN149" s="49"/>
      <c r="ELO149" s="49"/>
      <c r="ELP149" s="49"/>
      <c r="ELQ149" s="49"/>
      <c r="ELR149" s="49"/>
      <c r="ELS149" s="49"/>
      <c r="ELT149" s="49"/>
      <c r="ELU149" s="49"/>
      <c r="ELV149" s="49"/>
      <c r="ELW149" s="49"/>
      <c r="ELX149" s="49"/>
      <c r="ELY149" s="49"/>
      <c r="ELZ149" s="49"/>
      <c r="EMA149" s="49"/>
      <c r="EMB149" s="49"/>
      <c r="EMC149" s="49"/>
      <c r="EMD149" s="49"/>
      <c r="EME149" s="49"/>
      <c r="EMF149" s="49"/>
      <c r="EMG149" s="49"/>
      <c r="EMH149" s="49"/>
      <c r="EMI149" s="49"/>
      <c r="EMJ149" s="49"/>
      <c r="EMK149" s="49"/>
      <c r="EML149" s="49"/>
      <c r="EMM149" s="49"/>
      <c r="EMN149" s="49"/>
      <c r="EMO149" s="49"/>
      <c r="EMP149" s="49"/>
      <c r="EMQ149" s="49"/>
      <c r="EMR149" s="49"/>
      <c r="EMS149" s="49"/>
      <c r="EMT149" s="49"/>
      <c r="EMU149" s="49"/>
      <c r="EMV149" s="49"/>
      <c r="EMW149" s="49"/>
      <c r="EMX149" s="49"/>
      <c r="EMY149" s="49"/>
      <c r="EMZ149" s="49"/>
      <c r="ENA149" s="49"/>
      <c r="ENB149" s="49"/>
      <c r="ENC149" s="49"/>
      <c r="END149" s="49"/>
      <c r="ENE149" s="49"/>
      <c r="ENF149" s="49"/>
      <c r="ENG149" s="49"/>
      <c r="ENH149" s="49"/>
      <c r="ENI149" s="49"/>
      <c r="ENJ149" s="49"/>
      <c r="ENK149" s="49"/>
      <c r="ENL149" s="49"/>
      <c r="ENM149" s="49"/>
      <c r="ENN149" s="49"/>
      <c r="ENO149" s="49"/>
      <c r="ENP149" s="49"/>
      <c r="ENQ149" s="49"/>
      <c r="ENR149" s="49"/>
      <c r="ENS149" s="49"/>
      <c r="ENT149" s="49"/>
      <c r="ENU149" s="49"/>
      <c r="ENV149" s="49"/>
      <c r="ENW149" s="49"/>
      <c r="ENX149" s="49"/>
      <c r="ENY149" s="49"/>
      <c r="ENZ149" s="49"/>
      <c r="EOA149" s="49"/>
      <c r="EOB149" s="49"/>
      <c r="EOC149" s="49"/>
      <c r="EOD149" s="49"/>
      <c r="EOE149" s="49"/>
      <c r="EOF149" s="49"/>
      <c r="EOG149" s="49"/>
      <c r="EOH149" s="49"/>
      <c r="EOI149" s="49"/>
      <c r="EOJ149" s="49"/>
      <c r="EOK149" s="49"/>
      <c r="EOL149" s="49"/>
      <c r="EOM149" s="49"/>
      <c r="EON149" s="49"/>
      <c r="EOO149" s="49"/>
      <c r="EOP149" s="49"/>
      <c r="EOQ149" s="49"/>
      <c r="EOR149" s="49"/>
      <c r="EOS149" s="49"/>
      <c r="EOT149" s="49"/>
      <c r="EOU149" s="49"/>
      <c r="EOV149" s="49"/>
      <c r="EOW149" s="49"/>
      <c r="EOX149" s="49"/>
      <c r="EOY149" s="49"/>
      <c r="EOZ149" s="49"/>
      <c r="EPA149" s="49"/>
      <c r="EPB149" s="49"/>
      <c r="EPC149" s="49"/>
      <c r="EPD149" s="49"/>
      <c r="EPE149" s="49"/>
      <c r="EPF149" s="49"/>
      <c r="EPG149" s="49"/>
      <c r="EPH149" s="49"/>
      <c r="EPI149" s="49"/>
      <c r="EPJ149" s="49"/>
      <c r="EPK149" s="49"/>
      <c r="EPL149" s="49"/>
      <c r="EPM149" s="49"/>
      <c r="EPN149" s="49"/>
      <c r="EPO149" s="49"/>
      <c r="EPP149" s="49"/>
      <c r="EPQ149" s="49"/>
      <c r="EPR149" s="49"/>
      <c r="EPS149" s="49"/>
      <c r="EPT149" s="49"/>
      <c r="EPU149" s="49"/>
      <c r="EPV149" s="49"/>
      <c r="EPW149" s="49"/>
      <c r="EPX149" s="49"/>
      <c r="EPY149" s="49"/>
      <c r="EPZ149" s="49"/>
      <c r="EQA149" s="49"/>
      <c r="EQB149" s="49"/>
      <c r="EQC149" s="49"/>
      <c r="EQD149" s="49"/>
      <c r="EQE149" s="49"/>
      <c r="EQF149" s="49"/>
      <c r="EQG149" s="49"/>
      <c r="EQH149" s="49"/>
      <c r="EQI149" s="49"/>
      <c r="EQJ149" s="49"/>
      <c r="EQK149" s="49"/>
      <c r="EQL149" s="49"/>
      <c r="EQM149" s="49"/>
      <c r="EQN149" s="49"/>
      <c r="EQO149" s="49"/>
      <c r="EQP149" s="49"/>
      <c r="EQQ149" s="49"/>
      <c r="EQR149" s="49"/>
      <c r="EQS149" s="49"/>
      <c r="EQT149" s="49"/>
      <c r="EQU149" s="49"/>
      <c r="EQV149" s="49"/>
      <c r="EQW149" s="49"/>
      <c r="EQX149" s="49"/>
      <c r="EQY149" s="49"/>
      <c r="EQZ149" s="49"/>
      <c r="ERA149" s="49"/>
      <c r="ERB149" s="49"/>
      <c r="ERC149" s="49"/>
      <c r="ERD149" s="49"/>
      <c r="ERE149" s="49"/>
      <c r="ERF149" s="49"/>
      <c r="ERG149" s="49"/>
      <c r="ERH149" s="49"/>
      <c r="ERI149" s="49"/>
      <c r="ERJ149" s="49"/>
      <c r="ERK149" s="49"/>
      <c r="ERL149" s="49"/>
      <c r="ERM149" s="49"/>
      <c r="ERN149" s="49"/>
      <c r="ERO149" s="49"/>
      <c r="ERP149" s="49"/>
      <c r="ERQ149" s="49"/>
      <c r="ERR149" s="49"/>
      <c r="ERS149" s="49"/>
      <c r="ERT149" s="49"/>
      <c r="ERU149" s="49"/>
      <c r="ERV149" s="49"/>
      <c r="ERW149" s="49"/>
      <c r="ERX149" s="49"/>
      <c r="ERY149" s="49"/>
      <c r="ERZ149" s="49"/>
      <c r="ESA149" s="49"/>
      <c r="ESB149" s="49"/>
      <c r="ESC149" s="49"/>
      <c r="ESD149" s="49"/>
      <c r="ESE149" s="49"/>
      <c r="ESF149" s="49"/>
      <c r="ESG149" s="49"/>
      <c r="ESH149" s="49"/>
      <c r="ESI149" s="49"/>
      <c r="ESJ149" s="49"/>
      <c r="ESK149" s="49"/>
      <c r="ESL149" s="49"/>
      <c r="ESM149" s="49"/>
      <c r="ESN149" s="49"/>
      <c r="ESO149" s="49"/>
      <c r="ESP149" s="49"/>
      <c r="ESQ149" s="49"/>
      <c r="ESR149" s="49"/>
      <c r="ESS149" s="49"/>
      <c r="EST149" s="49"/>
      <c r="ESU149" s="49"/>
      <c r="ESV149" s="49"/>
      <c r="ESW149" s="49"/>
      <c r="ESX149" s="49"/>
      <c r="ESY149" s="49"/>
      <c r="ESZ149" s="49"/>
      <c r="ETA149" s="49"/>
      <c r="ETB149" s="49"/>
      <c r="ETC149" s="49"/>
      <c r="ETD149" s="49"/>
      <c r="ETE149" s="49"/>
      <c r="ETF149" s="49"/>
      <c r="ETG149" s="49"/>
      <c r="ETH149" s="49"/>
      <c r="ETI149" s="49"/>
      <c r="ETJ149" s="49"/>
      <c r="ETK149" s="49"/>
      <c r="ETL149" s="49"/>
      <c r="ETM149" s="49"/>
      <c r="ETN149" s="49"/>
      <c r="ETO149" s="49"/>
      <c r="ETP149" s="49"/>
      <c r="ETQ149" s="49"/>
      <c r="ETR149" s="49"/>
      <c r="ETS149" s="49"/>
      <c r="ETT149" s="49"/>
      <c r="ETU149" s="49"/>
      <c r="ETV149" s="49"/>
      <c r="ETW149" s="49"/>
      <c r="ETX149" s="49"/>
      <c r="ETY149" s="49"/>
      <c r="ETZ149" s="49"/>
      <c r="EUA149" s="49"/>
      <c r="EUB149" s="49"/>
      <c r="EUC149" s="49"/>
      <c r="EUD149" s="49"/>
      <c r="EUE149" s="49"/>
      <c r="EUF149" s="49"/>
      <c r="EUG149" s="49"/>
      <c r="EUH149" s="49"/>
      <c r="EUI149" s="49"/>
      <c r="EUJ149" s="49"/>
      <c r="EUK149" s="49"/>
      <c r="EUL149" s="49"/>
      <c r="EUM149" s="49"/>
      <c r="EUN149" s="49"/>
      <c r="EUO149" s="49"/>
      <c r="EUP149" s="49"/>
      <c r="EUQ149" s="49"/>
      <c r="EUR149" s="49"/>
      <c r="EUS149" s="49"/>
      <c r="EUT149" s="49"/>
      <c r="EUU149" s="49"/>
      <c r="EUV149" s="49"/>
      <c r="EUW149" s="49"/>
      <c r="EUX149" s="49"/>
      <c r="EUY149" s="49"/>
      <c r="EUZ149" s="49"/>
      <c r="EVA149" s="49"/>
      <c r="EVB149" s="49"/>
      <c r="EVC149" s="49"/>
      <c r="EVD149" s="49"/>
      <c r="EVE149" s="49"/>
      <c r="EVF149" s="49"/>
      <c r="EVG149" s="49"/>
      <c r="EVH149" s="49"/>
      <c r="EVI149" s="49"/>
      <c r="EVJ149" s="49"/>
      <c r="EVK149" s="49"/>
      <c r="EVL149" s="49"/>
      <c r="EVM149" s="49"/>
      <c r="EVN149" s="49"/>
      <c r="EVO149" s="49"/>
      <c r="EVP149" s="49"/>
      <c r="EVQ149" s="49"/>
      <c r="EVR149" s="49"/>
      <c r="EVS149" s="49"/>
      <c r="EVT149" s="49"/>
      <c r="EVU149" s="49"/>
      <c r="EVV149" s="49"/>
      <c r="EVW149" s="49"/>
      <c r="EVX149" s="49"/>
      <c r="EVY149" s="49"/>
      <c r="EVZ149" s="49"/>
      <c r="EWA149" s="49"/>
      <c r="EWB149" s="49"/>
      <c r="EWC149" s="49"/>
      <c r="EWD149" s="49"/>
      <c r="EWE149" s="49"/>
      <c r="EWF149" s="49"/>
      <c r="EWG149" s="49"/>
      <c r="EWH149" s="49"/>
      <c r="EWI149" s="49"/>
      <c r="EWJ149" s="49"/>
      <c r="EWK149" s="49"/>
      <c r="EWL149" s="49"/>
      <c r="EWM149" s="49"/>
      <c r="EWN149" s="49"/>
      <c r="EWO149" s="49"/>
      <c r="EWP149" s="49"/>
      <c r="EWQ149" s="49"/>
      <c r="EWR149" s="49"/>
      <c r="EWS149" s="49"/>
      <c r="EWT149" s="49"/>
      <c r="EWU149" s="49"/>
      <c r="EWV149" s="49"/>
      <c r="EWW149" s="49"/>
      <c r="EWX149" s="49"/>
      <c r="EWY149" s="49"/>
      <c r="EWZ149" s="49"/>
      <c r="EXA149" s="49"/>
      <c r="EXB149" s="49"/>
      <c r="EXC149" s="49"/>
      <c r="EXD149" s="49"/>
      <c r="EXE149" s="49"/>
      <c r="EXF149" s="49"/>
      <c r="EXG149" s="49"/>
      <c r="EXH149" s="49"/>
      <c r="EXI149" s="49"/>
      <c r="EXJ149" s="49"/>
      <c r="EXK149" s="49"/>
      <c r="EXL149" s="49"/>
      <c r="EXM149" s="49"/>
      <c r="EXN149" s="49"/>
      <c r="EXO149" s="49"/>
      <c r="EXP149" s="49"/>
      <c r="EXQ149" s="49"/>
      <c r="EXR149" s="49"/>
      <c r="EXS149" s="49"/>
      <c r="EXT149" s="49"/>
      <c r="EXU149" s="49"/>
      <c r="EXV149" s="49"/>
      <c r="EXW149" s="49"/>
      <c r="EXX149" s="49"/>
      <c r="EXY149" s="49"/>
      <c r="EXZ149" s="49"/>
      <c r="EYA149" s="49"/>
      <c r="EYB149" s="49"/>
      <c r="EYC149" s="49"/>
      <c r="EYD149" s="49"/>
      <c r="EYE149" s="49"/>
      <c r="EYF149" s="49"/>
      <c r="EYG149" s="49"/>
      <c r="EYH149" s="49"/>
      <c r="EYI149" s="49"/>
      <c r="EYJ149" s="49"/>
      <c r="EYK149" s="49"/>
      <c r="EYL149" s="49"/>
      <c r="EYM149" s="49"/>
      <c r="EYN149" s="49"/>
      <c r="EYO149" s="49"/>
      <c r="EYP149" s="49"/>
      <c r="EYQ149" s="49"/>
      <c r="EYR149" s="49"/>
      <c r="EYS149" s="49"/>
      <c r="EYT149" s="49"/>
      <c r="EYU149" s="49"/>
      <c r="EYV149" s="49"/>
      <c r="EYW149" s="49"/>
      <c r="EYX149" s="49"/>
      <c r="EYY149" s="49"/>
      <c r="EYZ149" s="49"/>
      <c r="EZA149" s="49"/>
      <c r="EZB149" s="49"/>
      <c r="EZC149" s="49"/>
      <c r="EZD149" s="49"/>
      <c r="EZE149" s="49"/>
      <c r="EZF149" s="49"/>
      <c r="EZG149" s="49"/>
      <c r="EZH149" s="49"/>
      <c r="EZI149" s="49"/>
      <c r="EZJ149" s="49"/>
      <c r="EZK149" s="49"/>
      <c r="EZL149" s="49"/>
      <c r="EZM149" s="49"/>
      <c r="EZN149" s="49"/>
      <c r="EZO149" s="49"/>
      <c r="EZP149" s="49"/>
      <c r="EZQ149" s="49"/>
      <c r="EZR149" s="49"/>
      <c r="EZS149" s="49"/>
      <c r="EZT149" s="49"/>
      <c r="EZU149" s="49"/>
      <c r="EZV149" s="49"/>
      <c r="EZW149" s="49"/>
      <c r="EZX149" s="49"/>
      <c r="EZY149" s="49"/>
      <c r="EZZ149" s="49"/>
      <c r="FAA149" s="49"/>
      <c r="FAB149" s="49"/>
      <c r="FAC149" s="49"/>
      <c r="FAD149" s="49"/>
      <c r="FAE149" s="49"/>
      <c r="FAF149" s="49"/>
      <c r="FAG149" s="49"/>
      <c r="FAH149" s="49"/>
      <c r="FAI149" s="49"/>
      <c r="FAJ149" s="49"/>
      <c r="FAK149" s="49"/>
      <c r="FAL149" s="49"/>
      <c r="FAM149" s="49"/>
      <c r="FAN149" s="49"/>
      <c r="FAO149" s="49"/>
      <c r="FAP149" s="49"/>
      <c r="FAQ149" s="49"/>
      <c r="FAR149" s="49"/>
      <c r="FAS149" s="49"/>
      <c r="FAT149" s="49"/>
      <c r="FAU149" s="49"/>
      <c r="FAV149" s="49"/>
      <c r="FAW149" s="49"/>
      <c r="FAX149" s="49"/>
      <c r="FAY149" s="49"/>
      <c r="FAZ149" s="49"/>
      <c r="FBA149" s="49"/>
      <c r="FBB149" s="49"/>
      <c r="FBC149" s="49"/>
      <c r="FBD149" s="49"/>
      <c r="FBE149" s="49"/>
      <c r="FBF149" s="49"/>
      <c r="FBG149" s="49"/>
      <c r="FBH149" s="49"/>
      <c r="FBI149" s="49"/>
      <c r="FBJ149" s="49"/>
      <c r="FBK149" s="49"/>
      <c r="FBL149" s="49"/>
      <c r="FBM149" s="49"/>
      <c r="FBN149" s="49"/>
      <c r="FBO149" s="49"/>
      <c r="FBP149" s="49"/>
      <c r="FBQ149" s="49"/>
      <c r="FBR149" s="49"/>
      <c r="FBS149" s="49"/>
      <c r="FBT149" s="49"/>
      <c r="FBU149" s="49"/>
      <c r="FBV149" s="49"/>
      <c r="FBW149" s="49"/>
      <c r="FBX149" s="49"/>
      <c r="FBY149" s="49"/>
      <c r="FBZ149" s="49"/>
      <c r="FCA149" s="49"/>
      <c r="FCB149" s="49"/>
      <c r="FCC149" s="49"/>
      <c r="FCD149" s="49"/>
      <c r="FCE149" s="49"/>
      <c r="FCF149" s="49"/>
      <c r="FCG149" s="49"/>
      <c r="FCH149" s="49"/>
      <c r="FCI149" s="49"/>
      <c r="FCJ149" s="49"/>
      <c r="FCK149" s="49"/>
      <c r="FCL149" s="49"/>
      <c r="FCM149" s="49"/>
      <c r="FCN149" s="49"/>
      <c r="FCO149" s="49"/>
      <c r="FCP149" s="49"/>
      <c r="FCQ149" s="49"/>
      <c r="FCR149" s="49"/>
      <c r="FCS149" s="49"/>
      <c r="FCT149" s="49"/>
      <c r="FCU149" s="49"/>
      <c r="FCV149" s="49"/>
      <c r="FCW149" s="49"/>
      <c r="FCX149" s="49"/>
      <c r="FCY149" s="49"/>
      <c r="FCZ149" s="49"/>
      <c r="FDA149" s="49"/>
      <c r="FDB149" s="49"/>
      <c r="FDC149" s="49"/>
      <c r="FDD149" s="49"/>
      <c r="FDE149" s="49"/>
      <c r="FDF149" s="49"/>
      <c r="FDG149" s="49"/>
      <c r="FDH149" s="49"/>
      <c r="FDI149" s="49"/>
      <c r="FDJ149" s="49"/>
      <c r="FDK149" s="49"/>
      <c r="FDL149" s="49"/>
      <c r="FDM149" s="49"/>
      <c r="FDN149" s="49"/>
      <c r="FDO149" s="49"/>
      <c r="FDP149" s="49"/>
      <c r="FDQ149" s="49"/>
      <c r="FDR149" s="49"/>
      <c r="FDS149" s="49"/>
      <c r="FDT149" s="49"/>
      <c r="FDU149" s="49"/>
      <c r="FDV149" s="49"/>
      <c r="FDW149" s="49"/>
      <c r="FDX149" s="49"/>
      <c r="FDY149" s="49"/>
      <c r="FDZ149" s="49"/>
      <c r="FEA149" s="49"/>
      <c r="FEB149" s="49"/>
      <c r="FEC149" s="49"/>
      <c r="FED149" s="49"/>
      <c r="FEE149" s="49"/>
      <c r="FEF149" s="49"/>
      <c r="FEG149" s="49"/>
      <c r="FEH149" s="49"/>
      <c r="FEI149" s="49"/>
      <c r="FEJ149" s="49"/>
      <c r="FEK149" s="49"/>
      <c r="FEL149" s="49"/>
      <c r="FEM149" s="49"/>
      <c r="FEN149" s="49"/>
      <c r="FEO149" s="49"/>
      <c r="FEP149" s="49"/>
      <c r="FEQ149" s="49"/>
      <c r="FER149" s="49"/>
      <c r="FES149" s="49"/>
      <c r="FET149" s="49"/>
      <c r="FEU149" s="49"/>
      <c r="FEV149" s="49"/>
      <c r="FEW149" s="49"/>
      <c r="FEX149" s="49"/>
      <c r="FEY149" s="49"/>
      <c r="FEZ149" s="49"/>
      <c r="FFA149" s="49"/>
      <c r="FFB149" s="49"/>
      <c r="FFC149" s="49"/>
      <c r="FFD149" s="49"/>
      <c r="FFE149" s="49"/>
      <c r="FFF149" s="49"/>
      <c r="FFG149" s="49"/>
      <c r="FFH149" s="49"/>
      <c r="FFI149" s="49"/>
      <c r="FFJ149" s="49"/>
      <c r="FFK149" s="49"/>
      <c r="FFL149" s="49"/>
      <c r="FFM149" s="49"/>
      <c r="FFN149" s="49"/>
      <c r="FFO149" s="49"/>
      <c r="FFP149" s="49"/>
      <c r="FFQ149" s="49"/>
      <c r="FFR149" s="49"/>
      <c r="FFS149" s="49"/>
      <c r="FFT149" s="49"/>
      <c r="FFU149" s="49"/>
      <c r="FFV149" s="49"/>
      <c r="FFW149" s="49"/>
      <c r="FFX149" s="49"/>
      <c r="FFY149" s="49"/>
      <c r="FFZ149" s="49"/>
      <c r="FGA149" s="49"/>
      <c r="FGB149" s="49"/>
      <c r="FGC149" s="49"/>
      <c r="FGD149" s="49"/>
      <c r="FGE149" s="49"/>
      <c r="FGF149" s="49"/>
      <c r="FGG149" s="49"/>
      <c r="FGH149" s="49"/>
      <c r="FGI149" s="49"/>
      <c r="FGJ149" s="49"/>
      <c r="FGK149" s="49"/>
      <c r="FGL149" s="49"/>
      <c r="FGM149" s="49"/>
      <c r="FGN149" s="49"/>
      <c r="FGO149" s="49"/>
      <c r="FGP149" s="49"/>
      <c r="FGQ149" s="49"/>
      <c r="FGR149" s="49"/>
      <c r="FGS149" s="49"/>
      <c r="FGT149" s="49"/>
      <c r="FGU149" s="49"/>
      <c r="FGV149" s="49"/>
      <c r="FGW149" s="49"/>
      <c r="FGX149" s="49"/>
      <c r="FGY149" s="49"/>
      <c r="FGZ149" s="49"/>
      <c r="FHA149" s="49"/>
      <c r="FHB149" s="49"/>
      <c r="FHC149" s="49"/>
      <c r="FHD149" s="49"/>
      <c r="FHE149" s="49"/>
      <c r="FHF149" s="49"/>
      <c r="FHG149" s="49"/>
      <c r="FHH149" s="49"/>
      <c r="FHI149" s="49"/>
      <c r="FHJ149" s="49"/>
      <c r="FHK149" s="49"/>
      <c r="FHL149" s="49"/>
      <c r="FHM149" s="49"/>
      <c r="FHN149" s="49"/>
      <c r="FHO149" s="49"/>
      <c r="FHP149" s="49"/>
      <c r="FHQ149" s="49"/>
      <c r="FHR149" s="49"/>
      <c r="FHS149" s="49"/>
      <c r="FHT149" s="49"/>
      <c r="FHU149" s="49"/>
      <c r="FHV149" s="49"/>
      <c r="FHW149" s="49"/>
      <c r="FHX149" s="49"/>
      <c r="FHY149" s="49"/>
      <c r="FHZ149" s="49"/>
      <c r="FIA149" s="49"/>
      <c r="FIB149" s="49"/>
      <c r="FIC149" s="49"/>
      <c r="FID149" s="49"/>
      <c r="FIE149" s="49"/>
      <c r="FIF149" s="49"/>
      <c r="FIG149" s="49"/>
      <c r="FIH149" s="49"/>
      <c r="FII149" s="49"/>
      <c r="FIJ149" s="49"/>
      <c r="FIK149" s="49"/>
      <c r="FIL149" s="49"/>
      <c r="FIM149" s="49"/>
      <c r="FIN149" s="49"/>
      <c r="FIO149" s="49"/>
      <c r="FIP149" s="49"/>
      <c r="FIQ149" s="49"/>
      <c r="FIR149" s="49"/>
      <c r="FIS149" s="49"/>
      <c r="FIT149" s="49"/>
      <c r="FIU149" s="49"/>
      <c r="FIV149" s="49"/>
      <c r="FIW149" s="49"/>
      <c r="FIX149" s="49"/>
      <c r="FIY149" s="49"/>
      <c r="FIZ149" s="49"/>
      <c r="FJA149" s="49"/>
      <c r="FJB149" s="49"/>
      <c r="FJC149" s="49"/>
      <c r="FJD149" s="49"/>
      <c r="FJE149" s="49"/>
      <c r="FJF149" s="49"/>
      <c r="FJG149" s="49"/>
      <c r="FJH149" s="49"/>
      <c r="FJI149" s="49"/>
      <c r="FJJ149" s="49"/>
      <c r="FJK149" s="49"/>
      <c r="FJL149" s="49"/>
      <c r="FJM149" s="49"/>
      <c r="FJN149" s="49"/>
      <c r="FJO149" s="49"/>
      <c r="FJP149" s="49"/>
      <c r="FJQ149" s="49"/>
      <c r="FJR149" s="49"/>
      <c r="FJS149" s="49"/>
      <c r="FJT149" s="49"/>
      <c r="FJU149" s="49"/>
      <c r="FJV149" s="49"/>
      <c r="FJW149" s="49"/>
      <c r="FJX149" s="49"/>
      <c r="FJY149" s="49"/>
      <c r="FJZ149" s="49"/>
      <c r="FKA149" s="49"/>
      <c r="FKB149" s="49"/>
      <c r="FKC149" s="49"/>
      <c r="FKD149" s="49"/>
      <c r="FKE149" s="49"/>
      <c r="FKF149" s="49"/>
      <c r="FKG149" s="49"/>
      <c r="FKH149" s="49"/>
      <c r="FKI149" s="49"/>
      <c r="FKJ149" s="49"/>
      <c r="FKK149" s="49"/>
      <c r="FKL149" s="49"/>
      <c r="FKM149" s="49"/>
      <c r="FKN149" s="49"/>
      <c r="FKO149" s="49"/>
      <c r="FKP149" s="49"/>
      <c r="FKQ149" s="49"/>
      <c r="FKR149" s="49"/>
      <c r="FKS149" s="49"/>
      <c r="FKT149" s="49"/>
      <c r="FKU149" s="49"/>
      <c r="FKV149" s="49"/>
      <c r="FKW149" s="49"/>
      <c r="FKX149" s="49"/>
      <c r="FKY149" s="49"/>
      <c r="FKZ149" s="49"/>
      <c r="FLA149" s="49"/>
      <c r="FLB149" s="49"/>
      <c r="FLC149" s="49"/>
      <c r="FLD149" s="49"/>
      <c r="FLE149" s="49"/>
      <c r="FLF149" s="49"/>
      <c r="FLG149" s="49"/>
      <c r="FLH149" s="49"/>
      <c r="FLI149" s="49"/>
      <c r="FLJ149" s="49"/>
      <c r="FLK149" s="49"/>
      <c r="FLL149" s="49"/>
      <c r="FLM149" s="49"/>
      <c r="FLN149" s="49"/>
      <c r="FLO149" s="49"/>
      <c r="FLP149" s="49"/>
      <c r="FLQ149" s="49"/>
      <c r="FLR149" s="49"/>
      <c r="FLS149" s="49"/>
      <c r="FLT149" s="49"/>
      <c r="FLU149" s="49"/>
      <c r="FLV149" s="49"/>
      <c r="FLW149" s="49"/>
      <c r="FLX149" s="49"/>
      <c r="FLY149" s="49"/>
      <c r="FLZ149" s="49"/>
      <c r="FMA149" s="49"/>
      <c r="FMB149" s="49"/>
      <c r="FMC149" s="49"/>
      <c r="FMD149" s="49"/>
      <c r="FME149" s="49"/>
      <c r="FMF149" s="49"/>
      <c r="FMG149" s="49"/>
      <c r="FMH149" s="49"/>
      <c r="FMI149" s="49"/>
      <c r="FMJ149" s="49"/>
      <c r="FMK149" s="49"/>
      <c r="FML149" s="49"/>
      <c r="FMM149" s="49"/>
      <c r="FMN149" s="49"/>
      <c r="FMO149" s="49"/>
      <c r="FMP149" s="49"/>
      <c r="FMQ149" s="49"/>
      <c r="FMR149" s="49"/>
      <c r="FMS149" s="49"/>
      <c r="FMT149" s="49"/>
      <c r="FMU149" s="49"/>
      <c r="FMV149" s="49"/>
      <c r="FMW149" s="49"/>
      <c r="FMX149" s="49"/>
      <c r="FMY149" s="49"/>
      <c r="FMZ149" s="49"/>
      <c r="FNA149" s="49"/>
      <c r="FNB149" s="49"/>
      <c r="FNC149" s="49"/>
      <c r="FND149" s="49"/>
      <c r="FNE149" s="49"/>
      <c r="FNF149" s="49"/>
      <c r="FNG149" s="49"/>
      <c r="FNH149" s="49"/>
      <c r="FNI149" s="49"/>
      <c r="FNJ149" s="49"/>
      <c r="FNK149" s="49"/>
      <c r="FNL149" s="49"/>
      <c r="FNM149" s="49"/>
      <c r="FNN149" s="49"/>
      <c r="FNO149" s="49"/>
      <c r="FNP149" s="49"/>
      <c r="FNQ149" s="49"/>
      <c r="FNR149" s="49"/>
      <c r="FNS149" s="49"/>
      <c r="FNT149" s="49"/>
      <c r="FNU149" s="49"/>
      <c r="FNV149" s="49"/>
      <c r="FNW149" s="49"/>
      <c r="FNX149" s="49"/>
      <c r="FNY149" s="49"/>
      <c r="FNZ149" s="49"/>
      <c r="FOA149" s="49"/>
      <c r="FOB149" s="49"/>
      <c r="FOC149" s="49"/>
      <c r="FOD149" s="49"/>
      <c r="FOE149" s="49"/>
      <c r="FOF149" s="49"/>
      <c r="FOG149" s="49"/>
      <c r="FOH149" s="49"/>
      <c r="FOI149" s="49"/>
      <c r="FOJ149" s="49"/>
      <c r="FOK149" s="49"/>
      <c r="FOL149" s="49"/>
      <c r="FOM149" s="49"/>
      <c r="FON149" s="49"/>
      <c r="FOO149" s="49"/>
      <c r="FOP149" s="49"/>
      <c r="FOQ149" s="49"/>
      <c r="FOR149" s="49"/>
      <c r="FOS149" s="49"/>
      <c r="FOT149" s="49"/>
      <c r="FOU149" s="49"/>
      <c r="FOV149" s="49"/>
      <c r="FOW149" s="49"/>
      <c r="FOX149" s="49"/>
      <c r="FOY149" s="49"/>
      <c r="FOZ149" s="49"/>
      <c r="FPA149" s="49"/>
      <c r="FPB149" s="49"/>
      <c r="FPC149" s="49"/>
      <c r="FPD149" s="49"/>
      <c r="FPE149" s="49"/>
      <c r="FPF149" s="49"/>
      <c r="FPG149" s="49"/>
      <c r="FPH149" s="49"/>
      <c r="FPI149" s="49"/>
      <c r="FPJ149" s="49"/>
      <c r="FPK149" s="49"/>
      <c r="FPL149" s="49"/>
      <c r="FPM149" s="49"/>
      <c r="FPN149" s="49"/>
      <c r="FPO149" s="49"/>
      <c r="FPP149" s="49"/>
      <c r="FPQ149" s="49"/>
      <c r="FPR149" s="49"/>
      <c r="FPS149" s="49"/>
      <c r="FPT149" s="49"/>
      <c r="FPU149" s="49"/>
      <c r="FPV149" s="49"/>
      <c r="FPW149" s="49"/>
      <c r="FPX149" s="49"/>
      <c r="FPY149" s="49"/>
      <c r="FPZ149" s="49"/>
      <c r="FQA149" s="49"/>
      <c r="FQB149" s="49"/>
      <c r="FQC149" s="49"/>
      <c r="FQD149" s="49"/>
      <c r="FQE149" s="49"/>
      <c r="FQF149" s="49"/>
      <c r="FQG149" s="49"/>
      <c r="FQH149" s="49"/>
      <c r="FQI149" s="49"/>
      <c r="FQJ149" s="49"/>
      <c r="FQK149" s="49"/>
      <c r="FQL149" s="49"/>
      <c r="FQM149" s="49"/>
      <c r="FQN149" s="49"/>
      <c r="FQO149" s="49"/>
      <c r="FQP149" s="49"/>
      <c r="FQQ149" s="49"/>
      <c r="FQR149" s="49"/>
      <c r="FQS149" s="49"/>
      <c r="FQT149" s="49"/>
      <c r="FQU149" s="49"/>
      <c r="FQV149" s="49"/>
      <c r="FQW149" s="49"/>
      <c r="FQX149" s="49"/>
      <c r="FQY149" s="49"/>
      <c r="FQZ149" s="49"/>
      <c r="FRA149" s="49"/>
      <c r="FRB149" s="49"/>
      <c r="FRC149" s="49"/>
      <c r="FRD149" s="49"/>
      <c r="FRE149" s="49"/>
      <c r="FRF149" s="49"/>
      <c r="FRG149" s="49"/>
      <c r="FRH149" s="49"/>
      <c r="FRI149" s="49"/>
      <c r="FRJ149" s="49"/>
      <c r="FRK149" s="49"/>
      <c r="FRL149" s="49"/>
      <c r="FRM149" s="49"/>
      <c r="FRN149" s="49"/>
      <c r="FRO149" s="49"/>
      <c r="FRP149" s="49"/>
      <c r="FRQ149" s="49"/>
      <c r="FRR149" s="49"/>
      <c r="FRS149" s="49"/>
      <c r="FRT149" s="49"/>
      <c r="FRU149" s="49"/>
      <c r="FRV149" s="49"/>
      <c r="FRW149" s="49"/>
      <c r="FRX149" s="49"/>
      <c r="FRY149" s="49"/>
      <c r="FRZ149" s="49"/>
      <c r="FSA149" s="49"/>
      <c r="FSB149" s="49"/>
      <c r="FSC149" s="49"/>
      <c r="FSD149" s="49"/>
      <c r="FSE149" s="49"/>
      <c r="FSF149" s="49"/>
      <c r="FSG149" s="49"/>
      <c r="FSH149" s="49"/>
      <c r="FSI149" s="49"/>
      <c r="FSJ149" s="49"/>
      <c r="FSK149" s="49"/>
      <c r="FSL149" s="49"/>
      <c r="FSM149" s="49"/>
      <c r="FSN149" s="49"/>
      <c r="FSO149" s="49"/>
      <c r="FSP149" s="49"/>
      <c r="FSQ149" s="49"/>
      <c r="FSR149" s="49"/>
      <c r="FSS149" s="49"/>
      <c r="FST149" s="49"/>
      <c r="FSU149" s="49"/>
      <c r="FSV149" s="49"/>
      <c r="FSW149" s="49"/>
      <c r="FSX149" s="49"/>
      <c r="FSY149" s="49"/>
      <c r="FSZ149" s="49"/>
      <c r="FTA149" s="49"/>
      <c r="FTB149" s="49"/>
      <c r="FTC149" s="49"/>
      <c r="FTD149" s="49"/>
      <c r="FTE149" s="49"/>
      <c r="FTF149" s="49"/>
      <c r="FTG149" s="49"/>
      <c r="FTH149" s="49"/>
      <c r="FTI149" s="49"/>
      <c r="FTJ149" s="49"/>
      <c r="FTK149" s="49"/>
      <c r="FTL149" s="49"/>
      <c r="FTM149" s="49"/>
      <c r="FTN149" s="49"/>
      <c r="FTO149" s="49"/>
      <c r="FTP149" s="49"/>
      <c r="FTQ149" s="49"/>
      <c r="FTR149" s="49"/>
      <c r="FTS149" s="49"/>
      <c r="FTT149" s="49"/>
      <c r="FTU149" s="49"/>
      <c r="FTV149" s="49"/>
      <c r="FTW149" s="49"/>
      <c r="FTX149" s="49"/>
      <c r="FTY149" s="49"/>
      <c r="FTZ149" s="49"/>
      <c r="FUA149" s="49"/>
      <c r="FUB149" s="49"/>
      <c r="FUC149" s="49"/>
      <c r="FUD149" s="49"/>
      <c r="FUE149" s="49"/>
      <c r="FUF149" s="49"/>
      <c r="FUG149" s="49"/>
      <c r="FUH149" s="49"/>
      <c r="FUI149" s="49"/>
      <c r="FUJ149" s="49"/>
      <c r="FUK149" s="49"/>
      <c r="FUL149" s="49"/>
      <c r="FUM149" s="49"/>
      <c r="FUN149" s="49"/>
      <c r="FUO149" s="49"/>
      <c r="FUP149" s="49"/>
      <c r="FUQ149" s="49"/>
      <c r="FUR149" s="49"/>
      <c r="FUS149" s="49"/>
      <c r="FUT149" s="49"/>
      <c r="FUU149" s="49"/>
      <c r="FUV149" s="49"/>
      <c r="FUW149" s="49"/>
      <c r="FUX149" s="49"/>
      <c r="FUY149" s="49"/>
      <c r="FUZ149" s="49"/>
      <c r="FVA149" s="49"/>
      <c r="FVB149" s="49"/>
      <c r="FVC149" s="49"/>
      <c r="FVD149" s="49"/>
      <c r="FVE149" s="49"/>
      <c r="FVF149" s="49"/>
      <c r="FVG149" s="49"/>
      <c r="FVH149" s="49"/>
      <c r="FVI149" s="49"/>
      <c r="FVJ149" s="49"/>
      <c r="FVK149" s="49"/>
      <c r="FVL149" s="49"/>
      <c r="FVM149" s="49"/>
      <c r="FVN149" s="49"/>
      <c r="FVO149" s="49"/>
      <c r="FVP149" s="49"/>
      <c r="FVQ149" s="49"/>
      <c r="FVR149" s="49"/>
      <c r="FVS149" s="49"/>
      <c r="FVT149" s="49"/>
      <c r="FVU149" s="49"/>
      <c r="FVV149" s="49"/>
      <c r="FVW149" s="49"/>
      <c r="FVX149" s="49"/>
      <c r="FVY149" s="49"/>
      <c r="FVZ149" s="49"/>
      <c r="FWA149" s="49"/>
      <c r="FWB149" s="49"/>
      <c r="FWC149" s="49"/>
      <c r="FWD149" s="49"/>
      <c r="FWE149" s="49"/>
      <c r="FWF149" s="49"/>
      <c r="FWG149" s="49"/>
      <c r="FWH149" s="49"/>
      <c r="FWI149" s="49"/>
      <c r="FWJ149" s="49"/>
      <c r="FWK149" s="49"/>
      <c r="FWL149" s="49"/>
      <c r="FWM149" s="49"/>
      <c r="FWN149" s="49"/>
      <c r="FWO149" s="49"/>
      <c r="FWP149" s="49"/>
      <c r="FWQ149" s="49"/>
      <c r="FWR149" s="49"/>
      <c r="FWS149" s="49"/>
      <c r="FWT149" s="49"/>
      <c r="FWU149" s="49"/>
      <c r="FWV149" s="49"/>
      <c r="FWW149" s="49"/>
      <c r="FWX149" s="49"/>
      <c r="FWY149" s="49"/>
      <c r="FWZ149" s="49"/>
      <c r="FXA149" s="49"/>
      <c r="FXB149" s="49"/>
      <c r="FXC149" s="49"/>
      <c r="FXD149" s="49"/>
      <c r="FXE149" s="49"/>
      <c r="FXF149" s="49"/>
      <c r="FXG149" s="49"/>
      <c r="FXH149" s="49"/>
      <c r="FXI149" s="49"/>
      <c r="FXJ149" s="49"/>
      <c r="FXK149" s="49"/>
      <c r="FXL149" s="49"/>
      <c r="FXM149" s="49"/>
      <c r="FXN149" s="49"/>
      <c r="FXO149" s="49"/>
      <c r="FXP149" s="49"/>
      <c r="FXQ149" s="49"/>
      <c r="FXR149" s="49"/>
      <c r="FXS149" s="49"/>
      <c r="FXT149" s="49"/>
      <c r="FXU149" s="49"/>
      <c r="FXV149" s="49"/>
      <c r="FXW149" s="49"/>
      <c r="FXX149" s="49"/>
      <c r="FXY149" s="49"/>
      <c r="FXZ149" s="49"/>
      <c r="FYA149" s="49"/>
      <c r="FYB149" s="49"/>
      <c r="FYC149" s="49"/>
      <c r="FYD149" s="49"/>
      <c r="FYE149" s="49"/>
      <c r="FYF149" s="49"/>
      <c r="FYG149" s="49"/>
      <c r="FYH149" s="49"/>
      <c r="FYI149" s="49"/>
      <c r="FYJ149" s="49"/>
      <c r="FYK149" s="49"/>
      <c r="FYL149" s="49"/>
      <c r="FYM149" s="49"/>
      <c r="FYN149" s="49"/>
      <c r="FYO149" s="49"/>
      <c r="FYP149" s="49"/>
      <c r="FYQ149" s="49"/>
      <c r="FYR149" s="49"/>
      <c r="FYS149" s="49"/>
      <c r="FYT149" s="49"/>
      <c r="FYU149" s="49"/>
      <c r="FYV149" s="49"/>
      <c r="FYW149" s="49"/>
      <c r="FYX149" s="49"/>
      <c r="FYY149" s="49"/>
      <c r="FYZ149" s="49"/>
      <c r="FZA149" s="49"/>
      <c r="FZB149" s="49"/>
      <c r="FZC149" s="49"/>
      <c r="FZD149" s="49"/>
      <c r="FZE149" s="49"/>
      <c r="FZF149" s="49"/>
      <c r="FZG149" s="49"/>
      <c r="FZH149" s="49"/>
      <c r="FZI149" s="49"/>
      <c r="FZJ149" s="49"/>
      <c r="FZK149" s="49"/>
      <c r="FZL149" s="49"/>
      <c r="FZM149" s="49"/>
      <c r="FZN149" s="49"/>
      <c r="FZO149" s="49"/>
      <c r="FZP149" s="49"/>
      <c r="FZQ149" s="49"/>
      <c r="FZR149" s="49"/>
      <c r="FZS149" s="49"/>
      <c r="FZT149" s="49"/>
      <c r="FZU149" s="49"/>
      <c r="FZV149" s="49"/>
      <c r="FZW149" s="49"/>
      <c r="FZX149" s="49"/>
      <c r="FZY149" s="49"/>
      <c r="FZZ149" s="49"/>
      <c r="GAA149" s="49"/>
      <c r="GAB149" s="49"/>
      <c r="GAC149" s="49"/>
      <c r="GAD149" s="49"/>
      <c r="GAE149" s="49"/>
      <c r="GAF149" s="49"/>
      <c r="GAG149" s="49"/>
      <c r="GAH149" s="49"/>
      <c r="GAI149" s="49"/>
      <c r="GAJ149" s="49"/>
      <c r="GAK149" s="49"/>
      <c r="GAL149" s="49"/>
      <c r="GAM149" s="49"/>
      <c r="GAN149" s="49"/>
      <c r="GAO149" s="49"/>
      <c r="GAP149" s="49"/>
      <c r="GAQ149" s="49"/>
      <c r="GAR149" s="49"/>
      <c r="GAS149" s="49"/>
      <c r="GAT149" s="49"/>
      <c r="GAU149" s="49"/>
      <c r="GAV149" s="49"/>
      <c r="GAW149" s="49"/>
      <c r="GAX149" s="49"/>
      <c r="GAY149" s="49"/>
      <c r="GAZ149" s="49"/>
      <c r="GBA149" s="49"/>
      <c r="GBB149" s="49"/>
      <c r="GBC149" s="49"/>
      <c r="GBD149" s="49"/>
      <c r="GBE149" s="49"/>
      <c r="GBF149" s="49"/>
      <c r="GBG149" s="49"/>
      <c r="GBH149" s="49"/>
      <c r="GBI149" s="49"/>
      <c r="GBJ149" s="49"/>
      <c r="GBK149" s="49"/>
      <c r="GBL149" s="49"/>
      <c r="GBM149" s="49"/>
      <c r="GBN149" s="49"/>
      <c r="GBO149" s="49"/>
      <c r="GBP149" s="49"/>
      <c r="GBQ149" s="49"/>
      <c r="GBR149" s="49"/>
      <c r="GBS149" s="49"/>
      <c r="GBT149" s="49"/>
      <c r="GBU149" s="49"/>
      <c r="GBV149" s="49"/>
      <c r="GBW149" s="49"/>
      <c r="GBX149" s="49"/>
      <c r="GBY149" s="49"/>
      <c r="GBZ149" s="49"/>
      <c r="GCA149" s="49"/>
      <c r="GCB149" s="49"/>
      <c r="GCC149" s="49"/>
      <c r="GCD149" s="49"/>
      <c r="GCE149" s="49"/>
      <c r="GCF149" s="49"/>
      <c r="GCG149" s="49"/>
      <c r="GCH149" s="49"/>
      <c r="GCI149" s="49"/>
      <c r="GCJ149" s="49"/>
      <c r="GCK149" s="49"/>
      <c r="GCL149" s="49"/>
      <c r="GCM149" s="49"/>
      <c r="GCN149" s="49"/>
      <c r="GCO149" s="49"/>
      <c r="GCP149" s="49"/>
      <c r="GCQ149" s="49"/>
      <c r="GCR149" s="49"/>
      <c r="GCS149" s="49"/>
      <c r="GCT149" s="49"/>
      <c r="GCU149" s="49"/>
      <c r="GCV149" s="49"/>
      <c r="GCW149" s="49"/>
      <c r="GCX149" s="49"/>
      <c r="GCY149" s="49"/>
      <c r="GCZ149" s="49"/>
      <c r="GDA149" s="49"/>
      <c r="GDB149" s="49"/>
      <c r="GDC149" s="49"/>
      <c r="GDD149" s="49"/>
      <c r="GDE149" s="49"/>
      <c r="GDF149" s="49"/>
      <c r="GDG149" s="49"/>
      <c r="GDH149" s="49"/>
      <c r="GDI149" s="49"/>
      <c r="GDJ149" s="49"/>
      <c r="GDK149" s="49"/>
      <c r="GDL149" s="49"/>
      <c r="GDM149" s="49"/>
      <c r="GDN149" s="49"/>
      <c r="GDO149" s="49"/>
      <c r="GDP149" s="49"/>
      <c r="GDQ149" s="49"/>
      <c r="GDR149" s="49"/>
      <c r="GDS149" s="49"/>
      <c r="GDT149" s="49"/>
      <c r="GDU149" s="49"/>
      <c r="GDV149" s="49"/>
      <c r="GDW149" s="49"/>
      <c r="GDX149" s="49"/>
      <c r="GDY149" s="49"/>
      <c r="GDZ149" s="49"/>
      <c r="GEA149" s="49"/>
      <c r="GEB149" s="49"/>
      <c r="GEC149" s="49"/>
      <c r="GED149" s="49"/>
      <c r="GEE149" s="49"/>
      <c r="GEF149" s="49"/>
      <c r="GEG149" s="49"/>
      <c r="GEH149" s="49"/>
      <c r="GEI149" s="49"/>
      <c r="GEJ149" s="49"/>
      <c r="GEK149" s="49"/>
      <c r="GEL149" s="49"/>
      <c r="GEM149" s="49"/>
      <c r="GEN149" s="49"/>
      <c r="GEO149" s="49"/>
      <c r="GEP149" s="49"/>
      <c r="GEQ149" s="49"/>
      <c r="GER149" s="49"/>
      <c r="GES149" s="49"/>
      <c r="GET149" s="49"/>
      <c r="GEU149" s="49"/>
      <c r="GEV149" s="49"/>
      <c r="GEW149" s="49"/>
      <c r="GEX149" s="49"/>
      <c r="GEY149" s="49"/>
      <c r="GEZ149" s="49"/>
      <c r="GFA149" s="49"/>
      <c r="GFB149" s="49"/>
      <c r="GFC149" s="49"/>
      <c r="GFD149" s="49"/>
      <c r="GFE149" s="49"/>
      <c r="GFF149" s="49"/>
      <c r="GFG149" s="49"/>
      <c r="GFH149" s="49"/>
      <c r="GFI149" s="49"/>
      <c r="GFJ149" s="49"/>
      <c r="GFK149" s="49"/>
      <c r="GFL149" s="49"/>
      <c r="GFM149" s="49"/>
      <c r="GFN149" s="49"/>
      <c r="GFO149" s="49"/>
      <c r="GFP149" s="49"/>
      <c r="GFQ149" s="49"/>
      <c r="GFR149" s="49"/>
      <c r="GFS149" s="49"/>
      <c r="GFT149" s="49"/>
      <c r="GFU149" s="49"/>
      <c r="GFV149" s="49"/>
      <c r="GFW149" s="49"/>
      <c r="GFX149" s="49"/>
      <c r="GFY149" s="49"/>
      <c r="GFZ149" s="49"/>
      <c r="GGA149" s="49"/>
      <c r="GGB149" s="49"/>
      <c r="GGC149" s="49"/>
      <c r="GGD149" s="49"/>
      <c r="GGE149" s="49"/>
      <c r="GGF149" s="49"/>
      <c r="GGG149" s="49"/>
      <c r="GGH149" s="49"/>
      <c r="GGI149" s="49"/>
      <c r="GGJ149" s="49"/>
      <c r="GGK149" s="49"/>
      <c r="GGL149" s="49"/>
      <c r="GGM149" s="49"/>
      <c r="GGN149" s="49"/>
      <c r="GGO149" s="49"/>
      <c r="GGP149" s="49"/>
      <c r="GGQ149" s="49"/>
      <c r="GGR149" s="49"/>
      <c r="GGS149" s="49"/>
      <c r="GGT149" s="49"/>
      <c r="GGU149" s="49"/>
      <c r="GGV149" s="49"/>
      <c r="GGW149" s="49"/>
      <c r="GGX149" s="49"/>
      <c r="GGY149" s="49"/>
      <c r="GGZ149" s="49"/>
      <c r="GHA149" s="49"/>
      <c r="GHB149" s="49"/>
      <c r="GHC149" s="49"/>
      <c r="GHD149" s="49"/>
      <c r="GHE149" s="49"/>
      <c r="GHF149" s="49"/>
      <c r="GHG149" s="49"/>
      <c r="GHH149" s="49"/>
      <c r="GHI149" s="49"/>
      <c r="GHJ149" s="49"/>
      <c r="GHK149" s="49"/>
      <c r="GHL149" s="49"/>
      <c r="GHM149" s="49"/>
      <c r="GHN149" s="49"/>
      <c r="GHO149" s="49"/>
      <c r="GHP149" s="49"/>
      <c r="GHQ149" s="49"/>
      <c r="GHR149" s="49"/>
      <c r="GHS149" s="49"/>
      <c r="GHT149" s="49"/>
      <c r="GHU149" s="49"/>
      <c r="GHV149" s="49"/>
      <c r="GHW149" s="49"/>
      <c r="GHX149" s="49"/>
      <c r="GHY149" s="49"/>
      <c r="GHZ149" s="49"/>
      <c r="GIA149" s="49"/>
      <c r="GIB149" s="49"/>
      <c r="GIC149" s="49"/>
      <c r="GID149" s="49"/>
      <c r="GIE149" s="49"/>
      <c r="GIF149" s="49"/>
      <c r="GIG149" s="49"/>
      <c r="GIH149" s="49"/>
      <c r="GII149" s="49"/>
      <c r="GIJ149" s="49"/>
      <c r="GIK149" s="49"/>
      <c r="GIL149" s="49"/>
      <c r="GIM149" s="49"/>
      <c r="GIN149" s="49"/>
      <c r="GIO149" s="49"/>
      <c r="GIP149" s="49"/>
      <c r="GIQ149" s="49"/>
      <c r="GIR149" s="49"/>
      <c r="GIS149" s="49"/>
      <c r="GIT149" s="49"/>
      <c r="GIU149" s="49"/>
      <c r="GIV149" s="49"/>
      <c r="GIW149" s="49"/>
      <c r="GIX149" s="49"/>
      <c r="GIY149" s="49"/>
      <c r="GIZ149" s="49"/>
      <c r="GJA149" s="49"/>
      <c r="GJB149" s="49"/>
      <c r="GJC149" s="49"/>
      <c r="GJD149" s="49"/>
      <c r="GJE149" s="49"/>
      <c r="GJF149" s="49"/>
      <c r="GJG149" s="49"/>
      <c r="GJH149" s="49"/>
      <c r="GJI149" s="49"/>
      <c r="GJJ149" s="49"/>
      <c r="GJK149" s="49"/>
      <c r="GJL149" s="49"/>
      <c r="GJM149" s="49"/>
      <c r="GJN149" s="49"/>
      <c r="GJO149" s="49"/>
      <c r="GJP149" s="49"/>
      <c r="GJQ149" s="49"/>
      <c r="GJR149" s="49"/>
      <c r="GJS149" s="49"/>
      <c r="GJT149" s="49"/>
      <c r="GJU149" s="49"/>
      <c r="GJV149" s="49"/>
      <c r="GJW149" s="49"/>
      <c r="GJX149" s="49"/>
      <c r="GJY149" s="49"/>
      <c r="GJZ149" s="49"/>
      <c r="GKA149" s="49"/>
      <c r="GKB149" s="49"/>
      <c r="GKC149" s="49"/>
      <c r="GKD149" s="49"/>
      <c r="GKE149" s="49"/>
      <c r="GKF149" s="49"/>
      <c r="GKG149" s="49"/>
      <c r="GKH149" s="49"/>
      <c r="GKI149" s="49"/>
      <c r="GKJ149" s="49"/>
      <c r="GKK149" s="49"/>
      <c r="GKL149" s="49"/>
      <c r="GKM149" s="49"/>
      <c r="GKN149" s="49"/>
      <c r="GKO149" s="49"/>
      <c r="GKP149" s="49"/>
      <c r="GKQ149" s="49"/>
      <c r="GKR149" s="49"/>
      <c r="GKS149" s="49"/>
      <c r="GKT149" s="49"/>
      <c r="GKU149" s="49"/>
      <c r="GKV149" s="49"/>
      <c r="GKW149" s="49"/>
      <c r="GKX149" s="49"/>
      <c r="GKY149" s="49"/>
      <c r="GKZ149" s="49"/>
      <c r="GLA149" s="49"/>
      <c r="GLB149" s="49"/>
      <c r="GLC149" s="49"/>
      <c r="GLD149" s="49"/>
      <c r="GLE149" s="49"/>
      <c r="GLF149" s="49"/>
      <c r="GLG149" s="49"/>
      <c r="GLH149" s="49"/>
      <c r="GLI149" s="49"/>
      <c r="GLJ149" s="49"/>
      <c r="GLK149" s="49"/>
      <c r="GLL149" s="49"/>
      <c r="GLM149" s="49"/>
      <c r="GLN149" s="49"/>
      <c r="GLO149" s="49"/>
      <c r="GLP149" s="49"/>
      <c r="GLQ149" s="49"/>
      <c r="GLR149" s="49"/>
      <c r="GLS149" s="49"/>
      <c r="GLT149" s="49"/>
      <c r="GLU149" s="49"/>
      <c r="GLV149" s="49"/>
      <c r="GLW149" s="49"/>
      <c r="GLX149" s="49"/>
      <c r="GLY149" s="49"/>
      <c r="GLZ149" s="49"/>
      <c r="GMA149" s="49"/>
      <c r="GMB149" s="49"/>
      <c r="GMC149" s="49"/>
      <c r="GMD149" s="49"/>
      <c r="GME149" s="49"/>
      <c r="GMF149" s="49"/>
      <c r="GMG149" s="49"/>
      <c r="GMH149" s="49"/>
      <c r="GMI149" s="49"/>
      <c r="GMJ149" s="49"/>
      <c r="GMK149" s="49"/>
      <c r="GML149" s="49"/>
      <c r="GMM149" s="49"/>
      <c r="GMN149" s="49"/>
      <c r="GMO149" s="49"/>
      <c r="GMP149" s="49"/>
      <c r="GMQ149" s="49"/>
      <c r="GMR149" s="49"/>
      <c r="GMS149" s="49"/>
      <c r="GMT149" s="49"/>
      <c r="GMU149" s="49"/>
      <c r="GMV149" s="49"/>
      <c r="GMW149" s="49"/>
      <c r="GMX149" s="49"/>
      <c r="GMY149" s="49"/>
      <c r="GMZ149" s="49"/>
      <c r="GNA149" s="49"/>
      <c r="GNB149" s="49"/>
      <c r="GNC149" s="49"/>
      <c r="GND149" s="49"/>
      <c r="GNE149" s="49"/>
      <c r="GNF149" s="49"/>
      <c r="GNG149" s="49"/>
      <c r="GNH149" s="49"/>
      <c r="GNI149" s="49"/>
      <c r="GNJ149" s="49"/>
      <c r="GNK149" s="49"/>
      <c r="GNL149" s="49"/>
      <c r="GNM149" s="49"/>
      <c r="GNN149" s="49"/>
      <c r="GNO149" s="49"/>
      <c r="GNP149" s="49"/>
      <c r="GNQ149" s="49"/>
      <c r="GNR149" s="49"/>
      <c r="GNS149" s="49"/>
      <c r="GNT149" s="49"/>
      <c r="GNU149" s="49"/>
      <c r="GNV149" s="49"/>
      <c r="GNW149" s="49"/>
      <c r="GNX149" s="49"/>
      <c r="GNY149" s="49"/>
      <c r="GNZ149" s="49"/>
      <c r="GOA149" s="49"/>
      <c r="GOB149" s="49"/>
      <c r="GOC149" s="49"/>
      <c r="GOD149" s="49"/>
      <c r="GOE149" s="49"/>
      <c r="GOF149" s="49"/>
      <c r="GOG149" s="49"/>
      <c r="GOH149" s="49"/>
      <c r="GOI149" s="49"/>
      <c r="GOJ149" s="49"/>
      <c r="GOK149" s="49"/>
      <c r="GOL149" s="49"/>
      <c r="GOM149" s="49"/>
      <c r="GON149" s="49"/>
      <c r="GOO149" s="49"/>
      <c r="GOP149" s="49"/>
      <c r="GOQ149" s="49"/>
      <c r="GOR149" s="49"/>
      <c r="GOS149" s="49"/>
      <c r="GOT149" s="49"/>
      <c r="GOU149" s="49"/>
      <c r="GOV149" s="49"/>
      <c r="GOW149" s="49"/>
      <c r="GOX149" s="49"/>
      <c r="GOY149" s="49"/>
      <c r="GOZ149" s="49"/>
      <c r="GPA149" s="49"/>
      <c r="GPB149" s="49"/>
      <c r="GPC149" s="49"/>
      <c r="GPD149" s="49"/>
      <c r="GPE149" s="49"/>
      <c r="GPF149" s="49"/>
      <c r="GPG149" s="49"/>
      <c r="GPH149" s="49"/>
      <c r="GPI149" s="49"/>
      <c r="GPJ149" s="49"/>
      <c r="GPK149" s="49"/>
      <c r="GPL149" s="49"/>
      <c r="GPM149" s="49"/>
      <c r="GPN149" s="49"/>
      <c r="GPO149" s="49"/>
      <c r="GPP149" s="49"/>
      <c r="GPQ149" s="49"/>
      <c r="GPR149" s="49"/>
      <c r="GPS149" s="49"/>
      <c r="GPT149" s="49"/>
      <c r="GPU149" s="49"/>
      <c r="GPV149" s="49"/>
      <c r="GPW149" s="49"/>
      <c r="GPX149" s="49"/>
      <c r="GPY149" s="49"/>
      <c r="GPZ149" s="49"/>
      <c r="GQA149" s="49"/>
      <c r="GQB149" s="49"/>
      <c r="GQC149" s="49"/>
      <c r="GQD149" s="49"/>
      <c r="GQE149" s="49"/>
      <c r="GQF149" s="49"/>
      <c r="GQG149" s="49"/>
      <c r="GQH149" s="49"/>
      <c r="GQI149" s="49"/>
      <c r="GQJ149" s="49"/>
      <c r="GQK149" s="49"/>
      <c r="GQL149" s="49"/>
      <c r="GQM149" s="49"/>
      <c r="GQN149" s="49"/>
      <c r="GQO149" s="49"/>
      <c r="GQP149" s="49"/>
      <c r="GQQ149" s="49"/>
      <c r="GQR149" s="49"/>
      <c r="GQS149" s="49"/>
      <c r="GQT149" s="49"/>
      <c r="GQU149" s="49"/>
      <c r="GQV149" s="49"/>
      <c r="GQW149" s="49"/>
      <c r="GQX149" s="49"/>
      <c r="GQY149" s="49"/>
      <c r="GQZ149" s="49"/>
      <c r="GRA149" s="49"/>
      <c r="GRB149" s="49"/>
      <c r="GRC149" s="49"/>
      <c r="GRD149" s="49"/>
      <c r="GRE149" s="49"/>
      <c r="GRF149" s="49"/>
      <c r="GRG149" s="49"/>
      <c r="GRH149" s="49"/>
      <c r="GRI149" s="49"/>
      <c r="GRJ149" s="49"/>
      <c r="GRK149" s="49"/>
      <c r="GRL149" s="49"/>
      <c r="GRM149" s="49"/>
      <c r="GRN149" s="49"/>
      <c r="GRO149" s="49"/>
      <c r="GRP149" s="49"/>
      <c r="GRQ149" s="49"/>
      <c r="GRR149" s="49"/>
      <c r="GRS149" s="49"/>
      <c r="GRT149" s="49"/>
      <c r="GRU149" s="49"/>
      <c r="GRV149" s="49"/>
      <c r="GRW149" s="49"/>
      <c r="GRX149" s="49"/>
      <c r="GRY149" s="49"/>
      <c r="GRZ149" s="49"/>
      <c r="GSA149" s="49"/>
      <c r="GSB149" s="49"/>
      <c r="GSC149" s="49"/>
      <c r="GSD149" s="49"/>
      <c r="GSE149" s="49"/>
      <c r="GSF149" s="49"/>
      <c r="GSG149" s="49"/>
      <c r="GSH149" s="49"/>
      <c r="GSI149" s="49"/>
      <c r="GSJ149" s="49"/>
      <c r="GSK149" s="49"/>
      <c r="GSL149" s="49"/>
      <c r="GSM149" s="49"/>
      <c r="GSN149" s="49"/>
      <c r="GSO149" s="49"/>
      <c r="GSP149" s="49"/>
      <c r="GSQ149" s="49"/>
      <c r="GSR149" s="49"/>
      <c r="GSS149" s="49"/>
      <c r="GST149" s="49"/>
      <c r="GSU149" s="49"/>
      <c r="GSV149" s="49"/>
      <c r="GSW149" s="49"/>
      <c r="GSX149" s="49"/>
      <c r="GSY149" s="49"/>
      <c r="GSZ149" s="49"/>
      <c r="GTA149" s="49"/>
      <c r="GTB149" s="49"/>
      <c r="GTC149" s="49"/>
      <c r="GTD149" s="49"/>
      <c r="GTE149" s="49"/>
      <c r="GTF149" s="49"/>
      <c r="GTG149" s="49"/>
      <c r="GTH149" s="49"/>
      <c r="GTI149" s="49"/>
      <c r="GTJ149" s="49"/>
      <c r="GTK149" s="49"/>
      <c r="GTL149" s="49"/>
      <c r="GTM149" s="49"/>
      <c r="GTN149" s="49"/>
      <c r="GTO149" s="49"/>
      <c r="GTP149" s="49"/>
      <c r="GTQ149" s="49"/>
      <c r="GTR149" s="49"/>
      <c r="GTS149" s="49"/>
      <c r="GTT149" s="49"/>
      <c r="GTU149" s="49"/>
      <c r="GTV149" s="49"/>
      <c r="GTW149" s="49"/>
      <c r="GTX149" s="49"/>
      <c r="GTY149" s="49"/>
      <c r="GTZ149" s="49"/>
      <c r="GUA149" s="49"/>
      <c r="GUB149" s="49"/>
      <c r="GUC149" s="49"/>
      <c r="GUD149" s="49"/>
      <c r="GUE149" s="49"/>
      <c r="GUF149" s="49"/>
      <c r="GUG149" s="49"/>
      <c r="GUH149" s="49"/>
      <c r="GUI149" s="49"/>
      <c r="GUJ149" s="49"/>
      <c r="GUK149" s="49"/>
      <c r="GUL149" s="49"/>
      <c r="GUM149" s="49"/>
      <c r="GUN149" s="49"/>
      <c r="GUO149" s="49"/>
      <c r="GUP149" s="49"/>
      <c r="GUQ149" s="49"/>
      <c r="GUR149" s="49"/>
      <c r="GUS149" s="49"/>
      <c r="GUT149" s="49"/>
      <c r="GUU149" s="49"/>
      <c r="GUV149" s="49"/>
      <c r="GUW149" s="49"/>
      <c r="GUX149" s="49"/>
      <c r="GUY149" s="49"/>
      <c r="GUZ149" s="49"/>
      <c r="GVA149" s="49"/>
      <c r="GVB149" s="49"/>
      <c r="GVC149" s="49"/>
      <c r="GVD149" s="49"/>
      <c r="GVE149" s="49"/>
      <c r="GVF149" s="49"/>
      <c r="GVG149" s="49"/>
      <c r="GVH149" s="49"/>
      <c r="GVI149" s="49"/>
      <c r="GVJ149" s="49"/>
      <c r="GVK149" s="49"/>
      <c r="GVL149" s="49"/>
      <c r="GVM149" s="49"/>
      <c r="GVN149" s="49"/>
      <c r="GVO149" s="49"/>
      <c r="GVP149" s="49"/>
      <c r="GVQ149" s="49"/>
      <c r="GVR149" s="49"/>
      <c r="GVS149" s="49"/>
      <c r="GVT149" s="49"/>
      <c r="GVU149" s="49"/>
      <c r="GVV149" s="49"/>
      <c r="GVW149" s="49"/>
      <c r="GVX149" s="49"/>
      <c r="GVY149" s="49"/>
      <c r="GVZ149" s="49"/>
      <c r="GWA149" s="49"/>
      <c r="GWB149" s="49"/>
      <c r="GWC149" s="49"/>
      <c r="GWD149" s="49"/>
      <c r="GWE149" s="49"/>
      <c r="GWF149" s="49"/>
      <c r="GWG149" s="49"/>
      <c r="GWH149" s="49"/>
      <c r="GWI149" s="49"/>
      <c r="GWJ149" s="49"/>
      <c r="GWK149" s="49"/>
      <c r="GWL149" s="49"/>
      <c r="GWM149" s="49"/>
      <c r="GWN149" s="49"/>
      <c r="GWO149" s="49"/>
      <c r="GWP149" s="49"/>
      <c r="GWQ149" s="49"/>
      <c r="GWR149" s="49"/>
      <c r="GWS149" s="49"/>
      <c r="GWT149" s="49"/>
      <c r="GWU149" s="49"/>
      <c r="GWV149" s="49"/>
      <c r="GWW149" s="49"/>
      <c r="GWX149" s="49"/>
      <c r="GWY149" s="49"/>
      <c r="GWZ149" s="49"/>
      <c r="GXA149" s="49"/>
      <c r="GXB149" s="49"/>
      <c r="GXC149" s="49"/>
      <c r="GXD149" s="49"/>
      <c r="GXE149" s="49"/>
      <c r="GXF149" s="49"/>
      <c r="GXG149" s="49"/>
      <c r="GXH149" s="49"/>
      <c r="GXI149" s="49"/>
      <c r="GXJ149" s="49"/>
      <c r="GXK149" s="49"/>
      <c r="GXL149" s="49"/>
      <c r="GXM149" s="49"/>
      <c r="GXN149" s="49"/>
      <c r="GXO149" s="49"/>
      <c r="GXP149" s="49"/>
      <c r="GXQ149" s="49"/>
      <c r="GXR149" s="49"/>
      <c r="GXS149" s="49"/>
      <c r="GXT149" s="49"/>
      <c r="GXU149" s="49"/>
      <c r="GXV149" s="49"/>
      <c r="GXW149" s="49"/>
      <c r="GXX149" s="49"/>
      <c r="GXY149" s="49"/>
      <c r="GXZ149" s="49"/>
      <c r="GYA149" s="49"/>
      <c r="GYB149" s="49"/>
      <c r="GYC149" s="49"/>
      <c r="GYD149" s="49"/>
      <c r="GYE149" s="49"/>
      <c r="GYF149" s="49"/>
      <c r="GYG149" s="49"/>
      <c r="GYH149" s="49"/>
      <c r="GYI149" s="49"/>
      <c r="GYJ149" s="49"/>
      <c r="GYK149" s="49"/>
      <c r="GYL149" s="49"/>
      <c r="GYM149" s="49"/>
      <c r="GYN149" s="49"/>
      <c r="GYO149" s="49"/>
      <c r="GYP149" s="49"/>
      <c r="GYQ149" s="49"/>
      <c r="GYR149" s="49"/>
      <c r="GYS149" s="49"/>
      <c r="GYT149" s="49"/>
      <c r="GYU149" s="49"/>
      <c r="GYV149" s="49"/>
      <c r="GYW149" s="49"/>
      <c r="GYX149" s="49"/>
      <c r="GYY149" s="49"/>
      <c r="GYZ149" s="49"/>
      <c r="GZA149" s="49"/>
      <c r="GZB149" s="49"/>
      <c r="GZC149" s="49"/>
      <c r="GZD149" s="49"/>
      <c r="GZE149" s="49"/>
      <c r="GZF149" s="49"/>
      <c r="GZG149" s="49"/>
      <c r="GZH149" s="49"/>
      <c r="GZI149" s="49"/>
      <c r="GZJ149" s="49"/>
      <c r="GZK149" s="49"/>
      <c r="GZL149" s="49"/>
      <c r="GZM149" s="49"/>
      <c r="GZN149" s="49"/>
      <c r="GZO149" s="49"/>
      <c r="GZP149" s="49"/>
      <c r="GZQ149" s="49"/>
      <c r="GZR149" s="49"/>
      <c r="GZS149" s="49"/>
      <c r="GZT149" s="49"/>
      <c r="GZU149" s="49"/>
      <c r="GZV149" s="49"/>
      <c r="GZW149" s="49"/>
      <c r="GZX149" s="49"/>
      <c r="GZY149" s="49"/>
      <c r="GZZ149" s="49"/>
      <c r="HAA149" s="49"/>
      <c r="HAB149" s="49"/>
      <c r="HAC149" s="49"/>
      <c r="HAD149" s="49"/>
      <c r="HAE149" s="49"/>
      <c r="HAF149" s="49"/>
      <c r="HAG149" s="49"/>
      <c r="HAH149" s="49"/>
      <c r="HAI149" s="49"/>
      <c r="HAJ149" s="49"/>
      <c r="HAK149" s="49"/>
      <c r="HAL149" s="49"/>
      <c r="HAM149" s="49"/>
      <c r="HAN149" s="49"/>
      <c r="HAO149" s="49"/>
      <c r="HAP149" s="49"/>
      <c r="HAQ149" s="49"/>
      <c r="HAR149" s="49"/>
      <c r="HAS149" s="49"/>
      <c r="HAT149" s="49"/>
      <c r="HAU149" s="49"/>
      <c r="HAV149" s="49"/>
      <c r="HAW149" s="49"/>
      <c r="HAX149" s="49"/>
      <c r="HAY149" s="49"/>
      <c r="HAZ149" s="49"/>
      <c r="HBA149" s="49"/>
      <c r="HBB149" s="49"/>
      <c r="HBC149" s="49"/>
      <c r="HBD149" s="49"/>
      <c r="HBE149" s="49"/>
      <c r="HBF149" s="49"/>
      <c r="HBG149" s="49"/>
      <c r="HBH149" s="49"/>
      <c r="HBI149" s="49"/>
      <c r="HBJ149" s="49"/>
      <c r="HBK149" s="49"/>
      <c r="HBL149" s="49"/>
      <c r="HBM149" s="49"/>
      <c r="HBN149" s="49"/>
      <c r="HBO149" s="49"/>
      <c r="HBP149" s="49"/>
      <c r="HBQ149" s="49"/>
      <c r="HBR149" s="49"/>
      <c r="HBS149" s="49"/>
      <c r="HBT149" s="49"/>
      <c r="HBU149" s="49"/>
      <c r="HBV149" s="49"/>
      <c r="HBW149" s="49"/>
      <c r="HBX149" s="49"/>
      <c r="HBY149" s="49"/>
      <c r="HBZ149" s="49"/>
      <c r="HCA149" s="49"/>
      <c r="HCB149" s="49"/>
      <c r="HCC149" s="49"/>
      <c r="HCD149" s="49"/>
      <c r="HCE149" s="49"/>
      <c r="HCF149" s="49"/>
      <c r="HCG149" s="49"/>
      <c r="HCH149" s="49"/>
      <c r="HCI149" s="49"/>
      <c r="HCJ149" s="49"/>
      <c r="HCK149" s="49"/>
      <c r="HCL149" s="49"/>
      <c r="HCM149" s="49"/>
      <c r="HCN149" s="49"/>
      <c r="HCO149" s="49"/>
      <c r="HCP149" s="49"/>
      <c r="HCQ149" s="49"/>
      <c r="HCR149" s="49"/>
      <c r="HCS149" s="49"/>
      <c r="HCT149" s="49"/>
      <c r="HCU149" s="49"/>
      <c r="HCV149" s="49"/>
      <c r="HCW149" s="49"/>
      <c r="HCX149" s="49"/>
      <c r="HCY149" s="49"/>
      <c r="HCZ149" s="49"/>
      <c r="HDA149" s="49"/>
      <c r="HDB149" s="49"/>
      <c r="HDC149" s="49"/>
      <c r="HDD149" s="49"/>
      <c r="HDE149" s="49"/>
      <c r="HDF149" s="49"/>
      <c r="HDG149" s="49"/>
      <c r="HDH149" s="49"/>
      <c r="HDI149" s="49"/>
      <c r="HDJ149" s="49"/>
      <c r="HDK149" s="49"/>
      <c r="HDL149" s="49"/>
      <c r="HDM149" s="49"/>
      <c r="HDN149" s="49"/>
      <c r="HDO149" s="49"/>
      <c r="HDP149" s="49"/>
      <c r="HDQ149" s="49"/>
      <c r="HDR149" s="49"/>
      <c r="HDS149" s="49"/>
      <c r="HDT149" s="49"/>
      <c r="HDU149" s="49"/>
      <c r="HDV149" s="49"/>
      <c r="HDW149" s="49"/>
      <c r="HDX149" s="49"/>
      <c r="HDY149" s="49"/>
      <c r="HDZ149" s="49"/>
      <c r="HEA149" s="49"/>
      <c r="HEB149" s="49"/>
      <c r="HEC149" s="49"/>
      <c r="HED149" s="49"/>
      <c r="HEE149" s="49"/>
      <c r="HEF149" s="49"/>
      <c r="HEG149" s="49"/>
      <c r="HEH149" s="49"/>
      <c r="HEI149" s="49"/>
      <c r="HEJ149" s="49"/>
      <c r="HEK149" s="49"/>
      <c r="HEL149" s="49"/>
      <c r="HEM149" s="49"/>
      <c r="HEN149" s="49"/>
      <c r="HEO149" s="49"/>
      <c r="HEP149" s="49"/>
      <c r="HEQ149" s="49"/>
      <c r="HER149" s="49"/>
      <c r="HES149" s="49"/>
      <c r="HET149" s="49"/>
      <c r="HEU149" s="49"/>
      <c r="HEV149" s="49"/>
      <c r="HEW149" s="49"/>
      <c r="HEX149" s="49"/>
      <c r="HEY149" s="49"/>
      <c r="HEZ149" s="49"/>
      <c r="HFA149" s="49"/>
      <c r="HFB149" s="49"/>
      <c r="HFC149" s="49"/>
      <c r="HFD149" s="49"/>
      <c r="HFE149" s="49"/>
      <c r="HFF149" s="49"/>
      <c r="HFG149" s="49"/>
      <c r="HFH149" s="49"/>
      <c r="HFI149" s="49"/>
      <c r="HFJ149" s="49"/>
      <c r="HFK149" s="49"/>
      <c r="HFL149" s="49"/>
      <c r="HFM149" s="49"/>
      <c r="HFN149" s="49"/>
      <c r="HFO149" s="49"/>
      <c r="HFP149" s="49"/>
      <c r="HFQ149" s="49"/>
      <c r="HFR149" s="49"/>
      <c r="HFS149" s="49"/>
      <c r="HFT149" s="49"/>
      <c r="HFU149" s="49"/>
      <c r="HFV149" s="49"/>
      <c r="HFW149" s="49"/>
      <c r="HFX149" s="49"/>
      <c r="HFY149" s="49"/>
      <c r="HFZ149" s="49"/>
      <c r="HGA149" s="49"/>
      <c r="HGB149" s="49"/>
      <c r="HGC149" s="49"/>
      <c r="HGD149" s="49"/>
      <c r="HGE149" s="49"/>
      <c r="HGF149" s="49"/>
      <c r="HGG149" s="49"/>
      <c r="HGH149" s="49"/>
      <c r="HGI149" s="49"/>
      <c r="HGJ149" s="49"/>
      <c r="HGK149" s="49"/>
      <c r="HGL149" s="49"/>
      <c r="HGM149" s="49"/>
      <c r="HGN149" s="49"/>
      <c r="HGO149" s="49"/>
      <c r="HGP149" s="49"/>
      <c r="HGQ149" s="49"/>
      <c r="HGR149" s="49"/>
      <c r="HGS149" s="49"/>
      <c r="HGT149" s="49"/>
      <c r="HGU149" s="49"/>
      <c r="HGV149" s="49"/>
      <c r="HGW149" s="49"/>
      <c r="HGX149" s="49"/>
      <c r="HGY149" s="49"/>
      <c r="HGZ149" s="49"/>
      <c r="HHA149" s="49"/>
      <c r="HHB149" s="49"/>
      <c r="HHC149" s="49"/>
      <c r="HHD149" s="49"/>
      <c r="HHE149" s="49"/>
      <c r="HHF149" s="49"/>
      <c r="HHG149" s="49"/>
      <c r="HHH149" s="49"/>
      <c r="HHI149" s="49"/>
      <c r="HHJ149" s="49"/>
      <c r="HHK149" s="49"/>
      <c r="HHL149" s="49"/>
      <c r="HHM149" s="49"/>
      <c r="HHN149" s="49"/>
      <c r="HHO149" s="49"/>
      <c r="HHP149" s="49"/>
      <c r="HHQ149" s="49"/>
      <c r="HHR149" s="49"/>
      <c r="HHS149" s="49"/>
      <c r="HHT149" s="49"/>
      <c r="HHU149" s="49"/>
      <c r="HHV149" s="49"/>
      <c r="HHW149" s="49"/>
      <c r="HHX149" s="49"/>
      <c r="HHY149" s="49"/>
      <c r="HHZ149" s="49"/>
      <c r="HIA149" s="49"/>
      <c r="HIB149" s="49"/>
      <c r="HIC149" s="49"/>
      <c r="HID149" s="49"/>
      <c r="HIE149" s="49"/>
      <c r="HIF149" s="49"/>
      <c r="HIG149" s="49"/>
      <c r="HIH149" s="49"/>
      <c r="HII149" s="49"/>
      <c r="HIJ149" s="49"/>
      <c r="HIK149" s="49"/>
      <c r="HIL149" s="49"/>
      <c r="HIM149" s="49"/>
      <c r="HIN149" s="49"/>
      <c r="HIO149" s="49"/>
      <c r="HIP149" s="49"/>
      <c r="HIQ149" s="49"/>
      <c r="HIR149" s="49"/>
      <c r="HIS149" s="49"/>
      <c r="HIT149" s="49"/>
      <c r="HIU149" s="49"/>
      <c r="HIV149" s="49"/>
      <c r="HIW149" s="49"/>
      <c r="HIX149" s="49"/>
      <c r="HIY149" s="49"/>
      <c r="HIZ149" s="49"/>
      <c r="HJA149" s="49"/>
      <c r="HJB149" s="49"/>
      <c r="HJC149" s="49"/>
      <c r="HJD149" s="49"/>
      <c r="HJE149" s="49"/>
      <c r="HJF149" s="49"/>
      <c r="HJG149" s="49"/>
      <c r="HJH149" s="49"/>
      <c r="HJI149" s="49"/>
      <c r="HJJ149" s="49"/>
      <c r="HJK149" s="49"/>
      <c r="HJL149" s="49"/>
      <c r="HJM149" s="49"/>
      <c r="HJN149" s="49"/>
      <c r="HJO149" s="49"/>
      <c r="HJP149" s="49"/>
      <c r="HJQ149" s="49"/>
      <c r="HJR149" s="49"/>
      <c r="HJS149" s="49"/>
      <c r="HJT149" s="49"/>
      <c r="HJU149" s="49"/>
      <c r="HJV149" s="49"/>
      <c r="HJW149" s="49"/>
      <c r="HJX149" s="49"/>
      <c r="HJY149" s="49"/>
      <c r="HJZ149" s="49"/>
      <c r="HKA149" s="49"/>
      <c r="HKB149" s="49"/>
      <c r="HKC149" s="49"/>
      <c r="HKD149" s="49"/>
      <c r="HKE149" s="49"/>
      <c r="HKF149" s="49"/>
      <c r="HKG149" s="49"/>
      <c r="HKH149" s="49"/>
      <c r="HKI149" s="49"/>
      <c r="HKJ149" s="49"/>
      <c r="HKK149" s="49"/>
      <c r="HKL149" s="49"/>
      <c r="HKM149" s="49"/>
      <c r="HKN149" s="49"/>
      <c r="HKO149" s="49"/>
      <c r="HKP149" s="49"/>
      <c r="HKQ149" s="49"/>
      <c r="HKR149" s="49"/>
      <c r="HKS149" s="49"/>
      <c r="HKT149" s="49"/>
      <c r="HKU149" s="49"/>
      <c r="HKV149" s="49"/>
      <c r="HKW149" s="49"/>
      <c r="HKX149" s="49"/>
      <c r="HKY149" s="49"/>
      <c r="HKZ149" s="49"/>
      <c r="HLA149" s="49"/>
      <c r="HLB149" s="49"/>
      <c r="HLC149" s="49"/>
      <c r="HLD149" s="49"/>
      <c r="HLE149" s="49"/>
      <c r="HLF149" s="49"/>
      <c r="HLG149" s="49"/>
      <c r="HLH149" s="49"/>
      <c r="HLI149" s="49"/>
      <c r="HLJ149" s="49"/>
      <c r="HLK149" s="49"/>
      <c r="HLL149" s="49"/>
      <c r="HLM149" s="49"/>
      <c r="HLN149" s="49"/>
      <c r="HLO149" s="49"/>
      <c r="HLP149" s="49"/>
      <c r="HLQ149" s="49"/>
      <c r="HLR149" s="49"/>
      <c r="HLS149" s="49"/>
      <c r="HLT149" s="49"/>
      <c r="HLU149" s="49"/>
      <c r="HLV149" s="49"/>
      <c r="HLW149" s="49"/>
      <c r="HLX149" s="49"/>
      <c r="HLY149" s="49"/>
      <c r="HLZ149" s="49"/>
      <c r="HMA149" s="49"/>
      <c r="HMB149" s="49"/>
      <c r="HMC149" s="49"/>
      <c r="HMD149" s="49"/>
      <c r="HME149" s="49"/>
      <c r="HMF149" s="49"/>
      <c r="HMG149" s="49"/>
      <c r="HMH149" s="49"/>
      <c r="HMI149" s="49"/>
      <c r="HMJ149" s="49"/>
      <c r="HMK149" s="49"/>
      <c r="HML149" s="49"/>
      <c r="HMM149" s="49"/>
      <c r="HMN149" s="49"/>
      <c r="HMO149" s="49"/>
      <c r="HMP149" s="49"/>
      <c r="HMQ149" s="49"/>
      <c r="HMR149" s="49"/>
      <c r="HMS149" s="49"/>
      <c r="HMT149" s="49"/>
      <c r="HMU149" s="49"/>
      <c r="HMV149" s="49"/>
      <c r="HMW149" s="49"/>
      <c r="HMX149" s="49"/>
      <c r="HMY149" s="49"/>
      <c r="HMZ149" s="49"/>
      <c r="HNA149" s="49"/>
      <c r="HNB149" s="49"/>
      <c r="HNC149" s="49"/>
      <c r="HND149" s="49"/>
      <c r="HNE149" s="49"/>
      <c r="HNF149" s="49"/>
      <c r="HNG149" s="49"/>
      <c r="HNH149" s="49"/>
      <c r="HNI149" s="49"/>
      <c r="HNJ149" s="49"/>
      <c r="HNK149" s="49"/>
      <c r="HNL149" s="49"/>
      <c r="HNM149" s="49"/>
      <c r="HNN149" s="49"/>
      <c r="HNO149" s="49"/>
      <c r="HNP149" s="49"/>
      <c r="HNQ149" s="49"/>
      <c r="HNR149" s="49"/>
      <c r="HNS149" s="49"/>
      <c r="HNT149" s="49"/>
      <c r="HNU149" s="49"/>
      <c r="HNV149" s="49"/>
      <c r="HNW149" s="49"/>
      <c r="HNX149" s="49"/>
      <c r="HNY149" s="49"/>
      <c r="HNZ149" s="49"/>
      <c r="HOA149" s="49"/>
      <c r="HOB149" s="49"/>
      <c r="HOC149" s="49"/>
      <c r="HOD149" s="49"/>
      <c r="HOE149" s="49"/>
      <c r="HOF149" s="49"/>
      <c r="HOG149" s="49"/>
      <c r="HOH149" s="49"/>
      <c r="HOI149" s="49"/>
      <c r="HOJ149" s="49"/>
      <c r="HOK149" s="49"/>
      <c r="HOL149" s="49"/>
      <c r="HOM149" s="49"/>
      <c r="HON149" s="49"/>
      <c r="HOO149" s="49"/>
      <c r="HOP149" s="49"/>
      <c r="HOQ149" s="49"/>
      <c r="HOR149" s="49"/>
      <c r="HOS149" s="49"/>
      <c r="HOT149" s="49"/>
      <c r="HOU149" s="49"/>
      <c r="HOV149" s="49"/>
      <c r="HOW149" s="49"/>
      <c r="HOX149" s="49"/>
      <c r="HOY149" s="49"/>
      <c r="HOZ149" s="49"/>
      <c r="HPA149" s="49"/>
      <c r="HPB149" s="49"/>
      <c r="HPC149" s="49"/>
      <c r="HPD149" s="49"/>
      <c r="HPE149" s="49"/>
      <c r="HPF149" s="49"/>
      <c r="HPG149" s="49"/>
      <c r="HPH149" s="49"/>
      <c r="HPI149" s="49"/>
      <c r="HPJ149" s="49"/>
      <c r="HPK149" s="49"/>
      <c r="HPL149" s="49"/>
      <c r="HPM149" s="49"/>
      <c r="HPN149" s="49"/>
      <c r="HPO149" s="49"/>
      <c r="HPP149" s="49"/>
      <c r="HPQ149" s="49"/>
      <c r="HPR149" s="49"/>
      <c r="HPS149" s="49"/>
      <c r="HPT149" s="49"/>
      <c r="HPU149" s="49"/>
      <c r="HPV149" s="49"/>
      <c r="HPW149" s="49"/>
      <c r="HPX149" s="49"/>
      <c r="HPY149" s="49"/>
      <c r="HPZ149" s="49"/>
      <c r="HQA149" s="49"/>
      <c r="HQB149" s="49"/>
      <c r="HQC149" s="49"/>
      <c r="HQD149" s="49"/>
      <c r="HQE149" s="49"/>
      <c r="HQF149" s="49"/>
      <c r="HQG149" s="49"/>
      <c r="HQH149" s="49"/>
      <c r="HQI149" s="49"/>
      <c r="HQJ149" s="49"/>
      <c r="HQK149" s="49"/>
      <c r="HQL149" s="49"/>
      <c r="HQM149" s="49"/>
      <c r="HQN149" s="49"/>
      <c r="HQO149" s="49"/>
      <c r="HQP149" s="49"/>
      <c r="HQQ149" s="49"/>
      <c r="HQR149" s="49"/>
      <c r="HQS149" s="49"/>
      <c r="HQT149" s="49"/>
      <c r="HQU149" s="49"/>
      <c r="HQV149" s="49"/>
      <c r="HQW149" s="49"/>
      <c r="HQX149" s="49"/>
      <c r="HQY149" s="49"/>
      <c r="HQZ149" s="49"/>
      <c r="HRA149" s="49"/>
      <c r="HRB149" s="49"/>
      <c r="HRC149" s="49"/>
      <c r="HRD149" s="49"/>
      <c r="HRE149" s="49"/>
      <c r="HRF149" s="49"/>
      <c r="HRG149" s="49"/>
      <c r="HRH149" s="49"/>
      <c r="HRI149" s="49"/>
      <c r="HRJ149" s="49"/>
      <c r="HRK149" s="49"/>
      <c r="HRL149" s="49"/>
      <c r="HRM149" s="49"/>
      <c r="HRN149" s="49"/>
      <c r="HRO149" s="49"/>
      <c r="HRP149" s="49"/>
      <c r="HRQ149" s="49"/>
      <c r="HRR149" s="49"/>
      <c r="HRS149" s="49"/>
      <c r="HRT149" s="49"/>
      <c r="HRU149" s="49"/>
      <c r="HRV149" s="49"/>
      <c r="HRW149" s="49"/>
      <c r="HRX149" s="49"/>
      <c r="HRY149" s="49"/>
      <c r="HRZ149" s="49"/>
      <c r="HSA149" s="49"/>
      <c r="HSB149" s="49"/>
      <c r="HSC149" s="49"/>
      <c r="HSD149" s="49"/>
      <c r="HSE149" s="49"/>
      <c r="HSF149" s="49"/>
      <c r="HSG149" s="49"/>
      <c r="HSH149" s="49"/>
      <c r="HSI149" s="49"/>
      <c r="HSJ149" s="49"/>
      <c r="HSK149" s="49"/>
      <c r="HSL149" s="49"/>
      <c r="HSM149" s="49"/>
      <c r="HSN149" s="49"/>
      <c r="HSO149" s="49"/>
      <c r="HSP149" s="49"/>
      <c r="HSQ149" s="49"/>
      <c r="HSR149" s="49"/>
      <c r="HSS149" s="49"/>
      <c r="HST149" s="49"/>
      <c r="HSU149" s="49"/>
      <c r="HSV149" s="49"/>
      <c r="HSW149" s="49"/>
      <c r="HSX149" s="49"/>
      <c r="HSY149" s="49"/>
      <c r="HSZ149" s="49"/>
      <c r="HTA149" s="49"/>
      <c r="HTB149" s="49"/>
      <c r="HTC149" s="49"/>
      <c r="HTD149" s="49"/>
      <c r="HTE149" s="49"/>
      <c r="HTF149" s="49"/>
      <c r="HTG149" s="49"/>
      <c r="HTH149" s="49"/>
      <c r="HTI149" s="49"/>
      <c r="HTJ149" s="49"/>
      <c r="HTK149" s="49"/>
      <c r="HTL149" s="49"/>
      <c r="HTM149" s="49"/>
      <c r="HTN149" s="49"/>
      <c r="HTO149" s="49"/>
      <c r="HTP149" s="49"/>
      <c r="HTQ149" s="49"/>
      <c r="HTR149" s="49"/>
      <c r="HTS149" s="49"/>
      <c r="HTT149" s="49"/>
      <c r="HTU149" s="49"/>
      <c r="HTV149" s="49"/>
      <c r="HTW149" s="49"/>
      <c r="HTX149" s="49"/>
      <c r="HTY149" s="49"/>
      <c r="HTZ149" s="49"/>
      <c r="HUA149" s="49"/>
      <c r="HUB149" s="49"/>
      <c r="HUC149" s="49"/>
      <c r="HUD149" s="49"/>
      <c r="HUE149" s="49"/>
      <c r="HUF149" s="49"/>
      <c r="HUG149" s="49"/>
      <c r="HUH149" s="49"/>
      <c r="HUI149" s="49"/>
      <c r="HUJ149" s="49"/>
      <c r="HUK149" s="49"/>
      <c r="HUL149" s="49"/>
      <c r="HUM149" s="49"/>
      <c r="HUN149" s="49"/>
      <c r="HUO149" s="49"/>
      <c r="HUP149" s="49"/>
      <c r="HUQ149" s="49"/>
      <c r="HUR149" s="49"/>
      <c r="HUS149" s="49"/>
      <c r="HUT149" s="49"/>
      <c r="HUU149" s="49"/>
      <c r="HUV149" s="49"/>
      <c r="HUW149" s="49"/>
      <c r="HUX149" s="49"/>
      <c r="HUY149" s="49"/>
      <c r="HUZ149" s="49"/>
      <c r="HVA149" s="49"/>
      <c r="HVB149" s="49"/>
      <c r="HVC149" s="49"/>
      <c r="HVD149" s="49"/>
      <c r="HVE149" s="49"/>
      <c r="HVF149" s="49"/>
      <c r="HVG149" s="49"/>
      <c r="HVH149" s="49"/>
      <c r="HVI149" s="49"/>
      <c r="HVJ149" s="49"/>
      <c r="HVK149" s="49"/>
      <c r="HVL149" s="49"/>
      <c r="HVM149" s="49"/>
      <c r="HVN149" s="49"/>
      <c r="HVO149" s="49"/>
      <c r="HVP149" s="49"/>
      <c r="HVQ149" s="49"/>
      <c r="HVR149" s="49"/>
      <c r="HVS149" s="49"/>
      <c r="HVT149" s="49"/>
      <c r="HVU149" s="49"/>
      <c r="HVV149" s="49"/>
      <c r="HVW149" s="49"/>
      <c r="HVX149" s="49"/>
      <c r="HVY149" s="49"/>
      <c r="HVZ149" s="49"/>
      <c r="HWA149" s="49"/>
      <c r="HWB149" s="49"/>
      <c r="HWC149" s="49"/>
      <c r="HWD149" s="49"/>
      <c r="HWE149" s="49"/>
      <c r="HWF149" s="49"/>
      <c r="HWG149" s="49"/>
      <c r="HWH149" s="49"/>
      <c r="HWI149" s="49"/>
      <c r="HWJ149" s="49"/>
      <c r="HWK149" s="49"/>
      <c r="HWL149" s="49"/>
      <c r="HWM149" s="49"/>
      <c r="HWN149" s="49"/>
      <c r="HWO149" s="49"/>
      <c r="HWP149" s="49"/>
      <c r="HWQ149" s="49"/>
      <c r="HWR149" s="49"/>
      <c r="HWS149" s="49"/>
      <c r="HWT149" s="49"/>
      <c r="HWU149" s="49"/>
      <c r="HWV149" s="49"/>
      <c r="HWW149" s="49"/>
      <c r="HWX149" s="49"/>
      <c r="HWY149" s="49"/>
      <c r="HWZ149" s="49"/>
      <c r="HXA149" s="49"/>
      <c r="HXB149" s="49"/>
      <c r="HXC149" s="49"/>
      <c r="HXD149" s="49"/>
      <c r="HXE149" s="49"/>
      <c r="HXF149" s="49"/>
      <c r="HXG149" s="49"/>
      <c r="HXH149" s="49"/>
      <c r="HXI149" s="49"/>
      <c r="HXJ149" s="49"/>
      <c r="HXK149" s="49"/>
      <c r="HXL149" s="49"/>
      <c r="HXM149" s="49"/>
      <c r="HXN149" s="49"/>
      <c r="HXO149" s="49"/>
      <c r="HXP149" s="49"/>
      <c r="HXQ149" s="49"/>
      <c r="HXR149" s="49"/>
      <c r="HXS149" s="49"/>
      <c r="HXT149" s="49"/>
      <c r="HXU149" s="49"/>
      <c r="HXV149" s="49"/>
      <c r="HXW149" s="49"/>
      <c r="HXX149" s="49"/>
      <c r="HXY149" s="49"/>
      <c r="HXZ149" s="49"/>
      <c r="HYA149" s="49"/>
      <c r="HYB149" s="49"/>
      <c r="HYC149" s="49"/>
      <c r="HYD149" s="49"/>
      <c r="HYE149" s="49"/>
      <c r="HYF149" s="49"/>
      <c r="HYG149" s="49"/>
      <c r="HYH149" s="49"/>
      <c r="HYI149" s="49"/>
      <c r="HYJ149" s="49"/>
      <c r="HYK149" s="49"/>
      <c r="HYL149" s="49"/>
      <c r="HYM149" s="49"/>
      <c r="HYN149" s="49"/>
      <c r="HYO149" s="49"/>
      <c r="HYP149" s="49"/>
      <c r="HYQ149" s="49"/>
      <c r="HYR149" s="49"/>
      <c r="HYS149" s="49"/>
      <c r="HYT149" s="49"/>
      <c r="HYU149" s="49"/>
      <c r="HYV149" s="49"/>
      <c r="HYW149" s="49"/>
      <c r="HYX149" s="49"/>
      <c r="HYY149" s="49"/>
      <c r="HYZ149" s="49"/>
      <c r="HZA149" s="49"/>
      <c r="HZB149" s="49"/>
      <c r="HZC149" s="49"/>
      <c r="HZD149" s="49"/>
      <c r="HZE149" s="49"/>
      <c r="HZF149" s="49"/>
      <c r="HZG149" s="49"/>
      <c r="HZH149" s="49"/>
      <c r="HZI149" s="49"/>
      <c r="HZJ149" s="49"/>
      <c r="HZK149" s="49"/>
      <c r="HZL149" s="49"/>
      <c r="HZM149" s="49"/>
      <c r="HZN149" s="49"/>
      <c r="HZO149" s="49"/>
      <c r="HZP149" s="49"/>
      <c r="HZQ149" s="49"/>
      <c r="HZR149" s="49"/>
      <c r="HZS149" s="49"/>
      <c r="HZT149" s="49"/>
      <c r="HZU149" s="49"/>
      <c r="HZV149" s="49"/>
      <c r="HZW149" s="49"/>
      <c r="HZX149" s="49"/>
      <c r="HZY149" s="49"/>
      <c r="HZZ149" s="49"/>
      <c r="IAA149" s="49"/>
      <c r="IAB149" s="49"/>
      <c r="IAC149" s="49"/>
      <c r="IAD149" s="49"/>
      <c r="IAE149" s="49"/>
      <c r="IAF149" s="49"/>
      <c r="IAG149" s="49"/>
      <c r="IAH149" s="49"/>
      <c r="IAI149" s="49"/>
      <c r="IAJ149" s="49"/>
      <c r="IAK149" s="49"/>
      <c r="IAL149" s="49"/>
      <c r="IAM149" s="49"/>
      <c r="IAN149" s="49"/>
      <c r="IAO149" s="49"/>
      <c r="IAP149" s="49"/>
      <c r="IAQ149" s="49"/>
      <c r="IAR149" s="49"/>
      <c r="IAS149" s="49"/>
      <c r="IAT149" s="49"/>
      <c r="IAU149" s="49"/>
      <c r="IAV149" s="49"/>
      <c r="IAW149" s="49"/>
      <c r="IAX149" s="49"/>
      <c r="IAY149" s="49"/>
      <c r="IAZ149" s="49"/>
      <c r="IBA149" s="49"/>
      <c r="IBB149" s="49"/>
      <c r="IBC149" s="49"/>
      <c r="IBD149" s="49"/>
      <c r="IBE149" s="49"/>
      <c r="IBF149" s="49"/>
      <c r="IBG149" s="49"/>
      <c r="IBH149" s="49"/>
      <c r="IBI149" s="49"/>
      <c r="IBJ149" s="49"/>
      <c r="IBK149" s="49"/>
      <c r="IBL149" s="49"/>
      <c r="IBM149" s="49"/>
      <c r="IBN149" s="49"/>
      <c r="IBO149" s="49"/>
      <c r="IBP149" s="49"/>
      <c r="IBQ149" s="49"/>
      <c r="IBR149" s="49"/>
      <c r="IBS149" s="49"/>
      <c r="IBT149" s="49"/>
      <c r="IBU149" s="49"/>
      <c r="IBV149" s="49"/>
      <c r="IBW149" s="49"/>
      <c r="IBX149" s="49"/>
      <c r="IBY149" s="49"/>
      <c r="IBZ149" s="49"/>
      <c r="ICA149" s="49"/>
      <c r="ICB149" s="49"/>
      <c r="ICC149" s="49"/>
      <c r="ICD149" s="49"/>
      <c r="ICE149" s="49"/>
      <c r="ICF149" s="49"/>
      <c r="ICG149" s="49"/>
      <c r="ICH149" s="49"/>
      <c r="ICI149" s="49"/>
      <c r="ICJ149" s="49"/>
      <c r="ICK149" s="49"/>
      <c r="ICL149" s="49"/>
      <c r="ICM149" s="49"/>
      <c r="ICN149" s="49"/>
      <c r="ICO149" s="49"/>
      <c r="ICP149" s="49"/>
      <c r="ICQ149" s="49"/>
      <c r="ICR149" s="49"/>
      <c r="ICS149" s="49"/>
      <c r="ICT149" s="49"/>
      <c r="ICU149" s="49"/>
      <c r="ICV149" s="49"/>
      <c r="ICW149" s="49"/>
      <c r="ICX149" s="49"/>
      <c r="ICY149" s="49"/>
      <c r="ICZ149" s="49"/>
      <c r="IDA149" s="49"/>
      <c r="IDB149" s="49"/>
      <c r="IDC149" s="49"/>
      <c r="IDD149" s="49"/>
      <c r="IDE149" s="49"/>
      <c r="IDF149" s="49"/>
      <c r="IDG149" s="49"/>
      <c r="IDH149" s="49"/>
      <c r="IDI149" s="49"/>
      <c r="IDJ149" s="49"/>
      <c r="IDK149" s="49"/>
      <c r="IDL149" s="49"/>
      <c r="IDM149" s="49"/>
      <c r="IDN149" s="49"/>
      <c r="IDO149" s="49"/>
      <c r="IDP149" s="49"/>
      <c r="IDQ149" s="49"/>
      <c r="IDR149" s="49"/>
      <c r="IDS149" s="49"/>
      <c r="IDT149" s="49"/>
      <c r="IDU149" s="49"/>
      <c r="IDV149" s="49"/>
      <c r="IDW149" s="49"/>
      <c r="IDX149" s="49"/>
      <c r="IDY149" s="49"/>
      <c r="IDZ149" s="49"/>
      <c r="IEA149" s="49"/>
      <c r="IEB149" s="49"/>
      <c r="IEC149" s="49"/>
      <c r="IED149" s="49"/>
      <c r="IEE149" s="49"/>
      <c r="IEF149" s="49"/>
      <c r="IEG149" s="49"/>
      <c r="IEH149" s="49"/>
      <c r="IEI149" s="49"/>
      <c r="IEJ149" s="49"/>
      <c r="IEK149" s="49"/>
      <c r="IEL149" s="49"/>
      <c r="IEM149" s="49"/>
      <c r="IEN149" s="49"/>
      <c r="IEO149" s="49"/>
      <c r="IEP149" s="49"/>
      <c r="IEQ149" s="49"/>
      <c r="IER149" s="49"/>
      <c r="IES149" s="49"/>
      <c r="IET149" s="49"/>
      <c r="IEU149" s="49"/>
      <c r="IEV149" s="49"/>
      <c r="IEW149" s="49"/>
      <c r="IEX149" s="49"/>
      <c r="IEY149" s="49"/>
      <c r="IEZ149" s="49"/>
      <c r="IFA149" s="49"/>
      <c r="IFB149" s="49"/>
      <c r="IFC149" s="49"/>
      <c r="IFD149" s="49"/>
      <c r="IFE149" s="49"/>
      <c r="IFF149" s="49"/>
      <c r="IFG149" s="49"/>
      <c r="IFH149" s="49"/>
      <c r="IFI149" s="49"/>
      <c r="IFJ149" s="49"/>
      <c r="IFK149" s="49"/>
      <c r="IFL149" s="49"/>
      <c r="IFM149" s="49"/>
      <c r="IFN149" s="49"/>
      <c r="IFO149" s="49"/>
      <c r="IFP149" s="49"/>
      <c r="IFQ149" s="49"/>
      <c r="IFR149" s="49"/>
      <c r="IFS149" s="49"/>
      <c r="IFT149" s="49"/>
      <c r="IFU149" s="49"/>
      <c r="IFV149" s="49"/>
      <c r="IFW149" s="49"/>
      <c r="IFX149" s="49"/>
      <c r="IFY149" s="49"/>
      <c r="IFZ149" s="49"/>
      <c r="IGA149" s="49"/>
      <c r="IGB149" s="49"/>
      <c r="IGC149" s="49"/>
      <c r="IGD149" s="49"/>
      <c r="IGE149" s="49"/>
      <c r="IGF149" s="49"/>
      <c r="IGG149" s="49"/>
      <c r="IGH149" s="49"/>
      <c r="IGI149" s="49"/>
      <c r="IGJ149" s="49"/>
      <c r="IGK149" s="49"/>
      <c r="IGL149" s="49"/>
      <c r="IGM149" s="49"/>
      <c r="IGN149" s="49"/>
      <c r="IGO149" s="49"/>
      <c r="IGP149" s="49"/>
      <c r="IGQ149" s="49"/>
      <c r="IGR149" s="49"/>
      <c r="IGS149" s="49"/>
      <c r="IGT149" s="49"/>
      <c r="IGU149" s="49"/>
      <c r="IGV149" s="49"/>
      <c r="IGW149" s="49"/>
      <c r="IGX149" s="49"/>
      <c r="IGY149" s="49"/>
      <c r="IGZ149" s="49"/>
      <c r="IHA149" s="49"/>
      <c r="IHB149" s="49"/>
      <c r="IHC149" s="49"/>
      <c r="IHD149" s="49"/>
      <c r="IHE149" s="49"/>
      <c r="IHF149" s="49"/>
      <c r="IHG149" s="49"/>
      <c r="IHH149" s="49"/>
      <c r="IHI149" s="49"/>
      <c r="IHJ149" s="49"/>
      <c r="IHK149" s="49"/>
      <c r="IHL149" s="49"/>
      <c r="IHM149" s="49"/>
      <c r="IHN149" s="49"/>
      <c r="IHO149" s="49"/>
      <c r="IHP149" s="49"/>
      <c r="IHQ149" s="49"/>
      <c r="IHR149" s="49"/>
      <c r="IHS149" s="49"/>
      <c r="IHT149" s="49"/>
      <c r="IHU149" s="49"/>
      <c r="IHV149" s="49"/>
      <c r="IHW149" s="49"/>
      <c r="IHX149" s="49"/>
      <c r="IHY149" s="49"/>
      <c r="IHZ149" s="49"/>
      <c r="IIA149" s="49"/>
      <c r="IIB149" s="49"/>
      <c r="IIC149" s="49"/>
      <c r="IID149" s="49"/>
      <c r="IIE149" s="49"/>
      <c r="IIF149" s="49"/>
      <c r="IIG149" s="49"/>
      <c r="IIH149" s="49"/>
      <c r="III149" s="49"/>
      <c r="IIJ149" s="49"/>
      <c r="IIK149" s="49"/>
      <c r="IIL149" s="49"/>
      <c r="IIM149" s="49"/>
      <c r="IIN149" s="49"/>
      <c r="IIO149" s="49"/>
      <c r="IIP149" s="49"/>
      <c r="IIQ149" s="49"/>
      <c r="IIR149" s="49"/>
      <c r="IIS149" s="49"/>
      <c r="IIT149" s="49"/>
      <c r="IIU149" s="49"/>
      <c r="IIV149" s="49"/>
      <c r="IIW149" s="49"/>
      <c r="IIX149" s="49"/>
      <c r="IIY149" s="49"/>
      <c r="IIZ149" s="49"/>
      <c r="IJA149" s="49"/>
      <c r="IJB149" s="49"/>
      <c r="IJC149" s="49"/>
      <c r="IJD149" s="49"/>
      <c r="IJE149" s="49"/>
      <c r="IJF149" s="49"/>
      <c r="IJG149" s="49"/>
      <c r="IJH149" s="49"/>
      <c r="IJI149" s="49"/>
      <c r="IJJ149" s="49"/>
      <c r="IJK149" s="49"/>
      <c r="IJL149" s="49"/>
      <c r="IJM149" s="49"/>
      <c r="IJN149" s="49"/>
      <c r="IJO149" s="49"/>
      <c r="IJP149" s="49"/>
      <c r="IJQ149" s="49"/>
      <c r="IJR149" s="49"/>
      <c r="IJS149" s="49"/>
      <c r="IJT149" s="49"/>
      <c r="IJU149" s="49"/>
      <c r="IJV149" s="49"/>
      <c r="IJW149" s="49"/>
      <c r="IJX149" s="49"/>
      <c r="IJY149" s="49"/>
      <c r="IJZ149" s="49"/>
      <c r="IKA149" s="49"/>
      <c r="IKB149" s="49"/>
      <c r="IKC149" s="49"/>
      <c r="IKD149" s="49"/>
      <c r="IKE149" s="49"/>
      <c r="IKF149" s="49"/>
      <c r="IKG149" s="49"/>
      <c r="IKH149" s="49"/>
      <c r="IKI149" s="49"/>
      <c r="IKJ149" s="49"/>
      <c r="IKK149" s="49"/>
      <c r="IKL149" s="49"/>
      <c r="IKM149" s="49"/>
      <c r="IKN149" s="49"/>
      <c r="IKO149" s="49"/>
      <c r="IKP149" s="49"/>
      <c r="IKQ149" s="49"/>
      <c r="IKR149" s="49"/>
      <c r="IKS149" s="49"/>
      <c r="IKT149" s="49"/>
      <c r="IKU149" s="49"/>
      <c r="IKV149" s="49"/>
      <c r="IKW149" s="49"/>
      <c r="IKX149" s="49"/>
      <c r="IKY149" s="49"/>
      <c r="IKZ149" s="49"/>
      <c r="ILA149" s="49"/>
      <c r="ILB149" s="49"/>
      <c r="ILC149" s="49"/>
      <c r="ILD149" s="49"/>
      <c r="ILE149" s="49"/>
      <c r="ILF149" s="49"/>
      <c r="ILG149" s="49"/>
      <c r="ILH149" s="49"/>
      <c r="ILI149" s="49"/>
      <c r="ILJ149" s="49"/>
      <c r="ILK149" s="49"/>
      <c r="ILL149" s="49"/>
      <c r="ILM149" s="49"/>
      <c r="ILN149" s="49"/>
      <c r="ILO149" s="49"/>
      <c r="ILP149" s="49"/>
      <c r="ILQ149" s="49"/>
      <c r="ILR149" s="49"/>
      <c r="ILS149" s="49"/>
      <c r="ILT149" s="49"/>
      <c r="ILU149" s="49"/>
      <c r="ILV149" s="49"/>
      <c r="ILW149" s="49"/>
      <c r="ILX149" s="49"/>
      <c r="ILY149" s="49"/>
      <c r="ILZ149" s="49"/>
      <c r="IMA149" s="49"/>
      <c r="IMB149" s="49"/>
      <c r="IMC149" s="49"/>
      <c r="IMD149" s="49"/>
      <c r="IME149" s="49"/>
      <c r="IMF149" s="49"/>
      <c r="IMG149" s="49"/>
      <c r="IMH149" s="49"/>
      <c r="IMI149" s="49"/>
      <c r="IMJ149" s="49"/>
      <c r="IMK149" s="49"/>
      <c r="IML149" s="49"/>
      <c r="IMM149" s="49"/>
      <c r="IMN149" s="49"/>
      <c r="IMO149" s="49"/>
      <c r="IMP149" s="49"/>
      <c r="IMQ149" s="49"/>
      <c r="IMR149" s="49"/>
      <c r="IMS149" s="49"/>
      <c r="IMT149" s="49"/>
      <c r="IMU149" s="49"/>
      <c r="IMV149" s="49"/>
      <c r="IMW149" s="49"/>
      <c r="IMX149" s="49"/>
      <c r="IMY149" s="49"/>
      <c r="IMZ149" s="49"/>
      <c r="INA149" s="49"/>
      <c r="INB149" s="49"/>
      <c r="INC149" s="49"/>
      <c r="IND149" s="49"/>
      <c r="INE149" s="49"/>
      <c r="INF149" s="49"/>
      <c r="ING149" s="49"/>
      <c r="INH149" s="49"/>
      <c r="INI149" s="49"/>
      <c r="INJ149" s="49"/>
      <c r="INK149" s="49"/>
      <c r="INL149" s="49"/>
      <c r="INM149" s="49"/>
      <c r="INN149" s="49"/>
      <c r="INO149" s="49"/>
      <c r="INP149" s="49"/>
      <c r="INQ149" s="49"/>
      <c r="INR149" s="49"/>
      <c r="INS149" s="49"/>
      <c r="INT149" s="49"/>
      <c r="INU149" s="49"/>
      <c r="INV149" s="49"/>
      <c r="INW149" s="49"/>
      <c r="INX149" s="49"/>
      <c r="INY149" s="49"/>
      <c r="INZ149" s="49"/>
      <c r="IOA149" s="49"/>
      <c r="IOB149" s="49"/>
      <c r="IOC149" s="49"/>
      <c r="IOD149" s="49"/>
      <c r="IOE149" s="49"/>
      <c r="IOF149" s="49"/>
      <c r="IOG149" s="49"/>
      <c r="IOH149" s="49"/>
      <c r="IOI149" s="49"/>
      <c r="IOJ149" s="49"/>
      <c r="IOK149" s="49"/>
      <c r="IOL149" s="49"/>
      <c r="IOM149" s="49"/>
      <c r="ION149" s="49"/>
      <c r="IOO149" s="49"/>
      <c r="IOP149" s="49"/>
      <c r="IOQ149" s="49"/>
      <c r="IOR149" s="49"/>
      <c r="IOS149" s="49"/>
      <c r="IOT149" s="49"/>
      <c r="IOU149" s="49"/>
      <c r="IOV149" s="49"/>
      <c r="IOW149" s="49"/>
      <c r="IOX149" s="49"/>
      <c r="IOY149" s="49"/>
      <c r="IOZ149" s="49"/>
      <c r="IPA149" s="49"/>
      <c r="IPB149" s="49"/>
      <c r="IPC149" s="49"/>
      <c r="IPD149" s="49"/>
      <c r="IPE149" s="49"/>
      <c r="IPF149" s="49"/>
      <c r="IPG149" s="49"/>
      <c r="IPH149" s="49"/>
      <c r="IPI149" s="49"/>
      <c r="IPJ149" s="49"/>
      <c r="IPK149" s="49"/>
      <c r="IPL149" s="49"/>
      <c r="IPM149" s="49"/>
      <c r="IPN149" s="49"/>
      <c r="IPO149" s="49"/>
      <c r="IPP149" s="49"/>
      <c r="IPQ149" s="49"/>
      <c r="IPR149" s="49"/>
      <c r="IPS149" s="49"/>
      <c r="IPT149" s="49"/>
      <c r="IPU149" s="49"/>
      <c r="IPV149" s="49"/>
      <c r="IPW149" s="49"/>
      <c r="IPX149" s="49"/>
      <c r="IPY149" s="49"/>
      <c r="IPZ149" s="49"/>
      <c r="IQA149" s="49"/>
      <c r="IQB149" s="49"/>
      <c r="IQC149" s="49"/>
      <c r="IQD149" s="49"/>
      <c r="IQE149" s="49"/>
      <c r="IQF149" s="49"/>
      <c r="IQG149" s="49"/>
      <c r="IQH149" s="49"/>
      <c r="IQI149" s="49"/>
      <c r="IQJ149" s="49"/>
      <c r="IQK149" s="49"/>
      <c r="IQL149" s="49"/>
      <c r="IQM149" s="49"/>
      <c r="IQN149" s="49"/>
      <c r="IQO149" s="49"/>
      <c r="IQP149" s="49"/>
      <c r="IQQ149" s="49"/>
      <c r="IQR149" s="49"/>
      <c r="IQS149" s="49"/>
      <c r="IQT149" s="49"/>
      <c r="IQU149" s="49"/>
      <c r="IQV149" s="49"/>
      <c r="IQW149" s="49"/>
      <c r="IQX149" s="49"/>
      <c r="IQY149" s="49"/>
      <c r="IQZ149" s="49"/>
      <c r="IRA149" s="49"/>
      <c r="IRB149" s="49"/>
      <c r="IRC149" s="49"/>
      <c r="IRD149" s="49"/>
      <c r="IRE149" s="49"/>
      <c r="IRF149" s="49"/>
      <c r="IRG149" s="49"/>
      <c r="IRH149" s="49"/>
      <c r="IRI149" s="49"/>
      <c r="IRJ149" s="49"/>
      <c r="IRK149" s="49"/>
      <c r="IRL149" s="49"/>
      <c r="IRM149" s="49"/>
      <c r="IRN149" s="49"/>
      <c r="IRO149" s="49"/>
      <c r="IRP149" s="49"/>
      <c r="IRQ149" s="49"/>
      <c r="IRR149" s="49"/>
      <c r="IRS149" s="49"/>
      <c r="IRT149" s="49"/>
      <c r="IRU149" s="49"/>
      <c r="IRV149" s="49"/>
      <c r="IRW149" s="49"/>
      <c r="IRX149" s="49"/>
      <c r="IRY149" s="49"/>
      <c r="IRZ149" s="49"/>
      <c r="ISA149" s="49"/>
      <c r="ISB149" s="49"/>
      <c r="ISC149" s="49"/>
      <c r="ISD149" s="49"/>
      <c r="ISE149" s="49"/>
      <c r="ISF149" s="49"/>
      <c r="ISG149" s="49"/>
      <c r="ISH149" s="49"/>
      <c r="ISI149" s="49"/>
      <c r="ISJ149" s="49"/>
      <c r="ISK149" s="49"/>
      <c r="ISL149" s="49"/>
      <c r="ISM149" s="49"/>
      <c r="ISN149" s="49"/>
      <c r="ISO149" s="49"/>
      <c r="ISP149" s="49"/>
      <c r="ISQ149" s="49"/>
      <c r="ISR149" s="49"/>
      <c r="ISS149" s="49"/>
      <c r="IST149" s="49"/>
      <c r="ISU149" s="49"/>
      <c r="ISV149" s="49"/>
      <c r="ISW149" s="49"/>
      <c r="ISX149" s="49"/>
      <c r="ISY149" s="49"/>
      <c r="ISZ149" s="49"/>
      <c r="ITA149" s="49"/>
      <c r="ITB149" s="49"/>
      <c r="ITC149" s="49"/>
      <c r="ITD149" s="49"/>
      <c r="ITE149" s="49"/>
      <c r="ITF149" s="49"/>
      <c r="ITG149" s="49"/>
      <c r="ITH149" s="49"/>
      <c r="ITI149" s="49"/>
      <c r="ITJ149" s="49"/>
      <c r="ITK149" s="49"/>
      <c r="ITL149" s="49"/>
      <c r="ITM149" s="49"/>
      <c r="ITN149" s="49"/>
      <c r="ITO149" s="49"/>
      <c r="ITP149" s="49"/>
      <c r="ITQ149" s="49"/>
      <c r="ITR149" s="49"/>
      <c r="ITS149" s="49"/>
      <c r="ITT149" s="49"/>
      <c r="ITU149" s="49"/>
      <c r="ITV149" s="49"/>
      <c r="ITW149" s="49"/>
      <c r="ITX149" s="49"/>
      <c r="ITY149" s="49"/>
      <c r="ITZ149" s="49"/>
      <c r="IUA149" s="49"/>
      <c r="IUB149" s="49"/>
      <c r="IUC149" s="49"/>
      <c r="IUD149" s="49"/>
      <c r="IUE149" s="49"/>
      <c r="IUF149" s="49"/>
      <c r="IUG149" s="49"/>
      <c r="IUH149" s="49"/>
      <c r="IUI149" s="49"/>
      <c r="IUJ149" s="49"/>
      <c r="IUK149" s="49"/>
      <c r="IUL149" s="49"/>
      <c r="IUM149" s="49"/>
      <c r="IUN149" s="49"/>
      <c r="IUO149" s="49"/>
      <c r="IUP149" s="49"/>
      <c r="IUQ149" s="49"/>
      <c r="IUR149" s="49"/>
      <c r="IUS149" s="49"/>
      <c r="IUT149" s="49"/>
      <c r="IUU149" s="49"/>
      <c r="IUV149" s="49"/>
      <c r="IUW149" s="49"/>
      <c r="IUX149" s="49"/>
      <c r="IUY149" s="49"/>
      <c r="IUZ149" s="49"/>
      <c r="IVA149" s="49"/>
      <c r="IVB149" s="49"/>
      <c r="IVC149" s="49"/>
      <c r="IVD149" s="49"/>
      <c r="IVE149" s="49"/>
      <c r="IVF149" s="49"/>
      <c r="IVG149" s="49"/>
      <c r="IVH149" s="49"/>
      <c r="IVI149" s="49"/>
      <c r="IVJ149" s="49"/>
      <c r="IVK149" s="49"/>
      <c r="IVL149" s="49"/>
      <c r="IVM149" s="49"/>
      <c r="IVN149" s="49"/>
      <c r="IVO149" s="49"/>
      <c r="IVP149" s="49"/>
      <c r="IVQ149" s="49"/>
      <c r="IVR149" s="49"/>
      <c r="IVS149" s="49"/>
      <c r="IVT149" s="49"/>
      <c r="IVU149" s="49"/>
      <c r="IVV149" s="49"/>
      <c r="IVW149" s="49"/>
      <c r="IVX149" s="49"/>
      <c r="IVY149" s="49"/>
      <c r="IVZ149" s="49"/>
      <c r="IWA149" s="49"/>
      <c r="IWB149" s="49"/>
      <c r="IWC149" s="49"/>
      <c r="IWD149" s="49"/>
      <c r="IWE149" s="49"/>
      <c r="IWF149" s="49"/>
      <c r="IWG149" s="49"/>
      <c r="IWH149" s="49"/>
      <c r="IWI149" s="49"/>
      <c r="IWJ149" s="49"/>
      <c r="IWK149" s="49"/>
      <c r="IWL149" s="49"/>
      <c r="IWM149" s="49"/>
      <c r="IWN149" s="49"/>
      <c r="IWO149" s="49"/>
      <c r="IWP149" s="49"/>
      <c r="IWQ149" s="49"/>
      <c r="IWR149" s="49"/>
      <c r="IWS149" s="49"/>
      <c r="IWT149" s="49"/>
      <c r="IWU149" s="49"/>
      <c r="IWV149" s="49"/>
      <c r="IWW149" s="49"/>
      <c r="IWX149" s="49"/>
      <c r="IWY149" s="49"/>
      <c r="IWZ149" s="49"/>
      <c r="IXA149" s="49"/>
      <c r="IXB149" s="49"/>
      <c r="IXC149" s="49"/>
      <c r="IXD149" s="49"/>
      <c r="IXE149" s="49"/>
      <c r="IXF149" s="49"/>
      <c r="IXG149" s="49"/>
      <c r="IXH149" s="49"/>
      <c r="IXI149" s="49"/>
      <c r="IXJ149" s="49"/>
      <c r="IXK149" s="49"/>
      <c r="IXL149" s="49"/>
      <c r="IXM149" s="49"/>
      <c r="IXN149" s="49"/>
      <c r="IXO149" s="49"/>
      <c r="IXP149" s="49"/>
      <c r="IXQ149" s="49"/>
      <c r="IXR149" s="49"/>
      <c r="IXS149" s="49"/>
      <c r="IXT149" s="49"/>
      <c r="IXU149" s="49"/>
      <c r="IXV149" s="49"/>
      <c r="IXW149" s="49"/>
      <c r="IXX149" s="49"/>
      <c r="IXY149" s="49"/>
      <c r="IXZ149" s="49"/>
      <c r="IYA149" s="49"/>
      <c r="IYB149" s="49"/>
      <c r="IYC149" s="49"/>
      <c r="IYD149" s="49"/>
      <c r="IYE149" s="49"/>
      <c r="IYF149" s="49"/>
      <c r="IYG149" s="49"/>
      <c r="IYH149" s="49"/>
      <c r="IYI149" s="49"/>
      <c r="IYJ149" s="49"/>
      <c r="IYK149" s="49"/>
      <c r="IYL149" s="49"/>
      <c r="IYM149" s="49"/>
      <c r="IYN149" s="49"/>
      <c r="IYO149" s="49"/>
      <c r="IYP149" s="49"/>
      <c r="IYQ149" s="49"/>
      <c r="IYR149" s="49"/>
      <c r="IYS149" s="49"/>
      <c r="IYT149" s="49"/>
      <c r="IYU149" s="49"/>
      <c r="IYV149" s="49"/>
      <c r="IYW149" s="49"/>
      <c r="IYX149" s="49"/>
      <c r="IYY149" s="49"/>
      <c r="IYZ149" s="49"/>
      <c r="IZA149" s="49"/>
      <c r="IZB149" s="49"/>
      <c r="IZC149" s="49"/>
      <c r="IZD149" s="49"/>
      <c r="IZE149" s="49"/>
      <c r="IZF149" s="49"/>
      <c r="IZG149" s="49"/>
      <c r="IZH149" s="49"/>
      <c r="IZI149" s="49"/>
      <c r="IZJ149" s="49"/>
      <c r="IZK149" s="49"/>
      <c r="IZL149" s="49"/>
      <c r="IZM149" s="49"/>
      <c r="IZN149" s="49"/>
      <c r="IZO149" s="49"/>
      <c r="IZP149" s="49"/>
      <c r="IZQ149" s="49"/>
      <c r="IZR149" s="49"/>
      <c r="IZS149" s="49"/>
      <c r="IZT149" s="49"/>
      <c r="IZU149" s="49"/>
      <c r="IZV149" s="49"/>
      <c r="IZW149" s="49"/>
      <c r="IZX149" s="49"/>
      <c r="IZY149" s="49"/>
      <c r="IZZ149" s="49"/>
      <c r="JAA149" s="49"/>
      <c r="JAB149" s="49"/>
      <c r="JAC149" s="49"/>
      <c r="JAD149" s="49"/>
      <c r="JAE149" s="49"/>
      <c r="JAF149" s="49"/>
      <c r="JAG149" s="49"/>
      <c r="JAH149" s="49"/>
      <c r="JAI149" s="49"/>
      <c r="JAJ149" s="49"/>
      <c r="JAK149" s="49"/>
      <c r="JAL149" s="49"/>
      <c r="JAM149" s="49"/>
      <c r="JAN149" s="49"/>
      <c r="JAO149" s="49"/>
      <c r="JAP149" s="49"/>
      <c r="JAQ149" s="49"/>
      <c r="JAR149" s="49"/>
      <c r="JAS149" s="49"/>
      <c r="JAT149" s="49"/>
      <c r="JAU149" s="49"/>
      <c r="JAV149" s="49"/>
      <c r="JAW149" s="49"/>
      <c r="JAX149" s="49"/>
      <c r="JAY149" s="49"/>
      <c r="JAZ149" s="49"/>
      <c r="JBA149" s="49"/>
      <c r="JBB149" s="49"/>
      <c r="JBC149" s="49"/>
      <c r="JBD149" s="49"/>
      <c r="JBE149" s="49"/>
      <c r="JBF149" s="49"/>
      <c r="JBG149" s="49"/>
      <c r="JBH149" s="49"/>
      <c r="JBI149" s="49"/>
      <c r="JBJ149" s="49"/>
      <c r="JBK149" s="49"/>
      <c r="JBL149" s="49"/>
      <c r="JBM149" s="49"/>
      <c r="JBN149" s="49"/>
      <c r="JBO149" s="49"/>
      <c r="JBP149" s="49"/>
      <c r="JBQ149" s="49"/>
      <c r="JBR149" s="49"/>
      <c r="JBS149" s="49"/>
      <c r="JBT149" s="49"/>
      <c r="JBU149" s="49"/>
      <c r="JBV149" s="49"/>
      <c r="JBW149" s="49"/>
      <c r="JBX149" s="49"/>
      <c r="JBY149" s="49"/>
      <c r="JBZ149" s="49"/>
      <c r="JCA149" s="49"/>
      <c r="JCB149" s="49"/>
      <c r="JCC149" s="49"/>
      <c r="JCD149" s="49"/>
      <c r="JCE149" s="49"/>
      <c r="JCF149" s="49"/>
      <c r="JCG149" s="49"/>
      <c r="JCH149" s="49"/>
      <c r="JCI149" s="49"/>
      <c r="JCJ149" s="49"/>
      <c r="JCK149" s="49"/>
      <c r="JCL149" s="49"/>
      <c r="JCM149" s="49"/>
      <c r="JCN149" s="49"/>
      <c r="JCO149" s="49"/>
      <c r="JCP149" s="49"/>
      <c r="JCQ149" s="49"/>
      <c r="JCR149" s="49"/>
      <c r="JCS149" s="49"/>
      <c r="JCT149" s="49"/>
      <c r="JCU149" s="49"/>
      <c r="JCV149" s="49"/>
      <c r="JCW149" s="49"/>
      <c r="JCX149" s="49"/>
      <c r="JCY149" s="49"/>
      <c r="JCZ149" s="49"/>
      <c r="JDA149" s="49"/>
      <c r="JDB149" s="49"/>
      <c r="JDC149" s="49"/>
      <c r="JDD149" s="49"/>
      <c r="JDE149" s="49"/>
      <c r="JDF149" s="49"/>
      <c r="JDG149" s="49"/>
      <c r="JDH149" s="49"/>
      <c r="JDI149" s="49"/>
      <c r="JDJ149" s="49"/>
      <c r="JDK149" s="49"/>
      <c r="JDL149" s="49"/>
      <c r="JDM149" s="49"/>
      <c r="JDN149" s="49"/>
      <c r="JDO149" s="49"/>
      <c r="JDP149" s="49"/>
      <c r="JDQ149" s="49"/>
      <c r="JDR149" s="49"/>
      <c r="JDS149" s="49"/>
      <c r="JDT149" s="49"/>
      <c r="JDU149" s="49"/>
      <c r="JDV149" s="49"/>
      <c r="JDW149" s="49"/>
      <c r="JDX149" s="49"/>
      <c r="JDY149" s="49"/>
      <c r="JDZ149" s="49"/>
      <c r="JEA149" s="49"/>
      <c r="JEB149" s="49"/>
      <c r="JEC149" s="49"/>
      <c r="JED149" s="49"/>
      <c r="JEE149" s="49"/>
      <c r="JEF149" s="49"/>
      <c r="JEG149" s="49"/>
      <c r="JEH149" s="49"/>
      <c r="JEI149" s="49"/>
      <c r="JEJ149" s="49"/>
      <c r="JEK149" s="49"/>
      <c r="JEL149" s="49"/>
      <c r="JEM149" s="49"/>
      <c r="JEN149" s="49"/>
      <c r="JEO149" s="49"/>
      <c r="JEP149" s="49"/>
      <c r="JEQ149" s="49"/>
      <c r="JER149" s="49"/>
      <c r="JES149" s="49"/>
      <c r="JET149" s="49"/>
      <c r="JEU149" s="49"/>
      <c r="JEV149" s="49"/>
      <c r="JEW149" s="49"/>
      <c r="JEX149" s="49"/>
      <c r="JEY149" s="49"/>
      <c r="JEZ149" s="49"/>
      <c r="JFA149" s="49"/>
      <c r="JFB149" s="49"/>
      <c r="JFC149" s="49"/>
      <c r="JFD149" s="49"/>
      <c r="JFE149" s="49"/>
      <c r="JFF149" s="49"/>
      <c r="JFG149" s="49"/>
      <c r="JFH149" s="49"/>
      <c r="JFI149" s="49"/>
      <c r="JFJ149" s="49"/>
      <c r="JFK149" s="49"/>
      <c r="JFL149" s="49"/>
      <c r="JFM149" s="49"/>
      <c r="JFN149" s="49"/>
      <c r="JFO149" s="49"/>
      <c r="JFP149" s="49"/>
      <c r="JFQ149" s="49"/>
      <c r="JFR149" s="49"/>
      <c r="JFS149" s="49"/>
      <c r="JFT149" s="49"/>
      <c r="JFU149" s="49"/>
      <c r="JFV149" s="49"/>
      <c r="JFW149" s="49"/>
      <c r="JFX149" s="49"/>
      <c r="JFY149" s="49"/>
      <c r="JFZ149" s="49"/>
      <c r="JGA149" s="49"/>
      <c r="JGB149" s="49"/>
      <c r="JGC149" s="49"/>
      <c r="JGD149" s="49"/>
      <c r="JGE149" s="49"/>
      <c r="JGF149" s="49"/>
      <c r="JGG149" s="49"/>
      <c r="JGH149" s="49"/>
      <c r="JGI149" s="49"/>
      <c r="JGJ149" s="49"/>
      <c r="JGK149" s="49"/>
      <c r="JGL149" s="49"/>
      <c r="JGM149" s="49"/>
      <c r="JGN149" s="49"/>
      <c r="JGO149" s="49"/>
      <c r="JGP149" s="49"/>
      <c r="JGQ149" s="49"/>
      <c r="JGR149" s="49"/>
      <c r="JGS149" s="49"/>
      <c r="JGT149" s="49"/>
      <c r="JGU149" s="49"/>
      <c r="JGV149" s="49"/>
      <c r="JGW149" s="49"/>
      <c r="JGX149" s="49"/>
      <c r="JGY149" s="49"/>
      <c r="JGZ149" s="49"/>
      <c r="JHA149" s="49"/>
      <c r="JHB149" s="49"/>
      <c r="JHC149" s="49"/>
      <c r="JHD149" s="49"/>
      <c r="JHE149" s="49"/>
      <c r="JHF149" s="49"/>
      <c r="JHG149" s="49"/>
      <c r="JHH149" s="49"/>
      <c r="JHI149" s="49"/>
      <c r="JHJ149" s="49"/>
      <c r="JHK149" s="49"/>
      <c r="JHL149" s="49"/>
      <c r="JHM149" s="49"/>
      <c r="JHN149" s="49"/>
      <c r="JHO149" s="49"/>
      <c r="JHP149" s="49"/>
      <c r="JHQ149" s="49"/>
      <c r="JHR149" s="49"/>
      <c r="JHS149" s="49"/>
      <c r="JHT149" s="49"/>
      <c r="JHU149" s="49"/>
      <c r="JHV149" s="49"/>
      <c r="JHW149" s="49"/>
      <c r="JHX149" s="49"/>
      <c r="JHY149" s="49"/>
      <c r="JHZ149" s="49"/>
      <c r="JIA149" s="49"/>
      <c r="JIB149" s="49"/>
      <c r="JIC149" s="49"/>
      <c r="JID149" s="49"/>
      <c r="JIE149" s="49"/>
      <c r="JIF149" s="49"/>
      <c r="JIG149" s="49"/>
      <c r="JIH149" s="49"/>
      <c r="JII149" s="49"/>
      <c r="JIJ149" s="49"/>
      <c r="JIK149" s="49"/>
      <c r="JIL149" s="49"/>
      <c r="JIM149" s="49"/>
      <c r="JIN149" s="49"/>
      <c r="JIO149" s="49"/>
      <c r="JIP149" s="49"/>
      <c r="JIQ149" s="49"/>
      <c r="JIR149" s="49"/>
      <c r="JIS149" s="49"/>
      <c r="JIT149" s="49"/>
      <c r="JIU149" s="49"/>
      <c r="JIV149" s="49"/>
      <c r="JIW149" s="49"/>
      <c r="JIX149" s="49"/>
      <c r="JIY149" s="49"/>
      <c r="JIZ149" s="49"/>
      <c r="JJA149" s="49"/>
      <c r="JJB149" s="49"/>
      <c r="JJC149" s="49"/>
      <c r="JJD149" s="49"/>
      <c r="JJE149" s="49"/>
      <c r="JJF149" s="49"/>
      <c r="JJG149" s="49"/>
      <c r="JJH149" s="49"/>
      <c r="JJI149" s="49"/>
      <c r="JJJ149" s="49"/>
      <c r="JJK149" s="49"/>
      <c r="JJL149" s="49"/>
      <c r="JJM149" s="49"/>
      <c r="JJN149" s="49"/>
      <c r="JJO149" s="49"/>
      <c r="JJP149" s="49"/>
      <c r="JJQ149" s="49"/>
      <c r="JJR149" s="49"/>
      <c r="JJS149" s="49"/>
      <c r="JJT149" s="49"/>
      <c r="JJU149" s="49"/>
      <c r="JJV149" s="49"/>
      <c r="JJW149" s="49"/>
      <c r="JJX149" s="49"/>
      <c r="JJY149" s="49"/>
      <c r="JJZ149" s="49"/>
      <c r="JKA149" s="49"/>
      <c r="JKB149" s="49"/>
      <c r="JKC149" s="49"/>
      <c r="JKD149" s="49"/>
      <c r="JKE149" s="49"/>
      <c r="JKF149" s="49"/>
      <c r="JKG149" s="49"/>
      <c r="JKH149" s="49"/>
      <c r="JKI149" s="49"/>
      <c r="JKJ149" s="49"/>
      <c r="JKK149" s="49"/>
      <c r="JKL149" s="49"/>
      <c r="JKM149" s="49"/>
      <c r="JKN149" s="49"/>
      <c r="JKO149" s="49"/>
      <c r="JKP149" s="49"/>
      <c r="JKQ149" s="49"/>
      <c r="JKR149" s="49"/>
      <c r="JKS149" s="49"/>
      <c r="JKT149" s="49"/>
      <c r="JKU149" s="49"/>
      <c r="JKV149" s="49"/>
      <c r="JKW149" s="49"/>
      <c r="JKX149" s="49"/>
      <c r="JKY149" s="49"/>
      <c r="JKZ149" s="49"/>
      <c r="JLA149" s="49"/>
      <c r="JLB149" s="49"/>
      <c r="JLC149" s="49"/>
      <c r="JLD149" s="49"/>
      <c r="JLE149" s="49"/>
      <c r="JLF149" s="49"/>
      <c r="JLG149" s="49"/>
      <c r="JLH149" s="49"/>
      <c r="JLI149" s="49"/>
      <c r="JLJ149" s="49"/>
      <c r="JLK149" s="49"/>
      <c r="JLL149" s="49"/>
      <c r="JLM149" s="49"/>
      <c r="JLN149" s="49"/>
      <c r="JLO149" s="49"/>
      <c r="JLP149" s="49"/>
      <c r="JLQ149" s="49"/>
      <c r="JLR149" s="49"/>
      <c r="JLS149" s="49"/>
      <c r="JLT149" s="49"/>
      <c r="JLU149" s="49"/>
      <c r="JLV149" s="49"/>
      <c r="JLW149" s="49"/>
      <c r="JLX149" s="49"/>
      <c r="JLY149" s="49"/>
      <c r="JLZ149" s="49"/>
      <c r="JMA149" s="49"/>
      <c r="JMB149" s="49"/>
      <c r="JMC149" s="49"/>
      <c r="JMD149" s="49"/>
      <c r="JME149" s="49"/>
      <c r="JMF149" s="49"/>
      <c r="JMG149" s="49"/>
      <c r="JMH149" s="49"/>
      <c r="JMI149" s="49"/>
      <c r="JMJ149" s="49"/>
      <c r="JMK149" s="49"/>
      <c r="JML149" s="49"/>
      <c r="JMM149" s="49"/>
      <c r="JMN149" s="49"/>
      <c r="JMO149" s="49"/>
      <c r="JMP149" s="49"/>
      <c r="JMQ149" s="49"/>
      <c r="JMR149" s="49"/>
      <c r="JMS149" s="49"/>
      <c r="JMT149" s="49"/>
      <c r="JMU149" s="49"/>
      <c r="JMV149" s="49"/>
      <c r="JMW149" s="49"/>
      <c r="JMX149" s="49"/>
      <c r="JMY149" s="49"/>
      <c r="JMZ149" s="49"/>
      <c r="JNA149" s="49"/>
      <c r="JNB149" s="49"/>
      <c r="JNC149" s="49"/>
      <c r="JND149" s="49"/>
      <c r="JNE149" s="49"/>
      <c r="JNF149" s="49"/>
      <c r="JNG149" s="49"/>
      <c r="JNH149" s="49"/>
      <c r="JNI149" s="49"/>
      <c r="JNJ149" s="49"/>
      <c r="JNK149" s="49"/>
      <c r="JNL149" s="49"/>
      <c r="JNM149" s="49"/>
      <c r="JNN149" s="49"/>
      <c r="JNO149" s="49"/>
      <c r="JNP149" s="49"/>
      <c r="JNQ149" s="49"/>
      <c r="JNR149" s="49"/>
      <c r="JNS149" s="49"/>
      <c r="JNT149" s="49"/>
      <c r="JNU149" s="49"/>
      <c r="JNV149" s="49"/>
      <c r="JNW149" s="49"/>
      <c r="JNX149" s="49"/>
      <c r="JNY149" s="49"/>
      <c r="JNZ149" s="49"/>
      <c r="JOA149" s="49"/>
      <c r="JOB149" s="49"/>
      <c r="JOC149" s="49"/>
      <c r="JOD149" s="49"/>
      <c r="JOE149" s="49"/>
      <c r="JOF149" s="49"/>
      <c r="JOG149" s="49"/>
      <c r="JOH149" s="49"/>
      <c r="JOI149" s="49"/>
      <c r="JOJ149" s="49"/>
      <c r="JOK149" s="49"/>
      <c r="JOL149" s="49"/>
      <c r="JOM149" s="49"/>
      <c r="JON149" s="49"/>
      <c r="JOO149" s="49"/>
      <c r="JOP149" s="49"/>
      <c r="JOQ149" s="49"/>
      <c r="JOR149" s="49"/>
      <c r="JOS149" s="49"/>
      <c r="JOT149" s="49"/>
      <c r="JOU149" s="49"/>
      <c r="JOV149" s="49"/>
      <c r="JOW149" s="49"/>
      <c r="JOX149" s="49"/>
      <c r="JOY149" s="49"/>
      <c r="JOZ149" s="49"/>
      <c r="JPA149" s="49"/>
      <c r="JPB149" s="49"/>
      <c r="JPC149" s="49"/>
      <c r="JPD149" s="49"/>
      <c r="JPE149" s="49"/>
      <c r="JPF149" s="49"/>
      <c r="JPG149" s="49"/>
      <c r="JPH149" s="49"/>
      <c r="JPI149" s="49"/>
      <c r="JPJ149" s="49"/>
      <c r="JPK149" s="49"/>
      <c r="JPL149" s="49"/>
      <c r="JPM149" s="49"/>
      <c r="JPN149" s="49"/>
      <c r="JPO149" s="49"/>
      <c r="JPP149" s="49"/>
      <c r="JPQ149" s="49"/>
      <c r="JPR149" s="49"/>
      <c r="JPS149" s="49"/>
      <c r="JPT149" s="49"/>
      <c r="JPU149" s="49"/>
      <c r="JPV149" s="49"/>
      <c r="JPW149" s="49"/>
      <c r="JPX149" s="49"/>
      <c r="JPY149" s="49"/>
      <c r="JPZ149" s="49"/>
      <c r="JQA149" s="49"/>
      <c r="JQB149" s="49"/>
      <c r="JQC149" s="49"/>
      <c r="JQD149" s="49"/>
      <c r="JQE149" s="49"/>
      <c r="JQF149" s="49"/>
      <c r="JQG149" s="49"/>
      <c r="JQH149" s="49"/>
      <c r="JQI149" s="49"/>
      <c r="JQJ149" s="49"/>
      <c r="JQK149" s="49"/>
      <c r="JQL149" s="49"/>
      <c r="JQM149" s="49"/>
      <c r="JQN149" s="49"/>
      <c r="JQO149" s="49"/>
      <c r="JQP149" s="49"/>
      <c r="JQQ149" s="49"/>
      <c r="JQR149" s="49"/>
      <c r="JQS149" s="49"/>
      <c r="JQT149" s="49"/>
      <c r="JQU149" s="49"/>
      <c r="JQV149" s="49"/>
      <c r="JQW149" s="49"/>
      <c r="JQX149" s="49"/>
      <c r="JQY149" s="49"/>
      <c r="JQZ149" s="49"/>
      <c r="JRA149" s="49"/>
      <c r="JRB149" s="49"/>
      <c r="JRC149" s="49"/>
      <c r="JRD149" s="49"/>
      <c r="JRE149" s="49"/>
      <c r="JRF149" s="49"/>
      <c r="JRG149" s="49"/>
      <c r="JRH149" s="49"/>
      <c r="JRI149" s="49"/>
      <c r="JRJ149" s="49"/>
      <c r="JRK149" s="49"/>
      <c r="JRL149" s="49"/>
      <c r="JRM149" s="49"/>
      <c r="JRN149" s="49"/>
      <c r="JRO149" s="49"/>
      <c r="JRP149" s="49"/>
      <c r="JRQ149" s="49"/>
      <c r="JRR149" s="49"/>
      <c r="JRS149" s="49"/>
      <c r="JRT149" s="49"/>
      <c r="JRU149" s="49"/>
      <c r="JRV149" s="49"/>
      <c r="JRW149" s="49"/>
      <c r="JRX149" s="49"/>
      <c r="JRY149" s="49"/>
      <c r="JRZ149" s="49"/>
      <c r="JSA149" s="49"/>
      <c r="JSB149" s="49"/>
      <c r="JSC149" s="49"/>
      <c r="JSD149" s="49"/>
      <c r="JSE149" s="49"/>
      <c r="JSF149" s="49"/>
      <c r="JSG149" s="49"/>
      <c r="JSH149" s="49"/>
      <c r="JSI149" s="49"/>
      <c r="JSJ149" s="49"/>
      <c r="JSK149" s="49"/>
      <c r="JSL149" s="49"/>
      <c r="JSM149" s="49"/>
      <c r="JSN149" s="49"/>
      <c r="JSO149" s="49"/>
      <c r="JSP149" s="49"/>
      <c r="JSQ149" s="49"/>
      <c r="JSR149" s="49"/>
      <c r="JSS149" s="49"/>
      <c r="JST149" s="49"/>
      <c r="JSU149" s="49"/>
      <c r="JSV149" s="49"/>
      <c r="JSW149" s="49"/>
      <c r="JSX149" s="49"/>
      <c r="JSY149" s="49"/>
      <c r="JSZ149" s="49"/>
      <c r="JTA149" s="49"/>
      <c r="JTB149" s="49"/>
      <c r="JTC149" s="49"/>
      <c r="JTD149" s="49"/>
      <c r="JTE149" s="49"/>
      <c r="JTF149" s="49"/>
      <c r="JTG149" s="49"/>
      <c r="JTH149" s="49"/>
      <c r="JTI149" s="49"/>
      <c r="JTJ149" s="49"/>
      <c r="JTK149" s="49"/>
      <c r="JTL149" s="49"/>
      <c r="JTM149" s="49"/>
      <c r="JTN149" s="49"/>
      <c r="JTO149" s="49"/>
      <c r="JTP149" s="49"/>
      <c r="JTQ149" s="49"/>
      <c r="JTR149" s="49"/>
      <c r="JTS149" s="49"/>
      <c r="JTT149" s="49"/>
      <c r="JTU149" s="49"/>
      <c r="JTV149" s="49"/>
      <c r="JTW149" s="49"/>
      <c r="JTX149" s="49"/>
      <c r="JTY149" s="49"/>
      <c r="JTZ149" s="49"/>
      <c r="JUA149" s="49"/>
      <c r="JUB149" s="49"/>
      <c r="JUC149" s="49"/>
      <c r="JUD149" s="49"/>
      <c r="JUE149" s="49"/>
      <c r="JUF149" s="49"/>
      <c r="JUG149" s="49"/>
      <c r="JUH149" s="49"/>
      <c r="JUI149" s="49"/>
      <c r="JUJ149" s="49"/>
      <c r="JUK149" s="49"/>
      <c r="JUL149" s="49"/>
      <c r="JUM149" s="49"/>
      <c r="JUN149" s="49"/>
      <c r="JUO149" s="49"/>
      <c r="JUP149" s="49"/>
      <c r="JUQ149" s="49"/>
      <c r="JUR149" s="49"/>
      <c r="JUS149" s="49"/>
      <c r="JUT149" s="49"/>
      <c r="JUU149" s="49"/>
      <c r="JUV149" s="49"/>
      <c r="JUW149" s="49"/>
      <c r="JUX149" s="49"/>
      <c r="JUY149" s="49"/>
      <c r="JUZ149" s="49"/>
      <c r="JVA149" s="49"/>
      <c r="JVB149" s="49"/>
      <c r="JVC149" s="49"/>
      <c r="JVD149" s="49"/>
      <c r="JVE149" s="49"/>
      <c r="JVF149" s="49"/>
      <c r="JVG149" s="49"/>
      <c r="JVH149" s="49"/>
      <c r="JVI149" s="49"/>
      <c r="JVJ149" s="49"/>
      <c r="JVK149" s="49"/>
      <c r="JVL149" s="49"/>
      <c r="JVM149" s="49"/>
      <c r="JVN149" s="49"/>
      <c r="JVO149" s="49"/>
      <c r="JVP149" s="49"/>
      <c r="JVQ149" s="49"/>
      <c r="JVR149" s="49"/>
      <c r="JVS149" s="49"/>
      <c r="JVT149" s="49"/>
      <c r="JVU149" s="49"/>
      <c r="JVV149" s="49"/>
      <c r="JVW149" s="49"/>
      <c r="JVX149" s="49"/>
      <c r="JVY149" s="49"/>
      <c r="JVZ149" s="49"/>
      <c r="JWA149" s="49"/>
      <c r="JWB149" s="49"/>
      <c r="JWC149" s="49"/>
      <c r="JWD149" s="49"/>
      <c r="JWE149" s="49"/>
      <c r="JWF149" s="49"/>
      <c r="JWG149" s="49"/>
      <c r="JWH149" s="49"/>
      <c r="JWI149" s="49"/>
      <c r="JWJ149" s="49"/>
      <c r="JWK149" s="49"/>
      <c r="JWL149" s="49"/>
      <c r="JWM149" s="49"/>
      <c r="JWN149" s="49"/>
      <c r="JWO149" s="49"/>
      <c r="JWP149" s="49"/>
      <c r="JWQ149" s="49"/>
      <c r="JWR149" s="49"/>
      <c r="JWS149" s="49"/>
      <c r="JWT149" s="49"/>
      <c r="JWU149" s="49"/>
      <c r="JWV149" s="49"/>
      <c r="JWW149" s="49"/>
      <c r="JWX149" s="49"/>
      <c r="JWY149" s="49"/>
      <c r="JWZ149" s="49"/>
      <c r="JXA149" s="49"/>
      <c r="JXB149" s="49"/>
      <c r="JXC149" s="49"/>
      <c r="JXD149" s="49"/>
      <c r="JXE149" s="49"/>
      <c r="JXF149" s="49"/>
      <c r="JXG149" s="49"/>
      <c r="JXH149" s="49"/>
      <c r="JXI149" s="49"/>
      <c r="JXJ149" s="49"/>
      <c r="JXK149" s="49"/>
      <c r="JXL149" s="49"/>
      <c r="JXM149" s="49"/>
      <c r="JXN149" s="49"/>
      <c r="JXO149" s="49"/>
      <c r="JXP149" s="49"/>
      <c r="JXQ149" s="49"/>
      <c r="JXR149" s="49"/>
      <c r="JXS149" s="49"/>
      <c r="JXT149" s="49"/>
      <c r="JXU149" s="49"/>
      <c r="JXV149" s="49"/>
      <c r="JXW149" s="49"/>
      <c r="JXX149" s="49"/>
      <c r="JXY149" s="49"/>
      <c r="JXZ149" s="49"/>
      <c r="JYA149" s="49"/>
      <c r="JYB149" s="49"/>
      <c r="JYC149" s="49"/>
      <c r="JYD149" s="49"/>
      <c r="JYE149" s="49"/>
      <c r="JYF149" s="49"/>
      <c r="JYG149" s="49"/>
      <c r="JYH149" s="49"/>
      <c r="JYI149" s="49"/>
      <c r="JYJ149" s="49"/>
      <c r="JYK149" s="49"/>
      <c r="JYL149" s="49"/>
      <c r="JYM149" s="49"/>
      <c r="JYN149" s="49"/>
      <c r="JYO149" s="49"/>
      <c r="JYP149" s="49"/>
      <c r="JYQ149" s="49"/>
      <c r="JYR149" s="49"/>
      <c r="JYS149" s="49"/>
      <c r="JYT149" s="49"/>
      <c r="JYU149" s="49"/>
      <c r="JYV149" s="49"/>
      <c r="JYW149" s="49"/>
      <c r="JYX149" s="49"/>
      <c r="JYY149" s="49"/>
      <c r="JYZ149" s="49"/>
      <c r="JZA149" s="49"/>
      <c r="JZB149" s="49"/>
      <c r="JZC149" s="49"/>
      <c r="JZD149" s="49"/>
      <c r="JZE149" s="49"/>
      <c r="JZF149" s="49"/>
      <c r="JZG149" s="49"/>
      <c r="JZH149" s="49"/>
      <c r="JZI149" s="49"/>
      <c r="JZJ149" s="49"/>
      <c r="JZK149" s="49"/>
      <c r="JZL149" s="49"/>
      <c r="JZM149" s="49"/>
      <c r="JZN149" s="49"/>
      <c r="JZO149" s="49"/>
      <c r="JZP149" s="49"/>
      <c r="JZQ149" s="49"/>
      <c r="JZR149" s="49"/>
      <c r="JZS149" s="49"/>
      <c r="JZT149" s="49"/>
      <c r="JZU149" s="49"/>
      <c r="JZV149" s="49"/>
      <c r="JZW149" s="49"/>
      <c r="JZX149" s="49"/>
      <c r="JZY149" s="49"/>
      <c r="JZZ149" s="49"/>
      <c r="KAA149" s="49"/>
      <c r="KAB149" s="49"/>
      <c r="KAC149" s="49"/>
      <c r="KAD149" s="49"/>
      <c r="KAE149" s="49"/>
      <c r="KAF149" s="49"/>
      <c r="KAG149" s="49"/>
      <c r="KAH149" s="49"/>
      <c r="KAI149" s="49"/>
      <c r="KAJ149" s="49"/>
      <c r="KAK149" s="49"/>
      <c r="KAL149" s="49"/>
      <c r="KAM149" s="49"/>
      <c r="KAN149" s="49"/>
      <c r="KAO149" s="49"/>
      <c r="KAP149" s="49"/>
      <c r="KAQ149" s="49"/>
      <c r="KAR149" s="49"/>
      <c r="KAS149" s="49"/>
      <c r="KAT149" s="49"/>
      <c r="KAU149" s="49"/>
      <c r="KAV149" s="49"/>
      <c r="KAW149" s="49"/>
      <c r="KAX149" s="49"/>
      <c r="KAY149" s="49"/>
      <c r="KAZ149" s="49"/>
      <c r="KBA149" s="49"/>
      <c r="KBB149" s="49"/>
      <c r="KBC149" s="49"/>
      <c r="KBD149" s="49"/>
      <c r="KBE149" s="49"/>
      <c r="KBF149" s="49"/>
      <c r="KBG149" s="49"/>
      <c r="KBH149" s="49"/>
      <c r="KBI149" s="49"/>
      <c r="KBJ149" s="49"/>
      <c r="KBK149" s="49"/>
      <c r="KBL149" s="49"/>
      <c r="KBM149" s="49"/>
      <c r="KBN149" s="49"/>
      <c r="KBO149" s="49"/>
      <c r="KBP149" s="49"/>
      <c r="KBQ149" s="49"/>
      <c r="KBR149" s="49"/>
      <c r="KBS149" s="49"/>
      <c r="KBT149" s="49"/>
      <c r="KBU149" s="49"/>
      <c r="KBV149" s="49"/>
      <c r="KBW149" s="49"/>
      <c r="KBX149" s="49"/>
      <c r="KBY149" s="49"/>
      <c r="KBZ149" s="49"/>
      <c r="KCA149" s="49"/>
      <c r="KCB149" s="49"/>
      <c r="KCC149" s="49"/>
      <c r="KCD149" s="49"/>
      <c r="KCE149" s="49"/>
      <c r="KCF149" s="49"/>
      <c r="KCG149" s="49"/>
      <c r="KCH149" s="49"/>
      <c r="KCI149" s="49"/>
      <c r="KCJ149" s="49"/>
      <c r="KCK149" s="49"/>
      <c r="KCL149" s="49"/>
      <c r="KCM149" s="49"/>
      <c r="KCN149" s="49"/>
      <c r="KCO149" s="49"/>
      <c r="KCP149" s="49"/>
      <c r="KCQ149" s="49"/>
      <c r="KCR149" s="49"/>
      <c r="KCS149" s="49"/>
      <c r="KCT149" s="49"/>
      <c r="KCU149" s="49"/>
      <c r="KCV149" s="49"/>
      <c r="KCW149" s="49"/>
      <c r="KCX149" s="49"/>
      <c r="KCY149" s="49"/>
      <c r="KCZ149" s="49"/>
      <c r="KDA149" s="49"/>
      <c r="KDB149" s="49"/>
      <c r="KDC149" s="49"/>
      <c r="KDD149" s="49"/>
      <c r="KDE149" s="49"/>
      <c r="KDF149" s="49"/>
      <c r="KDG149" s="49"/>
      <c r="KDH149" s="49"/>
      <c r="KDI149" s="49"/>
      <c r="KDJ149" s="49"/>
      <c r="KDK149" s="49"/>
      <c r="KDL149" s="49"/>
      <c r="KDM149" s="49"/>
      <c r="KDN149" s="49"/>
      <c r="KDO149" s="49"/>
      <c r="KDP149" s="49"/>
      <c r="KDQ149" s="49"/>
      <c r="KDR149" s="49"/>
      <c r="KDS149" s="49"/>
      <c r="KDT149" s="49"/>
      <c r="KDU149" s="49"/>
      <c r="KDV149" s="49"/>
      <c r="KDW149" s="49"/>
      <c r="KDX149" s="49"/>
      <c r="KDY149" s="49"/>
      <c r="KDZ149" s="49"/>
      <c r="KEA149" s="49"/>
      <c r="KEB149" s="49"/>
      <c r="KEC149" s="49"/>
      <c r="KED149" s="49"/>
      <c r="KEE149" s="49"/>
      <c r="KEF149" s="49"/>
      <c r="KEG149" s="49"/>
      <c r="KEH149" s="49"/>
      <c r="KEI149" s="49"/>
      <c r="KEJ149" s="49"/>
      <c r="KEK149" s="49"/>
      <c r="KEL149" s="49"/>
      <c r="KEM149" s="49"/>
      <c r="KEN149" s="49"/>
      <c r="KEO149" s="49"/>
      <c r="KEP149" s="49"/>
      <c r="KEQ149" s="49"/>
      <c r="KER149" s="49"/>
      <c r="KES149" s="49"/>
      <c r="KET149" s="49"/>
      <c r="KEU149" s="49"/>
      <c r="KEV149" s="49"/>
      <c r="KEW149" s="49"/>
      <c r="KEX149" s="49"/>
      <c r="KEY149" s="49"/>
      <c r="KEZ149" s="49"/>
      <c r="KFA149" s="49"/>
      <c r="KFB149" s="49"/>
      <c r="KFC149" s="49"/>
      <c r="KFD149" s="49"/>
      <c r="KFE149" s="49"/>
      <c r="KFF149" s="49"/>
      <c r="KFG149" s="49"/>
      <c r="KFH149" s="49"/>
      <c r="KFI149" s="49"/>
      <c r="KFJ149" s="49"/>
      <c r="KFK149" s="49"/>
      <c r="KFL149" s="49"/>
      <c r="KFM149" s="49"/>
      <c r="KFN149" s="49"/>
      <c r="KFO149" s="49"/>
      <c r="KFP149" s="49"/>
      <c r="KFQ149" s="49"/>
      <c r="KFR149" s="49"/>
      <c r="KFS149" s="49"/>
      <c r="KFT149" s="49"/>
      <c r="KFU149" s="49"/>
      <c r="KFV149" s="49"/>
      <c r="KFW149" s="49"/>
      <c r="KFX149" s="49"/>
      <c r="KFY149" s="49"/>
      <c r="KFZ149" s="49"/>
      <c r="KGA149" s="49"/>
      <c r="KGB149" s="49"/>
      <c r="KGC149" s="49"/>
      <c r="KGD149" s="49"/>
      <c r="KGE149" s="49"/>
      <c r="KGF149" s="49"/>
      <c r="KGG149" s="49"/>
      <c r="KGH149" s="49"/>
      <c r="KGI149" s="49"/>
      <c r="KGJ149" s="49"/>
      <c r="KGK149" s="49"/>
      <c r="KGL149" s="49"/>
      <c r="KGM149" s="49"/>
      <c r="KGN149" s="49"/>
      <c r="KGO149" s="49"/>
      <c r="KGP149" s="49"/>
      <c r="KGQ149" s="49"/>
      <c r="KGR149" s="49"/>
      <c r="KGS149" s="49"/>
      <c r="KGT149" s="49"/>
      <c r="KGU149" s="49"/>
      <c r="KGV149" s="49"/>
      <c r="KGW149" s="49"/>
      <c r="KGX149" s="49"/>
      <c r="KGY149" s="49"/>
      <c r="KGZ149" s="49"/>
      <c r="KHA149" s="49"/>
      <c r="KHB149" s="49"/>
      <c r="KHC149" s="49"/>
      <c r="KHD149" s="49"/>
      <c r="KHE149" s="49"/>
      <c r="KHF149" s="49"/>
      <c r="KHG149" s="49"/>
      <c r="KHH149" s="49"/>
      <c r="KHI149" s="49"/>
      <c r="KHJ149" s="49"/>
      <c r="KHK149" s="49"/>
      <c r="KHL149" s="49"/>
      <c r="KHM149" s="49"/>
      <c r="KHN149" s="49"/>
      <c r="KHO149" s="49"/>
      <c r="KHP149" s="49"/>
      <c r="KHQ149" s="49"/>
      <c r="KHR149" s="49"/>
      <c r="KHS149" s="49"/>
      <c r="KHT149" s="49"/>
      <c r="KHU149" s="49"/>
      <c r="KHV149" s="49"/>
      <c r="KHW149" s="49"/>
      <c r="KHX149" s="49"/>
      <c r="KHY149" s="49"/>
      <c r="KHZ149" s="49"/>
      <c r="KIA149" s="49"/>
      <c r="KIB149" s="49"/>
      <c r="KIC149" s="49"/>
      <c r="KID149" s="49"/>
      <c r="KIE149" s="49"/>
      <c r="KIF149" s="49"/>
      <c r="KIG149" s="49"/>
      <c r="KIH149" s="49"/>
      <c r="KII149" s="49"/>
      <c r="KIJ149" s="49"/>
      <c r="KIK149" s="49"/>
      <c r="KIL149" s="49"/>
      <c r="KIM149" s="49"/>
      <c r="KIN149" s="49"/>
      <c r="KIO149" s="49"/>
      <c r="KIP149" s="49"/>
      <c r="KIQ149" s="49"/>
      <c r="KIR149" s="49"/>
      <c r="KIS149" s="49"/>
      <c r="KIT149" s="49"/>
      <c r="KIU149" s="49"/>
      <c r="KIV149" s="49"/>
      <c r="KIW149" s="49"/>
      <c r="KIX149" s="49"/>
      <c r="KIY149" s="49"/>
      <c r="KIZ149" s="49"/>
      <c r="KJA149" s="49"/>
      <c r="KJB149" s="49"/>
      <c r="KJC149" s="49"/>
      <c r="KJD149" s="49"/>
      <c r="KJE149" s="49"/>
      <c r="KJF149" s="49"/>
      <c r="KJG149" s="49"/>
      <c r="KJH149" s="49"/>
      <c r="KJI149" s="49"/>
      <c r="KJJ149" s="49"/>
      <c r="KJK149" s="49"/>
      <c r="KJL149" s="49"/>
      <c r="KJM149" s="49"/>
      <c r="KJN149" s="49"/>
      <c r="KJO149" s="49"/>
      <c r="KJP149" s="49"/>
      <c r="KJQ149" s="49"/>
      <c r="KJR149" s="49"/>
      <c r="KJS149" s="49"/>
      <c r="KJT149" s="49"/>
      <c r="KJU149" s="49"/>
      <c r="KJV149" s="49"/>
      <c r="KJW149" s="49"/>
      <c r="KJX149" s="49"/>
      <c r="KJY149" s="49"/>
      <c r="KJZ149" s="49"/>
      <c r="KKA149" s="49"/>
      <c r="KKB149" s="49"/>
      <c r="KKC149" s="49"/>
      <c r="KKD149" s="49"/>
      <c r="KKE149" s="49"/>
      <c r="KKF149" s="49"/>
      <c r="KKG149" s="49"/>
      <c r="KKH149" s="49"/>
      <c r="KKI149" s="49"/>
      <c r="KKJ149" s="49"/>
      <c r="KKK149" s="49"/>
      <c r="KKL149" s="49"/>
      <c r="KKM149" s="49"/>
      <c r="KKN149" s="49"/>
      <c r="KKO149" s="49"/>
      <c r="KKP149" s="49"/>
      <c r="KKQ149" s="49"/>
      <c r="KKR149" s="49"/>
      <c r="KKS149" s="49"/>
      <c r="KKT149" s="49"/>
      <c r="KKU149" s="49"/>
      <c r="KKV149" s="49"/>
      <c r="KKW149" s="49"/>
      <c r="KKX149" s="49"/>
      <c r="KKY149" s="49"/>
      <c r="KKZ149" s="49"/>
      <c r="KLA149" s="49"/>
      <c r="KLB149" s="49"/>
      <c r="KLC149" s="49"/>
      <c r="KLD149" s="49"/>
      <c r="KLE149" s="49"/>
      <c r="KLF149" s="49"/>
      <c r="KLG149" s="49"/>
      <c r="KLH149" s="49"/>
      <c r="KLI149" s="49"/>
      <c r="KLJ149" s="49"/>
      <c r="KLK149" s="49"/>
      <c r="KLL149" s="49"/>
      <c r="KLM149" s="49"/>
      <c r="KLN149" s="49"/>
      <c r="KLO149" s="49"/>
      <c r="KLP149" s="49"/>
      <c r="KLQ149" s="49"/>
      <c r="KLR149" s="49"/>
      <c r="KLS149" s="49"/>
      <c r="KLT149" s="49"/>
      <c r="KLU149" s="49"/>
      <c r="KLV149" s="49"/>
      <c r="KLW149" s="49"/>
      <c r="KLX149" s="49"/>
      <c r="KLY149" s="49"/>
      <c r="KLZ149" s="49"/>
      <c r="KMA149" s="49"/>
      <c r="KMB149" s="49"/>
      <c r="KMC149" s="49"/>
      <c r="KMD149" s="49"/>
      <c r="KME149" s="49"/>
      <c r="KMF149" s="49"/>
      <c r="KMG149" s="49"/>
      <c r="KMH149" s="49"/>
      <c r="KMI149" s="49"/>
      <c r="KMJ149" s="49"/>
      <c r="KMK149" s="49"/>
      <c r="KML149" s="49"/>
      <c r="KMM149" s="49"/>
      <c r="KMN149" s="49"/>
      <c r="KMO149" s="49"/>
      <c r="KMP149" s="49"/>
      <c r="KMQ149" s="49"/>
      <c r="KMR149" s="49"/>
      <c r="KMS149" s="49"/>
      <c r="KMT149" s="49"/>
      <c r="KMU149" s="49"/>
      <c r="KMV149" s="49"/>
      <c r="KMW149" s="49"/>
      <c r="KMX149" s="49"/>
      <c r="KMY149" s="49"/>
      <c r="KMZ149" s="49"/>
      <c r="KNA149" s="49"/>
      <c r="KNB149" s="49"/>
      <c r="KNC149" s="49"/>
      <c r="KND149" s="49"/>
      <c r="KNE149" s="49"/>
      <c r="KNF149" s="49"/>
      <c r="KNG149" s="49"/>
      <c r="KNH149" s="49"/>
      <c r="KNI149" s="49"/>
      <c r="KNJ149" s="49"/>
      <c r="KNK149" s="49"/>
      <c r="KNL149" s="49"/>
      <c r="KNM149" s="49"/>
      <c r="KNN149" s="49"/>
      <c r="KNO149" s="49"/>
      <c r="KNP149" s="49"/>
      <c r="KNQ149" s="49"/>
      <c r="KNR149" s="49"/>
      <c r="KNS149" s="49"/>
      <c r="KNT149" s="49"/>
      <c r="KNU149" s="49"/>
      <c r="KNV149" s="49"/>
      <c r="KNW149" s="49"/>
      <c r="KNX149" s="49"/>
      <c r="KNY149" s="49"/>
      <c r="KNZ149" s="49"/>
      <c r="KOA149" s="49"/>
      <c r="KOB149" s="49"/>
      <c r="KOC149" s="49"/>
      <c r="KOD149" s="49"/>
      <c r="KOE149" s="49"/>
      <c r="KOF149" s="49"/>
      <c r="KOG149" s="49"/>
      <c r="KOH149" s="49"/>
      <c r="KOI149" s="49"/>
      <c r="KOJ149" s="49"/>
      <c r="KOK149" s="49"/>
      <c r="KOL149" s="49"/>
      <c r="KOM149" s="49"/>
      <c r="KON149" s="49"/>
      <c r="KOO149" s="49"/>
      <c r="KOP149" s="49"/>
      <c r="KOQ149" s="49"/>
      <c r="KOR149" s="49"/>
      <c r="KOS149" s="49"/>
      <c r="KOT149" s="49"/>
      <c r="KOU149" s="49"/>
      <c r="KOV149" s="49"/>
      <c r="KOW149" s="49"/>
      <c r="KOX149" s="49"/>
      <c r="KOY149" s="49"/>
      <c r="KOZ149" s="49"/>
      <c r="KPA149" s="49"/>
      <c r="KPB149" s="49"/>
      <c r="KPC149" s="49"/>
      <c r="KPD149" s="49"/>
      <c r="KPE149" s="49"/>
      <c r="KPF149" s="49"/>
      <c r="KPG149" s="49"/>
      <c r="KPH149" s="49"/>
      <c r="KPI149" s="49"/>
      <c r="KPJ149" s="49"/>
      <c r="KPK149" s="49"/>
      <c r="KPL149" s="49"/>
      <c r="KPM149" s="49"/>
      <c r="KPN149" s="49"/>
      <c r="KPO149" s="49"/>
      <c r="KPP149" s="49"/>
      <c r="KPQ149" s="49"/>
      <c r="KPR149" s="49"/>
      <c r="KPS149" s="49"/>
      <c r="KPT149" s="49"/>
      <c r="KPU149" s="49"/>
      <c r="KPV149" s="49"/>
      <c r="KPW149" s="49"/>
      <c r="KPX149" s="49"/>
      <c r="KPY149" s="49"/>
      <c r="KPZ149" s="49"/>
      <c r="KQA149" s="49"/>
      <c r="KQB149" s="49"/>
      <c r="KQC149" s="49"/>
      <c r="KQD149" s="49"/>
      <c r="KQE149" s="49"/>
      <c r="KQF149" s="49"/>
      <c r="KQG149" s="49"/>
      <c r="KQH149" s="49"/>
      <c r="KQI149" s="49"/>
      <c r="KQJ149" s="49"/>
      <c r="KQK149" s="49"/>
      <c r="KQL149" s="49"/>
      <c r="KQM149" s="49"/>
      <c r="KQN149" s="49"/>
      <c r="KQO149" s="49"/>
      <c r="KQP149" s="49"/>
      <c r="KQQ149" s="49"/>
      <c r="KQR149" s="49"/>
      <c r="KQS149" s="49"/>
      <c r="KQT149" s="49"/>
      <c r="KQU149" s="49"/>
      <c r="KQV149" s="49"/>
      <c r="KQW149" s="49"/>
      <c r="KQX149" s="49"/>
      <c r="KQY149" s="49"/>
      <c r="KQZ149" s="49"/>
      <c r="KRA149" s="49"/>
      <c r="KRB149" s="49"/>
      <c r="KRC149" s="49"/>
      <c r="KRD149" s="49"/>
      <c r="KRE149" s="49"/>
      <c r="KRF149" s="49"/>
      <c r="KRG149" s="49"/>
      <c r="KRH149" s="49"/>
      <c r="KRI149" s="49"/>
      <c r="KRJ149" s="49"/>
      <c r="KRK149" s="49"/>
      <c r="KRL149" s="49"/>
      <c r="KRM149" s="49"/>
      <c r="KRN149" s="49"/>
      <c r="KRO149" s="49"/>
      <c r="KRP149" s="49"/>
      <c r="KRQ149" s="49"/>
      <c r="KRR149" s="49"/>
      <c r="KRS149" s="49"/>
      <c r="KRT149" s="49"/>
      <c r="KRU149" s="49"/>
      <c r="KRV149" s="49"/>
      <c r="KRW149" s="49"/>
      <c r="KRX149" s="49"/>
      <c r="KRY149" s="49"/>
      <c r="KRZ149" s="49"/>
      <c r="KSA149" s="49"/>
      <c r="KSB149" s="49"/>
      <c r="KSC149" s="49"/>
      <c r="KSD149" s="49"/>
      <c r="KSE149" s="49"/>
      <c r="KSF149" s="49"/>
      <c r="KSG149" s="49"/>
      <c r="KSH149" s="49"/>
      <c r="KSI149" s="49"/>
      <c r="KSJ149" s="49"/>
      <c r="KSK149" s="49"/>
      <c r="KSL149" s="49"/>
      <c r="KSM149" s="49"/>
      <c r="KSN149" s="49"/>
      <c r="KSO149" s="49"/>
      <c r="KSP149" s="49"/>
      <c r="KSQ149" s="49"/>
      <c r="KSR149" s="49"/>
      <c r="KSS149" s="49"/>
      <c r="KST149" s="49"/>
      <c r="KSU149" s="49"/>
      <c r="KSV149" s="49"/>
      <c r="KSW149" s="49"/>
      <c r="KSX149" s="49"/>
      <c r="KSY149" s="49"/>
      <c r="KSZ149" s="49"/>
      <c r="KTA149" s="49"/>
      <c r="KTB149" s="49"/>
      <c r="KTC149" s="49"/>
      <c r="KTD149" s="49"/>
      <c r="KTE149" s="49"/>
      <c r="KTF149" s="49"/>
      <c r="KTG149" s="49"/>
      <c r="KTH149" s="49"/>
      <c r="KTI149" s="49"/>
      <c r="KTJ149" s="49"/>
      <c r="KTK149" s="49"/>
      <c r="KTL149" s="49"/>
      <c r="KTM149" s="49"/>
      <c r="KTN149" s="49"/>
      <c r="KTO149" s="49"/>
      <c r="KTP149" s="49"/>
      <c r="KTQ149" s="49"/>
      <c r="KTR149" s="49"/>
      <c r="KTS149" s="49"/>
      <c r="KTT149" s="49"/>
      <c r="KTU149" s="49"/>
      <c r="KTV149" s="49"/>
      <c r="KTW149" s="49"/>
      <c r="KTX149" s="49"/>
      <c r="KTY149" s="49"/>
      <c r="KTZ149" s="49"/>
      <c r="KUA149" s="49"/>
      <c r="KUB149" s="49"/>
      <c r="KUC149" s="49"/>
      <c r="KUD149" s="49"/>
      <c r="KUE149" s="49"/>
      <c r="KUF149" s="49"/>
      <c r="KUG149" s="49"/>
      <c r="KUH149" s="49"/>
      <c r="KUI149" s="49"/>
      <c r="KUJ149" s="49"/>
      <c r="KUK149" s="49"/>
      <c r="KUL149" s="49"/>
      <c r="KUM149" s="49"/>
      <c r="KUN149" s="49"/>
      <c r="KUO149" s="49"/>
      <c r="KUP149" s="49"/>
      <c r="KUQ149" s="49"/>
      <c r="KUR149" s="49"/>
      <c r="KUS149" s="49"/>
      <c r="KUT149" s="49"/>
      <c r="KUU149" s="49"/>
      <c r="KUV149" s="49"/>
      <c r="KUW149" s="49"/>
      <c r="KUX149" s="49"/>
      <c r="KUY149" s="49"/>
      <c r="KUZ149" s="49"/>
      <c r="KVA149" s="49"/>
      <c r="KVB149" s="49"/>
      <c r="KVC149" s="49"/>
      <c r="KVD149" s="49"/>
      <c r="KVE149" s="49"/>
      <c r="KVF149" s="49"/>
      <c r="KVG149" s="49"/>
      <c r="KVH149" s="49"/>
      <c r="KVI149" s="49"/>
      <c r="KVJ149" s="49"/>
      <c r="KVK149" s="49"/>
      <c r="KVL149" s="49"/>
      <c r="KVM149" s="49"/>
      <c r="KVN149" s="49"/>
      <c r="KVO149" s="49"/>
      <c r="KVP149" s="49"/>
      <c r="KVQ149" s="49"/>
      <c r="KVR149" s="49"/>
      <c r="KVS149" s="49"/>
      <c r="KVT149" s="49"/>
      <c r="KVU149" s="49"/>
      <c r="KVV149" s="49"/>
      <c r="KVW149" s="49"/>
      <c r="KVX149" s="49"/>
      <c r="KVY149" s="49"/>
      <c r="KVZ149" s="49"/>
      <c r="KWA149" s="49"/>
      <c r="KWB149" s="49"/>
      <c r="KWC149" s="49"/>
      <c r="KWD149" s="49"/>
      <c r="KWE149" s="49"/>
      <c r="KWF149" s="49"/>
      <c r="KWG149" s="49"/>
      <c r="KWH149" s="49"/>
      <c r="KWI149" s="49"/>
      <c r="KWJ149" s="49"/>
      <c r="KWK149" s="49"/>
      <c r="KWL149" s="49"/>
      <c r="KWM149" s="49"/>
      <c r="KWN149" s="49"/>
      <c r="KWO149" s="49"/>
      <c r="KWP149" s="49"/>
      <c r="KWQ149" s="49"/>
      <c r="KWR149" s="49"/>
      <c r="KWS149" s="49"/>
      <c r="KWT149" s="49"/>
      <c r="KWU149" s="49"/>
      <c r="KWV149" s="49"/>
      <c r="KWW149" s="49"/>
      <c r="KWX149" s="49"/>
      <c r="KWY149" s="49"/>
      <c r="KWZ149" s="49"/>
      <c r="KXA149" s="49"/>
      <c r="KXB149" s="49"/>
      <c r="KXC149" s="49"/>
      <c r="KXD149" s="49"/>
      <c r="KXE149" s="49"/>
      <c r="KXF149" s="49"/>
      <c r="KXG149" s="49"/>
      <c r="KXH149" s="49"/>
      <c r="KXI149" s="49"/>
      <c r="KXJ149" s="49"/>
      <c r="KXK149" s="49"/>
      <c r="KXL149" s="49"/>
      <c r="KXM149" s="49"/>
      <c r="KXN149" s="49"/>
      <c r="KXO149" s="49"/>
      <c r="KXP149" s="49"/>
      <c r="KXQ149" s="49"/>
      <c r="KXR149" s="49"/>
      <c r="KXS149" s="49"/>
      <c r="KXT149" s="49"/>
      <c r="KXU149" s="49"/>
      <c r="KXV149" s="49"/>
      <c r="KXW149" s="49"/>
      <c r="KXX149" s="49"/>
      <c r="KXY149" s="49"/>
      <c r="KXZ149" s="49"/>
      <c r="KYA149" s="49"/>
      <c r="KYB149" s="49"/>
      <c r="KYC149" s="49"/>
      <c r="KYD149" s="49"/>
      <c r="KYE149" s="49"/>
      <c r="KYF149" s="49"/>
      <c r="KYG149" s="49"/>
      <c r="KYH149" s="49"/>
      <c r="KYI149" s="49"/>
      <c r="KYJ149" s="49"/>
      <c r="KYK149" s="49"/>
      <c r="KYL149" s="49"/>
      <c r="KYM149" s="49"/>
      <c r="KYN149" s="49"/>
      <c r="KYO149" s="49"/>
      <c r="KYP149" s="49"/>
      <c r="KYQ149" s="49"/>
      <c r="KYR149" s="49"/>
      <c r="KYS149" s="49"/>
      <c r="KYT149" s="49"/>
      <c r="KYU149" s="49"/>
      <c r="KYV149" s="49"/>
      <c r="KYW149" s="49"/>
      <c r="KYX149" s="49"/>
      <c r="KYY149" s="49"/>
      <c r="KYZ149" s="49"/>
      <c r="KZA149" s="49"/>
      <c r="KZB149" s="49"/>
      <c r="KZC149" s="49"/>
      <c r="KZD149" s="49"/>
      <c r="KZE149" s="49"/>
      <c r="KZF149" s="49"/>
      <c r="KZG149" s="49"/>
      <c r="KZH149" s="49"/>
      <c r="KZI149" s="49"/>
      <c r="KZJ149" s="49"/>
      <c r="KZK149" s="49"/>
      <c r="KZL149" s="49"/>
      <c r="KZM149" s="49"/>
      <c r="KZN149" s="49"/>
      <c r="KZO149" s="49"/>
      <c r="KZP149" s="49"/>
      <c r="KZQ149" s="49"/>
      <c r="KZR149" s="49"/>
      <c r="KZS149" s="49"/>
      <c r="KZT149" s="49"/>
      <c r="KZU149" s="49"/>
      <c r="KZV149" s="49"/>
      <c r="KZW149" s="49"/>
      <c r="KZX149" s="49"/>
      <c r="KZY149" s="49"/>
      <c r="KZZ149" s="49"/>
      <c r="LAA149" s="49"/>
      <c r="LAB149" s="49"/>
      <c r="LAC149" s="49"/>
      <c r="LAD149" s="49"/>
      <c r="LAE149" s="49"/>
      <c r="LAF149" s="49"/>
      <c r="LAG149" s="49"/>
      <c r="LAH149" s="49"/>
      <c r="LAI149" s="49"/>
      <c r="LAJ149" s="49"/>
      <c r="LAK149" s="49"/>
      <c r="LAL149" s="49"/>
      <c r="LAM149" s="49"/>
      <c r="LAN149" s="49"/>
      <c r="LAO149" s="49"/>
      <c r="LAP149" s="49"/>
      <c r="LAQ149" s="49"/>
      <c r="LAR149" s="49"/>
      <c r="LAS149" s="49"/>
      <c r="LAT149" s="49"/>
      <c r="LAU149" s="49"/>
      <c r="LAV149" s="49"/>
      <c r="LAW149" s="49"/>
      <c r="LAX149" s="49"/>
      <c r="LAY149" s="49"/>
      <c r="LAZ149" s="49"/>
      <c r="LBA149" s="49"/>
      <c r="LBB149" s="49"/>
      <c r="LBC149" s="49"/>
      <c r="LBD149" s="49"/>
      <c r="LBE149" s="49"/>
      <c r="LBF149" s="49"/>
      <c r="LBG149" s="49"/>
      <c r="LBH149" s="49"/>
      <c r="LBI149" s="49"/>
      <c r="LBJ149" s="49"/>
      <c r="LBK149" s="49"/>
      <c r="LBL149" s="49"/>
      <c r="LBM149" s="49"/>
      <c r="LBN149" s="49"/>
      <c r="LBO149" s="49"/>
      <c r="LBP149" s="49"/>
      <c r="LBQ149" s="49"/>
      <c r="LBR149" s="49"/>
      <c r="LBS149" s="49"/>
      <c r="LBT149" s="49"/>
      <c r="LBU149" s="49"/>
      <c r="LBV149" s="49"/>
      <c r="LBW149" s="49"/>
      <c r="LBX149" s="49"/>
      <c r="LBY149" s="49"/>
      <c r="LBZ149" s="49"/>
      <c r="LCA149" s="49"/>
      <c r="LCB149" s="49"/>
      <c r="LCC149" s="49"/>
      <c r="LCD149" s="49"/>
      <c r="LCE149" s="49"/>
      <c r="LCF149" s="49"/>
      <c r="LCG149" s="49"/>
      <c r="LCH149" s="49"/>
      <c r="LCI149" s="49"/>
      <c r="LCJ149" s="49"/>
      <c r="LCK149" s="49"/>
      <c r="LCL149" s="49"/>
      <c r="LCM149" s="49"/>
      <c r="LCN149" s="49"/>
      <c r="LCO149" s="49"/>
      <c r="LCP149" s="49"/>
      <c r="LCQ149" s="49"/>
      <c r="LCR149" s="49"/>
      <c r="LCS149" s="49"/>
      <c r="LCT149" s="49"/>
      <c r="LCU149" s="49"/>
      <c r="LCV149" s="49"/>
      <c r="LCW149" s="49"/>
      <c r="LCX149" s="49"/>
      <c r="LCY149" s="49"/>
      <c r="LCZ149" s="49"/>
      <c r="LDA149" s="49"/>
      <c r="LDB149" s="49"/>
      <c r="LDC149" s="49"/>
      <c r="LDD149" s="49"/>
      <c r="LDE149" s="49"/>
      <c r="LDF149" s="49"/>
      <c r="LDG149" s="49"/>
      <c r="LDH149" s="49"/>
      <c r="LDI149" s="49"/>
      <c r="LDJ149" s="49"/>
      <c r="LDK149" s="49"/>
      <c r="LDL149" s="49"/>
      <c r="LDM149" s="49"/>
      <c r="LDN149" s="49"/>
      <c r="LDO149" s="49"/>
      <c r="LDP149" s="49"/>
      <c r="LDQ149" s="49"/>
      <c r="LDR149" s="49"/>
      <c r="LDS149" s="49"/>
      <c r="LDT149" s="49"/>
      <c r="LDU149" s="49"/>
      <c r="LDV149" s="49"/>
      <c r="LDW149" s="49"/>
      <c r="LDX149" s="49"/>
      <c r="LDY149" s="49"/>
      <c r="LDZ149" s="49"/>
      <c r="LEA149" s="49"/>
      <c r="LEB149" s="49"/>
      <c r="LEC149" s="49"/>
      <c r="LED149" s="49"/>
      <c r="LEE149" s="49"/>
      <c r="LEF149" s="49"/>
      <c r="LEG149" s="49"/>
      <c r="LEH149" s="49"/>
      <c r="LEI149" s="49"/>
      <c r="LEJ149" s="49"/>
      <c r="LEK149" s="49"/>
      <c r="LEL149" s="49"/>
      <c r="LEM149" s="49"/>
      <c r="LEN149" s="49"/>
      <c r="LEO149" s="49"/>
      <c r="LEP149" s="49"/>
      <c r="LEQ149" s="49"/>
      <c r="LER149" s="49"/>
      <c r="LES149" s="49"/>
      <c r="LET149" s="49"/>
      <c r="LEU149" s="49"/>
      <c r="LEV149" s="49"/>
      <c r="LEW149" s="49"/>
      <c r="LEX149" s="49"/>
      <c r="LEY149" s="49"/>
      <c r="LEZ149" s="49"/>
      <c r="LFA149" s="49"/>
      <c r="LFB149" s="49"/>
      <c r="LFC149" s="49"/>
      <c r="LFD149" s="49"/>
      <c r="LFE149" s="49"/>
      <c r="LFF149" s="49"/>
      <c r="LFG149" s="49"/>
      <c r="LFH149" s="49"/>
      <c r="LFI149" s="49"/>
      <c r="LFJ149" s="49"/>
      <c r="LFK149" s="49"/>
      <c r="LFL149" s="49"/>
      <c r="LFM149" s="49"/>
      <c r="LFN149" s="49"/>
      <c r="LFO149" s="49"/>
      <c r="LFP149" s="49"/>
      <c r="LFQ149" s="49"/>
      <c r="LFR149" s="49"/>
      <c r="LFS149" s="49"/>
      <c r="LFT149" s="49"/>
      <c r="LFU149" s="49"/>
      <c r="LFV149" s="49"/>
      <c r="LFW149" s="49"/>
      <c r="LFX149" s="49"/>
      <c r="LFY149" s="49"/>
      <c r="LFZ149" s="49"/>
      <c r="LGA149" s="49"/>
      <c r="LGB149" s="49"/>
      <c r="LGC149" s="49"/>
      <c r="LGD149" s="49"/>
      <c r="LGE149" s="49"/>
      <c r="LGF149" s="49"/>
      <c r="LGG149" s="49"/>
      <c r="LGH149" s="49"/>
      <c r="LGI149" s="49"/>
      <c r="LGJ149" s="49"/>
      <c r="LGK149" s="49"/>
      <c r="LGL149" s="49"/>
      <c r="LGM149" s="49"/>
      <c r="LGN149" s="49"/>
      <c r="LGO149" s="49"/>
      <c r="LGP149" s="49"/>
      <c r="LGQ149" s="49"/>
      <c r="LGR149" s="49"/>
      <c r="LGS149" s="49"/>
      <c r="LGT149" s="49"/>
      <c r="LGU149" s="49"/>
      <c r="LGV149" s="49"/>
      <c r="LGW149" s="49"/>
      <c r="LGX149" s="49"/>
      <c r="LGY149" s="49"/>
      <c r="LGZ149" s="49"/>
      <c r="LHA149" s="49"/>
      <c r="LHB149" s="49"/>
      <c r="LHC149" s="49"/>
      <c r="LHD149" s="49"/>
      <c r="LHE149" s="49"/>
      <c r="LHF149" s="49"/>
      <c r="LHG149" s="49"/>
      <c r="LHH149" s="49"/>
      <c r="LHI149" s="49"/>
      <c r="LHJ149" s="49"/>
      <c r="LHK149" s="49"/>
      <c r="LHL149" s="49"/>
      <c r="LHM149" s="49"/>
      <c r="LHN149" s="49"/>
      <c r="LHO149" s="49"/>
      <c r="LHP149" s="49"/>
      <c r="LHQ149" s="49"/>
      <c r="LHR149" s="49"/>
      <c r="LHS149" s="49"/>
      <c r="LHT149" s="49"/>
      <c r="LHU149" s="49"/>
      <c r="LHV149" s="49"/>
      <c r="LHW149" s="49"/>
      <c r="LHX149" s="49"/>
      <c r="LHY149" s="49"/>
      <c r="LHZ149" s="49"/>
      <c r="LIA149" s="49"/>
      <c r="LIB149" s="49"/>
      <c r="LIC149" s="49"/>
      <c r="LID149" s="49"/>
      <c r="LIE149" s="49"/>
      <c r="LIF149" s="49"/>
      <c r="LIG149" s="49"/>
      <c r="LIH149" s="49"/>
      <c r="LII149" s="49"/>
      <c r="LIJ149" s="49"/>
      <c r="LIK149" s="49"/>
      <c r="LIL149" s="49"/>
      <c r="LIM149" s="49"/>
      <c r="LIN149" s="49"/>
      <c r="LIO149" s="49"/>
      <c r="LIP149" s="49"/>
      <c r="LIQ149" s="49"/>
      <c r="LIR149" s="49"/>
      <c r="LIS149" s="49"/>
      <c r="LIT149" s="49"/>
      <c r="LIU149" s="49"/>
      <c r="LIV149" s="49"/>
      <c r="LIW149" s="49"/>
      <c r="LIX149" s="49"/>
      <c r="LIY149" s="49"/>
      <c r="LIZ149" s="49"/>
      <c r="LJA149" s="49"/>
      <c r="LJB149" s="49"/>
      <c r="LJC149" s="49"/>
      <c r="LJD149" s="49"/>
      <c r="LJE149" s="49"/>
      <c r="LJF149" s="49"/>
      <c r="LJG149" s="49"/>
      <c r="LJH149" s="49"/>
      <c r="LJI149" s="49"/>
      <c r="LJJ149" s="49"/>
      <c r="LJK149" s="49"/>
      <c r="LJL149" s="49"/>
      <c r="LJM149" s="49"/>
      <c r="LJN149" s="49"/>
      <c r="LJO149" s="49"/>
      <c r="LJP149" s="49"/>
      <c r="LJQ149" s="49"/>
      <c r="LJR149" s="49"/>
      <c r="LJS149" s="49"/>
      <c r="LJT149" s="49"/>
      <c r="LJU149" s="49"/>
      <c r="LJV149" s="49"/>
      <c r="LJW149" s="49"/>
      <c r="LJX149" s="49"/>
      <c r="LJY149" s="49"/>
      <c r="LJZ149" s="49"/>
      <c r="LKA149" s="49"/>
      <c r="LKB149" s="49"/>
      <c r="LKC149" s="49"/>
      <c r="LKD149" s="49"/>
      <c r="LKE149" s="49"/>
      <c r="LKF149" s="49"/>
      <c r="LKG149" s="49"/>
      <c r="LKH149" s="49"/>
      <c r="LKI149" s="49"/>
      <c r="LKJ149" s="49"/>
      <c r="LKK149" s="49"/>
      <c r="LKL149" s="49"/>
      <c r="LKM149" s="49"/>
      <c r="LKN149" s="49"/>
      <c r="LKO149" s="49"/>
      <c r="LKP149" s="49"/>
      <c r="LKQ149" s="49"/>
      <c r="LKR149" s="49"/>
      <c r="LKS149" s="49"/>
      <c r="LKT149" s="49"/>
      <c r="LKU149" s="49"/>
      <c r="LKV149" s="49"/>
      <c r="LKW149" s="49"/>
      <c r="LKX149" s="49"/>
      <c r="LKY149" s="49"/>
      <c r="LKZ149" s="49"/>
      <c r="LLA149" s="49"/>
      <c r="LLB149" s="49"/>
      <c r="LLC149" s="49"/>
      <c r="LLD149" s="49"/>
      <c r="LLE149" s="49"/>
      <c r="LLF149" s="49"/>
      <c r="LLG149" s="49"/>
      <c r="LLH149" s="49"/>
      <c r="LLI149" s="49"/>
      <c r="LLJ149" s="49"/>
      <c r="LLK149" s="49"/>
      <c r="LLL149" s="49"/>
      <c r="LLM149" s="49"/>
      <c r="LLN149" s="49"/>
      <c r="LLO149" s="49"/>
      <c r="LLP149" s="49"/>
      <c r="LLQ149" s="49"/>
      <c r="LLR149" s="49"/>
      <c r="LLS149" s="49"/>
      <c r="LLT149" s="49"/>
      <c r="LLU149" s="49"/>
      <c r="LLV149" s="49"/>
      <c r="LLW149" s="49"/>
      <c r="LLX149" s="49"/>
      <c r="LLY149" s="49"/>
      <c r="LLZ149" s="49"/>
      <c r="LMA149" s="49"/>
      <c r="LMB149" s="49"/>
      <c r="LMC149" s="49"/>
      <c r="LMD149" s="49"/>
      <c r="LME149" s="49"/>
      <c r="LMF149" s="49"/>
      <c r="LMG149" s="49"/>
      <c r="LMH149" s="49"/>
      <c r="LMI149" s="49"/>
      <c r="LMJ149" s="49"/>
      <c r="LMK149" s="49"/>
      <c r="LML149" s="49"/>
      <c r="LMM149" s="49"/>
      <c r="LMN149" s="49"/>
      <c r="LMO149" s="49"/>
      <c r="LMP149" s="49"/>
      <c r="LMQ149" s="49"/>
      <c r="LMR149" s="49"/>
      <c r="LMS149" s="49"/>
      <c r="LMT149" s="49"/>
      <c r="LMU149" s="49"/>
      <c r="LMV149" s="49"/>
      <c r="LMW149" s="49"/>
      <c r="LMX149" s="49"/>
      <c r="LMY149" s="49"/>
      <c r="LMZ149" s="49"/>
      <c r="LNA149" s="49"/>
      <c r="LNB149" s="49"/>
      <c r="LNC149" s="49"/>
      <c r="LND149" s="49"/>
      <c r="LNE149" s="49"/>
      <c r="LNF149" s="49"/>
      <c r="LNG149" s="49"/>
      <c r="LNH149" s="49"/>
      <c r="LNI149" s="49"/>
      <c r="LNJ149" s="49"/>
      <c r="LNK149" s="49"/>
      <c r="LNL149" s="49"/>
      <c r="LNM149" s="49"/>
      <c r="LNN149" s="49"/>
      <c r="LNO149" s="49"/>
      <c r="LNP149" s="49"/>
      <c r="LNQ149" s="49"/>
      <c r="LNR149" s="49"/>
      <c r="LNS149" s="49"/>
      <c r="LNT149" s="49"/>
      <c r="LNU149" s="49"/>
      <c r="LNV149" s="49"/>
      <c r="LNW149" s="49"/>
      <c r="LNX149" s="49"/>
      <c r="LNY149" s="49"/>
      <c r="LNZ149" s="49"/>
      <c r="LOA149" s="49"/>
      <c r="LOB149" s="49"/>
      <c r="LOC149" s="49"/>
      <c r="LOD149" s="49"/>
      <c r="LOE149" s="49"/>
      <c r="LOF149" s="49"/>
      <c r="LOG149" s="49"/>
      <c r="LOH149" s="49"/>
      <c r="LOI149" s="49"/>
      <c r="LOJ149" s="49"/>
      <c r="LOK149" s="49"/>
      <c r="LOL149" s="49"/>
      <c r="LOM149" s="49"/>
      <c r="LON149" s="49"/>
      <c r="LOO149" s="49"/>
      <c r="LOP149" s="49"/>
      <c r="LOQ149" s="49"/>
      <c r="LOR149" s="49"/>
      <c r="LOS149" s="49"/>
      <c r="LOT149" s="49"/>
      <c r="LOU149" s="49"/>
      <c r="LOV149" s="49"/>
      <c r="LOW149" s="49"/>
      <c r="LOX149" s="49"/>
      <c r="LOY149" s="49"/>
      <c r="LOZ149" s="49"/>
      <c r="LPA149" s="49"/>
      <c r="LPB149" s="49"/>
      <c r="LPC149" s="49"/>
      <c r="LPD149" s="49"/>
      <c r="LPE149" s="49"/>
      <c r="LPF149" s="49"/>
      <c r="LPG149" s="49"/>
      <c r="LPH149" s="49"/>
      <c r="LPI149" s="49"/>
      <c r="LPJ149" s="49"/>
      <c r="LPK149" s="49"/>
      <c r="LPL149" s="49"/>
      <c r="LPM149" s="49"/>
      <c r="LPN149" s="49"/>
      <c r="LPO149" s="49"/>
      <c r="LPP149" s="49"/>
      <c r="LPQ149" s="49"/>
      <c r="LPR149" s="49"/>
      <c r="LPS149" s="49"/>
      <c r="LPT149" s="49"/>
      <c r="LPU149" s="49"/>
      <c r="LPV149" s="49"/>
      <c r="LPW149" s="49"/>
      <c r="LPX149" s="49"/>
      <c r="LPY149" s="49"/>
      <c r="LPZ149" s="49"/>
      <c r="LQA149" s="49"/>
      <c r="LQB149" s="49"/>
      <c r="LQC149" s="49"/>
      <c r="LQD149" s="49"/>
      <c r="LQE149" s="49"/>
      <c r="LQF149" s="49"/>
      <c r="LQG149" s="49"/>
      <c r="LQH149" s="49"/>
      <c r="LQI149" s="49"/>
      <c r="LQJ149" s="49"/>
      <c r="LQK149" s="49"/>
      <c r="LQL149" s="49"/>
      <c r="LQM149" s="49"/>
      <c r="LQN149" s="49"/>
      <c r="LQO149" s="49"/>
      <c r="LQP149" s="49"/>
      <c r="LQQ149" s="49"/>
      <c r="LQR149" s="49"/>
      <c r="LQS149" s="49"/>
      <c r="LQT149" s="49"/>
      <c r="LQU149" s="49"/>
      <c r="LQV149" s="49"/>
      <c r="LQW149" s="49"/>
      <c r="LQX149" s="49"/>
      <c r="LQY149" s="49"/>
      <c r="LQZ149" s="49"/>
      <c r="LRA149" s="49"/>
      <c r="LRB149" s="49"/>
      <c r="LRC149" s="49"/>
      <c r="LRD149" s="49"/>
      <c r="LRE149" s="49"/>
      <c r="LRF149" s="49"/>
      <c r="LRG149" s="49"/>
      <c r="LRH149" s="49"/>
      <c r="LRI149" s="49"/>
      <c r="LRJ149" s="49"/>
      <c r="LRK149" s="49"/>
      <c r="LRL149" s="49"/>
      <c r="LRM149" s="49"/>
      <c r="LRN149" s="49"/>
      <c r="LRO149" s="49"/>
      <c r="LRP149" s="49"/>
      <c r="LRQ149" s="49"/>
      <c r="LRR149" s="49"/>
      <c r="LRS149" s="49"/>
      <c r="LRT149" s="49"/>
      <c r="LRU149" s="49"/>
      <c r="LRV149" s="49"/>
      <c r="LRW149" s="49"/>
      <c r="LRX149" s="49"/>
      <c r="LRY149" s="49"/>
      <c r="LRZ149" s="49"/>
      <c r="LSA149" s="49"/>
      <c r="LSB149" s="49"/>
      <c r="LSC149" s="49"/>
      <c r="LSD149" s="49"/>
      <c r="LSE149" s="49"/>
      <c r="LSF149" s="49"/>
      <c r="LSG149" s="49"/>
      <c r="LSH149" s="49"/>
      <c r="LSI149" s="49"/>
      <c r="LSJ149" s="49"/>
      <c r="LSK149" s="49"/>
      <c r="LSL149" s="49"/>
      <c r="LSM149" s="49"/>
      <c r="LSN149" s="49"/>
      <c r="LSO149" s="49"/>
      <c r="LSP149" s="49"/>
      <c r="LSQ149" s="49"/>
      <c r="LSR149" s="49"/>
      <c r="LSS149" s="49"/>
      <c r="LST149" s="49"/>
      <c r="LSU149" s="49"/>
      <c r="LSV149" s="49"/>
      <c r="LSW149" s="49"/>
      <c r="LSX149" s="49"/>
      <c r="LSY149" s="49"/>
      <c r="LSZ149" s="49"/>
      <c r="LTA149" s="49"/>
      <c r="LTB149" s="49"/>
      <c r="LTC149" s="49"/>
      <c r="LTD149" s="49"/>
      <c r="LTE149" s="49"/>
      <c r="LTF149" s="49"/>
      <c r="LTG149" s="49"/>
      <c r="LTH149" s="49"/>
      <c r="LTI149" s="49"/>
      <c r="LTJ149" s="49"/>
      <c r="LTK149" s="49"/>
      <c r="LTL149" s="49"/>
      <c r="LTM149" s="49"/>
      <c r="LTN149" s="49"/>
      <c r="LTO149" s="49"/>
      <c r="LTP149" s="49"/>
      <c r="LTQ149" s="49"/>
      <c r="LTR149" s="49"/>
      <c r="LTS149" s="49"/>
      <c r="LTT149" s="49"/>
      <c r="LTU149" s="49"/>
      <c r="LTV149" s="49"/>
      <c r="LTW149" s="49"/>
      <c r="LTX149" s="49"/>
      <c r="LTY149" s="49"/>
      <c r="LTZ149" s="49"/>
      <c r="LUA149" s="49"/>
      <c r="LUB149" s="49"/>
      <c r="LUC149" s="49"/>
      <c r="LUD149" s="49"/>
      <c r="LUE149" s="49"/>
      <c r="LUF149" s="49"/>
      <c r="LUG149" s="49"/>
      <c r="LUH149" s="49"/>
      <c r="LUI149" s="49"/>
      <c r="LUJ149" s="49"/>
      <c r="LUK149" s="49"/>
      <c r="LUL149" s="49"/>
      <c r="LUM149" s="49"/>
      <c r="LUN149" s="49"/>
      <c r="LUO149" s="49"/>
      <c r="LUP149" s="49"/>
      <c r="LUQ149" s="49"/>
      <c r="LUR149" s="49"/>
      <c r="LUS149" s="49"/>
      <c r="LUT149" s="49"/>
      <c r="LUU149" s="49"/>
      <c r="LUV149" s="49"/>
      <c r="LUW149" s="49"/>
      <c r="LUX149" s="49"/>
      <c r="LUY149" s="49"/>
      <c r="LUZ149" s="49"/>
      <c r="LVA149" s="49"/>
      <c r="LVB149" s="49"/>
      <c r="LVC149" s="49"/>
      <c r="LVD149" s="49"/>
      <c r="LVE149" s="49"/>
      <c r="LVF149" s="49"/>
      <c r="LVG149" s="49"/>
      <c r="LVH149" s="49"/>
      <c r="LVI149" s="49"/>
      <c r="LVJ149" s="49"/>
      <c r="LVK149" s="49"/>
      <c r="LVL149" s="49"/>
      <c r="LVM149" s="49"/>
      <c r="LVN149" s="49"/>
      <c r="LVO149" s="49"/>
      <c r="LVP149" s="49"/>
      <c r="LVQ149" s="49"/>
      <c r="LVR149" s="49"/>
      <c r="LVS149" s="49"/>
      <c r="LVT149" s="49"/>
      <c r="LVU149" s="49"/>
      <c r="LVV149" s="49"/>
      <c r="LVW149" s="49"/>
      <c r="LVX149" s="49"/>
      <c r="LVY149" s="49"/>
      <c r="LVZ149" s="49"/>
      <c r="LWA149" s="49"/>
      <c r="LWB149" s="49"/>
      <c r="LWC149" s="49"/>
      <c r="LWD149" s="49"/>
      <c r="LWE149" s="49"/>
      <c r="LWF149" s="49"/>
      <c r="LWG149" s="49"/>
      <c r="LWH149" s="49"/>
      <c r="LWI149" s="49"/>
      <c r="LWJ149" s="49"/>
      <c r="LWK149" s="49"/>
      <c r="LWL149" s="49"/>
      <c r="LWM149" s="49"/>
      <c r="LWN149" s="49"/>
      <c r="LWO149" s="49"/>
      <c r="LWP149" s="49"/>
      <c r="LWQ149" s="49"/>
      <c r="LWR149" s="49"/>
      <c r="LWS149" s="49"/>
      <c r="LWT149" s="49"/>
      <c r="LWU149" s="49"/>
      <c r="LWV149" s="49"/>
      <c r="LWW149" s="49"/>
      <c r="LWX149" s="49"/>
      <c r="LWY149" s="49"/>
      <c r="LWZ149" s="49"/>
      <c r="LXA149" s="49"/>
      <c r="LXB149" s="49"/>
      <c r="LXC149" s="49"/>
      <c r="LXD149" s="49"/>
      <c r="LXE149" s="49"/>
      <c r="LXF149" s="49"/>
      <c r="LXG149" s="49"/>
      <c r="LXH149" s="49"/>
      <c r="LXI149" s="49"/>
      <c r="LXJ149" s="49"/>
      <c r="LXK149" s="49"/>
      <c r="LXL149" s="49"/>
      <c r="LXM149" s="49"/>
      <c r="LXN149" s="49"/>
      <c r="LXO149" s="49"/>
      <c r="LXP149" s="49"/>
      <c r="LXQ149" s="49"/>
      <c r="LXR149" s="49"/>
      <c r="LXS149" s="49"/>
      <c r="LXT149" s="49"/>
      <c r="LXU149" s="49"/>
      <c r="LXV149" s="49"/>
      <c r="LXW149" s="49"/>
      <c r="LXX149" s="49"/>
      <c r="LXY149" s="49"/>
      <c r="LXZ149" s="49"/>
      <c r="LYA149" s="49"/>
      <c r="LYB149" s="49"/>
      <c r="LYC149" s="49"/>
      <c r="LYD149" s="49"/>
      <c r="LYE149" s="49"/>
      <c r="LYF149" s="49"/>
      <c r="LYG149" s="49"/>
      <c r="LYH149" s="49"/>
      <c r="LYI149" s="49"/>
      <c r="LYJ149" s="49"/>
      <c r="LYK149" s="49"/>
      <c r="LYL149" s="49"/>
      <c r="LYM149" s="49"/>
      <c r="LYN149" s="49"/>
      <c r="LYO149" s="49"/>
      <c r="LYP149" s="49"/>
      <c r="LYQ149" s="49"/>
      <c r="LYR149" s="49"/>
      <c r="LYS149" s="49"/>
      <c r="LYT149" s="49"/>
      <c r="LYU149" s="49"/>
      <c r="LYV149" s="49"/>
      <c r="LYW149" s="49"/>
      <c r="LYX149" s="49"/>
      <c r="LYY149" s="49"/>
      <c r="LYZ149" s="49"/>
      <c r="LZA149" s="49"/>
      <c r="LZB149" s="49"/>
      <c r="LZC149" s="49"/>
      <c r="LZD149" s="49"/>
      <c r="LZE149" s="49"/>
      <c r="LZF149" s="49"/>
      <c r="LZG149" s="49"/>
      <c r="LZH149" s="49"/>
      <c r="LZI149" s="49"/>
      <c r="LZJ149" s="49"/>
      <c r="LZK149" s="49"/>
      <c r="LZL149" s="49"/>
      <c r="LZM149" s="49"/>
      <c r="LZN149" s="49"/>
      <c r="LZO149" s="49"/>
      <c r="LZP149" s="49"/>
      <c r="LZQ149" s="49"/>
      <c r="LZR149" s="49"/>
      <c r="LZS149" s="49"/>
      <c r="LZT149" s="49"/>
      <c r="LZU149" s="49"/>
      <c r="LZV149" s="49"/>
      <c r="LZW149" s="49"/>
      <c r="LZX149" s="49"/>
      <c r="LZY149" s="49"/>
      <c r="LZZ149" s="49"/>
      <c r="MAA149" s="49"/>
      <c r="MAB149" s="49"/>
      <c r="MAC149" s="49"/>
      <c r="MAD149" s="49"/>
      <c r="MAE149" s="49"/>
      <c r="MAF149" s="49"/>
      <c r="MAG149" s="49"/>
      <c r="MAH149" s="49"/>
      <c r="MAI149" s="49"/>
      <c r="MAJ149" s="49"/>
      <c r="MAK149" s="49"/>
      <c r="MAL149" s="49"/>
      <c r="MAM149" s="49"/>
      <c r="MAN149" s="49"/>
      <c r="MAO149" s="49"/>
      <c r="MAP149" s="49"/>
      <c r="MAQ149" s="49"/>
      <c r="MAR149" s="49"/>
      <c r="MAS149" s="49"/>
      <c r="MAT149" s="49"/>
      <c r="MAU149" s="49"/>
      <c r="MAV149" s="49"/>
      <c r="MAW149" s="49"/>
      <c r="MAX149" s="49"/>
      <c r="MAY149" s="49"/>
      <c r="MAZ149" s="49"/>
      <c r="MBA149" s="49"/>
      <c r="MBB149" s="49"/>
      <c r="MBC149" s="49"/>
      <c r="MBD149" s="49"/>
      <c r="MBE149" s="49"/>
      <c r="MBF149" s="49"/>
      <c r="MBG149" s="49"/>
      <c r="MBH149" s="49"/>
      <c r="MBI149" s="49"/>
      <c r="MBJ149" s="49"/>
      <c r="MBK149" s="49"/>
      <c r="MBL149" s="49"/>
      <c r="MBM149" s="49"/>
      <c r="MBN149" s="49"/>
      <c r="MBO149" s="49"/>
      <c r="MBP149" s="49"/>
      <c r="MBQ149" s="49"/>
      <c r="MBR149" s="49"/>
      <c r="MBS149" s="49"/>
      <c r="MBT149" s="49"/>
      <c r="MBU149" s="49"/>
      <c r="MBV149" s="49"/>
      <c r="MBW149" s="49"/>
      <c r="MBX149" s="49"/>
      <c r="MBY149" s="49"/>
      <c r="MBZ149" s="49"/>
      <c r="MCA149" s="49"/>
      <c r="MCB149" s="49"/>
      <c r="MCC149" s="49"/>
      <c r="MCD149" s="49"/>
      <c r="MCE149" s="49"/>
      <c r="MCF149" s="49"/>
      <c r="MCG149" s="49"/>
      <c r="MCH149" s="49"/>
      <c r="MCI149" s="49"/>
      <c r="MCJ149" s="49"/>
      <c r="MCK149" s="49"/>
      <c r="MCL149" s="49"/>
      <c r="MCM149" s="49"/>
      <c r="MCN149" s="49"/>
      <c r="MCO149" s="49"/>
      <c r="MCP149" s="49"/>
      <c r="MCQ149" s="49"/>
      <c r="MCR149" s="49"/>
      <c r="MCS149" s="49"/>
      <c r="MCT149" s="49"/>
      <c r="MCU149" s="49"/>
      <c r="MCV149" s="49"/>
      <c r="MCW149" s="49"/>
      <c r="MCX149" s="49"/>
      <c r="MCY149" s="49"/>
      <c r="MCZ149" s="49"/>
      <c r="MDA149" s="49"/>
      <c r="MDB149" s="49"/>
      <c r="MDC149" s="49"/>
      <c r="MDD149" s="49"/>
      <c r="MDE149" s="49"/>
      <c r="MDF149" s="49"/>
      <c r="MDG149" s="49"/>
      <c r="MDH149" s="49"/>
      <c r="MDI149" s="49"/>
      <c r="MDJ149" s="49"/>
      <c r="MDK149" s="49"/>
      <c r="MDL149" s="49"/>
      <c r="MDM149" s="49"/>
      <c r="MDN149" s="49"/>
      <c r="MDO149" s="49"/>
      <c r="MDP149" s="49"/>
      <c r="MDQ149" s="49"/>
      <c r="MDR149" s="49"/>
      <c r="MDS149" s="49"/>
      <c r="MDT149" s="49"/>
      <c r="MDU149" s="49"/>
      <c r="MDV149" s="49"/>
      <c r="MDW149" s="49"/>
      <c r="MDX149" s="49"/>
      <c r="MDY149" s="49"/>
      <c r="MDZ149" s="49"/>
      <c r="MEA149" s="49"/>
      <c r="MEB149" s="49"/>
      <c r="MEC149" s="49"/>
      <c r="MED149" s="49"/>
      <c r="MEE149" s="49"/>
      <c r="MEF149" s="49"/>
      <c r="MEG149" s="49"/>
      <c r="MEH149" s="49"/>
      <c r="MEI149" s="49"/>
      <c r="MEJ149" s="49"/>
      <c r="MEK149" s="49"/>
      <c r="MEL149" s="49"/>
      <c r="MEM149" s="49"/>
      <c r="MEN149" s="49"/>
      <c r="MEO149" s="49"/>
      <c r="MEP149" s="49"/>
      <c r="MEQ149" s="49"/>
      <c r="MER149" s="49"/>
      <c r="MES149" s="49"/>
      <c r="MET149" s="49"/>
      <c r="MEU149" s="49"/>
      <c r="MEV149" s="49"/>
      <c r="MEW149" s="49"/>
      <c r="MEX149" s="49"/>
      <c r="MEY149" s="49"/>
      <c r="MEZ149" s="49"/>
      <c r="MFA149" s="49"/>
      <c r="MFB149" s="49"/>
      <c r="MFC149" s="49"/>
      <c r="MFD149" s="49"/>
      <c r="MFE149" s="49"/>
      <c r="MFF149" s="49"/>
      <c r="MFG149" s="49"/>
      <c r="MFH149" s="49"/>
      <c r="MFI149" s="49"/>
      <c r="MFJ149" s="49"/>
      <c r="MFK149" s="49"/>
      <c r="MFL149" s="49"/>
      <c r="MFM149" s="49"/>
      <c r="MFN149" s="49"/>
      <c r="MFO149" s="49"/>
      <c r="MFP149" s="49"/>
      <c r="MFQ149" s="49"/>
      <c r="MFR149" s="49"/>
      <c r="MFS149" s="49"/>
      <c r="MFT149" s="49"/>
      <c r="MFU149" s="49"/>
      <c r="MFV149" s="49"/>
      <c r="MFW149" s="49"/>
      <c r="MFX149" s="49"/>
      <c r="MFY149" s="49"/>
      <c r="MFZ149" s="49"/>
      <c r="MGA149" s="49"/>
      <c r="MGB149" s="49"/>
      <c r="MGC149" s="49"/>
      <c r="MGD149" s="49"/>
      <c r="MGE149" s="49"/>
      <c r="MGF149" s="49"/>
      <c r="MGG149" s="49"/>
      <c r="MGH149" s="49"/>
      <c r="MGI149" s="49"/>
      <c r="MGJ149" s="49"/>
      <c r="MGK149" s="49"/>
      <c r="MGL149" s="49"/>
      <c r="MGM149" s="49"/>
      <c r="MGN149" s="49"/>
      <c r="MGO149" s="49"/>
      <c r="MGP149" s="49"/>
      <c r="MGQ149" s="49"/>
      <c r="MGR149" s="49"/>
      <c r="MGS149" s="49"/>
      <c r="MGT149" s="49"/>
      <c r="MGU149" s="49"/>
      <c r="MGV149" s="49"/>
      <c r="MGW149" s="49"/>
      <c r="MGX149" s="49"/>
      <c r="MGY149" s="49"/>
      <c r="MGZ149" s="49"/>
      <c r="MHA149" s="49"/>
      <c r="MHB149" s="49"/>
      <c r="MHC149" s="49"/>
      <c r="MHD149" s="49"/>
      <c r="MHE149" s="49"/>
      <c r="MHF149" s="49"/>
      <c r="MHG149" s="49"/>
      <c r="MHH149" s="49"/>
      <c r="MHI149" s="49"/>
      <c r="MHJ149" s="49"/>
      <c r="MHK149" s="49"/>
      <c r="MHL149" s="49"/>
      <c r="MHM149" s="49"/>
      <c r="MHN149" s="49"/>
      <c r="MHO149" s="49"/>
      <c r="MHP149" s="49"/>
      <c r="MHQ149" s="49"/>
      <c r="MHR149" s="49"/>
      <c r="MHS149" s="49"/>
      <c r="MHT149" s="49"/>
      <c r="MHU149" s="49"/>
      <c r="MHV149" s="49"/>
      <c r="MHW149" s="49"/>
      <c r="MHX149" s="49"/>
      <c r="MHY149" s="49"/>
      <c r="MHZ149" s="49"/>
      <c r="MIA149" s="49"/>
      <c r="MIB149" s="49"/>
      <c r="MIC149" s="49"/>
      <c r="MID149" s="49"/>
      <c r="MIE149" s="49"/>
      <c r="MIF149" s="49"/>
      <c r="MIG149" s="49"/>
      <c r="MIH149" s="49"/>
      <c r="MII149" s="49"/>
      <c r="MIJ149" s="49"/>
      <c r="MIK149" s="49"/>
      <c r="MIL149" s="49"/>
      <c r="MIM149" s="49"/>
      <c r="MIN149" s="49"/>
      <c r="MIO149" s="49"/>
      <c r="MIP149" s="49"/>
      <c r="MIQ149" s="49"/>
      <c r="MIR149" s="49"/>
      <c r="MIS149" s="49"/>
      <c r="MIT149" s="49"/>
      <c r="MIU149" s="49"/>
      <c r="MIV149" s="49"/>
      <c r="MIW149" s="49"/>
      <c r="MIX149" s="49"/>
      <c r="MIY149" s="49"/>
      <c r="MIZ149" s="49"/>
      <c r="MJA149" s="49"/>
      <c r="MJB149" s="49"/>
      <c r="MJC149" s="49"/>
      <c r="MJD149" s="49"/>
      <c r="MJE149" s="49"/>
      <c r="MJF149" s="49"/>
      <c r="MJG149" s="49"/>
      <c r="MJH149" s="49"/>
      <c r="MJI149" s="49"/>
      <c r="MJJ149" s="49"/>
      <c r="MJK149" s="49"/>
      <c r="MJL149" s="49"/>
      <c r="MJM149" s="49"/>
      <c r="MJN149" s="49"/>
      <c r="MJO149" s="49"/>
      <c r="MJP149" s="49"/>
      <c r="MJQ149" s="49"/>
      <c r="MJR149" s="49"/>
      <c r="MJS149" s="49"/>
      <c r="MJT149" s="49"/>
      <c r="MJU149" s="49"/>
      <c r="MJV149" s="49"/>
      <c r="MJW149" s="49"/>
      <c r="MJX149" s="49"/>
      <c r="MJY149" s="49"/>
      <c r="MJZ149" s="49"/>
      <c r="MKA149" s="49"/>
      <c r="MKB149" s="49"/>
      <c r="MKC149" s="49"/>
      <c r="MKD149" s="49"/>
      <c r="MKE149" s="49"/>
      <c r="MKF149" s="49"/>
      <c r="MKG149" s="49"/>
      <c r="MKH149" s="49"/>
      <c r="MKI149" s="49"/>
      <c r="MKJ149" s="49"/>
      <c r="MKK149" s="49"/>
      <c r="MKL149" s="49"/>
      <c r="MKM149" s="49"/>
      <c r="MKN149" s="49"/>
      <c r="MKO149" s="49"/>
      <c r="MKP149" s="49"/>
      <c r="MKQ149" s="49"/>
      <c r="MKR149" s="49"/>
      <c r="MKS149" s="49"/>
      <c r="MKT149" s="49"/>
      <c r="MKU149" s="49"/>
      <c r="MKV149" s="49"/>
      <c r="MKW149" s="49"/>
      <c r="MKX149" s="49"/>
      <c r="MKY149" s="49"/>
      <c r="MKZ149" s="49"/>
      <c r="MLA149" s="49"/>
      <c r="MLB149" s="49"/>
      <c r="MLC149" s="49"/>
      <c r="MLD149" s="49"/>
      <c r="MLE149" s="49"/>
      <c r="MLF149" s="49"/>
      <c r="MLG149" s="49"/>
      <c r="MLH149" s="49"/>
      <c r="MLI149" s="49"/>
      <c r="MLJ149" s="49"/>
      <c r="MLK149" s="49"/>
      <c r="MLL149" s="49"/>
      <c r="MLM149" s="49"/>
      <c r="MLN149" s="49"/>
      <c r="MLO149" s="49"/>
      <c r="MLP149" s="49"/>
      <c r="MLQ149" s="49"/>
      <c r="MLR149" s="49"/>
      <c r="MLS149" s="49"/>
      <c r="MLT149" s="49"/>
      <c r="MLU149" s="49"/>
      <c r="MLV149" s="49"/>
      <c r="MLW149" s="49"/>
      <c r="MLX149" s="49"/>
      <c r="MLY149" s="49"/>
      <c r="MLZ149" s="49"/>
      <c r="MMA149" s="49"/>
      <c r="MMB149" s="49"/>
      <c r="MMC149" s="49"/>
      <c r="MMD149" s="49"/>
      <c r="MME149" s="49"/>
      <c r="MMF149" s="49"/>
      <c r="MMG149" s="49"/>
      <c r="MMH149" s="49"/>
      <c r="MMI149" s="49"/>
      <c r="MMJ149" s="49"/>
      <c r="MMK149" s="49"/>
      <c r="MML149" s="49"/>
      <c r="MMM149" s="49"/>
      <c r="MMN149" s="49"/>
      <c r="MMO149" s="49"/>
      <c r="MMP149" s="49"/>
      <c r="MMQ149" s="49"/>
      <c r="MMR149" s="49"/>
      <c r="MMS149" s="49"/>
      <c r="MMT149" s="49"/>
      <c r="MMU149" s="49"/>
      <c r="MMV149" s="49"/>
      <c r="MMW149" s="49"/>
      <c r="MMX149" s="49"/>
      <c r="MMY149" s="49"/>
      <c r="MMZ149" s="49"/>
      <c r="MNA149" s="49"/>
      <c r="MNB149" s="49"/>
      <c r="MNC149" s="49"/>
      <c r="MND149" s="49"/>
      <c r="MNE149" s="49"/>
      <c r="MNF149" s="49"/>
      <c r="MNG149" s="49"/>
      <c r="MNH149" s="49"/>
      <c r="MNI149" s="49"/>
      <c r="MNJ149" s="49"/>
      <c r="MNK149" s="49"/>
      <c r="MNL149" s="49"/>
      <c r="MNM149" s="49"/>
      <c r="MNN149" s="49"/>
      <c r="MNO149" s="49"/>
      <c r="MNP149" s="49"/>
      <c r="MNQ149" s="49"/>
      <c r="MNR149" s="49"/>
      <c r="MNS149" s="49"/>
      <c r="MNT149" s="49"/>
      <c r="MNU149" s="49"/>
      <c r="MNV149" s="49"/>
      <c r="MNW149" s="49"/>
      <c r="MNX149" s="49"/>
      <c r="MNY149" s="49"/>
      <c r="MNZ149" s="49"/>
      <c r="MOA149" s="49"/>
      <c r="MOB149" s="49"/>
      <c r="MOC149" s="49"/>
      <c r="MOD149" s="49"/>
      <c r="MOE149" s="49"/>
      <c r="MOF149" s="49"/>
      <c r="MOG149" s="49"/>
      <c r="MOH149" s="49"/>
      <c r="MOI149" s="49"/>
      <c r="MOJ149" s="49"/>
      <c r="MOK149" s="49"/>
      <c r="MOL149" s="49"/>
      <c r="MOM149" s="49"/>
      <c r="MON149" s="49"/>
      <c r="MOO149" s="49"/>
      <c r="MOP149" s="49"/>
      <c r="MOQ149" s="49"/>
      <c r="MOR149" s="49"/>
      <c r="MOS149" s="49"/>
      <c r="MOT149" s="49"/>
      <c r="MOU149" s="49"/>
      <c r="MOV149" s="49"/>
      <c r="MOW149" s="49"/>
      <c r="MOX149" s="49"/>
      <c r="MOY149" s="49"/>
      <c r="MOZ149" s="49"/>
      <c r="MPA149" s="49"/>
      <c r="MPB149" s="49"/>
      <c r="MPC149" s="49"/>
      <c r="MPD149" s="49"/>
      <c r="MPE149" s="49"/>
      <c r="MPF149" s="49"/>
      <c r="MPG149" s="49"/>
      <c r="MPH149" s="49"/>
      <c r="MPI149" s="49"/>
      <c r="MPJ149" s="49"/>
      <c r="MPK149" s="49"/>
      <c r="MPL149" s="49"/>
      <c r="MPM149" s="49"/>
      <c r="MPN149" s="49"/>
      <c r="MPO149" s="49"/>
      <c r="MPP149" s="49"/>
      <c r="MPQ149" s="49"/>
      <c r="MPR149" s="49"/>
      <c r="MPS149" s="49"/>
      <c r="MPT149" s="49"/>
      <c r="MPU149" s="49"/>
      <c r="MPV149" s="49"/>
      <c r="MPW149" s="49"/>
      <c r="MPX149" s="49"/>
      <c r="MPY149" s="49"/>
      <c r="MPZ149" s="49"/>
      <c r="MQA149" s="49"/>
      <c r="MQB149" s="49"/>
      <c r="MQC149" s="49"/>
      <c r="MQD149" s="49"/>
      <c r="MQE149" s="49"/>
      <c r="MQF149" s="49"/>
      <c r="MQG149" s="49"/>
      <c r="MQH149" s="49"/>
      <c r="MQI149" s="49"/>
      <c r="MQJ149" s="49"/>
      <c r="MQK149" s="49"/>
      <c r="MQL149" s="49"/>
      <c r="MQM149" s="49"/>
      <c r="MQN149" s="49"/>
      <c r="MQO149" s="49"/>
      <c r="MQP149" s="49"/>
      <c r="MQQ149" s="49"/>
      <c r="MQR149" s="49"/>
      <c r="MQS149" s="49"/>
      <c r="MQT149" s="49"/>
      <c r="MQU149" s="49"/>
      <c r="MQV149" s="49"/>
      <c r="MQW149" s="49"/>
      <c r="MQX149" s="49"/>
      <c r="MQY149" s="49"/>
      <c r="MQZ149" s="49"/>
      <c r="MRA149" s="49"/>
      <c r="MRB149" s="49"/>
      <c r="MRC149" s="49"/>
      <c r="MRD149" s="49"/>
      <c r="MRE149" s="49"/>
      <c r="MRF149" s="49"/>
      <c r="MRG149" s="49"/>
      <c r="MRH149" s="49"/>
      <c r="MRI149" s="49"/>
      <c r="MRJ149" s="49"/>
      <c r="MRK149" s="49"/>
      <c r="MRL149" s="49"/>
      <c r="MRM149" s="49"/>
      <c r="MRN149" s="49"/>
      <c r="MRO149" s="49"/>
      <c r="MRP149" s="49"/>
      <c r="MRQ149" s="49"/>
      <c r="MRR149" s="49"/>
      <c r="MRS149" s="49"/>
      <c r="MRT149" s="49"/>
      <c r="MRU149" s="49"/>
      <c r="MRV149" s="49"/>
      <c r="MRW149" s="49"/>
      <c r="MRX149" s="49"/>
      <c r="MRY149" s="49"/>
      <c r="MRZ149" s="49"/>
      <c r="MSA149" s="49"/>
      <c r="MSB149" s="49"/>
      <c r="MSC149" s="49"/>
      <c r="MSD149" s="49"/>
      <c r="MSE149" s="49"/>
      <c r="MSF149" s="49"/>
      <c r="MSG149" s="49"/>
      <c r="MSH149" s="49"/>
      <c r="MSI149" s="49"/>
      <c r="MSJ149" s="49"/>
      <c r="MSK149" s="49"/>
      <c r="MSL149" s="49"/>
      <c r="MSM149" s="49"/>
      <c r="MSN149" s="49"/>
      <c r="MSO149" s="49"/>
      <c r="MSP149" s="49"/>
      <c r="MSQ149" s="49"/>
      <c r="MSR149" s="49"/>
      <c r="MSS149" s="49"/>
      <c r="MST149" s="49"/>
      <c r="MSU149" s="49"/>
      <c r="MSV149" s="49"/>
      <c r="MSW149" s="49"/>
      <c r="MSX149" s="49"/>
      <c r="MSY149" s="49"/>
      <c r="MSZ149" s="49"/>
      <c r="MTA149" s="49"/>
      <c r="MTB149" s="49"/>
      <c r="MTC149" s="49"/>
      <c r="MTD149" s="49"/>
      <c r="MTE149" s="49"/>
      <c r="MTF149" s="49"/>
      <c r="MTG149" s="49"/>
      <c r="MTH149" s="49"/>
      <c r="MTI149" s="49"/>
      <c r="MTJ149" s="49"/>
      <c r="MTK149" s="49"/>
      <c r="MTL149" s="49"/>
      <c r="MTM149" s="49"/>
      <c r="MTN149" s="49"/>
      <c r="MTO149" s="49"/>
      <c r="MTP149" s="49"/>
      <c r="MTQ149" s="49"/>
      <c r="MTR149" s="49"/>
      <c r="MTS149" s="49"/>
      <c r="MTT149" s="49"/>
      <c r="MTU149" s="49"/>
      <c r="MTV149" s="49"/>
      <c r="MTW149" s="49"/>
      <c r="MTX149" s="49"/>
      <c r="MTY149" s="49"/>
      <c r="MTZ149" s="49"/>
      <c r="MUA149" s="49"/>
      <c r="MUB149" s="49"/>
      <c r="MUC149" s="49"/>
      <c r="MUD149" s="49"/>
      <c r="MUE149" s="49"/>
      <c r="MUF149" s="49"/>
      <c r="MUG149" s="49"/>
      <c r="MUH149" s="49"/>
      <c r="MUI149" s="49"/>
      <c r="MUJ149" s="49"/>
      <c r="MUK149" s="49"/>
      <c r="MUL149" s="49"/>
      <c r="MUM149" s="49"/>
      <c r="MUN149" s="49"/>
      <c r="MUO149" s="49"/>
      <c r="MUP149" s="49"/>
      <c r="MUQ149" s="49"/>
      <c r="MUR149" s="49"/>
      <c r="MUS149" s="49"/>
      <c r="MUT149" s="49"/>
      <c r="MUU149" s="49"/>
      <c r="MUV149" s="49"/>
      <c r="MUW149" s="49"/>
      <c r="MUX149" s="49"/>
      <c r="MUY149" s="49"/>
      <c r="MUZ149" s="49"/>
      <c r="MVA149" s="49"/>
      <c r="MVB149" s="49"/>
      <c r="MVC149" s="49"/>
      <c r="MVD149" s="49"/>
      <c r="MVE149" s="49"/>
      <c r="MVF149" s="49"/>
      <c r="MVG149" s="49"/>
      <c r="MVH149" s="49"/>
      <c r="MVI149" s="49"/>
      <c r="MVJ149" s="49"/>
      <c r="MVK149" s="49"/>
      <c r="MVL149" s="49"/>
      <c r="MVM149" s="49"/>
      <c r="MVN149" s="49"/>
      <c r="MVO149" s="49"/>
      <c r="MVP149" s="49"/>
      <c r="MVQ149" s="49"/>
      <c r="MVR149" s="49"/>
      <c r="MVS149" s="49"/>
      <c r="MVT149" s="49"/>
      <c r="MVU149" s="49"/>
      <c r="MVV149" s="49"/>
      <c r="MVW149" s="49"/>
      <c r="MVX149" s="49"/>
      <c r="MVY149" s="49"/>
      <c r="MVZ149" s="49"/>
      <c r="MWA149" s="49"/>
      <c r="MWB149" s="49"/>
      <c r="MWC149" s="49"/>
      <c r="MWD149" s="49"/>
      <c r="MWE149" s="49"/>
      <c r="MWF149" s="49"/>
      <c r="MWG149" s="49"/>
      <c r="MWH149" s="49"/>
      <c r="MWI149" s="49"/>
      <c r="MWJ149" s="49"/>
      <c r="MWK149" s="49"/>
      <c r="MWL149" s="49"/>
      <c r="MWM149" s="49"/>
      <c r="MWN149" s="49"/>
      <c r="MWO149" s="49"/>
      <c r="MWP149" s="49"/>
      <c r="MWQ149" s="49"/>
      <c r="MWR149" s="49"/>
      <c r="MWS149" s="49"/>
      <c r="MWT149" s="49"/>
      <c r="MWU149" s="49"/>
      <c r="MWV149" s="49"/>
      <c r="MWW149" s="49"/>
      <c r="MWX149" s="49"/>
      <c r="MWY149" s="49"/>
      <c r="MWZ149" s="49"/>
      <c r="MXA149" s="49"/>
      <c r="MXB149" s="49"/>
      <c r="MXC149" s="49"/>
      <c r="MXD149" s="49"/>
      <c r="MXE149" s="49"/>
      <c r="MXF149" s="49"/>
      <c r="MXG149" s="49"/>
      <c r="MXH149" s="49"/>
      <c r="MXI149" s="49"/>
      <c r="MXJ149" s="49"/>
      <c r="MXK149" s="49"/>
      <c r="MXL149" s="49"/>
      <c r="MXM149" s="49"/>
      <c r="MXN149" s="49"/>
      <c r="MXO149" s="49"/>
      <c r="MXP149" s="49"/>
      <c r="MXQ149" s="49"/>
      <c r="MXR149" s="49"/>
      <c r="MXS149" s="49"/>
      <c r="MXT149" s="49"/>
      <c r="MXU149" s="49"/>
      <c r="MXV149" s="49"/>
      <c r="MXW149" s="49"/>
      <c r="MXX149" s="49"/>
      <c r="MXY149" s="49"/>
      <c r="MXZ149" s="49"/>
      <c r="MYA149" s="49"/>
      <c r="MYB149" s="49"/>
      <c r="MYC149" s="49"/>
      <c r="MYD149" s="49"/>
      <c r="MYE149" s="49"/>
      <c r="MYF149" s="49"/>
      <c r="MYG149" s="49"/>
      <c r="MYH149" s="49"/>
      <c r="MYI149" s="49"/>
      <c r="MYJ149" s="49"/>
      <c r="MYK149" s="49"/>
      <c r="MYL149" s="49"/>
      <c r="MYM149" s="49"/>
      <c r="MYN149" s="49"/>
      <c r="MYO149" s="49"/>
      <c r="MYP149" s="49"/>
      <c r="MYQ149" s="49"/>
      <c r="MYR149" s="49"/>
      <c r="MYS149" s="49"/>
      <c r="MYT149" s="49"/>
      <c r="MYU149" s="49"/>
      <c r="MYV149" s="49"/>
      <c r="MYW149" s="49"/>
      <c r="MYX149" s="49"/>
      <c r="MYY149" s="49"/>
      <c r="MYZ149" s="49"/>
      <c r="MZA149" s="49"/>
      <c r="MZB149" s="49"/>
      <c r="MZC149" s="49"/>
      <c r="MZD149" s="49"/>
      <c r="MZE149" s="49"/>
      <c r="MZF149" s="49"/>
      <c r="MZG149" s="49"/>
      <c r="MZH149" s="49"/>
      <c r="MZI149" s="49"/>
      <c r="MZJ149" s="49"/>
      <c r="MZK149" s="49"/>
      <c r="MZL149" s="49"/>
      <c r="MZM149" s="49"/>
      <c r="MZN149" s="49"/>
      <c r="MZO149" s="49"/>
      <c r="MZP149" s="49"/>
      <c r="MZQ149" s="49"/>
      <c r="MZR149" s="49"/>
      <c r="MZS149" s="49"/>
      <c r="MZT149" s="49"/>
      <c r="MZU149" s="49"/>
      <c r="MZV149" s="49"/>
      <c r="MZW149" s="49"/>
      <c r="MZX149" s="49"/>
      <c r="MZY149" s="49"/>
      <c r="MZZ149" s="49"/>
      <c r="NAA149" s="49"/>
      <c r="NAB149" s="49"/>
      <c r="NAC149" s="49"/>
      <c r="NAD149" s="49"/>
      <c r="NAE149" s="49"/>
      <c r="NAF149" s="49"/>
      <c r="NAG149" s="49"/>
      <c r="NAH149" s="49"/>
      <c r="NAI149" s="49"/>
      <c r="NAJ149" s="49"/>
      <c r="NAK149" s="49"/>
      <c r="NAL149" s="49"/>
      <c r="NAM149" s="49"/>
      <c r="NAN149" s="49"/>
      <c r="NAO149" s="49"/>
      <c r="NAP149" s="49"/>
      <c r="NAQ149" s="49"/>
      <c r="NAR149" s="49"/>
      <c r="NAS149" s="49"/>
      <c r="NAT149" s="49"/>
      <c r="NAU149" s="49"/>
      <c r="NAV149" s="49"/>
      <c r="NAW149" s="49"/>
      <c r="NAX149" s="49"/>
      <c r="NAY149" s="49"/>
      <c r="NAZ149" s="49"/>
      <c r="NBA149" s="49"/>
      <c r="NBB149" s="49"/>
      <c r="NBC149" s="49"/>
      <c r="NBD149" s="49"/>
      <c r="NBE149" s="49"/>
      <c r="NBF149" s="49"/>
      <c r="NBG149" s="49"/>
      <c r="NBH149" s="49"/>
      <c r="NBI149" s="49"/>
      <c r="NBJ149" s="49"/>
      <c r="NBK149" s="49"/>
      <c r="NBL149" s="49"/>
      <c r="NBM149" s="49"/>
      <c r="NBN149" s="49"/>
      <c r="NBO149" s="49"/>
      <c r="NBP149" s="49"/>
      <c r="NBQ149" s="49"/>
      <c r="NBR149" s="49"/>
      <c r="NBS149" s="49"/>
      <c r="NBT149" s="49"/>
      <c r="NBU149" s="49"/>
      <c r="NBV149" s="49"/>
      <c r="NBW149" s="49"/>
      <c r="NBX149" s="49"/>
      <c r="NBY149" s="49"/>
      <c r="NBZ149" s="49"/>
      <c r="NCA149" s="49"/>
      <c r="NCB149" s="49"/>
      <c r="NCC149" s="49"/>
      <c r="NCD149" s="49"/>
      <c r="NCE149" s="49"/>
      <c r="NCF149" s="49"/>
      <c r="NCG149" s="49"/>
      <c r="NCH149" s="49"/>
      <c r="NCI149" s="49"/>
      <c r="NCJ149" s="49"/>
      <c r="NCK149" s="49"/>
      <c r="NCL149" s="49"/>
      <c r="NCM149" s="49"/>
      <c r="NCN149" s="49"/>
      <c r="NCO149" s="49"/>
      <c r="NCP149" s="49"/>
      <c r="NCQ149" s="49"/>
      <c r="NCR149" s="49"/>
      <c r="NCS149" s="49"/>
      <c r="NCT149" s="49"/>
      <c r="NCU149" s="49"/>
      <c r="NCV149" s="49"/>
      <c r="NCW149" s="49"/>
      <c r="NCX149" s="49"/>
      <c r="NCY149" s="49"/>
      <c r="NCZ149" s="49"/>
      <c r="NDA149" s="49"/>
      <c r="NDB149" s="49"/>
      <c r="NDC149" s="49"/>
      <c r="NDD149" s="49"/>
      <c r="NDE149" s="49"/>
      <c r="NDF149" s="49"/>
      <c r="NDG149" s="49"/>
      <c r="NDH149" s="49"/>
      <c r="NDI149" s="49"/>
      <c r="NDJ149" s="49"/>
      <c r="NDK149" s="49"/>
      <c r="NDL149" s="49"/>
      <c r="NDM149" s="49"/>
      <c r="NDN149" s="49"/>
      <c r="NDO149" s="49"/>
      <c r="NDP149" s="49"/>
      <c r="NDQ149" s="49"/>
      <c r="NDR149" s="49"/>
      <c r="NDS149" s="49"/>
      <c r="NDT149" s="49"/>
      <c r="NDU149" s="49"/>
      <c r="NDV149" s="49"/>
      <c r="NDW149" s="49"/>
      <c r="NDX149" s="49"/>
      <c r="NDY149" s="49"/>
      <c r="NDZ149" s="49"/>
      <c r="NEA149" s="49"/>
      <c r="NEB149" s="49"/>
      <c r="NEC149" s="49"/>
      <c r="NED149" s="49"/>
      <c r="NEE149" s="49"/>
      <c r="NEF149" s="49"/>
      <c r="NEG149" s="49"/>
      <c r="NEH149" s="49"/>
      <c r="NEI149" s="49"/>
      <c r="NEJ149" s="49"/>
      <c r="NEK149" s="49"/>
      <c r="NEL149" s="49"/>
      <c r="NEM149" s="49"/>
      <c r="NEN149" s="49"/>
      <c r="NEO149" s="49"/>
      <c r="NEP149" s="49"/>
      <c r="NEQ149" s="49"/>
      <c r="NER149" s="49"/>
      <c r="NES149" s="49"/>
      <c r="NET149" s="49"/>
      <c r="NEU149" s="49"/>
      <c r="NEV149" s="49"/>
      <c r="NEW149" s="49"/>
      <c r="NEX149" s="49"/>
      <c r="NEY149" s="49"/>
      <c r="NEZ149" s="49"/>
      <c r="NFA149" s="49"/>
      <c r="NFB149" s="49"/>
      <c r="NFC149" s="49"/>
      <c r="NFD149" s="49"/>
      <c r="NFE149" s="49"/>
      <c r="NFF149" s="49"/>
      <c r="NFG149" s="49"/>
      <c r="NFH149" s="49"/>
      <c r="NFI149" s="49"/>
      <c r="NFJ149" s="49"/>
      <c r="NFK149" s="49"/>
      <c r="NFL149" s="49"/>
      <c r="NFM149" s="49"/>
      <c r="NFN149" s="49"/>
      <c r="NFO149" s="49"/>
      <c r="NFP149" s="49"/>
      <c r="NFQ149" s="49"/>
      <c r="NFR149" s="49"/>
      <c r="NFS149" s="49"/>
      <c r="NFT149" s="49"/>
      <c r="NFU149" s="49"/>
      <c r="NFV149" s="49"/>
      <c r="NFW149" s="49"/>
      <c r="NFX149" s="49"/>
      <c r="NFY149" s="49"/>
      <c r="NFZ149" s="49"/>
      <c r="NGA149" s="49"/>
      <c r="NGB149" s="49"/>
      <c r="NGC149" s="49"/>
      <c r="NGD149" s="49"/>
      <c r="NGE149" s="49"/>
      <c r="NGF149" s="49"/>
      <c r="NGG149" s="49"/>
      <c r="NGH149" s="49"/>
      <c r="NGI149" s="49"/>
      <c r="NGJ149" s="49"/>
      <c r="NGK149" s="49"/>
      <c r="NGL149" s="49"/>
      <c r="NGM149" s="49"/>
      <c r="NGN149" s="49"/>
      <c r="NGO149" s="49"/>
      <c r="NGP149" s="49"/>
      <c r="NGQ149" s="49"/>
      <c r="NGR149" s="49"/>
      <c r="NGS149" s="49"/>
      <c r="NGT149" s="49"/>
      <c r="NGU149" s="49"/>
      <c r="NGV149" s="49"/>
      <c r="NGW149" s="49"/>
      <c r="NGX149" s="49"/>
      <c r="NGY149" s="49"/>
      <c r="NGZ149" s="49"/>
      <c r="NHA149" s="49"/>
      <c r="NHB149" s="49"/>
      <c r="NHC149" s="49"/>
      <c r="NHD149" s="49"/>
      <c r="NHE149" s="49"/>
      <c r="NHF149" s="49"/>
      <c r="NHG149" s="49"/>
      <c r="NHH149" s="49"/>
      <c r="NHI149" s="49"/>
      <c r="NHJ149" s="49"/>
      <c r="NHK149" s="49"/>
      <c r="NHL149" s="49"/>
      <c r="NHM149" s="49"/>
      <c r="NHN149" s="49"/>
      <c r="NHO149" s="49"/>
      <c r="NHP149" s="49"/>
      <c r="NHQ149" s="49"/>
      <c r="NHR149" s="49"/>
      <c r="NHS149" s="49"/>
      <c r="NHT149" s="49"/>
      <c r="NHU149" s="49"/>
      <c r="NHV149" s="49"/>
      <c r="NHW149" s="49"/>
      <c r="NHX149" s="49"/>
      <c r="NHY149" s="49"/>
      <c r="NHZ149" s="49"/>
      <c r="NIA149" s="49"/>
      <c r="NIB149" s="49"/>
      <c r="NIC149" s="49"/>
      <c r="NID149" s="49"/>
      <c r="NIE149" s="49"/>
      <c r="NIF149" s="49"/>
      <c r="NIG149" s="49"/>
      <c r="NIH149" s="49"/>
      <c r="NII149" s="49"/>
      <c r="NIJ149" s="49"/>
      <c r="NIK149" s="49"/>
      <c r="NIL149" s="49"/>
      <c r="NIM149" s="49"/>
      <c r="NIN149" s="49"/>
      <c r="NIO149" s="49"/>
      <c r="NIP149" s="49"/>
      <c r="NIQ149" s="49"/>
      <c r="NIR149" s="49"/>
      <c r="NIS149" s="49"/>
      <c r="NIT149" s="49"/>
      <c r="NIU149" s="49"/>
      <c r="NIV149" s="49"/>
      <c r="NIW149" s="49"/>
      <c r="NIX149" s="49"/>
      <c r="NIY149" s="49"/>
      <c r="NIZ149" s="49"/>
      <c r="NJA149" s="49"/>
      <c r="NJB149" s="49"/>
      <c r="NJC149" s="49"/>
      <c r="NJD149" s="49"/>
      <c r="NJE149" s="49"/>
      <c r="NJF149" s="49"/>
      <c r="NJG149" s="49"/>
      <c r="NJH149" s="49"/>
      <c r="NJI149" s="49"/>
      <c r="NJJ149" s="49"/>
      <c r="NJK149" s="49"/>
      <c r="NJL149" s="49"/>
      <c r="NJM149" s="49"/>
      <c r="NJN149" s="49"/>
      <c r="NJO149" s="49"/>
      <c r="NJP149" s="49"/>
      <c r="NJQ149" s="49"/>
      <c r="NJR149" s="49"/>
      <c r="NJS149" s="49"/>
      <c r="NJT149" s="49"/>
      <c r="NJU149" s="49"/>
      <c r="NJV149" s="49"/>
      <c r="NJW149" s="49"/>
      <c r="NJX149" s="49"/>
      <c r="NJY149" s="49"/>
      <c r="NJZ149" s="49"/>
      <c r="NKA149" s="49"/>
      <c r="NKB149" s="49"/>
      <c r="NKC149" s="49"/>
      <c r="NKD149" s="49"/>
      <c r="NKE149" s="49"/>
      <c r="NKF149" s="49"/>
      <c r="NKG149" s="49"/>
      <c r="NKH149" s="49"/>
      <c r="NKI149" s="49"/>
      <c r="NKJ149" s="49"/>
      <c r="NKK149" s="49"/>
      <c r="NKL149" s="49"/>
      <c r="NKM149" s="49"/>
      <c r="NKN149" s="49"/>
      <c r="NKO149" s="49"/>
      <c r="NKP149" s="49"/>
      <c r="NKQ149" s="49"/>
      <c r="NKR149" s="49"/>
      <c r="NKS149" s="49"/>
      <c r="NKT149" s="49"/>
      <c r="NKU149" s="49"/>
      <c r="NKV149" s="49"/>
      <c r="NKW149" s="49"/>
      <c r="NKX149" s="49"/>
      <c r="NKY149" s="49"/>
      <c r="NKZ149" s="49"/>
      <c r="NLA149" s="49"/>
      <c r="NLB149" s="49"/>
      <c r="NLC149" s="49"/>
      <c r="NLD149" s="49"/>
      <c r="NLE149" s="49"/>
      <c r="NLF149" s="49"/>
      <c r="NLG149" s="49"/>
      <c r="NLH149" s="49"/>
      <c r="NLI149" s="49"/>
      <c r="NLJ149" s="49"/>
      <c r="NLK149" s="49"/>
      <c r="NLL149" s="49"/>
      <c r="NLM149" s="49"/>
      <c r="NLN149" s="49"/>
      <c r="NLO149" s="49"/>
      <c r="NLP149" s="49"/>
      <c r="NLQ149" s="49"/>
      <c r="NLR149" s="49"/>
      <c r="NLS149" s="49"/>
      <c r="NLT149" s="49"/>
      <c r="NLU149" s="49"/>
      <c r="NLV149" s="49"/>
      <c r="NLW149" s="49"/>
      <c r="NLX149" s="49"/>
      <c r="NLY149" s="49"/>
      <c r="NLZ149" s="49"/>
      <c r="NMA149" s="49"/>
      <c r="NMB149" s="49"/>
      <c r="NMC149" s="49"/>
      <c r="NMD149" s="49"/>
      <c r="NME149" s="49"/>
      <c r="NMF149" s="49"/>
      <c r="NMG149" s="49"/>
      <c r="NMH149" s="49"/>
      <c r="NMI149" s="49"/>
      <c r="NMJ149" s="49"/>
      <c r="NMK149" s="49"/>
      <c r="NML149" s="49"/>
      <c r="NMM149" s="49"/>
      <c r="NMN149" s="49"/>
      <c r="NMO149" s="49"/>
      <c r="NMP149" s="49"/>
      <c r="NMQ149" s="49"/>
      <c r="NMR149" s="49"/>
      <c r="NMS149" s="49"/>
      <c r="NMT149" s="49"/>
      <c r="NMU149" s="49"/>
      <c r="NMV149" s="49"/>
      <c r="NMW149" s="49"/>
      <c r="NMX149" s="49"/>
      <c r="NMY149" s="49"/>
      <c r="NMZ149" s="49"/>
      <c r="NNA149" s="49"/>
      <c r="NNB149" s="49"/>
      <c r="NNC149" s="49"/>
      <c r="NND149" s="49"/>
      <c r="NNE149" s="49"/>
      <c r="NNF149" s="49"/>
      <c r="NNG149" s="49"/>
      <c r="NNH149" s="49"/>
      <c r="NNI149" s="49"/>
      <c r="NNJ149" s="49"/>
      <c r="NNK149" s="49"/>
      <c r="NNL149" s="49"/>
      <c r="NNM149" s="49"/>
      <c r="NNN149" s="49"/>
      <c r="NNO149" s="49"/>
      <c r="NNP149" s="49"/>
      <c r="NNQ149" s="49"/>
      <c r="NNR149" s="49"/>
      <c r="NNS149" s="49"/>
      <c r="NNT149" s="49"/>
      <c r="NNU149" s="49"/>
      <c r="NNV149" s="49"/>
      <c r="NNW149" s="49"/>
      <c r="NNX149" s="49"/>
      <c r="NNY149" s="49"/>
      <c r="NNZ149" s="49"/>
      <c r="NOA149" s="49"/>
      <c r="NOB149" s="49"/>
      <c r="NOC149" s="49"/>
      <c r="NOD149" s="49"/>
      <c r="NOE149" s="49"/>
      <c r="NOF149" s="49"/>
      <c r="NOG149" s="49"/>
      <c r="NOH149" s="49"/>
      <c r="NOI149" s="49"/>
      <c r="NOJ149" s="49"/>
      <c r="NOK149" s="49"/>
      <c r="NOL149" s="49"/>
      <c r="NOM149" s="49"/>
      <c r="NON149" s="49"/>
      <c r="NOO149" s="49"/>
      <c r="NOP149" s="49"/>
      <c r="NOQ149" s="49"/>
      <c r="NOR149" s="49"/>
      <c r="NOS149" s="49"/>
      <c r="NOT149" s="49"/>
      <c r="NOU149" s="49"/>
      <c r="NOV149" s="49"/>
      <c r="NOW149" s="49"/>
      <c r="NOX149" s="49"/>
      <c r="NOY149" s="49"/>
      <c r="NOZ149" s="49"/>
      <c r="NPA149" s="49"/>
      <c r="NPB149" s="49"/>
      <c r="NPC149" s="49"/>
      <c r="NPD149" s="49"/>
      <c r="NPE149" s="49"/>
      <c r="NPF149" s="49"/>
      <c r="NPG149" s="49"/>
      <c r="NPH149" s="49"/>
      <c r="NPI149" s="49"/>
      <c r="NPJ149" s="49"/>
      <c r="NPK149" s="49"/>
      <c r="NPL149" s="49"/>
      <c r="NPM149" s="49"/>
      <c r="NPN149" s="49"/>
      <c r="NPO149" s="49"/>
      <c r="NPP149" s="49"/>
      <c r="NPQ149" s="49"/>
      <c r="NPR149" s="49"/>
      <c r="NPS149" s="49"/>
      <c r="NPT149" s="49"/>
      <c r="NPU149" s="49"/>
      <c r="NPV149" s="49"/>
      <c r="NPW149" s="49"/>
      <c r="NPX149" s="49"/>
      <c r="NPY149" s="49"/>
      <c r="NPZ149" s="49"/>
      <c r="NQA149" s="49"/>
      <c r="NQB149" s="49"/>
      <c r="NQC149" s="49"/>
      <c r="NQD149" s="49"/>
      <c r="NQE149" s="49"/>
      <c r="NQF149" s="49"/>
      <c r="NQG149" s="49"/>
      <c r="NQH149" s="49"/>
      <c r="NQI149" s="49"/>
      <c r="NQJ149" s="49"/>
      <c r="NQK149" s="49"/>
      <c r="NQL149" s="49"/>
      <c r="NQM149" s="49"/>
      <c r="NQN149" s="49"/>
      <c r="NQO149" s="49"/>
      <c r="NQP149" s="49"/>
      <c r="NQQ149" s="49"/>
      <c r="NQR149" s="49"/>
      <c r="NQS149" s="49"/>
      <c r="NQT149" s="49"/>
      <c r="NQU149" s="49"/>
      <c r="NQV149" s="49"/>
      <c r="NQW149" s="49"/>
      <c r="NQX149" s="49"/>
      <c r="NQY149" s="49"/>
      <c r="NQZ149" s="49"/>
      <c r="NRA149" s="49"/>
      <c r="NRB149" s="49"/>
      <c r="NRC149" s="49"/>
      <c r="NRD149" s="49"/>
      <c r="NRE149" s="49"/>
      <c r="NRF149" s="49"/>
      <c r="NRG149" s="49"/>
      <c r="NRH149" s="49"/>
      <c r="NRI149" s="49"/>
      <c r="NRJ149" s="49"/>
      <c r="NRK149" s="49"/>
      <c r="NRL149" s="49"/>
      <c r="NRM149" s="49"/>
      <c r="NRN149" s="49"/>
      <c r="NRO149" s="49"/>
      <c r="NRP149" s="49"/>
      <c r="NRQ149" s="49"/>
      <c r="NRR149" s="49"/>
      <c r="NRS149" s="49"/>
      <c r="NRT149" s="49"/>
      <c r="NRU149" s="49"/>
      <c r="NRV149" s="49"/>
      <c r="NRW149" s="49"/>
      <c r="NRX149" s="49"/>
      <c r="NRY149" s="49"/>
      <c r="NRZ149" s="49"/>
      <c r="NSA149" s="49"/>
      <c r="NSB149" s="49"/>
      <c r="NSC149" s="49"/>
      <c r="NSD149" s="49"/>
      <c r="NSE149" s="49"/>
      <c r="NSF149" s="49"/>
      <c r="NSG149" s="49"/>
      <c r="NSH149" s="49"/>
      <c r="NSI149" s="49"/>
      <c r="NSJ149" s="49"/>
      <c r="NSK149" s="49"/>
      <c r="NSL149" s="49"/>
      <c r="NSM149" s="49"/>
      <c r="NSN149" s="49"/>
      <c r="NSO149" s="49"/>
      <c r="NSP149" s="49"/>
      <c r="NSQ149" s="49"/>
      <c r="NSR149" s="49"/>
      <c r="NSS149" s="49"/>
      <c r="NST149" s="49"/>
      <c r="NSU149" s="49"/>
      <c r="NSV149" s="49"/>
      <c r="NSW149" s="49"/>
      <c r="NSX149" s="49"/>
      <c r="NSY149" s="49"/>
      <c r="NSZ149" s="49"/>
      <c r="NTA149" s="49"/>
      <c r="NTB149" s="49"/>
      <c r="NTC149" s="49"/>
      <c r="NTD149" s="49"/>
      <c r="NTE149" s="49"/>
      <c r="NTF149" s="49"/>
      <c r="NTG149" s="49"/>
      <c r="NTH149" s="49"/>
      <c r="NTI149" s="49"/>
      <c r="NTJ149" s="49"/>
      <c r="NTK149" s="49"/>
      <c r="NTL149" s="49"/>
      <c r="NTM149" s="49"/>
      <c r="NTN149" s="49"/>
      <c r="NTO149" s="49"/>
      <c r="NTP149" s="49"/>
      <c r="NTQ149" s="49"/>
      <c r="NTR149" s="49"/>
      <c r="NTS149" s="49"/>
      <c r="NTT149" s="49"/>
      <c r="NTU149" s="49"/>
      <c r="NTV149" s="49"/>
      <c r="NTW149" s="49"/>
      <c r="NTX149" s="49"/>
      <c r="NTY149" s="49"/>
      <c r="NTZ149" s="49"/>
      <c r="NUA149" s="49"/>
      <c r="NUB149" s="49"/>
      <c r="NUC149" s="49"/>
      <c r="NUD149" s="49"/>
      <c r="NUE149" s="49"/>
      <c r="NUF149" s="49"/>
      <c r="NUG149" s="49"/>
      <c r="NUH149" s="49"/>
      <c r="NUI149" s="49"/>
      <c r="NUJ149" s="49"/>
      <c r="NUK149" s="49"/>
      <c r="NUL149" s="49"/>
      <c r="NUM149" s="49"/>
      <c r="NUN149" s="49"/>
      <c r="NUO149" s="49"/>
      <c r="NUP149" s="49"/>
      <c r="NUQ149" s="49"/>
      <c r="NUR149" s="49"/>
      <c r="NUS149" s="49"/>
      <c r="NUT149" s="49"/>
      <c r="NUU149" s="49"/>
      <c r="NUV149" s="49"/>
      <c r="NUW149" s="49"/>
      <c r="NUX149" s="49"/>
      <c r="NUY149" s="49"/>
      <c r="NUZ149" s="49"/>
      <c r="NVA149" s="49"/>
      <c r="NVB149" s="49"/>
      <c r="NVC149" s="49"/>
      <c r="NVD149" s="49"/>
      <c r="NVE149" s="49"/>
      <c r="NVF149" s="49"/>
      <c r="NVG149" s="49"/>
      <c r="NVH149" s="49"/>
      <c r="NVI149" s="49"/>
      <c r="NVJ149" s="49"/>
      <c r="NVK149" s="49"/>
      <c r="NVL149" s="49"/>
      <c r="NVM149" s="49"/>
      <c r="NVN149" s="49"/>
      <c r="NVO149" s="49"/>
      <c r="NVP149" s="49"/>
      <c r="NVQ149" s="49"/>
      <c r="NVR149" s="49"/>
      <c r="NVS149" s="49"/>
      <c r="NVT149" s="49"/>
      <c r="NVU149" s="49"/>
      <c r="NVV149" s="49"/>
      <c r="NVW149" s="49"/>
      <c r="NVX149" s="49"/>
      <c r="NVY149" s="49"/>
      <c r="NVZ149" s="49"/>
      <c r="NWA149" s="49"/>
      <c r="NWB149" s="49"/>
      <c r="NWC149" s="49"/>
      <c r="NWD149" s="49"/>
      <c r="NWE149" s="49"/>
      <c r="NWF149" s="49"/>
      <c r="NWG149" s="49"/>
      <c r="NWH149" s="49"/>
      <c r="NWI149" s="49"/>
      <c r="NWJ149" s="49"/>
      <c r="NWK149" s="49"/>
      <c r="NWL149" s="49"/>
      <c r="NWM149" s="49"/>
      <c r="NWN149" s="49"/>
      <c r="NWO149" s="49"/>
      <c r="NWP149" s="49"/>
      <c r="NWQ149" s="49"/>
      <c r="NWR149" s="49"/>
      <c r="NWS149" s="49"/>
      <c r="NWT149" s="49"/>
      <c r="NWU149" s="49"/>
      <c r="NWV149" s="49"/>
      <c r="NWW149" s="49"/>
      <c r="NWX149" s="49"/>
      <c r="NWY149" s="49"/>
      <c r="NWZ149" s="49"/>
      <c r="NXA149" s="49"/>
      <c r="NXB149" s="49"/>
      <c r="NXC149" s="49"/>
      <c r="NXD149" s="49"/>
      <c r="NXE149" s="49"/>
      <c r="NXF149" s="49"/>
      <c r="NXG149" s="49"/>
      <c r="NXH149" s="49"/>
      <c r="NXI149" s="49"/>
      <c r="NXJ149" s="49"/>
      <c r="NXK149" s="49"/>
      <c r="NXL149" s="49"/>
      <c r="NXM149" s="49"/>
      <c r="NXN149" s="49"/>
      <c r="NXO149" s="49"/>
      <c r="NXP149" s="49"/>
      <c r="NXQ149" s="49"/>
      <c r="NXR149" s="49"/>
      <c r="NXS149" s="49"/>
      <c r="NXT149" s="49"/>
      <c r="NXU149" s="49"/>
      <c r="NXV149" s="49"/>
      <c r="NXW149" s="49"/>
      <c r="NXX149" s="49"/>
      <c r="NXY149" s="49"/>
      <c r="NXZ149" s="49"/>
      <c r="NYA149" s="49"/>
      <c r="NYB149" s="49"/>
      <c r="NYC149" s="49"/>
      <c r="NYD149" s="49"/>
      <c r="NYE149" s="49"/>
      <c r="NYF149" s="49"/>
      <c r="NYG149" s="49"/>
      <c r="NYH149" s="49"/>
      <c r="NYI149" s="49"/>
      <c r="NYJ149" s="49"/>
      <c r="NYK149" s="49"/>
      <c r="NYL149" s="49"/>
      <c r="NYM149" s="49"/>
      <c r="NYN149" s="49"/>
      <c r="NYO149" s="49"/>
      <c r="NYP149" s="49"/>
      <c r="NYQ149" s="49"/>
      <c r="NYR149" s="49"/>
      <c r="NYS149" s="49"/>
      <c r="NYT149" s="49"/>
      <c r="NYU149" s="49"/>
      <c r="NYV149" s="49"/>
      <c r="NYW149" s="49"/>
      <c r="NYX149" s="49"/>
      <c r="NYY149" s="49"/>
      <c r="NYZ149" s="49"/>
      <c r="NZA149" s="49"/>
      <c r="NZB149" s="49"/>
      <c r="NZC149" s="49"/>
      <c r="NZD149" s="49"/>
      <c r="NZE149" s="49"/>
      <c r="NZF149" s="49"/>
      <c r="NZG149" s="49"/>
      <c r="NZH149" s="49"/>
      <c r="NZI149" s="49"/>
      <c r="NZJ149" s="49"/>
      <c r="NZK149" s="49"/>
      <c r="NZL149" s="49"/>
      <c r="NZM149" s="49"/>
      <c r="NZN149" s="49"/>
      <c r="NZO149" s="49"/>
      <c r="NZP149" s="49"/>
      <c r="NZQ149" s="49"/>
      <c r="NZR149" s="49"/>
      <c r="NZS149" s="49"/>
      <c r="NZT149" s="49"/>
      <c r="NZU149" s="49"/>
      <c r="NZV149" s="49"/>
      <c r="NZW149" s="49"/>
      <c r="NZX149" s="49"/>
      <c r="NZY149" s="49"/>
      <c r="NZZ149" s="49"/>
      <c r="OAA149" s="49"/>
      <c r="OAB149" s="49"/>
      <c r="OAC149" s="49"/>
      <c r="OAD149" s="49"/>
      <c r="OAE149" s="49"/>
      <c r="OAF149" s="49"/>
      <c r="OAG149" s="49"/>
      <c r="OAH149" s="49"/>
      <c r="OAI149" s="49"/>
      <c r="OAJ149" s="49"/>
      <c r="OAK149" s="49"/>
      <c r="OAL149" s="49"/>
      <c r="OAM149" s="49"/>
      <c r="OAN149" s="49"/>
      <c r="OAO149" s="49"/>
      <c r="OAP149" s="49"/>
      <c r="OAQ149" s="49"/>
      <c r="OAR149" s="49"/>
      <c r="OAS149" s="49"/>
      <c r="OAT149" s="49"/>
      <c r="OAU149" s="49"/>
      <c r="OAV149" s="49"/>
      <c r="OAW149" s="49"/>
      <c r="OAX149" s="49"/>
      <c r="OAY149" s="49"/>
      <c r="OAZ149" s="49"/>
      <c r="OBA149" s="49"/>
      <c r="OBB149" s="49"/>
      <c r="OBC149" s="49"/>
      <c r="OBD149" s="49"/>
      <c r="OBE149" s="49"/>
      <c r="OBF149" s="49"/>
      <c r="OBG149" s="49"/>
      <c r="OBH149" s="49"/>
      <c r="OBI149" s="49"/>
      <c r="OBJ149" s="49"/>
      <c r="OBK149" s="49"/>
      <c r="OBL149" s="49"/>
      <c r="OBM149" s="49"/>
      <c r="OBN149" s="49"/>
      <c r="OBO149" s="49"/>
      <c r="OBP149" s="49"/>
      <c r="OBQ149" s="49"/>
      <c r="OBR149" s="49"/>
      <c r="OBS149" s="49"/>
      <c r="OBT149" s="49"/>
      <c r="OBU149" s="49"/>
      <c r="OBV149" s="49"/>
      <c r="OBW149" s="49"/>
      <c r="OBX149" s="49"/>
      <c r="OBY149" s="49"/>
      <c r="OBZ149" s="49"/>
      <c r="OCA149" s="49"/>
      <c r="OCB149" s="49"/>
      <c r="OCC149" s="49"/>
      <c r="OCD149" s="49"/>
      <c r="OCE149" s="49"/>
      <c r="OCF149" s="49"/>
      <c r="OCG149" s="49"/>
      <c r="OCH149" s="49"/>
      <c r="OCI149" s="49"/>
      <c r="OCJ149" s="49"/>
      <c r="OCK149" s="49"/>
      <c r="OCL149" s="49"/>
      <c r="OCM149" s="49"/>
      <c r="OCN149" s="49"/>
      <c r="OCO149" s="49"/>
      <c r="OCP149" s="49"/>
      <c r="OCQ149" s="49"/>
      <c r="OCR149" s="49"/>
      <c r="OCS149" s="49"/>
      <c r="OCT149" s="49"/>
      <c r="OCU149" s="49"/>
      <c r="OCV149" s="49"/>
      <c r="OCW149" s="49"/>
      <c r="OCX149" s="49"/>
      <c r="OCY149" s="49"/>
      <c r="OCZ149" s="49"/>
      <c r="ODA149" s="49"/>
      <c r="ODB149" s="49"/>
      <c r="ODC149" s="49"/>
      <c r="ODD149" s="49"/>
      <c r="ODE149" s="49"/>
      <c r="ODF149" s="49"/>
      <c r="ODG149" s="49"/>
      <c r="ODH149" s="49"/>
      <c r="ODI149" s="49"/>
      <c r="ODJ149" s="49"/>
      <c r="ODK149" s="49"/>
      <c r="ODL149" s="49"/>
      <c r="ODM149" s="49"/>
      <c r="ODN149" s="49"/>
      <c r="ODO149" s="49"/>
      <c r="ODP149" s="49"/>
      <c r="ODQ149" s="49"/>
      <c r="ODR149" s="49"/>
      <c r="ODS149" s="49"/>
      <c r="ODT149" s="49"/>
      <c r="ODU149" s="49"/>
      <c r="ODV149" s="49"/>
      <c r="ODW149" s="49"/>
      <c r="ODX149" s="49"/>
      <c r="ODY149" s="49"/>
      <c r="ODZ149" s="49"/>
      <c r="OEA149" s="49"/>
      <c r="OEB149" s="49"/>
      <c r="OEC149" s="49"/>
      <c r="OED149" s="49"/>
      <c r="OEE149" s="49"/>
      <c r="OEF149" s="49"/>
      <c r="OEG149" s="49"/>
      <c r="OEH149" s="49"/>
      <c r="OEI149" s="49"/>
      <c r="OEJ149" s="49"/>
      <c r="OEK149" s="49"/>
      <c r="OEL149" s="49"/>
      <c r="OEM149" s="49"/>
      <c r="OEN149" s="49"/>
      <c r="OEO149" s="49"/>
      <c r="OEP149" s="49"/>
      <c r="OEQ149" s="49"/>
      <c r="OER149" s="49"/>
      <c r="OES149" s="49"/>
      <c r="OET149" s="49"/>
      <c r="OEU149" s="49"/>
      <c r="OEV149" s="49"/>
      <c r="OEW149" s="49"/>
      <c r="OEX149" s="49"/>
      <c r="OEY149" s="49"/>
      <c r="OEZ149" s="49"/>
      <c r="OFA149" s="49"/>
      <c r="OFB149" s="49"/>
      <c r="OFC149" s="49"/>
      <c r="OFD149" s="49"/>
      <c r="OFE149" s="49"/>
      <c r="OFF149" s="49"/>
      <c r="OFG149" s="49"/>
      <c r="OFH149" s="49"/>
      <c r="OFI149" s="49"/>
      <c r="OFJ149" s="49"/>
      <c r="OFK149" s="49"/>
      <c r="OFL149" s="49"/>
      <c r="OFM149" s="49"/>
      <c r="OFN149" s="49"/>
      <c r="OFO149" s="49"/>
      <c r="OFP149" s="49"/>
      <c r="OFQ149" s="49"/>
      <c r="OFR149" s="49"/>
      <c r="OFS149" s="49"/>
      <c r="OFT149" s="49"/>
      <c r="OFU149" s="49"/>
      <c r="OFV149" s="49"/>
      <c r="OFW149" s="49"/>
      <c r="OFX149" s="49"/>
      <c r="OFY149" s="49"/>
      <c r="OFZ149" s="49"/>
      <c r="OGA149" s="49"/>
      <c r="OGB149" s="49"/>
      <c r="OGC149" s="49"/>
      <c r="OGD149" s="49"/>
      <c r="OGE149" s="49"/>
      <c r="OGF149" s="49"/>
      <c r="OGG149" s="49"/>
      <c r="OGH149" s="49"/>
      <c r="OGI149" s="49"/>
      <c r="OGJ149" s="49"/>
      <c r="OGK149" s="49"/>
      <c r="OGL149" s="49"/>
      <c r="OGM149" s="49"/>
      <c r="OGN149" s="49"/>
      <c r="OGO149" s="49"/>
      <c r="OGP149" s="49"/>
      <c r="OGQ149" s="49"/>
      <c r="OGR149" s="49"/>
      <c r="OGS149" s="49"/>
      <c r="OGT149" s="49"/>
      <c r="OGU149" s="49"/>
      <c r="OGV149" s="49"/>
      <c r="OGW149" s="49"/>
      <c r="OGX149" s="49"/>
      <c r="OGY149" s="49"/>
      <c r="OGZ149" s="49"/>
      <c r="OHA149" s="49"/>
      <c r="OHB149" s="49"/>
      <c r="OHC149" s="49"/>
      <c r="OHD149" s="49"/>
      <c r="OHE149" s="49"/>
      <c r="OHF149" s="49"/>
      <c r="OHG149" s="49"/>
      <c r="OHH149" s="49"/>
      <c r="OHI149" s="49"/>
      <c r="OHJ149" s="49"/>
      <c r="OHK149" s="49"/>
      <c r="OHL149" s="49"/>
      <c r="OHM149" s="49"/>
      <c r="OHN149" s="49"/>
      <c r="OHO149" s="49"/>
      <c r="OHP149" s="49"/>
      <c r="OHQ149" s="49"/>
      <c r="OHR149" s="49"/>
      <c r="OHS149" s="49"/>
      <c r="OHT149" s="49"/>
      <c r="OHU149" s="49"/>
      <c r="OHV149" s="49"/>
      <c r="OHW149" s="49"/>
      <c r="OHX149" s="49"/>
      <c r="OHY149" s="49"/>
      <c r="OHZ149" s="49"/>
      <c r="OIA149" s="49"/>
      <c r="OIB149" s="49"/>
      <c r="OIC149" s="49"/>
      <c r="OID149" s="49"/>
      <c r="OIE149" s="49"/>
      <c r="OIF149" s="49"/>
      <c r="OIG149" s="49"/>
      <c r="OIH149" s="49"/>
      <c r="OII149" s="49"/>
      <c r="OIJ149" s="49"/>
      <c r="OIK149" s="49"/>
      <c r="OIL149" s="49"/>
      <c r="OIM149" s="49"/>
      <c r="OIN149" s="49"/>
      <c r="OIO149" s="49"/>
      <c r="OIP149" s="49"/>
      <c r="OIQ149" s="49"/>
      <c r="OIR149" s="49"/>
      <c r="OIS149" s="49"/>
      <c r="OIT149" s="49"/>
      <c r="OIU149" s="49"/>
      <c r="OIV149" s="49"/>
      <c r="OIW149" s="49"/>
      <c r="OIX149" s="49"/>
      <c r="OIY149" s="49"/>
      <c r="OIZ149" s="49"/>
      <c r="OJA149" s="49"/>
      <c r="OJB149" s="49"/>
      <c r="OJC149" s="49"/>
      <c r="OJD149" s="49"/>
      <c r="OJE149" s="49"/>
      <c r="OJF149" s="49"/>
      <c r="OJG149" s="49"/>
      <c r="OJH149" s="49"/>
      <c r="OJI149" s="49"/>
      <c r="OJJ149" s="49"/>
      <c r="OJK149" s="49"/>
      <c r="OJL149" s="49"/>
      <c r="OJM149" s="49"/>
      <c r="OJN149" s="49"/>
      <c r="OJO149" s="49"/>
      <c r="OJP149" s="49"/>
      <c r="OJQ149" s="49"/>
      <c r="OJR149" s="49"/>
      <c r="OJS149" s="49"/>
      <c r="OJT149" s="49"/>
      <c r="OJU149" s="49"/>
      <c r="OJV149" s="49"/>
      <c r="OJW149" s="49"/>
      <c r="OJX149" s="49"/>
      <c r="OJY149" s="49"/>
      <c r="OJZ149" s="49"/>
      <c r="OKA149" s="49"/>
      <c r="OKB149" s="49"/>
      <c r="OKC149" s="49"/>
      <c r="OKD149" s="49"/>
      <c r="OKE149" s="49"/>
      <c r="OKF149" s="49"/>
      <c r="OKG149" s="49"/>
      <c r="OKH149" s="49"/>
      <c r="OKI149" s="49"/>
      <c r="OKJ149" s="49"/>
      <c r="OKK149" s="49"/>
      <c r="OKL149" s="49"/>
      <c r="OKM149" s="49"/>
      <c r="OKN149" s="49"/>
      <c r="OKO149" s="49"/>
      <c r="OKP149" s="49"/>
      <c r="OKQ149" s="49"/>
      <c r="OKR149" s="49"/>
      <c r="OKS149" s="49"/>
      <c r="OKT149" s="49"/>
      <c r="OKU149" s="49"/>
      <c r="OKV149" s="49"/>
      <c r="OKW149" s="49"/>
      <c r="OKX149" s="49"/>
      <c r="OKY149" s="49"/>
      <c r="OKZ149" s="49"/>
      <c r="OLA149" s="49"/>
      <c r="OLB149" s="49"/>
      <c r="OLC149" s="49"/>
      <c r="OLD149" s="49"/>
      <c r="OLE149" s="49"/>
      <c r="OLF149" s="49"/>
      <c r="OLG149" s="49"/>
      <c r="OLH149" s="49"/>
      <c r="OLI149" s="49"/>
      <c r="OLJ149" s="49"/>
      <c r="OLK149" s="49"/>
      <c r="OLL149" s="49"/>
      <c r="OLM149" s="49"/>
      <c r="OLN149" s="49"/>
      <c r="OLO149" s="49"/>
      <c r="OLP149" s="49"/>
      <c r="OLQ149" s="49"/>
      <c r="OLR149" s="49"/>
      <c r="OLS149" s="49"/>
      <c r="OLT149" s="49"/>
      <c r="OLU149" s="49"/>
      <c r="OLV149" s="49"/>
      <c r="OLW149" s="49"/>
      <c r="OLX149" s="49"/>
      <c r="OLY149" s="49"/>
      <c r="OLZ149" s="49"/>
      <c r="OMA149" s="49"/>
      <c r="OMB149" s="49"/>
      <c r="OMC149" s="49"/>
      <c r="OMD149" s="49"/>
      <c r="OME149" s="49"/>
      <c r="OMF149" s="49"/>
      <c r="OMG149" s="49"/>
      <c r="OMH149" s="49"/>
      <c r="OMI149" s="49"/>
      <c r="OMJ149" s="49"/>
      <c r="OMK149" s="49"/>
      <c r="OML149" s="49"/>
      <c r="OMM149" s="49"/>
      <c r="OMN149" s="49"/>
      <c r="OMO149" s="49"/>
      <c r="OMP149" s="49"/>
      <c r="OMQ149" s="49"/>
      <c r="OMR149" s="49"/>
      <c r="OMS149" s="49"/>
      <c r="OMT149" s="49"/>
      <c r="OMU149" s="49"/>
      <c r="OMV149" s="49"/>
      <c r="OMW149" s="49"/>
      <c r="OMX149" s="49"/>
      <c r="OMY149" s="49"/>
      <c r="OMZ149" s="49"/>
      <c r="ONA149" s="49"/>
      <c r="ONB149" s="49"/>
      <c r="ONC149" s="49"/>
      <c r="OND149" s="49"/>
      <c r="ONE149" s="49"/>
      <c r="ONF149" s="49"/>
      <c r="ONG149" s="49"/>
      <c r="ONH149" s="49"/>
      <c r="ONI149" s="49"/>
      <c r="ONJ149" s="49"/>
      <c r="ONK149" s="49"/>
      <c r="ONL149" s="49"/>
      <c r="ONM149" s="49"/>
      <c r="ONN149" s="49"/>
      <c r="ONO149" s="49"/>
      <c r="ONP149" s="49"/>
      <c r="ONQ149" s="49"/>
      <c r="ONR149" s="49"/>
      <c r="ONS149" s="49"/>
      <c r="ONT149" s="49"/>
      <c r="ONU149" s="49"/>
      <c r="ONV149" s="49"/>
      <c r="ONW149" s="49"/>
      <c r="ONX149" s="49"/>
      <c r="ONY149" s="49"/>
      <c r="ONZ149" s="49"/>
      <c r="OOA149" s="49"/>
      <c r="OOB149" s="49"/>
      <c r="OOC149" s="49"/>
      <c r="OOD149" s="49"/>
      <c r="OOE149" s="49"/>
      <c r="OOF149" s="49"/>
      <c r="OOG149" s="49"/>
      <c r="OOH149" s="49"/>
      <c r="OOI149" s="49"/>
      <c r="OOJ149" s="49"/>
      <c r="OOK149" s="49"/>
      <c r="OOL149" s="49"/>
      <c r="OOM149" s="49"/>
      <c r="OON149" s="49"/>
      <c r="OOO149" s="49"/>
      <c r="OOP149" s="49"/>
      <c r="OOQ149" s="49"/>
      <c r="OOR149" s="49"/>
      <c r="OOS149" s="49"/>
      <c r="OOT149" s="49"/>
      <c r="OOU149" s="49"/>
      <c r="OOV149" s="49"/>
      <c r="OOW149" s="49"/>
      <c r="OOX149" s="49"/>
      <c r="OOY149" s="49"/>
      <c r="OOZ149" s="49"/>
      <c r="OPA149" s="49"/>
      <c r="OPB149" s="49"/>
      <c r="OPC149" s="49"/>
      <c r="OPD149" s="49"/>
      <c r="OPE149" s="49"/>
      <c r="OPF149" s="49"/>
      <c r="OPG149" s="49"/>
      <c r="OPH149" s="49"/>
      <c r="OPI149" s="49"/>
      <c r="OPJ149" s="49"/>
      <c r="OPK149" s="49"/>
      <c r="OPL149" s="49"/>
      <c r="OPM149" s="49"/>
      <c r="OPN149" s="49"/>
      <c r="OPO149" s="49"/>
      <c r="OPP149" s="49"/>
      <c r="OPQ149" s="49"/>
      <c r="OPR149" s="49"/>
      <c r="OPS149" s="49"/>
      <c r="OPT149" s="49"/>
      <c r="OPU149" s="49"/>
      <c r="OPV149" s="49"/>
      <c r="OPW149" s="49"/>
      <c r="OPX149" s="49"/>
      <c r="OPY149" s="49"/>
      <c r="OPZ149" s="49"/>
      <c r="OQA149" s="49"/>
      <c r="OQB149" s="49"/>
      <c r="OQC149" s="49"/>
      <c r="OQD149" s="49"/>
      <c r="OQE149" s="49"/>
      <c r="OQF149" s="49"/>
      <c r="OQG149" s="49"/>
      <c r="OQH149" s="49"/>
      <c r="OQI149" s="49"/>
      <c r="OQJ149" s="49"/>
      <c r="OQK149" s="49"/>
      <c r="OQL149" s="49"/>
      <c r="OQM149" s="49"/>
      <c r="OQN149" s="49"/>
      <c r="OQO149" s="49"/>
      <c r="OQP149" s="49"/>
      <c r="OQQ149" s="49"/>
      <c r="OQR149" s="49"/>
      <c r="OQS149" s="49"/>
      <c r="OQT149" s="49"/>
      <c r="OQU149" s="49"/>
      <c r="OQV149" s="49"/>
      <c r="OQW149" s="49"/>
      <c r="OQX149" s="49"/>
      <c r="OQY149" s="49"/>
      <c r="OQZ149" s="49"/>
      <c r="ORA149" s="49"/>
      <c r="ORB149" s="49"/>
      <c r="ORC149" s="49"/>
      <c r="ORD149" s="49"/>
      <c r="ORE149" s="49"/>
      <c r="ORF149" s="49"/>
      <c r="ORG149" s="49"/>
      <c r="ORH149" s="49"/>
      <c r="ORI149" s="49"/>
      <c r="ORJ149" s="49"/>
      <c r="ORK149" s="49"/>
      <c r="ORL149" s="49"/>
      <c r="ORM149" s="49"/>
      <c r="ORN149" s="49"/>
      <c r="ORO149" s="49"/>
      <c r="ORP149" s="49"/>
      <c r="ORQ149" s="49"/>
      <c r="ORR149" s="49"/>
      <c r="ORS149" s="49"/>
      <c r="ORT149" s="49"/>
      <c r="ORU149" s="49"/>
      <c r="ORV149" s="49"/>
      <c r="ORW149" s="49"/>
      <c r="ORX149" s="49"/>
      <c r="ORY149" s="49"/>
      <c r="ORZ149" s="49"/>
      <c r="OSA149" s="49"/>
      <c r="OSB149" s="49"/>
      <c r="OSC149" s="49"/>
      <c r="OSD149" s="49"/>
      <c r="OSE149" s="49"/>
      <c r="OSF149" s="49"/>
      <c r="OSG149" s="49"/>
      <c r="OSH149" s="49"/>
      <c r="OSI149" s="49"/>
      <c r="OSJ149" s="49"/>
      <c r="OSK149" s="49"/>
      <c r="OSL149" s="49"/>
      <c r="OSM149" s="49"/>
      <c r="OSN149" s="49"/>
      <c r="OSO149" s="49"/>
      <c r="OSP149" s="49"/>
      <c r="OSQ149" s="49"/>
      <c r="OSR149" s="49"/>
      <c r="OSS149" s="49"/>
      <c r="OST149" s="49"/>
      <c r="OSU149" s="49"/>
      <c r="OSV149" s="49"/>
      <c r="OSW149" s="49"/>
      <c r="OSX149" s="49"/>
      <c r="OSY149" s="49"/>
      <c r="OSZ149" s="49"/>
      <c r="OTA149" s="49"/>
      <c r="OTB149" s="49"/>
      <c r="OTC149" s="49"/>
      <c r="OTD149" s="49"/>
      <c r="OTE149" s="49"/>
      <c r="OTF149" s="49"/>
      <c r="OTG149" s="49"/>
      <c r="OTH149" s="49"/>
      <c r="OTI149" s="49"/>
      <c r="OTJ149" s="49"/>
      <c r="OTK149" s="49"/>
      <c r="OTL149" s="49"/>
      <c r="OTM149" s="49"/>
      <c r="OTN149" s="49"/>
      <c r="OTO149" s="49"/>
      <c r="OTP149" s="49"/>
      <c r="OTQ149" s="49"/>
      <c r="OTR149" s="49"/>
      <c r="OTS149" s="49"/>
      <c r="OTT149" s="49"/>
      <c r="OTU149" s="49"/>
      <c r="OTV149" s="49"/>
      <c r="OTW149" s="49"/>
      <c r="OTX149" s="49"/>
      <c r="OTY149" s="49"/>
      <c r="OTZ149" s="49"/>
      <c r="OUA149" s="49"/>
      <c r="OUB149" s="49"/>
      <c r="OUC149" s="49"/>
      <c r="OUD149" s="49"/>
      <c r="OUE149" s="49"/>
      <c r="OUF149" s="49"/>
      <c r="OUG149" s="49"/>
      <c r="OUH149" s="49"/>
      <c r="OUI149" s="49"/>
      <c r="OUJ149" s="49"/>
      <c r="OUK149" s="49"/>
      <c r="OUL149" s="49"/>
      <c r="OUM149" s="49"/>
      <c r="OUN149" s="49"/>
      <c r="OUO149" s="49"/>
      <c r="OUP149" s="49"/>
      <c r="OUQ149" s="49"/>
      <c r="OUR149" s="49"/>
      <c r="OUS149" s="49"/>
      <c r="OUT149" s="49"/>
      <c r="OUU149" s="49"/>
      <c r="OUV149" s="49"/>
      <c r="OUW149" s="49"/>
      <c r="OUX149" s="49"/>
      <c r="OUY149" s="49"/>
      <c r="OUZ149" s="49"/>
      <c r="OVA149" s="49"/>
      <c r="OVB149" s="49"/>
      <c r="OVC149" s="49"/>
      <c r="OVD149" s="49"/>
      <c r="OVE149" s="49"/>
      <c r="OVF149" s="49"/>
      <c r="OVG149" s="49"/>
      <c r="OVH149" s="49"/>
      <c r="OVI149" s="49"/>
      <c r="OVJ149" s="49"/>
      <c r="OVK149" s="49"/>
      <c r="OVL149" s="49"/>
      <c r="OVM149" s="49"/>
      <c r="OVN149" s="49"/>
      <c r="OVO149" s="49"/>
      <c r="OVP149" s="49"/>
      <c r="OVQ149" s="49"/>
      <c r="OVR149" s="49"/>
      <c r="OVS149" s="49"/>
      <c r="OVT149" s="49"/>
      <c r="OVU149" s="49"/>
      <c r="OVV149" s="49"/>
      <c r="OVW149" s="49"/>
      <c r="OVX149" s="49"/>
      <c r="OVY149" s="49"/>
      <c r="OVZ149" s="49"/>
      <c r="OWA149" s="49"/>
      <c r="OWB149" s="49"/>
      <c r="OWC149" s="49"/>
      <c r="OWD149" s="49"/>
      <c r="OWE149" s="49"/>
      <c r="OWF149" s="49"/>
      <c r="OWG149" s="49"/>
      <c r="OWH149" s="49"/>
      <c r="OWI149" s="49"/>
      <c r="OWJ149" s="49"/>
      <c r="OWK149" s="49"/>
      <c r="OWL149" s="49"/>
      <c r="OWM149" s="49"/>
      <c r="OWN149" s="49"/>
      <c r="OWO149" s="49"/>
      <c r="OWP149" s="49"/>
      <c r="OWQ149" s="49"/>
      <c r="OWR149" s="49"/>
      <c r="OWS149" s="49"/>
      <c r="OWT149" s="49"/>
      <c r="OWU149" s="49"/>
      <c r="OWV149" s="49"/>
      <c r="OWW149" s="49"/>
      <c r="OWX149" s="49"/>
      <c r="OWY149" s="49"/>
      <c r="OWZ149" s="49"/>
      <c r="OXA149" s="49"/>
      <c r="OXB149" s="49"/>
      <c r="OXC149" s="49"/>
      <c r="OXD149" s="49"/>
      <c r="OXE149" s="49"/>
      <c r="OXF149" s="49"/>
      <c r="OXG149" s="49"/>
      <c r="OXH149" s="49"/>
      <c r="OXI149" s="49"/>
      <c r="OXJ149" s="49"/>
      <c r="OXK149" s="49"/>
      <c r="OXL149" s="49"/>
      <c r="OXM149" s="49"/>
      <c r="OXN149" s="49"/>
      <c r="OXO149" s="49"/>
      <c r="OXP149" s="49"/>
      <c r="OXQ149" s="49"/>
      <c r="OXR149" s="49"/>
      <c r="OXS149" s="49"/>
      <c r="OXT149" s="49"/>
      <c r="OXU149" s="49"/>
      <c r="OXV149" s="49"/>
      <c r="OXW149" s="49"/>
      <c r="OXX149" s="49"/>
      <c r="OXY149" s="49"/>
      <c r="OXZ149" s="49"/>
      <c r="OYA149" s="49"/>
      <c r="OYB149" s="49"/>
      <c r="OYC149" s="49"/>
      <c r="OYD149" s="49"/>
      <c r="OYE149" s="49"/>
      <c r="OYF149" s="49"/>
      <c r="OYG149" s="49"/>
      <c r="OYH149" s="49"/>
      <c r="OYI149" s="49"/>
      <c r="OYJ149" s="49"/>
      <c r="OYK149" s="49"/>
      <c r="OYL149" s="49"/>
      <c r="OYM149" s="49"/>
      <c r="OYN149" s="49"/>
      <c r="OYO149" s="49"/>
      <c r="OYP149" s="49"/>
      <c r="OYQ149" s="49"/>
      <c r="OYR149" s="49"/>
      <c r="OYS149" s="49"/>
      <c r="OYT149" s="49"/>
      <c r="OYU149" s="49"/>
      <c r="OYV149" s="49"/>
      <c r="OYW149" s="49"/>
      <c r="OYX149" s="49"/>
      <c r="OYY149" s="49"/>
      <c r="OYZ149" s="49"/>
      <c r="OZA149" s="49"/>
      <c r="OZB149" s="49"/>
      <c r="OZC149" s="49"/>
      <c r="OZD149" s="49"/>
      <c r="OZE149" s="49"/>
      <c r="OZF149" s="49"/>
      <c r="OZG149" s="49"/>
      <c r="OZH149" s="49"/>
      <c r="OZI149" s="49"/>
      <c r="OZJ149" s="49"/>
      <c r="OZK149" s="49"/>
      <c r="OZL149" s="49"/>
      <c r="OZM149" s="49"/>
      <c r="OZN149" s="49"/>
      <c r="OZO149" s="49"/>
      <c r="OZP149" s="49"/>
      <c r="OZQ149" s="49"/>
      <c r="OZR149" s="49"/>
      <c r="OZS149" s="49"/>
      <c r="OZT149" s="49"/>
      <c r="OZU149" s="49"/>
      <c r="OZV149" s="49"/>
      <c r="OZW149" s="49"/>
      <c r="OZX149" s="49"/>
      <c r="OZY149" s="49"/>
      <c r="OZZ149" s="49"/>
      <c r="PAA149" s="49"/>
      <c r="PAB149" s="49"/>
      <c r="PAC149" s="49"/>
      <c r="PAD149" s="49"/>
      <c r="PAE149" s="49"/>
      <c r="PAF149" s="49"/>
      <c r="PAG149" s="49"/>
      <c r="PAH149" s="49"/>
      <c r="PAI149" s="49"/>
      <c r="PAJ149" s="49"/>
      <c r="PAK149" s="49"/>
      <c r="PAL149" s="49"/>
      <c r="PAM149" s="49"/>
      <c r="PAN149" s="49"/>
      <c r="PAO149" s="49"/>
      <c r="PAP149" s="49"/>
      <c r="PAQ149" s="49"/>
      <c r="PAR149" s="49"/>
      <c r="PAS149" s="49"/>
      <c r="PAT149" s="49"/>
      <c r="PAU149" s="49"/>
      <c r="PAV149" s="49"/>
      <c r="PAW149" s="49"/>
      <c r="PAX149" s="49"/>
      <c r="PAY149" s="49"/>
      <c r="PAZ149" s="49"/>
      <c r="PBA149" s="49"/>
      <c r="PBB149" s="49"/>
      <c r="PBC149" s="49"/>
      <c r="PBD149" s="49"/>
      <c r="PBE149" s="49"/>
      <c r="PBF149" s="49"/>
      <c r="PBG149" s="49"/>
      <c r="PBH149" s="49"/>
      <c r="PBI149" s="49"/>
      <c r="PBJ149" s="49"/>
      <c r="PBK149" s="49"/>
      <c r="PBL149" s="49"/>
      <c r="PBM149" s="49"/>
      <c r="PBN149" s="49"/>
      <c r="PBO149" s="49"/>
      <c r="PBP149" s="49"/>
      <c r="PBQ149" s="49"/>
      <c r="PBR149" s="49"/>
      <c r="PBS149" s="49"/>
      <c r="PBT149" s="49"/>
      <c r="PBU149" s="49"/>
      <c r="PBV149" s="49"/>
      <c r="PBW149" s="49"/>
      <c r="PBX149" s="49"/>
      <c r="PBY149" s="49"/>
      <c r="PBZ149" s="49"/>
      <c r="PCA149" s="49"/>
      <c r="PCB149" s="49"/>
      <c r="PCC149" s="49"/>
      <c r="PCD149" s="49"/>
      <c r="PCE149" s="49"/>
      <c r="PCF149" s="49"/>
      <c r="PCG149" s="49"/>
      <c r="PCH149" s="49"/>
      <c r="PCI149" s="49"/>
      <c r="PCJ149" s="49"/>
      <c r="PCK149" s="49"/>
      <c r="PCL149" s="49"/>
      <c r="PCM149" s="49"/>
      <c r="PCN149" s="49"/>
      <c r="PCO149" s="49"/>
      <c r="PCP149" s="49"/>
      <c r="PCQ149" s="49"/>
      <c r="PCR149" s="49"/>
      <c r="PCS149" s="49"/>
      <c r="PCT149" s="49"/>
      <c r="PCU149" s="49"/>
      <c r="PCV149" s="49"/>
      <c r="PCW149" s="49"/>
      <c r="PCX149" s="49"/>
      <c r="PCY149" s="49"/>
      <c r="PCZ149" s="49"/>
      <c r="PDA149" s="49"/>
      <c r="PDB149" s="49"/>
      <c r="PDC149" s="49"/>
      <c r="PDD149" s="49"/>
      <c r="PDE149" s="49"/>
      <c r="PDF149" s="49"/>
      <c r="PDG149" s="49"/>
      <c r="PDH149" s="49"/>
      <c r="PDI149" s="49"/>
      <c r="PDJ149" s="49"/>
      <c r="PDK149" s="49"/>
      <c r="PDL149" s="49"/>
      <c r="PDM149" s="49"/>
      <c r="PDN149" s="49"/>
      <c r="PDO149" s="49"/>
      <c r="PDP149" s="49"/>
      <c r="PDQ149" s="49"/>
      <c r="PDR149" s="49"/>
      <c r="PDS149" s="49"/>
      <c r="PDT149" s="49"/>
      <c r="PDU149" s="49"/>
      <c r="PDV149" s="49"/>
      <c r="PDW149" s="49"/>
      <c r="PDX149" s="49"/>
      <c r="PDY149" s="49"/>
      <c r="PDZ149" s="49"/>
      <c r="PEA149" s="49"/>
      <c r="PEB149" s="49"/>
      <c r="PEC149" s="49"/>
      <c r="PED149" s="49"/>
      <c r="PEE149" s="49"/>
      <c r="PEF149" s="49"/>
      <c r="PEG149" s="49"/>
      <c r="PEH149" s="49"/>
      <c r="PEI149" s="49"/>
      <c r="PEJ149" s="49"/>
      <c r="PEK149" s="49"/>
      <c r="PEL149" s="49"/>
      <c r="PEM149" s="49"/>
      <c r="PEN149" s="49"/>
      <c r="PEO149" s="49"/>
      <c r="PEP149" s="49"/>
      <c r="PEQ149" s="49"/>
      <c r="PER149" s="49"/>
      <c r="PES149" s="49"/>
      <c r="PET149" s="49"/>
      <c r="PEU149" s="49"/>
      <c r="PEV149" s="49"/>
      <c r="PEW149" s="49"/>
      <c r="PEX149" s="49"/>
      <c r="PEY149" s="49"/>
      <c r="PEZ149" s="49"/>
      <c r="PFA149" s="49"/>
      <c r="PFB149" s="49"/>
      <c r="PFC149" s="49"/>
      <c r="PFD149" s="49"/>
      <c r="PFE149" s="49"/>
      <c r="PFF149" s="49"/>
      <c r="PFG149" s="49"/>
      <c r="PFH149" s="49"/>
      <c r="PFI149" s="49"/>
      <c r="PFJ149" s="49"/>
      <c r="PFK149" s="49"/>
      <c r="PFL149" s="49"/>
      <c r="PFM149" s="49"/>
      <c r="PFN149" s="49"/>
      <c r="PFO149" s="49"/>
      <c r="PFP149" s="49"/>
      <c r="PFQ149" s="49"/>
      <c r="PFR149" s="49"/>
      <c r="PFS149" s="49"/>
      <c r="PFT149" s="49"/>
      <c r="PFU149" s="49"/>
      <c r="PFV149" s="49"/>
      <c r="PFW149" s="49"/>
      <c r="PFX149" s="49"/>
      <c r="PFY149" s="49"/>
      <c r="PFZ149" s="49"/>
      <c r="PGA149" s="49"/>
      <c r="PGB149" s="49"/>
      <c r="PGC149" s="49"/>
      <c r="PGD149" s="49"/>
      <c r="PGE149" s="49"/>
      <c r="PGF149" s="49"/>
      <c r="PGG149" s="49"/>
      <c r="PGH149" s="49"/>
      <c r="PGI149" s="49"/>
      <c r="PGJ149" s="49"/>
      <c r="PGK149" s="49"/>
      <c r="PGL149" s="49"/>
      <c r="PGM149" s="49"/>
      <c r="PGN149" s="49"/>
      <c r="PGO149" s="49"/>
      <c r="PGP149" s="49"/>
      <c r="PGQ149" s="49"/>
      <c r="PGR149" s="49"/>
      <c r="PGS149" s="49"/>
      <c r="PGT149" s="49"/>
      <c r="PGU149" s="49"/>
      <c r="PGV149" s="49"/>
      <c r="PGW149" s="49"/>
      <c r="PGX149" s="49"/>
      <c r="PGY149" s="49"/>
      <c r="PGZ149" s="49"/>
      <c r="PHA149" s="49"/>
      <c r="PHB149" s="49"/>
      <c r="PHC149" s="49"/>
      <c r="PHD149" s="49"/>
      <c r="PHE149" s="49"/>
      <c r="PHF149" s="49"/>
      <c r="PHG149" s="49"/>
      <c r="PHH149" s="49"/>
      <c r="PHI149" s="49"/>
      <c r="PHJ149" s="49"/>
      <c r="PHK149" s="49"/>
      <c r="PHL149" s="49"/>
      <c r="PHM149" s="49"/>
      <c r="PHN149" s="49"/>
      <c r="PHO149" s="49"/>
      <c r="PHP149" s="49"/>
      <c r="PHQ149" s="49"/>
      <c r="PHR149" s="49"/>
      <c r="PHS149" s="49"/>
      <c r="PHT149" s="49"/>
      <c r="PHU149" s="49"/>
      <c r="PHV149" s="49"/>
      <c r="PHW149" s="49"/>
      <c r="PHX149" s="49"/>
      <c r="PHY149" s="49"/>
      <c r="PHZ149" s="49"/>
      <c r="PIA149" s="49"/>
      <c r="PIB149" s="49"/>
      <c r="PIC149" s="49"/>
      <c r="PID149" s="49"/>
      <c r="PIE149" s="49"/>
      <c r="PIF149" s="49"/>
      <c r="PIG149" s="49"/>
      <c r="PIH149" s="49"/>
      <c r="PII149" s="49"/>
      <c r="PIJ149" s="49"/>
      <c r="PIK149" s="49"/>
      <c r="PIL149" s="49"/>
      <c r="PIM149" s="49"/>
      <c r="PIN149" s="49"/>
      <c r="PIO149" s="49"/>
      <c r="PIP149" s="49"/>
      <c r="PIQ149" s="49"/>
      <c r="PIR149" s="49"/>
      <c r="PIS149" s="49"/>
      <c r="PIT149" s="49"/>
      <c r="PIU149" s="49"/>
      <c r="PIV149" s="49"/>
      <c r="PIW149" s="49"/>
      <c r="PIX149" s="49"/>
      <c r="PIY149" s="49"/>
      <c r="PIZ149" s="49"/>
      <c r="PJA149" s="49"/>
      <c r="PJB149" s="49"/>
      <c r="PJC149" s="49"/>
      <c r="PJD149" s="49"/>
      <c r="PJE149" s="49"/>
      <c r="PJF149" s="49"/>
      <c r="PJG149" s="49"/>
      <c r="PJH149" s="49"/>
      <c r="PJI149" s="49"/>
      <c r="PJJ149" s="49"/>
      <c r="PJK149" s="49"/>
      <c r="PJL149" s="49"/>
      <c r="PJM149" s="49"/>
      <c r="PJN149" s="49"/>
      <c r="PJO149" s="49"/>
      <c r="PJP149" s="49"/>
      <c r="PJQ149" s="49"/>
      <c r="PJR149" s="49"/>
      <c r="PJS149" s="49"/>
      <c r="PJT149" s="49"/>
      <c r="PJU149" s="49"/>
      <c r="PJV149" s="49"/>
      <c r="PJW149" s="49"/>
      <c r="PJX149" s="49"/>
      <c r="PJY149" s="49"/>
      <c r="PJZ149" s="49"/>
      <c r="PKA149" s="49"/>
      <c r="PKB149" s="49"/>
      <c r="PKC149" s="49"/>
      <c r="PKD149" s="49"/>
      <c r="PKE149" s="49"/>
      <c r="PKF149" s="49"/>
      <c r="PKG149" s="49"/>
      <c r="PKH149" s="49"/>
      <c r="PKI149" s="49"/>
      <c r="PKJ149" s="49"/>
      <c r="PKK149" s="49"/>
      <c r="PKL149" s="49"/>
      <c r="PKM149" s="49"/>
      <c r="PKN149" s="49"/>
      <c r="PKO149" s="49"/>
      <c r="PKP149" s="49"/>
      <c r="PKQ149" s="49"/>
      <c r="PKR149" s="49"/>
      <c r="PKS149" s="49"/>
      <c r="PKT149" s="49"/>
      <c r="PKU149" s="49"/>
      <c r="PKV149" s="49"/>
      <c r="PKW149" s="49"/>
      <c r="PKX149" s="49"/>
      <c r="PKY149" s="49"/>
      <c r="PKZ149" s="49"/>
      <c r="PLA149" s="49"/>
      <c r="PLB149" s="49"/>
      <c r="PLC149" s="49"/>
      <c r="PLD149" s="49"/>
      <c r="PLE149" s="49"/>
      <c r="PLF149" s="49"/>
      <c r="PLG149" s="49"/>
      <c r="PLH149" s="49"/>
      <c r="PLI149" s="49"/>
      <c r="PLJ149" s="49"/>
      <c r="PLK149" s="49"/>
      <c r="PLL149" s="49"/>
      <c r="PLM149" s="49"/>
      <c r="PLN149" s="49"/>
      <c r="PLO149" s="49"/>
      <c r="PLP149" s="49"/>
      <c r="PLQ149" s="49"/>
      <c r="PLR149" s="49"/>
      <c r="PLS149" s="49"/>
      <c r="PLT149" s="49"/>
      <c r="PLU149" s="49"/>
      <c r="PLV149" s="49"/>
      <c r="PLW149" s="49"/>
      <c r="PLX149" s="49"/>
      <c r="PLY149" s="49"/>
      <c r="PLZ149" s="49"/>
      <c r="PMA149" s="49"/>
      <c r="PMB149" s="49"/>
      <c r="PMC149" s="49"/>
      <c r="PMD149" s="49"/>
      <c r="PME149" s="49"/>
      <c r="PMF149" s="49"/>
      <c r="PMG149" s="49"/>
      <c r="PMH149" s="49"/>
      <c r="PMI149" s="49"/>
      <c r="PMJ149" s="49"/>
      <c r="PMK149" s="49"/>
      <c r="PML149" s="49"/>
      <c r="PMM149" s="49"/>
      <c r="PMN149" s="49"/>
      <c r="PMO149" s="49"/>
      <c r="PMP149" s="49"/>
      <c r="PMQ149" s="49"/>
      <c r="PMR149" s="49"/>
      <c r="PMS149" s="49"/>
      <c r="PMT149" s="49"/>
      <c r="PMU149" s="49"/>
      <c r="PMV149" s="49"/>
      <c r="PMW149" s="49"/>
      <c r="PMX149" s="49"/>
      <c r="PMY149" s="49"/>
      <c r="PMZ149" s="49"/>
      <c r="PNA149" s="49"/>
      <c r="PNB149" s="49"/>
      <c r="PNC149" s="49"/>
      <c r="PND149" s="49"/>
      <c r="PNE149" s="49"/>
      <c r="PNF149" s="49"/>
      <c r="PNG149" s="49"/>
      <c r="PNH149" s="49"/>
      <c r="PNI149" s="49"/>
      <c r="PNJ149" s="49"/>
      <c r="PNK149" s="49"/>
      <c r="PNL149" s="49"/>
      <c r="PNM149" s="49"/>
      <c r="PNN149" s="49"/>
      <c r="PNO149" s="49"/>
      <c r="PNP149" s="49"/>
      <c r="PNQ149" s="49"/>
      <c r="PNR149" s="49"/>
      <c r="PNS149" s="49"/>
      <c r="PNT149" s="49"/>
      <c r="PNU149" s="49"/>
      <c r="PNV149" s="49"/>
      <c r="PNW149" s="49"/>
      <c r="PNX149" s="49"/>
      <c r="PNY149" s="49"/>
      <c r="PNZ149" s="49"/>
      <c r="POA149" s="49"/>
      <c r="POB149" s="49"/>
      <c r="POC149" s="49"/>
      <c r="POD149" s="49"/>
      <c r="POE149" s="49"/>
      <c r="POF149" s="49"/>
      <c r="POG149" s="49"/>
      <c r="POH149" s="49"/>
      <c r="POI149" s="49"/>
      <c r="POJ149" s="49"/>
      <c r="POK149" s="49"/>
      <c r="POL149" s="49"/>
      <c r="POM149" s="49"/>
      <c r="PON149" s="49"/>
      <c r="POO149" s="49"/>
      <c r="POP149" s="49"/>
      <c r="POQ149" s="49"/>
      <c r="POR149" s="49"/>
      <c r="POS149" s="49"/>
      <c r="POT149" s="49"/>
      <c r="POU149" s="49"/>
      <c r="POV149" s="49"/>
      <c r="POW149" s="49"/>
      <c r="POX149" s="49"/>
      <c r="POY149" s="49"/>
      <c r="POZ149" s="49"/>
      <c r="PPA149" s="49"/>
      <c r="PPB149" s="49"/>
      <c r="PPC149" s="49"/>
      <c r="PPD149" s="49"/>
      <c r="PPE149" s="49"/>
      <c r="PPF149" s="49"/>
      <c r="PPG149" s="49"/>
      <c r="PPH149" s="49"/>
      <c r="PPI149" s="49"/>
      <c r="PPJ149" s="49"/>
      <c r="PPK149" s="49"/>
      <c r="PPL149" s="49"/>
      <c r="PPM149" s="49"/>
      <c r="PPN149" s="49"/>
      <c r="PPO149" s="49"/>
      <c r="PPP149" s="49"/>
      <c r="PPQ149" s="49"/>
      <c r="PPR149" s="49"/>
      <c r="PPS149" s="49"/>
      <c r="PPT149" s="49"/>
      <c r="PPU149" s="49"/>
      <c r="PPV149" s="49"/>
      <c r="PPW149" s="49"/>
      <c r="PPX149" s="49"/>
      <c r="PPY149" s="49"/>
      <c r="PPZ149" s="49"/>
      <c r="PQA149" s="49"/>
      <c r="PQB149" s="49"/>
      <c r="PQC149" s="49"/>
      <c r="PQD149" s="49"/>
      <c r="PQE149" s="49"/>
      <c r="PQF149" s="49"/>
      <c r="PQG149" s="49"/>
      <c r="PQH149" s="49"/>
      <c r="PQI149" s="49"/>
      <c r="PQJ149" s="49"/>
      <c r="PQK149" s="49"/>
      <c r="PQL149" s="49"/>
      <c r="PQM149" s="49"/>
      <c r="PQN149" s="49"/>
      <c r="PQO149" s="49"/>
      <c r="PQP149" s="49"/>
      <c r="PQQ149" s="49"/>
      <c r="PQR149" s="49"/>
      <c r="PQS149" s="49"/>
      <c r="PQT149" s="49"/>
      <c r="PQU149" s="49"/>
      <c r="PQV149" s="49"/>
      <c r="PQW149" s="49"/>
      <c r="PQX149" s="49"/>
      <c r="PQY149" s="49"/>
      <c r="PQZ149" s="49"/>
      <c r="PRA149" s="49"/>
      <c r="PRB149" s="49"/>
      <c r="PRC149" s="49"/>
      <c r="PRD149" s="49"/>
      <c r="PRE149" s="49"/>
      <c r="PRF149" s="49"/>
      <c r="PRG149" s="49"/>
      <c r="PRH149" s="49"/>
      <c r="PRI149" s="49"/>
      <c r="PRJ149" s="49"/>
      <c r="PRK149" s="49"/>
      <c r="PRL149" s="49"/>
      <c r="PRM149" s="49"/>
      <c r="PRN149" s="49"/>
      <c r="PRO149" s="49"/>
      <c r="PRP149" s="49"/>
      <c r="PRQ149" s="49"/>
      <c r="PRR149" s="49"/>
      <c r="PRS149" s="49"/>
      <c r="PRT149" s="49"/>
      <c r="PRU149" s="49"/>
      <c r="PRV149" s="49"/>
      <c r="PRW149" s="49"/>
      <c r="PRX149" s="49"/>
      <c r="PRY149" s="49"/>
      <c r="PRZ149" s="49"/>
      <c r="PSA149" s="49"/>
      <c r="PSB149" s="49"/>
      <c r="PSC149" s="49"/>
      <c r="PSD149" s="49"/>
      <c r="PSE149" s="49"/>
      <c r="PSF149" s="49"/>
      <c r="PSG149" s="49"/>
      <c r="PSH149" s="49"/>
      <c r="PSI149" s="49"/>
      <c r="PSJ149" s="49"/>
      <c r="PSK149" s="49"/>
      <c r="PSL149" s="49"/>
      <c r="PSM149" s="49"/>
      <c r="PSN149" s="49"/>
      <c r="PSO149" s="49"/>
      <c r="PSP149" s="49"/>
      <c r="PSQ149" s="49"/>
      <c r="PSR149" s="49"/>
      <c r="PSS149" s="49"/>
      <c r="PST149" s="49"/>
      <c r="PSU149" s="49"/>
      <c r="PSV149" s="49"/>
      <c r="PSW149" s="49"/>
      <c r="PSX149" s="49"/>
      <c r="PSY149" s="49"/>
      <c r="PSZ149" s="49"/>
      <c r="PTA149" s="49"/>
      <c r="PTB149" s="49"/>
      <c r="PTC149" s="49"/>
      <c r="PTD149" s="49"/>
      <c r="PTE149" s="49"/>
      <c r="PTF149" s="49"/>
      <c r="PTG149" s="49"/>
      <c r="PTH149" s="49"/>
      <c r="PTI149" s="49"/>
      <c r="PTJ149" s="49"/>
      <c r="PTK149" s="49"/>
      <c r="PTL149" s="49"/>
      <c r="PTM149" s="49"/>
      <c r="PTN149" s="49"/>
      <c r="PTO149" s="49"/>
      <c r="PTP149" s="49"/>
      <c r="PTQ149" s="49"/>
      <c r="PTR149" s="49"/>
      <c r="PTS149" s="49"/>
      <c r="PTT149" s="49"/>
      <c r="PTU149" s="49"/>
      <c r="PTV149" s="49"/>
      <c r="PTW149" s="49"/>
      <c r="PTX149" s="49"/>
      <c r="PTY149" s="49"/>
      <c r="PTZ149" s="49"/>
      <c r="PUA149" s="49"/>
      <c r="PUB149" s="49"/>
      <c r="PUC149" s="49"/>
      <c r="PUD149" s="49"/>
      <c r="PUE149" s="49"/>
      <c r="PUF149" s="49"/>
      <c r="PUG149" s="49"/>
      <c r="PUH149" s="49"/>
      <c r="PUI149" s="49"/>
      <c r="PUJ149" s="49"/>
      <c r="PUK149" s="49"/>
      <c r="PUL149" s="49"/>
      <c r="PUM149" s="49"/>
      <c r="PUN149" s="49"/>
      <c r="PUO149" s="49"/>
      <c r="PUP149" s="49"/>
      <c r="PUQ149" s="49"/>
      <c r="PUR149" s="49"/>
      <c r="PUS149" s="49"/>
      <c r="PUT149" s="49"/>
      <c r="PUU149" s="49"/>
      <c r="PUV149" s="49"/>
      <c r="PUW149" s="49"/>
      <c r="PUX149" s="49"/>
      <c r="PUY149" s="49"/>
      <c r="PUZ149" s="49"/>
      <c r="PVA149" s="49"/>
      <c r="PVB149" s="49"/>
      <c r="PVC149" s="49"/>
      <c r="PVD149" s="49"/>
      <c r="PVE149" s="49"/>
      <c r="PVF149" s="49"/>
      <c r="PVG149" s="49"/>
      <c r="PVH149" s="49"/>
      <c r="PVI149" s="49"/>
      <c r="PVJ149" s="49"/>
      <c r="PVK149" s="49"/>
      <c r="PVL149" s="49"/>
      <c r="PVM149" s="49"/>
      <c r="PVN149" s="49"/>
      <c r="PVO149" s="49"/>
      <c r="PVP149" s="49"/>
      <c r="PVQ149" s="49"/>
      <c r="PVR149" s="49"/>
      <c r="PVS149" s="49"/>
      <c r="PVT149" s="49"/>
      <c r="PVU149" s="49"/>
      <c r="PVV149" s="49"/>
      <c r="PVW149" s="49"/>
      <c r="PVX149" s="49"/>
      <c r="PVY149" s="49"/>
      <c r="PVZ149" s="49"/>
      <c r="PWA149" s="49"/>
      <c r="PWB149" s="49"/>
      <c r="PWC149" s="49"/>
      <c r="PWD149" s="49"/>
      <c r="PWE149" s="49"/>
      <c r="PWF149" s="49"/>
      <c r="PWG149" s="49"/>
      <c r="PWH149" s="49"/>
      <c r="PWI149" s="49"/>
      <c r="PWJ149" s="49"/>
      <c r="PWK149" s="49"/>
      <c r="PWL149" s="49"/>
      <c r="PWM149" s="49"/>
      <c r="PWN149" s="49"/>
      <c r="PWO149" s="49"/>
      <c r="PWP149" s="49"/>
      <c r="PWQ149" s="49"/>
      <c r="PWR149" s="49"/>
      <c r="PWS149" s="49"/>
      <c r="PWT149" s="49"/>
      <c r="PWU149" s="49"/>
      <c r="PWV149" s="49"/>
      <c r="PWW149" s="49"/>
      <c r="PWX149" s="49"/>
      <c r="PWY149" s="49"/>
      <c r="PWZ149" s="49"/>
      <c r="PXA149" s="49"/>
      <c r="PXB149" s="49"/>
      <c r="PXC149" s="49"/>
      <c r="PXD149" s="49"/>
      <c r="PXE149" s="49"/>
      <c r="PXF149" s="49"/>
      <c r="PXG149" s="49"/>
      <c r="PXH149" s="49"/>
      <c r="PXI149" s="49"/>
      <c r="PXJ149" s="49"/>
      <c r="PXK149" s="49"/>
      <c r="PXL149" s="49"/>
      <c r="PXM149" s="49"/>
      <c r="PXN149" s="49"/>
      <c r="PXO149" s="49"/>
      <c r="PXP149" s="49"/>
      <c r="PXQ149" s="49"/>
      <c r="PXR149" s="49"/>
      <c r="PXS149" s="49"/>
      <c r="PXT149" s="49"/>
      <c r="PXU149" s="49"/>
      <c r="PXV149" s="49"/>
      <c r="PXW149" s="49"/>
      <c r="PXX149" s="49"/>
      <c r="PXY149" s="49"/>
      <c r="PXZ149" s="49"/>
      <c r="PYA149" s="49"/>
      <c r="PYB149" s="49"/>
      <c r="PYC149" s="49"/>
      <c r="PYD149" s="49"/>
      <c r="PYE149" s="49"/>
      <c r="PYF149" s="49"/>
      <c r="PYG149" s="49"/>
      <c r="PYH149" s="49"/>
      <c r="PYI149" s="49"/>
      <c r="PYJ149" s="49"/>
      <c r="PYK149" s="49"/>
      <c r="PYL149" s="49"/>
      <c r="PYM149" s="49"/>
      <c r="PYN149" s="49"/>
      <c r="PYO149" s="49"/>
      <c r="PYP149" s="49"/>
      <c r="PYQ149" s="49"/>
      <c r="PYR149" s="49"/>
      <c r="PYS149" s="49"/>
      <c r="PYT149" s="49"/>
      <c r="PYU149" s="49"/>
      <c r="PYV149" s="49"/>
      <c r="PYW149" s="49"/>
      <c r="PYX149" s="49"/>
      <c r="PYY149" s="49"/>
      <c r="PYZ149" s="49"/>
      <c r="PZA149" s="49"/>
      <c r="PZB149" s="49"/>
      <c r="PZC149" s="49"/>
      <c r="PZD149" s="49"/>
      <c r="PZE149" s="49"/>
      <c r="PZF149" s="49"/>
      <c r="PZG149" s="49"/>
      <c r="PZH149" s="49"/>
      <c r="PZI149" s="49"/>
      <c r="PZJ149" s="49"/>
      <c r="PZK149" s="49"/>
      <c r="PZL149" s="49"/>
      <c r="PZM149" s="49"/>
      <c r="PZN149" s="49"/>
      <c r="PZO149" s="49"/>
      <c r="PZP149" s="49"/>
      <c r="PZQ149" s="49"/>
      <c r="PZR149" s="49"/>
      <c r="PZS149" s="49"/>
      <c r="PZT149" s="49"/>
      <c r="PZU149" s="49"/>
      <c r="PZV149" s="49"/>
      <c r="PZW149" s="49"/>
      <c r="PZX149" s="49"/>
      <c r="PZY149" s="49"/>
      <c r="PZZ149" s="49"/>
      <c r="QAA149" s="49"/>
      <c r="QAB149" s="49"/>
      <c r="QAC149" s="49"/>
      <c r="QAD149" s="49"/>
      <c r="QAE149" s="49"/>
      <c r="QAF149" s="49"/>
      <c r="QAG149" s="49"/>
      <c r="QAH149" s="49"/>
      <c r="QAI149" s="49"/>
      <c r="QAJ149" s="49"/>
      <c r="QAK149" s="49"/>
      <c r="QAL149" s="49"/>
      <c r="QAM149" s="49"/>
      <c r="QAN149" s="49"/>
      <c r="QAO149" s="49"/>
      <c r="QAP149" s="49"/>
      <c r="QAQ149" s="49"/>
      <c r="QAR149" s="49"/>
      <c r="QAS149" s="49"/>
      <c r="QAT149" s="49"/>
      <c r="QAU149" s="49"/>
      <c r="QAV149" s="49"/>
      <c r="QAW149" s="49"/>
      <c r="QAX149" s="49"/>
      <c r="QAY149" s="49"/>
      <c r="QAZ149" s="49"/>
      <c r="QBA149" s="49"/>
      <c r="QBB149" s="49"/>
      <c r="QBC149" s="49"/>
      <c r="QBD149" s="49"/>
      <c r="QBE149" s="49"/>
      <c r="QBF149" s="49"/>
      <c r="QBG149" s="49"/>
      <c r="QBH149" s="49"/>
      <c r="QBI149" s="49"/>
      <c r="QBJ149" s="49"/>
      <c r="QBK149" s="49"/>
      <c r="QBL149" s="49"/>
      <c r="QBM149" s="49"/>
      <c r="QBN149" s="49"/>
      <c r="QBO149" s="49"/>
      <c r="QBP149" s="49"/>
      <c r="QBQ149" s="49"/>
      <c r="QBR149" s="49"/>
      <c r="QBS149" s="49"/>
      <c r="QBT149" s="49"/>
      <c r="QBU149" s="49"/>
      <c r="QBV149" s="49"/>
      <c r="QBW149" s="49"/>
      <c r="QBX149" s="49"/>
      <c r="QBY149" s="49"/>
      <c r="QBZ149" s="49"/>
      <c r="QCA149" s="49"/>
      <c r="QCB149" s="49"/>
      <c r="QCC149" s="49"/>
      <c r="QCD149" s="49"/>
      <c r="QCE149" s="49"/>
      <c r="QCF149" s="49"/>
      <c r="QCG149" s="49"/>
      <c r="QCH149" s="49"/>
      <c r="QCI149" s="49"/>
      <c r="QCJ149" s="49"/>
      <c r="QCK149" s="49"/>
      <c r="QCL149" s="49"/>
      <c r="QCM149" s="49"/>
      <c r="QCN149" s="49"/>
      <c r="QCO149" s="49"/>
      <c r="QCP149" s="49"/>
      <c r="QCQ149" s="49"/>
      <c r="QCR149" s="49"/>
      <c r="QCS149" s="49"/>
      <c r="QCT149" s="49"/>
      <c r="QCU149" s="49"/>
      <c r="QCV149" s="49"/>
      <c r="QCW149" s="49"/>
      <c r="QCX149" s="49"/>
      <c r="QCY149" s="49"/>
      <c r="QCZ149" s="49"/>
      <c r="QDA149" s="49"/>
      <c r="QDB149" s="49"/>
      <c r="QDC149" s="49"/>
      <c r="QDD149" s="49"/>
      <c r="QDE149" s="49"/>
      <c r="QDF149" s="49"/>
      <c r="QDG149" s="49"/>
      <c r="QDH149" s="49"/>
      <c r="QDI149" s="49"/>
      <c r="QDJ149" s="49"/>
      <c r="QDK149" s="49"/>
      <c r="QDL149" s="49"/>
      <c r="QDM149" s="49"/>
      <c r="QDN149" s="49"/>
      <c r="QDO149" s="49"/>
      <c r="QDP149" s="49"/>
      <c r="QDQ149" s="49"/>
      <c r="QDR149" s="49"/>
      <c r="QDS149" s="49"/>
      <c r="QDT149" s="49"/>
      <c r="QDU149" s="49"/>
      <c r="QDV149" s="49"/>
      <c r="QDW149" s="49"/>
      <c r="QDX149" s="49"/>
      <c r="QDY149" s="49"/>
      <c r="QDZ149" s="49"/>
      <c r="QEA149" s="49"/>
      <c r="QEB149" s="49"/>
      <c r="QEC149" s="49"/>
      <c r="QED149" s="49"/>
      <c r="QEE149" s="49"/>
      <c r="QEF149" s="49"/>
      <c r="QEG149" s="49"/>
      <c r="QEH149" s="49"/>
      <c r="QEI149" s="49"/>
      <c r="QEJ149" s="49"/>
      <c r="QEK149" s="49"/>
      <c r="QEL149" s="49"/>
      <c r="QEM149" s="49"/>
      <c r="QEN149" s="49"/>
      <c r="QEO149" s="49"/>
      <c r="QEP149" s="49"/>
      <c r="QEQ149" s="49"/>
      <c r="QER149" s="49"/>
      <c r="QES149" s="49"/>
      <c r="QET149" s="49"/>
      <c r="QEU149" s="49"/>
      <c r="QEV149" s="49"/>
      <c r="QEW149" s="49"/>
      <c r="QEX149" s="49"/>
      <c r="QEY149" s="49"/>
      <c r="QEZ149" s="49"/>
      <c r="QFA149" s="49"/>
      <c r="QFB149" s="49"/>
      <c r="QFC149" s="49"/>
      <c r="QFD149" s="49"/>
      <c r="QFE149" s="49"/>
      <c r="QFF149" s="49"/>
      <c r="QFG149" s="49"/>
      <c r="QFH149" s="49"/>
      <c r="QFI149" s="49"/>
      <c r="QFJ149" s="49"/>
      <c r="QFK149" s="49"/>
      <c r="QFL149" s="49"/>
      <c r="QFM149" s="49"/>
      <c r="QFN149" s="49"/>
      <c r="QFO149" s="49"/>
      <c r="QFP149" s="49"/>
      <c r="QFQ149" s="49"/>
      <c r="QFR149" s="49"/>
      <c r="QFS149" s="49"/>
      <c r="QFT149" s="49"/>
      <c r="QFU149" s="49"/>
      <c r="QFV149" s="49"/>
      <c r="QFW149" s="49"/>
      <c r="QFX149" s="49"/>
      <c r="QFY149" s="49"/>
      <c r="QFZ149" s="49"/>
      <c r="QGA149" s="49"/>
      <c r="QGB149" s="49"/>
      <c r="QGC149" s="49"/>
      <c r="QGD149" s="49"/>
      <c r="QGE149" s="49"/>
      <c r="QGF149" s="49"/>
      <c r="QGG149" s="49"/>
      <c r="QGH149" s="49"/>
      <c r="QGI149" s="49"/>
      <c r="QGJ149" s="49"/>
      <c r="QGK149" s="49"/>
      <c r="QGL149" s="49"/>
      <c r="QGM149" s="49"/>
      <c r="QGN149" s="49"/>
      <c r="QGO149" s="49"/>
      <c r="QGP149" s="49"/>
      <c r="QGQ149" s="49"/>
      <c r="QGR149" s="49"/>
      <c r="QGS149" s="49"/>
      <c r="QGT149" s="49"/>
      <c r="QGU149" s="49"/>
      <c r="QGV149" s="49"/>
      <c r="QGW149" s="49"/>
      <c r="QGX149" s="49"/>
      <c r="QGY149" s="49"/>
      <c r="QGZ149" s="49"/>
      <c r="QHA149" s="49"/>
      <c r="QHB149" s="49"/>
      <c r="QHC149" s="49"/>
      <c r="QHD149" s="49"/>
      <c r="QHE149" s="49"/>
      <c r="QHF149" s="49"/>
      <c r="QHG149" s="49"/>
      <c r="QHH149" s="49"/>
      <c r="QHI149" s="49"/>
      <c r="QHJ149" s="49"/>
      <c r="QHK149" s="49"/>
      <c r="QHL149" s="49"/>
      <c r="QHM149" s="49"/>
      <c r="QHN149" s="49"/>
      <c r="QHO149" s="49"/>
      <c r="QHP149" s="49"/>
      <c r="QHQ149" s="49"/>
      <c r="QHR149" s="49"/>
      <c r="QHS149" s="49"/>
      <c r="QHT149" s="49"/>
      <c r="QHU149" s="49"/>
      <c r="QHV149" s="49"/>
      <c r="QHW149" s="49"/>
      <c r="QHX149" s="49"/>
      <c r="QHY149" s="49"/>
      <c r="QHZ149" s="49"/>
      <c r="QIA149" s="49"/>
      <c r="QIB149" s="49"/>
      <c r="QIC149" s="49"/>
      <c r="QID149" s="49"/>
      <c r="QIE149" s="49"/>
      <c r="QIF149" s="49"/>
      <c r="QIG149" s="49"/>
      <c r="QIH149" s="49"/>
      <c r="QII149" s="49"/>
      <c r="QIJ149" s="49"/>
      <c r="QIK149" s="49"/>
      <c r="QIL149" s="49"/>
      <c r="QIM149" s="49"/>
      <c r="QIN149" s="49"/>
      <c r="QIO149" s="49"/>
      <c r="QIP149" s="49"/>
      <c r="QIQ149" s="49"/>
      <c r="QIR149" s="49"/>
      <c r="QIS149" s="49"/>
      <c r="QIT149" s="49"/>
      <c r="QIU149" s="49"/>
      <c r="QIV149" s="49"/>
      <c r="QIW149" s="49"/>
      <c r="QIX149" s="49"/>
      <c r="QIY149" s="49"/>
      <c r="QIZ149" s="49"/>
      <c r="QJA149" s="49"/>
      <c r="QJB149" s="49"/>
      <c r="QJC149" s="49"/>
      <c r="QJD149" s="49"/>
      <c r="QJE149" s="49"/>
      <c r="QJF149" s="49"/>
      <c r="QJG149" s="49"/>
      <c r="QJH149" s="49"/>
      <c r="QJI149" s="49"/>
      <c r="QJJ149" s="49"/>
      <c r="QJK149" s="49"/>
      <c r="QJL149" s="49"/>
      <c r="QJM149" s="49"/>
      <c r="QJN149" s="49"/>
      <c r="QJO149" s="49"/>
      <c r="QJP149" s="49"/>
      <c r="QJQ149" s="49"/>
      <c r="QJR149" s="49"/>
      <c r="QJS149" s="49"/>
      <c r="QJT149" s="49"/>
      <c r="QJU149" s="49"/>
      <c r="QJV149" s="49"/>
      <c r="QJW149" s="49"/>
      <c r="QJX149" s="49"/>
      <c r="QJY149" s="49"/>
      <c r="QJZ149" s="49"/>
      <c r="QKA149" s="49"/>
      <c r="QKB149" s="49"/>
      <c r="QKC149" s="49"/>
      <c r="QKD149" s="49"/>
      <c r="QKE149" s="49"/>
      <c r="QKF149" s="49"/>
      <c r="QKG149" s="49"/>
      <c r="QKH149" s="49"/>
      <c r="QKI149" s="49"/>
      <c r="QKJ149" s="49"/>
      <c r="QKK149" s="49"/>
      <c r="QKL149" s="49"/>
      <c r="QKM149" s="49"/>
      <c r="QKN149" s="49"/>
      <c r="QKO149" s="49"/>
      <c r="QKP149" s="49"/>
      <c r="QKQ149" s="49"/>
      <c r="QKR149" s="49"/>
      <c r="QKS149" s="49"/>
      <c r="QKT149" s="49"/>
      <c r="QKU149" s="49"/>
      <c r="QKV149" s="49"/>
      <c r="QKW149" s="49"/>
      <c r="QKX149" s="49"/>
      <c r="QKY149" s="49"/>
      <c r="QKZ149" s="49"/>
      <c r="QLA149" s="49"/>
      <c r="QLB149" s="49"/>
      <c r="QLC149" s="49"/>
      <c r="QLD149" s="49"/>
      <c r="QLE149" s="49"/>
      <c r="QLF149" s="49"/>
      <c r="QLG149" s="49"/>
      <c r="QLH149" s="49"/>
      <c r="QLI149" s="49"/>
      <c r="QLJ149" s="49"/>
      <c r="QLK149" s="49"/>
      <c r="QLL149" s="49"/>
      <c r="QLM149" s="49"/>
      <c r="QLN149" s="49"/>
      <c r="QLO149" s="49"/>
      <c r="QLP149" s="49"/>
      <c r="QLQ149" s="49"/>
      <c r="QLR149" s="49"/>
      <c r="QLS149" s="49"/>
      <c r="QLT149" s="49"/>
      <c r="QLU149" s="49"/>
      <c r="QLV149" s="49"/>
      <c r="QLW149" s="49"/>
      <c r="QLX149" s="49"/>
      <c r="QLY149" s="49"/>
      <c r="QLZ149" s="49"/>
      <c r="QMA149" s="49"/>
      <c r="QMB149" s="49"/>
      <c r="QMC149" s="49"/>
      <c r="QMD149" s="49"/>
      <c r="QME149" s="49"/>
      <c r="QMF149" s="49"/>
      <c r="QMG149" s="49"/>
      <c r="QMH149" s="49"/>
      <c r="QMI149" s="49"/>
      <c r="QMJ149" s="49"/>
      <c r="QMK149" s="49"/>
      <c r="QML149" s="49"/>
      <c r="QMM149" s="49"/>
      <c r="QMN149" s="49"/>
      <c r="QMO149" s="49"/>
      <c r="QMP149" s="49"/>
      <c r="QMQ149" s="49"/>
      <c r="QMR149" s="49"/>
      <c r="QMS149" s="49"/>
      <c r="QMT149" s="49"/>
      <c r="QMU149" s="49"/>
      <c r="QMV149" s="49"/>
      <c r="QMW149" s="49"/>
      <c r="QMX149" s="49"/>
      <c r="QMY149" s="49"/>
      <c r="QMZ149" s="49"/>
      <c r="QNA149" s="49"/>
      <c r="QNB149" s="49"/>
      <c r="QNC149" s="49"/>
      <c r="QND149" s="49"/>
      <c r="QNE149" s="49"/>
      <c r="QNF149" s="49"/>
      <c r="QNG149" s="49"/>
      <c r="QNH149" s="49"/>
      <c r="QNI149" s="49"/>
      <c r="QNJ149" s="49"/>
      <c r="QNK149" s="49"/>
      <c r="QNL149" s="49"/>
      <c r="QNM149" s="49"/>
      <c r="QNN149" s="49"/>
      <c r="QNO149" s="49"/>
      <c r="QNP149" s="49"/>
      <c r="QNQ149" s="49"/>
      <c r="QNR149" s="49"/>
      <c r="QNS149" s="49"/>
      <c r="QNT149" s="49"/>
      <c r="QNU149" s="49"/>
      <c r="QNV149" s="49"/>
      <c r="QNW149" s="49"/>
      <c r="QNX149" s="49"/>
      <c r="QNY149" s="49"/>
      <c r="QNZ149" s="49"/>
      <c r="QOA149" s="49"/>
      <c r="QOB149" s="49"/>
      <c r="QOC149" s="49"/>
      <c r="QOD149" s="49"/>
      <c r="QOE149" s="49"/>
      <c r="QOF149" s="49"/>
      <c r="QOG149" s="49"/>
      <c r="QOH149" s="49"/>
      <c r="QOI149" s="49"/>
      <c r="QOJ149" s="49"/>
      <c r="QOK149" s="49"/>
      <c r="QOL149" s="49"/>
      <c r="QOM149" s="49"/>
      <c r="QON149" s="49"/>
      <c r="QOO149" s="49"/>
      <c r="QOP149" s="49"/>
      <c r="QOQ149" s="49"/>
      <c r="QOR149" s="49"/>
      <c r="QOS149" s="49"/>
      <c r="QOT149" s="49"/>
      <c r="QOU149" s="49"/>
      <c r="QOV149" s="49"/>
      <c r="QOW149" s="49"/>
      <c r="QOX149" s="49"/>
      <c r="QOY149" s="49"/>
      <c r="QOZ149" s="49"/>
      <c r="QPA149" s="49"/>
      <c r="QPB149" s="49"/>
      <c r="QPC149" s="49"/>
      <c r="QPD149" s="49"/>
      <c r="QPE149" s="49"/>
      <c r="QPF149" s="49"/>
      <c r="QPG149" s="49"/>
      <c r="QPH149" s="49"/>
      <c r="QPI149" s="49"/>
      <c r="QPJ149" s="49"/>
      <c r="QPK149" s="49"/>
      <c r="QPL149" s="49"/>
      <c r="QPM149" s="49"/>
      <c r="QPN149" s="49"/>
      <c r="QPO149" s="49"/>
      <c r="QPP149" s="49"/>
      <c r="QPQ149" s="49"/>
      <c r="QPR149" s="49"/>
      <c r="QPS149" s="49"/>
      <c r="QPT149" s="49"/>
      <c r="QPU149" s="49"/>
      <c r="QPV149" s="49"/>
      <c r="QPW149" s="49"/>
      <c r="QPX149" s="49"/>
      <c r="QPY149" s="49"/>
      <c r="QPZ149" s="49"/>
      <c r="QQA149" s="49"/>
      <c r="QQB149" s="49"/>
      <c r="QQC149" s="49"/>
      <c r="QQD149" s="49"/>
      <c r="QQE149" s="49"/>
      <c r="QQF149" s="49"/>
      <c r="QQG149" s="49"/>
      <c r="QQH149" s="49"/>
      <c r="QQI149" s="49"/>
      <c r="QQJ149" s="49"/>
      <c r="QQK149" s="49"/>
      <c r="QQL149" s="49"/>
      <c r="QQM149" s="49"/>
      <c r="QQN149" s="49"/>
      <c r="QQO149" s="49"/>
      <c r="QQP149" s="49"/>
      <c r="QQQ149" s="49"/>
      <c r="QQR149" s="49"/>
      <c r="QQS149" s="49"/>
      <c r="QQT149" s="49"/>
      <c r="QQU149" s="49"/>
      <c r="QQV149" s="49"/>
      <c r="QQW149" s="49"/>
      <c r="QQX149" s="49"/>
      <c r="QQY149" s="49"/>
      <c r="QQZ149" s="49"/>
      <c r="QRA149" s="49"/>
      <c r="QRB149" s="49"/>
      <c r="QRC149" s="49"/>
      <c r="QRD149" s="49"/>
      <c r="QRE149" s="49"/>
      <c r="QRF149" s="49"/>
      <c r="QRG149" s="49"/>
      <c r="QRH149" s="49"/>
      <c r="QRI149" s="49"/>
      <c r="QRJ149" s="49"/>
      <c r="QRK149" s="49"/>
      <c r="QRL149" s="49"/>
      <c r="QRM149" s="49"/>
      <c r="QRN149" s="49"/>
      <c r="QRO149" s="49"/>
      <c r="QRP149" s="49"/>
      <c r="QRQ149" s="49"/>
      <c r="QRR149" s="49"/>
      <c r="QRS149" s="49"/>
      <c r="QRT149" s="49"/>
      <c r="QRU149" s="49"/>
      <c r="QRV149" s="49"/>
      <c r="QRW149" s="49"/>
      <c r="QRX149" s="49"/>
      <c r="QRY149" s="49"/>
      <c r="QRZ149" s="49"/>
      <c r="QSA149" s="49"/>
      <c r="QSB149" s="49"/>
      <c r="QSC149" s="49"/>
      <c r="QSD149" s="49"/>
      <c r="QSE149" s="49"/>
      <c r="QSF149" s="49"/>
      <c r="QSG149" s="49"/>
      <c r="QSH149" s="49"/>
      <c r="QSI149" s="49"/>
      <c r="QSJ149" s="49"/>
      <c r="QSK149" s="49"/>
      <c r="QSL149" s="49"/>
      <c r="QSM149" s="49"/>
      <c r="QSN149" s="49"/>
      <c r="QSO149" s="49"/>
      <c r="QSP149" s="49"/>
      <c r="QSQ149" s="49"/>
      <c r="QSR149" s="49"/>
      <c r="QSS149" s="49"/>
      <c r="QST149" s="49"/>
      <c r="QSU149" s="49"/>
      <c r="QSV149" s="49"/>
      <c r="QSW149" s="49"/>
      <c r="QSX149" s="49"/>
      <c r="QSY149" s="49"/>
      <c r="QSZ149" s="49"/>
      <c r="QTA149" s="49"/>
      <c r="QTB149" s="49"/>
      <c r="QTC149" s="49"/>
      <c r="QTD149" s="49"/>
      <c r="QTE149" s="49"/>
      <c r="QTF149" s="49"/>
      <c r="QTG149" s="49"/>
      <c r="QTH149" s="49"/>
      <c r="QTI149" s="49"/>
      <c r="QTJ149" s="49"/>
      <c r="QTK149" s="49"/>
      <c r="QTL149" s="49"/>
      <c r="QTM149" s="49"/>
      <c r="QTN149" s="49"/>
      <c r="QTO149" s="49"/>
      <c r="QTP149" s="49"/>
      <c r="QTQ149" s="49"/>
      <c r="QTR149" s="49"/>
      <c r="QTS149" s="49"/>
      <c r="QTT149" s="49"/>
      <c r="QTU149" s="49"/>
      <c r="QTV149" s="49"/>
      <c r="QTW149" s="49"/>
      <c r="QTX149" s="49"/>
      <c r="QTY149" s="49"/>
      <c r="QTZ149" s="49"/>
      <c r="QUA149" s="49"/>
      <c r="QUB149" s="49"/>
      <c r="QUC149" s="49"/>
      <c r="QUD149" s="49"/>
      <c r="QUE149" s="49"/>
      <c r="QUF149" s="49"/>
      <c r="QUG149" s="49"/>
      <c r="QUH149" s="49"/>
      <c r="QUI149" s="49"/>
      <c r="QUJ149" s="49"/>
      <c r="QUK149" s="49"/>
      <c r="QUL149" s="49"/>
      <c r="QUM149" s="49"/>
      <c r="QUN149" s="49"/>
      <c r="QUO149" s="49"/>
      <c r="QUP149" s="49"/>
      <c r="QUQ149" s="49"/>
      <c r="QUR149" s="49"/>
      <c r="QUS149" s="49"/>
      <c r="QUT149" s="49"/>
      <c r="QUU149" s="49"/>
      <c r="QUV149" s="49"/>
      <c r="QUW149" s="49"/>
      <c r="QUX149" s="49"/>
      <c r="QUY149" s="49"/>
      <c r="QUZ149" s="49"/>
      <c r="QVA149" s="49"/>
      <c r="QVB149" s="49"/>
      <c r="QVC149" s="49"/>
      <c r="QVD149" s="49"/>
      <c r="QVE149" s="49"/>
      <c r="QVF149" s="49"/>
      <c r="QVG149" s="49"/>
      <c r="QVH149" s="49"/>
      <c r="QVI149" s="49"/>
      <c r="QVJ149" s="49"/>
      <c r="QVK149" s="49"/>
      <c r="QVL149" s="49"/>
      <c r="QVM149" s="49"/>
      <c r="QVN149" s="49"/>
      <c r="QVO149" s="49"/>
      <c r="QVP149" s="49"/>
      <c r="QVQ149" s="49"/>
      <c r="QVR149" s="49"/>
      <c r="QVS149" s="49"/>
      <c r="QVT149" s="49"/>
      <c r="QVU149" s="49"/>
      <c r="QVV149" s="49"/>
      <c r="QVW149" s="49"/>
      <c r="QVX149" s="49"/>
      <c r="QVY149" s="49"/>
      <c r="QVZ149" s="49"/>
      <c r="QWA149" s="49"/>
      <c r="QWB149" s="49"/>
      <c r="QWC149" s="49"/>
      <c r="QWD149" s="49"/>
      <c r="QWE149" s="49"/>
      <c r="QWF149" s="49"/>
      <c r="QWG149" s="49"/>
      <c r="QWH149" s="49"/>
      <c r="QWI149" s="49"/>
      <c r="QWJ149" s="49"/>
      <c r="QWK149" s="49"/>
      <c r="QWL149" s="49"/>
      <c r="QWM149" s="49"/>
      <c r="QWN149" s="49"/>
      <c r="QWO149" s="49"/>
      <c r="QWP149" s="49"/>
      <c r="QWQ149" s="49"/>
      <c r="QWR149" s="49"/>
      <c r="QWS149" s="49"/>
      <c r="QWT149" s="49"/>
      <c r="QWU149" s="49"/>
      <c r="QWV149" s="49"/>
      <c r="QWW149" s="49"/>
      <c r="QWX149" s="49"/>
      <c r="QWY149" s="49"/>
      <c r="QWZ149" s="49"/>
      <c r="QXA149" s="49"/>
      <c r="QXB149" s="49"/>
      <c r="QXC149" s="49"/>
      <c r="QXD149" s="49"/>
      <c r="QXE149" s="49"/>
      <c r="QXF149" s="49"/>
      <c r="QXG149" s="49"/>
      <c r="QXH149" s="49"/>
      <c r="QXI149" s="49"/>
      <c r="QXJ149" s="49"/>
      <c r="QXK149" s="49"/>
      <c r="QXL149" s="49"/>
      <c r="QXM149" s="49"/>
      <c r="QXN149" s="49"/>
      <c r="QXO149" s="49"/>
      <c r="QXP149" s="49"/>
      <c r="QXQ149" s="49"/>
      <c r="QXR149" s="49"/>
      <c r="QXS149" s="49"/>
      <c r="QXT149" s="49"/>
      <c r="QXU149" s="49"/>
      <c r="QXV149" s="49"/>
      <c r="QXW149" s="49"/>
      <c r="QXX149" s="49"/>
      <c r="QXY149" s="49"/>
      <c r="QXZ149" s="49"/>
      <c r="QYA149" s="49"/>
      <c r="QYB149" s="49"/>
      <c r="QYC149" s="49"/>
      <c r="QYD149" s="49"/>
      <c r="QYE149" s="49"/>
      <c r="QYF149" s="49"/>
      <c r="QYG149" s="49"/>
      <c r="QYH149" s="49"/>
      <c r="QYI149" s="49"/>
      <c r="QYJ149" s="49"/>
      <c r="QYK149" s="49"/>
      <c r="QYL149" s="49"/>
      <c r="QYM149" s="49"/>
      <c r="QYN149" s="49"/>
      <c r="QYO149" s="49"/>
      <c r="QYP149" s="49"/>
      <c r="QYQ149" s="49"/>
      <c r="QYR149" s="49"/>
      <c r="QYS149" s="49"/>
      <c r="QYT149" s="49"/>
      <c r="QYU149" s="49"/>
      <c r="QYV149" s="49"/>
      <c r="QYW149" s="49"/>
      <c r="QYX149" s="49"/>
      <c r="QYY149" s="49"/>
      <c r="QYZ149" s="49"/>
      <c r="QZA149" s="49"/>
      <c r="QZB149" s="49"/>
      <c r="QZC149" s="49"/>
      <c r="QZD149" s="49"/>
      <c r="QZE149" s="49"/>
      <c r="QZF149" s="49"/>
      <c r="QZG149" s="49"/>
      <c r="QZH149" s="49"/>
      <c r="QZI149" s="49"/>
      <c r="QZJ149" s="49"/>
      <c r="QZK149" s="49"/>
      <c r="QZL149" s="49"/>
      <c r="QZM149" s="49"/>
      <c r="QZN149" s="49"/>
      <c r="QZO149" s="49"/>
      <c r="QZP149" s="49"/>
      <c r="QZQ149" s="49"/>
      <c r="QZR149" s="49"/>
      <c r="QZS149" s="49"/>
      <c r="QZT149" s="49"/>
      <c r="QZU149" s="49"/>
      <c r="QZV149" s="49"/>
      <c r="QZW149" s="49"/>
      <c r="QZX149" s="49"/>
      <c r="QZY149" s="49"/>
      <c r="QZZ149" s="49"/>
      <c r="RAA149" s="49"/>
      <c r="RAB149" s="49"/>
      <c r="RAC149" s="49"/>
      <c r="RAD149" s="49"/>
      <c r="RAE149" s="49"/>
      <c r="RAF149" s="49"/>
      <c r="RAG149" s="49"/>
      <c r="RAH149" s="49"/>
      <c r="RAI149" s="49"/>
      <c r="RAJ149" s="49"/>
      <c r="RAK149" s="49"/>
      <c r="RAL149" s="49"/>
      <c r="RAM149" s="49"/>
      <c r="RAN149" s="49"/>
      <c r="RAO149" s="49"/>
      <c r="RAP149" s="49"/>
      <c r="RAQ149" s="49"/>
      <c r="RAR149" s="49"/>
      <c r="RAS149" s="49"/>
      <c r="RAT149" s="49"/>
      <c r="RAU149" s="49"/>
      <c r="RAV149" s="49"/>
      <c r="RAW149" s="49"/>
      <c r="RAX149" s="49"/>
      <c r="RAY149" s="49"/>
      <c r="RAZ149" s="49"/>
      <c r="RBA149" s="49"/>
      <c r="RBB149" s="49"/>
      <c r="RBC149" s="49"/>
      <c r="RBD149" s="49"/>
      <c r="RBE149" s="49"/>
      <c r="RBF149" s="49"/>
      <c r="RBG149" s="49"/>
      <c r="RBH149" s="49"/>
      <c r="RBI149" s="49"/>
      <c r="RBJ149" s="49"/>
      <c r="RBK149" s="49"/>
      <c r="RBL149" s="49"/>
      <c r="RBM149" s="49"/>
      <c r="RBN149" s="49"/>
      <c r="RBO149" s="49"/>
      <c r="RBP149" s="49"/>
      <c r="RBQ149" s="49"/>
      <c r="RBR149" s="49"/>
      <c r="RBS149" s="49"/>
      <c r="RBT149" s="49"/>
      <c r="RBU149" s="49"/>
      <c r="RBV149" s="49"/>
      <c r="RBW149" s="49"/>
      <c r="RBX149" s="49"/>
      <c r="RBY149" s="49"/>
      <c r="RBZ149" s="49"/>
      <c r="RCA149" s="49"/>
      <c r="RCB149" s="49"/>
      <c r="RCC149" s="49"/>
      <c r="RCD149" s="49"/>
      <c r="RCE149" s="49"/>
      <c r="RCF149" s="49"/>
      <c r="RCG149" s="49"/>
      <c r="RCH149" s="49"/>
      <c r="RCI149" s="49"/>
      <c r="RCJ149" s="49"/>
      <c r="RCK149" s="49"/>
      <c r="RCL149" s="49"/>
      <c r="RCM149" s="49"/>
      <c r="RCN149" s="49"/>
      <c r="RCO149" s="49"/>
      <c r="RCP149" s="49"/>
      <c r="RCQ149" s="49"/>
      <c r="RCR149" s="49"/>
      <c r="RCS149" s="49"/>
      <c r="RCT149" s="49"/>
      <c r="RCU149" s="49"/>
      <c r="RCV149" s="49"/>
      <c r="RCW149" s="49"/>
      <c r="RCX149" s="49"/>
      <c r="RCY149" s="49"/>
      <c r="RCZ149" s="49"/>
      <c r="RDA149" s="49"/>
      <c r="RDB149" s="49"/>
      <c r="RDC149" s="49"/>
      <c r="RDD149" s="49"/>
      <c r="RDE149" s="49"/>
      <c r="RDF149" s="49"/>
      <c r="RDG149" s="49"/>
      <c r="RDH149" s="49"/>
      <c r="RDI149" s="49"/>
      <c r="RDJ149" s="49"/>
      <c r="RDK149" s="49"/>
      <c r="RDL149" s="49"/>
      <c r="RDM149" s="49"/>
      <c r="RDN149" s="49"/>
      <c r="RDO149" s="49"/>
      <c r="RDP149" s="49"/>
      <c r="RDQ149" s="49"/>
      <c r="RDR149" s="49"/>
      <c r="RDS149" s="49"/>
      <c r="RDT149" s="49"/>
      <c r="RDU149" s="49"/>
      <c r="RDV149" s="49"/>
      <c r="RDW149" s="49"/>
      <c r="RDX149" s="49"/>
      <c r="RDY149" s="49"/>
      <c r="RDZ149" s="49"/>
      <c r="REA149" s="49"/>
      <c r="REB149" s="49"/>
      <c r="REC149" s="49"/>
      <c r="RED149" s="49"/>
      <c r="REE149" s="49"/>
      <c r="REF149" s="49"/>
      <c r="REG149" s="49"/>
      <c r="REH149" s="49"/>
      <c r="REI149" s="49"/>
      <c r="REJ149" s="49"/>
      <c r="REK149" s="49"/>
      <c r="REL149" s="49"/>
      <c r="REM149" s="49"/>
      <c r="REN149" s="49"/>
      <c r="REO149" s="49"/>
      <c r="REP149" s="49"/>
      <c r="REQ149" s="49"/>
      <c r="RER149" s="49"/>
      <c r="RES149" s="49"/>
      <c r="RET149" s="49"/>
      <c r="REU149" s="49"/>
      <c r="REV149" s="49"/>
      <c r="REW149" s="49"/>
      <c r="REX149" s="49"/>
      <c r="REY149" s="49"/>
      <c r="REZ149" s="49"/>
      <c r="RFA149" s="49"/>
      <c r="RFB149" s="49"/>
      <c r="RFC149" s="49"/>
      <c r="RFD149" s="49"/>
      <c r="RFE149" s="49"/>
      <c r="RFF149" s="49"/>
      <c r="RFG149" s="49"/>
      <c r="RFH149" s="49"/>
      <c r="RFI149" s="49"/>
      <c r="RFJ149" s="49"/>
      <c r="RFK149" s="49"/>
      <c r="RFL149" s="49"/>
      <c r="RFM149" s="49"/>
      <c r="RFN149" s="49"/>
      <c r="RFO149" s="49"/>
      <c r="RFP149" s="49"/>
      <c r="RFQ149" s="49"/>
      <c r="RFR149" s="49"/>
      <c r="RFS149" s="49"/>
      <c r="RFT149" s="49"/>
      <c r="RFU149" s="49"/>
      <c r="RFV149" s="49"/>
      <c r="RFW149" s="49"/>
      <c r="RFX149" s="49"/>
      <c r="RFY149" s="49"/>
      <c r="RFZ149" s="49"/>
      <c r="RGA149" s="49"/>
      <c r="RGB149" s="49"/>
      <c r="RGC149" s="49"/>
      <c r="RGD149" s="49"/>
      <c r="RGE149" s="49"/>
      <c r="RGF149" s="49"/>
      <c r="RGG149" s="49"/>
      <c r="RGH149" s="49"/>
      <c r="RGI149" s="49"/>
      <c r="RGJ149" s="49"/>
      <c r="RGK149" s="49"/>
      <c r="RGL149" s="49"/>
      <c r="RGM149" s="49"/>
      <c r="RGN149" s="49"/>
      <c r="RGO149" s="49"/>
      <c r="RGP149" s="49"/>
      <c r="RGQ149" s="49"/>
      <c r="RGR149" s="49"/>
      <c r="RGS149" s="49"/>
      <c r="RGT149" s="49"/>
      <c r="RGU149" s="49"/>
      <c r="RGV149" s="49"/>
      <c r="RGW149" s="49"/>
      <c r="RGX149" s="49"/>
      <c r="RGY149" s="49"/>
      <c r="RGZ149" s="49"/>
      <c r="RHA149" s="49"/>
      <c r="RHB149" s="49"/>
      <c r="RHC149" s="49"/>
      <c r="RHD149" s="49"/>
      <c r="RHE149" s="49"/>
      <c r="RHF149" s="49"/>
      <c r="RHG149" s="49"/>
      <c r="RHH149" s="49"/>
      <c r="RHI149" s="49"/>
      <c r="RHJ149" s="49"/>
      <c r="RHK149" s="49"/>
      <c r="RHL149" s="49"/>
      <c r="RHM149" s="49"/>
      <c r="RHN149" s="49"/>
      <c r="RHO149" s="49"/>
      <c r="RHP149" s="49"/>
      <c r="RHQ149" s="49"/>
      <c r="RHR149" s="49"/>
      <c r="RHS149" s="49"/>
      <c r="RHT149" s="49"/>
      <c r="RHU149" s="49"/>
      <c r="RHV149" s="49"/>
      <c r="RHW149" s="49"/>
      <c r="RHX149" s="49"/>
      <c r="RHY149" s="49"/>
      <c r="RHZ149" s="49"/>
      <c r="RIA149" s="49"/>
      <c r="RIB149" s="49"/>
      <c r="RIC149" s="49"/>
      <c r="RID149" s="49"/>
      <c r="RIE149" s="49"/>
      <c r="RIF149" s="49"/>
      <c r="RIG149" s="49"/>
      <c r="RIH149" s="49"/>
      <c r="RII149" s="49"/>
      <c r="RIJ149" s="49"/>
      <c r="RIK149" s="49"/>
      <c r="RIL149" s="49"/>
      <c r="RIM149" s="49"/>
      <c r="RIN149" s="49"/>
      <c r="RIO149" s="49"/>
      <c r="RIP149" s="49"/>
      <c r="RIQ149" s="49"/>
      <c r="RIR149" s="49"/>
      <c r="RIS149" s="49"/>
      <c r="RIT149" s="49"/>
      <c r="RIU149" s="49"/>
      <c r="RIV149" s="49"/>
      <c r="RIW149" s="49"/>
      <c r="RIX149" s="49"/>
      <c r="RIY149" s="49"/>
      <c r="RIZ149" s="49"/>
      <c r="RJA149" s="49"/>
      <c r="RJB149" s="49"/>
      <c r="RJC149" s="49"/>
      <c r="RJD149" s="49"/>
      <c r="RJE149" s="49"/>
      <c r="RJF149" s="49"/>
      <c r="RJG149" s="49"/>
      <c r="RJH149" s="49"/>
      <c r="RJI149" s="49"/>
      <c r="RJJ149" s="49"/>
      <c r="RJK149" s="49"/>
      <c r="RJL149" s="49"/>
      <c r="RJM149" s="49"/>
      <c r="RJN149" s="49"/>
      <c r="RJO149" s="49"/>
      <c r="RJP149" s="49"/>
      <c r="RJQ149" s="49"/>
      <c r="RJR149" s="49"/>
      <c r="RJS149" s="49"/>
      <c r="RJT149" s="49"/>
      <c r="RJU149" s="49"/>
      <c r="RJV149" s="49"/>
      <c r="RJW149" s="49"/>
      <c r="RJX149" s="49"/>
      <c r="RJY149" s="49"/>
      <c r="RJZ149" s="49"/>
      <c r="RKA149" s="49"/>
      <c r="RKB149" s="49"/>
      <c r="RKC149" s="49"/>
      <c r="RKD149" s="49"/>
      <c r="RKE149" s="49"/>
      <c r="RKF149" s="49"/>
      <c r="RKG149" s="49"/>
      <c r="RKH149" s="49"/>
      <c r="RKI149" s="49"/>
      <c r="RKJ149" s="49"/>
      <c r="RKK149" s="49"/>
      <c r="RKL149" s="49"/>
      <c r="RKM149" s="49"/>
      <c r="RKN149" s="49"/>
      <c r="RKO149" s="49"/>
      <c r="RKP149" s="49"/>
      <c r="RKQ149" s="49"/>
      <c r="RKR149" s="49"/>
      <c r="RKS149" s="49"/>
      <c r="RKT149" s="49"/>
      <c r="RKU149" s="49"/>
      <c r="RKV149" s="49"/>
      <c r="RKW149" s="49"/>
      <c r="RKX149" s="49"/>
      <c r="RKY149" s="49"/>
      <c r="RKZ149" s="49"/>
      <c r="RLA149" s="49"/>
      <c r="RLB149" s="49"/>
      <c r="RLC149" s="49"/>
      <c r="RLD149" s="49"/>
      <c r="RLE149" s="49"/>
      <c r="RLF149" s="49"/>
      <c r="RLG149" s="49"/>
      <c r="RLH149" s="49"/>
      <c r="RLI149" s="49"/>
      <c r="RLJ149" s="49"/>
      <c r="RLK149" s="49"/>
      <c r="RLL149" s="49"/>
      <c r="RLM149" s="49"/>
      <c r="RLN149" s="49"/>
      <c r="RLO149" s="49"/>
      <c r="RLP149" s="49"/>
      <c r="RLQ149" s="49"/>
      <c r="RLR149" s="49"/>
      <c r="RLS149" s="49"/>
      <c r="RLT149" s="49"/>
      <c r="RLU149" s="49"/>
      <c r="RLV149" s="49"/>
      <c r="RLW149" s="49"/>
      <c r="RLX149" s="49"/>
      <c r="RLY149" s="49"/>
      <c r="RLZ149" s="49"/>
      <c r="RMA149" s="49"/>
      <c r="RMB149" s="49"/>
      <c r="RMC149" s="49"/>
      <c r="RMD149" s="49"/>
      <c r="RME149" s="49"/>
      <c r="RMF149" s="49"/>
      <c r="RMG149" s="49"/>
      <c r="RMH149" s="49"/>
      <c r="RMI149" s="49"/>
      <c r="RMJ149" s="49"/>
      <c r="RMK149" s="49"/>
      <c r="RML149" s="49"/>
      <c r="RMM149" s="49"/>
      <c r="RMN149" s="49"/>
      <c r="RMO149" s="49"/>
      <c r="RMP149" s="49"/>
      <c r="RMQ149" s="49"/>
      <c r="RMR149" s="49"/>
      <c r="RMS149" s="49"/>
      <c r="RMT149" s="49"/>
      <c r="RMU149" s="49"/>
      <c r="RMV149" s="49"/>
      <c r="RMW149" s="49"/>
      <c r="RMX149" s="49"/>
      <c r="RMY149" s="49"/>
      <c r="RMZ149" s="49"/>
      <c r="RNA149" s="49"/>
      <c r="RNB149" s="49"/>
      <c r="RNC149" s="49"/>
      <c r="RND149" s="49"/>
      <c r="RNE149" s="49"/>
      <c r="RNF149" s="49"/>
      <c r="RNG149" s="49"/>
      <c r="RNH149" s="49"/>
      <c r="RNI149" s="49"/>
      <c r="RNJ149" s="49"/>
      <c r="RNK149" s="49"/>
      <c r="RNL149" s="49"/>
      <c r="RNM149" s="49"/>
      <c r="RNN149" s="49"/>
      <c r="RNO149" s="49"/>
      <c r="RNP149" s="49"/>
      <c r="RNQ149" s="49"/>
      <c r="RNR149" s="49"/>
      <c r="RNS149" s="49"/>
      <c r="RNT149" s="49"/>
      <c r="RNU149" s="49"/>
      <c r="RNV149" s="49"/>
      <c r="RNW149" s="49"/>
      <c r="RNX149" s="49"/>
      <c r="RNY149" s="49"/>
      <c r="RNZ149" s="49"/>
      <c r="ROA149" s="49"/>
      <c r="ROB149" s="49"/>
      <c r="ROC149" s="49"/>
      <c r="ROD149" s="49"/>
      <c r="ROE149" s="49"/>
      <c r="ROF149" s="49"/>
      <c r="ROG149" s="49"/>
      <c r="ROH149" s="49"/>
      <c r="ROI149" s="49"/>
      <c r="ROJ149" s="49"/>
      <c r="ROK149" s="49"/>
      <c r="ROL149" s="49"/>
      <c r="ROM149" s="49"/>
      <c r="RON149" s="49"/>
      <c r="ROO149" s="49"/>
      <c r="ROP149" s="49"/>
      <c r="ROQ149" s="49"/>
      <c r="ROR149" s="49"/>
      <c r="ROS149" s="49"/>
      <c r="ROT149" s="49"/>
      <c r="ROU149" s="49"/>
      <c r="ROV149" s="49"/>
      <c r="ROW149" s="49"/>
      <c r="ROX149" s="49"/>
      <c r="ROY149" s="49"/>
      <c r="ROZ149" s="49"/>
      <c r="RPA149" s="49"/>
      <c r="RPB149" s="49"/>
      <c r="RPC149" s="49"/>
      <c r="RPD149" s="49"/>
      <c r="RPE149" s="49"/>
      <c r="RPF149" s="49"/>
      <c r="RPG149" s="49"/>
      <c r="RPH149" s="49"/>
      <c r="RPI149" s="49"/>
      <c r="RPJ149" s="49"/>
      <c r="RPK149" s="49"/>
      <c r="RPL149" s="49"/>
      <c r="RPM149" s="49"/>
      <c r="RPN149" s="49"/>
      <c r="RPO149" s="49"/>
      <c r="RPP149" s="49"/>
      <c r="RPQ149" s="49"/>
      <c r="RPR149" s="49"/>
      <c r="RPS149" s="49"/>
      <c r="RPT149" s="49"/>
      <c r="RPU149" s="49"/>
      <c r="RPV149" s="49"/>
      <c r="RPW149" s="49"/>
      <c r="RPX149" s="49"/>
      <c r="RPY149" s="49"/>
      <c r="RPZ149" s="49"/>
      <c r="RQA149" s="49"/>
      <c r="RQB149" s="49"/>
      <c r="RQC149" s="49"/>
      <c r="RQD149" s="49"/>
      <c r="RQE149" s="49"/>
      <c r="RQF149" s="49"/>
      <c r="RQG149" s="49"/>
      <c r="RQH149" s="49"/>
      <c r="RQI149" s="49"/>
      <c r="RQJ149" s="49"/>
      <c r="RQK149" s="49"/>
      <c r="RQL149" s="49"/>
      <c r="RQM149" s="49"/>
      <c r="RQN149" s="49"/>
      <c r="RQO149" s="49"/>
      <c r="RQP149" s="49"/>
      <c r="RQQ149" s="49"/>
      <c r="RQR149" s="49"/>
      <c r="RQS149" s="49"/>
      <c r="RQT149" s="49"/>
      <c r="RQU149" s="49"/>
      <c r="RQV149" s="49"/>
      <c r="RQW149" s="49"/>
      <c r="RQX149" s="49"/>
      <c r="RQY149" s="49"/>
      <c r="RQZ149" s="49"/>
      <c r="RRA149" s="49"/>
      <c r="RRB149" s="49"/>
      <c r="RRC149" s="49"/>
      <c r="RRD149" s="49"/>
      <c r="RRE149" s="49"/>
      <c r="RRF149" s="49"/>
      <c r="RRG149" s="49"/>
      <c r="RRH149" s="49"/>
      <c r="RRI149" s="49"/>
      <c r="RRJ149" s="49"/>
      <c r="RRK149" s="49"/>
      <c r="RRL149" s="49"/>
      <c r="RRM149" s="49"/>
      <c r="RRN149" s="49"/>
      <c r="RRO149" s="49"/>
      <c r="RRP149" s="49"/>
      <c r="RRQ149" s="49"/>
      <c r="RRR149" s="49"/>
      <c r="RRS149" s="49"/>
      <c r="RRT149" s="49"/>
      <c r="RRU149" s="49"/>
      <c r="RRV149" s="49"/>
      <c r="RRW149" s="49"/>
      <c r="RRX149" s="49"/>
      <c r="RRY149" s="49"/>
      <c r="RRZ149" s="49"/>
      <c r="RSA149" s="49"/>
      <c r="RSB149" s="49"/>
      <c r="RSC149" s="49"/>
      <c r="RSD149" s="49"/>
      <c r="RSE149" s="49"/>
      <c r="RSF149" s="49"/>
      <c r="RSG149" s="49"/>
      <c r="RSH149" s="49"/>
      <c r="RSI149" s="49"/>
      <c r="RSJ149" s="49"/>
      <c r="RSK149" s="49"/>
      <c r="RSL149" s="49"/>
      <c r="RSM149" s="49"/>
      <c r="RSN149" s="49"/>
      <c r="RSO149" s="49"/>
      <c r="RSP149" s="49"/>
      <c r="RSQ149" s="49"/>
      <c r="RSR149" s="49"/>
      <c r="RSS149" s="49"/>
      <c r="RST149" s="49"/>
      <c r="RSU149" s="49"/>
      <c r="RSV149" s="49"/>
      <c r="RSW149" s="49"/>
      <c r="RSX149" s="49"/>
      <c r="RSY149" s="49"/>
      <c r="RSZ149" s="49"/>
      <c r="RTA149" s="49"/>
      <c r="RTB149" s="49"/>
      <c r="RTC149" s="49"/>
      <c r="RTD149" s="49"/>
      <c r="RTE149" s="49"/>
      <c r="RTF149" s="49"/>
      <c r="RTG149" s="49"/>
      <c r="RTH149" s="49"/>
      <c r="RTI149" s="49"/>
      <c r="RTJ149" s="49"/>
      <c r="RTK149" s="49"/>
      <c r="RTL149" s="49"/>
      <c r="RTM149" s="49"/>
      <c r="RTN149" s="49"/>
      <c r="RTO149" s="49"/>
      <c r="RTP149" s="49"/>
      <c r="RTQ149" s="49"/>
      <c r="RTR149" s="49"/>
      <c r="RTS149" s="49"/>
      <c r="RTT149" s="49"/>
      <c r="RTU149" s="49"/>
      <c r="RTV149" s="49"/>
      <c r="RTW149" s="49"/>
      <c r="RTX149" s="49"/>
      <c r="RTY149" s="49"/>
      <c r="RTZ149" s="49"/>
      <c r="RUA149" s="49"/>
      <c r="RUB149" s="49"/>
      <c r="RUC149" s="49"/>
      <c r="RUD149" s="49"/>
      <c r="RUE149" s="49"/>
      <c r="RUF149" s="49"/>
      <c r="RUG149" s="49"/>
      <c r="RUH149" s="49"/>
      <c r="RUI149" s="49"/>
      <c r="RUJ149" s="49"/>
      <c r="RUK149" s="49"/>
      <c r="RUL149" s="49"/>
      <c r="RUM149" s="49"/>
      <c r="RUN149" s="49"/>
      <c r="RUO149" s="49"/>
      <c r="RUP149" s="49"/>
      <c r="RUQ149" s="49"/>
      <c r="RUR149" s="49"/>
      <c r="RUS149" s="49"/>
      <c r="RUT149" s="49"/>
      <c r="RUU149" s="49"/>
      <c r="RUV149" s="49"/>
      <c r="RUW149" s="49"/>
      <c r="RUX149" s="49"/>
      <c r="RUY149" s="49"/>
      <c r="RUZ149" s="49"/>
      <c r="RVA149" s="49"/>
      <c r="RVB149" s="49"/>
      <c r="RVC149" s="49"/>
      <c r="RVD149" s="49"/>
      <c r="RVE149" s="49"/>
      <c r="RVF149" s="49"/>
      <c r="RVG149" s="49"/>
      <c r="RVH149" s="49"/>
      <c r="RVI149" s="49"/>
      <c r="RVJ149" s="49"/>
      <c r="RVK149" s="49"/>
      <c r="RVL149" s="49"/>
      <c r="RVM149" s="49"/>
      <c r="RVN149" s="49"/>
      <c r="RVO149" s="49"/>
      <c r="RVP149" s="49"/>
      <c r="RVQ149" s="49"/>
      <c r="RVR149" s="49"/>
      <c r="RVS149" s="49"/>
      <c r="RVT149" s="49"/>
      <c r="RVU149" s="49"/>
      <c r="RVV149" s="49"/>
      <c r="RVW149" s="49"/>
      <c r="RVX149" s="49"/>
      <c r="RVY149" s="49"/>
      <c r="RVZ149" s="49"/>
      <c r="RWA149" s="49"/>
      <c r="RWB149" s="49"/>
      <c r="RWC149" s="49"/>
      <c r="RWD149" s="49"/>
      <c r="RWE149" s="49"/>
      <c r="RWF149" s="49"/>
      <c r="RWG149" s="49"/>
      <c r="RWH149" s="49"/>
      <c r="RWI149" s="49"/>
      <c r="RWJ149" s="49"/>
      <c r="RWK149" s="49"/>
      <c r="RWL149" s="49"/>
      <c r="RWM149" s="49"/>
      <c r="RWN149" s="49"/>
      <c r="RWO149" s="49"/>
      <c r="RWP149" s="49"/>
      <c r="RWQ149" s="49"/>
      <c r="RWR149" s="49"/>
      <c r="RWS149" s="49"/>
      <c r="RWT149" s="49"/>
      <c r="RWU149" s="49"/>
      <c r="RWV149" s="49"/>
      <c r="RWW149" s="49"/>
      <c r="RWX149" s="49"/>
      <c r="RWY149" s="49"/>
      <c r="RWZ149" s="49"/>
      <c r="RXA149" s="49"/>
      <c r="RXB149" s="49"/>
      <c r="RXC149" s="49"/>
      <c r="RXD149" s="49"/>
      <c r="RXE149" s="49"/>
      <c r="RXF149" s="49"/>
      <c r="RXG149" s="49"/>
      <c r="RXH149" s="49"/>
      <c r="RXI149" s="49"/>
      <c r="RXJ149" s="49"/>
      <c r="RXK149" s="49"/>
      <c r="RXL149" s="49"/>
      <c r="RXM149" s="49"/>
      <c r="RXN149" s="49"/>
      <c r="RXO149" s="49"/>
      <c r="RXP149" s="49"/>
      <c r="RXQ149" s="49"/>
      <c r="RXR149" s="49"/>
      <c r="RXS149" s="49"/>
      <c r="RXT149" s="49"/>
      <c r="RXU149" s="49"/>
      <c r="RXV149" s="49"/>
      <c r="RXW149" s="49"/>
      <c r="RXX149" s="49"/>
      <c r="RXY149" s="49"/>
      <c r="RXZ149" s="49"/>
      <c r="RYA149" s="49"/>
      <c r="RYB149" s="49"/>
      <c r="RYC149" s="49"/>
      <c r="RYD149" s="49"/>
      <c r="RYE149" s="49"/>
      <c r="RYF149" s="49"/>
      <c r="RYG149" s="49"/>
      <c r="RYH149" s="49"/>
      <c r="RYI149" s="49"/>
      <c r="RYJ149" s="49"/>
      <c r="RYK149" s="49"/>
      <c r="RYL149" s="49"/>
      <c r="RYM149" s="49"/>
      <c r="RYN149" s="49"/>
      <c r="RYO149" s="49"/>
      <c r="RYP149" s="49"/>
      <c r="RYQ149" s="49"/>
      <c r="RYR149" s="49"/>
      <c r="RYS149" s="49"/>
      <c r="RYT149" s="49"/>
      <c r="RYU149" s="49"/>
      <c r="RYV149" s="49"/>
      <c r="RYW149" s="49"/>
      <c r="RYX149" s="49"/>
      <c r="RYY149" s="49"/>
      <c r="RYZ149" s="49"/>
      <c r="RZA149" s="49"/>
      <c r="RZB149" s="49"/>
      <c r="RZC149" s="49"/>
      <c r="RZD149" s="49"/>
      <c r="RZE149" s="49"/>
      <c r="RZF149" s="49"/>
      <c r="RZG149" s="49"/>
      <c r="RZH149" s="49"/>
      <c r="RZI149" s="49"/>
      <c r="RZJ149" s="49"/>
      <c r="RZK149" s="49"/>
      <c r="RZL149" s="49"/>
      <c r="RZM149" s="49"/>
      <c r="RZN149" s="49"/>
      <c r="RZO149" s="49"/>
      <c r="RZP149" s="49"/>
      <c r="RZQ149" s="49"/>
      <c r="RZR149" s="49"/>
      <c r="RZS149" s="49"/>
      <c r="RZT149" s="49"/>
      <c r="RZU149" s="49"/>
      <c r="RZV149" s="49"/>
      <c r="RZW149" s="49"/>
      <c r="RZX149" s="49"/>
      <c r="RZY149" s="49"/>
      <c r="RZZ149" s="49"/>
      <c r="SAA149" s="49"/>
      <c r="SAB149" s="49"/>
      <c r="SAC149" s="49"/>
      <c r="SAD149" s="49"/>
      <c r="SAE149" s="49"/>
      <c r="SAF149" s="49"/>
      <c r="SAG149" s="49"/>
      <c r="SAH149" s="49"/>
      <c r="SAI149" s="49"/>
      <c r="SAJ149" s="49"/>
      <c r="SAK149" s="49"/>
      <c r="SAL149" s="49"/>
      <c r="SAM149" s="49"/>
      <c r="SAN149" s="49"/>
      <c r="SAO149" s="49"/>
      <c r="SAP149" s="49"/>
      <c r="SAQ149" s="49"/>
      <c r="SAR149" s="49"/>
      <c r="SAS149" s="49"/>
      <c r="SAT149" s="49"/>
      <c r="SAU149" s="49"/>
      <c r="SAV149" s="49"/>
      <c r="SAW149" s="49"/>
      <c r="SAX149" s="49"/>
      <c r="SAY149" s="49"/>
      <c r="SAZ149" s="49"/>
      <c r="SBA149" s="49"/>
      <c r="SBB149" s="49"/>
      <c r="SBC149" s="49"/>
      <c r="SBD149" s="49"/>
      <c r="SBE149" s="49"/>
      <c r="SBF149" s="49"/>
      <c r="SBG149" s="49"/>
      <c r="SBH149" s="49"/>
      <c r="SBI149" s="49"/>
      <c r="SBJ149" s="49"/>
      <c r="SBK149" s="49"/>
      <c r="SBL149" s="49"/>
      <c r="SBM149" s="49"/>
      <c r="SBN149" s="49"/>
      <c r="SBO149" s="49"/>
      <c r="SBP149" s="49"/>
      <c r="SBQ149" s="49"/>
      <c r="SBR149" s="49"/>
      <c r="SBS149" s="49"/>
      <c r="SBT149" s="49"/>
      <c r="SBU149" s="49"/>
      <c r="SBV149" s="49"/>
      <c r="SBW149" s="49"/>
      <c r="SBX149" s="49"/>
      <c r="SBY149" s="49"/>
      <c r="SBZ149" s="49"/>
      <c r="SCA149" s="49"/>
      <c r="SCB149" s="49"/>
      <c r="SCC149" s="49"/>
      <c r="SCD149" s="49"/>
      <c r="SCE149" s="49"/>
      <c r="SCF149" s="49"/>
      <c r="SCG149" s="49"/>
      <c r="SCH149" s="49"/>
      <c r="SCI149" s="49"/>
      <c r="SCJ149" s="49"/>
      <c r="SCK149" s="49"/>
      <c r="SCL149" s="49"/>
      <c r="SCM149" s="49"/>
      <c r="SCN149" s="49"/>
      <c r="SCO149" s="49"/>
      <c r="SCP149" s="49"/>
      <c r="SCQ149" s="49"/>
      <c r="SCR149" s="49"/>
      <c r="SCS149" s="49"/>
      <c r="SCT149" s="49"/>
      <c r="SCU149" s="49"/>
      <c r="SCV149" s="49"/>
      <c r="SCW149" s="49"/>
      <c r="SCX149" s="49"/>
      <c r="SCY149" s="49"/>
      <c r="SCZ149" s="49"/>
      <c r="SDA149" s="49"/>
      <c r="SDB149" s="49"/>
      <c r="SDC149" s="49"/>
      <c r="SDD149" s="49"/>
      <c r="SDE149" s="49"/>
      <c r="SDF149" s="49"/>
      <c r="SDG149" s="49"/>
      <c r="SDH149" s="49"/>
      <c r="SDI149" s="49"/>
      <c r="SDJ149" s="49"/>
      <c r="SDK149" s="49"/>
      <c r="SDL149" s="49"/>
      <c r="SDM149" s="49"/>
      <c r="SDN149" s="49"/>
      <c r="SDO149" s="49"/>
      <c r="SDP149" s="49"/>
      <c r="SDQ149" s="49"/>
      <c r="SDR149" s="49"/>
      <c r="SDS149" s="49"/>
      <c r="SDT149" s="49"/>
      <c r="SDU149" s="49"/>
      <c r="SDV149" s="49"/>
      <c r="SDW149" s="49"/>
      <c r="SDX149" s="49"/>
      <c r="SDY149" s="49"/>
      <c r="SDZ149" s="49"/>
      <c r="SEA149" s="49"/>
      <c r="SEB149" s="49"/>
      <c r="SEC149" s="49"/>
      <c r="SED149" s="49"/>
      <c r="SEE149" s="49"/>
      <c r="SEF149" s="49"/>
      <c r="SEG149" s="49"/>
      <c r="SEH149" s="49"/>
      <c r="SEI149" s="49"/>
      <c r="SEJ149" s="49"/>
      <c r="SEK149" s="49"/>
      <c r="SEL149" s="49"/>
      <c r="SEM149" s="49"/>
      <c r="SEN149" s="49"/>
      <c r="SEO149" s="49"/>
      <c r="SEP149" s="49"/>
      <c r="SEQ149" s="49"/>
      <c r="SER149" s="49"/>
      <c r="SES149" s="49"/>
      <c r="SET149" s="49"/>
      <c r="SEU149" s="49"/>
      <c r="SEV149" s="49"/>
      <c r="SEW149" s="49"/>
      <c r="SEX149" s="49"/>
      <c r="SEY149" s="49"/>
      <c r="SEZ149" s="49"/>
      <c r="SFA149" s="49"/>
      <c r="SFB149" s="49"/>
      <c r="SFC149" s="49"/>
      <c r="SFD149" s="49"/>
      <c r="SFE149" s="49"/>
      <c r="SFF149" s="49"/>
      <c r="SFG149" s="49"/>
      <c r="SFH149" s="49"/>
      <c r="SFI149" s="49"/>
      <c r="SFJ149" s="49"/>
      <c r="SFK149" s="49"/>
      <c r="SFL149" s="49"/>
      <c r="SFM149" s="49"/>
      <c r="SFN149" s="49"/>
      <c r="SFO149" s="49"/>
      <c r="SFP149" s="49"/>
      <c r="SFQ149" s="49"/>
      <c r="SFR149" s="49"/>
      <c r="SFS149" s="49"/>
      <c r="SFT149" s="49"/>
      <c r="SFU149" s="49"/>
      <c r="SFV149" s="49"/>
      <c r="SFW149" s="49"/>
      <c r="SFX149" s="49"/>
      <c r="SFY149" s="49"/>
      <c r="SFZ149" s="49"/>
      <c r="SGA149" s="49"/>
      <c r="SGB149" s="49"/>
      <c r="SGC149" s="49"/>
      <c r="SGD149" s="49"/>
      <c r="SGE149" s="49"/>
      <c r="SGF149" s="49"/>
      <c r="SGG149" s="49"/>
      <c r="SGH149" s="49"/>
      <c r="SGI149" s="49"/>
      <c r="SGJ149" s="49"/>
      <c r="SGK149" s="49"/>
      <c r="SGL149" s="49"/>
      <c r="SGM149" s="49"/>
      <c r="SGN149" s="49"/>
      <c r="SGO149" s="49"/>
      <c r="SGP149" s="49"/>
      <c r="SGQ149" s="49"/>
      <c r="SGR149" s="49"/>
      <c r="SGS149" s="49"/>
      <c r="SGT149" s="49"/>
      <c r="SGU149" s="49"/>
      <c r="SGV149" s="49"/>
      <c r="SGW149" s="49"/>
      <c r="SGX149" s="49"/>
      <c r="SGY149" s="49"/>
      <c r="SGZ149" s="49"/>
      <c r="SHA149" s="49"/>
      <c r="SHB149" s="49"/>
      <c r="SHC149" s="49"/>
      <c r="SHD149" s="49"/>
      <c r="SHE149" s="49"/>
      <c r="SHF149" s="49"/>
      <c r="SHG149" s="49"/>
      <c r="SHH149" s="49"/>
      <c r="SHI149" s="49"/>
      <c r="SHJ149" s="49"/>
      <c r="SHK149" s="49"/>
      <c r="SHL149" s="49"/>
      <c r="SHM149" s="49"/>
      <c r="SHN149" s="49"/>
      <c r="SHO149" s="49"/>
      <c r="SHP149" s="49"/>
      <c r="SHQ149" s="49"/>
      <c r="SHR149" s="49"/>
      <c r="SHS149" s="49"/>
      <c r="SHT149" s="49"/>
      <c r="SHU149" s="49"/>
      <c r="SHV149" s="49"/>
      <c r="SHW149" s="49"/>
      <c r="SHX149" s="49"/>
      <c r="SHY149" s="49"/>
      <c r="SHZ149" s="49"/>
      <c r="SIA149" s="49"/>
      <c r="SIB149" s="49"/>
      <c r="SIC149" s="49"/>
      <c r="SID149" s="49"/>
      <c r="SIE149" s="49"/>
      <c r="SIF149" s="49"/>
      <c r="SIG149" s="49"/>
      <c r="SIH149" s="49"/>
      <c r="SII149" s="49"/>
      <c r="SIJ149" s="49"/>
      <c r="SIK149" s="49"/>
      <c r="SIL149" s="49"/>
      <c r="SIM149" s="49"/>
      <c r="SIN149" s="49"/>
      <c r="SIO149" s="49"/>
      <c r="SIP149" s="49"/>
      <c r="SIQ149" s="49"/>
      <c r="SIR149" s="49"/>
      <c r="SIS149" s="49"/>
      <c r="SIT149" s="49"/>
      <c r="SIU149" s="49"/>
      <c r="SIV149" s="49"/>
      <c r="SIW149" s="49"/>
      <c r="SIX149" s="49"/>
      <c r="SIY149" s="49"/>
      <c r="SIZ149" s="49"/>
      <c r="SJA149" s="49"/>
      <c r="SJB149" s="49"/>
      <c r="SJC149" s="49"/>
      <c r="SJD149" s="49"/>
      <c r="SJE149" s="49"/>
      <c r="SJF149" s="49"/>
      <c r="SJG149" s="49"/>
      <c r="SJH149" s="49"/>
      <c r="SJI149" s="49"/>
      <c r="SJJ149" s="49"/>
      <c r="SJK149" s="49"/>
      <c r="SJL149" s="49"/>
      <c r="SJM149" s="49"/>
      <c r="SJN149" s="49"/>
      <c r="SJO149" s="49"/>
      <c r="SJP149" s="49"/>
      <c r="SJQ149" s="49"/>
      <c r="SJR149" s="49"/>
      <c r="SJS149" s="49"/>
      <c r="SJT149" s="49"/>
      <c r="SJU149" s="49"/>
      <c r="SJV149" s="49"/>
      <c r="SJW149" s="49"/>
      <c r="SJX149" s="49"/>
      <c r="SJY149" s="49"/>
      <c r="SJZ149" s="49"/>
      <c r="SKA149" s="49"/>
      <c r="SKB149" s="49"/>
      <c r="SKC149" s="49"/>
      <c r="SKD149" s="49"/>
      <c r="SKE149" s="49"/>
      <c r="SKF149" s="49"/>
      <c r="SKG149" s="49"/>
      <c r="SKH149" s="49"/>
      <c r="SKI149" s="49"/>
      <c r="SKJ149" s="49"/>
      <c r="SKK149" s="49"/>
      <c r="SKL149" s="49"/>
      <c r="SKM149" s="49"/>
      <c r="SKN149" s="49"/>
      <c r="SKO149" s="49"/>
      <c r="SKP149" s="49"/>
      <c r="SKQ149" s="49"/>
      <c r="SKR149" s="49"/>
      <c r="SKS149" s="49"/>
      <c r="SKT149" s="49"/>
      <c r="SKU149" s="49"/>
      <c r="SKV149" s="49"/>
      <c r="SKW149" s="49"/>
      <c r="SKX149" s="49"/>
      <c r="SKY149" s="49"/>
      <c r="SKZ149" s="49"/>
      <c r="SLA149" s="49"/>
      <c r="SLB149" s="49"/>
      <c r="SLC149" s="49"/>
      <c r="SLD149" s="49"/>
      <c r="SLE149" s="49"/>
      <c r="SLF149" s="49"/>
      <c r="SLG149" s="49"/>
      <c r="SLH149" s="49"/>
      <c r="SLI149" s="49"/>
      <c r="SLJ149" s="49"/>
      <c r="SLK149" s="49"/>
      <c r="SLL149" s="49"/>
      <c r="SLM149" s="49"/>
      <c r="SLN149" s="49"/>
      <c r="SLO149" s="49"/>
      <c r="SLP149" s="49"/>
      <c r="SLQ149" s="49"/>
      <c r="SLR149" s="49"/>
      <c r="SLS149" s="49"/>
      <c r="SLT149" s="49"/>
      <c r="SLU149" s="49"/>
      <c r="SLV149" s="49"/>
      <c r="SLW149" s="49"/>
      <c r="SLX149" s="49"/>
      <c r="SLY149" s="49"/>
      <c r="SLZ149" s="49"/>
      <c r="SMA149" s="49"/>
      <c r="SMB149" s="49"/>
      <c r="SMC149" s="49"/>
      <c r="SMD149" s="49"/>
      <c r="SME149" s="49"/>
      <c r="SMF149" s="49"/>
      <c r="SMG149" s="49"/>
      <c r="SMH149" s="49"/>
      <c r="SMI149" s="49"/>
      <c r="SMJ149" s="49"/>
      <c r="SMK149" s="49"/>
      <c r="SML149" s="49"/>
      <c r="SMM149" s="49"/>
      <c r="SMN149" s="49"/>
      <c r="SMO149" s="49"/>
      <c r="SMP149" s="49"/>
      <c r="SMQ149" s="49"/>
      <c r="SMR149" s="49"/>
      <c r="SMS149" s="49"/>
      <c r="SMT149" s="49"/>
      <c r="SMU149" s="49"/>
      <c r="SMV149" s="49"/>
      <c r="SMW149" s="49"/>
      <c r="SMX149" s="49"/>
      <c r="SMY149" s="49"/>
      <c r="SMZ149" s="49"/>
      <c r="SNA149" s="49"/>
      <c r="SNB149" s="49"/>
      <c r="SNC149" s="49"/>
      <c r="SND149" s="49"/>
      <c r="SNE149" s="49"/>
      <c r="SNF149" s="49"/>
      <c r="SNG149" s="49"/>
      <c r="SNH149" s="49"/>
      <c r="SNI149" s="49"/>
      <c r="SNJ149" s="49"/>
      <c r="SNK149" s="49"/>
      <c r="SNL149" s="49"/>
      <c r="SNM149" s="49"/>
      <c r="SNN149" s="49"/>
      <c r="SNO149" s="49"/>
      <c r="SNP149" s="49"/>
      <c r="SNQ149" s="49"/>
      <c r="SNR149" s="49"/>
      <c r="SNS149" s="49"/>
      <c r="SNT149" s="49"/>
      <c r="SNU149" s="49"/>
      <c r="SNV149" s="49"/>
      <c r="SNW149" s="49"/>
      <c r="SNX149" s="49"/>
      <c r="SNY149" s="49"/>
      <c r="SNZ149" s="49"/>
      <c r="SOA149" s="49"/>
      <c r="SOB149" s="49"/>
      <c r="SOC149" s="49"/>
      <c r="SOD149" s="49"/>
      <c r="SOE149" s="49"/>
      <c r="SOF149" s="49"/>
      <c r="SOG149" s="49"/>
      <c r="SOH149" s="49"/>
      <c r="SOI149" s="49"/>
      <c r="SOJ149" s="49"/>
      <c r="SOK149" s="49"/>
      <c r="SOL149" s="49"/>
      <c r="SOM149" s="49"/>
      <c r="SON149" s="49"/>
      <c r="SOO149" s="49"/>
      <c r="SOP149" s="49"/>
      <c r="SOQ149" s="49"/>
      <c r="SOR149" s="49"/>
      <c r="SOS149" s="49"/>
      <c r="SOT149" s="49"/>
      <c r="SOU149" s="49"/>
      <c r="SOV149" s="49"/>
      <c r="SOW149" s="49"/>
      <c r="SOX149" s="49"/>
      <c r="SOY149" s="49"/>
      <c r="SOZ149" s="49"/>
      <c r="SPA149" s="49"/>
      <c r="SPB149" s="49"/>
      <c r="SPC149" s="49"/>
      <c r="SPD149" s="49"/>
      <c r="SPE149" s="49"/>
      <c r="SPF149" s="49"/>
      <c r="SPG149" s="49"/>
      <c r="SPH149" s="49"/>
      <c r="SPI149" s="49"/>
      <c r="SPJ149" s="49"/>
      <c r="SPK149" s="49"/>
      <c r="SPL149" s="49"/>
      <c r="SPM149" s="49"/>
      <c r="SPN149" s="49"/>
      <c r="SPO149" s="49"/>
      <c r="SPP149" s="49"/>
      <c r="SPQ149" s="49"/>
      <c r="SPR149" s="49"/>
      <c r="SPS149" s="49"/>
      <c r="SPT149" s="49"/>
      <c r="SPU149" s="49"/>
      <c r="SPV149" s="49"/>
      <c r="SPW149" s="49"/>
      <c r="SPX149" s="49"/>
      <c r="SPY149" s="49"/>
      <c r="SPZ149" s="49"/>
      <c r="SQA149" s="49"/>
      <c r="SQB149" s="49"/>
      <c r="SQC149" s="49"/>
      <c r="SQD149" s="49"/>
      <c r="SQE149" s="49"/>
      <c r="SQF149" s="49"/>
      <c r="SQG149" s="49"/>
      <c r="SQH149" s="49"/>
      <c r="SQI149" s="49"/>
      <c r="SQJ149" s="49"/>
      <c r="SQK149" s="49"/>
      <c r="SQL149" s="49"/>
      <c r="SQM149" s="49"/>
      <c r="SQN149" s="49"/>
      <c r="SQO149" s="49"/>
      <c r="SQP149" s="49"/>
      <c r="SQQ149" s="49"/>
      <c r="SQR149" s="49"/>
      <c r="SQS149" s="49"/>
      <c r="SQT149" s="49"/>
      <c r="SQU149" s="49"/>
      <c r="SQV149" s="49"/>
      <c r="SQW149" s="49"/>
      <c r="SQX149" s="49"/>
      <c r="SQY149" s="49"/>
      <c r="SQZ149" s="49"/>
      <c r="SRA149" s="49"/>
      <c r="SRB149" s="49"/>
      <c r="SRC149" s="49"/>
      <c r="SRD149" s="49"/>
      <c r="SRE149" s="49"/>
      <c r="SRF149" s="49"/>
      <c r="SRG149" s="49"/>
      <c r="SRH149" s="49"/>
      <c r="SRI149" s="49"/>
      <c r="SRJ149" s="49"/>
      <c r="SRK149" s="49"/>
      <c r="SRL149" s="49"/>
      <c r="SRM149" s="49"/>
      <c r="SRN149" s="49"/>
      <c r="SRO149" s="49"/>
      <c r="SRP149" s="49"/>
      <c r="SRQ149" s="49"/>
      <c r="SRR149" s="49"/>
      <c r="SRS149" s="49"/>
      <c r="SRT149" s="49"/>
      <c r="SRU149" s="49"/>
      <c r="SRV149" s="49"/>
      <c r="SRW149" s="49"/>
      <c r="SRX149" s="49"/>
      <c r="SRY149" s="49"/>
      <c r="SRZ149" s="49"/>
      <c r="SSA149" s="49"/>
      <c r="SSB149" s="49"/>
      <c r="SSC149" s="49"/>
      <c r="SSD149" s="49"/>
      <c r="SSE149" s="49"/>
      <c r="SSF149" s="49"/>
      <c r="SSG149" s="49"/>
      <c r="SSH149" s="49"/>
      <c r="SSI149" s="49"/>
      <c r="SSJ149" s="49"/>
      <c r="SSK149" s="49"/>
      <c r="SSL149" s="49"/>
      <c r="SSM149" s="49"/>
      <c r="SSN149" s="49"/>
      <c r="SSO149" s="49"/>
      <c r="SSP149" s="49"/>
      <c r="SSQ149" s="49"/>
      <c r="SSR149" s="49"/>
      <c r="SSS149" s="49"/>
      <c r="SST149" s="49"/>
      <c r="SSU149" s="49"/>
      <c r="SSV149" s="49"/>
      <c r="SSW149" s="49"/>
      <c r="SSX149" s="49"/>
      <c r="SSY149" s="49"/>
      <c r="SSZ149" s="49"/>
      <c r="STA149" s="49"/>
      <c r="STB149" s="49"/>
      <c r="STC149" s="49"/>
      <c r="STD149" s="49"/>
      <c r="STE149" s="49"/>
      <c r="STF149" s="49"/>
      <c r="STG149" s="49"/>
      <c r="STH149" s="49"/>
      <c r="STI149" s="49"/>
      <c r="STJ149" s="49"/>
      <c r="STK149" s="49"/>
      <c r="STL149" s="49"/>
      <c r="STM149" s="49"/>
      <c r="STN149" s="49"/>
      <c r="STO149" s="49"/>
      <c r="STP149" s="49"/>
      <c r="STQ149" s="49"/>
      <c r="STR149" s="49"/>
      <c r="STS149" s="49"/>
      <c r="STT149" s="49"/>
      <c r="STU149" s="49"/>
      <c r="STV149" s="49"/>
      <c r="STW149" s="49"/>
      <c r="STX149" s="49"/>
      <c r="STY149" s="49"/>
      <c r="STZ149" s="49"/>
      <c r="SUA149" s="49"/>
      <c r="SUB149" s="49"/>
      <c r="SUC149" s="49"/>
      <c r="SUD149" s="49"/>
      <c r="SUE149" s="49"/>
      <c r="SUF149" s="49"/>
      <c r="SUG149" s="49"/>
      <c r="SUH149" s="49"/>
      <c r="SUI149" s="49"/>
      <c r="SUJ149" s="49"/>
      <c r="SUK149" s="49"/>
      <c r="SUL149" s="49"/>
      <c r="SUM149" s="49"/>
      <c r="SUN149" s="49"/>
      <c r="SUO149" s="49"/>
      <c r="SUP149" s="49"/>
      <c r="SUQ149" s="49"/>
      <c r="SUR149" s="49"/>
      <c r="SUS149" s="49"/>
      <c r="SUT149" s="49"/>
      <c r="SUU149" s="49"/>
      <c r="SUV149" s="49"/>
      <c r="SUW149" s="49"/>
      <c r="SUX149" s="49"/>
      <c r="SUY149" s="49"/>
      <c r="SUZ149" s="49"/>
      <c r="SVA149" s="49"/>
      <c r="SVB149" s="49"/>
      <c r="SVC149" s="49"/>
      <c r="SVD149" s="49"/>
      <c r="SVE149" s="49"/>
      <c r="SVF149" s="49"/>
      <c r="SVG149" s="49"/>
      <c r="SVH149" s="49"/>
      <c r="SVI149" s="49"/>
      <c r="SVJ149" s="49"/>
      <c r="SVK149" s="49"/>
      <c r="SVL149" s="49"/>
      <c r="SVM149" s="49"/>
      <c r="SVN149" s="49"/>
      <c r="SVO149" s="49"/>
      <c r="SVP149" s="49"/>
      <c r="SVQ149" s="49"/>
      <c r="SVR149" s="49"/>
      <c r="SVS149" s="49"/>
      <c r="SVT149" s="49"/>
      <c r="SVU149" s="49"/>
      <c r="SVV149" s="49"/>
      <c r="SVW149" s="49"/>
      <c r="SVX149" s="49"/>
      <c r="SVY149" s="49"/>
      <c r="SVZ149" s="49"/>
      <c r="SWA149" s="49"/>
      <c r="SWB149" s="49"/>
      <c r="SWC149" s="49"/>
      <c r="SWD149" s="49"/>
      <c r="SWE149" s="49"/>
      <c r="SWF149" s="49"/>
      <c r="SWG149" s="49"/>
      <c r="SWH149" s="49"/>
      <c r="SWI149" s="49"/>
      <c r="SWJ149" s="49"/>
      <c r="SWK149" s="49"/>
      <c r="SWL149" s="49"/>
      <c r="SWM149" s="49"/>
      <c r="SWN149" s="49"/>
      <c r="SWO149" s="49"/>
      <c r="SWP149" s="49"/>
      <c r="SWQ149" s="49"/>
      <c r="SWR149" s="49"/>
      <c r="SWS149" s="49"/>
      <c r="SWT149" s="49"/>
      <c r="SWU149" s="49"/>
      <c r="SWV149" s="49"/>
      <c r="SWW149" s="49"/>
      <c r="SWX149" s="49"/>
      <c r="SWY149" s="49"/>
      <c r="SWZ149" s="49"/>
      <c r="SXA149" s="49"/>
      <c r="SXB149" s="49"/>
      <c r="SXC149" s="49"/>
      <c r="SXD149" s="49"/>
      <c r="SXE149" s="49"/>
      <c r="SXF149" s="49"/>
      <c r="SXG149" s="49"/>
      <c r="SXH149" s="49"/>
      <c r="SXI149" s="49"/>
      <c r="SXJ149" s="49"/>
      <c r="SXK149" s="49"/>
      <c r="SXL149" s="49"/>
      <c r="SXM149" s="49"/>
      <c r="SXN149" s="49"/>
      <c r="SXO149" s="49"/>
      <c r="SXP149" s="49"/>
      <c r="SXQ149" s="49"/>
      <c r="SXR149" s="49"/>
      <c r="SXS149" s="49"/>
      <c r="SXT149" s="49"/>
      <c r="SXU149" s="49"/>
      <c r="SXV149" s="49"/>
      <c r="SXW149" s="49"/>
      <c r="SXX149" s="49"/>
      <c r="SXY149" s="49"/>
      <c r="SXZ149" s="49"/>
      <c r="SYA149" s="49"/>
      <c r="SYB149" s="49"/>
      <c r="SYC149" s="49"/>
      <c r="SYD149" s="49"/>
      <c r="SYE149" s="49"/>
      <c r="SYF149" s="49"/>
      <c r="SYG149" s="49"/>
      <c r="SYH149" s="49"/>
      <c r="SYI149" s="49"/>
      <c r="SYJ149" s="49"/>
      <c r="SYK149" s="49"/>
      <c r="SYL149" s="49"/>
      <c r="SYM149" s="49"/>
      <c r="SYN149" s="49"/>
      <c r="SYO149" s="49"/>
      <c r="SYP149" s="49"/>
      <c r="SYQ149" s="49"/>
      <c r="SYR149" s="49"/>
      <c r="SYS149" s="49"/>
      <c r="SYT149" s="49"/>
      <c r="SYU149" s="49"/>
      <c r="SYV149" s="49"/>
      <c r="SYW149" s="49"/>
      <c r="SYX149" s="49"/>
      <c r="SYY149" s="49"/>
      <c r="SYZ149" s="49"/>
      <c r="SZA149" s="49"/>
      <c r="SZB149" s="49"/>
      <c r="SZC149" s="49"/>
      <c r="SZD149" s="49"/>
      <c r="SZE149" s="49"/>
      <c r="SZF149" s="49"/>
      <c r="SZG149" s="49"/>
      <c r="SZH149" s="49"/>
      <c r="SZI149" s="49"/>
      <c r="SZJ149" s="49"/>
      <c r="SZK149" s="49"/>
      <c r="SZL149" s="49"/>
      <c r="SZM149" s="49"/>
      <c r="SZN149" s="49"/>
      <c r="SZO149" s="49"/>
      <c r="SZP149" s="49"/>
      <c r="SZQ149" s="49"/>
      <c r="SZR149" s="49"/>
      <c r="SZS149" s="49"/>
      <c r="SZT149" s="49"/>
      <c r="SZU149" s="49"/>
      <c r="SZV149" s="49"/>
      <c r="SZW149" s="49"/>
      <c r="SZX149" s="49"/>
      <c r="SZY149" s="49"/>
      <c r="SZZ149" s="49"/>
      <c r="TAA149" s="49"/>
      <c r="TAB149" s="49"/>
      <c r="TAC149" s="49"/>
      <c r="TAD149" s="49"/>
      <c r="TAE149" s="49"/>
      <c r="TAF149" s="49"/>
      <c r="TAG149" s="49"/>
      <c r="TAH149" s="49"/>
      <c r="TAI149" s="49"/>
      <c r="TAJ149" s="49"/>
      <c r="TAK149" s="49"/>
      <c r="TAL149" s="49"/>
      <c r="TAM149" s="49"/>
      <c r="TAN149" s="49"/>
      <c r="TAO149" s="49"/>
      <c r="TAP149" s="49"/>
      <c r="TAQ149" s="49"/>
      <c r="TAR149" s="49"/>
      <c r="TAS149" s="49"/>
      <c r="TAT149" s="49"/>
      <c r="TAU149" s="49"/>
      <c r="TAV149" s="49"/>
      <c r="TAW149" s="49"/>
      <c r="TAX149" s="49"/>
      <c r="TAY149" s="49"/>
      <c r="TAZ149" s="49"/>
      <c r="TBA149" s="49"/>
      <c r="TBB149" s="49"/>
      <c r="TBC149" s="49"/>
      <c r="TBD149" s="49"/>
      <c r="TBE149" s="49"/>
      <c r="TBF149" s="49"/>
      <c r="TBG149" s="49"/>
      <c r="TBH149" s="49"/>
      <c r="TBI149" s="49"/>
      <c r="TBJ149" s="49"/>
      <c r="TBK149" s="49"/>
      <c r="TBL149" s="49"/>
      <c r="TBM149" s="49"/>
      <c r="TBN149" s="49"/>
      <c r="TBO149" s="49"/>
      <c r="TBP149" s="49"/>
      <c r="TBQ149" s="49"/>
      <c r="TBR149" s="49"/>
      <c r="TBS149" s="49"/>
      <c r="TBT149" s="49"/>
      <c r="TBU149" s="49"/>
      <c r="TBV149" s="49"/>
      <c r="TBW149" s="49"/>
      <c r="TBX149" s="49"/>
      <c r="TBY149" s="49"/>
      <c r="TBZ149" s="49"/>
      <c r="TCA149" s="49"/>
      <c r="TCB149" s="49"/>
      <c r="TCC149" s="49"/>
      <c r="TCD149" s="49"/>
      <c r="TCE149" s="49"/>
      <c r="TCF149" s="49"/>
      <c r="TCG149" s="49"/>
      <c r="TCH149" s="49"/>
      <c r="TCI149" s="49"/>
      <c r="TCJ149" s="49"/>
      <c r="TCK149" s="49"/>
      <c r="TCL149" s="49"/>
      <c r="TCM149" s="49"/>
      <c r="TCN149" s="49"/>
      <c r="TCO149" s="49"/>
      <c r="TCP149" s="49"/>
      <c r="TCQ149" s="49"/>
      <c r="TCR149" s="49"/>
      <c r="TCS149" s="49"/>
      <c r="TCT149" s="49"/>
      <c r="TCU149" s="49"/>
      <c r="TCV149" s="49"/>
      <c r="TCW149" s="49"/>
      <c r="TCX149" s="49"/>
      <c r="TCY149" s="49"/>
      <c r="TCZ149" s="49"/>
      <c r="TDA149" s="49"/>
      <c r="TDB149" s="49"/>
      <c r="TDC149" s="49"/>
      <c r="TDD149" s="49"/>
      <c r="TDE149" s="49"/>
      <c r="TDF149" s="49"/>
      <c r="TDG149" s="49"/>
      <c r="TDH149" s="49"/>
      <c r="TDI149" s="49"/>
      <c r="TDJ149" s="49"/>
      <c r="TDK149" s="49"/>
      <c r="TDL149" s="49"/>
      <c r="TDM149" s="49"/>
      <c r="TDN149" s="49"/>
      <c r="TDO149" s="49"/>
      <c r="TDP149" s="49"/>
      <c r="TDQ149" s="49"/>
      <c r="TDR149" s="49"/>
      <c r="TDS149" s="49"/>
      <c r="TDT149" s="49"/>
      <c r="TDU149" s="49"/>
      <c r="TDV149" s="49"/>
      <c r="TDW149" s="49"/>
      <c r="TDX149" s="49"/>
      <c r="TDY149" s="49"/>
      <c r="TDZ149" s="49"/>
      <c r="TEA149" s="49"/>
      <c r="TEB149" s="49"/>
      <c r="TEC149" s="49"/>
      <c r="TED149" s="49"/>
      <c r="TEE149" s="49"/>
      <c r="TEF149" s="49"/>
      <c r="TEG149" s="49"/>
      <c r="TEH149" s="49"/>
      <c r="TEI149" s="49"/>
      <c r="TEJ149" s="49"/>
      <c r="TEK149" s="49"/>
      <c r="TEL149" s="49"/>
      <c r="TEM149" s="49"/>
      <c r="TEN149" s="49"/>
      <c r="TEO149" s="49"/>
      <c r="TEP149" s="49"/>
      <c r="TEQ149" s="49"/>
      <c r="TER149" s="49"/>
      <c r="TES149" s="49"/>
      <c r="TET149" s="49"/>
      <c r="TEU149" s="49"/>
      <c r="TEV149" s="49"/>
      <c r="TEW149" s="49"/>
      <c r="TEX149" s="49"/>
      <c r="TEY149" s="49"/>
      <c r="TEZ149" s="49"/>
      <c r="TFA149" s="49"/>
      <c r="TFB149" s="49"/>
      <c r="TFC149" s="49"/>
      <c r="TFD149" s="49"/>
      <c r="TFE149" s="49"/>
      <c r="TFF149" s="49"/>
      <c r="TFG149" s="49"/>
      <c r="TFH149" s="49"/>
      <c r="TFI149" s="49"/>
      <c r="TFJ149" s="49"/>
      <c r="TFK149" s="49"/>
      <c r="TFL149" s="49"/>
      <c r="TFM149" s="49"/>
      <c r="TFN149" s="49"/>
      <c r="TFO149" s="49"/>
      <c r="TFP149" s="49"/>
      <c r="TFQ149" s="49"/>
      <c r="TFR149" s="49"/>
      <c r="TFS149" s="49"/>
      <c r="TFT149" s="49"/>
      <c r="TFU149" s="49"/>
      <c r="TFV149" s="49"/>
      <c r="TFW149" s="49"/>
      <c r="TFX149" s="49"/>
      <c r="TFY149" s="49"/>
      <c r="TFZ149" s="49"/>
      <c r="TGA149" s="49"/>
      <c r="TGB149" s="49"/>
      <c r="TGC149" s="49"/>
      <c r="TGD149" s="49"/>
      <c r="TGE149" s="49"/>
      <c r="TGF149" s="49"/>
      <c r="TGG149" s="49"/>
      <c r="TGH149" s="49"/>
      <c r="TGI149" s="49"/>
      <c r="TGJ149" s="49"/>
      <c r="TGK149" s="49"/>
      <c r="TGL149" s="49"/>
      <c r="TGM149" s="49"/>
      <c r="TGN149" s="49"/>
      <c r="TGO149" s="49"/>
      <c r="TGP149" s="49"/>
      <c r="TGQ149" s="49"/>
      <c r="TGR149" s="49"/>
      <c r="TGS149" s="49"/>
      <c r="TGT149" s="49"/>
      <c r="TGU149" s="49"/>
      <c r="TGV149" s="49"/>
      <c r="TGW149" s="49"/>
      <c r="TGX149" s="49"/>
      <c r="TGY149" s="49"/>
      <c r="TGZ149" s="49"/>
      <c r="THA149" s="49"/>
      <c r="THB149" s="49"/>
      <c r="THC149" s="49"/>
      <c r="THD149" s="49"/>
      <c r="THE149" s="49"/>
      <c r="THF149" s="49"/>
      <c r="THG149" s="49"/>
      <c r="THH149" s="49"/>
      <c r="THI149" s="49"/>
      <c r="THJ149" s="49"/>
      <c r="THK149" s="49"/>
      <c r="THL149" s="49"/>
      <c r="THM149" s="49"/>
      <c r="THN149" s="49"/>
      <c r="THO149" s="49"/>
      <c r="THP149" s="49"/>
      <c r="THQ149" s="49"/>
      <c r="THR149" s="49"/>
      <c r="THS149" s="49"/>
      <c r="THT149" s="49"/>
      <c r="THU149" s="49"/>
      <c r="THV149" s="49"/>
      <c r="THW149" s="49"/>
      <c r="THX149" s="49"/>
      <c r="THY149" s="49"/>
      <c r="THZ149" s="49"/>
      <c r="TIA149" s="49"/>
      <c r="TIB149" s="49"/>
      <c r="TIC149" s="49"/>
      <c r="TID149" s="49"/>
      <c r="TIE149" s="49"/>
      <c r="TIF149" s="49"/>
      <c r="TIG149" s="49"/>
      <c r="TIH149" s="49"/>
      <c r="TII149" s="49"/>
      <c r="TIJ149" s="49"/>
      <c r="TIK149" s="49"/>
      <c r="TIL149" s="49"/>
      <c r="TIM149" s="49"/>
      <c r="TIN149" s="49"/>
      <c r="TIO149" s="49"/>
      <c r="TIP149" s="49"/>
      <c r="TIQ149" s="49"/>
      <c r="TIR149" s="49"/>
      <c r="TIS149" s="49"/>
      <c r="TIT149" s="49"/>
      <c r="TIU149" s="49"/>
      <c r="TIV149" s="49"/>
      <c r="TIW149" s="49"/>
      <c r="TIX149" s="49"/>
      <c r="TIY149" s="49"/>
      <c r="TIZ149" s="49"/>
      <c r="TJA149" s="49"/>
      <c r="TJB149" s="49"/>
      <c r="TJC149" s="49"/>
      <c r="TJD149" s="49"/>
      <c r="TJE149" s="49"/>
      <c r="TJF149" s="49"/>
      <c r="TJG149" s="49"/>
      <c r="TJH149" s="49"/>
      <c r="TJI149" s="49"/>
      <c r="TJJ149" s="49"/>
      <c r="TJK149" s="49"/>
      <c r="TJL149" s="49"/>
      <c r="TJM149" s="49"/>
      <c r="TJN149" s="49"/>
      <c r="TJO149" s="49"/>
      <c r="TJP149" s="49"/>
      <c r="TJQ149" s="49"/>
      <c r="TJR149" s="49"/>
      <c r="TJS149" s="49"/>
      <c r="TJT149" s="49"/>
      <c r="TJU149" s="49"/>
      <c r="TJV149" s="49"/>
      <c r="TJW149" s="49"/>
      <c r="TJX149" s="49"/>
      <c r="TJY149" s="49"/>
      <c r="TJZ149" s="49"/>
      <c r="TKA149" s="49"/>
      <c r="TKB149" s="49"/>
      <c r="TKC149" s="49"/>
      <c r="TKD149" s="49"/>
      <c r="TKE149" s="49"/>
      <c r="TKF149" s="49"/>
      <c r="TKG149" s="49"/>
      <c r="TKH149" s="49"/>
      <c r="TKI149" s="49"/>
      <c r="TKJ149" s="49"/>
      <c r="TKK149" s="49"/>
      <c r="TKL149" s="49"/>
      <c r="TKM149" s="49"/>
      <c r="TKN149" s="49"/>
      <c r="TKO149" s="49"/>
      <c r="TKP149" s="49"/>
      <c r="TKQ149" s="49"/>
      <c r="TKR149" s="49"/>
      <c r="TKS149" s="49"/>
      <c r="TKT149" s="49"/>
      <c r="TKU149" s="49"/>
      <c r="TKV149" s="49"/>
      <c r="TKW149" s="49"/>
      <c r="TKX149" s="49"/>
      <c r="TKY149" s="49"/>
      <c r="TKZ149" s="49"/>
      <c r="TLA149" s="49"/>
      <c r="TLB149" s="49"/>
      <c r="TLC149" s="49"/>
      <c r="TLD149" s="49"/>
      <c r="TLE149" s="49"/>
      <c r="TLF149" s="49"/>
      <c r="TLG149" s="49"/>
      <c r="TLH149" s="49"/>
      <c r="TLI149" s="49"/>
      <c r="TLJ149" s="49"/>
      <c r="TLK149" s="49"/>
      <c r="TLL149" s="49"/>
      <c r="TLM149" s="49"/>
      <c r="TLN149" s="49"/>
      <c r="TLO149" s="49"/>
      <c r="TLP149" s="49"/>
      <c r="TLQ149" s="49"/>
      <c r="TLR149" s="49"/>
      <c r="TLS149" s="49"/>
      <c r="TLT149" s="49"/>
      <c r="TLU149" s="49"/>
      <c r="TLV149" s="49"/>
      <c r="TLW149" s="49"/>
      <c r="TLX149" s="49"/>
      <c r="TLY149" s="49"/>
      <c r="TLZ149" s="49"/>
      <c r="TMA149" s="49"/>
      <c r="TMB149" s="49"/>
      <c r="TMC149" s="49"/>
      <c r="TMD149" s="49"/>
      <c r="TME149" s="49"/>
      <c r="TMF149" s="49"/>
      <c r="TMG149" s="49"/>
      <c r="TMH149" s="49"/>
      <c r="TMI149" s="49"/>
      <c r="TMJ149" s="49"/>
      <c r="TMK149" s="49"/>
      <c r="TML149" s="49"/>
      <c r="TMM149" s="49"/>
      <c r="TMN149" s="49"/>
      <c r="TMO149" s="49"/>
      <c r="TMP149" s="49"/>
      <c r="TMQ149" s="49"/>
      <c r="TMR149" s="49"/>
      <c r="TMS149" s="49"/>
      <c r="TMT149" s="49"/>
      <c r="TMU149" s="49"/>
      <c r="TMV149" s="49"/>
      <c r="TMW149" s="49"/>
      <c r="TMX149" s="49"/>
      <c r="TMY149" s="49"/>
      <c r="TMZ149" s="49"/>
      <c r="TNA149" s="49"/>
      <c r="TNB149" s="49"/>
      <c r="TNC149" s="49"/>
      <c r="TND149" s="49"/>
      <c r="TNE149" s="49"/>
      <c r="TNF149" s="49"/>
      <c r="TNG149" s="49"/>
      <c r="TNH149" s="49"/>
      <c r="TNI149" s="49"/>
      <c r="TNJ149" s="49"/>
      <c r="TNK149" s="49"/>
      <c r="TNL149" s="49"/>
      <c r="TNM149" s="49"/>
      <c r="TNN149" s="49"/>
      <c r="TNO149" s="49"/>
      <c r="TNP149" s="49"/>
      <c r="TNQ149" s="49"/>
      <c r="TNR149" s="49"/>
      <c r="TNS149" s="49"/>
      <c r="TNT149" s="49"/>
      <c r="TNU149" s="49"/>
      <c r="TNV149" s="49"/>
      <c r="TNW149" s="49"/>
      <c r="TNX149" s="49"/>
      <c r="TNY149" s="49"/>
      <c r="TNZ149" s="49"/>
      <c r="TOA149" s="49"/>
      <c r="TOB149" s="49"/>
      <c r="TOC149" s="49"/>
      <c r="TOD149" s="49"/>
      <c r="TOE149" s="49"/>
      <c r="TOF149" s="49"/>
      <c r="TOG149" s="49"/>
      <c r="TOH149" s="49"/>
      <c r="TOI149" s="49"/>
      <c r="TOJ149" s="49"/>
      <c r="TOK149" s="49"/>
      <c r="TOL149" s="49"/>
      <c r="TOM149" s="49"/>
      <c r="TON149" s="49"/>
      <c r="TOO149" s="49"/>
      <c r="TOP149" s="49"/>
      <c r="TOQ149" s="49"/>
      <c r="TOR149" s="49"/>
      <c r="TOS149" s="49"/>
      <c r="TOT149" s="49"/>
      <c r="TOU149" s="49"/>
      <c r="TOV149" s="49"/>
      <c r="TOW149" s="49"/>
      <c r="TOX149" s="49"/>
      <c r="TOY149" s="49"/>
      <c r="TOZ149" s="49"/>
      <c r="TPA149" s="49"/>
      <c r="TPB149" s="49"/>
      <c r="TPC149" s="49"/>
      <c r="TPD149" s="49"/>
      <c r="TPE149" s="49"/>
      <c r="TPF149" s="49"/>
      <c r="TPG149" s="49"/>
      <c r="TPH149" s="49"/>
      <c r="TPI149" s="49"/>
      <c r="TPJ149" s="49"/>
      <c r="TPK149" s="49"/>
      <c r="TPL149" s="49"/>
      <c r="TPM149" s="49"/>
      <c r="TPN149" s="49"/>
      <c r="TPO149" s="49"/>
      <c r="TPP149" s="49"/>
      <c r="TPQ149" s="49"/>
      <c r="TPR149" s="49"/>
      <c r="TPS149" s="49"/>
      <c r="TPT149" s="49"/>
      <c r="TPU149" s="49"/>
      <c r="TPV149" s="49"/>
      <c r="TPW149" s="49"/>
      <c r="TPX149" s="49"/>
      <c r="TPY149" s="49"/>
      <c r="TPZ149" s="49"/>
      <c r="TQA149" s="49"/>
      <c r="TQB149" s="49"/>
      <c r="TQC149" s="49"/>
      <c r="TQD149" s="49"/>
      <c r="TQE149" s="49"/>
      <c r="TQF149" s="49"/>
      <c r="TQG149" s="49"/>
      <c r="TQH149" s="49"/>
      <c r="TQI149" s="49"/>
      <c r="TQJ149" s="49"/>
      <c r="TQK149" s="49"/>
      <c r="TQL149" s="49"/>
      <c r="TQM149" s="49"/>
      <c r="TQN149" s="49"/>
      <c r="TQO149" s="49"/>
      <c r="TQP149" s="49"/>
      <c r="TQQ149" s="49"/>
      <c r="TQR149" s="49"/>
      <c r="TQS149" s="49"/>
      <c r="TQT149" s="49"/>
      <c r="TQU149" s="49"/>
      <c r="TQV149" s="49"/>
      <c r="TQW149" s="49"/>
      <c r="TQX149" s="49"/>
      <c r="TQY149" s="49"/>
      <c r="TQZ149" s="49"/>
      <c r="TRA149" s="49"/>
      <c r="TRB149" s="49"/>
      <c r="TRC149" s="49"/>
      <c r="TRD149" s="49"/>
      <c r="TRE149" s="49"/>
      <c r="TRF149" s="49"/>
      <c r="TRG149" s="49"/>
      <c r="TRH149" s="49"/>
      <c r="TRI149" s="49"/>
      <c r="TRJ149" s="49"/>
      <c r="TRK149" s="49"/>
      <c r="TRL149" s="49"/>
      <c r="TRM149" s="49"/>
      <c r="TRN149" s="49"/>
      <c r="TRO149" s="49"/>
      <c r="TRP149" s="49"/>
      <c r="TRQ149" s="49"/>
      <c r="TRR149" s="49"/>
      <c r="TRS149" s="49"/>
      <c r="TRT149" s="49"/>
      <c r="TRU149" s="49"/>
      <c r="TRV149" s="49"/>
      <c r="TRW149" s="49"/>
      <c r="TRX149" s="49"/>
      <c r="TRY149" s="49"/>
      <c r="TRZ149" s="49"/>
      <c r="TSA149" s="49"/>
      <c r="TSB149" s="49"/>
      <c r="TSC149" s="49"/>
      <c r="TSD149" s="49"/>
      <c r="TSE149" s="49"/>
      <c r="TSF149" s="49"/>
      <c r="TSG149" s="49"/>
      <c r="TSH149" s="49"/>
      <c r="TSI149" s="49"/>
      <c r="TSJ149" s="49"/>
      <c r="TSK149" s="49"/>
      <c r="TSL149" s="49"/>
      <c r="TSM149" s="49"/>
      <c r="TSN149" s="49"/>
      <c r="TSO149" s="49"/>
      <c r="TSP149" s="49"/>
      <c r="TSQ149" s="49"/>
      <c r="TSR149" s="49"/>
      <c r="TSS149" s="49"/>
      <c r="TST149" s="49"/>
      <c r="TSU149" s="49"/>
      <c r="TSV149" s="49"/>
      <c r="TSW149" s="49"/>
      <c r="TSX149" s="49"/>
      <c r="TSY149" s="49"/>
      <c r="TSZ149" s="49"/>
      <c r="TTA149" s="49"/>
      <c r="TTB149" s="49"/>
      <c r="TTC149" s="49"/>
      <c r="TTD149" s="49"/>
      <c r="TTE149" s="49"/>
      <c r="TTF149" s="49"/>
      <c r="TTG149" s="49"/>
      <c r="TTH149" s="49"/>
      <c r="TTI149" s="49"/>
      <c r="TTJ149" s="49"/>
      <c r="TTK149" s="49"/>
      <c r="TTL149" s="49"/>
      <c r="TTM149" s="49"/>
      <c r="TTN149" s="49"/>
      <c r="TTO149" s="49"/>
      <c r="TTP149" s="49"/>
      <c r="TTQ149" s="49"/>
      <c r="TTR149" s="49"/>
      <c r="TTS149" s="49"/>
      <c r="TTT149" s="49"/>
      <c r="TTU149" s="49"/>
      <c r="TTV149" s="49"/>
      <c r="TTW149" s="49"/>
      <c r="TTX149" s="49"/>
      <c r="TTY149" s="49"/>
      <c r="TTZ149" s="49"/>
      <c r="TUA149" s="49"/>
      <c r="TUB149" s="49"/>
      <c r="TUC149" s="49"/>
      <c r="TUD149" s="49"/>
      <c r="TUE149" s="49"/>
      <c r="TUF149" s="49"/>
      <c r="TUG149" s="49"/>
      <c r="TUH149" s="49"/>
      <c r="TUI149" s="49"/>
      <c r="TUJ149" s="49"/>
      <c r="TUK149" s="49"/>
      <c r="TUL149" s="49"/>
      <c r="TUM149" s="49"/>
      <c r="TUN149" s="49"/>
      <c r="TUO149" s="49"/>
      <c r="TUP149" s="49"/>
      <c r="TUQ149" s="49"/>
      <c r="TUR149" s="49"/>
      <c r="TUS149" s="49"/>
      <c r="TUT149" s="49"/>
      <c r="TUU149" s="49"/>
      <c r="TUV149" s="49"/>
      <c r="TUW149" s="49"/>
      <c r="TUX149" s="49"/>
      <c r="TUY149" s="49"/>
      <c r="TUZ149" s="49"/>
      <c r="TVA149" s="49"/>
      <c r="TVB149" s="49"/>
      <c r="TVC149" s="49"/>
      <c r="TVD149" s="49"/>
      <c r="TVE149" s="49"/>
      <c r="TVF149" s="49"/>
      <c r="TVG149" s="49"/>
      <c r="TVH149" s="49"/>
      <c r="TVI149" s="49"/>
      <c r="TVJ149" s="49"/>
      <c r="TVK149" s="49"/>
      <c r="TVL149" s="49"/>
      <c r="TVM149" s="49"/>
      <c r="TVN149" s="49"/>
      <c r="TVO149" s="49"/>
      <c r="TVP149" s="49"/>
      <c r="TVQ149" s="49"/>
      <c r="TVR149" s="49"/>
      <c r="TVS149" s="49"/>
      <c r="TVT149" s="49"/>
      <c r="TVU149" s="49"/>
      <c r="TVV149" s="49"/>
      <c r="TVW149" s="49"/>
      <c r="TVX149" s="49"/>
      <c r="TVY149" s="49"/>
      <c r="TVZ149" s="49"/>
      <c r="TWA149" s="49"/>
      <c r="TWB149" s="49"/>
      <c r="TWC149" s="49"/>
      <c r="TWD149" s="49"/>
      <c r="TWE149" s="49"/>
      <c r="TWF149" s="49"/>
      <c r="TWG149" s="49"/>
      <c r="TWH149" s="49"/>
      <c r="TWI149" s="49"/>
      <c r="TWJ149" s="49"/>
      <c r="TWK149" s="49"/>
      <c r="TWL149" s="49"/>
      <c r="TWM149" s="49"/>
      <c r="TWN149" s="49"/>
      <c r="TWO149" s="49"/>
      <c r="TWP149" s="49"/>
      <c r="TWQ149" s="49"/>
      <c r="TWR149" s="49"/>
      <c r="TWS149" s="49"/>
      <c r="TWT149" s="49"/>
      <c r="TWU149" s="49"/>
      <c r="TWV149" s="49"/>
      <c r="TWW149" s="49"/>
      <c r="TWX149" s="49"/>
      <c r="TWY149" s="49"/>
      <c r="TWZ149" s="49"/>
      <c r="TXA149" s="49"/>
      <c r="TXB149" s="49"/>
      <c r="TXC149" s="49"/>
      <c r="TXD149" s="49"/>
      <c r="TXE149" s="49"/>
      <c r="TXF149" s="49"/>
      <c r="TXG149" s="49"/>
      <c r="TXH149" s="49"/>
      <c r="TXI149" s="49"/>
      <c r="TXJ149" s="49"/>
      <c r="TXK149" s="49"/>
      <c r="TXL149" s="49"/>
      <c r="TXM149" s="49"/>
      <c r="TXN149" s="49"/>
      <c r="TXO149" s="49"/>
      <c r="TXP149" s="49"/>
      <c r="TXQ149" s="49"/>
      <c r="TXR149" s="49"/>
      <c r="TXS149" s="49"/>
      <c r="TXT149" s="49"/>
      <c r="TXU149" s="49"/>
      <c r="TXV149" s="49"/>
      <c r="TXW149" s="49"/>
      <c r="TXX149" s="49"/>
      <c r="TXY149" s="49"/>
      <c r="TXZ149" s="49"/>
      <c r="TYA149" s="49"/>
      <c r="TYB149" s="49"/>
      <c r="TYC149" s="49"/>
      <c r="TYD149" s="49"/>
      <c r="TYE149" s="49"/>
      <c r="TYF149" s="49"/>
      <c r="TYG149" s="49"/>
      <c r="TYH149" s="49"/>
      <c r="TYI149" s="49"/>
      <c r="TYJ149" s="49"/>
      <c r="TYK149" s="49"/>
      <c r="TYL149" s="49"/>
      <c r="TYM149" s="49"/>
      <c r="TYN149" s="49"/>
      <c r="TYO149" s="49"/>
      <c r="TYP149" s="49"/>
      <c r="TYQ149" s="49"/>
      <c r="TYR149" s="49"/>
      <c r="TYS149" s="49"/>
      <c r="TYT149" s="49"/>
      <c r="TYU149" s="49"/>
      <c r="TYV149" s="49"/>
      <c r="TYW149" s="49"/>
      <c r="TYX149" s="49"/>
      <c r="TYY149" s="49"/>
      <c r="TYZ149" s="49"/>
      <c r="TZA149" s="49"/>
      <c r="TZB149" s="49"/>
      <c r="TZC149" s="49"/>
      <c r="TZD149" s="49"/>
      <c r="TZE149" s="49"/>
      <c r="TZF149" s="49"/>
      <c r="TZG149" s="49"/>
      <c r="TZH149" s="49"/>
      <c r="TZI149" s="49"/>
      <c r="TZJ149" s="49"/>
      <c r="TZK149" s="49"/>
      <c r="TZL149" s="49"/>
      <c r="TZM149" s="49"/>
      <c r="TZN149" s="49"/>
      <c r="TZO149" s="49"/>
      <c r="TZP149" s="49"/>
      <c r="TZQ149" s="49"/>
      <c r="TZR149" s="49"/>
      <c r="TZS149" s="49"/>
      <c r="TZT149" s="49"/>
      <c r="TZU149" s="49"/>
      <c r="TZV149" s="49"/>
      <c r="TZW149" s="49"/>
      <c r="TZX149" s="49"/>
      <c r="TZY149" s="49"/>
      <c r="TZZ149" s="49"/>
      <c r="UAA149" s="49"/>
      <c r="UAB149" s="49"/>
      <c r="UAC149" s="49"/>
      <c r="UAD149" s="49"/>
      <c r="UAE149" s="49"/>
      <c r="UAF149" s="49"/>
      <c r="UAG149" s="49"/>
      <c r="UAH149" s="49"/>
      <c r="UAI149" s="49"/>
      <c r="UAJ149" s="49"/>
      <c r="UAK149" s="49"/>
      <c r="UAL149" s="49"/>
      <c r="UAM149" s="49"/>
      <c r="UAN149" s="49"/>
      <c r="UAO149" s="49"/>
      <c r="UAP149" s="49"/>
      <c r="UAQ149" s="49"/>
      <c r="UAR149" s="49"/>
      <c r="UAS149" s="49"/>
      <c r="UAT149" s="49"/>
      <c r="UAU149" s="49"/>
      <c r="UAV149" s="49"/>
      <c r="UAW149" s="49"/>
      <c r="UAX149" s="49"/>
      <c r="UAY149" s="49"/>
      <c r="UAZ149" s="49"/>
      <c r="UBA149" s="49"/>
      <c r="UBB149" s="49"/>
      <c r="UBC149" s="49"/>
      <c r="UBD149" s="49"/>
      <c r="UBE149" s="49"/>
      <c r="UBF149" s="49"/>
      <c r="UBG149" s="49"/>
      <c r="UBH149" s="49"/>
      <c r="UBI149" s="49"/>
      <c r="UBJ149" s="49"/>
      <c r="UBK149" s="49"/>
      <c r="UBL149" s="49"/>
      <c r="UBM149" s="49"/>
      <c r="UBN149" s="49"/>
      <c r="UBO149" s="49"/>
      <c r="UBP149" s="49"/>
      <c r="UBQ149" s="49"/>
      <c r="UBR149" s="49"/>
      <c r="UBS149" s="49"/>
      <c r="UBT149" s="49"/>
      <c r="UBU149" s="49"/>
      <c r="UBV149" s="49"/>
      <c r="UBW149" s="49"/>
      <c r="UBX149" s="49"/>
      <c r="UBY149" s="49"/>
      <c r="UBZ149" s="49"/>
      <c r="UCA149" s="49"/>
      <c r="UCB149" s="49"/>
      <c r="UCC149" s="49"/>
      <c r="UCD149" s="49"/>
      <c r="UCE149" s="49"/>
      <c r="UCF149" s="49"/>
      <c r="UCG149" s="49"/>
      <c r="UCH149" s="49"/>
      <c r="UCI149" s="49"/>
      <c r="UCJ149" s="49"/>
      <c r="UCK149" s="49"/>
      <c r="UCL149" s="49"/>
      <c r="UCM149" s="49"/>
      <c r="UCN149" s="49"/>
      <c r="UCO149" s="49"/>
      <c r="UCP149" s="49"/>
      <c r="UCQ149" s="49"/>
      <c r="UCR149" s="49"/>
      <c r="UCS149" s="49"/>
      <c r="UCT149" s="49"/>
      <c r="UCU149" s="49"/>
      <c r="UCV149" s="49"/>
      <c r="UCW149" s="49"/>
      <c r="UCX149" s="49"/>
      <c r="UCY149" s="49"/>
      <c r="UCZ149" s="49"/>
      <c r="UDA149" s="49"/>
      <c r="UDB149" s="49"/>
      <c r="UDC149" s="49"/>
      <c r="UDD149" s="49"/>
      <c r="UDE149" s="49"/>
      <c r="UDF149" s="49"/>
      <c r="UDG149" s="49"/>
      <c r="UDH149" s="49"/>
      <c r="UDI149" s="49"/>
      <c r="UDJ149" s="49"/>
      <c r="UDK149" s="49"/>
      <c r="UDL149" s="49"/>
      <c r="UDM149" s="49"/>
      <c r="UDN149" s="49"/>
      <c r="UDO149" s="49"/>
      <c r="UDP149" s="49"/>
      <c r="UDQ149" s="49"/>
      <c r="UDR149" s="49"/>
      <c r="UDS149" s="49"/>
      <c r="UDT149" s="49"/>
      <c r="UDU149" s="49"/>
      <c r="UDV149" s="49"/>
      <c r="UDW149" s="49"/>
      <c r="UDX149" s="49"/>
      <c r="UDY149" s="49"/>
      <c r="UDZ149" s="49"/>
      <c r="UEA149" s="49"/>
      <c r="UEB149" s="49"/>
      <c r="UEC149" s="49"/>
      <c r="UED149" s="49"/>
      <c r="UEE149" s="49"/>
      <c r="UEF149" s="49"/>
      <c r="UEG149" s="49"/>
      <c r="UEH149" s="49"/>
      <c r="UEI149" s="49"/>
      <c r="UEJ149" s="49"/>
      <c r="UEK149" s="49"/>
      <c r="UEL149" s="49"/>
      <c r="UEM149" s="49"/>
      <c r="UEN149" s="49"/>
      <c r="UEO149" s="49"/>
      <c r="UEP149" s="49"/>
      <c r="UEQ149" s="49"/>
      <c r="UER149" s="49"/>
      <c r="UES149" s="49"/>
      <c r="UET149" s="49"/>
      <c r="UEU149" s="49"/>
      <c r="UEV149" s="49"/>
      <c r="UEW149" s="49"/>
      <c r="UEX149" s="49"/>
      <c r="UEY149" s="49"/>
      <c r="UEZ149" s="49"/>
      <c r="UFA149" s="49"/>
      <c r="UFB149" s="49"/>
      <c r="UFC149" s="49"/>
      <c r="UFD149" s="49"/>
      <c r="UFE149" s="49"/>
      <c r="UFF149" s="49"/>
      <c r="UFG149" s="49"/>
      <c r="UFH149" s="49"/>
      <c r="UFI149" s="49"/>
      <c r="UFJ149" s="49"/>
      <c r="UFK149" s="49"/>
      <c r="UFL149" s="49"/>
      <c r="UFM149" s="49"/>
      <c r="UFN149" s="49"/>
      <c r="UFO149" s="49"/>
      <c r="UFP149" s="49"/>
      <c r="UFQ149" s="49"/>
      <c r="UFR149" s="49"/>
      <c r="UFS149" s="49"/>
      <c r="UFT149" s="49"/>
      <c r="UFU149" s="49"/>
      <c r="UFV149" s="49"/>
      <c r="UFW149" s="49"/>
      <c r="UFX149" s="49"/>
      <c r="UFY149" s="49"/>
      <c r="UFZ149" s="49"/>
      <c r="UGA149" s="49"/>
      <c r="UGB149" s="49"/>
      <c r="UGC149" s="49"/>
      <c r="UGD149" s="49"/>
      <c r="UGE149" s="49"/>
      <c r="UGF149" s="49"/>
      <c r="UGG149" s="49"/>
      <c r="UGH149" s="49"/>
      <c r="UGI149" s="49"/>
      <c r="UGJ149" s="49"/>
      <c r="UGK149" s="49"/>
      <c r="UGL149" s="49"/>
      <c r="UGM149" s="49"/>
      <c r="UGN149" s="49"/>
      <c r="UGO149" s="49"/>
      <c r="UGP149" s="49"/>
      <c r="UGQ149" s="49"/>
      <c r="UGR149" s="49"/>
      <c r="UGS149" s="49"/>
      <c r="UGT149" s="49"/>
      <c r="UGU149" s="49"/>
      <c r="UGV149" s="49"/>
      <c r="UGW149" s="49"/>
      <c r="UGX149" s="49"/>
      <c r="UGY149" s="49"/>
      <c r="UGZ149" s="49"/>
      <c r="UHA149" s="49"/>
      <c r="UHB149" s="49"/>
      <c r="UHC149" s="49"/>
      <c r="UHD149" s="49"/>
      <c r="UHE149" s="49"/>
      <c r="UHF149" s="49"/>
      <c r="UHG149" s="49"/>
      <c r="UHH149" s="49"/>
      <c r="UHI149" s="49"/>
      <c r="UHJ149" s="49"/>
      <c r="UHK149" s="49"/>
      <c r="UHL149" s="49"/>
      <c r="UHM149" s="49"/>
      <c r="UHN149" s="49"/>
      <c r="UHO149" s="49"/>
      <c r="UHP149" s="49"/>
      <c r="UHQ149" s="49"/>
      <c r="UHR149" s="49"/>
      <c r="UHS149" s="49"/>
      <c r="UHT149" s="49"/>
      <c r="UHU149" s="49"/>
      <c r="UHV149" s="49"/>
      <c r="UHW149" s="49"/>
      <c r="UHX149" s="49"/>
      <c r="UHY149" s="49"/>
      <c r="UHZ149" s="49"/>
      <c r="UIA149" s="49"/>
      <c r="UIB149" s="49"/>
      <c r="UIC149" s="49"/>
      <c r="UID149" s="49"/>
      <c r="UIE149" s="49"/>
      <c r="UIF149" s="49"/>
      <c r="UIG149" s="49"/>
      <c r="UIH149" s="49"/>
      <c r="UII149" s="49"/>
      <c r="UIJ149" s="49"/>
      <c r="UIK149" s="49"/>
      <c r="UIL149" s="49"/>
      <c r="UIM149" s="49"/>
      <c r="UIN149" s="49"/>
      <c r="UIO149" s="49"/>
      <c r="UIP149" s="49"/>
      <c r="UIQ149" s="49"/>
      <c r="UIR149" s="49"/>
      <c r="UIS149" s="49"/>
      <c r="UIT149" s="49"/>
      <c r="UIU149" s="49"/>
      <c r="UIV149" s="49"/>
      <c r="UIW149" s="49"/>
      <c r="UIX149" s="49"/>
      <c r="UIY149" s="49"/>
      <c r="UIZ149" s="49"/>
      <c r="UJA149" s="49"/>
      <c r="UJB149" s="49"/>
      <c r="UJC149" s="49"/>
      <c r="UJD149" s="49"/>
      <c r="UJE149" s="49"/>
      <c r="UJF149" s="49"/>
      <c r="UJG149" s="49"/>
      <c r="UJH149" s="49"/>
      <c r="UJI149" s="49"/>
      <c r="UJJ149" s="49"/>
      <c r="UJK149" s="49"/>
      <c r="UJL149" s="49"/>
      <c r="UJM149" s="49"/>
      <c r="UJN149" s="49"/>
      <c r="UJO149" s="49"/>
      <c r="UJP149" s="49"/>
      <c r="UJQ149" s="49"/>
      <c r="UJR149" s="49"/>
      <c r="UJS149" s="49"/>
      <c r="UJT149" s="49"/>
      <c r="UJU149" s="49"/>
      <c r="UJV149" s="49"/>
      <c r="UJW149" s="49"/>
      <c r="UJX149" s="49"/>
      <c r="UJY149" s="49"/>
      <c r="UJZ149" s="49"/>
      <c r="UKA149" s="49"/>
      <c r="UKB149" s="49"/>
      <c r="UKC149" s="49"/>
      <c r="UKD149" s="49"/>
      <c r="UKE149" s="49"/>
      <c r="UKF149" s="49"/>
      <c r="UKG149" s="49"/>
      <c r="UKH149" s="49"/>
      <c r="UKI149" s="49"/>
      <c r="UKJ149" s="49"/>
      <c r="UKK149" s="49"/>
      <c r="UKL149" s="49"/>
      <c r="UKM149" s="49"/>
      <c r="UKN149" s="49"/>
      <c r="UKO149" s="49"/>
      <c r="UKP149" s="49"/>
      <c r="UKQ149" s="49"/>
      <c r="UKR149" s="49"/>
      <c r="UKS149" s="49"/>
      <c r="UKT149" s="49"/>
      <c r="UKU149" s="49"/>
      <c r="UKV149" s="49"/>
      <c r="UKW149" s="49"/>
      <c r="UKX149" s="49"/>
      <c r="UKY149" s="49"/>
      <c r="UKZ149" s="49"/>
      <c r="ULA149" s="49"/>
      <c r="ULB149" s="49"/>
      <c r="ULC149" s="49"/>
      <c r="ULD149" s="49"/>
      <c r="ULE149" s="49"/>
      <c r="ULF149" s="49"/>
      <c r="ULG149" s="49"/>
      <c r="ULH149" s="49"/>
      <c r="ULI149" s="49"/>
      <c r="ULJ149" s="49"/>
      <c r="ULK149" s="49"/>
      <c r="ULL149" s="49"/>
      <c r="ULM149" s="49"/>
      <c r="ULN149" s="49"/>
      <c r="ULO149" s="49"/>
      <c r="ULP149" s="49"/>
      <c r="ULQ149" s="49"/>
      <c r="ULR149" s="49"/>
      <c r="ULS149" s="49"/>
      <c r="ULT149" s="49"/>
      <c r="ULU149" s="49"/>
      <c r="ULV149" s="49"/>
      <c r="ULW149" s="49"/>
      <c r="ULX149" s="49"/>
      <c r="ULY149" s="49"/>
      <c r="ULZ149" s="49"/>
      <c r="UMA149" s="49"/>
      <c r="UMB149" s="49"/>
      <c r="UMC149" s="49"/>
      <c r="UMD149" s="49"/>
      <c r="UME149" s="49"/>
      <c r="UMF149" s="49"/>
      <c r="UMG149" s="49"/>
      <c r="UMH149" s="49"/>
      <c r="UMI149" s="49"/>
      <c r="UMJ149" s="49"/>
      <c r="UMK149" s="49"/>
      <c r="UML149" s="49"/>
      <c r="UMM149" s="49"/>
      <c r="UMN149" s="49"/>
      <c r="UMO149" s="49"/>
      <c r="UMP149" s="49"/>
      <c r="UMQ149" s="49"/>
      <c r="UMR149" s="49"/>
      <c r="UMS149" s="49"/>
      <c r="UMT149" s="49"/>
      <c r="UMU149" s="49"/>
      <c r="UMV149" s="49"/>
      <c r="UMW149" s="49"/>
      <c r="UMX149" s="49"/>
      <c r="UMY149" s="49"/>
      <c r="UMZ149" s="49"/>
      <c r="UNA149" s="49"/>
      <c r="UNB149" s="49"/>
      <c r="UNC149" s="49"/>
      <c r="UND149" s="49"/>
      <c r="UNE149" s="49"/>
      <c r="UNF149" s="49"/>
      <c r="UNG149" s="49"/>
      <c r="UNH149" s="49"/>
      <c r="UNI149" s="49"/>
      <c r="UNJ149" s="49"/>
      <c r="UNK149" s="49"/>
      <c r="UNL149" s="49"/>
      <c r="UNM149" s="49"/>
      <c r="UNN149" s="49"/>
      <c r="UNO149" s="49"/>
      <c r="UNP149" s="49"/>
      <c r="UNQ149" s="49"/>
      <c r="UNR149" s="49"/>
      <c r="UNS149" s="49"/>
      <c r="UNT149" s="49"/>
      <c r="UNU149" s="49"/>
      <c r="UNV149" s="49"/>
      <c r="UNW149" s="49"/>
      <c r="UNX149" s="49"/>
      <c r="UNY149" s="49"/>
      <c r="UNZ149" s="49"/>
      <c r="UOA149" s="49"/>
      <c r="UOB149" s="49"/>
      <c r="UOC149" s="49"/>
      <c r="UOD149" s="49"/>
      <c r="UOE149" s="49"/>
      <c r="UOF149" s="49"/>
      <c r="UOG149" s="49"/>
      <c r="UOH149" s="49"/>
      <c r="UOI149" s="49"/>
      <c r="UOJ149" s="49"/>
      <c r="UOK149" s="49"/>
      <c r="UOL149" s="49"/>
      <c r="UOM149" s="49"/>
      <c r="UON149" s="49"/>
      <c r="UOO149" s="49"/>
      <c r="UOP149" s="49"/>
      <c r="UOQ149" s="49"/>
      <c r="UOR149" s="49"/>
      <c r="UOS149" s="49"/>
      <c r="UOT149" s="49"/>
      <c r="UOU149" s="49"/>
      <c r="UOV149" s="49"/>
      <c r="UOW149" s="49"/>
      <c r="UOX149" s="49"/>
      <c r="UOY149" s="49"/>
      <c r="UOZ149" s="49"/>
      <c r="UPA149" s="49"/>
      <c r="UPB149" s="49"/>
      <c r="UPC149" s="49"/>
      <c r="UPD149" s="49"/>
      <c r="UPE149" s="49"/>
      <c r="UPF149" s="49"/>
      <c r="UPG149" s="49"/>
      <c r="UPH149" s="49"/>
      <c r="UPI149" s="49"/>
      <c r="UPJ149" s="49"/>
      <c r="UPK149" s="49"/>
      <c r="UPL149" s="49"/>
      <c r="UPM149" s="49"/>
      <c r="UPN149" s="49"/>
      <c r="UPO149" s="49"/>
      <c r="UPP149" s="49"/>
      <c r="UPQ149" s="49"/>
      <c r="UPR149" s="49"/>
      <c r="UPS149" s="49"/>
      <c r="UPT149" s="49"/>
      <c r="UPU149" s="49"/>
      <c r="UPV149" s="49"/>
      <c r="UPW149" s="49"/>
      <c r="UPX149" s="49"/>
      <c r="UPY149" s="49"/>
      <c r="UPZ149" s="49"/>
      <c r="UQA149" s="49"/>
      <c r="UQB149" s="49"/>
      <c r="UQC149" s="49"/>
      <c r="UQD149" s="49"/>
      <c r="UQE149" s="49"/>
      <c r="UQF149" s="49"/>
      <c r="UQG149" s="49"/>
      <c r="UQH149" s="49"/>
      <c r="UQI149" s="49"/>
      <c r="UQJ149" s="49"/>
      <c r="UQK149" s="49"/>
      <c r="UQL149" s="49"/>
      <c r="UQM149" s="49"/>
      <c r="UQN149" s="49"/>
      <c r="UQO149" s="49"/>
      <c r="UQP149" s="49"/>
      <c r="UQQ149" s="49"/>
      <c r="UQR149" s="49"/>
      <c r="UQS149" s="49"/>
      <c r="UQT149" s="49"/>
      <c r="UQU149" s="49"/>
      <c r="UQV149" s="49"/>
      <c r="UQW149" s="49"/>
      <c r="UQX149" s="49"/>
      <c r="UQY149" s="49"/>
      <c r="UQZ149" s="49"/>
      <c r="URA149" s="49"/>
      <c r="URB149" s="49"/>
      <c r="URC149" s="49"/>
      <c r="URD149" s="49"/>
      <c r="URE149" s="49"/>
      <c r="URF149" s="49"/>
      <c r="URG149" s="49"/>
      <c r="URH149" s="49"/>
      <c r="URI149" s="49"/>
      <c r="URJ149" s="49"/>
      <c r="URK149" s="49"/>
      <c r="URL149" s="49"/>
      <c r="URM149" s="49"/>
      <c r="URN149" s="49"/>
      <c r="URO149" s="49"/>
      <c r="URP149" s="49"/>
      <c r="URQ149" s="49"/>
      <c r="URR149" s="49"/>
      <c r="URS149" s="49"/>
      <c r="URT149" s="49"/>
      <c r="URU149" s="49"/>
      <c r="URV149" s="49"/>
      <c r="URW149" s="49"/>
      <c r="URX149" s="49"/>
      <c r="URY149" s="49"/>
      <c r="URZ149" s="49"/>
      <c r="USA149" s="49"/>
      <c r="USB149" s="49"/>
      <c r="USC149" s="49"/>
      <c r="USD149" s="49"/>
      <c r="USE149" s="49"/>
      <c r="USF149" s="49"/>
      <c r="USG149" s="49"/>
      <c r="USH149" s="49"/>
      <c r="USI149" s="49"/>
      <c r="USJ149" s="49"/>
      <c r="USK149" s="49"/>
      <c r="USL149" s="49"/>
      <c r="USM149" s="49"/>
      <c r="USN149" s="49"/>
      <c r="USO149" s="49"/>
      <c r="USP149" s="49"/>
      <c r="USQ149" s="49"/>
      <c r="USR149" s="49"/>
      <c r="USS149" s="49"/>
      <c r="UST149" s="49"/>
      <c r="USU149" s="49"/>
      <c r="USV149" s="49"/>
      <c r="USW149" s="49"/>
      <c r="USX149" s="49"/>
      <c r="USY149" s="49"/>
      <c r="USZ149" s="49"/>
      <c r="UTA149" s="49"/>
      <c r="UTB149" s="49"/>
      <c r="UTC149" s="49"/>
      <c r="UTD149" s="49"/>
      <c r="UTE149" s="49"/>
      <c r="UTF149" s="49"/>
      <c r="UTG149" s="49"/>
      <c r="UTH149" s="49"/>
      <c r="UTI149" s="49"/>
      <c r="UTJ149" s="49"/>
      <c r="UTK149" s="49"/>
      <c r="UTL149" s="49"/>
      <c r="UTM149" s="49"/>
      <c r="UTN149" s="49"/>
      <c r="UTO149" s="49"/>
      <c r="UTP149" s="49"/>
      <c r="UTQ149" s="49"/>
      <c r="UTR149" s="49"/>
      <c r="UTS149" s="49"/>
      <c r="UTT149" s="49"/>
      <c r="UTU149" s="49"/>
      <c r="UTV149" s="49"/>
      <c r="UTW149" s="49"/>
      <c r="UTX149" s="49"/>
      <c r="UTY149" s="49"/>
      <c r="UTZ149" s="49"/>
      <c r="UUA149" s="49"/>
      <c r="UUB149" s="49"/>
      <c r="UUC149" s="49"/>
      <c r="UUD149" s="49"/>
      <c r="UUE149" s="49"/>
      <c r="UUF149" s="49"/>
      <c r="UUG149" s="49"/>
      <c r="UUH149" s="49"/>
      <c r="UUI149" s="49"/>
      <c r="UUJ149" s="49"/>
      <c r="UUK149" s="49"/>
      <c r="UUL149" s="49"/>
      <c r="UUM149" s="49"/>
      <c r="UUN149" s="49"/>
      <c r="UUO149" s="49"/>
      <c r="UUP149" s="49"/>
      <c r="UUQ149" s="49"/>
      <c r="UUR149" s="49"/>
      <c r="UUS149" s="49"/>
      <c r="UUT149" s="49"/>
      <c r="UUU149" s="49"/>
      <c r="UUV149" s="49"/>
      <c r="UUW149" s="49"/>
      <c r="UUX149" s="49"/>
      <c r="UUY149" s="49"/>
      <c r="UUZ149" s="49"/>
      <c r="UVA149" s="49"/>
      <c r="UVB149" s="49"/>
      <c r="UVC149" s="49"/>
      <c r="UVD149" s="49"/>
      <c r="UVE149" s="49"/>
      <c r="UVF149" s="49"/>
      <c r="UVG149" s="49"/>
      <c r="UVH149" s="49"/>
      <c r="UVI149" s="49"/>
      <c r="UVJ149" s="49"/>
      <c r="UVK149" s="49"/>
      <c r="UVL149" s="49"/>
      <c r="UVM149" s="49"/>
      <c r="UVN149" s="49"/>
      <c r="UVO149" s="49"/>
      <c r="UVP149" s="49"/>
      <c r="UVQ149" s="49"/>
      <c r="UVR149" s="49"/>
      <c r="UVS149" s="49"/>
      <c r="UVT149" s="49"/>
      <c r="UVU149" s="49"/>
      <c r="UVV149" s="49"/>
      <c r="UVW149" s="49"/>
      <c r="UVX149" s="49"/>
      <c r="UVY149" s="49"/>
      <c r="UVZ149" s="49"/>
      <c r="UWA149" s="49"/>
      <c r="UWB149" s="49"/>
      <c r="UWC149" s="49"/>
      <c r="UWD149" s="49"/>
      <c r="UWE149" s="49"/>
      <c r="UWF149" s="49"/>
      <c r="UWG149" s="49"/>
      <c r="UWH149" s="49"/>
      <c r="UWI149" s="49"/>
      <c r="UWJ149" s="49"/>
      <c r="UWK149" s="49"/>
      <c r="UWL149" s="49"/>
      <c r="UWM149" s="49"/>
      <c r="UWN149" s="49"/>
      <c r="UWO149" s="49"/>
      <c r="UWP149" s="49"/>
      <c r="UWQ149" s="49"/>
      <c r="UWR149" s="49"/>
      <c r="UWS149" s="49"/>
      <c r="UWT149" s="49"/>
      <c r="UWU149" s="49"/>
      <c r="UWV149" s="49"/>
      <c r="UWW149" s="49"/>
      <c r="UWX149" s="49"/>
      <c r="UWY149" s="49"/>
      <c r="UWZ149" s="49"/>
      <c r="UXA149" s="49"/>
      <c r="UXB149" s="49"/>
      <c r="UXC149" s="49"/>
      <c r="UXD149" s="49"/>
      <c r="UXE149" s="49"/>
      <c r="UXF149" s="49"/>
      <c r="UXG149" s="49"/>
      <c r="UXH149" s="49"/>
      <c r="UXI149" s="49"/>
      <c r="UXJ149" s="49"/>
      <c r="UXK149" s="49"/>
      <c r="UXL149" s="49"/>
      <c r="UXM149" s="49"/>
      <c r="UXN149" s="49"/>
      <c r="UXO149" s="49"/>
      <c r="UXP149" s="49"/>
      <c r="UXQ149" s="49"/>
      <c r="UXR149" s="49"/>
      <c r="UXS149" s="49"/>
      <c r="UXT149" s="49"/>
      <c r="UXU149" s="49"/>
      <c r="UXV149" s="49"/>
      <c r="UXW149" s="49"/>
      <c r="UXX149" s="49"/>
      <c r="UXY149" s="49"/>
      <c r="UXZ149" s="49"/>
      <c r="UYA149" s="49"/>
      <c r="UYB149" s="49"/>
      <c r="UYC149" s="49"/>
      <c r="UYD149" s="49"/>
      <c r="UYE149" s="49"/>
      <c r="UYF149" s="49"/>
      <c r="UYG149" s="49"/>
      <c r="UYH149" s="49"/>
      <c r="UYI149" s="49"/>
      <c r="UYJ149" s="49"/>
      <c r="UYK149" s="49"/>
      <c r="UYL149" s="49"/>
      <c r="UYM149" s="49"/>
      <c r="UYN149" s="49"/>
      <c r="UYO149" s="49"/>
      <c r="UYP149" s="49"/>
      <c r="UYQ149" s="49"/>
      <c r="UYR149" s="49"/>
      <c r="UYS149" s="49"/>
      <c r="UYT149" s="49"/>
      <c r="UYU149" s="49"/>
      <c r="UYV149" s="49"/>
      <c r="UYW149" s="49"/>
      <c r="UYX149" s="49"/>
      <c r="UYY149" s="49"/>
      <c r="UYZ149" s="49"/>
      <c r="UZA149" s="49"/>
      <c r="UZB149" s="49"/>
      <c r="UZC149" s="49"/>
      <c r="UZD149" s="49"/>
      <c r="UZE149" s="49"/>
      <c r="UZF149" s="49"/>
      <c r="UZG149" s="49"/>
      <c r="UZH149" s="49"/>
      <c r="UZI149" s="49"/>
      <c r="UZJ149" s="49"/>
      <c r="UZK149" s="49"/>
      <c r="UZL149" s="49"/>
      <c r="UZM149" s="49"/>
      <c r="UZN149" s="49"/>
      <c r="UZO149" s="49"/>
      <c r="UZP149" s="49"/>
      <c r="UZQ149" s="49"/>
      <c r="UZR149" s="49"/>
      <c r="UZS149" s="49"/>
      <c r="UZT149" s="49"/>
      <c r="UZU149" s="49"/>
      <c r="UZV149" s="49"/>
      <c r="UZW149" s="49"/>
      <c r="UZX149" s="49"/>
      <c r="UZY149" s="49"/>
      <c r="UZZ149" s="49"/>
      <c r="VAA149" s="49"/>
      <c r="VAB149" s="49"/>
      <c r="VAC149" s="49"/>
      <c r="VAD149" s="49"/>
      <c r="VAE149" s="49"/>
      <c r="VAF149" s="49"/>
      <c r="VAG149" s="49"/>
      <c r="VAH149" s="49"/>
      <c r="VAI149" s="49"/>
      <c r="VAJ149" s="49"/>
      <c r="VAK149" s="49"/>
      <c r="VAL149" s="49"/>
      <c r="VAM149" s="49"/>
      <c r="VAN149" s="49"/>
      <c r="VAO149" s="49"/>
      <c r="VAP149" s="49"/>
      <c r="VAQ149" s="49"/>
      <c r="VAR149" s="49"/>
      <c r="VAS149" s="49"/>
      <c r="VAT149" s="49"/>
      <c r="VAU149" s="49"/>
      <c r="VAV149" s="49"/>
      <c r="VAW149" s="49"/>
      <c r="VAX149" s="49"/>
      <c r="VAY149" s="49"/>
      <c r="VAZ149" s="49"/>
      <c r="VBA149" s="49"/>
      <c r="VBB149" s="49"/>
      <c r="VBC149" s="49"/>
      <c r="VBD149" s="49"/>
      <c r="VBE149" s="49"/>
      <c r="VBF149" s="49"/>
      <c r="VBG149" s="49"/>
      <c r="VBH149" s="49"/>
      <c r="VBI149" s="49"/>
      <c r="VBJ149" s="49"/>
      <c r="VBK149" s="49"/>
      <c r="VBL149" s="49"/>
      <c r="VBM149" s="49"/>
      <c r="VBN149" s="49"/>
      <c r="VBO149" s="49"/>
      <c r="VBP149" s="49"/>
      <c r="VBQ149" s="49"/>
      <c r="VBR149" s="49"/>
      <c r="VBS149" s="49"/>
      <c r="VBT149" s="49"/>
      <c r="VBU149" s="49"/>
      <c r="VBV149" s="49"/>
      <c r="VBW149" s="49"/>
      <c r="VBX149" s="49"/>
      <c r="VBY149" s="49"/>
      <c r="VBZ149" s="49"/>
      <c r="VCA149" s="49"/>
      <c r="VCB149" s="49"/>
      <c r="VCC149" s="49"/>
      <c r="VCD149" s="49"/>
      <c r="VCE149" s="49"/>
      <c r="VCF149" s="49"/>
      <c r="VCG149" s="49"/>
      <c r="VCH149" s="49"/>
      <c r="VCI149" s="49"/>
      <c r="VCJ149" s="49"/>
      <c r="VCK149" s="49"/>
      <c r="VCL149" s="49"/>
      <c r="VCM149" s="49"/>
      <c r="VCN149" s="49"/>
      <c r="VCO149" s="49"/>
      <c r="VCP149" s="49"/>
      <c r="VCQ149" s="49"/>
      <c r="VCR149" s="49"/>
      <c r="VCS149" s="49"/>
      <c r="VCT149" s="49"/>
      <c r="VCU149" s="49"/>
      <c r="VCV149" s="49"/>
      <c r="VCW149" s="49"/>
      <c r="VCX149" s="49"/>
      <c r="VCY149" s="49"/>
      <c r="VCZ149" s="49"/>
      <c r="VDA149" s="49"/>
      <c r="VDB149" s="49"/>
      <c r="VDC149" s="49"/>
      <c r="VDD149" s="49"/>
      <c r="VDE149" s="49"/>
      <c r="VDF149" s="49"/>
      <c r="VDG149" s="49"/>
      <c r="VDH149" s="49"/>
      <c r="VDI149" s="49"/>
      <c r="VDJ149" s="49"/>
      <c r="VDK149" s="49"/>
      <c r="VDL149" s="49"/>
      <c r="VDM149" s="49"/>
      <c r="VDN149" s="49"/>
      <c r="VDO149" s="49"/>
      <c r="VDP149" s="49"/>
      <c r="VDQ149" s="49"/>
      <c r="VDR149" s="49"/>
      <c r="VDS149" s="49"/>
      <c r="VDT149" s="49"/>
      <c r="VDU149" s="49"/>
      <c r="VDV149" s="49"/>
      <c r="VDW149" s="49"/>
      <c r="VDX149" s="49"/>
      <c r="VDY149" s="49"/>
      <c r="VDZ149" s="49"/>
      <c r="VEA149" s="49"/>
      <c r="VEB149" s="49"/>
      <c r="VEC149" s="49"/>
      <c r="VED149" s="49"/>
      <c r="VEE149" s="49"/>
      <c r="VEF149" s="49"/>
      <c r="VEG149" s="49"/>
      <c r="VEH149" s="49"/>
      <c r="VEI149" s="49"/>
      <c r="VEJ149" s="49"/>
      <c r="VEK149" s="49"/>
      <c r="VEL149" s="49"/>
      <c r="VEM149" s="49"/>
      <c r="VEN149" s="49"/>
      <c r="VEO149" s="49"/>
      <c r="VEP149" s="49"/>
      <c r="VEQ149" s="49"/>
      <c r="VER149" s="49"/>
      <c r="VES149" s="49"/>
      <c r="VET149" s="49"/>
      <c r="VEU149" s="49"/>
      <c r="VEV149" s="49"/>
      <c r="VEW149" s="49"/>
      <c r="VEX149" s="49"/>
      <c r="VEY149" s="49"/>
      <c r="VEZ149" s="49"/>
      <c r="VFA149" s="49"/>
      <c r="VFB149" s="49"/>
      <c r="VFC149" s="49"/>
      <c r="VFD149" s="49"/>
      <c r="VFE149" s="49"/>
      <c r="VFF149" s="49"/>
      <c r="VFG149" s="49"/>
      <c r="VFH149" s="49"/>
      <c r="VFI149" s="49"/>
      <c r="VFJ149" s="49"/>
      <c r="VFK149" s="49"/>
      <c r="VFL149" s="49"/>
      <c r="VFM149" s="49"/>
      <c r="VFN149" s="49"/>
      <c r="VFO149" s="49"/>
      <c r="VFP149" s="49"/>
      <c r="VFQ149" s="49"/>
      <c r="VFR149" s="49"/>
      <c r="VFS149" s="49"/>
      <c r="VFT149" s="49"/>
      <c r="VFU149" s="49"/>
      <c r="VFV149" s="49"/>
      <c r="VFW149" s="49"/>
      <c r="VFX149" s="49"/>
      <c r="VFY149" s="49"/>
      <c r="VFZ149" s="49"/>
      <c r="VGA149" s="49"/>
      <c r="VGB149" s="49"/>
      <c r="VGC149" s="49"/>
      <c r="VGD149" s="49"/>
      <c r="VGE149" s="49"/>
      <c r="VGF149" s="49"/>
      <c r="VGG149" s="49"/>
      <c r="VGH149" s="49"/>
      <c r="VGI149" s="49"/>
      <c r="VGJ149" s="49"/>
      <c r="VGK149" s="49"/>
      <c r="VGL149" s="49"/>
      <c r="VGM149" s="49"/>
      <c r="VGN149" s="49"/>
      <c r="VGO149" s="49"/>
      <c r="VGP149" s="49"/>
      <c r="VGQ149" s="49"/>
      <c r="VGR149" s="49"/>
      <c r="VGS149" s="49"/>
      <c r="VGT149" s="49"/>
      <c r="VGU149" s="49"/>
      <c r="VGV149" s="49"/>
      <c r="VGW149" s="49"/>
      <c r="VGX149" s="49"/>
      <c r="VGY149" s="49"/>
      <c r="VGZ149" s="49"/>
      <c r="VHA149" s="49"/>
      <c r="VHB149" s="49"/>
      <c r="VHC149" s="49"/>
      <c r="VHD149" s="49"/>
      <c r="VHE149" s="49"/>
      <c r="VHF149" s="49"/>
      <c r="VHG149" s="49"/>
      <c r="VHH149" s="49"/>
      <c r="VHI149" s="49"/>
      <c r="VHJ149" s="49"/>
      <c r="VHK149" s="49"/>
      <c r="VHL149" s="49"/>
      <c r="VHM149" s="49"/>
      <c r="VHN149" s="49"/>
      <c r="VHO149" s="49"/>
      <c r="VHP149" s="49"/>
      <c r="VHQ149" s="49"/>
      <c r="VHR149" s="49"/>
      <c r="VHS149" s="49"/>
      <c r="VHT149" s="49"/>
      <c r="VHU149" s="49"/>
      <c r="VHV149" s="49"/>
      <c r="VHW149" s="49"/>
      <c r="VHX149" s="49"/>
      <c r="VHY149" s="49"/>
      <c r="VHZ149" s="49"/>
      <c r="VIA149" s="49"/>
      <c r="VIB149" s="49"/>
      <c r="VIC149" s="49"/>
      <c r="VID149" s="49"/>
      <c r="VIE149" s="49"/>
      <c r="VIF149" s="49"/>
      <c r="VIG149" s="49"/>
      <c r="VIH149" s="49"/>
      <c r="VII149" s="49"/>
      <c r="VIJ149" s="49"/>
      <c r="VIK149" s="49"/>
      <c r="VIL149" s="49"/>
      <c r="VIM149" s="49"/>
      <c r="VIN149" s="49"/>
      <c r="VIO149" s="49"/>
      <c r="VIP149" s="49"/>
      <c r="VIQ149" s="49"/>
      <c r="VIR149" s="49"/>
      <c r="VIS149" s="49"/>
      <c r="VIT149" s="49"/>
      <c r="VIU149" s="49"/>
      <c r="VIV149" s="49"/>
      <c r="VIW149" s="49"/>
      <c r="VIX149" s="49"/>
      <c r="VIY149" s="49"/>
      <c r="VIZ149" s="49"/>
      <c r="VJA149" s="49"/>
      <c r="VJB149" s="49"/>
      <c r="VJC149" s="49"/>
      <c r="VJD149" s="49"/>
      <c r="VJE149" s="49"/>
      <c r="VJF149" s="49"/>
      <c r="VJG149" s="49"/>
      <c r="VJH149" s="49"/>
      <c r="VJI149" s="49"/>
      <c r="VJJ149" s="49"/>
      <c r="VJK149" s="49"/>
      <c r="VJL149" s="49"/>
      <c r="VJM149" s="49"/>
      <c r="VJN149" s="49"/>
      <c r="VJO149" s="49"/>
      <c r="VJP149" s="49"/>
      <c r="VJQ149" s="49"/>
      <c r="VJR149" s="49"/>
      <c r="VJS149" s="49"/>
      <c r="VJT149" s="49"/>
      <c r="VJU149" s="49"/>
      <c r="VJV149" s="49"/>
      <c r="VJW149" s="49"/>
      <c r="VJX149" s="49"/>
      <c r="VJY149" s="49"/>
      <c r="VJZ149" s="49"/>
      <c r="VKA149" s="49"/>
      <c r="VKB149" s="49"/>
      <c r="VKC149" s="49"/>
      <c r="VKD149" s="49"/>
      <c r="VKE149" s="49"/>
      <c r="VKF149" s="49"/>
      <c r="VKG149" s="49"/>
      <c r="VKH149" s="49"/>
      <c r="VKI149" s="49"/>
      <c r="VKJ149" s="49"/>
      <c r="VKK149" s="49"/>
      <c r="VKL149" s="49"/>
      <c r="VKM149" s="49"/>
      <c r="VKN149" s="49"/>
      <c r="VKO149" s="49"/>
      <c r="VKP149" s="49"/>
      <c r="VKQ149" s="49"/>
      <c r="VKR149" s="49"/>
      <c r="VKS149" s="49"/>
      <c r="VKT149" s="49"/>
      <c r="VKU149" s="49"/>
      <c r="VKV149" s="49"/>
      <c r="VKW149" s="49"/>
      <c r="VKX149" s="49"/>
      <c r="VKY149" s="49"/>
      <c r="VKZ149" s="49"/>
      <c r="VLA149" s="49"/>
      <c r="VLB149" s="49"/>
      <c r="VLC149" s="49"/>
      <c r="VLD149" s="49"/>
      <c r="VLE149" s="49"/>
      <c r="VLF149" s="49"/>
      <c r="VLG149" s="49"/>
      <c r="VLH149" s="49"/>
      <c r="VLI149" s="49"/>
      <c r="VLJ149" s="49"/>
      <c r="VLK149" s="49"/>
      <c r="VLL149" s="49"/>
      <c r="VLM149" s="49"/>
      <c r="VLN149" s="49"/>
      <c r="VLO149" s="49"/>
      <c r="VLP149" s="49"/>
      <c r="VLQ149" s="49"/>
      <c r="VLR149" s="49"/>
      <c r="VLS149" s="49"/>
      <c r="VLT149" s="49"/>
      <c r="VLU149" s="49"/>
      <c r="VLV149" s="49"/>
      <c r="VLW149" s="49"/>
      <c r="VLX149" s="49"/>
      <c r="VLY149" s="49"/>
      <c r="VLZ149" s="49"/>
      <c r="VMA149" s="49"/>
      <c r="VMB149" s="49"/>
      <c r="VMC149" s="49"/>
      <c r="VMD149" s="49"/>
      <c r="VME149" s="49"/>
      <c r="VMF149" s="49"/>
      <c r="VMG149" s="49"/>
      <c r="VMH149" s="49"/>
      <c r="VMI149" s="49"/>
      <c r="VMJ149" s="49"/>
      <c r="VMK149" s="49"/>
      <c r="VML149" s="49"/>
      <c r="VMM149" s="49"/>
      <c r="VMN149" s="49"/>
      <c r="VMO149" s="49"/>
      <c r="VMP149" s="49"/>
      <c r="VMQ149" s="49"/>
      <c r="VMR149" s="49"/>
      <c r="VMS149" s="49"/>
      <c r="VMT149" s="49"/>
      <c r="VMU149" s="49"/>
      <c r="VMV149" s="49"/>
      <c r="VMW149" s="49"/>
      <c r="VMX149" s="49"/>
      <c r="VMY149" s="49"/>
      <c r="VMZ149" s="49"/>
      <c r="VNA149" s="49"/>
      <c r="VNB149" s="49"/>
      <c r="VNC149" s="49"/>
      <c r="VND149" s="49"/>
      <c r="VNE149" s="49"/>
      <c r="VNF149" s="49"/>
      <c r="VNG149" s="49"/>
      <c r="VNH149" s="49"/>
      <c r="VNI149" s="49"/>
      <c r="VNJ149" s="49"/>
      <c r="VNK149" s="49"/>
      <c r="VNL149" s="49"/>
      <c r="VNM149" s="49"/>
      <c r="VNN149" s="49"/>
      <c r="VNO149" s="49"/>
      <c r="VNP149" s="49"/>
      <c r="VNQ149" s="49"/>
      <c r="VNR149" s="49"/>
      <c r="VNS149" s="49"/>
      <c r="VNT149" s="49"/>
      <c r="VNU149" s="49"/>
      <c r="VNV149" s="49"/>
      <c r="VNW149" s="49"/>
      <c r="VNX149" s="49"/>
      <c r="VNY149" s="49"/>
      <c r="VNZ149" s="49"/>
      <c r="VOA149" s="49"/>
      <c r="VOB149" s="49"/>
      <c r="VOC149" s="49"/>
      <c r="VOD149" s="49"/>
      <c r="VOE149" s="49"/>
      <c r="VOF149" s="49"/>
      <c r="VOG149" s="49"/>
      <c r="VOH149" s="49"/>
      <c r="VOI149" s="49"/>
      <c r="VOJ149" s="49"/>
      <c r="VOK149" s="49"/>
      <c r="VOL149" s="49"/>
      <c r="VOM149" s="49"/>
      <c r="VON149" s="49"/>
      <c r="VOO149" s="49"/>
      <c r="VOP149" s="49"/>
      <c r="VOQ149" s="49"/>
      <c r="VOR149" s="49"/>
      <c r="VOS149" s="49"/>
      <c r="VOT149" s="49"/>
      <c r="VOU149" s="49"/>
      <c r="VOV149" s="49"/>
      <c r="VOW149" s="49"/>
      <c r="VOX149" s="49"/>
      <c r="VOY149" s="49"/>
      <c r="VOZ149" s="49"/>
      <c r="VPA149" s="49"/>
      <c r="VPB149" s="49"/>
      <c r="VPC149" s="49"/>
      <c r="VPD149" s="49"/>
      <c r="VPE149" s="49"/>
      <c r="VPF149" s="49"/>
      <c r="VPG149" s="49"/>
      <c r="VPH149" s="49"/>
      <c r="VPI149" s="49"/>
      <c r="VPJ149" s="49"/>
      <c r="VPK149" s="49"/>
      <c r="VPL149" s="49"/>
      <c r="VPM149" s="49"/>
      <c r="VPN149" s="49"/>
      <c r="VPO149" s="49"/>
      <c r="VPP149" s="49"/>
      <c r="VPQ149" s="49"/>
      <c r="VPR149" s="49"/>
      <c r="VPS149" s="49"/>
      <c r="VPT149" s="49"/>
      <c r="VPU149" s="49"/>
      <c r="VPV149" s="49"/>
      <c r="VPW149" s="49"/>
      <c r="VPX149" s="49"/>
      <c r="VPY149" s="49"/>
      <c r="VPZ149" s="49"/>
      <c r="VQA149" s="49"/>
      <c r="VQB149" s="49"/>
      <c r="VQC149" s="49"/>
      <c r="VQD149" s="49"/>
      <c r="VQE149" s="49"/>
      <c r="VQF149" s="49"/>
      <c r="VQG149" s="49"/>
      <c r="VQH149" s="49"/>
      <c r="VQI149" s="49"/>
      <c r="VQJ149" s="49"/>
      <c r="VQK149" s="49"/>
      <c r="VQL149" s="49"/>
      <c r="VQM149" s="49"/>
      <c r="VQN149" s="49"/>
      <c r="VQO149" s="49"/>
      <c r="VQP149" s="49"/>
      <c r="VQQ149" s="49"/>
      <c r="VQR149" s="49"/>
      <c r="VQS149" s="49"/>
      <c r="VQT149" s="49"/>
      <c r="VQU149" s="49"/>
      <c r="VQV149" s="49"/>
      <c r="VQW149" s="49"/>
      <c r="VQX149" s="49"/>
      <c r="VQY149" s="49"/>
      <c r="VQZ149" s="49"/>
      <c r="VRA149" s="49"/>
      <c r="VRB149" s="49"/>
      <c r="VRC149" s="49"/>
      <c r="VRD149" s="49"/>
      <c r="VRE149" s="49"/>
      <c r="VRF149" s="49"/>
      <c r="VRG149" s="49"/>
      <c r="VRH149" s="49"/>
      <c r="VRI149" s="49"/>
      <c r="VRJ149" s="49"/>
      <c r="VRK149" s="49"/>
      <c r="VRL149" s="49"/>
      <c r="VRM149" s="49"/>
      <c r="VRN149" s="49"/>
      <c r="VRO149" s="49"/>
      <c r="VRP149" s="49"/>
      <c r="VRQ149" s="49"/>
      <c r="VRR149" s="49"/>
      <c r="VRS149" s="49"/>
      <c r="VRT149" s="49"/>
      <c r="VRU149" s="49"/>
      <c r="VRV149" s="49"/>
      <c r="VRW149" s="49"/>
      <c r="VRX149" s="49"/>
      <c r="VRY149" s="49"/>
      <c r="VRZ149" s="49"/>
      <c r="VSA149" s="49"/>
      <c r="VSB149" s="49"/>
      <c r="VSC149" s="49"/>
      <c r="VSD149" s="49"/>
      <c r="VSE149" s="49"/>
      <c r="VSF149" s="49"/>
      <c r="VSG149" s="49"/>
      <c r="VSH149" s="49"/>
      <c r="VSI149" s="49"/>
      <c r="VSJ149" s="49"/>
      <c r="VSK149" s="49"/>
      <c r="VSL149" s="49"/>
      <c r="VSM149" s="49"/>
      <c r="VSN149" s="49"/>
      <c r="VSO149" s="49"/>
      <c r="VSP149" s="49"/>
      <c r="VSQ149" s="49"/>
      <c r="VSR149" s="49"/>
      <c r="VSS149" s="49"/>
      <c r="VST149" s="49"/>
      <c r="VSU149" s="49"/>
      <c r="VSV149" s="49"/>
      <c r="VSW149" s="49"/>
      <c r="VSX149" s="49"/>
      <c r="VSY149" s="49"/>
      <c r="VSZ149" s="49"/>
      <c r="VTA149" s="49"/>
      <c r="VTB149" s="49"/>
      <c r="VTC149" s="49"/>
      <c r="VTD149" s="49"/>
      <c r="VTE149" s="49"/>
      <c r="VTF149" s="49"/>
      <c r="VTG149" s="49"/>
      <c r="VTH149" s="49"/>
      <c r="VTI149" s="49"/>
      <c r="VTJ149" s="49"/>
      <c r="VTK149" s="49"/>
      <c r="VTL149" s="49"/>
      <c r="VTM149" s="49"/>
      <c r="VTN149" s="49"/>
      <c r="VTO149" s="49"/>
      <c r="VTP149" s="49"/>
      <c r="VTQ149" s="49"/>
      <c r="VTR149" s="49"/>
      <c r="VTS149" s="49"/>
      <c r="VTT149" s="49"/>
      <c r="VTU149" s="49"/>
      <c r="VTV149" s="49"/>
      <c r="VTW149" s="49"/>
      <c r="VTX149" s="49"/>
      <c r="VTY149" s="49"/>
      <c r="VTZ149" s="49"/>
      <c r="VUA149" s="49"/>
      <c r="VUB149" s="49"/>
      <c r="VUC149" s="49"/>
      <c r="VUD149" s="49"/>
      <c r="VUE149" s="49"/>
      <c r="VUF149" s="49"/>
      <c r="VUG149" s="49"/>
      <c r="VUH149" s="49"/>
      <c r="VUI149" s="49"/>
      <c r="VUJ149" s="49"/>
      <c r="VUK149" s="49"/>
      <c r="VUL149" s="49"/>
      <c r="VUM149" s="49"/>
      <c r="VUN149" s="49"/>
      <c r="VUO149" s="49"/>
      <c r="VUP149" s="49"/>
      <c r="VUQ149" s="49"/>
      <c r="VUR149" s="49"/>
      <c r="VUS149" s="49"/>
      <c r="VUT149" s="49"/>
      <c r="VUU149" s="49"/>
      <c r="VUV149" s="49"/>
      <c r="VUW149" s="49"/>
      <c r="VUX149" s="49"/>
      <c r="VUY149" s="49"/>
      <c r="VUZ149" s="49"/>
      <c r="VVA149" s="49"/>
      <c r="VVB149" s="49"/>
      <c r="VVC149" s="49"/>
      <c r="VVD149" s="49"/>
      <c r="VVE149" s="49"/>
      <c r="VVF149" s="49"/>
      <c r="VVG149" s="49"/>
      <c r="VVH149" s="49"/>
      <c r="VVI149" s="49"/>
      <c r="VVJ149" s="49"/>
      <c r="VVK149" s="49"/>
      <c r="VVL149" s="49"/>
      <c r="VVM149" s="49"/>
      <c r="VVN149" s="49"/>
      <c r="VVO149" s="49"/>
      <c r="VVP149" s="49"/>
      <c r="VVQ149" s="49"/>
      <c r="VVR149" s="49"/>
      <c r="VVS149" s="49"/>
      <c r="VVT149" s="49"/>
      <c r="VVU149" s="49"/>
      <c r="VVV149" s="49"/>
      <c r="VVW149" s="49"/>
      <c r="VVX149" s="49"/>
      <c r="VVY149" s="49"/>
      <c r="VVZ149" s="49"/>
      <c r="VWA149" s="49"/>
      <c r="VWB149" s="49"/>
      <c r="VWC149" s="49"/>
      <c r="VWD149" s="49"/>
      <c r="VWE149" s="49"/>
      <c r="VWF149" s="49"/>
      <c r="VWG149" s="49"/>
      <c r="VWH149" s="49"/>
      <c r="VWI149" s="49"/>
      <c r="VWJ149" s="49"/>
      <c r="VWK149" s="49"/>
      <c r="VWL149" s="49"/>
      <c r="VWM149" s="49"/>
      <c r="VWN149" s="49"/>
      <c r="VWO149" s="49"/>
      <c r="VWP149" s="49"/>
      <c r="VWQ149" s="49"/>
      <c r="VWR149" s="49"/>
      <c r="VWS149" s="49"/>
      <c r="VWT149" s="49"/>
      <c r="VWU149" s="49"/>
      <c r="VWV149" s="49"/>
      <c r="VWW149" s="49"/>
      <c r="VWX149" s="49"/>
      <c r="VWY149" s="49"/>
      <c r="VWZ149" s="49"/>
      <c r="VXA149" s="49"/>
      <c r="VXB149" s="49"/>
      <c r="VXC149" s="49"/>
      <c r="VXD149" s="49"/>
      <c r="VXE149" s="49"/>
      <c r="VXF149" s="49"/>
      <c r="VXG149" s="49"/>
      <c r="VXH149" s="49"/>
      <c r="VXI149" s="49"/>
      <c r="VXJ149" s="49"/>
      <c r="VXK149" s="49"/>
      <c r="VXL149" s="49"/>
      <c r="VXM149" s="49"/>
      <c r="VXN149" s="49"/>
      <c r="VXO149" s="49"/>
      <c r="VXP149" s="49"/>
      <c r="VXQ149" s="49"/>
      <c r="VXR149" s="49"/>
      <c r="VXS149" s="49"/>
      <c r="VXT149" s="49"/>
      <c r="VXU149" s="49"/>
      <c r="VXV149" s="49"/>
      <c r="VXW149" s="49"/>
      <c r="VXX149" s="49"/>
      <c r="VXY149" s="49"/>
      <c r="VXZ149" s="49"/>
      <c r="VYA149" s="49"/>
      <c r="VYB149" s="49"/>
      <c r="VYC149" s="49"/>
      <c r="VYD149" s="49"/>
      <c r="VYE149" s="49"/>
      <c r="VYF149" s="49"/>
      <c r="VYG149" s="49"/>
      <c r="VYH149" s="49"/>
      <c r="VYI149" s="49"/>
      <c r="VYJ149" s="49"/>
      <c r="VYK149" s="49"/>
      <c r="VYL149" s="49"/>
      <c r="VYM149" s="49"/>
      <c r="VYN149" s="49"/>
      <c r="VYO149" s="49"/>
      <c r="VYP149" s="49"/>
      <c r="VYQ149" s="49"/>
      <c r="VYR149" s="49"/>
      <c r="VYS149" s="49"/>
      <c r="VYT149" s="49"/>
      <c r="VYU149" s="49"/>
      <c r="VYV149" s="49"/>
      <c r="VYW149" s="49"/>
      <c r="VYX149" s="49"/>
      <c r="VYY149" s="49"/>
      <c r="VYZ149" s="49"/>
      <c r="VZA149" s="49"/>
      <c r="VZB149" s="49"/>
      <c r="VZC149" s="49"/>
      <c r="VZD149" s="49"/>
      <c r="VZE149" s="49"/>
      <c r="VZF149" s="49"/>
      <c r="VZG149" s="49"/>
      <c r="VZH149" s="49"/>
      <c r="VZI149" s="49"/>
      <c r="VZJ149" s="49"/>
      <c r="VZK149" s="49"/>
      <c r="VZL149" s="49"/>
      <c r="VZM149" s="49"/>
      <c r="VZN149" s="49"/>
      <c r="VZO149" s="49"/>
      <c r="VZP149" s="49"/>
      <c r="VZQ149" s="49"/>
      <c r="VZR149" s="49"/>
      <c r="VZS149" s="49"/>
      <c r="VZT149" s="49"/>
      <c r="VZU149" s="49"/>
      <c r="VZV149" s="49"/>
      <c r="VZW149" s="49"/>
      <c r="VZX149" s="49"/>
      <c r="VZY149" s="49"/>
      <c r="VZZ149" s="49"/>
      <c r="WAA149" s="49"/>
      <c r="WAB149" s="49"/>
      <c r="WAC149" s="49"/>
      <c r="WAD149" s="49"/>
      <c r="WAE149" s="49"/>
      <c r="WAF149" s="49"/>
      <c r="WAG149" s="49"/>
      <c r="WAH149" s="49"/>
      <c r="WAI149" s="49"/>
      <c r="WAJ149" s="49"/>
      <c r="WAK149" s="49"/>
      <c r="WAL149" s="49"/>
      <c r="WAM149" s="49"/>
      <c r="WAN149" s="49"/>
      <c r="WAO149" s="49"/>
      <c r="WAP149" s="49"/>
      <c r="WAQ149" s="49"/>
      <c r="WAR149" s="49"/>
      <c r="WAS149" s="49"/>
      <c r="WAT149" s="49"/>
      <c r="WAU149" s="49"/>
      <c r="WAV149" s="49"/>
      <c r="WAW149" s="49"/>
      <c r="WAX149" s="49"/>
      <c r="WAY149" s="49"/>
      <c r="WAZ149" s="49"/>
      <c r="WBA149" s="49"/>
      <c r="WBB149" s="49"/>
      <c r="WBC149" s="49"/>
      <c r="WBD149" s="49"/>
      <c r="WBE149" s="49"/>
      <c r="WBF149" s="49"/>
      <c r="WBG149" s="49"/>
      <c r="WBH149" s="49"/>
      <c r="WBI149" s="49"/>
      <c r="WBJ149" s="49"/>
      <c r="WBK149" s="49"/>
      <c r="WBL149" s="49"/>
      <c r="WBM149" s="49"/>
      <c r="WBN149" s="49"/>
      <c r="WBO149" s="49"/>
      <c r="WBP149" s="49"/>
      <c r="WBQ149" s="49"/>
      <c r="WBR149" s="49"/>
      <c r="WBS149" s="49"/>
      <c r="WBT149" s="49"/>
      <c r="WBU149" s="49"/>
      <c r="WBV149" s="49"/>
      <c r="WBW149" s="49"/>
      <c r="WBX149" s="49"/>
      <c r="WBY149" s="49"/>
      <c r="WBZ149" s="49"/>
      <c r="WCA149" s="49"/>
      <c r="WCB149" s="49"/>
      <c r="WCC149" s="49"/>
      <c r="WCD149" s="49"/>
      <c r="WCE149" s="49"/>
      <c r="WCF149" s="49"/>
      <c r="WCG149" s="49"/>
      <c r="WCH149" s="49"/>
      <c r="WCI149" s="49"/>
      <c r="WCJ149" s="49"/>
      <c r="WCK149" s="49"/>
      <c r="WCL149" s="49"/>
      <c r="WCM149" s="49"/>
      <c r="WCN149" s="49"/>
      <c r="WCO149" s="49"/>
      <c r="WCP149" s="49"/>
      <c r="WCQ149" s="49"/>
      <c r="WCR149" s="49"/>
      <c r="WCS149" s="49"/>
      <c r="WCT149" s="49"/>
      <c r="WCU149" s="49"/>
      <c r="WCV149" s="49"/>
      <c r="WCW149" s="49"/>
      <c r="WCX149" s="49"/>
      <c r="WCY149" s="49"/>
      <c r="WCZ149" s="49"/>
      <c r="WDA149" s="49"/>
      <c r="WDB149" s="49"/>
      <c r="WDC149" s="49"/>
      <c r="WDD149" s="49"/>
      <c r="WDE149" s="49"/>
      <c r="WDF149" s="49"/>
      <c r="WDG149" s="49"/>
      <c r="WDH149" s="49"/>
      <c r="WDI149" s="49"/>
      <c r="WDJ149" s="49"/>
      <c r="WDK149" s="49"/>
      <c r="WDL149" s="49"/>
      <c r="WDM149" s="49"/>
      <c r="WDN149" s="49"/>
      <c r="WDO149" s="49"/>
      <c r="WDP149" s="49"/>
      <c r="WDQ149" s="49"/>
      <c r="WDR149" s="49"/>
      <c r="WDS149" s="49"/>
      <c r="WDT149" s="49"/>
      <c r="WDU149" s="49"/>
      <c r="WDV149" s="49"/>
      <c r="WDW149" s="49"/>
      <c r="WDX149" s="49"/>
      <c r="WDY149" s="49"/>
      <c r="WDZ149" s="49"/>
      <c r="WEA149" s="49"/>
      <c r="WEB149" s="49"/>
      <c r="WEC149" s="49"/>
      <c r="WED149" s="49"/>
      <c r="WEE149" s="49"/>
      <c r="WEF149" s="49"/>
      <c r="WEG149" s="49"/>
      <c r="WEH149" s="49"/>
      <c r="WEI149" s="49"/>
      <c r="WEJ149" s="49"/>
      <c r="WEK149" s="49"/>
      <c r="WEL149" s="49"/>
      <c r="WEM149" s="49"/>
      <c r="WEN149" s="49"/>
      <c r="WEO149" s="49"/>
      <c r="WEP149" s="49"/>
      <c r="WEQ149" s="49"/>
      <c r="WER149" s="49"/>
      <c r="WES149" s="49"/>
      <c r="WET149" s="49"/>
      <c r="WEU149" s="49"/>
      <c r="WEV149" s="49"/>
      <c r="WEW149" s="49"/>
      <c r="WEX149" s="49"/>
      <c r="WEY149" s="49"/>
      <c r="WEZ149" s="49"/>
      <c r="WFA149" s="49"/>
      <c r="WFB149" s="49"/>
      <c r="WFC149" s="49"/>
      <c r="WFD149" s="49"/>
      <c r="WFE149" s="49"/>
      <c r="WFF149" s="49"/>
      <c r="WFG149" s="49"/>
      <c r="WFH149" s="49"/>
      <c r="WFI149" s="49"/>
      <c r="WFJ149" s="49"/>
      <c r="WFK149" s="49"/>
      <c r="WFL149" s="49"/>
      <c r="WFM149" s="49"/>
      <c r="WFN149" s="49"/>
      <c r="WFO149" s="49"/>
      <c r="WFP149" s="49"/>
      <c r="WFQ149" s="49"/>
      <c r="WFR149" s="49"/>
      <c r="WFS149" s="49"/>
      <c r="WFT149" s="49"/>
      <c r="WFU149" s="49"/>
      <c r="WFV149" s="49"/>
      <c r="WFW149" s="49"/>
      <c r="WFX149" s="49"/>
      <c r="WFY149" s="49"/>
      <c r="WFZ149" s="49"/>
      <c r="WGA149" s="49"/>
      <c r="WGB149" s="49"/>
      <c r="WGC149" s="49"/>
      <c r="WGD149" s="49"/>
      <c r="WGE149" s="49"/>
      <c r="WGF149" s="49"/>
      <c r="WGG149" s="49"/>
      <c r="WGH149" s="49"/>
      <c r="WGI149" s="49"/>
      <c r="WGJ149" s="49"/>
      <c r="WGK149" s="49"/>
      <c r="WGL149" s="49"/>
      <c r="WGM149" s="49"/>
      <c r="WGN149" s="49"/>
      <c r="WGO149" s="49"/>
      <c r="WGP149" s="49"/>
      <c r="WGQ149" s="49"/>
      <c r="WGR149" s="49"/>
      <c r="WGS149" s="49"/>
      <c r="WGT149" s="49"/>
      <c r="WGU149" s="49"/>
      <c r="WGV149" s="49"/>
      <c r="WGW149" s="49"/>
      <c r="WGX149" s="49"/>
      <c r="WGY149" s="49"/>
      <c r="WGZ149" s="49"/>
      <c r="WHA149" s="49"/>
      <c r="WHB149" s="49"/>
      <c r="WHC149" s="49"/>
      <c r="WHD149" s="49"/>
      <c r="WHE149" s="49"/>
      <c r="WHF149" s="49"/>
      <c r="WHG149" s="49"/>
      <c r="WHH149" s="49"/>
      <c r="WHI149" s="49"/>
      <c r="WHJ149" s="49"/>
      <c r="WHK149" s="49"/>
      <c r="WHL149" s="49"/>
      <c r="WHM149" s="49"/>
      <c r="WHN149" s="49"/>
      <c r="WHO149" s="49"/>
      <c r="WHP149" s="49"/>
      <c r="WHQ149" s="49"/>
      <c r="WHR149" s="49"/>
      <c r="WHS149" s="49"/>
      <c r="WHT149" s="49"/>
      <c r="WHU149" s="49"/>
      <c r="WHV149" s="49"/>
      <c r="WHW149" s="49"/>
      <c r="WHX149" s="49"/>
      <c r="WHY149" s="49"/>
      <c r="WHZ149" s="49"/>
      <c r="WIA149" s="49"/>
      <c r="WIB149" s="49"/>
      <c r="WIC149" s="49"/>
      <c r="WID149" s="49"/>
      <c r="WIE149" s="49"/>
      <c r="WIF149" s="49"/>
      <c r="WIG149" s="49"/>
      <c r="WIH149" s="49"/>
      <c r="WII149" s="49"/>
      <c r="WIJ149" s="49"/>
      <c r="WIK149" s="49"/>
      <c r="WIL149" s="49"/>
      <c r="WIM149" s="49"/>
      <c r="WIN149" s="49"/>
      <c r="WIO149" s="49"/>
      <c r="WIP149" s="49"/>
      <c r="WIQ149" s="49"/>
      <c r="WIR149" s="49"/>
      <c r="WIS149" s="49"/>
      <c r="WIT149" s="49"/>
      <c r="WIU149" s="49"/>
      <c r="WIV149" s="49"/>
      <c r="WIW149" s="49"/>
      <c r="WIX149" s="49"/>
      <c r="WIY149" s="49"/>
      <c r="WIZ149" s="49"/>
      <c r="WJA149" s="49"/>
      <c r="WJB149" s="49"/>
      <c r="WJC149" s="49"/>
      <c r="WJD149" s="49"/>
      <c r="WJE149" s="49"/>
      <c r="WJF149" s="49"/>
      <c r="WJG149" s="49"/>
      <c r="WJH149" s="49"/>
      <c r="WJI149" s="49"/>
      <c r="WJJ149" s="49"/>
      <c r="WJK149" s="49"/>
      <c r="WJL149" s="49"/>
      <c r="WJM149" s="49"/>
      <c r="WJN149" s="49"/>
      <c r="WJO149" s="49"/>
      <c r="WJP149" s="49"/>
      <c r="WJQ149" s="49"/>
      <c r="WJR149" s="49"/>
      <c r="WJS149" s="49"/>
      <c r="WJT149" s="49"/>
      <c r="WJU149" s="49"/>
      <c r="WJV149" s="49"/>
      <c r="WJW149" s="49"/>
      <c r="WJX149" s="49"/>
      <c r="WJY149" s="49"/>
      <c r="WJZ149" s="49"/>
      <c r="WKA149" s="49"/>
      <c r="WKB149" s="49"/>
      <c r="WKC149" s="49"/>
      <c r="WKD149" s="49"/>
      <c r="WKE149" s="49"/>
      <c r="WKF149" s="49"/>
      <c r="WKG149" s="49"/>
      <c r="WKH149" s="49"/>
      <c r="WKI149" s="49"/>
      <c r="WKJ149" s="49"/>
      <c r="WKK149" s="49"/>
      <c r="WKL149" s="49"/>
      <c r="WKM149" s="49"/>
      <c r="WKN149" s="49"/>
      <c r="WKO149" s="49"/>
      <c r="WKP149" s="49"/>
      <c r="WKQ149" s="49"/>
      <c r="WKR149" s="49"/>
      <c r="WKS149" s="49"/>
      <c r="WKT149" s="49"/>
      <c r="WKU149" s="49"/>
      <c r="WKV149" s="49"/>
      <c r="WKW149" s="49"/>
      <c r="WKX149" s="49"/>
      <c r="WKY149" s="49"/>
      <c r="WKZ149" s="49"/>
      <c r="WLA149" s="49"/>
      <c r="WLB149" s="49"/>
      <c r="WLC149" s="49"/>
      <c r="WLD149" s="49"/>
      <c r="WLE149" s="49"/>
      <c r="WLF149" s="49"/>
      <c r="WLG149" s="49"/>
      <c r="WLH149" s="49"/>
      <c r="WLI149" s="49"/>
      <c r="WLJ149" s="49"/>
      <c r="WLK149" s="49"/>
      <c r="WLL149" s="49"/>
      <c r="WLM149" s="49"/>
      <c r="WLN149" s="49"/>
      <c r="WLO149" s="49"/>
      <c r="WLP149" s="49"/>
      <c r="WLQ149" s="49"/>
      <c r="WLR149" s="49"/>
      <c r="WLS149" s="49"/>
      <c r="WLT149" s="49"/>
      <c r="WLU149" s="49"/>
      <c r="WLV149" s="49"/>
      <c r="WLW149" s="49"/>
      <c r="WLX149" s="49"/>
      <c r="WLY149" s="49"/>
      <c r="WLZ149" s="49"/>
      <c r="WMA149" s="49"/>
      <c r="WMB149" s="49"/>
      <c r="WMC149" s="49"/>
      <c r="WMD149" s="49"/>
      <c r="WME149" s="49"/>
      <c r="WMF149" s="49"/>
      <c r="WMG149" s="49"/>
      <c r="WMH149" s="49"/>
      <c r="WMI149" s="49"/>
      <c r="WMJ149" s="49"/>
      <c r="WMK149" s="49"/>
      <c r="WML149" s="49"/>
      <c r="WMM149" s="49"/>
      <c r="WMN149" s="49"/>
      <c r="WMO149" s="49"/>
      <c r="WMP149" s="49"/>
      <c r="WMQ149" s="49"/>
      <c r="WMR149" s="49"/>
      <c r="WMS149" s="49"/>
      <c r="WMT149" s="49"/>
      <c r="WMU149" s="49"/>
      <c r="WMV149" s="49"/>
      <c r="WMW149" s="49"/>
      <c r="WMX149" s="49"/>
      <c r="WMY149" s="49"/>
      <c r="WMZ149" s="49"/>
      <c r="WNA149" s="49"/>
      <c r="WNB149" s="49"/>
      <c r="WNC149" s="49"/>
      <c r="WND149" s="49"/>
      <c r="WNE149" s="49"/>
      <c r="WNF149" s="49"/>
      <c r="WNG149" s="49"/>
      <c r="WNH149" s="49"/>
      <c r="WNI149" s="49"/>
      <c r="WNJ149" s="49"/>
      <c r="WNK149" s="49"/>
      <c r="WNL149" s="49"/>
      <c r="WNM149" s="49"/>
      <c r="WNN149" s="49"/>
      <c r="WNO149" s="49"/>
      <c r="WNP149" s="49"/>
      <c r="WNQ149" s="49"/>
      <c r="WNR149" s="49"/>
      <c r="WNS149" s="49"/>
      <c r="WNT149" s="49"/>
      <c r="WNU149" s="49"/>
      <c r="WNV149" s="49"/>
      <c r="WNW149" s="49"/>
      <c r="WNX149" s="49"/>
      <c r="WNY149" s="49"/>
      <c r="WNZ149" s="49"/>
      <c r="WOA149" s="49"/>
      <c r="WOB149" s="49"/>
      <c r="WOC149" s="49"/>
      <c r="WOD149" s="49"/>
      <c r="WOE149" s="49"/>
      <c r="WOF149" s="49"/>
      <c r="WOG149" s="49"/>
      <c r="WOH149" s="49"/>
      <c r="WOI149" s="49"/>
      <c r="WOJ149" s="49"/>
      <c r="WOK149" s="49"/>
      <c r="WOL149" s="49"/>
      <c r="WOM149" s="49"/>
      <c r="WON149" s="49"/>
      <c r="WOO149" s="49"/>
      <c r="WOP149" s="49"/>
      <c r="WOQ149" s="49"/>
      <c r="WOR149" s="49"/>
      <c r="WOS149" s="49"/>
      <c r="WOT149" s="49"/>
      <c r="WOU149" s="49"/>
      <c r="WOV149" s="49"/>
      <c r="WOW149" s="49"/>
      <c r="WOX149" s="49"/>
      <c r="WOY149" s="49"/>
      <c r="WOZ149" s="49"/>
      <c r="WPA149" s="49"/>
      <c r="WPB149" s="49"/>
      <c r="WPC149" s="49"/>
      <c r="WPD149" s="49"/>
      <c r="WPE149" s="49"/>
      <c r="WPF149" s="49"/>
      <c r="WPG149" s="49"/>
      <c r="WPH149" s="49"/>
      <c r="WPI149" s="49"/>
      <c r="WPJ149" s="49"/>
      <c r="WPK149" s="49"/>
      <c r="WPL149" s="49"/>
      <c r="WPM149" s="49"/>
      <c r="WPN149" s="49"/>
      <c r="WPO149" s="49"/>
      <c r="WPP149" s="49"/>
      <c r="WPQ149" s="49"/>
      <c r="WPR149" s="49"/>
      <c r="WPS149" s="49"/>
      <c r="WPT149" s="49"/>
      <c r="WPU149" s="49"/>
      <c r="WPV149" s="49"/>
      <c r="WPW149" s="49"/>
      <c r="WPX149" s="49"/>
      <c r="WPY149" s="49"/>
      <c r="WPZ149" s="49"/>
      <c r="WQA149" s="49"/>
      <c r="WQB149" s="49"/>
      <c r="WQC149" s="49"/>
      <c r="WQD149" s="49"/>
      <c r="WQE149" s="49"/>
      <c r="WQF149" s="49"/>
      <c r="WQG149" s="49"/>
      <c r="WQH149" s="49"/>
      <c r="WQI149" s="49"/>
      <c r="WQJ149" s="49"/>
      <c r="WQK149" s="49"/>
      <c r="WQL149" s="49"/>
      <c r="WQM149" s="49"/>
      <c r="WQN149" s="49"/>
      <c r="WQO149" s="49"/>
      <c r="WQP149" s="49"/>
      <c r="WQQ149" s="49"/>
      <c r="WQR149" s="49"/>
      <c r="WQS149" s="49"/>
      <c r="WQT149" s="49"/>
      <c r="WQU149" s="49"/>
      <c r="WQV149" s="49"/>
      <c r="WQW149" s="49"/>
      <c r="WQX149" s="49"/>
      <c r="WQY149" s="49"/>
      <c r="WQZ149" s="49"/>
      <c r="WRA149" s="49"/>
      <c r="WRB149" s="49"/>
      <c r="WRC149" s="49"/>
      <c r="WRD149" s="49"/>
      <c r="WRE149" s="49"/>
      <c r="WRF149" s="49"/>
      <c r="WRG149" s="49"/>
      <c r="WRH149" s="49"/>
      <c r="WRI149" s="49"/>
      <c r="WRJ149" s="49"/>
      <c r="WRK149" s="49"/>
      <c r="WRL149" s="49"/>
      <c r="WRM149" s="49"/>
      <c r="WRN149" s="49"/>
      <c r="WRO149" s="49"/>
      <c r="WRP149" s="49"/>
      <c r="WRQ149" s="49"/>
      <c r="WRR149" s="49"/>
      <c r="WRS149" s="49"/>
      <c r="WRT149" s="49"/>
      <c r="WRU149" s="49"/>
      <c r="WRV149" s="49"/>
      <c r="WRW149" s="49"/>
      <c r="WRX149" s="49"/>
      <c r="WRY149" s="49"/>
      <c r="WRZ149" s="49"/>
      <c r="WSA149" s="49"/>
      <c r="WSB149" s="49"/>
      <c r="WSC149" s="49"/>
      <c r="WSD149" s="49"/>
      <c r="WSE149" s="49"/>
      <c r="WSF149" s="49"/>
      <c r="WSG149" s="49"/>
      <c r="WSH149" s="49"/>
      <c r="WSI149" s="49"/>
      <c r="WSJ149" s="49"/>
      <c r="WSK149" s="49"/>
      <c r="WSL149" s="49"/>
      <c r="WSM149" s="49"/>
      <c r="WSN149" s="49"/>
      <c r="WSO149" s="49"/>
      <c r="WSP149" s="49"/>
      <c r="WSQ149" s="49"/>
      <c r="WSR149" s="49"/>
      <c r="WSS149" s="49"/>
      <c r="WST149" s="49"/>
      <c r="WSU149" s="49"/>
      <c r="WSV149" s="49"/>
      <c r="WSW149" s="49"/>
      <c r="WSX149" s="49"/>
      <c r="WSY149" s="49"/>
      <c r="WSZ149" s="49"/>
      <c r="WTA149" s="49"/>
      <c r="WTB149" s="49"/>
      <c r="WTC149" s="49"/>
      <c r="WTD149" s="49"/>
      <c r="WTE149" s="49"/>
      <c r="WTF149" s="49"/>
      <c r="WTG149" s="49"/>
      <c r="WTH149" s="49"/>
      <c r="WTI149" s="49"/>
      <c r="WTJ149" s="49"/>
      <c r="WTK149" s="49"/>
      <c r="WTL149" s="49"/>
      <c r="WTM149" s="49"/>
      <c r="WTN149" s="49"/>
      <c r="WTO149" s="49"/>
      <c r="WTP149" s="49"/>
      <c r="WTQ149" s="49"/>
      <c r="WTR149" s="49"/>
      <c r="WTS149" s="49"/>
      <c r="WTT149" s="49"/>
      <c r="WTU149" s="49"/>
      <c r="WTV149" s="49"/>
      <c r="WTW149" s="49"/>
      <c r="WTX149" s="49"/>
      <c r="WTY149" s="49"/>
      <c r="WTZ149" s="49"/>
      <c r="WUA149" s="49"/>
      <c r="WUB149" s="49"/>
      <c r="WUC149" s="49"/>
      <c r="WUD149" s="49"/>
      <c r="WUE149" s="49"/>
      <c r="WUF149" s="49"/>
      <c r="WUG149" s="49"/>
      <c r="WUH149" s="49"/>
      <c r="WUI149" s="49"/>
      <c r="WUJ149" s="49"/>
      <c r="WUK149" s="49"/>
      <c r="WUL149" s="49"/>
      <c r="WUM149" s="49"/>
      <c r="WUN149" s="49"/>
      <c r="WUO149" s="49"/>
      <c r="WUP149" s="49"/>
      <c r="WUQ149" s="49"/>
      <c r="WUR149" s="49"/>
      <c r="WUS149" s="49"/>
      <c r="WUT149" s="49"/>
      <c r="WUU149" s="49"/>
      <c r="WUV149" s="49"/>
      <c r="WUW149" s="49"/>
      <c r="WUX149" s="49"/>
      <c r="WUY149" s="49"/>
      <c r="WUZ149" s="49"/>
      <c r="WVA149" s="49"/>
      <c r="WVB149" s="49"/>
      <c r="WVC149" s="49"/>
      <c r="WVD149" s="49"/>
      <c r="WVE149" s="49"/>
      <c r="WVF149" s="49"/>
      <c r="WVG149" s="49"/>
      <c r="WVH149" s="49"/>
      <c r="WVI149" s="49"/>
      <c r="WVJ149" s="49"/>
      <c r="WVK149" s="49"/>
      <c r="WVL149" s="49"/>
      <c r="WVM149" s="49"/>
      <c r="WVN149" s="49"/>
      <c r="WVO149" s="49"/>
      <c r="WVP149" s="49"/>
      <c r="WVQ149" s="49"/>
      <c r="WVR149" s="49"/>
      <c r="WVS149" s="49"/>
      <c r="WVT149" s="49"/>
      <c r="WVU149" s="49"/>
      <c r="WVV149" s="49"/>
      <c r="WVW149" s="49"/>
      <c r="WVX149" s="49"/>
      <c r="WVY149" s="49"/>
      <c r="WVZ149" s="49"/>
      <c r="WWA149" s="49"/>
      <c r="WWB149" s="49"/>
      <c r="WWC149" s="49"/>
      <c r="WWD149" s="49"/>
      <c r="WWE149" s="49"/>
      <c r="WWF149" s="49"/>
      <c r="WWG149" s="49"/>
      <c r="WWH149" s="49"/>
      <c r="WWI149" s="49"/>
      <c r="WWJ149" s="49"/>
      <c r="WWK149" s="49"/>
      <c r="WWL149" s="49"/>
      <c r="WWM149" s="49"/>
      <c r="WWN149" s="49"/>
      <c r="WWO149" s="49"/>
      <c r="WWP149" s="49"/>
      <c r="WWQ149" s="49"/>
      <c r="WWR149" s="49"/>
      <c r="WWS149" s="49"/>
      <c r="WWT149" s="49"/>
      <c r="WWU149" s="49"/>
      <c r="WWV149" s="49"/>
      <c r="WWW149" s="49"/>
      <c r="WWX149" s="49"/>
      <c r="WWY149" s="49"/>
      <c r="WWZ149" s="49"/>
      <c r="WXA149" s="49"/>
      <c r="WXB149" s="49"/>
      <c r="WXC149" s="49"/>
      <c r="WXD149" s="49"/>
      <c r="WXE149" s="49"/>
      <c r="WXF149" s="49"/>
      <c r="WXG149" s="49"/>
      <c r="WXH149" s="49"/>
      <c r="WXI149" s="49"/>
      <c r="WXJ149" s="49"/>
      <c r="WXK149" s="49"/>
      <c r="WXL149" s="49"/>
      <c r="WXM149" s="49"/>
      <c r="WXN149" s="49"/>
      <c r="WXO149" s="49"/>
      <c r="WXP149" s="49"/>
      <c r="WXQ149" s="49"/>
      <c r="WXR149" s="49"/>
      <c r="WXS149" s="49"/>
      <c r="WXT149" s="49"/>
      <c r="WXU149" s="49"/>
      <c r="WXV149" s="49"/>
      <c r="WXW149" s="49"/>
      <c r="WXX149" s="49"/>
      <c r="WXY149" s="49"/>
      <c r="WXZ149" s="49"/>
      <c r="WYA149" s="49"/>
      <c r="WYB149" s="49"/>
      <c r="WYC149" s="49"/>
      <c r="WYD149" s="49"/>
      <c r="WYE149" s="49"/>
      <c r="WYF149" s="49"/>
      <c r="WYG149" s="49"/>
      <c r="WYH149" s="49"/>
      <c r="WYI149" s="49"/>
      <c r="WYJ149" s="49"/>
      <c r="WYK149" s="49"/>
      <c r="WYL149" s="49"/>
      <c r="WYM149" s="49"/>
      <c r="WYN149" s="49"/>
      <c r="WYO149" s="49"/>
      <c r="WYP149" s="49"/>
      <c r="WYQ149" s="49"/>
      <c r="WYR149" s="49"/>
      <c r="WYS149" s="49"/>
      <c r="WYT149" s="49"/>
      <c r="WYU149" s="49"/>
      <c r="WYV149" s="49"/>
      <c r="WYW149" s="49"/>
      <c r="WYX149" s="49"/>
      <c r="WYY149" s="49"/>
      <c r="WYZ149" s="49"/>
      <c r="WZA149" s="49"/>
      <c r="WZB149" s="49"/>
      <c r="WZC149" s="49"/>
      <c r="WZD149" s="49"/>
      <c r="WZE149" s="49"/>
      <c r="WZF149" s="49"/>
      <c r="WZG149" s="49"/>
      <c r="WZH149" s="49"/>
      <c r="WZI149" s="49"/>
      <c r="WZJ149" s="49"/>
      <c r="WZK149" s="49"/>
      <c r="WZL149" s="49"/>
      <c r="WZM149" s="49"/>
      <c r="WZN149" s="49"/>
      <c r="WZO149" s="49"/>
      <c r="WZP149" s="49"/>
      <c r="WZQ149" s="49"/>
      <c r="WZR149" s="49"/>
      <c r="WZS149" s="49"/>
      <c r="WZT149" s="49"/>
      <c r="WZU149" s="49"/>
      <c r="WZV149" s="49"/>
      <c r="WZW149" s="49"/>
      <c r="WZX149" s="49"/>
      <c r="WZY149" s="49"/>
      <c r="WZZ149" s="49"/>
      <c r="XAA149" s="49"/>
      <c r="XAB149" s="49"/>
      <c r="XAC149" s="49"/>
      <c r="XAD149" s="49"/>
      <c r="XAE149" s="49"/>
      <c r="XAF149" s="49"/>
      <c r="XAG149" s="49"/>
      <c r="XAH149" s="49"/>
      <c r="XAI149" s="49"/>
      <c r="XAJ149" s="49"/>
      <c r="XAK149" s="49"/>
      <c r="XAL149" s="49"/>
      <c r="XAM149" s="49"/>
      <c r="XAN149" s="49"/>
      <c r="XAO149" s="49"/>
      <c r="XAP149" s="49"/>
      <c r="XAQ149" s="49"/>
      <c r="XAR149" s="49"/>
      <c r="XAS149" s="49"/>
      <c r="XAT149" s="49"/>
      <c r="XAU149" s="49"/>
      <c r="XAV149" s="49"/>
      <c r="XAW149" s="49"/>
      <c r="XAX149" s="49"/>
      <c r="XAY149" s="49"/>
      <c r="XAZ149" s="49"/>
      <c r="XBA149" s="49"/>
      <c r="XBB149" s="49"/>
      <c r="XBC149" s="49"/>
      <c r="XBD149" s="49"/>
      <c r="XBE149" s="49"/>
      <c r="XBF149" s="49"/>
      <c r="XBG149" s="49"/>
      <c r="XBH149" s="49"/>
      <c r="XBI149" s="49"/>
      <c r="XBJ149" s="49"/>
      <c r="XBK149" s="49"/>
      <c r="XBL149" s="49"/>
      <c r="XBM149" s="49"/>
      <c r="XBN149" s="49"/>
      <c r="XBO149" s="49"/>
      <c r="XBP149" s="49"/>
      <c r="XBQ149" s="49"/>
      <c r="XBR149" s="49"/>
      <c r="XBS149" s="49"/>
      <c r="XBT149" s="49"/>
      <c r="XBU149" s="49"/>
      <c r="XBV149" s="49"/>
      <c r="XBW149" s="49"/>
      <c r="XBX149" s="49"/>
      <c r="XBY149" s="49"/>
      <c r="XBZ149" s="49"/>
      <c r="XCA149" s="49"/>
      <c r="XCB149" s="49"/>
      <c r="XCC149" s="49"/>
      <c r="XCD149" s="49"/>
      <c r="XCE149" s="49"/>
      <c r="XCF149" s="49"/>
      <c r="XCG149" s="49"/>
      <c r="XCH149" s="49"/>
      <c r="XCI149" s="49"/>
      <c r="XCJ149" s="49"/>
      <c r="XCK149" s="49"/>
      <c r="XCL149" s="49"/>
      <c r="XCM149" s="49"/>
      <c r="XCN149" s="49"/>
      <c r="XCO149" s="49"/>
      <c r="XCP149" s="49"/>
      <c r="XCQ149" s="49"/>
      <c r="XCR149" s="49"/>
      <c r="XCS149" s="49"/>
      <c r="XCT149" s="49"/>
      <c r="XCU149" s="49"/>
      <c r="XCV149" s="49"/>
      <c r="XCW149" s="49"/>
      <c r="XCX149" s="49"/>
      <c r="XCY149" s="49"/>
      <c r="XCZ149" s="49"/>
      <c r="XDA149" s="49"/>
      <c r="XDB149" s="49"/>
      <c r="XDC149" s="49"/>
      <c r="XDD149" s="49"/>
      <c r="XDE149" s="49"/>
      <c r="XDF149" s="49"/>
      <c r="XDG149" s="49"/>
      <c r="XDH149" s="49"/>
      <c r="XDI149" s="49"/>
      <c r="XDJ149" s="49"/>
      <c r="XDK149" s="49"/>
      <c r="XDL149" s="49"/>
      <c r="XDM149" s="49"/>
      <c r="XDN149" s="49"/>
      <c r="XDO149" s="49"/>
      <c r="XDP149" s="49"/>
      <c r="XDQ149" s="49"/>
      <c r="XDR149" s="49"/>
      <c r="XDS149" s="49"/>
      <c r="XDT149" s="49"/>
      <c r="XDU149" s="49"/>
      <c r="XDV149" s="49"/>
      <c r="XDW149" s="49"/>
      <c r="XDX149" s="49"/>
      <c r="XDY149" s="49"/>
      <c r="XDZ149" s="49"/>
      <c r="XEA149" s="49"/>
      <c r="XEB149" s="49"/>
      <c r="XEC149" s="49"/>
      <c r="XED149" s="49"/>
      <c r="XEE149" s="49"/>
      <c r="XEF149" s="49"/>
      <c r="XEG149" s="49"/>
      <c r="XEH149" s="49"/>
      <c r="XEI149" s="49"/>
      <c r="XEJ149" s="49"/>
      <c r="XEK149" s="49"/>
      <c r="XEL149" s="49"/>
      <c r="XEM149" s="49"/>
      <c r="XEN149" s="49"/>
      <c r="XEO149" s="49"/>
      <c r="XEP149" s="49"/>
      <c r="XEQ149" s="49"/>
      <c r="XER149" s="49"/>
      <c r="XES149" s="49"/>
    </row>
    <row r="150" spans="1:16373" s="79" customFormat="1" ht="76.5" outlineLevel="2" x14ac:dyDescent="0.2">
      <c r="A150" s="435">
        <v>150</v>
      </c>
      <c r="B150" s="435">
        <v>8</v>
      </c>
      <c r="C150" s="78" t="s">
        <v>398</v>
      </c>
      <c r="D150" s="62" t="s">
        <v>118</v>
      </c>
      <c r="E150" s="66">
        <v>5001070</v>
      </c>
      <c r="F150" s="66" t="s">
        <v>407</v>
      </c>
      <c r="G150" s="66">
        <v>1</v>
      </c>
      <c r="H150" s="66" t="s">
        <v>1242</v>
      </c>
      <c r="I150" s="66" t="s">
        <v>1242</v>
      </c>
      <c r="J150" s="67">
        <v>21</v>
      </c>
      <c r="K150" s="176">
        <v>104510.85</v>
      </c>
      <c r="L150" s="41">
        <v>104510.85</v>
      </c>
      <c r="M150" s="41">
        <v>68159.25</v>
      </c>
      <c r="N150" s="41">
        <v>93159.25</v>
      </c>
      <c r="O150" s="59" t="s">
        <v>98</v>
      </c>
      <c r="P150" s="151">
        <f t="shared" si="6"/>
        <v>104510.85</v>
      </c>
      <c r="Q150" s="60"/>
      <c r="R150" s="60"/>
      <c r="S150" s="60"/>
      <c r="T150" s="60"/>
      <c r="U150" s="60"/>
      <c r="V150" s="60"/>
      <c r="W150" s="60">
        <v>104510.85</v>
      </c>
      <c r="X150" s="60"/>
      <c r="Y150" s="60"/>
      <c r="Z150" s="39" t="s">
        <v>1238</v>
      </c>
      <c r="AA150" s="195">
        <v>1314</v>
      </c>
      <c r="AB150" s="178" t="s">
        <v>398</v>
      </c>
      <c r="AC150" s="68" t="s">
        <v>1257</v>
      </c>
      <c r="AD150" s="179">
        <v>1</v>
      </c>
      <c r="AE150" s="180">
        <v>5001070</v>
      </c>
      <c r="AF150" s="66" t="s">
        <v>407</v>
      </c>
      <c r="AG150" s="181" t="s">
        <v>1256</v>
      </c>
      <c r="AH150" s="181">
        <v>1</v>
      </c>
      <c r="AI150" s="181"/>
      <c r="AJ150" s="181"/>
      <c r="AK150" s="182" t="s">
        <v>1224</v>
      </c>
      <c r="AL150" s="181" t="s">
        <v>1242</v>
      </c>
      <c r="AM150" s="181" t="s">
        <v>1242</v>
      </c>
      <c r="AN150" s="181" t="s">
        <v>1225</v>
      </c>
      <c r="AO150" s="181" t="s">
        <v>1226</v>
      </c>
      <c r="AP150" s="153" t="s">
        <v>1227</v>
      </c>
      <c r="AQ150" s="183">
        <v>100</v>
      </c>
      <c r="AR150" s="184" t="s">
        <v>1239</v>
      </c>
      <c r="AS150" s="185">
        <v>100</v>
      </c>
      <c r="AT150" s="186">
        <v>104510.85</v>
      </c>
      <c r="AU150" s="159">
        <v>79.999999546216202</v>
      </c>
      <c r="AV150" s="187">
        <v>104510.85</v>
      </c>
      <c r="AW150" s="60">
        <v>104510.85</v>
      </c>
      <c r="AX150" s="60">
        <v>104510.85</v>
      </c>
      <c r="AY150" s="60">
        <v>104510.82</v>
      </c>
      <c r="AZ150" s="60">
        <v>104510.82</v>
      </c>
      <c r="BA150" s="60"/>
      <c r="BB150" s="60">
        <v>68159.25</v>
      </c>
      <c r="BC150" s="60">
        <v>68159.25</v>
      </c>
      <c r="BD150" s="60">
        <v>78159.25</v>
      </c>
      <c r="BE150" s="60">
        <v>93159.25</v>
      </c>
      <c r="BF150" s="60">
        <v>74527.399577258417</v>
      </c>
      <c r="BG150" s="60">
        <v>25000</v>
      </c>
      <c r="BH150" s="60">
        <v>93159.25</v>
      </c>
      <c r="BI150" s="60">
        <v>74527.399577258417</v>
      </c>
      <c r="BJ150" s="60">
        <v>0</v>
      </c>
      <c r="BK150" s="60">
        <v>93159.25</v>
      </c>
      <c r="BL150" s="60">
        <v>74527.399577258417</v>
      </c>
      <c r="BM150" s="60">
        <v>0</v>
      </c>
      <c r="BN150" s="60">
        <v>93159.25</v>
      </c>
      <c r="BO150" s="187">
        <v>74527.399577258417</v>
      </c>
      <c r="BP150" s="161">
        <v>0</v>
      </c>
      <c r="BQ150" s="180"/>
      <c r="BR150" s="187"/>
      <c r="BS150" s="194"/>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c r="EN150" s="49"/>
      <c r="EO150" s="49"/>
      <c r="EP150" s="49"/>
      <c r="EQ150" s="49"/>
      <c r="ER150" s="49"/>
      <c r="ES150" s="49"/>
      <c r="ET150" s="49"/>
      <c r="EU150" s="49"/>
      <c r="EV150" s="49"/>
      <c r="EW150" s="49"/>
      <c r="EX150" s="49"/>
      <c r="EY150" s="49"/>
      <c r="EZ150" s="49"/>
      <c r="FA150" s="49"/>
      <c r="FB150" s="49"/>
      <c r="FC150" s="49"/>
      <c r="FD150" s="49"/>
      <c r="FE150" s="49"/>
      <c r="FF150" s="49"/>
      <c r="FG150" s="49"/>
      <c r="FH150" s="49"/>
      <c r="FI150" s="49"/>
      <c r="FJ150" s="49"/>
      <c r="FK150" s="49"/>
      <c r="FL150" s="49"/>
      <c r="FM150" s="49"/>
      <c r="FN150" s="49"/>
      <c r="FO150" s="49"/>
      <c r="FP150" s="49"/>
      <c r="FQ150" s="49"/>
      <c r="FR150" s="49"/>
      <c r="FS150" s="49"/>
      <c r="FT150" s="49"/>
      <c r="FU150" s="49"/>
      <c r="FV150" s="49"/>
      <c r="FW150" s="49"/>
      <c r="FX150" s="49"/>
      <c r="FY150" s="49"/>
      <c r="FZ150" s="49"/>
      <c r="GA150" s="49"/>
      <c r="GB150" s="49"/>
      <c r="GC150" s="49"/>
      <c r="GD150" s="49"/>
      <c r="GE150" s="49"/>
      <c r="GF150" s="49"/>
      <c r="GG150" s="49"/>
      <c r="GH150" s="49"/>
      <c r="GI150" s="49"/>
      <c r="GJ150" s="49"/>
      <c r="GK150" s="49"/>
      <c r="GL150" s="49"/>
      <c r="GM150" s="49"/>
      <c r="GN150" s="49"/>
      <c r="GO150" s="49"/>
      <c r="GP150" s="49"/>
      <c r="GQ150" s="49"/>
      <c r="GR150" s="49"/>
      <c r="GS150" s="49"/>
      <c r="GT150" s="49"/>
      <c r="GU150" s="49"/>
      <c r="GV150" s="49"/>
      <c r="GW150" s="49"/>
      <c r="GX150" s="49"/>
      <c r="GY150" s="49"/>
      <c r="GZ150" s="49"/>
      <c r="HA150" s="49"/>
      <c r="HB150" s="49"/>
      <c r="HC150" s="49"/>
      <c r="HD150" s="49"/>
      <c r="HE150" s="49"/>
      <c r="HF150" s="49"/>
      <c r="HG150" s="49"/>
      <c r="HH150" s="49"/>
      <c r="HI150" s="49"/>
      <c r="HJ150" s="49"/>
      <c r="HK150" s="49"/>
      <c r="HL150" s="49"/>
      <c r="HM150" s="49"/>
      <c r="HN150" s="49"/>
      <c r="HO150" s="49"/>
      <c r="HP150" s="49"/>
      <c r="HQ150" s="49"/>
      <c r="HR150" s="49"/>
      <c r="HS150" s="49"/>
      <c r="HT150" s="49"/>
      <c r="HU150" s="49"/>
      <c r="HV150" s="49"/>
      <c r="HW150" s="49"/>
      <c r="HX150" s="49"/>
      <c r="HY150" s="49"/>
      <c r="HZ150" s="49"/>
      <c r="IA150" s="49"/>
      <c r="IB150" s="49"/>
      <c r="IC150" s="49"/>
      <c r="ID150" s="49"/>
      <c r="IE150" s="49"/>
      <c r="IF150" s="49"/>
      <c r="IG150" s="49"/>
      <c r="IH150" s="49"/>
      <c r="II150" s="49"/>
      <c r="IJ150" s="49"/>
      <c r="IK150" s="49"/>
      <c r="IL150" s="49"/>
      <c r="IM150" s="49"/>
      <c r="IN150" s="49"/>
      <c r="IO150" s="49"/>
      <c r="IP150" s="49"/>
      <c r="IQ150" s="49"/>
      <c r="IR150" s="49"/>
      <c r="IS150" s="49"/>
      <c r="IT150" s="49"/>
      <c r="IU150" s="49"/>
      <c r="IV150" s="49"/>
      <c r="IW150" s="49"/>
      <c r="IX150" s="49"/>
      <c r="IY150" s="49"/>
      <c r="IZ150" s="49"/>
      <c r="JA150" s="49"/>
      <c r="JB150" s="49"/>
      <c r="JC150" s="49"/>
      <c r="JD150" s="49"/>
      <c r="JE150" s="49"/>
      <c r="JF150" s="49"/>
      <c r="JG150" s="49"/>
      <c r="JH150" s="49"/>
      <c r="JI150" s="49"/>
      <c r="JJ150" s="49"/>
      <c r="JK150" s="49"/>
      <c r="JL150" s="49"/>
      <c r="JM150" s="49"/>
      <c r="JN150" s="49"/>
      <c r="JO150" s="49"/>
      <c r="JP150" s="49"/>
      <c r="JQ150" s="49"/>
      <c r="JR150" s="49"/>
      <c r="JS150" s="49"/>
      <c r="JT150" s="49"/>
      <c r="JU150" s="49"/>
      <c r="JV150" s="49"/>
      <c r="JW150" s="49"/>
      <c r="JX150" s="49"/>
      <c r="JY150" s="49"/>
      <c r="JZ150" s="49"/>
      <c r="KA150" s="49"/>
      <c r="KB150" s="49"/>
      <c r="KC150" s="49"/>
      <c r="KD150" s="49"/>
      <c r="KE150" s="49"/>
      <c r="KF150" s="49"/>
      <c r="KG150" s="49"/>
      <c r="KH150" s="49"/>
      <c r="KI150" s="49"/>
      <c r="KJ150" s="49"/>
      <c r="KK150" s="49"/>
      <c r="KL150" s="49"/>
      <c r="KM150" s="49"/>
      <c r="KN150" s="49"/>
      <c r="KO150" s="49"/>
      <c r="KP150" s="49"/>
      <c r="KQ150" s="49"/>
      <c r="KR150" s="49"/>
      <c r="KS150" s="49"/>
      <c r="KT150" s="49"/>
      <c r="KU150" s="49"/>
      <c r="KV150" s="49"/>
      <c r="KW150" s="49"/>
      <c r="KX150" s="49"/>
      <c r="KY150" s="49"/>
      <c r="KZ150" s="49"/>
      <c r="LA150" s="49"/>
      <c r="LB150" s="49"/>
      <c r="LC150" s="49"/>
      <c r="LD150" s="49"/>
      <c r="LE150" s="49"/>
      <c r="LF150" s="49"/>
      <c r="LG150" s="49"/>
      <c r="LH150" s="49"/>
      <c r="LI150" s="49"/>
      <c r="LJ150" s="49"/>
      <c r="LK150" s="49"/>
      <c r="LL150" s="49"/>
      <c r="LM150" s="49"/>
      <c r="LN150" s="49"/>
      <c r="LO150" s="49"/>
      <c r="LP150" s="49"/>
      <c r="LQ150" s="49"/>
      <c r="LR150" s="49"/>
      <c r="LS150" s="49"/>
      <c r="LT150" s="49"/>
      <c r="LU150" s="49"/>
      <c r="LV150" s="49"/>
      <c r="LW150" s="49"/>
      <c r="LX150" s="49"/>
      <c r="LY150" s="49"/>
      <c r="LZ150" s="49"/>
      <c r="MA150" s="49"/>
      <c r="MB150" s="49"/>
      <c r="MC150" s="49"/>
      <c r="MD150" s="49"/>
      <c r="ME150" s="49"/>
      <c r="MF150" s="49"/>
      <c r="MG150" s="49"/>
      <c r="MH150" s="49"/>
      <c r="MI150" s="49"/>
      <c r="MJ150" s="49"/>
      <c r="MK150" s="49"/>
      <c r="ML150" s="49"/>
      <c r="MM150" s="49"/>
      <c r="MN150" s="49"/>
      <c r="MO150" s="49"/>
      <c r="MP150" s="49"/>
      <c r="MQ150" s="49"/>
      <c r="MR150" s="49"/>
      <c r="MS150" s="49"/>
      <c r="MT150" s="49"/>
      <c r="MU150" s="49"/>
      <c r="MV150" s="49"/>
      <c r="MW150" s="49"/>
      <c r="MX150" s="49"/>
      <c r="MY150" s="49"/>
      <c r="MZ150" s="49"/>
      <c r="NA150" s="49"/>
      <c r="NB150" s="49"/>
      <c r="NC150" s="49"/>
      <c r="ND150" s="49"/>
      <c r="NE150" s="49"/>
      <c r="NF150" s="49"/>
      <c r="NG150" s="49"/>
      <c r="NH150" s="49"/>
      <c r="NI150" s="49"/>
      <c r="NJ150" s="49"/>
      <c r="NK150" s="49"/>
      <c r="NL150" s="49"/>
      <c r="NM150" s="49"/>
      <c r="NN150" s="49"/>
      <c r="NO150" s="49"/>
      <c r="NP150" s="49"/>
      <c r="NQ150" s="49"/>
      <c r="NR150" s="49"/>
      <c r="NS150" s="49"/>
      <c r="NT150" s="49"/>
      <c r="NU150" s="49"/>
      <c r="NV150" s="49"/>
      <c r="NW150" s="49"/>
      <c r="NX150" s="49"/>
      <c r="NY150" s="49"/>
      <c r="NZ150" s="49"/>
      <c r="OA150" s="49"/>
      <c r="OB150" s="49"/>
      <c r="OC150" s="49"/>
      <c r="OD150" s="49"/>
      <c r="OE150" s="49"/>
      <c r="OF150" s="49"/>
      <c r="OG150" s="49"/>
      <c r="OH150" s="49"/>
      <c r="OI150" s="49"/>
      <c r="OJ150" s="49"/>
      <c r="OK150" s="49"/>
      <c r="OL150" s="49"/>
      <c r="OM150" s="49"/>
      <c r="ON150" s="49"/>
      <c r="OO150" s="49"/>
      <c r="OP150" s="49"/>
      <c r="OQ150" s="49"/>
      <c r="OR150" s="49"/>
      <c r="OS150" s="49"/>
      <c r="OT150" s="49"/>
      <c r="OU150" s="49"/>
      <c r="OV150" s="49"/>
      <c r="OW150" s="49"/>
      <c r="OX150" s="49"/>
      <c r="OY150" s="49"/>
      <c r="OZ150" s="49"/>
      <c r="PA150" s="49"/>
      <c r="PB150" s="49"/>
      <c r="PC150" s="49"/>
      <c r="PD150" s="49"/>
      <c r="PE150" s="49"/>
      <c r="PF150" s="49"/>
      <c r="PG150" s="49"/>
      <c r="PH150" s="49"/>
      <c r="PI150" s="49"/>
      <c r="PJ150" s="49"/>
      <c r="PK150" s="49"/>
      <c r="PL150" s="49"/>
      <c r="PM150" s="49"/>
      <c r="PN150" s="49"/>
      <c r="PO150" s="49"/>
      <c r="PP150" s="49"/>
      <c r="PQ150" s="49"/>
      <c r="PR150" s="49"/>
      <c r="PS150" s="49"/>
      <c r="PT150" s="49"/>
      <c r="PU150" s="49"/>
      <c r="PV150" s="49"/>
      <c r="PW150" s="49"/>
      <c r="PX150" s="49"/>
      <c r="PY150" s="49"/>
      <c r="PZ150" s="49"/>
      <c r="QA150" s="49"/>
      <c r="QB150" s="49"/>
      <c r="QC150" s="49"/>
      <c r="QD150" s="49"/>
      <c r="QE150" s="49"/>
      <c r="QF150" s="49"/>
      <c r="QG150" s="49"/>
      <c r="QH150" s="49"/>
      <c r="QI150" s="49"/>
      <c r="QJ150" s="49"/>
      <c r="QK150" s="49"/>
      <c r="QL150" s="49"/>
      <c r="QM150" s="49"/>
      <c r="QN150" s="49"/>
      <c r="QO150" s="49"/>
      <c r="QP150" s="49"/>
      <c r="QQ150" s="49"/>
      <c r="QR150" s="49"/>
      <c r="QS150" s="49"/>
      <c r="QT150" s="49"/>
      <c r="QU150" s="49"/>
      <c r="QV150" s="49"/>
      <c r="QW150" s="49"/>
      <c r="QX150" s="49"/>
      <c r="QY150" s="49"/>
      <c r="QZ150" s="49"/>
      <c r="RA150" s="49"/>
      <c r="RB150" s="49"/>
      <c r="RC150" s="49"/>
      <c r="RD150" s="49"/>
      <c r="RE150" s="49"/>
      <c r="RF150" s="49"/>
      <c r="RG150" s="49"/>
      <c r="RH150" s="49"/>
      <c r="RI150" s="49"/>
      <c r="RJ150" s="49"/>
      <c r="RK150" s="49"/>
      <c r="RL150" s="49"/>
      <c r="RM150" s="49"/>
      <c r="RN150" s="49"/>
      <c r="RO150" s="49"/>
      <c r="RP150" s="49"/>
      <c r="RQ150" s="49"/>
      <c r="RR150" s="49"/>
      <c r="RS150" s="49"/>
      <c r="RT150" s="49"/>
      <c r="RU150" s="49"/>
      <c r="RV150" s="49"/>
      <c r="RW150" s="49"/>
      <c r="RX150" s="49"/>
      <c r="RY150" s="49"/>
      <c r="RZ150" s="49"/>
      <c r="SA150" s="49"/>
      <c r="SB150" s="49"/>
      <c r="SC150" s="49"/>
      <c r="SD150" s="49"/>
      <c r="SE150" s="49"/>
      <c r="SF150" s="49"/>
      <c r="SG150" s="49"/>
      <c r="SH150" s="49"/>
      <c r="SI150" s="49"/>
      <c r="SJ150" s="49"/>
      <c r="SK150" s="49"/>
      <c r="SL150" s="49"/>
      <c r="SM150" s="49"/>
      <c r="SN150" s="49"/>
      <c r="SO150" s="49"/>
      <c r="SP150" s="49"/>
      <c r="SQ150" s="49"/>
      <c r="SR150" s="49"/>
      <c r="SS150" s="49"/>
      <c r="ST150" s="49"/>
      <c r="SU150" s="49"/>
      <c r="SV150" s="49"/>
      <c r="SW150" s="49"/>
      <c r="SX150" s="49"/>
      <c r="SY150" s="49"/>
      <c r="SZ150" s="49"/>
      <c r="TA150" s="49"/>
      <c r="TB150" s="49"/>
      <c r="TC150" s="49"/>
      <c r="TD150" s="49"/>
      <c r="TE150" s="49"/>
      <c r="TF150" s="49"/>
      <c r="TG150" s="49"/>
      <c r="TH150" s="49"/>
      <c r="TI150" s="49"/>
      <c r="TJ150" s="49"/>
      <c r="TK150" s="49"/>
      <c r="TL150" s="49"/>
      <c r="TM150" s="49"/>
      <c r="TN150" s="49"/>
      <c r="TO150" s="49"/>
      <c r="TP150" s="49"/>
      <c r="TQ150" s="49"/>
      <c r="TR150" s="49"/>
      <c r="TS150" s="49"/>
      <c r="TT150" s="49"/>
      <c r="TU150" s="49"/>
      <c r="TV150" s="49"/>
      <c r="TW150" s="49"/>
      <c r="TX150" s="49"/>
      <c r="TY150" s="49"/>
      <c r="TZ150" s="49"/>
      <c r="UA150" s="49"/>
      <c r="UB150" s="49"/>
      <c r="UC150" s="49"/>
      <c r="UD150" s="49"/>
      <c r="UE150" s="49"/>
      <c r="UF150" s="49"/>
      <c r="UG150" s="49"/>
      <c r="UH150" s="49"/>
      <c r="UI150" s="49"/>
      <c r="UJ150" s="49"/>
      <c r="UK150" s="49"/>
      <c r="UL150" s="49"/>
      <c r="UM150" s="49"/>
      <c r="UN150" s="49"/>
      <c r="UO150" s="49"/>
      <c r="UP150" s="49"/>
      <c r="UQ150" s="49"/>
      <c r="UR150" s="49"/>
      <c r="US150" s="49"/>
      <c r="UT150" s="49"/>
      <c r="UU150" s="49"/>
      <c r="UV150" s="49"/>
      <c r="UW150" s="49"/>
      <c r="UX150" s="49"/>
      <c r="UY150" s="49"/>
      <c r="UZ150" s="49"/>
      <c r="VA150" s="49"/>
      <c r="VB150" s="49"/>
      <c r="VC150" s="49"/>
      <c r="VD150" s="49"/>
      <c r="VE150" s="49"/>
      <c r="VF150" s="49"/>
      <c r="VG150" s="49"/>
      <c r="VH150" s="49"/>
      <c r="VI150" s="49"/>
      <c r="VJ150" s="49"/>
      <c r="VK150" s="49"/>
      <c r="VL150" s="49"/>
      <c r="VM150" s="49"/>
      <c r="VN150" s="49"/>
      <c r="VO150" s="49"/>
      <c r="VP150" s="49"/>
      <c r="VQ150" s="49"/>
      <c r="VR150" s="49"/>
      <c r="VS150" s="49"/>
      <c r="VT150" s="49"/>
      <c r="VU150" s="49"/>
      <c r="VV150" s="49"/>
      <c r="VW150" s="49"/>
      <c r="VX150" s="49"/>
      <c r="VY150" s="49"/>
      <c r="VZ150" s="49"/>
      <c r="WA150" s="49"/>
      <c r="WB150" s="49"/>
      <c r="WC150" s="49"/>
      <c r="WD150" s="49"/>
      <c r="WE150" s="49"/>
      <c r="WF150" s="49"/>
      <c r="WG150" s="49"/>
      <c r="WH150" s="49"/>
      <c r="WI150" s="49"/>
      <c r="WJ150" s="49"/>
      <c r="WK150" s="49"/>
      <c r="WL150" s="49"/>
      <c r="WM150" s="49"/>
      <c r="WN150" s="49"/>
      <c r="WO150" s="49"/>
      <c r="WP150" s="49"/>
      <c r="WQ150" s="49"/>
      <c r="WR150" s="49"/>
      <c r="WS150" s="49"/>
      <c r="WT150" s="49"/>
      <c r="WU150" s="49"/>
      <c r="WV150" s="49"/>
      <c r="WW150" s="49"/>
      <c r="WX150" s="49"/>
      <c r="WY150" s="49"/>
      <c r="WZ150" s="49"/>
      <c r="XA150" s="49"/>
      <c r="XB150" s="49"/>
      <c r="XC150" s="49"/>
      <c r="XD150" s="49"/>
      <c r="XE150" s="49"/>
      <c r="XF150" s="49"/>
      <c r="XG150" s="49"/>
      <c r="XH150" s="49"/>
      <c r="XI150" s="49"/>
      <c r="XJ150" s="49"/>
      <c r="XK150" s="49"/>
      <c r="XL150" s="49"/>
      <c r="XM150" s="49"/>
      <c r="XN150" s="49"/>
      <c r="XO150" s="49"/>
      <c r="XP150" s="49"/>
      <c r="XQ150" s="49"/>
      <c r="XR150" s="49"/>
      <c r="XS150" s="49"/>
      <c r="XT150" s="49"/>
      <c r="XU150" s="49"/>
      <c r="XV150" s="49"/>
      <c r="XW150" s="49"/>
      <c r="XX150" s="49"/>
      <c r="XY150" s="49"/>
      <c r="XZ150" s="49"/>
      <c r="YA150" s="49"/>
      <c r="YB150" s="49"/>
      <c r="YC150" s="49"/>
      <c r="YD150" s="49"/>
      <c r="YE150" s="49"/>
      <c r="YF150" s="49"/>
      <c r="YG150" s="49"/>
      <c r="YH150" s="49"/>
      <c r="YI150" s="49"/>
      <c r="YJ150" s="49"/>
      <c r="YK150" s="49"/>
      <c r="YL150" s="49"/>
      <c r="YM150" s="49"/>
      <c r="YN150" s="49"/>
      <c r="YO150" s="49"/>
      <c r="YP150" s="49"/>
      <c r="YQ150" s="49"/>
      <c r="YR150" s="49"/>
      <c r="YS150" s="49"/>
      <c r="YT150" s="49"/>
      <c r="YU150" s="49"/>
      <c r="YV150" s="49"/>
      <c r="YW150" s="49"/>
      <c r="YX150" s="49"/>
      <c r="YY150" s="49"/>
      <c r="YZ150" s="49"/>
      <c r="ZA150" s="49"/>
      <c r="ZB150" s="49"/>
      <c r="ZC150" s="49"/>
      <c r="ZD150" s="49"/>
      <c r="ZE150" s="49"/>
      <c r="ZF150" s="49"/>
      <c r="ZG150" s="49"/>
      <c r="ZH150" s="49"/>
      <c r="ZI150" s="49"/>
      <c r="ZJ150" s="49"/>
      <c r="ZK150" s="49"/>
      <c r="ZL150" s="49"/>
      <c r="ZM150" s="49"/>
      <c r="ZN150" s="49"/>
      <c r="ZO150" s="49"/>
      <c r="ZP150" s="49"/>
      <c r="ZQ150" s="49"/>
      <c r="ZR150" s="49"/>
      <c r="ZS150" s="49"/>
      <c r="ZT150" s="49"/>
      <c r="ZU150" s="49"/>
      <c r="ZV150" s="49"/>
      <c r="ZW150" s="49"/>
      <c r="ZX150" s="49"/>
      <c r="ZY150" s="49"/>
      <c r="ZZ150" s="49"/>
      <c r="AAA150" s="49"/>
      <c r="AAB150" s="49"/>
      <c r="AAC150" s="49"/>
      <c r="AAD150" s="49"/>
      <c r="AAE150" s="49"/>
      <c r="AAF150" s="49"/>
      <c r="AAG150" s="49"/>
      <c r="AAH150" s="49"/>
      <c r="AAI150" s="49"/>
      <c r="AAJ150" s="49"/>
      <c r="AAK150" s="49"/>
      <c r="AAL150" s="49"/>
      <c r="AAM150" s="49"/>
      <c r="AAN150" s="49"/>
      <c r="AAO150" s="49"/>
      <c r="AAP150" s="49"/>
      <c r="AAQ150" s="49"/>
      <c r="AAR150" s="49"/>
      <c r="AAS150" s="49"/>
      <c r="AAT150" s="49"/>
      <c r="AAU150" s="49"/>
      <c r="AAV150" s="49"/>
      <c r="AAW150" s="49"/>
      <c r="AAX150" s="49"/>
      <c r="AAY150" s="49"/>
      <c r="AAZ150" s="49"/>
      <c r="ABA150" s="49"/>
      <c r="ABB150" s="49"/>
      <c r="ABC150" s="49"/>
      <c r="ABD150" s="49"/>
      <c r="ABE150" s="49"/>
      <c r="ABF150" s="49"/>
      <c r="ABG150" s="49"/>
      <c r="ABH150" s="49"/>
      <c r="ABI150" s="49"/>
      <c r="ABJ150" s="49"/>
      <c r="ABK150" s="49"/>
      <c r="ABL150" s="49"/>
      <c r="ABM150" s="49"/>
      <c r="ABN150" s="49"/>
      <c r="ABO150" s="49"/>
      <c r="ABP150" s="49"/>
      <c r="ABQ150" s="49"/>
      <c r="ABR150" s="49"/>
      <c r="ABS150" s="49"/>
      <c r="ABT150" s="49"/>
      <c r="ABU150" s="49"/>
      <c r="ABV150" s="49"/>
      <c r="ABW150" s="49"/>
      <c r="ABX150" s="49"/>
      <c r="ABY150" s="49"/>
      <c r="ABZ150" s="49"/>
      <c r="ACA150" s="49"/>
      <c r="ACB150" s="49"/>
      <c r="ACC150" s="49"/>
      <c r="ACD150" s="49"/>
      <c r="ACE150" s="49"/>
      <c r="ACF150" s="49"/>
      <c r="ACG150" s="49"/>
      <c r="ACH150" s="49"/>
      <c r="ACI150" s="49"/>
      <c r="ACJ150" s="49"/>
      <c r="ACK150" s="49"/>
      <c r="ACL150" s="49"/>
      <c r="ACM150" s="49"/>
      <c r="ACN150" s="49"/>
      <c r="ACO150" s="49"/>
      <c r="ACP150" s="49"/>
      <c r="ACQ150" s="49"/>
      <c r="ACR150" s="49"/>
      <c r="ACS150" s="49"/>
      <c r="ACT150" s="49"/>
      <c r="ACU150" s="49"/>
      <c r="ACV150" s="49"/>
      <c r="ACW150" s="49"/>
      <c r="ACX150" s="49"/>
      <c r="ACY150" s="49"/>
      <c r="ACZ150" s="49"/>
      <c r="ADA150" s="49"/>
      <c r="ADB150" s="49"/>
      <c r="ADC150" s="49"/>
      <c r="ADD150" s="49"/>
      <c r="ADE150" s="49"/>
      <c r="ADF150" s="49"/>
      <c r="ADG150" s="49"/>
      <c r="ADH150" s="49"/>
      <c r="ADI150" s="49"/>
      <c r="ADJ150" s="49"/>
      <c r="ADK150" s="49"/>
      <c r="ADL150" s="49"/>
      <c r="ADM150" s="49"/>
      <c r="ADN150" s="49"/>
      <c r="ADO150" s="49"/>
      <c r="ADP150" s="49"/>
      <c r="ADQ150" s="49"/>
      <c r="ADR150" s="49"/>
      <c r="ADS150" s="49"/>
      <c r="ADT150" s="49"/>
      <c r="ADU150" s="49"/>
      <c r="ADV150" s="49"/>
      <c r="ADW150" s="49"/>
      <c r="ADX150" s="49"/>
      <c r="ADY150" s="49"/>
      <c r="ADZ150" s="49"/>
      <c r="AEA150" s="49"/>
      <c r="AEB150" s="49"/>
      <c r="AEC150" s="49"/>
      <c r="AED150" s="49"/>
      <c r="AEE150" s="49"/>
      <c r="AEF150" s="49"/>
      <c r="AEG150" s="49"/>
      <c r="AEH150" s="49"/>
      <c r="AEI150" s="49"/>
      <c r="AEJ150" s="49"/>
      <c r="AEK150" s="49"/>
      <c r="AEL150" s="49"/>
      <c r="AEM150" s="49"/>
      <c r="AEN150" s="49"/>
      <c r="AEO150" s="49"/>
      <c r="AEP150" s="49"/>
      <c r="AEQ150" s="49"/>
      <c r="AER150" s="49"/>
      <c r="AES150" s="49"/>
      <c r="AET150" s="49"/>
      <c r="AEU150" s="49"/>
      <c r="AEV150" s="49"/>
      <c r="AEW150" s="49"/>
      <c r="AEX150" s="49"/>
      <c r="AEY150" s="49"/>
      <c r="AEZ150" s="49"/>
      <c r="AFA150" s="49"/>
      <c r="AFB150" s="49"/>
      <c r="AFC150" s="49"/>
      <c r="AFD150" s="49"/>
      <c r="AFE150" s="49"/>
      <c r="AFF150" s="49"/>
      <c r="AFG150" s="49"/>
      <c r="AFH150" s="49"/>
      <c r="AFI150" s="49"/>
      <c r="AFJ150" s="49"/>
      <c r="AFK150" s="49"/>
      <c r="AFL150" s="49"/>
      <c r="AFM150" s="49"/>
      <c r="AFN150" s="49"/>
      <c r="AFO150" s="49"/>
      <c r="AFP150" s="49"/>
      <c r="AFQ150" s="49"/>
      <c r="AFR150" s="49"/>
      <c r="AFS150" s="49"/>
      <c r="AFT150" s="49"/>
      <c r="AFU150" s="49"/>
      <c r="AFV150" s="49"/>
      <c r="AFW150" s="49"/>
      <c r="AFX150" s="49"/>
      <c r="AFY150" s="49"/>
      <c r="AFZ150" s="49"/>
      <c r="AGA150" s="49"/>
      <c r="AGB150" s="49"/>
      <c r="AGC150" s="49"/>
      <c r="AGD150" s="49"/>
      <c r="AGE150" s="49"/>
      <c r="AGF150" s="49"/>
      <c r="AGG150" s="49"/>
      <c r="AGH150" s="49"/>
      <c r="AGI150" s="49"/>
      <c r="AGJ150" s="49"/>
      <c r="AGK150" s="49"/>
      <c r="AGL150" s="49"/>
      <c r="AGM150" s="49"/>
      <c r="AGN150" s="49"/>
      <c r="AGO150" s="49"/>
      <c r="AGP150" s="49"/>
      <c r="AGQ150" s="49"/>
      <c r="AGR150" s="49"/>
      <c r="AGS150" s="49"/>
      <c r="AGT150" s="49"/>
      <c r="AGU150" s="49"/>
      <c r="AGV150" s="49"/>
      <c r="AGW150" s="49"/>
      <c r="AGX150" s="49"/>
      <c r="AGY150" s="49"/>
      <c r="AGZ150" s="49"/>
      <c r="AHA150" s="49"/>
      <c r="AHB150" s="49"/>
      <c r="AHC150" s="49"/>
      <c r="AHD150" s="49"/>
      <c r="AHE150" s="49"/>
      <c r="AHF150" s="49"/>
      <c r="AHG150" s="49"/>
      <c r="AHH150" s="49"/>
      <c r="AHI150" s="49"/>
      <c r="AHJ150" s="49"/>
      <c r="AHK150" s="49"/>
      <c r="AHL150" s="49"/>
      <c r="AHM150" s="49"/>
      <c r="AHN150" s="49"/>
      <c r="AHO150" s="49"/>
      <c r="AHP150" s="49"/>
      <c r="AHQ150" s="49"/>
      <c r="AHR150" s="49"/>
      <c r="AHS150" s="49"/>
      <c r="AHT150" s="49"/>
      <c r="AHU150" s="49"/>
      <c r="AHV150" s="49"/>
      <c r="AHW150" s="49"/>
      <c r="AHX150" s="49"/>
      <c r="AHY150" s="49"/>
      <c r="AHZ150" s="49"/>
      <c r="AIA150" s="49"/>
      <c r="AIB150" s="49"/>
      <c r="AIC150" s="49"/>
      <c r="AID150" s="49"/>
      <c r="AIE150" s="49"/>
      <c r="AIF150" s="49"/>
      <c r="AIG150" s="49"/>
      <c r="AIH150" s="49"/>
      <c r="AII150" s="49"/>
      <c r="AIJ150" s="49"/>
      <c r="AIK150" s="49"/>
      <c r="AIL150" s="49"/>
      <c r="AIM150" s="49"/>
      <c r="AIN150" s="49"/>
      <c r="AIO150" s="49"/>
      <c r="AIP150" s="49"/>
      <c r="AIQ150" s="49"/>
      <c r="AIR150" s="49"/>
      <c r="AIS150" s="49"/>
      <c r="AIT150" s="49"/>
      <c r="AIU150" s="49"/>
      <c r="AIV150" s="49"/>
      <c r="AIW150" s="49"/>
      <c r="AIX150" s="49"/>
      <c r="AIY150" s="49"/>
      <c r="AIZ150" s="49"/>
      <c r="AJA150" s="49"/>
      <c r="AJB150" s="49"/>
      <c r="AJC150" s="49"/>
      <c r="AJD150" s="49"/>
      <c r="AJE150" s="49"/>
      <c r="AJF150" s="49"/>
      <c r="AJG150" s="49"/>
      <c r="AJH150" s="49"/>
      <c r="AJI150" s="49"/>
      <c r="AJJ150" s="49"/>
      <c r="AJK150" s="49"/>
      <c r="AJL150" s="49"/>
      <c r="AJM150" s="49"/>
      <c r="AJN150" s="49"/>
      <c r="AJO150" s="49"/>
      <c r="AJP150" s="49"/>
      <c r="AJQ150" s="49"/>
      <c r="AJR150" s="49"/>
      <c r="AJS150" s="49"/>
      <c r="AJT150" s="49"/>
      <c r="AJU150" s="49"/>
      <c r="AJV150" s="49"/>
      <c r="AJW150" s="49"/>
      <c r="AJX150" s="49"/>
      <c r="AJY150" s="49"/>
      <c r="AJZ150" s="49"/>
      <c r="AKA150" s="49"/>
      <c r="AKB150" s="49"/>
      <c r="AKC150" s="49"/>
      <c r="AKD150" s="49"/>
      <c r="AKE150" s="49"/>
      <c r="AKF150" s="49"/>
      <c r="AKG150" s="49"/>
      <c r="AKH150" s="49"/>
      <c r="AKI150" s="49"/>
      <c r="AKJ150" s="49"/>
      <c r="AKK150" s="49"/>
      <c r="AKL150" s="49"/>
      <c r="AKM150" s="49"/>
      <c r="AKN150" s="49"/>
      <c r="AKO150" s="49"/>
      <c r="AKP150" s="49"/>
      <c r="AKQ150" s="49"/>
      <c r="AKR150" s="49"/>
      <c r="AKS150" s="49"/>
      <c r="AKT150" s="49"/>
      <c r="AKU150" s="49"/>
      <c r="AKV150" s="49"/>
      <c r="AKW150" s="49"/>
      <c r="AKX150" s="49"/>
      <c r="AKY150" s="49"/>
      <c r="AKZ150" s="49"/>
      <c r="ALA150" s="49"/>
      <c r="ALB150" s="49"/>
      <c r="ALC150" s="49"/>
      <c r="ALD150" s="49"/>
      <c r="ALE150" s="49"/>
      <c r="ALF150" s="49"/>
      <c r="ALG150" s="49"/>
      <c r="ALH150" s="49"/>
      <c r="ALI150" s="49"/>
      <c r="ALJ150" s="49"/>
      <c r="ALK150" s="49"/>
      <c r="ALL150" s="49"/>
      <c r="ALM150" s="49"/>
      <c r="ALN150" s="49"/>
      <c r="ALO150" s="49"/>
      <c r="ALP150" s="49"/>
      <c r="ALQ150" s="49"/>
      <c r="ALR150" s="49"/>
      <c r="ALS150" s="49"/>
      <c r="ALT150" s="49"/>
      <c r="ALU150" s="49"/>
      <c r="ALV150" s="49"/>
      <c r="ALW150" s="49"/>
      <c r="ALX150" s="49"/>
      <c r="ALY150" s="49"/>
      <c r="ALZ150" s="49"/>
      <c r="AMA150" s="49"/>
      <c r="AMB150" s="49"/>
      <c r="AMC150" s="49"/>
      <c r="AMD150" s="49"/>
      <c r="AME150" s="49"/>
      <c r="AMF150" s="49"/>
      <c r="AMG150" s="49"/>
      <c r="AMH150" s="49"/>
      <c r="AMI150" s="49"/>
      <c r="AMJ150" s="49"/>
      <c r="AMK150" s="49"/>
      <c r="AML150" s="49"/>
      <c r="AMM150" s="49"/>
      <c r="AMN150" s="49"/>
      <c r="AMO150" s="49"/>
      <c r="AMP150" s="49"/>
      <c r="AMQ150" s="49"/>
      <c r="AMR150" s="49"/>
      <c r="AMS150" s="49"/>
      <c r="AMT150" s="49"/>
      <c r="AMU150" s="49"/>
      <c r="AMV150" s="49"/>
      <c r="AMW150" s="49"/>
      <c r="AMX150" s="49"/>
      <c r="AMY150" s="49"/>
      <c r="AMZ150" s="49"/>
      <c r="ANA150" s="49"/>
      <c r="ANB150" s="49"/>
      <c r="ANC150" s="49"/>
      <c r="AND150" s="49"/>
      <c r="ANE150" s="49"/>
      <c r="ANF150" s="49"/>
      <c r="ANG150" s="49"/>
      <c r="ANH150" s="49"/>
      <c r="ANI150" s="49"/>
      <c r="ANJ150" s="49"/>
      <c r="ANK150" s="49"/>
      <c r="ANL150" s="49"/>
      <c r="ANM150" s="49"/>
      <c r="ANN150" s="49"/>
      <c r="ANO150" s="49"/>
      <c r="ANP150" s="49"/>
      <c r="ANQ150" s="49"/>
      <c r="ANR150" s="49"/>
      <c r="ANS150" s="49"/>
      <c r="ANT150" s="49"/>
      <c r="ANU150" s="49"/>
      <c r="ANV150" s="49"/>
      <c r="ANW150" s="49"/>
      <c r="ANX150" s="49"/>
      <c r="ANY150" s="49"/>
      <c r="ANZ150" s="49"/>
      <c r="AOA150" s="49"/>
      <c r="AOB150" s="49"/>
      <c r="AOC150" s="49"/>
      <c r="AOD150" s="49"/>
      <c r="AOE150" s="49"/>
      <c r="AOF150" s="49"/>
      <c r="AOG150" s="49"/>
      <c r="AOH150" s="49"/>
      <c r="AOI150" s="49"/>
      <c r="AOJ150" s="49"/>
      <c r="AOK150" s="49"/>
      <c r="AOL150" s="49"/>
      <c r="AOM150" s="49"/>
      <c r="AON150" s="49"/>
      <c r="AOO150" s="49"/>
      <c r="AOP150" s="49"/>
      <c r="AOQ150" s="49"/>
      <c r="AOR150" s="49"/>
      <c r="AOS150" s="49"/>
      <c r="AOT150" s="49"/>
      <c r="AOU150" s="49"/>
      <c r="AOV150" s="49"/>
      <c r="AOW150" s="49"/>
      <c r="AOX150" s="49"/>
      <c r="AOY150" s="49"/>
      <c r="AOZ150" s="49"/>
      <c r="APA150" s="49"/>
      <c r="APB150" s="49"/>
      <c r="APC150" s="49"/>
      <c r="APD150" s="49"/>
      <c r="APE150" s="49"/>
      <c r="APF150" s="49"/>
      <c r="APG150" s="49"/>
      <c r="APH150" s="49"/>
      <c r="API150" s="49"/>
      <c r="APJ150" s="49"/>
      <c r="APK150" s="49"/>
      <c r="APL150" s="49"/>
      <c r="APM150" s="49"/>
      <c r="APN150" s="49"/>
      <c r="APO150" s="49"/>
      <c r="APP150" s="49"/>
      <c r="APQ150" s="49"/>
      <c r="APR150" s="49"/>
      <c r="APS150" s="49"/>
      <c r="APT150" s="49"/>
      <c r="APU150" s="49"/>
      <c r="APV150" s="49"/>
      <c r="APW150" s="49"/>
      <c r="APX150" s="49"/>
      <c r="APY150" s="49"/>
      <c r="APZ150" s="49"/>
      <c r="AQA150" s="49"/>
      <c r="AQB150" s="49"/>
      <c r="AQC150" s="49"/>
      <c r="AQD150" s="49"/>
      <c r="AQE150" s="49"/>
      <c r="AQF150" s="49"/>
      <c r="AQG150" s="49"/>
      <c r="AQH150" s="49"/>
      <c r="AQI150" s="49"/>
      <c r="AQJ150" s="49"/>
      <c r="AQK150" s="49"/>
      <c r="AQL150" s="49"/>
      <c r="AQM150" s="49"/>
      <c r="AQN150" s="49"/>
      <c r="AQO150" s="49"/>
      <c r="AQP150" s="49"/>
      <c r="AQQ150" s="49"/>
      <c r="AQR150" s="49"/>
      <c r="AQS150" s="49"/>
      <c r="AQT150" s="49"/>
      <c r="AQU150" s="49"/>
      <c r="AQV150" s="49"/>
      <c r="AQW150" s="49"/>
      <c r="AQX150" s="49"/>
      <c r="AQY150" s="49"/>
      <c r="AQZ150" s="49"/>
      <c r="ARA150" s="49"/>
      <c r="ARB150" s="49"/>
      <c r="ARC150" s="49"/>
      <c r="ARD150" s="49"/>
      <c r="ARE150" s="49"/>
      <c r="ARF150" s="49"/>
      <c r="ARG150" s="49"/>
      <c r="ARH150" s="49"/>
      <c r="ARI150" s="49"/>
      <c r="ARJ150" s="49"/>
      <c r="ARK150" s="49"/>
      <c r="ARL150" s="49"/>
      <c r="ARM150" s="49"/>
      <c r="ARN150" s="49"/>
      <c r="ARO150" s="49"/>
      <c r="ARP150" s="49"/>
      <c r="ARQ150" s="49"/>
      <c r="ARR150" s="49"/>
      <c r="ARS150" s="49"/>
      <c r="ART150" s="49"/>
      <c r="ARU150" s="49"/>
      <c r="ARV150" s="49"/>
      <c r="ARW150" s="49"/>
      <c r="ARX150" s="49"/>
      <c r="ARY150" s="49"/>
      <c r="ARZ150" s="49"/>
      <c r="ASA150" s="49"/>
      <c r="ASB150" s="49"/>
      <c r="ASC150" s="49"/>
      <c r="ASD150" s="49"/>
      <c r="ASE150" s="49"/>
      <c r="ASF150" s="49"/>
      <c r="ASG150" s="49"/>
      <c r="ASH150" s="49"/>
      <c r="ASI150" s="49"/>
      <c r="ASJ150" s="49"/>
      <c r="ASK150" s="49"/>
      <c r="ASL150" s="49"/>
      <c r="ASM150" s="49"/>
      <c r="ASN150" s="49"/>
      <c r="ASO150" s="49"/>
      <c r="ASP150" s="49"/>
      <c r="ASQ150" s="49"/>
      <c r="ASR150" s="49"/>
      <c r="ASS150" s="49"/>
      <c r="AST150" s="49"/>
      <c r="ASU150" s="49"/>
      <c r="ASV150" s="49"/>
      <c r="ASW150" s="49"/>
      <c r="ASX150" s="49"/>
      <c r="ASY150" s="49"/>
      <c r="ASZ150" s="49"/>
      <c r="ATA150" s="49"/>
      <c r="ATB150" s="49"/>
      <c r="ATC150" s="49"/>
      <c r="ATD150" s="49"/>
      <c r="ATE150" s="49"/>
      <c r="ATF150" s="49"/>
      <c r="ATG150" s="49"/>
      <c r="ATH150" s="49"/>
      <c r="ATI150" s="49"/>
      <c r="ATJ150" s="49"/>
      <c r="ATK150" s="49"/>
      <c r="ATL150" s="49"/>
      <c r="ATM150" s="49"/>
      <c r="ATN150" s="49"/>
      <c r="ATO150" s="49"/>
      <c r="ATP150" s="49"/>
      <c r="ATQ150" s="49"/>
      <c r="ATR150" s="49"/>
      <c r="ATS150" s="49"/>
      <c r="ATT150" s="49"/>
      <c r="ATU150" s="49"/>
      <c r="ATV150" s="49"/>
      <c r="ATW150" s="49"/>
      <c r="ATX150" s="49"/>
      <c r="ATY150" s="49"/>
      <c r="ATZ150" s="49"/>
      <c r="AUA150" s="49"/>
      <c r="AUB150" s="49"/>
      <c r="AUC150" s="49"/>
      <c r="AUD150" s="49"/>
      <c r="AUE150" s="49"/>
      <c r="AUF150" s="49"/>
      <c r="AUG150" s="49"/>
      <c r="AUH150" s="49"/>
      <c r="AUI150" s="49"/>
      <c r="AUJ150" s="49"/>
      <c r="AUK150" s="49"/>
      <c r="AUL150" s="49"/>
      <c r="AUM150" s="49"/>
      <c r="AUN150" s="49"/>
      <c r="AUO150" s="49"/>
      <c r="AUP150" s="49"/>
      <c r="AUQ150" s="49"/>
      <c r="AUR150" s="49"/>
      <c r="AUS150" s="49"/>
      <c r="AUT150" s="49"/>
      <c r="AUU150" s="49"/>
      <c r="AUV150" s="49"/>
      <c r="AUW150" s="49"/>
      <c r="AUX150" s="49"/>
      <c r="AUY150" s="49"/>
      <c r="AUZ150" s="49"/>
      <c r="AVA150" s="49"/>
      <c r="AVB150" s="49"/>
      <c r="AVC150" s="49"/>
      <c r="AVD150" s="49"/>
      <c r="AVE150" s="49"/>
      <c r="AVF150" s="49"/>
      <c r="AVG150" s="49"/>
      <c r="AVH150" s="49"/>
      <c r="AVI150" s="49"/>
      <c r="AVJ150" s="49"/>
      <c r="AVK150" s="49"/>
      <c r="AVL150" s="49"/>
      <c r="AVM150" s="49"/>
      <c r="AVN150" s="49"/>
      <c r="AVO150" s="49"/>
      <c r="AVP150" s="49"/>
      <c r="AVQ150" s="49"/>
      <c r="AVR150" s="49"/>
      <c r="AVS150" s="49"/>
      <c r="AVT150" s="49"/>
      <c r="AVU150" s="49"/>
      <c r="AVV150" s="49"/>
      <c r="AVW150" s="49"/>
      <c r="AVX150" s="49"/>
      <c r="AVY150" s="49"/>
      <c r="AVZ150" s="49"/>
      <c r="AWA150" s="49"/>
      <c r="AWB150" s="49"/>
      <c r="AWC150" s="49"/>
      <c r="AWD150" s="49"/>
      <c r="AWE150" s="49"/>
      <c r="AWF150" s="49"/>
      <c r="AWG150" s="49"/>
      <c r="AWH150" s="49"/>
      <c r="AWI150" s="49"/>
      <c r="AWJ150" s="49"/>
      <c r="AWK150" s="49"/>
      <c r="AWL150" s="49"/>
      <c r="AWM150" s="49"/>
      <c r="AWN150" s="49"/>
      <c r="AWO150" s="49"/>
      <c r="AWP150" s="49"/>
      <c r="AWQ150" s="49"/>
      <c r="AWR150" s="49"/>
      <c r="AWS150" s="49"/>
      <c r="AWT150" s="49"/>
      <c r="AWU150" s="49"/>
      <c r="AWV150" s="49"/>
      <c r="AWW150" s="49"/>
      <c r="AWX150" s="49"/>
      <c r="AWY150" s="49"/>
      <c r="AWZ150" s="49"/>
      <c r="AXA150" s="49"/>
      <c r="AXB150" s="49"/>
      <c r="AXC150" s="49"/>
      <c r="AXD150" s="49"/>
      <c r="AXE150" s="49"/>
      <c r="AXF150" s="49"/>
      <c r="AXG150" s="49"/>
      <c r="AXH150" s="49"/>
      <c r="AXI150" s="49"/>
      <c r="AXJ150" s="49"/>
      <c r="AXK150" s="49"/>
      <c r="AXL150" s="49"/>
      <c r="AXM150" s="49"/>
      <c r="AXN150" s="49"/>
      <c r="AXO150" s="49"/>
      <c r="AXP150" s="49"/>
      <c r="AXQ150" s="49"/>
      <c r="AXR150" s="49"/>
      <c r="AXS150" s="49"/>
      <c r="AXT150" s="49"/>
      <c r="AXU150" s="49"/>
      <c r="AXV150" s="49"/>
      <c r="AXW150" s="49"/>
      <c r="AXX150" s="49"/>
      <c r="AXY150" s="49"/>
      <c r="AXZ150" s="49"/>
      <c r="AYA150" s="49"/>
      <c r="AYB150" s="49"/>
      <c r="AYC150" s="49"/>
      <c r="AYD150" s="49"/>
      <c r="AYE150" s="49"/>
      <c r="AYF150" s="49"/>
      <c r="AYG150" s="49"/>
      <c r="AYH150" s="49"/>
      <c r="AYI150" s="49"/>
      <c r="AYJ150" s="49"/>
      <c r="AYK150" s="49"/>
      <c r="AYL150" s="49"/>
      <c r="AYM150" s="49"/>
      <c r="AYN150" s="49"/>
      <c r="AYO150" s="49"/>
      <c r="AYP150" s="49"/>
      <c r="AYQ150" s="49"/>
      <c r="AYR150" s="49"/>
      <c r="AYS150" s="49"/>
      <c r="AYT150" s="49"/>
      <c r="AYU150" s="49"/>
      <c r="AYV150" s="49"/>
      <c r="AYW150" s="49"/>
      <c r="AYX150" s="49"/>
      <c r="AYY150" s="49"/>
      <c r="AYZ150" s="49"/>
      <c r="AZA150" s="49"/>
      <c r="AZB150" s="49"/>
      <c r="AZC150" s="49"/>
      <c r="AZD150" s="49"/>
      <c r="AZE150" s="49"/>
      <c r="AZF150" s="49"/>
      <c r="AZG150" s="49"/>
      <c r="AZH150" s="49"/>
      <c r="AZI150" s="49"/>
      <c r="AZJ150" s="49"/>
      <c r="AZK150" s="49"/>
      <c r="AZL150" s="49"/>
      <c r="AZM150" s="49"/>
      <c r="AZN150" s="49"/>
      <c r="AZO150" s="49"/>
      <c r="AZP150" s="49"/>
      <c r="AZQ150" s="49"/>
      <c r="AZR150" s="49"/>
      <c r="AZS150" s="49"/>
      <c r="AZT150" s="49"/>
      <c r="AZU150" s="49"/>
      <c r="AZV150" s="49"/>
      <c r="AZW150" s="49"/>
      <c r="AZX150" s="49"/>
      <c r="AZY150" s="49"/>
      <c r="AZZ150" s="49"/>
      <c r="BAA150" s="49"/>
      <c r="BAB150" s="49"/>
      <c r="BAC150" s="49"/>
      <c r="BAD150" s="49"/>
      <c r="BAE150" s="49"/>
      <c r="BAF150" s="49"/>
      <c r="BAG150" s="49"/>
      <c r="BAH150" s="49"/>
      <c r="BAI150" s="49"/>
      <c r="BAJ150" s="49"/>
      <c r="BAK150" s="49"/>
      <c r="BAL150" s="49"/>
      <c r="BAM150" s="49"/>
      <c r="BAN150" s="49"/>
      <c r="BAO150" s="49"/>
      <c r="BAP150" s="49"/>
      <c r="BAQ150" s="49"/>
      <c r="BAR150" s="49"/>
      <c r="BAS150" s="49"/>
      <c r="BAT150" s="49"/>
      <c r="BAU150" s="49"/>
      <c r="BAV150" s="49"/>
      <c r="BAW150" s="49"/>
      <c r="BAX150" s="49"/>
      <c r="BAY150" s="49"/>
      <c r="BAZ150" s="49"/>
      <c r="BBA150" s="49"/>
      <c r="BBB150" s="49"/>
      <c r="BBC150" s="49"/>
      <c r="BBD150" s="49"/>
      <c r="BBE150" s="49"/>
      <c r="BBF150" s="49"/>
      <c r="BBG150" s="49"/>
      <c r="BBH150" s="49"/>
      <c r="BBI150" s="49"/>
      <c r="BBJ150" s="49"/>
      <c r="BBK150" s="49"/>
      <c r="BBL150" s="49"/>
      <c r="BBM150" s="49"/>
      <c r="BBN150" s="49"/>
      <c r="BBO150" s="49"/>
      <c r="BBP150" s="49"/>
      <c r="BBQ150" s="49"/>
      <c r="BBR150" s="49"/>
      <c r="BBS150" s="49"/>
      <c r="BBT150" s="49"/>
      <c r="BBU150" s="49"/>
      <c r="BBV150" s="49"/>
      <c r="BBW150" s="49"/>
      <c r="BBX150" s="49"/>
      <c r="BBY150" s="49"/>
      <c r="BBZ150" s="49"/>
      <c r="BCA150" s="49"/>
      <c r="BCB150" s="49"/>
      <c r="BCC150" s="49"/>
      <c r="BCD150" s="49"/>
      <c r="BCE150" s="49"/>
      <c r="BCF150" s="49"/>
      <c r="BCG150" s="49"/>
      <c r="BCH150" s="49"/>
      <c r="BCI150" s="49"/>
      <c r="BCJ150" s="49"/>
      <c r="BCK150" s="49"/>
      <c r="BCL150" s="49"/>
      <c r="BCM150" s="49"/>
      <c r="BCN150" s="49"/>
      <c r="BCO150" s="49"/>
      <c r="BCP150" s="49"/>
      <c r="BCQ150" s="49"/>
      <c r="BCR150" s="49"/>
      <c r="BCS150" s="49"/>
      <c r="BCT150" s="49"/>
      <c r="BCU150" s="49"/>
      <c r="BCV150" s="49"/>
      <c r="BCW150" s="49"/>
      <c r="BCX150" s="49"/>
      <c r="BCY150" s="49"/>
      <c r="BCZ150" s="49"/>
      <c r="BDA150" s="49"/>
      <c r="BDB150" s="49"/>
      <c r="BDC150" s="49"/>
      <c r="BDD150" s="49"/>
      <c r="BDE150" s="49"/>
      <c r="BDF150" s="49"/>
      <c r="BDG150" s="49"/>
      <c r="BDH150" s="49"/>
      <c r="BDI150" s="49"/>
      <c r="BDJ150" s="49"/>
      <c r="BDK150" s="49"/>
      <c r="BDL150" s="49"/>
      <c r="BDM150" s="49"/>
      <c r="BDN150" s="49"/>
      <c r="BDO150" s="49"/>
      <c r="BDP150" s="49"/>
      <c r="BDQ150" s="49"/>
      <c r="BDR150" s="49"/>
      <c r="BDS150" s="49"/>
      <c r="BDT150" s="49"/>
      <c r="BDU150" s="49"/>
      <c r="BDV150" s="49"/>
      <c r="BDW150" s="49"/>
      <c r="BDX150" s="49"/>
      <c r="BDY150" s="49"/>
      <c r="BDZ150" s="49"/>
      <c r="BEA150" s="49"/>
      <c r="BEB150" s="49"/>
      <c r="BEC150" s="49"/>
      <c r="BED150" s="49"/>
      <c r="BEE150" s="49"/>
      <c r="BEF150" s="49"/>
      <c r="BEG150" s="49"/>
      <c r="BEH150" s="49"/>
      <c r="BEI150" s="49"/>
      <c r="BEJ150" s="49"/>
      <c r="BEK150" s="49"/>
      <c r="BEL150" s="49"/>
      <c r="BEM150" s="49"/>
      <c r="BEN150" s="49"/>
      <c r="BEO150" s="49"/>
      <c r="BEP150" s="49"/>
      <c r="BEQ150" s="49"/>
      <c r="BER150" s="49"/>
      <c r="BES150" s="49"/>
      <c r="BET150" s="49"/>
      <c r="BEU150" s="49"/>
      <c r="BEV150" s="49"/>
      <c r="BEW150" s="49"/>
      <c r="BEX150" s="49"/>
      <c r="BEY150" s="49"/>
      <c r="BEZ150" s="49"/>
      <c r="BFA150" s="49"/>
      <c r="BFB150" s="49"/>
      <c r="BFC150" s="49"/>
      <c r="BFD150" s="49"/>
      <c r="BFE150" s="49"/>
      <c r="BFF150" s="49"/>
      <c r="BFG150" s="49"/>
      <c r="BFH150" s="49"/>
      <c r="BFI150" s="49"/>
      <c r="BFJ150" s="49"/>
      <c r="BFK150" s="49"/>
      <c r="BFL150" s="49"/>
      <c r="BFM150" s="49"/>
      <c r="BFN150" s="49"/>
      <c r="BFO150" s="49"/>
      <c r="BFP150" s="49"/>
      <c r="BFQ150" s="49"/>
      <c r="BFR150" s="49"/>
      <c r="BFS150" s="49"/>
      <c r="BFT150" s="49"/>
      <c r="BFU150" s="49"/>
      <c r="BFV150" s="49"/>
      <c r="BFW150" s="49"/>
      <c r="BFX150" s="49"/>
      <c r="BFY150" s="49"/>
      <c r="BFZ150" s="49"/>
      <c r="BGA150" s="49"/>
      <c r="BGB150" s="49"/>
      <c r="BGC150" s="49"/>
      <c r="BGD150" s="49"/>
      <c r="BGE150" s="49"/>
      <c r="BGF150" s="49"/>
      <c r="BGG150" s="49"/>
      <c r="BGH150" s="49"/>
      <c r="BGI150" s="49"/>
      <c r="BGJ150" s="49"/>
      <c r="BGK150" s="49"/>
      <c r="BGL150" s="49"/>
      <c r="BGM150" s="49"/>
      <c r="BGN150" s="49"/>
      <c r="BGO150" s="49"/>
      <c r="BGP150" s="49"/>
      <c r="BGQ150" s="49"/>
      <c r="BGR150" s="49"/>
      <c r="BGS150" s="49"/>
      <c r="BGT150" s="49"/>
      <c r="BGU150" s="49"/>
      <c r="BGV150" s="49"/>
      <c r="BGW150" s="49"/>
      <c r="BGX150" s="49"/>
      <c r="BGY150" s="49"/>
      <c r="BGZ150" s="49"/>
      <c r="BHA150" s="49"/>
      <c r="BHB150" s="49"/>
      <c r="BHC150" s="49"/>
      <c r="BHD150" s="49"/>
      <c r="BHE150" s="49"/>
      <c r="BHF150" s="49"/>
      <c r="BHG150" s="49"/>
      <c r="BHH150" s="49"/>
      <c r="BHI150" s="49"/>
      <c r="BHJ150" s="49"/>
      <c r="BHK150" s="49"/>
      <c r="BHL150" s="49"/>
      <c r="BHM150" s="49"/>
      <c r="BHN150" s="49"/>
      <c r="BHO150" s="49"/>
      <c r="BHP150" s="49"/>
      <c r="BHQ150" s="49"/>
      <c r="BHR150" s="49"/>
      <c r="BHS150" s="49"/>
      <c r="BHT150" s="49"/>
      <c r="BHU150" s="49"/>
      <c r="BHV150" s="49"/>
      <c r="BHW150" s="49"/>
      <c r="BHX150" s="49"/>
      <c r="BHY150" s="49"/>
      <c r="BHZ150" s="49"/>
      <c r="BIA150" s="49"/>
      <c r="BIB150" s="49"/>
      <c r="BIC150" s="49"/>
      <c r="BID150" s="49"/>
      <c r="BIE150" s="49"/>
      <c r="BIF150" s="49"/>
      <c r="BIG150" s="49"/>
      <c r="BIH150" s="49"/>
      <c r="BII150" s="49"/>
      <c r="BIJ150" s="49"/>
      <c r="BIK150" s="49"/>
      <c r="BIL150" s="49"/>
      <c r="BIM150" s="49"/>
      <c r="BIN150" s="49"/>
      <c r="BIO150" s="49"/>
      <c r="BIP150" s="49"/>
      <c r="BIQ150" s="49"/>
      <c r="BIR150" s="49"/>
      <c r="BIS150" s="49"/>
      <c r="BIT150" s="49"/>
      <c r="BIU150" s="49"/>
      <c r="BIV150" s="49"/>
      <c r="BIW150" s="49"/>
      <c r="BIX150" s="49"/>
      <c r="BIY150" s="49"/>
      <c r="BIZ150" s="49"/>
      <c r="BJA150" s="49"/>
      <c r="BJB150" s="49"/>
      <c r="BJC150" s="49"/>
      <c r="BJD150" s="49"/>
      <c r="BJE150" s="49"/>
      <c r="BJF150" s="49"/>
      <c r="BJG150" s="49"/>
      <c r="BJH150" s="49"/>
      <c r="BJI150" s="49"/>
      <c r="BJJ150" s="49"/>
      <c r="BJK150" s="49"/>
      <c r="BJL150" s="49"/>
      <c r="BJM150" s="49"/>
      <c r="BJN150" s="49"/>
      <c r="BJO150" s="49"/>
      <c r="BJP150" s="49"/>
      <c r="BJQ150" s="49"/>
      <c r="BJR150" s="49"/>
      <c r="BJS150" s="49"/>
      <c r="BJT150" s="49"/>
      <c r="BJU150" s="49"/>
      <c r="BJV150" s="49"/>
      <c r="BJW150" s="49"/>
      <c r="BJX150" s="49"/>
      <c r="BJY150" s="49"/>
      <c r="BJZ150" s="49"/>
      <c r="BKA150" s="49"/>
      <c r="BKB150" s="49"/>
      <c r="BKC150" s="49"/>
      <c r="BKD150" s="49"/>
      <c r="BKE150" s="49"/>
      <c r="BKF150" s="49"/>
      <c r="BKG150" s="49"/>
      <c r="BKH150" s="49"/>
      <c r="BKI150" s="49"/>
      <c r="BKJ150" s="49"/>
      <c r="BKK150" s="49"/>
      <c r="BKL150" s="49"/>
      <c r="BKM150" s="49"/>
      <c r="BKN150" s="49"/>
      <c r="BKO150" s="49"/>
      <c r="BKP150" s="49"/>
      <c r="BKQ150" s="49"/>
      <c r="BKR150" s="49"/>
      <c r="BKS150" s="49"/>
      <c r="BKT150" s="49"/>
      <c r="BKU150" s="49"/>
      <c r="BKV150" s="49"/>
      <c r="BKW150" s="49"/>
      <c r="BKX150" s="49"/>
      <c r="BKY150" s="49"/>
      <c r="BKZ150" s="49"/>
      <c r="BLA150" s="49"/>
      <c r="BLB150" s="49"/>
      <c r="BLC150" s="49"/>
      <c r="BLD150" s="49"/>
      <c r="BLE150" s="49"/>
      <c r="BLF150" s="49"/>
      <c r="BLG150" s="49"/>
      <c r="BLH150" s="49"/>
      <c r="BLI150" s="49"/>
      <c r="BLJ150" s="49"/>
      <c r="BLK150" s="49"/>
      <c r="BLL150" s="49"/>
      <c r="BLM150" s="49"/>
      <c r="BLN150" s="49"/>
      <c r="BLO150" s="49"/>
      <c r="BLP150" s="49"/>
      <c r="BLQ150" s="49"/>
      <c r="BLR150" s="49"/>
      <c r="BLS150" s="49"/>
      <c r="BLT150" s="49"/>
      <c r="BLU150" s="49"/>
      <c r="BLV150" s="49"/>
      <c r="BLW150" s="49"/>
      <c r="BLX150" s="49"/>
      <c r="BLY150" s="49"/>
      <c r="BLZ150" s="49"/>
      <c r="BMA150" s="49"/>
      <c r="BMB150" s="49"/>
      <c r="BMC150" s="49"/>
      <c r="BMD150" s="49"/>
      <c r="BME150" s="49"/>
      <c r="BMF150" s="49"/>
      <c r="BMG150" s="49"/>
      <c r="BMH150" s="49"/>
      <c r="BMI150" s="49"/>
      <c r="BMJ150" s="49"/>
      <c r="BMK150" s="49"/>
      <c r="BML150" s="49"/>
      <c r="BMM150" s="49"/>
      <c r="BMN150" s="49"/>
      <c r="BMO150" s="49"/>
      <c r="BMP150" s="49"/>
      <c r="BMQ150" s="49"/>
      <c r="BMR150" s="49"/>
      <c r="BMS150" s="49"/>
      <c r="BMT150" s="49"/>
      <c r="BMU150" s="49"/>
      <c r="BMV150" s="49"/>
      <c r="BMW150" s="49"/>
      <c r="BMX150" s="49"/>
      <c r="BMY150" s="49"/>
      <c r="BMZ150" s="49"/>
      <c r="BNA150" s="49"/>
      <c r="BNB150" s="49"/>
      <c r="BNC150" s="49"/>
      <c r="BND150" s="49"/>
      <c r="BNE150" s="49"/>
      <c r="BNF150" s="49"/>
      <c r="BNG150" s="49"/>
      <c r="BNH150" s="49"/>
      <c r="BNI150" s="49"/>
      <c r="BNJ150" s="49"/>
      <c r="BNK150" s="49"/>
      <c r="BNL150" s="49"/>
      <c r="BNM150" s="49"/>
      <c r="BNN150" s="49"/>
      <c r="BNO150" s="49"/>
      <c r="BNP150" s="49"/>
      <c r="BNQ150" s="49"/>
      <c r="BNR150" s="49"/>
      <c r="BNS150" s="49"/>
      <c r="BNT150" s="49"/>
      <c r="BNU150" s="49"/>
      <c r="BNV150" s="49"/>
      <c r="BNW150" s="49"/>
      <c r="BNX150" s="49"/>
      <c r="BNY150" s="49"/>
      <c r="BNZ150" s="49"/>
      <c r="BOA150" s="49"/>
      <c r="BOB150" s="49"/>
      <c r="BOC150" s="49"/>
      <c r="BOD150" s="49"/>
      <c r="BOE150" s="49"/>
      <c r="BOF150" s="49"/>
      <c r="BOG150" s="49"/>
      <c r="BOH150" s="49"/>
      <c r="BOI150" s="49"/>
      <c r="BOJ150" s="49"/>
      <c r="BOK150" s="49"/>
      <c r="BOL150" s="49"/>
      <c r="BOM150" s="49"/>
      <c r="BON150" s="49"/>
      <c r="BOO150" s="49"/>
      <c r="BOP150" s="49"/>
      <c r="BOQ150" s="49"/>
      <c r="BOR150" s="49"/>
      <c r="BOS150" s="49"/>
      <c r="BOT150" s="49"/>
      <c r="BOU150" s="49"/>
      <c r="BOV150" s="49"/>
      <c r="BOW150" s="49"/>
      <c r="BOX150" s="49"/>
      <c r="BOY150" s="49"/>
      <c r="BOZ150" s="49"/>
      <c r="BPA150" s="49"/>
      <c r="BPB150" s="49"/>
      <c r="BPC150" s="49"/>
      <c r="BPD150" s="49"/>
      <c r="BPE150" s="49"/>
      <c r="BPF150" s="49"/>
      <c r="BPG150" s="49"/>
      <c r="BPH150" s="49"/>
      <c r="BPI150" s="49"/>
      <c r="BPJ150" s="49"/>
      <c r="BPK150" s="49"/>
      <c r="BPL150" s="49"/>
      <c r="BPM150" s="49"/>
      <c r="BPN150" s="49"/>
      <c r="BPO150" s="49"/>
      <c r="BPP150" s="49"/>
      <c r="BPQ150" s="49"/>
      <c r="BPR150" s="49"/>
      <c r="BPS150" s="49"/>
      <c r="BPT150" s="49"/>
      <c r="BPU150" s="49"/>
      <c r="BPV150" s="49"/>
      <c r="BPW150" s="49"/>
      <c r="BPX150" s="49"/>
      <c r="BPY150" s="49"/>
      <c r="BPZ150" s="49"/>
      <c r="BQA150" s="49"/>
      <c r="BQB150" s="49"/>
      <c r="BQC150" s="49"/>
      <c r="BQD150" s="49"/>
      <c r="BQE150" s="49"/>
      <c r="BQF150" s="49"/>
      <c r="BQG150" s="49"/>
      <c r="BQH150" s="49"/>
      <c r="BQI150" s="49"/>
      <c r="BQJ150" s="49"/>
      <c r="BQK150" s="49"/>
      <c r="BQL150" s="49"/>
      <c r="BQM150" s="49"/>
      <c r="BQN150" s="49"/>
      <c r="BQO150" s="49"/>
      <c r="BQP150" s="49"/>
      <c r="BQQ150" s="49"/>
      <c r="BQR150" s="49"/>
      <c r="BQS150" s="49"/>
      <c r="BQT150" s="49"/>
      <c r="BQU150" s="49"/>
      <c r="BQV150" s="49"/>
      <c r="BQW150" s="49"/>
      <c r="BQX150" s="49"/>
      <c r="BQY150" s="49"/>
      <c r="BQZ150" s="49"/>
      <c r="BRA150" s="49"/>
      <c r="BRB150" s="49"/>
      <c r="BRC150" s="49"/>
      <c r="BRD150" s="49"/>
      <c r="BRE150" s="49"/>
      <c r="BRF150" s="49"/>
      <c r="BRG150" s="49"/>
      <c r="BRH150" s="49"/>
      <c r="BRI150" s="49"/>
      <c r="BRJ150" s="49"/>
      <c r="BRK150" s="49"/>
      <c r="BRL150" s="49"/>
      <c r="BRM150" s="49"/>
      <c r="BRN150" s="49"/>
      <c r="BRO150" s="49"/>
      <c r="BRP150" s="49"/>
      <c r="BRQ150" s="49"/>
      <c r="BRR150" s="49"/>
      <c r="BRS150" s="49"/>
      <c r="BRT150" s="49"/>
      <c r="BRU150" s="49"/>
      <c r="BRV150" s="49"/>
      <c r="BRW150" s="49"/>
      <c r="BRX150" s="49"/>
      <c r="BRY150" s="49"/>
      <c r="BRZ150" s="49"/>
      <c r="BSA150" s="49"/>
      <c r="BSB150" s="49"/>
      <c r="BSC150" s="49"/>
      <c r="BSD150" s="49"/>
      <c r="BSE150" s="49"/>
      <c r="BSF150" s="49"/>
      <c r="BSG150" s="49"/>
      <c r="BSH150" s="49"/>
      <c r="BSI150" s="49"/>
      <c r="BSJ150" s="49"/>
      <c r="BSK150" s="49"/>
      <c r="BSL150" s="49"/>
      <c r="BSM150" s="49"/>
      <c r="BSN150" s="49"/>
      <c r="BSO150" s="49"/>
      <c r="BSP150" s="49"/>
      <c r="BSQ150" s="49"/>
      <c r="BSR150" s="49"/>
      <c r="BSS150" s="49"/>
      <c r="BST150" s="49"/>
      <c r="BSU150" s="49"/>
      <c r="BSV150" s="49"/>
      <c r="BSW150" s="49"/>
      <c r="BSX150" s="49"/>
      <c r="BSY150" s="49"/>
      <c r="BSZ150" s="49"/>
      <c r="BTA150" s="49"/>
      <c r="BTB150" s="49"/>
      <c r="BTC150" s="49"/>
      <c r="BTD150" s="49"/>
      <c r="BTE150" s="49"/>
      <c r="BTF150" s="49"/>
      <c r="BTG150" s="49"/>
      <c r="BTH150" s="49"/>
      <c r="BTI150" s="49"/>
      <c r="BTJ150" s="49"/>
      <c r="BTK150" s="49"/>
      <c r="BTL150" s="49"/>
      <c r="BTM150" s="49"/>
      <c r="BTN150" s="49"/>
      <c r="BTO150" s="49"/>
      <c r="BTP150" s="49"/>
      <c r="BTQ150" s="49"/>
      <c r="BTR150" s="49"/>
      <c r="BTS150" s="49"/>
      <c r="BTT150" s="49"/>
      <c r="BTU150" s="49"/>
      <c r="BTV150" s="49"/>
      <c r="BTW150" s="49"/>
      <c r="BTX150" s="49"/>
      <c r="BTY150" s="49"/>
      <c r="BTZ150" s="49"/>
      <c r="BUA150" s="49"/>
      <c r="BUB150" s="49"/>
      <c r="BUC150" s="49"/>
      <c r="BUD150" s="49"/>
      <c r="BUE150" s="49"/>
      <c r="BUF150" s="49"/>
      <c r="BUG150" s="49"/>
      <c r="BUH150" s="49"/>
      <c r="BUI150" s="49"/>
      <c r="BUJ150" s="49"/>
      <c r="BUK150" s="49"/>
      <c r="BUL150" s="49"/>
      <c r="BUM150" s="49"/>
      <c r="BUN150" s="49"/>
      <c r="BUO150" s="49"/>
      <c r="BUP150" s="49"/>
      <c r="BUQ150" s="49"/>
      <c r="BUR150" s="49"/>
      <c r="BUS150" s="49"/>
      <c r="BUT150" s="49"/>
      <c r="BUU150" s="49"/>
      <c r="BUV150" s="49"/>
      <c r="BUW150" s="49"/>
      <c r="BUX150" s="49"/>
      <c r="BUY150" s="49"/>
      <c r="BUZ150" s="49"/>
      <c r="BVA150" s="49"/>
      <c r="BVB150" s="49"/>
      <c r="BVC150" s="49"/>
      <c r="BVD150" s="49"/>
      <c r="BVE150" s="49"/>
      <c r="BVF150" s="49"/>
      <c r="BVG150" s="49"/>
      <c r="BVH150" s="49"/>
      <c r="BVI150" s="49"/>
      <c r="BVJ150" s="49"/>
      <c r="BVK150" s="49"/>
      <c r="BVL150" s="49"/>
      <c r="BVM150" s="49"/>
      <c r="BVN150" s="49"/>
      <c r="BVO150" s="49"/>
      <c r="BVP150" s="49"/>
      <c r="BVQ150" s="49"/>
      <c r="BVR150" s="49"/>
      <c r="BVS150" s="49"/>
      <c r="BVT150" s="49"/>
      <c r="BVU150" s="49"/>
      <c r="BVV150" s="49"/>
      <c r="BVW150" s="49"/>
      <c r="BVX150" s="49"/>
      <c r="BVY150" s="49"/>
      <c r="BVZ150" s="49"/>
      <c r="BWA150" s="49"/>
      <c r="BWB150" s="49"/>
      <c r="BWC150" s="49"/>
      <c r="BWD150" s="49"/>
      <c r="BWE150" s="49"/>
      <c r="BWF150" s="49"/>
      <c r="BWG150" s="49"/>
      <c r="BWH150" s="49"/>
      <c r="BWI150" s="49"/>
      <c r="BWJ150" s="49"/>
      <c r="BWK150" s="49"/>
      <c r="BWL150" s="49"/>
      <c r="BWM150" s="49"/>
      <c r="BWN150" s="49"/>
      <c r="BWO150" s="49"/>
      <c r="BWP150" s="49"/>
      <c r="BWQ150" s="49"/>
      <c r="BWR150" s="49"/>
      <c r="BWS150" s="49"/>
      <c r="BWT150" s="49"/>
      <c r="BWU150" s="49"/>
      <c r="BWV150" s="49"/>
      <c r="BWW150" s="49"/>
      <c r="BWX150" s="49"/>
      <c r="BWY150" s="49"/>
      <c r="BWZ150" s="49"/>
      <c r="BXA150" s="49"/>
      <c r="BXB150" s="49"/>
      <c r="BXC150" s="49"/>
      <c r="BXD150" s="49"/>
      <c r="BXE150" s="49"/>
      <c r="BXF150" s="49"/>
      <c r="BXG150" s="49"/>
      <c r="BXH150" s="49"/>
      <c r="BXI150" s="49"/>
      <c r="BXJ150" s="49"/>
      <c r="BXK150" s="49"/>
      <c r="BXL150" s="49"/>
      <c r="BXM150" s="49"/>
      <c r="BXN150" s="49"/>
      <c r="BXO150" s="49"/>
      <c r="BXP150" s="49"/>
      <c r="BXQ150" s="49"/>
      <c r="BXR150" s="49"/>
      <c r="BXS150" s="49"/>
      <c r="BXT150" s="49"/>
      <c r="BXU150" s="49"/>
      <c r="BXV150" s="49"/>
      <c r="BXW150" s="49"/>
      <c r="BXX150" s="49"/>
      <c r="BXY150" s="49"/>
      <c r="BXZ150" s="49"/>
      <c r="BYA150" s="49"/>
      <c r="BYB150" s="49"/>
      <c r="BYC150" s="49"/>
      <c r="BYD150" s="49"/>
      <c r="BYE150" s="49"/>
      <c r="BYF150" s="49"/>
      <c r="BYG150" s="49"/>
      <c r="BYH150" s="49"/>
      <c r="BYI150" s="49"/>
      <c r="BYJ150" s="49"/>
      <c r="BYK150" s="49"/>
      <c r="BYL150" s="49"/>
      <c r="BYM150" s="49"/>
      <c r="BYN150" s="49"/>
      <c r="BYO150" s="49"/>
      <c r="BYP150" s="49"/>
      <c r="BYQ150" s="49"/>
      <c r="BYR150" s="49"/>
      <c r="BYS150" s="49"/>
      <c r="BYT150" s="49"/>
      <c r="BYU150" s="49"/>
      <c r="BYV150" s="49"/>
      <c r="BYW150" s="49"/>
      <c r="BYX150" s="49"/>
      <c r="BYY150" s="49"/>
      <c r="BYZ150" s="49"/>
      <c r="BZA150" s="49"/>
      <c r="BZB150" s="49"/>
      <c r="BZC150" s="49"/>
      <c r="BZD150" s="49"/>
      <c r="BZE150" s="49"/>
      <c r="BZF150" s="49"/>
      <c r="BZG150" s="49"/>
      <c r="BZH150" s="49"/>
      <c r="BZI150" s="49"/>
      <c r="BZJ150" s="49"/>
      <c r="BZK150" s="49"/>
      <c r="BZL150" s="49"/>
      <c r="BZM150" s="49"/>
      <c r="BZN150" s="49"/>
      <c r="BZO150" s="49"/>
      <c r="BZP150" s="49"/>
      <c r="BZQ150" s="49"/>
      <c r="BZR150" s="49"/>
      <c r="BZS150" s="49"/>
      <c r="BZT150" s="49"/>
      <c r="BZU150" s="49"/>
      <c r="BZV150" s="49"/>
      <c r="BZW150" s="49"/>
      <c r="BZX150" s="49"/>
      <c r="BZY150" s="49"/>
      <c r="BZZ150" s="49"/>
      <c r="CAA150" s="49"/>
      <c r="CAB150" s="49"/>
      <c r="CAC150" s="49"/>
      <c r="CAD150" s="49"/>
      <c r="CAE150" s="49"/>
      <c r="CAF150" s="49"/>
      <c r="CAG150" s="49"/>
      <c r="CAH150" s="49"/>
      <c r="CAI150" s="49"/>
      <c r="CAJ150" s="49"/>
      <c r="CAK150" s="49"/>
      <c r="CAL150" s="49"/>
      <c r="CAM150" s="49"/>
      <c r="CAN150" s="49"/>
      <c r="CAO150" s="49"/>
      <c r="CAP150" s="49"/>
      <c r="CAQ150" s="49"/>
      <c r="CAR150" s="49"/>
      <c r="CAS150" s="49"/>
      <c r="CAT150" s="49"/>
      <c r="CAU150" s="49"/>
      <c r="CAV150" s="49"/>
      <c r="CAW150" s="49"/>
      <c r="CAX150" s="49"/>
      <c r="CAY150" s="49"/>
      <c r="CAZ150" s="49"/>
      <c r="CBA150" s="49"/>
      <c r="CBB150" s="49"/>
      <c r="CBC150" s="49"/>
      <c r="CBD150" s="49"/>
      <c r="CBE150" s="49"/>
      <c r="CBF150" s="49"/>
      <c r="CBG150" s="49"/>
      <c r="CBH150" s="49"/>
      <c r="CBI150" s="49"/>
      <c r="CBJ150" s="49"/>
      <c r="CBK150" s="49"/>
      <c r="CBL150" s="49"/>
      <c r="CBM150" s="49"/>
      <c r="CBN150" s="49"/>
      <c r="CBO150" s="49"/>
      <c r="CBP150" s="49"/>
      <c r="CBQ150" s="49"/>
      <c r="CBR150" s="49"/>
      <c r="CBS150" s="49"/>
      <c r="CBT150" s="49"/>
      <c r="CBU150" s="49"/>
      <c r="CBV150" s="49"/>
      <c r="CBW150" s="49"/>
      <c r="CBX150" s="49"/>
      <c r="CBY150" s="49"/>
      <c r="CBZ150" s="49"/>
      <c r="CCA150" s="49"/>
      <c r="CCB150" s="49"/>
      <c r="CCC150" s="49"/>
      <c r="CCD150" s="49"/>
      <c r="CCE150" s="49"/>
      <c r="CCF150" s="49"/>
      <c r="CCG150" s="49"/>
      <c r="CCH150" s="49"/>
      <c r="CCI150" s="49"/>
      <c r="CCJ150" s="49"/>
      <c r="CCK150" s="49"/>
      <c r="CCL150" s="49"/>
      <c r="CCM150" s="49"/>
      <c r="CCN150" s="49"/>
      <c r="CCO150" s="49"/>
      <c r="CCP150" s="49"/>
      <c r="CCQ150" s="49"/>
      <c r="CCR150" s="49"/>
      <c r="CCS150" s="49"/>
      <c r="CCT150" s="49"/>
      <c r="CCU150" s="49"/>
      <c r="CCV150" s="49"/>
      <c r="CCW150" s="49"/>
      <c r="CCX150" s="49"/>
      <c r="CCY150" s="49"/>
      <c r="CCZ150" s="49"/>
      <c r="CDA150" s="49"/>
      <c r="CDB150" s="49"/>
      <c r="CDC150" s="49"/>
      <c r="CDD150" s="49"/>
      <c r="CDE150" s="49"/>
      <c r="CDF150" s="49"/>
      <c r="CDG150" s="49"/>
      <c r="CDH150" s="49"/>
      <c r="CDI150" s="49"/>
      <c r="CDJ150" s="49"/>
      <c r="CDK150" s="49"/>
      <c r="CDL150" s="49"/>
      <c r="CDM150" s="49"/>
      <c r="CDN150" s="49"/>
      <c r="CDO150" s="49"/>
      <c r="CDP150" s="49"/>
      <c r="CDQ150" s="49"/>
      <c r="CDR150" s="49"/>
      <c r="CDS150" s="49"/>
      <c r="CDT150" s="49"/>
      <c r="CDU150" s="49"/>
      <c r="CDV150" s="49"/>
      <c r="CDW150" s="49"/>
      <c r="CDX150" s="49"/>
      <c r="CDY150" s="49"/>
      <c r="CDZ150" s="49"/>
      <c r="CEA150" s="49"/>
      <c r="CEB150" s="49"/>
      <c r="CEC150" s="49"/>
      <c r="CED150" s="49"/>
      <c r="CEE150" s="49"/>
      <c r="CEF150" s="49"/>
      <c r="CEG150" s="49"/>
      <c r="CEH150" s="49"/>
      <c r="CEI150" s="49"/>
      <c r="CEJ150" s="49"/>
      <c r="CEK150" s="49"/>
      <c r="CEL150" s="49"/>
      <c r="CEM150" s="49"/>
      <c r="CEN150" s="49"/>
      <c r="CEO150" s="49"/>
      <c r="CEP150" s="49"/>
      <c r="CEQ150" s="49"/>
      <c r="CER150" s="49"/>
      <c r="CES150" s="49"/>
      <c r="CET150" s="49"/>
      <c r="CEU150" s="49"/>
      <c r="CEV150" s="49"/>
      <c r="CEW150" s="49"/>
      <c r="CEX150" s="49"/>
      <c r="CEY150" s="49"/>
      <c r="CEZ150" s="49"/>
      <c r="CFA150" s="49"/>
      <c r="CFB150" s="49"/>
      <c r="CFC150" s="49"/>
      <c r="CFD150" s="49"/>
      <c r="CFE150" s="49"/>
      <c r="CFF150" s="49"/>
      <c r="CFG150" s="49"/>
      <c r="CFH150" s="49"/>
      <c r="CFI150" s="49"/>
      <c r="CFJ150" s="49"/>
      <c r="CFK150" s="49"/>
      <c r="CFL150" s="49"/>
      <c r="CFM150" s="49"/>
      <c r="CFN150" s="49"/>
      <c r="CFO150" s="49"/>
      <c r="CFP150" s="49"/>
      <c r="CFQ150" s="49"/>
      <c r="CFR150" s="49"/>
      <c r="CFS150" s="49"/>
      <c r="CFT150" s="49"/>
      <c r="CFU150" s="49"/>
      <c r="CFV150" s="49"/>
      <c r="CFW150" s="49"/>
      <c r="CFX150" s="49"/>
      <c r="CFY150" s="49"/>
      <c r="CFZ150" s="49"/>
      <c r="CGA150" s="49"/>
      <c r="CGB150" s="49"/>
      <c r="CGC150" s="49"/>
      <c r="CGD150" s="49"/>
      <c r="CGE150" s="49"/>
      <c r="CGF150" s="49"/>
      <c r="CGG150" s="49"/>
      <c r="CGH150" s="49"/>
      <c r="CGI150" s="49"/>
      <c r="CGJ150" s="49"/>
      <c r="CGK150" s="49"/>
      <c r="CGL150" s="49"/>
      <c r="CGM150" s="49"/>
      <c r="CGN150" s="49"/>
      <c r="CGO150" s="49"/>
      <c r="CGP150" s="49"/>
      <c r="CGQ150" s="49"/>
      <c r="CGR150" s="49"/>
      <c r="CGS150" s="49"/>
      <c r="CGT150" s="49"/>
      <c r="CGU150" s="49"/>
      <c r="CGV150" s="49"/>
      <c r="CGW150" s="49"/>
      <c r="CGX150" s="49"/>
      <c r="CGY150" s="49"/>
      <c r="CGZ150" s="49"/>
      <c r="CHA150" s="49"/>
      <c r="CHB150" s="49"/>
      <c r="CHC150" s="49"/>
      <c r="CHD150" s="49"/>
      <c r="CHE150" s="49"/>
      <c r="CHF150" s="49"/>
      <c r="CHG150" s="49"/>
      <c r="CHH150" s="49"/>
      <c r="CHI150" s="49"/>
      <c r="CHJ150" s="49"/>
      <c r="CHK150" s="49"/>
      <c r="CHL150" s="49"/>
      <c r="CHM150" s="49"/>
      <c r="CHN150" s="49"/>
      <c r="CHO150" s="49"/>
      <c r="CHP150" s="49"/>
      <c r="CHQ150" s="49"/>
      <c r="CHR150" s="49"/>
      <c r="CHS150" s="49"/>
      <c r="CHT150" s="49"/>
      <c r="CHU150" s="49"/>
      <c r="CHV150" s="49"/>
      <c r="CHW150" s="49"/>
      <c r="CHX150" s="49"/>
      <c r="CHY150" s="49"/>
      <c r="CHZ150" s="49"/>
      <c r="CIA150" s="49"/>
      <c r="CIB150" s="49"/>
      <c r="CIC150" s="49"/>
      <c r="CID150" s="49"/>
      <c r="CIE150" s="49"/>
      <c r="CIF150" s="49"/>
      <c r="CIG150" s="49"/>
      <c r="CIH150" s="49"/>
      <c r="CII150" s="49"/>
      <c r="CIJ150" s="49"/>
      <c r="CIK150" s="49"/>
      <c r="CIL150" s="49"/>
      <c r="CIM150" s="49"/>
      <c r="CIN150" s="49"/>
      <c r="CIO150" s="49"/>
      <c r="CIP150" s="49"/>
      <c r="CIQ150" s="49"/>
      <c r="CIR150" s="49"/>
      <c r="CIS150" s="49"/>
      <c r="CIT150" s="49"/>
      <c r="CIU150" s="49"/>
      <c r="CIV150" s="49"/>
      <c r="CIW150" s="49"/>
      <c r="CIX150" s="49"/>
      <c r="CIY150" s="49"/>
      <c r="CIZ150" s="49"/>
      <c r="CJA150" s="49"/>
      <c r="CJB150" s="49"/>
      <c r="CJC150" s="49"/>
      <c r="CJD150" s="49"/>
      <c r="CJE150" s="49"/>
      <c r="CJF150" s="49"/>
      <c r="CJG150" s="49"/>
      <c r="CJH150" s="49"/>
      <c r="CJI150" s="49"/>
      <c r="CJJ150" s="49"/>
      <c r="CJK150" s="49"/>
      <c r="CJL150" s="49"/>
      <c r="CJM150" s="49"/>
      <c r="CJN150" s="49"/>
      <c r="CJO150" s="49"/>
      <c r="CJP150" s="49"/>
      <c r="CJQ150" s="49"/>
      <c r="CJR150" s="49"/>
      <c r="CJS150" s="49"/>
      <c r="CJT150" s="49"/>
      <c r="CJU150" s="49"/>
      <c r="CJV150" s="49"/>
      <c r="CJW150" s="49"/>
      <c r="CJX150" s="49"/>
      <c r="CJY150" s="49"/>
      <c r="CJZ150" s="49"/>
      <c r="CKA150" s="49"/>
      <c r="CKB150" s="49"/>
      <c r="CKC150" s="49"/>
      <c r="CKD150" s="49"/>
      <c r="CKE150" s="49"/>
      <c r="CKF150" s="49"/>
      <c r="CKG150" s="49"/>
      <c r="CKH150" s="49"/>
      <c r="CKI150" s="49"/>
      <c r="CKJ150" s="49"/>
      <c r="CKK150" s="49"/>
      <c r="CKL150" s="49"/>
      <c r="CKM150" s="49"/>
      <c r="CKN150" s="49"/>
      <c r="CKO150" s="49"/>
      <c r="CKP150" s="49"/>
      <c r="CKQ150" s="49"/>
      <c r="CKR150" s="49"/>
      <c r="CKS150" s="49"/>
      <c r="CKT150" s="49"/>
      <c r="CKU150" s="49"/>
      <c r="CKV150" s="49"/>
      <c r="CKW150" s="49"/>
      <c r="CKX150" s="49"/>
      <c r="CKY150" s="49"/>
      <c r="CKZ150" s="49"/>
      <c r="CLA150" s="49"/>
      <c r="CLB150" s="49"/>
      <c r="CLC150" s="49"/>
      <c r="CLD150" s="49"/>
      <c r="CLE150" s="49"/>
      <c r="CLF150" s="49"/>
      <c r="CLG150" s="49"/>
      <c r="CLH150" s="49"/>
      <c r="CLI150" s="49"/>
      <c r="CLJ150" s="49"/>
      <c r="CLK150" s="49"/>
      <c r="CLL150" s="49"/>
      <c r="CLM150" s="49"/>
      <c r="CLN150" s="49"/>
      <c r="CLO150" s="49"/>
      <c r="CLP150" s="49"/>
      <c r="CLQ150" s="49"/>
      <c r="CLR150" s="49"/>
      <c r="CLS150" s="49"/>
      <c r="CLT150" s="49"/>
      <c r="CLU150" s="49"/>
      <c r="CLV150" s="49"/>
      <c r="CLW150" s="49"/>
      <c r="CLX150" s="49"/>
      <c r="CLY150" s="49"/>
      <c r="CLZ150" s="49"/>
      <c r="CMA150" s="49"/>
      <c r="CMB150" s="49"/>
      <c r="CMC150" s="49"/>
      <c r="CMD150" s="49"/>
      <c r="CME150" s="49"/>
      <c r="CMF150" s="49"/>
      <c r="CMG150" s="49"/>
      <c r="CMH150" s="49"/>
      <c r="CMI150" s="49"/>
      <c r="CMJ150" s="49"/>
      <c r="CMK150" s="49"/>
      <c r="CML150" s="49"/>
      <c r="CMM150" s="49"/>
      <c r="CMN150" s="49"/>
      <c r="CMO150" s="49"/>
      <c r="CMP150" s="49"/>
      <c r="CMQ150" s="49"/>
      <c r="CMR150" s="49"/>
      <c r="CMS150" s="49"/>
      <c r="CMT150" s="49"/>
      <c r="CMU150" s="49"/>
      <c r="CMV150" s="49"/>
      <c r="CMW150" s="49"/>
      <c r="CMX150" s="49"/>
      <c r="CMY150" s="49"/>
      <c r="CMZ150" s="49"/>
      <c r="CNA150" s="49"/>
      <c r="CNB150" s="49"/>
      <c r="CNC150" s="49"/>
      <c r="CND150" s="49"/>
      <c r="CNE150" s="49"/>
      <c r="CNF150" s="49"/>
      <c r="CNG150" s="49"/>
      <c r="CNH150" s="49"/>
      <c r="CNI150" s="49"/>
      <c r="CNJ150" s="49"/>
      <c r="CNK150" s="49"/>
      <c r="CNL150" s="49"/>
      <c r="CNM150" s="49"/>
      <c r="CNN150" s="49"/>
      <c r="CNO150" s="49"/>
      <c r="CNP150" s="49"/>
      <c r="CNQ150" s="49"/>
      <c r="CNR150" s="49"/>
      <c r="CNS150" s="49"/>
      <c r="CNT150" s="49"/>
      <c r="CNU150" s="49"/>
      <c r="CNV150" s="49"/>
      <c r="CNW150" s="49"/>
      <c r="CNX150" s="49"/>
      <c r="CNY150" s="49"/>
      <c r="CNZ150" s="49"/>
      <c r="COA150" s="49"/>
      <c r="COB150" s="49"/>
      <c r="COC150" s="49"/>
      <c r="COD150" s="49"/>
      <c r="COE150" s="49"/>
      <c r="COF150" s="49"/>
      <c r="COG150" s="49"/>
      <c r="COH150" s="49"/>
      <c r="COI150" s="49"/>
      <c r="COJ150" s="49"/>
      <c r="COK150" s="49"/>
      <c r="COL150" s="49"/>
      <c r="COM150" s="49"/>
      <c r="CON150" s="49"/>
      <c r="COO150" s="49"/>
      <c r="COP150" s="49"/>
      <c r="COQ150" s="49"/>
      <c r="COR150" s="49"/>
      <c r="COS150" s="49"/>
      <c r="COT150" s="49"/>
      <c r="COU150" s="49"/>
      <c r="COV150" s="49"/>
      <c r="COW150" s="49"/>
      <c r="COX150" s="49"/>
      <c r="COY150" s="49"/>
      <c r="COZ150" s="49"/>
      <c r="CPA150" s="49"/>
      <c r="CPB150" s="49"/>
      <c r="CPC150" s="49"/>
      <c r="CPD150" s="49"/>
      <c r="CPE150" s="49"/>
      <c r="CPF150" s="49"/>
      <c r="CPG150" s="49"/>
      <c r="CPH150" s="49"/>
      <c r="CPI150" s="49"/>
      <c r="CPJ150" s="49"/>
      <c r="CPK150" s="49"/>
      <c r="CPL150" s="49"/>
      <c r="CPM150" s="49"/>
      <c r="CPN150" s="49"/>
      <c r="CPO150" s="49"/>
      <c r="CPP150" s="49"/>
      <c r="CPQ150" s="49"/>
      <c r="CPR150" s="49"/>
      <c r="CPS150" s="49"/>
      <c r="CPT150" s="49"/>
      <c r="CPU150" s="49"/>
      <c r="CPV150" s="49"/>
      <c r="CPW150" s="49"/>
      <c r="CPX150" s="49"/>
      <c r="CPY150" s="49"/>
      <c r="CPZ150" s="49"/>
      <c r="CQA150" s="49"/>
      <c r="CQB150" s="49"/>
      <c r="CQC150" s="49"/>
      <c r="CQD150" s="49"/>
      <c r="CQE150" s="49"/>
      <c r="CQF150" s="49"/>
      <c r="CQG150" s="49"/>
      <c r="CQH150" s="49"/>
      <c r="CQI150" s="49"/>
      <c r="CQJ150" s="49"/>
      <c r="CQK150" s="49"/>
      <c r="CQL150" s="49"/>
      <c r="CQM150" s="49"/>
      <c r="CQN150" s="49"/>
      <c r="CQO150" s="49"/>
      <c r="CQP150" s="49"/>
      <c r="CQQ150" s="49"/>
      <c r="CQR150" s="49"/>
      <c r="CQS150" s="49"/>
      <c r="CQT150" s="49"/>
      <c r="CQU150" s="49"/>
      <c r="CQV150" s="49"/>
      <c r="CQW150" s="49"/>
      <c r="CQX150" s="49"/>
      <c r="CQY150" s="49"/>
      <c r="CQZ150" s="49"/>
      <c r="CRA150" s="49"/>
      <c r="CRB150" s="49"/>
      <c r="CRC150" s="49"/>
      <c r="CRD150" s="49"/>
      <c r="CRE150" s="49"/>
      <c r="CRF150" s="49"/>
      <c r="CRG150" s="49"/>
      <c r="CRH150" s="49"/>
      <c r="CRI150" s="49"/>
      <c r="CRJ150" s="49"/>
      <c r="CRK150" s="49"/>
      <c r="CRL150" s="49"/>
      <c r="CRM150" s="49"/>
      <c r="CRN150" s="49"/>
      <c r="CRO150" s="49"/>
      <c r="CRP150" s="49"/>
      <c r="CRQ150" s="49"/>
      <c r="CRR150" s="49"/>
      <c r="CRS150" s="49"/>
      <c r="CRT150" s="49"/>
      <c r="CRU150" s="49"/>
      <c r="CRV150" s="49"/>
      <c r="CRW150" s="49"/>
      <c r="CRX150" s="49"/>
      <c r="CRY150" s="49"/>
      <c r="CRZ150" s="49"/>
      <c r="CSA150" s="49"/>
      <c r="CSB150" s="49"/>
      <c r="CSC150" s="49"/>
      <c r="CSD150" s="49"/>
      <c r="CSE150" s="49"/>
      <c r="CSF150" s="49"/>
      <c r="CSG150" s="49"/>
      <c r="CSH150" s="49"/>
      <c r="CSI150" s="49"/>
      <c r="CSJ150" s="49"/>
      <c r="CSK150" s="49"/>
      <c r="CSL150" s="49"/>
      <c r="CSM150" s="49"/>
      <c r="CSN150" s="49"/>
      <c r="CSO150" s="49"/>
      <c r="CSP150" s="49"/>
      <c r="CSQ150" s="49"/>
      <c r="CSR150" s="49"/>
      <c r="CSS150" s="49"/>
      <c r="CST150" s="49"/>
      <c r="CSU150" s="49"/>
      <c r="CSV150" s="49"/>
      <c r="CSW150" s="49"/>
      <c r="CSX150" s="49"/>
      <c r="CSY150" s="49"/>
      <c r="CSZ150" s="49"/>
      <c r="CTA150" s="49"/>
      <c r="CTB150" s="49"/>
      <c r="CTC150" s="49"/>
      <c r="CTD150" s="49"/>
      <c r="CTE150" s="49"/>
      <c r="CTF150" s="49"/>
      <c r="CTG150" s="49"/>
      <c r="CTH150" s="49"/>
      <c r="CTI150" s="49"/>
      <c r="CTJ150" s="49"/>
      <c r="CTK150" s="49"/>
      <c r="CTL150" s="49"/>
      <c r="CTM150" s="49"/>
      <c r="CTN150" s="49"/>
      <c r="CTO150" s="49"/>
      <c r="CTP150" s="49"/>
      <c r="CTQ150" s="49"/>
      <c r="CTR150" s="49"/>
      <c r="CTS150" s="49"/>
      <c r="CTT150" s="49"/>
      <c r="CTU150" s="49"/>
      <c r="CTV150" s="49"/>
      <c r="CTW150" s="49"/>
      <c r="CTX150" s="49"/>
      <c r="CTY150" s="49"/>
      <c r="CTZ150" s="49"/>
      <c r="CUA150" s="49"/>
      <c r="CUB150" s="49"/>
      <c r="CUC150" s="49"/>
      <c r="CUD150" s="49"/>
      <c r="CUE150" s="49"/>
      <c r="CUF150" s="49"/>
      <c r="CUG150" s="49"/>
      <c r="CUH150" s="49"/>
      <c r="CUI150" s="49"/>
      <c r="CUJ150" s="49"/>
      <c r="CUK150" s="49"/>
      <c r="CUL150" s="49"/>
      <c r="CUM150" s="49"/>
      <c r="CUN150" s="49"/>
      <c r="CUO150" s="49"/>
      <c r="CUP150" s="49"/>
      <c r="CUQ150" s="49"/>
      <c r="CUR150" s="49"/>
      <c r="CUS150" s="49"/>
      <c r="CUT150" s="49"/>
      <c r="CUU150" s="49"/>
      <c r="CUV150" s="49"/>
      <c r="CUW150" s="49"/>
      <c r="CUX150" s="49"/>
      <c r="CUY150" s="49"/>
      <c r="CUZ150" s="49"/>
      <c r="CVA150" s="49"/>
      <c r="CVB150" s="49"/>
      <c r="CVC150" s="49"/>
      <c r="CVD150" s="49"/>
      <c r="CVE150" s="49"/>
      <c r="CVF150" s="49"/>
      <c r="CVG150" s="49"/>
      <c r="CVH150" s="49"/>
      <c r="CVI150" s="49"/>
      <c r="CVJ150" s="49"/>
      <c r="CVK150" s="49"/>
      <c r="CVL150" s="49"/>
      <c r="CVM150" s="49"/>
      <c r="CVN150" s="49"/>
      <c r="CVO150" s="49"/>
      <c r="CVP150" s="49"/>
      <c r="CVQ150" s="49"/>
      <c r="CVR150" s="49"/>
      <c r="CVS150" s="49"/>
      <c r="CVT150" s="49"/>
      <c r="CVU150" s="49"/>
      <c r="CVV150" s="49"/>
      <c r="CVW150" s="49"/>
      <c r="CVX150" s="49"/>
      <c r="CVY150" s="49"/>
      <c r="CVZ150" s="49"/>
      <c r="CWA150" s="49"/>
      <c r="CWB150" s="49"/>
      <c r="CWC150" s="49"/>
      <c r="CWD150" s="49"/>
      <c r="CWE150" s="49"/>
      <c r="CWF150" s="49"/>
      <c r="CWG150" s="49"/>
      <c r="CWH150" s="49"/>
      <c r="CWI150" s="49"/>
      <c r="CWJ150" s="49"/>
      <c r="CWK150" s="49"/>
      <c r="CWL150" s="49"/>
      <c r="CWM150" s="49"/>
      <c r="CWN150" s="49"/>
      <c r="CWO150" s="49"/>
      <c r="CWP150" s="49"/>
      <c r="CWQ150" s="49"/>
      <c r="CWR150" s="49"/>
      <c r="CWS150" s="49"/>
      <c r="CWT150" s="49"/>
      <c r="CWU150" s="49"/>
      <c r="CWV150" s="49"/>
      <c r="CWW150" s="49"/>
      <c r="CWX150" s="49"/>
      <c r="CWY150" s="49"/>
      <c r="CWZ150" s="49"/>
      <c r="CXA150" s="49"/>
      <c r="CXB150" s="49"/>
      <c r="CXC150" s="49"/>
      <c r="CXD150" s="49"/>
      <c r="CXE150" s="49"/>
      <c r="CXF150" s="49"/>
      <c r="CXG150" s="49"/>
      <c r="CXH150" s="49"/>
      <c r="CXI150" s="49"/>
      <c r="CXJ150" s="49"/>
      <c r="CXK150" s="49"/>
      <c r="CXL150" s="49"/>
      <c r="CXM150" s="49"/>
      <c r="CXN150" s="49"/>
      <c r="CXO150" s="49"/>
      <c r="CXP150" s="49"/>
      <c r="CXQ150" s="49"/>
      <c r="CXR150" s="49"/>
      <c r="CXS150" s="49"/>
      <c r="CXT150" s="49"/>
      <c r="CXU150" s="49"/>
      <c r="CXV150" s="49"/>
      <c r="CXW150" s="49"/>
      <c r="CXX150" s="49"/>
      <c r="CXY150" s="49"/>
      <c r="CXZ150" s="49"/>
      <c r="CYA150" s="49"/>
      <c r="CYB150" s="49"/>
      <c r="CYC150" s="49"/>
      <c r="CYD150" s="49"/>
      <c r="CYE150" s="49"/>
      <c r="CYF150" s="49"/>
      <c r="CYG150" s="49"/>
      <c r="CYH150" s="49"/>
      <c r="CYI150" s="49"/>
      <c r="CYJ150" s="49"/>
      <c r="CYK150" s="49"/>
      <c r="CYL150" s="49"/>
      <c r="CYM150" s="49"/>
      <c r="CYN150" s="49"/>
      <c r="CYO150" s="49"/>
      <c r="CYP150" s="49"/>
      <c r="CYQ150" s="49"/>
      <c r="CYR150" s="49"/>
      <c r="CYS150" s="49"/>
      <c r="CYT150" s="49"/>
      <c r="CYU150" s="49"/>
      <c r="CYV150" s="49"/>
      <c r="CYW150" s="49"/>
      <c r="CYX150" s="49"/>
      <c r="CYY150" s="49"/>
      <c r="CYZ150" s="49"/>
      <c r="CZA150" s="49"/>
      <c r="CZB150" s="49"/>
      <c r="CZC150" s="49"/>
      <c r="CZD150" s="49"/>
      <c r="CZE150" s="49"/>
      <c r="CZF150" s="49"/>
      <c r="CZG150" s="49"/>
      <c r="CZH150" s="49"/>
      <c r="CZI150" s="49"/>
      <c r="CZJ150" s="49"/>
      <c r="CZK150" s="49"/>
      <c r="CZL150" s="49"/>
      <c r="CZM150" s="49"/>
      <c r="CZN150" s="49"/>
      <c r="CZO150" s="49"/>
      <c r="CZP150" s="49"/>
      <c r="CZQ150" s="49"/>
      <c r="CZR150" s="49"/>
      <c r="CZS150" s="49"/>
      <c r="CZT150" s="49"/>
      <c r="CZU150" s="49"/>
      <c r="CZV150" s="49"/>
      <c r="CZW150" s="49"/>
      <c r="CZX150" s="49"/>
      <c r="CZY150" s="49"/>
      <c r="CZZ150" s="49"/>
      <c r="DAA150" s="49"/>
      <c r="DAB150" s="49"/>
      <c r="DAC150" s="49"/>
      <c r="DAD150" s="49"/>
      <c r="DAE150" s="49"/>
      <c r="DAF150" s="49"/>
      <c r="DAG150" s="49"/>
      <c r="DAH150" s="49"/>
      <c r="DAI150" s="49"/>
      <c r="DAJ150" s="49"/>
      <c r="DAK150" s="49"/>
      <c r="DAL150" s="49"/>
      <c r="DAM150" s="49"/>
      <c r="DAN150" s="49"/>
      <c r="DAO150" s="49"/>
      <c r="DAP150" s="49"/>
      <c r="DAQ150" s="49"/>
      <c r="DAR150" s="49"/>
      <c r="DAS150" s="49"/>
      <c r="DAT150" s="49"/>
      <c r="DAU150" s="49"/>
      <c r="DAV150" s="49"/>
      <c r="DAW150" s="49"/>
      <c r="DAX150" s="49"/>
      <c r="DAY150" s="49"/>
      <c r="DAZ150" s="49"/>
      <c r="DBA150" s="49"/>
      <c r="DBB150" s="49"/>
      <c r="DBC150" s="49"/>
      <c r="DBD150" s="49"/>
      <c r="DBE150" s="49"/>
      <c r="DBF150" s="49"/>
      <c r="DBG150" s="49"/>
      <c r="DBH150" s="49"/>
      <c r="DBI150" s="49"/>
      <c r="DBJ150" s="49"/>
      <c r="DBK150" s="49"/>
      <c r="DBL150" s="49"/>
      <c r="DBM150" s="49"/>
      <c r="DBN150" s="49"/>
      <c r="DBO150" s="49"/>
      <c r="DBP150" s="49"/>
      <c r="DBQ150" s="49"/>
      <c r="DBR150" s="49"/>
      <c r="DBS150" s="49"/>
      <c r="DBT150" s="49"/>
      <c r="DBU150" s="49"/>
      <c r="DBV150" s="49"/>
      <c r="DBW150" s="49"/>
      <c r="DBX150" s="49"/>
      <c r="DBY150" s="49"/>
      <c r="DBZ150" s="49"/>
      <c r="DCA150" s="49"/>
      <c r="DCB150" s="49"/>
      <c r="DCC150" s="49"/>
      <c r="DCD150" s="49"/>
      <c r="DCE150" s="49"/>
      <c r="DCF150" s="49"/>
      <c r="DCG150" s="49"/>
      <c r="DCH150" s="49"/>
      <c r="DCI150" s="49"/>
      <c r="DCJ150" s="49"/>
      <c r="DCK150" s="49"/>
      <c r="DCL150" s="49"/>
      <c r="DCM150" s="49"/>
      <c r="DCN150" s="49"/>
      <c r="DCO150" s="49"/>
      <c r="DCP150" s="49"/>
      <c r="DCQ150" s="49"/>
      <c r="DCR150" s="49"/>
      <c r="DCS150" s="49"/>
      <c r="DCT150" s="49"/>
      <c r="DCU150" s="49"/>
      <c r="DCV150" s="49"/>
      <c r="DCW150" s="49"/>
      <c r="DCX150" s="49"/>
      <c r="DCY150" s="49"/>
      <c r="DCZ150" s="49"/>
      <c r="DDA150" s="49"/>
      <c r="DDB150" s="49"/>
      <c r="DDC150" s="49"/>
      <c r="DDD150" s="49"/>
      <c r="DDE150" s="49"/>
      <c r="DDF150" s="49"/>
      <c r="DDG150" s="49"/>
      <c r="DDH150" s="49"/>
      <c r="DDI150" s="49"/>
      <c r="DDJ150" s="49"/>
      <c r="DDK150" s="49"/>
      <c r="DDL150" s="49"/>
      <c r="DDM150" s="49"/>
      <c r="DDN150" s="49"/>
      <c r="DDO150" s="49"/>
      <c r="DDP150" s="49"/>
      <c r="DDQ150" s="49"/>
      <c r="DDR150" s="49"/>
      <c r="DDS150" s="49"/>
      <c r="DDT150" s="49"/>
      <c r="DDU150" s="49"/>
      <c r="DDV150" s="49"/>
      <c r="DDW150" s="49"/>
      <c r="DDX150" s="49"/>
      <c r="DDY150" s="49"/>
      <c r="DDZ150" s="49"/>
      <c r="DEA150" s="49"/>
      <c r="DEB150" s="49"/>
      <c r="DEC150" s="49"/>
      <c r="DED150" s="49"/>
      <c r="DEE150" s="49"/>
      <c r="DEF150" s="49"/>
      <c r="DEG150" s="49"/>
      <c r="DEH150" s="49"/>
      <c r="DEI150" s="49"/>
      <c r="DEJ150" s="49"/>
      <c r="DEK150" s="49"/>
      <c r="DEL150" s="49"/>
      <c r="DEM150" s="49"/>
      <c r="DEN150" s="49"/>
      <c r="DEO150" s="49"/>
      <c r="DEP150" s="49"/>
      <c r="DEQ150" s="49"/>
      <c r="DER150" s="49"/>
      <c r="DES150" s="49"/>
      <c r="DET150" s="49"/>
      <c r="DEU150" s="49"/>
      <c r="DEV150" s="49"/>
      <c r="DEW150" s="49"/>
      <c r="DEX150" s="49"/>
      <c r="DEY150" s="49"/>
      <c r="DEZ150" s="49"/>
      <c r="DFA150" s="49"/>
      <c r="DFB150" s="49"/>
      <c r="DFC150" s="49"/>
      <c r="DFD150" s="49"/>
      <c r="DFE150" s="49"/>
      <c r="DFF150" s="49"/>
      <c r="DFG150" s="49"/>
      <c r="DFH150" s="49"/>
      <c r="DFI150" s="49"/>
      <c r="DFJ150" s="49"/>
      <c r="DFK150" s="49"/>
      <c r="DFL150" s="49"/>
      <c r="DFM150" s="49"/>
      <c r="DFN150" s="49"/>
      <c r="DFO150" s="49"/>
      <c r="DFP150" s="49"/>
      <c r="DFQ150" s="49"/>
      <c r="DFR150" s="49"/>
      <c r="DFS150" s="49"/>
      <c r="DFT150" s="49"/>
      <c r="DFU150" s="49"/>
      <c r="DFV150" s="49"/>
      <c r="DFW150" s="49"/>
      <c r="DFX150" s="49"/>
      <c r="DFY150" s="49"/>
      <c r="DFZ150" s="49"/>
      <c r="DGA150" s="49"/>
      <c r="DGB150" s="49"/>
      <c r="DGC150" s="49"/>
      <c r="DGD150" s="49"/>
      <c r="DGE150" s="49"/>
      <c r="DGF150" s="49"/>
      <c r="DGG150" s="49"/>
      <c r="DGH150" s="49"/>
      <c r="DGI150" s="49"/>
      <c r="DGJ150" s="49"/>
      <c r="DGK150" s="49"/>
      <c r="DGL150" s="49"/>
      <c r="DGM150" s="49"/>
      <c r="DGN150" s="49"/>
      <c r="DGO150" s="49"/>
      <c r="DGP150" s="49"/>
      <c r="DGQ150" s="49"/>
      <c r="DGR150" s="49"/>
      <c r="DGS150" s="49"/>
      <c r="DGT150" s="49"/>
      <c r="DGU150" s="49"/>
      <c r="DGV150" s="49"/>
      <c r="DGW150" s="49"/>
      <c r="DGX150" s="49"/>
      <c r="DGY150" s="49"/>
      <c r="DGZ150" s="49"/>
      <c r="DHA150" s="49"/>
      <c r="DHB150" s="49"/>
      <c r="DHC150" s="49"/>
      <c r="DHD150" s="49"/>
      <c r="DHE150" s="49"/>
      <c r="DHF150" s="49"/>
      <c r="DHG150" s="49"/>
      <c r="DHH150" s="49"/>
      <c r="DHI150" s="49"/>
      <c r="DHJ150" s="49"/>
      <c r="DHK150" s="49"/>
      <c r="DHL150" s="49"/>
      <c r="DHM150" s="49"/>
      <c r="DHN150" s="49"/>
      <c r="DHO150" s="49"/>
      <c r="DHP150" s="49"/>
      <c r="DHQ150" s="49"/>
      <c r="DHR150" s="49"/>
      <c r="DHS150" s="49"/>
      <c r="DHT150" s="49"/>
      <c r="DHU150" s="49"/>
      <c r="DHV150" s="49"/>
      <c r="DHW150" s="49"/>
      <c r="DHX150" s="49"/>
      <c r="DHY150" s="49"/>
      <c r="DHZ150" s="49"/>
      <c r="DIA150" s="49"/>
      <c r="DIB150" s="49"/>
      <c r="DIC150" s="49"/>
      <c r="DID150" s="49"/>
      <c r="DIE150" s="49"/>
      <c r="DIF150" s="49"/>
      <c r="DIG150" s="49"/>
      <c r="DIH150" s="49"/>
      <c r="DII150" s="49"/>
      <c r="DIJ150" s="49"/>
      <c r="DIK150" s="49"/>
      <c r="DIL150" s="49"/>
      <c r="DIM150" s="49"/>
      <c r="DIN150" s="49"/>
      <c r="DIO150" s="49"/>
      <c r="DIP150" s="49"/>
      <c r="DIQ150" s="49"/>
      <c r="DIR150" s="49"/>
      <c r="DIS150" s="49"/>
      <c r="DIT150" s="49"/>
      <c r="DIU150" s="49"/>
      <c r="DIV150" s="49"/>
      <c r="DIW150" s="49"/>
      <c r="DIX150" s="49"/>
      <c r="DIY150" s="49"/>
      <c r="DIZ150" s="49"/>
      <c r="DJA150" s="49"/>
      <c r="DJB150" s="49"/>
      <c r="DJC150" s="49"/>
      <c r="DJD150" s="49"/>
      <c r="DJE150" s="49"/>
      <c r="DJF150" s="49"/>
      <c r="DJG150" s="49"/>
      <c r="DJH150" s="49"/>
      <c r="DJI150" s="49"/>
      <c r="DJJ150" s="49"/>
      <c r="DJK150" s="49"/>
      <c r="DJL150" s="49"/>
      <c r="DJM150" s="49"/>
      <c r="DJN150" s="49"/>
      <c r="DJO150" s="49"/>
      <c r="DJP150" s="49"/>
      <c r="DJQ150" s="49"/>
      <c r="DJR150" s="49"/>
      <c r="DJS150" s="49"/>
      <c r="DJT150" s="49"/>
      <c r="DJU150" s="49"/>
      <c r="DJV150" s="49"/>
      <c r="DJW150" s="49"/>
      <c r="DJX150" s="49"/>
      <c r="DJY150" s="49"/>
      <c r="DJZ150" s="49"/>
      <c r="DKA150" s="49"/>
      <c r="DKB150" s="49"/>
      <c r="DKC150" s="49"/>
      <c r="DKD150" s="49"/>
      <c r="DKE150" s="49"/>
      <c r="DKF150" s="49"/>
      <c r="DKG150" s="49"/>
      <c r="DKH150" s="49"/>
      <c r="DKI150" s="49"/>
      <c r="DKJ150" s="49"/>
      <c r="DKK150" s="49"/>
      <c r="DKL150" s="49"/>
      <c r="DKM150" s="49"/>
      <c r="DKN150" s="49"/>
      <c r="DKO150" s="49"/>
      <c r="DKP150" s="49"/>
      <c r="DKQ150" s="49"/>
      <c r="DKR150" s="49"/>
      <c r="DKS150" s="49"/>
      <c r="DKT150" s="49"/>
      <c r="DKU150" s="49"/>
      <c r="DKV150" s="49"/>
      <c r="DKW150" s="49"/>
      <c r="DKX150" s="49"/>
      <c r="DKY150" s="49"/>
      <c r="DKZ150" s="49"/>
      <c r="DLA150" s="49"/>
      <c r="DLB150" s="49"/>
      <c r="DLC150" s="49"/>
      <c r="DLD150" s="49"/>
      <c r="DLE150" s="49"/>
      <c r="DLF150" s="49"/>
      <c r="DLG150" s="49"/>
      <c r="DLH150" s="49"/>
      <c r="DLI150" s="49"/>
      <c r="DLJ150" s="49"/>
      <c r="DLK150" s="49"/>
      <c r="DLL150" s="49"/>
      <c r="DLM150" s="49"/>
      <c r="DLN150" s="49"/>
      <c r="DLO150" s="49"/>
      <c r="DLP150" s="49"/>
      <c r="DLQ150" s="49"/>
      <c r="DLR150" s="49"/>
      <c r="DLS150" s="49"/>
      <c r="DLT150" s="49"/>
      <c r="DLU150" s="49"/>
      <c r="DLV150" s="49"/>
      <c r="DLW150" s="49"/>
      <c r="DLX150" s="49"/>
      <c r="DLY150" s="49"/>
      <c r="DLZ150" s="49"/>
      <c r="DMA150" s="49"/>
      <c r="DMB150" s="49"/>
      <c r="DMC150" s="49"/>
      <c r="DMD150" s="49"/>
      <c r="DME150" s="49"/>
      <c r="DMF150" s="49"/>
      <c r="DMG150" s="49"/>
      <c r="DMH150" s="49"/>
      <c r="DMI150" s="49"/>
      <c r="DMJ150" s="49"/>
      <c r="DMK150" s="49"/>
      <c r="DML150" s="49"/>
      <c r="DMM150" s="49"/>
      <c r="DMN150" s="49"/>
      <c r="DMO150" s="49"/>
      <c r="DMP150" s="49"/>
      <c r="DMQ150" s="49"/>
      <c r="DMR150" s="49"/>
      <c r="DMS150" s="49"/>
      <c r="DMT150" s="49"/>
      <c r="DMU150" s="49"/>
      <c r="DMV150" s="49"/>
      <c r="DMW150" s="49"/>
      <c r="DMX150" s="49"/>
      <c r="DMY150" s="49"/>
      <c r="DMZ150" s="49"/>
      <c r="DNA150" s="49"/>
      <c r="DNB150" s="49"/>
      <c r="DNC150" s="49"/>
      <c r="DND150" s="49"/>
      <c r="DNE150" s="49"/>
      <c r="DNF150" s="49"/>
      <c r="DNG150" s="49"/>
      <c r="DNH150" s="49"/>
      <c r="DNI150" s="49"/>
      <c r="DNJ150" s="49"/>
      <c r="DNK150" s="49"/>
      <c r="DNL150" s="49"/>
      <c r="DNM150" s="49"/>
      <c r="DNN150" s="49"/>
      <c r="DNO150" s="49"/>
      <c r="DNP150" s="49"/>
      <c r="DNQ150" s="49"/>
      <c r="DNR150" s="49"/>
      <c r="DNS150" s="49"/>
      <c r="DNT150" s="49"/>
      <c r="DNU150" s="49"/>
      <c r="DNV150" s="49"/>
      <c r="DNW150" s="49"/>
      <c r="DNX150" s="49"/>
      <c r="DNY150" s="49"/>
      <c r="DNZ150" s="49"/>
      <c r="DOA150" s="49"/>
      <c r="DOB150" s="49"/>
      <c r="DOC150" s="49"/>
      <c r="DOD150" s="49"/>
      <c r="DOE150" s="49"/>
      <c r="DOF150" s="49"/>
      <c r="DOG150" s="49"/>
      <c r="DOH150" s="49"/>
      <c r="DOI150" s="49"/>
      <c r="DOJ150" s="49"/>
      <c r="DOK150" s="49"/>
      <c r="DOL150" s="49"/>
      <c r="DOM150" s="49"/>
      <c r="DON150" s="49"/>
      <c r="DOO150" s="49"/>
      <c r="DOP150" s="49"/>
      <c r="DOQ150" s="49"/>
      <c r="DOR150" s="49"/>
      <c r="DOS150" s="49"/>
      <c r="DOT150" s="49"/>
      <c r="DOU150" s="49"/>
      <c r="DOV150" s="49"/>
      <c r="DOW150" s="49"/>
      <c r="DOX150" s="49"/>
      <c r="DOY150" s="49"/>
      <c r="DOZ150" s="49"/>
      <c r="DPA150" s="49"/>
      <c r="DPB150" s="49"/>
      <c r="DPC150" s="49"/>
      <c r="DPD150" s="49"/>
      <c r="DPE150" s="49"/>
      <c r="DPF150" s="49"/>
      <c r="DPG150" s="49"/>
      <c r="DPH150" s="49"/>
      <c r="DPI150" s="49"/>
      <c r="DPJ150" s="49"/>
      <c r="DPK150" s="49"/>
      <c r="DPL150" s="49"/>
      <c r="DPM150" s="49"/>
      <c r="DPN150" s="49"/>
      <c r="DPO150" s="49"/>
      <c r="DPP150" s="49"/>
      <c r="DPQ150" s="49"/>
      <c r="DPR150" s="49"/>
      <c r="DPS150" s="49"/>
      <c r="DPT150" s="49"/>
      <c r="DPU150" s="49"/>
      <c r="DPV150" s="49"/>
      <c r="DPW150" s="49"/>
      <c r="DPX150" s="49"/>
      <c r="DPY150" s="49"/>
      <c r="DPZ150" s="49"/>
      <c r="DQA150" s="49"/>
      <c r="DQB150" s="49"/>
      <c r="DQC150" s="49"/>
      <c r="DQD150" s="49"/>
      <c r="DQE150" s="49"/>
      <c r="DQF150" s="49"/>
      <c r="DQG150" s="49"/>
      <c r="DQH150" s="49"/>
      <c r="DQI150" s="49"/>
      <c r="DQJ150" s="49"/>
      <c r="DQK150" s="49"/>
      <c r="DQL150" s="49"/>
      <c r="DQM150" s="49"/>
      <c r="DQN150" s="49"/>
      <c r="DQO150" s="49"/>
      <c r="DQP150" s="49"/>
      <c r="DQQ150" s="49"/>
      <c r="DQR150" s="49"/>
      <c r="DQS150" s="49"/>
      <c r="DQT150" s="49"/>
      <c r="DQU150" s="49"/>
      <c r="DQV150" s="49"/>
      <c r="DQW150" s="49"/>
      <c r="DQX150" s="49"/>
      <c r="DQY150" s="49"/>
      <c r="DQZ150" s="49"/>
      <c r="DRA150" s="49"/>
      <c r="DRB150" s="49"/>
      <c r="DRC150" s="49"/>
      <c r="DRD150" s="49"/>
      <c r="DRE150" s="49"/>
      <c r="DRF150" s="49"/>
      <c r="DRG150" s="49"/>
      <c r="DRH150" s="49"/>
      <c r="DRI150" s="49"/>
      <c r="DRJ150" s="49"/>
      <c r="DRK150" s="49"/>
      <c r="DRL150" s="49"/>
      <c r="DRM150" s="49"/>
      <c r="DRN150" s="49"/>
      <c r="DRO150" s="49"/>
      <c r="DRP150" s="49"/>
      <c r="DRQ150" s="49"/>
      <c r="DRR150" s="49"/>
      <c r="DRS150" s="49"/>
      <c r="DRT150" s="49"/>
      <c r="DRU150" s="49"/>
      <c r="DRV150" s="49"/>
      <c r="DRW150" s="49"/>
      <c r="DRX150" s="49"/>
      <c r="DRY150" s="49"/>
      <c r="DRZ150" s="49"/>
      <c r="DSA150" s="49"/>
      <c r="DSB150" s="49"/>
      <c r="DSC150" s="49"/>
      <c r="DSD150" s="49"/>
      <c r="DSE150" s="49"/>
      <c r="DSF150" s="49"/>
      <c r="DSG150" s="49"/>
      <c r="DSH150" s="49"/>
      <c r="DSI150" s="49"/>
      <c r="DSJ150" s="49"/>
      <c r="DSK150" s="49"/>
      <c r="DSL150" s="49"/>
      <c r="DSM150" s="49"/>
      <c r="DSN150" s="49"/>
      <c r="DSO150" s="49"/>
      <c r="DSP150" s="49"/>
      <c r="DSQ150" s="49"/>
      <c r="DSR150" s="49"/>
      <c r="DSS150" s="49"/>
      <c r="DST150" s="49"/>
      <c r="DSU150" s="49"/>
      <c r="DSV150" s="49"/>
      <c r="DSW150" s="49"/>
      <c r="DSX150" s="49"/>
      <c r="DSY150" s="49"/>
      <c r="DSZ150" s="49"/>
      <c r="DTA150" s="49"/>
      <c r="DTB150" s="49"/>
      <c r="DTC150" s="49"/>
      <c r="DTD150" s="49"/>
      <c r="DTE150" s="49"/>
      <c r="DTF150" s="49"/>
      <c r="DTG150" s="49"/>
      <c r="DTH150" s="49"/>
      <c r="DTI150" s="49"/>
      <c r="DTJ150" s="49"/>
      <c r="DTK150" s="49"/>
      <c r="DTL150" s="49"/>
      <c r="DTM150" s="49"/>
      <c r="DTN150" s="49"/>
      <c r="DTO150" s="49"/>
      <c r="DTP150" s="49"/>
      <c r="DTQ150" s="49"/>
      <c r="DTR150" s="49"/>
      <c r="DTS150" s="49"/>
      <c r="DTT150" s="49"/>
      <c r="DTU150" s="49"/>
      <c r="DTV150" s="49"/>
      <c r="DTW150" s="49"/>
      <c r="DTX150" s="49"/>
      <c r="DTY150" s="49"/>
      <c r="DTZ150" s="49"/>
      <c r="DUA150" s="49"/>
      <c r="DUB150" s="49"/>
      <c r="DUC150" s="49"/>
      <c r="DUD150" s="49"/>
      <c r="DUE150" s="49"/>
      <c r="DUF150" s="49"/>
      <c r="DUG150" s="49"/>
      <c r="DUH150" s="49"/>
      <c r="DUI150" s="49"/>
      <c r="DUJ150" s="49"/>
      <c r="DUK150" s="49"/>
      <c r="DUL150" s="49"/>
      <c r="DUM150" s="49"/>
      <c r="DUN150" s="49"/>
      <c r="DUO150" s="49"/>
      <c r="DUP150" s="49"/>
      <c r="DUQ150" s="49"/>
      <c r="DUR150" s="49"/>
      <c r="DUS150" s="49"/>
      <c r="DUT150" s="49"/>
      <c r="DUU150" s="49"/>
      <c r="DUV150" s="49"/>
      <c r="DUW150" s="49"/>
      <c r="DUX150" s="49"/>
      <c r="DUY150" s="49"/>
      <c r="DUZ150" s="49"/>
      <c r="DVA150" s="49"/>
      <c r="DVB150" s="49"/>
      <c r="DVC150" s="49"/>
      <c r="DVD150" s="49"/>
      <c r="DVE150" s="49"/>
      <c r="DVF150" s="49"/>
      <c r="DVG150" s="49"/>
      <c r="DVH150" s="49"/>
      <c r="DVI150" s="49"/>
      <c r="DVJ150" s="49"/>
      <c r="DVK150" s="49"/>
      <c r="DVL150" s="49"/>
      <c r="DVM150" s="49"/>
      <c r="DVN150" s="49"/>
      <c r="DVO150" s="49"/>
      <c r="DVP150" s="49"/>
      <c r="DVQ150" s="49"/>
      <c r="DVR150" s="49"/>
      <c r="DVS150" s="49"/>
      <c r="DVT150" s="49"/>
      <c r="DVU150" s="49"/>
      <c r="DVV150" s="49"/>
      <c r="DVW150" s="49"/>
      <c r="DVX150" s="49"/>
      <c r="DVY150" s="49"/>
      <c r="DVZ150" s="49"/>
      <c r="DWA150" s="49"/>
      <c r="DWB150" s="49"/>
      <c r="DWC150" s="49"/>
      <c r="DWD150" s="49"/>
      <c r="DWE150" s="49"/>
      <c r="DWF150" s="49"/>
      <c r="DWG150" s="49"/>
      <c r="DWH150" s="49"/>
      <c r="DWI150" s="49"/>
      <c r="DWJ150" s="49"/>
      <c r="DWK150" s="49"/>
      <c r="DWL150" s="49"/>
      <c r="DWM150" s="49"/>
      <c r="DWN150" s="49"/>
      <c r="DWO150" s="49"/>
      <c r="DWP150" s="49"/>
      <c r="DWQ150" s="49"/>
      <c r="DWR150" s="49"/>
      <c r="DWS150" s="49"/>
      <c r="DWT150" s="49"/>
      <c r="DWU150" s="49"/>
      <c r="DWV150" s="49"/>
      <c r="DWW150" s="49"/>
      <c r="DWX150" s="49"/>
      <c r="DWY150" s="49"/>
      <c r="DWZ150" s="49"/>
      <c r="DXA150" s="49"/>
      <c r="DXB150" s="49"/>
      <c r="DXC150" s="49"/>
      <c r="DXD150" s="49"/>
      <c r="DXE150" s="49"/>
      <c r="DXF150" s="49"/>
      <c r="DXG150" s="49"/>
      <c r="DXH150" s="49"/>
      <c r="DXI150" s="49"/>
      <c r="DXJ150" s="49"/>
      <c r="DXK150" s="49"/>
      <c r="DXL150" s="49"/>
      <c r="DXM150" s="49"/>
      <c r="DXN150" s="49"/>
      <c r="DXO150" s="49"/>
      <c r="DXP150" s="49"/>
      <c r="DXQ150" s="49"/>
      <c r="DXR150" s="49"/>
      <c r="DXS150" s="49"/>
      <c r="DXT150" s="49"/>
      <c r="DXU150" s="49"/>
      <c r="DXV150" s="49"/>
      <c r="DXW150" s="49"/>
      <c r="DXX150" s="49"/>
      <c r="DXY150" s="49"/>
      <c r="DXZ150" s="49"/>
      <c r="DYA150" s="49"/>
      <c r="DYB150" s="49"/>
      <c r="DYC150" s="49"/>
      <c r="DYD150" s="49"/>
      <c r="DYE150" s="49"/>
      <c r="DYF150" s="49"/>
      <c r="DYG150" s="49"/>
      <c r="DYH150" s="49"/>
      <c r="DYI150" s="49"/>
      <c r="DYJ150" s="49"/>
      <c r="DYK150" s="49"/>
      <c r="DYL150" s="49"/>
      <c r="DYM150" s="49"/>
      <c r="DYN150" s="49"/>
      <c r="DYO150" s="49"/>
      <c r="DYP150" s="49"/>
      <c r="DYQ150" s="49"/>
      <c r="DYR150" s="49"/>
      <c r="DYS150" s="49"/>
      <c r="DYT150" s="49"/>
      <c r="DYU150" s="49"/>
      <c r="DYV150" s="49"/>
      <c r="DYW150" s="49"/>
      <c r="DYX150" s="49"/>
      <c r="DYY150" s="49"/>
      <c r="DYZ150" s="49"/>
      <c r="DZA150" s="49"/>
      <c r="DZB150" s="49"/>
      <c r="DZC150" s="49"/>
      <c r="DZD150" s="49"/>
      <c r="DZE150" s="49"/>
      <c r="DZF150" s="49"/>
      <c r="DZG150" s="49"/>
      <c r="DZH150" s="49"/>
      <c r="DZI150" s="49"/>
      <c r="DZJ150" s="49"/>
      <c r="DZK150" s="49"/>
      <c r="DZL150" s="49"/>
      <c r="DZM150" s="49"/>
      <c r="DZN150" s="49"/>
      <c r="DZO150" s="49"/>
      <c r="DZP150" s="49"/>
      <c r="DZQ150" s="49"/>
      <c r="DZR150" s="49"/>
      <c r="DZS150" s="49"/>
      <c r="DZT150" s="49"/>
      <c r="DZU150" s="49"/>
      <c r="DZV150" s="49"/>
      <c r="DZW150" s="49"/>
      <c r="DZX150" s="49"/>
      <c r="DZY150" s="49"/>
      <c r="DZZ150" s="49"/>
      <c r="EAA150" s="49"/>
      <c r="EAB150" s="49"/>
      <c r="EAC150" s="49"/>
      <c r="EAD150" s="49"/>
      <c r="EAE150" s="49"/>
      <c r="EAF150" s="49"/>
      <c r="EAG150" s="49"/>
      <c r="EAH150" s="49"/>
      <c r="EAI150" s="49"/>
      <c r="EAJ150" s="49"/>
      <c r="EAK150" s="49"/>
      <c r="EAL150" s="49"/>
      <c r="EAM150" s="49"/>
      <c r="EAN150" s="49"/>
      <c r="EAO150" s="49"/>
      <c r="EAP150" s="49"/>
      <c r="EAQ150" s="49"/>
      <c r="EAR150" s="49"/>
      <c r="EAS150" s="49"/>
      <c r="EAT150" s="49"/>
      <c r="EAU150" s="49"/>
      <c r="EAV150" s="49"/>
      <c r="EAW150" s="49"/>
      <c r="EAX150" s="49"/>
      <c r="EAY150" s="49"/>
      <c r="EAZ150" s="49"/>
      <c r="EBA150" s="49"/>
      <c r="EBB150" s="49"/>
      <c r="EBC150" s="49"/>
      <c r="EBD150" s="49"/>
      <c r="EBE150" s="49"/>
      <c r="EBF150" s="49"/>
      <c r="EBG150" s="49"/>
      <c r="EBH150" s="49"/>
      <c r="EBI150" s="49"/>
      <c r="EBJ150" s="49"/>
      <c r="EBK150" s="49"/>
      <c r="EBL150" s="49"/>
      <c r="EBM150" s="49"/>
      <c r="EBN150" s="49"/>
      <c r="EBO150" s="49"/>
      <c r="EBP150" s="49"/>
      <c r="EBQ150" s="49"/>
      <c r="EBR150" s="49"/>
      <c r="EBS150" s="49"/>
      <c r="EBT150" s="49"/>
      <c r="EBU150" s="49"/>
      <c r="EBV150" s="49"/>
      <c r="EBW150" s="49"/>
      <c r="EBX150" s="49"/>
      <c r="EBY150" s="49"/>
      <c r="EBZ150" s="49"/>
      <c r="ECA150" s="49"/>
      <c r="ECB150" s="49"/>
      <c r="ECC150" s="49"/>
      <c r="ECD150" s="49"/>
      <c r="ECE150" s="49"/>
      <c r="ECF150" s="49"/>
      <c r="ECG150" s="49"/>
      <c r="ECH150" s="49"/>
      <c r="ECI150" s="49"/>
      <c r="ECJ150" s="49"/>
      <c r="ECK150" s="49"/>
      <c r="ECL150" s="49"/>
      <c r="ECM150" s="49"/>
      <c r="ECN150" s="49"/>
      <c r="ECO150" s="49"/>
      <c r="ECP150" s="49"/>
      <c r="ECQ150" s="49"/>
      <c r="ECR150" s="49"/>
      <c r="ECS150" s="49"/>
      <c r="ECT150" s="49"/>
      <c r="ECU150" s="49"/>
      <c r="ECV150" s="49"/>
      <c r="ECW150" s="49"/>
      <c r="ECX150" s="49"/>
      <c r="ECY150" s="49"/>
      <c r="ECZ150" s="49"/>
      <c r="EDA150" s="49"/>
      <c r="EDB150" s="49"/>
      <c r="EDC150" s="49"/>
      <c r="EDD150" s="49"/>
      <c r="EDE150" s="49"/>
      <c r="EDF150" s="49"/>
      <c r="EDG150" s="49"/>
      <c r="EDH150" s="49"/>
      <c r="EDI150" s="49"/>
      <c r="EDJ150" s="49"/>
      <c r="EDK150" s="49"/>
      <c r="EDL150" s="49"/>
      <c r="EDM150" s="49"/>
      <c r="EDN150" s="49"/>
      <c r="EDO150" s="49"/>
      <c r="EDP150" s="49"/>
      <c r="EDQ150" s="49"/>
      <c r="EDR150" s="49"/>
      <c r="EDS150" s="49"/>
      <c r="EDT150" s="49"/>
      <c r="EDU150" s="49"/>
      <c r="EDV150" s="49"/>
      <c r="EDW150" s="49"/>
      <c r="EDX150" s="49"/>
      <c r="EDY150" s="49"/>
      <c r="EDZ150" s="49"/>
      <c r="EEA150" s="49"/>
      <c r="EEB150" s="49"/>
      <c r="EEC150" s="49"/>
      <c r="EED150" s="49"/>
      <c r="EEE150" s="49"/>
      <c r="EEF150" s="49"/>
      <c r="EEG150" s="49"/>
      <c r="EEH150" s="49"/>
      <c r="EEI150" s="49"/>
      <c r="EEJ150" s="49"/>
      <c r="EEK150" s="49"/>
      <c r="EEL150" s="49"/>
      <c r="EEM150" s="49"/>
      <c r="EEN150" s="49"/>
      <c r="EEO150" s="49"/>
      <c r="EEP150" s="49"/>
      <c r="EEQ150" s="49"/>
      <c r="EER150" s="49"/>
      <c r="EES150" s="49"/>
      <c r="EET150" s="49"/>
      <c r="EEU150" s="49"/>
      <c r="EEV150" s="49"/>
      <c r="EEW150" s="49"/>
      <c r="EEX150" s="49"/>
      <c r="EEY150" s="49"/>
      <c r="EEZ150" s="49"/>
      <c r="EFA150" s="49"/>
      <c r="EFB150" s="49"/>
      <c r="EFC150" s="49"/>
      <c r="EFD150" s="49"/>
      <c r="EFE150" s="49"/>
      <c r="EFF150" s="49"/>
      <c r="EFG150" s="49"/>
      <c r="EFH150" s="49"/>
      <c r="EFI150" s="49"/>
      <c r="EFJ150" s="49"/>
      <c r="EFK150" s="49"/>
      <c r="EFL150" s="49"/>
      <c r="EFM150" s="49"/>
      <c r="EFN150" s="49"/>
      <c r="EFO150" s="49"/>
      <c r="EFP150" s="49"/>
      <c r="EFQ150" s="49"/>
      <c r="EFR150" s="49"/>
      <c r="EFS150" s="49"/>
      <c r="EFT150" s="49"/>
      <c r="EFU150" s="49"/>
      <c r="EFV150" s="49"/>
      <c r="EFW150" s="49"/>
      <c r="EFX150" s="49"/>
      <c r="EFY150" s="49"/>
      <c r="EFZ150" s="49"/>
      <c r="EGA150" s="49"/>
      <c r="EGB150" s="49"/>
      <c r="EGC150" s="49"/>
      <c r="EGD150" s="49"/>
      <c r="EGE150" s="49"/>
      <c r="EGF150" s="49"/>
      <c r="EGG150" s="49"/>
      <c r="EGH150" s="49"/>
      <c r="EGI150" s="49"/>
      <c r="EGJ150" s="49"/>
      <c r="EGK150" s="49"/>
      <c r="EGL150" s="49"/>
      <c r="EGM150" s="49"/>
      <c r="EGN150" s="49"/>
      <c r="EGO150" s="49"/>
      <c r="EGP150" s="49"/>
      <c r="EGQ150" s="49"/>
      <c r="EGR150" s="49"/>
      <c r="EGS150" s="49"/>
      <c r="EGT150" s="49"/>
      <c r="EGU150" s="49"/>
      <c r="EGV150" s="49"/>
      <c r="EGW150" s="49"/>
      <c r="EGX150" s="49"/>
      <c r="EGY150" s="49"/>
      <c r="EGZ150" s="49"/>
      <c r="EHA150" s="49"/>
      <c r="EHB150" s="49"/>
      <c r="EHC150" s="49"/>
      <c r="EHD150" s="49"/>
      <c r="EHE150" s="49"/>
      <c r="EHF150" s="49"/>
      <c r="EHG150" s="49"/>
      <c r="EHH150" s="49"/>
      <c r="EHI150" s="49"/>
      <c r="EHJ150" s="49"/>
      <c r="EHK150" s="49"/>
      <c r="EHL150" s="49"/>
      <c r="EHM150" s="49"/>
      <c r="EHN150" s="49"/>
      <c r="EHO150" s="49"/>
      <c r="EHP150" s="49"/>
      <c r="EHQ150" s="49"/>
      <c r="EHR150" s="49"/>
      <c r="EHS150" s="49"/>
      <c r="EHT150" s="49"/>
      <c r="EHU150" s="49"/>
      <c r="EHV150" s="49"/>
      <c r="EHW150" s="49"/>
      <c r="EHX150" s="49"/>
      <c r="EHY150" s="49"/>
      <c r="EHZ150" s="49"/>
      <c r="EIA150" s="49"/>
      <c r="EIB150" s="49"/>
      <c r="EIC150" s="49"/>
      <c r="EID150" s="49"/>
      <c r="EIE150" s="49"/>
      <c r="EIF150" s="49"/>
      <c r="EIG150" s="49"/>
      <c r="EIH150" s="49"/>
      <c r="EII150" s="49"/>
      <c r="EIJ150" s="49"/>
      <c r="EIK150" s="49"/>
      <c r="EIL150" s="49"/>
      <c r="EIM150" s="49"/>
      <c r="EIN150" s="49"/>
      <c r="EIO150" s="49"/>
      <c r="EIP150" s="49"/>
      <c r="EIQ150" s="49"/>
      <c r="EIR150" s="49"/>
      <c r="EIS150" s="49"/>
      <c r="EIT150" s="49"/>
      <c r="EIU150" s="49"/>
      <c r="EIV150" s="49"/>
      <c r="EIW150" s="49"/>
      <c r="EIX150" s="49"/>
      <c r="EIY150" s="49"/>
      <c r="EIZ150" s="49"/>
      <c r="EJA150" s="49"/>
      <c r="EJB150" s="49"/>
      <c r="EJC150" s="49"/>
      <c r="EJD150" s="49"/>
      <c r="EJE150" s="49"/>
      <c r="EJF150" s="49"/>
      <c r="EJG150" s="49"/>
      <c r="EJH150" s="49"/>
      <c r="EJI150" s="49"/>
      <c r="EJJ150" s="49"/>
      <c r="EJK150" s="49"/>
      <c r="EJL150" s="49"/>
      <c r="EJM150" s="49"/>
      <c r="EJN150" s="49"/>
      <c r="EJO150" s="49"/>
      <c r="EJP150" s="49"/>
      <c r="EJQ150" s="49"/>
      <c r="EJR150" s="49"/>
      <c r="EJS150" s="49"/>
      <c r="EJT150" s="49"/>
      <c r="EJU150" s="49"/>
      <c r="EJV150" s="49"/>
      <c r="EJW150" s="49"/>
      <c r="EJX150" s="49"/>
      <c r="EJY150" s="49"/>
      <c r="EJZ150" s="49"/>
      <c r="EKA150" s="49"/>
      <c r="EKB150" s="49"/>
      <c r="EKC150" s="49"/>
      <c r="EKD150" s="49"/>
      <c r="EKE150" s="49"/>
      <c r="EKF150" s="49"/>
      <c r="EKG150" s="49"/>
      <c r="EKH150" s="49"/>
      <c r="EKI150" s="49"/>
      <c r="EKJ150" s="49"/>
      <c r="EKK150" s="49"/>
      <c r="EKL150" s="49"/>
      <c r="EKM150" s="49"/>
      <c r="EKN150" s="49"/>
      <c r="EKO150" s="49"/>
      <c r="EKP150" s="49"/>
      <c r="EKQ150" s="49"/>
      <c r="EKR150" s="49"/>
      <c r="EKS150" s="49"/>
      <c r="EKT150" s="49"/>
      <c r="EKU150" s="49"/>
      <c r="EKV150" s="49"/>
      <c r="EKW150" s="49"/>
      <c r="EKX150" s="49"/>
      <c r="EKY150" s="49"/>
      <c r="EKZ150" s="49"/>
      <c r="ELA150" s="49"/>
      <c r="ELB150" s="49"/>
      <c r="ELC150" s="49"/>
      <c r="ELD150" s="49"/>
      <c r="ELE150" s="49"/>
      <c r="ELF150" s="49"/>
      <c r="ELG150" s="49"/>
      <c r="ELH150" s="49"/>
      <c r="ELI150" s="49"/>
      <c r="ELJ150" s="49"/>
      <c r="ELK150" s="49"/>
      <c r="ELL150" s="49"/>
      <c r="ELM150" s="49"/>
      <c r="ELN150" s="49"/>
      <c r="ELO150" s="49"/>
      <c r="ELP150" s="49"/>
      <c r="ELQ150" s="49"/>
      <c r="ELR150" s="49"/>
      <c r="ELS150" s="49"/>
      <c r="ELT150" s="49"/>
      <c r="ELU150" s="49"/>
      <c r="ELV150" s="49"/>
      <c r="ELW150" s="49"/>
      <c r="ELX150" s="49"/>
      <c r="ELY150" s="49"/>
      <c r="ELZ150" s="49"/>
      <c r="EMA150" s="49"/>
      <c r="EMB150" s="49"/>
      <c r="EMC150" s="49"/>
      <c r="EMD150" s="49"/>
      <c r="EME150" s="49"/>
      <c r="EMF150" s="49"/>
      <c r="EMG150" s="49"/>
      <c r="EMH150" s="49"/>
      <c r="EMI150" s="49"/>
      <c r="EMJ150" s="49"/>
      <c r="EMK150" s="49"/>
      <c r="EML150" s="49"/>
      <c r="EMM150" s="49"/>
      <c r="EMN150" s="49"/>
      <c r="EMO150" s="49"/>
      <c r="EMP150" s="49"/>
      <c r="EMQ150" s="49"/>
      <c r="EMR150" s="49"/>
      <c r="EMS150" s="49"/>
      <c r="EMT150" s="49"/>
      <c r="EMU150" s="49"/>
      <c r="EMV150" s="49"/>
      <c r="EMW150" s="49"/>
      <c r="EMX150" s="49"/>
      <c r="EMY150" s="49"/>
      <c r="EMZ150" s="49"/>
      <c r="ENA150" s="49"/>
      <c r="ENB150" s="49"/>
      <c r="ENC150" s="49"/>
      <c r="END150" s="49"/>
      <c r="ENE150" s="49"/>
      <c r="ENF150" s="49"/>
      <c r="ENG150" s="49"/>
      <c r="ENH150" s="49"/>
      <c r="ENI150" s="49"/>
      <c r="ENJ150" s="49"/>
      <c r="ENK150" s="49"/>
      <c r="ENL150" s="49"/>
      <c r="ENM150" s="49"/>
      <c r="ENN150" s="49"/>
      <c r="ENO150" s="49"/>
      <c r="ENP150" s="49"/>
      <c r="ENQ150" s="49"/>
      <c r="ENR150" s="49"/>
      <c r="ENS150" s="49"/>
      <c r="ENT150" s="49"/>
      <c r="ENU150" s="49"/>
      <c r="ENV150" s="49"/>
      <c r="ENW150" s="49"/>
      <c r="ENX150" s="49"/>
      <c r="ENY150" s="49"/>
      <c r="ENZ150" s="49"/>
      <c r="EOA150" s="49"/>
      <c r="EOB150" s="49"/>
      <c r="EOC150" s="49"/>
      <c r="EOD150" s="49"/>
      <c r="EOE150" s="49"/>
      <c r="EOF150" s="49"/>
      <c r="EOG150" s="49"/>
      <c r="EOH150" s="49"/>
      <c r="EOI150" s="49"/>
      <c r="EOJ150" s="49"/>
      <c r="EOK150" s="49"/>
      <c r="EOL150" s="49"/>
      <c r="EOM150" s="49"/>
      <c r="EON150" s="49"/>
      <c r="EOO150" s="49"/>
      <c r="EOP150" s="49"/>
      <c r="EOQ150" s="49"/>
      <c r="EOR150" s="49"/>
      <c r="EOS150" s="49"/>
      <c r="EOT150" s="49"/>
      <c r="EOU150" s="49"/>
      <c r="EOV150" s="49"/>
      <c r="EOW150" s="49"/>
      <c r="EOX150" s="49"/>
      <c r="EOY150" s="49"/>
      <c r="EOZ150" s="49"/>
      <c r="EPA150" s="49"/>
      <c r="EPB150" s="49"/>
      <c r="EPC150" s="49"/>
      <c r="EPD150" s="49"/>
      <c r="EPE150" s="49"/>
      <c r="EPF150" s="49"/>
      <c r="EPG150" s="49"/>
      <c r="EPH150" s="49"/>
      <c r="EPI150" s="49"/>
      <c r="EPJ150" s="49"/>
      <c r="EPK150" s="49"/>
      <c r="EPL150" s="49"/>
      <c r="EPM150" s="49"/>
      <c r="EPN150" s="49"/>
      <c r="EPO150" s="49"/>
      <c r="EPP150" s="49"/>
      <c r="EPQ150" s="49"/>
      <c r="EPR150" s="49"/>
      <c r="EPS150" s="49"/>
      <c r="EPT150" s="49"/>
      <c r="EPU150" s="49"/>
      <c r="EPV150" s="49"/>
      <c r="EPW150" s="49"/>
      <c r="EPX150" s="49"/>
      <c r="EPY150" s="49"/>
      <c r="EPZ150" s="49"/>
      <c r="EQA150" s="49"/>
      <c r="EQB150" s="49"/>
      <c r="EQC150" s="49"/>
      <c r="EQD150" s="49"/>
      <c r="EQE150" s="49"/>
      <c r="EQF150" s="49"/>
      <c r="EQG150" s="49"/>
      <c r="EQH150" s="49"/>
      <c r="EQI150" s="49"/>
      <c r="EQJ150" s="49"/>
      <c r="EQK150" s="49"/>
      <c r="EQL150" s="49"/>
      <c r="EQM150" s="49"/>
      <c r="EQN150" s="49"/>
      <c r="EQO150" s="49"/>
      <c r="EQP150" s="49"/>
      <c r="EQQ150" s="49"/>
      <c r="EQR150" s="49"/>
      <c r="EQS150" s="49"/>
      <c r="EQT150" s="49"/>
      <c r="EQU150" s="49"/>
      <c r="EQV150" s="49"/>
      <c r="EQW150" s="49"/>
      <c r="EQX150" s="49"/>
      <c r="EQY150" s="49"/>
      <c r="EQZ150" s="49"/>
      <c r="ERA150" s="49"/>
      <c r="ERB150" s="49"/>
      <c r="ERC150" s="49"/>
      <c r="ERD150" s="49"/>
      <c r="ERE150" s="49"/>
      <c r="ERF150" s="49"/>
      <c r="ERG150" s="49"/>
      <c r="ERH150" s="49"/>
      <c r="ERI150" s="49"/>
      <c r="ERJ150" s="49"/>
      <c r="ERK150" s="49"/>
      <c r="ERL150" s="49"/>
      <c r="ERM150" s="49"/>
      <c r="ERN150" s="49"/>
      <c r="ERO150" s="49"/>
      <c r="ERP150" s="49"/>
      <c r="ERQ150" s="49"/>
      <c r="ERR150" s="49"/>
      <c r="ERS150" s="49"/>
      <c r="ERT150" s="49"/>
      <c r="ERU150" s="49"/>
      <c r="ERV150" s="49"/>
      <c r="ERW150" s="49"/>
      <c r="ERX150" s="49"/>
      <c r="ERY150" s="49"/>
      <c r="ERZ150" s="49"/>
      <c r="ESA150" s="49"/>
      <c r="ESB150" s="49"/>
      <c r="ESC150" s="49"/>
      <c r="ESD150" s="49"/>
      <c r="ESE150" s="49"/>
      <c r="ESF150" s="49"/>
      <c r="ESG150" s="49"/>
      <c r="ESH150" s="49"/>
      <c r="ESI150" s="49"/>
      <c r="ESJ150" s="49"/>
      <c r="ESK150" s="49"/>
      <c r="ESL150" s="49"/>
      <c r="ESM150" s="49"/>
      <c r="ESN150" s="49"/>
      <c r="ESO150" s="49"/>
      <c r="ESP150" s="49"/>
      <c r="ESQ150" s="49"/>
      <c r="ESR150" s="49"/>
      <c r="ESS150" s="49"/>
      <c r="EST150" s="49"/>
      <c r="ESU150" s="49"/>
      <c r="ESV150" s="49"/>
      <c r="ESW150" s="49"/>
      <c r="ESX150" s="49"/>
      <c r="ESY150" s="49"/>
      <c r="ESZ150" s="49"/>
      <c r="ETA150" s="49"/>
      <c r="ETB150" s="49"/>
      <c r="ETC150" s="49"/>
      <c r="ETD150" s="49"/>
      <c r="ETE150" s="49"/>
      <c r="ETF150" s="49"/>
      <c r="ETG150" s="49"/>
      <c r="ETH150" s="49"/>
      <c r="ETI150" s="49"/>
      <c r="ETJ150" s="49"/>
      <c r="ETK150" s="49"/>
      <c r="ETL150" s="49"/>
      <c r="ETM150" s="49"/>
      <c r="ETN150" s="49"/>
      <c r="ETO150" s="49"/>
      <c r="ETP150" s="49"/>
      <c r="ETQ150" s="49"/>
      <c r="ETR150" s="49"/>
      <c r="ETS150" s="49"/>
      <c r="ETT150" s="49"/>
      <c r="ETU150" s="49"/>
      <c r="ETV150" s="49"/>
      <c r="ETW150" s="49"/>
      <c r="ETX150" s="49"/>
      <c r="ETY150" s="49"/>
      <c r="ETZ150" s="49"/>
      <c r="EUA150" s="49"/>
      <c r="EUB150" s="49"/>
      <c r="EUC150" s="49"/>
      <c r="EUD150" s="49"/>
      <c r="EUE150" s="49"/>
      <c r="EUF150" s="49"/>
      <c r="EUG150" s="49"/>
      <c r="EUH150" s="49"/>
      <c r="EUI150" s="49"/>
      <c r="EUJ150" s="49"/>
      <c r="EUK150" s="49"/>
      <c r="EUL150" s="49"/>
      <c r="EUM150" s="49"/>
      <c r="EUN150" s="49"/>
      <c r="EUO150" s="49"/>
      <c r="EUP150" s="49"/>
      <c r="EUQ150" s="49"/>
      <c r="EUR150" s="49"/>
      <c r="EUS150" s="49"/>
      <c r="EUT150" s="49"/>
      <c r="EUU150" s="49"/>
      <c r="EUV150" s="49"/>
      <c r="EUW150" s="49"/>
      <c r="EUX150" s="49"/>
      <c r="EUY150" s="49"/>
      <c r="EUZ150" s="49"/>
      <c r="EVA150" s="49"/>
      <c r="EVB150" s="49"/>
      <c r="EVC150" s="49"/>
      <c r="EVD150" s="49"/>
      <c r="EVE150" s="49"/>
      <c r="EVF150" s="49"/>
      <c r="EVG150" s="49"/>
      <c r="EVH150" s="49"/>
      <c r="EVI150" s="49"/>
      <c r="EVJ150" s="49"/>
      <c r="EVK150" s="49"/>
      <c r="EVL150" s="49"/>
      <c r="EVM150" s="49"/>
      <c r="EVN150" s="49"/>
      <c r="EVO150" s="49"/>
      <c r="EVP150" s="49"/>
      <c r="EVQ150" s="49"/>
      <c r="EVR150" s="49"/>
      <c r="EVS150" s="49"/>
      <c r="EVT150" s="49"/>
      <c r="EVU150" s="49"/>
      <c r="EVV150" s="49"/>
      <c r="EVW150" s="49"/>
      <c r="EVX150" s="49"/>
      <c r="EVY150" s="49"/>
      <c r="EVZ150" s="49"/>
      <c r="EWA150" s="49"/>
      <c r="EWB150" s="49"/>
      <c r="EWC150" s="49"/>
      <c r="EWD150" s="49"/>
      <c r="EWE150" s="49"/>
      <c r="EWF150" s="49"/>
      <c r="EWG150" s="49"/>
      <c r="EWH150" s="49"/>
      <c r="EWI150" s="49"/>
      <c r="EWJ150" s="49"/>
      <c r="EWK150" s="49"/>
      <c r="EWL150" s="49"/>
      <c r="EWM150" s="49"/>
      <c r="EWN150" s="49"/>
      <c r="EWO150" s="49"/>
      <c r="EWP150" s="49"/>
      <c r="EWQ150" s="49"/>
      <c r="EWR150" s="49"/>
      <c r="EWS150" s="49"/>
      <c r="EWT150" s="49"/>
      <c r="EWU150" s="49"/>
      <c r="EWV150" s="49"/>
      <c r="EWW150" s="49"/>
      <c r="EWX150" s="49"/>
      <c r="EWY150" s="49"/>
      <c r="EWZ150" s="49"/>
      <c r="EXA150" s="49"/>
      <c r="EXB150" s="49"/>
      <c r="EXC150" s="49"/>
      <c r="EXD150" s="49"/>
      <c r="EXE150" s="49"/>
      <c r="EXF150" s="49"/>
      <c r="EXG150" s="49"/>
      <c r="EXH150" s="49"/>
      <c r="EXI150" s="49"/>
      <c r="EXJ150" s="49"/>
      <c r="EXK150" s="49"/>
      <c r="EXL150" s="49"/>
      <c r="EXM150" s="49"/>
      <c r="EXN150" s="49"/>
      <c r="EXO150" s="49"/>
      <c r="EXP150" s="49"/>
      <c r="EXQ150" s="49"/>
      <c r="EXR150" s="49"/>
      <c r="EXS150" s="49"/>
      <c r="EXT150" s="49"/>
      <c r="EXU150" s="49"/>
      <c r="EXV150" s="49"/>
      <c r="EXW150" s="49"/>
      <c r="EXX150" s="49"/>
      <c r="EXY150" s="49"/>
      <c r="EXZ150" s="49"/>
      <c r="EYA150" s="49"/>
      <c r="EYB150" s="49"/>
      <c r="EYC150" s="49"/>
      <c r="EYD150" s="49"/>
      <c r="EYE150" s="49"/>
      <c r="EYF150" s="49"/>
      <c r="EYG150" s="49"/>
      <c r="EYH150" s="49"/>
      <c r="EYI150" s="49"/>
      <c r="EYJ150" s="49"/>
      <c r="EYK150" s="49"/>
      <c r="EYL150" s="49"/>
      <c r="EYM150" s="49"/>
      <c r="EYN150" s="49"/>
      <c r="EYO150" s="49"/>
      <c r="EYP150" s="49"/>
      <c r="EYQ150" s="49"/>
      <c r="EYR150" s="49"/>
      <c r="EYS150" s="49"/>
      <c r="EYT150" s="49"/>
      <c r="EYU150" s="49"/>
      <c r="EYV150" s="49"/>
      <c r="EYW150" s="49"/>
      <c r="EYX150" s="49"/>
      <c r="EYY150" s="49"/>
      <c r="EYZ150" s="49"/>
      <c r="EZA150" s="49"/>
      <c r="EZB150" s="49"/>
      <c r="EZC150" s="49"/>
      <c r="EZD150" s="49"/>
      <c r="EZE150" s="49"/>
      <c r="EZF150" s="49"/>
      <c r="EZG150" s="49"/>
      <c r="EZH150" s="49"/>
      <c r="EZI150" s="49"/>
      <c r="EZJ150" s="49"/>
      <c r="EZK150" s="49"/>
      <c r="EZL150" s="49"/>
      <c r="EZM150" s="49"/>
      <c r="EZN150" s="49"/>
      <c r="EZO150" s="49"/>
      <c r="EZP150" s="49"/>
      <c r="EZQ150" s="49"/>
      <c r="EZR150" s="49"/>
      <c r="EZS150" s="49"/>
      <c r="EZT150" s="49"/>
      <c r="EZU150" s="49"/>
      <c r="EZV150" s="49"/>
      <c r="EZW150" s="49"/>
      <c r="EZX150" s="49"/>
      <c r="EZY150" s="49"/>
      <c r="EZZ150" s="49"/>
      <c r="FAA150" s="49"/>
      <c r="FAB150" s="49"/>
      <c r="FAC150" s="49"/>
      <c r="FAD150" s="49"/>
      <c r="FAE150" s="49"/>
      <c r="FAF150" s="49"/>
      <c r="FAG150" s="49"/>
      <c r="FAH150" s="49"/>
      <c r="FAI150" s="49"/>
      <c r="FAJ150" s="49"/>
      <c r="FAK150" s="49"/>
      <c r="FAL150" s="49"/>
      <c r="FAM150" s="49"/>
      <c r="FAN150" s="49"/>
      <c r="FAO150" s="49"/>
      <c r="FAP150" s="49"/>
      <c r="FAQ150" s="49"/>
      <c r="FAR150" s="49"/>
      <c r="FAS150" s="49"/>
      <c r="FAT150" s="49"/>
      <c r="FAU150" s="49"/>
      <c r="FAV150" s="49"/>
      <c r="FAW150" s="49"/>
      <c r="FAX150" s="49"/>
      <c r="FAY150" s="49"/>
      <c r="FAZ150" s="49"/>
      <c r="FBA150" s="49"/>
      <c r="FBB150" s="49"/>
      <c r="FBC150" s="49"/>
      <c r="FBD150" s="49"/>
      <c r="FBE150" s="49"/>
      <c r="FBF150" s="49"/>
      <c r="FBG150" s="49"/>
      <c r="FBH150" s="49"/>
      <c r="FBI150" s="49"/>
      <c r="FBJ150" s="49"/>
      <c r="FBK150" s="49"/>
      <c r="FBL150" s="49"/>
      <c r="FBM150" s="49"/>
      <c r="FBN150" s="49"/>
      <c r="FBO150" s="49"/>
      <c r="FBP150" s="49"/>
      <c r="FBQ150" s="49"/>
      <c r="FBR150" s="49"/>
      <c r="FBS150" s="49"/>
      <c r="FBT150" s="49"/>
      <c r="FBU150" s="49"/>
      <c r="FBV150" s="49"/>
      <c r="FBW150" s="49"/>
      <c r="FBX150" s="49"/>
      <c r="FBY150" s="49"/>
      <c r="FBZ150" s="49"/>
      <c r="FCA150" s="49"/>
      <c r="FCB150" s="49"/>
      <c r="FCC150" s="49"/>
      <c r="FCD150" s="49"/>
      <c r="FCE150" s="49"/>
      <c r="FCF150" s="49"/>
      <c r="FCG150" s="49"/>
      <c r="FCH150" s="49"/>
      <c r="FCI150" s="49"/>
      <c r="FCJ150" s="49"/>
      <c r="FCK150" s="49"/>
      <c r="FCL150" s="49"/>
      <c r="FCM150" s="49"/>
      <c r="FCN150" s="49"/>
      <c r="FCO150" s="49"/>
      <c r="FCP150" s="49"/>
      <c r="FCQ150" s="49"/>
      <c r="FCR150" s="49"/>
      <c r="FCS150" s="49"/>
      <c r="FCT150" s="49"/>
      <c r="FCU150" s="49"/>
      <c r="FCV150" s="49"/>
      <c r="FCW150" s="49"/>
      <c r="FCX150" s="49"/>
      <c r="FCY150" s="49"/>
      <c r="FCZ150" s="49"/>
      <c r="FDA150" s="49"/>
      <c r="FDB150" s="49"/>
      <c r="FDC150" s="49"/>
      <c r="FDD150" s="49"/>
      <c r="FDE150" s="49"/>
      <c r="FDF150" s="49"/>
      <c r="FDG150" s="49"/>
      <c r="FDH150" s="49"/>
      <c r="FDI150" s="49"/>
      <c r="FDJ150" s="49"/>
      <c r="FDK150" s="49"/>
      <c r="FDL150" s="49"/>
      <c r="FDM150" s="49"/>
      <c r="FDN150" s="49"/>
      <c r="FDO150" s="49"/>
      <c r="FDP150" s="49"/>
      <c r="FDQ150" s="49"/>
      <c r="FDR150" s="49"/>
      <c r="FDS150" s="49"/>
      <c r="FDT150" s="49"/>
      <c r="FDU150" s="49"/>
      <c r="FDV150" s="49"/>
      <c r="FDW150" s="49"/>
      <c r="FDX150" s="49"/>
      <c r="FDY150" s="49"/>
      <c r="FDZ150" s="49"/>
      <c r="FEA150" s="49"/>
      <c r="FEB150" s="49"/>
      <c r="FEC150" s="49"/>
      <c r="FED150" s="49"/>
      <c r="FEE150" s="49"/>
      <c r="FEF150" s="49"/>
      <c r="FEG150" s="49"/>
      <c r="FEH150" s="49"/>
      <c r="FEI150" s="49"/>
      <c r="FEJ150" s="49"/>
      <c r="FEK150" s="49"/>
      <c r="FEL150" s="49"/>
      <c r="FEM150" s="49"/>
      <c r="FEN150" s="49"/>
      <c r="FEO150" s="49"/>
      <c r="FEP150" s="49"/>
      <c r="FEQ150" s="49"/>
      <c r="FER150" s="49"/>
      <c r="FES150" s="49"/>
      <c r="FET150" s="49"/>
      <c r="FEU150" s="49"/>
      <c r="FEV150" s="49"/>
      <c r="FEW150" s="49"/>
      <c r="FEX150" s="49"/>
      <c r="FEY150" s="49"/>
      <c r="FEZ150" s="49"/>
      <c r="FFA150" s="49"/>
      <c r="FFB150" s="49"/>
      <c r="FFC150" s="49"/>
      <c r="FFD150" s="49"/>
      <c r="FFE150" s="49"/>
      <c r="FFF150" s="49"/>
      <c r="FFG150" s="49"/>
      <c r="FFH150" s="49"/>
      <c r="FFI150" s="49"/>
      <c r="FFJ150" s="49"/>
      <c r="FFK150" s="49"/>
      <c r="FFL150" s="49"/>
      <c r="FFM150" s="49"/>
      <c r="FFN150" s="49"/>
      <c r="FFO150" s="49"/>
      <c r="FFP150" s="49"/>
      <c r="FFQ150" s="49"/>
      <c r="FFR150" s="49"/>
      <c r="FFS150" s="49"/>
      <c r="FFT150" s="49"/>
      <c r="FFU150" s="49"/>
      <c r="FFV150" s="49"/>
      <c r="FFW150" s="49"/>
      <c r="FFX150" s="49"/>
      <c r="FFY150" s="49"/>
      <c r="FFZ150" s="49"/>
      <c r="FGA150" s="49"/>
      <c r="FGB150" s="49"/>
      <c r="FGC150" s="49"/>
      <c r="FGD150" s="49"/>
      <c r="FGE150" s="49"/>
      <c r="FGF150" s="49"/>
      <c r="FGG150" s="49"/>
      <c r="FGH150" s="49"/>
      <c r="FGI150" s="49"/>
      <c r="FGJ150" s="49"/>
      <c r="FGK150" s="49"/>
      <c r="FGL150" s="49"/>
      <c r="FGM150" s="49"/>
      <c r="FGN150" s="49"/>
      <c r="FGO150" s="49"/>
      <c r="FGP150" s="49"/>
      <c r="FGQ150" s="49"/>
      <c r="FGR150" s="49"/>
      <c r="FGS150" s="49"/>
      <c r="FGT150" s="49"/>
      <c r="FGU150" s="49"/>
      <c r="FGV150" s="49"/>
      <c r="FGW150" s="49"/>
      <c r="FGX150" s="49"/>
      <c r="FGY150" s="49"/>
      <c r="FGZ150" s="49"/>
      <c r="FHA150" s="49"/>
      <c r="FHB150" s="49"/>
      <c r="FHC150" s="49"/>
      <c r="FHD150" s="49"/>
      <c r="FHE150" s="49"/>
      <c r="FHF150" s="49"/>
      <c r="FHG150" s="49"/>
      <c r="FHH150" s="49"/>
      <c r="FHI150" s="49"/>
      <c r="FHJ150" s="49"/>
      <c r="FHK150" s="49"/>
      <c r="FHL150" s="49"/>
      <c r="FHM150" s="49"/>
      <c r="FHN150" s="49"/>
      <c r="FHO150" s="49"/>
      <c r="FHP150" s="49"/>
      <c r="FHQ150" s="49"/>
      <c r="FHR150" s="49"/>
      <c r="FHS150" s="49"/>
      <c r="FHT150" s="49"/>
      <c r="FHU150" s="49"/>
      <c r="FHV150" s="49"/>
      <c r="FHW150" s="49"/>
      <c r="FHX150" s="49"/>
      <c r="FHY150" s="49"/>
      <c r="FHZ150" s="49"/>
      <c r="FIA150" s="49"/>
      <c r="FIB150" s="49"/>
      <c r="FIC150" s="49"/>
      <c r="FID150" s="49"/>
      <c r="FIE150" s="49"/>
      <c r="FIF150" s="49"/>
      <c r="FIG150" s="49"/>
      <c r="FIH150" s="49"/>
      <c r="FII150" s="49"/>
      <c r="FIJ150" s="49"/>
      <c r="FIK150" s="49"/>
      <c r="FIL150" s="49"/>
      <c r="FIM150" s="49"/>
      <c r="FIN150" s="49"/>
      <c r="FIO150" s="49"/>
      <c r="FIP150" s="49"/>
      <c r="FIQ150" s="49"/>
      <c r="FIR150" s="49"/>
      <c r="FIS150" s="49"/>
      <c r="FIT150" s="49"/>
      <c r="FIU150" s="49"/>
      <c r="FIV150" s="49"/>
      <c r="FIW150" s="49"/>
      <c r="FIX150" s="49"/>
      <c r="FIY150" s="49"/>
      <c r="FIZ150" s="49"/>
      <c r="FJA150" s="49"/>
      <c r="FJB150" s="49"/>
      <c r="FJC150" s="49"/>
      <c r="FJD150" s="49"/>
      <c r="FJE150" s="49"/>
      <c r="FJF150" s="49"/>
      <c r="FJG150" s="49"/>
      <c r="FJH150" s="49"/>
      <c r="FJI150" s="49"/>
      <c r="FJJ150" s="49"/>
      <c r="FJK150" s="49"/>
      <c r="FJL150" s="49"/>
      <c r="FJM150" s="49"/>
      <c r="FJN150" s="49"/>
      <c r="FJO150" s="49"/>
      <c r="FJP150" s="49"/>
      <c r="FJQ150" s="49"/>
      <c r="FJR150" s="49"/>
      <c r="FJS150" s="49"/>
      <c r="FJT150" s="49"/>
      <c r="FJU150" s="49"/>
      <c r="FJV150" s="49"/>
      <c r="FJW150" s="49"/>
      <c r="FJX150" s="49"/>
      <c r="FJY150" s="49"/>
      <c r="FJZ150" s="49"/>
      <c r="FKA150" s="49"/>
      <c r="FKB150" s="49"/>
      <c r="FKC150" s="49"/>
      <c r="FKD150" s="49"/>
      <c r="FKE150" s="49"/>
      <c r="FKF150" s="49"/>
      <c r="FKG150" s="49"/>
      <c r="FKH150" s="49"/>
      <c r="FKI150" s="49"/>
      <c r="FKJ150" s="49"/>
      <c r="FKK150" s="49"/>
      <c r="FKL150" s="49"/>
      <c r="FKM150" s="49"/>
      <c r="FKN150" s="49"/>
      <c r="FKO150" s="49"/>
      <c r="FKP150" s="49"/>
      <c r="FKQ150" s="49"/>
      <c r="FKR150" s="49"/>
      <c r="FKS150" s="49"/>
      <c r="FKT150" s="49"/>
      <c r="FKU150" s="49"/>
      <c r="FKV150" s="49"/>
      <c r="FKW150" s="49"/>
      <c r="FKX150" s="49"/>
      <c r="FKY150" s="49"/>
      <c r="FKZ150" s="49"/>
      <c r="FLA150" s="49"/>
      <c r="FLB150" s="49"/>
      <c r="FLC150" s="49"/>
      <c r="FLD150" s="49"/>
      <c r="FLE150" s="49"/>
      <c r="FLF150" s="49"/>
      <c r="FLG150" s="49"/>
      <c r="FLH150" s="49"/>
      <c r="FLI150" s="49"/>
      <c r="FLJ150" s="49"/>
      <c r="FLK150" s="49"/>
      <c r="FLL150" s="49"/>
      <c r="FLM150" s="49"/>
      <c r="FLN150" s="49"/>
      <c r="FLO150" s="49"/>
      <c r="FLP150" s="49"/>
      <c r="FLQ150" s="49"/>
      <c r="FLR150" s="49"/>
      <c r="FLS150" s="49"/>
      <c r="FLT150" s="49"/>
      <c r="FLU150" s="49"/>
      <c r="FLV150" s="49"/>
      <c r="FLW150" s="49"/>
      <c r="FLX150" s="49"/>
      <c r="FLY150" s="49"/>
      <c r="FLZ150" s="49"/>
      <c r="FMA150" s="49"/>
      <c r="FMB150" s="49"/>
      <c r="FMC150" s="49"/>
      <c r="FMD150" s="49"/>
      <c r="FME150" s="49"/>
      <c r="FMF150" s="49"/>
      <c r="FMG150" s="49"/>
      <c r="FMH150" s="49"/>
      <c r="FMI150" s="49"/>
      <c r="FMJ150" s="49"/>
      <c r="FMK150" s="49"/>
      <c r="FML150" s="49"/>
      <c r="FMM150" s="49"/>
      <c r="FMN150" s="49"/>
      <c r="FMO150" s="49"/>
      <c r="FMP150" s="49"/>
      <c r="FMQ150" s="49"/>
      <c r="FMR150" s="49"/>
      <c r="FMS150" s="49"/>
      <c r="FMT150" s="49"/>
      <c r="FMU150" s="49"/>
      <c r="FMV150" s="49"/>
      <c r="FMW150" s="49"/>
      <c r="FMX150" s="49"/>
      <c r="FMY150" s="49"/>
      <c r="FMZ150" s="49"/>
      <c r="FNA150" s="49"/>
      <c r="FNB150" s="49"/>
      <c r="FNC150" s="49"/>
      <c r="FND150" s="49"/>
      <c r="FNE150" s="49"/>
      <c r="FNF150" s="49"/>
      <c r="FNG150" s="49"/>
      <c r="FNH150" s="49"/>
      <c r="FNI150" s="49"/>
      <c r="FNJ150" s="49"/>
      <c r="FNK150" s="49"/>
      <c r="FNL150" s="49"/>
      <c r="FNM150" s="49"/>
      <c r="FNN150" s="49"/>
      <c r="FNO150" s="49"/>
      <c r="FNP150" s="49"/>
      <c r="FNQ150" s="49"/>
      <c r="FNR150" s="49"/>
      <c r="FNS150" s="49"/>
      <c r="FNT150" s="49"/>
      <c r="FNU150" s="49"/>
      <c r="FNV150" s="49"/>
      <c r="FNW150" s="49"/>
      <c r="FNX150" s="49"/>
      <c r="FNY150" s="49"/>
      <c r="FNZ150" s="49"/>
      <c r="FOA150" s="49"/>
      <c r="FOB150" s="49"/>
      <c r="FOC150" s="49"/>
      <c r="FOD150" s="49"/>
      <c r="FOE150" s="49"/>
      <c r="FOF150" s="49"/>
      <c r="FOG150" s="49"/>
      <c r="FOH150" s="49"/>
      <c r="FOI150" s="49"/>
      <c r="FOJ150" s="49"/>
      <c r="FOK150" s="49"/>
      <c r="FOL150" s="49"/>
      <c r="FOM150" s="49"/>
      <c r="FON150" s="49"/>
      <c r="FOO150" s="49"/>
      <c r="FOP150" s="49"/>
      <c r="FOQ150" s="49"/>
      <c r="FOR150" s="49"/>
      <c r="FOS150" s="49"/>
      <c r="FOT150" s="49"/>
      <c r="FOU150" s="49"/>
      <c r="FOV150" s="49"/>
      <c r="FOW150" s="49"/>
      <c r="FOX150" s="49"/>
      <c r="FOY150" s="49"/>
      <c r="FOZ150" s="49"/>
      <c r="FPA150" s="49"/>
      <c r="FPB150" s="49"/>
      <c r="FPC150" s="49"/>
      <c r="FPD150" s="49"/>
      <c r="FPE150" s="49"/>
      <c r="FPF150" s="49"/>
      <c r="FPG150" s="49"/>
      <c r="FPH150" s="49"/>
      <c r="FPI150" s="49"/>
      <c r="FPJ150" s="49"/>
      <c r="FPK150" s="49"/>
      <c r="FPL150" s="49"/>
      <c r="FPM150" s="49"/>
      <c r="FPN150" s="49"/>
      <c r="FPO150" s="49"/>
      <c r="FPP150" s="49"/>
      <c r="FPQ150" s="49"/>
      <c r="FPR150" s="49"/>
      <c r="FPS150" s="49"/>
      <c r="FPT150" s="49"/>
      <c r="FPU150" s="49"/>
      <c r="FPV150" s="49"/>
      <c r="FPW150" s="49"/>
      <c r="FPX150" s="49"/>
      <c r="FPY150" s="49"/>
      <c r="FPZ150" s="49"/>
      <c r="FQA150" s="49"/>
      <c r="FQB150" s="49"/>
      <c r="FQC150" s="49"/>
      <c r="FQD150" s="49"/>
      <c r="FQE150" s="49"/>
      <c r="FQF150" s="49"/>
      <c r="FQG150" s="49"/>
      <c r="FQH150" s="49"/>
      <c r="FQI150" s="49"/>
      <c r="FQJ150" s="49"/>
      <c r="FQK150" s="49"/>
      <c r="FQL150" s="49"/>
      <c r="FQM150" s="49"/>
      <c r="FQN150" s="49"/>
      <c r="FQO150" s="49"/>
      <c r="FQP150" s="49"/>
      <c r="FQQ150" s="49"/>
      <c r="FQR150" s="49"/>
      <c r="FQS150" s="49"/>
      <c r="FQT150" s="49"/>
      <c r="FQU150" s="49"/>
      <c r="FQV150" s="49"/>
      <c r="FQW150" s="49"/>
      <c r="FQX150" s="49"/>
      <c r="FQY150" s="49"/>
      <c r="FQZ150" s="49"/>
      <c r="FRA150" s="49"/>
      <c r="FRB150" s="49"/>
      <c r="FRC150" s="49"/>
      <c r="FRD150" s="49"/>
      <c r="FRE150" s="49"/>
      <c r="FRF150" s="49"/>
      <c r="FRG150" s="49"/>
      <c r="FRH150" s="49"/>
      <c r="FRI150" s="49"/>
      <c r="FRJ150" s="49"/>
      <c r="FRK150" s="49"/>
      <c r="FRL150" s="49"/>
      <c r="FRM150" s="49"/>
      <c r="FRN150" s="49"/>
      <c r="FRO150" s="49"/>
      <c r="FRP150" s="49"/>
      <c r="FRQ150" s="49"/>
      <c r="FRR150" s="49"/>
      <c r="FRS150" s="49"/>
      <c r="FRT150" s="49"/>
      <c r="FRU150" s="49"/>
      <c r="FRV150" s="49"/>
      <c r="FRW150" s="49"/>
      <c r="FRX150" s="49"/>
      <c r="FRY150" s="49"/>
      <c r="FRZ150" s="49"/>
      <c r="FSA150" s="49"/>
      <c r="FSB150" s="49"/>
      <c r="FSC150" s="49"/>
      <c r="FSD150" s="49"/>
      <c r="FSE150" s="49"/>
      <c r="FSF150" s="49"/>
      <c r="FSG150" s="49"/>
      <c r="FSH150" s="49"/>
      <c r="FSI150" s="49"/>
      <c r="FSJ150" s="49"/>
      <c r="FSK150" s="49"/>
      <c r="FSL150" s="49"/>
      <c r="FSM150" s="49"/>
      <c r="FSN150" s="49"/>
      <c r="FSO150" s="49"/>
      <c r="FSP150" s="49"/>
      <c r="FSQ150" s="49"/>
      <c r="FSR150" s="49"/>
      <c r="FSS150" s="49"/>
      <c r="FST150" s="49"/>
      <c r="FSU150" s="49"/>
      <c r="FSV150" s="49"/>
      <c r="FSW150" s="49"/>
      <c r="FSX150" s="49"/>
      <c r="FSY150" s="49"/>
      <c r="FSZ150" s="49"/>
      <c r="FTA150" s="49"/>
      <c r="FTB150" s="49"/>
      <c r="FTC150" s="49"/>
      <c r="FTD150" s="49"/>
      <c r="FTE150" s="49"/>
      <c r="FTF150" s="49"/>
      <c r="FTG150" s="49"/>
      <c r="FTH150" s="49"/>
      <c r="FTI150" s="49"/>
      <c r="FTJ150" s="49"/>
      <c r="FTK150" s="49"/>
      <c r="FTL150" s="49"/>
      <c r="FTM150" s="49"/>
      <c r="FTN150" s="49"/>
      <c r="FTO150" s="49"/>
      <c r="FTP150" s="49"/>
      <c r="FTQ150" s="49"/>
      <c r="FTR150" s="49"/>
      <c r="FTS150" s="49"/>
      <c r="FTT150" s="49"/>
      <c r="FTU150" s="49"/>
      <c r="FTV150" s="49"/>
      <c r="FTW150" s="49"/>
      <c r="FTX150" s="49"/>
      <c r="FTY150" s="49"/>
      <c r="FTZ150" s="49"/>
      <c r="FUA150" s="49"/>
      <c r="FUB150" s="49"/>
      <c r="FUC150" s="49"/>
      <c r="FUD150" s="49"/>
      <c r="FUE150" s="49"/>
      <c r="FUF150" s="49"/>
      <c r="FUG150" s="49"/>
      <c r="FUH150" s="49"/>
      <c r="FUI150" s="49"/>
      <c r="FUJ150" s="49"/>
      <c r="FUK150" s="49"/>
      <c r="FUL150" s="49"/>
      <c r="FUM150" s="49"/>
      <c r="FUN150" s="49"/>
      <c r="FUO150" s="49"/>
      <c r="FUP150" s="49"/>
      <c r="FUQ150" s="49"/>
      <c r="FUR150" s="49"/>
      <c r="FUS150" s="49"/>
      <c r="FUT150" s="49"/>
      <c r="FUU150" s="49"/>
      <c r="FUV150" s="49"/>
      <c r="FUW150" s="49"/>
      <c r="FUX150" s="49"/>
      <c r="FUY150" s="49"/>
      <c r="FUZ150" s="49"/>
      <c r="FVA150" s="49"/>
      <c r="FVB150" s="49"/>
      <c r="FVC150" s="49"/>
      <c r="FVD150" s="49"/>
      <c r="FVE150" s="49"/>
      <c r="FVF150" s="49"/>
      <c r="FVG150" s="49"/>
      <c r="FVH150" s="49"/>
      <c r="FVI150" s="49"/>
      <c r="FVJ150" s="49"/>
      <c r="FVK150" s="49"/>
      <c r="FVL150" s="49"/>
      <c r="FVM150" s="49"/>
      <c r="FVN150" s="49"/>
      <c r="FVO150" s="49"/>
      <c r="FVP150" s="49"/>
      <c r="FVQ150" s="49"/>
      <c r="FVR150" s="49"/>
      <c r="FVS150" s="49"/>
      <c r="FVT150" s="49"/>
      <c r="FVU150" s="49"/>
      <c r="FVV150" s="49"/>
      <c r="FVW150" s="49"/>
      <c r="FVX150" s="49"/>
      <c r="FVY150" s="49"/>
      <c r="FVZ150" s="49"/>
      <c r="FWA150" s="49"/>
      <c r="FWB150" s="49"/>
      <c r="FWC150" s="49"/>
      <c r="FWD150" s="49"/>
      <c r="FWE150" s="49"/>
      <c r="FWF150" s="49"/>
      <c r="FWG150" s="49"/>
      <c r="FWH150" s="49"/>
      <c r="FWI150" s="49"/>
      <c r="FWJ150" s="49"/>
      <c r="FWK150" s="49"/>
      <c r="FWL150" s="49"/>
      <c r="FWM150" s="49"/>
      <c r="FWN150" s="49"/>
      <c r="FWO150" s="49"/>
      <c r="FWP150" s="49"/>
      <c r="FWQ150" s="49"/>
      <c r="FWR150" s="49"/>
      <c r="FWS150" s="49"/>
      <c r="FWT150" s="49"/>
      <c r="FWU150" s="49"/>
      <c r="FWV150" s="49"/>
      <c r="FWW150" s="49"/>
      <c r="FWX150" s="49"/>
      <c r="FWY150" s="49"/>
      <c r="FWZ150" s="49"/>
      <c r="FXA150" s="49"/>
      <c r="FXB150" s="49"/>
      <c r="FXC150" s="49"/>
      <c r="FXD150" s="49"/>
      <c r="FXE150" s="49"/>
      <c r="FXF150" s="49"/>
      <c r="FXG150" s="49"/>
      <c r="FXH150" s="49"/>
      <c r="FXI150" s="49"/>
      <c r="FXJ150" s="49"/>
      <c r="FXK150" s="49"/>
      <c r="FXL150" s="49"/>
      <c r="FXM150" s="49"/>
      <c r="FXN150" s="49"/>
      <c r="FXO150" s="49"/>
      <c r="FXP150" s="49"/>
      <c r="FXQ150" s="49"/>
      <c r="FXR150" s="49"/>
      <c r="FXS150" s="49"/>
      <c r="FXT150" s="49"/>
      <c r="FXU150" s="49"/>
      <c r="FXV150" s="49"/>
      <c r="FXW150" s="49"/>
      <c r="FXX150" s="49"/>
      <c r="FXY150" s="49"/>
      <c r="FXZ150" s="49"/>
      <c r="FYA150" s="49"/>
      <c r="FYB150" s="49"/>
      <c r="FYC150" s="49"/>
      <c r="FYD150" s="49"/>
      <c r="FYE150" s="49"/>
      <c r="FYF150" s="49"/>
      <c r="FYG150" s="49"/>
      <c r="FYH150" s="49"/>
      <c r="FYI150" s="49"/>
      <c r="FYJ150" s="49"/>
      <c r="FYK150" s="49"/>
      <c r="FYL150" s="49"/>
      <c r="FYM150" s="49"/>
      <c r="FYN150" s="49"/>
      <c r="FYO150" s="49"/>
      <c r="FYP150" s="49"/>
      <c r="FYQ150" s="49"/>
      <c r="FYR150" s="49"/>
      <c r="FYS150" s="49"/>
      <c r="FYT150" s="49"/>
      <c r="FYU150" s="49"/>
      <c r="FYV150" s="49"/>
      <c r="FYW150" s="49"/>
      <c r="FYX150" s="49"/>
      <c r="FYY150" s="49"/>
      <c r="FYZ150" s="49"/>
      <c r="FZA150" s="49"/>
      <c r="FZB150" s="49"/>
      <c r="FZC150" s="49"/>
      <c r="FZD150" s="49"/>
      <c r="FZE150" s="49"/>
      <c r="FZF150" s="49"/>
      <c r="FZG150" s="49"/>
      <c r="FZH150" s="49"/>
      <c r="FZI150" s="49"/>
      <c r="FZJ150" s="49"/>
      <c r="FZK150" s="49"/>
      <c r="FZL150" s="49"/>
      <c r="FZM150" s="49"/>
      <c r="FZN150" s="49"/>
      <c r="FZO150" s="49"/>
      <c r="FZP150" s="49"/>
      <c r="FZQ150" s="49"/>
      <c r="FZR150" s="49"/>
      <c r="FZS150" s="49"/>
      <c r="FZT150" s="49"/>
      <c r="FZU150" s="49"/>
      <c r="FZV150" s="49"/>
      <c r="FZW150" s="49"/>
      <c r="FZX150" s="49"/>
      <c r="FZY150" s="49"/>
      <c r="FZZ150" s="49"/>
      <c r="GAA150" s="49"/>
      <c r="GAB150" s="49"/>
      <c r="GAC150" s="49"/>
      <c r="GAD150" s="49"/>
      <c r="GAE150" s="49"/>
      <c r="GAF150" s="49"/>
      <c r="GAG150" s="49"/>
      <c r="GAH150" s="49"/>
      <c r="GAI150" s="49"/>
      <c r="GAJ150" s="49"/>
      <c r="GAK150" s="49"/>
      <c r="GAL150" s="49"/>
      <c r="GAM150" s="49"/>
      <c r="GAN150" s="49"/>
      <c r="GAO150" s="49"/>
      <c r="GAP150" s="49"/>
      <c r="GAQ150" s="49"/>
      <c r="GAR150" s="49"/>
      <c r="GAS150" s="49"/>
      <c r="GAT150" s="49"/>
      <c r="GAU150" s="49"/>
      <c r="GAV150" s="49"/>
      <c r="GAW150" s="49"/>
      <c r="GAX150" s="49"/>
      <c r="GAY150" s="49"/>
      <c r="GAZ150" s="49"/>
      <c r="GBA150" s="49"/>
      <c r="GBB150" s="49"/>
      <c r="GBC150" s="49"/>
      <c r="GBD150" s="49"/>
      <c r="GBE150" s="49"/>
      <c r="GBF150" s="49"/>
      <c r="GBG150" s="49"/>
      <c r="GBH150" s="49"/>
      <c r="GBI150" s="49"/>
      <c r="GBJ150" s="49"/>
      <c r="GBK150" s="49"/>
      <c r="GBL150" s="49"/>
      <c r="GBM150" s="49"/>
      <c r="GBN150" s="49"/>
      <c r="GBO150" s="49"/>
      <c r="GBP150" s="49"/>
      <c r="GBQ150" s="49"/>
      <c r="GBR150" s="49"/>
      <c r="GBS150" s="49"/>
      <c r="GBT150" s="49"/>
      <c r="GBU150" s="49"/>
      <c r="GBV150" s="49"/>
      <c r="GBW150" s="49"/>
      <c r="GBX150" s="49"/>
      <c r="GBY150" s="49"/>
      <c r="GBZ150" s="49"/>
      <c r="GCA150" s="49"/>
      <c r="GCB150" s="49"/>
      <c r="GCC150" s="49"/>
      <c r="GCD150" s="49"/>
      <c r="GCE150" s="49"/>
      <c r="GCF150" s="49"/>
      <c r="GCG150" s="49"/>
      <c r="GCH150" s="49"/>
      <c r="GCI150" s="49"/>
      <c r="GCJ150" s="49"/>
      <c r="GCK150" s="49"/>
      <c r="GCL150" s="49"/>
      <c r="GCM150" s="49"/>
      <c r="GCN150" s="49"/>
      <c r="GCO150" s="49"/>
      <c r="GCP150" s="49"/>
      <c r="GCQ150" s="49"/>
      <c r="GCR150" s="49"/>
      <c r="GCS150" s="49"/>
      <c r="GCT150" s="49"/>
      <c r="GCU150" s="49"/>
      <c r="GCV150" s="49"/>
      <c r="GCW150" s="49"/>
      <c r="GCX150" s="49"/>
      <c r="GCY150" s="49"/>
      <c r="GCZ150" s="49"/>
      <c r="GDA150" s="49"/>
      <c r="GDB150" s="49"/>
      <c r="GDC150" s="49"/>
      <c r="GDD150" s="49"/>
      <c r="GDE150" s="49"/>
      <c r="GDF150" s="49"/>
      <c r="GDG150" s="49"/>
      <c r="GDH150" s="49"/>
      <c r="GDI150" s="49"/>
      <c r="GDJ150" s="49"/>
      <c r="GDK150" s="49"/>
      <c r="GDL150" s="49"/>
      <c r="GDM150" s="49"/>
      <c r="GDN150" s="49"/>
      <c r="GDO150" s="49"/>
      <c r="GDP150" s="49"/>
      <c r="GDQ150" s="49"/>
      <c r="GDR150" s="49"/>
      <c r="GDS150" s="49"/>
      <c r="GDT150" s="49"/>
      <c r="GDU150" s="49"/>
      <c r="GDV150" s="49"/>
      <c r="GDW150" s="49"/>
      <c r="GDX150" s="49"/>
      <c r="GDY150" s="49"/>
      <c r="GDZ150" s="49"/>
      <c r="GEA150" s="49"/>
      <c r="GEB150" s="49"/>
      <c r="GEC150" s="49"/>
      <c r="GED150" s="49"/>
      <c r="GEE150" s="49"/>
      <c r="GEF150" s="49"/>
      <c r="GEG150" s="49"/>
      <c r="GEH150" s="49"/>
      <c r="GEI150" s="49"/>
      <c r="GEJ150" s="49"/>
      <c r="GEK150" s="49"/>
      <c r="GEL150" s="49"/>
      <c r="GEM150" s="49"/>
      <c r="GEN150" s="49"/>
      <c r="GEO150" s="49"/>
      <c r="GEP150" s="49"/>
      <c r="GEQ150" s="49"/>
      <c r="GER150" s="49"/>
      <c r="GES150" s="49"/>
      <c r="GET150" s="49"/>
      <c r="GEU150" s="49"/>
      <c r="GEV150" s="49"/>
      <c r="GEW150" s="49"/>
      <c r="GEX150" s="49"/>
      <c r="GEY150" s="49"/>
      <c r="GEZ150" s="49"/>
      <c r="GFA150" s="49"/>
      <c r="GFB150" s="49"/>
      <c r="GFC150" s="49"/>
      <c r="GFD150" s="49"/>
      <c r="GFE150" s="49"/>
      <c r="GFF150" s="49"/>
      <c r="GFG150" s="49"/>
      <c r="GFH150" s="49"/>
      <c r="GFI150" s="49"/>
      <c r="GFJ150" s="49"/>
      <c r="GFK150" s="49"/>
      <c r="GFL150" s="49"/>
      <c r="GFM150" s="49"/>
      <c r="GFN150" s="49"/>
      <c r="GFO150" s="49"/>
      <c r="GFP150" s="49"/>
      <c r="GFQ150" s="49"/>
      <c r="GFR150" s="49"/>
      <c r="GFS150" s="49"/>
      <c r="GFT150" s="49"/>
      <c r="GFU150" s="49"/>
      <c r="GFV150" s="49"/>
      <c r="GFW150" s="49"/>
      <c r="GFX150" s="49"/>
      <c r="GFY150" s="49"/>
      <c r="GFZ150" s="49"/>
      <c r="GGA150" s="49"/>
      <c r="GGB150" s="49"/>
      <c r="GGC150" s="49"/>
      <c r="GGD150" s="49"/>
      <c r="GGE150" s="49"/>
      <c r="GGF150" s="49"/>
      <c r="GGG150" s="49"/>
      <c r="GGH150" s="49"/>
      <c r="GGI150" s="49"/>
      <c r="GGJ150" s="49"/>
      <c r="GGK150" s="49"/>
      <c r="GGL150" s="49"/>
      <c r="GGM150" s="49"/>
      <c r="GGN150" s="49"/>
      <c r="GGO150" s="49"/>
      <c r="GGP150" s="49"/>
      <c r="GGQ150" s="49"/>
      <c r="GGR150" s="49"/>
      <c r="GGS150" s="49"/>
      <c r="GGT150" s="49"/>
      <c r="GGU150" s="49"/>
      <c r="GGV150" s="49"/>
      <c r="GGW150" s="49"/>
      <c r="GGX150" s="49"/>
      <c r="GGY150" s="49"/>
      <c r="GGZ150" s="49"/>
      <c r="GHA150" s="49"/>
      <c r="GHB150" s="49"/>
      <c r="GHC150" s="49"/>
      <c r="GHD150" s="49"/>
      <c r="GHE150" s="49"/>
      <c r="GHF150" s="49"/>
      <c r="GHG150" s="49"/>
      <c r="GHH150" s="49"/>
      <c r="GHI150" s="49"/>
      <c r="GHJ150" s="49"/>
      <c r="GHK150" s="49"/>
      <c r="GHL150" s="49"/>
      <c r="GHM150" s="49"/>
      <c r="GHN150" s="49"/>
      <c r="GHO150" s="49"/>
      <c r="GHP150" s="49"/>
      <c r="GHQ150" s="49"/>
      <c r="GHR150" s="49"/>
      <c r="GHS150" s="49"/>
      <c r="GHT150" s="49"/>
      <c r="GHU150" s="49"/>
      <c r="GHV150" s="49"/>
      <c r="GHW150" s="49"/>
      <c r="GHX150" s="49"/>
      <c r="GHY150" s="49"/>
      <c r="GHZ150" s="49"/>
      <c r="GIA150" s="49"/>
      <c r="GIB150" s="49"/>
      <c r="GIC150" s="49"/>
      <c r="GID150" s="49"/>
      <c r="GIE150" s="49"/>
      <c r="GIF150" s="49"/>
      <c r="GIG150" s="49"/>
      <c r="GIH150" s="49"/>
      <c r="GII150" s="49"/>
      <c r="GIJ150" s="49"/>
      <c r="GIK150" s="49"/>
      <c r="GIL150" s="49"/>
      <c r="GIM150" s="49"/>
      <c r="GIN150" s="49"/>
      <c r="GIO150" s="49"/>
      <c r="GIP150" s="49"/>
      <c r="GIQ150" s="49"/>
      <c r="GIR150" s="49"/>
      <c r="GIS150" s="49"/>
      <c r="GIT150" s="49"/>
      <c r="GIU150" s="49"/>
      <c r="GIV150" s="49"/>
      <c r="GIW150" s="49"/>
      <c r="GIX150" s="49"/>
      <c r="GIY150" s="49"/>
      <c r="GIZ150" s="49"/>
      <c r="GJA150" s="49"/>
      <c r="GJB150" s="49"/>
      <c r="GJC150" s="49"/>
      <c r="GJD150" s="49"/>
      <c r="GJE150" s="49"/>
      <c r="GJF150" s="49"/>
      <c r="GJG150" s="49"/>
      <c r="GJH150" s="49"/>
      <c r="GJI150" s="49"/>
      <c r="GJJ150" s="49"/>
      <c r="GJK150" s="49"/>
      <c r="GJL150" s="49"/>
      <c r="GJM150" s="49"/>
      <c r="GJN150" s="49"/>
      <c r="GJO150" s="49"/>
      <c r="GJP150" s="49"/>
      <c r="GJQ150" s="49"/>
      <c r="GJR150" s="49"/>
      <c r="GJS150" s="49"/>
      <c r="GJT150" s="49"/>
      <c r="GJU150" s="49"/>
      <c r="GJV150" s="49"/>
      <c r="GJW150" s="49"/>
      <c r="GJX150" s="49"/>
      <c r="GJY150" s="49"/>
      <c r="GJZ150" s="49"/>
      <c r="GKA150" s="49"/>
      <c r="GKB150" s="49"/>
      <c r="GKC150" s="49"/>
      <c r="GKD150" s="49"/>
      <c r="GKE150" s="49"/>
      <c r="GKF150" s="49"/>
      <c r="GKG150" s="49"/>
      <c r="GKH150" s="49"/>
      <c r="GKI150" s="49"/>
      <c r="GKJ150" s="49"/>
      <c r="GKK150" s="49"/>
      <c r="GKL150" s="49"/>
      <c r="GKM150" s="49"/>
      <c r="GKN150" s="49"/>
      <c r="GKO150" s="49"/>
      <c r="GKP150" s="49"/>
      <c r="GKQ150" s="49"/>
      <c r="GKR150" s="49"/>
      <c r="GKS150" s="49"/>
      <c r="GKT150" s="49"/>
      <c r="GKU150" s="49"/>
      <c r="GKV150" s="49"/>
      <c r="GKW150" s="49"/>
      <c r="GKX150" s="49"/>
      <c r="GKY150" s="49"/>
      <c r="GKZ150" s="49"/>
      <c r="GLA150" s="49"/>
      <c r="GLB150" s="49"/>
      <c r="GLC150" s="49"/>
      <c r="GLD150" s="49"/>
      <c r="GLE150" s="49"/>
      <c r="GLF150" s="49"/>
      <c r="GLG150" s="49"/>
      <c r="GLH150" s="49"/>
      <c r="GLI150" s="49"/>
      <c r="GLJ150" s="49"/>
      <c r="GLK150" s="49"/>
      <c r="GLL150" s="49"/>
      <c r="GLM150" s="49"/>
      <c r="GLN150" s="49"/>
      <c r="GLO150" s="49"/>
      <c r="GLP150" s="49"/>
      <c r="GLQ150" s="49"/>
      <c r="GLR150" s="49"/>
      <c r="GLS150" s="49"/>
      <c r="GLT150" s="49"/>
      <c r="GLU150" s="49"/>
      <c r="GLV150" s="49"/>
      <c r="GLW150" s="49"/>
      <c r="GLX150" s="49"/>
      <c r="GLY150" s="49"/>
      <c r="GLZ150" s="49"/>
      <c r="GMA150" s="49"/>
      <c r="GMB150" s="49"/>
      <c r="GMC150" s="49"/>
      <c r="GMD150" s="49"/>
      <c r="GME150" s="49"/>
      <c r="GMF150" s="49"/>
      <c r="GMG150" s="49"/>
      <c r="GMH150" s="49"/>
      <c r="GMI150" s="49"/>
      <c r="GMJ150" s="49"/>
      <c r="GMK150" s="49"/>
      <c r="GML150" s="49"/>
      <c r="GMM150" s="49"/>
      <c r="GMN150" s="49"/>
      <c r="GMO150" s="49"/>
      <c r="GMP150" s="49"/>
      <c r="GMQ150" s="49"/>
      <c r="GMR150" s="49"/>
      <c r="GMS150" s="49"/>
      <c r="GMT150" s="49"/>
      <c r="GMU150" s="49"/>
      <c r="GMV150" s="49"/>
      <c r="GMW150" s="49"/>
      <c r="GMX150" s="49"/>
      <c r="GMY150" s="49"/>
      <c r="GMZ150" s="49"/>
      <c r="GNA150" s="49"/>
      <c r="GNB150" s="49"/>
      <c r="GNC150" s="49"/>
      <c r="GND150" s="49"/>
      <c r="GNE150" s="49"/>
      <c r="GNF150" s="49"/>
      <c r="GNG150" s="49"/>
      <c r="GNH150" s="49"/>
      <c r="GNI150" s="49"/>
      <c r="GNJ150" s="49"/>
      <c r="GNK150" s="49"/>
      <c r="GNL150" s="49"/>
      <c r="GNM150" s="49"/>
      <c r="GNN150" s="49"/>
      <c r="GNO150" s="49"/>
      <c r="GNP150" s="49"/>
      <c r="GNQ150" s="49"/>
      <c r="GNR150" s="49"/>
      <c r="GNS150" s="49"/>
      <c r="GNT150" s="49"/>
      <c r="GNU150" s="49"/>
      <c r="GNV150" s="49"/>
      <c r="GNW150" s="49"/>
      <c r="GNX150" s="49"/>
      <c r="GNY150" s="49"/>
      <c r="GNZ150" s="49"/>
      <c r="GOA150" s="49"/>
      <c r="GOB150" s="49"/>
      <c r="GOC150" s="49"/>
      <c r="GOD150" s="49"/>
      <c r="GOE150" s="49"/>
      <c r="GOF150" s="49"/>
      <c r="GOG150" s="49"/>
      <c r="GOH150" s="49"/>
      <c r="GOI150" s="49"/>
      <c r="GOJ150" s="49"/>
      <c r="GOK150" s="49"/>
      <c r="GOL150" s="49"/>
      <c r="GOM150" s="49"/>
      <c r="GON150" s="49"/>
      <c r="GOO150" s="49"/>
      <c r="GOP150" s="49"/>
      <c r="GOQ150" s="49"/>
      <c r="GOR150" s="49"/>
      <c r="GOS150" s="49"/>
      <c r="GOT150" s="49"/>
      <c r="GOU150" s="49"/>
      <c r="GOV150" s="49"/>
      <c r="GOW150" s="49"/>
      <c r="GOX150" s="49"/>
      <c r="GOY150" s="49"/>
      <c r="GOZ150" s="49"/>
      <c r="GPA150" s="49"/>
      <c r="GPB150" s="49"/>
      <c r="GPC150" s="49"/>
      <c r="GPD150" s="49"/>
      <c r="GPE150" s="49"/>
      <c r="GPF150" s="49"/>
      <c r="GPG150" s="49"/>
      <c r="GPH150" s="49"/>
      <c r="GPI150" s="49"/>
      <c r="GPJ150" s="49"/>
      <c r="GPK150" s="49"/>
      <c r="GPL150" s="49"/>
      <c r="GPM150" s="49"/>
      <c r="GPN150" s="49"/>
      <c r="GPO150" s="49"/>
      <c r="GPP150" s="49"/>
      <c r="GPQ150" s="49"/>
      <c r="GPR150" s="49"/>
      <c r="GPS150" s="49"/>
      <c r="GPT150" s="49"/>
      <c r="GPU150" s="49"/>
      <c r="GPV150" s="49"/>
      <c r="GPW150" s="49"/>
      <c r="GPX150" s="49"/>
      <c r="GPY150" s="49"/>
      <c r="GPZ150" s="49"/>
      <c r="GQA150" s="49"/>
      <c r="GQB150" s="49"/>
      <c r="GQC150" s="49"/>
      <c r="GQD150" s="49"/>
      <c r="GQE150" s="49"/>
      <c r="GQF150" s="49"/>
      <c r="GQG150" s="49"/>
      <c r="GQH150" s="49"/>
      <c r="GQI150" s="49"/>
      <c r="GQJ150" s="49"/>
      <c r="GQK150" s="49"/>
      <c r="GQL150" s="49"/>
      <c r="GQM150" s="49"/>
      <c r="GQN150" s="49"/>
      <c r="GQO150" s="49"/>
      <c r="GQP150" s="49"/>
      <c r="GQQ150" s="49"/>
      <c r="GQR150" s="49"/>
      <c r="GQS150" s="49"/>
      <c r="GQT150" s="49"/>
      <c r="GQU150" s="49"/>
      <c r="GQV150" s="49"/>
      <c r="GQW150" s="49"/>
      <c r="GQX150" s="49"/>
      <c r="GQY150" s="49"/>
      <c r="GQZ150" s="49"/>
      <c r="GRA150" s="49"/>
      <c r="GRB150" s="49"/>
      <c r="GRC150" s="49"/>
      <c r="GRD150" s="49"/>
      <c r="GRE150" s="49"/>
      <c r="GRF150" s="49"/>
      <c r="GRG150" s="49"/>
      <c r="GRH150" s="49"/>
      <c r="GRI150" s="49"/>
      <c r="GRJ150" s="49"/>
      <c r="GRK150" s="49"/>
      <c r="GRL150" s="49"/>
      <c r="GRM150" s="49"/>
      <c r="GRN150" s="49"/>
      <c r="GRO150" s="49"/>
      <c r="GRP150" s="49"/>
      <c r="GRQ150" s="49"/>
      <c r="GRR150" s="49"/>
      <c r="GRS150" s="49"/>
      <c r="GRT150" s="49"/>
      <c r="GRU150" s="49"/>
      <c r="GRV150" s="49"/>
      <c r="GRW150" s="49"/>
      <c r="GRX150" s="49"/>
      <c r="GRY150" s="49"/>
      <c r="GRZ150" s="49"/>
      <c r="GSA150" s="49"/>
      <c r="GSB150" s="49"/>
      <c r="GSC150" s="49"/>
      <c r="GSD150" s="49"/>
      <c r="GSE150" s="49"/>
      <c r="GSF150" s="49"/>
      <c r="GSG150" s="49"/>
      <c r="GSH150" s="49"/>
      <c r="GSI150" s="49"/>
      <c r="GSJ150" s="49"/>
      <c r="GSK150" s="49"/>
      <c r="GSL150" s="49"/>
      <c r="GSM150" s="49"/>
      <c r="GSN150" s="49"/>
      <c r="GSO150" s="49"/>
      <c r="GSP150" s="49"/>
      <c r="GSQ150" s="49"/>
      <c r="GSR150" s="49"/>
      <c r="GSS150" s="49"/>
      <c r="GST150" s="49"/>
      <c r="GSU150" s="49"/>
      <c r="GSV150" s="49"/>
      <c r="GSW150" s="49"/>
      <c r="GSX150" s="49"/>
      <c r="GSY150" s="49"/>
      <c r="GSZ150" s="49"/>
      <c r="GTA150" s="49"/>
      <c r="GTB150" s="49"/>
      <c r="GTC150" s="49"/>
      <c r="GTD150" s="49"/>
      <c r="GTE150" s="49"/>
      <c r="GTF150" s="49"/>
      <c r="GTG150" s="49"/>
      <c r="GTH150" s="49"/>
      <c r="GTI150" s="49"/>
      <c r="GTJ150" s="49"/>
      <c r="GTK150" s="49"/>
      <c r="GTL150" s="49"/>
      <c r="GTM150" s="49"/>
      <c r="GTN150" s="49"/>
      <c r="GTO150" s="49"/>
      <c r="GTP150" s="49"/>
      <c r="GTQ150" s="49"/>
      <c r="GTR150" s="49"/>
      <c r="GTS150" s="49"/>
      <c r="GTT150" s="49"/>
      <c r="GTU150" s="49"/>
      <c r="GTV150" s="49"/>
      <c r="GTW150" s="49"/>
      <c r="GTX150" s="49"/>
      <c r="GTY150" s="49"/>
      <c r="GTZ150" s="49"/>
      <c r="GUA150" s="49"/>
      <c r="GUB150" s="49"/>
      <c r="GUC150" s="49"/>
      <c r="GUD150" s="49"/>
      <c r="GUE150" s="49"/>
      <c r="GUF150" s="49"/>
      <c r="GUG150" s="49"/>
      <c r="GUH150" s="49"/>
      <c r="GUI150" s="49"/>
      <c r="GUJ150" s="49"/>
      <c r="GUK150" s="49"/>
      <c r="GUL150" s="49"/>
      <c r="GUM150" s="49"/>
      <c r="GUN150" s="49"/>
      <c r="GUO150" s="49"/>
      <c r="GUP150" s="49"/>
      <c r="GUQ150" s="49"/>
      <c r="GUR150" s="49"/>
      <c r="GUS150" s="49"/>
      <c r="GUT150" s="49"/>
      <c r="GUU150" s="49"/>
      <c r="GUV150" s="49"/>
      <c r="GUW150" s="49"/>
      <c r="GUX150" s="49"/>
      <c r="GUY150" s="49"/>
      <c r="GUZ150" s="49"/>
      <c r="GVA150" s="49"/>
      <c r="GVB150" s="49"/>
      <c r="GVC150" s="49"/>
      <c r="GVD150" s="49"/>
      <c r="GVE150" s="49"/>
      <c r="GVF150" s="49"/>
      <c r="GVG150" s="49"/>
      <c r="GVH150" s="49"/>
      <c r="GVI150" s="49"/>
      <c r="GVJ150" s="49"/>
      <c r="GVK150" s="49"/>
      <c r="GVL150" s="49"/>
      <c r="GVM150" s="49"/>
      <c r="GVN150" s="49"/>
      <c r="GVO150" s="49"/>
      <c r="GVP150" s="49"/>
      <c r="GVQ150" s="49"/>
      <c r="GVR150" s="49"/>
      <c r="GVS150" s="49"/>
      <c r="GVT150" s="49"/>
      <c r="GVU150" s="49"/>
      <c r="GVV150" s="49"/>
      <c r="GVW150" s="49"/>
      <c r="GVX150" s="49"/>
      <c r="GVY150" s="49"/>
      <c r="GVZ150" s="49"/>
      <c r="GWA150" s="49"/>
      <c r="GWB150" s="49"/>
      <c r="GWC150" s="49"/>
      <c r="GWD150" s="49"/>
      <c r="GWE150" s="49"/>
      <c r="GWF150" s="49"/>
      <c r="GWG150" s="49"/>
      <c r="GWH150" s="49"/>
      <c r="GWI150" s="49"/>
      <c r="GWJ150" s="49"/>
      <c r="GWK150" s="49"/>
      <c r="GWL150" s="49"/>
      <c r="GWM150" s="49"/>
      <c r="GWN150" s="49"/>
      <c r="GWO150" s="49"/>
      <c r="GWP150" s="49"/>
      <c r="GWQ150" s="49"/>
      <c r="GWR150" s="49"/>
      <c r="GWS150" s="49"/>
      <c r="GWT150" s="49"/>
      <c r="GWU150" s="49"/>
      <c r="GWV150" s="49"/>
      <c r="GWW150" s="49"/>
      <c r="GWX150" s="49"/>
      <c r="GWY150" s="49"/>
      <c r="GWZ150" s="49"/>
      <c r="GXA150" s="49"/>
      <c r="GXB150" s="49"/>
      <c r="GXC150" s="49"/>
      <c r="GXD150" s="49"/>
      <c r="GXE150" s="49"/>
      <c r="GXF150" s="49"/>
      <c r="GXG150" s="49"/>
      <c r="GXH150" s="49"/>
      <c r="GXI150" s="49"/>
      <c r="GXJ150" s="49"/>
      <c r="GXK150" s="49"/>
      <c r="GXL150" s="49"/>
      <c r="GXM150" s="49"/>
      <c r="GXN150" s="49"/>
      <c r="GXO150" s="49"/>
      <c r="GXP150" s="49"/>
      <c r="GXQ150" s="49"/>
      <c r="GXR150" s="49"/>
      <c r="GXS150" s="49"/>
      <c r="GXT150" s="49"/>
      <c r="GXU150" s="49"/>
      <c r="GXV150" s="49"/>
      <c r="GXW150" s="49"/>
      <c r="GXX150" s="49"/>
      <c r="GXY150" s="49"/>
      <c r="GXZ150" s="49"/>
      <c r="GYA150" s="49"/>
      <c r="GYB150" s="49"/>
      <c r="GYC150" s="49"/>
      <c r="GYD150" s="49"/>
      <c r="GYE150" s="49"/>
      <c r="GYF150" s="49"/>
      <c r="GYG150" s="49"/>
      <c r="GYH150" s="49"/>
      <c r="GYI150" s="49"/>
      <c r="GYJ150" s="49"/>
      <c r="GYK150" s="49"/>
      <c r="GYL150" s="49"/>
      <c r="GYM150" s="49"/>
      <c r="GYN150" s="49"/>
      <c r="GYO150" s="49"/>
      <c r="GYP150" s="49"/>
      <c r="GYQ150" s="49"/>
      <c r="GYR150" s="49"/>
      <c r="GYS150" s="49"/>
      <c r="GYT150" s="49"/>
      <c r="GYU150" s="49"/>
      <c r="GYV150" s="49"/>
      <c r="GYW150" s="49"/>
      <c r="GYX150" s="49"/>
      <c r="GYY150" s="49"/>
      <c r="GYZ150" s="49"/>
      <c r="GZA150" s="49"/>
      <c r="GZB150" s="49"/>
      <c r="GZC150" s="49"/>
      <c r="GZD150" s="49"/>
      <c r="GZE150" s="49"/>
      <c r="GZF150" s="49"/>
      <c r="GZG150" s="49"/>
      <c r="GZH150" s="49"/>
      <c r="GZI150" s="49"/>
      <c r="GZJ150" s="49"/>
      <c r="GZK150" s="49"/>
      <c r="GZL150" s="49"/>
      <c r="GZM150" s="49"/>
      <c r="GZN150" s="49"/>
      <c r="GZO150" s="49"/>
      <c r="GZP150" s="49"/>
      <c r="GZQ150" s="49"/>
      <c r="GZR150" s="49"/>
      <c r="GZS150" s="49"/>
      <c r="GZT150" s="49"/>
      <c r="GZU150" s="49"/>
      <c r="GZV150" s="49"/>
      <c r="GZW150" s="49"/>
      <c r="GZX150" s="49"/>
      <c r="GZY150" s="49"/>
      <c r="GZZ150" s="49"/>
      <c r="HAA150" s="49"/>
      <c r="HAB150" s="49"/>
      <c r="HAC150" s="49"/>
      <c r="HAD150" s="49"/>
      <c r="HAE150" s="49"/>
      <c r="HAF150" s="49"/>
      <c r="HAG150" s="49"/>
      <c r="HAH150" s="49"/>
      <c r="HAI150" s="49"/>
      <c r="HAJ150" s="49"/>
      <c r="HAK150" s="49"/>
      <c r="HAL150" s="49"/>
      <c r="HAM150" s="49"/>
      <c r="HAN150" s="49"/>
      <c r="HAO150" s="49"/>
      <c r="HAP150" s="49"/>
      <c r="HAQ150" s="49"/>
      <c r="HAR150" s="49"/>
      <c r="HAS150" s="49"/>
      <c r="HAT150" s="49"/>
      <c r="HAU150" s="49"/>
      <c r="HAV150" s="49"/>
      <c r="HAW150" s="49"/>
      <c r="HAX150" s="49"/>
      <c r="HAY150" s="49"/>
      <c r="HAZ150" s="49"/>
      <c r="HBA150" s="49"/>
      <c r="HBB150" s="49"/>
      <c r="HBC150" s="49"/>
      <c r="HBD150" s="49"/>
      <c r="HBE150" s="49"/>
      <c r="HBF150" s="49"/>
      <c r="HBG150" s="49"/>
      <c r="HBH150" s="49"/>
      <c r="HBI150" s="49"/>
      <c r="HBJ150" s="49"/>
      <c r="HBK150" s="49"/>
      <c r="HBL150" s="49"/>
      <c r="HBM150" s="49"/>
      <c r="HBN150" s="49"/>
      <c r="HBO150" s="49"/>
      <c r="HBP150" s="49"/>
      <c r="HBQ150" s="49"/>
      <c r="HBR150" s="49"/>
      <c r="HBS150" s="49"/>
      <c r="HBT150" s="49"/>
      <c r="HBU150" s="49"/>
      <c r="HBV150" s="49"/>
      <c r="HBW150" s="49"/>
      <c r="HBX150" s="49"/>
      <c r="HBY150" s="49"/>
      <c r="HBZ150" s="49"/>
      <c r="HCA150" s="49"/>
      <c r="HCB150" s="49"/>
      <c r="HCC150" s="49"/>
      <c r="HCD150" s="49"/>
      <c r="HCE150" s="49"/>
      <c r="HCF150" s="49"/>
      <c r="HCG150" s="49"/>
      <c r="HCH150" s="49"/>
      <c r="HCI150" s="49"/>
      <c r="HCJ150" s="49"/>
      <c r="HCK150" s="49"/>
      <c r="HCL150" s="49"/>
      <c r="HCM150" s="49"/>
      <c r="HCN150" s="49"/>
      <c r="HCO150" s="49"/>
      <c r="HCP150" s="49"/>
      <c r="HCQ150" s="49"/>
      <c r="HCR150" s="49"/>
      <c r="HCS150" s="49"/>
      <c r="HCT150" s="49"/>
      <c r="HCU150" s="49"/>
      <c r="HCV150" s="49"/>
      <c r="HCW150" s="49"/>
      <c r="HCX150" s="49"/>
      <c r="HCY150" s="49"/>
      <c r="HCZ150" s="49"/>
      <c r="HDA150" s="49"/>
      <c r="HDB150" s="49"/>
      <c r="HDC150" s="49"/>
      <c r="HDD150" s="49"/>
      <c r="HDE150" s="49"/>
      <c r="HDF150" s="49"/>
      <c r="HDG150" s="49"/>
      <c r="HDH150" s="49"/>
      <c r="HDI150" s="49"/>
      <c r="HDJ150" s="49"/>
      <c r="HDK150" s="49"/>
      <c r="HDL150" s="49"/>
      <c r="HDM150" s="49"/>
      <c r="HDN150" s="49"/>
      <c r="HDO150" s="49"/>
      <c r="HDP150" s="49"/>
      <c r="HDQ150" s="49"/>
      <c r="HDR150" s="49"/>
      <c r="HDS150" s="49"/>
      <c r="HDT150" s="49"/>
      <c r="HDU150" s="49"/>
      <c r="HDV150" s="49"/>
      <c r="HDW150" s="49"/>
      <c r="HDX150" s="49"/>
      <c r="HDY150" s="49"/>
      <c r="HDZ150" s="49"/>
      <c r="HEA150" s="49"/>
      <c r="HEB150" s="49"/>
      <c r="HEC150" s="49"/>
      <c r="HED150" s="49"/>
      <c r="HEE150" s="49"/>
      <c r="HEF150" s="49"/>
      <c r="HEG150" s="49"/>
      <c r="HEH150" s="49"/>
      <c r="HEI150" s="49"/>
      <c r="HEJ150" s="49"/>
      <c r="HEK150" s="49"/>
      <c r="HEL150" s="49"/>
      <c r="HEM150" s="49"/>
      <c r="HEN150" s="49"/>
      <c r="HEO150" s="49"/>
      <c r="HEP150" s="49"/>
      <c r="HEQ150" s="49"/>
      <c r="HER150" s="49"/>
      <c r="HES150" s="49"/>
      <c r="HET150" s="49"/>
      <c r="HEU150" s="49"/>
      <c r="HEV150" s="49"/>
      <c r="HEW150" s="49"/>
      <c r="HEX150" s="49"/>
      <c r="HEY150" s="49"/>
      <c r="HEZ150" s="49"/>
      <c r="HFA150" s="49"/>
      <c r="HFB150" s="49"/>
      <c r="HFC150" s="49"/>
      <c r="HFD150" s="49"/>
      <c r="HFE150" s="49"/>
      <c r="HFF150" s="49"/>
      <c r="HFG150" s="49"/>
      <c r="HFH150" s="49"/>
      <c r="HFI150" s="49"/>
      <c r="HFJ150" s="49"/>
      <c r="HFK150" s="49"/>
      <c r="HFL150" s="49"/>
      <c r="HFM150" s="49"/>
      <c r="HFN150" s="49"/>
      <c r="HFO150" s="49"/>
      <c r="HFP150" s="49"/>
      <c r="HFQ150" s="49"/>
      <c r="HFR150" s="49"/>
      <c r="HFS150" s="49"/>
      <c r="HFT150" s="49"/>
      <c r="HFU150" s="49"/>
      <c r="HFV150" s="49"/>
      <c r="HFW150" s="49"/>
      <c r="HFX150" s="49"/>
      <c r="HFY150" s="49"/>
      <c r="HFZ150" s="49"/>
      <c r="HGA150" s="49"/>
      <c r="HGB150" s="49"/>
      <c r="HGC150" s="49"/>
      <c r="HGD150" s="49"/>
      <c r="HGE150" s="49"/>
      <c r="HGF150" s="49"/>
      <c r="HGG150" s="49"/>
      <c r="HGH150" s="49"/>
      <c r="HGI150" s="49"/>
      <c r="HGJ150" s="49"/>
      <c r="HGK150" s="49"/>
      <c r="HGL150" s="49"/>
      <c r="HGM150" s="49"/>
      <c r="HGN150" s="49"/>
      <c r="HGO150" s="49"/>
      <c r="HGP150" s="49"/>
      <c r="HGQ150" s="49"/>
      <c r="HGR150" s="49"/>
      <c r="HGS150" s="49"/>
      <c r="HGT150" s="49"/>
      <c r="HGU150" s="49"/>
      <c r="HGV150" s="49"/>
      <c r="HGW150" s="49"/>
      <c r="HGX150" s="49"/>
      <c r="HGY150" s="49"/>
      <c r="HGZ150" s="49"/>
      <c r="HHA150" s="49"/>
      <c r="HHB150" s="49"/>
      <c r="HHC150" s="49"/>
      <c r="HHD150" s="49"/>
      <c r="HHE150" s="49"/>
      <c r="HHF150" s="49"/>
      <c r="HHG150" s="49"/>
      <c r="HHH150" s="49"/>
      <c r="HHI150" s="49"/>
      <c r="HHJ150" s="49"/>
      <c r="HHK150" s="49"/>
      <c r="HHL150" s="49"/>
      <c r="HHM150" s="49"/>
      <c r="HHN150" s="49"/>
      <c r="HHO150" s="49"/>
      <c r="HHP150" s="49"/>
      <c r="HHQ150" s="49"/>
      <c r="HHR150" s="49"/>
      <c r="HHS150" s="49"/>
      <c r="HHT150" s="49"/>
      <c r="HHU150" s="49"/>
      <c r="HHV150" s="49"/>
      <c r="HHW150" s="49"/>
      <c r="HHX150" s="49"/>
      <c r="HHY150" s="49"/>
      <c r="HHZ150" s="49"/>
      <c r="HIA150" s="49"/>
      <c r="HIB150" s="49"/>
      <c r="HIC150" s="49"/>
      <c r="HID150" s="49"/>
      <c r="HIE150" s="49"/>
      <c r="HIF150" s="49"/>
      <c r="HIG150" s="49"/>
      <c r="HIH150" s="49"/>
      <c r="HII150" s="49"/>
      <c r="HIJ150" s="49"/>
      <c r="HIK150" s="49"/>
      <c r="HIL150" s="49"/>
      <c r="HIM150" s="49"/>
      <c r="HIN150" s="49"/>
      <c r="HIO150" s="49"/>
      <c r="HIP150" s="49"/>
      <c r="HIQ150" s="49"/>
      <c r="HIR150" s="49"/>
      <c r="HIS150" s="49"/>
      <c r="HIT150" s="49"/>
      <c r="HIU150" s="49"/>
      <c r="HIV150" s="49"/>
      <c r="HIW150" s="49"/>
      <c r="HIX150" s="49"/>
      <c r="HIY150" s="49"/>
      <c r="HIZ150" s="49"/>
      <c r="HJA150" s="49"/>
      <c r="HJB150" s="49"/>
      <c r="HJC150" s="49"/>
      <c r="HJD150" s="49"/>
      <c r="HJE150" s="49"/>
      <c r="HJF150" s="49"/>
      <c r="HJG150" s="49"/>
      <c r="HJH150" s="49"/>
      <c r="HJI150" s="49"/>
      <c r="HJJ150" s="49"/>
      <c r="HJK150" s="49"/>
      <c r="HJL150" s="49"/>
      <c r="HJM150" s="49"/>
      <c r="HJN150" s="49"/>
      <c r="HJO150" s="49"/>
      <c r="HJP150" s="49"/>
      <c r="HJQ150" s="49"/>
      <c r="HJR150" s="49"/>
      <c r="HJS150" s="49"/>
      <c r="HJT150" s="49"/>
      <c r="HJU150" s="49"/>
      <c r="HJV150" s="49"/>
      <c r="HJW150" s="49"/>
      <c r="HJX150" s="49"/>
      <c r="HJY150" s="49"/>
      <c r="HJZ150" s="49"/>
      <c r="HKA150" s="49"/>
      <c r="HKB150" s="49"/>
      <c r="HKC150" s="49"/>
      <c r="HKD150" s="49"/>
      <c r="HKE150" s="49"/>
      <c r="HKF150" s="49"/>
      <c r="HKG150" s="49"/>
      <c r="HKH150" s="49"/>
      <c r="HKI150" s="49"/>
      <c r="HKJ150" s="49"/>
      <c r="HKK150" s="49"/>
      <c r="HKL150" s="49"/>
      <c r="HKM150" s="49"/>
      <c r="HKN150" s="49"/>
      <c r="HKO150" s="49"/>
      <c r="HKP150" s="49"/>
      <c r="HKQ150" s="49"/>
      <c r="HKR150" s="49"/>
      <c r="HKS150" s="49"/>
      <c r="HKT150" s="49"/>
      <c r="HKU150" s="49"/>
      <c r="HKV150" s="49"/>
      <c r="HKW150" s="49"/>
      <c r="HKX150" s="49"/>
      <c r="HKY150" s="49"/>
      <c r="HKZ150" s="49"/>
      <c r="HLA150" s="49"/>
      <c r="HLB150" s="49"/>
      <c r="HLC150" s="49"/>
      <c r="HLD150" s="49"/>
      <c r="HLE150" s="49"/>
      <c r="HLF150" s="49"/>
      <c r="HLG150" s="49"/>
      <c r="HLH150" s="49"/>
      <c r="HLI150" s="49"/>
      <c r="HLJ150" s="49"/>
      <c r="HLK150" s="49"/>
      <c r="HLL150" s="49"/>
      <c r="HLM150" s="49"/>
      <c r="HLN150" s="49"/>
      <c r="HLO150" s="49"/>
      <c r="HLP150" s="49"/>
      <c r="HLQ150" s="49"/>
      <c r="HLR150" s="49"/>
      <c r="HLS150" s="49"/>
      <c r="HLT150" s="49"/>
      <c r="HLU150" s="49"/>
      <c r="HLV150" s="49"/>
      <c r="HLW150" s="49"/>
      <c r="HLX150" s="49"/>
      <c r="HLY150" s="49"/>
      <c r="HLZ150" s="49"/>
      <c r="HMA150" s="49"/>
      <c r="HMB150" s="49"/>
      <c r="HMC150" s="49"/>
      <c r="HMD150" s="49"/>
      <c r="HME150" s="49"/>
      <c r="HMF150" s="49"/>
      <c r="HMG150" s="49"/>
      <c r="HMH150" s="49"/>
      <c r="HMI150" s="49"/>
      <c r="HMJ150" s="49"/>
      <c r="HMK150" s="49"/>
      <c r="HML150" s="49"/>
      <c r="HMM150" s="49"/>
      <c r="HMN150" s="49"/>
      <c r="HMO150" s="49"/>
      <c r="HMP150" s="49"/>
      <c r="HMQ150" s="49"/>
      <c r="HMR150" s="49"/>
      <c r="HMS150" s="49"/>
      <c r="HMT150" s="49"/>
      <c r="HMU150" s="49"/>
      <c r="HMV150" s="49"/>
      <c r="HMW150" s="49"/>
      <c r="HMX150" s="49"/>
      <c r="HMY150" s="49"/>
      <c r="HMZ150" s="49"/>
      <c r="HNA150" s="49"/>
      <c r="HNB150" s="49"/>
      <c r="HNC150" s="49"/>
      <c r="HND150" s="49"/>
      <c r="HNE150" s="49"/>
      <c r="HNF150" s="49"/>
      <c r="HNG150" s="49"/>
      <c r="HNH150" s="49"/>
      <c r="HNI150" s="49"/>
      <c r="HNJ150" s="49"/>
      <c r="HNK150" s="49"/>
      <c r="HNL150" s="49"/>
      <c r="HNM150" s="49"/>
      <c r="HNN150" s="49"/>
      <c r="HNO150" s="49"/>
      <c r="HNP150" s="49"/>
      <c r="HNQ150" s="49"/>
      <c r="HNR150" s="49"/>
      <c r="HNS150" s="49"/>
      <c r="HNT150" s="49"/>
      <c r="HNU150" s="49"/>
      <c r="HNV150" s="49"/>
      <c r="HNW150" s="49"/>
      <c r="HNX150" s="49"/>
      <c r="HNY150" s="49"/>
      <c r="HNZ150" s="49"/>
      <c r="HOA150" s="49"/>
      <c r="HOB150" s="49"/>
      <c r="HOC150" s="49"/>
      <c r="HOD150" s="49"/>
      <c r="HOE150" s="49"/>
      <c r="HOF150" s="49"/>
      <c r="HOG150" s="49"/>
      <c r="HOH150" s="49"/>
      <c r="HOI150" s="49"/>
      <c r="HOJ150" s="49"/>
      <c r="HOK150" s="49"/>
      <c r="HOL150" s="49"/>
      <c r="HOM150" s="49"/>
      <c r="HON150" s="49"/>
      <c r="HOO150" s="49"/>
      <c r="HOP150" s="49"/>
      <c r="HOQ150" s="49"/>
      <c r="HOR150" s="49"/>
      <c r="HOS150" s="49"/>
      <c r="HOT150" s="49"/>
      <c r="HOU150" s="49"/>
      <c r="HOV150" s="49"/>
      <c r="HOW150" s="49"/>
      <c r="HOX150" s="49"/>
      <c r="HOY150" s="49"/>
      <c r="HOZ150" s="49"/>
      <c r="HPA150" s="49"/>
      <c r="HPB150" s="49"/>
      <c r="HPC150" s="49"/>
      <c r="HPD150" s="49"/>
      <c r="HPE150" s="49"/>
      <c r="HPF150" s="49"/>
      <c r="HPG150" s="49"/>
      <c r="HPH150" s="49"/>
      <c r="HPI150" s="49"/>
      <c r="HPJ150" s="49"/>
      <c r="HPK150" s="49"/>
      <c r="HPL150" s="49"/>
      <c r="HPM150" s="49"/>
      <c r="HPN150" s="49"/>
      <c r="HPO150" s="49"/>
      <c r="HPP150" s="49"/>
      <c r="HPQ150" s="49"/>
      <c r="HPR150" s="49"/>
      <c r="HPS150" s="49"/>
      <c r="HPT150" s="49"/>
      <c r="HPU150" s="49"/>
      <c r="HPV150" s="49"/>
      <c r="HPW150" s="49"/>
      <c r="HPX150" s="49"/>
      <c r="HPY150" s="49"/>
      <c r="HPZ150" s="49"/>
      <c r="HQA150" s="49"/>
      <c r="HQB150" s="49"/>
      <c r="HQC150" s="49"/>
      <c r="HQD150" s="49"/>
      <c r="HQE150" s="49"/>
      <c r="HQF150" s="49"/>
      <c r="HQG150" s="49"/>
      <c r="HQH150" s="49"/>
      <c r="HQI150" s="49"/>
      <c r="HQJ150" s="49"/>
      <c r="HQK150" s="49"/>
      <c r="HQL150" s="49"/>
      <c r="HQM150" s="49"/>
      <c r="HQN150" s="49"/>
      <c r="HQO150" s="49"/>
      <c r="HQP150" s="49"/>
      <c r="HQQ150" s="49"/>
      <c r="HQR150" s="49"/>
      <c r="HQS150" s="49"/>
      <c r="HQT150" s="49"/>
      <c r="HQU150" s="49"/>
      <c r="HQV150" s="49"/>
      <c r="HQW150" s="49"/>
      <c r="HQX150" s="49"/>
      <c r="HQY150" s="49"/>
      <c r="HQZ150" s="49"/>
      <c r="HRA150" s="49"/>
      <c r="HRB150" s="49"/>
      <c r="HRC150" s="49"/>
      <c r="HRD150" s="49"/>
      <c r="HRE150" s="49"/>
      <c r="HRF150" s="49"/>
      <c r="HRG150" s="49"/>
      <c r="HRH150" s="49"/>
      <c r="HRI150" s="49"/>
      <c r="HRJ150" s="49"/>
      <c r="HRK150" s="49"/>
      <c r="HRL150" s="49"/>
      <c r="HRM150" s="49"/>
      <c r="HRN150" s="49"/>
      <c r="HRO150" s="49"/>
      <c r="HRP150" s="49"/>
      <c r="HRQ150" s="49"/>
      <c r="HRR150" s="49"/>
      <c r="HRS150" s="49"/>
      <c r="HRT150" s="49"/>
      <c r="HRU150" s="49"/>
      <c r="HRV150" s="49"/>
      <c r="HRW150" s="49"/>
      <c r="HRX150" s="49"/>
      <c r="HRY150" s="49"/>
      <c r="HRZ150" s="49"/>
      <c r="HSA150" s="49"/>
      <c r="HSB150" s="49"/>
      <c r="HSC150" s="49"/>
      <c r="HSD150" s="49"/>
      <c r="HSE150" s="49"/>
      <c r="HSF150" s="49"/>
      <c r="HSG150" s="49"/>
      <c r="HSH150" s="49"/>
      <c r="HSI150" s="49"/>
      <c r="HSJ150" s="49"/>
      <c r="HSK150" s="49"/>
      <c r="HSL150" s="49"/>
      <c r="HSM150" s="49"/>
      <c r="HSN150" s="49"/>
      <c r="HSO150" s="49"/>
      <c r="HSP150" s="49"/>
      <c r="HSQ150" s="49"/>
      <c r="HSR150" s="49"/>
      <c r="HSS150" s="49"/>
      <c r="HST150" s="49"/>
      <c r="HSU150" s="49"/>
      <c r="HSV150" s="49"/>
      <c r="HSW150" s="49"/>
      <c r="HSX150" s="49"/>
      <c r="HSY150" s="49"/>
      <c r="HSZ150" s="49"/>
      <c r="HTA150" s="49"/>
      <c r="HTB150" s="49"/>
      <c r="HTC150" s="49"/>
      <c r="HTD150" s="49"/>
      <c r="HTE150" s="49"/>
      <c r="HTF150" s="49"/>
      <c r="HTG150" s="49"/>
      <c r="HTH150" s="49"/>
      <c r="HTI150" s="49"/>
      <c r="HTJ150" s="49"/>
      <c r="HTK150" s="49"/>
      <c r="HTL150" s="49"/>
      <c r="HTM150" s="49"/>
      <c r="HTN150" s="49"/>
      <c r="HTO150" s="49"/>
      <c r="HTP150" s="49"/>
      <c r="HTQ150" s="49"/>
      <c r="HTR150" s="49"/>
      <c r="HTS150" s="49"/>
      <c r="HTT150" s="49"/>
      <c r="HTU150" s="49"/>
      <c r="HTV150" s="49"/>
      <c r="HTW150" s="49"/>
      <c r="HTX150" s="49"/>
      <c r="HTY150" s="49"/>
      <c r="HTZ150" s="49"/>
      <c r="HUA150" s="49"/>
      <c r="HUB150" s="49"/>
      <c r="HUC150" s="49"/>
      <c r="HUD150" s="49"/>
      <c r="HUE150" s="49"/>
      <c r="HUF150" s="49"/>
      <c r="HUG150" s="49"/>
      <c r="HUH150" s="49"/>
      <c r="HUI150" s="49"/>
      <c r="HUJ150" s="49"/>
      <c r="HUK150" s="49"/>
      <c r="HUL150" s="49"/>
      <c r="HUM150" s="49"/>
      <c r="HUN150" s="49"/>
      <c r="HUO150" s="49"/>
      <c r="HUP150" s="49"/>
      <c r="HUQ150" s="49"/>
      <c r="HUR150" s="49"/>
      <c r="HUS150" s="49"/>
      <c r="HUT150" s="49"/>
      <c r="HUU150" s="49"/>
      <c r="HUV150" s="49"/>
      <c r="HUW150" s="49"/>
      <c r="HUX150" s="49"/>
      <c r="HUY150" s="49"/>
      <c r="HUZ150" s="49"/>
      <c r="HVA150" s="49"/>
      <c r="HVB150" s="49"/>
      <c r="HVC150" s="49"/>
      <c r="HVD150" s="49"/>
      <c r="HVE150" s="49"/>
      <c r="HVF150" s="49"/>
      <c r="HVG150" s="49"/>
      <c r="HVH150" s="49"/>
      <c r="HVI150" s="49"/>
      <c r="HVJ150" s="49"/>
      <c r="HVK150" s="49"/>
      <c r="HVL150" s="49"/>
      <c r="HVM150" s="49"/>
      <c r="HVN150" s="49"/>
      <c r="HVO150" s="49"/>
      <c r="HVP150" s="49"/>
      <c r="HVQ150" s="49"/>
      <c r="HVR150" s="49"/>
      <c r="HVS150" s="49"/>
      <c r="HVT150" s="49"/>
      <c r="HVU150" s="49"/>
      <c r="HVV150" s="49"/>
      <c r="HVW150" s="49"/>
      <c r="HVX150" s="49"/>
      <c r="HVY150" s="49"/>
      <c r="HVZ150" s="49"/>
      <c r="HWA150" s="49"/>
      <c r="HWB150" s="49"/>
      <c r="HWC150" s="49"/>
      <c r="HWD150" s="49"/>
      <c r="HWE150" s="49"/>
      <c r="HWF150" s="49"/>
      <c r="HWG150" s="49"/>
      <c r="HWH150" s="49"/>
      <c r="HWI150" s="49"/>
      <c r="HWJ150" s="49"/>
      <c r="HWK150" s="49"/>
      <c r="HWL150" s="49"/>
      <c r="HWM150" s="49"/>
      <c r="HWN150" s="49"/>
      <c r="HWO150" s="49"/>
      <c r="HWP150" s="49"/>
      <c r="HWQ150" s="49"/>
      <c r="HWR150" s="49"/>
      <c r="HWS150" s="49"/>
      <c r="HWT150" s="49"/>
      <c r="HWU150" s="49"/>
      <c r="HWV150" s="49"/>
      <c r="HWW150" s="49"/>
      <c r="HWX150" s="49"/>
      <c r="HWY150" s="49"/>
      <c r="HWZ150" s="49"/>
      <c r="HXA150" s="49"/>
      <c r="HXB150" s="49"/>
      <c r="HXC150" s="49"/>
      <c r="HXD150" s="49"/>
      <c r="HXE150" s="49"/>
      <c r="HXF150" s="49"/>
      <c r="HXG150" s="49"/>
      <c r="HXH150" s="49"/>
      <c r="HXI150" s="49"/>
      <c r="HXJ150" s="49"/>
      <c r="HXK150" s="49"/>
      <c r="HXL150" s="49"/>
      <c r="HXM150" s="49"/>
      <c r="HXN150" s="49"/>
      <c r="HXO150" s="49"/>
      <c r="HXP150" s="49"/>
      <c r="HXQ150" s="49"/>
      <c r="HXR150" s="49"/>
      <c r="HXS150" s="49"/>
      <c r="HXT150" s="49"/>
      <c r="HXU150" s="49"/>
      <c r="HXV150" s="49"/>
      <c r="HXW150" s="49"/>
      <c r="HXX150" s="49"/>
      <c r="HXY150" s="49"/>
      <c r="HXZ150" s="49"/>
      <c r="HYA150" s="49"/>
      <c r="HYB150" s="49"/>
      <c r="HYC150" s="49"/>
      <c r="HYD150" s="49"/>
      <c r="HYE150" s="49"/>
      <c r="HYF150" s="49"/>
      <c r="HYG150" s="49"/>
      <c r="HYH150" s="49"/>
      <c r="HYI150" s="49"/>
      <c r="HYJ150" s="49"/>
      <c r="HYK150" s="49"/>
      <c r="HYL150" s="49"/>
      <c r="HYM150" s="49"/>
      <c r="HYN150" s="49"/>
      <c r="HYO150" s="49"/>
      <c r="HYP150" s="49"/>
      <c r="HYQ150" s="49"/>
      <c r="HYR150" s="49"/>
      <c r="HYS150" s="49"/>
      <c r="HYT150" s="49"/>
      <c r="HYU150" s="49"/>
      <c r="HYV150" s="49"/>
      <c r="HYW150" s="49"/>
      <c r="HYX150" s="49"/>
      <c r="HYY150" s="49"/>
      <c r="HYZ150" s="49"/>
      <c r="HZA150" s="49"/>
      <c r="HZB150" s="49"/>
      <c r="HZC150" s="49"/>
      <c r="HZD150" s="49"/>
      <c r="HZE150" s="49"/>
      <c r="HZF150" s="49"/>
      <c r="HZG150" s="49"/>
      <c r="HZH150" s="49"/>
      <c r="HZI150" s="49"/>
      <c r="HZJ150" s="49"/>
      <c r="HZK150" s="49"/>
      <c r="HZL150" s="49"/>
      <c r="HZM150" s="49"/>
      <c r="HZN150" s="49"/>
      <c r="HZO150" s="49"/>
      <c r="HZP150" s="49"/>
      <c r="HZQ150" s="49"/>
      <c r="HZR150" s="49"/>
      <c r="HZS150" s="49"/>
      <c r="HZT150" s="49"/>
      <c r="HZU150" s="49"/>
      <c r="HZV150" s="49"/>
      <c r="HZW150" s="49"/>
      <c r="HZX150" s="49"/>
      <c r="HZY150" s="49"/>
      <c r="HZZ150" s="49"/>
      <c r="IAA150" s="49"/>
      <c r="IAB150" s="49"/>
      <c r="IAC150" s="49"/>
      <c r="IAD150" s="49"/>
      <c r="IAE150" s="49"/>
      <c r="IAF150" s="49"/>
      <c r="IAG150" s="49"/>
      <c r="IAH150" s="49"/>
      <c r="IAI150" s="49"/>
      <c r="IAJ150" s="49"/>
      <c r="IAK150" s="49"/>
      <c r="IAL150" s="49"/>
      <c r="IAM150" s="49"/>
      <c r="IAN150" s="49"/>
      <c r="IAO150" s="49"/>
      <c r="IAP150" s="49"/>
      <c r="IAQ150" s="49"/>
      <c r="IAR150" s="49"/>
      <c r="IAS150" s="49"/>
      <c r="IAT150" s="49"/>
      <c r="IAU150" s="49"/>
      <c r="IAV150" s="49"/>
      <c r="IAW150" s="49"/>
      <c r="IAX150" s="49"/>
      <c r="IAY150" s="49"/>
      <c r="IAZ150" s="49"/>
      <c r="IBA150" s="49"/>
      <c r="IBB150" s="49"/>
      <c r="IBC150" s="49"/>
      <c r="IBD150" s="49"/>
      <c r="IBE150" s="49"/>
      <c r="IBF150" s="49"/>
      <c r="IBG150" s="49"/>
      <c r="IBH150" s="49"/>
      <c r="IBI150" s="49"/>
      <c r="IBJ150" s="49"/>
      <c r="IBK150" s="49"/>
      <c r="IBL150" s="49"/>
      <c r="IBM150" s="49"/>
      <c r="IBN150" s="49"/>
      <c r="IBO150" s="49"/>
      <c r="IBP150" s="49"/>
      <c r="IBQ150" s="49"/>
      <c r="IBR150" s="49"/>
      <c r="IBS150" s="49"/>
      <c r="IBT150" s="49"/>
      <c r="IBU150" s="49"/>
      <c r="IBV150" s="49"/>
      <c r="IBW150" s="49"/>
      <c r="IBX150" s="49"/>
      <c r="IBY150" s="49"/>
      <c r="IBZ150" s="49"/>
      <c r="ICA150" s="49"/>
      <c r="ICB150" s="49"/>
      <c r="ICC150" s="49"/>
      <c r="ICD150" s="49"/>
      <c r="ICE150" s="49"/>
      <c r="ICF150" s="49"/>
      <c r="ICG150" s="49"/>
      <c r="ICH150" s="49"/>
      <c r="ICI150" s="49"/>
      <c r="ICJ150" s="49"/>
      <c r="ICK150" s="49"/>
      <c r="ICL150" s="49"/>
      <c r="ICM150" s="49"/>
      <c r="ICN150" s="49"/>
      <c r="ICO150" s="49"/>
      <c r="ICP150" s="49"/>
      <c r="ICQ150" s="49"/>
      <c r="ICR150" s="49"/>
      <c r="ICS150" s="49"/>
      <c r="ICT150" s="49"/>
      <c r="ICU150" s="49"/>
      <c r="ICV150" s="49"/>
      <c r="ICW150" s="49"/>
      <c r="ICX150" s="49"/>
      <c r="ICY150" s="49"/>
      <c r="ICZ150" s="49"/>
      <c r="IDA150" s="49"/>
      <c r="IDB150" s="49"/>
      <c r="IDC150" s="49"/>
      <c r="IDD150" s="49"/>
      <c r="IDE150" s="49"/>
      <c r="IDF150" s="49"/>
      <c r="IDG150" s="49"/>
      <c r="IDH150" s="49"/>
      <c r="IDI150" s="49"/>
      <c r="IDJ150" s="49"/>
      <c r="IDK150" s="49"/>
      <c r="IDL150" s="49"/>
      <c r="IDM150" s="49"/>
      <c r="IDN150" s="49"/>
      <c r="IDO150" s="49"/>
      <c r="IDP150" s="49"/>
      <c r="IDQ150" s="49"/>
      <c r="IDR150" s="49"/>
      <c r="IDS150" s="49"/>
      <c r="IDT150" s="49"/>
      <c r="IDU150" s="49"/>
      <c r="IDV150" s="49"/>
      <c r="IDW150" s="49"/>
      <c r="IDX150" s="49"/>
      <c r="IDY150" s="49"/>
      <c r="IDZ150" s="49"/>
      <c r="IEA150" s="49"/>
      <c r="IEB150" s="49"/>
      <c r="IEC150" s="49"/>
      <c r="IED150" s="49"/>
      <c r="IEE150" s="49"/>
      <c r="IEF150" s="49"/>
      <c r="IEG150" s="49"/>
      <c r="IEH150" s="49"/>
      <c r="IEI150" s="49"/>
      <c r="IEJ150" s="49"/>
      <c r="IEK150" s="49"/>
      <c r="IEL150" s="49"/>
      <c r="IEM150" s="49"/>
      <c r="IEN150" s="49"/>
      <c r="IEO150" s="49"/>
      <c r="IEP150" s="49"/>
      <c r="IEQ150" s="49"/>
      <c r="IER150" s="49"/>
      <c r="IES150" s="49"/>
      <c r="IET150" s="49"/>
      <c r="IEU150" s="49"/>
      <c r="IEV150" s="49"/>
      <c r="IEW150" s="49"/>
      <c r="IEX150" s="49"/>
      <c r="IEY150" s="49"/>
      <c r="IEZ150" s="49"/>
      <c r="IFA150" s="49"/>
      <c r="IFB150" s="49"/>
      <c r="IFC150" s="49"/>
      <c r="IFD150" s="49"/>
      <c r="IFE150" s="49"/>
      <c r="IFF150" s="49"/>
      <c r="IFG150" s="49"/>
      <c r="IFH150" s="49"/>
      <c r="IFI150" s="49"/>
      <c r="IFJ150" s="49"/>
      <c r="IFK150" s="49"/>
      <c r="IFL150" s="49"/>
      <c r="IFM150" s="49"/>
      <c r="IFN150" s="49"/>
      <c r="IFO150" s="49"/>
      <c r="IFP150" s="49"/>
      <c r="IFQ150" s="49"/>
      <c r="IFR150" s="49"/>
      <c r="IFS150" s="49"/>
      <c r="IFT150" s="49"/>
      <c r="IFU150" s="49"/>
      <c r="IFV150" s="49"/>
      <c r="IFW150" s="49"/>
      <c r="IFX150" s="49"/>
      <c r="IFY150" s="49"/>
      <c r="IFZ150" s="49"/>
      <c r="IGA150" s="49"/>
      <c r="IGB150" s="49"/>
      <c r="IGC150" s="49"/>
      <c r="IGD150" s="49"/>
      <c r="IGE150" s="49"/>
      <c r="IGF150" s="49"/>
      <c r="IGG150" s="49"/>
      <c r="IGH150" s="49"/>
      <c r="IGI150" s="49"/>
      <c r="IGJ150" s="49"/>
      <c r="IGK150" s="49"/>
      <c r="IGL150" s="49"/>
      <c r="IGM150" s="49"/>
      <c r="IGN150" s="49"/>
      <c r="IGO150" s="49"/>
      <c r="IGP150" s="49"/>
      <c r="IGQ150" s="49"/>
      <c r="IGR150" s="49"/>
      <c r="IGS150" s="49"/>
      <c r="IGT150" s="49"/>
      <c r="IGU150" s="49"/>
      <c r="IGV150" s="49"/>
      <c r="IGW150" s="49"/>
      <c r="IGX150" s="49"/>
      <c r="IGY150" s="49"/>
      <c r="IGZ150" s="49"/>
      <c r="IHA150" s="49"/>
      <c r="IHB150" s="49"/>
      <c r="IHC150" s="49"/>
      <c r="IHD150" s="49"/>
      <c r="IHE150" s="49"/>
      <c r="IHF150" s="49"/>
      <c r="IHG150" s="49"/>
      <c r="IHH150" s="49"/>
      <c r="IHI150" s="49"/>
      <c r="IHJ150" s="49"/>
      <c r="IHK150" s="49"/>
      <c r="IHL150" s="49"/>
      <c r="IHM150" s="49"/>
      <c r="IHN150" s="49"/>
      <c r="IHO150" s="49"/>
      <c r="IHP150" s="49"/>
      <c r="IHQ150" s="49"/>
      <c r="IHR150" s="49"/>
      <c r="IHS150" s="49"/>
      <c r="IHT150" s="49"/>
      <c r="IHU150" s="49"/>
      <c r="IHV150" s="49"/>
      <c r="IHW150" s="49"/>
      <c r="IHX150" s="49"/>
      <c r="IHY150" s="49"/>
      <c r="IHZ150" s="49"/>
      <c r="IIA150" s="49"/>
      <c r="IIB150" s="49"/>
      <c r="IIC150" s="49"/>
      <c r="IID150" s="49"/>
      <c r="IIE150" s="49"/>
      <c r="IIF150" s="49"/>
      <c r="IIG150" s="49"/>
      <c r="IIH150" s="49"/>
      <c r="III150" s="49"/>
      <c r="IIJ150" s="49"/>
      <c r="IIK150" s="49"/>
      <c r="IIL150" s="49"/>
      <c r="IIM150" s="49"/>
      <c r="IIN150" s="49"/>
      <c r="IIO150" s="49"/>
      <c r="IIP150" s="49"/>
      <c r="IIQ150" s="49"/>
      <c r="IIR150" s="49"/>
      <c r="IIS150" s="49"/>
      <c r="IIT150" s="49"/>
      <c r="IIU150" s="49"/>
      <c r="IIV150" s="49"/>
      <c r="IIW150" s="49"/>
      <c r="IIX150" s="49"/>
      <c r="IIY150" s="49"/>
      <c r="IIZ150" s="49"/>
      <c r="IJA150" s="49"/>
      <c r="IJB150" s="49"/>
      <c r="IJC150" s="49"/>
      <c r="IJD150" s="49"/>
      <c r="IJE150" s="49"/>
      <c r="IJF150" s="49"/>
      <c r="IJG150" s="49"/>
      <c r="IJH150" s="49"/>
      <c r="IJI150" s="49"/>
      <c r="IJJ150" s="49"/>
      <c r="IJK150" s="49"/>
      <c r="IJL150" s="49"/>
      <c r="IJM150" s="49"/>
      <c r="IJN150" s="49"/>
      <c r="IJO150" s="49"/>
      <c r="IJP150" s="49"/>
      <c r="IJQ150" s="49"/>
      <c r="IJR150" s="49"/>
      <c r="IJS150" s="49"/>
      <c r="IJT150" s="49"/>
      <c r="IJU150" s="49"/>
      <c r="IJV150" s="49"/>
      <c r="IJW150" s="49"/>
      <c r="IJX150" s="49"/>
      <c r="IJY150" s="49"/>
      <c r="IJZ150" s="49"/>
      <c r="IKA150" s="49"/>
      <c r="IKB150" s="49"/>
      <c r="IKC150" s="49"/>
      <c r="IKD150" s="49"/>
      <c r="IKE150" s="49"/>
      <c r="IKF150" s="49"/>
      <c r="IKG150" s="49"/>
      <c r="IKH150" s="49"/>
      <c r="IKI150" s="49"/>
      <c r="IKJ150" s="49"/>
      <c r="IKK150" s="49"/>
      <c r="IKL150" s="49"/>
      <c r="IKM150" s="49"/>
      <c r="IKN150" s="49"/>
      <c r="IKO150" s="49"/>
      <c r="IKP150" s="49"/>
      <c r="IKQ150" s="49"/>
      <c r="IKR150" s="49"/>
      <c r="IKS150" s="49"/>
      <c r="IKT150" s="49"/>
      <c r="IKU150" s="49"/>
      <c r="IKV150" s="49"/>
      <c r="IKW150" s="49"/>
      <c r="IKX150" s="49"/>
      <c r="IKY150" s="49"/>
      <c r="IKZ150" s="49"/>
      <c r="ILA150" s="49"/>
      <c r="ILB150" s="49"/>
      <c r="ILC150" s="49"/>
      <c r="ILD150" s="49"/>
      <c r="ILE150" s="49"/>
      <c r="ILF150" s="49"/>
      <c r="ILG150" s="49"/>
      <c r="ILH150" s="49"/>
      <c r="ILI150" s="49"/>
      <c r="ILJ150" s="49"/>
      <c r="ILK150" s="49"/>
      <c r="ILL150" s="49"/>
      <c r="ILM150" s="49"/>
      <c r="ILN150" s="49"/>
      <c r="ILO150" s="49"/>
      <c r="ILP150" s="49"/>
      <c r="ILQ150" s="49"/>
      <c r="ILR150" s="49"/>
      <c r="ILS150" s="49"/>
      <c r="ILT150" s="49"/>
      <c r="ILU150" s="49"/>
      <c r="ILV150" s="49"/>
      <c r="ILW150" s="49"/>
      <c r="ILX150" s="49"/>
      <c r="ILY150" s="49"/>
      <c r="ILZ150" s="49"/>
      <c r="IMA150" s="49"/>
      <c r="IMB150" s="49"/>
      <c r="IMC150" s="49"/>
      <c r="IMD150" s="49"/>
      <c r="IME150" s="49"/>
      <c r="IMF150" s="49"/>
      <c r="IMG150" s="49"/>
      <c r="IMH150" s="49"/>
      <c r="IMI150" s="49"/>
      <c r="IMJ150" s="49"/>
      <c r="IMK150" s="49"/>
      <c r="IML150" s="49"/>
      <c r="IMM150" s="49"/>
      <c r="IMN150" s="49"/>
      <c r="IMO150" s="49"/>
      <c r="IMP150" s="49"/>
      <c r="IMQ150" s="49"/>
      <c r="IMR150" s="49"/>
      <c r="IMS150" s="49"/>
      <c r="IMT150" s="49"/>
      <c r="IMU150" s="49"/>
      <c r="IMV150" s="49"/>
      <c r="IMW150" s="49"/>
      <c r="IMX150" s="49"/>
      <c r="IMY150" s="49"/>
      <c r="IMZ150" s="49"/>
      <c r="INA150" s="49"/>
      <c r="INB150" s="49"/>
      <c r="INC150" s="49"/>
      <c r="IND150" s="49"/>
      <c r="INE150" s="49"/>
      <c r="INF150" s="49"/>
      <c r="ING150" s="49"/>
      <c r="INH150" s="49"/>
      <c r="INI150" s="49"/>
      <c r="INJ150" s="49"/>
      <c r="INK150" s="49"/>
      <c r="INL150" s="49"/>
      <c r="INM150" s="49"/>
      <c r="INN150" s="49"/>
      <c r="INO150" s="49"/>
      <c r="INP150" s="49"/>
      <c r="INQ150" s="49"/>
      <c r="INR150" s="49"/>
      <c r="INS150" s="49"/>
      <c r="INT150" s="49"/>
      <c r="INU150" s="49"/>
      <c r="INV150" s="49"/>
      <c r="INW150" s="49"/>
      <c r="INX150" s="49"/>
      <c r="INY150" s="49"/>
      <c r="INZ150" s="49"/>
      <c r="IOA150" s="49"/>
      <c r="IOB150" s="49"/>
      <c r="IOC150" s="49"/>
      <c r="IOD150" s="49"/>
      <c r="IOE150" s="49"/>
      <c r="IOF150" s="49"/>
      <c r="IOG150" s="49"/>
      <c r="IOH150" s="49"/>
      <c r="IOI150" s="49"/>
      <c r="IOJ150" s="49"/>
      <c r="IOK150" s="49"/>
      <c r="IOL150" s="49"/>
      <c r="IOM150" s="49"/>
      <c r="ION150" s="49"/>
      <c r="IOO150" s="49"/>
      <c r="IOP150" s="49"/>
      <c r="IOQ150" s="49"/>
      <c r="IOR150" s="49"/>
      <c r="IOS150" s="49"/>
      <c r="IOT150" s="49"/>
      <c r="IOU150" s="49"/>
      <c r="IOV150" s="49"/>
      <c r="IOW150" s="49"/>
      <c r="IOX150" s="49"/>
      <c r="IOY150" s="49"/>
      <c r="IOZ150" s="49"/>
      <c r="IPA150" s="49"/>
      <c r="IPB150" s="49"/>
      <c r="IPC150" s="49"/>
      <c r="IPD150" s="49"/>
      <c r="IPE150" s="49"/>
      <c r="IPF150" s="49"/>
      <c r="IPG150" s="49"/>
      <c r="IPH150" s="49"/>
      <c r="IPI150" s="49"/>
      <c r="IPJ150" s="49"/>
      <c r="IPK150" s="49"/>
      <c r="IPL150" s="49"/>
      <c r="IPM150" s="49"/>
      <c r="IPN150" s="49"/>
      <c r="IPO150" s="49"/>
      <c r="IPP150" s="49"/>
      <c r="IPQ150" s="49"/>
      <c r="IPR150" s="49"/>
      <c r="IPS150" s="49"/>
      <c r="IPT150" s="49"/>
      <c r="IPU150" s="49"/>
      <c r="IPV150" s="49"/>
      <c r="IPW150" s="49"/>
      <c r="IPX150" s="49"/>
      <c r="IPY150" s="49"/>
      <c r="IPZ150" s="49"/>
      <c r="IQA150" s="49"/>
      <c r="IQB150" s="49"/>
      <c r="IQC150" s="49"/>
      <c r="IQD150" s="49"/>
      <c r="IQE150" s="49"/>
      <c r="IQF150" s="49"/>
      <c r="IQG150" s="49"/>
      <c r="IQH150" s="49"/>
      <c r="IQI150" s="49"/>
      <c r="IQJ150" s="49"/>
      <c r="IQK150" s="49"/>
      <c r="IQL150" s="49"/>
      <c r="IQM150" s="49"/>
      <c r="IQN150" s="49"/>
      <c r="IQO150" s="49"/>
      <c r="IQP150" s="49"/>
      <c r="IQQ150" s="49"/>
      <c r="IQR150" s="49"/>
      <c r="IQS150" s="49"/>
      <c r="IQT150" s="49"/>
      <c r="IQU150" s="49"/>
      <c r="IQV150" s="49"/>
      <c r="IQW150" s="49"/>
      <c r="IQX150" s="49"/>
      <c r="IQY150" s="49"/>
      <c r="IQZ150" s="49"/>
      <c r="IRA150" s="49"/>
      <c r="IRB150" s="49"/>
      <c r="IRC150" s="49"/>
      <c r="IRD150" s="49"/>
      <c r="IRE150" s="49"/>
      <c r="IRF150" s="49"/>
      <c r="IRG150" s="49"/>
      <c r="IRH150" s="49"/>
      <c r="IRI150" s="49"/>
      <c r="IRJ150" s="49"/>
      <c r="IRK150" s="49"/>
      <c r="IRL150" s="49"/>
      <c r="IRM150" s="49"/>
      <c r="IRN150" s="49"/>
      <c r="IRO150" s="49"/>
      <c r="IRP150" s="49"/>
      <c r="IRQ150" s="49"/>
      <c r="IRR150" s="49"/>
      <c r="IRS150" s="49"/>
      <c r="IRT150" s="49"/>
      <c r="IRU150" s="49"/>
      <c r="IRV150" s="49"/>
      <c r="IRW150" s="49"/>
      <c r="IRX150" s="49"/>
      <c r="IRY150" s="49"/>
      <c r="IRZ150" s="49"/>
      <c r="ISA150" s="49"/>
      <c r="ISB150" s="49"/>
      <c r="ISC150" s="49"/>
      <c r="ISD150" s="49"/>
      <c r="ISE150" s="49"/>
      <c r="ISF150" s="49"/>
      <c r="ISG150" s="49"/>
      <c r="ISH150" s="49"/>
      <c r="ISI150" s="49"/>
      <c r="ISJ150" s="49"/>
      <c r="ISK150" s="49"/>
      <c r="ISL150" s="49"/>
      <c r="ISM150" s="49"/>
      <c r="ISN150" s="49"/>
      <c r="ISO150" s="49"/>
      <c r="ISP150" s="49"/>
      <c r="ISQ150" s="49"/>
      <c r="ISR150" s="49"/>
      <c r="ISS150" s="49"/>
      <c r="IST150" s="49"/>
      <c r="ISU150" s="49"/>
      <c r="ISV150" s="49"/>
      <c r="ISW150" s="49"/>
      <c r="ISX150" s="49"/>
      <c r="ISY150" s="49"/>
      <c r="ISZ150" s="49"/>
      <c r="ITA150" s="49"/>
      <c r="ITB150" s="49"/>
      <c r="ITC150" s="49"/>
      <c r="ITD150" s="49"/>
      <c r="ITE150" s="49"/>
      <c r="ITF150" s="49"/>
      <c r="ITG150" s="49"/>
      <c r="ITH150" s="49"/>
      <c r="ITI150" s="49"/>
      <c r="ITJ150" s="49"/>
      <c r="ITK150" s="49"/>
      <c r="ITL150" s="49"/>
      <c r="ITM150" s="49"/>
      <c r="ITN150" s="49"/>
      <c r="ITO150" s="49"/>
      <c r="ITP150" s="49"/>
      <c r="ITQ150" s="49"/>
      <c r="ITR150" s="49"/>
      <c r="ITS150" s="49"/>
      <c r="ITT150" s="49"/>
      <c r="ITU150" s="49"/>
      <c r="ITV150" s="49"/>
      <c r="ITW150" s="49"/>
      <c r="ITX150" s="49"/>
      <c r="ITY150" s="49"/>
      <c r="ITZ150" s="49"/>
      <c r="IUA150" s="49"/>
      <c r="IUB150" s="49"/>
      <c r="IUC150" s="49"/>
      <c r="IUD150" s="49"/>
      <c r="IUE150" s="49"/>
      <c r="IUF150" s="49"/>
      <c r="IUG150" s="49"/>
      <c r="IUH150" s="49"/>
      <c r="IUI150" s="49"/>
      <c r="IUJ150" s="49"/>
      <c r="IUK150" s="49"/>
      <c r="IUL150" s="49"/>
      <c r="IUM150" s="49"/>
      <c r="IUN150" s="49"/>
      <c r="IUO150" s="49"/>
      <c r="IUP150" s="49"/>
      <c r="IUQ150" s="49"/>
      <c r="IUR150" s="49"/>
      <c r="IUS150" s="49"/>
      <c r="IUT150" s="49"/>
      <c r="IUU150" s="49"/>
      <c r="IUV150" s="49"/>
      <c r="IUW150" s="49"/>
      <c r="IUX150" s="49"/>
      <c r="IUY150" s="49"/>
      <c r="IUZ150" s="49"/>
      <c r="IVA150" s="49"/>
      <c r="IVB150" s="49"/>
      <c r="IVC150" s="49"/>
      <c r="IVD150" s="49"/>
      <c r="IVE150" s="49"/>
      <c r="IVF150" s="49"/>
      <c r="IVG150" s="49"/>
      <c r="IVH150" s="49"/>
      <c r="IVI150" s="49"/>
      <c r="IVJ150" s="49"/>
      <c r="IVK150" s="49"/>
      <c r="IVL150" s="49"/>
      <c r="IVM150" s="49"/>
      <c r="IVN150" s="49"/>
      <c r="IVO150" s="49"/>
      <c r="IVP150" s="49"/>
      <c r="IVQ150" s="49"/>
      <c r="IVR150" s="49"/>
      <c r="IVS150" s="49"/>
      <c r="IVT150" s="49"/>
      <c r="IVU150" s="49"/>
      <c r="IVV150" s="49"/>
      <c r="IVW150" s="49"/>
      <c r="IVX150" s="49"/>
      <c r="IVY150" s="49"/>
      <c r="IVZ150" s="49"/>
      <c r="IWA150" s="49"/>
      <c r="IWB150" s="49"/>
      <c r="IWC150" s="49"/>
      <c r="IWD150" s="49"/>
      <c r="IWE150" s="49"/>
      <c r="IWF150" s="49"/>
      <c r="IWG150" s="49"/>
      <c r="IWH150" s="49"/>
      <c r="IWI150" s="49"/>
      <c r="IWJ150" s="49"/>
      <c r="IWK150" s="49"/>
      <c r="IWL150" s="49"/>
      <c r="IWM150" s="49"/>
      <c r="IWN150" s="49"/>
      <c r="IWO150" s="49"/>
      <c r="IWP150" s="49"/>
      <c r="IWQ150" s="49"/>
      <c r="IWR150" s="49"/>
      <c r="IWS150" s="49"/>
      <c r="IWT150" s="49"/>
      <c r="IWU150" s="49"/>
      <c r="IWV150" s="49"/>
      <c r="IWW150" s="49"/>
      <c r="IWX150" s="49"/>
      <c r="IWY150" s="49"/>
      <c r="IWZ150" s="49"/>
      <c r="IXA150" s="49"/>
      <c r="IXB150" s="49"/>
      <c r="IXC150" s="49"/>
      <c r="IXD150" s="49"/>
      <c r="IXE150" s="49"/>
      <c r="IXF150" s="49"/>
      <c r="IXG150" s="49"/>
      <c r="IXH150" s="49"/>
      <c r="IXI150" s="49"/>
      <c r="IXJ150" s="49"/>
      <c r="IXK150" s="49"/>
      <c r="IXL150" s="49"/>
      <c r="IXM150" s="49"/>
      <c r="IXN150" s="49"/>
      <c r="IXO150" s="49"/>
      <c r="IXP150" s="49"/>
      <c r="IXQ150" s="49"/>
      <c r="IXR150" s="49"/>
      <c r="IXS150" s="49"/>
      <c r="IXT150" s="49"/>
      <c r="IXU150" s="49"/>
      <c r="IXV150" s="49"/>
      <c r="IXW150" s="49"/>
      <c r="IXX150" s="49"/>
      <c r="IXY150" s="49"/>
      <c r="IXZ150" s="49"/>
      <c r="IYA150" s="49"/>
      <c r="IYB150" s="49"/>
      <c r="IYC150" s="49"/>
      <c r="IYD150" s="49"/>
      <c r="IYE150" s="49"/>
      <c r="IYF150" s="49"/>
      <c r="IYG150" s="49"/>
      <c r="IYH150" s="49"/>
      <c r="IYI150" s="49"/>
      <c r="IYJ150" s="49"/>
      <c r="IYK150" s="49"/>
      <c r="IYL150" s="49"/>
      <c r="IYM150" s="49"/>
      <c r="IYN150" s="49"/>
      <c r="IYO150" s="49"/>
      <c r="IYP150" s="49"/>
      <c r="IYQ150" s="49"/>
      <c r="IYR150" s="49"/>
      <c r="IYS150" s="49"/>
      <c r="IYT150" s="49"/>
      <c r="IYU150" s="49"/>
      <c r="IYV150" s="49"/>
      <c r="IYW150" s="49"/>
      <c r="IYX150" s="49"/>
      <c r="IYY150" s="49"/>
      <c r="IYZ150" s="49"/>
      <c r="IZA150" s="49"/>
      <c r="IZB150" s="49"/>
      <c r="IZC150" s="49"/>
      <c r="IZD150" s="49"/>
      <c r="IZE150" s="49"/>
      <c r="IZF150" s="49"/>
      <c r="IZG150" s="49"/>
      <c r="IZH150" s="49"/>
      <c r="IZI150" s="49"/>
      <c r="IZJ150" s="49"/>
      <c r="IZK150" s="49"/>
      <c r="IZL150" s="49"/>
      <c r="IZM150" s="49"/>
      <c r="IZN150" s="49"/>
      <c r="IZO150" s="49"/>
      <c r="IZP150" s="49"/>
      <c r="IZQ150" s="49"/>
      <c r="IZR150" s="49"/>
      <c r="IZS150" s="49"/>
      <c r="IZT150" s="49"/>
      <c r="IZU150" s="49"/>
      <c r="IZV150" s="49"/>
      <c r="IZW150" s="49"/>
      <c r="IZX150" s="49"/>
      <c r="IZY150" s="49"/>
      <c r="IZZ150" s="49"/>
      <c r="JAA150" s="49"/>
      <c r="JAB150" s="49"/>
      <c r="JAC150" s="49"/>
      <c r="JAD150" s="49"/>
      <c r="JAE150" s="49"/>
      <c r="JAF150" s="49"/>
      <c r="JAG150" s="49"/>
      <c r="JAH150" s="49"/>
      <c r="JAI150" s="49"/>
      <c r="JAJ150" s="49"/>
      <c r="JAK150" s="49"/>
      <c r="JAL150" s="49"/>
      <c r="JAM150" s="49"/>
      <c r="JAN150" s="49"/>
      <c r="JAO150" s="49"/>
      <c r="JAP150" s="49"/>
      <c r="JAQ150" s="49"/>
      <c r="JAR150" s="49"/>
      <c r="JAS150" s="49"/>
      <c r="JAT150" s="49"/>
      <c r="JAU150" s="49"/>
      <c r="JAV150" s="49"/>
      <c r="JAW150" s="49"/>
      <c r="JAX150" s="49"/>
      <c r="JAY150" s="49"/>
      <c r="JAZ150" s="49"/>
      <c r="JBA150" s="49"/>
      <c r="JBB150" s="49"/>
      <c r="JBC150" s="49"/>
      <c r="JBD150" s="49"/>
      <c r="JBE150" s="49"/>
      <c r="JBF150" s="49"/>
      <c r="JBG150" s="49"/>
      <c r="JBH150" s="49"/>
      <c r="JBI150" s="49"/>
      <c r="JBJ150" s="49"/>
      <c r="JBK150" s="49"/>
      <c r="JBL150" s="49"/>
      <c r="JBM150" s="49"/>
      <c r="JBN150" s="49"/>
      <c r="JBO150" s="49"/>
      <c r="JBP150" s="49"/>
      <c r="JBQ150" s="49"/>
      <c r="JBR150" s="49"/>
      <c r="JBS150" s="49"/>
      <c r="JBT150" s="49"/>
      <c r="JBU150" s="49"/>
      <c r="JBV150" s="49"/>
      <c r="JBW150" s="49"/>
      <c r="JBX150" s="49"/>
      <c r="JBY150" s="49"/>
      <c r="JBZ150" s="49"/>
      <c r="JCA150" s="49"/>
      <c r="JCB150" s="49"/>
      <c r="JCC150" s="49"/>
      <c r="JCD150" s="49"/>
      <c r="JCE150" s="49"/>
      <c r="JCF150" s="49"/>
      <c r="JCG150" s="49"/>
      <c r="JCH150" s="49"/>
      <c r="JCI150" s="49"/>
      <c r="JCJ150" s="49"/>
      <c r="JCK150" s="49"/>
      <c r="JCL150" s="49"/>
      <c r="JCM150" s="49"/>
      <c r="JCN150" s="49"/>
      <c r="JCO150" s="49"/>
      <c r="JCP150" s="49"/>
      <c r="JCQ150" s="49"/>
      <c r="JCR150" s="49"/>
      <c r="JCS150" s="49"/>
      <c r="JCT150" s="49"/>
      <c r="JCU150" s="49"/>
      <c r="JCV150" s="49"/>
      <c r="JCW150" s="49"/>
      <c r="JCX150" s="49"/>
      <c r="JCY150" s="49"/>
      <c r="JCZ150" s="49"/>
      <c r="JDA150" s="49"/>
      <c r="JDB150" s="49"/>
      <c r="JDC150" s="49"/>
      <c r="JDD150" s="49"/>
      <c r="JDE150" s="49"/>
      <c r="JDF150" s="49"/>
      <c r="JDG150" s="49"/>
      <c r="JDH150" s="49"/>
      <c r="JDI150" s="49"/>
      <c r="JDJ150" s="49"/>
      <c r="JDK150" s="49"/>
      <c r="JDL150" s="49"/>
      <c r="JDM150" s="49"/>
      <c r="JDN150" s="49"/>
      <c r="JDO150" s="49"/>
      <c r="JDP150" s="49"/>
      <c r="JDQ150" s="49"/>
      <c r="JDR150" s="49"/>
      <c r="JDS150" s="49"/>
      <c r="JDT150" s="49"/>
      <c r="JDU150" s="49"/>
      <c r="JDV150" s="49"/>
      <c r="JDW150" s="49"/>
      <c r="JDX150" s="49"/>
      <c r="JDY150" s="49"/>
      <c r="JDZ150" s="49"/>
      <c r="JEA150" s="49"/>
      <c r="JEB150" s="49"/>
      <c r="JEC150" s="49"/>
      <c r="JED150" s="49"/>
      <c r="JEE150" s="49"/>
      <c r="JEF150" s="49"/>
      <c r="JEG150" s="49"/>
      <c r="JEH150" s="49"/>
      <c r="JEI150" s="49"/>
      <c r="JEJ150" s="49"/>
      <c r="JEK150" s="49"/>
      <c r="JEL150" s="49"/>
      <c r="JEM150" s="49"/>
      <c r="JEN150" s="49"/>
      <c r="JEO150" s="49"/>
      <c r="JEP150" s="49"/>
      <c r="JEQ150" s="49"/>
      <c r="JER150" s="49"/>
      <c r="JES150" s="49"/>
      <c r="JET150" s="49"/>
      <c r="JEU150" s="49"/>
      <c r="JEV150" s="49"/>
      <c r="JEW150" s="49"/>
      <c r="JEX150" s="49"/>
      <c r="JEY150" s="49"/>
      <c r="JEZ150" s="49"/>
      <c r="JFA150" s="49"/>
      <c r="JFB150" s="49"/>
      <c r="JFC150" s="49"/>
      <c r="JFD150" s="49"/>
      <c r="JFE150" s="49"/>
      <c r="JFF150" s="49"/>
      <c r="JFG150" s="49"/>
      <c r="JFH150" s="49"/>
      <c r="JFI150" s="49"/>
      <c r="JFJ150" s="49"/>
      <c r="JFK150" s="49"/>
      <c r="JFL150" s="49"/>
      <c r="JFM150" s="49"/>
      <c r="JFN150" s="49"/>
      <c r="JFO150" s="49"/>
      <c r="JFP150" s="49"/>
      <c r="JFQ150" s="49"/>
      <c r="JFR150" s="49"/>
      <c r="JFS150" s="49"/>
      <c r="JFT150" s="49"/>
      <c r="JFU150" s="49"/>
      <c r="JFV150" s="49"/>
      <c r="JFW150" s="49"/>
      <c r="JFX150" s="49"/>
      <c r="JFY150" s="49"/>
      <c r="JFZ150" s="49"/>
      <c r="JGA150" s="49"/>
      <c r="JGB150" s="49"/>
      <c r="JGC150" s="49"/>
      <c r="JGD150" s="49"/>
      <c r="JGE150" s="49"/>
      <c r="JGF150" s="49"/>
      <c r="JGG150" s="49"/>
      <c r="JGH150" s="49"/>
      <c r="JGI150" s="49"/>
      <c r="JGJ150" s="49"/>
      <c r="JGK150" s="49"/>
      <c r="JGL150" s="49"/>
      <c r="JGM150" s="49"/>
      <c r="JGN150" s="49"/>
      <c r="JGO150" s="49"/>
      <c r="JGP150" s="49"/>
      <c r="JGQ150" s="49"/>
      <c r="JGR150" s="49"/>
      <c r="JGS150" s="49"/>
      <c r="JGT150" s="49"/>
      <c r="JGU150" s="49"/>
      <c r="JGV150" s="49"/>
      <c r="JGW150" s="49"/>
      <c r="JGX150" s="49"/>
      <c r="JGY150" s="49"/>
      <c r="JGZ150" s="49"/>
      <c r="JHA150" s="49"/>
      <c r="JHB150" s="49"/>
      <c r="JHC150" s="49"/>
      <c r="JHD150" s="49"/>
      <c r="JHE150" s="49"/>
      <c r="JHF150" s="49"/>
      <c r="JHG150" s="49"/>
      <c r="JHH150" s="49"/>
      <c r="JHI150" s="49"/>
      <c r="JHJ150" s="49"/>
      <c r="JHK150" s="49"/>
      <c r="JHL150" s="49"/>
      <c r="JHM150" s="49"/>
      <c r="JHN150" s="49"/>
      <c r="JHO150" s="49"/>
      <c r="JHP150" s="49"/>
      <c r="JHQ150" s="49"/>
      <c r="JHR150" s="49"/>
      <c r="JHS150" s="49"/>
      <c r="JHT150" s="49"/>
      <c r="JHU150" s="49"/>
      <c r="JHV150" s="49"/>
      <c r="JHW150" s="49"/>
      <c r="JHX150" s="49"/>
      <c r="JHY150" s="49"/>
      <c r="JHZ150" s="49"/>
      <c r="JIA150" s="49"/>
      <c r="JIB150" s="49"/>
      <c r="JIC150" s="49"/>
      <c r="JID150" s="49"/>
      <c r="JIE150" s="49"/>
      <c r="JIF150" s="49"/>
      <c r="JIG150" s="49"/>
      <c r="JIH150" s="49"/>
      <c r="JII150" s="49"/>
      <c r="JIJ150" s="49"/>
      <c r="JIK150" s="49"/>
      <c r="JIL150" s="49"/>
      <c r="JIM150" s="49"/>
      <c r="JIN150" s="49"/>
      <c r="JIO150" s="49"/>
      <c r="JIP150" s="49"/>
      <c r="JIQ150" s="49"/>
      <c r="JIR150" s="49"/>
      <c r="JIS150" s="49"/>
      <c r="JIT150" s="49"/>
      <c r="JIU150" s="49"/>
      <c r="JIV150" s="49"/>
      <c r="JIW150" s="49"/>
      <c r="JIX150" s="49"/>
      <c r="JIY150" s="49"/>
      <c r="JIZ150" s="49"/>
      <c r="JJA150" s="49"/>
      <c r="JJB150" s="49"/>
      <c r="JJC150" s="49"/>
      <c r="JJD150" s="49"/>
      <c r="JJE150" s="49"/>
      <c r="JJF150" s="49"/>
      <c r="JJG150" s="49"/>
      <c r="JJH150" s="49"/>
      <c r="JJI150" s="49"/>
      <c r="JJJ150" s="49"/>
      <c r="JJK150" s="49"/>
      <c r="JJL150" s="49"/>
      <c r="JJM150" s="49"/>
      <c r="JJN150" s="49"/>
      <c r="JJO150" s="49"/>
      <c r="JJP150" s="49"/>
      <c r="JJQ150" s="49"/>
      <c r="JJR150" s="49"/>
      <c r="JJS150" s="49"/>
      <c r="JJT150" s="49"/>
      <c r="JJU150" s="49"/>
      <c r="JJV150" s="49"/>
      <c r="JJW150" s="49"/>
      <c r="JJX150" s="49"/>
      <c r="JJY150" s="49"/>
      <c r="JJZ150" s="49"/>
      <c r="JKA150" s="49"/>
      <c r="JKB150" s="49"/>
      <c r="JKC150" s="49"/>
      <c r="JKD150" s="49"/>
      <c r="JKE150" s="49"/>
      <c r="JKF150" s="49"/>
      <c r="JKG150" s="49"/>
      <c r="JKH150" s="49"/>
      <c r="JKI150" s="49"/>
      <c r="JKJ150" s="49"/>
      <c r="JKK150" s="49"/>
      <c r="JKL150" s="49"/>
      <c r="JKM150" s="49"/>
      <c r="JKN150" s="49"/>
      <c r="JKO150" s="49"/>
      <c r="JKP150" s="49"/>
      <c r="JKQ150" s="49"/>
      <c r="JKR150" s="49"/>
      <c r="JKS150" s="49"/>
      <c r="JKT150" s="49"/>
      <c r="JKU150" s="49"/>
      <c r="JKV150" s="49"/>
      <c r="JKW150" s="49"/>
      <c r="JKX150" s="49"/>
      <c r="JKY150" s="49"/>
      <c r="JKZ150" s="49"/>
      <c r="JLA150" s="49"/>
      <c r="JLB150" s="49"/>
      <c r="JLC150" s="49"/>
      <c r="JLD150" s="49"/>
      <c r="JLE150" s="49"/>
      <c r="JLF150" s="49"/>
      <c r="JLG150" s="49"/>
      <c r="JLH150" s="49"/>
      <c r="JLI150" s="49"/>
      <c r="JLJ150" s="49"/>
      <c r="JLK150" s="49"/>
      <c r="JLL150" s="49"/>
      <c r="JLM150" s="49"/>
      <c r="JLN150" s="49"/>
      <c r="JLO150" s="49"/>
      <c r="JLP150" s="49"/>
      <c r="JLQ150" s="49"/>
      <c r="JLR150" s="49"/>
      <c r="JLS150" s="49"/>
      <c r="JLT150" s="49"/>
      <c r="JLU150" s="49"/>
      <c r="JLV150" s="49"/>
      <c r="JLW150" s="49"/>
      <c r="JLX150" s="49"/>
      <c r="JLY150" s="49"/>
      <c r="JLZ150" s="49"/>
      <c r="JMA150" s="49"/>
      <c r="JMB150" s="49"/>
      <c r="JMC150" s="49"/>
      <c r="JMD150" s="49"/>
      <c r="JME150" s="49"/>
      <c r="JMF150" s="49"/>
      <c r="JMG150" s="49"/>
      <c r="JMH150" s="49"/>
      <c r="JMI150" s="49"/>
      <c r="JMJ150" s="49"/>
      <c r="JMK150" s="49"/>
      <c r="JML150" s="49"/>
      <c r="JMM150" s="49"/>
      <c r="JMN150" s="49"/>
      <c r="JMO150" s="49"/>
      <c r="JMP150" s="49"/>
      <c r="JMQ150" s="49"/>
      <c r="JMR150" s="49"/>
      <c r="JMS150" s="49"/>
      <c r="JMT150" s="49"/>
      <c r="JMU150" s="49"/>
      <c r="JMV150" s="49"/>
      <c r="JMW150" s="49"/>
      <c r="JMX150" s="49"/>
      <c r="JMY150" s="49"/>
      <c r="JMZ150" s="49"/>
      <c r="JNA150" s="49"/>
      <c r="JNB150" s="49"/>
      <c r="JNC150" s="49"/>
      <c r="JND150" s="49"/>
      <c r="JNE150" s="49"/>
      <c r="JNF150" s="49"/>
      <c r="JNG150" s="49"/>
      <c r="JNH150" s="49"/>
      <c r="JNI150" s="49"/>
      <c r="JNJ150" s="49"/>
      <c r="JNK150" s="49"/>
      <c r="JNL150" s="49"/>
      <c r="JNM150" s="49"/>
      <c r="JNN150" s="49"/>
      <c r="JNO150" s="49"/>
      <c r="JNP150" s="49"/>
      <c r="JNQ150" s="49"/>
      <c r="JNR150" s="49"/>
      <c r="JNS150" s="49"/>
      <c r="JNT150" s="49"/>
      <c r="JNU150" s="49"/>
      <c r="JNV150" s="49"/>
      <c r="JNW150" s="49"/>
      <c r="JNX150" s="49"/>
      <c r="JNY150" s="49"/>
      <c r="JNZ150" s="49"/>
      <c r="JOA150" s="49"/>
      <c r="JOB150" s="49"/>
      <c r="JOC150" s="49"/>
      <c r="JOD150" s="49"/>
      <c r="JOE150" s="49"/>
      <c r="JOF150" s="49"/>
      <c r="JOG150" s="49"/>
      <c r="JOH150" s="49"/>
      <c r="JOI150" s="49"/>
      <c r="JOJ150" s="49"/>
      <c r="JOK150" s="49"/>
      <c r="JOL150" s="49"/>
      <c r="JOM150" s="49"/>
      <c r="JON150" s="49"/>
      <c r="JOO150" s="49"/>
      <c r="JOP150" s="49"/>
      <c r="JOQ150" s="49"/>
      <c r="JOR150" s="49"/>
      <c r="JOS150" s="49"/>
      <c r="JOT150" s="49"/>
      <c r="JOU150" s="49"/>
      <c r="JOV150" s="49"/>
      <c r="JOW150" s="49"/>
      <c r="JOX150" s="49"/>
      <c r="JOY150" s="49"/>
      <c r="JOZ150" s="49"/>
      <c r="JPA150" s="49"/>
      <c r="JPB150" s="49"/>
      <c r="JPC150" s="49"/>
      <c r="JPD150" s="49"/>
      <c r="JPE150" s="49"/>
      <c r="JPF150" s="49"/>
      <c r="JPG150" s="49"/>
      <c r="JPH150" s="49"/>
      <c r="JPI150" s="49"/>
      <c r="JPJ150" s="49"/>
      <c r="JPK150" s="49"/>
      <c r="JPL150" s="49"/>
      <c r="JPM150" s="49"/>
      <c r="JPN150" s="49"/>
      <c r="JPO150" s="49"/>
      <c r="JPP150" s="49"/>
      <c r="JPQ150" s="49"/>
      <c r="JPR150" s="49"/>
      <c r="JPS150" s="49"/>
      <c r="JPT150" s="49"/>
      <c r="JPU150" s="49"/>
      <c r="JPV150" s="49"/>
      <c r="JPW150" s="49"/>
      <c r="JPX150" s="49"/>
      <c r="JPY150" s="49"/>
      <c r="JPZ150" s="49"/>
      <c r="JQA150" s="49"/>
      <c r="JQB150" s="49"/>
      <c r="JQC150" s="49"/>
      <c r="JQD150" s="49"/>
      <c r="JQE150" s="49"/>
      <c r="JQF150" s="49"/>
      <c r="JQG150" s="49"/>
      <c r="JQH150" s="49"/>
      <c r="JQI150" s="49"/>
      <c r="JQJ150" s="49"/>
      <c r="JQK150" s="49"/>
      <c r="JQL150" s="49"/>
      <c r="JQM150" s="49"/>
      <c r="JQN150" s="49"/>
      <c r="JQO150" s="49"/>
      <c r="JQP150" s="49"/>
      <c r="JQQ150" s="49"/>
      <c r="JQR150" s="49"/>
      <c r="JQS150" s="49"/>
      <c r="JQT150" s="49"/>
      <c r="JQU150" s="49"/>
      <c r="JQV150" s="49"/>
      <c r="JQW150" s="49"/>
      <c r="JQX150" s="49"/>
      <c r="JQY150" s="49"/>
      <c r="JQZ150" s="49"/>
      <c r="JRA150" s="49"/>
      <c r="JRB150" s="49"/>
      <c r="JRC150" s="49"/>
      <c r="JRD150" s="49"/>
      <c r="JRE150" s="49"/>
      <c r="JRF150" s="49"/>
      <c r="JRG150" s="49"/>
      <c r="JRH150" s="49"/>
      <c r="JRI150" s="49"/>
      <c r="JRJ150" s="49"/>
      <c r="JRK150" s="49"/>
      <c r="JRL150" s="49"/>
      <c r="JRM150" s="49"/>
      <c r="JRN150" s="49"/>
      <c r="JRO150" s="49"/>
      <c r="JRP150" s="49"/>
      <c r="JRQ150" s="49"/>
      <c r="JRR150" s="49"/>
      <c r="JRS150" s="49"/>
      <c r="JRT150" s="49"/>
      <c r="JRU150" s="49"/>
      <c r="JRV150" s="49"/>
      <c r="JRW150" s="49"/>
      <c r="JRX150" s="49"/>
      <c r="JRY150" s="49"/>
      <c r="JRZ150" s="49"/>
      <c r="JSA150" s="49"/>
      <c r="JSB150" s="49"/>
      <c r="JSC150" s="49"/>
      <c r="JSD150" s="49"/>
      <c r="JSE150" s="49"/>
      <c r="JSF150" s="49"/>
      <c r="JSG150" s="49"/>
      <c r="JSH150" s="49"/>
      <c r="JSI150" s="49"/>
      <c r="JSJ150" s="49"/>
      <c r="JSK150" s="49"/>
      <c r="JSL150" s="49"/>
      <c r="JSM150" s="49"/>
      <c r="JSN150" s="49"/>
      <c r="JSO150" s="49"/>
      <c r="JSP150" s="49"/>
      <c r="JSQ150" s="49"/>
      <c r="JSR150" s="49"/>
      <c r="JSS150" s="49"/>
      <c r="JST150" s="49"/>
      <c r="JSU150" s="49"/>
      <c r="JSV150" s="49"/>
      <c r="JSW150" s="49"/>
      <c r="JSX150" s="49"/>
      <c r="JSY150" s="49"/>
      <c r="JSZ150" s="49"/>
      <c r="JTA150" s="49"/>
      <c r="JTB150" s="49"/>
      <c r="JTC150" s="49"/>
      <c r="JTD150" s="49"/>
      <c r="JTE150" s="49"/>
      <c r="JTF150" s="49"/>
      <c r="JTG150" s="49"/>
      <c r="JTH150" s="49"/>
      <c r="JTI150" s="49"/>
      <c r="JTJ150" s="49"/>
      <c r="JTK150" s="49"/>
      <c r="JTL150" s="49"/>
      <c r="JTM150" s="49"/>
      <c r="JTN150" s="49"/>
      <c r="JTO150" s="49"/>
      <c r="JTP150" s="49"/>
      <c r="JTQ150" s="49"/>
      <c r="JTR150" s="49"/>
      <c r="JTS150" s="49"/>
      <c r="JTT150" s="49"/>
      <c r="JTU150" s="49"/>
      <c r="JTV150" s="49"/>
      <c r="JTW150" s="49"/>
      <c r="JTX150" s="49"/>
      <c r="JTY150" s="49"/>
      <c r="JTZ150" s="49"/>
      <c r="JUA150" s="49"/>
      <c r="JUB150" s="49"/>
      <c r="JUC150" s="49"/>
      <c r="JUD150" s="49"/>
      <c r="JUE150" s="49"/>
      <c r="JUF150" s="49"/>
      <c r="JUG150" s="49"/>
      <c r="JUH150" s="49"/>
      <c r="JUI150" s="49"/>
      <c r="JUJ150" s="49"/>
      <c r="JUK150" s="49"/>
      <c r="JUL150" s="49"/>
      <c r="JUM150" s="49"/>
      <c r="JUN150" s="49"/>
      <c r="JUO150" s="49"/>
      <c r="JUP150" s="49"/>
      <c r="JUQ150" s="49"/>
      <c r="JUR150" s="49"/>
      <c r="JUS150" s="49"/>
      <c r="JUT150" s="49"/>
      <c r="JUU150" s="49"/>
      <c r="JUV150" s="49"/>
      <c r="JUW150" s="49"/>
      <c r="JUX150" s="49"/>
      <c r="JUY150" s="49"/>
      <c r="JUZ150" s="49"/>
      <c r="JVA150" s="49"/>
      <c r="JVB150" s="49"/>
      <c r="JVC150" s="49"/>
      <c r="JVD150" s="49"/>
      <c r="JVE150" s="49"/>
      <c r="JVF150" s="49"/>
      <c r="JVG150" s="49"/>
      <c r="JVH150" s="49"/>
      <c r="JVI150" s="49"/>
      <c r="JVJ150" s="49"/>
      <c r="JVK150" s="49"/>
      <c r="JVL150" s="49"/>
      <c r="JVM150" s="49"/>
      <c r="JVN150" s="49"/>
      <c r="JVO150" s="49"/>
      <c r="JVP150" s="49"/>
      <c r="JVQ150" s="49"/>
      <c r="JVR150" s="49"/>
      <c r="JVS150" s="49"/>
      <c r="JVT150" s="49"/>
      <c r="JVU150" s="49"/>
      <c r="JVV150" s="49"/>
      <c r="JVW150" s="49"/>
      <c r="JVX150" s="49"/>
      <c r="JVY150" s="49"/>
      <c r="JVZ150" s="49"/>
      <c r="JWA150" s="49"/>
      <c r="JWB150" s="49"/>
      <c r="JWC150" s="49"/>
      <c r="JWD150" s="49"/>
      <c r="JWE150" s="49"/>
      <c r="JWF150" s="49"/>
      <c r="JWG150" s="49"/>
      <c r="JWH150" s="49"/>
      <c r="JWI150" s="49"/>
      <c r="JWJ150" s="49"/>
      <c r="JWK150" s="49"/>
      <c r="JWL150" s="49"/>
      <c r="JWM150" s="49"/>
      <c r="JWN150" s="49"/>
      <c r="JWO150" s="49"/>
      <c r="JWP150" s="49"/>
      <c r="JWQ150" s="49"/>
      <c r="JWR150" s="49"/>
      <c r="JWS150" s="49"/>
      <c r="JWT150" s="49"/>
      <c r="JWU150" s="49"/>
      <c r="JWV150" s="49"/>
      <c r="JWW150" s="49"/>
      <c r="JWX150" s="49"/>
      <c r="JWY150" s="49"/>
      <c r="JWZ150" s="49"/>
      <c r="JXA150" s="49"/>
      <c r="JXB150" s="49"/>
      <c r="JXC150" s="49"/>
      <c r="JXD150" s="49"/>
      <c r="JXE150" s="49"/>
      <c r="JXF150" s="49"/>
      <c r="JXG150" s="49"/>
      <c r="JXH150" s="49"/>
      <c r="JXI150" s="49"/>
      <c r="JXJ150" s="49"/>
      <c r="JXK150" s="49"/>
      <c r="JXL150" s="49"/>
      <c r="JXM150" s="49"/>
      <c r="JXN150" s="49"/>
      <c r="JXO150" s="49"/>
      <c r="JXP150" s="49"/>
      <c r="JXQ150" s="49"/>
      <c r="JXR150" s="49"/>
      <c r="JXS150" s="49"/>
      <c r="JXT150" s="49"/>
      <c r="JXU150" s="49"/>
      <c r="JXV150" s="49"/>
      <c r="JXW150" s="49"/>
      <c r="JXX150" s="49"/>
      <c r="JXY150" s="49"/>
      <c r="JXZ150" s="49"/>
      <c r="JYA150" s="49"/>
      <c r="JYB150" s="49"/>
      <c r="JYC150" s="49"/>
      <c r="JYD150" s="49"/>
      <c r="JYE150" s="49"/>
      <c r="JYF150" s="49"/>
      <c r="JYG150" s="49"/>
      <c r="JYH150" s="49"/>
      <c r="JYI150" s="49"/>
      <c r="JYJ150" s="49"/>
      <c r="JYK150" s="49"/>
      <c r="JYL150" s="49"/>
      <c r="JYM150" s="49"/>
      <c r="JYN150" s="49"/>
      <c r="JYO150" s="49"/>
      <c r="JYP150" s="49"/>
      <c r="JYQ150" s="49"/>
      <c r="JYR150" s="49"/>
      <c r="JYS150" s="49"/>
      <c r="JYT150" s="49"/>
      <c r="JYU150" s="49"/>
      <c r="JYV150" s="49"/>
      <c r="JYW150" s="49"/>
      <c r="JYX150" s="49"/>
      <c r="JYY150" s="49"/>
      <c r="JYZ150" s="49"/>
      <c r="JZA150" s="49"/>
      <c r="JZB150" s="49"/>
      <c r="JZC150" s="49"/>
      <c r="JZD150" s="49"/>
      <c r="JZE150" s="49"/>
      <c r="JZF150" s="49"/>
      <c r="JZG150" s="49"/>
      <c r="JZH150" s="49"/>
      <c r="JZI150" s="49"/>
      <c r="JZJ150" s="49"/>
      <c r="JZK150" s="49"/>
      <c r="JZL150" s="49"/>
      <c r="JZM150" s="49"/>
      <c r="JZN150" s="49"/>
      <c r="JZO150" s="49"/>
      <c r="JZP150" s="49"/>
      <c r="JZQ150" s="49"/>
      <c r="JZR150" s="49"/>
      <c r="JZS150" s="49"/>
      <c r="JZT150" s="49"/>
      <c r="JZU150" s="49"/>
      <c r="JZV150" s="49"/>
      <c r="JZW150" s="49"/>
      <c r="JZX150" s="49"/>
      <c r="JZY150" s="49"/>
      <c r="JZZ150" s="49"/>
      <c r="KAA150" s="49"/>
      <c r="KAB150" s="49"/>
      <c r="KAC150" s="49"/>
      <c r="KAD150" s="49"/>
      <c r="KAE150" s="49"/>
      <c r="KAF150" s="49"/>
      <c r="KAG150" s="49"/>
      <c r="KAH150" s="49"/>
      <c r="KAI150" s="49"/>
      <c r="KAJ150" s="49"/>
      <c r="KAK150" s="49"/>
      <c r="KAL150" s="49"/>
      <c r="KAM150" s="49"/>
      <c r="KAN150" s="49"/>
      <c r="KAO150" s="49"/>
      <c r="KAP150" s="49"/>
      <c r="KAQ150" s="49"/>
      <c r="KAR150" s="49"/>
      <c r="KAS150" s="49"/>
      <c r="KAT150" s="49"/>
      <c r="KAU150" s="49"/>
      <c r="KAV150" s="49"/>
      <c r="KAW150" s="49"/>
      <c r="KAX150" s="49"/>
      <c r="KAY150" s="49"/>
      <c r="KAZ150" s="49"/>
      <c r="KBA150" s="49"/>
      <c r="KBB150" s="49"/>
      <c r="KBC150" s="49"/>
      <c r="KBD150" s="49"/>
      <c r="KBE150" s="49"/>
      <c r="KBF150" s="49"/>
      <c r="KBG150" s="49"/>
      <c r="KBH150" s="49"/>
      <c r="KBI150" s="49"/>
      <c r="KBJ150" s="49"/>
      <c r="KBK150" s="49"/>
      <c r="KBL150" s="49"/>
      <c r="KBM150" s="49"/>
      <c r="KBN150" s="49"/>
      <c r="KBO150" s="49"/>
      <c r="KBP150" s="49"/>
      <c r="KBQ150" s="49"/>
      <c r="KBR150" s="49"/>
      <c r="KBS150" s="49"/>
      <c r="KBT150" s="49"/>
      <c r="KBU150" s="49"/>
      <c r="KBV150" s="49"/>
      <c r="KBW150" s="49"/>
      <c r="KBX150" s="49"/>
      <c r="KBY150" s="49"/>
      <c r="KBZ150" s="49"/>
      <c r="KCA150" s="49"/>
      <c r="KCB150" s="49"/>
      <c r="KCC150" s="49"/>
      <c r="KCD150" s="49"/>
      <c r="KCE150" s="49"/>
      <c r="KCF150" s="49"/>
      <c r="KCG150" s="49"/>
      <c r="KCH150" s="49"/>
      <c r="KCI150" s="49"/>
      <c r="KCJ150" s="49"/>
      <c r="KCK150" s="49"/>
      <c r="KCL150" s="49"/>
      <c r="KCM150" s="49"/>
      <c r="KCN150" s="49"/>
      <c r="KCO150" s="49"/>
      <c r="KCP150" s="49"/>
      <c r="KCQ150" s="49"/>
      <c r="KCR150" s="49"/>
      <c r="KCS150" s="49"/>
      <c r="KCT150" s="49"/>
      <c r="KCU150" s="49"/>
      <c r="KCV150" s="49"/>
      <c r="KCW150" s="49"/>
      <c r="KCX150" s="49"/>
      <c r="KCY150" s="49"/>
      <c r="KCZ150" s="49"/>
      <c r="KDA150" s="49"/>
      <c r="KDB150" s="49"/>
      <c r="KDC150" s="49"/>
      <c r="KDD150" s="49"/>
      <c r="KDE150" s="49"/>
      <c r="KDF150" s="49"/>
      <c r="KDG150" s="49"/>
      <c r="KDH150" s="49"/>
      <c r="KDI150" s="49"/>
      <c r="KDJ150" s="49"/>
      <c r="KDK150" s="49"/>
      <c r="KDL150" s="49"/>
      <c r="KDM150" s="49"/>
      <c r="KDN150" s="49"/>
      <c r="KDO150" s="49"/>
      <c r="KDP150" s="49"/>
      <c r="KDQ150" s="49"/>
      <c r="KDR150" s="49"/>
      <c r="KDS150" s="49"/>
      <c r="KDT150" s="49"/>
      <c r="KDU150" s="49"/>
      <c r="KDV150" s="49"/>
      <c r="KDW150" s="49"/>
      <c r="KDX150" s="49"/>
      <c r="KDY150" s="49"/>
      <c r="KDZ150" s="49"/>
      <c r="KEA150" s="49"/>
      <c r="KEB150" s="49"/>
      <c r="KEC150" s="49"/>
      <c r="KED150" s="49"/>
      <c r="KEE150" s="49"/>
      <c r="KEF150" s="49"/>
      <c r="KEG150" s="49"/>
      <c r="KEH150" s="49"/>
      <c r="KEI150" s="49"/>
      <c r="KEJ150" s="49"/>
      <c r="KEK150" s="49"/>
      <c r="KEL150" s="49"/>
      <c r="KEM150" s="49"/>
      <c r="KEN150" s="49"/>
      <c r="KEO150" s="49"/>
      <c r="KEP150" s="49"/>
      <c r="KEQ150" s="49"/>
      <c r="KER150" s="49"/>
      <c r="KES150" s="49"/>
      <c r="KET150" s="49"/>
      <c r="KEU150" s="49"/>
      <c r="KEV150" s="49"/>
      <c r="KEW150" s="49"/>
      <c r="KEX150" s="49"/>
      <c r="KEY150" s="49"/>
      <c r="KEZ150" s="49"/>
      <c r="KFA150" s="49"/>
      <c r="KFB150" s="49"/>
      <c r="KFC150" s="49"/>
      <c r="KFD150" s="49"/>
      <c r="KFE150" s="49"/>
      <c r="KFF150" s="49"/>
      <c r="KFG150" s="49"/>
      <c r="KFH150" s="49"/>
      <c r="KFI150" s="49"/>
      <c r="KFJ150" s="49"/>
      <c r="KFK150" s="49"/>
      <c r="KFL150" s="49"/>
      <c r="KFM150" s="49"/>
      <c r="KFN150" s="49"/>
      <c r="KFO150" s="49"/>
      <c r="KFP150" s="49"/>
      <c r="KFQ150" s="49"/>
      <c r="KFR150" s="49"/>
      <c r="KFS150" s="49"/>
      <c r="KFT150" s="49"/>
      <c r="KFU150" s="49"/>
      <c r="KFV150" s="49"/>
      <c r="KFW150" s="49"/>
      <c r="KFX150" s="49"/>
      <c r="KFY150" s="49"/>
      <c r="KFZ150" s="49"/>
      <c r="KGA150" s="49"/>
      <c r="KGB150" s="49"/>
      <c r="KGC150" s="49"/>
      <c r="KGD150" s="49"/>
      <c r="KGE150" s="49"/>
      <c r="KGF150" s="49"/>
      <c r="KGG150" s="49"/>
      <c r="KGH150" s="49"/>
      <c r="KGI150" s="49"/>
      <c r="KGJ150" s="49"/>
      <c r="KGK150" s="49"/>
      <c r="KGL150" s="49"/>
      <c r="KGM150" s="49"/>
      <c r="KGN150" s="49"/>
      <c r="KGO150" s="49"/>
      <c r="KGP150" s="49"/>
      <c r="KGQ150" s="49"/>
      <c r="KGR150" s="49"/>
      <c r="KGS150" s="49"/>
      <c r="KGT150" s="49"/>
      <c r="KGU150" s="49"/>
      <c r="KGV150" s="49"/>
      <c r="KGW150" s="49"/>
      <c r="KGX150" s="49"/>
      <c r="KGY150" s="49"/>
      <c r="KGZ150" s="49"/>
      <c r="KHA150" s="49"/>
      <c r="KHB150" s="49"/>
      <c r="KHC150" s="49"/>
      <c r="KHD150" s="49"/>
      <c r="KHE150" s="49"/>
      <c r="KHF150" s="49"/>
      <c r="KHG150" s="49"/>
      <c r="KHH150" s="49"/>
      <c r="KHI150" s="49"/>
      <c r="KHJ150" s="49"/>
      <c r="KHK150" s="49"/>
      <c r="KHL150" s="49"/>
      <c r="KHM150" s="49"/>
      <c r="KHN150" s="49"/>
      <c r="KHO150" s="49"/>
      <c r="KHP150" s="49"/>
      <c r="KHQ150" s="49"/>
      <c r="KHR150" s="49"/>
      <c r="KHS150" s="49"/>
      <c r="KHT150" s="49"/>
      <c r="KHU150" s="49"/>
      <c r="KHV150" s="49"/>
      <c r="KHW150" s="49"/>
      <c r="KHX150" s="49"/>
      <c r="KHY150" s="49"/>
      <c r="KHZ150" s="49"/>
      <c r="KIA150" s="49"/>
      <c r="KIB150" s="49"/>
      <c r="KIC150" s="49"/>
      <c r="KID150" s="49"/>
      <c r="KIE150" s="49"/>
      <c r="KIF150" s="49"/>
      <c r="KIG150" s="49"/>
      <c r="KIH150" s="49"/>
      <c r="KII150" s="49"/>
      <c r="KIJ150" s="49"/>
      <c r="KIK150" s="49"/>
      <c r="KIL150" s="49"/>
      <c r="KIM150" s="49"/>
      <c r="KIN150" s="49"/>
      <c r="KIO150" s="49"/>
      <c r="KIP150" s="49"/>
      <c r="KIQ150" s="49"/>
      <c r="KIR150" s="49"/>
      <c r="KIS150" s="49"/>
      <c r="KIT150" s="49"/>
      <c r="KIU150" s="49"/>
      <c r="KIV150" s="49"/>
      <c r="KIW150" s="49"/>
      <c r="KIX150" s="49"/>
      <c r="KIY150" s="49"/>
      <c r="KIZ150" s="49"/>
      <c r="KJA150" s="49"/>
      <c r="KJB150" s="49"/>
      <c r="KJC150" s="49"/>
      <c r="KJD150" s="49"/>
      <c r="KJE150" s="49"/>
      <c r="KJF150" s="49"/>
      <c r="KJG150" s="49"/>
      <c r="KJH150" s="49"/>
      <c r="KJI150" s="49"/>
      <c r="KJJ150" s="49"/>
      <c r="KJK150" s="49"/>
      <c r="KJL150" s="49"/>
      <c r="KJM150" s="49"/>
      <c r="KJN150" s="49"/>
      <c r="KJO150" s="49"/>
      <c r="KJP150" s="49"/>
      <c r="KJQ150" s="49"/>
      <c r="KJR150" s="49"/>
      <c r="KJS150" s="49"/>
      <c r="KJT150" s="49"/>
      <c r="KJU150" s="49"/>
      <c r="KJV150" s="49"/>
      <c r="KJW150" s="49"/>
      <c r="KJX150" s="49"/>
      <c r="KJY150" s="49"/>
      <c r="KJZ150" s="49"/>
      <c r="KKA150" s="49"/>
      <c r="KKB150" s="49"/>
      <c r="KKC150" s="49"/>
      <c r="KKD150" s="49"/>
      <c r="KKE150" s="49"/>
      <c r="KKF150" s="49"/>
      <c r="KKG150" s="49"/>
      <c r="KKH150" s="49"/>
      <c r="KKI150" s="49"/>
      <c r="KKJ150" s="49"/>
      <c r="KKK150" s="49"/>
      <c r="KKL150" s="49"/>
      <c r="KKM150" s="49"/>
      <c r="KKN150" s="49"/>
      <c r="KKO150" s="49"/>
      <c r="KKP150" s="49"/>
      <c r="KKQ150" s="49"/>
      <c r="KKR150" s="49"/>
      <c r="KKS150" s="49"/>
      <c r="KKT150" s="49"/>
      <c r="KKU150" s="49"/>
      <c r="KKV150" s="49"/>
      <c r="KKW150" s="49"/>
      <c r="KKX150" s="49"/>
      <c r="KKY150" s="49"/>
      <c r="KKZ150" s="49"/>
      <c r="KLA150" s="49"/>
      <c r="KLB150" s="49"/>
      <c r="KLC150" s="49"/>
      <c r="KLD150" s="49"/>
      <c r="KLE150" s="49"/>
      <c r="KLF150" s="49"/>
      <c r="KLG150" s="49"/>
      <c r="KLH150" s="49"/>
      <c r="KLI150" s="49"/>
      <c r="KLJ150" s="49"/>
      <c r="KLK150" s="49"/>
      <c r="KLL150" s="49"/>
      <c r="KLM150" s="49"/>
      <c r="KLN150" s="49"/>
      <c r="KLO150" s="49"/>
      <c r="KLP150" s="49"/>
      <c r="KLQ150" s="49"/>
      <c r="KLR150" s="49"/>
      <c r="KLS150" s="49"/>
      <c r="KLT150" s="49"/>
      <c r="KLU150" s="49"/>
      <c r="KLV150" s="49"/>
      <c r="KLW150" s="49"/>
      <c r="KLX150" s="49"/>
      <c r="KLY150" s="49"/>
      <c r="KLZ150" s="49"/>
      <c r="KMA150" s="49"/>
      <c r="KMB150" s="49"/>
      <c r="KMC150" s="49"/>
      <c r="KMD150" s="49"/>
      <c r="KME150" s="49"/>
      <c r="KMF150" s="49"/>
      <c r="KMG150" s="49"/>
      <c r="KMH150" s="49"/>
      <c r="KMI150" s="49"/>
      <c r="KMJ150" s="49"/>
      <c r="KMK150" s="49"/>
      <c r="KML150" s="49"/>
      <c r="KMM150" s="49"/>
      <c r="KMN150" s="49"/>
      <c r="KMO150" s="49"/>
      <c r="KMP150" s="49"/>
      <c r="KMQ150" s="49"/>
      <c r="KMR150" s="49"/>
      <c r="KMS150" s="49"/>
      <c r="KMT150" s="49"/>
      <c r="KMU150" s="49"/>
      <c r="KMV150" s="49"/>
      <c r="KMW150" s="49"/>
      <c r="KMX150" s="49"/>
      <c r="KMY150" s="49"/>
      <c r="KMZ150" s="49"/>
      <c r="KNA150" s="49"/>
      <c r="KNB150" s="49"/>
      <c r="KNC150" s="49"/>
      <c r="KND150" s="49"/>
      <c r="KNE150" s="49"/>
      <c r="KNF150" s="49"/>
      <c r="KNG150" s="49"/>
      <c r="KNH150" s="49"/>
      <c r="KNI150" s="49"/>
      <c r="KNJ150" s="49"/>
      <c r="KNK150" s="49"/>
      <c r="KNL150" s="49"/>
      <c r="KNM150" s="49"/>
      <c r="KNN150" s="49"/>
      <c r="KNO150" s="49"/>
      <c r="KNP150" s="49"/>
      <c r="KNQ150" s="49"/>
      <c r="KNR150" s="49"/>
      <c r="KNS150" s="49"/>
      <c r="KNT150" s="49"/>
      <c r="KNU150" s="49"/>
      <c r="KNV150" s="49"/>
      <c r="KNW150" s="49"/>
      <c r="KNX150" s="49"/>
      <c r="KNY150" s="49"/>
      <c r="KNZ150" s="49"/>
      <c r="KOA150" s="49"/>
      <c r="KOB150" s="49"/>
      <c r="KOC150" s="49"/>
      <c r="KOD150" s="49"/>
      <c r="KOE150" s="49"/>
      <c r="KOF150" s="49"/>
      <c r="KOG150" s="49"/>
      <c r="KOH150" s="49"/>
      <c r="KOI150" s="49"/>
      <c r="KOJ150" s="49"/>
      <c r="KOK150" s="49"/>
      <c r="KOL150" s="49"/>
      <c r="KOM150" s="49"/>
      <c r="KON150" s="49"/>
      <c r="KOO150" s="49"/>
      <c r="KOP150" s="49"/>
      <c r="KOQ150" s="49"/>
      <c r="KOR150" s="49"/>
      <c r="KOS150" s="49"/>
      <c r="KOT150" s="49"/>
      <c r="KOU150" s="49"/>
      <c r="KOV150" s="49"/>
      <c r="KOW150" s="49"/>
      <c r="KOX150" s="49"/>
      <c r="KOY150" s="49"/>
      <c r="KOZ150" s="49"/>
      <c r="KPA150" s="49"/>
      <c r="KPB150" s="49"/>
      <c r="KPC150" s="49"/>
      <c r="KPD150" s="49"/>
      <c r="KPE150" s="49"/>
      <c r="KPF150" s="49"/>
      <c r="KPG150" s="49"/>
      <c r="KPH150" s="49"/>
      <c r="KPI150" s="49"/>
      <c r="KPJ150" s="49"/>
      <c r="KPK150" s="49"/>
      <c r="KPL150" s="49"/>
      <c r="KPM150" s="49"/>
      <c r="KPN150" s="49"/>
      <c r="KPO150" s="49"/>
      <c r="KPP150" s="49"/>
      <c r="KPQ150" s="49"/>
      <c r="KPR150" s="49"/>
      <c r="KPS150" s="49"/>
      <c r="KPT150" s="49"/>
      <c r="KPU150" s="49"/>
      <c r="KPV150" s="49"/>
      <c r="KPW150" s="49"/>
      <c r="KPX150" s="49"/>
      <c r="KPY150" s="49"/>
      <c r="KPZ150" s="49"/>
      <c r="KQA150" s="49"/>
      <c r="KQB150" s="49"/>
      <c r="KQC150" s="49"/>
      <c r="KQD150" s="49"/>
      <c r="KQE150" s="49"/>
      <c r="KQF150" s="49"/>
      <c r="KQG150" s="49"/>
      <c r="KQH150" s="49"/>
      <c r="KQI150" s="49"/>
      <c r="KQJ150" s="49"/>
      <c r="KQK150" s="49"/>
      <c r="KQL150" s="49"/>
      <c r="KQM150" s="49"/>
      <c r="KQN150" s="49"/>
      <c r="KQO150" s="49"/>
      <c r="KQP150" s="49"/>
      <c r="KQQ150" s="49"/>
      <c r="KQR150" s="49"/>
      <c r="KQS150" s="49"/>
      <c r="KQT150" s="49"/>
      <c r="KQU150" s="49"/>
      <c r="KQV150" s="49"/>
      <c r="KQW150" s="49"/>
      <c r="KQX150" s="49"/>
      <c r="KQY150" s="49"/>
      <c r="KQZ150" s="49"/>
      <c r="KRA150" s="49"/>
      <c r="KRB150" s="49"/>
      <c r="KRC150" s="49"/>
      <c r="KRD150" s="49"/>
      <c r="KRE150" s="49"/>
      <c r="KRF150" s="49"/>
      <c r="KRG150" s="49"/>
      <c r="KRH150" s="49"/>
      <c r="KRI150" s="49"/>
      <c r="KRJ150" s="49"/>
      <c r="KRK150" s="49"/>
      <c r="KRL150" s="49"/>
      <c r="KRM150" s="49"/>
      <c r="KRN150" s="49"/>
      <c r="KRO150" s="49"/>
      <c r="KRP150" s="49"/>
      <c r="KRQ150" s="49"/>
      <c r="KRR150" s="49"/>
      <c r="KRS150" s="49"/>
      <c r="KRT150" s="49"/>
      <c r="KRU150" s="49"/>
      <c r="KRV150" s="49"/>
      <c r="KRW150" s="49"/>
      <c r="KRX150" s="49"/>
      <c r="KRY150" s="49"/>
      <c r="KRZ150" s="49"/>
      <c r="KSA150" s="49"/>
      <c r="KSB150" s="49"/>
      <c r="KSC150" s="49"/>
      <c r="KSD150" s="49"/>
      <c r="KSE150" s="49"/>
      <c r="KSF150" s="49"/>
      <c r="KSG150" s="49"/>
      <c r="KSH150" s="49"/>
      <c r="KSI150" s="49"/>
      <c r="KSJ150" s="49"/>
      <c r="KSK150" s="49"/>
      <c r="KSL150" s="49"/>
      <c r="KSM150" s="49"/>
      <c r="KSN150" s="49"/>
      <c r="KSO150" s="49"/>
      <c r="KSP150" s="49"/>
      <c r="KSQ150" s="49"/>
      <c r="KSR150" s="49"/>
      <c r="KSS150" s="49"/>
      <c r="KST150" s="49"/>
      <c r="KSU150" s="49"/>
      <c r="KSV150" s="49"/>
      <c r="KSW150" s="49"/>
      <c r="KSX150" s="49"/>
      <c r="KSY150" s="49"/>
      <c r="KSZ150" s="49"/>
      <c r="KTA150" s="49"/>
      <c r="KTB150" s="49"/>
      <c r="KTC150" s="49"/>
      <c r="KTD150" s="49"/>
      <c r="KTE150" s="49"/>
      <c r="KTF150" s="49"/>
      <c r="KTG150" s="49"/>
      <c r="KTH150" s="49"/>
      <c r="KTI150" s="49"/>
      <c r="KTJ150" s="49"/>
      <c r="KTK150" s="49"/>
      <c r="KTL150" s="49"/>
      <c r="KTM150" s="49"/>
      <c r="KTN150" s="49"/>
      <c r="KTO150" s="49"/>
      <c r="KTP150" s="49"/>
      <c r="KTQ150" s="49"/>
      <c r="KTR150" s="49"/>
      <c r="KTS150" s="49"/>
      <c r="KTT150" s="49"/>
      <c r="KTU150" s="49"/>
      <c r="KTV150" s="49"/>
      <c r="KTW150" s="49"/>
      <c r="KTX150" s="49"/>
      <c r="KTY150" s="49"/>
      <c r="KTZ150" s="49"/>
      <c r="KUA150" s="49"/>
      <c r="KUB150" s="49"/>
      <c r="KUC150" s="49"/>
      <c r="KUD150" s="49"/>
      <c r="KUE150" s="49"/>
      <c r="KUF150" s="49"/>
      <c r="KUG150" s="49"/>
      <c r="KUH150" s="49"/>
      <c r="KUI150" s="49"/>
      <c r="KUJ150" s="49"/>
      <c r="KUK150" s="49"/>
      <c r="KUL150" s="49"/>
      <c r="KUM150" s="49"/>
      <c r="KUN150" s="49"/>
      <c r="KUO150" s="49"/>
      <c r="KUP150" s="49"/>
      <c r="KUQ150" s="49"/>
      <c r="KUR150" s="49"/>
      <c r="KUS150" s="49"/>
      <c r="KUT150" s="49"/>
      <c r="KUU150" s="49"/>
      <c r="KUV150" s="49"/>
      <c r="KUW150" s="49"/>
      <c r="KUX150" s="49"/>
      <c r="KUY150" s="49"/>
      <c r="KUZ150" s="49"/>
      <c r="KVA150" s="49"/>
      <c r="KVB150" s="49"/>
      <c r="KVC150" s="49"/>
      <c r="KVD150" s="49"/>
      <c r="KVE150" s="49"/>
      <c r="KVF150" s="49"/>
      <c r="KVG150" s="49"/>
      <c r="KVH150" s="49"/>
      <c r="KVI150" s="49"/>
      <c r="KVJ150" s="49"/>
      <c r="KVK150" s="49"/>
      <c r="KVL150" s="49"/>
      <c r="KVM150" s="49"/>
      <c r="KVN150" s="49"/>
      <c r="KVO150" s="49"/>
      <c r="KVP150" s="49"/>
      <c r="KVQ150" s="49"/>
      <c r="KVR150" s="49"/>
      <c r="KVS150" s="49"/>
      <c r="KVT150" s="49"/>
      <c r="KVU150" s="49"/>
      <c r="KVV150" s="49"/>
      <c r="KVW150" s="49"/>
      <c r="KVX150" s="49"/>
      <c r="KVY150" s="49"/>
      <c r="KVZ150" s="49"/>
      <c r="KWA150" s="49"/>
      <c r="KWB150" s="49"/>
      <c r="KWC150" s="49"/>
      <c r="KWD150" s="49"/>
      <c r="KWE150" s="49"/>
      <c r="KWF150" s="49"/>
      <c r="KWG150" s="49"/>
      <c r="KWH150" s="49"/>
      <c r="KWI150" s="49"/>
      <c r="KWJ150" s="49"/>
      <c r="KWK150" s="49"/>
      <c r="KWL150" s="49"/>
      <c r="KWM150" s="49"/>
      <c r="KWN150" s="49"/>
      <c r="KWO150" s="49"/>
      <c r="KWP150" s="49"/>
      <c r="KWQ150" s="49"/>
      <c r="KWR150" s="49"/>
      <c r="KWS150" s="49"/>
      <c r="KWT150" s="49"/>
      <c r="KWU150" s="49"/>
      <c r="KWV150" s="49"/>
      <c r="KWW150" s="49"/>
      <c r="KWX150" s="49"/>
      <c r="KWY150" s="49"/>
      <c r="KWZ150" s="49"/>
      <c r="KXA150" s="49"/>
      <c r="KXB150" s="49"/>
      <c r="KXC150" s="49"/>
      <c r="KXD150" s="49"/>
      <c r="KXE150" s="49"/>
      <c r="KXF150" s="49"/>
      <c r="KXG150" s="49"/>
      <c r="KXH150" s="49"/>
      <c r="KXI150" s="49"/>
      <c r="KXJ150" s="49"/>
      <c r="KXK150" s="49"/>
      <c r="KXL150" s="49"/>
      <c r="KXM150" s="49"/>
      <c r="KXN150" s="49"/>
      <c r="KXO150" s="49"/>
      <c r="KXP150" s="49"/>
      <c r="KXQ150" s="49"/>
      <c r="KXR150" s="49"/>
      <c r="KXS150" s="49"/>
      <c r="KXT150" s="49"/>
      <c r="KXU150" s="49"/>
      <c r="KXV150" s="49"/>
      <c r="KXW150" s="49"/>
      <c r="KXX150" s="49"/>
      <c r="KXY150" s="49"/>
      <c r="KXZ150" s="49"/>
      <c r="KYA150" s="49"/>
      <c r="KYB150" s="49"/>
      <c r="KYC150" s="49"/>
      <c r="KYD150" s="49"/>
      <c r="KYE150" s="49"/>
      <c r="KYF150" s="49"/>
      <c r="KYG150" s="49"/>
      <c r="KYH150" s="49"/>
      <c r="KYI150" s="49"/>
      <c r="KYJ150" s="49"/>
      <c r="KYK150" s="49"/>
      <c r="KYL150" s="49"/>
      <c r="KYM150" s="49"/>
      <c r="KYN150" s="49"/>
      <c r="KYO150" s="49"/>
      <c r="KYP150" s="49"/>
      <c r="KYQ150" s="49"/>
      <c r="KYR150" s="49"/>
      <c r="KYS150" s="49"/>
      <c r="KYT150" s="49"/>
      <c r="KYU150" s="49"/>
      <c r="KYV150" s="49"/>
      <c r="KYW150" s="49"/>
      <c r="KYX150" s="49"/>
      <c r="KYY150" s="49"/>
      <c r="KYZ150" s="49"/>
      <c r="KZA150" s="49"/>
      <c r="KZB150" s="49"/>
      <c r="KZC150" s="49"/>
      <c r="KZD150" s="49"/>
      <c r="KZE150" s="49"/>
      <c r="KZF150" s="49"/>
      <c r="KZG150" s="49"/>
      <c r="KZH150" s="49"/>
      <c r="KZI150" s="49"/>
      <c r="KZJ150" s="49"/>
      <c r="KZK150" s="49"/>
      <c r="KZL150" s="49"/>
      <c r="KZM150" s="49"/>
      <c r="KZN150" s="49"/>
      <c r="KZO150" s="49"/>
      <c r="KZP150" s="49"/>
      <c r="KZQ150" s="49"/>
      <c r="KZR150" s="49"/>
      <c r="KZS150" s="49"/>
      <c r="KZT150" s="49"/>
      <c r="KZU150" s="49"/>
      <c r="KZV150" s="49"/>
      <c r="KZW150" s="49"/>
      <c r="KZX150" s="49"/>
      <c r="KZY150" s="49"/>
      <c r="KZZ150" s="49"/>
      <c r="LAA150" s="49"/>
      <c r="LAB150" s="49"/>
      <c r="LAC150" s="49"/>
      <c r="LAD150" s="49"/>
      <c r="LAE150" s="49"/>
      <c r="LAF150" s="49"/>
      <c r="LAG150" s="49"/>
      <c r="LAH150" s="49"/>
      <c r="LAI150" s="49"/>
      <c r="LAJ150" s="49"/>
      <c r="LAK150" s="49"/>
      <c r="LAL150" s="49"/>
      <c r="LAM150" s="49"/>
      <c r="LAN150" s="49"/>
      <c r="LAO150" s="49"/>
      <c r="LAP150" s="49"/>
      <c r="LAQ150" s="49"/>
      <c r="LAR150" s="49"/>
      <c r="LAS150" s="49"/>
      <c r="LAT150" s="49"/>
      <c r="LAU150" s="49"/>
      <c r="LAV150" s="49"/>
      <c r="LAW150" s="49"/>
      <c r="LAX150" s="49"/>
      <c r="LAY150" s="49"/>
      <c r="LAZ150" s="49"/>
      <c r="LBA150" s="49"/>
      <c r="LBB150" s="49"/>
      <c r="LBC150" s="49"/>
      <c r="LBD150" s="49"/>
      <c r="LBE150" s="49"/>
      <c r="LBF150" s="49"/>
      <c r="LBG150" s="49"/>
      <c r="LBH150" s="49"/>
      <c r="LBI150" s="49"/>
      <c r="LBJ150" s="49"/>
      <c r="LBK150" s="49"/>
      <c r="LBL150" s="49"/>
      <c r="LBM150" s="49"/>
      <c r="LBN150" s="49"/>
      <c r="LBO150" s="49"/>
      <c r="LBP150" s="49"/>
      <c r="LBQ150" s="49"/>
      <c r="LBR150" s="49"/>
      <c r="LBS150" s="49"/>
      <c r="LBT150" s="49"/>
      <c r="LBU150" s="49"/>
      <c r="LBV150" s="49"/>
      <c r="LBW150" s="49"/>
      <c r="LBX150" s="49"/>
      <c r="LBY150" s="49"/>
      <c r="LBZ150" s="49"/>
      <c r="LCA150" s="49"/>
      <c r="LCB150" s="49"/>
      <c r="LCC150" s="49"/>
      <c r="LCD150" s="49"/>
      <c r="LCE150" s="49"/>
      <c r="LCF150" s="49"/>
      <c r="LCG150" s="49"/>
      <c r="LCH150" s="49"/>
      <c r="LCI150" s="49"/>
      <c r="LCJ150" s="49"/>
      <c r="LCK150" s="49"/>
      <c r="LCL150" s="49"/>
      <c r="LCM150" s="49"/>
      <c r="LCN150" s="49"/>
      <c r="LCO150" s="49"/>
      <c r="LCP150" s="49"/>
      <c r="LCQ150" s="49"/>
      <c r="LCR150" s="49"/>
      <c r="LCS150" s="49"/>
      <c r="LCT150" s="49"/>
      <c r="LCU150" s="49"/>
      <c r="LCV150" s="49"/>
      <c r="LCW150" s="49"/>
      <c r="LCX150" s="49"/>
      <c r="LCY150" s="49"/>
      <c r="LCZ150" s="49"/>
      <c r="LDA150" s="49"/>
      <c r="LDB150" s="49"/>
      <c r="LDC150" s="49"/>
      <c r="LDD150" s="49"/>
      <c r="LDE150" s="49"/>
      <c r="LDF150" s="49"/>
      <c r="LDG150" s="49"/>
      <c r="LDH150" s="49"/>
      <c r="LDI150" s="49"/>
      <c r="LDJ150" s="49"/>
      <c r="LDK150" s="49"/>
      <c r="LDL150" s="49"/>
      <c r="LDM150" s="49"/>
      <c r="LDN150" s="49"/>
      <c r="LDO150" s="49"/>
      <c r="LDP150" s="49"/>
      <c r="LDQ150" s="49"/>
      <c r="LDR150" s="49"/>
      <c r="LDS150" s="49"/>
      <c r="LDT150" s="49"/>
      <c r="LDU150" s="49"/>
      <c r="LDV150" s="49"/>
      <c r="LDW150" s="49"/>
      <c r="LDX150" s="49"/>
      <c r="LDY150" s="49"/>
      <c r="LDZ150" s="49"/>
      <c r="LEA150" s="49"/>
      <c r="LEB150" s="49"/>
      <c r="LEC150" s="49"/>
      <c r="LED150" s="49"/>
      <c r="LEE150" s="49"/>
      <c r="LEF150" s="49"/>
      <c r="LEG150" s="49"/>
      <c r="LEH150" s="49"/>
      <c r="LEI150" s="49"/>
      <c r="LEJ150" s="49"/>
      <c r="LEK150" s="49"/>
      <c r="LEL150" s="49"/>
      <c r="LEM150" s="49"/>
      <c r="LEN150" s="49"/>
      <c r="LEO150" s="49"/>
      <c r="LEP150" s="49"/>
      <c r="LEQ150" s="49"/>
      <c r="LER150" s="49"/>
      <c r="LES150" s="49"/>
      <c r="LET150" s="49"/>
      <c r="LEU150" s="49"/>
      <c r="LEV150" s="49"/>
      <c r="LEW150" s="49"/>
      <c r="LEX150" s="49"/>
      <c r="LEY150" s="49"/>
      <c r="LEZ150" s="49"/>
      <c r="LFA150" s="49"/>
      <c r="LFB150" s="49"/>
      <c r="LFC150" s="49"/>
      <c r="LFD150" s="49"/>
      <c r="LFE150" s="49"/>
      <c r="LFF150" s="49"/>
      <c r="LFG150" s="49"/>
      <c r="LFH150" s="49"/>
      <c r="LFI150" s="49"/>
      <c r="LFJ150" s="49"/>
      <c r="LFK150" s="49"/>
      <c r="LFL150" s="49"/>
      <c r="LFM150" s="49"/>
      <c r="LFN150" s="49"/>
      <c r="LFO150" s="49"/>
      <c r="LFP150" s="49"/>
      <c r="LFQ150" s="49"/>
      <c r="LFR150" s="49"/>
      <c r="LFS150" s="49"/>
      <c r="LFT150" s="49"/>
      <c r="LFU150" s="49"/>
      <c r="LFV150" s="49"/>
      <c r="LFW150" s="49"/>
      <c r="LFX150" s="49"/>
      <c r="LFY150" s="49"/>
      <c r="LFZ150" s="49"/>
      <c r="LGA150" s="49"/>
      <c r="LGB150" s="49"/>
      <c r="LGC150" s="49"/>
      <c r="LGD150" s="49"/>
      <c r="LGE150" s="49"/>
      <c r="LGF150" s="49"/>
      <c r="LGG150" s="49"/>
      <c r="LGH150" s="49"/>
      <c r="LGI150" s="49"/>
      <c r="LGJ150" s="49"/>
      <c r="LGK150" s="49"/>
      <c r="LGL150" s="49"/>
      <c r="LGM150" s="49"/>
      <c r="LGN150" s="49"/>
      <c r="LGO150" s="49"/>
      <c r="LGP150" s="49"/>
      <c r="LGQ150" s="49"/>
      <c r="LGR150" s="49"/>
      <c r="LGS150" s="49"/>
      <c r="LGT150" s="49"/>
      <c r="LGU150" s="49"/>
      <c r="LGV150" s="49"/>
      <c r="LGW150" s="49"/>
      <c r="LGX150" s="49"/>
      <c r="LGY150" s="49"/>
      <c r="LGZ150" s="49"/>
      <c r="LHA150" s="49"/>
      <c r="LHB150" s="49"/>
      <c r="LHC150" s="49"/>
      <c r="LHD150" s="49"/>
      <c r="LHE150" s="49"/>
      <c r="LHF150" s="49"/>
      <c r="LHG150" s="49"/>
      <c r="LHH150" s="49"/>
      <c r="LHI150" s="49"/>
      <c r="LHJ150" s="49"/>
      <c r="LHK150" s="49"/>
      <c r="LHL150" s="49"/>
      <c r="LHM150" s="49"/>
      <c r="LHN150" s="49"/>
      <c r="LHO150" s="49"/>
      <c r="LHP150" s="49"/>
      <c r="LHQ150" s="49"/>
      <c r="LHR150" s="49"/>
      <c r="LHS150" s="49"/>
      <c r="LHT150" s="49"/>
      <c r="LHU150" s="49"/>
      <c r="LHV150" s="49"/>
      <c r="LHW150" s="49"/>
      <c r="LHX150" s="49"/>
      <c r="LHY150" s="49"/>
      <c r="LHZ150" s="49"/>
      <c r="LIA150" s="49"/>
      <c r="LIB150" s="49"/>
      <c r="LIC150" s="49"/>
      <c r="LID150" s="49"/>
      <c r="LIE150" s="49"/>
      <c r="LIF150" s="49"/>
      <c r="LIG150" s="49"/>
      <c r="LIH150" s="49"/>
      <c r="LII150" s="49"/>
      <c r="LIJ150" s="49"/>
      <c r="LIK150" s="49"/>
      <c r="LIL150" s="49"/>
      <c r="LIM150" s="49"/>
      <c r="LIN150" s="49"/>
      <c r="LIO150" s="49"/>
      <c r="LIP150" s="49"/>
      <c r="LIQ150" s="49"/>
      <c r="LIR150" s="49"/>
      <c r="LIS150" s="49"/>
      <c r="LIT150" s="49"/>
      <c r="LIU150" s="49"/>
      <c r="LIV150" s="49"/>
      <c r="LIW150" s="49"/>
      <c r="LIX150" s="49"/>
      <c r="LIY150" s="49"/>
      <c r="LIZ150" s="49"/>
      <c r="LJA150" s="49"/>
      <c r="LJB150" s="49"/>
      <c r="LJC150" s="49"/>
      <c r="LJD150" s="49"/>
      <c r="LJE150" s="49"/>
      <c r="LJF150" s="49"/>
      <c r="LJG150" s="49"/>
      <c r="LJH150" s="49"/>
      <c r="LJI150" s="49"/>
      <c r="LJJ150" s="49"/>
      <c r="LJK150" s="49"/>
      <c r="LJL150" s="49"/>
      <c r="LJM150" s="49"/>
      <c r="LJN150" s="49"/>
      <c r="LJO150" s="49"/>
      <c r="LJP150" s="49"/>
      <c r="LJQ150" s="49"/>
      <c r="LJR150" s="49"/>
      <c r="LJS150" s="49"/>
      <c r="LJT150" s="49"/>
      <c r="LJU150" s="49"/>
      <c r="LJV150" s="49"/>
      <c r="LJW150" s="49"/>
      <c r="LJX150" s="49"/>
      <c r="LJY150" s="49"/>
      <c r="LJZ150" s="49"/>
      <c r="LKA150" s="49"/>
      <c r="LKB150" s="49"/>
      <c r="LKC150" s="49"/>
      <c r="LKD150" s="49"/>
      <c r="LKE150" s="49"/>
      <c r="LKF150" s="49"/>
      <c r="LKG150" s="49"/>
      <c r="LKH150" s="49"/>
      <c r="LKI150" s="49"/>
      <c r="LKJ150" s="49"/>
      <c r="LKK150" s="49"/>
      <c r="LKL150" s="49"/>
      <c r="LKM150" s="49"/>
      <c r="LKN150" s="49"/>
      <c r="LKO150" s="49"/>
      <c r="LKP150" s="49"/>
      <c r="LKQ150" s="49"/>
      <c r="LKR150" s="49"/>
      <c r="LKS150" s="49"/>
      <c r="LKT150" s="49"/>
      <c r="LKU150" s="49"/>
      <c r="LKV150" s="49"/>
      <c r="LKW150" s="49"/>
      <c r="LKX150" s="49"/>
      <c r="LKY150" s="49"/>
      <c r="LKZ150" s="49"/>
      <c r="LLA150" s="49"/>
      <c r="LLB150" s="49"/>
      <c r="LLC150" s="49"/>
      <c r="LLD150" s="49"/>
      <c r="LLE150" s="49"/>
      <c r="LLF150" s="49"/>
      <c r="LLG150" s="49"/>
      <c r="LLH150" s="49"/>
      <c r="LLI150" s="49"/>
      <c r="LLJ150" s="49"/>
      <c r="LLK150" s="49"/>
      <c r="LLL150" s="49"/>
      <c r="LLM150" s="49"/>
      <c r="LLN150" s="49"/>
      <c r="LLO150" s="49"/>
      <c r="LLP150" s="49"/>
      <c r="LLQ150" s="49"/>
      <c r="LLR150" s="49"/>
      <c r="LLS150" s="49"/>
      <c r="LLT150" s="49"/>
      <c r="LLU150" s="49"/>
      <c r="LLV150" s="49"/>
      <c r="LLW150" s="49"/>
      <c r="LLX150" s="49"/>
      <c r="LLY150" s="49"/>
      <c r="LLZ150" s="49"/>
      <c r="LMA150" s="49"/>
      <c r="LMB150" s="49"/>
      <c r="LMC150" s="49"/>
      <c r="LMD150" s="49"/>
      <c r="LME150" s="49"/>
      <c r="LMF150" s="49"/>
      <c r="LMG150" s="49"/>
      <c r="LMH150" s="49"/>
      <c r="LMI150" s="49"/>
      <c r="LMJ150" s="49"/>
      <c r="LMK150" s="49"/>
      <c r="LML150" s="49"/>
      <c r="LMM150" s="49"/>
      <c r="LMN150" s="49"/>
      <c r="LMO150" s="49"/>
      <c r="LMP150" s="49"/>
      <c r="LMQ150" s="49"/>
      <c r="LMR150" s="49"/>
      <c r="LMS150" s="49"/>
      <c r="LMT150" s="49"/>
      <c r="LMU150" s="49"/>
      <c r="LMV150" s="49"/>
      <c r="LMW150" s="49"/>
      <c r="LMX150" s="49"/>
      <c r="LMY150" s="49"/>
      <c r="LMZ150" s="49"/>
      <c r="LNA150" s="49"/>
      <c r="LNB150" s="49"/>
      <c r="LNC150" s="49"/>
      <c r="LND150" s="49"/>
      <c r="LNE150" s="49"/>
      <c r="LNF150" s="49"/>
      <c r="LNG150" s="49"/>
      <c r="LNH150" s="49"/>
      <c r="LNI150" s="49"/>
      <c r="LNJ150" s="49"/>
      <c r="LNK150" s="49"/>
      <c r="LNL150" s="49"/>
      <c r="LNM150" s="49"/>
      <c r="LNN150" s="49"/>
      <c r="LNO150" s="49"/>
      <c r="LNP150" s="49"/>
      <c r="LNQ150" s="49"/>
      <c r="LNR150" s="49"/>
      <c r="LNS150" s="49"/>
      <c r="LNT150" s="49"/>
      <c r="LNU150" s="49"/>
      <c r="LNV150" s="49"/>
      <c r="LNW150" s="49"/>
      <c r="LNX150" s="49"/>
      <c r="LNY150" s="49"/>
      <c r="LNZ150" s="49"/>
      <c r="LOA150" s="49"/>
      <c r="LOB150" s="49"/>
      <c r="LOC150" s="49"/>
      <c r="LOD150" s="49"/>
      <c r="LOE150" s="49"/>
      <c r="LOF150" s="49"/>
      <c r="LOG150" s="49"/>
      <c r="LOH150" s="49"/>
      <c r="LOI150" s="49"/>
      <c r="LOJ150" s="49"/>
      <c r="LOK150" s="49"/>
      <c r="LOL150" s="49"/>
      <c r="LOM150" s="49"/>
      <c r="LON150" s="49"/>
      <c r="LOO150" s="49"/>
      <c r="LOP150" s="49"/>
      <c r="LOQ150" s="49"/>
      <c r="LOR150" s="49"/>
      <c r="LOS150" s="49"/>
      <c r="LOT150" s="49"/>
      <c r="LOU150" s="49"/>
      <c r="LOV150" s="49"/>
      <c r="LOW150" s="49"/>
      <c r="LOX150" s="49"/>
      <c r="LOY150" s="49"/>
      <c r="LOZ150" s="49"/>
      <c r="LPA150" s="49"/>
      <c r="LPB150" s="49"/>
      <c r="LPC150" s="49"/>
      <c r="LPD150" s="49"/>
      <c r="LPE150" s="49"/>
      <c r="LPF150" s="49"/>
      <c r="LPG150" s="49"/>
      <c r="LPH150" s="49"/>
      <c r="LPI150" s="49"/>
      <c r="LPJ150" s="49"/>
      <c r="LPK150" s="49"/>
      <c r="LPL150" s="49"/>
      <c r="LPM150" s="49"/>
      <c r="LPN150" s="49"/>
      <c r="LPO150" s="49"/>
      <c r="LPP150" s="49"/>
      <c r="LPQ150" s="49"/>
      <c r="LPR150" s="49"/>
      <c r="LPS150" s="49"/>
      <c r="LPT150" s="49"/>
      <c r="LPU150" s="49"/>
      <c r="LPV150" s="49"/>
      <c r="LPW150" s="49"/>
      <c r="LPX150" s="49"/>
      <c r="LPY150" s="49"/>
      <c r="LPZ150" s="49"/>
      <c r="LQA150" s="49"/>
      <c r="LQB150" s="49"/>
      <c r="LQC150" s="49"/>
      <c r="LQD150" s="49"/>
      <c r="LQE150" s="49"/>
      <c r="LQF150" s="49"/>
      <c r="LQG150" s="49"/>
      <c r="LQH150" s="49"/>
      <c r="LQI150" s="49"/>
      <c r="LQJ150" s="49"/>
      <c r="LQK150" s="49"/>
      <c r="LQL150" s="49"/>
      <c r="LQM150" s="49"/>
      <c r="LQN150" s="49"/>
      <c r="LQO150" s="49"/>
      <c r="LQP150" s="49"/>
      <c r="LQQ150" s="49"/>
      <c r="LQR150" s="49"/>
      <c r="LQS150" s="49"/>
      <c r="LQT150" s="49"/>
      <c r="LQU150" s="49"/>
      <c r="LQV150" s="49"/>
      <c r="LQW150" s="49"/>
      <c r="LQX150" s="49"/>
      <c r="LQY150" s="49"/>
      <c r="LQZ150" s="49"/>
      <c r="LRA150" s="49"/>
      <c r="LRB150" s="49"/>
      <c r="LRC150" s="49"/>
      <c r="LRD150" s="49"/>
      <c r="LRE150" s="49"/>
      <c r="LRF150" s="49"/>
      <c r="LRG150" s="49"/>
      <c r="LRH150" s="49"/>
      <c r="LRI150" s="49"/>
      <c r="LRJ150" s="49"/>
      <c r="LRK150" s="49"/>
      <c r="LRL150" s="49"/>
      <c r="LRM150" s="49"/>
      <c r="LRN150" s="49"/>
      <c r="LRO150" s="49"/>
      <c r="LRP150" s="49"/>
      <c r="LRQ150" s="49"/>
      <c r="LRR150" s="49"/>
      <c r="LRS150" s="49"/>
      <c r="LRT150" s="49"/>
      <c r="LRU150" s="49"/>
      <c r="LRV150" s="49"/>
      <c r="LRW150" s="49"/>
      <c r="LRX150" s="49"/>
      <c r="LRY150" s="49"/>
      <c r="LRZ150" s="49"/>
      <c r="LSA150" s="49"/>
      <c r="LSB150" s="49"/>
      <c r="LSC150" s="49"/>
      <c r="LSD150" s="49"/>
      <c r="LSE150" s="49"/>
      <c r="LSF150" s="49"/>
      <c r="LSG150" s="49"/>
      <c r="LSH150" s="49"/>
      <c r="LSI150" s="49"/>
      <c r="LSJ150" s="49"/>
      <c r="LSK150" s="49"/>
      <c r="LSL150" s="49"/>
      <c r="LSM150" s="49"/>
      <c r="LSN150" s="49"/>
      <c r="LSO150" s="49"/>
      <c r="LSP150" s="49"/>
      <c r="LSQ150" s="49"/>
      <c r="LSR150" s="49"/>
      <c r="LSS150" s="49"/>
      <c r="LST150" s="49"/>
      <c r="LSU150" s="49"/>
      <c r="LSV150" s="49"/>
      <c r="LSW150" s="49"/>
      <c r="LSX150" s="49"/>
      <c r="LSY150" s="49"/>
      <c r="LSZ150" s="49"/>
      <c r="LTA150" s="49"/>
      <c r="LTB150" s="49"/>
      <c r="LTC150" s="49"/>
      <c r="LTD150" s="49"/>
      <c r="LTE150" s="49"/>
      <c r="LTF150" s="49"/>
      <c r="LTG150" s="49"/>
      <c r="LTH150" s="49"/>
      <c r="LTI150" s="49"/>
      <c r="LTJ150" s="49"/>
      <c r="LTK150" s="49"/>
      <c r="LTL150" s="49"/>
      <c r="LTM150" s="49"/>
      <c r="LTN150" s="49"/>
      <c r="LTO150" s="49"/>
      <c r="LTP150" s="49"/>
      <c r="LTQ150" s="49"/>
      <c r="LTR150" s="49"/>
      <c r="LTS150" s="49"/>
      <c r="LTT150" s="49"/>
      <c r="LTU150" s="49"/>
      <c r="LTV150" s="49"/>
      <c r="LTW150" s="49"/>
      <c r="LTX150" s="49"/>
      <c r="LTY150" s="49"/>
      <c r="LTZ150" s="49"/>
      <c r="LUA150" s="49"/>
      <c r="LUB150" s="49"/>
      <c r="LUC150" s="49"/>
      <c r="LUD150" s="49"/>
      <c r="LUE150" s="49"/>
      <c r="LUF150" s="49"/>
      <c r="LUG150" s="49"/>
      <c r="LUH150" s="49"/>
      <c r="LUI150" s="49"/>
      <c r="LUJ150" s="49"/>
      <c r="LUK150" s="49"/>
      <c r="LUL150" s="49"/>
      <c r="LUM150" s="49"/>
      <c r="LUN150" s="49"/>
      <c r="LUO150" s="49"/>
      <c r="LUP150" s="49"/>
      <c r="LUQ150" s="49"/>
      <c r="LUR150" s="49"/>
      <c r="LUS150" s="49"/>
      <c r="LUT150" s="49"/>
      <c r="LUU150" s="49"/>
      <c r="LUV150" s="49"/>
      <c r="LUW150" s="49"/>
      <c r="LUX150" s="49"/>
      <c r="LUY150" s="49"/>
      <c r="LUZ150" s="49"/>
      <c r="LVA150" s="49"/>
      <c r="LVB150" s="49"/>
      <c r="LVC150" s="49"/>
      <c r="LVD150" s="49"/>
      <c r="LVE150" s="49"/>
      <c r="LVF150" s="49"/>
      <c r="LVG150" s="49"/>
      <c r="LVH150" s="49"/>
      <c r="LVI150" s="49"/>
      <c r="LVJ150" s="49"/>
      <c r="LVK150" s="49"/>
      <c r="LVL150" s="49"/>
      <c r="LVM150" s="49"/>
      <c r="LVN150" s="49"/>
      <c r="LVO150" s="49"/>
      <c r="LVP150" s="49"/>
      <c r="LVQ150" s="49"/>
      <c r="LVR150" s="49"/>
      <c r="LVS150" s="49"/>
      <c r="LVT150" s="49"/>
      <c r="LVU150" s="49"/>
      <c r="LVV150" s="49"/>
      <c r="LVW150" s="49"/>
      <c r="LVX150" s="49"/>
      <c r="LVY150" s="49"/>
      <c r="LVZ150" s="49"/>
      <c r="LWA150" s="49"/>
      <c r="LWB150" s="49"/>
      <c r="LWC150" s="49"/>
      <c r="LWD150" s="49"/>
      <c r="LWE150" s="49"/>
      <c r="LWF150" s="49"/>
      <c r="LWG150" s="49"/>
      <c r="LWH150" s="49"/>
      <c r="LWI150" s="49"/>
      <c r="LWJ150" s="49"/>
      <c r="LWK150" s="49"/>
      <c r="LWL150" s="49"/>
      <c r="LWM150" s="49"/>
      <c r="LWN150" s="49"/>
      <c r="LWO150" s="49"/>
      <c r="LWP150" s="49"/>
      <c r="LWQ150" s="49"/>
      <c r="LWR150" s="49"/>
      <c r="LWS150" s="49"/>
      <c r="LWT150" s="49"/>
      <c r="LWU150" s="49"/>
      <c r="LWV150" s="49"/>
      <c r="LWW150" s="49"/>
      <c r="LWX150" s="49"/>
      <c r="LWY150" s="49"/>
      <c r="LWZ150" s="49"/>
      <c r="LXA150" s="49"/>
      <c r="LXB150" s="49"/>
      <c r="LXC150" s="49"/>
      <c r="LXD150" s="49"/>
      <c r="LXE150" s="49"/>
      <c r="LXF150" s="49"/>
      <c r="LXG150" s="49"/>
      <c r="LXH150" s="49"/>
      <c r="LXI150" s="49"/>
      <c r="LXJ150" s="49"/>
      <c r="LXK150" s="49"/>
      <c r="LXL150" s="49"/>
      <c r="LXM150" s="49"/>
      <c r="LXN150" s="49"/>
      <c r="LXO150" s="49"/>
      <c r="LXP150" s="49"/>
      <c r="LXQ150" s="49"/>
      <c r="LXR150" s="49"/>
      <c r="LXS150" s="49"/>
      <c r="LXT150" s="49"/>
      <c r="LXU150" s="49"/>
      <c r="LXV150" s="49"/>
      <c r="LXW150" s="49"/>
      <c r="LXX150" s="49"/>
      <c r="LXY150" s="49"/>
      <c r="LXZ150" s="49"/>
      <c r="LYA150" s="49"/>
      <c r="LYB150" s="49"/>
      <c r="LYC150" s="49"/>
      <c r="LYD150" s="49"/>
      <c r="LYE150" s="49"/>
      <c r="LYF150" s="49"/>
      <c r="LYG150" s="49"/>
      <c r="LYH150" s="49"/>
      <c r="LYI150" s="49"/>
      <c r="LYJ150" s="49"/>
      <c r="LYK150" s="49"/>
      <c r="LYL150" s="49"/>
      <c r="LYM150" s="49"/>
      <c r="LYN150" s="49"/>
      <c r="LYO150" s="49"/>
      <c r="LYP150" s="49"/>
      <c r="LYQ150" s="49"/>
      <c r="LYR150" s="49"/>
      <c r="LYS150" s="49"/>
      <c r="LYT150" s="49"/>
      <c r="LYU150" s="49"/>
      <c r="LYV150" s="49"/>
      <c r="LYW150" s="49"/>
      <c r="LYX150" s="49"/>
      <c r="LYY150" s="49"/>
      <c r="LYZ150" s="49"/>
      <c r="LZA150" s="49"/>
      <c r="LZB150" s="49"/>
      <c r="LZC150" s="49"/>
      <c r="LZD150" s="49"/>
      <c r="LZE150" s="49"/>
      <c r="LZF150" s="49"/>
      <c r="LZG150" s="49"/>
      <c r="LZH150" s="49"/>
      <c r="LZI150" s="49"/>
      <c r="LZJ150" s="49"/>
      <c r="LZK150" s="49"/>
      <c r="LZL150" s="49"/>
      <c r="LZM150" s="49"/>
      <c r="LZN150" s="49"/>
      <c r="LZO150" s="49"/>
      <c r="LZP150" s="49"/>
      <c r="LZQ150" s="49"/>
      <c r="LZR150" s="49"/>
      <c r="LZS150" s="49"/>
      <c r="LZT150" s="49"/>
      <c r="LZU150" s="49"/>
      <c r="LZV150" s="49"/>
      <c r="LZW150" s="49"/>
      <c r="LZX150" s="49"/>
      <c r="LZY150" s="49"/>
      <c r="LZZ150" s="49"/>
      <c r="MAA150" s="49"/>
      <c r="MAB150" s="49"/>
      <c r="MAC150" s="49"/>
      <c r="MAD150" s="49"/>
      <c r="MAE150" s="49"/>
      <c r="MAF150" s="49"/>
      <c r="MAG150" s="49"/>
      <c r="MAH150" s="49"/>
      <c r="MAI150" s="49"/>
      <c r="MAJ150" s="49"/>
      <c r="MAK150" s="49"/>
      <c r="MAL150" s="49"/>
      <c r="MAM150" s="49"/>
      <c r="MAN150" s="49"/>
      <c r="MAO150" s="49"/>
      <c r="MAP150" s="49"/>
      <c r="MAQ150" s="49"/>
      <c r="MAR150" s="49"/>
      <c r="MAS150" s="49"/>
      <c r="MAT150" s="49"/>
      <c r="MAU150" s="49"/>
      <c r="MAV150" s="49"/>
      <c r="MAW150" s="49"/>
      <c r="MAX150" s="49"/>
      <c r="MAY150" s="49"/>
      <c r="MAZ150" s="49"/>
      <c r="MBA150" s="49"/>
      <c r="MBB150" s="49"/>
      <c r="MBC150" s="49"/>
      <c r="MBD150" s="49"/>
      <c r="MBE150" s="49"/>
      <c r="MBF150" s="49"/>
      <c r="MBG150" s="49"/>
      <c r="MBH150" s="49"/>
      <c r="MBI150" s="49"/>
      <c r="MBJ150" s="49"/>
      <c r="MBK150" s="49"/>
      <c r="MBL150" s="49"/>
      <c r="MBM150" s="49"/>
      <c r="MBN150" s="49"/>
      <c r="MBO150" s="49"/>
      <c r="MBP150" s="49"/>
      <c r="MBQ150" s="49"/>
      <c r="MBR150" s="49"/>
      <c r="MBS150" s="49"/>
      <c r="MBT150" s="49"/>
      <c r="MBU150" s="49"/>
      <c r="MBV150" s="49"/>
      <c r="MBW150" s="49"/>
      <c r="MBX150" s="49"/>
      <c r="MBY150" s="49"/>
      <c r="MBZ150" s="49"/>
      <c r="MCA150" s="49"/>
      <c r="MCB150" s="49"/>
      <c r="MCC150" s="49"/>
      <c r="MCD150" s="49"/>
      <c r="MCE150" s="49"/>
      <c r="MCF150" s="49"/>
      <c r="MCG150" s="49"/>
      <c r="MCH150" s="49"/>
      <c r="MCI150" s="49"/>
      <c r="MCJ150" s="49"/>
      <c r="MCK150" s="49"/>
      <c r="MCL150" s="49"/>
      <c r="MCM150" s="49"/>
      <c r="MCN150" s="49"/>
      <c r="MCO150" s="49"/>
      <c r="MCP150" s="49"/>
      <c r="MCQ150" s="49"/>
      <c r="MCR150" s="49"/>
      <c r="MCS150" s="49"/>
      <c r="MCT150" s="49"/>
      <c r="MCU150" s="49"/>
      <c r="MCV150" s="49"/>
      <c r="MCW150" s="49"/>
      <c r="MCX150" s="49"/>
      <c r="MCY150" s="49"/>
      <c r="MCZ150" s="49"/>
      <c r="MDA150" s="49"/>
      <c r="MDB150" s="49"/>
      <c r="MDC150" s="49"/>
      <c r="MDD150" s="49"/>
      <c r="MDE150" s="49"/>
      <c r="MDF150" s="49"/>
      <c r="MDG150" s="49"/>
      <c r="MDH150" s="49"/>
      <c r="MDI150" s="49"/>
      <c r="MDJ150" s="49"/>
      <c r="MDK150" s="49"/>
      <c r="MDL150" s="49"/>
      <c r="MDM150" s="49"/>
      <c r="MDN150" s="49"/>
      <c r="MDO150" s="49"/>
      <c r="MDP150" s="49"/>
      <c r="MDQ150" s="49"/>
      <c r="MDR150" s="49"/>
      <c r="MDS150" s="49"/>
      <c r="MDT150" s="49"/>
      <c r="MDU150" s="49"/>
      <c r="MDV150" s="49"/>
      <c r="MDW150" s="49"/>
      <c r="MDX150" s="49"/>
      <c r="MDY150" s="49"/>
      <c r="MDZ150" s="49"/>
      <c r="MEA150" s="49"/>
      <c r="MEB150" s="49"/>
      <c r="MEC150" s="49"/>
      <c r="MED150" s="49"/>
      <c r="MEE150" s="49"/>
      <c r="MEF150" s="49"/>
      <c r="MEG150" s="49"/>
      <c r="MEH150" s="49"/>
      <c r="MEI150" s="49"/>
      <c r="MEJ150" s="49"/>
      <c r="MEK150" s="49"/>
      <c r="MEL150" s="49"/>
      <c r="MEM150" s="49"/>
      <c r="MEN150" s="49"/>
      <c r="MEO150" s="49"/>
      <c r="MEP150" s="49"/>
      <c r="MEQ150" s="49"/>
      <c r="MER150" s="49"/>
      <c r="MES150" s="49"/>
      <c r="MET150" s="49"/>
      <c r="MEU150" s="49"/>
      <c r="MEV150" s="49"/>
      <c r="MEW150" s="49"/>
      <c r="MEX150" s="49"/>
      <c r="MEY150" s="49"/>
      <c r="MEZ150" s="49"/>
      <c r="MFA150" s="49"/>
      <c r="MFB150" s="49"/>
      <c r="MFC150" s="49"/>
      <c r="MFD150" s="49"/>
      <c r="MFE150" s="49"/>
      <c r="MFF150" s="49"/>
      <c r="MFG150" s="49"/>
      <c r="MFH150" s="49"/>
      <c r="MFI150" s="49"/>
      <c r="MFJ150" s="49"/>
      <c r="MFK150" s="49"/>
      <c r="MFL150" s="49"/>
      <c r="MFM150" s="49"/>
      <c r="MFN150" s="49"/>
      <c r="MFO150" s="49"/>
      <c r="MFP150" s="49"/>
      <c r="MFQ150" s="49"/>
      <c r="MFR150" s="49"/>
      <c r="MFS150" s="49"/>
      <c r="MFT150" s="49"/>
      <c r="MFU150" s="49"/>
      <c r="MFV150" s="49"/>
      <c r="MFW150" s="49"/>
      <c r="MFX150" s="49"/>
      <c r="MFY150" s="49"/>
      <c r="MFZ150" s="49"/>
      <c r="MGA150" s="49"/>
      <c r="MGB150" s="49"/>
      <c r="MGC150" s="49"/>
      <c r="MGD150" s="49"/>
      <c r="MGE150" s="49"/>
      <c r="MGF150" s="49"/>
      <c r="MGG150" s="49"/>
      <c r="MGH150" s="49"/>
      <c r="MGI150" s="49"/>
      <c r="MGJ150" s="49"/>
      <c r="MGK150" s="49"/>
      <c r="MGL150" s="49"/>
      <c r="MGM150" s="49"/>
      <c r="MGN150" s="49"/>
      <c r="MGO150" s="49"/>
      <c r="MGP150" s="49"/>
      <c r="MGQ150" s="49"/>
      <c r="MGR150" s="49"/>
      <c r="MGS150" s="49"/>
      <c r="MGT150" s="49"/>
      <c r="MGU150" s="49"/>
      <c r="MGV150" s="49"/>
      <c r="MGW150" s="49"/>
      <c r="MGX150" s="49"/>
      <c r="MGY150" s="49"/>
      <c r="MGZ150" s="49"/>
      <c r="MHA150" s="49"/>
      <c r="MHB150" s="49"/>
      <c r="MHC150" s="49"/>
      <c r="MHD150" s="49"/>
      <c r="MHE150" s="49"/>
      <c r="MHF150" s="49"/>
      <c r="MHG150" s="49"/>
      <c r="MHH150" s="49"/>
      <c r="MHI150" s="49"/>
      <c r="MHJ150" s="49"/>
      <c r="MHK150" s="49"/>
      <c r="MHL150" s="49"/>
      <c r="MHM150" s="49"/>
      <c r="MHN150" s="49"/>
      <c r="MHO150" s="49"/>
      <c r="MHP150" s="49"/>
      <c r="MHQ150" s="49"/>
      <c r="MHR150" s="49"/>
      <c r="MHS150" s="49"/>
      <c r="MHT150" s="49"/>
      <c r="MHU150" s="49"/>
      <c r="MHV150" s="49"/>
      <c r="MHW150" s="49"/>
      <c r="MHX150" s="49"/>
      <c r="MHY150" s="49"/>
      <c r="MHZ150" s="49"/>
      <c r="MIA150" s="49"/>
      <c r="MIB150" s="49"/>
      <c r="MIC150" s="49"/>
      <c r="MID150" s="49"/>
      <c r="MIE150" s="49"/>
      <c r="MIF150" s="49"/>
      <c r="MIG150" s="49"/>
      <c r="MIH150" s="49"/>
      <c r="MII150" s="49"/>
      <c r="MIJ150" s="49"/>
      <c r="MIK150" s="49"/>
      <c r="MIL150" s="49"/>
      <c r="MIM150" s="49"/>
      <c r="MIN150" s="49"/>
      <c r="MIO150" s="49"/>
      <c r="MIP150" s="49"/>
      <c r="MIQ150" s="49"/>
      <c r="MIR150" s="49"/>
      <c r="MIS150" s="49"/>
      <c r="MIT150" s="49"/>
      <c r="MIU150" s="49"/>
      <c r="MIV150" s="49"/>
      <c r="MIW150" s="49"/>
      <c r="MIX150" s="49"/>
      <c r="MIY150" s="49"/>
      <c r="MIZ150" s="49"/>
      <c r="MJA150" s="49"/>
      <c r="MJB150" s="49"/>
      <c r="MJC150" s="49"/>
      <c r="MJD150" s="49"/>
      <c r="MJE150" s="49"/>
      <c r="MJF150" s="49"/>
      <c r="MJG150" s="49"/>
      <c r="MJH150" s="49"/>
      <c r="MJI150" s="49"/>
      <c r="MJJ150" s="49"/>
      <c r="MJK150" s="49"/>
      <c r="MJL150" s="49"/>
      <c r="MJM150" s="49"/>
      <c r="MJN150" s="49"/>
      <c r="MJO150" s="49"/>
      <c r="MJP150" s="49"/>
      <c r="MJQ150" s="49"/>
      <c r="MJR150" s="49"/>
      <c r="MJS150" s="49"/>
      <c r="MJT150" s="49"/>
      <c r="MJU150" s="49"/>
      <c r="MJV150" s="49"/>
      <c r="MJW150" s="49"/>
      <c r="MJX150" s="49"/>
      <c r="MJY150" s="49"/>
      <c r="MJZ150" s="49"/>
      <c r="MKA150" s="49"/>
      <c r="MKB150" s="49"/>
      <c r="MKC150" s="49"/>
      <c r="MKD150" s="49"/>
      <c r="MKE150" s="49"/>
      <c r="MKF150" s="49"/>
      <c r="MKG150" s="49"/>
      <c r="MKH150" s="49"/>
      <c r="MKI150" s="49"/>
      <c r="MKJ150" s="49"/>
      <c r="MKK150" s="49"/>
      <c r="MKL150" s="49"/>
      <c r="MKM150" s="49"/>
      <c r="MKN150" s="49"/>
      <c r="MKO150" s="49"/>
      <c r="MKP150" s="49"/>
      <c r="MKQ150" s="49"/>
      <c r="MKR150" s="49"/>
      <c r="MKS150" s="49"/>
      <c r="MKT150" s="49"/>
      <c r="MKU150" s="49"/>
      <c r="MKV150" s="49"/>
      <c r="MKW150" s="49"/>
      <c r="MKX150" s="49"/>
      <c r="MKY150" s="49"/>
      <c r="MKZ150" s="49"/>
      <c r="MLA150" s="49"/>
      <c r="MLB150" s="49"/>
      <c r="MLC150" s="49"/>
      <c r="MLD150" s="49"/>
      <c r="MLE150" s="49"/>
      <c r="MLF150" s="49"/>
      <c r="MLG150" s="49"/>
      <c r="MLH150" s="49"/>
      <c r="MLI150" s="49"/>
      <c r="MLJ150" s="49"/>
      <c r="MLK150" s="49"/>
      <c r="MLL150" s="49"/>
      <c r="MLM150" s="49"/>
      <c r="MLN150" s="49"/>
      <c r="MLO150" s="49"/>
      <c r="MLP150" s="49"/>
      <c r="MLQ150" s="49"/>
      <c r="MLR150" s="49"/>
      <c r="MLS150" s="49"/>
      <c r="MLT150" s="49"/>
      <c r="MLU150" s="49"/>
      <c r="MLV150" s="49"/>
      <c r="MLW150" s="49"/>
      <c r="MLX150" s="49"/>
      <c r="MLY150" s="49"/>
      <c r="MLZ150" s="49"/>
      <c r="MMA150" s="49"/>
      <c r="MMB150" s="49"/>
      <c r="MMC150" s="49"/>
      <c r="MMD150" s="49"/>
      <c r="MME150" s="49"/>
      <c r="MMF150" s="49"/>
      <c r="MMG150" s="49"/>
      <c r="MMH150" s="49"/>
      <c r="MMI150" s="49"/>
      <c r="MMJ150" s="49"/>
      <c r="MMK150" s="49"/>
      <c r="MML150" s="49"/>
      <c r="MMM150" s="49"/>
      <c r="MMN150" s="49"/>
      <c r="MMO150" s="49"/>
      <c r="MMP150" s="49"/>
      <c r="MMQ150" s="49"/>
      <c r="MMR150" s="49"/>
      <c r="MMS150" s="49"/>
      <c r="MMT150" s="49"/>
      <c r="MMU150" s="49"/>
      <c r="MMV150" s="49"/>
      <c r="MMW150" s="49"/>
      <c r="MMX150" s="49"/>
      <c r="MMY150" s="49"/>
      <c r="MMZ150" s="49"/>
      <c r="MNA150" s="49"/>
      <c r="MNB150" s="49"/>
      <c r="MNC150" s="49"/>
      <c r="MND150" s="49"/>
      <c r="MNE150" s="49"/>
      <c r="MNF150" s="49"/>
      <c r="MNG150" s="49"/>
      <c r="MNH150" s="49"/>
      <c r="MNI150" s="49"/>
      <c r="MNJ150" s="49"/>
      <c r="MNK150" s="49"/>
      <c r="MNL150" s="49"/>
      <c r="MNM150" s="49"/>
      <c r="MNN150" s="49"/>
      <c r="MNO150" s="49"/>
      <c r="MNP150" s="49"/>
      <c r="MNQ150" s="49"/>
      <c r="MNR150" s="49"/>
      <c r="MNS150" s="49"/>
      <c r="MNT150" s="49"/>
      <c r="MNU150" s="49"/>
      <c r="MNV150" s="49"/>
      <c r="MNW150" s="49"/>
      <c r="MNX150" s="49"/>
      <c r="MNY150" s="49"/>
      <c r="MNZ150" s="49"/>
      <c r="MOA150" s="49"/>
      <c r="MOB150" s="49"/>
      <c r="MOC150" s="49"/>
      <c r="MOD150" s="49"/>
      <c r="MOE150" s="49"/>
      <c r="MOF150" s="49"/>
      <c r="MOG150" s="49"/>
      <c r="MOH150" s="49"/>
      <c r="MOI150" s="49"/>
      <c r="MOJ150" s="49"/>
      <c r="MOK150" s="49"/>
      <c r="MOL150" s="49"/>
      <c r="MOM150" s="49"/>
      <c r="MON150" s="49"/>
      <c r="MOO150" s="49"/>
      <c r="MOP150" s="49"/>
      <c r="MOQ150" s="49"/>
      <c r="MOR150" s="49"/>
      <c r="MOS150" s="49"/>
      <c r="MOT150" s="49"/>
      <c r="MOU150" s="49"/>
      <c r="MOV150" s="49"/>
      <c r="MOW150" s="49"/>
      <c r="MOX150" s="49"/>
      <c r="MOY150" s="49"/>
      <c r="MOZ150" s="49"/>
      <c r="MPA150" s="49"/>
      <c r="MPB150" s="49"/>
      <c r="MPC150" s="49"/>
      <c r="MPD150" s="49"/>
      <c r="MPE150" s="49"/>
      <c r="MPF150" s="49"/>
      <c r="MPG150" s="49"/>
      <c r="MPH150" s="49"/>
      <c r="MPI150" s="49"/>
      <c r="MPJ150" s="49"/>
      <c r="MPK150" s="49"/>
      <c r="MPL150" s="49"/>
      <c r="MPM150" s="49"/>
      <c r="MPN150" s="49"/>
      <c r="MPO150" s="49"/>
      <c r="MPP150" s="49"/>
      <c r="MPQ150" s="49"/>
      <c r="MPR150" s="49"/>
      <c r="MPS150" s="49"/>
      <c r="MPT150" s="49"/>
      <c r="MPU150" s="49"/>
      <c r="MPV150" s="49"/>
      <c r="MPW150" s="49"/>
      <c r="MPX150" s="49"/>
      <c r="MPY150" s="49"/>
      <c r="MPZ150" s="49"/>
      <c r="MQA150" s="49"/>
      <c r="MQB150" s="49"/>
      <c r="MQC150" s="49"/>
      <c r="MQD150" s="49"/>
      <c r="MQE150" s="49"/>
      <c r="MQF150" s="49"/>
      <c r="MQG150" s="49"/>
      <c r="MQH150" s="49"/>
      <c r="MQI150" s="49"/>
      <c r="MQJ150" s="49"/>
      <c r="MQK150" s="49"/>
      <c r="MQL150" s="49"/>
      <c r="MQM150" s="49"/>
      <c r="MQN150" s="49"/>
      <c r="MQO150" s="49"/>
      <c r="MQP150" s="49"/>
      <c r="MQQ150" s="49"/>
      <c r="MQR150" s="49"/>
      <c r="MQS150" s="49"/>
      <c r="MQT150" s="49"/>
      <c r="MQU150" s="49"/>
      <c r="MQV150" s="49"/>
      <c r="MQW150" s="49"/>
      <c r="MQX150" s="49"/>
      <c r="MQY150" s="49"/>
      <c r="MQZ150" s="49"/>
      <c r="MRA150" s="49"/>
      <c r="MRB150" s="49"/>
      <c r="MRC150" s="49"/>
      <c r="MRD150" s="49"/>
      <c r="MRE150" s="49"/>
      <c r="MRF150" s="49"/>
      <c r="MRG150" s="49"/>
      <c r="MRH150" s="49"/>
      <c r="MRI150" s="49"/>
      <c r="MRJ150" s="49"/>
      <c r="MRK150" s="49"/>
      <c r="MRL150" s="49"/>
      <c r="MRM150" s="49"/>
      <c r="MRN150" s="49"/>
      <c r="MRO150" s="49"/>
      <c r="MRP150" s="49"/>
      <c r="MRQ150" s="49"/>
      <c r="MRR150" s="49"/>
      <c r="MRS150" s="49"/>
      <c r="MRT150" s="49"/>
      <c r="MRU150" s="49"/>
      <c r="MRV150" s="49"/>
      <c r="MRW150" s="49"/>
      <c r="MRX150" s="49"/>
      <c r="MRY150" s="49"/>
      <c r="MRZ150" s="49"/>
      <c r="MSA150" s="49"/>
      <c r="MSB150" s="49"/>
      <c r="MSC150" s="49"/>
      <c r="MSD150" s="49"/>
      <c r="MSE150" s="49"/>
      <c r="MSF150" s="49"/>
      <c r="MSG150" s="49"/>
      <c r="MSH150" s="49"/>
      <c r="MSI150" s="49"/>
      <c r="MSJ150" s="49"/>
      <c r="MSK150" s="49"/>
      <c r="MSL150" s="49"/>
      <c r="MSM150" s="49"/>
      <c r="MSN150" s="49"/>
      <c r="MSO150" s="49"/>
      <c r="MSP150" s="49"/>
      <c r="MSQ150" s="49"/>
      <c r="MSR150" s="49"/>
      <c r="MSS150" s="49"/>
      <c r="MST150" s="49"/>
      <c r="MSU150" s="49"/>
      <c r="MSV150" s="49"/>
      <c r="MSW150" s="49"/>
      <c r="MSX150" s="49"/>
      <c r="MSY150" s="49"/>
      <c r="MSZ150" s="49"/>
      <c r="MTA150" s="49"/>
      <c r="MTB150" s="49"/>
      <c r="MTC150" s="49"/>
      <c r="MTD150" s="49"/>
      <c r="MTE150" s="49"/>
      <c r="MTF150" s="49"/>
      <c r="MTG150" s="49"/>
      <c r="MTH150" s="49"/>
      <c r="MTI150" s="49"/>
      <c r="MTJ150" s="49"/>
      <c r="MTK150" s="49"/>
      <c r="MTL150" s="49"/>
      <c r="MTM150" s="49"/>
      <c r="MTN150" s="49"/>
      <c r="MTO150" s="49"/>
      <c r="MTP150" s="49"/>
      <c r="MTQ150" s="49"/>
      <c r="MTR150" s="49"/>
      <c r="MTS150" s="49"/>
      <c r="MTT150" s="49"/>
      <c r="MTU150" s="49"/>
      <c r="MTV150" s="49"/>
      <c r="MTW150" s="49"/>
      <c r="MTX150" s="49"/>
      <c r="MTY150" s="49"/>
      <c r="MTZ150" s="49"/>
      <c r="MUA150" s="49"/>
      <c r="MUB150" s="49"/>
      <c r="MUC150" s="49"/>
      <c r="MUD150" s="49"/>
      <c r="MUE150" s="49"/>
      <c r="MUF150" s="49"/>
      <c r="MUG150" s="49"/>
      <c r="MUH150" s="49"/>
      <c r="MUI150" s="49"/>
      <c r="MUJ150" s="49"/>
      <c r="MUK150" s="49"/>
      <c r="MUL150" s="49"/>
      <c r="MUM150" s="49"/>
      <c r="MUN150" s="49"/>
      <c r="MUO150" s="49"/>
      <c r="MUP150" s="49"/>
      <c r="MUQ150" s="49"/>
      <c r="MUR150" s="49"/>
      <c r="MUS150" s="49"/>
      <c r="MUT150" s="49"/>
      <c r="MUU150" s="49"/>
      <c r="MUV150" s="49"/>
      <c r="MUW150" s="49"/>
      <c r="MUX150" s="49"/>
      <c r="MUY150" s="49"/>
      <c r="MUZ150" s="49"/>
      <c r="MVA150" s="49"/>
      <c r="MVB150" s="49"/>
      <c r="MVC150" s="49"/>
      <c r="MVD150" s="49"/>
      <c r="MVE150" s="49"/>
      <c r="MVF150" s="49"/>
      <c r="MVG150" s="49"/>
      <c r="MVH150" s="49"/>
      <c r="MVI150" s="49"/>
      <c r="MVJ150" s="49"/>
      <c r="MVK150" s="49"/>
      <c r="MVL150" s="49"/>
      <c r="MVM150" s="49"/>
      <c r="MVN150" s="49"/>
      <c r="MVO150" s="49"/>
      <c r="MVP150" s="49"/>
      <c r="MVQ150" s="49"/>
      <c r="MVR150" s="49"/>
      <c r="MVS150" s="49"/>
      <c r="MVT150" s="49"/>
      <c r="MVU150" s="49"/>
      <c r="MVV150" s="49"/>
      <c r="MVW150" s="49"/>
      <c r="MVX150" s="49"/>
      <c r="MVY150" s="49"/>
      <c r="MVZ150" s="49"/>
      <c r="MWA150" s="49"/>
      <c r="MWB150" s="49"/>
      <c r="MWC150" s="49"/>
      <c r="MWD150" s="49"/>
      <c r="MWE150" s="49"/>
      <c r="MWF150" s="49"/>
      <c r="MWG150" s="49"/>
      <c r="MWH150" s="49"/>
      <c r="MWI150" s="49"/>
      <c r="MWJ150" s="49"/>
      <c r="MWK150" s="49"/>
      <c r="MWL150" s="49"/>
      <c r="MWM150" s="49"/>
      <c r="MWN150" s="49"/>
      <c r="MWO150" s="49"/>
      <c r="MWP150" s="49"/>
      <c r="MWQ150" s="49"/>
      <c r="MWR150" s="49"/>
      <c r="MWS150" s="49"/>
      <c r="MWT150" s="49"/>
      <c r="MWU150" s="49"/>
      <c r="MWV150" s="49"/>
      <c r="MWW150" s="49"/>
      <c r="MWX150" s="49"/>
      <c r="MWY150" s="49"/>
      <c r="MWZ150" s="49"/>
      <c r="MXA150" s="49"/>
      <c r="MXB150" s="49"/>
      <c r="MXC150" s="49"/>
      <c r="MXD150" s="49"/>
      <c r="MXE150" s="49"/>
      <c r="MXF150" s="49"/>
      <c r="MXG150" s="49"/>
      <c r="MXH150" s="49"/>
      <c r="MXI150" s="49"/>
      <c r="MXJ150" s="49"/>
      <c r="MXK150" s="49"/>
      <c r="MXL150" s="49"/>
      <c r="MXM150" s="49"/>
      <c r="MXN150" s="49"/>
      <c r="MXO150" s="49"/>
      <c r="MXP150" s="49"/>
      <c r="MXQ150" s="49"/>
      <c r="MXR150" s="49"/>
      <c r="MXS150" s="49"/>
      <c r="MXT150" s="49"/>
      <c r="MXU150" s="49"/>
      <c r="MXV150" s="49"/>
      <c r="MXW150" s="49"/>
      <c r="MXX150" s="49"/>
      <c r="MXY150" s="49"/>
      <c r="MXZ150" s="49"/>
      <c r="MYA150" s="49"/>
      <c r="MYB150" s="49"/>
      <c r="MYC150" s="49"/>
      <c r="MYD150" s="49"/>
      <c r="MYE150" s="49"/>
      <c r="MYF150" s="49"/>
      <c r="MYG150" s="49"/>
      <c r="MYH150" s="49"/>
      <c r="MYI150" s="49"/>
      <c r="MYJ150" s="49"/>
      <c r="MYK150" s="49"/>
      <c r="MYL150" s="49"/>
      <c r="MYM150" s="49"/>
      <c r="MYN150" s="49"/>
      <c r="MYO150" s="49"/>
      <c r="MYP150" s="49"/>
      <c r="MYQ150" s="49"/>
      <c r="MYR150" s="49"/>
      <c r="MYS150" s="49"/>
      <c r="MYT150" s="49"/>
      <c r="MYU150" s="49"/>
      <c r="MYV150" s="49"/>
      <c r="MYW150" s="49"/>
      <c r="MYX150" s="49"/>
      <c r="MYY150" s="49"/>
      <c r="MYZ150" s="49"/>
      <c r="MZA150" s="49"/>
      <c r="MZB150" s="49"/>
      <c r="MZC150" s="49"/>
      <c r="MZD150" s="49"/>
      <c r="MZE150" s="49"/>
      <c r="MZF150" s="49"/>
      <c r="MZG150" s="49"/>
      <c r="MZH150" s="49"/>
      <c r="MZI150" s="49"/>
      <c r="MZJ150" s="49"/>
      <c r="MZK150" s="49"/>
      <c r="MZL150" s="49"/>
      <c r="MZM150" s="49"/>
      <c r="MZN150" s="49"/>
      <c r="MZO150" s="49"/>
      <c r="MZP150" s="49"/>
      <c r="MZQ150" s="49"/>
      <c r="MZR150" s="49"/>
      <c r="MZS150" s="49"/>
      <c r="MZT150" s="49"/>
      <c r="MZU150" s="49"/>
      <c r="MZV150" s="49"/>
      <c r="MZW150" s="49"/>
      <c r="MZX150" s="49"/>
      <c r="MZY150" s="49"/>
      <c r="MZZ150" s="49"/>
      <c r="NAA150" s="49"/>
      <c r="NAB150" s="49"/>
      <c r="NAC150" s="49"/>
      <c r="NAD150" s="49"/>
      <c r="NAE150" s="49"/>
      <c r="NAF150" s="49"/>
      <c r="NAG150" s="49"/>
      <c r="NAH150" s="49"/>
      <c r="NAI150" s="49"/>
      <c r="NAJ150" s="49"/>
      <c r="NAK150" s="49"/>
      <c r="NAL150" s="49"/>
      <c r="NAM150" s="49"/>
      <c r="NAN150" s="49"/>
      <c r="NAO150" s="49"/>
      <c r="NAP150" s="49"/>
      <c r="NAQ150" s="49"/>
      <c r="NAR150" s="49"/>
      <c r="NAS150" s="49"/>
      <c r="NAT150" s="49"/>
      <c r="NAU150" s="49"/>
      <c r="NAV150" s="49"/>
      <c r="NAW150" s="49"/>
      <c r="NAX150" s="49"/>
      <c r="NAY150" s="49"/>
      <c r="NAZ150" s="49"/>
      <c r="NBA150" s="49"/>
      <c r="NBB150" s="49"/>
      <c r="NBC150" s="49"/>
      <c r="NBD150" s="49"/>
      <c r="NBE150" s="49"/>
      <c r="NBF150" s="49"/>
      <c r="NBG150" s="49"/>
      <c r="NBH150" s="49"/>
      <c r="NBI150" s="49"/>
      <c r="NBJ150" s="49"/>
      <c r="NBK150" s="49"/>
      <c r="NBL150" s="49"/>
      <c r="NBM150" s="49"/>
      <c r="NBN150" s="49"/>
      <c r="NBO150" s="49"/>
      <c r="NBP150" s="49"/>
      <c r="NBQ150" s="49"/>
      <c r="NBR150" s="49"/>
      <c r="NBS150" s="49"/>
      <c r="NBT150" s="49"/>
      <c r="NBU150" s="49"/>
      <c r="NBV150" s="49"/>
      <c r="NBW150" s="49"/>
      <c r="NBX150" s="49"/>
      <c r="NBY150" s="49"/>
      <c r="NBZ150" s="49"/>
      <c r="NCA150" s="49"/>
      <c r="NCB150" s="49"/>
      <c r="NCC150" s="49"/>
      <c r="NCD150" s="49"/>
      <c r="NCE150" s="49"/>
      <c r="NCF150" s="49"/>
      <c r="NCG150" s="49"/>
      <c r="NCH150" s="49"/>
      <c r="NCI150" s="49"/>
      <c r="NCJ150" s="49"/>
      <c r="NCK150" s="49"/>
      <c r="NCL150" s="49"/>
      <c r="NCM150" s="49"/>
      <c r="NCN150" s="49"/>
      <c r="NCO150" s="49"/>
      <c r="NCP150" s="49"/>
      <c r="NCQ150" s="49"/>
      <c r="NCR150" s="49"/>
      <c r="NCS150" s="49"/>
      <c r="NCT150" s="49"/>
      <c r="NCU150" s="49"/>
      <c r="NCV150" s="49"/>
      <c r="NCW150" s="49"/>
      <c r="NCX150" s="49"/>
      <c r="NCY150" s="49"/>
      <c r="NCZ150" s="49"/>
      <c r="NDA150" s="49"/>
      <c r="NDB150" s="49"/>
      <c r="NDC150" s="49"/>
      <c r="NDD150" s="49"/>
      <c r="NDE150" s="49"/>
      <c r="NDF150" s="49"/>
      <c r="NDG150" s="49"/>
      <c r="NDH150" s="49"/>
      <c r="NDI150" s="49"/>
      <c r="NDJ150" s="49"/>
      <c r="NDK150" s="49"/>
      <c r="NDL150" s="49"/>
      <c r="NDM150" s="49"/>
      <c r="NDN150" s="49"/>
      <c r="NDO150" s="49"/>
      <c r="NDP150" s="49"/>
      <c r="NDQ150" s="49"/>
      <c r="NDR150" s="49"/>
      <c r="NDS150" s="49"/>
      <c r="NDT150" s="49"/>
      <c r="NDU150" s="49"/>
      <c r="NDV150" s="49"/>
      <c r="NDW150" s="49"/>
      <c r="NDX150" s="49"/>
      <c r="NDY150" s="49"/>
      <c r="NDZ150" s="49"/>
      <c r="NEA150" s="49"/>
      <c r="NEB150" s="49"/>
      <c r="NEC150" s="49"/>
      <c r="NED150" s="49"/>
      <c r="NEE150" s="49"/>
      <c r="NEF150" s="49"/>
      <c r="NEG150" s="49"/>
      <c r="NEH150" s="49"/>
      <c r="NEI150" s="49"/>
      <c r="NEJ150" s="49"/>
      <c r="NEK150" s="49"/>
      <c r="NEL150" s="49"/>
      <c r="NEM150" s="49"/>
      <c r="NEN150" s="49"/>
      <c r="NEO150" s="49"/>
      <c r="NEP150" s="49"/>
      <c r="NEQ150" s="49"/>
      <c r="NER150" s="49"/>
      <c r="NES150" s="49"/>
      <c r="NET150" s="49"/>
      <c r="NEU150" s="49"/>
      <c r="NEV150" s="49"/>
      <c r="NEW150" s="49"/>
      <c r="NEX150" s="49"/>
      <c r="NEY150" s="49"/>
      <c r="NEZ150" s="49"/>
      <c r="NFA150" s="49"/>
      <c r="NFB150" s="49"/>
      <c r="NFC150" s="49"/>
      <c r="NFD150" s="49"/>
      <c r="NFE150" s="49"/>
      <c r="NFF150" s="49"/>
      <c r="NFG150" s="49"/>
      <c r="NFH150" s="49"/>
      <c r="NFI150" s="49"/>
      <c r="NFJ150" s="49"/>
      <c r="NFK150" s="49"/>
      <c r="NFL150" s="49"/>
      <c r="NFM150" s="49"/>
      <c r="NFN150" s="49"/>
      <c r="NFO150" s="49"/>
      <c r="NFP150" s="49"/>
      <c r="NFQ150" s="49"/>
      <c r="NFR150" s="49"/>
      <c r="NFS150" s="49"/>
      <c r="NFT150" s="49"/>
      <c r="NFU150" s="49"/>
      <c r="NFV150" s="49"/>
      <c r="NFW150" s="49"/>
      <c r="NFX150" s="49"/>
      <c r="NFY150" s="49"/>
      <c r="NFZ150" s="49"/>
      <c r="NGA150" s="49"/>
      <c r="NGB150" s="49"/>
      <c r="NGC150" s="49"/>
      <c r="NGD150" s="49"/>
      <c r="NGE150" s="49"/>
      <c r="NGF150" s="49"/>
      <c r="NGG150" s="49"/>
      <c r="NGH150" s="49"/>
      <c r="NGI150" s="49"/>
      <c r="NGJ150" s="49"/>
      <c r="NGK150" s="49"/>
      <c r="NGL150" s="49"/>
      <c r="NGM150" s="49"/>
      <c r="NGN150" s="49"/>
      <c r="NGO150" s="49"/>
      <c r="NGP150" s="49"/>
      <c r="NGQ150" s="49"/>
      <c r="NGR150" s="49"/>
      <c r="NGS150" s="49"/>
      <c r="NGT150" s="49"/>
      <c r="NGU150" s="49"/>
      <c r="NGV150" s="49"/>
      <c r="NGW150" s="49"/>
      <c r="NGX150" s="49"/>
      <c r="NGY150" s="49"/>
      <c r="NGZ150" s="49"/>
      <c r="NHA150" s="49"/>
      <c r="NHB150" s="49"/>
      <c r="NHC150" s="49"/>
      <c r="NHD150" s="49"/>
      <c r="NHE150" s="49"/>
      <c r="NHF150" s="49"/>
      <c r="NHG150" s="49"/>
      <c r="NHH150" s="49"/>
      <c r="NHI150" s="49"/>
      <c r="NHJ150" s="49"/>
      <c r="NHK150" s="49"/>
      <c r="NHL150" s="49"/>
      <c r="NHM150" s="49"/>
      <c r="NHN150" s="49"/>
      <c r="NHO150" s="49"/>
      <c r="NHP150" s="49"/>
      <c r="NHQ150" s="49"/>
      <c r="NHR150" s="49"/>
      <c r="NHS150" s="49"/>
      <c r="NHT150" s="49"/>
      <c r="NHU150" s="49"/>
      <c r="NHV150" s="49"/>
      <c r="NHW150" s="49"/>
      <c r="NHX150" s="49"/>
      <c r="NHY150" s="49"/>
      <c r="NHZ150" s="49"/>
      <c r="NIA150" s="49"/>
      <c r="NIB150" s="49"/>
      <c r="NIC150" s="49"/>
      <c r="NID150" s="49"/>
      <c r="NIE150" s="49"/>
      <c r="NIF150" s="49"/>
      <c r="NIG150" s="49"/>
      <c r="NIH150" s="49"/>
      <c r="NII150" s="49"/>
      <c r="NIJ150" s="49"/>
      <c r="NIK150" s="49"/>
      <c r="NIL150" s="49"/>
      <c r="NIM150" s="49"/>
      <c r="NIN150" s="49"/>
      <c r="NIO150" s="49"/>
      <c r="NIP150" s="49"/>
      <c r="NIQ150" s="49"/>
      <c r="NIR150" s="49"/>
      <c r="NIS150" s="49"/>
      <c r="NIT150" s="49"/>
      <c r="NIU150" s="49"/>
      <c r="NIV150" s="49"/>
      <c r="NIW150" s="49"/>
      <c r="NIX150" s="49"/>
      <c r="NIY150" s="49"/>
      <c r="NIZ150" s="49"/>
      <c r="NJA150" s="49"/>
      <c r="NJB150" s="49"/>
      <c r="NJC150" s="49"/>
      <c r="NJD150" s="49"/>
      <c r="NJE150" s="49"/>
      <c r="NJF150" s="49"/>
      <c r="NJG150" s="49"/>
      <c r="NJH150" s="49"/>
      <c r="NJI150" s="49"/>
      <c r="NJJ150" s="49"/>
      <c r="NJK150" s="49"/>
      <c r="NJL150" s="49"/>
      <c r="NJM150" s="49"/>
      <c r="NJN150" s="49"/>
      <c r="NJO150" s="49"/>
      <c r="NJP150" s="49"/>
      <c r="NJQ150" s="49"/>
      <c r="NJR150" s="49"/>
      <c r="NJS150" s="49"/>
      <c r="NJT150" s="49"/>
      <c r="NJU150" s="49"/>
      <c r="NJV150" s="49"/>
      <c r="NJW150" s="49"/>
      <c r="NJX150" s="49"/>
      <c r="NJY150" s="49"/>
      <c r="NJZ150" s="49"/>
      <c r="NKA150" s="49"/>
      <c r="NKB150" s="49"/>
      <c r="NKC150" s="49"/>
      <c r="NKD150" s="49"/>
      <c r="NKE150" s="49"/>
      <c r="NKF150" s="49"/>
      <c r="NKG150" s="49"/>
      <c r="NKH150" s="49"/>
      <c r="NKI150" s="49"/>
      <c r="NKJ150" s="49"/>
      <c r="NKK150" s="49"/>
      <c r="NKL150" s="49"/>
      <c r="NKM150" s="49"/>
      <c r="NKN150" s="49"/>
      <c r="NKO150" s="49"/>
      <c r="NKP150" s="49"/>
      <c r="NKQ150" s="49"/>
      <c r="NKR150" s="49"/>
      <c r="NKS150" s="49"/>
      <c r="NKT150" s="49"/>
      <c r="NKU150" s="49"/>
      <c r="NKV150" s="49"/>
      <c r="NKW150" s="49"/>
      <c r="NKX150" s="49"/>
      <c r="NKY150" s="49"/>
      <c r="NKZ150" s="49"/>
      <c r="NLA150" s="49"/>
      <c r="NLB150" s="49"/>
      <c r="NLC150" s="49"/>
      <c r="NLD150" s="49"/>
      <c r="NLE150" s="49"/>
      <c r="NLF150" s="49"/>
      <c r="NLG150" s="49"/>
      <c r="NLH150" s="49"/>
      <c r="NLI150" s="49"/>
      <c r="NLJ150" s="49"/>
      <c r="NLK150" s="49"/>
      <c r="NLL150" s="49"/>
      <c r="NLM150" s="49"/>
      <c r="NLN150" s="49"/>
      <c r="NLO150" s="49"/>
      <c r="NLP150" s="49"/>
      <c r="NLQ150" s="49"/>
      <c r="NLR150" s="49"/>
      <c r="NLS150" s="49"/>
      <c r="NLT150" s="49"/>
      <c r="NLU150" s="49"/>
      <c r="NLV150" s="49"/>
      <c r="NLW150" s="49"/>
      <c r="NLX150" s="49"/>
      <c r="NLY150" s="49"/>
      <c r="NLZ150" s="49"/>
      <c r="NMA150" s="49"/>
      <c r="NMB150" s="49"/>
      <c r="NMC150" s="49"/>
      <c r="NMD150" s="49"/>
      <c r="NME150" s="49"/>
      <c r="NMF150" s="49"/>
      <c r="NMG150" s="49"/>
      <c r="NMH150" s="49"/>
      <c r="NMI150" s="49"/>
      <c r="NMJ150" s="49"/>
      <c r="NMK150" s="49"/>
      <c r="NML150" s="49"/>
      <c r="NMM150" s="49"/>
      <c r="NMN150" s="49"/>
      <c r="NMO150" s="49"/>
      <c r="NMP150" s="49"/>
      <c r="NMQ150" s="49"/>
      <c r="NMR150" s="49"/>
      <c r="NMS150" s="49"/>
      <c r="NMT150" s="49"/>
      <c r="NMU150" s="49"/>
      <c r="NMV150" s="49"/>
      <c r="NMW150" s="49"/>
      <c r="NMX150" s="49"/>
      <c r="NMY150" s="49"/>
      <c r="NMZ150" s="49"/>
      <c r="NNA150" s="49"/>
      <c r="NNB150" s="49"/>
      <c r="NNC150" s="49"/>
      <c r="NND150" s="49"/>
      <c r="NNE150" s="49"/>
      <c r="NNF150" s="49"/>
      <c r="NNG150" s="49"/>
      <c r="NNH150" s="49"/>
      <c r="NNI150" s="49"/>
      <c r="NNJ150" s="49"/>
      <c r="NNK150" s="49"/>
      <c r="NNL150" s="49"/>
      <c r="NNM150" s="49"/>
      <c r="NNN150" s="49"/>
      <c r="NNO150" s="49"/>
      <c r="NNP150" s="49"/>
      <c r="NNQ150" s="49"/>
      <c r="NNR150" s="49"/>
      <c r="NNS150" s="49"/>
      <c r="NNT150" s="49"/>
      <c r="NNU150" s="49"/>
      <c r="NNV150" s="49"/>
      <c r="NNW150" s="49"/>
      <c r="NNX150" s="49"/>
      <c r="NNY150" s="49"/>
      <c r="NNZ150" s="49"/>
      <c r="NOA150" s="49"/>
      <c r="NOB150" s="49"/>
      <c r="NOC150" s="49"/>
      <c r="NOD150" s="49"/>
      <c r="NOE150" s="49"/>
      <c r="NOF150" s="49"/>
      <c r="NOG150" s="49"/>
      <c r="NOH150" s="49"/>
      <c r="NOI150" s="49"/>
      <c r="NOJ150" s="49"/>
      <c r="NOK150" s="49"/>
      <c r="NOL150" s="49"/>
      <c r="NOM150" s="49"/>
      <c r="NON150" s="49"/>
      <c r="NOO150" s="49"/>
      <c r="NOP150" s="49"/>
      <c r="NOQ150" s="49"/>
      <c r="NOR150" s="49"/>
      <c r="NOS150" s="49"/>
      <c r="NOT150" s="49"/>
      <c r="NOU150" s="49"/>
      <c r="NOV150" s="49"/>
      <c r="NOW150" s="49"/>
      <c r="NOX150" s="49"/>
      <c r="NOY150" s="49"/>
      <c r="NOZ150" s="49"/>
      <c r="NPA150" s="49"/>
      <c r="NPB150" s="49"/>
      <c r="NPC150" s="49"/>
      <c r="NPD150" s="49"/>
      <c r="NPE150" s="49"/>
      <c r="NPF150" s="49"/>
      <c r="NPG150" s="49"/>
      <c r="NPH150" s="49"/>
      <c r="NPI150" s="49"/>
      <c r="NPJ150" s="49"/>
      <c r="NPK150" s="49"/>
      <c r="NPL150" s="49"/>
      <c r="NPM150" s="49"/>
      <c r="NPN150" s="49"/>
      <c r="NPO150" s="49"/>
      <c r="NPP150" s="49"/>
      <c r="NPQ150" s="49"/>
      <c r="NPR150" s="49"/>
      <c r="NPS150" s="49"/>
      <c r="NPT150" s="49"/>
      <c r="NPU150" s="49"/>
      <c r="NPV150" s="49"/>
      <c r="NPW150" s="49"/>
      <c r="NPX150" s="49"/>
      <c r="NPY150" s="49"/>
      <c r="NPZ150" s="49"/>
      <c r="NQA150" s="49"/>
      <c r="NQB150" s="49"/>
      <c r="NQC150" s="49"/>
      <c r="NQD150" s="49"/>
      <c r="NQE150" s="49"/>
      <c r="NQF150" s="49"/>
      <c r="NQG150" s="49"/>
      <c r="NQH150" s="49"/>
      <c r="NQI150" s="49"/>
      <c r="NQJ150" s="49"/>
      <c r="NQK150" s="49"/>
      <c r="NQL150" s="49"/>
      <c r="NQM150" s="49"/>
      <c r="NQN150" s="49"/>
      <c r="NQO150" s="49"/>
      <c r="NQP150" s="49"/>
      <c r="NQQ150" s="49"/>
      <c r="NQR150" s="49"/>
      <c r="NQS150" s="49"/>
      <c r="NQT150" s="49"/>
      <c r="NQU150" s="49"/>
      <c r="NQV150" s="49"/>
      <c r="NQW150" s="49"/>
      <c r="NQX150" s="49"/>
      <c r="NQY150" s="49"/>
      <c r="NQZ150" s="49"/>
      <c r="NRA150" s="49"/>
      <c r="NRB150" s="49"/>
      <c r="NRC150" s="49"/>
      <c r="NRD150" s="49"/>
      <c r="NRE150" s="49"/>
      <c r="NRF150" s="49"/>
      <c r="NRG150" s="49"/>
      <c r="NRH150" s="49"/>
      <c r="NRI150" s="49"/>
      <c r="NRJ150" s="49"/>
      <c r="NRK150" s="49"/>
      <c r="NRL150" s="49"/>
      <c r="NRM150" s="49"/>
      <c r="NRN150" s="49"/>
      <c r="NRO150" s="49"/>
      <c r="NRP150" s="49"/>
      <c r="NRQ150" s="49"/>
      <c r="NRR150" s="49"/>
      <c r="NRS150" s="49"/>
      <c r="NRT150" s="49"/>
      <c r="NRU150" s="49"/>
      <c r="NRV150" s="49"/>
      <c r="NRW150" s="49"/>
      <c r="NRX150" s="49"/>
      <c r="NRY150" s="49"/>
      <c r="NRZ150" s="49"/>
      <c r="NSA150" s="49"/>
      <c r="NSB150" s="49"/>
      <c r="NSC150" s="49"/>
      <c r="NSD150" s="49"/>
      <c r="NSE150" s="49"/>
      <c r="NSF150" s="49"/>
      <c r="NSG150" s="49"/>
      <c r="NSH150" s="49"/>
      <c r="NSI150" s="49"/>
      <c r="NSJ150" s="49"/>
      <c r="NSK150" s="49"/>
      <c r="NSL150" s="49"/>
      <c r="NSM150" s="49"/>
      <c r="NSN150" s="49"/>
      <c r="NSO150" s="49"/>
      <c r="NSP150" s="49"/>
      <c r="NSQ150" s="49"/>
      <c r="NSR150" s="49"/>
      <c r="NSS150" s="49"/>
      <c r="NST150" s="49"/>
      <c r="NSU150" s="49"/>
      <c r="NSV150" s="49"/>
      <c r="NSW150" s="49"/>
      <c r="NSX150" s="49"/>
      <c r="NSY150" s="49"/>
      <c r="NSZ150" s="49"/>
      <c r="NTA150" s="49"/>
      <c r="NTB150" s="49"/>
      <c r="NTC150" s="49"/>
      <c r="NTD150" s="49"/>
      <c r="NTE150" s="49"/>
      <c r="NTF150" s="49"/>
      <c r="NTG150" s="49"/>
      <c r="NTH150" s="49"/>
      <c r="NTI150" s="49"/>
      <c r="NTJ150" s="49"/>
      <c r="NTK150" s="49"/>
      <c r="NTL150" s="49"/>
      <c r="NTM150" s="49"/>
      <c r="NTN150" s="49"/>
      <c r="NTO150" s="49"/>
      <c r="NTP150" s="49"/>
      <c r="NTQ150" s="49"/>
      <c r="NTR150" s="49"/>
      <c r="NTS150" s="49"/>
      <c r="NTT150" s="49"/>
      <c r="NTU150" s="49"/>
      <c r="NTV150" s="49"/>
      <c r="NTW150" s="49"/>
      <c r="NTX150" s="49"/>
      <c r="NTY150" s="49"/>
      <c r="NTZ150" s="49"/>
      <c r="NUA150" s="49"/>
      <c r="NUB150" s="49"/>
      <c r="NUC150" s="49"/>
      <c r="NUD150" s="49"/>
      <c r="NUE150" s="49"/>
      <c r="NUF150" s="49"/>
      <c r="NUG150" s="49"/>
      <c r="NUH150" s="49"/>
      <c r="NUI150" s="49"/>
      <c r="NUJ150" s="49"/>
      <c r="NUK150" s="49"/>
      <c r="NUL150" s="49"/>
      <c r="NUM150" s="49"/>
      <c r="NUN150" s="49"/>
      <c r="NUO150" s="49"/>
      <c r="NUP150" s="49"/>
      <c r="NUQ150" s="49"/>
      <c r="NUR150" s="49"/>
      <c r="NUS150" s="49"/>
      <c r="NUT150" s="49"/>
      <c r="NUU150" s="49"/>
      <c r="NUV150" s="49"/>
      <c r="NUW150" s="49"/>
      <c r="NUX150" s="49"/>
      <c r="NUY150" s="49"/>
      <c r="NUZ150" s="49"/>
      <c r="NVA150" s="49"/>
      <c r="NVB150" s="49"/>
      <c r="NVC150" s="49"/>
      <c r="NVD150" s="49"/>
      <c r="NVE150" s="49"/>
      <c r="NVF150" s="49"/>
      <c r="NVG150" s="49"/>
      <c r="NVH150" s="49"/>
      <c r="NVI150" s="49"/>
      <c r="NVJ150" s="49"/>
      <c r="NVK150" s="49"/>
      <c r="NVL150" s="49"/>
      <c r="NVM150" s="49"/>
      <c r="NVN150" s="49"/>
      <c r="NVO150" s="49"/>
      <c r="NVP150" s="49"/>
      <c r="NVQ150" s="49"/>
      <c r="NVR150" s="49"/>
      <c r="NVS150" s="49"/>
      <c r="NVT150" s="49"/>
      <c r="NVU150" s="49"/>
      <c r="NVV150" s="49"/>
      <c r="NVW150" s="49"/>
      <c r="NVX150" s="49"/>
      <c r="NVY150" s="49"/>
      <c r="NVZ150" s="49"/>
      <c r="NWA150" s="49"/>
      <c r="NWB150" s="49"/>
      <c r="NWC150" s="49"/>
      <c r="NWD150" s="49"/>
      <c r="NWE150" s="49"/>
      <c r="NWF150" s="49"/>
      <c r="NWG150" s="49"/>
      <c r="NWH150" s="49"/>
      <c r="NWI150" s="49"/>
      <c r="NWJ150" s="49"/>
      <c r="NWK150" s="49"/>
      <c r="NWL150" s="49"/>
      <c r="NWM150" s="49"/>
      <c r="NWN150" s="49"/>
      <c r="NWO150" s="49"/>
      <c r="NWP150" s="49"/>
      <c r="NWQ150" s="49"/>
      <c r="NWR150" s="49"/>
      <c r="NWS150" s="49"/>
      <c r="NWT150" s="49"/>
      <c r="NWU150" s="49"/>
      <c r="NWV150" s="49"/>
      <c r="NWW150" s="49"/>
      <c r="NWX150" s="49"/>
      <c r="NWY150" s="49"/>
      <c r="NWZ150" s="49"/>
      <c r="NXA150" s="49"/>
      <c r="NXB150" s="49"/>
      <c r="NXC150" s="49"/>
      <c r="NXD150" s="49"/>
      <c r="NXE150" s="49"/>
      <c r="NXF150" s="49"/>
      <c r="NXG150" s="49"/>
      <c r="NXH150" s="49"/>
      <c r="NXI150" s="49"/>
      <c r="NXJ150" s="49"/>
      <c r="NXK150" s="49"/>
      <c r="NXL150" s="49"/>
      <c r="NXM150" s="49"/>
      <c r="NXN150" s="49"/>
      <c r="NXO150" s="49"/>
      <c r="NXP150" s="49"/>
      <c r="NXQ150" s="49"/>
      <c r="NXR150" s="49"/>
      <c r="NXS150" s="49"/>
      <c r="NXT150" s="49"/>
      <c r="NXU150" s="49"/>
      <c r="NXV150" s="49"/>
      <c r="NXW150" s="49"/>
      <c r="NXX150" s="49"/>
      <c r="NXY150" s="49"/>
      <c r="NXZ150" s="49"/>
      <c r="NYA150" s="49"/>
      <c r="NYB150" s="49"/>
      <c r="NYC150" s="49"/>
      <c r="NYD150" s="49"/>
      <c r="NYE150" s="49"/>
      <c r="NYF150" s="49"/>
      <c r="NYG150" s="49"/>
      <c r="NYH150" s="49"/>
      <c r="NYI150" s="49"/>
      <c r="NYJ150" s="49"/>
      <c r="NYK150" s="49"/>
      <c r="NYL150" s="49"/>
      <c r="NYM150" s="49"/>
      <c r="NYN150" s="49"/>
      <c r="NYO150" s="49"/>
      <c r="NYP150" s="49"/>
      <c r="NYQ150" s="49"/>
      <c r="NYR150" s="49"/>
      <c r="NYS150" s="49"/>
      <c r="NYT150" s="49"/>
      <c r="NYU150" s="49"/>
      <c r="NYV150" s="49"/>
      <c r="NYW150" s="49"/>
      <c r="NYX150" s="49"/>
      <c r="NYY150" s="49"/>
      <c r="NYZ150" s="49"/>
      <c r="NZA150" s="49"/>
      <c r="NZB150" s="49"/>
      <c r="NZC150" s="49"/>
      <c r="NZD150" s="49"/>
      <c r="NZE150" s="49"/>
      <c r="NZF150" s="49"/>
      <c r="NZG150" s="49"/>
      <c r="NZH150" s="49"/>
      <c r="NZI150" s="49"/>
      <c r="NZJ150" s="49"/>
      <c r="NZK150" s="49"/>
      <c r="NZL150" s="49"/>
      <c r="NZM150" s="49"/>
      <c r="NZN150" s="49"/>
      <c r="NZO150" s="49"/>
      <c r="NZP150" s="49"/>
      <c r="NZQ150" s="49"/>
      <c r="NZR150" s="49"/>
      <c r="NZS150" s="49"/>
      <c r="NZT150" s="49"/>
      <c r="NZU150" s="49"/>
      <c r="NZV150" s="49"/>
      <c r="NZW150" s="49"/>
      <c r="NZX150" s="49"/>
      <c r="NZY150" s="49"/>
      <c r="NZZ150" s="49"/>
      <c r="OAA150" s="49"/>
      <c r="OAB150" s="49"/>
      <c r="OAC150" s="49"/>
      <c r="OAD150" s="49"/>
      <c r="OAE150" s="49"/>
      <c r="OAF150" s="49"/>
      <c r="OAG150" s="49"/>
      <c r="OAH150" s="49"/>
      <c r="OAI150" s="49"/>
      <c r="OAJ150" s="49"/>
      <c r="OAK150" s="49"/>
      <c r="OAL150" s="49"/>
      <c r="OAM150" s="49"/>
      <c r="OAN150" s="49"/>
      <c r="OAO150" s="49"/>
      <c r="OAP150" s="49"/>
      <c r="OAQ150" s="49"/>
      <c r="OAR150" s="49"/>
      <c r="OAS150" s="49"/>
      <c r="OAT150" s="49"/>
      <c r="OAU150" s="49"/>
      <c r="OAV150" s="49"/>
      <c r="OAW150" s="49"/>
      <c r="OAX150" s="49"/>
      <c r="OAY150" s="49"/>
      <c r="OAZ150" s="49"/>
      <c r="OBA150" s="49"/>
      <c r="OBB150" s="49"/>
      <c r="OBC150" s="49"/>
      <c r="OBD150" s="49"/>
      <c r="OBE150" s="49"/>
      <c r="OBF150" s="49"/>
      <c r="OBG150" s="49"/>
      <c r="OBH150" s="49"/>
      <c r="OBI150" s="49"/>
      <c r="OBJ150" s="49"/>
      <c r="OBK150" s="49"/>
      <c r="OBL150" s="49"/>
      <c r="OBM150" s="49"/>
      <c r="OBN150" s="49"/>
      <c r="OBO150" s="49"/>
      <c r="OBP150" s="49"/>
      <c r="OBQ150" s="49"/>
      <c r="OBR150" s="49"/>
      <c r="OBS150" s="49"/>
      <c r="OBT150" s="49"/>
      <c r="OBU150" s="49"/>
      <c r="OBV150" s="49"/>
      <c r="OBW150" s="49"/>
      <c r="OBX150" s="49"/>
      <c r="OBY150" s="49"/>
      <c r="OBZ150" s="49"/>
      <c r="OCA150" s="49"/>
      <c r="OCB150" s="49"/>
      <c r="OCC150" s="49"/>
      <c r="OCD150" s="49"/>
      <c r="OCE150" s="49"/>
      <c r="OCF150" s="49"/>
      <c r="OCG150" s="49"/>
      <c r="OCH150" s="49"/>
      <c r="OCI150" s="49"/>
      <c r="OCJ150" s="49"/>
      <c r="OCK150" s="49"/>
      <c r="OCL150" s="49"/>
      <c r="OCM150" s="49"/>
      <c r="OCN150" s="49"/>
      <c r="OCO150" s="49"/>
      <c r="OCP150" s="49"/>
      <c r="OCQ150" s="49"/>
      <c r="OCR150" s="49"/>
      <c r="OCS150" s="49"/>
      <c r="OCT150" s="49"/>
      <c r="OCU150" s="49"/>
      <c r="OCV150" s="49"/>
      <c r="OCW150" s="49"/>
      <c r="OCX150" s="49"/>
      <c r="OCY150" s="49"/>
      <c r="OCZ150" s="49"/>
      <c r="ODA150" s="49"/>
      <c r="ODB150" s="49"/>
      <c r="ODC150" s="49"/>
      <c r="ODD150" s="49"/>
      <c r="ODE150" s="49"/>
      <c r="ODF150" s="49"/>
      <c r="ODG150" s="49"/>
      <c r="ODH150" s="49"/>
      <c r="ODI150" s="49"/>
      <c r="ODJ150" s="49"/>
      <c r="ODK150" s="49"/>
      <c r="ODL150" s="49"/>
      <c r="ODM150" s="49"/>
      <c r="ODN150" s="49"/>
      <c r="ODO150" s="49"/>
      <c r="ODP150" s="49"/>
      <c r="ODQ150" s="49"/>
      <c r="ODR150" s="49"/>
      <c r="ODS150" s="49"/>
      <c r="ODT150" s="49"/>
      <c r="ODU150" s="49"/>
      <c r="ODV150" s="49"/>
      <c r="ODW150" s="49"/>
      <c r="ODX150" s="49"/>
      <c r="ODY150" s="49"/>
      <c r="ODZ150" s="49"/>
      <c r="OEA150" s="49"/>
      <c r="OEB150" s="49"/>
      <c r="OEC150" s="49"/>
      <c r="OED150" s="49"/>
      <c r="OEE150" s="49"/>
      <c r="OEF150" s="49"/>
      <c r="OEG150" s="49"/>
      <c r="OEH150" s="49"/>
      <c r="OEI150" s="49"/>
      <c r="OEJ150" s="49"/>
      <c r="OEK150" s="49"/>
      <c r="OEL150" s="49"/>
      <c r="OEM150" s="49"/>
      <c r="OEN150" s="49"/>
      <c r="OEO150" s="49"/>
      <c r="OEP150" s="49"/>
      <c r="OEQ150" s="49"/>
      <c r="OER150" s="49"/>
      <c r="OES150" s="49"/>
      <c r="OET150" s="49"/>
      <c r="OEU150" s="49"/>
      <c r="OEV150" s="49"/>
      <c r="OEW150" s="49"/>
      <c r="OEX150" s="49"/>
      <c r="OEY150" s="49"/>
      <c r="OEZ150" s="49"/>
      <c r="OFA150" s="49"/>
      <c r="OFB150" s="49"/>
      <c r="OFC150" s="49"/>
      <c r="OFD150" s="49"/>
      <c r="OFE150" s="49"/>
      <c r="OFF150" s="49"/>
      <c r="OFG150" s="49"/>
      <c r="OFH150" s="49"/>
      <c r="OFI150" s="49"/>
      <c r="OFJ150" s="49"/>
      <c r="OFK150" s="49"/>
      <c r="OFL150" s="49"/>
      <c r="OFM150" s="49"/>
      <c r="OFN150" s="49"/>
      <c r="OFO150" s="49"/>
      <c r="OFP150" s="49"/>
      <c r="OFQ150" s="49"/>
      <c r="OFR150" s="49"/>
      <c r="OFS150" s="49"/>
      <c r="OFT150" s="49"/>
      <c r="OFU150" s="49"/>
      <c r="OFV150" s="49"/>
      <c r="OFW150" s="49"/>
      <c r="OFX150" s="49"/>
      <c r="OFY150" s="49"/>
      <c r="OFZ150" s="49"/>
      <c r="OGA150" s="49"/>
      <c r="OGB150" s="49"/>
      <c r="OGC150" s="49"/>
      <c r="OGD150" s="49"/>
      <c r="OGE150" s="49"/>
      <c r="OGF150" s="49"/>
      <c r="OGG150" s="49"/>
      <c r="OGH150" s="49"/>
      <c r="OGI150" s="49"/>
      <c r="OGJ150" s="49"/>
      <c r="OGK150" s="49"/>
      <c r="OGL150" s="49"/>
      <c r="OGM150" s="49"/>
      <c r="OGN150" s="49"/>
      <c r="OGO150" s="49"/>
      <c r="OGP150" s="49"/>
      <c r="OGQ150" s="49"/>
      <c r="OGR150" s="49"/>
      <c r="OGS150" s="49"/>
      <c r="OGT150" s="49"/>
      <c r="OGU150" s="49"/>
      <c r="OGV150" s="49"/>
      <c r="OGW150" s="49"/>
      <c r="OGX150" s="49"/>
      <c r="OGY150" s="49"/>
      <c r="OGZ150" s="49"/>
      <c r="OHA150" s="49"/>
      <c r="OHB150" s="49"/>
      <c r="OHC150" s="49"/>
      <c r="OHD150" s="49"/>
      <c r="OHE150" s="49"/>
      <c r="OHF150" s="49"/>
      <c r="OHG150" s="49"/>
      <c r="OHH150" s="49"/>
      <c r="OHI150" s="49"/>
      <c r="OHJ150" s="49"/>
      <c r="OHK150" s="49"/>
      <c r="OHL150" s="49"/>
      <c r="OHM150" s="49"/>
      <c r="OHN150" s="49"/>
      <c r="OHO150" s="49"/>
      <c r="OHP150" s="49"/>
      <c r="OHQ150" s="49"/>
      <c r="OHR150" s="49"/>
      <c r="OHS150" s="49"/>
      <c r="OHT150" s="49"/>
      <c r="OHU150" s="49"/>
      <c r="OHV150" s="49"/>
      <c r="OHW150" s="49"/>
      <c r="OHX150" s="49"/>
      <c r="OHY150" s="49"/>
      <c r="OHZ150" s="49"/>
      <c r="OIA150" s="49"/>
      <c r="OIB150" s="49"/>
      <c r="OIC150" s="49"/>
      <c r="OID150" s="49"/>
      <c r="OIE150" s="49"/>
      <c r="OIF150" s="49"/>
      <c r="OIG150" s="49"/>
      <c r="OIH150" s="49"/>
      <c r="OII150" s="49"/>
      <c r="OIJ150" s="49"/>
      <c r="OIK150" s="49"/>
      <c r="OIL150" s="49"/>
      <c r="OIM150" s="49"/>
      <c r="OIN150" s="49"/>
      <c r="OIO150" s="49"/>
      <c r="OIP150" s="49"/>
      <c r="OIQ150" s="49"/>
      <c r="OIR150" s="49"/>
      <c r="OIS150" s="49"/>
      <c r="OIT150" s="49"/>
      <c r="OIU150" s="49"/>
      <c r="OIV150" s="49"/>
      <c r="OIW150" s="49"/>
      <c r="OIX150" s="49"/>
      <c r="OIY150" s="49"/>
      <c r="OIZ150" s="49"/>
      <c r="OJA150" s="49"/>
      <c r="OJB150" s="49"/>
      <c r="OJC150" s="49"/>
      <c r="OJD150" s="49"/>
      <c r="OJE150" s="49"/>
      <c r="OJF150" s="49"/>
      <c r="OJG150" s="49"/>
      <c r="OJH150" s="49"/>
      <c r="OJI150" s="49"/>
      <c r="OJJ150" s="49"/>
      <c r="OJK150" s="49"/>
      <c r="OJL150" s="49"/>
      <c r="OJM150" s="49"/>
      <c r="OJN150" s="49"/>
      <c r="OJO150" s="49"/>
      <c r="OJP150" s="49"/>
      <c r="OJQ150" s="49"/>
      <c r="OJR150" s="49"/>
      <c r="OJS150" s="49"/>
      <c r="OJT150" s="49"/>
      <c r="OJU150" s="49"/>
      <c r="OJV150" s="49"/>
      <c r="OJW150" s="49"/>
      <c r="OJX150" s="49"/>
      <c r="OJY150" s="49"/>
      <c r="OJZ150" s="49"/>
      <c r="OKA150" s="49"/>
      <c r="OKB150" s="49"/>
      <c r="OKC150" s="49"/>
      <c r="OKD150" s="49"/>
      <c r="OKE150" s="49"/>
      <c r="OKF150" s="49"/>
      <c r="OKG150" s="49"/>
      <c r="OKH150" s="49"/>
      <c r="OKI150" s="49"/>
      <c r="OKJ150" s="49"/>
      <c r="OKK150" s="49"/>
      <c r="OKL150" s="49"/>
      <c r="OKM150" s="49"/>
      <c r="OKN150" s="49"/>
      <c r="OKO150" s="49"/>
      <c r="OKP150" s="49"/>
      <c r="OKQ150" s="49"/>
      <c r="OKR150" s="49"/>
      <c r="OKS150" s="49"/>
      <c r="OKT150" s="49"/>
      <c r="OKU150" s="49"/>
      <c r="OKV150" s="49"/>
      <c r="OKW150" s="49"/>
      <c r="OKX150" s="49"/>
      <c r="OKY150" s="49"/>
      <c r="OKZ150" s="49"/>
      <c r="OLA150" s="49"/>
      <c r="OLB150" s="49"/>
      <c r="OLC150" s="49"/>
      <c r="OLD150" s="49"/>
      <c r="OLE150" s="49"/>
      <c r="OLF150" s="49"/>
      <c r="OLG150" s="49"/>
      <c r="OLH150" s="49"/>
      <c r="OLI150" s="49"/>
      <c r="OLJ150" s="49"/>
      <c r="OLK150" s="49"/>
      <c r="OLL150" s="49"/>
      <c r="OLM150" s="49"/>
      <c r="OLN150" s="49"/>
      <c r="OLO150" s="49"/>
      <c r="OLP150" s="49"/>
      <c r="OLQ150" s="49"/>
      <c r="OLR150" s="49"/>
      <c r="OLS150" s="49"/>
      <c r="OLT150" s="49"/>
      <c r="OLU150" s="49"/>
      <c r="OLV150" s="49"/>
      <c r="OLW150" s="49"/>
      <c r="OLX150" s="49"/>
      <c r="OLY150" s="49"/>
      <c r="OLZ150" s="49"/>
      <c r="OMA150" s="49"/>
      <c r="OMB150" s="49"/>
      <c r="OMC150" s="49"/>
      <c r="OMD150" s="49"/>
      <c r="OME150" s="49"/>
      <c r="OMF150" s="49"/>
      <c r="OMG150" s="49"/>
      <c r="OMH150" s="49"/>
      <c r="OMI150" s="49"/>
      <c r="OMJ150" s="49"/>
      <c r="OMK150" s="49"/>
      <c r="OML150" s="49"/>
      <c r="OMM150" s="49"/>
      <c r="OMN150" s="49"/>
      <c r="OMO150" s="49"/>
      <c r="OMP150" s="49"/>
      <c r="OMQ150" s="49"/>
      <c r="OMR150" s="49"/>
      <c r="OMS150" s="49"/>
      <c r="OMT150" s="49"/>
      <c r="OMU150" s="49"/>
      <c r="OMV150" s="49"/>
      <c r="OMW150" s="49"/>
      <c r="OMX150" s="49"/>
      <c r="OMY150" s="49"/>
      <c r="OMZ150" s="49"/>
      <c r="ONA150" s="49"/>
      <c r="ONB150" s="49"/>
      <c r="ONC150" s="49"/>
      <c r="OND150" s="49"/>
      <c r="ONE150" s="49"/>
      <c r="ONF150" s="49"/>
      <c r="ONG150" s="49"/>
      <c r="ONH150" s="49"/>
      <c r="ONI150" s="49"/>
      <c r="ONJ150" s="49"/>
      <c r="ONK150" s="49"/>
      <c r="ONL150" s="49"/>
      <c r="ONM150" s="49"/>
      <c r="ONN150" s="49"/>
      <c r="ONO150" s="49"/>
      <c r="ONP150" s="49"/>
      <c r="ONQ150" s="49"/>
      <c r="ONR150" s="49"/>
      <c r="ONS150" s="49"/>
      <c r="ONT150" s="49"/>
      <c r="ONU150" s="49"/>
      <c r="ONV150" s="49"/>
      <c r="ONW150" s="49"/>
      <c r="ONX150" s="49"/>
      <c r="ONY150" s="49"/>
      <c r="ONZ150" s="49"/>
      <c r="OOA150" s="49"/>
      <c r="OOB150" s="49"/>
      <c r="OOC150" s="49"/>
      <c r="OOD150" s="49"/>
      <c r="OOE150" s="49"/>
      <c r="OOF150" s="49"/>
      <c r="OOG150" s="49"/>
      <c r="OOH150" s="49"/>
      <c r="OOI150" s="49"/>
      <c r="OOJ150" s="49"/>
      <c r="OOK150" s="49"/>
      <c r="OOL150" s="49"/>
      <c r="OOM150" s="49"/>
      <c r="OON150" s="49"/>
      <c r="OOO150" s="49"/>
      <c r="OOP150" s="49"/>
      <c r="OOQ150" s="49"/>
      <c r="OOR150" s="49"/>
      <c r="OOS150" s="49"/>
      <c r="OOT150" s="49"/>
      <c r="OOU150" s="49"/>
      <c r="OOV150" s="49"/>
      <c r="OOW150" s="49"/>
      <c r="OOX150" s="49"/>
      <c r="OOY150" s="49"/>
      <c r="OOZ150" s="49"/>
      <c r="OPA150" s="49"/>
      <c r="OPB150" s="49"/>
      <c r="OPC150" s="49"/>
      <c r="OPD150" s="49"/>
      <c r="OPE150" s="49"/>
      <c r="OPF150" s="49"/>
      <c r="OPG150" s="49"/>
      <c r="OPH150" s="49"/>
      <c r="OPI150" s="49"/>
      <c r="OPJ150" s="49"/>
      <c r="OPK150" s="49"/>
      <c r="OPL150" s="49"/>
      <c r="OPM150" s="49"/>
      <c r="OPN150" s="49"/>
      <c r="OPO150" s="49"/>
      <c r="OPP150" s="49"/>
      <c r="OPQ150" s="49"/>
      <c r="OPR150" s="49"/>
      <c r="OPS150" s="49"/>
      <c r="OPT150" s="49"/>
      <c r="OPU150" s="49"/>
      <c r="OPV150" s="49"/>
      <c r="OPW150" s="49"/>
      <c r="OPX150" s="49"/>
      <c r="OPY150" s="49"/>
      <c r="OPZ150" s="49"/>
      <c r="OQA150" s="49"/>
      <c r="OQB150" s="49"/>
      <c r="OQC150" s="49"/>
      <c r="OQD150" s="49"/>
      <c r="OQE150" s="49"/>
      <c r="OQF150" s="49"/>
      <c r="OQG150" s="49"/>
      <c r="OQH150" s="49"/>
      <c r="OQI150" s="49"/>
      <c r="OQJ150" s="49"/>
      <c r="OQK150" s="49"/>
      <c r="OQL150" s="49"/>
      <c r="OQM150" s="49"/>
      <c r="OQN150" s="49"/>
      <c r="OQO150" s="49"/>
      <c r="OQP150" s="49"/>
      <c r="OQQ150" s="49"/>
      <c r="OQR150" s="49"/>
      <c r="OQS150" s="49"/>
      <c r="OQT150" s="49"/>
      <c r="OQU150" s="49"/>
      <c r="OQV150" s="49"/>
      <c r="OQW150" s="49"/>
      <c r="OQX150" s="49"/>
      <c r="OQY150" s="49"/>
      <c r="OQZ150" s="49"/>
      <c r="ORA150" s="49"/>
      <c r="ORB150" s="49"/>
      <c r="ORC150" s="49"/>
      <c r="ORD150" s="49"/>
      <c r="ORE150" s="49"/>
      <c r="ORF150" s="49"/>
      <c r="ORG150" s="49"/>
      <c r="ORH150" s="49"/>
      <c r="ORI150" s="49"/>
      <c r="ORJ150" s="49"/>
      <c r="ORK150" s="49"/>
      <c r="ORL150" s="49"/>
      <c r="ORM150" s="49"/>
      <c r="ORN150" s="49"/>
      <c r="ORO150" s="49"/>
      <c r="ORP150" s="49"/>
      <c r="ORQ150" s="49"/>
      <c r="ORR150" s="49"/>
      <c r="ORS150" s="49"/>
      <c r="ORT150" s="49"/>
      <c r="ORU150" s="49"/>
      <c r="ORV150" s="49"/>
      <c r="ORW150" s="49"/>
      <c r="ORX150" s="49"/>
      <c r="ORY150" s="49"/>
      <c r="ORZ150" s="49"/>
      <c r="OSA150" s="49"/>
      <c r="OSB150" s="49"/>
      <c r="OSC150" s="49"/>
      <c r="OSD150" s="49"/>
      <c r="OSE150" s="49"/>
      <c r="OSF150" s="49"/>
      <c r="OSG150" s="49"/>
      <c r="OSH150" s="49"/>
      <c r="OSI150" s="49"/>
      <c r="OSJ150" s="49"/>
      <c r="OSK150" s="49"/>
      <c r="OSL150" s="49"/>
      <c r="OSM150" s="49"/>
      <c r="OSN150" s="49"/>
      <c r="OSO150" s="49"/>
      <c r="OSP150" s="49"/>
      <c r="OSQ150" s="49"/>
      <c r="OSR150" s="49"/>
      <c r="OSS150" s="49"/>
      <c r="OST150" s="49"/>
      <c r="OSU150" s="49"/>
      <c r="OSV150" s="49"/>
      <c r="OSW150" s="49"/>
      <c r="OSX150" s="49"/>
      <c r="OSY150" s="49"/>
      <c r="OSZ150" s="49"/>
      <c r="OTA150" s="49"/>
      <c r="OTB150" s="49"/>
      <c r="OTC150" s="49"/>
      <c r="OTD150" s="49"/>
      <c r="OTE150" s="49"/>
      <c r="OTF150" s="49"/>
      <c r="OTG150" s="49"/>
      <c r="OTH150" s="49"/>
      <c r="OTI150" s="49"/>
      <c r="OTJ150" s="49"/>
      <c r="OTK150" s="49"/>
      <c r="OTL150" s="49"/>
      <c r="OTM150" s="49"/>
      <c r="OTN150" s="49"/>
      <c r="OTO150" s="49"/>
      <c r="OTP150" s="49"/>
      <c r="OTQ150" s="49"/>
      <c r="OTR150" s="49"/>
      <c r="OTS150" s="49"/>
      <c r="OTT150" s="49"/>
      <c r="OTU150" s="49"/>
      <c r="OTV150" s="49"/>
      <c r="OTW150" s="49"/>
      <c r="OTX150" s="49"/>
      <c r="OTY150" s="49"/>
      <c r="OTZ150" s="49"/>
      <c r="OUA150" s="49"/>
      <c r="OUB150" s="49"/>
      <c r="OUC150" s="49"/>
      <c r="OUD150" s="49"/>
      <c r="OUE150" s="49"/>
      <c r="OUF150" s="49"/>
      <c r="OUG150" s="49"/>
      <c r="OUH150" s="49"/>
      <c r="OUI150" s="49"/>
      <c r="OUJ150" s="49"/>
      <c r="OUK150" s="49"/>
      <c r="OUL150" s="49"/>
      <c r="OUM150" s="49"/>
      <c r="OUN150" s="49"/>
      <c r="OUO150" s="49"/>
      <c r="OUP150" s="49"/>
      <c r="OUQ150" s="49"/>
      <c r="OUR150" s="49"/>
      <c r="OUS150" s="49"/>
      <c r="OUT150" s="49"/>
      <c r="OUU150" s="49"/>
      <c r="OUV150" s="49"/>
      <c r="OUW150" s="49"/>
      <c r="OUX150" s="49"/>
      <c r="OUY150" s="49"/>
      <c r="OUZ150" s="49"/>
      <c r="OVA150" s="49"/>
      <c r="OVB150" s="49"/>
      <c r="OVC150" s="49"/>
      <c r="OVD150" s="49"/>
      <c r="OVE150" s="49"/>
      <c r="OVF150" s="49"/>
      <c r="OVG150" s="49"/>
      <c r="OVH150" s="49"/>
      <c r="OVI150" s="49"/>
      <c r="OVJ150" s="49"/>
      <c r="OVK150" s="49"/>
      <c r="OVL150" s="49"/>
      <c r="OVM150" s="49"/>
      <c r="OVN150" s="49"/>
      <c r="OVO150" s="49"/>
      <c r="OVP150" s="49"/>
      <c r="OVQ150" s="49"/>
      <c r="OVR150" s="49"/>
      <c r="OVS150" s="49"/>
      <c r="OVT150" s="49"/>
      <c r="OVU150" s="49"/>
      <c r="OVV150" s="49"/>
      <c r="OVW150" s="49"/>
      <c r="OVX150" s="49"/>
      <c r="OVY150" s="49"/>
      <c r="OVZ150" s="49"/>
      <c r="OWA150" s="49"/>
      <c r="OWB150" s="49"/>
      <c r="OWC150" s="49"/>
      <c r="OWD150" s="49"/>
      <c r="OWE150" s="49"/>
      <c r="OWF150" s="49"/>
      <c r="OWG150" s="49"/>
      <c r="OWH150" s="49"/>
      <c r="OWI150" s="49"/>
      <c r="OWJ150" s="49"/>
      <c r="OWK150" s="49"/>
      <c r="OWL150" s="49"/>
      <c r="OWM150" s="49"/>
      <c r="OWN150" s="49"/>
      <c r="OWO150" s="49"/>
      <c r="OWP150" s="49"/>
      <c r="OWQ150" s="49"/>
      <c r="OWR150" s="49"/>
      <c r="OWS150" s="49"/>
      <c r="OWT150" s="49"/>
      <c r="OWU150" s="49"/>
      <c r="OWV150" s="49"/>
      <c r="OWW150" s="49"/>
      <c r="OWX150" s="49"/>
      <c r="OWY150" s="49"/>
      <c r="OWZ150" s="49"/>
      <c r="OXA150" s="49"/>
      <c r="OXB150" s="49"/>
      <c r="OXC150" s="49"/>
      <c r="OXD150" s="49"/>
      <c r="OXE150" s="49"/>
      <c r="OXF150" s="49"/>
      <c r="OXG150" s="49"/>
      <c r="OXH150" s="49"/>
      <c r="OXI150" s="49"/>
      <c r="OXJ150" s="49"/>
      <c r="OXK150" s="49"/>
      <c r="OXL150" s="49"/>
      <c r="OXM150" s="49"/>
      <c r="OXN150" s="49"/>
      <c r="OXO150" s="49"/>
      <c r="OXP150" s="49"/>
      <c r="OXQ150" s="49"/>
      <c r="OXR150" s="49"/>
      <c r="OXS150" s="49"/>
      <c r="OXT150" s="49"/>
      <c r="OXU150" s="49"/>
      <c r="OXV150" s="49"/>
      <c r="OXW150" s="49"/>
      <c r="OXX150" s="49"/>
      <c r="OXY150" s="49"/>
      <c r="OXZ150" s="49"/>
      <c r="OYA150" s="49"/>
      <c r="OYB150" s="49"/>
      <c r="OYC150" s="49"/>
      <c r="OYD150" s="49"/>
      <c r="OYE150" s="49"/>
      <c r="OYF150" s="49"/>
      <c r="OYG150" s="49"/>
      <c r="OYH150" s="49"/>
      <c r="OYI150" s="49"/>
      <c r="OYJ150" s="49"/>
      <c r="OYK150" s="49"/>
      <c r="OYL150" s="49"/>
      <c r="OYM150" s="49"/>
      <c r="OYN150" s="49"/>
      <c r="OYO150" s="49"/>
      <c r="OYP150" s="49"/>
      <c r="OYQ150" s="49"/>
      <c r="OYR150" s="49"/>
      <c r="OYS150" s="49"/>
      <c r="OYT150" s="49"/>
      <c r="OYU150" s="49"/>
      <c r="OYV150" s="49"/>
      <c r="OYW150" s="49"/>
      <c r="OYX150" s="49"/>
      <c r="OYY150" s="49"/>
      <c r="OYZ150" s="49"/>
      <c r="OZA150" s="49"/>
      <c r="OZB150" s="49"/>
      <c r="OZC150" s="49"/>
      <c r="OZD150" s="49"/>
      <c r="OZE150" s="49"/>
      <c r="OZF150" s="49"/>
      <c r="OZG150" s="49"/>
      <c r="OZH150" s="49"/>
      <c r="OZI150" s="49"/>
      <c r="OZJ150" s="49"/>
      <c r="OZK150" s="49"/>
      <c r="OZL150" s="49"/>
      <c r="OZM150" s="49"/>
      <c r="OZN150" s="49"/>
      <c r="OZO150" s="49"/>
      <c r="OZP150" s="49"/>
      <c r="OZQ150" s="49"/>
      <c r="OZR150" s="49"/>
      <c r="OZS150" s="49"/>
      <c r="OZT150" s="49"/>
      <c r="OZU150" s="49"/>
      <c r="OZV150" s="49"/>
      <c r="OZW150" s="49"/>
      <c r="OZX150" s="49"/>
      <c r="OZY150" s="49"/>
      <c r="OZZ150" s="49"/>
      <c r="PAA150" s="49"/>
      <c r="PAB150" s="49"/>
      <c r="PAC150" s="49"/>
      <c r="PAD150" s="49"/>
      <c r="PAE150" s="49"/>
      <c r="PAF150" s="49"/>
      <c r="PAG150" s="49"/>
      <c r="PAH150" s="49"/>
      <c r="PAI150" s="49"/>
      <c r="PAJ150" s="49"/>
      <c r="PAK150" s="49"/>
      <c r="PAL150" s="49"/>
      <c r="PAM150" s="49"/>
      <c r="PAN150" s="49"/>
      <c r="PAO150" s="49"/>
      <c r="PAP150" s="49"/>
      <c r="PAQ150" s="49"/>
      <c r="PAR150" s="49"/>
      <c r="PAS150" s="49"/>
      <c r="PAT150" s="49"/>
      <c r="PAU150" s="49"/>
      <c r="PAV150" s="49"/>
      <c r="PAW150" s="49"/>
      <c r="PAX150" s="49"/>
      <c r="PAY150" s="49"/>
      <c r="PAZ150" s="49"/>
      <c r="PBA150" s="49"/>
      <c r="PBB150" s="49"/>
      <c r="PBC150" s="49"/>
      <c r="PBD150" s="49"/>
      <c r="PBE150" s="49"/>
      <c r="PBF150" s="49"/>
      <c r="PBG150" s="49"/>
      <c r="PBH150" s="49"/>
      <c r="PBI150" s="49"/>
      <c r="PBJ150" s="49"/>
      <c r="PBK150" s="49"/>
      <c r="PBL150" s="49"/>
      <c r="PBM150" s="49"/>
      <c r="PBN150" s="49"/>
      <c r="PBO150" s="49"/>
      <c r="PBP150" s="49"/>
      <c r="PBQ150" s="49"/>
      <c r="PBR150" s="49"/>
      <c r="PBS150" s="49"/>
      <c r="PBT150" s="49"/>
      <c r="PBU150" s="49"/>
      <c r="PBV150" s="49"/>
      <c r="PBW150" s="49"/>
      <c r="PBX150" s="49"/>
      <c r="PBY150" s="49"/>
      <c r="PBZ150" s="49"/>
      <c r="PCA150" s="49"/>
      <c r="PCB150" s="49"/>
      <c r="PCC150" s="49"/>
      <c r="PCD150" s="49"/>
      <c r="PCE150" s="49"/>
      <c r="PCF150" s="49"/>
      <c r="PCG150" s="49"/>
      <c r="PCH150" s="49"/>
      <c r="PCI150" s="49"/>
      <c r="PCJ150" s="49"/>
      <c r="PCK150" s="49"/>
      <c r="PCL150" s="49"/>
      <c r="PCM150" s="49"/>
      <c r="PCN150" s="49"/>
      <c r="PCO150" s="49"/>
      <c r="PCP150" s="49"/>
      <c r="PCQ150" s="49"/>
      <c r="PCR150" s="49"/>
      <c r="PCS150" s="49"/>
      <c r="PCT150" s="49"/>
      <c r="PCU150" s="49"/>
      <c r="PCV150" s="49"/>
      <c r="PCW150" s="49"/>
      <c r="PCX150" s="49"/>
      <c r="PCY150" s="49"/>
      <c r="PCZ150" s="49"/>
      <c r="PDA150" s="49"/>
      <c r="PDB150" s="49"/>
      <c r="PDC150" s="49"/>
      <c r="PDD150" s="49"/>
      <c r="PDE150" s="49"/>
      <c r="PDF150" s="49"/>
      <c r="PDG150" s="49"/>
      <c r="PDH150" s="49"/>
      <c r="PDI150" s="49"/>
      <c r="PDJ150" s="49"/>
      <c r="PDK150" s="49"/>
      <c r="PDL150" s="49"/>
      <c r="PDM150" s="49"/>
      <c r="PDN150" s="49"/>
      <c r="PDO150" s="49"/>
      <c r="PDP150" s="49"/>
      <c r="PDQ150" s="49"/>
      <c r="PDR150" s="49"/>
      <c r="PDS150" s="49"/>
      <c r="PDT150" s="49"/>
      <c r="PDU150" s="49"/>
      <c r="PDV150" s="49"/>
      <c r="PDW150" s="49"/>
      <c r="PDX150" s="49"/>
      <c r="PDY150" s="49"/>
      <c r="PDZ150" s="49"/>
      <c r="PEA150" s="49"/>
      <c r="PEB150" s="49"/>
      <c r="PEC150" s="49"/>
      <c r="PED150" s="49"/>
      <c r="PEE150" s="49"/>
      <c r="PEF150" s="49"/>
      <c r="PEG150" s="49"/>
      <c r="PEH150" s="49"/>
      <c r="PEI150" s="49"/>
      <c r="PEJ150" s="49"/>
      <c r="PEK150" s="49"/>
      <c r="PEL150" s="49"/>
      <c r="PEM150" s="49"/>
      <c r="PEN150" s="49"/>
      <c r="PEO150" s="49"/>
      <c r="PEP150" s="49"/>
      <c r="PEQ150" s="49"/>
      <c r="PER150" s="49"/>
      <c r="PES150" s="49"/>
      <c r="PET150" s="49"/>
      <c r="PEU150" s="49"/>
      <c r="PEV150" s="49"/>
      <c r="PEW150" s="49"/>
      <c r="PEX150" s="49"/>
      <c r="PEY150" s="49"/>
      <c r="PEZ150" s="49"/>
      <c r="PFA150" s="49"/>
      <c r="PFB150" s="49"/>
      <c r="PFC150" s="49"/>
      <c r="PFD150" s="49"/>
      <c r="PFE150" s="49"/>
      <c r="PFF150" s="49"/>
      <c r="PFG150" s="49"/>
      <c r="PFH150" s="49"/>
      <c r="PFI150" s="49"/>
      <c r="PFJ150" s="49"/>
      <c r="PFK150" s="49"/>
      <c r="PFL150" s="49"/>
      <c r="PFM150" s="49"/>
      <c r="PFN150" s="49"/>
      <c r="PFO150" s="49"/>
      <c r="PFP150" s="49"/>
      <c r="PFQ150" s="49"/>
      <c r="PFR150" s="49"/>
      <c r="PFS150" s="49"/>
      <c r="PFT150" s="49"/>
      <c r="PFU150" s="49"/>
      <c r="PFV150" s="49"/>
      <c r="PFW150" s="49"/>
      <c r="PFX150" s="49"/>
      <c r="PFY150" s="49"/>
      <c r="PFZ150" s="49"/>
      <c r="PGA150" s="49"/>
      <c r="PGB150" s="49"/>
      <c r="PGC150" s="49"/>
      <c r="PGD150" s="49"/>
      <c r="PGE150" s="49"/>
      <c r="PGF150" s="49"/>
      <c r="PGG150" s="49"/>
      <c r="PGH150" s="49"/>
      <c r="PGI150" s="49"/>
      <c r="PGJ150" s="49"/>
      <c r="PGK150" s="49"/>
      <c r="PGL150" s="49"/>
      <c r="PGM150" s="49"/>
      <c r="PGN150" s="49"/>
      <c r="PGO150" s="49"/>
      <c r="PGP150" s="49"/>
      <c r="PGQ150" s="49"/>
      <c r="PGR150" s="49"/>
      <c r="PGS150" s="49"/>
      <c r="PGT150" s="49"/>
      <c r="PGU150" s="49"/>
      <c r="PGV150" s="49"/>
      <c r="PGW150" s="49"/>
      <c r="PGX150" s="49"/>
      <c r="PGY150" s="49"/>
      <c r="PGZ150" s="49"/>
      <c r="PHA150" s="49"/>
      <c r="PHB150" s="49"/>
      <c r="PHC150" s="49"/>
      <c r="PHD150" s="49"/>
      <c r="PHE150" s="49"/>
      <c r="PHF150" s="49"/>
      <c r="PHG150" s="49"/>
      <c r="PHH150" s="49"/>
      <c r="PHI150" s="49"/>
      <c r="PHJ150" s="49"/>
      <c r="PHK150" s="49"/>
      <c r="PHL150" s="49"/>
      <c r="PHM150" s="49"/>
      <c r="PHN150" s="49"/>
      <c r="PHO150" s="49"/>
      <c r="PHP150" s="49"/>
      <c r="PHQ150" s="49"/>
      <c r="PHR150" s="49"/>
      <c r="PHS150" s="49"/>
      <c r="PHT150" s="49"/>
      <c r="PHU150" s="49"/>
      <c r="PHV150" s="49"/>
      <c r="PHW150" s="49"/>
      <c r="PHX150" s="49"/>
      <c r="PHY150" s="49"/>
      <c r="PHZ150" s="49"/>
      <c r="PIA150" s="49"/>
      <c r="PIB150" s="49"/>
      <c r="PIC150" s="49"/>
      <c r="PID150" s="49"/>
      <c r="PIE150" s="49"/>
      <c r="PIF150" s="49"/>
      <c r="PIG150" s="49"/>
      <c r="PIH150" s="49"/>
      <c r="PII150" s="49"/>
      <c r="PIJ150" s="49"/>
      <c r="PIK150" s="49"/>
      <c r="PIL150" s="49"/>
      <c r="PIM150" s="49"/>
      <c r="PIN150" s="49"/>
      <c r="PIO150" s="49"/>
      <c r="PIP150" s="49"/>
      <c r="PIQ150" s="49"/>
      <c r="PIR150" s="49"/>
      <c r="PIS150" s="49"/>
      <c r="PIT150" s="49"/>
      <c r="PIU150" s="49"/>
      <c r="PIV150" s="49"/>
      <c r="PIW150" s="49"/>
      <c r="PIX150" s="49"/>
      <c r="PIY150" s="49"/>
      <c r="PIZ150" s="49"/>
      <c r="PJA150" s="49"/>
      <c r="PJB150" s="49"/>
      <c r="PJC150" s="49"/>
      <c r="PJD150" s="49"/>
      <c r="PJE150" s="49"/>
      <c r="PJF150" s="49"/>
      <c r="PJG150" s="49"/>
      <c r="PJH150" s="49"/>
      <c r="PJI150" s="49"/>
      <c r="PJJ150" s="49"/>
      <c r="PJK150" s="49"/>
      <c r="PJL150" s="49"/>
      <c r="PJM150" s="49"/>
      <c r="PJN150" s="49"/>
      <c r="PJO150" s="49"/>
      <c r="PJP150" s="49"/>
      <c r="PJQ150" s="49"/>
      <c r="PJR150" s="49"/>
      <c r="PJS150" s="49"/>
      <c r="PJT150" s="49"/>
      <c r="PJU150" s="49"/>
      <c r="PJV150" s="49"/>
      <c r="PJW150" s="49"/>
      <c r="PJX150" s="49"/>
      <c r="PJY150" s="49"/>
      <c r="PJZ150" s="49"/>
      <c r="PKA150" s="49"/>
      <c r="PKB150" s="49"/>
      <c r="PKC150" s="49"/>
      <c r="PKD150" s="49"/>
      <c r="PKE150" s="49"/>
      <c r="PKF150" s="49"/>
      <c r="PKG150" s="49"/>
      <c r="PKH150" s="49"/>
      <c r="PKI150" s="49"/>
      <c r="PKJ150" s="49"/>
      <c r="PKK150" s="49"/>
      <c r="PKL150" s="49"/>
      <c r="PKM150" s="49"/>
      <c r="PKN150" s="49"/>
      <c r="PKO150" s="49"/>
      <c r="PKP150" s="49"/>
      <c r="PKQ150" s="49"/>
      <c r="PKR150" s="49"/>
      <c r="PKS150" s="49"/>
      <c r="PKT150" s="49"/>
      <c r="PKU150" s="49"/>
      <c r="PKV150" s="49"/>
      <c r="PKW150" s="49"/>
      <c r="PKX150" s="49"/>
      <c r="PKY150" s="49"/>
      <c r="PKZ150" s="49"/>
      <c r="PLA150" s="49"/>
      <c r="PLB150" s="49"/>
      <c r="PLC150" s="49"/>
      <c r="PLD150" s="49"/>
      <c r="PLE150" s="49"/>
      <c r="PLF150" s="49"/>
      <c r="PLG150" s="49"/>
      <c r="PLH150" s="49"/>
      <c r="PLI150" s="49"/>
      <c r="PLJ150" s="49"/>
      <c r="PLK150" s="49"/>
      <c r="PLL150" s="49"/>
      <c r="PLM150" s="49"/>
      <c r="PLN150" s="49"/>
      <c r="PLO150" s="49"/>
      <c r="PLP150" s="49"/>
      <c r="PLQ150" s="49"/>
      <c r="PLR150" s="49"/>
      <c r="PLS150" s="49"/>
      <c r="PLT150" s="49"/>
      <c r="PLU150" s="49"/>
      <c r="PLV150" s="49"/>
      <c r="PLW150" s="49"/>
      <c r="PLX150" s="49"/>
      <c r="PLY150" s="49"/>
      <c r="PLZ150" s="49"/>
      <c r="PMA150" s="49"/>
      <c r="PMB150" s="49"/>
      <c r="PMC150" s="49"/>
      <c r="PMD150" s="49"/>
      <c r="PME150" s="49"/>
      <c r="PMF150" s="49"/>
      <c r="PMG150" s="49"/>
      <c r="PMH150" s="49"/>
      <c r="PMI150" s="49"/>
      <c r="PMJ150" s="49"/>
      <c r="PMK150" s="49"/>
      <c r="PML150" s="49"/>
      <c r="PMM150" s="49"/>
      <c r="PMN150" s="49"/>
      <c r="PMO150" s="49"/>
      <c r="PMP150" s="49"/>
      <c r="PMQ150" s="49"/>
      <c r="PMR150" s="49"/>
      <c r="PMS150" s="49"/>
      <c r="PMT150" s="49"/>
      <c r="PMU150" s="49"/>
      <c r="PMV150" s="49"/>
      <c r="PMW150" s="49"/>
      <c r="PMX150" s="49"/>
      <c r="PMY150" s="49"/>
      <c r="PMZ150" s="49"/>
      <c r="PNA150" s="49"/>
      <c r="PNB150" s="49"/>
      <c r="PNC150" s="49"/>
      <c r="PND150" s="49"/>
      <c r="PNE150" s="49"/>
      <c r="PNF150" s="49"/>
      <c r="PNG150" s="49"/>
      <c r="PNH150" s="49"/>
      <c r="PNI150" s="49"/>
      <c r="PNJ150" s="49"/>
      <c r="PNK150" s="49"/>
      <c r="PNL150" s="49"/>
      <c r="PNM150" s="49"/>
      <c r="PNN150" s="49"/>
      <c r="PNO150" s="49"/>
      <c r="PNP150" s="49"/>
      <c r="PNQ150" s="49"/>
      <c r="PNR150" s="49"/>
      <c r="PNS150" s="49"/>
      <c r="PNT150" s="49"/>
      <c r="PNU150" s="49"/>
      <c r="PNV150" s="49"/>
      <c r="PNW150" s="49"/>
      <c r="PNX150" s="49"/>
      <c r="PNY150" s="49"/>
      <c r="PNZ150" s="49"/>
      <c r="POA150" s="49"/>
      <c r="POB150" s="49"/>
      <c r="POC150" s="49"/>
      <c r="POD150" s="49"/>
      <c r="POE150" s="49"/>
      <c r="POF150" s="49"/>
      <c r="POG150" s="49"/>
      <c r="POH150" s="49"/>
      <c r="POI150" s="49"/>
      <c r="POJ150" s="49"/>
      <c r="POK150" s="49"/>
      <c r="POL150" s="49"/>
      <c r="POM150" s="49"/>
      <c r="PON150" s="49"/>
      <c r="POO150" s="49"/>
      <c r="POP150" s="49"/>
      <c r="POQ150" s="49"/>
      <c r="POR150" s="49"/>
      <c r="POS150" s="49"/>
      <c r="POT150" s="49"/>
      <c r="POU150" s="49"/>
      <c r="POV150" s="49"/>
      <c r="POW150" s="49"/>
      <c r="POX150" s="49"/>
      <c r="POY150" s="49"/>
      <c r="POZ150" s="49"/>
      <c r="PPA150" s="49"/>
      <c r="PPB150" s="49"/>
      <c r="PPC150" s="49"/>
      <c r="PPD150" s="49"/>
      <c r="PPE150" s="49"/>
      <c r="PPF150" s="49"/>
      <c r="PPG150" s="49"/>
      <c r="PPH150" s="49"/>
      <c r="PPI150" s="49"/>
      <c r="PPJ150" s="49"/>
      <c r="PPK150" s="49"/>
      <c r="PPL150" s="49"/>
      <c r="PPM150" s="49"/>
      <c r="PPN150" s="49"/>
      <c r="PPO150" s="49"/>
      <c r="PPP150" s="49"/>
      <c r="PPQ150" s="49"/>
      <c r="PPR150" s="49"/>
      <c r="PPS150" s="49"/>
      <c r="PPT150" s="49"/>
      <c r="PPU150" s="49"/>
      <c r="PPV150" s="49"/>
      <c r="PPW150" s="49"/>
      <c r="PPX150" s="49"/>
      <c r="PPY150" s="49"/>
      <c r="PPZ150" s="49"/>
      <c r="PQA150" s="49"/>
      <c r="PQB150" s="49"/>
      <c r="PQC150" s="49"/>
      <c r="PQD150" s="49"/>
      <c r="PQE150" s="49"/>
      <c r="PQF150" s="49"/>
      <c r="PQG150" s="49"/>
      <c r="PQH150" s="49"/>
      <c r="PQI150" s="49"/>
      <c r="PQJ150" s="49"/>
      <c r="PQK150" s="49"/>
      <c r="PQL150" s="49"/>
      <c r="PQM150" s="49"/>
      <c r="PQN150" s="49"/>
      <c r="PQO150" s="49"/>
      <c r="PQP150" s="49"/>
      <c r="PQQ150" s="49"/>
      <c r="PQR150" s="49"/>
      <c r="PQS150" s="49"/>
      <c r="PQT150" s="49"/>
      <c r="PQU150" s="49"/>
      <c r="PQV150" s="49"/>
      <c r="PQW150" s="49"/>
      <c r="PQX150" s="49"/>
      <c r="PQY150" s="49"/>
      <c r="PQZ150" s="49"/>
      <c r="PRA150" s="49"/>
      <c r="PRB150" s="49"/>
      <c r="PRC150" s="49"/>
      <c r="PRD150" s="49"/>
      <c r="PRE150" s="49"/>
      <c r="PRF150" s="49"/>
      <c r="PRG150" s="49"/>
      <c r="PRH150" s="49"/>
      <c r="PRI150" s="49"/>
      <c r="PRJ150" s="49"/>
      <c r="PRK150" s="49"/>
      <c r="PRL150" s="49"/>
      <c r="PRM150" s="49"/>
      <c r="PRN150" s="49"/>
      <c r="PRO150" s="49"/>
      <c r="PRP150" s="49"/>
      <c r="PRQ150" s="49"/>
      <c r="PRR150" s="49"/>
      <c r="PRS150" s="49"/>
      <c r="PRT150" s="49"/>
      <c r="PRU150" s="49"/>
      <c r="PRV150" s="49"/>
      <c r="PRW150" s="49"/>
      <c r="PRX150" s="49"/>
      <c r="PRY150" s="49"/>
      <c r="PRZ150" s="49"/>
      <c r="PSA150" s="49"/>
      <c r="PSB150" s="49"/>
      <c r="PSC150" s="49"/>
      <c r="PSD150" s="49"/>
      <c r="PSE150" s="49"/>
      <c r="PSF150" s="49"/>
      <c r="PSG150" s="49"/>
      <c r="PSH150" s="49"/>
      <c r="PSI150" s="49"/>
      <c r="PSJ150" s="49"/>
      <c r="PSK150" s="49"/>
      <c r="PSL150" s="49"/>
      <c r="PSM150" s="49"/>
      <c r="PSN150" s="49"/>
      <c r="PSO150" s="49"/>
      <c r="PSP150" s="49"/>
      <c r="PSQ150" s="49"/>
      <c r="PSR150" s="49"/>
      <c r="PSS150" s="49"/>
      <c r="PST150" s="49"/>
      <c r="PSU150" s="49"/>
      <c r="PSV150" s="49"/>
      <c r="PSW150" s="49"/>
      <c r="PSX150" s="49"/>
      <c r="PSY150" s="49"/>
      <c r="PSZ150" s="49"/>
      <c r="PTA150" s="49"/>
      <c r="PTB150" s="49"/>
      <c r="PTC150" s="49"/>
      <c r="PTD150" s="49"/>
      <c r="PTE150" s="49"/>
      <c r="PTF150" s="49"/>
      <c r="PTG150" s="49"/>
      <c r="PTH150" s="49"/>
      <c r="PTI150" s="49"/>
      <c r="PTJ150" s="49"/>
      <c r="PTK150" s="49"/>
      <c r="PTL150" s="49"/>
      <c r="PTM150" s="49"/>
      <c r="PTN150" s="49"/>
      <c r="PTO150" s="49"/>
      <c r="PTP150" s="49"/>
      <c r="PTQ150" s="49"/>
      <c r="PTR150" s="49"/>
      <c r="PTS150" s="49"/>
      <c r="PTT150" s="49"/>
      <c r="PTU150" s="49"/>
      <c r="PTV150" s="49"/>
      <c r="PTW150" s="49"/>
      <c r="PTX150" s="49"/>
      <c r="PTY150" s="49"/>
      <c r="PTZ150" s="49"/>
      <c r="PUA150" s="49"/>
      <c r="PUB150" s="49"/>
      <c r="PUC150" s="49"/>
      <c r="PUD150" s="49"/>
      <c r="PUE150" s="49"/>
      <c r="PUF150" s="49"/>
      <c r="PUG150" s="49"/>
      <c r="PUH150" s="49"/>
      <c r="PUI150" s="49"/>
      <c r="PUJ150" s="49"/>
      <c r="PUK150" s="49"/>
      <c r="PUL150" s="49"/>
      <c r="PUM150" s="49"/>
      <c r="PUN150" s="49"/>
      <c r="PUO150" s="49"/>
      <c r="PUP150" s="49"/>
      <c r="PUQ150" s="49"/>
      <c r="PUR150" s="49"/>
      <c r="PUS150" s="49"/>
      <c r="PUT150" s="49"/>
      <c r="PUU150" s="49"/>
      <c r="PUV150" s="49"/>
      <c r="PUW150" s="49"/>
      <c r="PUX150" s="49"/>
      <c r="PUY150" s="49"/>
      <c r="PUZ150" s="49"/>
      <c r="PVA150" s="49"/>
      <c r="PVB150" s="49"/>
      <c r="PVC150" s="49"/>
      <c r="PVD150" s="49"/>
      <c r="PVE150" s="49"/>
      <c r="PVF150" s="49"/>
      <c r="PVG150" s="49"/>
      <c r="PVH150" s="49"/>
      <c r="PVI150" s="49"/>
      <c r="PVJ150" s="49"/>
      <c r="PVK150" s="49"/>
      <c r="PVL150" s="49"/>
      <c r="PVM150" s="49"/>
      <c r="PVN150" s="49"/>
      <c r="PVO150" s="49"/>
      <c r="PVP150" s="49"/>
      <c r="PVQ150" s="49"/>
      <c r="PVR150" s="49"/>
      <c r="PVS150" s="49"/>
      <c r="PVT150" s="49"/>
      <c r="PVU150" s="49"/>
      <c r="PVV150" s="49"/>
      <c r="PVW150" s="49"/>
      <c r="PVX150" s="49"/>
      <c r="PVY150" s="49"/>
      <c r="PVZ150" s="49"/>
      <c r="PWA150" s="49"/>
      <c r="PWB150" s="49"/>
      <c r="PWC150" s="49"/>
      <c r="PWD150" s="49"/>
      <c r="PWE150" s="49"/>
      <c r="PWF150" s="49"/>
      <c r="PWG150" s="49"/>
      <c r="PWH150" s="49"/>
      <c r="PWI150" s="49"/>
      <c r="PWJ150" s="49"/>
      <c r="PWK150" s="49"/>
      <c r="PWL150" s="49"/>
      <c r="PWM150" s="49"/>
      <c r="PWN150" s="49"/>
      <c r="PWO150" s="49"/>
      <c r="PWP150" s="49"/>
      <c r="PWQ150" s="49"/>
      <c r="PWR150" s="49"/>
      <c r="PWS150" s="49"/>
      <c r="PWT150" s="49"/>
      <c r="PWU150" s="49"/>
      <c r="PWV150" s="49"/>
      <c r="PWW150" s="49"/>
      <c r="PWX150" s="49"/>
      <c r="PWY150" s="49"/>
      <c r="PWZ150" s="49"/>
      <c r="PXA150" s="49"/>
      <c r="PXB150" s="49"/>
      <c r="PXC150" s="49"/>
      <c r="PXD150" s="49"/>
      <c r="PXE150" s="49"/>
      <c r="PXF150" s="49"/>
      <c r="PXG150" s="49"/>
      <c r="PXH150" s="49"/>
      <c r="PXI150" s="49"/>
      <c r="PXJ150" s="49"/>
      <c r="PXK150" s="49"/>
      <c r="PXL150" s="49"/>
      <c r="PXM150" s="49"/>
      <c r="PXN150" s="49"/>
      <c r="PXO150" s="49"/>
      <c r="PXP150" s="49"/>
      <c r="PXQ150" s="49"/>
      <c r="PXR150" s="49"/>
      <c r="PXS150" s="49"/>
      <c r="PXT150" s="49"/>
      <c r="PXU150" s="49"/>
      <c r="PXV150" s="49"/>
      <c r="PXW150" s="49"/>
      <c r="PXX150" s="49"/>
      <c r="PXY150" s="49"/>
      <c r="PXZ150" s="49"/>
      <c r="PYA150" s="49"/>
      <c r="PYB150" s="49"/>
      <c r="PYC150" s="49"/>
      <c r="PYD150" s="49"/>
      <c r="PYE150" s="49"/>
      <c r="PYF150" s="49"/>
      <c r="PYG150" s="49"/>
      <c r="PYH150" s="49"/>
      <c r="PYI150" s="49"/>
      <c r="PYJ150" s="49"/>
      <c r="PYK150" s="49"/>
      <c r="PYL150" s="49"/>
      <c r="PYM150" s="49"/>
      <c r="PYN150" s="49"/>
      <c r="PYO150" s="49"/>
      <c r="PYP150" s="49"/>
      <c r="PYQ150" s="49"/>
      <c r="PYR150" s="49"/>
      <c r="PYS150" s="49"/>
      <c r="PYT150" s="49"/>
      <c r="PYU150" s="49"/>
      <c r="PYV150" s="49"/>
      <c r="PYW150" s="49"/>
      <c r="PYX150" s="49"/>
      <c r="PYY150" s="49"/>
      <c r="PYZ150" s="49"/>
      <c r="PZA150" s="49"/>
      <c r="PZB150" s="49"/>
      <c r="PZC150" s="49"/>
      <c r="PZD150" s="49"/>
      <c r="PZE150" s="49"/>
      <c r="PZF150" s="49"/>
      <c r="PZG150" s="49"/>
      <c r="PZH150" s="49"/>
      <c r="PZI150" s="49"/>
      <c r="PZJ150" s="49"/>
      <c r="PZK150" s="49"/>
      <c r="PZL150" s="49"/>
      <c r="PZM150" s="49"/>
      <c r="PZN150" s="49"/>
      <c r="PZO150" s="49"/>
      <c r="PZP150" s="49"/>
      <c r="PZQ150" s="49"/>
      <c r="PZR150" s="49"/>
      <c r="PZS150" s="49"/>
      <c r="PZT150" s="49"/>
      <c r="PZU150" s="49"/>
      <c r="PZV150" s="49"/>
      <c r="PZW150" s="49"/>
      <c r="PZX150" s="49"/>
      <c r="PZY150" s="49"/>
      <c r="PZZ150" s="49"/>
      <c r="QAA150" s="49"/>
      <c r="QAB150" s="49"/>
      <c r="QAC150" s="49"/>
      <c r="QAD150" s="49"/>
      <c r="QAE150" s="49"/>
      <c r="QAF150" s="49"/>
      <c r="QAG150" s="49"/>
      <c r="QAH150" s="49"/>
      <c r="QAI150" s="49"/>
      <c r="QAJ150" s="49"/>
      <c r="QAK150" s="49"/>
      <c r="QAL150" s="49"/>
      <c r="QAM150" s="49"/>
      <c r="QAN150" s="49"/>
      <c r="QAO150" s="49"/>
      <c r="QAP150" s="49"/>
      <c r="QAQ150" s="49"/>
      <c r="QAR150" s="49"/>
      <c r="QAS150" s="49"/>
      <c r="QAT150" s="49"/>
      <c r="QAU150" s="49"/>
      <c r="QAV150" s="49"/>
      <c r="QAW150" s="49"/>
      <c r="QAX150" s="49"/>
      <c r="QAY150" s="49"/>
      <c r="QAZ150" s="49"/>
      <c r="QBA150" s="49"/>
      <c r="QBB150" s="49"/>
      <c r="QBC150" s="49"/>
      <c r="QBD150" s="49"/>
      <c r="QBE150" s="49"/>
      <c r="QBF150" s="49"/>
      <c r="QBG150" s="49"/>
      <c r="QBH150" s="49"/>
      <c r="QBI150" s="49"/>
      <c r="QBJ150" s="49"/>
      <c r="QBK150" s="49"/>
      <c r="QBL150" s="49"/>
      <c r="QBM150" s="49"/>
      <c r="QBN150" s="49"/>
      <c r="QBO150" s="49"/>
      <c r="QBP150" s="49"/>
      <c r="QBQ150" s="49"/>
      <c r="QBR150" s="49"/>
      <c r="QBS150" s="49"/>
      <c r="QBT150" s="49"/>
      <c r="QBU150" s="49"/>
      <c r="QBV150" s="49"/>
      <c r="QBW150" s="49"/>
      <c r="QBX150" s="49"/>
      <c r="QBY150" s="49"/>
      <c r="QBZ150" s="49"/>
      <c r="QCA150" s="49"/>
      <c r="QCB150" s="49"/>
      <c r="QCC150" s="49"/>
      <c r="QCD150" s="49"/>
      <c r="QCE150" s="49"/>
      <c r="QCF150" s="49"/>
      <c r="QCG150" s="49"/>
      <c r="QCH150" s="49"/>
      <c r="QCI150" s="49"/>
      <c r="QCJ150" s="49"/>
      <c r="QCK150" s="49"/>
      <c r="QCL150" s="49"/>
      <c r="QCM150" s="49"/>
      <c r="QCN150" s="49"/>
      <c r="QCO150" s="49"/>
      <c r="QCP150" s="49"/>
      <c r="QCQ150" s="49"/>
      <c r="QCR150" s="49"/>
      <c r="QCS150" s="49"/>
      <c r="QCT150" s="49"/>
      <c r="QCU150" s="49"/>
      <c r="QCV150" s="49"/>
      <c r="QCW150" s="49"/>
      <c r="QCX150" s="49"/>
      <c r="QCY150" s="49"/>
      <c r="QCZ150" s="49"/>
      <c r="QDA150" s="49"/>
      <c r="QDB150" s="49"/>
      <c r="QDC150" s="49"/>
      <c r="QDD150" s="49"/>
      <c r="QDE150" s="49"/>
      <c r="QDF150" s="49"/>
      <c r="QDG150" s="49"/>
      <c r="QDH150" s="49"/>
      <c r="QDI150" s="49"/>
      <c r="QDJ150" s="49"/>
      <c r="QDK150" s="49"/>
      <c r="QDL150" s="49"/>
      <c r="QDM150" s="49"/>
      <c r="QDN150" s="49"/>
      <c r="QDO150" s="49"/>
      <c r="QDP150" s="49"/>
      <c r="QDQ150" s="49"/>
      <c r="QDR150" s="49"/>
      <c r="QDS150" s="49"/>
      <c r="QDT150" s="49"/>
      <c r="QDU150" s="49"/>
      <c r="QDV150" s="49"/>
      <c r="QDW150" s="49"/>
      <c r="QDX150" s="49"/>
      <c r="QDY150" s="49"/>
      <c r="QDZ150" s="49"/>
      <c r="QEA150" s="49"/>
      <c r="QEB150" s="49"/>
      <c r="QEC150" s="49"/>
      <c r="QED150" s="49"/>
      <c r="QEE150" s="49"/>
      <c r="QEF150" s="49"/>
      <c r="QEG150" s="49"/>
      <c r="QEH150" s="49"/>
      <c r="QEI150" s="49"/>
      <c r="QEJ150" s="49"/>
      <c r="QEK150" s="49"/>
      <c r="QEL150" s="49"/>
      <c r="QEM150" s="49"/>
      <c r="QEN150" s="49"/>
      <c r="QEO150" s="49"/>
      <c r="QEP150" s="49"/>
      <c r="QEQ150" s="49"/>
      <c r="QER150" s="49"/>
      <c r="QES150" s="49"/>
      <c r="QET150" s="49"/>
      <c r="QEU150" s="49"/>
      <c r="QEV150" s="49"/>
      <c r="QEW150" s="49"/>
      <c r="QEX150" s="49"/>
      <c r="QEY150" s="49"/>
      <c r="QEZ150" s="49"/>
      <c r="QFA150" s="49"/>
      <c r="QFB150" s="49"/>
      <c r="QFC150" s="49"/>
      <c r="QFD150" s="49"/>
      <c r="QFE150" s="49"/>
      <c r="QFF150" s="49"/>
      <c r="QFG150" s="49"/>
      <c r="QFH150" s="49"/>
      <c r="QFI150" s="49"/>
      <c r="QFJ150" s="49"/>
      <c r="QFK150" s="49"/>
      <c r="QFL150" s="49"/>
      <c r="QFM150" s="49"/>
      <c r="QFN150" s="49"/>
      <c r="QFO150" s="49"/>
      <c r="QFP150" s="49"/>
      <c r="QFQ150" s="49"/>
      <c r="QFR150" s="49"/>
      <c r="QFS150" s="49"/>
      <c r="QFT150" s="49"/>
      <c r="QFU150" s="49"/>
      <c r="QFV150" s="49"/>
      <c r="QFW150" s="49"/>
      <c r="QFX150" s="49"/>
      <c r="QFY150" s="49"/>
      <c r="QFZ150" s="49"/>
      <c r="QGA150" s="49"/>
      <c r="QGB150" s="49"/>
      <c r="QGC150" s="49"/>
      <c r="QGD150" s="49"/>
      <c r="QGE150" s="49"/>
      <c r="QGF150" s="49"/>
      <c r="QGG150" s="49"/>
      <c r="QGH150" s="49"/>
      <c r="QGI150" s="49"/>
      <c r="QGJ150" s="49"/>
      <c r="QGK150" s="49"/>
      <c r="QGL150" s="49"/>
      <c r="QGM150" s="49"/>
      <c r="QGN150" s="49"/>
      <c r="QGO150" s="49"/>
      <c r="QGP150" s="49"/>
      <c r="QGQ150" s="49"/>
      <c r="QGR150" s="49"/>
      <c r="QGS150" s="49"/>
      <c r="QGT150" s="49"/>
      <c r="QGU150" s="49"/>
      <c r="QGV150" s="49"/>
      <c r="QGW150" s="49"/>
      <c r="QGX150" s="49"/>
      <c r="QGY150" s="49"/>
      <c r="QGZ150" s="49"/>
      <c r="QHA150" s="49"/>
      <c r="QHB150" s="49"/>
      <c r="QHC150" s="49"/>
      <c r="QHD150" s="49"/>
      <c r="QHE150" s="49"/>
      <c r="QHF150" s="49"/>
      <c r="QHG150" s="49"/>
      <c r="QHH150" s="49"/>
      <c r="QHI150" s="49"/>
      <c r="QHJ150" s="49"/>
      <c r="QHK150" s="49"/>
      <c r="QHL150" s="49"/>
      <c r="QHM150" s="49"/>
      <c r="QHN150" s="49"/>
      <c r="QHO150" s="49"/>
      <c r="QHP150" s="49"/>
      <c r="QHQ150" s="49"/>
      <c r="QHR150" s="49"/>
      <c r="QHS150" s="49"/>
      <c r="QHT150" s="49"/>
      <c r="QHU150" s="49"/>
      <c r="QHV150" s="49"/>
      <c r="QHW150" s="49"/>
      <c r="QHX150" s="49"/>
      <c r="QHY150" s="49"/>
      <c r="QHZ150" s="49"/>
      <c r="QIA150" s="49"/>
      <c r="QIB150" s="49"/>
      <c r="QIC150" s="49"/>
      <c r="QID150" s="49"/>
      <c r="QIE150" s="49"/>
      <c r="QIF150" s="49"/>
      <c r="QIG150" s="49"/>
      <c r="QIH150" s="49"/>
      <c r="QII150" s="49"/>
      <c r="QIJ150" s="49"/>
      <c r="QIK150" s="49"/>
      <c r="QIL150" s="49"/>
      <c r="QIM150" s="49"/>
      <c r="QIN150" s="49"/>
      <c r="QIO150" s="49"/>
      <c r="QIP150" s="49"/>
      <c r="QIQ150" s="49"/>
      <c r="QIR150" s="49"/>
      <c r="QIS150" s="49"/>
      <c r="QIT150" s="49"/>
      <c r="QIU150" s="49"/>
      <c r="QIV150" s="49"/>
      <c r="QIW150" s="49"/>
      <c r="QIX150" s="49"/>
      <c r="QIY150" s="49"/>
      <c r="QIZ150" s="49"/>
      <c r="QJA150" s="49"/>
      <c r="QJB150" s="49"/>
      <c r="QJC150" s="49"/>
      <c r="QJD150" s="49"/>
      <c r="QJE150" s="49"/>
      <c r="QJF150" s="49"/>
      <c r="QJG150" s="49"/>
      <c r="QJH150" s="49"/>
      <c r="QJI150" s="49"/>
      <c r="QJJ150" s="49"/>
      <c r="QJK150" s="49"/>
      <c r="QJL150" s="49"/>
      <c r="QJM150" s="49"/>
      <c r="QJN150" s="49"/>
      <c r="QJO150" s="49"/>
      <c r="QJP150" s="49"/>
      <c r="QJQ150" s="49"/>
      <c r="QJR150" s="49"/>
      <c r="QJS150" s="49"/>
      <c r="QJT150" s="49"/>
      <c r="QJU150" s="49"/>
      <c r="QJV150" s="49"/>
      <c r="QJW150" s="49"/>
      <c r="QJX150" s="49"/>
      <c r="QJY150" s="49"/>
      <c r="QJZ150" s="49"/>
      <c r="QKA150" s="49"/>
      <c r="QKB150" s="49"/>
      <c r="QKC150" s="49"/>
      <c r="QKD150" s="49"/>
      <c r="QKE150" s="49"/>
      <c r="QKF150" s="49"/>
      <c r="QKG150" s="49"/>
      <c r="QKH150" s="49"/>
      <c r="QKI150" s="49"/>
      <c r="QKJ150" s="49"/>
      <c r="QKK150" s="49"/>
      <c r="QKL150" s="49"/>
      <c r="QKM150" s="49"/>
      <c r="QKN150" s="49"/>
      <c r="QKO150" s="49"/>
      <c r="QKP150" s="49"/>
      <c r="QKQ150" s="49"/>
      <c r="QKR150" s="49"/>
      <c r="QKS150" s="49"/>
      <c r="QKT150" s="49"/>
      <c r="QKU150" s="49"/>
      <c r="QKV150" s="49"/>
      <c r="QKW150" s="49"/>
      <c r="QKX150" s="49"/>
      <c r="QKY150" s="49"/>
      <c r="QKZ150" s="49"/>
      <c r="QLA150" s="49"/>
      <c r="QLB150" s="49"/>
      <c r="QLC150" s="49"/>
      <c r="QLD150" s="49"/>
      <c r="QLE150" s="49"/>
      <c r="QLF150" s="49"/>
      <c r="QLG150" s="49"/>
      <c r="QLH150" s="49"/>
      <c r="QLI150" s="49"/>
      <c r="QLJ150" s="49"/>
      <c r="QLK150" s="49"/>
      <c r="QLL150" s="49"/>
      <c r="QLM150" s="49"/>
      <c r="QLN150" s="49"/>
      <c r="QLO150" s="49"/>
      <c r="QLP150" s="49"/>
      <c r="QLQ150" s="49"/>
      <c r="QLR150" s="49"/>
      <c r="QLS150" s="49"/>
      <c r="QLT150" s="49"/>
      <c r="QLU150" s="49"/>
      <c r="QLV150" s="49"/>
      <c r="QLW150" s="49"/>
      <c r="QLX150" s="49"/>
      <c r="QLY150" s="49"/>
      <c r="QLZ150" s="49"/>
      <c r="QMA150" s="49"/>
      <c r="QMB150" s="49"/>
      <c r="QMC150" s="49"/>
      <c r="QMD150" s="49"/>
      <c r="QME150" s="49"/>
      <c r="QMF150" s="49"/>
      <c r="QMG150" s="49"/>
      <c r="QMH150" s="49"/>
      <c r="QMI150" s="49"/>
      <c r="QMJ150" s="49"/>
      <c r="QMK150" s="49"/>
      <c r="QML150" s="49"/>
      <c r="QMM150" s="49"/>
      <c r="QMN150" s="49"/>
      <c r="QMO150" s="49"/>
      <c r="QMP150" s="49"/>
      <c r="QMQ150" s="49"/>
      <c r="QMR150" s="49"/>
      <c r="QMS150" s="49"/>
      <c r="QMT150" s="49"/>
      <c r="QMU150" s="49"/>
      <c r="QMV150" s="49"/>
      <c r="QMW150" s="49"/>
      <c r="QMX150" s="49"/>
      <c r="QMY150" s="49"/>
      <c r="QMZ150" s="49"/>
      <c r="QNA150" s="49"/>
      <c r="QNB150" s="49"/>
      <c r="QNC150" s="49"/>
      <c r="QND150" s="49"/>
      <c r="QNE150" s="49"/>
      <c r="QNF150" s="49"/>
      <c r="QNG150" s="49"/>
      <c r="QNH150" s="49"/>
      <c r="QNI150" s="49"/>
      <c r="QNJ150" s="49"/>
      <c r="QNK150" s="49"/>
      <c r="QNL150" s="49"/>
      <c r="QNM150" s="49"/>
      <c r="QNN150" s="49"/>
      <c r="QNO150" s="49"/>
      <c r="QNP150" s="49"/>
      <c r="QNQ150" s="49"/>
      <c r="QNR150" s="49"/>
      <c r="QNS150" s="49"/>
      <c r="QNT150" s="49"/>
      <c r="QNU150" s="49"/>
      <c r="QNV150" s="49"/>
      <c r="QNW150" s="49"/>
      <c r="QNX150" s="49"/>
      <c r="QNY150" s="49"/>
      <c r="QNZ150" s="49"/>
      <c r="QOA150" s="49"/>
      <c r="QOB150" s="49"/>
      <c r="QOC150" s="49"/>
      <c r="QOD150" s="49"/>
      <c r="QOE150" s="49"/>
      <c r="QOF150" s="49"/>
      <c r="QOG150" s="49"/>
      <c r="QOH150" s="49"/>
      <c r="QOI150" s="49"/>
      <c r="QOJ150" s="49"/>
      <c r="QOK150" s="49"/>
      <c r="QOL150" s="49"/>
      <c r="QOM150" s="49"/>
      <c r="QON150" s="49"/>
      <c r="QOO150" s="49"/>
      <c r="QOP150" s="49"/>
      <c r="QOQ150" s="49"/>
      <c r="QOR150" s="49"/>
      <c r="QOS150" s="49"/>
      <c r="QOT150" s="49"/>
      <c r="QOU150" s="49"/>
      <c r="QOV150" s="49"/>
      <c r="QOW150" s="49"/>
      <c r="QOX150" s="49"/>
      <c r="QOY150" s="49"/>
      <c r="QOZ150" s="49"/>
      <c r="QPA150" s="49"/>
      <c r="QPB150" s="49"/>
      <c r="QPC150" s="49"/>
      <c r="QPD150" s="49"/>
      <c r="QPE150" s="49"/>
      <c r="QPF150" s="49"/>
      <c r="QPG150" s="49"/>
      <c r="QPH150" s="49"/>
      <c r="QPI150" s="49"/>
      <c r="QPJ150" s="49"/>
      <c r="QPK150" s="49"/>
      <c r="QPL150" s="49"/>
      <c r="QPM150" s="49"/>
      <c r="QPN150" s="49"/>
      <c r="QPO150" s="49"/>
      <c r="QPP150" s="49"/>
      <c r="QPQ150" s="49"/>
      <c r="QPR150" s="49"/>
      <c r="QPS150" s="49"/>
      <c r="QPT150" s="49"/>
      <c r="QPU150" s="49"/>
      <c r="QPV150" s="49"/>
      <c r="QPW150" s="49"/>
      <c r="QPX150" s="49"/>
      <c r="QPY150" s="49"/>
      <c r="QPZ150" s="49"/>
      <c r="QQA150" s="49"/>
      <c r="QQB150" s="49"/>
      <c r="QQC150" s="49"/>
      <c r="QQD150" s="49"/>
      <c r="QQE150" s="49"/>
      <c r="QQF150" s="49"/>
      <c r="QQG150" s="49"/>
      <c r="QQH150" s="49"/>
      <c r="QQI150" s="49"/>
      <c r="QQJ150" s="49"/>
      <c r="QQK150" s="49"/>
      <c r="QQL150" s="49"/>
      <c r="QQM150" s="49"/>
      <c r="QQN150" s="49"/>
      <c r="QQO150" s="49"/>
      <c r="QQP150" s="49"/>
      <c r="QQQ150" s="49"/>
      <c r="QQR150" s="49"/>
      <c r="QQS150" s="49"/>
      <c r="QQT150" s="49"/>
      <c r="QQU150" s="49"/>
      <c r="QQV150" s="49"/>
      <c r="QQW150" s="49"/>
      <c r="QQX150" s="49"/>
      <c r="QQY150" s="49"/>
      <c r="QQZ150" s="49"/>
      <c r="QRA150" s="49"/>
      <c r="QRB150" s="49"/>
      <c r="QRC150" s="49"/>
      <c r="QRD150" s="49"/>
      <c r="QRE150" s="49"/>
      <c r="QRF150" s="49"/>
      <c r="QRG150" s="49"/>
      <c r="QRH150" s="49"/>
      <c r="QRI150" s="49"/>
      <c r="QRJ150" s="49"/>
      <c r="QRK150" s="49"/>
      <c r="QRL150" s="49"/>
      <c r="QRM150" s="49"/>
      <c r="QRN150" s="49"/>
      <c r="QRO150" s="49"/>
      <c r="QRP150" s="49"/>
      <c r="QRQ150" s="49"/>
      <c r="QRR150" s="49"/>
      <c r="QRS150" s="49"/>
      <c r="QRT150" s="49"/>
      <c r="QRU150" s="49"/>
      <c r="QRV150" s="49"/>
      <c r="QRW150" s="49"/>
      <c r="QRX150" s="49"/>
      <c r="QRY150" s="49"/>
      <c r="QRZ150" s="49"/>
      <c r="QSA150" s="49"/>
      <c r="QSB150" s="49"/>
      <c r="QSC150" s="49"/>
      <c r="QSD150" s="49"/>
      <c r="QSE150" s="49"/>
      <c r="QSF150" s="49"/>
      <c r="QSG150" s="49"/>
      <c r="QSH150" s="49"/>
      <c r="QSI150" s="49"/>
      <c r="QSJ150" s="49"/>
      <c r="QSK150" s="49"/>
      <c r="QSL150" s="49"/>
      <c r="QSM150" s="49"/>
      <c r="QSN150" s="49"/>
      <c r="QSO150" s="49"/>
      <c r="QSP150" s="49"/>
      <c r="QSQ150" s="49"/>
      <c r="QSR150" s="49"/>
      <c r="QSS150" s="49"/>
      <c r="QST150" s="49"/>
      <c r="QSU150" s="49"/>
      <c r="QSV150" s="49"/>
      <c r="QSW150" s="49"/>
      <c r="QSX150" s="49"/>
      <c r="QSY150" s="49"/>
      <c r="QSZ150" s="49"/>
      <c r="QTA150" s="49"/>
      <c r="QTB150" s="49"/>
      <c r="QTC150" s="49"/>
      <c r="QTD150" s="49"/>
      <c r="QTE150" s="49"/>
      <c r="QTF150" s="49"/>
      <c r="QTG150" s="49"/>
      <c r="QTH150" s="49"/>
      <c r="QTI150" s="49"/>
      <c r="QTJ150" s="49"/>
      <c r="QTK150" s="49"/>
      <c r="QTL150" s="49"/>
      <c r="QTM150" s="49"/>
      <c r="QTN150" s="49"/>
      <c r="QTO150" s="49"/>
      <c r="QTP150" s="49"/>
      <c r="QTQ150" s="49"/>
      <c r="QTR150" s="49"/>
      <c r="QTS150" s="49"/>
      <c r="QTT150" s="49"/>
      <c r="QTU150" s="49"/>
      <c r="QTV150" s="49"/>
      <c r="QTW150" s="49"/>
      <c r="QTX150" s="49"/>
      <c r="QTY150" s="49"/>
      <c r="QTZ150" s="49"/>
      <c r="QUA150" s="49"/>
      <c r="QUB150" s="49"/>
      <c r="QUC150" s="49"/>
      <c r="QUD150" s="49"/>
      <c r="QUE150" s="49"/>
      <c r="QUF150" s="49"/>
      <c r="QUG150" s="49"/>
      <c r="QUH150" s="49"/>
      <c r="QUI150" s="49"/>
      <c r="QUJ150" s="49"/>
      <c r="QUK150" s="49"/>
      <c r="QUL150" s="49"/>
      <c r="QUM150" s="49"/>
      <c r="QUN150" s="49"/>
      <c r="QUO150" s="49"/>
      <c r="QUP150" s="49"/>
      <c r="QUQ150" s="49"/>
      <c r="QUR150" s="49"/>
      <c r="QUS150" s="49"/>
      <c r="QUT150" s="49"/>
      <c r="QUU150" s="49"/>
      <c r="QUV150" s="49"/>
      <c r="QUW150" s="49"/>
      <c r="QUX150" s="49"/>
      <c r="QUY150" s="49"/>
      <c r="QUZ150" s="49"/>
      <c r="QVA150" s="49"/>
      <c r="QVB150" s="49"/>
      <c r="QVC150" s="49"/>
      <c r="QVD150" s="49"/>
      <c r="QVE150" s="49"/>
      <c r="QVF150" s="49"/>
      <c r="QVG150" s="49"/>
      <c r="QVH150" s="49"/>
      <c r="QVI150" s="49"/>
      <c r="QVJ150" s="49"/>
      <c r="QVK150" s="49"/>
      <c r="QVL150" s="49"/>
      <c r="QVM150" s="49"/>
      <c r="QVN150" s="49"/>
      <c r="QVO150" s="49"/>
      <c r="QVP150" s="49"/>
      <c r="QVQ150" s="49"/>
      <c r="QVR150" s="49"/>
      <c r="QVS150" s="49"/>
      <c r="QVT150" s="49"/>
      <c r="QVU150" s="49"/>
      <c r="QVV150" s="49"/>
      <c r="QVW150" s="49"/>
      <c r="QVX150" s="49"/>
      <c r="QVY150" s="49"/>
      <c r="QVZ150" s="49"/>
      <c r="QWA150" s="49"/>
      <c r="QWB150" s="49"/>
      <c r="QWC150" s="49"/>
      <c r="QWD150" s="49"/>
      <c r="QWE150" s="49"/>
      <c r="QWF150" s="49"/>
      <c r="QWG150" s="49"/>
      <c r="QWH150" s="49"/>
      <c r="QWI150" s="49"/>
      <c r="QWJ150" s="49"/>
      <c r="QWK150" s="49"/>
      <c r="QWL150" s="49"/>
      <c r="QWM150" s="49"/>
      <c r="QWN150" s="49"/>
      <c r="QWO150" s="49"/>
      <c r="QWP150" s="49"/>
      <c r="QWQ150" s="49"/>
      <c r="QWR150" s="49"/>
      <c r="QWS150" s="49"/>
      <c r="QWT150" s="49"/>
      <c r="QWU150" s="49"/>
      <c r="QWV150" s="49"/>
      <c r="QWW150" s="49"/>
      <c r="QWX150" s="49"/>
      <c r="QWY150" s="49"/>
      <c r="QWZ150" s="49"/>
      <c r="QXA150" s="49"/>
      <c r="QXB150" s="49"/>
      <c r="QXC150" s="49"/>
      <c r="QXD150" s="49"/>
      <c r="QXE150" s="49"/>
      <c r="QXF150" s="49"/>
      <c r="QXG150" s="49"/>
      <c r="QXH150" s="49"/>
      <c r="QXI150" s="49"/>
      <c r="QXJ150" s="49"/>
      <c r="QXK150" s="49"/>
      <c r="QXL150" s="49"/>
      <c r="QXM150" s="49"/>
      <c r="QXN150" s="49"/>
      <c r="QXO150" s="49"/>
      <c r="QXP150" s="49"/>
      <c r="QXQ150" s="49"/>
      <c r="QXR150" s="49"/>
      <c r="QXS150" s="49"/>
      <c r="QXT150" s="49"/>
      <c r="QXU150" s="49"/>
      <c r="QXV150" s="49"/>
      <c r="QXW150" s="49"/>
      <c r="QXX150" s="49"/>
      <c r="QXY150" s="49"/>
      <c r="QXZ150" s="49"/>
      <c r="QYA150" s="49"/>
      <c r="QYB150" s="49"/>
      <c r="QYC150" s="49"/>
      <c r="QYD150" s="49"/>
      <c r="QYE150" s="49"/>
      <c r="QYF150" s="49"/>
      <c r="QYG150" s="49"/>
      <c r="QYH150" s="49"/>
      <c r="QYI150" s="49"/>
      <c r="QYJ150" s="49"/>
      <c r="QYK150" s="49"/>
      <c r="QYL150" s="49"/>
      <c r="QYM150" s="49"/>
      <c r="QYN150" s="49"/>
      <c r="QYO150" s="49"/>
      <c r="QYP150" s="49"/>
      <c r="QYQ150" s="49"/>
      <c r="QYR150" s="49"/>
      <c r="QYS150" s="49"/>
      <c r="QYT150" s="49"/>
      <c r="QYU150" s="49"/>
      <c r="QYV150" s="49"/>
      <c r="QYW150" s="49"/>
      <c r="QYX150" s="49"/>
      <c r="QYY150" s="49"/>
      <c r="QYZ150" s="49"/>
      <c r="QZA150" s="49"/>
      <c r="QZB150" s="49"/>
      <c r="QZC150" s="49"/>
      <c r="QZD150" s="49"/>
      <c r="QZE150" s="49"/>
      <c r="QZF150" s="49"/>
      <c r="QZG150" s="49"/>
      <c r="QZH150" s="49"/>
      <c r="QZI150" s="49"/>
      <c r="QZJ150" s="49"/>
      <c r="QZK150" s="49"/>
      <c r="QZL150" s="49"/>
      <c r="QZM150" s="49"/>
      <c r="QZN150" s="49"/>
      <c r="QZO150" s="49"/>
      <c r="QZP150" s="49"/>
      <c r="QZQ150" s="49"/>
      <c r="QZR150" s="49"/>
      <c r="QZS150" s="49"/>
      <c r="QZT150" s="49"/>
      <c r="QZU150" s="49"/>
      <c r="QZV150" s="49"/>
      <c r="QZW150" s="49"/>
      <c r="QZX150" s="49"/>
      <c r="QZY150" s="49"/>
      <c r="QZZ150" s="49"/>
      <c r="RAA150" s="49"/>
      <c r="RAB150" s="49"/>
      <c r="RAC150" s="49"/>
      <c r="RAD150" s="49"/>
      <c r="RAE150" s="49"/>
      <c r="RAF150" s="49"/>
      <c r="RAG150" s="49"/>
      <c r="RAH150" s="49"/>
      <c r="RAI150" s="49"/>
      <c r="RAJ150" s="49"/>
      <c r="RAK150" s="49"/>
      <c r="RAL150" s="49"/>
      <c r="RAM150" s="49"/>
      <c r="RAN150" s="49"/>
      <c r="RAO150" s="49"/>
      <c r="RAP150" s="49"/>
      <c r="RAQ150" s="49"/>
      <c r="RAR150" s="49"/>
      <c r="RAS150" s="49"/>
      <c r="RAT150" s="49"/>
      <c r="RAU150" s="49"/>
      <c r="RAV150" s="49"/>
      <c r="RAW150" s="49"/>
      <c r="RAX150" s="49"/>
      <c r="RAY150" s="49"/>
      <c r="RAZ150" s="49"/>
      <c r="RBA150" s="49"/>
      <c r="RBB150" s="49"/>
      <c r="RBC150" s="49"/>
      <c r="RBD150" s="49"/>
      <c r="RBE150" s="49"/>
      <c r="RBF150" s="49"/>
      <c r="RBG150" s="49"/>
      <c r="RBH150" s="49"/>
      <c r="RBI150" s="49"/>
      <c r="RBJ150" s="49"/>
      <c r="RBK150" s="49"/>
      <c r="RBL150" s="49"/>
      <c r="RBM150" s="49"/>
      <c r="RBN150" s="49"/>
      <c r="RBO150" s="49"/>
      <c r="RBP150" s="49"/>
      <c r="RBQ150" s="49"/>
      <c r="RBR150" s="49"/>
      <c r="RBS150" s="49"/>
      <c r="RBT150" s="49"/>
      <c r="RBU150" s="49"/>
      <c r="RBV150" s="49"/>
      <c r="RBW150" s="49"/>
      <c r="RBX150" s="49"/>
      <c r="RBY150" s="49"/>
      <c r="RBZ150" s="49"/>
      <c r="RCA150" s="49"/>
      <c r="RCB150" s="49"/>
      <c r="RCC150" s="49"/>
      <c r="RCD150" s="49"/>
      <c r="RCE150" s="49"/>
      <c r="RCF150" s="49"/>
      <c r="RCG150" s="49"/>
      <c r="RCH150" s="49"/>
      <c r="RCI150" s="49"/>
      <c r="RCJ150" s="49"/>
      <c r="RCK150" s="49"/>
      <c r="RCL150" s="49"/>
      <c r="RCM150" s="49"/>
      <c r="RCN150" s="49"/>
      <c r="RCO150" s="49"/>
      <c r="RCP150" s="49"/>
      <c r="RCQ150" s="49"/>
      <c r="RCR150" s="49"/>
      <c r="RCS150" s="49"/>
      <c r="RCT150" s="49"/>
      <c r="RCU150" s="49"/>
      <c r="RCV150" s="49"/>
      <c r="RCW150" s="49"/>
      <c r="RCX150" s="49"/>
      <c r="RCY150" s="49"/>
      <c r="RCZ150" s="49"/>
      <c r="RDA150" s="49"/>
      <c r="RDB150" s="49"/>
      <c r="RDC150" s="49"/>
      <c r="RDD150" s="49"/>
      <c r="RDE150" s="49"/>
      <c r="RDF150" s="49"/>
      <c r="RDG150" s="49"/>
      <c r="RDH150" s="49"/>
      <c r="RDI150" s="49"/>
      <c r="RDJ150" s="49"/>
      <c r="RDK150" s="49"/>
      <c r="RDL150" s="49"/>
      <c r="RDM150" s="49"/>
      <c r="RDN150" s="49"/>
      <c r="RDO150" s="49"/>
      <c r="RDP150" s="49"/>
      <c r="RDQ150" s="49"/>
      <c r="RDR150" s="49"/>
      <c r="RDS150" s="49"/>
      <c r="RDT150" s="49"/>
      <c r="RDU150" s="49"/>
      <c r="RDV150" s="49"/>
      <c r="RDW150" s="49"/>
      <c r="RDX150" s="49"/>
      <c r="RDY150" s="49"/>
      <c r="RDZ150" s="49"/>
      <c r="REA150" s="49"/>
      <c r="REB150" s="49"/>
      <c r="REC150" s="49"/>
      <c r="RED150" s="49"/>
      <c r="REE150" s="49"/>
      <c r="REF150" s="49"/>
      <c r="REG150" s="49"/>
      <c r="REH150" s="49"/>
      <c r="REI150" s="49"/>
      <c r="REJ150" s="49"/>
      <c r="REK150" s="49"/>
      <c r="REL150" s="49"/>
      <c r="REM150" s="49"/>
      <c r="REN150" s="49"/>
      <c r="REO150" s="49"/>
      <c r="REP150" s="49"/>
      <c r="REQ150" s="49"/>
      <c r="RER150" s="49"/>
      <c r="RES150" s="49"/>
      <c r="RET150" s="49"/>
      <c r="REU150" s="49"/>
      <c r="REV150" s="49"/>
      <c r="REW150" s="49"/>
      <c r="REX150" s="49"/>
      <c r="REY150" s="49"/>
      <c r="REZ150" s="49"/>
      <c r="RFA150" s="49"/>
      <c r="RFB150" s="49"/>
      <c r="RFC150" s="49"/>
      <c r="RFD150" s="49"/>
      <c r="RFE150" s="49"/>
      <c r="RFF150" s="49"/>
      <c r="RFG150" s="49"/>
      <c r="RFH150" s="49"/>
      <c r="RFI150" s="49"/>
      <c r="RFJ150" s="49"/>
      <c r="RFK150" s="49"/>
      <c r="RFL150" s="49"/>
      <c r="RFM150" s="49"/>
      <c r="RFN150" s="49"/>
      <c r="RFO150" s="49"/>
      <c r="RFP150" s="49"/>
      <c r="RFQ150" s="49"/>
      <c r="RFR150" s="49"/>
      <c r="RFS150" s="49"/>
      <c r="RFT150" s="49"/>
      <c r="RFU150" s="49"/>
      <c r="RFV150" s="49"/>
      <c r="RFW150" s="49"/>
      <c r="RFX150" s="49"/>
      <c r="RFY150" s="49"/>
      <c r="RFZ150" s="49"/>
      <c r="RGA150" s="49"/>
      <c r="RGB150" s="49"/>
      <c r="RGC150" s="49"/>
      <c r="RGD150" s="49"/>
      <c r="RGE150" s="49"/>
      <c r="RGF150" s="49"/>
      <c r="RGG150" s="49"/>
      <c r="RGH150" s="49"/>
      <c r="RGI150" s="49"/>
      <c r="RGJ150" s="49"/>
      <c r="RGK150" s="49"/>
      <c r="RGL150" s="49"/>
      <c r="RGM150" s="49"/>
      <c r="RGN150" s="49"/>
      <c r="RGO150" s="49"/>
      <c r="RGP150" s="49"/>
      <c r="RGQ150" s="49"/>
      <c r="RGR150" s="49"/>
      <c r="RGS150" s="49"/>
      <c r="RGT150" s="49"/>
      <c r="RGU150" s="49"/>
      <c r="RGV150" s="49"/>
      <c r="RGW150" s="49"/>
      <c r="RGX150" s="49"/>
      <c r="RGY150" s="49"/>
      <c r="RGZ150" s="49"/>
      <c r="RHA150" s="49"/>
      <c r="RHB150" s="49"/>
      <c r="RHC150" s="49"/>
      <c r="RHD150" s="49"/>
      <c r="RHE150" s="49"/>
      <c r="RHF150" s="49"/>
      <c r="RHG150" s="49"/>
      <c r="RHH150" s="49"/>
      <c r="RHI150" s="49"/>
      <c r="RHJ150" s="49"/>
      <c r="RHK150" s="49"/>
      <c r="RHL150" s="49"/>
      <c r="RHM150" s="49"/>
      <c r="RHN150" s="49"/>
      <c r="RHO150" s="49"/>
      <c r="RHP150" s="49"/>
      <c r="RHQ150" s="49"/>
      <c r="RHR150" s="49"/>
      <c r="RHS150" s="49"/>
      <c r="RHT150" s="49"/>
      <c r="RHU150" s="49"/>
      <c r="RHV150" s="49"/>
      <c r="RHW150" s="49"/>
      <c r="RHX150" s="49"/>
      <c r="RHY150" s="49"/>
      <c r="RHZ150" s="49"/>
      <c r="RIA150" s="49"/>
      <c r="RIB150" s="49"/>
      <c r="RIC150" s="49"/>
      <c r="RID150" s="49"/>
      <c r="RIE150" s="49"/>
      <c r="RIF150" s="49"/>
      <c r="RIG150" s="49"/>
      <c r="RIH150" s="49"/>
      <c r="RII150" s="49"/>
      <c r="RIJ150" s="49"/>
      <c r="RIK150" s="49"/>
      <c r="RIL150" s="49"/>
      <c r="RIM150" s="49"/>
      <c r="RIN150" s="49"/>
      <c r="RIO150" s="49"/>
      <c r="RIP150" s="49"/>
      <c r="RIQ150" s="49"/>
      <c r="RIR150" s="49"/>
      <c r="RIS150" s="49"/>
      <c r="RIT150" s="49"/>
      <c r="RIU150" s="49"/>
      <c r="RIV150" s="49"/>
      <c r="RIW150" s="49"/>
      <c r="RIX150" s="49"/>
      <c r="RIY150" s="49"/>
      <c r="RIZ150" s="49"/>
      <c r="RJA150" s="49"/>
      <c r="RJB150" s="49"/>
      <c r="RJC150" s="49"/>
      <c r="RJD150" s="49"/>
      <c r="RJE150" s="49"/>
      <c r="RJF150" s="49"/>
      <c r="RJG150" s="49"/>
      <c r="RJH150" s="49"/>
      <c r="RJI150" s="49"/>
      <c r="RJJ150" s="49"/>
      <c r="RJK150" s="49"/>
      <c r="RJL150" s="49"/>
      <c r="RJM150" s="49"/>
      <c r="RJN150" s="49"/>
      <c r="RJO150" s="49"/>
      <c r="RJP150" s="49"/>
      <c r="RJQ150" s="49"/>
      <c r="RJR150" s="49"/>
      <c r="RJS150" s="49"/>
      <c r="RJT150" s="49"/>
      <c r="RJU150" s="49"/>
      <c r="RJV150" s="49"/>
      <c r="RJW150" s="49"/>
      <c r="RJX150" s="49"/>
      <c r="RJY150" s="49"/>
      <c r="RJZ150" s="49"/>
      <c r="RKA150" s="49"/>
      <c r="RKB150" s="49"/>
      <c r="RKC150" s="49"/>
      <c r="RKD150" s="49"/>
      <c r="RKE150" s="49"/>
      <c r="RKF150" s="49"/>
      <c r="RKG150" s="49"/>
      <c r="RKH150" s="49"/>
      <c r="RKI150" s="49"/>
      <c r="RKJ150" s="49"/>
      <c r="RKK150" s="49"/>
      <c r="RKL150" s="49"/>
      <c r="RKM150" s="49"/>
      <c r="RKN150" s="49"/>
      <c r="RKO150" s="49"/>
      <c r="RKP150" s="49"/>
      <c r="RKQ150" s="49"/>
      <c r="RKR150" s="49"/>
      <c r="RKS150" s="49"/>
      <c r="RKT150" s="49"/>
      <c r="RKU150" s="49"/>
      <c r="RKV150" s="49"/>
      <c r="RKW150" s="49"/>
      <c r="RKX150" s="49"/>
      <c r="RKY150" s="49"/>
      <c r="RKZ150" s="49"/>
      <c r="RLA150" s="49"/>
      <c r="RLB150" s="49"/>
      <c r="RLC150" s="49"/>
      <c r="RLD150" s="49"/>
      <c r="RLE150" s="49"/>
      <c r="RLF150" s="49"/>
      <c r="RLG150" s="49"/>
      <c r="RLH150" s="49"/>
      <c r="RLI150" s="49"/>
      <c r="RLJ150" s="49"/>
      <c r="RLK150" s="49"/>
      <c r="RLL150" s="49"/>
      <c r="RLM150" s="49"/>
      <c r="RLN150" s="49"/>
      <c r="RLO150" s="49"/>
      <c r="RLP150" s="49"/>
      <c r="RLQ150" s="49"/>
      <c r="RLR150" s="49"/>
      <c r="RLS150" s="49"/>
      <c r="RLT150" s="49"/>
      <c r="RLU150" s="49"/>
      <c r="RLV150" s="49"/>
      <c r="RLW150" s="49"/>
      <c r="RLX150" s="49"/>
      <c r="RLY150" s="49"/>
      <c r="RLZ150" s="49"/>
      <c r="RMA150" s="49"/>
      <c r="RMB150" s="49"/>
      <c r="RMC150" s="49"/>
      <c r="RMD150" s="49"/>
      <c r="RME150" s="49"/>
      <c r="RMF150" s="49"/>
      <c r="RMG150" s="49"/>
      <c r="RMH150" s="49"/>
      <c r="RMI150" s="49"/>
      <c r="RMJ150" s="49"/>
      <c r="RMK150" s="49"/>
      <c r="RML150" s="49"/>
      <c r="RMM150" s="49"/>
      <c r="RMN150" s="49"/>
      <c r="RMO150" s="49"/>
      <c r="RMP150" s="49"/>
      <c r="RMQ150" s="49"/>
      <c r="RMR150" s="49"/>
      <c r="RMS150" s="49"/>
      <c r="RMT150" s="49"/>
      <c r="RMU150" s="49"/>
      <c r="RMV150" s="49"/>
      <c r="RMW150" s="49"/>
      <c r="RMX150" s="49"/>
      <c r="RMY150" s="49"/>
      <c r="RMZ150" s="49"/>
      <c r="RNA150" s="49"/>
      <c r="RNB150" s="49"/>
      <c r="RNC150" s="49"/>
      <c r="RND150" s="49"/>
      <c r="RNE150" s="49"/>
      <c r="RNF150" s="49"/>
      <c r="RNG150" s="49"/>
      <c r="RNH150" s="49"/>
      <c r="RNI150" s="49"/>
      <c r="RNJ150" s="49"/>
      <c r="RNK150" s="49"/>
      <c r="RNL150" s="49"/>
      <c r="RNM150" s="49"/>
      <c r="RNN150" s="49"/>
      <c r="RNO150" s="49"/>
      <c r="RNP150" s="49"/>
      <c r="RNQ150" s="49"/>
      <c r="RNR150" s="49"/>
      <c r="RNS150" s="49"/>
      <c r="RNT150" s="49"/>
      <c r="RNU150" s="49"/>
      <c r="RNV150" s="49"/>
      <c r="RNW150" s="49"/>
      <c r="RNX150" s="49"/>
      <c r="RNY150" s="49"/>
      <c r="RNZ150" s="49"/>
      <c r="ROA150" s="49"/>
      <c r="ROB150" s="49"/>
      <c r="ROC150" s="49"/>
      <c r="ROD150" s="49"/>
      <c r="ROE150" s="49"/>
      <c r="ROF150" s="49"/>
      <c r="ROG150" s="49"/>
      <c r="ROH150" s="49"/>
      <c r="ROI150" s="49"/>
      <c r="ROJ150" s="49"/>
      <c r="ROK150" s="49"/>
      <c r="ROL150" s="49"/>
      <c r="ROM150" s="49"/>
      <c r="RON150" s="49"/>
      <c r="ROO150" s="49"/>
      <c r="ROP150" s="49"/>
      <c r="ROQ150" s="49"/>
      <c r="ROR150" s="49"/>
      <c r="ROS150" s="49"/>
      <c r="ROT150" s="49"/>
      <c r="ROU150" s="49"/>
      <c r="ROV150" s="49"/>
      <c r="ROW150" s="49"/>
      <c r="ROX150" s="49"/>
      <c r="ROY150" s="49"/>
      <c r="ROZ150" s="49"/>
      <c r="RPA150" s="49"/>
      <c r="RPB150" s="49"/>
      <c r="RPC150" s="49"/>
      <c r="RPD150" s="49"/>
      <c r="RPE150" s="49"/>
      <c r="RPF150" s="49"/>
      <c r="RPG150" s="49"/>
      <c r="RPH150" s="49"/>
      <c r="RPI150" s="49"/>
      <c r="RPJ150" s="49"/>
      <c r="RPK150" s="49"/>
      <c r="RPL150" s="49"/>
      <c r="RPM150" s="49"/>
      <c r="RPN150" s="49"/>
      <c r="RPO150" s="49"/>
      <c r="RPP150" s="49"/>
      <c r="RPQ150" s="49"/>
      <c r="RPR150" s="49"/>
      <c r="RPS150" s="49"/>
      <c r="RPT150" s="49"/>
      <c r="RPU150" s="49"/>
      <c r="RPV150" s="49"/>
      <c r="RPW150" s="49"/>
      <c r="RPX150" s="49"/>
      <c r="RPY150" s="49"/>
      <c r="RPZ150" s="49"/>
      <c r="RQA150" s="49"/>
      <c r="RQB150" s="49"/>
      <c r="RQC150" s="49"/>
      <c r="RQD150" s="49"/>
      <c r="RQE150" s="49"/>
      <c r="RQF150" s="49"/>
      <c r="RQG150" s="49"/>
      <c r="RQH150" s="49"/>
      <c r="RQI150" s="49"/>
      <c r="RQJ150" s="49"/>
      <c r="RQK150" s="49"/>
      <c r="RQL150" s="49"/>
      <c r="RQM150" s="49"/>
      <c r="RQN150" s="49"/>
      <c r="RQO150" s="49"/>
      <c r="RQP150" s="49"/>
      <c r="RQQ150" s="49"/>
      <c r="RQR150" s="49"/>
      <c r="RQS150" s="49"/>
      <c r="RQT150" s="49"/>
      <c r="RQU150" s="49"/>
      <c r="RQV150" s="49"/>
      <c r="RQW150" s="49"/>
      <c r="RQX150" s="49"/>
      <c r="RQY150" s="49"/>
      <c r="RQZ150" s="49"/>
      <c r="RRA150" s="49"/>
      <c r="RRB150" s="49"/>
      <c r="RRC150" s="49"/>
      <c r="RRD150" s="49"/>
      <c r="RRE150" s="49"/>
      <c r="RRF150" s="49"/>
      <c r="RRG150" s="49"/>
      <c r="RRH150" s="49"/>
      <c r="RRI150" s="49"/>
      <c r="RRJ150" s="49"/>
      <c r="RRK150" s="49"/>
      <c r="RRL150" s="49"/>
      <c r="RRM150" s="49"/>
      <c r="RRN150" s="49"/>
      <c r="RRO150" s="49"/>
      <c r="RRP150" s="49"/>
      <c r="RRQ150" s="49"/>
      <c r="RRR150" s="49"/>
      <c r="RRS150" s="49"/>
      <c r="RRT150" s="49"/>
      <c r="RRU150" s="49"/>
      <c r="RRV150" s="49"/>
      <c r="RRW150" s="49"/>
      <c r="RRX150" s="49"/>
      <c r="RRY150" s="49"/>
      <c r="RRZ150" s="49"/>
      <c r="RSA150" s="49"/>
      <c r="RSB150" s="49"/>
      <c r="RSC150" s="49"/>
      <c r="RSD150" s="49"/>
      <c r="RSE150" s="49"/>
      <c r="RSF150" s="49"/>
      <c r="RSG150" s="49"/>
      <c r="RSH150" s="49"/>
      <c r="RSI150" s="49"/>
      <c r="RSJ150" s="49"/>
      <c r="RSK150" s="49"/>
      <c r="RSL150" s="49"/>
      <c r="RSM150" s="49"/>
      <c r="RSN150" s="49"/>
      <c r="RSO150" s="49"/>
      <c r="RSP150" s="49"/>
      <c r="RSQ150" s="49"/>
      <c r="RSR150" s="49"/>
      <c r="RSS150" s="49"/>
      <c r="RST150" s="49"/>
      <c r="RSU150" s="49"/>
      <c r="RSV150" s="49"/>
      <c r="RSW150" s="49"/>
      <c r="RSX150" s="49"/>
      <c r="RSY150" s="49"/>
      <c r="RSZ150" s="49"/>
      <c r="RTA150" s="49"/>
      <c r="RTB150" s="49"/>
      <c r="RTC150" s="49"/>
      <c r="RTD150" s="49"/>
      <c r="RTE150" s="49"/>
      <c r="RTF150" s="49"/>
      <c r="RTG150" s="49"/>
      <c r="RTH150" s="49"/>
      <c r="RTI150" s="49"/>
      <c r="RTJ150" s="49"/>
      <c r="RTK150" s="49"/>
      <c r="RTL150" s="49"/>
      <c r="RTM150" s="49"/>
      <c r="RTN150" s="49"/>
      <c r="RTO150" s="49"/>
      <c r="RTP150" s="49"/>
      <c r="RTQ150" s="49"/>
      <c r="RTR150" s="49"/>
      <c r="RTS150" s="49"/>
      <c r="RTT150" s="49"/>
      <c r="RTU150" s="49"/>
      <c r="RTV150" s="49"/>
      <c r="RTW150" s="49"/>
      <c r="RTX150" s="49"/>
      <c r="RTY150" s="49"/>
      <c r="RTZ150" s="49"/>
      <c r="RUA150" s="49"/>
      <c r="RUB150" s="49"/>
      <c r="RUC150" s="49"/>
      <c r="RUD150" s="49"/>
      <c r="RUE150" s="49"/>
      <c r="RUF150" s="49"/>
      <c r="RUG150" s="49"/>
      <c r="RUH150" s="49"/>
      <c r="RUI150" s="49"/>
      <c r="RUJ150" s="49"/>
      <c r="RUK150" s="49"/>
      <c r="RUL150" s="49"/>
      <c r="RUM150" s="49"/>
      <c r="RUN150" s="49"/>
      <c r="RUO150" s="49"/>
      <c r="RUP150" s="49"/>
      <c r="RUQ150" s="49"/>
      <c r="RUR150" s="49"/>
      <c r="RUS150" s="49"/>
      <c r="RUT150" s="49"/>
      <c r="RUU150" s="49"/>
      <c r="RUV150" s="49"/>
      <c r="RUW150" s="49"/>
      <c r="RUX150" s="49"/>
      <c r="RUY150" s="49"/>
      <c r="RUZ150" s="49"/>
      <c r="RVA150" s="49"/>
      <c r="RVB150" s="49"/>
      <c r="RVC150" s="49"/>
      <c r="RVD150" s="49"/>
      <c r="RVE150" s="49"/>
      <c r="RVF150" s="49"/>
      <c r="RVG150" s="49"/>
      <c r="RVH150" s="49"/>
      <c r="RVI150" s="49"/>
      <c r="RVJ150" s="49"/>
      <c r="RVK150" s="49"/>
      <c r="RVL150" s="49"/>
      <c r="RVM150" s="49"/>
      <c r="RVN150" s="49"/>
      <c r="RVO150" s="49"/>
      <c r="RVP150" s="49"/>
      <c r="RVQ150" s="49"/>
      <c r="RVR150" s="49"/>
      <c r="RVS150" s="49"/>
      <c r="RVT150" s="49"/>
      <c r="RVU150" s="49"/>
      <c r="RVV150" s="49"/>
      <c r="RVW150" s="49"/>
      <c r="RVX150" s="49"/>
      <c r="RVY150" s="49"/>
      <c r="RVZ150" s="49"/>
      <c r="RWA150" s="49"/>
      <c r="RWB150" s="49"/>
      <c r="RWC150" s="49"/>
      <c r="RWD150" s="49"/>
      <c r="RWE150" s="49"/>
      <c r="RWF150" s="49"/>
      <c r="RWG150" s="49"/>
      <c r="RWH150" s="49"/>
      <c r="RWI150" s="49"/>
      <c r="RWJ150" s="49"/>
      <c r="RWK150" s="49"/>
      <c r="RWL150" s="49"/>
      <c r="RWM150" s="49"/>
      <c r="RWN150" s="49"/>
      <c r="RWO150" s="49"/>
      <c r="RWP150" s="49"/>
      <c r="RWQ150" s="49"/>
      <c r="RWR150" s="49"/>
      <c r="RWS150" s="49"/>
      <c r="RWT150" s="49"/>
      <c r="RWU150" s="49"/>
      <c r="RWV150" s="49"/>
      <c r="RWW150" s="49"/>
      <c r="RWX150" s="49"/>
      <c r="RWY150" s="49"/>
      <c r="RWZ150" s="49"/>
      <c r="RXA150" s="49"/>
      <c r="RXB150" s="49"/>
      <c r="RXC150" s="49"/>
      <c r="RXD150" s="49"/>
      <c r="RXE150" s="49"/>
      <c r="RXF150" s="49"/>
      <c r="RXG150" s="49"/>
      <c r="RXH150" s="49"/>
      <c r="RXI150" s="49"/>
      <c r="RXJ150" s="49"/>
      <c r="RXK150" s="49"/>
      <c r="RXL150" s="49"/>
      <c r="RXM150" s="49"/>
      <c r="RXN150" s="49"/>
      <c r="RXO150" s="49"/>
      <c r="RXP150" s="49"/>
      <c r="RXQ150" s="49"/>
      <c r="RXR150" s="49"/>
      <c r="RXS150" s="49"/>
      <c r="RXT150" s="49"/>
      <c r="RXU150" s="49"/>
      <c r="RXV150" s="49"/>
      <c r="RXW150" s="49"/>
      <c r="RXX150" s="49"/>
      <c r="RXY150" s="49"/>
      <c r="RXZ150" s="49"/>
      <c r="RYA150" s="49"/>
      <c r="RYB150" s="49"/>
      <c r="RYC150" s="49"/>
      <c r="RYD150" s="49"/>
      <c r="RYE150" s="49"/>
      <c r="RYF150" s="49"/>
      <c r="RYG150" s="49"/>
      <c r="RYH150" s="49"/>
      <c r="RYI150" s="49"/>
      <c r="RYJ150" s="49"/>
      <c r="RYK150" s="49"/>
      <c r="RYL150" s="49"/>
      <c r="RYM150" s="49"/>
      <c r="RYN150" s="49"/>
      <c r="RYO150" s="49"/>
      <c r="RYP150" s="49"/>
      <c r="RYQ150" s="49"/>
      <c r="RYR150" s="49"/>
      <c r="RYS150" s="49"/>
      <c r="RYT150" s="49"/>
      <c r="RYU150" s="49"/>
      <c r="RYV150" s="49"/>
      <c r="RYW150" s="49"/>
      <c r="RYX150" s="49"/>
      <c r="RYY150" s="49"/>
      <c r="RYZ150" s="49"/>
      <c r="RZA150" s="49"/>
      <c r="RZB150" s="49"/>
      <c r="RZC150" s="49"/>
      <c r="RZD150" s="49"/>
      <c r="RZE150" s="49"/>
      <c r="RZF150" s="49"/>
      <c r="RZG150" s="49"/>
      <c r="RZH150" s="49"/>
      <c r="RZI150" s="49"/>
      <c r="RZJ150" s="49"/>
      <c r="RZK150" s="49"/>
      <c r="RZL150" s="49"/>
      <c r="RZM150" s="49"/>
      <c r="RZN150" s="49"/>
      <c r="RZO150" s="49"/>
      <c r="RZP150" s="49"/>
      <c r="RZQ150" s="49"/>
      <c r="RZR150" s="49"/>
      <c r="RZS150" s="49"/>
      <c r="RZT150" s="49"/>
      <c r="RZU150" s="49"/>
      <c r="RZV150" s="49"/>
      <c r="RZW150" s="49"/>
      <c r="RZX150" s="49"/>
      <c r="RZY150" s="49"/>
      <c r="RZZ150" s="49"/>
      <c r="SAA150" s="49"/>
      <c r="SAB150" s="49"/>
      <c r="SAC150" s="49"/>
      <c r="SAD150" s="49"/>
      <c r="SAE150" s="49"/>
      <c r="SAF150" s="49"/>
      <c r="SAG150" s="49"/>
      <c r="SAH150" s="49"/>
      <c r="SAI150" s="49"/>
      <c r="SAJ150" s="49"/>
      <c r="SAK150" s="49"/>
      <c r="SAL150" s="49"/>
      <c r="SAM150" s="49"/>
      <c r="SAN150" s="49"/>
      <c r="SAO150" s="49"/>
      <c r="SAP150" s="49"/>
      <c r="SAQ150" s="49"/>
      <c r="SAR150" s="49"/>
      <c r="SAS150" s="49"/>
      <c r="SAT150" s="49"/>
      <c r="SAU150" s="49"/>
      <c r="SAV150" s="49"/>
      <c r="SAW150" s="49"/>
      <c r="SAX150" s="49"/>
      <c r="SAY150" s="49"/>
      <c r="SAZ150" s="49"/>
      <c r="SBA150" s="49"/>
      <c r="SBB150" s="49"/>
      <c r="SBC150" s="49"/>
      <c r="SBD150" s="49"/>
      <c r="SBE150" s="49"/>
      <c r="SBF150" s="49"/>
      <c r="SBG150" s="49"/>
      <c r="SBH150" s="49"/>
      <c r="SBI150" s="49"/>
      <c r="SBJ150" s="49"/>
      <c r="SBK150" s="49"/>
      <c r="SBL150" s="49"/>
      <c r="SBM150" s="49"/>
      <c r="SBN150" s="49"/>
      <c r="SBO150" s="49"/>
      <c r="SBP150" s="49"/>
      <c r="SBQ150" s="49"/>
      <c r="SBR150" s="49"/>
      <c r="SBS150" s="49"/>
      <c r="SBT150" s="49"/>
      <c r="SBU150" s="49"/>
      <c r="SBV150" s="49"/>
      <c r="SBW150" s="49"/>
      <c r="SBX150" s="49"/>
      <c r="SBY150" s="49"/>
      <c r="SBZ150" s="49"/>
      <c r="SCA150" s="49"/>
      <c r="SCB150" s="49"/>
      <c r="SCC150" s="49"/>
      <c r="SCD150" s="49"/>
      <c r="SCE150" s="49"/>
      <c r="SCF150" s="49"/>
      <c r="SCG150" s="49"/>
      <c r="SCH150" s="49"/>
      <c r="SCI150" s="49"/>
      <c r="SCJ150" s="49"/>
      <c r="SCK150" s="49"/>
      <c r="SCL150" s="49"/>
      <c r="SCM150" s="49"/>
      <c r="SCN150" s="49"/>
      <c r="SCO150" s="49"/>
      <c r="SCP150" s="49"/>
      <c r="SCQ150" s="49"/>
      <c r="SCR150" s="49"/>
      <c r="SCS150" s="49"/>
      <c r="SCT150" s="49"/>
      <c r="SCU150" s="49"/>
      <c r="SCV150" s="49"/>
      <c r="SCW150" s="49"/>
      <c r="SCX150" s="49"/>
      <c r="SCY150" s="49"/>
      <c r="SCZ150" s="49"/>
      <c r="SDA150" s="49"/>
      <c r="SDB150" s="49"/>
      <c r="SDC150" s="49"/>
      <c r="SDD150" s="49"/>
      <c r="SDE150" s="49"/>
      <c r="SDF150" s="49"/>
      <c r="SDG150" s="49"/>
      <c r="SDH150" s="49"/>
      <c r="SDI150" s="49"/>
      <c r="SDJ150" s="49"/>
      <c r="SDK150" s="49"/>
      <c r="SDL150" s="49"/>
      <c r="SDM150" s="49"/>
      <c r="SDN150" s="49"/>
      <c r="SDO150" s="49"/>
      <c r="SDP150" s="49"/>
      <c r="SDQ150" s="49"/>
      <c r="SDR150" s="49"/>
      <c r="SDS150" s="49"/>
      <c r="SDT150" s="49"/>
      <c r="SDU150" s="49"/>
      <c r="SDV150" s="49"/>
      <c r="SDW150" s="49"/>
      <c r="SDX150" s="49"/>
      <c r="SDY150" s="49"/>
      <c r="SDZ150" s="49"/>
      <c r="SEA150" s="49"/>
      <c r="SEB150" s="49"/>
      <c r="SEC150" s="49"/>
      <c r="SED150" s="49"/>
      <c r="SEE150" s="49"/>
      <c r="SEF150" s="49"/>
      <c r="SEG150" s="49"/>
      <c r="SEH150" s="49"/>
      <c r="SEI150" s="49"/>
      <c r="SEJ150" s="49"/>
      <c r="SEK150" s="49"/>
      <c r="SEL150" s="49"/>
      <c r="SEM150" s="49"/>
      <c r="SEN150" s="49"/>
      <c r="SEO150" s="49"/>
      <c r="SEP150" s="49"/>
      <c r="SEQ150" s="49"/>
      <c r="SER150" s="49"/>
      <c r="SES150" s="49"/>
      <c r="SET150" s="49"/>
      <c r="SEU150" s="49"/>
      <c r="SEV150" s="49"/>
      <c r="SEW150" s="49"/>
      <c r="SEX150" s="49"/>
      <c r="SEY150" s="49"/>
      <c r="SEZ150" s="49"/>
      <c r="SFA150" s="49"/>
      <c r="SFB150" s="49"/>
      <c r="SFC150" s="49"/>
      <c r="SFD150" s="49"/>
      <c r="SFE150" s="49"/>
      <c r="SFF150" s="49"/>
      <c r="SFG150" s="49"/>
      <c r="SFH150" s="49"/>
      <c r="SFI150" s="49"/>
      <c r="SFJ150" s="49"/>
      <c r="SFK150" s="49"/>
      <c r="SFL150" s="49"/>
      <c r="SFM150" s="49"/>
      <c r="SFN150" s="49"/>
      <c r="SFO150" s="49"/>
      <c r="SFP150" s="49"/>
      <c r="SFQ150" s="49"/>
      <c r="SFR150" s="49"/>
      <c r="SFS150" s="49"/>
      <c r="SFT150" s="49"/>
      <c r="SFU150" s="49"/>
      <c r="SFV150" s="49"/>
      <c r="SFW150" s="49"/>
      <c r="SFX150" s="49"/>
      <c r="SFY150" s="49"/>
      <c r="SFZ150" s="49"/>
      <c r="SGA150" s="49"/>
      <c r="SGB150" s="49"/>
      <c r="SGC150" s="49"/>
      <c r="SGD150" s="49"/>
      <c r="SGE150" s="49"/>
      <c r="SGF150" s="49"/>
      <c r="SGG150" s="49"/>
      <c r="SGH150" s="49"/>
      <c r="SGI150" s="49"/>
      <c r="SGJ150" s="49"/>
      <c r="SGK150" s="49"/>
      <c r="SGL150" s="49"/>
      <c r="SGM150" s="49"/>
      <c r="SGN150" s="49"/>
      <c r="SGO150" s="49"/>
      <c r="SGP150" s="49"/>
      <c r="SGQ150" s="49"/>
      <c r="SGR150" s="49"/>
      <c r="SGS150" s="49"/>
      <c r="SGT150" s="49"/>
      <c r="SGU150" s="49"/>
      <c r="SGV150" s="49"/>
      <c r="SGW150" s="49"/>
      <c r="SGX150" s="49"/>
      <c r="SGY150" s="49"/>
      <c r="SGZ150" s="49"/>
      <c r="SHA150" s="49"/>
      <c r="SHB150" s="49"/>
      <c r="SHC150" s="49"/>
      <c r="SHD150" s="49"/>
      <c r="SHE150" s="49"/>
      <c r="SHF150" s="49"/>
      <c r="SHG150" s="49"/>
      <c r="SHH150" s="49"/>
      <c r="SHI150" s="49"/>
      <c r="SHJ150" s="49"/>
      <c r="SHK150" s="49"/>
      <c r="SHL150" s="49"/>
      <c r="SHM150" s="49"/>
      <c r="SHN150" s="49"/>
      <c r="SHO150" s="49"/>
      <c r="SHP150" s="49"/>
      <c r="SHQ150" s="49"/>
      <c r="SHR150" s="49"/>
      <c r="SHS150" s="49"/>
      <c r="SHT150" s="49"/>
      <c r="SHU150" s="49"/>
      <c r="SHV150" s="49"/>
      <c r="SHW150" s="49"/>
      <c r="SHX150" s="49"/>
      <c r="SHY150" s="49"/>
      <c r="SHZ150" s="49"/>
      <c r="SIA150" s="49"/>
      <c r="SIB150" s="49"/>
      <c r="SIC150" s="49"/>
      <c r="SID150" s="49"/>
      <c r="SIE150" s="49"/>
      <c r="SIF150" s="49"/>
      <c r="SIG150" s="49"/>
      <c r="SIH150" s="49"/>
      <c r="SII150" s="49"/>
      <c r="SIJ150" s="49"/>
      <c r="SIK150" s="49"/>
      <c r="SIL150" s="49"/>
      <c r="SIM150" s="49"/>
      <c r="SIN150" s="49"/>
      <c r="SIO150" s="49"/>
      <c r="SIP150" s="49"/>
      <c r="SIQ150" s="49"/>
      <c r="SIR150" s="49"/>
      <c r="SIS150" s="49"/>
      <c r="SIT150" s="49"/>
      <c r="SIU150" s="49"/>
      <c r="SIV150" s="49"/>
      <c r="SIW150" s="49"/>
      <c r="SIX150" s="49"/>
      <c r="SIY150" s="49"/>
      <c r="SIZ150" s="49"/>
      <c r="SJA150" s="49"/>
      <c r="SJB150" s="49"/>
      <c r="SJC150" s="49"/>
      <c r="SJD150" s="49"/>
      <c r="SJE150" s="49"/>
      <c r="SJF150" s="49"/>
      <c r="SJG150" s="49"/>
      <c r="SJH150" s="49"/>
      <c r="SJI150" s="49"/>
      <c r="SJJ150" s="49"/>
      <c r="SJK150" s="49"/>
      <c r="SJL150" s="49"/>
      <c r="SJM150" s="49"/>
      <c r="SJN150" s="49"/>
      <c r="SJO150" s="49"/>
      <c r="SJP150" s="49"/>
      <c r="SJQ150" s="49"/>
      <c r="SJR150" s="49"/>
      <c r="SJS150" s="49"/>
      <c r="SJT150" s="49"/>
      <c r="SJU150" s="49"/>
      <c r="SJV150" s="49"/>
      <c r="SJW150" s="49"/>
      <c r="SJX150" s="49"/>
      <c r="SJY150" s="49"/>
      <c r="SJZ150" s="49"/>
      <c r="SKA150" s="49"/>
      <c r="SKB150" s="49"/>
      <c r="SKC150" s="49"/>
      <c r="SKD150" s="49"/>
      <c r="SKE150" s="49"/>
      <c r="SKF150" s="49"/>
      <c r="SKG150" s="49"/>
      <c r="SKH150" s="49"/>
      <c r="SKI150" s="49"/>
      <c r="SKJ150" s="49"/>
      <c r="SKK150" s="49"/>
      <c r="SKL150" s="49"/>
      <c r="SKM150" s="49"/>
      <c r="SKN150" s="49"/>
      <c r="SKO150" s="49"/>
      <c r="SKP150" s="49"/>
      <c r="SKQ150" s="49"/>
      <c r="SKR150" s="49"/>
      <c r="SKS150" s="49"/>
      <c r="SKT150" s="49"/>
      <c r="SKU150" s="49"/>
      <c r="SKV150" s="49"/>
      <c r="SKW150" s="49"/>
      <c r="SKX150" s="49"/>
      <c r="SKY150" s="49"/>
      <c r="SKZ150" s="49"/>
      <c r="SLA150" s="49"/>
      <c r="SLB150" s="49"/>
      <c r="SLC150" s="49"/>
      <c r="SLD150" s="49"/>
      <c r="SLE150" s="49"/>
      <c r="SLF150" s="49"/>
      <c r="SLG150" s="49"/>
      <c r="SLH150" s="49"/>
      <c r="SLI150" s="49"/>
      <c r="SLJ150" s="49"/>
      <c r="SLK150" s="49"/>
      <c r="SLL150" s="49"/>
      <c r="SLM150" s="49"/>
      <c r="SLN150" s="49"/>
      <c r="SLO150" s="49"/>
      <c r="SLP150" s="49"/>
      <c r="SLQ150" s="49"/>
      <c r="SLR150" s="49"/>
      <c r="SLS150" s="49"/>
      <c r="SLT150" s="49"/>
      <c r="SLU150" s="49"/>
      <c r="SLV150" s="49"/>
      <c r="SLW150" s="49"/>
      <c r="SLX150" s="49"/>
      <c r="SLY150" s="49"/>
      <c r="SLZ150" s="49"/>
      <c r="SMA150" s="49"/>
      <c r="SMB150" s="49"/>
      <c r="SMC150" s="49"/>
      <c r="SMD150" s="49"/>
      <c r="SME150" s="49"/>
      <c r="SMF150" s="49"/>
      <c r="SMG150" s="49"/>
      <c r="SMH150" s="49"/>
      <c r="SMI150" s="49"/>
      <c r="SMJ150" s="49"/>
      <c r="SMK150" s="49"/>
      <c r="SML150" s="49"/>
      <c r="SMM150" s="49"/>
      <c r="SMN150" s="49"/>
      <c r="SMO150" s="49"/>
      <c r="SMP150" s="49"/>
      <c r="SMQ150" s="49"/>
      <c r="SMR150" s="49"/>
      <c r="SMS150" s="49"/>
      <c r="SMT150" s="49"/>
      <c r="SMU150" s="49"/>
      <c r="SMV150" s="49"/>
      <c r="SMW150" s="49"/>
      <c r="SMX150" s="49"/>
      <c r="SMY150" s="49"/>
      <c r="SMZ150" s="49"/>
      <c r="SNA150" s="49"/>
      <c r="SNB150" s="49"/>
      <c r="SNC150" s="49"/>
      <c r="SND150" s="49"/>
      <c r="SNE150" s="49"/>
      <c r="SNF150" s="49"/>
      <c r="SNG150" s="49"/>
      <c r="SNH150" s="49"/>
      <c r="SNI150" s="49"/>
      <c r="SNJ150" s="49"/>
      <c r="SNK150" s="49"/>
      <c r="SNL150" s="49"/>
      <c r="SNM150" s="49"/>
      <c r="SNN150" s="49"/>
      <c r="SNO150" s="49"/>
      <c r="SNP150" s="49"/>
      <c r="SNQ150" s="49"/>
      <c r="SNR150" s="49"/>
      <c r="SNS150" s="49"/>
      <c r="SNT150" s="49"/>
      <c r="SNU150" s="49"/>
      <c r="SNV150" s="49"/>
      <c r="SNW150" s="49"/>
      <c r="SNX150" s="49"/>
      <c r="SNY150" s="49"/>
      <c r="SNZ150" s="49"/>
      <c r="SOA150" s="49"/>
      <c r="SOB150" s="49"/>
      <c r="SOC150" s="49"/>
      <c r="SOD150" s="49"/>
      <c r="SOE150" s="49"/>
      <c r="SOF150" s="49"/>
      <c r="SOG150" s="49"/>
      <c r="SOH150" s="49"/>
      <c r="SOI150" s="49"/>
      <c r="SOJ150" s="49"/>
      <c r="SOK150" s="49"/>
      <c r="SOL150" s="49"/>
      <c r="SOM150" s="49"/>
      <c r="SON150" s="49"/>
      <c r="SOO150" s="49"/>
      <c r="SOP150" s="49"/>
      <c r="SOQ150" s="49"/>
      <c r="SOR150" s="49"/>
      <c r="SOS150" s="49"/>
      <c r="SOT150" s="49"/>
      <c r="SOU150" s="49"/>
      <c r="SOV150" s="49"/>
      <c r="SOW150" s="49"/>
      <c r="SOX150" s="49"/>
      <c r="SOY150" s="49"/>
      <c r="SOZ150" s="49"/>
      <c r="SPA150" s="49"/>
      <c r="SPB150" s="49"/>
      <c r="SPC150" s="49"/>
      <c r="SPD150" s="49"/>
      <c r="SPE150" s="49"/>
      <c r="SPF150" s="49"/>
      <c r="SPG150" s="49"/>
      <c r="SPH150" s="49"/>
      <c r="SPI150" s="49"/>
      <c r="SPJ150" s="49"/>
      <c r="SPK150" s="49"/>
      <c r="SPL150" s="49"/>
      <c r="SPM150" s="49"/>
      <c r="SPN150" s="49"/>
      <c r="SPO150" s="49"/>
      <c r="SPP150" s="49"/>
      <c r="SPQ150" s="49"/>
      <c r="SPR150" s="49"/>
      <c r="SPS150" s="49"/>
      <c r="SPT150" s="49"/>
      <c r="SPU150" s="49"/>
      <c r="SPV150" s="49"/>
      <c r="SPW150" s="49"/>
      <c r="SPX150" s="49"/>
      <c r="SPY150" s="49"/>
      <c r="SPZ150" s="49"/>
      <c r="SQA150" s="49"/>
      <c r="SQB150" s="49"/>
      <c r="SQC150" s="49"/>
      <c r="SQD150" s="49"/>
      <c r="SQE150" s="49"/>
      <c r="SQF150" s="49"/>
      <c r="SQG150" s="49"/>
      <c r="SQH150" s="49"/>
      <c r="SQI150" s="49"/>
      <c r="SQJ150" s="49"/>
      <c r="SQK150" s="49"/>
      <c r="SQL150" s="49"/>
      <c r="SQM150" s="49"/>
      <c r="SQN150" s="49"/>
      <c r="SQO150" s="49"/>
      <c r="SQP150" s="49"/>
      <c r="SQQ150" s="49"/>
      <c r="SQR150" s="49"/>
      <c r="SQS150" s="49"/>
      <c r="SQT150" s="49"/>
      <c r="SQU150" s="49"/>
      <c r="SQV150" s="49"/>
      <c r="SQW150" s="49"/>
      <c r="SQX150" s="49"/>
      <c r="SQY150" s="49"/>
      <c r="SQZ150" s="49"/>
      <c r="SRA150" s="49"/>
      <c r="SRB150" s="49"/>
      <c r="SRC150" s="49"/>
      <c r="SRD150" s="49"/>
      <c r="SRE150" s="49"/>
      <c r="SRF150" s="49"/>
      <c r="SRG150" s="49"/>
      <c r="SRH150" s="49"/>
      <c r="SRI150" s="49"/>
      <c r="SRJ150" s="49"/>
      <c r="SRK150" s="49"/>
      <c r="SRL150" s="49"/>
      <c r="SRM150" s="49"/>
      <c r="SRN150" s="49"/>
      <c r="SRO150" s="49"/>
      <c r="SRP150" s="49"/>
      <c r="SRQ150" s="49"/>
      <c r="SRR150" s="49"/>
      <c r="SRS150" s="49"/>
      <c r="SRT150" s="49"/>
      <c r="SRU150" s="49"/>
      <c r="SRV150" s="49"/>
      <c r="SRW150" s="49"/>
      <c r="SRX150" s="49"/>
      <c r="SRY150" s="49"/>
      <c r="SRZ150" s="49"/>
      <c r="SSA150" s="49"/>
      <c r="SSB150" s="49"/>
      <c r="SSC150" s="49"/>
      <c r="SSD150" s="49"/>
      <c r="SSE150" s="49"/>
      <c r="SSF150" s="49"/>
      <c r="SSG150" s="49"/>
      <c r="SSH150" s="49"/>
      <c r="SSI150" s="49"/>
      <c r="SSJ150" s="49"/>
      <c r="SSK150" s="49"/>
      <c r="SSL150" s="49"/>
      <c r="SSM150" s="49"/>
      <c r="SSN150" s="49"/>
      <c r="SSO150" s="49"/>
      <c r="SSP150" s="49"/>
      <c r="SSQ150" s="49"/>
      <c r="SSR150" s="49"/>
      <c r="SSS150" s="49"/>
      <c r="SST150" s="49"/>
      <c r="SSU150" s="49"/>
      <c r="SSV150" s="49"/>
      <c r="SSW150" s="49"/>
      <c r="SSX150" s="49"/>
      <c r="SSY150" s="49"/>
      <c r="SSZ150" s="49"/>
      <c r="STA150" s="49"/>
      <c r="STB150" s="49"/>
      <c r="STC150" s="49"/>
      <c r="STD150" s="49"/>
      <c r="STE150" s="49"/>
      <c r="STF150" s="49"/>
      <c r="STG150" s="49"/>
      <c r="STH150" s="49"/>
      <c r="STI150" s="49"/>
      <c r="STJ150" s="49"/>
      <c r="STK150" s="49"/>
      <c r="STL150" s="49"/>
      <c r="STM150" s="49"/>
      <c r="STN150" s="49"/>
      <c r="STO150" s="49"/>
      <c r="STP150" s="49"/>
      <c r="STQ150" s="49"/>
      <c r="STR150" s="49"/>
      <c r="STS150" s="49"/>
      <c r="STT150" s="49"/>
      <c r="STU150" s="49"/>
      <c r="STV150" s="49"/>
      <c r="STW150" s="49"/>
      <c r="STX150" s="49"/>
      <c r="STY150" s="49"/>
      <c r="STZ150" s="49"/>
      <c r="SUA150" s="49"/>
      <c r="SUB150" s="49"/>
      <c r="SUC150" s="49"/>
      <c r="SUD150" s="49"/>
      <c r="SUE150" s="49"/>
      <c r="SUF150" s="49"/>
      <c r="SUG150" s="49"/>
      <c r="SUH150" s="49"/>
      <c r="SUI150" s="49"/>
      <c r="SUJ150" s="49"/>
      <c r="SUK150" s="49"/>
      <c r="SUL150" s="49"/>
      <c r="SUM150" s="49"/>
      <c r="SUN150" s="49"/>
      <c r="SUO150" s="49"/>
      <c r="SUP150" s="49"/>
      <c r="SUQ150" s="49"/>
      <c r="SUR150" s="49"/>
      <c r="SUS150" s="49"/>
      <c r="SUT150" s="49"/>
      <c r="SUU150" s="49"/>
      <c r="SUV150" s="49"/>
      <c r="SUW150" s="49"/>
      <c r="SUX150" s="49"/>
      <c r="SUY150" s="49"/>
      <c r="SUZ150" s="49"/>
      <c r="SVA150" s="49"/>
      <c r="SVB150" s="49"/>
      <c r="SVC150" s="49"/>
      <c r="SVD150" s="49"/>
      <c r="SVE150" s="49"/>
      <c r="SVF150" s="49"/>
      <c r="SVG150" s="49"/>
      <c r="SVH150" s="49"/>
      <c r="SVI150" s="49"/>
      <c r="SVJ150" s="49"/>
      <c r="SVK150" s="49"/>
      <c r="SVL150" s="49"/>
      <c r="SVM150" s="49"/>
      <c r="SVN150" s="49"/>
      <c r="SVO150" s="49"/>
      <c r="SVP150" s="49"/>
      <c r="SVQ150" s="49"/>
      <c r="SVR150" s="49"/>
      <c r="SVS150" s="49"/>
      <c r="SVT150" s="49"/>
      <c r="SVU150" s="49"/>
      <c r="SVV150" s="49"/>
      <c r="SVW150" s="49"/>
      <c r="SVX150" s="49"/>
      <c r="SVY150" s="49"/>
      <c r="SVZ150" s="49"/>
      <c r="SWA150" s="49"/>
      <c r="SWB150" s="49"/>
      <c r="SWC150" s="49"/>
      <c r="SWD150" s="49"/>
      <c r="SWE150" s="49"/>
      <c r="SWF150" s="49"/>
      <c r="SWG150" s="49"/>
      <c r="SWH150" s="49"/>
      <c r="SWI150" s="49"/>
      <c r="SWJ150" s="49"/>
      <c r="SWK150" s="49"/>
      <c r="SWL150" s="49"/>
      <c r="SWM150" s="49"/>
      <c r="SWN150" s="49"/>
      <c r="SWO150" s="49"/>
      <c r="SWP150" s="49"/>
      <c r="SWQ150" s="49"/>
      <c r="SWR150" s="49"/>
      <c r="SWS150" s="49"/>
      <c r="SWT150" s="49"/>
      <c r="SWU150" s="49"/>
      <c r="SWV150" s="49"/>
      <c r="SWW150" s="49"/>
      <c r="SWX150" s="49"/>
      <c r="SWY150" s="49"/>
      <c r="SWZ150" s="49"/>
      <c r="SXA150" s="49"/>
      <c r="SXB150" s="49"/>
      <c r="SXC150" s="49"/>
      <c r="SXD150" s="49"/>
      <c r="SXE150" s="49"/>
      <c r="SXF150" s="49"/>
      <c r="SXG150" s="49"/>
      <c r="SXH150" s="49"/>
      <c r="SXI150" s="49"/>
      <c r="SXJ150" s="49"/>
      <c r="SXK150" s="49"/>
      <c r="SXL150" s="49"/>
      <c r="SXM150" s="49"/>
      <c r="SXN150" s="49"/>
      <c r="SXO150" s="49"/>
      <c r="SXP150" s="49"/>
      <c r="SXQ150" s="49"/>
      <c r="SXR150" s="49"/>
      <c r="SXS150" s="49"/>
      <c r="SXT150" s="49"/>
      <c r="SXU150" s="49"/>
      <c r="SXV150" s="49"/>
      <c r="SXW150" s="49"/>
      <c r="SXX150" s="49"/>
      <c r="SXY150" s="49"/>
      <c r="SXZ150" s="49"/>
      <c r="SYA150" s="49"/>
      <c r="SYB150" s="49"/>
      <c r="SYC150" s="49"/>
      <c r="SYD150" s="49"/>
      <c r="SYE150" s="49"/>
      <c r="SYF150" s="49"/>
      <c r="SYG150" s="49"/>
      <c r="SYH150" s="49"/>
      <c r="SYI150" s="49"/>
      <c r="SYJ150" s="49"/>
      <c r="SYK150" s="49"/>
      <c r="SYL150" s="49"/>
      <c r="SYM150" s="49"/>
      <c r="SYN150" s="49"/>
      <c r="SYO150" s="49"/>
      <c r="SYP150" s="49"/>
      <c r="SYQ150" s="49"/>
      <c r="SYR150" s="49"/>
      <c r="SYS150" s="49"/>
      <c r="SYT150" s="49"/>
      <c r="SYU150" s="49"/>
      <c r="SYV150" s="49"/>
      <c r="SYW150" s="49"/>
      <c r="SYX150" s="49"/>
      <c r="SYY150" s="49"/>
      <c r="SYZ150" s="49"/>
      <c r="SZA150" s="49"/>
      <c r="SZB150" s="49"/>
      <c r="SZC150" s="49"/>
      <c r="SZD150" s="49"/>
      <c r="SZE150" s="49"/>
      <c r="SZF150" s="49"/>
      <c r="SZG150" s="49"/>
      <c r="SZH150" s="49"/>
      <c r="SZI150" s="49"/>
      <c r="SZJ150" s="49"/>
      <c r="SZK150" s="49"/>
      <c r="SZL150" s="49"/>
      <c r="SZM150" s="49"/>
      <c r="SZN150" s="49"/>
      <c r="SZO150" s="49"/>
      <c r="SZP150" s="49"/>
      <c r="SZQ150" s="49"/>
      <c r="SZR150" s="49"/>
      <c r="SZS150" s="49"/>
      <c r="SZT150" s="49"/>
      <c r="SZU150" s="49"/>
      <c r="SZV150" s="49"/>
      <c r="SZW150" s="49"/>
      <c r="SZX150" s="49"/>
      <c r="SZY150" s="49"/>
      <c r="SZZ150" s="49"/>
      <c r="TAA150" s="49"/>
      <c r="TAB150" s="49"/>
      <c r="TAC150" s="49"/>
      <c r="TAD150" s="49"/>
      <c r="TAE150" s="49"/>
      <c r="TAF150" s="49"/>
      <c r="TAG150" s="49"/>
      <c r="TAH150" s="49"/>
      <c r="TAI150" s="49"/>
      <c r="TAJ150" s="49"/>
      <c r="TAK150" s="49"/>
      <c r="TAL150" s="49"/>
      <c r="TAM150" s="49"/>
      <c r="TAN150" s="49"/>
      <c r="TAO150" s="49"/>
      <c r="TAP150" s="49"/>
      <c r="TAQ150" s="49"/>
      <c r="TAR150" s="49"/>
      <c r="TAS150" s="49"/>
      <c r="TAT150" s="49"/>
      <c r="TAU150" s="49"/>
      <c r="TAV150" s="49"/>
      <c r="TAW150" s="49"/>
      <c r="TAX150" s="49"/>
      <c r="TAY150" s="49"/>
      <c r="TAZ150" s="49"/>
      <c r="TBA150" s="49"/>
      <c r="TBB150" s="49"/>
      <c r="TBC150" s="49"/>
      <c r="TBD150" s="49"/>
      <c r="TBE150" s="49"/>
      <c r="TBF150" s="49"/>
      <c r="TBG150" s="49"/>
      <c r="TBH150" s="49"/>
      <c r="TBI150" s="49"/>
      <c r="TBJ150" s="49"/>
      <c r="TBK150" s="49"/>
      <c r="TBL150" s="49"/>
      <c r="TBM150" s="49"/>
      <c r="TBN150" s="49"/>
      <c r="TBO150" s="49"/>
      <c r="TBP150" s="49"/>
      <c r="TBQ150" s="49"/>
      <c r="TBR150" s="49"/>
      <c r="TBS150" s="49"/>
      <c r="TBT150" s="49"/>
      <c r="TBU150" s="49"/>
      <c r="TBV150" s="49"/>
      <c r="TBW150" s="49"/>
      <c r="TBX150" s="49"/>
      <c r="TBY150" s="49"/>
      <c r="TBZ150" s="49"/>
      <c r="TCA150" s="49"/>
      <c r="TCB150" s="49"/>
      <c r="TCC150" s="49"/>
      <c r="TCD150" s="49"/>
      <c r="TCE150" s="49"/>
      <c r="TCF150" s="49"/>
      <c r="TCG150" s="49"/>
      <c r="TCH150" s="49"/>
      <c r="TCI150" s="49"/>
      <c r="TCJ150" s="49"/>
      <c r="TCK150" s="49"/>
      <c r="TCL150" s="49"/>
      <c r="TCM150" s="49"/>
      <c r="TCN150" s="49"/>
      <c r="TCO150" s="49"/>
      <c r="TCP150" s="49"/>
      <c r="TCQ150" s="49"/>
      <c r="TCR150" s="49"/>
      <c r="TCS150" s="49"/>
      <c r="TCT150" s="49"/>
      <c r="TCU150" s="49"/>
      <c r="TCV150" s="49"/>
      <c r="TCW150" s="49"/>
      <c r="TCX150" s="49"/>
      <c r="TCY150" s="49"/>
      <c r="TCZ150" s="49"/>
      <c r="TDA150" s="49"/>
      <c r="TDB150" s="49"/>
      <c r="TDC150" s="49"/>
      <c r="TDD150" s="49"/>
      <c r="TDE150" s="49"/>
      <c r="TDF150" s="49"/>
      <c r="TDG150" s="49"/>
      <c r="TDH150" s="49"/>
      <c r="TDI150" s="49"/>
      <c r="TDJ150" s="49"/>
      <c r="TDK150" s="49"/>
      <c r="TDL150" s="49"/>
      <c r="TDM150" s="49"/>
      <c r="TDN150" s="49"/>
      <c r="TDO150" s="49"/>
      <c r="TDP150" s="49"/>
      <c r="TDQ150" s="49"/>
      <c r="TDR150" s="49"/>
      <c r="TDS150" s="49"/>
      <c r="TDT150" s="49"/>
      <c r="TDU150" s="49"/>
      <c r="TDV150" s="49"/>
      <c r="TDW150" s="49"/>
      <c r="TDX150" s="49"/>
      <c r="TDY150" s="49"/>
      <c r="TDZ150" s="49"/>
      <c r="TEA150" s="49"/>
      <c r="TEB150" s="49"/>
      <c r="TEC150" s="49"/>
      <c r="TED150" s="49"/>
      <c r="TEE150" s="49"/>
      <c r="TEF150" s="49"/>
      <c r="TEG150" s="49"/>
      <c r="TEH150" s="49"/>
      <c r="TEI150" s="49"/>
      <c r="TEJ150" s="49"/>
      <c r="TEK150" s="49"/>
      <c r="TEL150" s="49"/>
      <c r="TEM150" s="49"/>
      <c r="TEN150" s="49"/>
      <c r="TEO150" s="49"/>
      <c r="TEP150" s="49"/>
      <c r="TEQ150" s="49"/>
      <c r="TER150" s="49"/>
      <c r="TES150" s="49"/>
      <c r="TET150" s="49"/>
      <c r="TEU150" s="49"/>
      <c r="TEV150" s="49"/>
      <c r="TEW150" s="49"/>
      <c r="TEX150" s="49"/>
      <c r="TEY150" s="49"/>
      <c r="TEZ150" s="49"/>
      <c r="TFA150" s="49"/>
      <c r="TFB150" s="49"/>
      <c r="TFC150" s="49"/>
      <c r="TFD150" s="49"/>
      <c r="TFE150" s="49"/>
      <c r="TFF150" s="49"/>
      <c r="TFG150" s="49"/>
      <c r="TFH150" s="49"/>
      <c r="TFI150" s="49"/>
      <c r="TFJ150" s="49"/>
      <c r="TFK150" s="49"/>
      <c r="TFL150" s="49"/>
      <c r="TFM150" s="49"/>
      <c r="TFN150" s="49"/>
      <c r="TFO150" s="49"/>
      <c r="TFP150" s="49"/>
      <c r="TFQ150" s="49"/>
      <c r="TFR150" s="49"/>
      <c r="TFS150" s="49"/>
      <c r="TFT150" s="49"/>
      <c r="TFU150" s="49"/>
      <c r="TFV150" s="49"/>
      <c r="TFW150" s="49"/>
      <c r="TFX150" s="49"/>
      <c r="TFY150" s="49"/>
      <c r="TFZ150" s="49"/>
      <c r="TGA150" s="49"/>
      <c r="TGB150" s="49"/>
      <c r="TGC150" s="49"/>
      <c r="TGD150" s="49"/>
      <c r="TGE150" s="49"/>
      <c r="TGF150" s="49"/>
      <c r="TGG150" s="49"/>
      <c r="TGH150" s="49"/>
      <c r="TGI150" s="49"/>
      <c r="TGJ150" s="49"/>
      <c r="TGK150" s="49"/>
      <c r="TGL150" s="49"/>
      <c r="TGM150" s="49"/>
      <c r="TGN150" s="49"/>
      <c r="TGO150" s="49"/>
      <c r="TGP150" s="49"/>
      <c r="TGQ150" s="49"/>
      <c r="TGR150" s="49"/>
      <c r="TGS150" s="49"/>
      <c r="TGT150" s="49"/>
      <c r="TGU150" s="49"/>
      <c r="TGV150" s="49"/>
      <c r="TGW150" s="49"/>
      <c r="TGX150" s="49"/>
      <c r="TGY150" s="49"/>
      <c r="TGZ150" s="49"/>
      <c r="THA150" s="49"/>
      <c r="THB150" s="49"/>
      <c r="THC150" s="49"/>
      <c r="THD150" s="49"/>
      <c r="THE150" s="49"/>
      <c r="THF150" s="49"/>
      <c r="THG150" s="49"/>
      <c r="THH150" s="49"/>
      <c r="THI150" s="49"/>
      <c r="THJ150" s="49"/>
      <c r="THK150" s="49"/>
      <c r="THL150" s="49"/>
      <c r="THM150" s="49"/>
      <c r="THN150" s="49"/>
      <c r="THO150" s="49"/>
      <c r="THP150" s="49"/>
      <c r="THQ150" s="49"/>
      <c r="THR150" s="49"/>
      <c r="THS150" s="49"/>
      <c r="THT150" s="49"/>
      <c r="THU150" s="49"/>
      <c r="THV150" s="49"/>
      <c r="THW150" s="49"/>
      <c r="THX150" s="49"/>
      <c r="THY150" s="49"/>
      <c r="THZ150" s="49"/>
      <c r="TIA150" s="49"/>
      <c r="TIB150" s="49"/>
      <c r="TIC150" s="49"/>
      <c r="TID150" s="49"/>
      <c r="TIE150" s="49"/>
      <c r="TIF150" s="49"/>
      <c r="TIG150" s="49"/>
      <c r="TIH150" s="49"/>
      <c r="TII150" s="49"/>
      <c r="TIJ150" s="49"/>
      <c r="TIK150" s="49"/>
      <c r="TIL150" s="49"/>
      <c r="TIM150" s="49"/>
      <c r="TIN150" s="49"/>
      <c r="TIO150" s="49"/>
      <c r="TIP150" s="49"/>
      <c r="TIQ150" s="49"/>
      <c r="TIR150" s="49"/>
      <c r="TIS150" s="49"/>
      <c r="TIT150" s="49"/>
      <c r="TIU150" s="49"/>
      <c r="TIV150" s="49"/>
      <c r="TIW150" s="49"/>
      <c r="TIX150" s="49"/>
      <c r="TIY150" s="49"/>
      <c r="TIZ150" s="49"/>
      <c r="TJA150" s="49"/>
      <c r="TJB150" s="49"/>
      <c r="TJC150" s="49"/>
      <c r="TJD150" s="49"/>
      <c r="TJE150" s="49"/>
      <c r="TJF150" s="49"/>
      <c r="TJG150" s="49"/>
      <c r="TJH150" s="49"/>
      <c r="TJI150" s="49"/>
      <c r="TJJ150" s="49"/>
      <c r="TJK150" s="49"/>
      <c r="TJL150" s="49"/>
      <c r="TJM150" s="49"/>
      <c r="TJN150" s="49"/>
      <c r="TJO150" s="49"/>
      <c r="TJP150" s="49"/>
      <c r="TJQ150" s="49"/>
      <c r="TJR150" s="49"/>
      <c r="TJS150" s="49"/>
      <c r="TJT150" s="49"/>
      <c r="TJU150" s="49"/>
      <c r="TJV150" s="49"/>
      <c r="TJW150" s="49"/>
      <c r="TJX150" s="49"/>
      <c r="TJY150" s="49"/>
      <c r="TJZ150" s="49"/>
      <c r="TKA150" s="49"/>
      <c r="TKB150" s="49"/>
      <c r="TKC150" s="49"/>
      <c r="TKD150" s="49"/>
      <c r="TKE150" s="49"/>
      <c r="TKF150" s="49"/>
      <c r="TKG150" s="49"/>
      <c r="TKH150" s="49"/>
      <c r="TKI150" s="49"/>
      <c r="TKJ150" s="49"/>
      <c r="TKK150" s="49"/>
      <c r="TKL150" s="49"/>
      <c r="TKM150" s="49"/>
      <c r="TKN150" s="49"/>
      <c r="TKO150" s="49"/>
      <c r="TKP150" s="49"/>
      <c r="TKQ150" s="49"/>
      <c r="TKR150" s="49"/>
      <c r="TKS150" s="49"/>
      <c r="TKT150" s="49"/>
      <c r="TKU150" s="49"/>
      <c r="TKV150" s="49"/>
      <c r="TKW150" s="49"/>
      <c r="TKX150" s="49"/>
      <c r="TKY150" s="49"/>
      <c r="TKZ150" s="49"/>
      <c r="TLA150" s="49"/>
      <c r="TLB150" s="49"/>
      <c r="TLC150" s="49"/>
      <c r="TLD150" s="49"/>
      <c r="TLE150" s="49"/>
      <c r="TLF150" s="49"/>
      <c r="TLG150" s="49"/>
      <c r="TLH150" s="49"/>
      <c r="TLI150" s="49"/>
      <c r="TLJ150" s="49"/>
      <c r="TLK150" s="49"/>
      <c r="TLL150" s="49"/>
      <c r="TLM150" s="49"/>
      <c r="TLN150" s="49"/>
      <c r="TLO150" s="49"/>
      <c r="TLP150" s="49"/>
      <c r="TLQ150" s="49"/>
      <c r="TLR150" s="49"/>
      <c r="TLS150" s="49"/>
      <c r="TLT150" s="49"/>
      <c r="TLU150" s="49"/>
      <c r="TLV150" s="49"/>
      <c r="TLW150" s="49"/>
      <c r="TLX150" s="49"/>
      <c r="TLY150" s="49"/>
      <c r="TLZ150" s="49"/>
      <c r="TMA150" s="49"/>
      <c r="TMB150" s="49"/>
      <c r="TMC150" s="49"/>
      <c r="TMD150" s="49"/>
      <c r="TME150" s="49"/>
      <c r="TMF150" s="49"/>
      <c r="TMG150" s="49"/>
      <c r="TMH150" s="49"/>
      <c r="TMI150" s="49"/>
      <c r="TMJ150" s="49"/>
      <c r="TMK150" s="49"/>
      <c r="TML150" s="49"/>
      <c r="TMM150" s="49"/>
      <c r="TMN150" s="49"/>
      <c r="TMO150" s="49"/>
      <c r="TMP150" s="49"/>
      <c r="TMQ150" s="49"/>
      <c r="TMR150" s="49"/>
      <c r="TMS150" s="49"/>
      <c r="TMT150" s="49"/>
      <c r="TMU150" s="49"/>
      <c r="TMV150" s="49"/>
      <c r="TMW150" s="49"/>
      <c r="TMX150" s="49"/>
      <c r="TMY150" s="49"/>
      <c r="TMZ150" s="49"/>
      <c r="TNA150" s="49"/>
      <c r="TNB150" s="49"/>
      <c r="TNC150" s="49"/>
      <c r="TND150" s="49"/>
      <c r="TNE150" s="49"/>
      <c r="TNF150" s="49"/>
      <c r="TNG150" s="49"/>
      <c r="TNH150" s="49"/>
      <c r="TNI150" s="49"/>
      <c r="TNJ150" s="49"/>
      <c r="TNK150" s="49"/>
      <c r="TNL150" s="49"/>
      <c r="TNM150" s="49"/>
      <c r="TNN150" s="49"/>
      <c r="TNO150" s="49"/>
      <c r="TNP150" s="49"/>
      <c r="TNQ150" s="49"/>
      <c r="TNR150" s="49"/>
      <c r="TNS150" s="49"/>
      <c r="TNT150" s="49"/>
      <c r="TNU150" s="49"/>
      <c r="TNV150" s="49"/>
      <c r="TNW150" s="49"/>
      <c r="TNX150" s="49"/>
      <c r="TNY150" s="49"/>
      <c r="TNZ150" s="49"/>
      <c r="TOA150" s="49"/>
      <c r="TOB150" s="49"/>
      <c r="TOC150" s="49"/>
      <c r="TOD150" s="49"/>
      <c r="TOE150" s="49"/>
      <c r="TOF150" s="49"/>
      <c r="TOG150" s="49"/>
      <c r="TOH150" s="49"/>
      <c r="TOI150" s="49"/>
      <c r="TOJ150" s="49"/>
      <c r="TOK150" s="49"/>
      <c r="TOL150" s="49"/>
      <c r="TOM150" s="49"/>
      <c r="TON150" s="49"/>
      <c r="TOO150" s="49"/>
      <c r="TOP150" s="49"/>
      <c r="TOQ150" s="49"/>
      <c r="TOR150" s="49"/>
      <c r="TOS150" s="49"/>
      <c r="TOT150" s="49"/>
      <c r="TOU150" s="49"/>
      <c r="TOV150" s="49"/>
      <c r="TOW150" s="49"/>
      <c r="TOX150" s="49"/>
      <c r="TOY150" s="49"/>
      <c r="TOZ150" s="49"/>
      <c r="TPA150" s="49"/>
      <c r="TPB150" s="49"/>
      <c r="TPC150" s="49"/>
      <c r="TPD150" s="49"/>
      <c r="TPE150" s="49"/>
      <c r="TPF150" s="49"/>
      <c r="TPG150" s="49"/>
      <c r="TPH150" s="49"/>
      <c r="TPI150" s="49"/>
      <c r="TPJ150" s="49"/>
      <c r="TPK150" s="49"/>
      <c r="TPL150" s="49"/>
      <c r="TPM150" s="49"/>
      <c r="TPN150" s="49"/>
      <c r="TPO150" s="49"/>
      <c r="TPP150" s="49"/>
      <c r="TPQ150" s="49"/>
      <c r="TPR150" s="49"/>
      <c r="TPS150" s="49"/>
      <c r="TPT150" s="49"/>
      <c r="TPU150" s="49"/>
      <c r="TPV150" s="49"/>
      <c r="TPW150" s="49"/>
      <c r="TPX150" s="49"/>
      <c r="TPY150" s="49"/>
      <c r="TPZ150" s="49"/>
      <c r="TQA150" s="49"/>
      <c r="TQB150" s="49"/>
      <c r="TQC150" s="49"/>
      <c r="TQD150" s="49"/>
      <c r="TQE150" s="49"/>
      <c r="TQF150" s="49"/>
      <c r="TQG150" s="49"/>
      <c r="TQH150" s="49"/>
      <c r="TQI150" s="49"/>
      <c r="TQJ150" s="49"/>
      <c r="TQK150" s="49"/>
      <c r="TQL150" s="49"/>
      <c r="TQM150" s="49"/>
      <c r="TQN150" s="49"/>
      <c r="TQO150" s="49"/>
      <c r="TQP150" s="49"/>
      <c r="TQQ150" s="49"/>
      <c r="TQR150" s="49"/>
      <c r="TQS150" s="49"/>
      <c r="TQT150" s="49"/>
      <c r="TQU150" s="49"/>
      <c r="TQV150" s="49"/>
      <c r="TQW150" s="49"/>
      <c r="TQX150" s="49"/>
      <c r="TQY150" s="49"/>
      <c r="TQZ150" s="49"/>
      <c r="TRA150" s="49"/>
      <c r="TRB150" s="49"/>
      <c r="TRC150" s="49"/>
      <c r="TRD150" s="49"/>
      <c r="TRE150" s="49"/>
      <c r="TRF150" s="49"/>
      <c r="TRG150" s="49"/>
      <c r="TRH150" s="49"/>
      <c r="TRI150" s="49"/>
      <c r="TRJ150" s="49"/>
      <c r="TRK150" s="49"/>
      <c r="TRL150" s="49"/>
      <c r="TRM150" s="49"/>
      <c r="TRN150" s="49"/>
      <c r="TRO150" s="49"/>
      <c r="TRP150" s="49"/>
      <c r="TRQ150" s="49"/>
      <c r="TRR150" s="49"/>
      <c r="TRS150" s="49"/>
      <c r="TRT150" s="49"/>
      <c r="TRU150" s="49"/>
      <c r="TRV150" s="49"/>
      <c r="TRW150" s="49"/>
      <c r="TRX150" s="49"/>
      <c r="TRY150" s="49"/>
      <c r="TRZ150" s="49"/>
      <c r="TSA150" s="49"/>
      <c r="TSB150" s="49"/>
      <c r="TSC150" s="49"/>
      <c r="TSD150" s="49"/>
      <c r="TSE150" s="49"/>
      <c r="TSF150" s="49"/>
      <c r="TSG150" s="49"/>
      <c r="TSH150" s="49"/>
      <c r="TSI150" s="49"/>
      <c r="TSJ150" s="49"/>
      <c r="TSK150" s="49"/>
      <c r="TSL150" s="49"/>
      <c r="TSM150" s="49"/>
      <c r="TSN150" s="49"/>
      <c r="TSO150" s="49"/>
      <c r="TSP150" s="49"/>
      <c r="TSQ150" s="49"/>
      <c r="TSR150" s="49"/>
      <c r="TSS150" s="49"/>
      <c r="TST150" s="49"/>
      <c r="TSU150" s="49"/>
      <c r="TSV150" s="49"/>
      <c r="TSW150" s="49"/>
      <c r="TSX150" s="49"/>
      <c r="TSY150" s="49"/>
      <c r="TSZ150" s="49"/>
      <c r="TTA150" s="49"/>
      <c r="TTB150" s="49"/>
      <c r="TTC150" s="49"/>
      <c r="TTD150" s="49"/>
      <c r="TTE150" s="49"/>
      <c r="TTF150" s="49"/>
      <c r="TTG150" s="49"/>
      <c r="TTH150" s="49"/>
      <c r="TTI150" s="49"/>
      <c r="TTJ150" s="49"/>
      <c r="TTK150" s="49"/>
      <c r="TTL150" s="49"/>
      <c r="TTM150" s="49"/>
      <c r="TTN150" s="49"/>
      <c r="TTO150" s="49"/>
      <c r="TTP150" s="49"/>
      <c r="TTQ150" s="49"/>
      <c r="TTR150" s="49"/>
      <c r="TTS150" s="49"/>
      <c r="TTT150" s="49"/>
      <c r="TTU150" s="49"/>
      <c r="TTV150" s="49"/>
      <c r="TTW150" s="49"/>
      <c r="TTX150" s="49"/>
      <c r="TTY150" s="49"/>
      <c r="TTZ150" s="49"/>
      <c r="TUA150" s="49"/>
      <c r="TUB150" s="49"/>
      <c r="TUC150" s="49"/>
      <c r="TUD150" s="49"/>
      <c r="TUE150" s="49"/>
      <c r="TUF150" s="49"/>
      <c r="TUG150" s="49"/>
      <c r="TUH150" s="49"/>
      <c r="TUI150" s="49"/>
      <c r="TUJ150" s="49"/>
      <c r="TUK150" s="49"/>
      <c r="TUL150" s="49"/>
      <c r="TUM150" s="49"/>
      <c r="TUN150" s="49"/>
      <c r="TUO150" s="49"/>
      <c r="TUP150" s="49"/>
      <c r="TUQ150" s="49"/>
      <c r="TUR150" s="49"/>
      <c r="TUS150" s="49"/>
      <c r="TUT150" s="49"/>
      <c r="TUU150" s="49"/>
      <c r="TUV150" s="49"/>
      <c r="TUW150" s="49"/>
      <c r="TUX150" s="49"/>
      <c r="TUY150" s="49"/>
      <c r="TUZ150" s="49"/>
      <c r="TVA150" s="49"/>
      <c r="TVB150" s="49"/>
      <c r="TVC150" s="49"/>
      <c r="TVD150" s="49"/>
      <c r="TVE150" s="49"/>
      <c r="TVF150" s="49"/>
      <c r="TVG150" s="49"/>
      <c r="TVH150" s="49"/>
      <c r="TVI150" s="49"/>
      <c r="TVJ150" s="49"/>
      <c r="TVK150" s="49"/>
      <c r="TVL150" s="49"/>
      <c r="TVM150" s="49"/>
      <c r="TVN150" s="49"/>
      <c r="TVO150" s="49"/>
      <c r="TVP150" s="49"/>
      <c r="TVQ150" s="49"/>
      <c r="TVR150" s="49"/>
      <c r="TVS150" s="49"/>
      <c r="TVT150" s="49"/>
      <c r="TVU150" s="49"/>
      <c r="TVV150" s="49"/>
      <c r="TVW150" s="49"/>
      <c r="TVX150" s="49"/>
      <c r="TVY150" s="49"/>
      <c r="TVZ150" s="49"/>
      <c r="TWA150" s="49"/>
      <c r="TWB150" s="49"/>
      <c r="TWC150" s="49"/>
      <c r="TWD150" s="49"/>
      <c r="TWE150" s="49"/>
      <c r="TWF150" s="49"/>
      <c r="TWG150" s="49"/>
      <c r="TWH150" s="49"/>
      <c r="TWI150" s="49"/>
      <c r="TWJ150" s="49"/>
      <c r="TWK150" s="49"/>
      <c r="TWL150" s="49"/>
      <c r="TWM150" s="49"/>
      <c r="TWN150" s="49"/>
      <c r="TWO150" s="49"/>
      <c r="TWP150" s="49"/>
      <c r="TWQ150" s="49"/>
      <c r="TWR150" s="49"/>
      <c r="TWS150" s="49"/>
      <c r="TWT150" s="49"/>
      <c r="TWU150" s="49"/>
      <c r="TWV150" s="49"/>
      <c r="TWW150" s="49"/>
      <c r="TWX150" s="49"/>
      <c r="TWY150" s="49"/>
      <c r="TWZ150" s="49"/>
      <c r="TXA150" s="49"/>
      <c r="TXB150" s="49"/>
      <c r="TXC150" s="49"/>
      <c r="TXD150" s="49"/>
      <c r="TXE150" s="49"/>
      <c r="TXF150" s="49"/>
      <c r="TXG150" s="49"/>
      <c r="TXH150" s="49"/>
      <c r="TXI150" s="49"/>
      <c r="TXJ150" s="49"/>
      <c r="TXK150" s="49"/>
      <c r="TXL150" s="49"/>
      <c r="TXM150" s="49"/>
      <c r="TXN150" s="49"/>
      <c r="TXO150" s="49"/>
      <c r="TXP150" s="49"/>
      <c r="TXQ150" s="49"/>
      <c r="TXR150" s="49"/>
      <c r="TXS150" s="49"/>
      <c r="TXT150" s="49"/>
      <c r="TXU150" s="49"/>
      <c r="TXV150" s="49"/>
      <c r="TXW150" s="49"/>
      <c r="TXX150" s="49"/>
      <c r="TXY150" s="49"/>
      <c r="TXZ150" s="49"/>
      <c r="TYA150" s="49"/>
      <c r="TYB150" s="49"/>
      <c r="TYC150" s="49"/>
      <c r="TYD150" s="49"/>
      <c r="TYE150" s="49"/>
      <c r="TYF150" s="49"/>
      <c r="TYG150" s="49"/>
      <c r="TYH150" s="49"/>
      <c r="TYI150" s="49"/>
      <c r="TYJ150" s="49"/>
      <c r="TYK150" s="49"/>
      <c r="TYL150" s="49"/>
      <c r="TYM150" s="49"/>
      <c r="TYN150" s="49"/>
      <c r="TYO150" s="49"/>
      <c r="TYP150" s="49"/>
      <c r="TYQ150" s="49"/>
      <c r="TYR150" s="49"/>
      <c r="TYS150" s="49"/>
      <c r="TYT150" s="49"/>
      <c r="TYU150" s="49"/>
      <c r="TYV150" s="49"/>
      <c r="TYW150" s="49"/>
      <c r="TYX150" s="49"/>
      <c r="TYY150" s="49"/>
      <c r="TYZ150" s="49"/>
      <c r="TZA150" s="49"/>
      <c r="TZB150" s="49"/>
      <c r="TZC150" s="49"/>
      <c r="TZD150" s="49"/>
      <c r="TZE150" s="49"/>
      <c r="TZF150" s="49"/>
      <c r="TZG150" s="49"/>
      <c r="TZH150" s="49"/>
      <c r="TZI150" s="49"/>
      <c r="TZJ150" s="49"/>
      <c r="TZK150" s="49"/>
      <c r="TZL150" s="49"/>
      <c r="TZM150" s="49"/>
      <c r="TZN150" s="49"/>
      <c r="TZO150" s="49"/>
      <c r="TZP150" s="49"/>
      <c r="TZQ150" s="49"/>
      <c r="TZR150" s="49"/>
      <c r="TZS150" s="49"/>
      <c r="TZT150" s="49"/>
      <c r="TZU150" s="49"/>
      <c r="TZV150" s="49"/>
      <c r="TZW150" s="49"/>
      <c r="TZX150" s="49"/>
      <c r="TZY150" s="49"/>
      <c r="TZZ150" s="49"/>
      <c r="UAA150" s="49"/>
      <c r="UAB150" s="49"/>
      <c r="UAC150" s="49"/>
      <c r="UAD150" s="49"/>
      <c r="UAE150" s="49"/>
      <c r="UAF150" s="49"/>
      <c r="UAG150" s="49"/>
      <c r="UAH150" s="49"/>
      <c r="UAI150" s="49"/>
      <c r="UAJ150" s="49"/>
      <c r="UAK150" s="49"/>
      <c r="UAL150" s="49"/>
      <c r="UAM150" s="49"/>
      <c r="UAN150" s="49"/>
      <c r="UAO150" s="49"/>
      <c r="UAP150" s="49"/>
      <c r="UAQ150" s="49"/>
      <c r="UAR150" s="49"/>
      <c r="UAS150" s="49"/>
      <c r="UAT150" s="49"/>
      <c r="UAU150" s="49"/>
      <c r="UAV150" s="49"/>
      <c r="UAW150" s="49"/>
      <c r="UAX150" s="49"/>
      <c r="UAY150" s="49"/>
      <c r="UAZ150" s="49"/>
      <c r="UBA150" s="49"/>
      <c r="UBB150" s="49"/>
      <c r="UBC150" s="49"/>
      <c r="UBD150" s="49"/>
      <c r="UBE150" s="49"/>
      <c r="UBF150" s="49"/>
      <c r="UBG150" s="49"/>
      <c r="UBH150" s="49"/>
      <c r="UBI150" s="49"/>
      <c r="UBJ150" s="49"/>
      <c r="UBK150" s="49"/>
      <c r="UBL150" s="49"/>
      <c r="UBM150" s="49"/>
      <c r="UBN150" s="49"/>
      <c r="UBO150" s="49"/>
      <c r="UBP150" s="49"/>
      <c r="UBQ150" s="49"/>
      <c r="UBR150" s="49"/>
      <c r="UBS150" s="49"/>
      <c r="UBT150" s="49"/>
      <c r="UBU150" s="49"/>
      <c r="UBV150" s="49"/>
      <c r="UBW150" s="49"/>
      <c r="UBX150" s="49"/>
      <c r="UBY150" s="49"/>
      <c r="UBZ150" s="49"/>
      <c r="UCA150" s="49"/>
      <c r="UCB150" s="49"/>
      <c r="UCC150" s="49"/>
      <c r="UCD150" s="49"/>
      <c r="UCE150" s="49"/>
      <c r="UCF150" s="49"/>
      <c r="UCG150" s="49"/>
      <c r="UCH150" s="49"/>
      <c r="UCI150" s="49"/>
      <c r="UCJ150" s="49"/>
      <c r="UCK150" s="49"/>
      <c r="UCL150" s="49"/>
      <c r="UCM150" s="49"/>
      <c r="UCN150" s="49"/>
      <c r="UCO150" s="49"/>
      <c r="UCP150" s="49"/>
      <c r="UCQ150" s="49"/>
      <c r="UCR150" s="49"/>
      <c r="UCS150" s="49"/>
      <c r="UCT150" s="49"/>
      <c r="UCU150" s="49"/>
      <c r="UCV150" s="49"/>
      <c r="UCW150" s="49"/>
      <c r="UCX150" s="49"/>
      <c r="UCY150" s="49"/>
      <c r="UCZ150" s="49"/>
      <c r="UDA150" s="49"/>
      <c r="UDB150" s="49"/>
      <c r="UDC150" s="49"/>
      <c r="UDD150" s="49"/>
      <c r="UDE150" s="49"/>
      <c r="UDF150" s="49"/>
      <c r="UDG150" s="49"/>
      <c r="UDH150" s="49"/>
      <c r="UDI150" s="49"/>
      <c r="UDJ150" s="49"/>
      <c r="UDK150" s="49"/>
      <c r="UDL150" s="49"/>
      <c r="UDM150" s="49"/>
      <c r="UDN150" s="49"/>
      <c r="UDO150" s="49"/>
      <c r="UDP150" s="49"/>
      <c r="UDQ150" s="49"/>
      <c r="UDR150" s="49"/>
      <c r="UDS150" s="49"/>
      <c r="UDT150" s="49"/>
      <c r="UDU150" s="49"/>
      <c r="UDV150" s="49"/>
      <c r="UDW150" s="49"/>
      <c r="UDX150" s="49"/>
      <c r="UDY150" s="49"/>
      <c r="UDZ150" s="49"/>
      <c r="UEA150" s="49"/>
      <c r="UEB150" s="49"/>
      <c r="UEC150" s="49"/>
      <c r="UED150" s="49"/>
      <c r="UEE150" s="49"/>
      <c r="UEF150" s="49"/>
      <c r="UEG150" s="49"/>
      <c r="UEH150" s="49"/>
      <c r="UEI150" s="49"/>
      <c r="UEJ150" s="49"/>
      <c r="UEK150" s="49"/>
      <c r="UEL150" s="49"/>
      <c r="UEM150" s="49"/>
      <c r="UEN150" s="49"/>
      <c r="UEO150" s="49"/>
      <c r="UEP150" s="49"/>
      <c r="UEQ150" s="49"/>
      <c r="UER150" s="49"/>
      <c r="UES150" s="49"/>
      <c r="UET150" s="49"/>
      <c r="UEU150" s="49"/>
      <c r="UEV150" s="49"/>
      <c r="UEW150" s="49"/>
      <c r="UEX150" s="49"/>
      <c r="UEY150" s="49"/>
      <c r="UEZ150" s="49"/>
      <c r="UFA150" s="49"/>
      <c r="UFB150" s="49"/>
      <c r="UFC150" s="49"/>
      <c r="UFD150" s="49"/>
      <c r="UFE150" s="49"/>
      <c r="UFF150" s="49"/>
      <c r="UFG150" s="49"/>
      <c r="UFH150" s="49"/>
      <c r="UFI150" s="49"/>
      <c r="UFJ150" s="49"/>
      <c r="UFK150" s="49"/>
      <c r="UFL150" s="49"/>
      <c r="UFM150" s="49"/>
      <c r="UFN150" s="49"/>
      <c r="UFO150" s="49"/>
      <c r="UFP150" s="49"/>
      <c r="UFQ150" s="49"/>
      <c r="UFR150" s="49"/>
      <c r="UFS150" s="49"/>
      <c r="UFT150" s="49"/>
      <c r="UFU150" s="49"/>
      <c r="UFV150" s="49"/>
      <c r="UFW150" s="49"/>
      <c r="UFX150" s="49"/>
      <c r="UFY150" s="49"/>
      <c r="UFZ150" s="49"/>
      <c r="UGA150" s="49"/>
      <c r="UGB150" s="49"/>
      <c r="UGC150" s="49"/>
      <c r="UGD150" s="49"/>
      <c r="UGE150" s="49"/>
      <c r="UGF150" s="49"/>
      <c r="UGG150" s="49"/>
      <c r="UGH150" s="49"/>
      <c r="UGI150" s="49"/>
      <c r="UGJ150" s="49"/>
      <c r="UGK150" s="49"/>
      <c r="UGL150" s="49"/>
      <c r="UGM150" s="49"/>
      <c r="UGN150" s="49"/>
      <c r="UGO150" s="49"/>
      <c r="UGP150" s="49"/>
      <c r="UGQ150" s="49"/>
      <c r="UGR150" s="49"/>
      <c r="UGS150" s="49"/>
      <c r="UGT150" s="49"/>
      <c r="UGU150" s="49"/>
      <c r="UGV150" s="49"/>
      <c r="UGW150" s="49"/>
      <c r="UGX150" s="49"/>
      <c r="UGY150" s="49"/>
      <c r="UGZ150" s="49"/>
      <c r="UHA150" s="49"/>
      <c r="UHB150" s="49"/>
      <c r="UHC150" s="49"/>
      <c r="UHD150" s="49"/>
      <c r="UHE150" s="49"/>
      <c r="UHF150" s="49"/>
      <c r="UHG150" s="49"/>
      <c r="UHH150" s="49"/>
      <c r="UHI150" s="49"/>
      <c r="UHJ150" s="49"/>
      <c r="UHK150" s="49"/>
      <c r="UHL150" s="49"/>
      <c r="UHM150" s="49"/>
      <c r="UHN150" s="49"/>
      <c r="UHO150" s="49"/>
      <c r="UHP150" s="49"/>
      <c r="UHQ150" s="49"/>
      <c r="UHR150" s="49"/>
      <c r="UHS150" s="49"/>
      <c r="UHT150" s="49"/>
      <c r="UHU150" s="49"/>
      <c r="UHV150" s="49"/>
      <c r="UHW150" s="49"/>
      <c r="UHX150" s="49"/>
      <c r="UHY150" s="49"/>
      <c r="UHZ150" s="49"/>
      <c r="UIA150" s="49"/>
      <c r="UIB150" s="49"/>
      <c r="UIC150" s="49"/>
      <c r="UID150" s="49"/>
      <c r="UIE150" s="49"/>
      <c r="UIF150" s="49"/>
      <c r="UIG150" s="49"/>
      <c r="UIH150" s="49"/>
      <c r="UII150" s="49"/>
      <c r="UIJ150" s="49"/>
      <c r="UIK150" s="49"/>
      <c r="UIL150" s="49"/>
      <c r="UIM150" s="49"/>
      <c r="UIN150" s="49"/>
      <c r="UIO150" s="49"/>
      <c r="UIP150" s="49"/>
      <c r="UIQ150" s="49"/>
      <c r="UIR150" s="49"/>
      <c r="UIS150" s="49"/>
      <c r="UIT150" s="49"/>
      <c r="UIU150" s="49"/>
      <c r="UIV150" s="49"/>
      <c r="UIW150" s="49"/>
      <c r="UIX150" s="49"/>
      <c r="UIY150" s="49"/>
      <c r="UIZ150" s="49"/>
      <c r="UJA150" s="49"/>
      <c r="UJB150" s="49"/>
      <c r="UJC150" s="49"/>
      <c r="UJD150" s="49"/>
      <c r="UJE150" s="49"/>
      <c r="UJF150" s="49"/>
      <c r="UJG150" s="49"/>
      <c r="UJH150" s="49"/>
      <c r="UJI150" s="49"/>
      <c r="UJJ150" s="49"/>
      <c r="UJK150" s="49"/>
      <c r="UJL150" s="49"/>
      <c r="UJM150" s="49"/>
      <c r="UJN150" s="49"/>
      <c r="UJO150" s="49"/>
      <c r="UJP150" s="49"/>
      <c r="UJQ150" s="49"/>
      <c r="UJR150" s="49"/>
      <c r="UJS150" s="49"/>
      <c r="UJT150" s="49"/>
      <c r="UJU150" s="49"/>
      <c r="UJV150" s="49"/>
      <c r="UJW150" s="49"/>
      <c r="UJX150" s="49"/>
      <c r="UJY150" s="49"/>
      <c r="UJZ150" s="49"/>
      <c r="UKA150" s="49"/>
      <c r="UKB150" s="49"/>
      <c r="UKC150" s="49"/>
      <c r="UKD150" s="49"/>
      <c r="UKE150" s="49"/>
      <c r="UKF150" s="49"/>
      <c r="UKG150" s="49"/>
      <c r="UKH150" s="49"/>
      <c r="UKI150" s="49"/>
      <c r="UKJ150" s="49"/>
      <c r="UKK150" s="49"/>
      <c r="UKL150" s="49"/>
      <c r="UKM150" s="49"/>
      <c r="UKN150" s="49"/>
      <c r="UKO150" s="49"/>
      <c r="UKP150" s="49"/>
      <c r="UKQ150" s="49"/>
      <c r="UKR150" s="49"/>
      <c r="UKS150" s="49"/>
      <c r="UKT150" s="49"/>
      <c r="UKU150" s="49"/>
      <c r="UKV150" s="49"/>
      <c r="UKW150" s="49"/>
      <c r="UKX150" s="49"/>
      <c r="UKY150" s="49"/>
      <c r="UKZ150" s="49"/>
      <c r="ULA150" s="49"/>
      <c r="ULB150" s="49"/>
      <c r="ULC150" s="49"/>
      <c r="ULD150" s="49"/>
      <c r="ULE150" s="49"/>
      <c r="ULF150" s="49"/>
      <c r="ULG150" s="49"/>
      <c r="ULH150" s="49"/>
      <c r="ULI150" s="49"/>
      <c r="ULJ150" s="49"/>
      <c r="ULK150" s="49"/>
      <c r="ULL150" s="49"/>
      <c r="ULM150" s="49"/>
      <c r="ULN150" s="49"/>
      <c r="ULO150" s="49"/>
      <c r="ULP150" s="49"/>
      <c r="ULQ150" s="49"/>
      <c r="ULR150" s="49"/>
      <c r="ULS150" s="49"/>
      <c r="ULT150" s="49"/>
      <c r="ULU150" s="49"/>
      <c r="ULV150" s="49"/>
      <c r="ULW150" s="49"/>
      <c r="ULX150" s="49"/>
      <c r="ULY150" s="49"/>
      <c r="ULZ150" s="49"/>
      <c r="UMA150" s="49"/>
      <c r="UMB150" s="49"/>
      <c r="UMC150" s="49"/>
      <c r="UMD150" s="49"/>
      <c r="UME150" s="49"/>
      <c r="UMF150" s="49"/>
      <c r="UMG150" s="49"/>
      <c r="UMH150" s="49"/>
      <c r="UMI150" s="49"/>
      <c r="UMJ150" s="49"/>
      <c r="UMK150" s="49"/>
      <c r="UML150" s="49"/>
      <c r="UMM150" s="49"/>
      <c r="UMN150" s="49"/>
      <c r="UMO150" s="49"/>
      <c r="UMP150" s="49"/>
      <c r="UMQ150" s="49"/>
      <c r="UMR150" s="49"/>
      <c r="UMS150" s="49"/>
      <c r="UMT150" s="49"/>
      <c r="UMU150" s="49"/>
      <c r="UMV150" s="49"/>
      <c r="UMW150" s="49"/>
      <c r="UMX150" s="49"/>
      <c r="UMY150" s="49"/>
      <c r="UMZ150" s="49"/>
      <c r="UNA150" s="49"/>
      <c r="UNB150" s="49"/>
      <c r="UNC150" s="49"/>
      <c r="UND150" s="49"/>
      <c r="UNE150" s="49"/>
      <c r="UNF150" s="49"/>
      <c r="UNG150" s="49"/>
      <c r="UNH150" s="49"/>
      <c r="UNI150" s="49"/>
      <c r="UNJ150" s="49"/>
      <c r="UNK150" s="49"/>
      <c r="UNL150" s="49"/>
      <c r="UNM150" s="49"/>
      <c r="UNN150" s="49"/>
      <c r="UNO150" s="49"/>
      <c r="UNP150" s="49"/>
      <c r="UNQ150" s="49"/>
      <c r="UNR150" s="49"/>
      <c r="UNS150" s="49"/>
      <c r="UNT150" s="49"/>
      <c r="UNU150" s="49"/>
      <c r="UNV150" s="49"/>
      <c r="UNW150" s="49"/>
      <c r="UNX150" s="49"/>
      <c r="UNY150" s="49"/>
      <c r="UNZ150" s="49"/>
      <c r="UOA150" s="49"/>
      <c r="UOB150" s="49"/>
      <c r="UOC150" s="49"/>
      <c r="UOD150" s="49"/>
      <c r="UOE150" s="49"/>
      <c r="UOF150" s="49"/>
      <c r="UOG150" s="49"/>
      <c r="UOH150" s="49"/>
      <c r="UOI150" s="49"/>
      <c r="UOJ150" s="49"/>
      <c r="UOK150" s="49"/>
      <c r="UOL150" s="49"/>
      <c r="UOM150" s="49"/>
      <c r="UON150" s="49"/>
      <c r="UOO150" s="49"/>
      <c r="UOP150" s="49"/>
      <c r="UOQ150" s="49"/>
      <c r="UOR150" s="49"/>
      <c r="UOS150" s="49"/>
      <c r="UOT150" s="49"/>
      <c r="UOU150" s="49"/>
      <c r="UOV150" s="49"/>
      <c r="UOW150" s="49"/>
      <c r="UOX150" s="49"/>
      <c r="UOY150" s="49"/>
      <c r="UOZ150" s="49"/>
      <c r="UPA150" s="49"/>
      <c r="UPB150" s="49"/>
      <c r="UPC150" s="49"/>
      <c r="UPD150" s="49"/>
      <c r="UPE150" s="49"/>
      <c r="UPF150" s="49"/>
      <c r="UPG150" s="49"/>
      <c r="UPH150" s="49"/>
      <c r="UPI150" s="49"/>
      <c r="UPJ150" s="49"/>
      <c r="UPK150" s="49"/>
      <c r="UPL150" s="49"/>
      <c r="UPM150" s="49"/>
      <c r="UPN150" s="49"/>
      <c r="UPO150" s="49"/>
      <c r="UPP150" s="49"/>
      <c r="UPQ150" s="49"/>
      <c r="UPR150" s="49"/>
      <c r="UPS150" s="49"/>
      <c r="UPT150" s="49"/>
      <c r="UPU150" s="49"/>
      <c r="UPV150" s="49"/>
      <c r="UPW150" s="49"/>
      <c r="UPX150" s="49"/>
      <c r="UPY150" s="49"/>
      <c r="UPZ150" s="49"/>
      <c r="UQA150" s="49"/>
      <c r="UQB150" s="49"/>
      <c r="UQC150" s="49"/>
      <c r="UQD150" s="49"/>
      <c r="UQE150" s="49"/>
      <c r="UQF150" s="49"/>
      <c r="UQG150" s="49"/>
      <c r="UQH150" s="49"/>
      <c r="UQI150" s="49"/>
      <c r="UQJ150" s="49"/>
      <c r="UQK150" s="49"/>
      <c r="UQL150" s="49"/>
      <c r="UQM150" s="49"/>
      <c r="UQN150" s="49"/>
      <c r="UQO150" s="49"/>
      <c r="UQP150" s="49"/>
      <c r="UQQ150" s="49"/>
      <c r="UQR150" s="49"/>
      <c r="UQS150" s="49"/>
      <c r="UQT150" s="49"/>
      <c r="UQU150" s="49"/>
      <c r="UQV150" s="49"/>
      <c r="UQW150" s="49"/>
      <c r="UQX150" s="49"/>
      <c r="UQY150" s="49"/>
      <c r="UQZ150" s="49"/>
      <c r="URA150" s="49"/>
      <c r="URB150" s="49"/>
      <c r="URC150" s="49"/>
      <c r="URD150" s="49"/>
      <c r="URE150" s="49"/>
      <c r="URF150" s="49"/>
      <c r="URG150" s="49"/>
      <c r="URH150" s="49"/>
      <c r="URI150" s="49"/>
      <c r="URJ150" s="49"/>
      <c r="URK150" s="49"/>
      <c r="URL150" s="49"/>
      <c r="URM150" s="49"/>
      <c r="URN150" s="49"/>
      <c r="URO150" s="49"/>
      <c r="URP150" s="49"/>
      <c r="URQ150" s="49"/>
      <c r="URR150" s="49"/>
      <c r="URS150" s="49"/>
      <c r="URT150" s="49"/>
      <c r="URU150" s="49"/>
      <c r="URV150" s="49"/>
      <c r="URW150" s="49"/>
      <c r="URX150" s="49"/>
      <c r="URY150" s="49"/>
      <c r="URZ150" s="49"/>
      <c r="USA150" s="49"/>
      <c r="USB150" s="49"/>
      <c r="USC150" s="49"/>
      <c r="USD150" s="49"/>
      <c r="USE150" s="49"/>
      <c r="USF150" s="49"/>
      <c r="USG150" s="49"/>
      <c r="USH150" s="49"/>
      <c r="USI150" s="49"/>
      <c r="USJ150" s="49"/>
      <c r="USK150" s="49"/>
      <c r="USL150" s="49"/>
      <c r="USM150" s="49"/>
      <c r="USN150" s="49"/>
      <c r="USO150" s="49"/>
      <c r="USP150" s="49"/>
      <c r="USQ150" s="49"/>
      <c r="USR150" s="49"/>
      <c r="USS150" s="49"/>
      <c r="UST150" s="49"/>
      <c r="USU150" s="49"/>
      <c r="USV150" s="49"/>
      <c r="USW150" s="49"/>
      <c r="USX150" s="49"/>
      <c r="USY150" s="49"/>
      <c r="USZ150" s="49"/>
      <c r="UTA150" s="49"/>
      <c r="UTB150" s="49"/>
      <c r="UTC150" s="49"/>
      <c r="UTD150" s="49"/>
      <c r="UTE150" s="49"/>
      <c r="UTF150" s="49"/>
      <c r="UTG150" s="49"/>
      <c r="UTH150" s="49"/>
      <c r="UTI150" s="49"/>
      <c r="UTJ150" s="49"/>
      <c r="UTK150" s="49"/>
      <c r="UTL150" s="49"/>
      <c r="UTM150" s="49"/>
      <c r="UTN150" s="49"/>
      <c r="UTO150" s="49"/>
      <c r="UTP150" s="49"/>
      <c r="UTQ150" s="49"/>
      <c r="UTR150" s="49"/>
      <c r="UTS150" s="49"/>
      <c r="UTT150" s="49"/>
      <c r="UTU150" s="49"/>
      <c r="UTV150" s="49"/>
      <c r="UTW150" s="49"/>
      <c r="UTX150" s="49"/>
      <c r="UTY150" s="49"/>
      <c r="UTZ150" s="49"/>
      <c r="UUA150" s="49"/>
      <c r="UUB150" s="49"/>
      <c r="UUC150" s="49"/>
      <c r="UUD150" s="49"/>
      <c r="UUE150" s="49"/>
      <c r="UUF150" s="49"/>
      <c r="UUG150" s="49"/>
      <c r="UUH150" s="49"/>
      <c r="UUI150" s="49"/>
      <c r="UUJ150" s="49"/>
      <c r="UUK150" s="49"/>
      <c r="UUL150" s="49"/>
      <c r="UUM150" s="49"/>
      <c r="UUN150" s="49"/>
      <c r="UUO150" s="49"/>
      <c r="UUP150" s="49"/>
      <c r="UUQ150" s="49"/>
      <c r="UUR150" s="49"/>
      <c r="UUS150" s="49"/>
      <c r="UUT150" s="49"/>
      <c r="UUU150" s="49"/>
      <c r="UUV150" s="49"/>
      <c r="UUW150" s="49"/>
      <c r="UUX150" s="49"/>
      <c r="UUY150" s="49"/>
      <c r="UUZ150" s="49"/>
      <c r="UVA150" s="49"/>
      <c r="UVB150" s="49"/>
      <c r="UVC150" s="49"/>
      <c r="UVD150" s="49"/>
      <c r="UVE150" s="49"/>
      <c r="UVF150" s="49"/>
      <c r="UVG150" s="49"/>
      <c r="UVH150" s="49"/>
      <c r="UVI150" s="49"/>
      <c r="UVJ150" s="49"/>
      <c r="UVK150" s="49"/>
      <c r="UVL150" s="49"/>
      <c r="UVM150" s="49"/>
      <c r="UVN150" s="49"/>
      <c r="UVO150" s="49"/>
      <c r="UVP150" s="49"/>
      <c r="UVQ150" s="49"/>
      <c r="UVR150" s="49"/>
      <c r="UVS150" s="49"/>
      <c r="UVT150" s="49"/>
      <c r="UVU150" s="49"/>
      <c r="UVV150" s="49"/>
      <c r="UVW150" s="49"/>
      <c r="UVX150" s="49"/>
      <c r="UVY150" s="49"/>
      <c r="UVZ150" s="49"/>
      <c r="UWA150" s="49"/>
      <c r="UWB150" s="49"/>
      <c r="UWC150" s="49"/>
      <c r="UWD150" s="49"/>
      <c r="UWE150" s="49"/>
      <c r="UWF150" s="49"/>
      <c r="UWG150" s="49"/>
      <c r="UWH150" s="49"/>
      <c r="UWI150" s="49"/>
      <c r="UWJ150" s="49"/>
      <c r="UWK150" s="49"/>
      <c r="UWL150" s="49"/>
      <c r="UWM150" s="49"/>
      <c r="UWN150" s="49"/>
      <c r="UWO150" s="49"/>
      <c r="UWP150" s="49"/>
      <c r="UWQ150" s="49"/>
      <c r="UWR150" s="49"/>
      <c r="UWS150" s="49"/>
      <c r="UWT150" s="49"/>
      <c r="UWU150" s="49"/>
      <c r="UWV150" s="49"/>
      <c r="UWW150" s="49"/>
      <c r="UWX150" s="49"/>
      <c r="UWY150" s="49"/>
      <c r="UWZ150" s="49"/>
      <c r="UXA150" s="49"/>
      <c r="UXB150" s="49"/>
      <c r="UXC150" s="49"/>
      <c r="UXD150" s="49"/>
      <c r="UXE150" s="49"/>
      <c r="UXF150" s="49"/>
      <c r="UXG150" s="49"/>
      <c r="UXH150" s="49"/>
      <c r="UXI150" s="49"/>
      <c r="UXJ150" s="49"/>
      <c r="UXK150" s="49"/>
      <c r="UXL150" s="49"/>
      <c r="UXM150" s="49"/>
      <c r="UXN150" s="49"/>
      <c r="UXO150" s="49"/>
      <c r="UXP150" s="49"/>
      <c r="UXQ150" s="49"/>
      <c r="UXR150" s="49"/>
      <c r="UXS150" s="49"/>
      <c r="UXT150" s="49"/>
      <c r="UXU150" s="49"/>
      <c r="UXV150" s="49"/>
      <c r="UXW150" s="49"/>
      <c r="UXX150" s="49"/>
      <c r="UXY150" s="49"/>
      <c r="UXZ150" s="49"/>
      <c r="UYA150" s="49"/>
      <c r="UYB150" s="49"/>
      <c r="UYC150" s="49"/>
      <c r="UYD150" s="49"/>
      <c r="UYE150" s="49"/>
      <c r="UYF150" s="49"/>
      <c r="UYG150" s="49"/>
      <c r="UYH150" s="49"/>
      <c r="UYI150" s="49"/>
      <c r="UYJ150" s="49"/>
      <c r="UYK150" s="49"/>
      <c r="UYL150" s="49"/>
      <c r="UYM150" s="49"/>
      <c r="UYN150" s="49"/>
      <c r="UYO150" s="49"/>
      <c r="UYP150" s="49"/>
      <c r="UYQ150" s="49"/>
      <c r="UYR150" s="49"/>
      <c r="UYS150" s="49"/>
      <c r="UYT150" s="49"/>
      <c r="UYU150" s="49"/>
      <c r="UYV150" s="49"/>
      <c r="UYW150" s="49"/>
      <c r="UYX150" s="49"/>
      <c r="UYY150" s="49"/>
      <c r="UYZ150" s="49"/>
      <c r="UZA150" s="49"/>
      <c r="UZB150" s="49"/>
      <c r="UZC150" s="49"/>
      <c r="UZD150" s="49"/>
      <c r="UZE150" s="49"/>
      <c r="UZF150" s="49"/>
      <c r="UZG150" s="49"/>
      <c r="UZH150" s="49"/>
      <c r="UZI150" s="49"/>
      <c r="UZJ150" s="49"/>
      <c r="UZK150" s="49"/>
      <c r="UZL150" s="49"/>
      <c r="UZM150" s="49"/>
      <c r="UZN150" s="49"/>
      <c r="UZO150" s="49"/>
      <c r="UZP150" s="49"/>
      <c r="UZQ150" s="49"/>
      <c r="UZR150" s="49"/>
      <c r="UZS150" s="49"/>
      <c r="UZT150" s="49"/>
      <c r="UZU150" s="49"/>
      <c r="UZV150" s="49"/>
      <c r="UZW150" s="49"/>
      <c r="UZX150" s="49"/>
      <c r="UZY150" s="49"/>
      <c r="UZZ150" s="49"/>
      <c r="VAA150" s="49"/>
      <c r="VAB150" s="49"/>
      <c r="VAC150" s="49"/>
      <c r="VAD150" s="49"/>
      <c r="VAE150" s="49"/>
      <c r="VAF150" s="49"/>
      <c r="VAG150" s="49"/>
      <c r="VAH150" s="49"/>
      <c r="VAI150" s="49"/>
      <c r="VAJ150" s="49"/>
      <c r="VAK150" s="49"/>
      <c r="VAL150" s="49"/>
      <c r="VAM150" s="49"/>
      <c r="VAN150" s="49"/>
      <c r="VAO150" s="49"/>
      <c r="VAP150" s="49"/>
      <c r="VAQ150" s="49"/>
      <c r="VAR150" s="49"/>
      <c r="VAS150" s="49"/>
      <c r="VAT150" s="49"/>
      <c r="VAU150" s="49"/>
      <c r="VAV150" s="49"/>
      <c r="VAW150" s="49"/>
      <c r="VAX150" s="49"/>
      <c r="VAY150" s="49"/>
      <c r="VAZ150" s="49"/>
      <c r="VBA150" s="49"/>
      <c r="VBB150" s="49"/>
      <c r="VBC150" s="49"/>
      <c r="VBD150" s="49"/>
      <c r="VBE150" s="49"/>
      <c r="VBF150" s="49"/>
      <c r="VBG150" s="49"/>
      <c r="VBH150" s="49"/>
      <c r="VBI150" s="49"/>
      <c r="VBJ150" s="49"/>
      <c r="VBK150" s="49"/>
      <c r="VBL150" s="49"/>
      <c r="VBM150" s="49"/>
      <c r="VBN150" s="49"/>
      <c r="VBO150" s="49"/>
      <c r="VBP150" s="49"/>
      <c r="VBQ150" s="49"/>
      <c r="VBR150" s="49"/>
      <c r="VBS150" s="49"/>
      <c r="VBT150" s="49"/>
      <c r="VBU150" s="49"/>
      <c r="VBV150" s="49"/>
      <c r="VBW150" s="49"/>
      <c r="VBX150" s="49"/>
      <c r="VBY150" s="49"/>
      <c r="VBZ150" s="49"/>
      <c r="VCA150" s="49"/>
      <c r="VCB150" s="49"/>
      <c r="VCC150" s="49"/>
      <c r="VCD150" s="49"/>
      <c r="VCE150" s="49"/>
      <c r="VCF150" s="49"/>
      <c r="VCG150" s="49"/>
      <c r="VCH150" s="49"/>
      <c r="VCI150" s="49"/>
      <c r="VCJ150" s="49"/>
      <c r="VCK150" s="49"/>
      <c r="VCL150" s="49"/>
      <c r="VCM150" s="49"/>
      <c r="VCN150" s="49"/>
      <c r="VCO150" s="49"/>
      <c r="VCP150" s="49"/>
      <c r="VCQ150" s="49"/>
      <c r="VCR150" s="49"/>
      <c r="VCS150" s="49"/>
      <c r="VCT150" s="49"/>
      <c r="VCU150" s="49"/>
      <c r="VCV150" s="49"/>
      <c r="VCW150" s="49"/>
      <c r="VCX150" s="49"/>
      <c r="VCY150" s="49"/>
      <c r="VCZ150" s="49"/>
      <c r="VDA150" s="49"/>
      <c r="VDB150" s="49"/>
      <c r="VDC150" s="49"/>
      <c r="VDD150" s="49"/>
      <c r="VDE150" s="49"/>
      <c r="VDF150" s="49"/>
      <c r="VDG150" s="49"/>
      <c r="VDH150" s="49"/>
      <c r="VDI150" s="49"/>
      <c r="VDJ150" s="49"/>
      <c r="VDK150" s="49"/>
      <c r="VDL150" s="49"/>
      <c r="VDM150" s="49"/>
      <c r="VDN150" s="49"/>
      <c r="VDO150" s="49"/>
      <c r="VDP150" s="49"/>
      <c r="VDQ150" s="49"/>
      <c r="VDR150" s="49"/>
      <c r="VDS150" s="49"/>
      <c r="VDT150" s="49"/>
      <c r="VDU150" s="49"/>
      <c r="VDV150" s="49"/>
      <c r="VDW150" s="49"/>
      <c r="VDX150" s="49"/>
      <c r="VDY150" s="49"/>
      <c r="VDZ150" s="49"/>
      <c r="VEA150" s="49"/>
      <c r="VEB150" s="49"/>
      <c r="VEC150" s="49"/>
      <c r="VED150" s="49"/>
      <c r="VEE150" s="49"/>
      <c r="VEF150" s="49"/>
      <c r="VEG150" s="49"/>
      <c r="VEH150" s="49"/>
      <c r="VEI150" s="49"/>
      <c r="VEJ150" s="49"/>
      <c r="VEK150" s="49"/>
      <c r="VEL150" s="49"/>
      <c r="VEM150" s="49"/>
      <c r="VEN150" s="49"/>
      <c r="VEO150" s="49"/>
      <c r="VEP150" s="49"/>
      <c r="VEQ150" s="49"/>
      <c r="VER150" s="49"/>
      <c r="VES150" s="49"/>
      <c r="VET150" s="49"/>
      <c r="VEU150" s="49"/>
      <c r="VEV150" s="49"/>
      <c r="VEW150" s="49"/>
      <c r="VEX150" s="49"/>
      <c r="VEY150" s="49"/>
      <c r="VEZ150" s="49"/>
      <c r="VFA150" s="49"/>
      <c r="VFB150" s="49"/>
      <c r="VFC150" s="49"/>
      <c r="VFD150" s="49"/>
      <c r="VFE150" s="49"/>
      <c r="VFF150" s="49"/>
      <c r="VFG150" s="49"/>
      <c r="VFH150" s="49"/>
      <c r="VFI150" s="49"/>
      <c r="VFJ150" s="49"/>
      <c r="VFK150" s="49"/>
      <c r="VFL150" s="49"/>
      <c r="VFM150" s="49"/>
      <c r="VFN150" s="49"/>
      <c r="VFO150" s="49"/>
      <c r="VFP150" s="49"/>
      <c r="VFQ150" s="49"/>
      <c r="VFR150" s="49"/>
      <c r="VFS150" s="49"/>
      <c r="VFT150" s="49"/>
      <c r="VFU150" s="49"/>
      <c r="VFV150" s="49"/>
      <c r="VFW150" s="49"/>
      <c r="VFX150" s="49"/>
      <c r="VFY150" s="49"/>
      <c r="VFZ150" s="49"/>
      <c r="VGA150" s="49"/>
      <c r="VGB150" s="49"/>
      <c r="VGC150" s="49"/>
      <c r="VGD150" s="49"/>
      <c r="VGE150" s="49"/>
      <c r="VGF150" s="49"/>
      <c r="VGG150" s="49"/>
      <c r="VGH150" s="49"/>
      <c r="VGI150" s="49"/>
      <c r="VGJ150" s="49"/>
      <c r="VGK150" s="49"/>
      <c r="VGL150" s="49"/>
      <c r="VGM150" s="49"/>
      <c r="VGN150" s="49"/>
      <c r="VGO150" s="49"/>
      <c r="VGP150" s="49"/>
      <c r="VGQ150" s="49"/>
      <c r="VGR150" s="49"/>
      <c r="VGS150" s="49"/>
      <c r="VGT150" s="49"/>
      <c r="VGU150" s="49"/>
      <c r="VGV150" s="49"/>
      <c r="VGW150" s="49"/>
      <c r="VGX150" s="49"/>
      <c r="VGY150" s="49"/>
      <c r="VGZ150" s="49"/>
      <c r="VHA150" s="49"/>
      <c r="VHB150" s="49"/>
      <c r="VHC150" s="49"/>
      <c r="VHD150" s="49"/>
      <c r="VHE150" s="49"/>
      <c r="VHF150" s="49"/>
      <c r="VHG150" s="49"/>
      <c r="VHH150" s="49"/>
      <c r="VHI150" s="49"/>
      <c r="VHJ150" s="49"/>
      <c r="VHK150" s="49"/>
      <c r="VHL150" s="49"/>
      <c r="VHM150" s="49"/>
      <c r="VHN150" s="49"/>
      <c r="VHO150" s="49"/>
      <c r="VHP150" s="49"/>
      <c r="VHQ150" s="49"/>
      <c r="VHR150" s="49"/>
      <c r="VHS150" s="49"/>
      <c r="VHT150" s="49"/>
      <c r="VHU150" s="49"/>
      <c r="VHV150" s="49"/>
      <c r="VHW150" s="49"/>
      <c r="VHX150" s="49"/>
      <c r="VHY150" s="49"/>
      <c r="VHZ150" s="49"/>
      <c r="VIA150" s="49"/>
      <c r="VIB150" s="49"/>
      <c r="VIC150" s="49"/>
      <c r="VID150" s="49"/>
      <c r="VIE150" s="49"/>
      <c r="VIF150" s="49"/>
      <c r="VIG150" s="49"/>
      <c r="VIH150" s="49"/>
      <c r="VII150" s="49"/>
      <c r="VIJ150" s="49"/>
      <c r="VIK150" s="49"/>
      <c r="VIL150" s="49"/>
      <c r="VIM150" s="49"/>
      <c r="VIN150" s="49"/>
      <c r="VIO150" s="49"/>
      <c r="VIP150" s="49"/>
      <c r="VIQ150" s="49"/>
      <c r="VIR150" s="49"/>
      <c r="VIS150" s="49"/>
      <c r="VIT150" s="49"/>
      <c r="VIU150" s="49"/>
      <c r="VIV150" s="49"/>
      <c r="VIW150" s="49"/>
      <c r="VIX150" s="49"/>
      <c r="VIY150" s="49"/>
      <c r="VIZ150" s="49"/>
      <c r="VJA150" s="49"/>
      <c r="VJB150" s="49"/>
      <c r="VJC150" s="49"/>
      <c r="VJD150" s="49"/>
      <c r="VJE150" s="49"/>
      <c r="VJF150" s="49"/>
      <c r="VJG150" s="49"/>
      <c r="VJH150" s="49"/>
      <c r="VJI150" s="49"/>
      <c r="VJJ150" s="49"/>
      <c r="VJK150" s="49"/>
      <c r="VJL150" s="49"/>
      <c r="VJM150" s="49"/>
      <c r="VJN150" s="49"/>
      <c r="VJO150" s="49"/>
      <c r="VJP150" s="49"/>
      <c r="VJQ150" s="49"/>
      <c r="VJR150" s="49"/>
      <c r="VJS150" s="49"/>
      <c r="VJT150" s="49"/>
      <c r="VJU150" s="49"/>
      <c r="VJV150" s="49"/>
      <c r="VJW150" s="49"/>
      <c r="VJX150" s="49"/>
      <c r="VJY150" s="49"/>
      <c r="VJZ150" s="49"/>
      <c r="VKA150" s="49"/>
      <c r="VKB150" s="49"/>
      <c r="VKC150" s="49"/>
      <c r="VKD150" s="49"/>
      <c r="VKE150" s="49"/>
      <c r="VKF150" s="49"/>
      <c r="VKG150" s="49"/>
      <c r="VKH150" s="49"/>
      <c r="VKI150" s="49"/>
      <c r="VKJ150" s="49"/>
      <c r="VKK150" s="49"/>
      <c r="VKL150" s="49"/>
      <c r="VKM150" s="49"/>
      <c r="VKN150" s="49"/>
      <c r="VKO150" s="49"/>
      <c r="VKP150" s="49"/>
      <c r="VKQ150" s="49"/>
      <c r="VKR150" s="49"/>
      <c r="VKS150" s="49"/>
      <c r="VKT150" s="49"/>
      <c r="VKU150" s="49"/>
      <c r="VKV150" s="49"/>
      <c r="VKW150" s="49"/>
      <c r="VKX150" s="49"/>
      <c r="VKY150" s="49"/>
      <c r="VKZ150" s="49"/>
      <c r="VLA150" s="49"/>
      <c r="VLB150" s="49"/>
      <c r="VLC150" s="49"/>
      <c r="VLD150" s="49"/>
      <c r="VLE150" s="49"/>
      <c r="VLF150" s="49"/>
      <c r="VLG150" s="49"/>
      <c r="VLH150" s="49"/>
      <c r="VLI150" s="49"/>
      <c r="VLJ150" s="49"/>
      <c r="VLK150" s="49"/>
      <c r="VLL150" s="49"/>
      <c r="VLM150" s="49"/>
      <c r="VLN150" s="49"/>
      <c r="VLO150" s="49"/>
      <c r="VLP150" s="49"/>
      <c r="VLQ150" s="49"/>
      <c r="VLR150" s="49"/>
      <c r="VLS150" s="49"/>
      <c r="VLT150" s="49"/>
      <c r="VLU150" s="49"/>
      <c r="VLV150" s="49"/>
      <c r="VLW150" s="49"/>
      <c r="VLX150" s="49"/>
      <c r="VLY150" s="49"/>
      <c r="VLZ150" s="49"/>
      <c r="VMA150" s="49"/>
      <c r="VMB150" s="49"/>
      <c r="VMC150" s="49"/>
      <c r="VMD150" s="49"/>
      <c r="VME150" s="49"/>
      <c r="VMF150" s="49"/>
      <c r="VMG150" s="49"/>
      <c r="VMH150" s="49"/>
      <c r="VMI150" s="49"/>
      <c r="VMJ150" s="49"/>
      <c r="VMK150" s="49"/>
      <c r="VML150" s="49"/>
      <c r="VMM150" s="49"/>
      <c r="VMN150" s="49"/>
      <c r="VMO150" s="49"/>
      <c r="VMP150" s="49"/>
      <c r="VMQ150" s="49"/>
      <c r="VMR150" s="49"/>
      <c r="VMS150" s="49"/>
      <c r="VMT150" s="49"/>
      <c r="VMU150" s="49"/>
      <c r="VMV150" s="49"/>
      <c r="VMW150" s="49"/>
      <c r="VMX150" s="49"/>
      <c r="VMY150" s="49"/>
      <c r="VMZ150" s="49"/>
      <c r="VNA150" s="49"/>
      <c r="VNB150" s="49"/>
      <c r="VNC150" s="49"/>
      <c r="VND150" s="49"/>
      <c r="VNE150" s="49"/>
      <c r="VNF150" s="49"/>
      <c r="VNG150" s="49"/>
      <c r="VNH150" s="49"/>
      <c r="VNI150" s="49"/>
      <c r="VNJ150" s="49"/>
      <c r="VNK150" s="49"/>
      <c r="VNL150" s="49"/>
      <c r="VNM150" s="49"/>
      <c r="VNN150" s="49"/>
      <c r="VNO150" s="49"/>
      <c r="VNP150" s="49"/>
      <c r="VNQ150" s="49"/>
      <c r="VNR150" s="49"/>
      <c r="VNS150" s="49"/>
      <c r="VNT150" s="49"/>
      <c r="VNU150" s="49"/>
      <c r="VNV150" s="49"/>
      <c r="VNW150" s="49"/>
      <c r="VNX150" s="49"/>
      <c r="VNY150" s="49"/>
      <c r="VNZ150" s="49"/>
      <c r="VOA150" s="49"/>
      <c r="VOB150" s="49"/>
      <c r="VOC150" s="49"/>
      <c r="VOD150" s="49"/>
      <c r="VOE150" s="49"/>
      <c r="VOF150" s="49"/>
      <c r="VOG150" s="49"/>
      <c r="VOH150" s="49"/>
      <c r="VOI150" s="49"/>
      <c r="VOJ150" s="49"/>
      <c r="VOK150" s="49"/>
      <c r="VOL150" s="49"/>
      <c r="VOM150" s="49"/>
      <c r="VON150" s="49"/>
      <c r="VOO150" s="49"/>
      <c r="VOP150" s="49"/>
      <c r="VOQ150" s="49"/>
      <c r="VOR150" s="49"/>
      <c r="VOS150" s="49"/>
      <c r="VOT150" s="49"/>
      <c r="VOU150" s="49"/>
      <c r="VOV150" s="49"/>
      <c r="VOW150" s="49"/>
      <c r="VOX150" s="49"/>
      <c r="VOY150" s="49"/>
      <c r="VOZ150" s="49"/>
      <c r="VPA150" s="49"/>
      <c r="VPB150" s="49"/>
      <c r="VPC150" s="49"/>
      <c r="VPD150" s="49"/>
      <c r="VPE150" s="49"/>
      <c r="VPF150" s="49"/>
      <c r="VPG150" s="49"/>
      <c r="VPH150" s="49"/>
      <c r="VPI150" s="49"/>
      <c r="VPJ150" s="49"/>
      <c r="VPK150" s="49"/>
      <c r="VPL150" s="49"/>
      <c r="VPM150" s="49"/>
      <c r="VPN150" s="49"/>
      <c r="VPO150" s="49"/>
      <c r="VPP150" s="49"/>
      <c r="VPQ150" s="49"/>
      <c r="VPR150" s="49"/>
      <c r="VPS150" s="49"/>
      <c r="VPT150" s="49"/>
      <c r="VPU150" s="49"/>
      <c r="VPV150" s="49"/>
      <c r="VPW150" s="49"/>
      <c r="VPX150" s="49"/>
      <c r="VPY150" s="49"/>
      <c r="VPZ150" s="49"/>
      <c r="VQA150" s="49"/>
      <c r="VQB150" s="49"/>
      <c r="VQC150" s="49"/>
      <c r="VQD150" s="49"/>
      <c r="VQE150" s="49"/>
      <c r="VQF150" s="49"/>
      <c r="VQG150" s="49"/>
      <c r="VQH150" s="49"/>
      <c r="VQI150" s="49"/>
      <c r="VQJ150" s="49"/>
      <c r="VQK150" s="49"/>
      <c r="VQL150" s="49"/>
      <c r="VQM150" s="49"/>
      <c r="VQN150" s="49"/>
      <c r="VQO150" s="49"/>
      <c r="VQP150" s="49"/>
      <c r="VQQ150" s="49"/>
      <c r="VQR150" s="49"/>
      <c r="VQS150" s="49"/>
      <c r="VQT150" s="49"/>
      <c r="VQU150" s="49"/>
      <c r="VQV150" s="49"/>
      <c r="VQW150" s="49"/>
      <c r="VQX150" s="49"/>
      <c r="VQY150" s="49"/>
      <c r="VQZ150" s="49"/>
      <c r="VRA150" s="49"/>
      <c r="VRB150" s="49"/>
      <c r="VRC150" s="49"/>
      <c r="VRD150" s="49"/>
      <c r="VRE150" s="49"/>
      <c r="VRF150" s="49"/>
      <c r="VRG150" s="49"/>
      <c r="VRH150" s="49"/>
      <c r="VRI150" s="49"/>
      <c r="VRJ150" s="49"/>
      <c r="VRK150" s="49"/>
      <c r="VRL150" s="49"/>
      <c r="VRM150" s="49"/>
      <c r="VRN150" s="49"/>
      <c r="VRO150" s="49"/>
      <c r="VRP150" s="49"/>
      <c r="VRQ150" s="49"/>
      <c r="VRR150" s="49"/>
      <c r="VRS150" s="49"/>
      <c r="VRT150" s="49"/>
      <c r="VRU150" s="49"/>
      <c r="VRV150" s="49"/>
      <c r="VRW150" s="49"/>
      <c r="VRX150" s="49"/>
      <c r="VRY150" s="49"/>
      <c r="VRZ150" s="49"/>
      <c r="VSA150" s="49"/>
      <c r="VSB150" s="49"/>
      <c r="VSC150" s="49"/>
      <c r="VSD150" s="49"/>
      <c r="VSE150" s="49"/>
      <c r="VSF150" s="49"/>
      <c r="VSG150" s="49"/>
      <c r="VSH150" s="49"/>
      <c r="VSI150" s="49"/>
      <c r="VSJ150" s="49"/>
      <c r="VSK150" s="49"/>
      <c r="VSL150" s="49"/>
      <c r="VSM150" s="49"/>
      <c r="VSN150" s="49"/>
      <c r="VSO150" s="49"/>
      <c r="VSP150" s="49"/>
      <c r="VSQ150" s="49"/>
      <c r="VSR150" s="49"/>
      <c r="VSS150" s="49"/>
      <c r="VST150" s="49"/>
      <c r="VSU150" s="49"/>
      <c r="VSV150" s="49"/>
      <c r="VSW150" s="49"/>
      <c r="VSX150" s="49"/>
      <c r="VSY150" s="49"/>
      <c r="VSZ150" s="49"/>
      <c r="VTA150" s="49"/>
      <c r="VTB150" s="49"/>
      <c r="VTC150" s="49"/>
      <c r="VTD150" s="49"/>
      <c r="VTE150" s="49"/>
      <c r="VTF150" s="49"/>
      <c r="VTG150" s="49"/>
      <c r="VTH150" s="49"/>
      <c r="VTI150" s="49"/>
      <c r="VTJ150" s="49"/>
      <c r="VTK150" s="49"/>
      <c r="VTL150" s="49"/>
      <c r="VTM150" s="49"/>
      <c r="VTN150" s="49"/>
      <c r="VTO150" s="49"/>
      <c r="VTP150" s="49"/>
      <c r="VTQ150" s="49"/>
      <c r="VTR150" s="49"/>
      <c r="VTS150" s="49"/>
      <c r="VTT150" s="49"/>
      <c r="VTU150" s="49"/>
      <c r="VTV150" s="49"/>
      <c r="VTW150" s="49"/>
      <c r="VTX150" s="49"/>
      <c r="VTY150" s="49"/>
      <c r="VTZ150" s="49"/>
      <c r="VUA150" s="49"/>
      <c r="VUB150" s="49"/>
      <c r="VUC150" s="49"/>
      <c r="VUD150" s="49"/>
      <c r="VUE150" s="49"/>
      <c r="VUF150" s="49"/>
      <c r="VUG150" s="49"/>
      <c r="VUH150" s="49"/>
      <c r="VUI150" s="49"/>
      <c r="VUJ150" s="49"/>
      <c r="VUK150" s="49"/>
      <c r="VUL150" s="49"/>
      <c r="VUM150" s="49"/>
      <c r="VUN150" s="49"/>
      <c r="VUO150" s="49"/>
      <c r="VUP150" s="49"/>
      <c r="VUQ150" s="49"/>
      <c r="VUR150" s="49"/>
      <c r="VUS150" s="49"/>
      <c r="VUT150" s="49"/>
      <c r="VUU150" s="49"/>
      <c r="VUV150" s="49"/>
      <c r="VUW150" s="49"/>
      <c r="VUX150" s="49"/>
      <c r="VUY150" s="49"/>
      <c r="VUZ150" s="49"/>
      <c r="VVA150" s="49"/>
      <c r="VVB150" s="49"/>
      <c r="VVC150" s="49"/>
      <c r="VVD150" s="49"/>
      <c r="VVE150" s="49"/>
      <c r="VVF150" s="49"/>
      <c r="VVG150" s="49"/>
      <c r="VVH150" s="49"/>
      <c r="VVI150" s="49"/>
      <c r="VVJ150" s="49"/>
      <c r="VVK150" s="49"/>
      <c r="VVL150" s="49"/>
      <c r="VVM150" s="49"/>
      <c r="VVN150" s="49"/>
      <c r="VVO150" s="49"/>
      <c r="VVP150" s="49"/>
      <c r="VVQ150" s="49"/>
      <c r="VVR150" s="49"/>
      <c r="VVS150" s="49"/>
      <c r="VVT150" s="49"/>
      <c r="VVU150" s="49"/>
      <c r="VVV150" s="49"/>
      <c r="VVW150" s="49"/>
      <c r="VVX150" s="49"/>
      <c r="VVY150" s="49"/>
      <c r="VVZ150" s="49"/>
      <c r="VWA150" s="49"/>
      <c r="VWB150" s="49"/>
      <c r="VWC150" s="49"/>
      <c r="VWD150" s="49"/>
      <c r="VWE150" s="49"/>
      <c r="VWF150" s="49"/>
      <c r="VWG150" s="49"/>
      <c r="VWH150" s="49"/>
      <c r="VWI150" s="49"/>
      <c r="VWJ150" s="49"/>
      <c r="VWK150" s="49"/>
      <c r="VWL150" s="49"/>
      <c r="VWM150" s="49"/>
      <c r="VWN150" s="49"/>
      <c r="VWO150" s="49"/>
      <c r="VWP150" s="49"/>
      <c r="VWQ150" s="49"/>
      <c r="VWR150" s="49"/>
      <c r="VWS150" s="49"/>
      <c r="VWT150" s="49"/>
      <c r="VWU150" s="49"/>
      <c r="VWV150" s="49"/>
      <c r="VWW150" s="49"/>
      <c r="VWX150" s="49"/>
      <c r="VWY150" s="49"/>
      <c r="VWZ150" s="49"/>
      <c r="VXA150" s="49"/>
      <c r="VXB150" s="49"/>
      <c r="VXC150" s="49"/>
      <c r="VXD150" s="49"/>
      <c r="VXE150" s="49"/>
      <c r="VXF150" s="49"/>
      <c r="VXG150" s="49"/>
      <c r="VXH150" s="49"/>
      <c r="VXI150" s="49"/>
      <c r="VXJ150" s="49"/>
      <c r="VXK150" s="49"/>
      <c r="VXL150" s="49"/>
      <c r="VXM150" s="49"/>
      <c r="VXN150" s="49"/>
      <c r="VXO150" s="49"/>
      <c r="VXP150" s="49"/>
      <c r="VXQ150" s="49"/>
      <c r="VXR150" s="49"/>
      <c r="VXS150" s="49"/>
      <c r="VXT150" s="49"/>
      <c r="VXU150" s="49"/>
      <c r="VXV150" s="49"/>
      <c r="VXW150" s="49"/>
      <c r="VXX150" s="49"/>
      <c r="VXY150" s="49"/>
      <c r="VXZ150" s="49"/>
      <c r="VYA150" s="49"/>
      <c r="VYB150" s="49"/>
      <c r="VYC150" s="49"/>
      <c r="VYD150" s="49"/>
      <c r="VYE150" s="49"/>
      <c r="VYF150" s="49"/>
      <c r="VYG150" s="49"/>
      <c r="VYH150" s="49"/>
      <c r="VYI150" s="49"/>
      <c r="VYJ150" s="49"/>
      <c r="VYK150" s="49"/>
      <c r="VYL150" s="49"/>
      <c r="VYM150" s="49"/>
      <c r="VYN150" s="49"/>
      <c r="VYO150" s="49"/>
      <c r="VYP150" s="49"/>
      <c r="VYQ150" s="49"/>
      <c r="VYR150" s="49"/>
      <c r="VYS150" s="49"/>
      <c r="VYT150" s="49"/>
      <c r="VYU150" s="49"/>
      <c r="VYV150" s="49"/>
      <c r="VYW150" s="49"/>
      <c r="VYX150" s="49"/>
      <c r="VYY150" s="49"/>
      <c r="VYZ150" s="49"/>
      <c r="VZA150" s="49"/>
      <c r="VZB150" s="49"/>
      <c r="VZC150" s="49"/>
      <c r="VZD150" s="49"/>
      <c r="VZE150" s="49"/>
      <c r="VZF150" s="49"/>
      <c r="VZG150" s="49"/>
      <c r="VZH150" s="49"/>
      <c r="VZI150" s="49"/>
      <c r="VZJ150" s="49"/>
      <c r="VZK150" s="49"/>
      <c r="VZL150" s="49"/>
      <c r="VZM150" s="49"/>
      <c r="VZN150" s="49"/>
      <c r="VZO150" s="49"/>
      <c r="VZP150" s="49"/>
      <c r="VZQ150" s="49"/>
      <c r="VZR150" s="49"/>
      <c r="VZS150" s="49"/>
      <c r="VZT150" s="49"/>
      <c r="VZU150" s="49"/>
      <c r="VZV150" s="49"/>
      <c r="VZW150" s="49"/>
      <c r="VZX150" s="49"/>
      <c r="VZY150" s="49"/>
      <c r="VZZ150" s="49"/>
      <c r="WAA150" s="49"/>
      <c r="WAB150" s="49"/>
      <c r="WAC150" s="49"/>
      <c r="WAD150" s="49"/>
      <c r="WAE150" s="49"/>
      <c r="WAF150" s="49"/>
      <c r="WAG150" s="49"/>
      <c r="WAH150" s="49"/>
      <c r="WAI150" s="49"/>
      <c r="WAJ150" s="49"/>
      <c r="WAK150" s="49"/>
      <c r="WAL150" s="49"/>
      <c r="WAM150" s="49"/>
      <c r="WAN150" s="49"/>
      <c r="WAO150" s="49"/>
      <c r="WAP150" s="49"/>
      <c r="WAQ150" s="49"/>
      <c r="WAR150" s="49"/>
      <c r="WAS150" s="49"/>
      <c r="WAT150" s="49"/>
      <c r="WAU150" s="49"/>
      <c r="WAV150" s="49"/>
      <c r="WAW150" s="49"/>
      <c r="WAX150" s="49"/>
      <c r="WAY150" s="49"/>
      <c r="WAZ150" s="49"/>
      <c r="WBA150" s="49"/>
      <c r="WBB150" s="49"/>
      <c r="WBC150" s="49"/>
      <c r="WBD150" s="49"/>
      <c r="WBE150" s="49"/>
      <c r="WBF150" s="49"/>
      <c r="WBG150" s="49"/>
      <c r="WBH150" s="49"/>
      <c r="WBI150" s="49"/>
      <c r="WBJ150" s="49"/>
      <c r="WBK150" s="49"/>
      <c r="WBL150" s="49"/>
      <c r="WBM150" s="49"/>
      <c r="WBN150" s="49"/>
      <c r="WBO150" s="49"/>
      <c r="WBP150" s="49"/>
      <c r="WBQ150" s="49"/>
      <c r="WBR150" s="49"/>
      <c r="WBS150" s="49"/>
      <c r="WBT150" s="49"/>
      <c r="WBU150" s="49"/>
      <c r="WBV150" s="49"/>
      <c r="WBW150" s="49"/>
      <c r="WBX150" s="49"/>
      <c r="WBY150" s="49"/>
      <c r="WBZ150" s="49"/>
      <c r="WCA150" s="49"/>
      <c r="WCB150" s="49"/>
      <c r="WCC150" s="49"/>
      <c r="WCD150" s="49"/>
      <c r="WCE150" s="49"/>
      <c r="WCF150" s="49"/>
      <c r="WCG150" s="49"/>
      <c r="WCH150" s="49"/>
      <c r="WCI150" s="49"/>
      <c r="WCJ150" s="49"/>
      <c r="WCK150" s="49"/>
      <c r="WCL150" s="49"/>
      <c r="WCM150" s="49"/>
      <c r="WCN150" s="49"/>
      <c r="WCO150" s="49"/>
      <c r="WCP150" s="49"/>
      <c r="WCQ150" s="49"/>
      <c r="WCR150" s="49"/>
      <c r="WCS150" s="49"/>
      <c r="WCT150" s="49"/>
      <c r="WCU150" s="49"/>
      <c r="WCV150" s="49"/>
      <c r="WCW150" s="49"/>
      <c r="WCX150" s="49"/>
      <c r="WCY150" s="49"/>
      <c r="WCZ150" s="49"/>
      <c r="WDA150" s="49"/>
      <c r="WDB150" s="49"/>
      <c r="WDC150" s="49"/>
      <c r="WDD150" s="49"/>
      <c r="WDE150" s="49"/>
      <c r="WDF150" s="49"/>
      <c r="WDG150" s="49"/>
      <c r="WDH150" s="49"/>
      <c r="WDI150" s="49"/>
      <c r="WDJ150" s="49"/>
      <c r="WDK150" s="49"/>
      <c r="WDL150" s="49"/>
      <c r="WDM150" s="49"/>
      <c r="WDN150" s="49"/>
      <c r="WDO150" s="49"/>
      <c r="WDP150" s="49"/>
      <c r="WDQ150" s="49"/>
      <c r="WDR150" s="49"/>
      <c r="WDS150" s="49"/>
      <c r="WDT150" s="49"/>
      <c r="WDU150" s="49"/>
      <c r="WDV150" s="49"/>
      <c r="WDW150" s="49"/>
      <c r="WDX150" s="49"/>
      <c r="WDY150" s="49"/>
      <c r="WDZ150" s="49"/>
      <c r="WEA150" s="49"/>
      <c r="WEB150" s="49"/>
      <c r="WEC150" s="49"/>
      <c r="WED150" s="49"/>
      <c r="WEE150" s="49"/>
      <c r="WEF150" s="49"/>
      <c r="WEG150" s="49"/>
      <c r="WEH150" s="49"/>
      <c r="WEI150" s="49"/>
      <c r="WEJ150" s="49"/>
      <c r="WEK150" s="49"/>
      <c r="WEL150" s="49"/>
      <c r="WEM150" s="49"/>
      <c r="WEN150" s="49"/>
      <c r="WEO150" s="49"/>
      <c r="WEP150" s="49"/>
      <c r="WEQ150" s="49"/>
      <c r="WER150" s="49"/>
      <c r="WES150" s="49"/>
      <c r="WET150" s="49"/>
      <c r="WEU150" s="49"/>
      <c r="WEV150" s="49"/>
      <c r="WEW150" s="49"/>
      <c r="WEX150" s="49"/>
      <c r="WEY150" s="49"/>
      <c r="WEZ150" s="49"/>
      <c r="WFA150" s="49"/>
      <c r="WFB150" s="49"/>
      <c r="WFC150" s="49"/>
      <c r="WFD150" s="49"/>
      <c r="WFE150" s="49"/>
      <c r="WFF150" s="49"/>
      <c r="WFG150" s="49"/>
      <c r="WFH150" s="49"/>
      <c r="WFI150" s="49"/>
      <c r="WFJ150" s="49"/>
      <c r="WFK150" s="49"/>
      <c r="WFL150" s="49"/>
      <c r="WFM150" s="49"/>
      <c r="WFN150" s="49"/>
      <c r="WFO150" s="49"/>
      <c r="WFP150" s="49"/>
      <c r="WFQ150" s="49"/>
      <c r="WFR150" s="49"/>
      <c r="WFS150" s="49"/>
      <c r="WFT150" s="49"/>
      <c r="WFU150" s="49"/>
      <c r="WFV150" s="49"/>
      <c r="WFW150" s="49"/>
      <c r="WFX150" s="49"/>
      <c r="WFY150" s="49"/>
      <c r="WFZ150" s="49"/>
      <c r="WGA150" s="49"/>
      <c r="WGB150" s="49"/>
      <c r="WGC150" s="49"/>
      <c r="WGD150" s="49"/>
      <c r="WGE150" s="49"/>
      <c r="WGF150" s="49"/>
      <c r="WGG150" s="49"/>
      <c r="WGH150" s="49"/>
      <c r="WGI150" s="49"/>
      <c r="WGJ150" s="49"/>
      <c r="WGK150" s="49"/>
      <c r="WGL150" s="49"/>
      <c r="WGM150" s="49"/>
      <c r="WGN150" s="49"/>
      <c r="WGO150" s="49"/>
      <c r="WGP150" s="49"/>
      <c r="WGQ150" s="49"/>
      <c r="WGR150" s="49"/>
      <c r="WGS150" s="49"/>
      <c r="WGT150" s="49"/>
      <c r="WGU150" s="49"/>
      <c r="WGV150" s="49"/>
      <c r="WGW150" s="49"/>
      <c r="WGX150" s="49"/>
      <c r="WGY150" s="49"/>
      <c r="WGZ150" s="49"/>
      <c r="WHA150" s="49"/>
      <c r="WHB150" s="49"/>
      <c r="WHC150" s="49"/>
      <c r="WHD150" s="49"/>
      <c r="WHE150" s="49"/>
      <c r="WHF150" s="49"/>
      <c r="WHG150" s="49"/>
      <c r="WHH150" s="49"/>
      <c r="WHI150" s="49"/>
      <c r="WHJ150" s="49"/>
      <c r="WHK150" s="49"/>
      <c r="WHL150" s="49"/>
      <c r="WHM150" s="49"/>
      <c r="WHN150" s="49"/>
      <c r="WHO150" s="49"/>
      <c r="WHP150" s="49"/>
      <c r="WHQ150" s="49"/>
      <c r="WHR150" s="49"/>
      <c r="WHS150" s="49"/>
      <c r="WHT150" s="49"/>
      <c r="WHU150" s="49"/>
      <c r="WHV150" s="49"/>
      <c r="WHW150" s="49"/>
      <c r="WHX150" s="49"/>
      <c r="WHY150" s="49"/>
      <c r="WHZ150" s="49"/>
      <c r="WIA150" s="49"/>
      <c r="WIB150" s="49"/>
      <c r="WIC150" s="49"/>
      <c r="WID150" s="49"/>
      <c r="WIE150" s="49"/>
      <c r="WIF150" s="49"/>
      <c r="WIG150" s="49"/>
      <c r="WIH150" s="49"/>
      <c r="WII150" s="49"/>
      <c r="WIJ150" s="49"/>
      <c r="WIK150" s="49"/>
      <c r="WIL150" s="49"/>
      <c r="WIM150" s="49"/>
      <c r="WIN150" s="49"/>
      <c r="WIO150" s="49"/>
      <c r="WIP150" s="49"/>
      <c r="WIQ150" s="49"/>
      <c r="WIR150" s="49"/>
      <c r="WIS150" s="49"/>
      <c r="WIT150" s="49"/>
      <c r="WIU150" s="49"/>
      <c r="WIV150" s="49"/>
      <c r="WIW150" s="49"/>
      <c r="WIX150" s="49"/>
      <c r="WIY150" s="49"/>
      <c r="WIZ150" s="49"/>
      <c r="WJA150" s="49"/>
      <c r="WJB150" s="49"/>
      <c r="WJC150" s="49"/>
      <c r="WJD150" s="49"/>
      <c r="WJE150" s="49"/>
      <c r="WJF150" s="49"/>
      <c r="WJG150" s="49"/>
      <c r="WJH150" s="49"/>
      <c r="WJI150" s="49"/>
      <c r="WJJ150" s="49"/>
      <c r="WJK150" s="49"/>
      <c r="WJL150" s="49"/>
      <c r="WJM150" s="49"/>
      <c r="WJN150" s="49"/>
      <c r="WJO150" s="49"/>
      <c r="WJP150" s="49"/>
      <c r="WJQ150" s="49"/>
      <c r="WJR150" s="49"/>
      <c r="WJS150" s="49"/>
      <c r="WJT150" s="49"/>
      <c r="WJU150" s="49"/>
      <c r="WJV150" s="49"/>
      <c r="WJW150" s="49"/>
      <c r="WJX150" s="49"/>
      <c r="WJY150" s="49"/>
      <c r="WJZ150" s="49"/>
      <c r="WKA150" s="49"/>
      <c r="WKB150" s="49"/>
      <c r="WKC150" s="49"/>
      <c r="WKD150" s="49"/>
      <c r="WKE150" s="49"/>
      <c r="WKF150" s="49"/>
      <c r="WKG150" s="49"/>
      <c r="WKH150" s="49"/>
      <c r="WKI150" s="49"/>
      <c r="WKJ150" s="49"/>
      <c r="WKK150" s="49"/>
      <c r="WKL150" s="49"/>
      <c r="WKM150" s="49"/>
      <c r="WKN150" s="49"/>
      <c r="WKO150" s="49"/>
      <c r="WKP150" s="49"/>
      <c r="WKQ150" s="49"/>
      <c r="WKR150" s="49"/>
      <c r="WKS150" s="49"/>
      <c r="WKT150" s="49"/>
      <c r="WKU150" s="49"/>
      <c r="WKV150" s="49"/>
      <c r="WKW150" s="49"/>
      <c r="WKX150" s="49"/>
      <c r="WKY150" s="49"/>
      <c r="WKZ150" s="49"/>
      <c r="WLA150" s="49"/>
      <c r="WLB150" s="49"/>
      <c r="WLC150" s="49"/>
      <c r="WLD150" s="49"/>
      <c r="WLE150" s="49"/>
      <c r="WLF150" s="49"/>
      <c r="WLG150" s="49"/>
      <c r="WLH150" s="49"/>
      <c r="WLI150" s="49"/>
      <c r="WLJ150" s="49"/>
      <c r="WLK150" s="49"/>
      <c r="WLL150" s="49"/>
      <c r="WLM150" s="49"/>
      <c r="WLN150" s="49"/>
      <c r="WLO150" s="49"/>
      <c r="WLP150" s="49"/>
      <c r="WLQ150" s="49"/>
      <c r="WLR150" s="49"/>
      <c r="WLS150" s="49"/>
      <c r="WLT150" s="49"/>
      <c r="WLU150" s="49"/>
      <c r="WLV150" s="49"/>
      <c r="WLW150" s="49"/>
      <c r="WLX150" s="49"/>
      <c r="WLY150" s="49"/>
      <c r="WLZ150" s="49"/>
      <c r="WMA150" s="49"/>
      <c r="WMB150" s="49"/>
      <c r="WMC150" s="49"/>
      <c r="WMD150" s="49"/>
      <c r="WME150" s="49"/>
      <c r="WMF150" s="49"/>
      <c r="WMG150" s="49"/>
      <c r="WMH150" s="49"/>
      <c r="WMI150" s="49"/>
      <c r="WMJ150" s="49"/>
      <c r="WMK150" s="49"/>
      <c r="WML150" s="49"/>
      <c r="WMM150" s="49"/>
      <c r="WMN150" s="49"/>
      <c r="WMO150" s="49"/>
      <c r="WMP150" s="49"/>
      <c r="WMQ150" s="49"/>
      <c r="WMR150" s="49"/>
      <c r="WMS150" s="49"/>
      <c r="WMT150" s="49"/>
      <c r="WMU150" s="49"/>
      <c r="WMV150" s="49"/>
      <c r="WMW150" s="49"/>
      <c r="WMX150" s="49"/>
      <c r="WMY150" s="49"/>
      <c r="WMZ150" s="49"/>
      <c r="WNA150" s="49"/>
      <c r="WNB150" s="49"/>
      <c r="WNC150" s="49"/>
      <c r="WND150" s="49"/>
      <c r="WNE150" s="49"/>
      <c r="WNF150" s="49"/>
      <c r="WNG150" s="49"/>
      <c r="WNH150" s="49"/>
      <c r="WNI150" s="49"/>
      <c r="WNJ150" s="49"/>
      <c r="WNK150" s="49"/>
      <c r="WNL150" s="49"/>
      <c r="WNM150" s="49"/>
      <c r="WNN150" s="49"/>
      <c r="WNO150" s="49"/>
      <c r="WNP150" s="49"/>
      <c r="WNQ150" s="49"/>
      <c r="WNR150" s="49"/>
      <c r="WNS150" s="49"/>
      <c r="WNT150" s="49"/>
      <c r="WNU150" s="49"/>
      <c r="WNV150" s="49"/>
      <c r="WNW150" s="49"/>
      <c r="WNX150" s="49"/>
      <c r="WNY150" s="49"/>
      <c r="WNZ150" s="49"/>
      <c r="WOA150" s="49"/>
      <c r="WOB150" s="49"/>
      <c r="WOC150" s="49"/>
      <c r="WOD150" s="49"/>
      <c r="WOE150" s="49"/>
      <c r="WOF150" s="49"/>
      <c r="WOG150" s="49"/>
      <c r="WOH150" s="49"/>
      <c r="WOI150" s="49"/>
      <c r="WOJ150" s="49"/>
      <c r="WOK150" s="49"/>
      <c r="WOL150" s="49"/>
      <c r="WOM150" s="49"/>
      <c r="WON150" s="49"/>
      <c r="WOO150" s="49"/>
      <c r="WOP150" s="49"/>
      <c r="WOQ150" s="49"/>
      <c r="WOR150" s="49"/>
      <c r="WOS150" s="49"/>
      <c r="WOT150" s="49"/>
      <c r="WOU150" s="49"/>
      <c r="WOV150" s="49"/>
      <c r="WOW150" s="49"/>
      <c r="WOX150" s="49"/>
      <c r="WOY150" s="49"/>
      <c r="WOZ150" s="49"/>
      <c r="WPA150" s="49"/>
      <c r="WPB150" s="49"/>
      <c r="WPC150" s="49"/>
      <c r="WPD150" s="49"/>
      <c r="WPE150" s="49"/>
      <c r="WPF150" s="49"/>
      <c r="WPG150" s="49"/>
      <c r="WPH150" s="49"/>
      <c r="WPI150" s="49"/>
      <c r="WPJ150" s="49"/>
      <c r="WPK150" s="49"/>
      <c r="WPL150" s="49"/>
      <c r="WPM150" s="49"/>
      <c r="WPN150" s="49"/>
      <c r="WPO150" s="49"/>
      <c r="WPP150" s="49"/>
      <c r="WPQ150" s="49"/>
      <c r="WPR150" s="49"/>
      <c r="WPS150" s="49"/>
      <c r="WPT150" s="49"/>
      <c r="WPU150" s="49"/>
      <c r="WPV150" s="49"/>
      <c r="WPW150" s="49"/>
      <c r="WPX150" s="49"/>
      <c r="WPY150" s="49"/>
      <c r="WPZ150" s="49"/>
      <c r="WQA150" s="49"/>
      <c r="WQB150" s="49"/>
      <c r="WQC150" s="49"/>
      <c r="WQD150" s="49"/>
      <c r="WQE150" s="49"/>
      <c r="WQF150" s="49"/>
      <c r="WQG150" s="49"/>
      <c r="WQH150" s="49"/>
      <c r="WQI150" s="49"/>
      <c r="WQJ150" s="49"/>
      <c r="WQK150" s="49"/>
      <c r="WQL150" s="49"/>
      <c r="WQM150" s="49"/>
      <c r="WQN150" s="49"/>
      <c r="WQO150" s="49"/>
      <c r="WQP150" s="49"/>
      <c r="WQQ150" s="49"/>
      <c r="WQR150" s="49"/>
      <c r="WQS150" s="49"/>
      <c r="WQT150" s="49"/>
      <c r="WQU150" s="49"/>
      <c r="WQV150" s="49"/>
      <c r="WQW150" s="49"/>
      <c r="WQX150" s="49"/>
      <c r="WQY150" s="49"/>
      <c r="WQZ150" s="49"/>
      <c r="WRA150" s="49"/>
      <c r="WRB150" s="49"/>
      <c r="WRC150" s="49"/>
      <c r="WRD150" s="49"/>
      <c r="WRE150" s="49"/>
      <c r="WRF150" s="49"/>
      <c r="WRG150" s="49"/>
      <c r="WRH150" s="49"/>
      <c r="WRI150" s="49"/>
      <c r="WRJ150" s="49"/>
      <c r="WRK150" s="49"/>
      <c r="WRL150" s="49"/>
      <c r="WRM150" s="49"/>
      <c r="WRN150" s="49"/>
      <c r="WRO150" s="49"/>
      <c r="WRP150" s="49"/>
      <c r="WRQ150" s="49"/>
      <c r="WRR150" s="49"/>
      <c r="WRS150" s="49"/>
      <c r="WRT150" s="49"/>
      <c r="WRU150" s="49"/>
      <c r="WRV150" s="49"/>
      <c r="WRW150" s="49"/>
      <c r="WRX150" s="49"/>
      <c r="WRY150" s="49"/>
      <c r="WRZ150" s="49"/>
      <c r="WSA150" s="49"/>
      <c r="WSB150" s="49"/>
      <c r="WSC150" s="49"/>
      <c r="WSD150" s="49"/>
      <c r="WSE150" s="49"/>
      <c r="WSF150" s="49"/>
      <c r="WSG150" s="49"/>
      <c r="WSH150" s="49"/>
      <c r="WSI150" s="49"/>
      <c r="WSJ150" s="49"/>
      <c r="WSK150" s="49"/>
      <c r="WSL150" s="49"/>
      <c r="WSM150" s="49"/>
      <c r="WSN150" s="49"/>
      <c r="WSO150" s="49"/>
      <c r="WSP150" s="49"/>
      <c r="WSQ150" s="49"/>
      <c r="WSR150" s="49"/>
      <c r="WSS150" s="49"/>
      <c r="WST150" s="49"/>
      <c r="WSU150" s="49"/>
      <c r="WSV150" s="49"/>
      <c r="WSW150" s="49"/>
      <c r="WSX150" s="49"/>
      <c r="WSY150" s="49"/>
      <c r="WSZ150" s="49"/>
      <c r="WTA150" s="49"/>
      <c r="WTB150" s="49"/>
      <c r="WTC150" s="49"/>
      <c r="WTD150" s="49"/>
      <c r="WTE150" s="49"/>
      <c r="WTF150" s="49"/>
      <c r="WTG150" s="49"/>
      <c r="WTH150" s="49"/>
      <c r="WTI150" s="49"/>
      <c r="WTJ150" s="49"/>
      <c r="WTK150" s="49"/>
      <c r="WTL150" s="49"/>
      <c r="WTM150" s="49"/>
      <c r="WTN150" s="49"/>
      <c r="WTO150" s="49"/>
      <c r="WTP150" s="49"/>
      <c r="WTQ150" s="49"/>
      <c r="WTR150" s="49"/>
      <c r="WTS150" s="49"/>
      <c r="WTT150" s="49"/>
      <c r="WTU150" s="49"/>
      <c r="WTV150" s="49"/>
      <c r="WTW150" s="49"/>
      <c r="WTX150" s="49"/>
      <c r="WTY150" s="49"/>
      <c r="WTZ150" s="49"/>
      <c r="WUA150" s="49"/>
      <c r="WUB150" s="49"/>
      <c r="WUC150" s="49"/>
      <c r="WUD150" s="49"/>
      <c r="WUE150" s="49"/>
      <c r="WUF150" s="49"/>
      <c r="WUG150" s="49"/>
      <c r="WUH150" s="49"/>
      <c r="WUI150" s="49"/>
      <c r="WUJ150" s="49"/>
      <c r="WUK150" s="49"/>
      <c r="WUL150" s="49"/>
      <c r="WUM150" s="49"/>
      <c r="WUN150" s="49"/>
      <c r="WUO150" s="49"/>
      <c r="WUP150" s="49"/>
      <c r="WUQ150" s="49"/>
      <c r="WUR150" s="49"/>
      <c r="WUS150" s="49"/>
      <c r="WUT150" s="49"/>
      <c r="WUU150" s="49"/>
      <c r="WUV150" s="49"/>
      <c r="WUW150" s="49"/>
      <c r="WUX150" s="49"/>
      <c r="WUY150" s="49"/>
      <c r="WUZ150" s="49"/>
      <c r="WVA150" s="49"/>
      <c r="WVB150" s="49"/>
      <c r="WVC150" s="49"/>
      <c r="WVD150" s="49"/>
      <c r="WVE150" s="49"/>
      <c r="WVF150" s="49"/>
      <c r="WVG150" s="49"/>
      <c r="WVH150" s="49"/>
      <c r="WVI150" s="49"/>
      <c r="WVJ150" s="49"/>
      <c r="WVK150" s="49"/>
      <c r="WVL150" s="49"/>
      <c r="WVM150" s="49"/>
      <c r="WVN150" s="49"/>
      <c r="WVO150" s="49"/>
      <c r="WVP150" s="49"/>
      <c r="WVQ150" s="49"/>
      <c r="WVR150" s="49"/>
      <c r="WVS150" s="49"/>
      <c r="WVT150" s="49"/>
      <c r="WVU150" s="49"/>
      <c r="WVV150" s="49"/>
      <c r="WVW150" s="49"/>
      <c r="WVX150" s="49"/>
      <c r="WVY150" s="49"/>
      <c r="WVZ150" s="49"/>
      <c r="WWA150" s="49"/>
      <c r="WWB150" s="49"/>
      <c r="WWC150" s="49"/>
      <c r="WWD150" s="49"/>
      <c r="WWE150" s="49"/>
      <c r="WWF150" s="49"/>
      <c r="WWG150" s="49"/>
      <c r="WWH150" s="49"/>
      <c r="WWI150" s="49"/>
      <c r="WWJ150" s="49"/>
      <c r="WWK150" s="49"/>
      <c r="WWL150" s="49"/>
      <c r="WWM150" s="49"/>
      <c r="WWN150" s="49"/>
      <c r="WWO150" s="49"/>
      <c r="WWP150" s="49"/>
      <c r="WWQ150" s="49"/>
      <c r="WWR150" s="49"/>
      <c r="WWS150" s="49"/>
      <c r="WWT150" s="49"/>
      <c r="WWU150" s="49"/>
      <c r="WWV150" s="49"/>
      <c r="WWW150" s="49"/>
      <c r="WWX150" s="49"/>
      <c r="WWY150" s="49"/>
      <c r="WWZ150" s="49"/>
      <c r="WXA150" s="49"/>
      <c r="WXB150" s="49"/>
      <c r="WXC150" s="49"/>
      <c r="WXD150" s="49"/>
      <c r="WXE150" s="49"/>
      <c r="WXF150" s="49"/>
      <c r="WXG150" s="49"/>
      <c r="WXH150" s="49"/>
      <c r="WXI150" s="49"/>
      <c r="WXJ150" s="49"/>
      <c r="WXK150" s="49"/>
      <c r="WXL150" s="49"/>
      <c r="WXM150" s="49"/>
      <c r="WXN150" s="49"/>
      <c r="WXO150" s="49"/>
      <c r="WXP150" s="49"/>
      <c r="WXQ150" s="49"/>
      <c r="WXR150" s="49"/>
      <c r="WXS150" s="49"/>
      <c r="WXT150" s="49"/>
      <c r="WXU150" s="49"/>
      <c r="WXV150" s="49"/>
      <c r="WXW150" s="49"/>
      <c r="WXX150" s="49"/>
      <c r="WXY150" s="49"/>
      <c r="WXZ150" s="49"/>
      <c r="WYA150" s="49"/>
      <c r="WYB150" s="49"/>
      <c r="WYC150" s="49"/>
      <c r="WYD150" s="49"/>
      <c r="WYE150" s="49"/>
      <c r="WYF150" s="49"/>
      <c r="WYG150" s="49"/>
      <c r="WYH150" s="49"/>
      <c r="WYI150" s="49"/>
      <c r="WYJ150" s="49"/>
      <c r="WYK150" s="49"/>
      <c r="WYL150" s="49"/>
      <c r="WYM150" s="49"/>
      <c r="WYN150" s="49"/>
      <c r="WYO150" s="49"/>
      <c r="WYP150" s="49"/>
      <c r="WYQ150" s="49"/>
      <c r="WYR150" s="49"/>
      <c r="WYS150" s="49"/>
      <c r="WYT150" s="49"/>
      <c r="WYU150" s="49"/>
      <c r="WYV150" s="49"/>
      <c r="WYW150" s="49"/>
      <c r="WYX150" s="49"/>
      <c r="WYY150" s="49"/>
      <c r="WYZ150" s="49"/>
      <c r="WZA150" s="49"/>
      <c r="WZB150" s="49"/>
      <c r="WZC150" s="49"/>
      <c r="WZD150" s="49"/>
      <c r="WZE150" s="49"/>
      <c r="WZF150" s="49"/>
      <c r="WZG150" s="49"/>
      <c r="WZH150" s="49"/>
      <c r="WZI150" s="49"/>
      <c r="WZJ150" s="49"/>
      <c r="WZK150" s="49"/>
      <c r="WZL150" s="49"/>
      <c r="WZM150" s="49"/>
      <c r="WZN150" s="49"/>
      <c r="WZO150" s="49"/>
      <c r="WZP150" s="49"/>
      <c r="WZQ150" s="49"/>
      <c r="WZR150" s="49"/>
      <c r="WZS150" s="49"/>
      <c r="WZT150" s="49"/>
      <c r="WZU150" s="49"/>
      <c r="WZV150" s="49"/>
      <c r="WZW150" s="49"/>
      <c r="WZX150" s="49"/>
      <c r="WZY150" s="49"/>
      <c r="WZZ150" s="49"/>
      <c r="XAA150" s="49"/>
      <c r="XAB150" s="49"/>
      <c r="XAC150" s="49"/>
      <c r="XAD150" s="49"/>
      <c r="XAE150" s="49"/>
      <c r="XAF150" s="49"/>
      <c r="XAG150" s="49"/>
      <c r="XAH150" s="49"/>
      <c r="XAI150" s="49"/>
      <c r="XAJ150" s="49"/>
      <c r="XAK150" s="49"/>
      <c r="XAL150" s="49"/>
      <c r="XAM150" s="49"/>
      <c r="XAN150" s="49"/>
      <c r="XAO150" s="49"/>
      <c r="XAP150" s="49"/>
      <c r="XAQ150" s="49"/>
      <c r="XAR150" s="49"/>
      <c r="XAS150" s="49"/>
      <c r="XAT150" s="49"/>
      <c r="XAU150" s="49"/>
      <c r="XAV150" s="49"/>
      <c r="XAW150" s="49"/>
      <c r="XAX150" s="49"/>
      <c r="XAY150" s="49"/>
      <c r="XAZ150" s="49"/>
      <c r="XBA150" s="49"/>
      <c r="XBB150" s="49"/>
      <c r="XBC150" s="49"/>
      <c r="XBD150" s="49"/>
      <c r="XBE150" s="49"/>
      <c r="XBF150" s="49"/>
      <c r="XBG150" s="49"/>
      <c r="XBH150" s="49"/>
      <c r="XBI150" s="49"/>
      <c r="XBJ150" s="49"/>
      <c r="XBK150" s="49"/>
      <c r="XBL150" s="49"/>
      <c r="XBM150" s="49"/>
      <c r="XBN150" s="49"/>
      <c r="XBO150" s="49"/>
      <c r="XBP150" s="49"/>
      <c r="XBQ150" s="49"/>
      <c r="XBR150" s="49"/>
      <c r="XBS150" s="49"/>
      <c r="XBT150" s="49"/>
      <c r="XBU150" s="49"/>
      <c r="XBV150" s="49"/>
      <c r="XBW150" s="49"/>
      <c r="XBX150" s="49"/>
      <c r="XBY150" s="49"/>
      <c r="XBZ150" s="49"/>
      <c r="XCA150" s="49"/>
      <c r="XCB150" s="49"/>
      <c r="XCC150" s="49"/>
      <c r="XCD150" s="49"/>
      <c r="XCE150" s="49"/>
      <c r="XCF150" s="49"/>
      <c r="XCG150" s="49"/>
      <c r="XCH150" s="49"/>
      <c r="XCI150" s="49"/>
      <c r="XCJ150" s="49"/>
      <c r="XCK150" s="49"/>
      <c r="XCL150" s="49"/>
      <c r="XCM150" s="49"/>
      <c r="XCN150" s="49"/>
      <c r="XCO150" s="49"/>
      <c r="XCP150" s="49"/>
      <c r="XCQ150" s="49"/>
      <c r="XCR150" s="49"/>
      <c r="XCS150" s="49"/>
      <c r="XCT150" s="49"/>
      <c r="XCU150" s="49"/>
      <c r="XCV150" s="49"/>
      <c r="XCW150" s="49"/>
      <c r="XCX150" s="49"/>
      <c r="XCY150" s="49"/>
      <c r="XCZ150" s="49"/>
      <c r="XDA150" s="49"/>
      <c r="XDB150" s="49"/>
      <c r="XDC150" s="49"/>
      <c r="XDD150" s="49"/>
      <c r="XDE150" s="49"/>
      <c r="XDF150" s="49"/>
      <c r="XDG150" s="49"/>
      <c r="XDH150" s="49"/>
      <c r="XDI150" s="49"/>
      <c r="XDJ150" s="49"/>
      <c r="XDK150" s="49"/>
      <c r="XDL150" s="49"/>
      <c r="XDM150" s="49"/>
      <c r="XDN150" s="49"/>
      <c r="XDO150" s="49"/>
      <c r="XDP150" s="49"/>
      <c r="XDQ150" s="49"/>
      <c r="XDR150" s="49"/>
      <c r="XDS150" s="49"/>
      <c r="XDT150" s="49"/>
      <c r="XDU150" s="49"/>
      <c r="XDV150" s="49"/>
      <c r="XDW150" s="49"/>
      <c r="XDX150" s="49"/>
      <c r="XDY150" s="49"/>
      <c r="XDZ150" s="49"/>
      <c r="XEA150" s="49"/>
      <c r="XEB150" s="49"/>
      <c r="XEC150" s="49"/>
      <c r="XED150" s="49"/>
      <c r="XEE150" s="49"/>
      <c r="XEF150" s="49"/>
      <c r="XEG150" s="49"/>
      <c r="XEH150" s="49"/>
      <c r="XEI150" s="49"/>
      <c r="XEJ150" s="49"/>
      <c r="XEK150" s="49"/>
      <c r="XEL150" s="49"/>
      <c r="XEM150" s="49"/>
      <c r="XEN150" s="49"/>
      <c r="XEO150" s="49"/>
      <c r="XEP150" s="49"/>
      <c r="XEQ150" s="49"/>
      <c r="XER150" s="49"/>
      <c r="XES150" s="49"/>
    </row>
    <row r="151" spans="1:16373" s="49" customFormat="1" ht="25.5" outlineLevel="2" x14ac:dyDescent="0.2">
      <c r="A151" s="435">
        <v>151</v>
      </c>
      <c r="B151" s="435">
        <v>8</v>
      </c>
      <c r="C151" s="78" t="s">
        <v>398</v>
      </c>
      <c r="D151" s="62" t="s">
        <v>137</v>
      </c>
      <c r="E151" s="66">
        <v>5001137</v>
      </c>
      <c r="F151" s="66" t="s">
        <v>408</v>
      </c>
      <c r="G151" s="66">
        <v>1</v>
      </c>
      <c r="H151" s="66" t="s">
        <v>1242</v>
      </c>
      <c r="I151" s="66" t="s">
        <v>1242</v>
      </c>
      <c r="J151" s="67">
        <v>21</v>
      </c>
      <c r="K151" s="176">
        <v>79155.649999999994</v>
      </c>
      <c r="L151" s="41">
        <v>79155.649999999994</v>
      </c>
      <c r="M151" s="41">
        <v>17207.75</v>
      </c>
      <c r="N151" s="41">
        <v>74776.75</v>
      </c>
      <c r="O151" s="59" t="s">
        <v>98</v>
      </c>
      <c r="P151" s="151">
        <f t="shared" si="6"/>
        <v>79155.649999999994</v>
      </c>
      <c r="Q151" s="60"/>
      <c r="R151" s="60"/>
      <c r="S151" s="60"/>
      <c r="T151" s="60"/>
      <c r="U151" s="60"/>
      <c r="V151" s="60"/>
      <c r="W151" s="60">
        <v>79155.649999999994</v>
      </c>
      <c r="X151" s="60"/>
      <c r="Y151" s="60"/>
      <c r="Z151" s="39" t="s">
        <v>1238</v>
      </c>
      <c r="AA151" s="195">
        <v>1335</v>
      </c>
      <c r="AB151" s="178" t="s">
        <v>398</v>
      </c>
      <c r="AC151" s="68" t="s">
        <v>118</v>
      </c>
      <c r="AD151" s="179">
        <v>1</v>
      </c>
      <c r="AE151" s="180">
        <v>5001137</v>
      </c>
      <c r="AF151" s="66" t="s">
        <v>408</v>
      </c>
      <c r="AG151" s="181" t="s">
        <v>1256</v>
      </c>
      <c r="AH151" s="181">
        <v>1</v>
      </c>
      <c r="AI151" s="181"/>
      <c r="AJ151" s="181"/>
      <c r="AK151" s="182" t="s">
        <v>1224</v>
      </c>
      <c r="AL151" s="181" t="s">
        <v>1242</v>
      </c>
      <c r="AM151" s="181" t="s">
        <v>1242</v>
      </c>
      <c r="AN151" s="181" t="s">
        <v>1225</v>
      </c>
      <c r="AO151" s="181" t="s">
        <v>1226</v>
      </c>
      <c r="AP151" s="153" t="s">
        <v>1227</v>
      </c>
      <c r="AQ151" s="183">
        <v>100</v>
      </c>
      <c r="AR151" s="184" t="s">
        <v>1239</v>
      </c>
      <c r="AS151" s="185">
        <v>100</v>
      </c>
      <c r="AT151" s="186">
        <v>79155.649999999994</v>
      </c>
      <c r="AU151" s="159">
        <v>79.999999546216202</v>
      </c>
      <c r="AV151" s="187">
        <v>79155.649999999994</v>
      </c>
      <c r="AW151" s="60">
        <v>79155.649999999994</v>
      </c>
      <c r="AX151" s="60">
        <v>79155.649999999994</v>
      </c>
      <c r="AY151" s="60">
        <v>79155.649999999994</v>
      </c>
      <c r="AZ151" s="60">
        <v>79155.649999999994</v>
      </c>
      <c r="BA151" s="60"/>
      <c r="BB151" s="60">
        <v>17207.75</v>
      </c>
      <c r="BC151" s="60">
        <v>17207.75</v>
      </c>
      <c r="BD151" s="60">
        <v>47207.75</v>
      </c>
      <c r="BE151" s="60">
        <v>74776.75</v>
      </c>
      <c r="BF151" s="60">
        <v>59821.399660675226</v>
      </c>
      <c r="BG151" s="60">
        <v>57569</v>
      </c>
      <c r="BH151" s="60">
        <v>74776.75</v>
      </c>
      <c r="BI151" s="60">
        <v>59821.399660675226</v>
      </c>
      <c r="BJ151" s="60">
        <v>0</v>
      </c>
      <c r="BK151" s="60">
        <v>74776.75</v>
      </c>
      <c r="BL151" s="60">
        <v>59821.399660675226</v>
      </c>
      <c r="BM151" s="60">
        <v>0</v>
      </c>
      <c r="BN151" s="60">
        <v>74776.75</v>
      </c>
      <c r="BO151" s="187">
        <v>59821.399660675226</v>
      </c>
      <c r="BP151" s="161">
        <v>0</v>
      </c>
      <c r="BQ151" s="180"/>
      <c r="BR151" s="187"/>
      <c r="BS151" s="194"/>
    </row>
    <row r="152" spans="1:16373" s="49" customFormat="1" ht="38.25" outlineLevel="2" x14ac:dyDescent="0.2">
      <c r="A152" s="435">
        <v>152</v>
      </c>
      <c r="B152" s="435">
        <v>8</v>
      </c>
      <c r="C152" s="78" t="s">
        <v>398</v>
      </c>
      <c r="D152" s="62" t="s">
        <v>96</v>
      </c>
      <c r="E152" s="66">
        <v>5001145</v>
      </c>
      <c r="F152" s="66" t="s">
        <v>409</v>
      </c>
      <c r="G152" s="66">
        <v>1</v>
      </c>
      <c r="H152" s="66" t="s">
        <v>1242</v>
      </c>
      <c r="I152" s="66" t="s">
        <v>1242</v>
      </c>
      <c r="J152" s="67">
        <v>21</v>
      </c>
      <c r="K152" s="176">
        <v>160722.85</v>
      </c>
      <c r="L152" s="41">
        <v>160722.85</v>
      </c>
      <c r="M152" s="41">
        <v>26553.23</v>
      </c>
      <c r="N152" s="41">
        <v>139553.23000000001</v>
      </c>
      <c r="O152" s="59" t="s">
        <v>98</v>
      </c>
      <c r="P152" s="151">
        <f t="shared" si="6"/>
        <v>160722.85</v>
      </c>
      <c r="Q152" s="60"/>
      <c r="R152" s="60"/>
      <c r="S152" s="60"/>
      <c r="T152" s="60"/>
      <c r="U152" s="60"/>
      <c r="V152" s="60"/>
      <c r="W152" s="60">
        <v>160722.85</v>
      </c>
      <c r="X152" s="60"/>
      <c r="Y152" s="60"/>
      <c r="Z152" s="39" t="s">
        <v>1238</v>
      </c>
      <c r="AA152" s="195">
        <v>1335</v>
      </c>
      <c r="AB152" s="178" t="s">
        <v>398</v>
      </c>
      <c r="AC152" s="68" t="s">
        <v>137</v>
      </c>
      <c r="AD152" s="179">
        <v>1</v>
      </c>
      <c r="AE152" s="180">
        <v>5001145</v>
      </c>
      <c r="AF152" s="66" t="s">
        <v>409</v>
      </c>
      <c r="AG152" s="181" t="s">
        <v>1256</v>
      </c>
      <c r="AH152" s="181">
        <v>1</v>
      </c>
      <c r="AI152" s="181"/>
      <c r="AJ152" s="181"/>
      <c r="AK152" s="182" t="s">
        <v>1224</v>
      </c>
      <c r="AL152" s="181" t="s">
        <v>1242</v>
      </c>
      <c r="AM152" s="181" t="s">
        <v>1242</v>
      </c>
      <c r="AN152" s="181" t="s">
        <v>1225</v>
      </c>
      <c r="AO152" s="181" t="s">
        <v>1226</v>
      </c>
      <c r="AP152" s="153" t="s">
        <v>1227</v>
      </c>
      <c r="AQ152" s="183">
        <v>100</v>
      </c>
      <c r="AR152" s="184" t="s">
        <v>1239</v>
      </c>
      <c r="AS152" s="185">
        <v>100</v>
      </c>
      <c r="AT152" s="186">
        <v>160722.85</v>
      </c>
      <c r="AU152" s="159">
        <v>79.999999546216202</v>
      </c>
      <c r="AV152" s="187">
        <v>160722.85</v>
      </c>
      <c r="AW152" s="60">
        <v>160722.85</v>
      </c>
      <c r="AX152" s="60">
        <v>160722.85</v>
      </c>
      <c r="AY152" s="60">
        <v>160722.85</v>
      </c>
      <c r="AZ152" s="60">
        <v>160722.85</v>
      </c>
      <c r="BA152" s="60"/>
      <c r="BB152" s="60">
        <v>26553.23</v>
      </c>
      <c r="BC152" s="60">
        <v>26553.23</v>
      </c>
      <c r="BD152" s="60">
        <v>107553.23</v>
      </c>
      <c r="BE152" s="60">
        <v>139553.23000000001</v>
      </c>
      <c r="BF152" s="60">
        <v>111642.58336673006</v>
      </c>
      <c r="BG152" s="60">
        <v>113000.00000000001</v>
      </c>
      <c r="BH152" s="60">
        <v>139553.23000000001</v>
      </c>
      <c r="BI152" s="60">
        <v>111642.58336673006</v>
      </c>
      <c r="BJ152" s="60">
        <v>0</v>
      </c>
      <c r="BK152" s="60">
        <v>139553.23000000001</v>
      </c>
      <c r="BL152" s="60">
        <v>111642.58336673006</v>
      </c>
      <c r="BM152" s="60">
        <v>0</v>
      </c>
      <c r="BN152" s="60">
        <v>139553.23000000001</v>
      </c>
      <c r="BO152" s="187">
        <v>111642.58336673006</v>
      </c>
      <c r="BP152" s="161">
        <v>0</v>
      </c>
      <c r="BQ152" s="180"/>
      <c r="BR152" s="187"/>
      <c r="BS152" s="194"/>
    </row>
    <row r="153" spans="1:16373" s="49" customFormat="1" ht="63.75" outlineLevel="2" x14ac:dyDescent="0.2">
      <c r="A153" s="435">
        <v>155</v>
      </c>
      <c r="B153" s="435">
        <v>9</v>
      </c>
      <c r="C153" s="78" t="s">
        <v>410</v>
      </c>
      <c r="D153" s="62" t="s">
        <v>411</v>
      </c>
      <c r="E153" s="66">
        <v>5001029</v>
      </c>
      <c r="F153" s="66" t="s">
        <v>412</v>
      </c>
      <c r="G153" s="66" t="s">
        <v>510</v>
      </c>
      <c r="H153" s="66" t="s">
        <v>1242</v>
      </c>
      <c r="I153" s="66" t="s">
        <v>1242</v>
      </c>
      <c r="J153" s="67">
        <v>20</v>
      </c>
      <c r="K153" s="176">
        <v>1188082.08</v>
      </c>
      <c r="L153" s="41">
        <v>1188082.08</v>
      </c>
      <c r="M153" s="41">
        <v>1188082.08</v>
      </c>
      <c r="N153" s="70">
        <v>1188082.08</v>
      </c>
      <c r="O153" s="59" t="s">
        <v>1258</v>
      </c>
      <c r="P153" s="151">
        <f t="shared" si="6"/>
        <v>1188082.08</v>
      </c>
      <c r="Q153" s="60"/>
      <c r="R153" s="60"/>
      <c r="S153" s="60"/>
      <c r="T153" s="60"/>
      <c r="U153" s="60"/>
      <c r="V153" s="60">
        <v>1188082.08</v>
      </c>
      <c r="W153" s="60"/>
      <c r="X153" s="60"/>
      <c r="Y153" s="60"/>
      <c r="Z153" s="39"/>
      <c r="AA153" s="195">
        <v>1245</v>
      </c>
      <c r="AB153" s="178" t="s">
        <v>410</v>
      </c>
      <c r="AC153" s="68" t="s">
        <v>1259</v>
      </c>
      <c r="AD153" s="179">
        <v>1</v>
      </c>
      <c r="AE153" s="180">
        <v>5001029</v>
      </c>
      <c r="AF153" s="66" t="s">
        <v>412</v>
      </c>
      <c r="AG153" s="181" t="s">
        <v>1256</v>
      </c>
      <c r="AH153" s="181" t="s">
        <v>510</v>
      </c>
      <c r="AI153" s="181"/>
      <c r="AJ153" s="181" t="s">
        <v>1223</v>
      </c>
      <c r="AK153" s="182" t="s">
        <v>1224</v>
      </c>
      <c r="AL153" s="181" t="s">
        <v>1242</v>
      </c>
      <c r="AM153" s="181" t="s">
        <v>1242</v>
      </c>
      <c r="AN153" s="181" t="s">
        <v>1225</v>
      </c>
      <c r="AO153" s="181" t="s">
        <v>1226</v>
      </c>
      <c r="AP153" s="153" t="s">
        <v>1227</v>
      </c>
      <c r="AQ153" s="183">
        <v>100</v>
      </c>
      <c r="AR153" s="184" t="s">
        <v>1228</v>
      </c>
      <c r="AS153" s="185">
        <v>100</v>
      </c>
      <c r="AT153" s="186">
        <v>1188082.08</v>
      </c>
      <c r="AU153" s="185">
        <v>79.999999875186305</v>
      </c>
      <c r="AV153" s="187">
        <v>1188082.0900000001</v>
      </c>
      <c r="AW153" s="60">
        <v>1188082.08</v>
      </c>
      <c r="AX153" s="60">
        <v>1188082.0900000001</v>
      </c>
      <c r="AY153" s="60">
        <v>1188082.0900000001</v>
      </c>
      <c r="AZ153" s="60">
        <v>1188082.0900000001</v>
      </c>
      <c r="BA153" s="60"/>
      <c r="BB153" s="60">
        <v>1188082.08</v>
      </c>
      <c r="BC153" s="60">
        <v>1188082.08</v>
      </c>
      <c r="BD153" s="60">
        <v>1188082.08</v>
      </c>
      <c r="BE153" s="60">
        <v>1188082.08</v>
      </c>
      <c r="BF153" s="60">
        <v>950465.66251711082</v>
      </c>
      <c r="BG153" s="60">
        <v>0</v>
      </c>
      <c r="BH153" s="60">
        <v>1188082.08</v>
      </c>
      <c r="BI153" s="60">
        <v>950465.66251711082</v>
      </c>
      <c r="BJ153" s="60">
        <v>0</v>
      </c>
      <c r="BK153" s="60">
        <v>1188082.08</v>
      </c>
      <c r="BL153" s="60">
        <v>950465.66251711082</v>
      </c>
      <c r="BM153" s="60">
        <v>0</v>
      </c>
      <c r="BN153" s="60">
        <v>1188082.08</v>
      </c>
      <c r="BO153" s="187">
        <v>950465.66251711082</v>
      </c>
      <c r="BP153" s="161">
        <v>0</v>
      </c>
      <c r="BQ153" s="180"/>
      <c r="BR153" s="180"/>
      <c r="BS153" s="180"/>
    </row>
    <row r="154" spans="1:16373" s="49" customFormat="1" ht="38.25" outlineLevel="2" x14ac:dyDescent="0.2">
      <c r="A154" s="435">
        <v>156</v>
      </c>
      <c r="B154" s="435">
        <v>9</v>
      </c>
      <c r="C154" s="78" t="s">
        <v>410</v>
      </c>
      <c r="D154" s="62" t="s">
        <v>414</v>
      </c>
      <c r="E154" s="66">
        <v>5001035</v>
      </c>
      <c r="F154" s="66" t="s">
        <v>415</v>
      </c>
      <c r="G154" s="66" t="s">
        <v>1241</v>
      </c>
      <c r="H154" s="66" t="s">
        <v>1242</v>
      </c>
      <c r="I154" s="66" t="s">
        <v>1242</v>
      </c>
      <c r="J154" s="67">
        <v>20</v>
      </c>
      <c r="K154" s="176">
        <v>179905.13</v>
      </c>
      <c r="L154" s="41">
        <v>179905.13</v>
      </c>
      <c r="M154" s="66"/>
      <c r="N154" s="70">
        <v>120000.13</v>
      </c>
      <c r="O154" s="59" t="s">
        <v>1258</v>
      </c>
      <c r="P154" s="151">
        <f t="shared" si="6"/>
        <v>260318.13</v>
      </c>
      <c r="Q154" s="60"/>
      <c r="R154" s="60"/>
      <c r="S154" s="60"/>
      <c r="T154" s="60"/>
      <c r="U154" s="60">
        <v>260318.13</v>
      </c>
      <c r="V154" s="60"/>
      <c r="W154" s="60"/>
      <c r="X154" s="60"/>
      <c r="Y154" s="60"/>
      <c r="Z154" s="39"/>
      <c r="AA154" s="195">
        <v>1291</v>
      </c>
      <c r="AB154" s="178" t="s">
        <v>410</v>
      </c>
      <c r="AC154" s="68" t="s">
        <v>411</v>
      </c>
      <c r="AD154" s="179">
        <v>1</v>
      </c>
      <c r="AE154" s="180">
        <v>5001035</v>
      </c>
      <c r="AF154" s="66" t="s">
        <v>415</v>
      </c>
      <c r="AG154" s="181" t="s">
        <v>1256</v>
      </c>
      <c r="AH154" s="181" t="s">
        <v>1241</v>
      </c>
      <c r="AI154" s="181"/>
      <c r="AJ154" s="181" t="s">
        <v>1223</v>
      </c>
      <c r="AK154" s="182" t="s">
        <v>1224</v>
      </c>
      <c r="AL154" s="181" t="s">
        <v>1242</v>
      </c>
      <c r="AM154" s="181" t="s">
        <v>1242</v>
      </c>
      <c r="AN154" s="181" t="s">
        <v>1225</v>
      </c>
      <c r="AO154" s="181" t="s">
        <v>1226</v>
      </c>
      <c r="AP154" s="153" t="s">
        <v>1227</v>
      </c>
      <c r="AQ154" s="183">
        <v>100</v>
      </c>
      <c r="AR154" s="184" t="s">
        <v>1228</v>
      </c>
      <c r="AS154" s="185">
        <v>100</v>
      </c>
      <c r="AT154" s="186">
        <v>179905.13</v>
      </c>
      <c r="AU154" s="185">
        <v>79.999999875186305</v>
      </c>
      <c r="AV154" s="187">
        <v>179905.13</v>
      </c>
      <c r="AW154" s="60">
        <v>179905.13</v>
      </c>
      <c r="AX154" s="60">
        <v>179905.13</v>
      </c>
      <c r="AY154" s="60">
        <v>179905.13</v>
      </c>
      <c r="AZ154" s="60">
        <v>179905.13</v>
      </c>
      <c r="BA154" s="60"/>
      <c r="BB154" s="60">
        <v>0</v>
      </c>
      <c r="BC154" s="60"/>
      <c r="BD154" s="60">
        <v>0</v>
      </c>
      <c r="BE154" s="60">
        <v>120000.13</v>
      </c>
      <c r="BF154" s="60">
        <v>96000.103850223401</v>
      </c>
      <c r="BG154" s="60">
        <v>120000.13</v>
      </c>
      <c r="BH154" s="60">
        <v>179905.13</v>
      </c>
      <c r="BI154" s="60">
        <v>143924.10377545375</v>
      </c>
      <c r="BJ154" s="60">
        <v>59905</v>
      </c>
      <c r="BK154" s="60">
        <v>179905.13</v>
      </c>
      <c r="BL154" s="60">
        <v>143924.10377545375</v>
      </c>
      <c r="BM154" s="60">
        <v>0</v>
      </c>
      <c r="BN154" s="60">
        <v>179905.13</v>
      </c>
      <c r="BO154" s="187">
        <v>143924.10377545375</v>
      </c>
      <c r="BP154" s="161">
        <v>0</v>
      </c>
      <c r="BQ154" s="180"/>
      <c r="BR154" s="180"/>
      <c r="BS154" s="180"/>
    </row>
    <row r="155" spans="1:16373" s="49" customFormat="1" ht="51" outlineLevel="2" x14ac:dyDescent="0.2">
      <c r="A155" s="435">
        <v>157</v>
      </c>
      <c r="B155" s="435">
        <v>9</v>
      </c>
      <c r="C155" s="78" t="s">
        <v>410</v>
      </c>
      <c r="D155" s="62" t="s">
        <v>416</v>
      </c>
      <c r="E155" s="66">
        <v>5001040</v>
      </c>
      <c r="F155" s="66" t="s">
        <v>417</v>
      </c>
      <c r="G155" s="66" t="s">
        <v>510</v>
      </c>
      <c r="H155" s="66" t="s">
        <v>1242</v>
      </c>
      <c r="I155" s="66" t="s">
        <v>1242</v>
      </c>
      <c r="J155" s="67">
        <v>20</v>
      </c>
      <c r="K155" s="176">
        <v>453100.73</v>
      </c>
      <c r="L155" s="41">
        <v>453100.73</v>
      </c>
      <c r="M155" s="41">
        <v>453100.73</v>
      </c>
      <c r="N155" s="70">
        <v>453100.73</v>
      </c>
      <c r="O155" s="59" t="s">
        <v>1258</v>
      </c>
      <c r="P155" s="151">
        <f t="shared" si="6"/>
        <v>453100.73</v>
      </c>
      <c r="Q155" s="60"/>
      <c r="R155" s="60"/>
      <c r="S155" s="60">
        <v>453100.73</v>
      </c>
      <c r="T155" s="60"/>
      <c r="U155" s="60"/>
      <c r="V155" s="60"/>
      <c r="W155" s="60"/>
      <c r="X155" s="60"/>
      <c r="Y155" s="60"/>
      <c r="Z155" s="39"/>
      <c r="AA155" s="195">
        <v>1291</v>
      </c>
      <c r="AB155" s="178" t="s">
        <v>410</v>
      </c>
      <c r="AC155" s="68" t="s">
        <v>414</v>
      </c>
      <c r="AD155" s="179">
        <v>1</v>
      </c>
      <c r="AE155" s="180">
        <v>5001040</v>
      </c>
      <c r="AF155" s="66" t="s">
        <v>417</v>
      </c>
      <c r="AG155" s="181" t="s">
        <v>1256</v>
      </c>
      <c r="AH155" s="181" t="s">
        <v>510</v>
      </c>
      <c r="AI155" s="181"/>
      <c r="AJ155" s="181" t="s">
        <v>1223</v>
      </c>
      <c r="AK155" s="182" t="s">
        <v>1224</v>
      </c>
      <c r="AL155" s="181" t="s">
        <v>1242</v>
      </c>
      <c r="AM155" s="181" t="s">
        <v>1242</v>
      </c>
      <c r="AN155" s="181" t="s">
        <v>1225</v>
      </c>
      <c r="AO155" s="181" t="s">
        <v>1226</v>
      </c>
      <c r="AP155" s="153" t="s">
        <v>1227</v>
      </c>
      <c r="AQ155" s="183">
        <v>100</v>
      </c>
      <c r="AR155" s="184" t="s">
        <v>1228</v>
      </c>
      <c r="AS155" s="185">
        <v>100</v>
      </c>
      <c r="AT155" s="186">
        <v>453100.73</v>
      </c>
      <c r="AU155" s="185">
        <v>79.999999875186305</v>
      </c>
      <c r="AV155" s="187">
        <v>455844.11</v>
      </c>
      <c r="AW155" s="60">
        <v>453100.73</v>
      </c>
      <c r="AX155" s="60">
        <v>455844.11</v>
      </c>
      <c r="AY155" s="60">
        <v>455844.11</v>
      </c>
      <c r="AZ155" s="60">
        <v>455844.11</v>
      </c>
      <c r="BA155" s="60"/>
      <c r="BB155" s="60">
        <v>453100.73</v>
      </c>
      <c r="BC155" s="60">
        <v>453100.73</v>
      </c>
      <c r="BD155" s="60">
        <v>453100.73</v>
      </c>
      <c r="BE155" s="60">
        <v>453100.73</v>
      </c>
      <c r="BF155" s="60">
        <v>362480.58343446819</v>
      </c>
      <c r="BG155" s="60">
        <v>0</v>
      </c>
      <c r="BH155" s="60">
        <v>453100.73</v>
      </c>
      <c r="BI155" s="60">
        <v>362480.58343446819</v>
      </c>
      <c r="BJ155" s="60">
        <v>0</v>
      </c>
      <c r="BK155" s="60">
        <v>453100.73</v>
      </c>
      <c r="BL155" s="60">
        <v>362480.58343446819</v>
      </c>
      <c r="BM155" s="60">
        <v>0</v>
      </c>
      <c r="BN155" s="60">
        <v>453100.73</v>
      </c>
      <c r="BO155" s="187">
        <v>362480.58343446819</v>
      </c>
      <c r="BP155" s="161">
        <v>0</v>
      </c>
      <c r="BQ155" s="180"/>
      <c r="BR155" s="180"/>
      <c r="BS155" s="180"/>
    </row>
    <row r="156" spans="1:16373" s="49" customFormat="1" ht="51" outlineLevel="2" x14ac:dyDescent="0.2">
      <c r="A156" s="435">
        <v>158</v>
      </c>
      <c r="B156" s="435">
        <v>9</v>
      </c>
      <c r="C156" s="78" t="s">
        <v>410</v>
      </c>
      <c r="D156" s="62" t="s">
        <v>418</v>
      </c>
      <c r="E156" s="66">
        <v>5001045</v>
      </c>
      <c r="F156" s="66" t="s">
        <v>419</v>
      </c>
      <c r="G156" s="66" t="s">
        <v>1241</v>
      </c>
      <c r="H156" s="66" t="s">
        <v>1242</v>
      </c>
      <c r="I156" s="66" t="s">
        <v>1242</v>
      </c>
      <c r="J156" s="67">
        <v>20</v>
      </c>
      <c r="K156" s="176">
        <v>873000</v>
      </c>
      <c r="L156" s="41">
        <v>873000</v>
      </c>
      <c r="M156" s="41">
        <v>139966.04999999999</v>
      </c>
      <c r="N156" s="70">
        <v>400000</v>
      </c>
      <c r="O156" s="59" t="s">
        <v>1258</v>
      </c>
      <c r="P156" s="151">
        <f t="shared" si="6"/>
        <v>873971.31</v>
      </c>
      <c r="Q156" s="60"/>
      <c r="R156" s="60"/>
      <c r="S156" s="60"/>
      <c r="T156" s="60"/>
      <c r="U156" s="60"/>
      <c r="V156" s="60">
        <v>873971.31</v>
      </c>
      <c r="W156" s="60"/>
      <c r="X156" s="60"/>
      <c r="Y156" s="60"/>
      <c r="Z156" s="39"/>
      <c r="AA156" s="195">
        <v>1291</v>
      </c>
      <c r="AB156" s="178" t="s">
        <v>410</v>
      </c>
      <c r="AC156" s="68" t="s">
        <v>416</v>
      </c>
      <c r="AD156" s="179">
        <v>1</v>
      </c>
      <c r="AE156" s="180">
        <v>5001045</v>
      </c>
      <c r="AF156" s="66" t="s">
        <v>419</v>
      </c>
      <c r="AG156" s="181" t="s">
        <v>1256</v>
      </c>
      <c r="AH156" s="181" t="s">
        <v>1241</v>
      </c>
      <c r="AI156" s="181"/>
      <c r="AJ156" s="181" t="s">
        <v>1223</v>
      </c>
      <c r="AK156" s="182" t="s">
        <v>1224</v>
      </c>
      <c r="AL156" s="181" t="s">
        <v>1242</v>
      </c>
      <c r="AM156" s="181" t="s">
        <v>1242</v>
      </c>
      <c r="AN156" s="181" t="s">
        <v>1225</v>
      </c>
      <c r="AO156" s="181" t="s">
        <v>1226</v>
      </c>
      <c r="AP156" s="153" t="s">
        <v>1227</v>
      </c>
      <c r="AQ156" s="183">
        <v>100</v>
      </c>
      <c r="AR156" s="184" t="s">
        <v>1228</v>
      </c>
      <c r="AS156" s="185">
        <v>100</v>
      </c>
      <c r="AT156" s="186">
        <v>873000</v>
      </c>
      <c r="AU156" s="185">
        <v>79.999999875186305</v>
      </c>
      <c r="AV156" s="187">
        <v>873000</v>
      </c>
      <c r="AW156" s="60">
        <v>873000</v>
      </c>
      <c r="AX156" s="60">
        <v>873000</v>
      </c>
      <c r="AY156" s="60">
        <v>873000</v>
      </c>
      <c r="AZ156" s="60">
        <v>873000</v>
      </c>
      <c r="BA156" s="60"/>
      <c r="BB156" s="60">
        <v>139966.04999999999</v>
      </c>
      <c r="BC156" s="60">
        <v>139966.04999999999</v>
      </c>
      <c r="BD156" s="60">
        <v>200000</v>
      </c>
      <c r="BE156" s="60">
        <v>400000</v>
      </c>
      <c r="BF156" s="60">
        <v>319999.99950074521</v>
      </c>
      <c r="BG156" s="60">
        <v>260033.95</v>
      </c>
      <c r="BH156" s="60">
        <v>873000</v>
      </c>
      <c r="BI156" s="60">
        <v>698399.99891037645</v>
      </c>
      <c r="BJ156" s="60">
        <v>473000</v>
      </c>
      <c r="BK156" s="60">
        <v>873000</v>
      </c>
      <c r="BL156" s="60">
        <v>698399.99891037645</v>
      </c>
      <c r="BM156" s="60">
        <v>0</v>
      </c>
      <c r="BN156" s="60">
        <v>873000</v>
      </c>
      <c r="BO156" s="187">
        <v>698399.99891037645</v>
      </c>
      <c r="BP156" s="161">
        <v>0</v>
      </c>
      <c r="BQ156" s="180"/>
      <c r="BR156" s="180"/>
      <c r="BS156" s="180"/>
    </row>
    <row r="157" spans="1:16373" s="49" customFormat="1" ht="51" outlineLevel="2" x14ac:dyDescent="0.2">
      <c r="A157" s="435">
        <v>159</v>
      </c>
      <c r="B157" s="435">
        <v>9</v>
      </c>
      <c r="C157" s="78" t="s">
        <v>410</v>
      </c>
      <c r="D157" s="62" t="s">
        <v>420</v>
      </c>
      <c r="E157" s="66">
        <v>5001051</v>
      </c>
      <c r="F157" s="66" t="s">
        <v>421</v>
      </c>
      <c r="G157" s="66" t="s">
        <v>510</v>
      </c>
      <c r="H157" s="66" t="s">
        <v>1242</v>
      </c>
      <c r="I157" s="66" t="s">
        <v>1242</v>
      </c>
      <c r="J157" s="67">
        <v>20</v>
      </c>
      <c r="K157" s="176">
        <v>1670270</v>
      </c>
      <c r="L157" s="41">
        <v>1669915.07</v>
      </c>
      <c r="M157" s="41">
        <v>1669915.07</v>
      </c>
      <c r="N157" s="70">
        <v>1669915.07</v>
      </c>
      <c r="O157" s="59" t="s">
        <v>1258</v>
      </c>
      <c r="P157" s="151">
        <f t="shared" si="6"/>
        <v>1670270</v>
      </c>
      <c r="Q157" s="60"/>
      <c r="R157" s="60"/>
      <c r="S157" s="60"/>
      <c r="T157" s="60"/>
      <c r="U157" s="60"/>
      <c r="V157" s="60">
        <v>1670270</v>
      </c>
      <c r="W157" s="60"/>
      <c r="X157" s="60"/>
      <c r="Y157" s="60"/>
      <c r="Z157" s="39"/>
      <c r="AA157" s="195">
        <v>1291</v>
      </c>
      <c r="AB157" s="178" t="s">
        <v>410</v>
      </c>
      <c r="AC157" s="68" t="s">
        <v>418</v>
      </c>
      <c r="AD157" s="179">
        <v>1</v>
      </c>
      <c r="AE157" s="180">
        <v>5001051</v>
      </c>
      <c r="AF157" s="66" t="s">
        <v>421</v>
      </c>
      <c r="AG157" s="181" t="s">
        <v>1256</v>
      </c>
      <c r="AH157" s="181" t="s">
        <v>510</v>
      </c>
      <c r="AI157" s="181"/>
      <c r="AJ157" s="181" t="s">
        <v>1223</v>
      </c>
      <c r="AK157" s="182" t="s">
        <v>1224</v>
      </c>
      <c r="AL157" s="181" t="s">
        <v>1242</v>
      </c>
      <c r="AM157" s="181" t="s">
        <v>1242</v>
      </c>
      <c r="AN157" s="181" t="s">
        <v>1225</v>
      </c>
      <c r="AO157" s="181" t="s">
        <v>1226</v>
      </c>
      <c r="AP157" s="153" t="s">
        <v>1227</v>
      </c>
      <c r="AQ157" s="183">
        <v>100</v>
      </c>
      <c r="AR157" s="184" t="s">
        <v>1228</v>
      </c>
      <c r="AS157" s="185">
        <v>100</v>
      </c>
      <c r="AT157" s="186">
        <v>1670270</v>
      </c>
      <c r="AU157" s="185">
        <v>79.999999875186305</v>
      </c>
      <c r="AV157" s="187">
        <v>1670270</v>
      </c>
      <c r="AW157" s="60">
        <v>1669915.07</v>
      </c>
      <c r="AX157" s="60">
        <v>1670270</v>
      </c>
      <c r="AY157" s="60">
        <v>1670270</v>
      </c>
      <c r="AZ157" s="60">
        <v>1670270</v>
      </c>
      <c r="BA157" s="60"/>
      <c r="BB157" s="60">
        <v>1669915.07</v>
      </c>
      <c r="BC157" s="60">
        <v>1669915.07</v>
      </c>
      <c r="BD157" s="60">
        <v>1670270</v>
      </c>
      <c r="BE157" s="60">
        <v>1669915.07</v>
      </c>
      <c r="BF157" s="60">
        <v>1335932.0539157172</v>
      </c>
      <c r="BG157" s="60">
        <v>0</v>
      </c>
      <c r="BH157" s="60">
        <v>1669915.07</v>
      </c>
      <c r="BI157" s="60">
        <v>1335932.0539157172</v>
      </c>
      <c r="BJ157" s="60">
        <v>0</v>
      </c>
      <c r="BK157" s="60">
        <v>1669915.07</v>
      </c>
      <c r="BL157" s="60">
        <v>1335932.0539157172</v>
      </c>
      <c r="BM157" s="60">
        <v>0</v>
      </c>
      <c r="BN157" s="60">
        <v>1669915.07</v>
      </c>
      <c r="BO157" s="187">
        <v>1335932.0539157172</v>
      </c>
      <c r="BP157" s="161">
        <v>0</v>
      </c>
      <c r="BQ157" s="180"/>
      <c r="BR157" s="180"/>
      <c r="BS157" s="180"/>
    </row>
    <row r="158" spans="1:16373" s="49" customFormat="1" ht="76.5" outlineLevel="2" x14ac:dyDescent="0.2">
      <c r="A158" s="435">
        <v>160</v>
      </c>
      <c r="B158" s="435">
        <v>9</v>
      </c>
      <c r="C158" s="78" t="s">
        <v>410</v>
      </c>
      <c r="D158" s="62" t="s">
        <v>422</v>
      </c>
      <c r="E158" s="66">
        <v>5001075</v>
      </c>
      <c r="F158" s="66" t="s">
        <v>423</v>
      </c>
      <c r="G158" s="66" t="s">
        <v>510</v>
      </c>
      <c r="H158" s="66" t="s">
        <v>1242</v>
      </c>
      <c r="I158" s="66" t="s">
        <v>1242</v>
      </c>
      <c r="J158" s="67">
        <v>20</v>
      </c>
      <c r="K158" s="176">
        <v>342172.47</v>
      </c>
      <c r="L158" s="41">
        <v>342172.47</v>
      </c>
      <c r="M158" s="41">
        <v>304458.03999999998</v>
      </c>
      <c r="N158" s="70">
        <v>334418.95</v>
      </c>
      <c r="O158" s="59" t="s">
        <v>1258</v>
      </c>
      <c r="P158" s="151">
        <f t="shared" si="6"/>
        <v>493217.06</v>
      </c>
      <c r="Q158" s="60"/>
      <c r="R158" s="60"/>
      <c r="S158" s="60"/>
      <c r="T158" s="60"/>
      <c r="U158" s="60">
        <v>493217.06</v>
      </c>
      <c r="V158" s="60"/>
      <c r="W158" s="60"/>
      <c r="X158" s="60"/>
      <c r="Y158" s="60"/>
      <c r="Z158" s="39" t="s">
        <v>1260</v>
      </c>
      <c r="AA158" s="195">
        <v>1291</v>
      </c>
      <c r="AB158" s="178" t="s">
        <v>410</v>
      </c>
      <c r="AC158" s="68" t="s">
        <v>420</v>
      </c>
      <c r="AD158" s="179">
        <v>1</v>
      </c>
      <c r="AE158" s="180">
        <v>5001075</v>
      </c>
      <c r="AF158" s="66" t="s">
        <v>423</v>
      </c>
      <c r="AG158" s="181" t="s">
        <v>1256</v>
      </c>
      <c r="AH158" s="181" t="s">
        <v>510</v>
      </c>
      <c r="AI158" s="181"/>
      <c r="AJ158" s="181" t="s">
        <v>1223</v>
      </c>
      <c r="AK158" s="182" t="s">
        <v>1224</v>
      </c>
      <c r="AL158" s="181" t="s">
        <v>1242</v>
      </c>
      <c r="AM158" s="181" t="s">
        <v>1242</v>
      </c>
      <c r="AN158" s="181" t="s">
        <v>1225</v>
      </c>
      <c r="AO158" s="181" t="s">
        <v>1226</v>
      </c>
      <c r="AP158" s="153" t="s">
        <v>1227</v>
      </c>
      <c r="AQ158" s="183">
        <v>100</v>
      </c>
      <c r="AR158" s="184" t="s">
        <v>1228</v>
      </c>
      <c r="AS158" s="185">
        <v>100</v>
      </c>
      <c r="AT158" s="186">
        <v>342172.47</v>
      </c>
      <c r="AU158" s="185">
        <v>79.999999875186305</v>
      </c>
      <c r="AV158" s="187">
        <v>342172.47</v>
      </c>
      <c r="AW158" s="60">
        <v>342172.47</v>
      </c>
      <c r="AX158" s="60">
        <v>342172.47</v>
      </c>
      <c r="AY158" s="60">
        <v>342172.47</v>
      </c>
      <c r="AZ158" s="60">
        <v>342172.47</v>
      </c>
      <c r="BA158" s="60"/>
      <c r="BB158" s="60">
        <v>334418.95</v>
      </c>
      <c r="BC158" s="60">
        <v>304458.03999999998</v>
      </c>
      <c r="BD158" s="60">
        <v>334418.95</v>
      </c>
      <c r="BE158" s="60">
        <v>334418.95</v>
      </c>
      <c r="BF158" s="60">
        <v>267535.15958259936</v>
      </c>
      <c r="BG158" s="60">
        <v>0</v>
      </c>
      <c r="BH158" s="60">
        <v>334418.95</v>
      </c>
      <c r="BI158" s="60">
        <v>267535.15958259936</v>
      </c>
      <c r="BJ158" s="60">
        <v>0</v>
      </c>
      <c r="BK158" s="60">
        <v>334418.95</v>
      </c>
      <c r="BL158" s="60">
        <v>267535.15958259936</v>
      </c>
      <c r="BM158" s="60">
        <v>0</v>
      </c>
      <c r="BN158" s="60">
        <v>334418.95</v>
      </c>
      <c r="BO158" s="187">
        <v>267535.15958259936</v>
      </c>
      <c r="BP158" s="161">
        <v>0</v>
      </c>
      <c r="BQ158" s="180"/>
      <c r="BR158" s="180"/>
      <c r="BS158" s="180"/>
    </row>
    <row r="159" spans="1:16373" s="49" customFormat="1" ht="38.25" outlineLevel="2" x14ac:dyDescent="0.2">
      <c r="A159" s="435">
        <v>161</v>
      </c>
      <c r="B159" s="435">
        <v>9</v>
      </c>
      <c r="C159" s="78" t="s">
        <v>410</v>
      </c>
      <c r="D159" s="62" t="s">
        <v>424</v>
      </c>
      <c r="E159" s="66">
        <v>5001100</v>
      </c>
      <c r="F159" s="66" t="s">
        <v>425</v>
      </c>
      <c r="G159" s="66" t="s">
        <v>510</v>
      </c>
      <c r="H159" s="66" t="s">
        <v>1242</v>
      </c>
      <c r="I159" s="66" t="s">
        <v>1242</v>
      </c>
      <c r="J159" s="67">
        <v>20</v>
      </c>
      <c r="K159" s="176">
        <v>1595700</v>
      </c>
      <c r="L159" s="41">
        <v>1594343.65</v>
      </c>
      <c r="M159" s="41">
        <v>1594343.65</v>
      </c>
      <c r="N159" s="70">
        <v>1594343.65</v>
      </c>
      <c r="O159" s="59" t="s">
        <v>1258</v>
      </c>
      <c r="P159" s="151">
        <f t="shared" si="6"/>
        <v>1595700</v>
      </c>
      <c r="Q159" s="60"/>
      <c r="R159" s="60"/>
      <c r="S159" s="60"/>
      <c r="T159" s="60"/>
      <c r="U159" s="60"/>
      <c r="V159" s="60">
        <v>1595700</v>
      </c>
      <c r="W159" s="60"/>
      <c r="X159" s="60"/>
      <c r="Y159" s="60"/>
      <c r="Z159" s="39"/>
      <c r="AA159" s="195">
        <v>1291</v>
      </c>
      <c r="AB159" s="178" t="s">
        <v>410</v>
      </c>
      <c r="AC159" s="68" t="s">
        <v>422</v>
      </c>
      <c r="AD159" s="179">
        <v>1</v>
      </c>
      <c r="AE159" s="180">
        <v>5001100</v>
      </c>
      <c r="AF159" s="66" t="s">
        <v>425</v>
      </c>
      <c r="AG159" s="181" t="s">
        <v>1256</v>
      </c>
      <c r="AH159" s="181" t="s">
        <v>510</v>
      </c>
      <c r="AI159" s="181"/>
      <c r="AJ159" s="181" t="s">
        <v>1223</v>
      </c>
      <c r="AK159" s="182" t="s">
        <v>1224</v>
      </c>
      <c r="AL159" s="181" t="s">
        <v>1242</v>
      </c>
      <c r="AM159" s="181" t="s">
        <v>1242</v>
      </c>
      <c r="AN159" s="181" t="s">
        <v>1225</v>
      </c>
      <c r="AO159" s="181" t="s">
        <v>1226</v>
      </c>
      <c r="AP159" s="153" t="s">
        <v>1227</v>
      </c>
      <c r="AQ159" s="183">
        <v>100</v>
      </c>
      <c r="AR159" s="184" t="s">
        <v>1228</v>
      </c>
      <c r="AS159" s="185">
        <v>100</v>
      </c>
      <c r="AT159" s="186">
        <v>1595700</v>
      </c>
      <c r="AU159" s="185">
        <v>79.999999875186305</v>
      </c>
      <c r="AV159" s="187">
        <v>1595700</v>
      </c>
      <c r="AW159" s="60">
        <v>1594343.65</v>
      </c>
      <c r="AX159" s="60">
        <v>1595700</v>
      </c>
      <c r="AY159" s="60">
        <v>1595700</v>
      </c>
      <c r="AZ159" s="60">
        <v>1595700</v>
      </c>
      <c r="BA159" s="60"/>
      <c r="BB159" s="60">
        <v>1594343.65</v>
      </c>
      <c r="BC159" s="60">
        <v>1594343.65</v>
      </c>
      <c r="BD159" s="60">
        <v>1594343.65</v>
      </c>
      <c r="BE159" s="60">
        <v>1594343.65</v>
      </c>
      <c r="BF159" s="60">
        <v>1275474.9180100407</v>
      </c>
      <c r="BG159" s="60">
        <v>0</v>
      </c>
      <c r="BH159" s="60">
        <v>1594343.65</v>
      </c>
      <c r="BI159" s="60">
        <v>1275474.9180100407</v>
      </c>
      <c r="BJ159" s="60">
        <v>0</v>
      </c>
      <c r="BK159" s="60">
        <v>1594343.65</v>
      </c>
      <c r="BL159" s="60">
        <v>1275474.9180100407</v>
      </c>
      <c r="BM159" s="60">
        <v>0</v>
      </c>
      <c r="BN159" s="60">
        <v>1594343.65</v>
      </c>
      <c r="BO159" s="187">
        <v>1275474.9180100407</v>
      </c>
      <c r="BP159" s="161">
        <v>0</v>
      </c>
      <c r="BQ159" s="180"/>
      <c r="BR159" s="180"/>
      <c r="BS159" s="180"/>
    </row>
    <row r="160" spans="1:16373" s="49" customFormat="1" ht="51" outlineLevel="2" x14ac:dyDescent="0.2">
      <c r="A160" s="435">
        <v>162</v>
      </c>
      <c r="B160" s="435">
        <v>9</v>
      </c>
      <c r="C160" s="78" t="s">
        <v>410</v>
      </c>
      <c r="D160" s="62" t="s">
        <v>426</v>
      </c>
      <c r="E160" s="66">
        <v>5001104</v>
      </c>
      <c r="F160" s="66" t="s">
        <v>427</v>
      </c>
      <c r="G160" s="66" t="s">
        <v>1241</v>
      </c>
      <c r="H160" s="66" t="s">
        <v>1242</v>
      </c>
      <c r="I160" s="66" t="s">
        <v>1242</v>
      </c>
      <c r="J160" s="67">
        <v>20</v>
      </c>
      <c r="K160" s="176">
        <v>1801864.39</v>
      </c>
      <c r="L160" s="41">
        <v>1776864.39</v>
      </c>
      <c r="M160" s="41">
        <v>1537534.22</v>
      </c>
      <c r="N160" s="70">
        <v>1776784.39</v>
      </c>
      <c r="O160" s="59" t="s">
        <v>1258</v>
      </c>
      <c r="P160" s="151">
        <f t="shared" si="6"/>
        <v>1801864.3900000001</v>
      </c>
      <c r="Q160" s="60"/>
      <c r="R160" s="60"/>
      <c r="S160" s="60"/>
      <c r="T160" s="60">
        <v>694000</v>
      </c>
      <c r="U160" s="60">
        <v>388864.39</v>
      </c>
      <c r="V160" s="60">
        <v>694000</v>
      </c>
      <c r="W160" s="60"/>
      <c r="X160" s="60"/>
      <c r="Y160" s="60">
        <v>25000</v>
      </c>
      <c r="Z160" s="39"/>
      <c r="AA160" s="195">
        <v>1291</v>
      </c>
      <c r="AB160" s="178" t="s">
        <v>410</v>
      </c>
      <c r="AC160" s="68" t="s">
        <v>424</v>
      </c>
      <c r="AD160" s="179">
        <v>1</v>
      </c>
      <c r="AE160" s="180">
        <v>5001104</v>
      </c>
      <c r="AF160" s="66" t="s">
        <v>427</v>
      </c>
      <c r="AG160" s="181" t="s">
        <v>1256</v>
      </c>
      <c r="AH160" s="181" t="s">
        <v>1241</v>
      </c>
      <c r="AI160" s="181"/>
      <c r="AJ160" s="181" t="s">
        <v>1223</v>
      </c>
      <c r="AK160" s="182" t="s">
        <v>1224</v>
      </c>
      <c r="AL160" s="181" t="s">
        <v>1242</v>
      </c>
      <c r="AM160" s="181" t="s">
        <v>1242</v>
      </c>
      <c r="AN160" s="181" t="s">
        <v>1225</v>
      </c>
      <c r="AO160" s="181" t="s">
        <v>1226</v>
      </c>
      <c r="AP160" s="153" t="s">
        <v>1227</v>
      </c>
      <c r="AQ160" s="183">
        <v>100</v>
      </c>
      <c r="AR160" s="184" t="s">
        <v>1228</v>
      </c>
      <c r="AS160" s="185">
        <v>100</v>
      </c>
      <c r="AT160" s="186">
        <v>1801864.39</v>
      </c>
      <c r="AU160" s="185">
        <v>79.999999875186305</v>
      </c>
      <c r="AV160" s="187">
        <v>1776864.39</v>
      </c>
      <c r="AW160" s="60">
        <v>1776864.39</v>
      </c>
      <c r="AX160" s="60">
        <v>1776864.39</v>
      </c>
      <c r="AY160" s="60">
        <v>1776784.39</v>
      </c>
      <c r="AZ160" s="60">
        <v>1776784.39</v>
      </c>
      <c r="BA160" s="60"/>
      <c r="BB160" s="60">
        <v>1469204.19</v>
      </c>
      <c r="BC160" s="60">
        <v>1537534.22</v>
      </c>
      <c r="BD160" s="60">
        <v>1600000</v>
      </c>
      <c r="BE160" s="60">
        <v>1776784.39</v>
      </c>
      <c r="BF160" s="60">
        <v>1421427.5097823297</v>
      </c>
      <c r="BG160" s="60">
        <v>307580.19999999995</v>
      </c>
      <c r="BH160" s="60">
        <v>1776784.39</v>
      </c>
      <c r="BI160" s="60">
        <v>1421427.5097823297</v>
      </c>
      <c r="BJ160" s="60">
        <v>0</v>
      </c>
      <c r="BK160" s="60">
        <v>1776784.39</v>
      </c>
      <c r="BL160" s="60">
        <v>1421427.5097823297</v>
      </c>
      <c r="BM160" s="60">
        <v>0</v>
      </c>
      <c r="BN160" s="60">
        <v>1776784.39</v>
      </c>
      <c r="BO160" s="187">
        <v>1421427.5097823297</v>
      </c>
      <c r="BP160" s="161">
        <v>0</v>
      </c>
      <c r="BQ160" s="180"/>
      <c r="BR160" s="180"/>
      <c r="BS160" s="180"/>
    </row>
    <row r="161" spans="1:71" s="49" customFormat="1" ht="89.25" outlineLevel="2" x14ac:dyDescent="0.2">
      <c r="A161" s="435">
        <v>163</v>
      </c>
      <c r="B161" s="435">
        <v>9</v>
      </c>
      <c r="C161" s="78" t="s">
        <v>410</v>
      </c>
      <c r="D161" s="62" t="s">
        <v>428</v>
      </c>
      <c r="E161" s="66">
        <v>5001105</v>
      </c>
      <c r="F161" s="66" t="s">
        <v>429</v>
      </c>
      <c r="G161" s="66" t="s">
        <v>1241</v>
      </c>
      <c r="H161" s="66" t="s">
        <v>1242</v>
      </c>
      <c r="I161" s="66" t="s">
        <v>1242</v>
      </c>
      <c r="J161" s="67">
        <v>20</v>
      </c>
      <c r="K161" s="176">
        <v>519038.07</v>
      </c>
      <c r="L161" s="41">
        <v>519038.07</v>
      </c>
      <c r="M161" s="41">
        <v>24706.57</v>
      </c>
      <c r="N161" s="70">
        <v>350000</v>
      </c>
      <c r="O161" s="59" t="s">
        <v>1258</v>
      </c>
      <c r="P161" s="151">
        <f t="shared" si="6"/>
        <v>519038.07</v>
      </c>
      <c r="Q161" s="60"/>
      <c r="R161" s="60"/>
      <c r="S161" s="60"/>
      <c r="T161" s="60"/>
      <c r="U161" s="60">
        <v>491038.07</v>
      </c>
      <c r="V161" s="60"/>
      <c r="W161" s="60"/>
      <c r="X161" s="60"/>
      <c r="Y161" s="60">
        <v>28000</v>
      </c>
      <c r="Z161" s="39"/>
      <c r="AA161" s="195">
        <v>1291</v>
      </c>
      <c r="AB161" s="178" t="s">
        <v>410</v>
      </c>
      <c r="AC161" s="68" t="s">
        <v>426</v>
      </c>
      <c r="AD161" s="179">
        <v>1</v>
      </c>
      <c r="AE161" s="180">
        <v>5001105</v>
      </c>
      <c r="AF161" s="66" t="s">
        <v>429</v>
      </c>
      <c r="AG161" s="181" t="s">
        <v>1256</v>
      </c>
      <c r="AH161" s="181" t="s">
        <v>1241</v>
      </c>
      <c r="AI161" s="181"/>
      <c r="AJ161" s="181" t="s">
        <v>1223</v>
      </c>
      <c r="AK161" s="182" t="s">
        <v>1224</v>
      </c>
      <c r="AL161" s="181" t="s">
        <v>1242</v>
      </c>
      <c r="AM161" s="181" t="s">
        <v>1242</v>
      </c>
      <c r="AN161" s="181" t="s">
        <v>1225</v>
      </c>
      <c r="AO161" s="181" t="s">
        <v>1226</v>
      </c>
      <c r="AP161" s="153" t="s">
        <v>1227</v>
      </c>
      <c r="AQ161" s="183">
        <v>100</v>
      </c>
      <c r="AR161" s="184" t="s">
        <v>1228</v>
      </c>
      <c r="AS161" s="185">
        <v>100</v>
      </c>
      <c r="AT161" s="186">
        <v>519038.07</v>
      </c>
      <c r="AU161" s="185">
        <v>79.999999875186305</v>
      </c>
      <c r="AV161" s="187">
        <v>519038.07</v>
      </c>
      <c r="AW161" s="60">
        <v>519038.07</v>
      </c>
      <c r="AX161" s="60">
        <v>519038.07</v>
      </c>
      <c r="AY161" s="60">
        <v>519038.07</v>
      </c>
      <c r="AZ161" s="60">
        <v>519038.07</v>
      </c>
      <c r="BA161" s="60"/>
      <c r="BB161" s="60">
        <v>24706.57</v>
      </c>
      <c r="BC161" s="60">
        <v>24706.57</v>
      </c>
      <c r="BD161" s="60">
        <v>100000</v>
      </c>
      <c r="BE161" s="60">
        <v>350000</v>
      </c>
      <c r="BF161" s="60">
        <v>279999.99956315203</v>
      </c>
      <c r="BG161" s="60">
        <v>325293.43</v>
      </c>
      <c r="BH161" s="60">
        <v>519038.07</v>
      </c>
      <c r="BI161" s="60">
        <v>415230.4553521694</v>
      </c>
      <c r="BJ161" s="60">
        <v>169038.07</v>
      </c>
      <c r="BK161" s="60">
        <v>519038.07</v>
      </c>
      <c r="BL161" s="60">
        <v>415230.4553521694</v>
      </c>
      <c r="BM161" s="60">
        <v>0</v>
      </c>
      <c r="BN161" s="60">
        <v>519038.07</v>
      </c>
      <c r="BO161" s="187">
        <v>415230.4553521694</v>
      </c>
      <c r="BP161" s="161">
        <v>0</v>
      </c>
      <c r="BQ161" s="180"/>
      <c r="BR161" s="180"/>
      <c r="BS161" s="180"/>
    </row>
    <row r="162" spans="1:71" s="49" customFormat="1" ht="38.25" outlineLevel="2" x14ac:dyDescent="0.2">
      <c r="A162" s="435">
        <v>164</v>
      </c>
      <c r="B162" s="435">
        <v>9</v>
      </c>
      <c r="C162" s="78" t="s">
        <v>410</v>
      </c>
      <c r="D162" s="62" t="s">
        <v>416</v>
      </c>
      <c r="E162" s="66">
        <v>5032518</v>
      </c>
      <c r="F162" s="66" t="s">
        <v>430</v>
      </c>
      <c r="G162" s="66" t="s">
        <v>1241</v>
      </c>
      <c r="H162" s="66" t="s">
        <v>1242</v>
      </c>
      <c r="I162" s="66" t="s">
        <v>1242</v>
      </c>
      <c r="J162" s="67">
        <v>20</v>
      </c>
      <c r="K162" s="176">
        <v>810000</v>
      </c>
      <c r="L162" s="41">
        <v>342897.79</v>
      </c>
      <c r="M162" s="41">
        <v>104998.24</v>
      </c>
      <c r="N162" s="70">
        <v>200000</v>
      </c>
      <c r="O162" s="59" t="s">
        <v>1258</v>
      </c>
      <c r="P162" s="151">
        <f t="shared" si="6"/>
        <v>810000</v>
      </c>
      <c r="Q162" s="60"/>
      <c r="R162" s="60"/>
      <c r="S162" s="60">
        <v>810000</v>
      </c>
      <c r="T162" s="60"/>
      <c r="U162" s="60"/>
      <c r="V162" s="60"/>
      <c r="W162" s="60"/>
      <c r="X162" s="60"/>
      <c r="Y162" s="60"/>
      <c r="Z162" s="39"/>
      <c r="AA162" s="195">
        <v>1291</v>
      </c>
      <c r="AB162" s="178" t="s">
        <v>410</v>
      </c>
      <c r="AC162" s="68" t="s">
        <v>428</v>
      </c>
      <c r="AD162" s="179">
        <v>1</v>
      </c>
      <c r="AE162" s="180">
        <v>5032518</v>
      </c>
      <c r="AF162" s="66" t="s">
        <v>430</v>
      </c>
      <c r="AG162" s="181" t="s">
        <v>1256</v>
      </c>
      <c r="AH162" s="181" t="s">
        <v>1241</v>
      </c>
      <c r="AI162" s="181"/>
      <c r="AJ162" s="181" t="s">
        <v>1223</v>
      </c>
      <c r="AK162" s="182" t="s">
        <v>1224</v>
      </c>
      <c r="AL162" s="181" t="s">
        <v>1242</v>
      </c>
      <c r="AM162" s="181" t="s">
        <v>1242</v>
      </c>
      <c r="AN162" s="181" t="s">
        <v>1225</v>
      </c>
      <c r="AO162" s="181" t="s">
        <v>1226</v>
      </c>
      <c r="AP162" s="153" t="s">
        <v>1227</v>
      </c>
      <c r="AQ162" s="183">
        <v>100</v>
      </c>
      <c r="AR162" s="184" t="s">
        <v>1228</v>
      </c>
      <c r="AS162" s="185">
        <v>100</v>
      </c>
      <c r="AT162" s="186">
        <v>810000</v>
      </c>
      <c r="AU162" s="185">
        <v>79.999999875186305</v>
      </c>
      <c r="AV162" s="187">
        <v>0</v>
      </c>
      <c r="AW162" s="60">
        <v>342897.79</v>
      </c>
      <c r="AX162" s="60">
        <v>343000</v>
      </c>
      <c r="AY162" s="60">
        <v>342897.79</v>
      </c>
      <c r="AZ162" s="60">
        <v>342897.79</v>
      </c>
      <c r="BA162" s="60"/>
      <c r="BB162" s="60">
        <v>0</v>
      </c>
      <c r="BC162" s="60">
        <v>104998.24</v>
      </c>
      <c r="BD162" s="60">
        <v>0</v>
      </c>
      <c r="BE162" s="60">
        <v>200000</v>
      </c>
      <c r="BF162" s="60">
        <v>159999.9997503726</v>
      </c>
      <c r="BG162" s="60">
        <v>200000</v>
      </c>
      <c r="BH162" s="60">
        <v>342897.79</v>
      </c>
      <c r="BI162" s="60">
        <v>274318.23157201655</v>
      </c>
      <c r="BJ162" s="60">
        <v>142897.78999999998</v>
      </c>
      <c r="BK162" s="60">
        <v>342897.79</v>
      </c>
      <c r="BL162" s="60">
        <v>274318.23157201655</v>
      </c>
      <c r="BM162" s="60">
        <v>0</v>
      </c>
      <c r="BN162" s="60">
        <v>342897.79</v>
      </c>
      <c r="BO162" s="187">
        <v>274318.23157201655</v>
      </c>
      <c r="BP162" s="161">
        <v>0</v>
      </c>
      <c r="BQ162" s="180"/>
      <c r="BR162" s="180"/>
      <c r="BS162" s="180"/>
    </row>
    <row r="163" spans="1:71" s="49" customFormat="1" ht="51" outlineLevel="2" x14ac:dyDescent="0.2">
      <c r="A163" s="435">
        <v>165</v>
      </c>
      <c r="B163" s="435">
        <v>9</v>
      </c>
      <c r="C163" s="78" t="s">
        <v>410</v>
      </c>
      <c r="D163" s="62" t="s">
        <v>418</v>
      </c>
      <c r="E163" s="66">
        <v>5035538</v>
      </c>
      <c r="F163" s="66" t="s">
        <v>431</v>
      </c>
      <c r="G163" s="66" t="s">
        <v>1241</v>
      </c>
      <c r="H163" s="66" t="s">
        <v>1242</v>
      </c>
      <c r="I163" s="66" t="s">
        <v>1242</v>
      </c>
      <c r="J163" s="67">
        <v>20</v>
      </c>
      <c r="K163" s="176">
        <v>3000000</v>
      </c>
      <c r="L163" s="66"/>
      <c r="M163" s="66"/>
      <c r="N163" s="70">
        <v>400000</v>
      </c>
      <c r="O163" s="59" t="s">
        <v>1258</v>
      </c>
      <c r="P163" s="151">
        <f t="shared" si="6"/>
        <v>1520000</v>
      </c>
      <c r="Q163" s="60"/>
      <c r="R163" s="60"/>
      <c r="S163" s="60"/>
      <c r="T163" s="60"/>
      <c r="U163" s="60">
        <v>1480000</v>
      </c>
      <c r="V163" s="60"/>
      <c r="W163" s="60"/>
      <c r="X163" s="60"/>
      <c r="Y163" s="60">
        <v>40000</v>
      </c>
      <c r="Z163" s="39" t="s">
        <v>1261</v>
      </c>
      <c r="AA163" s="195">
        <v>2991</v>
      </c>
      <c r="AB163" s="178" t="s">
        <v>410</v>
      </c>
      <c r="AC163" s="68" t="s">
        <v>416</v>
      </c>
      <c r="AD163" s="179">
        <v>1</v>
      </c>
      <c r="AE163" s="180">
        <v>5035538</v>
      </c>
      <c r="AF163" s="66" t="s">
        <v>431</v>
      </c>
      <c r="AG163" s="181" t="s">
        <v>1256</v>
      </c>
      <c r="AH163" s="181" t="s">
        <v>1241</v>
      </c>
      <c r="AI163" s="181"/>
      <c r="AJ163" s="181" t="s">
        <v>1223</v>
      </c>
      <c r="AK163" s="182" t="s">
        <v>1224</v>
      </c>
      <c r="AL163" s="181" t="s">
        <v>1242</v>
      </c>
      <c r="AM163" s="181" t="s">
        <v>1242</v>
      </c>
      <c r="AN163" s="181" t="s">
        <v>1225</v>
      </c>
      <c r="AO163" s="181" t="s">
        <v>1226</v>
      </c>
      <c r="AP163" s="153" t="s">
        <v>1227</v>
      </c>
      <c r="AQ163" s="183">
        <v>100</v>
      </c>
      <c r="AR163" s="184" t="s">
        <v>1228</v>
      </c>
      <c r="AS163" s="185">
        <v>100</v>
      </c>
      <c r="AT163" s="186">
        <v>3000000</v>
      </c>
      <c r="AU163" s="185">
        <v>79.999999875186305</v>
      </c>
      <c r="AV163" s="187">
        <v>0</v>
      </c>
      <c r="AW163" s="60"/>
      <c r="AX163" s="60">
        <v>0</v>
      </c>
      <c r="AY163" s="60">
        <v>1519151.44</v>
      </c>
      <c r="AZ163" s="60">
        <v>1519151.44</v>
      </c>
      <c r="BA163" s="60"/>
      <c r="BB163" s="60">
        <v>0</v>
      </c>
      <c r="BC163" s="60"/>
      <c r="BD163" s="60">
        <v>0</v>
      </c>
      <c r="BE163" s="60">
        <v>400000</v>
      </c>
      <c r="BF163" s="60">
        <v>319999.99950074521</v>
      </c>
      <c r="BG163" s="60">
        <v>400000</v>
      </c>
      <c r="BH163" s="60">
        <v>800000</v>
      </c>
      <c r="BI163" s="60">
        <v>639999.99900149042</v>
      </c>
      <c r="BJ163" s="60">
        <v>400000</v>
      </c>
      <c r="BK163" s="60">
        <v>1519151.44</v>
      </c>
      <c r="BL163" s="60">
        <v>1215321.1501038908</v>
      </c>
      <c r="BM163" s="60">
        <v>719151.44</v>
      </c>
      <c r="BN163" s="60">
        <v>1519151.44</v>
      </c>
      <c r="BO163" s="189">
        <v>1215321.1501038908</v>
      </c>
      <c r="BP163" s="161">
        <v>0</v>
      </c>
      <c r="BQ163" s="180"/>
      <c r="BR163" s="180"/>
      <c r="BS163" s="180"/>
    </row>
    <row r="164" spans="1:71" s="49" customFormat="1" ht="38.25" outlineLevel="2" x14ac:dyDescent="0.2">
      <c r="A164" s="435">
        <v>166</v>
      </c>
      <c r="B164" s="435">
        <v>9</v>
      </c>
      <c r="C164" s="78" t="s">
        <v>410</v>
      </c>
      <c r="D164" s="62" t="s">
        <v>432</v>
      </c>
      <c r="E164" s="66">
        <v>5037964</v>
      </c>
      <c r="F164" s="66" t="s">
        <v>433</v>
      </c>
      <c r="G164" s="66" t="s">
        <v>1241</v>
      </c>
      <c r="H164" s="66" t="s">
        <v>1242</v>
      </c>
      <c r="I164" s="66" t="s">
        <v>1242</v>
      </c>
      <c r="J164" s="67">
        <v>20</v>
      </c>
      <c r="K164" s="176">
        <v>825000</v>
      </c>
      <c r="L164" s="66"/>
      <c r="M164" s="66"/>
      <c r="N164" s="70">
        <v>100000</v>
      </c>
      <c r="O164" s="59" t="s">
        <v>1258</v>
      </c>
      <c r="P164" s="151">
        <f t="shared" si="6"/>
        <v>825000</v>
      </c>
      <c r="Q164" s="60"/>
      <c r="R164" s="60"/>
      <c r="S164" s="60"/>
      <c r="T164" s="60"/>
      <c r="U164" s="60">
        <v>825000</v>
      </c>
      <c r="V164" s="60"/>
      <c r="W164" s="60"/>
      <c r="X164" s="60"/>
      <c r="Y164" s="60"/>
      <c r="Z164" s="39"/>
      <c r="AA164" s="195">
        <v>2991</v>
      </c>
      <c r="AB164" s="178" t="s">
        <v>410</v>
      </c>
      <c r="AC164" s="68" t="s">
        <v>418</v>
      </c>
      <c r="AD164" s="179">
        <v>1</v>
      </c>
      <c r="AE164" s="180">
        <v>5037964</v>
      </c>
      <c r="AF164" s="66" t="s">
        <v>433</v>
      </c>
      <c r="AG164" s="181" t="s">
        <v>1256</v>
      </c>
      <c r="AH164" s="181" t="s">
        <v>1241</v>
      </c>
      <c r="AI164" s="181"/>
      <c r="AJ164" s="181" t="s">
        <v>1223</v>
      </c>
      <c r="AK164" s="182" t="s">
        <v>1224</v>
      </c>
      <c r="AL164" s="181" t="s">
        <v>1242</v>
      </c>
      <c r="AM164" s="181" t="s">
        <v>1242</v>
      </c>
      <c r="AN164" s="181" t="s">
        <v>1225</v>
      </c>
      <c r="AO164" s="181" t="s">
        <v>1226</v>
      </c>
      <c r="AP164" s="153" t="s">
        <v>1227</v>
      </c>
      <c r="AQ164" s="183">
        <v>100</v>
      </c>
      <c r="AR164" s="184" t="s">
        <v>1228</v>
      </c>
      <c r="AS164" s="185">
        <v>100</v>
      </c>
      <c r="AT164" s="186">
        <v>825000</v>
      </c>
      <c r="AU164" s="185">
        <v>79.999999875186305</v>
      </c>
      <c r="AV164" s="187">
        <v>0</v>
      </c>
      <c r="AW164" s="60"/>
      <c r="AX164" s="60">
        <v>0</v>
      </c>
      <c r="AY164" s="60">
        <v>495000</v>
      </c>
      <c r="AZ164" s="60">
        <v>495000</v>
      </c>
      <c r="BA164" s="60">
        <v>44084</v>
      </c>
      <c r="BB164" s="60">
        <v>0</v>
      </c>
      <c r="BC164" s="60"/>
      <c r="BD164" s="60">
        <v>0</v>
      </c>
      <c r="BE164" s="60">
        <v>100000</v>
      </c>
      <c r="BF164" s="60">
        <v>79999.999875186302</v>
      </c>
      <c r="BG164" s="60">
        <v>100000</v>
      </c>
      <c r="BH164" s="60">
        <v>495000</v>
      </c>
      <c r="BI164" s="60">
        <v>395999.99938217219</v>
      </c>
      <c r="BJ164" s="60">
        <v>395000</v>
      </c>
      <c r="BK164" s="60">
        <v>495000</v>
      </c>
      <c r="BL164" s="60">
        <v>395999.99938217219</v>
      </c>
      <c r="BM164" s="60">
        <v>0</v>
      </c>
      <c r="BN164" s="60">
        <v>495000</v>
      </c>
      <c r="BO164" s="189">
        <v>395999.99938217219</v>
      </c>
      <c r="BP164" s="161">
        <v>0</v>
      </c>
      <c r="BQ164" s="180"/>
      <c r="BR164" s="180"/>
      <c r="BS164" s="180"/>
    </row>
    <row r="165" spans="1:71" s="49" customFormat="1" ht="51" outlineLevel="2" x14ac:dyDescent="0.2">
      <c r="A165" s="435">
        <v>167</v>
      </c>
      <c r="B165" s="435">
        <v>9</v>
      </c>
      <c r="C165" s="78" t="s">
        <v>410</v>
      </c>
      <c r="D165" s="62" t="s">
        <v>434</v>
      </c>
      <c r="E165" s="66">
        <v>5038024</v>
      </c>
      <c r="F165" s="66" t="s">
        <v>435</v>
      </c>
      <c r="G165" s="66" t="s">
        <v>1241</v>
      </c>
      <c r="H165" s="66" t="s">
        <v>1242</v>
      </c>
      <c r="I165" s="66" t="s">
        <v>1242</v>
      </c>
      <c r="J165" s="67">
        <v>20</v>
      </c>
      <c r="K165" s="176">
        <v>1112903.23</v>
      </c>
      <c r="L165" s="66"/>
      <c r="M165" s="66"/>
      <c r="N165" s="70">
        <v>50000</v>
      </c>
      <c r="O165" s="59" t="s">
        <v>1258</v>
      </c>
      <c r="P165" s="151">
        <f t="shared" si="6"/>
        <v>1112903.23</v>
      </c>
      <c r="Q165" s="60"/>
      <c r="R165" s="60"/>
      <c r="S165" s="60"/>
      <c r="T165" s="60"/>
      <c r="U165" s="60">
        <v>1112903.23</v>
      </c>
      <c r="V165" s="60"/>
      <c r="W165" s="60"/>
      <c r="X165" s="60"/>
      <c r="Y165" s="60"/>
      <c r="Z165" s="39"/>
      <c r="AA165" s="195">
        <v>2991</v>
      </c>
      <c r="AB165" s="178" t="s">
        <v>410</v>
      </c>
      <c r="AC165" s="68" t="s">
        <v>432</v>
      </c>
      <c r="AD165" s="179">
        <v>1</v>
      </c>
      <c r="AE165" s="180">
        <v>5038024</v>
      </c>
      <c r="AF165" s="66" t="s">
        <v>435</v>
      </c>
      <c r="AG165" s="181" t="s">
        <v>1256</v>
      </c>
      <c r="AH165" s="181" t="s">
        <v>1241</v>
      </c>
      <c r="AI165" s="181"/>
      <c r="AJ165" s="181" t="s">
        <v>1223</v>
      </c>
      <c r="AK165" s="182" t="s">
        <v>1224</v>
      </c>
      <c r="AL165" s="181" t="s">
        <v>1242</v>
      </c>
      <c r="AM165" s="181" t="s">
        <v>1242</v>
      </c>
      <c r="AN165" s="181" t="s">
        <v>1225</v>
      </c>
      <c r="AO165" s="181" t="s">
        <v>1226</v>
      </c>
      <c r="AP165" s="153" t="s">
        <v>1227</v>
      </c>
      <c r="AQ165" s="183">
        <v>100</v>
      </c>
      <c r="AR165" s="184" t="s">
        <v>1228</v>
      </c>
      <c r="AS165" s="185">
        <v>100</v>
      </c>
      <c r="AT165" s="186">
        <v>1112903.23</v>
      </c>
      <c r="AU165" s="185">
        <v>79.999999875186305</v>
      </c>
      <c r="AV165" s="187">
        <v>0</v>
      </c>
      <c r="AW165" s="60"/>
      <c r="AX165" s="60">
        <v>0</v>
      </c>
      <c r="AY165" s="60">
        <v>667742</v>
      </c>
      <c r="AZ165" s="60">
        <v>667742</v>
      </c>
      <c r="BA165" s="60">
        <v>44094</v>
      </c>
      <c r="BB165" s="60">
        <v>0</v>
      </c>
      <c r="BC165" s="60"/>
      <c r="BD165" s="60">
        <v>0</v>
      </c>
      <c r="BE165" s="60">
        <v>50000</v>
      </c>
      <c r="BF165" s="60">
        <v>39999.999937593151</v>
      </c>
      <c r="BG165" s="60">
        <v>50000</v>
      </c>
      <c r="BH165" s="60">
        <v>300000</v>
      </c>
      <c r="BI165" s="60">
        <v>239999.99962555891</v>
      </c>
      <c r="BJ165" s="60">
        <v>250000</v>
      </c>
      <c r="BK165" s="60">
        <v>667742</v>
      </c>
      <c r="BL165" s="60">
        <v>534193.59916656651</v>
      </c>
      <c r="BM165" s="60">
        <v>367742</v>
      </c>
      <c r="BN165" s="60">
        <v>667742</v>
      </c>
      <c r="BO165" s="189">
        <v>534193.59916656651</v>
      </c>
      <c r="BP165" s="161">
        <v>0</v>
      </c>
      <c r="BQ165" s="180"/>
      <c r="BR165" s="180"/>
      <c r="BS165" s="180"/>
    </row>
    <row r="166" spans="1:71" s="49" customFormat="1" ht="51" outlineLevel="2" x14ac:dyDescent="0.2">
      <c r="A166" s="435">
        <v>168</v>
      </c>
      <c r="B166" s="435">
        <v>9</v>
      </c>
      <c r="C166" s="78" t="s">
        <v>410</v>
      </c>
      <c r="D166" s="62" t="s">
        <v>428</v>
      </c>
      <c r="E166" s="66">
        <v>5038224</v>
      </c>
      <c r="F166" s="66" t="s">
        <v>436</v>
      </c>
      <c r="G166" s="66" t="s">
        <v>1241</v>
      </c>
      <c r="H166" s="66" t="s">
        <v>1242</v>
      </c>
      <c r="I166" s="66" t="s">
        <v>1242</v>
      </c>
      <c r="J166" s="67">
        <v>20</v>
      </c>
      <c r="K166" s="176">
        <v>1666022</v>
      </c>
      <c r="L166" s="66"/>
      <c r="M166" s="66"/>
      <c r="N166" s="70">
        <v>100000</v>
      </c>
      <c r="O166" s="59" t="s">
        <v>1258</v>
      </c>
      <c r="P166" s="151">
        <f t="shared" si="6"/>
        <v>1666022</v>
      </c>
      <c r="Q166" s="60"/>
      <c r="R166" s="60"/>
      <c r="S166" s="60"/>
      <c r="T166" s="60"/>
      <c r="U166" s="60"/>
      <c r="V166" s="60">
        <v>1666022</v>
      </c>
      <c r="W166" s="60"/>
      <c r="X166" s="60"/>
      <c r="Y166" s="60"/>
      <c r="Z166" s="39"/>
      <c r="AA166" s="195">
        <v>2991</v>
      </c>
      <c r="AB166" s="178" t="s">
        <v>410</v>
      </c>
      <c r="AC166" s="68" t="s">
        <v>434</v>
      </c>
      <c r="AD166" s="179">
        <v>1</v>
      </c>
      <c r="AE166" s="180">
        <v>5038224</v>
      </c>
      <c r="AF166" s="66" t="s">
        <v>436</v>
      </c>
      <c r="AG166" s="181" t="s">
        <v>1256</v>
      </c>
      <c r="AH166" s="181" t="s">
        <v>1241</v>
      </c>
      <c r="AI166" s="181"/>
      <c r="AJ166" s="181" t="s">
        <v>1223</v>
      </c>
      <c r="AK166" s="182" t="s">
        <v>1224</v>
      </c>
      <c r="AL166" s="181" t="s">
        <v>1242</v>
      </c>
      <c r="AM166" s="181" t="s">
        <v>1242</v>
      </c>
      <c r="AN166" s="181" t="s">
        <v>1225</v>
      </c>
      <c r="AO166" s="181" t="s">
        <v>1226</v>
      </c>
      <c r="AP166" s="153" t="s">
        <v>1227</v>
      </c>
      <c r="AQ166" s="183">
        <v>100</v>
      </c>
      <c r="AR166" s="184" t="s">
        <v>1228</v>
      </c>
      <c r="AS166" s="185">
        <v>100</v>
      </c>
      <c r="AT166" s="186">
        <v>1666022</v>
      </c>
      <c r="AU166" s="185">
        <v>79.999999875186305</v>
      </c>
      <c r="AV166" s="187">
        <v>0</v>
      </c>
      <c r="AW166" s="60"/>
      <c r="AX166" s="60">
        <v>0</v>
      </c>
      <c r="AY166" s="60">
        <v>1499420</v>
      </c>
      <c r="AZ166" s="60">
        <v>1499420</v>
      </c>
      <c r="BA166" s="60">
        <v>44104</v>
      </c>
      <c r="BB166" s="60">
        <v>0</v>
      </c>
      <c r="BC166" s="60"/>
      <c r="BD166" s="60">
        <v>0</v>
      </c>
      <c r="BE166" s="60">
        <v>100000</v>
      </c>
      <c r="BF166" s="60">
        <v>79999.999875186302</v>
      </c>
      <c r="BG166" s="60">
        <v>100000</v>
      </c>
      <c r="BH166" s="60">
        <v>1000000</v>
      </c>
      <c r="BI166" s="60">
        <v>799999.99875186302</v>
      </c>
      <c r="BJ166" s="60">
        <v>900000</v>
      </c>
      <c r="BK166" s="60">
        <v>1499420</v>
      </c>
      <c r="BL166" s="60">
        <v>1199535.9981285185</v>
      </c>
      <c r="BM166" s="60">
        <v>499420</v>
      </c>
      <c r="BN166" s="60">
        <v>1499420</v>
      </c>
      <c r="BO166" s="189">
        <v>1199535.9981285185</v>
      </c>
      <c r="BP166" s="161">
        <v>0</v>
      </c>
      <c r="BQ166" s="180"/>
      <c r="BR166" s="180"/>
      <c r="BS166" s="180"/>
    </row>
    <row r="167" spans="1:71" s="49" customFormat="1" ht="76.5" outlineLevel="2" x14ac:dyDescent="0.2">
      <c r="A167" s="435">
        <v>169</v>
      </c>
      <c r="B167" s="435">
        <v>9</v>
      </c>
      <c r="C167" s="78" t="s">
        <v>410</v>
      </c>
      <c r="D167" s="62" t="s">
        <v>411</v>
      </c>
      <c r="E167" s="66">
        <v>5045570</v>
      </c>
      <c r="F167" s="66" t="s">
        <v>437</v>
      </c>
      <c r="G167" s="66" t="s">
        <v>1241</v>
      </c>
      <c r="H167" s="66" t="s">
        <v>1242</v>
      </c>
      <c r="I167" s="66" t="s">
        <v>1242</v>
      </c>
      <c r="J167" s="67">
        <v>20</v>
      </c>
      <c r="K167" s="176">
        <v>2416881.6</v>
      </c>
      <c r="L167" s="41">
        <v>2242625</v>
      </c>
      <c r="M167" s="66"/>
      <c r="N167" s="70">
        <v>1000000</v>
      </c>
      <c r="O167" s="59" t="s">
        <v>1258</v>
      </c>
      <c r="P167" s="151">
        <f t="shared" si="6"/>
        <v>2416881.6</v>
      </c>
      <c r="Q167" s="60"/>
      <c r="R167" s="60"/>
      <c r="S167" s="60"/>
      <c r="T167" s="60"/>
      <c r="U167" s="60"/>
      <c r="V167" s="60">
        <v>2416881.6</v>
      </c>
      <c r="W167" s="60"/>
      <c r="X167" s="60"/>
      <c r="Y167" s="60"/>
      <c r="Z167" s="39"/>
      <c r="AA167" s="195">
        <v>2991</v>
      </c>
      <c r="AB167" s="178" t="s">
        <v>410</v>
      </c>
      <c r="AC167" s="68" t="s">
        <v>428</v>
      </c>
      <c r="AD167" s="179">
        <v>1</v>
      </c>
      <c r="AE167" s="180">
        <v>5045570</v>
      </c>
      <c r="AF167" s="66" t="s">
        <v>437</v>
      </c>
      <c r="AG167" s="181" t="s">
        <v>1256</v>
      </c>
      <c r="AH167" s="181" t="s">
        <v>1241</v>
      </c>
      <c r="AI167" s="181"/>
      <c r="AJ167" s="181" t="s">
        <v>1223</v>
      </c>
      <c r="AK167" s="182" t="s">
        <v>1224</v>
      </c>
      <c r="AL167" s="181" t="s">
        <v>1242</v>
      </c>
      <c r="AM167" s="181" t="s">
        <v>1242</v>
      </c>
      <c r="AN167" s="181" t="s">
        <v>1225</v>
      </c>
      <c r="AO167" s="181" t="s">
        <v>1226</v>
      </c>
      <c r="AP167" s="153" t="s">
        <v>1227</v>
      </c>
      <c r="AQ167" s="183">
        <v>100</v>
      </c>
      <c r="AR167" s="184" t="s">
        <v>1228</v>
      </c>
      <c r="AS167" s="185">
        <v>100</v>
      </c>
      <c r="AT167" s="186">
        <v>2416881.6</v>
      </c>
      <c r="AU167" s="185">
        <v>79.999999875186305</v>
      </c>
      <c r="AV167" s="187">
        <v>0</v>
      </c>
      <c r="AW167" s="60">
        <v>2242625</v>
      </c>
      <c r="AX167" s="60">
        <v>0</v>
      </c>
      <c r="AY167" s="60">
        <v>2242625</v>
      </c>
      <c r="AZ167" s="60">
        <v>2242625</v>
      </c>
      <c r="BA167" s="60"/>
      <c r="BB167" s="60">
        <v>0</v>
      </c>
      <c r="BC167" s="60"/>
      <c r="BD167" s="60">
        <v>0</v>
      </c>
      <c r="BE167" s="60">
        <v>1000000</v>
      </c>
      <c r="BF167" s="60">
        <v>799999.99875186302</v>
      </c>
      <c r="BG167" s="60">
        <v>1000000</v>
      </c>
      <c r="BH167" s="60">
        <v>2242625</v>
      </c>
      <c r="BI167" s="60">
        <v>1794099.9972008967</v>
      </c>
      <c r="BJ167" s="60">
        <v>1242625</v>
      </c>
      <c r="BK167" s="60">
        <v>2242625</v>
      </c>
      <c r="BL167" s="60">
        <v>1794099.9972008967</v>
      </c>
      <c r="BM167" s="60">
        <v>0</v>
      </c>
      <c r="BN167" s="60">
        <v>2242625</v>
      </c>
      <c r="BO167" s="187">
        <v>1794099.9972008967</v>
      </c>
      <c r="BP167" s="161">
        <v>0</v>
      </c>
      <c r="BQ167" s="180"/>
      <c r="BR167" s="180"/>
      <c r="BS167" s="180"/>
    </row>
    <row r="168" spans="1:71" s="49" customFormat="1" ht="38.25" outlineLevel="2" x14ac:dyDescent="0.2">
      <c r="A168" s="435">
        <v>170</v>
      </c>
      <c r="B168" s="435">
        <v>9</v>
      </c>
      <c r="C168" s="78" t="s">
        <v>410</v>
      </c>
      <c r="D168" s="62" t="s">
        <v>214</v>
      </c>
      <c r="E168" s="66" t="s">
        <v>1705</v>
      </c>
      <c r="F168" s="66" t="s">
        <v>438</v>
      </c>
      <c r="G168" s="66" t="s">
        <v>1241</v>
      </c>
      <c r="H168" s="66" t="s">
        <v>1242</v>
      </c>
      <c r="I168" s="66" t="s">
        <v>1242</v>
      </c>
      <c r="J168" s="67">
        <v>20</v>
      </c>
      <c r="K168" s="176">
        <v>1449977.76</v>
      </c>
      <c r="L168" s="66"/>
      <c r="M168" s="66"/>
      <c r="N168" s="70">
        <v>150000</v>
      </c>
      <c r="O168" s="59" t="s">
        <v>1258</v>
      </c>
      <c r="P168" s="151">
        <f t="shared" si="6"/>
        <v>1449977.76</v>
      </c>
      <c r="Q168" s="60"/>
      <c r="R168" s="60"/>
      <c r="S168" s="60"/>
      <c r="T168" s="60"/>
      <c r="U168" s="60"/>
      <c r="V168" s="60">
        <v>1449977.76</v>
      </c>
      <c r="W168" s="60"/>
      <c r="X168" s="60"/>
      <c r="Y168" s="60"/>
      <c r="Z168" s="39"/>
      <c r="AA168" s="195">
        <v>3654</v>
      </c>
      <c r="AB168" s="178" t="s">
        <v>410</v>
      </c>
      <c r="AC168" s="68" t="s">
        <v>411</v>
      </c>
      <c r="AD168" s="179">
        <v>1</v>
      </c>
      <c r="AE168" s="180">
        <v>5045596</v>
      </c>
      <c r="AF168" s="66" t="s">
        <v>438</v>
      </c>
      <c r="AG168" s="181" t="s">
        <v>1256</v>
      </c>
      <c r="AH168" s="181" t="s">
        <v>1241</v>
      </c>
      <c r="AI168" s="181"/>
      <c r="AJ168" s="181" t="s">
        <v>1223</v>
      </c>
      <c r="AK168" s="182" t="s">
        <v>1224</v>
      </c>
      <c r="AL168" s="181" t="s">
        <v>1242</v>
      </c>
      <c r="AM168" s="181" t="s">
        <v>1242</v>
      </c>
      <c r="AN168" s="181" t="s">
        <v>1225</v>
      </c>
      <c r="AO168" s="181" t="s">
        <v>1226</v>
      </c>
      <c r="AP168" s="153" t="s">
        <v>1227</v>
      </c>
      <c r="AQ168" s="183">
        <v>100</v>
      </c>
      <c r="AR168" s="184" t="s">
        <v>1228</v>
      </c>
      <c r="AS168" s="185">
        <v>100</v>
      </c>
      <c r="AT168" s="186">
        <v>1449977.76</v>
      </c>
      <c r="AU168" s="185">
        <v>79.999999875186305</v>
      </c>
      <c r="AV168" s="187">
        <v>0</v>
      </c>
      <c r="AW168" s="60"/>
      <c r="AX168" s="60">
        <v>0</v>
      </c>
      <c r="AY168" s="60">
        <v>1304980</v>
      </c>
      <c r="AZ168" s="60">
        <v>1304980</v>
      </c>
      <c r="BA168" s="60">
        <v>44104</v>
      </c>
      <c r="BB168" s="60">
        <v>0</v>
      </c>
      <c r="BC168" s="60"/>
      <c r="BD168" s="60">
        <v>0</v>
      </c>
      <c r="BE168" s="60">
        <v>150000</v>
      </c>
      <c r="BF168" s="60">
        <v>119999.99981277945</v>
      </c>
      <c r="BG168" s="60">
        <v>150000</v>
      </c>
      <c r="BH168" s="60">
        <v>600000</v>
      </c>
      <c r="BI168" s="60">
        <v>479999.99925111781</v>
      </c>
      <c r="BJ168" s="60">
        <v>450000</v>
      </c>
      <c r="BK168" s="60">
        <v>1304980</v>
      </c>
      <c r="BL168" s="60">
        <v>1043983.9983712062</v>
      </c>
      <c r="BM168" s="60">
        <v>704980</v>
      </c>
      <c r="BN168" s="60">
        <v>1304980</v>
      </c>
      <c r="BO168" s="189">
        <v>1043983.9983712062</v>
      </c>
      <c r="BP168" s="161">
        <v>0</v>
      </c>
      <c r="BQ168" s="180"/>
      <c r="BR168" s="180"/>
      <c r="BS168" s="180"/>
    </row>
    <row r="169" spans="1:71" s="49" customFormat="1" ht="51" outlineLevel="2" x14ac:dyDescent="0.2">
      <c r="A169" s="435">
        <v>171</v>
      </c>
      <c r="B169" s="435">
        <v>9</v>
      </c>
      <c r="C169" s="78" t="s">
        <v>410</v>
      </c>
      <c r="D169" s="62" t="s">
        <v>59</v>
      </c>
      <c r="E169" s="66">
        <v>5060287</v>
      </c>
      <c r="F169" s="66" t="s">
        <v>439</v>
      </c>
      <c r="G169" s="66" t="s">
        <v>1241</v>
      </c>
      <c r="H169" s="66" t="s">
        <v>1242</v>
      </c>
      <c r="I169" s="66" t="s">
        <v>1242</v>
      </c>
      <c r="J169" s="67">
        <v>20</v>
      </c>
      <c r="K169" s="176">
        <v>16206923.710000001</v>
      </c>
      <c r="L169" s="66"/>
      <c r="M169" s="66"/>
      <c r="N169" s="70">
        <v>0</v>
      </c>
      <c r="O169" s="59" t="s">
        <v>1258</v>
      </c>
      <c r="P169" s="151">
        <f t="shared" si="6"/>
        <v>16206923.710000001</v>
      </c>
      <c r="Q169" s="60"/>
      <c r="R169" s="60"/>
      <c r="S169" s="60">
        <v>15558923.710000001</v>
      </c>
      <c r="T169" s="60"/>
      <c r="U169" s="60"/>
      <c r="V169" s="60"/>
      <c r="W169" s="60"/>
      <c r="X169" s="60"/>
      <c r="Y169" s="60">
        <v>648000</v>
      </c>
      <c r="Z169" s="39"/>
      <c r="AA169" s="195">
        <v>3654</v>
      </c>
      <c r="AB169" s="178" t="s">
        <v>410</v>
      </c>
      <c r="AC169" s="68" t="s">
        <v>214</v>
      </c>
      <c r="AD169" s="179">
        <v>1</v>
      </c>
      <c r="AE169" s="180">
        <v>5060287</v>
      </c>
      <c r="AF169" s="66" t="s">
        <v>439</v>
      </c>
      <c r="AG169" s="181" t="s">
        <v>1256</v>
      </c>
      <c r="AH169" s="181" t="s">
        <v>1241</v>
      </c>
      <c r="AI169" s="181"/>
      <c r="AJ169" s="181" t="s">
        <v>1223</v>
      </c>
      <c r="AK169" s="182" t="s">
        <v>1224</v>
      </c>
      <c r="AL169" s="181" t="s">
        <v>1242</v>
      </c>
      <c r="AM169" s="181" t="s">
        <v>1242</v>
      </c>
      <c r="AN169" s="181" t="s">
        <v>1225</v>
      </c>
      <c r="AO169" s="181" t="s">
        <v>1226</v>
      </c>
      <c r="AP169" s="153" t="s">
        <v>1227</v>
      </c>
      <c r="AQ169" s="183">
        <v>100</v>
      </c>
      <c r="AR169" s="184" t="s">
        <v>1228</v>
      </c>
      <c r="AS169" s="185">
        <v>100</v>
      </c>
      <c r="AT169" s="186">
        <v>16206923.710000001</v>
      </c>
      <c r="AU169" s="185">
        <v>79.999999875186305</v>
      </c>
      <c r="AV169" s="187"/>
      <c r="AW169" s="60"/>
      <c r="AX169" s="60"/>
      <c r="AY169" s="60">
        <v>0</v>
      </c>
      <c r="AZ169" s="60">
        <v>8000000</v>
      </c>
      <c r="BA169" s="60">
        <v>44439</v>
      </c>
      <c r="BB169" s="60"/>
      <c r="BC169" s="60"/>
      <c r="BD169" s="60"/>
      <c r="BE169" s="60">
        <v>0</v>
      </c>
      <c r="BF169" s="60">
        <v>0</v>
      </c>
      <c r="BG169" s="60">
        <v>0</v>
      </c>
      <c r="BH169" s="60">
        <v>100000</v>
      </c>
      <c r="BI169" s="60">
        <v>79999.999875186302</v>
      </c>
      <c r="BJ169" s="60">
        <v>100000</v>
      </c>
      <c r="BK169" s="60">
        <v>3000000</v>
      </c>
      <c r="BL169" s="60">
        <v>2399999.9962555892</v>
      </c>
      <c r="BM169" s="60">
        <v>2900000</v>
      </c>
      <c r="BN169" s="60">
        <v>8000000</v>
      </c>
      <c r="BO169" s="189">
        <v>6399999.9900149042</v>
      </c>
      <c r="BP169" s="161">
        <v>5000000</v>
      </c>
      <c r="BQ169" s="180"/>
      <c r="BR169" s="180"/>
      <c r="BS169" s="180"/>
    </row>
    <row r="170" spans="1:71" s="49" customFormat="1" ht="38.25" outlineLevel="2" x14ac:dyDescent="0.2">
      <c r="A170" s="41">
        <v>174</v>
      </c>
      <c r="B170" s="41">
        <v>10</v>
      </c>
      <c r="C170" s="43" t="s">
        <v>440</v>
      </c>
      <c r="D170" s="62" t="s">
        <v>441</v>
      </c>
      <c r="E170" s="80">
        <v>5000505</v>
      </c>
      <c r="F170" s="80" t="s">
        <v>442</v>
      </c>
      <c r="G170" s="66" t="s">
        <v>1241</v>
      </c>
      <c r="H170" s="66" t="s">
        <v>1242</v>
      </c>
      <c r="I170" s="66" t="s">
        <v>1242</v>
      </c>
      <c r="J170" s="67">
        <v>20</v>
      </c>
      <c r="K170" s="176">
        <v>3053060.97</v>
      </c>
      <c r="L170" s="41">
        <v>1422998.67</v>
      </c>
      <c r="M170" s="41">
        <v>1030965.17</v>
      </c>
      <c r="N170" s="41">
        <v>1422998.67</v>
      </c>
      <c r="O170" s="59" t="s">
        <v>1262</v>
      </c>
      <c r="P170" s="97">
        <f t="shared" si="6"/>
        <v>3053060.97</v>
      </c>
      <c r="Q170" s="81"/>
      <c r="R170" s="81"/>
      <c r="S170" s="81"/>
      <c r="T170" s="81"/>
      <c r="U170" s="81">
        <v>2908870.97</v>
      </c>
      <c r="V170" s="81"/>
      <c r="W170" s="81"/>
      <c r="X170" s="81"/>
      <c r="Y170" s="81">
        <v>144190</v>
      </c>
      <c r="Z170" s="82" t="s">
        <v>1263</v>
      </c>
      <c r="AA170" s="196">
        <v>3654</v>
      </c>
      <c r="AB170" s="178" t="s">
        <v>410</v>
      </c>
      <c r="AC170" s="68" t="s">
        <v>1264</v>
      </c>
      <c r="AD170" s="197">
        <v>10</v>
      </c>
      <c r="AE170" s="198">
        <v>5000505</v>
      </c>
      <c r="AF170" s="80" t="s">
        <v>442</v>
      </c>
      <c r="AG170" s="199" t="s">
        <v>1265</v>
      </c>
      <c r="AH170" s="199" t="s">
        <v>1241</v>
      </c>
      <c r="AI170" s="199"/>
      <c r="AJ170" s="199"/>
      <c r="AK170" s="200" t="s">
        <v>1224</v>
      </c>
      <c r="AL170" s="199" t="s">
        <v>1242</v>
      </c>
      <c r="AM170" s="199" t="s">
        <v>1242</v>
      </c>
      <c r="AN170" s="199" t="s">
        <v>1225</v>
      </c>
      <c r="AO170" s="199" t="s">
        <v>1226</v>
      </c>
      <c r="AP170" s="201" t="s">
        <v>1266</v>
      </c>
      <c r="AQ170" s="202">
        <v>100</v>
      </c>
      <c r="AR170" s="203" t="s">
        <v>1228</v>
      </c>
      <c r="AS170" s="204">
        <v>100</v>
      </c>
      <c r="AT170" s="205">
        <v>3053060.97</v>
      </c>
      <c r="AU170" s="206">
        <v>79.999998849558892</v>
      </c>
      <c r="AV170" s="207">
        <v>1422998.67</v>
      </c>
      <c r="AW170" s="60">
        <v>1422998.67</v>
      </c>
      <c r="AX170" s="60">
        <v>1422998.67</v>
      </c>
      <c r="AY170" s="60">
        <v>1422998.67</v>
      </c>
      <c r="AZ170" s="60">
        <v>1422998.67</v>
      </c>
      <c r="BA170" s="60"/>
      <c r="BB170" s="60">
        <v>920846.54</v>
      </c>
      <c r="BC170" s="60">
        <v>1030965.17</v>
      </c>
      <c r="BD170" s="60">
        <v>1270846.54</v>
      </c>
      <c r="BE170" s="60">
        <v>1422998.67</v>
      </c>
      <c r="BF170" s="60">
        <v>1138398.9196292383</v>
      </c>
      <c r="BG170" s="60">
        <v>502152.12999999989</v>
      </c>
      <c r="BH170" s="60">
        <v>1422998.67</v>
      </c>
      <c r="BI170" s="60">
        <v>1138398.9196292383</v>
      </c>
      <c r="BJ170" s="60">
        <v>0</v>
      </c>
      <c r="BK170" s="60">
        <v>1422998.67</v>
      </c>
      <c r="BL170" s="60">
        <v>1138398.9196292383</v>
      </c>
      <c r="BM170" s="60">
        <v>0</v>
      </c>
      <c r="BN170" s="60">
        <v>1422998.67</v>
      </c>
      <c r="BO170" s="207">
        <v>1138398.9196292383</v>
      </c>
      <c r="BP170" s="161">
        <v>0</v>
      </c>
      <c r="BQ170" s="208"/>
      <c r="BR170" s="207"/>
      <c r="BS170" s="207"/>
    </row>
    <row r="171" spans="1:71" s="49" customFormat="1" ht="38.25" outlineLevel="2" x14ac:dyDescent="0.25">
      <c r="A171" s="41">
        <v>175</v>
      </c>
      <c r="B171" s="41">
        <v>10</v>
      </c>
      <c r="C171" s="43" t="s">
        <v>440</v>
      </c>
      <c r="D171" s="62" t="s">
        <v>443</v>
      </c>
      <c r="E171" s="80">
        <v>5000523</v>
      </c>
      <c r="F171" s="80" t="s">
        <v>444</v>
      </c>
      <c r="G171" s="66" t="s">
        <v>510</v>
      </c>
      <c r="H171" s="66" t="s">
        <v>1242</v>
      </c>
      <c r="I171" s="66" t="s">
        <v>1242</v>
      </c>
      <c r="J171" s="67">
        <v>20</v>
      </c>
      <c r="K171" s="176">
        <v>327000.46999999997</v>
      </c>
      <c r="L171" s="41">
        <v>316946.99</v>
      </c>
      <c r="M171" s="41">
        <v>316318.78000000003</v>
      </c>
      <c r="N171" s="41">
        <v>316318.78000000003</v>
      </c>
      <c r="O171" s="59" t="s">
        <v>1262</v>
      </c>
      <c r="P171" s="97">
        <f t="shared" si="6"/>
        <v>327000.46999999997</v>
      </c>
      <c r="Q171" s="81"/>
      <c r="R171" s="81"/>
      <c r="S171" s="81">
        <v>309345.21999999997</v>
      </c>
      <c r="T171" s="81"/>
      <c r="U171" s="81"/>
      <c r="V171" s="81"/>
      <c r="W171" s="81"/>
      <c r="X171" s="81"/>
      <c r="Y171" s="81">
        <v>17655.25</v>
      </c>
      <c r="Z171" s="82" t="s">
        <v>1263</v>
      </c>
      <c r="AA171" s="209">
        <v>1233</v>
      </c>
      <c r="AB171" s="210" t="s">
        <v>440</v>
      </c>
      <c r="AC171" s="68" t="s">
        <v>441</v>
      </c>
      <c r="AD171" s="211">
        <v>1</v>
      </c>
      <c r="AE171" s="198">
        <v>5000523</v>
      </c>
      <c r="AF171" s="80" t="s">
        <v>444</v>
      </c>
      <c r="AG171" s="199" t="s">
        <v>1265</v>
      </c>
      <c r="AH171" s="199" t="s">
        <v>510</v>
      </c>
      <c r="AI171" s="199"/>
      <c r="AJ171" s="199"/>
      <c r="AK171" s="200" t="s">
        <v>1224</v>
      </c>
      <c r="AL171" s="199" t="s">
        <v>1242</v>
      </c>
      <c r="AM171" s="199" t="s">
        <v>1242</v>
      </c>
      <c r="AN171" s="199" t="s">
        <v>1225</v>
      </c>
      <c r="AO171" s="199" t="s">
        <v>1226</v>
      </c>
      <c r="AP171" s="201" t="s">
        <v>1266</v>
      </c>
      <c r="AQ171" s="202">
        <v>100</v>
      </c>
      <c r="AR171" s="203" t="s">
        <v>1228</v>
      </c>
      <c r="AS171" s="204">
        <v>100</v>
      </c>
      <c r="AT171" s="205">
        <v>327000.46999999997</v>
      </c>
      <c r="AU171" s="206">
        <v>79.999998849558892</v>
      </c>
      <c r="AV171" s="207">
        <v>316946.99</v>
      </c>
      <c r="AW171" s="60">
        <v>316946.99</v>
      </c>
      <c r="AX171" s="60">
        <v>316946.99</v>
      </c>
      <c r="AY171" s="60">
        <v>316946.99</v>
      </c>
      <c r="AZ171" s="60">
        <v>316946.99</v>
      </c>
      <c r="BA171" s="60"/>
      <c r="BB171" s="60">
        <v>316318.78000000003</v>
      </c>
      <c r="BC171" s="60">
        <v>316318.78000000003</v>
      </c>
      <c r="BD171" s="60">
        <v>316318.78000000003</v>
      </c>
      <c r="BE171" s="60">
        <v>316318.78000000003</v>
      </c>
      <c r="BF171" s="60">
        <v>253055.02036093877</v>
      </c>
      <c r="BG171" s="60">
        <v>0</v>
      </c>
      <c r="BH171" s="60">
        <v>316318.78000000003</v>
      </c>
      <c r="BI171" s="60">
        <v>253055.02036093877</v>
      </c>
      <c r="BJ171" s="60">
        <v>0</v>
      </c>
      <c r="BK171" s="60">
        <v>316318.78000000003</v>
      </c>
      <c r="BL171" s="60">
        <v>253055.02036093877</v>
      </c>
      <c r="BM171" s="60">
        <v>0</v>
      </c>
      <c r="BN171" s="60">
        <v>316318.78000000003</v>
      </c>
      <c r="BO171" s="207">
        <v>253055.02036093877</v>
      </c>
      <c r="BP171" s="161">
        <v>0</v>
      </c>
      <c r="BQ171" s="208" t="s">
        <v>1263</v>
      </c>
      <c r="BR171" s="207"/>
      <c r="BS171" s="207"/>
    </row>
    <row r="172" spans="1:71" s="49" customFormat="1" ht="38.25" outlineLevel="2" x14ac:dyDescent="0.25">
      <c r="A172" s="41">
        <v>176</v>
      </c>
      <c r="B172" s="41">
        <v>10</v>
      </c>
      <c r="C172" s="43" t="s">
        <v>440</v>
      </c>
      <c r="D172" s="62" t="s">
        <v>445</v>
      </c>
      <c r="E172" s="80">
        <v>5000605</v>
      </c>
      <c r="F172" s="80" t="s">
        <v>446</v>
      </c>
      <c r="G172" s="66" t="s">
        <v>1241</v>
      </c>
      <c r="H172" s="66" t="s">
        <v>1242</v>
      </c>
      <c r="I172" s="66" t="s">
        <v>1242</v>
      </c>
      <c r="J172" s="67">
        <v>20</v>
      </c>
      <c r="K172" s="176">
        <v>796747.97</v>
      </c>
      <c r="L172" s="41">
        <v>491574.9</v>
      </c>
      <c r="M172" s="66" t="s">
        <v>510</v>
      </c>
      <c r="N172" s="41">
        <v>491574.9</v>
      </c>
      <c r="O172" s="59" t="s">
        <v>1262</v>
      </c>
      <c r="P172" s="97">
        <f t="shared" si="6"/>
        <v>796747.97</v>
      </c>
      <c r="Q172" s="81"/>
      <c r="R172" s="81"/>
      <c r="S172" s="81"/>
      <c r="T172" s="81">
        <v>796747.97</v>
      </c>
      <c r="U172" s="81"/>
      <c r="V172" s="81"/>
      <c r="W172" s="81"/>
      <c r="X172" s="81"/>
      <c r="Y172" s="81"/>
      <c r="Z172" s="82"/>
      <c r="AA172" s="209">
        <v>1233</v>
      </c>
      <c r="AB172" s="210" t="s">
        <v>440</v>
      </c>
      <c r="AC172" s="68" t="s">
        <v>443</v>
      </c>
      <c r="AD172" s="211">
        <v>1</v>
      </c>
      <c r="AE172" s="198">
        <v>5000605</v>
      </c>
      <c r="AF172" s="80" t="s">
        <v>446</v>
      </c>
      <c r="AG172" s="199" t="s">
        <v>1265</v>
      </c>
      <c r="AH172" s="199" t="s">
        <v>1241</v>
      </c>
      <c r="AI172" s="199"/>
      <c r="AJ172" s="199"/>
      <c r="AK172" s="200" t="s">
        <v>1224</v>
      </c>
      <c r="AL172" s="199" t="s">
        <v>1242</v>
      </c>
      <c r="AM172" s="199" t="s">
        <v>1242</v>
      </c>
      <c r="AN172" s="199" t="s">
        <v>1225</v>
      </c>
      <c r="AO172" s="199" t="s">
        <v>1226</v>
      </c>
      <c r="AP172" s="201" t="s">
        <v>1266</v>
      </c>
      <c r="AQ172" s="202">
        <v>100</v>
      </c>
      <c r="AR172" s="203" t="s">
        <v>1228</v>
      </c>
      <c r="AS172" s="204">
        <v>100</v>
      </c>
      <c r="AT172" s="205">
        <v>796747.97</v>
      </c>
      <c r="AU172" s="206">
        <v>79.999998849558892</v>
      </c>
      <c r="AV172" s="207">
        <v>491574.9</v>
      </c>
      <c r="AW172" s="60">
        <v>491574.9</v>
      </c>
      <c r="AX172" s="60">
        <v>491574.9</v>
      </c>
      <c r="AY172" s="60">
        <v>491574.9</v>
      </c>
      <c r="AZ172" s="60">
        <v>491574.9</v>
      </c>
      <c r="BA172" s="60"/>
      <c r="BB172" s="60">
        <v>0</v>
      </c>
      <c r="BC172" s="60" t="s">
        <v>510</v>
      </c>
      <c r="BD172" s="60">
        <v>491574.9</v>
      </c>
      <c r="BE172" s="60">
        <v>491574.9</v>
      </c>
      <c r="BF172" s="60">
        <v>393259.91434472031</v>
      </c>
      <c r="BG172" s="60">
        <v>491574.9</v>
      </c>
      <c r="BH172" s="60">
        <v>491574.9</v>
      </c>
      <c r="BI172" s="60">
        <v>393259.91434472031</v>
      </c>
      <c r="BJ172" s="60">
        <v>0</v>
      </c>
      <c r="BK172" s="60">
        <v>491574.9</v>
      </c>
      <c r="BL172" s="60">
        <v>393259.91434472031</v>
      </c>
      <c r="BM172" s="60">
        <v>0</v>
      </c>
      <c r="BN172" s="60">
        <v>491574.9</v>
      </c>
      <c r="BO172" s="207">
        <v>393259.91434472031</v>
      </c>
      <c r="BP172" s="161">
        <v>0</v>
      </c>
      <c r="BQ172" s="208"/>
      <c r="BR172" s="207"/>
      <c r="BS172" s="207"/>
    </row>
    <row r="173" spans="1:71" s="49" customFormat="1" ht="76.5" outlineLevel="2" x14ac:dyDescent="0.25">
      <c r="A173" s="41">
        <v>177</v>
      </c>
      <c r="B173" s="41">
        <v>10</v>
      </c>
      <c r="C173" s="43" t="s">
        <v>440</v>
      </c>
      <c r="D173" s="62" t="s">
        <v>447</v>
      </c>
      <c r="E173" s="80">
        <v>5000637</v>
      </c>
      <c r="F173" s="80" t="s">
        <v>448</v>
      </c>
      <c r="G173" s="66" t="s">
        <v>510</v>
      </c>
      <c r="H173" s="66" t="s">
        <v>1242</v>
      </c>
      <c r="I173" s="66" t="s">
        <v>1242</v>
      </c>
      <c r="J173" s="67">
        <v>20</v>
      </c>
      <c r="K173" s="176">
        <v>482553.55</v>
      </c>
      <c r="L173" s="41">
        <v>174416.56</v>
      </c>
      <c r="M173" s="41">
        <v>172547.98</v>
      </c>
      <c r="N173" s="41">
        <v>172547.98</v>
      </c>
      <c r="O173" s="59" t="s">
        <v>1262</v>
      </c>
      <c r="P173" s="97">
        <f t="shared" si="6"/>
        <v>482553.55</v>
      </c>
      <c r="Q173" s="81"/>
      <c r="R173" s="81"/>
      <c r="S173" s="81">
        <v>482553.55</v>
      </c>
      <c r="T173" s="81"/>
      <c r="U173" s="81"/>
      <c r="V173" s="81"/>
      <c r="W173" s="81"/>
      <c r="X173" s="81"/>
      <c r="Y173" s="81"/>
      <c r="Z173" s="82" t="s">
        <v>1263</v>
      </c>
      <c r="AA173" s="209">
        <v>1233</v>
      </c>
      <c r="AB173" s="210" t="s">
        <v>440</v>
      </c>
      <c r="AC173" s="68" t="s">
        <v>445</v>
      </c>
      <c r="AD173" s="211">
        <v>1</v>
      </c>
      <c r="AE173" s="198">
        <v>5000637</v>
      </c>
      <c r="AF173" s="80" t="s">
        <v>448</v>
      </c>
      <c r="AG173" s="199" t="s">
        <v>1265</v>
      </c>
      <c r="AH173" s="199" t="s">
        <v>510</v>
      </c>
      <c r="AI173" s="199"/>
      <c r="AJ173" s="199"/>
      <c r="AK173" s="200" t="s">
        <v>1224</v>
      </c>
      <c r="AL173" s="199" t="s">
        <v>1242</v>
      </c>
      <c r="AM173" s="199" t="s">
        <v>1242</v>
      </c>
      <c r="AN173" s="199" t="s">
        <v>1225</v>
      </c>
      <c r="AO173" s="199" t="s">
        <v>1226</v>
      </c>
      <c r="AP173" s="201" t="s">
        <v>1266</v>
      </c>
      <c r="AQ173" s="202">
        <v>100</v>
      </c>
      <c r="AR173" s="203" t="s">
        <v>1228</v>
      </c>
      <c r="AS173" s="204">
        <v>100</v>
      </c>
      <c r="AT173" s="205">
        <v>482553.55</v>
      </c>
      <c r="AU173" s="206">
        <v>79.999998849558892</v>
      </c>
      <c r="AV173" s="207">
        <v>174416.56</v>
      </c>
      <c r="AW173" s="60">
        <v>174416.56</v>
      </c>
      <c r="AX173" s="60">
        <v>174416.56</v>
      </c>
      <c r="AY173" s="60">
        <v>174416.56</v>
      </c>
      <c r="AZ173" s="60">
        <v>174416.56</v>
      </c>
      <c r="BA173" s="60"/>
      <c r="BB173" s="60">
        <v>172547.98</v>
      </c>
      <c r="BC173" s="60">
        <v>172547.98</v>
      </c>
      <c r="BD173" s="60">
        <v>172547.98</v>
      </c>
      <c r="BE173" s="60">
        <v>172547.98</v>
      </c>
      <c r="BF173" s="60">
        <v>138038.38201493712</v>
      </c>
      <c r="BG173" s="60">
        <v>0</v>
      </c>
      <c r="BH173" s="60">
        <v>172547.98</v>
      </c>
      <c r="BI173" s="60">
        <v>138038.38201493712</v>
      </c>
      <c r="BJ173" s="60">
        <v>0</v>
      </c>
      <c r="BK173" s="60">
        <v>172547.98</v>
      </c>
      <c r="BL173" s="60">
        <v>138038.38201493712</v>
      </c>
      <c r="BM173" s="60">
        <v>0</v>
      </c>
      <c r="BN173" s="60">
        <v>172547.98</v>
      </c>
      <c r="BO173" s="207">
        <v>138038.38201493712</v>
      </c>
      <c r="BP173" s="161">
        <v>0</v>
      </c>
      <c r="BQ173" s="208" t="s">
        <v>1263</v>
      </c>
      <c r="BR173" s="207"/>
      <c r="BS173" s="207"/>
    </row>
    <row r="174" spans="1:71" s="49" customFormat="1" ht="51" outlineLevel="2" x14ac:dyDescent="0.25">
      <c r="A174" s="41">
        <v>178</v>
      </c>
      <c r="B174" s="41">
        <v>10</v>
      </c>
      <c r="C174" s="43" t="s">
        <v>440</v>
      </c>
      <c r="D174" s="62" t="s">
        <v>449</v>
      </c>
      <c r="E174" s="80">
        <v>5000772</v>
      </c>
      <c r="F174" s="80" t="s">
        <v>450</v>
      </c>
      <c r="G174" s="66" t="s">
        <v>510</v>
      </c>
      <c r="H174" s="66" t="s">
        <v>1242</v>
      </c>
      <c r="I174" s="66" t="s">
        <v>1242</v>
      </c>
      <c r="J174" s="67">
        <v>20</v>
      </c>
      <c r="K174" s="176">
        <v>533188.96</v>
      </c>
      <c r="L174" s="41">
        <v>246785.42</v>
      </c>
      <c r="M174" s="41">
        <v>166418.23000000001</v>
      </c>
      <c r="N174" s="41">
        <v>221190</v>
      </c>
      <c r="O174" s="59" t="s">
        <v>1262</v>
      </c>
      <c r="P174" s="97">
        <f t="shared" si="6"/>
        <v>533188.96</v>
      </c>
      <c r="Q174" s="81"/>
      <c r="R174" s="81"/>
      <c r="S174" s="81"/>
      <c r="T174" s="81"/>
      <c r="U174" s="81">
        <v>496504.06</v>
      </c>
      <c r="V174" s="81"/>
      <c r="W174" s="81"/>
      <c r="X174" s="81"/>
      <c r="Y174" s="81">
        <v>36684.9</v>
      </c>
      <c r="Z174" s="82" t="s">
        <v>1263</v>
      </c>
      <c r="AA174" s="209">
        <v>1233</v>
      </c>
      <c r="AB174" s="210" t="s">
        <v>440</v>
      </c>
      <c r="AC174" s="68" t="s">
        <v>447</v>
      </c>
      <c r="AD174" s="211">
        <v>1</v>
      </c>
      <c r="AE174" s="198">
        <v>5000772</v>
      </c>
      <c r="AF174" s="80" t="s">
        <v>450</v>
      </c>
      <c r="AG174" s="199" t="s">
        <v>1265</v>
      </c>
      <c r="AH174" s="199" t="s">
        <v>510</v>
      </c>
      <c r="AI174" s="199"/>
      <c r="AJ174" s="199"/>
      <c r="AK174" s="200" t="s">
        <v>1224</v>
      </c>
      <c r="AL174" s="199" t="s">
        <v>1242</v>
      </c>
      <c r="AM174" s="199" t="s">
        <v>1242</v>
      </c>
      <c r="AN174" s="199" t="s">
        <v>1225</v>
      </c>
      <c r="AO174" s="199" t="s">
        <v>1226</v>
      </c>
      <c r="AP174" s="201" t="s">
        <v>1266</v>
      </c>
      <c r="AQ174" s="202">
        <v>100</v>
      </c>
      <c r="AR174" s="203" t="s">
        <v>1228</v>
      </c>
      <c r="AS174" s="204">
        <v>100</v>
      </c>
      <c r="AT174" s="205">
        <v>533188.96</v>
      </c>
      <c r="AU174" s="206">
        <v>79.999998849558892</v>
      </c>
      <c r="AV174" s="207">
        <v>246785.42</v>
      </c>
      <c r="AW174" s="60">
        <v>246785.42</v>
      </c>
      <c r="AX174" s="60">
        <v>246785.42</v>
      </c>
      <c r="AY174" s="60">
        <v>246785.42</v>
      </c>
      <c r="AZ174" s="60">
        <v>246785.42</v>
      </c>
      <c r="BA174" s="60"/>
      <c r="BB174" s="60">
        <v>207862.77</v>
      </c>
      <c r="BC174" s="60">
        <v>166418.23000000001</v>
      </c>
      <c r="BD174" s="60">
        <v>220394.52</v>
      </c>
      <c r="BE174" s="60">
        <v>221190</v>
      </c>
      <c r="BF174" s="60">
        <v>176951.99745533933</v>
      </c>
      <c r="BG174" s="60">
        <v>13327.23000000001</v>
      </c>
      <c r="BH174" s="60">
        <v>221190</v>
      </c>
      <c r="BI174" s="60">
        <v>176951.99745533933</v>
      </c>
      <c r="BJ174" s="60">
        <v>0</v>
      </c>
      <c r="BK174" s="60">
        <v>221190</v>
      </c>
      <c r="BL174" s="60">
        <v>176951.99745533933</v>
      </c>
      <c r="BM174" s="60">
        <v>0</v>
      </c>
      <c r="BN174" s="60">
        <v>215806.71</v>
      </c>
      <c r="BO174" s="207">
        <v>172645.3655172709</v>
      </c>
      <c r="BP174" s="161">
        <v>-5383.2900000000081</v>
      </c>
      <c r="BQ174" s="208" t="s">
        <v>1263</v>
      </c>
      <c r="BR174" s="207"/>
      <c r="BS174" s="207"/>
    </row>
    <row r="175" spans="1:71" s="49" customFormat="1" ht="51" outlineLevel="2" x14ac:dyDescent="0.25">
      <c r="A175" s="41">
        <v>179</v>
      </c>
      <c r="B175" s="41">
        <v>10</v>
      </c>
      <c r="C175" s="43" t="s">
        <v>440</v>
      </c>
      <c r="D175" s="62" t="s">
        <v>451</v>
      </c>
      <c r="E175" s="80">
        <v>5000828</v>
      </c>
      <c r="F175" s="80" t="s">
        <v>452</v>
      </c>
      <c r="G175" s="66" t="s">
        <v>510</v>
      </c>
      <c r="H175" s="66" t="s">
        <v>1242</v>
      </c>
      <c r="I175" s="66" t="s">
        <v>1242</v>
      </c>
      <c r="J175" s="67">
        <v>20</v>
      </c>
      <c r="K175" s="176">
        <v>2023050</v>
      </c>
      <c r="L175" s="41">
        <v>2023050</v>
      </c>
      <c r="M175" s="41">
        <v>1959677.85</v>
      </c>
      <c r="N175" s="41">
        <v>2022177.85</v>
      </c>
      <c r="O175" s="59" t="s">
        <v>1262</v>
      </c>
      <c r="P175" s="97">
        <f t="shared" si="6"/>
        <v>2023050</v>
      </c>
      <c r="Q175" s="81"/>
      <c r="R175" s="81"/>
      <c r="S175" s="81"/>
      <c r="T175" s="81"/>
      <c r="U175" s="81"/>
      <c r="V175" s="81">
        <v>2023050</v>
      </c>
      <c r="W175" s="81"/>
      <c r="X175" s="81"/>
      <c r="Y175" s="81"/>
      <c r="Z175" s="82"/>
      <c r="AA175" s="209">
        <v>1233</v>
      </c>
      <c r="AB175" s="210" t="s">
        <v>440</v>
      </c>
      <c r="AC175" s="68" t="s">
        <v>449</v>
      </c>
      <c r="AD175" s="211">
        <v>1</v>
      </c>
      <c r="AE175" s="198">
        <v>5000828</v>
      </c>
      <c r="AF175" s="80" t="s">
        <v>452</v>
      </c>
      <c r="AG175" s="199" t="s">
        <v>1265</v>
      </c>
      <c r="AH175" s="199" t="s">
        <v>510</v>
      </c>
      <c r="AI175" s="199"/>
      <c r="AJ175" s="199"/>
      <c r="AK175" s="200" t="s">
        <v>1224</v>
      </c>
      <c r="AL175" s="199" t="s">
        <v>1242</v>
      </c>
      <c r="AM175" s="199" t="s">
        <v>1242</v>
      </c>
      <c r="AN175" s="199" t="s">
        <v>1225</v>
      </c>
      <c r="AO175" s="199" t="s">
        <v>1226</v>
      </c>
      <c r="AP175" s="201" t="s">
        <v>1266</v>
      </c>
      <c r="AQ175" s="202">
        <v>100</v>
      </c>
      <c r="AR175" s="203" t="s">
        <v>1228</v>
      </c>
      <c r="AS175" s="204">
        <v>100</v>
      </c>
      <c r="AT175" s="205">
        <v>2023050</v>
      </c>
      <c r="AU175" s="206">
        <v>79.999998849558892</v>
      </c>
      <c r="AV175" s="207">
        <v>2023050</v>
      </c>
      <c r="AW175" s="60">
        <v>2023050</v>
      </c>
      <c r="AX175" s="60">
        <v>2023050</v>
      </c>
      <c r="AY175" s="60">
        <v>2023050</v>
      </c>
      <c r="AZ175" s="60">
        <v>2023050</v>
      </c>
      <c r="BA175" s="60"/>
      <c r="BB175" s="60">
        <v>1959677.85</v>
      </c>
      <c r="BC175" s="60">
        <v>1959677.85</v>
      </c>
      <c r="BD175" s="60">
        <v>2022177.85</v>
      </c>
      <c r="BE175" s="60">
        <v>2022177.85</v>
      </c>
      <c r="BF175" s="60">
        <v>1617742.256736035</v>
      </c>
      <c r="BG175" s="60">
        <v>62500</v>
      </c>
      <c r="BH175" s="60">
        <v>2022177.85</v>
      </c>
      <c r="BI175" s="60">
        <v>1617742.256736035</v>
      </c>
      <c r="BJ175" s="60">
        <v>0</v>
      </c>
      <c r="BK175" s="60">
        <v>2022177.85</v>
      </c>
      <c r="BL175" s="60">
        <v>1617742.256736035</v>
      </c>
      <c r="BM175" s="60">
        <v>0</v>
      </c>
      <c r="BN175" s="60">
        <v>2022177.85</v>
      </c>
      <c r="BO175" s="207">
        <v>1617742.256736035</v>
      </c>
      <c r="BP175" s="161">
        <v>0</v>
      </c>
      <c r="BQ175" s="208" t="s">
        <v>1263</v>
      </c>
      <c r="BR175" s="207"/>
      <c r="BS175" s="207"/>
    </row>
    <row r="176" spans="1:71" s="49" customFormat="1" ht="89.25" outlineLevel="2" x14ac:dyDescent="0.25">
      <c r="A176" s="41">
        <v>180</v>
      </c>
      <c r="B176" s="41">
        <v>10</v>
      </c>
      <c r="C176" s="43" t="s">
        <v>440</v>
      </c>
      <c r="D176" s="62" t="s">
        <v>107</v>
      </c>
      <c r="E176" s="80">
        <v>5000847</v>
      </c>
      <c r="F176" s="80" t="s">
        <v>453</v>
      </c>
      <c r="G176" s="66" t="s">
        <v>510</v>
      </c>
      <c r="H176" s="66" t="s">
        <v>1242</v>
      </c>
      <c r="I176" s="66" t="s">
        <v>1242</v>
      </c>
      <c r="J176" s="67">
        <v>20</v>
      </c>
      <c r="K176" s="176">
        <v>1196600</v>
      </c>
      <c r="L176" s="41">
        <v>518263.46</v>
      </c>
      <c r="M176" s="41">
        <v>408201.98</v>
      </c>
      <c r="N176" s="41">
        <v>509966.99</v>
      </c>
      <c r="O176" s="59" t="s">
        <v>1262</v>
      </c>
      <c r="P176" s="97">
        <f t="shared" si="6"/>
        <v>1196600</v>
      </c>
      <c r="Q176" s="81"/>
      <c r="R176" s="81"/>
      <c r="S176" s="81"/>
      <c r="T176" s="81"/>
      <c r="U176" s="81">
        <v>1196600</v>
      </c>
      <c r="V176" s="81"/>
      <c r="W176" s="81"/>
      <c r="X176" s="81"/>
      <c r="Y176" s="81"/>
      <c r="Z176" s="82" t="s">
        <v>1263</v>
      </c>
      <c r="AA176" s="209">
        <v>1233</v>
      </c>
      <c r="AB176" s="210" t="s">
        <v>440</v>
      </c>
      <c r="AC176" s="68" t="s">
        <v>451</v>
      </c>
      <c r="AD176" s="211">
        <v>1</v>
      </c>
      <c r="AE176" s="198">
        <v>5000847</v>
      </c>
      <c r="AF176" s="80" t="s">
        <v>453</v>
      </c>
      <c r="AG176" s="199" t="s">
        <v>1265</v>
      </c>
      <c r="AH176" s="199" t="s">
        <v>510</v>
      </c>
      <c r="AI176" s="199"/>
      <c r="AJ176" s="199"/>
      <c r="AK176" s="200" t="s">
        <v>1224</v>
      </c>
      <c r="AL176" s="199" t="s">
        <v>1242</v>
      </c>
      <c r="AM176" s="199" t="s">
        <v>1242</v>
      </c>
      <c r="AN176" s="199" t="s">
        <v>1225</v>
      </c>
      <c r="AO176" s="199" t="s">
        <v>1226</v>
      </c>
      <c r="AP176" s="201" t="s">
        <v>1266</v>
      </c>
      <c r="AQ176" s="202">
        <v>100</v>
      </c>
      <c r="AR176" s="203" t="s">
        <v>1228</v>
      </c>
      <c r="AS176" s="204">
        <v>100</v>
      </c>
      <c r="AT176" s="205">
        <v>1196600</v>
      </c>
      <c r="AU176" s="206">
        <v>79.999998849558892</v>
      </c>
      <c r="AV176" s="207">
        <v>518903.29</v>
      </c>
      <c r="AW176" s="60">
        <v>518263.46</v>
      </c>
      <c r="AX176" s="60">
        <v>518903.29</v>
      </c>
      <c r="AY176" s="60">
        <v>518263.46</v>
      </c>
      <c r="AZ176" s="60">
        <v>518263.46</v>
      </c>
      <c r="BA176" s="60"/>
      <c r="BB176" s="60">
        <v>424937.46</v>
      </c>
      <c r="BC176" s="60">
        <v>408201.98</v>
      </c>
      <c r="BD176" s="60">
        <v>518903.29000000004</v>
      </c>
      <c r="BE176" s="60">
        <v>509966.99</v>
      </c>
      <c r="BF176" s="60">
        <v>407973.58613313013</v>
      </c>
      <c r="BG176" s="60">
        <v>85029.52999999997</v>
      </c>
      <c r="BH176" s="60">
        <v>509966.99</v>
      </c>
      <c r="BI176" s="60">
        <v>407973.58613313013</v>
      </c>
      <c r="BJ176" s="60">
        <v>0</v>
      </c>
      <c r="BK176" s="60">
        <v>509966.99</v>
      </c>
      <c r="BL176" s="60">
        <v>407973.58613313013</v>
      </c>
      <c r="BM176" s="60">
        <v>0</v>
      </c>
      <c r="BN176" s="60">
        <v>509966.99</v>
      </c>
      <c r="BO176" s="207">
        <v>407973.58613313013</v>
      </c>
      <c r="BP176" s="161">
        <v>0</v>
      </c>
      <c r="BQ176" s="208" t="s">
        <v>1263</v>
      </c>
      <c r="BR176" s="207"/>
      <c r="BS176" s="207"/>
    </row>
    <row r="177" spans="1:71" s="49" customFormat="1" ht="48" outlineLevel="2" x14ac:dyDescent="0.25">
      <c r="A177" s="41">
        <v>181</v>
      </c>
      <c r="B177" s="41">
        <v>10</v>
      </c>
      <c r="C177" s="43" t="s">
        <v>440</v>
      </c>
      <c r="D177" s="62" t="s">
        <v>454</v>
      </c>
      <c r="E177" s="80">
        <v>5000865</v>
      </c>
      <c r="F177" s="80" t="s">
        <v>455</v>
      </c>
      <c r="G177" s="66" t="s">
        <v>510</v>
      </c>
      <c r="H177" s="66" t="s">
        <v>1242</v>
      </c>
      <c r="I177" s="66" t="s">
        <v>1242</v>
      </c>
      <c r="J177" s="67">
        <v>20</v>
      </c>
      <c r="K177" s="176">
        <v>446984.02</v>
      </c>
      <c r="L177" s="41">
        <v>428866.7</v>
      </c>
      <c r="M177" s="41">
        <v>422081.18</v>
      </c>
      <c r="N177" s="41">
        <v>446984.18</v>
      </c>
      <c r="O177" s="59" t="s">
        <v>1262</v>
      </c>
      <c r="P177" s="97">
        <f t="shared" si="6"/>
        <v>446984.02</v>
      </c>
      <c r="Q177" s="81"/>
      <c r="R177" s="81"/>
      <c r="S177" s="81"/>
      <c r="T177" s="81"/>
      <c r="U177" s="81"/>
      <c r="V177" s="81">
        <v>428866.7</v>
      </c>
      <c r="W177" s="81"/>
      <c r="X177" s="81"/>
      <c r="Y177" s="81">
        <v>18117.32</v>
      </c>
      <c r="Z177" s="82" t="s">
        <v>1263</v>
      </c>
      <c r="AA177" s="209">
        <v>1233</v>
      </c>
      <c r="AB177" s="210" t="s">
        <v>440</v>
      </c>
      <c r="AC177" s="68" t="s">
        <v>107</v>
      </c>
      <c r="AD177" s="211">
        <v>1</v>
      </c>
      <c r="AE177" s="198">
        <v>5000865</v>
      </c>
      <c r="AF177" s="80" t="s">
        <v>455</v>
      </c>
      <c r="AG177" s="199" t="s">
        <v>1265</v>
      </c>
      <c r="AH177" s="199" t="s">
        <v>510</v>
      </c>
      <c r="AI177" s="199"/>
      <c r="AJ177" s="199"/>
      <c r="AK177" s="200" t="s">
        <v>1224</v>
      </c>
      <c r="AL177" s="199" t="s">
        <v>1242</v>
      </c>
      <c r="AM177" s="199" t="s">
        <v>1242</v>
      </c>
      <c r="AN177" s="199" t="s">
        <v>1225</v>
      </c>
      <c r="AO177" s="199" t="s">
        <v>1226</v>
      </c>
      <c r="AP177" s="201" t="s">
        <v>1266</v>
      </c>
      <c r="AQ177" s="202">
        <v>100</v>
      </c>
      <c r="AR177" s="203" t="s">
        <v>1228</v>
      </c>
      <c r="AS177" s="204">
        <v>100</v>
      </c>
      <c r="AT177" s="205">
        <v>446984.02</v>
      </c>
      <c r="AU177" s="206">
        <v>79.999998849558892</v>
      </c>
      <c r="AV177" s="207">
        <v>428866.7</v>
      </c>
      <c r="AW177" s="60">
        <v>428866.7</v>
      </c>
      <c r="AX177" s="60">
        <v>428866.7</v>
      </c>
      <c r="AY177" s="60">
        <v>446984.02</v>
      </c>
      <c r="AZ177" s="60">
        <v>446984.02</v>
      </c>
      <c r="BA177" s="60"/>
      <c r="BB177" s="60">
        <v>287366.53000000003</v>
      </c>
      <c r="BC177" s="60">
        <v>422081.18</v>
      </c>
      <c r="BD177" s="60">
        <v>428866.53</v>
      </c>
      <c r="BE177" s="60">
        <v>446984.18</v>
      </c>
      <c r="BF177" s="60">
        <v>357587.33885771025</v>
      </c>
      <c r="BG177" s="60">
        <v>159617.64999999997</v>
      </c>
      <c r="BH177" s="60">
        <v>446984.18</v>
      </c>
      <c r="BI177" s="60">
        <v>357587.33885771025</v>
      </c>
      <c r="BJ177" s="60">
        <v>0</v>
      </c>
      <c r="BK177" s="60">
        <v>446984.18</v>
      </c>
      <c r="BL177" s="60">
        <v>357587.33885771025</v>
      </c>
      <c r="BM177" s="60">
        <v>0</v>
      </c>
      <c r="BN177" s="60">
        <v>446984.18</v>
      </c>
      <c r="BO177" s="207">
        <v>357587.33885771025</v>
      </c>
      <c r="BP177" s="161">
        <v>0</v>
      </c>
      <c r="BQ177" s="208" t="s">
        <v>1263</v>
      </c>
      <c r="BR177" s="207"/>
      <c r="BS177" s="207"/>
    </row>
    <row r="178" spans="1:71" s="49" customFormat="1" ht="38.25" outlineLevel="2" x14ac:dyDescent="0.25">
      <c r="A178" s="41">
        <v>182</v>
      </c>
      <c r="B178" s="41">
        <v>10</v>
      </c>
      <c r="C178" s="43" t="s">
        <v>440</v>
      </c>
      <c r="D178" s="62" t="s">
        <v>449</v>
      </c>
      <c r="E178" s="80">
        <v>5000867</v>
      </c>
      <c r="F178" s="80" t="s">
        <v>456</v>
      </c>
      <c r="G178" s="66" t="s">
        <v>510</v>
      </c>
      <c r="H178" s="66" t="s">
        <v>1242</v>
      </c>
      <c r="I178" s="66" t="s">
        <v>1242</v>
      </c>
      <c r="J178" s="67">
        <v>20</v>
      </c>
      <c r="K178" s="176">
        <v>166481.41</v>
      </c>
      <c r="L178" s="41">
        <v>117777</v>
      </c>
      <c r="M178" s="41">
        <v>117777</v>
      </c>
      <c r="N178" s="41">
        <v>117777</v>
      </c>
      <c r="O178" s="59" t="s">
        <v>1262</v>
      </c>
      <c r="P178" s="97">
        <f t="shared" si="6"/>
        <v>166481.41</v>
      </c>
      <c r="Q178" s="81"/>
      <c r="R178" s="81"/>
      <c r="S178" s="81"/>
      <c r="T178" s="81"/>
      <c r="U178" s="81"/>
      <c r="V178" s="81">
        <v>166481.41</v>
      </c>
      <c r="W178" s="81"/>
      <c r="X178" s="81"/>
      <c r="Y178" s="81"/>
      <c r="Z178" s="82" t="s">
        <v>1263</v>
      </c>
      <c r="AA178" s="209">
        <v>1233</v>
      </c>
      <c r="AB178" s="210" t="s">
        <v>440</v>
      </c>
      <c r="AC178" s="68" t="s">
        <v>454</v>
      </c>
      <c r="AD178" s="211">
        <v>1</v>
      </c>
      <c r="AE178" s="198">
        <v>5000867</v>
      </c>
      <c r="AF178" s="80" t="s">
        <v>456</v>
      </c>
      <c r="AG178" s="199" t="s">
        <v>1265</v>
      </c>
      <c r="AH178" s="199" t="s">
        <v>510</v>
      </c>
      <c r="AI178" s="199"/>
      <c r="AJ178" s="199"/>
      <c r="AK178" s="200" t="s">
        <v>1224</v>
      </c>
      <c r="AL178" s="199" t="s">
        <v>1242</v>
      </c>
      <c r="AM178" s="199" t="s">
        <v>1242</v>
      </c>
      <c r="AN178" s="199" t="s">
        <v>1225</v>
      </c>
      <c r="AO178" s="199" t="s">
        <v>1226</v>
      </c>
      <c r="AP178" s="201" t="s">
        <v>1266</v>
      </c>
      <c r="AQ178" s="202">
        <v>100</v>
      </c>
      <c r="AR178" s="203" t="s">
        <v>1228</v>
      </c>
      <c r="AS178" s="204">
        <v>100</v>
      </c>
      <c r="AT178" s="205">
        <v>166481.41</v>
      </c>
      <c r="AU178" s="206">
        <v>79.999998849558892</v>
      </c>
      <c r="AV178" s="207">
        <v>117777</v>
      </c>
      <c r="AW178" s="60">
        <v>117777</v>
      </c>
      <c r="AX178" s="60">
        <v>117777</v>
      </c>
      <c r="AY178" s="60">
        <v>117777</v>
      </c>
      <c r="AZ178" s="60">
        <v>117777</v>
      </c>
      <c r="BA178" s="60"/>
      <c r="BB178" s="60">
        <v>117777</v>
      </c>
      <c r="BC178" s="60">
        <v>117777</v>
      </c>
      <c r="BD178" s="60">
        <v>117777</v>
      </c>
      <c r="BE178" s="60">
        <v>117777</v>
      </c>
      <c r="BF178" s="60">
        <v>94221.598645044985</v>
      </c>
      <c r="BG178" s="60">
        <v>0</v>
      </c>
      <c r="BH178" s="60">
        <v>117777</v>
      </c>
      <c r="BI178" s="60">
        <v>94221.598645044985</v>
      </c>
      <c r="BJ178" s="60">
        <v>0</v>
      </c>
      <c r="BK178" s="60">
        <v>117777</v>
      </c>
      <c r="BL178" s="60">
        <v>94221.598645044985</v>
      </c>
      <c r="BM178" s="60">
        <v>0</v>
      </c>
      <c r="BN178" s="60">
        <v>117777</v>
      </c>
      <c r="BO178" s="207">
        <v>94221.598645044985</v>
      </c>
      <c r="BP178" s="161">
        <v>0</v>
      </c>
      <c r="BQ178" s="208" t="s">
        <v>1263</v>
      </c>
      <c r="BR178" s="207"/>
      <c r="BS178" s="207"/>
    </row>
    <row r="179" spans="1:71" s="49" customFormat="1" ht="38.25" outlineLevel="2" x14ac:dyDescent="0.25">
      <c r="A179" s="41">
        <v>183</v>
      </c>
      <c r="B179" s="41">
        <v>10</v>
      </c>
      <c r="C179" s="43" t="s">
        <v>440</v>
      </c>
      <c r="D179" s="62" t="s">
        <v>107</v>
      </c>
      <c r="E179" s="80">
        <v>5004131</v>
      </c>
      <c r="F179" s="80" t="s">
        <v>457</v>
      </c>
      <c r="G179" s="66" t="s">
        <v>510</v>
      </c>
      <c r="H179" s="66" t="s">
        <v>1242</v>
      </c>
      <c r="I179" s="66" t="s">
        <v>1242</v>
      </c>
      <c r="J179" s="67">
        <v>20</v>
      </c>
      <c r="K179" s="176">
        <v>409756.1</v>
      </c>
      <c r="L179" s="41">
        <v>159383.43</v>
      </c>
      <c r="M179" s="41">
        <v>136399.13</v>
      </c>
      <c r="N179" s="41">
        <v>136399.13</v>
      </c>
      <c r="O179" s="59" t="s">
        <v>1262</v>
      </c>
      <c r="P179" s="97">
        <f t="shared" si="6"/>
        <v>409756.1</v>
      </c>
      <c r="Q179" s="81"/>
      <c r="R179" s="81"/>
      <c r="S179" s="81">
        <v>409756.1</v>
      </c>
      <c r="T179" s="81"/>
      <c r="U179" s="81"/>
      <c r="V179" s="81"/>
      <c r="W179" s="81"/>
      <c r="X179" s="81"/>
      <c r="Y179" s="81"/>
      <c r="Z179" s="82" t="s">
        <v>1263</v>
      </c>
      <c r="AA179" s="209">
        <v>1233</v>
      </c>
      <c r="AB179" s="210" t="s">
        <v>440</v>
      </c>
      <c r="AC179" s="68" t="s">
        <v>449</v>
      </c>
      <c r="AD179" s="211">
        <v>1</v>
      </c>
      <c r="AE179" s="198">
        <v>5004131</v>
      </c>
      <c r="AF179" s="80" t="s">
        <v>457</v>
      </c>
      <c r="AG179" s="199" t="s">
        <v>1265</v>
      </c>
      <c r="AH179" s="199" t="s">
        <v>510</v>
      </c>
      <c r="AI179" s="199"/>
      <c r="AJ179" s="199"/>
      <c r="AK179" s="200" t="s">
        <v>1224</v>
      </c>
      <c r="AL179" s="199" t="s">
        <v>1242</v>
      </c>
      <c r="AM179" s="199" t="s">
        <v>1242</v>
      </c>
      <c r="AN179" s="199" t="s">
        <v>1225</v>
      </c>
      <c r="AO179" s="199" t="s">
        <v>1226</v>
      </c>
      <c r="AP179" s="201" t="s">
        <v>1266</v>
      </c>
      <c r="AQ179" s="202">
        <v>100</v>
      </c>
      <c r="AR179" s="203" t="s">
        <v>1228</v>
      </c>
      <c r="AS179" s="204">
        <v>100</v>
      </c>
      <c r="AT179" s="205">
        <v>409756.1</v>
      </c>
      <c r="AU179" s="206">
        <v>79.999998849558892</v>
      </c>
      <c r="AV179" s="207">
        <v>184390.24</v>
      </c>
      <c r="AW179" s="60">
        <v>159383.43</v>
      </c>
      <c r="AX179" s="60">
        <v>184390.24</v>
      </c>
      <c r="AY179" s="60">
        <v>159383.43</v>
      </c>
      <c r="AZ179" s="60">
        <v>159383.43</v>
      </c>
      <c r="BA179" s="60"/>
      <c r="BB179" s="60">
        <v>116866.72</v>
      </c>
      <c r="BC179" s="60">
        <v>136399.13</v>
      </c>
      <c r="BD179" s="60">
        <v>184390.24</v>
      </c>
      <c r="BE179" s="60">
        <v>136399.13</v>
      </c>
      <c r="BF179" s="60">
        <v>109119.30243080834</v>
      </c>
      <c r="BG179" s="60">
        <v>19532.410000000003</v>
      </c>
      <c r="BH179" s="60">
        <v>136399.13</v>
      </c>
      <c r="BI179" s="60">
        <v>109119.30243080834</v>
      </c>
      <c r="BJ179" s="60">
        <v>0</v>
      </c>
      <c r="BK179" s="60">
        <v>136399.13</v>
      </c>
      <c r="BL179" s="60">
        <v>109119.30243080834</v>
      </c>
      <c r="BM179" s="60">
        <v>0</v>
      </c>
      <c r="BN179" s="60">
        <v>136399.13</v>
      </c>
      <c r="BO179" s="207">
        <v>109119.30243080834</v>
      </c>
      <c r="BP179" s="161">
        <v>0</v>
      </c>
      <c r="BQ179" s="208" t="s">
        <v>1263</v>
      </c>
      <c r="BR179" s="207"/>
      <c r="BS179" s="207"/>
    </row>
    <row r="180" spans="1:71" s="49" customFormat="1" ht="38.25" outlineLevel="2" x14ac:dyDescent="0.25">
      <c r="A180" s="41">
        <v>184</v>
      </c>
      <c r="B180" s="41">
        <v>10</v>
      </c>
      <c r="C180" s="43" t="s">
        <v>440</v>
      </c>
      <c r="D180" s="62" t="s">
        <v>107</v>
      </c>
      <c r="E180" s="80">
        <v>5004132</v>
      </c>
      <c r="F180" s="80" t="s">
        <v>458</v>
      </c>
      <c r="G180" s="66" t="s">
        <v>510</v>
      </c>
      <c r="H180" s="66" t="s">
        <v>1242</v>
      </c>
      <c r="I180" s="66" t="s">
        <v>1242</v>
      </c>
      <c r="J180" s="67">
        <v>20</v>
      </c>
      <c r="K180" s="176">
        <v>406100.22</v>
      </c>
      <c r="L180" s="41">
        <v>199095.35</v>
      </c>
      <c r="M180" s="41">
        <v>195402.44</v>
      </c>
      <c r="N180" s="41">
        <v>195402.44</v>
      </c>
      <c r="O180" s="59" t="s">
        <v>1262</v>
      </c>
      <c r="P180" s="97">
        <f t="shared" si="6"/>
        <v>406100.22</v>
      </c>
      <c r="Q180" s="81"/>
      <c r="R180" s="81"/>
      <c r="S180" s="81">
        <v>406100.22</v>
      </c>
      <c r="T180" s="81"/>
      <c r="U180" s="81"/>
      <c r="V180" s="81"/>
      <c r="W180" s="81"/>
      <c r="X180" s="81"/>
      <c r="Y180" s="81"/>
      <c r="Z180" s="82" t="s">
        <v>1263</v>
      </c>
      <c r="AA180" s="209">
        <v>1911</v>
      </c>
      <c r="AB180" s="210" t="s">
        <v>440</v>
      </c>
      <c r="AC180" s="68" t="s">
        <v>107</v>
      </c>
      <c r="AD180" s="211">
        <v>1</v>
      </c>
      <c r="AE180" s="198">
        <v>5004132</v>
      </c>
      <c r="AF180" s="80" t="s">
        <v>458</v>
      </c>
      <c r="AG180" s="199" t="s">
        <v>1265</v>
      </c>
      <c r="AH180" s="199" t="s">
        <v>510</v>
      </c>
      <c r="AI180" s="199"/>
      <c r="AJ180" s="199"/>
      <c r="AK180" s="200" t="s">
        <v>1224</v>
      </c>
      <c r="AL180" s="199" t="s">
        <v>1242</v>
      </c>
      <c r="AM180" s="199" t="s">
        <v>1242</v>
      </c>
      <c r="AN180" s="199" t="s">
        <v>1225</v>
      </c>
      <c r="AO180" s="199" t="s">
        <v>1226</v>
      </c>
      <c r="AP180" s="201" t="s">
        <v>1266</v>
      </c>
      <c r="AQ180" s="202">
        <v>100</v>
      </c>
      <c r="AR180" s="203" t="s">
        <v>1228</v>
      </c>
      <c r="AS180" s="204">
        <v>100</v>
      </c>
      <c r="AT180" s="205">
        <v>406100.22</v>
      </c>
      <c r="AU180" s="206">
        <v>79.999998849558892</v>
      </c>
      <c r="AV180" s="207">
        <v>199108.96</v>
      </c>
      <c r="AW180" s="60">
        <v>199095.35</v>
      </c>
      <c r="AX180" s="60">
        <v>199108.96</v>
      </c>
      <c r="AY180" s="60">
        <v>199095.35</v>
      </c>
      <c r="AZ180" s="60">
        <v>199095.35</v>
      </c>
      <c r="BA180" s="60"/>
      <c r="BB180" s="60">
        <v>152462.41</v>
      </c>
      <c r="BC180" s="60">
        <v>195402.44</v>
      </c>
      <c r="BD180" s="60">
        <v>199108.96000000002</v>
      </c>
      <c r="BE180" s="60">
        <v>195402.44</v>
      </c>
      <c r="BF180" s="60">
        <v>156321.94975201003</v>
      </c>
      <c r="BG180" s="60">
        <v>42940.03</v>
      </c>
      <c r="BH180" s="60">
        <v>195402.44</v>
      </c>
      <c r="BI180" s="60">
        <v>156321.94975201003</v>
      </c>
      <c r="BJ180" s="60">
        <v>0</v>
      </c>
      <c r="BK180" s="60">
        <v>195402.44</v>
      </c>
      <c r="BL180" s="60">
        <v>156321.94975201003</v>
      </c>
      <c r="BM180" s="60">
        <v>0</v>
      </c>
      <c r="BN180" s="60">
        <v>195402.44</v>
      </c>
      <c r="BO180" s="207">
        <v>156321.94975201003</v>
      </c>
      <c r="BP180" s="161">
        <v>0</v>
      </c>
      <c r="BQ180" s="208" t="s">
        <v>1263</v>
      </c>
      <c r="BR180" s="207"/>
      <c r="BS180" s="207"/>
    </row>
    <row r="181" spans="1:71" s="49" customFormat="1" ht="48" outlineLevel="2" x14ac:dyDescent="0.25">
      <c r="A181" s="41">
        <v>185</v>
      </c>
      <c r="B181" s="41">
        <v>10</v>
      </c>
      <c r="C181" s="43" t="s">
        <v>440</v>
      </c>
      <c r="D181" s="62" t="s">
        <v>107</v>
      </c>
      <c r="E181" s="80">
        <v>5004133</v>
      </c>
      <c r="F181" s="80" t="s">
        <v>459</v>
      </c>
      <c r="G181" s="66" t="s">
        <v>510</v>
      </c>
      <c r="H181" s="66" t="s">
        <v>1242</v>
      </c>
      <c r="I181" s="66" t="s">
        <v>1242</v>
      </c>
      <c r="J181" s="67">
        <v>20</v>
      </c>
      <c r="K181" s="176">
        <v>141129.03</v>
      </c>
      <c r="L181" s="41">
        <v>66489.58</v>
      </c>
      <c r="M181" s="41">
        <v>64253.29</v>
      </c>
      <c r="N181" s="41">
        <v>64253.29</v>
      </c>
      <c r="O181" s="59" t="s">
        <v>1262</v>
      </c>
      <c r="P181" s="97">
        <f t="shared" si="6"/>
        <v>141129.03</v>
      </c>
      <c r="Q181" s="81"/>
      <c r="R181" s="81"/>
      <c r="S181" s="81">
        <v>141129.03</v>
      </c>
      <c r="T181" s="81"/>
      <c r="U181" s="81"/>
      <c r="V181" s="81"/>
      <c r="W181" s="81"/>
      <c r="X181" s="81"/>
      <c r="Y181" s="81"/>
      <c r="Z181" s="82" t="s">
        <v>1263</v>
      </c>
      <c r="AA181" s="209">
        <v>1911</v>
      </c>
      <c r="AB181" s="210" t="s">
        <v>440</v>
      </c>
      <c r="AC181" s="68" t="s">
        <v>107</v>
      </c>
      <c r="AD181" s="211">
        <v>1</v>
      </c>
      <c r="AE181" s="198">
        <v>5004133</v>
      </c>
      <c r="AF181" s="80" t="s">
        <v>459</v>
      </c>
      <c r="AG181" s="199" t="s">
        <v>1265</v>
      </c>
      <c r="AH181" s="199" t="s">
        <v>510</v>
      </c>
      <c r="AI181" s="199"/>
      <c r="AJ181" s="199"/>
      <c r="AK181" s="200" t="s">
        <v>1224</v>
      </c>
      <c r="AL181" s="199" t="s">
        <v>1242</v>
      </c>
      <c r="AM181" s="199" t="s">
        <v>1242</v>
      </c>
      <c r="AN181" s="199" t="s">
        <v>1225</v>
      </c>
      <c r="AO181" s="199" t="s">
        <v>1226</v>
      </c>
      <c r="AP181" s="201" t="s">
        <v>1266</v>
      </c>
      <c r="AQ181" s="202">
        <v>100</v>
      </c>
      <c r="AR181" s="203" t="s">
        <v>1228</v>
      </c>
      <c r="AS181" s="204">
        <v>100</v>
      </c>
      <c r="AT181" s="205">
        <v>141129.03</v>
      </c>
      <c r="AU181" s="206">
        <v>79.999998849558892</v>
      </c>
      <c r="AV181" s="207">
        <v>66489.58</v>
      </c>
      <c r="AW181" s="60">
        <v>66489.58</v>
      </c>
      <c r="AX181" s="60">
        <v>66489.58</v>
      </c>
      <c r="AY181" s="60">
        <v>66489.58</v>
      </c>
      <c r="AZ181" s="60">
        <v>66489.58</v>
      </c>
      <c r="BA181" s="60"/>
      <c r="BB181" s="60">
        <v>56654.76</v>
      </c>
      <c r="BC181" s="60">
        <v>64253.29</v>
      </c>
      <c r="BD181" s="60">
        <v>66489.58</v>
      </c>
      <c r="BE181" s="60">
        <v>64253.29</v>
      </c>
      <c r="BF181" s="60">
        <v>51402.631260803741</v>
      </c>
      <c r="BG181" s="60">
        <v>7598.5299999999988</v>
      </c>
      <c r="BH181" s="60">
        <v>64253.29</v>
      </c>
      <c r="BI181" s="60">
        <v>51402.631260803741</v>
      </c>
      <c r="BJ181" s="60">
        <v>0</v>
      </c>
      <c r="BK181" s="60">
        <v>64253.29</v>
      </c>
      <c r="BL181" s="60">
        <v>51402.631260803741</v>
      </c>
      <c r="BM181" s="60">
        <v>0</v>
      </c>
      <c r="BN181" s="60">
        <v>64253.29</v>
      </c>
      <c r="BO181" s="207">
        <v>51402.631260803741</v>
      </c>
      <c r="BP181" s="161">
        <v>0</v>
      </c>
      <c r="BQ181" s="208" t="s">
        <v>1263</v>
      </c>
      <c r="BR181" s="207"/>
      <c r="BS181" s="207"/>
    </row>
    <row r="182" spans="1:71" s="49" customFormat="1" ht="38.25" outlineLevel="2" x14ac:dyDescent="0.25">
      <c r="A182" s="41">
        <v>186</v>
      </c>
      <c r="B182" s="41">
        <v>10</v>
      </c>
      <c r="C182" s="43" t="s">
        <v>440</v>
      </c>
      <c r="D182" s="62" t="s">
        <v>107</v>
      </c>
      <c r="E182" s="80">
        <v>5004134</v>
      </c>
      <c r="F182" s="80" t="s">
        <v>460</v>
      </c>
      <c r="G182" s="66" t="s">
        <v>510</v>
      </c>
      <c r="H182" s="66" t="s">
        <v>1242</v>
      </c>
      <c r="I182" s="66" t="s">
        <v>1242</v>
      </c>
      <c r="J182" s="67">
        <v>20</v>
      </c>
      <c r="K182" s="176">
        <v>330645.15999999997</v>
      </c>
      <c r="L182" s="41">
        <v>158492.13</v>
      </c>
      <c r="M182" s="41">
        <v>152631.96</v>
      </c>
      <c r="N182" s="41">
        <v>152631.96</v>
      </c>
      <c r="O182" s="59" t="s">
        <v>1262</v>
      </c>
      <c r="P182" s="97">
        <f t="shared" si="6"/>
        <v>330645.15999999997</v>
      </c>
      <c r="Q182" s="81"/>
      <c r="R182" s="81"/>
      <c r="S182" s="81">
        <v>330645.15999999997</v>
      </c>
      <c r="T182" s="81"/>
      <c r="U182" s="81"/>
      <c r="V182" s="81"/>
      <c r="W182" s="81"/>
      <c r="X182" s="81"/>
      <c r="Y182" s="81"/>
      <c r="Z182" s="82" t="s">
        <v>1263</v>
      </c>
      <c r="AA182" s="209">
        <v>1911</v>
      </c>
      <c r="AB182" s="210" t="s">
        <v>440</v>
      </c>
      <c r="AC182" s="68" t="s">
        <v>107</v>
      </c>
      <c r="AD182" s="211">
        <v>1</v>
      </c>
      <c r="AE182" s="198">
        <v>5004134</v>
      </c>
      <c r="AF182" s="80" t="s">
        <v>460</v>
      </c>
      <c r="AG182" s="199" t="s">
        <v>1265</v>
      </c>
      <c r="AH182" s="199" t="s">
        <v>510</v>
      </c>
      <c r="AI182" s="199"/>
      <c r="AJ182" s="199"/>
      <c r="AK182" s="200" t="s">
        <v>1224</v>
      </c>
      <c r="AL182" s="199" t="s">
        <v>1242</v>
      </c>
      <c r="AM182" s="199" t="s">
        <v>1242</v>
      </c>
      <c r="AN182" s="199" t="s">
        <v>1225</v>
      </c>
      <c r="AO182" s="199" t="s">
        <v>1226</v>
      </c>
      <c r="AP182" s="201" t="s">
        <v>1266</v>
      </c>
      <c r="AQ182" s="202">
        <v>100</v>
      </c>
      <c r="AR182" s="203" t="s">
        <v>1228</v>
      </c>
      <c r="AS182" s="204">
        <v>100</v>
      </c>
      <c r="AT182" s="205">
        <v>330645.15999999997</v>
      </c>
      <c r="AU182" s="206">
        <v>79.999998849558892</v>
      </c>
      <c r="AV182" s="207">
        <v>158709.68</v>
      </c>
      <c r="AW182" s="60">
        <v>158492.13</v>
      </c>
      <c r="AX182" s="60">
        <v>158709.68</v>
      </c>
      <c r="AY182" s="60">
        <v>158492.13</v>
      </c>
      <c r="AZ182" s="60">
        <v>158492.13</v>
      </c>
      <c r="BA182" s="60"/>
      <c r="BB182" s="60">
        <v>114840.57</v>
      </c>
      <c r="BC182" s="60">
        <v>152631.96</v>
      </c>
      <c r="BD182" s="60">
        <v>158709.68</v>
      </c>
      <c r="BE182" s="60">
        <v>152631.96</v>
      </c>
      <c r="BF182" s="60">
        <v>122105.56624405918</v>
      </c>
      <c r="BG182" s="60">
        <v>37791.389999999985</v>
      </c>
      <c r="BH182" s="60">
        <v>152631.96</v>
      </c>
      <c r="BI182" s="60">
        <v>122105.56624405918</v>
      </c>
      <c r="BJ182" s="60">
        <v>0</v>
      </c>
      <c r="BK182" s="60">
        <v>152631.96</v>
      </c>
      <c r="BL182" s="60">
        <v>122105.56624405918</v>
      </c>
      <c r="BM182" s="60">
        <v>0</v>
      </c>
      <c r="BN182" s="60">
        <v>152631.96</v>
      </c>
      <c r="BO182" s="207">
        <v>122105.56624405918</v>
      </c>
      <c r="BP182" s="161">
        <v>0</v>
      </c>
      <c r="BQ182" s="208" t="s">
        <v>1263</v>
      </c>
      <c r="BR182" s="207"/>
      <c r="BS182" s="207"/>
    </row>
    <row r="183" spans="1:71" s="49" customFormat="1" ht="38.25" outlineLevel="2" x14ac:dyDescent="0.25">
      <c r="A183" s="41">
        <v>187</v>
      </c>
      <c r="B183" s="41">
        <v>10</v>
      </c>
      <c r="C183" s="43" t="s">
        <v>440</v>
      </c>
      <c r="D183" s="62" t="s">
        <v>461</v>
      </c>
      <c r="E183" s="80">
        <v>5004341</v>
      </c>
      <c r="F183" s="80" t="s">
        <v>462</v>
      </c>
      <c r="G183" s="66" t="s">
        <v>1241</v>
      </c>
      <c r="H183" s="66" t="s">
        <v>1242</v>
      </c>
      <c r="I183" s="66" t="s">
        <v>1242</v>
      </c>
      <c r="J183" s="67">
        <v>20</v>
      </c>
      <c r="K183" s="176">
        <v>10030000</v>
      </c>
      <c r="L183" s="41">
        <v>4643413.5</v>
      </c>
      <c r="M183" s="66"/>
      <c r="N183" s="41">
        <v>500000</v>
      </c>
      <c r="O183" s="59" t="s">
        <v>1262</v>
      </c>
      <c r="P183" s="97">
        <f t="shared" si="6"/>
        <v>10030000</v>
      </c>
      <c r="Q183" s="81"/>
      <c r="R183" s="81"/>
      <c r="S183" s="81"/>
      <c r="T183" s="81"/>
      <c r="U183" s="81">
        <v>9950000</v>
      </c>
      <c r="V183" s="81"/>
      <c r="W183" s="81"/>
      <c r="X183" s="81"/>
      <c r="Y183" s="81">
        <v>80000</v>
      </c>
      <c r="Z183" s="82"/>
      <c r="AA183" s="209">
        <v>1911</v>
      </c>
      <c r="AB183" s="210" t="s">
        <v>440</v>
      </c>
      <c r="AC183" s="68" t="s">
        <v>107</v>
      </c>
      <c r="AD183" s="211">
        <v>1</v>
      </c>
      <c r="AE183" s="198">
        <v>5004341</v>
      </c>
      <c r="AF183" s="80" t="s">
        <v>462</v>
      </c>
      <c r="AG183" s="199" t="s">
        <v>1265</v>
      </c>
      <c r="AH183" s="199" t="s">
        <v>1241</v>
      </c>
      <c r="AI183" s="199"/>
      <c r="AJ183" s="199"/>
      <c r="AK183" s="200" t="s">
        <v>1224</v>
      </c>
      <c r="AL183" s="199" t="s">
        <v>1242</v>
      </c>
      <c r="AM183" s="199" t="s">
        <v>1242</v>
      </c>
      <c r="AN183" s="199" t="s">
        <v>1225</v>
      </c>
      <c r="AO183" s="199" t="s">
        <v>1226</v>
      </c>
      <c r="AP183" s="201" t="s">
        <v>1266</v>
      </c>
      <c r="AQ183" s="202">
        <v>100</v>
      </c>
      <c r="AR183" s="203" t="s">
        <v>1228</v>
      </c>
      <c r="AS183" s="204">
        <v>100</v>
      </c>
      <c r="AT183" s="205">
        <v>10030000</v>
      </c>
      <c r="AU183" s="206">
        <v>79.999998849558892</v>
      </c>
      <c r="AV183" s="207">
        <v>0</v>
      </c>
      <c r="AW183" s="60">
        <v>4643413.5</v>
      </c>
      <c r="AX183" s="60">
        <v>4643413.5</v>
      </c>
      <c r="AY183" s="60">
        <v>4643413.5</v>
      </c>
      <c r="AZ183" s="60">
        <v>4643413.5</v>
      </c>
      <c r="BA183" s="60"/>
      <c r="BB183" s="60">
        <v>0</v>
      </c>
      <c r="BC183" s="60"/>
      <c r="BD183" s="60">
        <v>720000</v>
      </c>
      <c r="BE183" s="60">
        <v>500000</v>
      </c>
      <c r="BF183" s="60">
        <v>399999.9942477945</v>
      </c>
      <c r="BG183" s="60">
        <v>500000</v>
      </c>
      <c r="BH183" s="60">
        <v>2200000</v>
      </c>
      <c r="BI183" s="60">
        <v>1759999.9746902958</v>
      </c>
      <c r="BJ183" s="60">
        <v>1700000</v>
      </c>
      <c r="BK183" s="60">
        <v>3900000</v>
      </c>
      <c r="BL183" s="60">
        <v>3119999.9551327969</v>
      </c>
      <c r="BM183" s="60">
        <v>1700000</v>
      </c>
      <c r="BN183" s="60">
        <v>4643413.5</v>
      </c>
      <c r="BO183" s="207">
        <v>3714730.7465802627</v>
      </c>
      <c r="BP183" s="161">
        <v>743413.5</v>
      </c>
      <c r="BQ183" s="208"/>
      <c r="BR183" s="207"/>
      <c r="BS183" s="207"/>
    </row>
    <row r="184" spans="1:71" s="49" customFormat="1" ht="38.25" outlineLevel="2" x14ac:dyDescent="0.25">
      <c r="A184" s="41">
        <v>188</v>
      </c>
      <c r="B184" s="41">
        <v>10</v>
      </c>
      <c r="C184" s="43" t="s">
        <v>440</v>
      </c>
      <c r="D184" s="62" t="s">
        <v>463</v>
      </c>
      <c r="E184" s="80">
        <v>5005709</v>
      </c>
      <c r="F184" s="80" t="s">
        <v>464</v>
      </c>
      <c r="G184" s="66" t="s">
        <v>1241</v>
      </c>
      <c r="H184" s="66" t="s">
        <v>1242</v>
      </c>
      <c r="I184" s="66" t="s">
        <v>1242</v>
      </c>
      <c r="J184" s="67">
        <v>20</v>
      </c>
      <c r="K184" s="176">
        <v>1209677.42</v>
      </c>
      <c r="L184" s="41">
        <v>495967.75</v>
      </c>
      <c r="M184" s="41">
        <v>343206.98</v>
      </c>
      <c r="N184" s="41">
        <v>436851.72</v>
      </c>
      <c r="O184" s="59" t="s">
        <v>1262</v>
      </c>
      <c r="P184" s="97">
        <f t="shared" si="6"/>
        <v>1209677.42</v>
      </c>
      <c r="Q184" s="81"/>
      <c r="R184" s="81"/>
      <c r="S184" s="81">
        <v>1209677.42</v>
      </c>
      <c r="T184" s="81"/>
      <c r="U184" s="81"/>
      <c r="V184" s="81"/>
      <c r="W184" s="81"/>
      <c r="X184" s="81"/>
      <c r="Y184" s="81"/>
      <c r="Z184" s="82"/>
      <c r="AA184" s="209">
        <v>1911</v>
      </c>
      <c r="AB184" s="210" t="s">
        <v>440</v>
      </c>
      <c r="AC184" s="68" t="s">
        <v>461</v>
      </c>
      <c r="AD184" s="211">
        <v>1</v>
      </c>
      <c r="AE184" s="198">
        <v>5005709</v>
      </c>
      <c r="AF184" s="80" t="s">
        <v>464</v>
      </c>
      <c r="AG184" s="199" t="s">
        <v>1265</v>
      </c>
      <c r="AH184" s="199" t="s">
        <v>1241</v>
      </c>
      <c r="AI184" s="199"/>
      <c r="AJ184" s="199"/>
      <c r="AK184" s="200" t="s">
        <v>1224</v>
      </c>
      <c r="AL184" s="199" t="s">
        <v>1242</v>
      </c>
      <c r="AM184" s="199" t="s">
        <v>1242</v>
      </c>
      <c r="AN184" s="199" t="s">
        <v>1225</v>
      </c>
      <c r="AO184" s="199" t="s">
        <v>1226</v>
      </c>
      <c r="AP184" s="201" t="s">
        <v>1266</v>
      </c>
      <c r="AQ184" s="202">
        <v>100</v>
      </c>
      <c r="AR184" s="203" t="s">
        <v>1228</v>
      </c>
      <c r="AS184" s="204">
        <v>100</v>
      </c>
      <c r="AT184" s="205">
        <v>1209677.42</v>
      </c>
      <c r="AU184" s="206">
        <v>79.999998849558892</v>
      </c>
      <c r="AV184" s="207">
        <v>495967.75</v>
      </c>
      <c r="AW184" s="60">
        <v>495967.75</v>
      </c>
      <c r="AX184" s="60">
        <v>495967.75</v>
      </c>
      <c r="AY184" s="60">
        <v>495967.75</v>
      </c>
      <c r="AZ184" s="60">
        <v>495967.75</v>
      </c>
      <c r="BA184" s="60"/>
      <c r="BB184" s="60">
        <v>279781.21999999997</v>
      </c>
      <c r="BC184" s="60">
        <v>343206.98</v>
      </c>
      <c r="BD184" s="60">
        <v>495967.75</v>
      </c>
      <c r="BE184" s="60">
        <v>436851.72</v>
      </c>
      <c r="BF184" s="60">
        <v>349481.37097427825</v>
      </c>
      <c r="BG184" s="60">
        <v>157070.5</v>
      </c>
      <c r="BH184" s="60">
        <v>436851.72</v>
      </c>
      <c r="BI184" s="60">
        <v>349481.37097427825</v>
      </c>
      <c r="BJ184" s="60">
        <v>0</v>
      </c>
      <c r="BK184" s="60">
        <v>436851.72</v>
      </c>
      <c r="BL184" s="60">
        <v>349481.37097427825</v>
      </c>
      <c r="BM184" s="60">
        <v>0</v>
      </c>
      <c r="BN184" s="60">
        <v>436851.72</v>
      </c>
      <c r="BO184" s="207">
        <v>349481.37097427825</v>
      </c>
      <c r="BP184" s="161">
        <v>0</v>
      </c>
      <c r="BQ184" s="208"/>
      <c r="BR184" s="207"/>
      <c r="BS184" s="207"/>
    </row>
    <row r="185" spans="1:71" s="49" customFormat="1" ht="51" outlineLevel="2" x14ac:dyDescent="0.25">
      <c r="A185" s="41">
        <v>189</v>
      </c>
      <c r="B185" s="41">
        <v>10</v>
      </c>
      <c r="C185" s="43" t="s">
        <v>440</v>
      </c>
      <c r="D185" s="62" t="s">
        <v>465</v>
      </c>
      <c r="E185" s="80">
        <v>5006290</v>
      </c>
      <c r="F185" s="80" t="s">
        <v>466</v>
      </c>
      <c r="G185" s="66" t="s">
        <v>1241</v>
      </c>
      <c r="H185" s="66" t="s">
        <v>1242</v>
      </c>
      <c r="I185" s="66" t="s">
        <v>1242</v>
      </c>
      <c r="J185" s="67">
        <v>20</v>
      </c>
      <c r="K185" s="176">
        <v>7419354.8399999999</v>
      </c>
      <c r="L185" s="66"/>
      <c r="M185" s="66"/>
      <c r="N185" s="41">
        <v>180000</v>
      </c>
      <c r="O185" s="59" t="s">
        <v>1262</v>
      </c>
      <c r="P185" s="97">
        <f t="shared" si="6"/>
        <v>7419354.8399999999</v>
      </c>
      <c r="Q185" s="81"/>
      <c r="R185" s="81"/>
      <c r="S185" s="81">
        <v>7419354.8399999999</v>
      </c>
      <c r="T185" s="81"/>
      <c r="U185" s="81"/>
      <c r="V185" s="81"/>
      <c r="W185" s="81"/>
      <c r="X185" s="81"/>
      <c r="Y185" s="81"/>
      <c r="Z185" s="82"/>
      <c r="AA185" s="209">
        <v>1911</v>
      </c>
      <c r="AB185" s="210" t="s">
        <v>440</v>
      </c>
      <c r="AC185" s="68" t="s">
        <v>463</v>
      </c>
      <c r="AD185" s="211">
        <v>1</v>
      </c>
      <c r="AE185" s="198">
        <v>5006290</v>
      </c>
      <c r="AF185" s="80" t="s">
        <v>466</v>
      </c>
      <c r="AG185" s="199" t="s">
        <v>1265</v>
      </c>
      <c r="AH185" s="199" t="s">
        <v>1241</v>
      </c>
      <c r="AI185" s="199"/>
      <c r="AJ185" s="199"/>
      <c r="AK185" s="200" t="s">
        <v>1224</v>
      </c>
      <c r="AL185" s="199" t="s">
        <v>1242</v>
      </c>
      <c r="AM185" s="199" t="s">
        <v>1242</v>
      </c>
      <c r="AN185" s="199" t="s">
        <v>1225</v>
      </c>
      <c r="AO185" s="199" t="s">
        <v>1226</v>
      </c>
      <c r="AP185" s="201" t="s">
        <v>1266</v>
      </c>
      <c r="AQ185" s="202">
        <v>100</v>
      </c>
      <c r="AR185" s="203" t="s">
        <v>1228</v>
      </c>
      <c r="AS185" s="204">
        <v>100</v>
      </c>
      <c r="AT185" s="205">
        <v>7419354.8399999999</v>
      </c>
      <c r="AU185" s="206">
        <v>79.999998849558892</v>
      </c>
      <c r="AV185" s="207">
        <v>0</v>
      </c>
      <c r="AW185" s="60"/>
      <c r="AX185" s="60">
        <v>3700000</v>
      </c>
      <c r="AY185" s="60">
        <v>3600000</v>
      </c>
      <c r="AZ185" s="60">
        <v>3600000</v>
      </c>
      <c r="BA185" s="60" t="s">
        <v>1267</v>
      </c>
      <c r="BB185" s="60">
        <v>0</v>
      </c>
      <c r="BC185" s="60"/>
      <c r="BD185" s="60">
        <v>0</v>
      </c>
      <c r="BE185" s="60">
        <v>180000</v>
      </c>
      <c r="BF185" s="60">
        <v>143999.997929206</v>
      </c>
      <c r="BG185" s="60">
        <v>180000</v>
      </c>
      <c r="BH185" s="60">
        <v>3080000</v>
      </c>
      <c r="BI185" s="60">
        <v>2463999.9645664138</v>
      </c>
      <c r="BJ185" s="60">
        <v>2900000</v>
      </c>
      <c r="BK185" s="60">
        <v>3600000</v>
      </c>
      <c r="BL185" s="60">
        <v>2879999.95858412</v>
      </c>
      <c r="BM185" s="60">
        <v>520000</v>
      </c>
      <c r="BN185" s="60">
        <v>3600000</v>
      </c>
      <c r="BO185" s="201">
        <v>2879999.95858412</v>
      </c>
      <c r="BP185" s="161">
        <v>0</v>
      </c>
      <c r="BQ185" s="208"/>
      <c r="BR185" s="207"/>
      <c r="BS185" s="207"/>
    </row>
    <row r="186" spans="1:71" s="49" customFormat="1" ht="89.25" outlineLevel="2" x14ac:dyDescent="0.25">
      <c r="A186" s="41">
        <v>190</v>
      </c>
      <c r="B186" s="41">
        <v>10</v>
      </c>
      <c r="C186" s="43" t="s">
        <v>440</v>
      </c>
      <c r="D186" s="62" t="s">
        <v>454</v>
      </c>
      <c r="E186" s="80">
        <v>5006860</v>
      </c>
      <c r="F186" s="80" t="s">
        <v>467</v>
      </c>
      <c r="G186" s="66" t="s">
        <v>1241</v>
      </c>
      <c r="H186" s="66" t="s">
        <v>1242</v>
      </c>
      <c r="I186" s="66" t="s">
        <v>1242</v>
      </c>
      <c r="J186" s="67">
        <v>20</v>
      </c>
      <c r="K186" s="176">
        <v>1878048.78</v>
      </c>
      <c r="L186" s="41">
        <v>871017.3</v>
      </c>
      <c r="M186" s="41">
        <v>426059.33</v>
      </c>
      <c r="N186" s="41">
        <v>726059.67999999993</v>
      </c>
      <c r="O186" s="59" t="s">
        <v>1262</v>
      </c>
      <c r="P186" s="97">
        <f t="shared" si="6"/>
        <v>1878048.78</v>
      </c>
      <c r="Q186" s="81"/>
      <c r="R186" s="81"/>
      <c r="S186" s="81"/>
      <c r="T186" s="81"/>
      <c r="U186" s="81">
        <v>1878048.78</v>
      </c>
      <c r="V186" s="81"/>
      <c r="W186" s="81"/>
      <c r="X186" s="81"/>
      <c r="Y186" s="81"/>
      <c r="Z186" s="82"/>
      <c r="AA186" s="209">
        <v>1911</v>
      </c>
      <c r="AB186" s="210" t="s">
        <v>440</v>
      </c>
      <c r="AC186" s="68" t="s">
        <v>465</v>
      </c>
      <c r="AD186" s="211">
        <v>1</v>
      </c>
      <c r="AE186" s="198">
        <v>5006860</v>
      </c>
      <c r="AF186" s="80" t="s">
        <v>467</v>
      </c>
      <c r="AG186" s="199" t="s">
        <v>1265</v>
      </c>
      <c r="AH186" s="199" t="s">
        <v>1241</v>
      </c>
      <c r="AI186" s="199"/>
      <c r="AJ186" s="199"/>
      <c r="AK186" s="200" t="s">
        <v>1224</v>
      </c>
      <c r="AL186" s="199" t="s">
        <v>1242</v>
      </c>
      <c r="AM186" s="199" t="s">
        <v>1242</v>
      </c>
      <c r="AN186" s="199" t="s">
        <v>1225</v>
      </c>
      <c r="AO186" s="199" t="s">
        <v>1226</v>
      </c>
      <c r="AP186" s="201" t="s">
        <v>1266</v>
      </c>
      <c r="AQ186" s="202">
        <v>100</v>
      </c>
      <c r="AR186" s="203" t="s">
        <v>1228</v>
      </c>
      <c r="AS186" s="204">
        <v>100</v>
      </c>
      <c r="AT186" s="205">
        <v>1878048.78</v>
      </c>
      <c r="AU186" s="206">
        <v>79.999998849558892</v>
      </c>
      <c r="AV186" s="207">
        <v>871017.3</v>
      </c>
      <c r="AW186" s="60">
        <v>871017.3</v>
      </c>
      <c r="AX186" s="60">
        <v>871017.3</v>
      </c>
      <c r="AY186" s="60">
        <v>871017.3</v>
      </c>
      <c r="AZ186" s="60">
        <v>871017.3</v>
      </c>
      <c r="BA186" s="60"/>
      <c r="BB186" s="60">
        <v>421991.58</v>
      </c>
      <c r="BC186" s="60">
        <v>426059.33</v>
      </c>
      <c r="BD186" s="60">
        <v>871017.3</v>
      </c>
      <c r="BE186" s="60">
        <v>726059.67999999993</v>
      </c>
      <c r="BF186" s="60">
        <v>580847.73564711097</v>
      </c>
      <c r="BG186" s="60">
        <v>304068.09999999992</v>
      </c>
      <c r="BH186" s="60">
        <v>871017.67999999993</v>
      </c>
      <c r="BI186" s="60">
        <v>696814.13397945452</v>
      </c>
      <c r="BJ186" s="60">
        <v>144958</v>
      </c>
      <c r="BK186" s="60">
        <v>871017.67999999993</v>
      </c>
      <c r="BL186" s="60">
        <v>696814.13397945452</v>
      </c>
      <c r="BM186" s="60">
        <v>0</v>
      </c>
      <c r="BN186" s="60">
        <v>871017.67999999993</v>
      </c>
      <c r="BO186" s="207">
        <v>696814.13397945452</v>
      </c>
      <c r="BP186" s="161">
        <v>0</v>
      </c>
      <c r="BQ186" s="208"/>
      <c r="BR186" s="207"/>
      <c r="BS186" s="207"/>
    </row>
    <row r="187" spans="1:71" s="49" customFormat="1" ht="38.25" outlineLevel="2" x14ac:dyDescent="0.25">
      <c r="A187" s="41">
        <v>191</v>
      </c>
      <c r="B187" s="41">
        <v>10</v>
      </c>
      <c r="C187" s="43" t="s">
        <v>440</v>
      </c>
      <c r="D187" s="62" t="s">
        <v>454</v>
      </c>
      <c r="E187" s="80">
        <v>5007007</v>
      </c>
      <c r="F187" s="80" t="s">
        <v>468</v>
      </c>
      <c r="G187" s="66" t="s">
        <v>1241</v>
      </c>
      <c r="H187" s="66" t="s">
        <v>1242</v>
      </c>
      <c r="I187" s="66" t="s">
        <v>1242</v>
      </c>
      <c r="J187" s="67">
        <v>20</v>
      </c>
      <c r="K187" s="176">
        <v>215483.38</v>
      </c>
      <c r="L187" s="41">
        <v>215483.38</v>
      </c>
      <c r="M187" s="41">
        <v>169838.28</v>
      </c>
      <c r="N187" s="41">
        <v>215483.28</v>
      </c>
      <c r="O187" s="59" t="s">
        <v>1262</v>
      </c>
      <c r="P187" s="97">
        <f t="shared" si="6"/>
        <v>215483.38</v>
      </c>
      <c r="Q187" s="81"/>
      <c r="R187" s="81"/>
      <c r="S187" s="83">
        <f>34527.22+180956.16</f>
        <v>215483.38</v>
      </c>
      <c r="T187" s="83"/>
      <c r="U187" s="83"/>
      <c r="V187" s="81"/>
      <c r="W187" s="81"/>
      <c r="X187" s="81"/>
      <c r="Y187" s="81"/>
      <c r="Z187" s="82"/>
      <c r="AA187" s="209">
        <v>1911</v>
      </c>
      <c r="AB187" s="210" t="s">
        <v>440</v>
      </c>
      <c r="AC187" s="68" t="s">
        <v>454</v>
      </c>
      <c r="AD187" s="211">
        <v>1</v>
      </c>
      <c r="AE187" s="198">
        <v>5007007</v>
      </c>
      <c r="AF187" s="80" t="s">
        <v>468</v>
      </c>
      <c r="AG187" s="199" t="s">
        <v>1265</v>
      </c>
      <c r="AH187" s="199" t="s">
        <v>1241</v>
      </c>
      <c r="AI187" s="199"/>
      <c r="AJ187" s="199"/>
      <c r="AK187" s="200" t="s">
        <v>1224</v>
      </c>
      <c r="AL187" s="199" t="s">
        <v>1242</v>
      </c>
      <c r="AM187" s="199" t="s">
        <v>1242</v>
      </c>
      <c r="AN187" s="199" t="s">
        <v>1225</v>
      </c>
      <c r="AO187" s="199" t="s">
        <v>1226</v>
      </c>
      <c r="AP187" s="201" t="s">
        <v>1266</v>
      </c>
      <c r="AQ187" s="202">
        <v>100</v>
      </c>
      <c r="AR187" s="203" t="s">
        <v>1228</v>
      </c>
      <c r="AS187" s="204">
        <v>100</v>
      </c>
      <c r="AT187" s="205">
        <v>215483.38</v>
      </c>
      <c r="AU187" s="206">
        <v>79.999998849558892</v>
      </c>
      <c r="AV187" s="207">
        <v>239475.34</v>
      </c>
      <c r="AW187" s="60">
        <v>215483.38</v>
      </c>
      <c r="AX187" s="60">
        <v>239475.34</v>
      </c>
      <c r="AY187" s="60">
        <v>215483.38</v>
      </c>
      <c r="AZ187" s="60">
        <v>215483.38</v>
      </c>
      <c r="BA187" s="60"/>
      <c r="BB187" s="60">
        <v>131079.85</v>
      </c>
      <c r="BC187" s="60">
        <v>169838.28</v>
      </c>
      <c r="BD187" s="60">
        <v>239475.34000000003</v>
      </c>
      <c r="BE187" s="60">
        <v>215483.28</v>
      </c>
      <c r="BF187" s="60">
        <v>172386.62152099179</v>
      </c>
      <c r="BG187" s="60">
        <v>84403.43</v>
      </c>
      <c r="BH187" s="60">
        <v>215483.28</v>
      </c>
      <c r="BI187" s="60">
        <v>172386.62152099179</v>
      </c>
      <c r="BJ187" s="60">
        <v>0</v>
      </c>
      <c r="BK187" s="60">
        <v>215483.28</v>
      </c>
      <c r="BL187" s="60">
        <v>172386.62152099179</v>
      </c>
      <c r="BM187" s="60">
        <v>0</v>
      </c>
      <c r="BN187" s="60">
        <v>215483.28</v>
      </c>
      <c r="BO187" s="207">
        <v>172386.62152099179</v>
      </c>
      <c r="BP187" s="161">
        <v>0</v>
      </c>
      <c r="BQ187" s="208"/>
      <c r="BR187" s="207"/>
      <c r="BS187" s="207"/>
    </row>
    <row r="188" spans="1:71" s="49" customFormat="1" ht="38.25" outlineLevel="2" x14ac:dyDescent="0.25">
      <c r="A188" s="41">
        <v>192</v>
      </c>
      <c r="B188" s="41">
        <v>10</v>
      </c>
      <c r="C188" s="43" t="s">
        <v>440</v>
      </c>
      <c r="D188" s="62" t="s">
        <v>445</v>
      </c>
      <c r="E188" s="80">
        <v>5007022</v>
      </c>
      <c r="F188" s="80" t="s">
        <v>469</v>
      </c>
      <c r="G188" s="66" t="s">
        <v>1241</v>
      </c>
      <c r="H188" s="66" t="s">
        <v>1242</v>
      </c>
      <c r="I188" s="66" t="s">
        <v>1242</v>
      </c>
      <c r="J188" s="67">
        <v>20</v>
      </c>
      <c r="K188" s="176">
        <v>2046726</v>
      </c>
      <c r="L188" s="41">
        <v>2046726</v>
      </c>
      <c r="M188" s="41">
        <v>383297.03</v>
      </c>
      <c r="N188" s="41">
        <v>1471297.03</v>
      </c>
      <c r="O188" s="59" t="s">
        <v>1262</v>
      </c>
      <c r="P188" s="97">
        <f t="shared" si="6"/>
        <v>2046726</v>
      </c>
      <c r="Q188" s="81"/>
      <c r="R188" s="81"/>
      <c r="S188" s="81"/>
      <c r="T188" s="81"/>
      <c r="U188" s="81"/>
      <c r="V188" s="81">
        <v>2046726</v>
      </c>
      <c r="W188" s="81"/>
      <c r="X188" s="81"/>
      <c r="Y188" s="81"/>
      <c r="Z188" s="82"/>
      <c r="AA188" s="209">
        <v>1911</v>
      </c>
      <c r="AB188" s="210" t="s">
        <v>440</v>
      </c>
      <c r="AC188" s="68" t="s">
        <v>454</v>
      </c>
      <c r="AD188" s="211">
        <v>1</v>
      </c>
      <c r="AE188" s="198">
        <v>5007022</v>
      </c>
      <c r="AF188" s="80" t="s">
        <v>469</v>
      </c>
      <c r="AG188" s="199" t="s">
        <v>1265</v>
      </c>
      <c r="AH188" s="199" t="s">
        <v>1241</v>
      </c>
      <c r="AI188" s="199"/>
      <c r="AJ188" s="199"/>
      <c r="AK188" s="200" t="s">
        <v>1224</v>
      </c>
      <c r="AL188" s="199" t="s">
        <v>1242</v>
      </c>
      <c r="AM188" s="199" t="s">
        <v>1242</v>
      </c>
      <c r="AN188" s="199" t="s">
        <v>1225</v>
      </c>
      <c r="AO188" s="199" t="s">
        <v>1226</v>
      </c>
      <c r="AP188" s="201" t="s">
        <v>1266</v>
      </c>
      <c r="AQ188" s="202">
        <v>100</v>
      </c>
      <c r="AR188" s="203" t="s">
        <v>1228</v>
      </c>
      <c r="AS188" s="204">
        <v>100</v>
      </c>
      <c r="AT188" s="205">
        <v>2046726</v>
      </c>
      <c r="AU188" s="206">
        <v>79.999998849558892</v>
      </c>
      <c r="AV188" s="207">
        <v>2046726</v>
      </c>
      <c r="AW188" s="60">
        <v>2046726</v>
      </c>
      <c r="AX188" s="60">
        <v>2046726</v>
      </c>
      <c r="AY188" s="60">
        <v>2046726</v>
      </c>
      <c r="AZ188" s="60">
        <v>2046726</v>
      </c>
      <c r="BA188" s="60"/>
      <c r="BB188" s="60">
        <v>0</v>
      </c>
      <c r="BC188" s="60">
        <v>383297.03</v>
      </c>
      <c r="BD188" s="60">
        <v>1000000</v>
      </c>
      <c r="BE188" s="60">
        <v>1471297.03</v>
      </c>
      <c r="BF188" s="60">
        <v>1177037.6070735941</v>
      </c>
      <c r="BG188" s="60">
        <v>1471297.03</v>
      </c>
      <c r="BH188" s="60">
        <v>2046726.03</v>
      </c>
      <c r="BI188" s="60">
        <v>1637380.8004536224</v>
      </c>
      <c r="BJ188" s="60">
        <v>575429</v>
      </c>
      <c r="BK188" s="60">
        <v>2046726.03</v>
      </c>
      <c r="BL188" s="60">
        <v>1637380.8004536224</v>
      </c>
      <c r="BM188" s="60">
        <v>0</v>
      </c>
      <c r="BN188" s="60">
        <v>2046726.03</v>
      </c>
      <c r="BO188" s="207">
        <v>1637380.8004536224</v>
      </c>
      <c r="BP188" s="161">
        <v>0</v>
      </c>
      <c r="BQ188" s="208"/>
      <c r="BR188" s="207"/>
      <c r="BS188" s="207"/>
    </row>
    <row r="189" spans="1:71" s="49" customFormat="1" ht="76.5" outlineLevel="2" x14ac:dyDescent="0.25">
      <c r="A189" s="41">
        <v>193</v>
      </c>
      <c r="B189" s="41">
        <v>10</v>
      </c>
      <c r="C189" s="43" t="s">
        <v>440</v>
      </c>
      <c r="D189" s="62" t="s">
        <v>463</v>
      </c>
      <c r="E189" s="80">
        <v>5007110</v>
      </c>
      <c r="F189" s="80" t="s">
        <v>470</v>
      </c>
      <c r="G189" s="66" t="s">
        <v>510</v>
      </c>
      <c r="H189" s="66" t="s">
        <v>1242</v>
      </c>
      <c r="I189" s="66" t="s">
        <v>1242</v>
      </c>
      <c r="J189" s="67">
        <v>20</v>
      </c>
      <c r="K189" s="176">
        <v>550750</v>
      </c>
      <c r="L189" s="41">
        <v>519770</v>
      </c>
      <c r="M189" s="41">
        <v>519270.45</v>
      </c>
      <c r="N189" s="41">
        <v>522357.4</v>
      </c>
      <c r="O189" s="59" t="s">
        <v>1262</v>
      </c>
      <c r="P189" s="97">
        <f t="shared" si="6"/>
        <v>550750</v>
      </c>
      <c r="Q189" s="81"/>
      <c r="R189" s="81"/>
      <c r="S189" s="81"/>
      <c r="T189" s="81"/>
      <c r="U189" s="81"/>
      <c r="V189" s="81">
        <v>550750</v>
      </c>
      <c r="W189" s="81"/>
      <c r="X189" s="81"/>
      <c r="Y189" s="81"/>
      <c r="Z189" s="82" t="s">
        <v>1263</v>
      </c>
      <c r="AA189" s="209">
        <v>1911</v>
      </c>
      <c r="AB189" s="210" t="s">
        <v>440</v>
      </c>
      <c r="AC189" s="68" t="s">
        <v>445</v>
      </c>
      <c r="AD189" s="211">
        <v>1</v>
      </c>
      <c r="AE189" s="198">
        <v>5007110</v>
      </c>
      <c r="AF189" s="80" t="s">
        <v>470</v>
      </c>
      <c r="AG189" s="199" t="s">
        <v>1265</v>
      </c>
      <c r="AH189" s="199" t="s">
        <v>510</v>
      </c>
      <c r="AI189" s="199"/>
      <c r="AJ189" s="199"/>
      <c r="AK189" s="200" t="s">
        <v>1224</v>
      </c>
      <c r="AL189" s="199" t="s">
        <v>1242</v>
      </c>
      <c r="AM189" s="199" t="s">
        <v>1242</v>
      </c>
      <c r="AN189" s="199" t="s">
        <v>1225</v>
      </c>
      <c r="AO189" s="199" t="s">
        <v>1226</v>
      </c>
      <c r="AP189" s="201" t="s">
        <v>1266</v>
      </c>
      <c r="AQ189" s="202">
        <v>100</v>
      </c>
      <c r="AR189" s="203" t="s">
        <v>1228</v>
      </c>
      <c r="AS189" s="204">
        <v>100</v>
      </c>
      <c r="AT189" s="205">
        <v>550750</v>
      </c>
      <c r="AU189" s="206">
        <v>79.999998849558892</v>
      </c>
      <c r="AV189" s="207">
        <v>519770</v>
      </c>
      <c r="AW189" s="60">
        <v>519770</v>
      </c>
      <c r="AX189" s="60">
        <v>519770</v>
      </c>
      <c r="AY189" s="60">
        <v>519770</v>
      </c>
      <c r="AZ189" s="60">
        <v>519770</v>
      </c>
      <c r="BA189" s="60"/>
      <c r="BB189" s="60">
        <v>502083.51</v>
      </c>
      <c r="BC189" s="60">
        <v>519270.45</v>
      </c>
      <c r="BD189" s="60">
        <v>519270.46</v>
      </c>
      <c r="BE189" s="60">
        <v>522357.4</v>
      </c>
      <c r="BF189" s="60">
        <v>417885.91399058577</v>
      </c>
      <c r="BG189" s="60">
        <v>20273.890000000014</v>
      </c>
      <c r="BH189" s="60">
        <v>522357.4</v>
      </c>
      <c r="BI189" s="60">
        <v>417885.91399058577</v>
      </c>
      <c r="BJ189" s="60">
        <v>0</v>
      </c>
      <c r="BK189" s="60">
        <v>522357.4</v>
      </c>
      <c r="BL189" s="60">
        <v>417885.91399058577</v>
      </c>
      <c r="BM189" s="60">
        <v>0</v>
      </c>
      <c r="BN189" s="60">
        <v>522357.4</v>
      </c>
      <c r="BO189" s="207">
        <v>417885.91399058577</v>
      </c>
      <c r="BP189" s="161">
        <v>0</v>
      </c>
      <c r="BQ189" s="208" t="s">
        <v>1263</v>
      </c>
      <c r="BR189" s="207"/>
      <c r="BS189" s="207"/>
    </row>
    <row r="190" spans="1:71" s="49" customFormat="1" ht="38.25" outlineLevel="2" x14ac:dyDescent="0.25">
      <c r="A190" s="42">
        <v>195</v>
      </c>
      <c r="B190" s="42">
        <v>10</v>
      </c>
      <c r="C190" s="40" t="s">
        <v>440</v>
      </c>
      <c r="D190" s="62"/>
      <c r="E190" s="80" t="s">
        <v>471</v>
      </c>
      <c r="F190" s="80" t="s">
        <v>472</v>
      </c>
      <c r="G190" s="40">
        <v>2</v>
      </c>
      <c r="H190" s="84" t="s">
        <v>1242</v>
      </c>
      <c r="I190" s="84" t="s">
        <v>1242</v>
      </c>
      <c r="J190" s="84"/>
      <c r="K190" s="176">
        <v>294445.08</v>
      </c>
      <c r="L190" s="42">
        <v>0</v>
      </c>
      <c r="M190" s="42">
        <v>0</v>
      </c>
      <c r="N190" s="42">
        <v>0</v>
      </c>
      <c r="O190" s="59" t="s">
        <v>1262</v>
      </c>
      <c r="P190" s="97">
        <f t="shared" ref="P190:P247" si="7">SUM(Q190:Y190)</f>
        <v>296532.15999999997</v>
      </c>
      <c r="Q190" s="81"/>
      <c r="R190" s="81"/>
      <c r="S190" s="81"/>
      <c r="T190" s="81"/>
      <c r="U190" s="81"/>
      <c r="V190" s="81"/>
      <c r="W190" s="81">
        <v>296532.15999999997</v>
      </c>
      <c r="X190" s="81"/>
      <c r="Y190" s="81"/>
      <c r="Z190" s="84" t="s">
        <v>1268</v>
      </c>
      <c r="AA190" s="209">
        <v>3895</v>
      </c>
      <c r="AB190" s="212" t="s">
        <v>440</v>
      </c>
      <c r="AC190" s="68"/>
      <c r="AD190" s="213">
        <v>1</v>
      </c>
      <c r="AE190" s="214" t="s">
        <v>471</v>
      </c>
      <c r="AF190" s="80" t="s">
        <v>472</v>
      </c>
      <c r="AG190" s="214">
        <v>6</v>
      </c>
      <c r="AH190" s="214">
        <v>2</v>
      </c>
      <c r="AI190" s="214"/>
      <c r="AJ190" s="213"/>
      <c r="AK190" s="215" t="s">
        <v>1224</v>
      </c>
      <c r="AL190" s="213" t="s">
        <v>1242</v>
      </c>
      <c r="AM190" s="213" t="s">
        <v>1242</v>
      </c>
      <c r="AN190" s="214" t="s">
        <v>1225</v>
      </c>
      <c r="AO190" s="214" t="s">
        <v>1226</v>
      </c>
      <c r="AP190" s="201" t="s">
        <v>1266</v>
      </c>
      <c r="AQ190" s="216">
        <v>100</v>
      </c>
      <c r="AR190" s="212"/>
      <c r="AS190" s="217"/>
      <c r="AT190" s="218">
        <v>294445.08</v>
      </c>
      <c r="AU190" s="217">
        <v>80</v>
      </c>
      <c r="AV190" s="219">
        <v>0</v>
      </c>
      <c r="AW190" s="60">
        <v>0</v>
      </c>
      <c r="AX190" s="60">
        <v>0</v>
      </c>
      <c r="AY190" s="60">
        <v>176667.04800000001</v>
      </c>
      <c r="AZ190" s="60">
        <v>176667.04800000001</v>
      </c>
      <c r="BA190" s="60" t="s">
        <v>1269</v>
      </c>
      <c r="BB190" s="60"/>
      <c r="BC190" s="60">
        <v>0</v>
      </c>
      <c r="BD190" s="60">
        <v>0</v>
      </c>
      <c r="BE190" s="60">
        <v>0</v>
      </c>
      <c r="BF190" s="60">
        <v>0</v>
      </c>
      <c r="BG190" s="60">
        <v>0</v>
      </c>
      <c r="BH190" s="60">
        <v>70666.819200000013</v>
      </c>
      <c r="BI190" s="60">
        <v>56533.455360000014</v>
      </c>
      <c r="BJ190" s="60">
        <v>70666.819200000013</v>
      </c>
      <c r="BK190" s="60">
        <v>123666.9336</v>
      </c>
      <c r="BL190" s="60">
        <v>98933.546880000009</v>
      </c>
      <c r="BM190" s="60">
        <v>53000.114399999991</v>
      </c>
      <c r="BN190" s="60">
        <v>176667.04800000001</v>
      </c>
      <c r="BO190" s="219">
        <v>141333.63840000003</v>
      </c>
      <c r="BP190" s="161">
        <v>53000.114400000006</v>
      </c>
      <c r="BQ190" s="220"/>
      <c r="BR190" s="219"/>
      <c r="BS190" s="219"/>
    </row>
    <row r="191" spans="1:71" s="49" customFormat="1" ht="38.25" outlineLevel="2" x14ac:dyDescent="0.25">
      <c r="A191" s="42">
        <v>196</v>
      </c>
      <c r="B191" s="42">
        <v>10</v>
      </c>
      <c r="C191" s="40" t="s">
        <v>440</v>
      </c>
      <c r="D191" s="62"/>
      <c r="E191" s="80" t="s">
        <v>473</v>
      </c>
      <c r="F191" s="80" t="s">
        <v>474</v>
      </c>
      <c r="G191" s="40">
        <v>2</v>
      </c>
      <c r="H191" s="84" t="s">
        <v>1242</v>
      </c>
      <c r="I191" s="84" t="s">
        <v>1242</v>
      </c>
      <c r="J191" s="84"/>
      <c r="K191" s="176">
        <v>59879.93</v>
      </c>
      <c r="L191" s="42">
        <v>0</v>
      </c>
      <c r="M191" s="42">
        <v>0</v>
      </c>
      <c r="N191" s="42">
        <v>0</v>
      </c>
      <c r="O191" s="59" t="s">
        <v>1262</v>
      </c>
      <c r="P191" s="97">
        <f t="shared" si="7"/>
        <v>59687.42</v>
      </c>
      <c r="Q191" s="81"/>
      <c r="R191" s="81"/>
      <c r="S191" s="81"/>
      <c r="T191" s="81"/>
      <c r="U191" s="81"/>
      <c r="V191" s="81"/>
      <c r="W191" s="81">
        <v>59687.42</v>
      </c>
      <c r="X191" s="81"/>
      <c r="Y191" s="81"/>
      <c r="Z191" s="84" t="s">
        <v>1270</v>
      </c>
      <c r="AA191" s="209">
        <v>3897</v>
      </c>
      <c r="AB191" s="212" t="s">
        <v>440</v>
      </c>
      <c r="AC191" s="68"/>
      <c r="AD191" s="213">
        <v>1</v>
      </c>
      <c r="AE191" s="214" t="s">
        <v>473</v>
      </c>
      <c r="AF191" s="80" t="s">
        <v>474</v>
      </c>
      <c r="AG191" s="214">
        <v>6</v>
      </c>
      <c r="AH191" s="214">
        <v>2</v>
      </c>
      <c r="AI191" s="214"/>
      <c r="AJ191" s="213"/>
      <c r="AK191" s="215" t="s">
        <v>1224</v>
      </c>
      <c r="AL191" s="213" t="s">
        <v>1242</v>
      </c>
      <c r="AM191" s="213" t="s">
        <v>1242</v>
      </c>
      <c r="AN191" s="214" t="s">
        <v>1225</v>
      </c>
      <c r="AO191" s="214" t="s">
        <v>1226</v>
      </c>
      <c r="AP191" s="201" t="s">
        <v>1266</v>
      </c>
      <c r="AQ191" s="216">
        <v>100</v>
      </c>
      <c r="AR191" s="212"/>
      <c r="AS191" s="217"/>
      <c r="AT191" s="218">
        <v>59879.93</v>
      </c>
      <c r="AU191" s="217">
        <v>80</v>
      </c>
      <c r="AV191" s="219">
        <v>0</v>
      </c>
      <c r="AW191" s="60">
        <v>0</v>
      </c>
      <c r="AX191" s="60">
        <v>0</v>
      </c>
      <c r="AY191" s="60">
        <v>35927.957999999999</v>
      </c>
      <c r="AZ191" s="60">
        <v>35927.957999999999</v>
      </c>
      <c r="BA191" s="60" t="s">
        <v>1269</v>
      </c>
      <c r="BB191" s="60"/>
      <c r="BC191" s="60">
        <v>0</v>
      </c>
      <c r="BD191" s="60">
        <v>0</v>
      </c>
      <c r="BE191" s="60">
        <v>0</v>
      </c>
      <c r="BF191" s="60">
        <v>0</v>
      </c>
      <c r="BG191" s="60">
        <v>0</v>
      </c>
      <c r="BH191" s="60">
        <v>14371.183199999999</v>
      </c>
      <c r="BI191" s="60">
        <v>11496.94656</v>
      </c>
      <c r="BJ191" s="60">
        <v>14371.183199999999</v>
      </c>
      <c r="BK191" s="60">
        <v>25149.570599999999</v>
      </c>
      <c r="BL191" s="60">
        <v>20119.656480000001</v>
      </c>
      <c r="BM191" s="60">
        <v>10778.3874</v>
      </c>
      <c r="BN191" s="60">
        <v>35927.957999999999</v>
      </c>
      <c r="BO191" s="219">
        <v>28742.366399999999</v>
      </c>
      <c r="BP191" s="161">
        <v>10778.3874</v>
      </c>
      <c r="BQ191" s="220"/>
      <c r="BR191" s="219"/>
      <c r="BS191" s="219"/>
    </row>
    <row r="192" spans="1:71" s="49" customFormat="1" ht="38.25" outlineLevel="2" x14ac:dyDescent="0.25">
      <c r="A192" s="42">
        <v>197</v>
      </c>
      <c r="B192" s="42">
        <v>10</v>
      </c>
      <c r="C192" s="40" t="s">
        <v>440</v>
      </c>
      <c r="D192" s="62"/>
      <c r="E192" s="80" t="s">
        <v>475</v>
      </c>
      <c r="F192" s="80" t="s">
        <v>476</v>
      </c>
      <c r="G192" s="40">
        <v>2</v>
      </c>
      <c r="H192" s="84" t="s">
        <v>1242</v>
      </c>
      <c r="I192" s="84" t="s">
        <v>1242</v>
      </c>
      <c r="J192" s="84"/>
      <c r="K192" s="176">
        <v>59879.93</v>
      </c>
      <c r="L192" s="42">
        <v>0</v>
      </c>
      <c r="M192" s="42">
        <v>0</v>
      </c>
      <c r="N192" s="42">
        <v>0</v>
      </c>
      <c r="O192" s="59" t="s">
        <v>1262</v>
      </c>
      <c r="P192" s="97">
        <f t="shared" si="7"/>
        <v>59687.42</v>
      </c>
      <c r="Q192" s="81"/>
      <c r="R192" s="81"/>
      <c r="S192" s="81"/>
      <c r="T192" s="81"/>
      <c r="U192" s="81"/>
      <c r="V192" s="81"/>
      <c r="W192" s="81">
        <v>59687.42</v>
      </c>
      <c r="X192" s="81"/>
      <c r="Y192" s="81"/>
      <c r="Z192" s="84" t="s">
        <v>1270</v>
      </c>
      <c r="AA192" s="209">
        <v>3897</v>
      </c>
      <c r="AB192" s="212" t="s">
        <v>440</v>
      </c>
      <c r="AC192" s="68"/>
      <c r="AD192" s="213">
        <v>1</v>
      </c>
      <c r="AE192" s="214" t="s">
        <v>475</v>
      </c>
      <c r="AF192" s="80" t="s">
        <v>476</v>
      </c>
      <c r="AG192" s="214">
        <v>6</v>
      </c>
      <c r="AH192" s="214">
        <v>2</v>
      </c>
      <c r="AI192" s="214"/>
      <c r="AJ192" s="213"/>
      <c r="AK192" s="215" t="s">
        <v>1224</v>
      </c>
      <c r="AL192" s="213" t="s">
        <v>1242</v>
      </c>
      <c r="AM192" s="213" t="s">
        <v>1242</v>
      </c>
      <c r="AN192" s="214" t="s">
        <v>1225</v>
      </c>
      <c r="AO192" s="214" t="s">
        <v>1226</v>
      </c>
      <c r="AP192" s="201" t="s">
        <v>1266</v>
      </c>
      <c r="AQ192" s="216">
        <v>100</v>
      </c>
      <c r="AR192" s="212"/>
      <c r="AS192" s="217"/>
      <c r="AT192" s="218">
        <v>59879.93</v>
      </c>
      <c r="AU192" s="217">
        <v>80</v>
      </c>
      <c r="AV192" s="219">
        <v>0</v>
      </c>
      <c r="AW192" s="60">
        <v>0</v>
      </c>
      <c r="AX192" s="60">
        <v>0</v>
      </c>
      <c r="AY192" s="60">
        <v>35927.957999999999</v>
      </c>
      <c r="AZ192" s="60">
        <v>35927.957999999999</v>
      </c>
      <c r="BA192" s="60" t="s">
        <v>1269</v>
      </c>
      <c r="BB192" s="60"/>
      <c r="BC192" s="60">
        <v>0</v>
      </c>
      <c r="BD192" s="60">
        <v>0</v>
      </c>
      <c r="BE192" s="60">
        <v>0</v>
      </c>
      <c r="BF192" s="60">
        <v>0</v>
      </c>
      <c r="BG192" s="60">
        <v>0</v>
      </c>
      <c r="BH192" s="60">
        <v>14371.183199999999</v>
      </c>
      <c r="BI192" s="60">
        <v>11496.94656</v>
      </c>
      <c r="BJ192" s="60">
        <v>14371.183199999999</v>
      </c>
      <c r="BK192" s="60">
        <v>25149.570599999999</v>
      </c>
      <c r="BL192" s="60">
        <v>20119.656480000001</v>
      </c>
      <c r="BM192" s="60">
        <v>10778.3874</v>
      </c>
      <c r="BN192" s="60">
        <v>35927.957999999999</v>
      </c>
      <c r="BO192" s="219">
        <v>28742.366399999999</v>
      </c>
      <c r="BP192" s="161">
        <v>10778.3874</v>
      </c>
      <c r="BQ192" s="220"/>
      <c r="BR192" s="219"/>
      <c r="BS192" s="219"/>
    </row>
    <row r="193" spans="1:71" s="49" customFormat="1" ht="38.25" outlineLevel="2" x14ac:dyDescent="0.25">
      <c r="A193" s="436">
        <v>198</v>
      </c>
      <c r="B193" s="436">
        <v>10</v>
      </c>
      <c r="C193" s="85" t="s">
        <v>440</v>
      </c>
      <c r="D193" s="62"/>
      <c r="E193" s="80" t="s">
        <v>477</v>
      </c>
      <c r="F193" s="80" t="s">
        <v>478</v>
      </c>
      <c r="G193" s="85">
        <v>2</v>
      </c>
      <c r="H193" s="86" t="s">
        <v>1242</v>
      </c>
      <c r="I193" s="86" t="s">
        <v>1242</v>
      </c>
      <c r="J193" s="86"/>
      <c r="K193" s="221">
        <v>59879.93</v>
      </c>
      <c r="L193" s="87">
        <v>0</v>
      </c>
      <c r="M193" s="87">
        <v>0</v>
      </c>
      <c r="N193" s="87">
        <v>0</v>
      </c>
      <c r="O193" s="59" t="s">
        <v>1262</v>
      </c>
      <c r="P193" s="97">
        <f t="shared" si="7"/>
        <v>59687.42</v>
      </c>
      <c r="Q193" s="81"/>
      <c r="R193" s="81"/>
      <c r="S193" s="81"/>
      <c r="T193" s="81"/>
      <c r="U193" s="81"/>
      <c r="V193" s="81"/>
      <c r="W193" s="81">
        <v>59687.42</v>
      </c>
      <c r="X193" s="81"/>
      <c r="Y193" s="81"/>
      <c r="Z193" s="84" t="s">
        <v>1270</v>
      </c>
      <c r="AA193" s="209">
        <v>3897</v>
      </c>
      <c r="AB193" s="212" t="s">
        <v>440</v>
      </c>
      <c r="AC193" s="68"/>
      <c r="AD193" s="213">
        <v>1</v>
      </c>
      <c r="AE193" s="214" t="s">
        <v>477</v>
      </c>
      <c r="AF193" s="80" t="s">
        <v>478</v>
      </c>
      <c r="AG193" s="214">
        <v>6</v>
      </c>
      <c r="AH193" s="214">
        <v>2</v>
      </c>
      <c r="AI193" s="214"/>
      <c r="AJ193" s="213"/>
      <c r="AK193" s="215" t="s">
        <v>1224</v>
      </c>
      <c r="AL193" s="213" t="s">
        <v>1242</v>
      </c>
      <c r="AM193" s="213" t="s">
        <v>1242</v>
      </c>
      <c r="AN193" s="214" t="s">
        <v>1225</v>
      </c>
      <c r="AO193" s="214" t="s">
        <v>1226</v>
      </c>
      <c r="AP193" s="201" t="s">
        <v>1266</v>
      </c>
      <c r="AQ193" s="216">
        <v>100</v>
      </c>
      <c r="AR193" s="212"/>
      <c r="AS193" s="217"/>
      <c r="AT193" s="218">
        <v>59879.93</v>
      </c>
      <c r="AU193" s="217">
        <v>80</v>
      </c>
      <c r="AV193" s="219">
        <v>0</v>
      </c>
      <c r="AW193" s="60">
        <v>0</v>
      </c>
      <c r="AX193" s="60">
        <v>0</v>
      </c>
      <c r="AY193" s="60">
        <v>35927.957999999999</v>
      </c>
      <c r="AZ193" s="60">
        <v>35927.957999999999</v>
      </c>
      <c r="BA193" s="60" t="s">
        <v>1269</v>
      </c>
      <c r="BB193" s="60"/>
      <c r="BC193" s="60">
        <v>0</v>
      </c>
      <c r="BD193" s="60">
        <v>0</v>
      </c>
      <c r="BE193" s="60">
        <v>0</v>
      </c>
      <c r="BF193" s="60">
        <v>0</v>
      </c>
      <c r="BG193" s="60">
        <v>0</v>
      </c>
      <c r="BH193" s="60">
        <v>14371.183199999999</v>
      </c>
      <c r="BI193" s="60">
        <v>11496.94656</v>
      </c>
      <c r="BJ193" s="60">
        <v>14371.183199999999</v>
      </c>
      <c r="BK193" s="60">
        <v>25149.570599999999</v>
      </c>
      <c r="BL193" s="60">
        <v>20119.656480000001</v>
      </c>
      <c r="BM193" s="60">
        <v>10778.3874</v>
      </c>
      <c r="BN193" s="60">
        <v>35927.957999999999</v>
      </c>
      <c r="BO193" s="219">
        <v>28742.366399999999</v>
      </c>
      <c r="BP193" s="161">
        <v>10778.3874</v>
      </c>
      <c r="BQ193" s="220"/>
      <c r="BR193" s="219"/>
      <c r="BS193" s="219"/>
    </row>
    <row r="194" spans="1:71" s="49" customFormat="1" ht="38.25" outlineLevel="2" x14ac:dyDescent="0.25">
      <c r="A194" s="436">
        <v>199</v>
      </c>
      <c r="B194" s="436">
        <v>10</v>
      </c>
      <c r="C194" s="85" t="s">
        <v>440</v>
      </c>
      <c r="D194" s="62"/>
      <c r="E194" s="80" t="s">
        <v>479</v>
      </c>
      <c r="F194" s="80" t="s">
        <v>480</v>
      </c>
      <c r="G194" s="85">
        <v>2</v>
      </c>
      <c r="H194" s="86" t="s">
        <v>1242</v>
      </c>
      <c r="I194" s="86" t="s">
        <v>1242</v>
      </c>
      <c r="J194" s="86"/>
      <c r="K194" s="221">
        <v>59879.93</v>
      </c>
      <c r="L194" s="87">
        <v>0</v>
      </c>
      <c r="M194" s="87">
        <v>0</v>
      </c>
      <c r="N194" s="87">
        <v>0</v>
      </c>
      <c r="O194" s="59" t="s">
        <v>1262</v>
      </c>
      <c r="P194" s="97">
        <f t="shared" si="7"/>
        <v>59687.42</v>
      </c>
      <c r="Q194" s="81"/>
      <c r="R194" s="81"/>
      <c r="S194" s="81"/>
      <c r="T194" s="81"/>
      <c r="U194" s="81"/>
      <c r="V194" s="81"/>
      <c r="W194" s="81">
        <v>59687.42</v>
      </c>
      <c r="X194" s="81"/>
      <c r="Y194" s="81"/>
      <c r="Z194" s="84" t="s">
        <v>1270</v>
      </c>
      <c r="AA194" s="209">
        <v>3897</v>
      </c>
      <c r="AB194" s="212" t="s">
        <v>440</v>
      </c>
      <c r="AC194" s="68"/>
      <c r="AD194" s="213">
        <v>1</v>
      </c>
      <c r="AE194" s="214" t="s">
        <v>479</v>
      </c>
      <c r="AF194" s="80" t="s">
        <v>480</v>
      </c>
      <c r="AG194" s="214">
        <v>6</v>
      </c>
      <c r="AH194" s="214">
        <v>2</v>
      </c>
      <c r="AI194" s="214"/>
      <c r="AJ194" s="213"/>
      <c r="AK194" s="215" t="s">
        <v>1224</v>
      </c>
      <c r="AL194" s="213" t="s">
        <v>1242</v>
      </c>
      <c r="AM194" s="213" t="s">
        <v>1242</v>
      </c>
      <c r="AN194" s="214" t="s">
        <v>1225</v>
      </c>
      <c r="AO194" s="214" t="s">
        <v>1226</v>
      </c>
      <c r="AP194" s="201" t="s">
        <v>1266</v>
      </c>
      <c r="AQ194" s="216">
        <v>100</v>
      </c>
      <c r="AR194" s="212"/>
      <c r="AS194" s="217"/>
      <c r="AT194" s="218">
        <v>59879.93</v>
      </c>
      <c r="AU194" s="217">
        <v>80</v>
      </c>
      <c r="AV194" s="219">
        <v>0</v>
      </c>
      <c r="AW194" s="60">
        <v>0</v>
      </c>
      <c r="AX194" s="60">
        <v>0</v>
      </c>
      <c r="AY194" s="60">
        <v>35927.957999999999</v>
      </c>
      <c r="AZ194" s="60">
        <v>35927.957999999999</v>
      </c>
      <c r="BA194" s="60" t="s">
        <v>1269</v>
      </c>
      <c r="BB194" s="60"/>
      <c r="BC194" s="60">
        <v>0</v>
      </c>
      <c r="BD194" s="60">
        <v>0</v>
      </c>
      <c r="BE194" s="60">
        <v>0</v>
      </c>
      <c r="BF194" s="60">
        <v>0</v>
      </c>
      <c r="BG194" s="60">
        <v>0</v>
      </c>
      <c r="BH194" s="60">
        <v>14371.183199999999</v>
      </c>
      <c r="BI194" s="60">
        <v>11496.94656</v>
      </c>
      <c r="BJ194" s="60">
        <v>14371.183199999999</v>
      </c>
      <c r="BK194" s="60">
        <v>25149.570599999999</v>
      </c>
      <c r="BL194" s="60">
        <v>20119.656480000001</v>
      </c>
      <c r="BM194" s="60">
        <v>10778.3874</v>
      </c>
      <c r="BN194" s="60">
        <v>35927.957999999999</v>
      </c>
      <c r="BO194" s="219">
        <v>28742.366399999999</v>
      </c>
      <c r="BP194" s="161">
        <v>10778.3874</v>
      </c>
      <c r="BQ194" s="220"/>
      <c r="BR194" s="219"/>
      <c r="BS194" s="219"/>
    </row>
    <row r="195" spans="1:71" s="49" customFormat="1" ht="38.25" outlineLevel="2" x14ac:dyDescent="0.25">
      <c r="A195" s="436">
        <v>200</v>
      </c>
      <c r="B195" s="436">
        <v>10</v>
      </c>
      <c r="C195" s="85" t="s">
        <v>440</v>
      </c>
      <c r="D195" s="62"/>
      <c r="E195" s="80" t="s">
        <v>481</v>
      </c>
      <c r="F195" s="80" t="s">
        <v>482</v>
      </c>
      <c r="G195" s="85">
        <v>2</v>
      </c>
      <c r="H195" s="86" t="s">
        <v>1242</v>
      </c>
      <c r="I195" s="86" t="s">
        <v>1242</v>
      </c>
      <c r="J195" s="86"/>
      <c r="K195" s="221">
        <v>199514.77</v>
      </c>
      <c r="L195" s="87">
        <v>0</v>
      </c>
      <c r="M195" s="87">
        <v>0</v>
      </c>
      <c r="N195" s="87">
        <v>0</v>
      </c>
      <c r="O195" s="59" t="s">
        <v>1262</v>
      </c>
      <c r="P195" s="97">
        <f t="shared" si="7"/>
        <v>201402.43</v>
      </c>
      <c r="Q195" s="81"/>
      <c r="R195" s="81"/>
      <c r="S195" s="81"/>
      <c r="T195" s="81"/>
      <c r="U195" s="81"/>
      <c r="V195" s="81"/>
      <c r="W195" s="81">
        <v>201402.43</v>
      </c>
      <c r="X195" s="81"/>
      <c r="Y195" s="81"/>
      <c r="Z195" s="84"/>
      <c r="AA195" s="209">
        <v>3897</v>
      </c>
      <c r="AB195" s="212" t="s">
        <v>440</v>
      </c>
      <c r="AC195" s="68"/>
      <c r="AD195" s="213">
        <v>1</v>
      </c>
      <c r="AE195" s="214" t="s">
        <v>481</v>
      </c>
      <c r="AF195" s="80" t="s">
        <v>482</v>
      </c>
      <c r="AG195" s="214">
        <v>6</v>
      </c>
      <c r="AH195" s="214">
        <v>2</v>
      </c>
      <c r="AI195" s="214"/>
      <c r="AJ195" s="213"/>
      <c r="AK195" s="215" t="s">
        <v>1224</v>
      </c>
      <c r="AL195" s="213" t="s">
        <v>1242</v>
      </c>
      <c r="AM195" s="213" t="s">
        <v>1242</v>
      </c>
      <c r="AN195" s="214" t="s">
        <v>1225</v>
      </c>
      <c r="AO195" s="214" t="s">
        <v>1226</v>
      </c>
      <c r="AP195" s="201" t="s">
        <v>1266</v>
      </c>
      <c r="AQ195" s="216">
        <v>100</v>
      </c>
      <c r="AR195" s="212"/>
      <c r="AS195" s="217"/>
      <c r="AT195" s="218">
        <v>199514.77</v>
      </c>
      <c r="AU195" s="217">
        <v>80</v>
      </c>
      <c r="AV195" s="219">
        <v>0</v>
      </c>
      <c r="AW195" s="60">
        <v>0</v>
      </c>
      <c r="AX195" s="60">
        <v>0</v>
      </c>
      <c r="AY195" s="60">
        <v>119708.86199999999</v>
      </c>
      <c r="AZ195" s="60">
        <v>119708.86199999999</v>
      </c>
      <c r="BA195" s="60" t="s">
        <v>1269</v>
      </c>
      <c r="BB195" s="60"/>
      <c r="BC195" s="60">
        <v>0</v>
      </c>
      <c r="BD195" s="60">
        <v>0</v>
      </c>
      <c r="BE195" s="60">
        <v>0</v>
      </c>
      <c r="BF195" s="60">
        <v>0</v>
      </c>
      <c r="BG195" s="60">
        <v>0</v>
      </c>
      <c r="BH195" s="60">
        <v>47883.544800000003</v>
      </c>
      <c r="BI195" s="60">
        <v>38306.835840000007</v>
      </c>
      <c r="BJ195" s="60">
        <v>47883.544800000003</v>
      </c>
      <c r="BK195" s="60">
        <v>83796.203399999984</v>
      </c>
      <c r="BL195" s="60">
        <v>67036.962719999996</v>
      </c>
      <c r="BM195" s="60">
        <v>35912.658599999981</v>
      </c>
      <c r="BN195" s="60">
        <v>119708.86199999999</v>
      </c>
      <c r="BO195" s="219">
        <v>95767.089600000007</v>
      </c>
      <c r="BP195" s="161">
        <v>35912.65860000001</v>
      </c>
      <c r="BQ195" s="220"/>
      <c r="BR195" s="219"/>
      <c r="BS195" s="219"/>
    </row>
    <row r="196" spans="1:71" s="49" customFormat="1" ht="38.25" outlineLevel="2" x14ac:dyDescent="0.25">
      <c r="A196" s="436">
        <v>201</v>
      </c>
      <c r="B196" s="436">
        <v>10</v>
      </c>
      <c r="C196" s="85" t="s">
        <v>440</v>
      </c>
      <c r="D196" s="62"/>
      <c r="E196" s="80" t="s">
        <v>483</v>
      </c>
      <c r="F196" s="80" t="s">
        <v>484</v>
      </c>
      <c r="G196" s="85">
        <v>2</v>
      </c>
      <c r="H196" s="86" t="s">
        <v>1242</v>
      </c>
      <c r="I196" s="86" t="s">
        <v>1242</v>
      </c>
      <c r="J196" s="86"/>
      <c r="K196" s="221">
        <v>201416.23</v>
      </c>
      <c r="L196" s="87">
        <v>0</v>
      </c>
      <c r="M196" s="87">
        <v>0</v>
      </c>
      <c r="N196" s="87">
        <v>0</v>
      </c>
      <c r="O196" s="59" t="s">
        <v>1262</v>
      </c>
      <c r="P196" s="97">
        <f t="shared" si="7"/>
        <v>163438.46</v>
      </c>
      <c r="Q196" s="81"/>
      <c r="R196" s="81"/>
      <c r="S196" s="81"/>
      <c r="T196" s="81"/>
      <c r="U196" s="81"/>
      <c r="V196" s="81"/>
      <c r="W196" s="81">
        <v>163438.46</v>
      </c>
      <c r="X196" s="81"/>
      <c r="Y196" s="81"/>
      <c r="Z196" s="84"/>
      <c r="AA196" s="209">
        <v>3897</v>
      </c>
      <c r="AB196" s="212" t="s">
        <v>440</v>
      </c>
      <c r="AC196" s="68"/>
      <c r="AD196" s="213">
        <v>1</v>
      </c>
      <c r="AE196" s="214" t="s">
        <v>483</v>
      </c>
      <c r="AF196" s="80" t="s">
        <v>484</v>
      </c>
      <c r="AG196" s="214">
        <v>6</v>
      </c>
      <c r="AH196" s="214">
        <v>2</v>
      </c>
      <c r="AI196" s="214"/>
      <c r="AJ196" s="213"/>
      <c r="AK196" s="215" t="s">
        <v>1224</v>
      </c>
      <c r="AL196" s="213" t="s">
        <v>1242</v>
      </c>
      <c r="AM196" s="213" t="s">
        <v>1242</v>
      </c>
      <c r="AN196" s="214" t="s">
        <v>1225</v>
      </c>
      <c r="AO196" s="214" t="s">
        <v>1226</v>
      </c>
      <c r="AP196" s="201" t="s">
        <v>1266</v>
      </c>
      <c r="AQ196" s="216">
        <v>100</v>
      </c>
      <c r="AR196" s="212"/>
      <c r="AS196" s="217"/>
      <c r="AT196" s="218">
        <v>201416.23</v>
      </c>
      <c r="AU196" s="217">
        <v>80</v>
      </c>
      <c r="AV196" s="219">
        <v>0</v>
      </c>
      <c r="AW196" s="60">
        <v>0</v>
      </c>
      <c r="AX196" s="60">
        <v>0</v>
      </c>
      <c r="AY196" s="60">
        <v>120849.738</v>
      </c>
      <c r="AZ196" s="60">
        <v>120849.738</v>
      </c>
      <c r="BA196" s="60" t="s">
        <v>1269</v>
      </c>
      <c r="BB196" s="60"/>
      <c r="BC196" s="60">
        <v>0</v>
      </c>
      <c r="BD196" s="60">
        <v>0</v>
      </c>
      <c r="BE196" s="60">
        <v>0</v>
      </c>
      <c r="BF196" s="60">
        <v>0</v>
      </c>
      <c r="BG196" s="60">
        <v>0</v>
      </c>
      <c r="BH196" s="60">
        <v>48339.895199999999</v>
      </c>
      <c r="BI196" s="60">
        <v>38671.916160000001</v>
      </c>
      <c r="BJ196" s="60">
        <v>48339.895199999999</v>
      </c>
      <c r="BK196" s="60">
        <v>84594.816599999991</v>
      </c>
      <c r="BL196" s="60">
        <v>67675.853279999996</v>
      </c>
      <c r="BM196" s="60">
        <v>36254.921399999992</v>
      </c>
      <c r="BN196" s="60">
        <v>120849.738</v>
      </c>
      <c r="BO196" s="219">
        <v>96679.790399999998</v>
      </c>
      <c r="BP196" s="161">
        <v>36254.921400000007</v>
      </c>
      <c r="BQ196" s="220"/>
      <c r="BR196" s="219"/>
      <c r="BS196" s="219"/>
    </row>
    <row r="197" spans="1:71" s="49" customFormat="1" ht="38.25" outlineLevel="2" x14ac:dyDescent="0.25">
      <c r="A197" s="436">
        <v>202</v>
      </c>
      <c r="B197" s="436">
        <v>10</v>
      </c>
      <c r="C197" s="85" t="s">
        <v>440</v>
      </c>
      <c r="D197" s="62"/>
      <c r="E197" s="80" t="s">
        <v>485</v>
      </c>
      <c r="F197" s="80" t="s">
        <v>486</v>
      </c>
      <c r="G197" s="85">
        <v>2</v>
      </c>
      <c r="H197" s="86" t="s">
        <v>1242</v>
      </c>
      <c r="I197" s="86" t="s">
        <v>1242</v>
      </c>
      <c r="J197" s="86"/>
      <c r="K197" s="221">
        <v>59879.93</v>
      </c>
      <c r="L197" s="87">
        <v>0</v>
      </c>
      <c r="M197" s="87">
        <v>0</v>
      </c>
      <c r="N197" s="87">
        <v>0</v>
      </c>
      <c r="O197" s="59" t="s">
        <v>1262</v>
      </c>
      <c r="P197" s="97">
        <f t="shared" si="7"/>
        <v>59687.42</v>
      </c>
      <c r="Q197" s="81"/>
      <c r="R197" s="81"/>
      <c r="S197" s="81"/>
      <c r="T197" s="81"/>
      <c r="U197" s="81"/>
      <c r="V197" s="81"/>
      <c r="W197" s="81">
        <v>59687.42</v>
      </c>
      <c r="X197" s="81"/>
      <c r="Y197" s="88"/>
      <c r="Z197" s="84"/>
      <c r="AA197" s="209">
        <v>3897</v>
      </c>
      <c r="AB197" s="212" t="s">
        <v>440</v>
      </c>
      <c r="AC197" s="68"/>
      <c r="AD197" s="213">
        <v>1</v>
      </c>
      <c r="AE197" s="214" t="s">
        <v>485</v>
      </c>
      <c r="AF197" s="80" t="s">
        <v>486</v>
      </c>
      <c r="AG197" s="214">
        <v>6</v>
      </c>
      <c r="AH197" s="214">
        <v>2</v>
      </c>
      <c r="AI197" s="214"/>
      <c r="AJ197" s="213"/>
      <c r="AK197" s="215" t="s">
        <v>1224</v>
      </c>
      <c r="AL197" s="213" t="s">
        <v>1242</v>
      </c>
      <c r="AM197" s="213" t="s">
        <v>1242</v>
      </c>
      <c r="AN197" s="214" t="s">
        <v>1225</v>
      </c>
      <c r="AO197" s="214" t="s">
        <v>1226</v>
      </c>
      <c r="AP197" s="201" t="s">
        <v>1266</v>
      </c>
      <c r="AQ197" s="216">
        <v>100</v>
      </c>
      <c r="AR197" s="212"/>
      <c r="AS197" s="217"/>
      <c r="AT197" s="218">
        <v>59879.93</v>
      </c>
      <c r="AU197" s="217">
        <v>80</v>
      </c>
      <c r="AV197" s="219">
        <v>0</v>
      </c>
      <c r="AW197" s="60">
        <v>0</v>
      </c>
      <c r="AX197" s="60">
        <v>0</v>
      </c>
      <c r="AY197" s="60">
        <v>35927.957999999999</v>
      </c>
      <c r="AZ197" s="60">
        <v>35927.957999999999</v>
      </c>
      <c r="BA197" s="60" t="s">
        <v>1269</v>
      </c>
      <c r="BB197" s="60"/>
      <c r="BC197" s="60">
        <v>0</v>
      </c>
      <c r="BD197" s="60">
        <v>0</v>
      </c>
      <c r="BE197" s="60">
        <v>0</v>
      </c>
      <c r="BF197" s="60">
        <v>0</v>
      </c>
      <c r="BG197" s="60">
        <v>0</v>
      </c>
      <c r="BH197" s="60">
        <v>14371.183199999999</v>
      </c>
      <c r="BI197" s="60">
        <v>11496.94656</v>
      </c>
      <c r="BJ197" s="60">
        <v>14371.183199999999</v>
      </c>
      <c r="BK197" s="60">
        <v>25149.570599999999</v>
      </c>
      <c r="BL197" s="60">
        <v>20119.656480000001</v>
      </c>
      <c r="BM197" s="60">
        <v>10778.3874</v>
      </c>
      <c r="BN197" s="60">
        <v>35927.957999999999</v>
      </c>
      <c r="BO197" s="219">
        <v>28742.366399999999</v>
      </c>
      <c r="BP197" s="161">
        <v>10778.3874</v>
      </c>
      <c r="BQ197" s="220"/>
      <c r="BR197" s="219"/>
      <c r="BS197" s="219"/>
    </row>
    <row r="198" spans="1:71" s="49" customFormat="1" ht="38.25" outlineLevel="2" x14ac:dyDescent="0.25">
      <c r="A198" s="436">
        <v>203</v>
      </c>
      <c r="B198" s="436">
        <v>10</v>
      </c>
      <c r="C198" s="85" t="s">
        <v>440</v>
      </c>
      <c r="D198" s="62"/>
      <c r="E198" s="80" t="s">
        <v>487</v>
      </c>
      <c r="F198" s="80" t="s">
        <v>488</v>
      </c>
      <c r="G198" s="85">
        <v>2</v>
      </c>
      <c r="H198" s="86" t="s">
        <v>1242</v>
      </c>
      <c r="I198" s="86" t="s">
        <v>1242</v>
      </c>
      <c r="J198" s="86"/>
      <c r="K198" s="221">
        <v>1871311.77</v>
      </c>
      <c r="L198" s="87">
        <v>0</v>
      </c>
      <c r="M198" s="87">
        <v>0</v>
      </c>
      <c r="N198" s="87">
        <v>0</v>
      </c>
      <c r="O198" s="59" t="s">
        <v>1262</v>
      </c>
      <c r="P198" s="97">
        <f t="shared" si="7"/>
        <v>1871311.77</v>
      </c>
      <c r="Q198" s="81"/>
      <c r="R198" s="81"/>
      <c r="S198" s="81"/>
      <c r="T198" s="81"/>
      <c r="U198" s="81"/>
      <c r="V198" s="81"/>
      <c r="W198" s="81">
        <v>1871311.77</v>
      </c>
      <c r="X198" s="81"/>
      <c r="Y198" s="81"/>
      <c r="Z198" s="84"/>
      <c r="AA198" s="209">
        <v>3897</v>
      </c>
      <c r="AB198" s="212" t="s">
        <v>440</v>
      </c>
      <c r="AC198" s="68"/>
      <c r="AD198" s="213">
        <v>1</v>
      </c>
      <c r="AE198" s="214" t="s">
        <v>487</v>
      </c>
      <c r="AF198" s="80" t="s">
        <v>488</v>
      </c>
      <c r="AG198" s="214">
        <v>6</v>
      </c>
      <c r="AH198" s="214">
        <v>2</v>
      </c>
      <c r="AI198" s="214"/>
      <c r="AJ198" s="213"/>
      <c r="AK198" s="215" t="s">
        <v>1224</v>
      </c>
      <c r="AL198" s="213" t="s">
        <v>1242</v>
      </c>
      <c r="AM198" s="213" t="s">
        <v>1242</v>
      </c>
      <c r="AN198" s="214" t="s">
        <v>1225</v>
      </c>
      <c r="AO198" s="214" t="s">
        <v>1226</v>
      </c>
      <c r="AP198" s="201" t="s">
        <v>1266</v>
      </c>
      <c r="AQ198" s="216">
        <v>100</v>
      </c>
      <c r="AR198" s="212"/>
      <c r="AS198" s="217"/>
      <c r="AT198" s="218">
        <v>1871311.77</v>
      </c>
      <c r="AU198" s="217">
        <v>80</v>
      </c>
      <c r="AV198" s="219">
        <v>0</v>
      </c>
      <c r="AW198" s="60">
        <v>0</v>
      </c>
      <c r="AX198" s="60">
        <v>0</v>
      </c>
      <c r="AY198" s="60">
        <v>1122787.0619999999</v>
      </c>
      <c r="AZ198" s="60">
        <v>1122787.0619999999</v>
      </c>
      <c r="BA198" s="60" t="s">
        <v>1269</v>
      </c>
      <c r="BB198" s="60"/>
      <c r="BC198" s="60">
        <v>0</v>
      </c>
      <c r="BD198" s="60">
        <v>0</v>
      </c>
      <c r="BE198" s="60">
        <v>0</v>
      </c>
      <c r="BF198" s="60">
        <v>0</v>
      </c>
      <c r="BG198" s="60">
        <v>0</v>
      </c>
      <c r="BH198" s="60">
        <v>449114.8248</v>
      </c>
      <c r="BI198" s="60">
        <v>359291.85984000005</v>
      </c>
      <c r="BJ198" s="60">
        <v>449114.8248</v>
      </c>
      <c r="BK198" s="60">
        <v>785950.94339999987</v>
      </c>
      <c r="BL198" s="60">
        <v>628760.75471999997</v>
      </c>
      <c r="BM198" s="60">
        <v>336836.11859999987</v>
      </c>
      <c r="BN198" s="60">
        <v>1122787.0619999999</v>
      </c>
      <c r="BO198" s="219">
        <v>898229.6496</v>
      </c>
      <c r="BP198" s="161">
        <v>336836.11860000005</v>
      </c>
      <c r="BQ198" s="220"/>
      <c r="BR198" s="219"/>
      <c r="BS198" s="219"/>
    </row>
    <row r="199" spans="1:71" s="49" customFormat="1" ht="38.25" outlineLevel="2" x14ac:dyDescent="0.25">
      <c r="A199" s="436">
        <v>204</v>
      </c>
      <c r="B199" s="436">
        <v>10</v>
      </c>
      <c r="C199" s="85" t="s">
        <v>440</v>
      </c>
      <c r="D199" s="62"/>
      <c r="E199" s="80" t="s">
        <v>489</v>
      </c>
      <c r="F199" s="80" t="s">
        <v>490</v>
      </c>
      <c r="G199" s="85">
        <v>2</v>
      </c>
      <c r="H199" s="86" t="s">
        <v>1242</v>
      </c>
      <c r="I199" s="86" t="s">
        <v>1242</v>
      </c>
      <c r="J199" s="86"/>
      <c r="K199" s="221">
        <v>226021.9</v>
      </c>
      <c r="L199" s="87">
        <v>0</v>
      </c>
      <c r="M199" s="87">
        <v>0</v>
      </c>
      <c r="N199" s="87">
        <v>0</v>
      </c>
      <c r="O199" s="59" t="s">
        <v>1262</v>
      </c>
      <c r="P199" s="97">
        <f t="shared" si="7"/>
        <v>226021.9</v>
      </c>
      <c r="Q199" s="81"/>
      <c r="R199" s="81"/>
      <c r="S199" s="81"/>
      <c r="T199" s="81"/>
      <c r="U199" s="81"/>
      <c r="V199" s="81"/>
      <c r="W199" s="81">
        <v>226021.9</v>
      </c>
      <c r="X199" s="81"/>
      <c r="Y199" s="81"/>
      <c r="Z199" s="84" t="s">
        <v>1271</v>
      </c>
      <c r="AA199" s="209">
        <v>3898</v>
      </c>
      <c r="AB199" s="212" t="s">
        <v>440</v>
      </c>
      <c r="AC199" s="68"/>
      <c r="AD199" s="213">
        <v>1</v>
      </c>
      <c r="AE199" s="214" t="s">
        <v>489</v>
      </c>
      <c r="AF199" s="80" t="s">
        <v>490</v>
      </c>
      <c r="AG199" s="214">
        <v>6</v>
      </c>
      <c r="AH199" s="214">
        <v>2</v>
      </c>
      <c r="AI199" s="214"/>
      <c r="AJ199" s="213"/>
      <c r="AK199" s="215" t="s">
        <v>1224</v>
      </c>
      <c r="AL199" s="213" t="s">
        <v>1242</v>
      </c>
      <c r="AM199" s="213" t="s">
        <v>1242</v>
      </c>
      <c r="AN199" s="214" t="s">
        <v>1225</v>
      </c>
      <c r="AO199" s="214" t="s">
        <v>1226</v>
      </c>
      <c r="AP199" s="201" t="s">
        <v>1266</v>
      </c>
      <c r="AQ199" s="216">
        <v>100</v>
      </c>
      <c r="AR199" s="212"/>
      <c r="AS199" s="217"/>
      <c r="AT199" s="218">
        <v>226021.9</v>
      </c>
      <c r="AU199" s="217">
        <v>80</v>
      </c>
      <c r="AV199" s="219">
        <v>0</v>
      </c>
      <c r="AW199" s="60">
        <v>0</v>
      </c>
      <c r="AX199" s="60">
        <v>0</v>
      </c>
      <c r="AY199" s="60">
        <v>135613.13999999998</v>
      </c>
      <c r="AZ199" s="60">
        <v>135613.13999999998</v>
      </c>
      <c r="BA199" s="60" t="s">
        <v>1269</v>
      </c>
      <c r="BB199" s="60"/>
      <c r="BC199" s="60">
        <v>0</v>
      </c>
      <c r="BD199" s="60">
        <v>0</v>
      </c>
      <c r="BE199" s="60">
        <v>0</v>
      </c>
      <c r="BF199" s="60">
        <v>0</v>
      </c>
      <c r="BG199" s="60">
        <v>0</v>
      </c>
      <c r="BH199" s="60">
        <v>54245.255999999994</v>
      </c>
      <c r="BI199" s="60">
        <v>43396.2048</v>
      </c>
      <c r="BJ199" s="60">
        <v>54245.255999999994</v>
      </c>
      <c r="BK199" s="60">
        <v>94929.197999999989</v>
      </c>
      <c r="BL199" s="60">
        <v>75943.358399999997</v>
      </c>
      <c r="BM199" s="60">
        <v>40683.941999999995</v>
      </c>
      <c r="BN199" s="60">
        <v>135613.13999999998</v>
      </c>
      <c r="BO199" s="219">
        <v>108490.51199999999</v>
      </c>
      <c r="BP199" s="161">
        <v>40683.941999999995</v>
      </c>
      <c r="BQ199" s="220"/>
      <c r="BR199" s="219"/>
      <c r="BS199" s="219"/>
    </row>
    <row r="200" spans="1:71" s="49" customFormat="1" ht="38.25" outlineLevel="2" x14ac:dyDescent="0.25">
      <c r="A200" s="436">
        <v>205</v>
      </c>
      <c r="B200" s="436">
        <v>10</v>
      </c>
      <c r="C200" s="85" t="s">
        <v>440</v>
      </c>
      <c r="D200" s="62"/>
      <c r="E200" s="80" t="s">
        <v>491</v>
      </c>
      <c r="F200" s="80" t="s">
        <v>492</v>
      </c>
      <c r="G200" s="85">
        <v>2</v>
      </c>
      <c r="H200" s="86" t="s">
        <v>1242</v>
      </c>
      <c r="I200" s="86" t="s">
        <v>1242</v>
      </c>
      <c r="J200" s="86"/>
      <c r="K200" s="221">
        <v>214409.39</v>
      </c>
      <c r="L200" s="87">
        <v>0</v>
      </c>
      <c r="M200" s="87">
        <v>0</v>
      </c>
      <c r="N200" s="87">
        <v>0</v>
      </c>
      <c r="O200" s="59" t="s">
        <v>1262</v>
      </c>
      <c r="P200" s="97">
        <f t="shared" si="7"/>
        <v>214409.39</v>
      </c>
      <c r="Q200" s="81"/>
      <c r="R200" s="81"/>
      <c r="S200" s="81"/>
      <c r="T200" s="81"/>
      <c r="U200" s="81"/>
      <c r="V200" s="81"/>
      <c r="W200" s="81">
        <v>214409.39</v>
      </c>
      <c r="X200" s="81"/>
      <c r="Y200" s="81"/>
      <c r="Z200" s="84" t="s">
        <v>1272</v>
      </c>
      <c r="AA200" s="209">
        <v>3898</v>
      </c>
      <c r="AB200" s="212" t="s">
        <v>440</v>
      </c>
      <c r="AC200" s="68"/>
      <c r="AD200" s="213">
        <v>1</v>
      </c>
      <c r="AE200" s="214" t="s">
        <v>491</v>
      </c>
      <c r="AF200" s="80" t="s">
        <v>492</v>
      </c>
      <c r="AG200" s="214">
        <v>6</v>
      </c>
      <c r="AH200" s="214">
        <v>2</v>
      </c>
      <c r="AI200" s="214"/>
      <c r="AJ200" s="213"/>
      <c r="AK200" s="215" t="s">
        <v>1224</v>
      </c>
      <c r="AL200" s="213" t="s">
        <v>1242</v>
      </c>
      <c r="AM200" s="213" t="s">
        <v>1242</v>
      </c>
      <c r="AN200" s="214" t="s">
        <v>1225</v>
      </c>
      <c r="AO200" s="214" t="s">
        <v>1226</v>
      </c>
      <c r="AP200" s="201" t="s">
        <v>1266</v>
      </c>
      <c r="AQ200" s="216">
        <v>100</v>
      </c>
      <c r="AR200" s="212"/>
      <c r="AS200" s="217"/>
      <c r="AT200" s="218">
        <v>214409.39</v>
      </c>
      <c r="AU200" s="217">
        <v>80</v>
      </c>
      <c r="AV200" s="219">
        <v>0</v>
      </c>
      <c r="AW200" s="60">
        <v>0</v>
      </c>
      <c r="AX200" s="60">
        <v>0</v>
      </c>
      <c r="AY200" s="60">
        <v>128645.63400000001</v>
      </c>
      <c r="AZ200" s="60">
        <v>128645.63400000001</v>
      </c>
      <c r="BA200" s="60" t="s">
        <v>1269</v>
      </c>
      <c r="BB200" s="60"/>
      <c r="BC200" s="60">
        <v>0</v>
      </c>
      <c r="BD200" s="60">
        <v>0</v>
      </c>
      <c r="BE200" s="60">
        <v>0</v>
      </c>
      <c r="BF200" s="60">
        <v>0</v>
      </c>
      <c r="BG200" s="60">
        <v>0</v>
      </c>
      <c r="BH200" s="60">
        <v>51458.253600000004</v>
      </c>
      <c r="BI200" s="60">
        <v>41166.602880000006</v>
      </c>
      <c r="BJ200" s="60">
        <v>51458.253600000004</v>
      </c>
      <c r="BK200" s="60">
        <v>90051.943799999994</v>
      </c>
      <c r="BL200" s="60">
        <v>72041.555039999992</v>
      </c>
      <c r="BM200" s="60">
        <v>38593.69019999999</v>
      </c>
      <c r="BN200" s="60">
        <v>128645.63400000001</v>
      </c>
      <c r="BO200" s="219">
        <v>102916.50720000001</v>
      </c>
      <c r="BP200" s="161">
        <v>38593.690200000012</v>
      </c>
      <c r="BQ200" s="220"/>
      <c r="BR200" s="219"/>
      <c r="BS200" s="219"/>
    </row>
    <row r="201" spans="1:71" s="49" customFormat="1" ht="38.25" outlineLevel="2" x14ac:dyDescent="0.25">
      <c r="A201" s="436">
        <v>206</v>
      </c>
      <c r="B201" s="436">
        <v>10</v>
      </c>
      <c r="C201" s="85" t="s">
        <v>440</v>
      </c>
      <c r="D201" s="62"/>
      <c r="E201" s="80" t="s">
        <v>493</v>
      </c>
      <c r="F201" s="80" t="s">
        <v>494</v>
      </c>
      <c r="G201" s="85">
        <v>2</v>
      </c>
      <c r="H201" s="86" t="s">
        <v>1242</v>
      </c>
      <c r="I201" s="86" t="s">
        <v>1242</v>
      </c>
      <c r="J201" s="86"/>
      <c r="K201" s="221">
        <v>233803.6</v>
      </c>
      <c r="L201" s="87">
        <v>0</v>
      </c>
      <c r="M201" s="87">
        <v>0</v>
      </c>
      <c r="N201" s="87">
        <v>0</v>
      </c>
      <c r="O201" s="59" t="s">
        <v>1262</v>
      </c>
      <c r="P201" s="97">
        <f t="shared" si="7"/>
        <v>233803.6</v>
      </c>
      <c r="Q201" s="81"/>
      <c r="R201" s="81"/>
      <c r="S201" s="81"/>
      <c r="T201" s="81"/>
      <c r="U201" s="81"/>
      <c r="V201" s="81"/>
      <c r="W201" s="81">
        <v>233803.6</v>
      </c>
      <c r="X201" s="81"/>
      <c r="Y201" s="81"/>
      <c r="Z201" s="84" t="s">
        <v>1272</v>
      </c>
      <c r="AA201" s="209">
        <v>3898</v>
      </c>
      <c r="AB201" s="212" t="s">
        <v>440</v>
      </c>
      <c r="AC201" s="68"/>
      <c r="AD201" s="213">
        <v>1</v>
      </c>
      <c r="AE201" s="214" t="s">
        <v>493</v>
      </c>
      <c r="AF201" s="80" t="s">
        <v>494</v>
      </c>
      <c r="AG201" s="214">
        <v>6</v>
      </c>
      <c r="AH201" s="214">
        <v>2</v>
      </c>
      <c r="AI201" s="214"/>
      <c r="AJ201" s="213"/>
      <c r="AK201" s="215" t="s">
        <v>1224</v>
      </c>
      <c r="AL201" s="213" t="s">
        <v>1242</v>
      </c>
      <c r="AM201" s="213" t="s">
        <v>1242</v>
      </c>
      <c r="AN201" s="214" t="s">
        <v>1225</v>
      </c>
      <c r="AO201" s="214" t="s">
        <v>1226</v>
      </c>
      <c r="AP201" s="201" t="s">
        <v>1266</v>
      </c>
      <c r="AQ201" s="216">
        <v>100</v>
      </c>
      <c r="AR201" s="212"/>
      <c r="AS201" s="217"/>
      <c r="AT201" s="218">
        <v>233803.6</v>
      </c>
      <c r="AU201" s="217">
        <v>80</v>
      </c>
      <c r="AV201" s="219">
        <v>0</v>
      </c>
      <c r="AW201" s="60">
        <v>0</v>
      </c>
      <c r="AX201" s="60">
        <v>0</v>
      </c>
      <c r="AY201" s="60">
        <v>140282.16</v>
      </c>
      <c r="AZ201" s="60">
        <v>140282.16</v>
      </c>
      <c r="BA201" s="60" t="s">
        <v>1269</v>
      </c>
      <c r="BB201" s="60"/>
      <c r="BC201" s="60">
        <v>0</v>
      </c>
      <c r="BD201" s="60">
        <v>0</v>
      </c>
      <c r="BE201" s="60">
        <v>0</v>
      </c>
      <c r="BF201" s="60">
        <v>0</v>
      </c>
      <c r="BG201" s="60">
        <v>0</v>
      </c>
      <c r="BH201" s="60">
        <v>56112.864000000001</v>
      </c>
      <c r="BI201" s="60">
        <v>44890.291200000007</v>
      </c>
      <c r="BJ201" s="60">
        <v>56112.864000000001</v>
      </c>
      <c r="BK201" s="60">
        <v>98197.512000000002</v>
      </c>
      <c r="BL201" s="60">
        <v>78558.009600000005</v>
      </c>
      <c r="BM201" s="60">
        <v>42084.648000000001</v>
      </c>
      <c r="BN201" s="60">
        <v>140282.16</v>
      </c>
      <c r="BO201" s="219">
        <v>112225.728</v>
      </c>
      <c r="BP201" s="161">
        <v>42084.648000000001</v>
      </c>
      <c r="BQ201" s="220"/>
      <c r="BR201" s="219"/>
      <c r="BS201" s="219"/>
    </row>
    <row r="202" spans="1:71" s="49" customFormat="1" ht="38.25" outlineLevel="2" x14ac:dyDescent="0.25">
      <c r="A202" s="436">
        <v>207</v>
      </c>
      <c r="B202" s="436">
        <v>10</v>
      </c>
      <c r="C202" s="85" t="s">
        <v>440</v>
      </c>
      <c r="D202" s="62"/>
      <c r="E202" s="80" t="s">
        <v>495</v>
      </c>
      <c r="F202" s="80" t="s">
        <v>496</v>
      </c>
      <c r="G202" s="85">
        <v>2</v>
      </c>
      <c r="H202" s="86" t="s">
        <v>1242</v>
      </c>
      <c r="I202" s="86" t="s">
        <v>1242</v>
      </c>
      <c r="J202" s="86"/>
      <c r="K202" s="221">
        <v>215154.02</v>
      </c>
      <c r="L202" s="87">
        <v>0</v>
      </c>
      <c r="M202" s="87">
        <v>0</v>
      </c>
      <c r="N202" s="87">
        <v>0</v>
      </c>
      <c r="O202" s="59" t="s">
        <v>1262</v>
      </c>
      <c r="P202" s="97">
        <f t="shared" si="7"/>
        <v>215154.02</v>
      </c>
      <c r="Q202" s="81"/>
      <c r="R202" s="81"/>
      <c r="S202" s="81"/>
      <c r="T202" s="81"/>
      <c r="U202" s="81"/>
      <c r="V202" s="81"/>
      <c r="W202" s="81">
        <v>215154.02</v>
      </c>
      <c r="X202" s="81"/>
      <c r="Y202" s="81"/>
      <c r="Z202" s="84" t="s">
        <v>1272</v>
      </c>
      <c r="AA202" s="209">
        <v>3898</v>
      </c>
      <c r="AB202" s="212" t="s">
        <v>440</v>
      </c>
      <c r="AC202" s="68"/>
      <c r="AD202" s="213">
        <v>1</v>
      </c>
      <c r="AE202" s="214" t="s">
        <v>495</v>
      </c>
      <c r="AF202" s="80" t="s">
        <v>496</v>
      </c>
      <c r="AG202" s="214">
        <v>6</v>
      </c>
      <c r="AH202" s="214">
        <v>2</v>
      </c>
      <c r="AI202" s="214"/>
      <c r="AJ202" s="213"/>
      <c r="AK202" s="215" t="s">
        <v>1224</v>
      </c>
      <c r="AL202" s="213" t="s">
        <v>1242</v>
      </c>
      <c r="AM202" s="213" t="s">
        <v>1242</v>
      </c>
      <c r="AN202" s="214" t="s">
        <v>1225</v>
      </c>
      <c r="AO202" s="214" t="s">
        <v>1226</v>
      </c>
      <c r="AP202" s="201" t="s">
        <v>1266</v>
      </c>
      <c r="AQ202" s="216">
        <v>100</v>
      </c>
      <c r="AR202" s="212"/>
      <c r="AS202" s="217"/>
      <c r="AT202" s="218">
        <v>215154.02</v>
      </c>
      <c r="AU202" s="217">
        <v>80</v>
      </c>
      <c r="AV202" s="219">
        <v>0</v>
      </c>
      <c r="AW202" s="60">
        <v>0</v>
      </c>
      <c r="AX202" s="60">
        <v>0</v>
      </c>
      <c r="AY202" s="60">
        <v>129092.41199999998</v>
      </c>
      <c r="AZ202" s="60">
        <v>129092.41199999998</v>
      </c>
      <c r="BA202" s="60" t="s">
        <v>1269</v>
      </c>
      <c r="BB202" s="60"/>
      <c r="BC202" s="60">
        <v>0</v>
      </c>
      <c r="BD202" s="60">
        <v>0</v>
      </c>
      <c r="BE202" s="60">
        <v>0</v>
      </c>
      <c r="BF202" s="60">
        <v>0</v>
      </c>
      <c r="BG202" s="60">
        <v>0</v>
      </c>
      <c r="BH202" s="60">
        <v>51636.964799999994</v>
      </c>
      <c r="BI202" s="60">
        <v>41309.571839999997</v>
      </c>
      <c r="BJ202" s="60">
        <v>51636.964799999994</v>
      </c>
      <c r="BK202" s="60">
        <v>90364.688399999985</v>
      </c>
      <c r="BL202" s="60">
        <v>72291.750719999996</v>
      </c>
      <c r="BM202" s="60">
        <v>38727.72359999999</v>
      </c>
      <c r="BN202" s="60">
        <v>129092.41199999998</v>
      </c>
      <c r="BO202" s="219">
        <v>103273.92959999999</v>
      </c>
      <c r="BP202" s="161">
        <v>38727.723599999998</v>
      </c>
      <c r="BQ202" s="220"/>
      <c r="BR202" s="219"/>
      <c r="BS202" s="219"/>
    </row>
    <row r="203" spans="1:71" s="49" customFormat="1" ht="38.25" outlineLevel="2" x14ac:dyDescent="0.25">
      <c r="A203" s="436">
        <v>208</v>
      </c>
      <c r="B203" s="436">
        <v>10</v>
      </c>
      <c r="C203" s="85" t="s">
        <v>440</v>
      </c>
      <c r="D203" s="62"/>
      <c r="E203" s="80" t="s">
        <v>497</v>
      </c>
      <c r="F203" s="80" t="s">
        <v>498</v>
      </c>
      <c r="G203" s="85">
        <v>2</v>
      </c>
      <c r="H203" s="86" t="s">
        <v>1242</v>
      </c>
      <c r="I203" s="86" t="s">
        <v>1242</v>
      </c>
      <c r="J203" s="86"/>
      <c r="K203" s="221">
        <v>198027.53</v>
      </c>
      <c r="L203" s="87">
        <v>0</v>
      </c>
      <c r="M203" s="87">
        <v>0</v>
      </c>
      <c r="N203" s="87">
        <v>0</v>
      </c>
      <c r="O203" s="59" t="s">
        <v>1262</v>
      </c>
      <c r="P203" s="97">
        <f t="shared" si="7"/>
        <v>198027.53</v>
      </c>
      <c r="Q203" s="81"/>
      <c r="R203" s="81"/>
      <c r="S203" s="81"/>
      <c r="T203" s="81"/>
      <c r="U203" s="81"/>
      <c r="V203" s="81"/>
      <c r="W203" s="81">
        <v>198027.53</v>
      </c>
      <c r="X203" s="81"/>
      <c r="Y203" s="81"/>
      <c r="Z203" s="84" t="s">
        <v>1272</v>
      </c>
      <c r="AA203" s="209">
        <v>3898</v>
      </c>
      <c r="AB203" s="212" t="s">
        <v>440</v>
      </c>
      <c r="AC203" s="68"/>
      <c r="AD203" s="213">
        <v>1</v>
      </c>
      <c r="AE203" s="214" t="s">
        <v>497</v>
      </c>
      <c r="AF203" s="80" t="s">
        <v>498</v>
      </c>
      <c r="AG203" s="214">
        <v>6</v>
      </c>
      <c r="AH203" s="214">
        <v>2</v>
      </c>
      <c r="AI203" s="214"/>
      <c r="AJ203" s="213"/>
      <c r="AK203" s="215" t="s">
        <v>1224</v>
      </c>
      <c r="AL203" s="213" t="s">
        <v>1242</v>
      </c>
      <c r="AM203" s="213" t="s">
        <v>1242</v>
      </c>
      <c r="AN203" s="214" t="s">
        <v>1225</v>
      </c>
      <c r="AO203" s="214" t="s">
        <v>1226</v>
      </c>
      <c r="AP203" s="201" t="s">
        <v>1266</v>
      </c>
      <c r="AQ203" s="216">
        <v>100</v>
      </c>
      <c r="AR203" s="212"/>
      <c r="AS203" s="217"/>
      <c r="AT203" s="218">
        <v>198027.53</v>
      </c>
      <c r="AU203" s="217">
        <v>80</v>
      </c>
      <c r="AV203" s="219">
        <v>0</v>
      </c>
      <c r="AW203" s="60">
        <v>0</v>
      </c>
      <c r="AX203" s="60">
        <v>0</v>
      </c>
      <c r="AY203" s="60">
        <v>118816.518</v>
      </c>
      <c r="AZ203" s="60">
        <v>118816.518</v>
      </c>
      <c r="BA203" s="60" t="s">
        <v>1269</v>
      </c>
      <c r="BB203" s="60"/>
      <c r="BC203" s="60">
        <v>0</v>
      </c>
      <c r="BD203" s="60">
        <v>0</v>
      </c>
      <c r="BE203" s="60">
        <v>0</v>
      </c>
      <c r="BF203" s="60">
        <v>0</v>
      </c>
      <c r="BG203" s="60">
        <v>0</v>
      </c>
      <c r="BH203" s="60">
        <v>47526.607199999999</v>
      </c>
      <c r="BI203" s="60">
        <v>38021.285759999999</v>
      </c>
      <c r="BJ203" s="60">
        <v>47526.607199999999</v>
      </c>
      <c r="BK203" s="60">
        <v>83171.56259999999</v>
      </c>
      <c r="BL203" s="60">
        <v>66537.250079999998</v>
      </c>
      <c r="BM203" s="60">
        <v>35644.955399999992</v>
      </c>
      <c r="BN203" s="60">
        <v>118816.518</v>
      </c>
      <c r="BO203" s="219">
        <v>95053.214399999997</v>
      </c>
      <c r="BP203" s="161">
        <v>35644.955400000006</v>
      </c>
      <c r="BQ203" s="220"/>
      <c r="BR203" s="219"/>
      <c r="BS203" s="219"/>
    </row>
    <row r="204" spans="1:71" s="49" customFormat="1" ht="38.25" outlineLevel="2" x14ac:dyDescent="0.25">
      <c r="A204" s="436">
        <v>209</v>
      </c>
      <c r="B204" s="436">
        <v>10</v>
      </c>
      <c r="C204" s="85" t="s">
        <v>440</v>
      </c>
      <c r="D204" s="62"/>
      <c r="E204" s="80" t="s">
        <v>499</v>
      </c>
      <c r="F204" s="80" t="s">
        <v>500</v>
      </c>
      <c r="G204" s="85">
        <v>2</v>
      </c>
      <c r="H204" s="86" t="s">
        <v>1242</v>
      </c>
      <c r="I204" s="86" t="s">
        <v>1242</v>
      </c>
      <c r="J204" s="86"/>
      <c r="K204" s="221">
        <v>334430.45</v>
      </c>
      <c r="L204" s="87">
        <v>0</v>
      </c>
      <c r="M204" s="87">
        <v>0</v>
      </c>
      <c r="N204" s="87">
        <v>0</v>
      </c>
      <c r="O204" s="59" t="s">
        <v>1262</v>
      </c>
      <c r="P204" s="97">
        <f t="shared" si="7"/>
        <v>334430.45</v>
      </c>
      <c r="Q204" s="81"/>
      <c r="R204" s="81"/>
      <c r="S204" s="81"/>
      <c r="T204" s="81"/>
      <c r="U204" s="81"/>
      <c r="V204" s="81"/>
      <c r="W204" s="81">
        <v>334430.45</v>
      </c>
      <c r="X204" s="81"/>
      <c r="Y204" s="81"/>
      <c r="Z204" s="84" t="s">
        <v>1272</v>
      </c>
      <c r="AA204" s="209">
        <v>3898</v>
      </c>
      <c r="AB204" s="212" t="s">
        <v>440</v>
      </c>
      <c r="AC204" s="68"/>
      <c r="AD204" s="213">
        <v>1</v>
      </c>
      <c r="AE204" s="214" t="s">
        <v>499</v>
      </c>
      <c r="AF204" s="80" t="s">
        <v>500</v>
      </c>
      <c r="AG204" s="214">
        <v>6</v>
      </c>
      <c r="AH204" s="214">
        <v>2</v>
      </c>
      <c r="AI204" s="214"/>
      <c r="AJ204" s="213"/>
      <c r="AK204" s="215" t="s">
        <v>1224</v>
      </c>
      <c r="AL204" s="213" t="s">
        <v>1242</v>
      </c>
      <c r="AM204" s="213" t="s">
        <v>1242</v>
      </c>
      <c r="AN204" s="214" t="s">
        <v>1225</v>
      </c>
      <c r="AO204" s="214" t="s">
        <v>1226</v>
      </c>
      <c r="AP204" s="201" t="s">
        <v>1266</v>
      </c>
      <c r="AQ204" s="216">
        <v>100</v>
      </c>
      <c r="AR204" s="212"/>
      <c r="AS204" s="217"/>
      <c r="AT204" s="218">
        <v>334430.45</v>
      </c>
      <c r="AU204" s="217">
        <v>80</v>
      </c>
      <c r="AV204" s="219">
        <v>0</v>
      </c>
      <c r="AW204" s="60">
        <v>0</v>
      </c>
      <c r="AX204" s="60">
        <v>0</v>
      </c>
      <c r="AY204" s="60">
        <v>200658.27</v>
      </c>
      <c r="AZ204" s="60">
        <v>200658.27</v>
      </c>
      <c r="BA204" s="60" t="s">
        <v>1269</v>
      </c>
      <c r="BB204" s="60"/>
      <c r="BC204" s="60">
        <v>0</v>
      </c>
      <c r="BD204" s="60">
        <v>0</v>
      </c>
      <c r="BE204" s="60">
        <v>0</v>
      </c>
      <c r="BF204" s="60">
        <v>0</v>
      </c>
      <c r="BG204" s="60">
        <v>0</v>
      </c>
      <c r="BH204" s="60">
        <v>80263.308000000005</v>
      </c>
      <c r="BI204" s="60">
        <v>64210.646400000005</v>
      </c>
      <c r="BJ204" s="60">
        <v>80263.308000000005</v>
      </c>
      <c r="BK204" s="60">
        <v>140460.78899999999</v>
      </c>
      <c r="BL204" s="60">
        <v>112368.6312</v>
      </c>
      <c r="BM204" s="60">
        <v>60197.480999999985</v>
      </c>
      <c r="BN204" s="60">
        <v>200658.27</v>
      </c>
      <c r="BO204" s="219">
        <v>160526.61600000001</v>
      </c>
      <c r="BP204" s="161">
        <v>60197.481</v>
      </c>
      <c r="BQ204" s="220"/>
      <c r="BR204" s="219"/>
      <c r="BS204" s="219"/>
    </row>
    <row r="205" spans="1:71" s="49" customFormat="1" ht="38.25" outlineLevel="2" x14ac:dyDescent="0.25">
      <c r="A205" s="436">
        <v>210</v>
      </c>
      <c r="B205" s="436">
        <v>10</v>
      </c>
      <c r="C205" s="85" t="s">
        <v>440</v>
      </c>
      <c r="D205" s="62"/>
      <c r="E205" s="80" t="s">
        <v>501</v>
      </c>
      <c r="F205" s="80" t="s">
        <v>502</v>
      </c>
      <c r="G205" s="85">
        <v>2</v>
      </c>
      <c r="H205" s="86" t="s">
        <v>1242</v>
      </c>
      <c r="I205" s="86" t="s">
        <v>1242</v>
      </c>
      <c r="J205" s="86"/>
      <c r="K205" s="221">
        <v>223908.08</v>
      </c>
      <c r="L205" s="87">
        <v>0</v>
      </c>
      <c r="M205" s="87">
        <v>0</v>
      </c>
      <c r="N205" s="87">
        <v>0</v>
      </c>
      <c r="O205" s="59" t="s">
        <v>1262</v>
      </c>
      <c r="P205" s="97">
        <f t="shared" si="7"/>
        <v>223908.08</v>
      </c>
      <c r="Q205" s="81"/>
      <c r="R205" s="81"/>
      <c r="S205" s="81"/>
      <c r="T205" s="81"/>
      <c r="U205" s="81"/>
      <c r="V205" s="81"/>
      <c r="W205" s="81">
        <v>223908.08</v>
      </c>
      <c r="X205" s="81"/>
      <c r="Y205" s="81"/>
      <c r="Z205" s="84" t="s">
        <v>1272</v>
      </c>
      <c r="AA205" s="209">
        <v>3898</v>
      </c>
      <c r="AB205" s="212" t="s">
        <v>440</v>
      </c>
      <c r="AC205" s="68"/>
      <c r="AD205" s="213">
        <v>1</v>
      </c>
      <c r="AE205" s="214" t="s">
        <v>501</v>
      </c>
      <c r="AF205" s="80" t="s">
        <v>502</v>
      </c>
      <c r="AG205" s="214">
        <v>6</v>
      </c>
      <c r="AH205" s="214">
        <v>2</v>
      </c>
      <c r="AI205" s="214"/>
      <c r="AJ205" s="213"/>
      <c r="AK205" s="215" t="s">
        <v>1224</v>
      </c>
      <c r="AL205" s="213" t="s">
        <v>1242</v>
      </c>
      <c r="AM205" s="213" t="s">
        <v>1242</v>
      </c>
      <c r="AN205" s="214" t="s">
        <v>1225</v>
      </c>
      <c r="AO205" s="214" t="s">
        <v>1226</v>
      </c>
      <c r="AP205" s="201" t="s">
        <v>1266</v>
      </c>
      <c r="AQ205" s="216">
        <v>100</v>
      </c>
      <c r="AR205" s="212"/>
      <c r="AS205" s="217"/>
      <c r="AT205" s="218">
        <v>223908.08</v>
      </c>
      <c r="AU205" s="217">
        <v>80</v>
      </c>
      <c r="AV205" s="219">
        <v>0</v>
      </c>
      <c r="AW205" s="60">
        <v>0</v>
      </c>
      <c r="AX205" s="60">
        <v>0</v>
      </c>
      <c r="AY205" s="60">
        <v>134344.848</v>
      </c>
      <c r="AZ205" s="60">
        <v>134344.848</v>
      </c>
      <c r="BA205" s="60" t="s">
        <v>1269</v>
      </c>
      <c r="BB205" s="60"/>
      <c r="BC205" s="60">
        <v>0</v>
      </c>
      <c r="BD205" s="60">
        <v>0</v>
      </c>
      <c r="BE205" s="60">
        <v>0</v>
      </c>
      <c r="BF205" s="60">
        <v>0</v>
      </c>
      <c r="BG205" s="60">
        <v>0</v>
      </c>
      <c r="BH205" s="60">
        <v>53737.939200000001</v>
      </c>
      <c r="BI205" s="60">
        <v>42990.351360000001</v>
      </c>
      <c r="BJ205" s="60">
        <v>53737.939200000001</v>
      </c>
      <c r="BK205" s="60">
        <v>94041.393599999996</v>
      </c>
      <c r="BL205" s="60">
        <v>75233.114879999994</v>
      </c>
      <c r="BM205" s="60">
        <v>40303.454399999995</v>
      </c>
      <c r="BN205" s="60">
        <v>134344.848</v>
      </c>
      <c r="BO205" s="219">
        <v>107475.8784</v>
      </c>
      <c r="BP205" s="161">
        <v>40303.454400000002</v>
      </c>
      <c r="BQ205" s="220"/>
      <c r="BR205" s="219"/>
      <c r="BS205" s="219"/>
    </row>
    <row r="206" spans="1:71" s="49" customFormat="1" ht="38.25" outlineLevel="2" x14ac:dyDescent="0.25">
      <c r="A206" s="436">
        <v>211</v>
      </c>
      <c r="B206" s="436">
        <v>10</v>
      </c>
      <c r="C206" s="85" t="s">
        <v>440</v>
      </c>
      <c r="D206" s="62"/>
      <c r="E206" s="80" t="s">
        <v>503</v>
      </c>
      <c r="F206" s="80" t="s">
        <v>504</v>
      </c>
      <c r="G206" s="85">
        <v>2</v>
      </c>
      <c r="H206" s="86" t="s">
        <v>1242</v>
      </c>
      <c r="I206" s="86" t="s">
        <v>1242</v>
      </c>
      <c r="J206" s="86"/>
      <c r="K206" s="221">
        <v>216127.26</v>
      </c>
      <c r="L206" s="87">
        <v>0</v>
      </c>
      <c r="M206" s="87">
        <v>0</v>
      </c>
      <c r="N206" s="87">
        <v>0</v>
      </c>
      <c r="O206" s="59" t="s">
        <v>1262</v>
      </c>
      <c r="P206" s="97">
        <f t="shared" si="7"/>
        <v>216127.26</v>
      </c>
      <c r="Q206" s="81"/>
      <c r="R206" s="81"/>
      <c r="S206" s="81"/>
      <c r="T206" s="81"/>
      <c r="U206" s="81"/>
      <c r="V206" s="81"/>
      <c r="W206" s="81">
        <v>216127.26</v>
      </c>
      <c r="X206" s="81"/>
      <c r="Y206" s="81"/>
      <c r="Z206" s="84" t="s">
        <v>1272</v>
      </c>
      <c r="AA206" s="209">
        <v>3898</v>
      </c>
      <c r="AB206" s="212" t="s">
        <v>440</v>
      </c>
      <c r="AC206" s="68"/>
      <c r="AD206" s="213">
        <v>1</v>
      </c>
      <c r="AE206" s="214" t="s">
        <v>503</v>
      </c>
      <c r="AF206" s="80" t="s">
        <v>504</v>
      </c>
      <c r="AG206" s="214">
        <v>6</v>
      </c>
      <c r="AH206" s="214">
        <v>2</v>
      </c>
      <c r="AI206" s="214"/>
      <c r="AJ206" s="213"/>
      <c r="AK206" s="215" t="s">
        <v>1224</v>
      </c>
      <c r="AL206" s="213" t="s">
        <v>1242</v>
      </c>
      <c r="AM206" s="213" t="s">
        <v>1242</v>
      </c>
      <c r="AN206" s="214" t="s">
        <v>1225</v>
      </c>
      <c r="AO206" s="214" t="s">
        <v>1226</v>
      </c>
      <c r="AP206" s="201" t="s">
        <v>1266</v>
      </c>
      <c r="AQ206" s="216">
        <v>100</v>
      </c>
      <c r="AR206" s="212"/>
      <c r="AS206" s="217"/>
      <c r="AT206" s="218">
        <v>216127.26</v>
      </c>
      <c r="AU206" s="217">
        <v>80</v>
      </c>
      <c r="AV206" s="219">
        <v>0</v>
      </c>
      <c r="AW206" s="60">
        <v>0</v>
      </c>
      <c r="AX206" s="60">
        <v>0</v>
      </c>
      <c r="AY206" s="60">
        <v>129676.356</v>
      </c>
      <c r="AZ206" s="60">
        <v>129676.356</v>
      </c>
      <c r="BA206" s="60" t="s">
        <v>1269</v>
      </c>
      <c r="BB206" s="60"/>
      <c r="BC206" s="60">
        <v>0</v>
      </c>
      <c r="BD206" s="60">
        <v>0</v>
      </c>
      <c r="BE206" s="60">
        <v>0</v>
      </c>
      <c r="BF206" s="60">
        <v>0</v>
      </c>
      <c r="BG206" s="60">
        <v>0</v>
      </c>
      <c r="BH206" s="60">
        <v>51870.542400000006</v>
      </c>
      <c r="BI206" s="60">
        <v>41496.43392000001</v>
      </c>
      <c r="BJ206" s="60">
        <v>51870.542400000006</v>
      </c>
      <c r="BK206" s="60">
        <v>90773.449199999988</v>
      </c>
      <c r="BL206" s="60">
        <v>72618.759359999996</v>
      </c>
      <c r="BM206" s="60">
        <v>38902.906799999982</v>
      </c>
      <c r="BN206" s="60">
        <v>129676.356</v>
      </c>
      <c r="BO206" s="219">
        <v>103741.08480000001</v>
      </c>
      <c r="BP206" s="161">
        <v>38902.906800000012</v>
      </c>
      <c r="BQ206" s="220"/>
      <c r="BR206" s="219"/>
      <c r="BS206" s="219"/>
    </row>
    <row r="207" spans="1:71" s="49" customFormat="1" ht="38.25" outlineLevel="2" x14ac:dyDescent="0.25">
      <c r="A207" s="436">
        <v>212</v>
      </c>
      <c r="B207" s="436">
        <v>10</v>
      </c>
      <c r="C207" s="85" t="s">
        <v>440</v>
      </c>
      <c r="D207" s="62"/>
      <c r="E207" s="80" t="s">
        <v>505</v>
      </c>
      <c r="F207" s="80" t="s">
        <v>506</v>
      </c>
      <c r="G207" s="85">
        <v>2</v>
      </c>
      <c r="H207" s="86" t="s">
        <v>1242</v>
      </c>
      <c r="I207" s="86" t="s">
        <v>1242</v>
      </c>
      <c r="J207" s="86"/>
      <c r="K207" s="221">
        <v>206031.77</v>
      </c>
      <c r="L207" s="87">
        <v>0</v>
      </c>
      <c r="M207" s="87">
        <v>0</v>
      </c>
      <c r="N207" s="87">
        <v>0</v>
      </c>
      <c r="O207" s="59" t="s">
        <v>1262</v>
      </c>
      <c r="P207" s="97">
        <f t="shared" si="7"/>
        <v>206031.77</v>
      </c>
      <c r="Q207" s="81"/>
      <c r="R207" s="81"/>
      <c r="S207" s="81"/>
      <c r="T207" s="81"/>
      <c r="U207" s="81"/>
      <c r="V207" s="81"/>
      <c r="W207" s="81">
        <v>206031.77</v>
      </c>
      <c r="X207" s="81"/>
      <c r="Y207" s="81"/>
      <c r="Z207" s="84" t="s">
        <v>1272</v>
      </c>
      <c r="AA207" s="209">
        <v>3898</v>
      </c>
      <c r="AB207" s="212" t="s">
        <v>440</v>
      </c>
      <c r="AC207" s="68"/>
      <c r="AD207" s="213">
        <v>1</v>
      </c>
      <c r="AE207" s="214" t="s">
        <v>505</v>
      </c>
      <c r="AF207" s="80" t="s">
        <v>506</v>
      </c>
      <c r="AG207" s="214">
        <v>6</v>
      </c>
      <c r="AH207" s="214">
        <v>2</v>
      </c>
      <c r="AI207" s="214"/>
      <c r="AJ207" s="213"/>
      <c r="AK207" s="215" t="s">
        <v>1224</v>
      </c>
      <c r="AL207" s="213" t="s">
        <v>1242</v>
      </c>
      <c r="AM207" s="213" t="s">
        <v>1242</v>
      </c>
      <c r="AN207" s="214" t="s">
        <v>1225</v>
      </c>
      <c r="AO207" s="214" t="s">
        <v>1226</v>
      </c>
      <c r="AP207" s="201" t="s">
        <v>1266</v>
      </c>
      <c r="AQ207" s="216">
        <v>100</v>
      </c>
      <c r="AR207" s="212"/>
      <c r="AS207" s="217"/>
      <c r="AT207" s="218">
        <v>206031.77</v>
      </c>
      <c r="AU207" s="217">
        <v>80</v>
      </c>
      <c r="AV207" s="219">
        <v>0</v>
      </c>
      <c r="AW207" s="60">
        <v>0</v>
      </c>
      <c r="AX207" s="60">
        <v>0</v>
      </c>
      <c r="AY207" s="60">
        <v>123619.06199999999</v>
      </c>
      <c r="AZ207" s="60">
        <v>123619.06199999999</v>
      </c>
      <c r="BA207" s="60" t="s">
        <v>1269</v>
      </c>
      <c r="BB207" s="60"/>
      <c r="BC207" s="60">
        <v>0</v>
      </c>
      <c r="BD207" s="60">
        <v>0</v>
      </c>
      <c r="BE207" s="60">
        <v>0</v>
      </c>
      <c r="BF207" s="60">
        <v>0</v>
      </c>
      <c r="BG207" s="60">
        <v>0</v>
      </c>
      <c r="BH207" s="60">
        <v>49447.624799999998</v>
      </c>
      <c r="BI207" s="60">
        <v>39558.099840000003</v>
      </c>
      <c r="BJ207" s="60">
        <v>49447.624799999998</v>
      </c>
      <c r="BK207" s="60">
        <v>86533.343399999983</v>
      </c>
      <c r="BL207" s="60">
        <v>69226.674719999995</v>
      </c>
      <c r="BM207" s="60">
        <v>37085.718599999986</v>
      </c>
      <c r="BN207" s="60">
        <v>123619.06199999999</v>
      </c>
      <c r="BO207" s="219">
        <v>98895.249599999996</v>
      </c>
      <c r="BP207" s="161">
        <v>37085.718600000007</v>
      </c>
      <c r="BQ207" s="220"/>
      <c r="BR207" s="219"/>
      <c r="BS207" s="219"/>
    </row>
    <row r="208" spans="1:71" s="49" customFormat="1" ht="38.25" outlineLevel="2" x14ac:dyDescent="0.2">
      <c r="A208" s="435">
        <v>216</v>
      </c>
      <c r="B208" s="435">
        <v>11</v>
      </c>
      <c r="C208" s="78" t="s">
        <v>507</v>
      </c>
      <c r="D208" s="62" t="s">
        <v>508</v>
      </c>
      <c r="E208" s="89">
        <v>5023647</v>
      </c>
      <c r="F208" s="89" t="s">
        <v>509</v>
      </c>
      <c r="G208" s="85" t="s">
        <v>1241</v>
      </c>
      <c r="H208" s="89" t="s">
        <v>1242</v>
      </c>
      <c r="I208" s="89" t="s">
        <v>1242</v>
      </c>
      <c r="J208" s="90">
        <v>20</v>
      </c>
      <c r="K208" s="221">
        <v>110000</v>
      </c>
      <c r="L208" s="89" t="s">
        <v>510</v>
      </c>
      <c r="M208" s="89"/>
      <c r="N208" s="87">
        <v>45000</v>
      </c>
      <c r="O208" s="59" t="s">
        <v>1273</v>
      </c>
      <c r="P208" s="97">
        <f t="shared" si="7"/>
        <v>110000</v>
      </c>
      <c r="Q208" s="81"/>
      <c r="R208" s="81"/>
      <c r="S208" s="81">
        <v>110000</v>
      </c>
      <c r="T208" s="81"/>
      <c r="U208" s="81"/>
      <c r="V208" s="81"/>
      <c r="W208" s="81"/>
      <c r="X208" s="81"/>
      <c r="Y208" s="81"/>
      <c r="Z208" s="84"/>
      <c r="AA208" s="209"/>
      <c r="AB208" s="212" t="s">
        <v>440</v>
      </c>
      <c r="AC208" s="68"/>
      <c r="AD208" s="213">
        <v>1</v>
      </c>
      <c r="AE208" s="180">
        <v>5023647</v>
      </c>
      <c r="AF208" s="89" t="s">
        <v>509</v>
      </c>
      <c r="AG208" s="181" t="s">
        <v>1274</v>
      </c>
      <c r="AH208" s="222" t="s">
        <v>1241</v>
      </c>
      <c r="AI208" s="222"/>
      <c r="AJ208" s="222"/>
      <c r="AK208" s="182" t="s">
        <v>1224</v>
      </c>
      <c r="AL208" s="181" t="s">
        <v>1242</v>
      </c>
      <c r="AM208" s="181" t="s">
        <v>1242</v>
      </c>
      <c r="AN208" s="181" t="s">
        <v>1225</v>
      </c>
      <c r="AO208" s="181" t="s">
        <v>1226</v>
      </c>
      <c r="AP208" s="201" t="s">
        <v>1266</v>
      </c>
      <c r="AQ208" s="183">
        <v>100</v>
      </c>
      <c r="AR208" s="184" t="s">
        <v>1228</v>
      </c>
      <c r="AS208" s="185">
        <v>100</v>
      </c>
      <c r="AT208" s="186">
        <v>110000</v>
      </c>
      <c r="AU208" s="159">
        <v>50</v>
      </c>
      <c r="AV208" s="187">
        <v>0</v>
      </c>
      <c r="AW208" s="60" t="s">
        <v>510</v>
      </c>
      <c r="AX208" s="60">
        <v>70000</v>
      </c>
      <c r="AY208" s="60">
        <v>53612.69</v>
      </c>
      <c r="AZ208" s="60">
        <v>53612.69</v>
      </c>
      <c r="BA208" s="60">
        <v>44046</v>
      </c>
      <c r="BB208" s="60">
        <v>0</v>
      </c>
      <c r="BC208" s="60"/>
      <c r="BD208" s="60">
        <v>50000</v>
      </c>
      <c r="BE208" s="60">
        <v>45000</v>
      </c>
      <c r="BF208" s="60">
        <v>22500</v>
      </c>
      <c r="BG208" s="60">
        <v>45000</v>
      </c>
      <c r="BH208" s="60">
        <v>53612.69</v>
      </c>
      <c r="BI208" s="60">
        <v>26806.345000000001</v>
      </c>
      <c r="BJ208" s="60">
        <v>8612.6900000000023</v>
      </c>
      <c r="BK208" s="60">
        <v>53612.69</v>
      </c>
      <c r="BL208" s="60">
        <v>26806.345000000001</v>
      </c>
      <c r="BM208" s="60">
        <v>0</v>
      </c>
      <c r="BN208" s="60">
        <v>53612.69</v>
      </c>
      <c r="BO208" s="223">
        <v>26806.345000000001</v>
      </c>
      <c r="BP208" s="161">
        <v>0</v>
      </c>
      <c r="BQ208" s="225"/>
      <c r="BR208" s="225"/>
      <c r="BS208" s="225"/>
    </row>
    <row r="209" spans="1:72" s="49" customFormat="1" ht="38.25" outlineLevel="2" x14ac:dyDescent="0.2">
      <c r="A209" s="435">
        <v>217</v>
      </c>
      <c r="B209" s="435">
        <v>11</v>
      </c>
      <c r="C209" s="78" t="s">
        <v>507</v>
      </c>
      <c r="D209" s="62" t="s">
        <v>511</v>
      </c>
      <c r="E209" s="89">
        <v>5023674</v>
      </c>
      <c r="F209" s="89" t="s">
        <v>512</v>
      </c>
      <c r="G209" s="85" t="s">
        <v>1241</v>
      </c>
      <c r="H209" s="89" t="s">
        <v>1242</v>
      </c>
      <c r="I209" s="89" t="s">
        <v>1242</v>
      </c>
      <c r="J209" s="90">
        <v>20</v>
      </c>
      <c r="K209" s="221">
        <v>652043.19999999995</v>
      </c>
      <c r="L209" s="89" t="s">
        <v>510</v>
      </c>
      <c r="M209" s="89"/>
      <c r="N209" s="87">
        <v>100000</v>
      </c>
      <c r="O209" s="59" t="s">
        <v>1273</v>
      </c>
      <c r="P209" s="97">
        <f t="shared" si="7"/>
        <v>652043.19999999995</v>
      </c>
      <c r="Q209" s="81"/>
      <c r="R209" s="81"/>
      <c r="S209" s="81">
        <v>595249</v>
      </c>
      <c r="T209" s="81"/>
      <c r="U209" s="81"/>
      <c r="V209" s="81"/>
      <c r="W209" s="81"/>
      <c r="X209" s="81"/>
      <c r="Y209" s="81">
        <v>56794.2</v>
      </c>
      <c r="Z209" s="84"/>
      <c r="AA209" s="195">
        <v>2581</v>
      </c>
      <c r="AB209" s="178" t="s">
        <v>507</v>
      </c>
      <c r="AC209" s="68" t="s">
        <v>508</v>
      </c>
      <c r="AD209" s="179">
        <v>1</v>
      </c>
      <c r="AE209" s="180">
        <v>5023674</v>
      </c>
      <c r="AF209" s="89" t="s">
        <v>512</v>
      </c>
      <c r="AG209" s="181" t="s">
        <v>1274</v>
      </c>
      <c r="AH209" s="222" t="s">
        <v>1241</v>
      </c>
      <c r="AI209" s="222"/>
      <c r="AJ209" s="222"/>
      <c r="AK209" s="182" t="s">
        <v>1224</v>
      </c>
      <c r="AL209" s="181" t="s">
        <v>1242</v>
      </c>
      <c r="AM209" s="181" t="s">
        <v>1242</v>
      </c>
      <c r="AN209" s="181" t="s">
        <v>1225</v>
      </c>
      <c r="AO209" s="181" t="s">
        <v>1226</v>
      </c>
      <c r="AP209" s="201" t="s">
        <v>1266</v>
      </c>
      <c r="AQ209" s="183">
        <v>100</v>
      </c>
      <c r="AR209" s="184" t="s">
        <v>1228</v>
      </c>
      <c r="AS209" s="185">
        <v>100</v>
      </c>
      <c r="AT209" s="186">
        <v>652043.19999999995</v>
      </c>
      <c r="AU209" s="159">
        <v>50</v>
      </c>
      <c r="AV209" s="187">
        <v>0</v>
      </c>
      <c r="AW209" s="60" t="s">
        <v>510</v>
      </c>
      <c r="AX209" s="60">
        <v>381011.17</v>
      </c>
      <c r="AY209" s="60">
        <v>381011.17</v>
      </c>
      <c r="AZ209" s="60">
        <v>381011.17</v>
      </c>
      <c r="BA209" s="60">
        <v>44046</v>
      </c>
      <c r="BB209" s="60">
        <v>0</v>
      </c>
      <c r="BC209" s="60"/>
      <c r="BD209" s="60">
        <v>150000</v>
      </c>
      <c r="BE209" s="60">
        <v>100000</v>
      </c>
      <c r="BF209" s="60">
        <v>50000</v>
      </c>
      <c r="BG209" s="60">
        <v>100000</v>
      </c>
      <c r="BH209" s="60">
        <v>381011.17</v>
      </c>
      <c r="BI209" s="60">
        <v>190505.58499999999</v>
      </c>
      <c r="BJ209" s="60">
        <v>281011.17</v>
      </c>
      <c r="BK209" s="60">
        <v>381011.17</v>
      </c>
      <c r="BL209" s="60">
        <v>190505.58499999999</v>
      </c>
      <c r="BM209" s="60">
        <v>0</v>
      </c>
      <c r="BN209" s="60">
        <v>381011.17</v>
      </c>
      <c r="BO209" s="223">
        <v>190505.58499999999</v>
      </c>
      <c r="BP209" s="161">
        <v>0</v>
      </c>
      <c r="BQ209" s="225"/>
      <c r="BR209" s="225"/>
      <c r="BS209" s="225"/>
    </row>
    <row r="210" spans="1:72" s="49" customFormat="1" ht="78" customHeight="1" outlineLevel="2" x14ac:dyDescent="0.2">
      <c r="A210" s="435">
        <v>218</v>
      </c>
      <c r="B210" s="435">
        <v>11</v>
      </c>
      <c r="C210" s="78" t="s">
        <v>507</v>
      </c>
      <c r="D210" s="62" t="s">
        <v>139</v>
      </c>
      <c r="E210" s="89">
        <v>5027191</v>
      </c>
      <c r="F210" s="89" t="s">
        <v>513</v>
      </c>
      <c r="G210" s="85" t="s">
        <v>1241</v>
      </c>
      <c r="H210" s="89" t="s">
        <v>1242</v>
      </c>
      <c r="I210" s="89" t="s">
        <v>1242</v>
      </c>
      <c r="J210" s="90">
        <v>20</v>
      </c>
      <c r="K210" s="221">
        <v>350245.94</v>
      </c>
      <c r="L210" s="89" t="s">
        <v>510</v>
      </c>
      <c r="M210" s="89"/>
      <c r="N210" s="87">
        <v>80000</v>
      </c>
      <c r="O210" s="59" t="s">
        <v>1273</v>
      </c>
      <c r="P210" s="226">
        <f t="shared" si="7"/>
        <v>290571.61</v>
      </c>
      <c r="Q210" s="81"/>
      <c r="R210" s="81"/>
      <c r="S210" s="81"/>
      <c r="T210" s="81"/>
      <c r="U210" s="81">
        <v>290571.61</v>
      </c>
      <c r="V210" s="81"/>
      <c r="W210" s="81"/>
      <c r="X210" s="81"/>
      <c r="Y210" s="81"/>
      <c r="Z210" s="84" t="s">
        <v>1275</v>
      </c>
      <c r="AA210" s="195">
        <v>2581</v>
      </c>
      <c r="AB210" s="178" t="s">
        <v>507</v>
      </c>
      <c r="AC210" s="68" t="s">
        <v>511</v>
      </c>
      <c r="AD210" s="179">
        <v>1</v>
      </c>
      <c r="AE210" s="180">
        <v>5027191</v>
      </c>
      <c r="AF210" s="89" t="s">
        <v>513</v>
      </c>
      <c r="AG210" s="181" t="s">
        <v>1274</v>
      </c>
      <c r="AH210" s="222" t="s">
        <v>1241</v>
      </c>
      <c r="AI210" s="222"/>
      <c r="AJ210" s="222"/>
      <c r="AK210" s="182" t="s">
        <v>1224</v>
      </c>
      <c r="AL210" s="181" t="s">
        <v>1242</v>
      </c>
      <c r="AM210" s="181" t="s">
        <v>1242</v>
      </c>
      <c r="AN210" s="181" t="s">
        <v>1225</v>
      </c>
      <c r="AO210" s="181" t="s">
        <v>1226</v>
      </c>
      <c r="AP210" s="201" t="s">
        <v>1266</v>
      </c>
      <c r="AQ210" s="183">
        <v>100</v>
      </c>
      <c r="AR210" s="184" t="s">
        <v>1228</v>
      </c>
      <c r="AS210" s="185">
        <v>100</v>
      </c>
      <c r="AT210" s="186">
        <v>350245.94</v>
      </c>
      <c r="AU210" s="159">
        <v>50</v>
      </c>
      <c r="AV210" s="187">
        <v>0</v>
      </c>
      <c r="AW210" s="60" t="s">
        <v>510</v>
      </c>
      <c r="AX210" s="60">
        <v>240000</v>
      </c>
      <c r="AY210" s="60">
        <v>194752.76</v>
      </c>
      <c r="AZ210" s="60">
        <v>194752.76</v>
      </c>
      <c r="BA210" s="60">
        <v>44046</v>
      </c>
      <c r="BB210" s="60">
        <v>0</v>
      </c>
      <c r="BC210" s="60"/>
      <c r="BD210" s="60">
        <v>25000</v>
      </c>
      <c r="BE210" s="60">
        <v>80000</v>
      </c>
      <c r="BF210" s="60">
        <v>40000</v>
      </c>
      <c r="BG210" s="60">
        <v>80000</v>
      </c>
      <c r="BH210" s="60">
        <v>194752.76</v>
      </c>
      <c r="BI210" s="60">
        <v>97376.38</v>
      </c>
      <c r="BJ210" s="60">
        <v>114752.76000000001</v>
      </c>
      <c r="BK210" s="60">
        <v>194752.76</v>
      </c>
      <c r="BL210" s="60">
        <v>97376.38</v>
      </c>
      <c r="BM210" s="60">
        <v>0</v>
      </c>
      <c r="BN210" s="60">
        <v>194752.76</v>
      </c>
      <c r="BO210" s="223">
        <v>97376.38</v>
      </c>
      <c r="BP210" s="161">
        <v>0</v>
      </c>
      <c r="BQ210" s="225"/>
      <c r="BR210" s="225"/>
      <c r="BS210" s="225"/>
    </row>
    <row r="211" spans="1:72" s="49" customFormat="1" ht="76.5" outlineLevel="2" x14ac:dyDescent="0.2">
      <c r="A211" s="435">
        <v>219</v>
      </c>
      <c r="B211" s="435">
        <v>11</v>
      </c>
      <c r="C211" s="78" t="s">
        <v>507</v>
      </c>
      <c r="D211" s="62" t="s">
        <v>139</v>
      </c>
      <c r="E211" s="89">
        <v>5027357</v>
      </c>
      <c r="F211" s="89" t="s">
        <v>514</v>
      </c>
      <c r="G211" s="85" t="s">
        <v>1241</v>
      </c>
      <c r="H211" s="89" t="s">
        <v>1242</v>
      </c>
      <c r="I211" s="89" t="s">
        <v>1242</v>
      </c>
      <c r="J211" s="90">
        <v>20</v>
      </c>
      <c r="K211" s="221">
        <v>385000</v>
      </c>
      <c r="L211" s="89" t="s">
        <v>510</v>
      </c>
      <c r="M211" s="89"/>
      <c r="N211" s="87">
        <v>40000</v>
      </c>
      <c r="O211" s="59" t="s">
        <v>1273</v>
      </c>
      <c r="P211" s="97">
        <f t="shared" si="7"/>
        <v>385000</v>
      </c>
      <c r="Q211" s="81"/>
      <c r="R211" s="81"/>
      <c r="S211" s="81"/>
      <c r="T211" s="81"/>
      <c r="U211" s="81">
        <v>385000</v>
      </c>
      <c r="V211" s="81"/>
      <c r="W211" s="81"/>
      <c r="X211" s="81"/>
      <c r="Y211" s="81"/>
      <c r="Z211" s="84"/>
      <c r="AA211" s="195">
        <v>2581</v>
      </c>
      <c r="AB211" s="178" t="s">
        <v>507</v>
      </c>
      <c r="AC211" s="68" t="s">
        <v>139</v>
      </c>
      <c r="AD211" s="179">
        <v>1</v>
      </c>
      <c r="AE211" s="180">
        <v>5027357</v>
      </c>
      <c r="AF211" s="89" t="s">
        <v>514</v>
      </c>
      <c r="AG211" s="181" t="s">
        <v>1274</v>
      </c>
      <c r="AH211" s="222" t="s">
        <v>1241</v>
      </c>
      <c r="AI211" s="222"/>
      <c r="AJ211" s="222"/>
      <c r="AK211" s="182" t="s">
        <v>1224</v>
      </c>
      <c r="AL211" s="181" t="s">
        <v>1242</v>
      </c>
      <c r="AM211" s="181" t="s">
        <v>1242</v>
      </c>
      <c r="AN211" s="181" t="s">
        <v>1225</v>
      </c>
      <c r="AO211" s="181" t="s">
        <v>1226</v>
      </c>
      <c r="AP211" s="201" t="s">
        <v>1266</v>
      </c>
      <c r="AQ211" s="183">
        <v>100</v>
      </c>
      <c r="AR211" s="184" t="s">
        <v>1228</v>
      </c>
      <c r="AS211" s="185">
        <v>100</v>
      </c>
      <c r="AT211" s="186">
        <v>385000</v>
      </c>
      <c r="AU211" s="159">
        <v>50</v>
      </c>
      <c r="AV211" s="187">
        <v>0</v>
      </c>
      <c r="AW211" s="60" t="s">
        <v>510</v>
      </c>
      <c r="AX211" s="60">
        <v>325000</v>
      </c>
      <c r="AY211" s="60">
        <v>325000</v>
      </c>
      <c r="AZ211" s="60">
        <v>325000</v>
      </c>
      <c r="BA211" s="60">
        <v>44046</v>
      </c>
      <c r="BB211" s="60">
        <v>0</v>
      </c>
      <c r="BC211" s="60"/>
      <c r="BD211" s="60">
        <v>40000</v>
      </c>
      <c r="BE211" s="60">
        <v>40000</v>
      </c>
      <c r="BF211" s="60">
        <v>20000</v>
      </c>
      <c r="BG211" s="60">
        <v>40000</v>
      </c>
      <c r="BH211" s="60">
        <v>300000</v>
      </c>
      <c r="BI211" s="60">
        <v>150000</v>
      </c>
      <c r="BJ211" s="60">
        <v>260000</v>
      </c>
      <c r="BK211" s="60">
        <v>325000</v>
      </c>
      <c r="BL211" s="60">
        <v>162500</v>
      </c>
      <c r="BM211" s="60">
        <v>25000</v>
      </c>
      <c r="BN211" s="60">
        <v>325000</v>
      </c>
      <c r="BO211" s="223">
        <v>162500</v>
      </c>
      <c r="BP211" s="161">
        <v>0</v>
      </c>
      <c r="BQ211" s="225"/>
      <c r="BR211" s="225"/>
      <c r="BS211" s="225"/>
    </row>
    <row r="212" spans="1:72" s="49" customFormat="1" ht="76.5" outlineLevel="2" x14ac:dyDescent="0.2">
      <c r="A212" s="435">
        <v>220</v>
      </c>
      <c r="B212" s="435">
        <v>11</v>
      </c>
      <c r="C212" s="78" t="s">
        <v>507</v>
      </c>
      <c r="D212" s="62" t="s">
        <v>515</v>
      </c>
      <c r="E212" s="89">
        <v>5027360</v>
      </c>
      <c r="F212" s="89" t="s">
        <v>516</v>
      </c>
      <c r="G212" s="85" t="s">
        <v>1241</v>
      </c>
      <c r="H212" s="89" t="s">
        <v>1242</v>
      </c>
      <c r="I212" s="89" t="s">
        <v>1242</v>
      </c>
      <c r="J212" s="90">
        <v>20</v>
      </c>
      <c r="K212" s="221">
        <v>554560.65573200001</v>
      </c>
      <c r="L212" s="91">
        <v>554560.65573200001</v>
      </c>
      <c r="M212" s="89"/>
      <c r="N212" s="87">
        <v>300000</v>
      </c>
      <c r="O212" s="59" t="s">
        <v>1273</v>
      </c>
      <c r="P212" s="97">
        <f t="shared" si="7"/>
        <v>573130.06999999995</v>
      </c>
      <c r="Q212" s="81"/>
      <c r="R212" s="81"/>
      <c r="S212" s="81"/>
      <c r="T212" s="81"/>
      <c r="U212" s="81">
        <v>573130.06999999995</v>
      </c>
      <c r="V212" s="81"/>
      <c r="W212" s="81"/>
      <c r="X212" s="81"/>
      <c r="Y212" s="81"/>
      <c r="Z212" s="84"/>
      <c r="AA212" s="195">
        <v>2581</v>
      </c>
      <c r="AB212" s="178" t="s">
        <v>507</v>
      </c>
      <c r="AC212" s="68" t="s">
        <v>139</v>
      </c>
      <c r="AD212" s="179">
        <v>1</v>
      </c>
      <c r="AE212" s="180">
        <v>5027360</v>
      </c>
      <c r="AF212" s="89" t="s">
        <v>516</v>
      </c>
      <c r="AG212" s="181" t="s">
        <v>1274</v>
      </c>
      <c r="AH212" s="222" t="s">
        <v>1241</v>
      </c>
      <c r="AI212" s="222"/>
      <c r="AJ212" s="222"/>
      <c r="AK212" s="182" t="s">
        <v>1224</v>
      </c>
      <c r="AL212" s="181" t="s">
        <v>1242</v>
      </c>
      <c r="AM212" s="181" t="s">
        <v>1242</v>
      </c>
      <c r="AN212" s="181" t="s">
        <v>1225</v>
      </c>
      <c r="AO212" s="181" t="s">
        <v>1226</v>
      </c>
      <c r="AP212" s="201" t="s">
        <v>1266</v>
      </c>
      <c r="AQ212" s="183">
        <v>100</v>
      </c>
      <c r="AR212" s="184" t="s">
        <v>1228</v>
      </c>
      <c r="AS212" s="185">
        <v>100</v>
      </c>
      <c r="AT212" s="186">
        <v>554560.65573200001</v>
      </c>
      <c r="AU212" s="159">
        <v>50</v>
      </c>
      <c r="AV212" s="187">
        <v>0</v>
      </c>
      <c r="AW212" s="60">
        <v>554560.65573200001</v>
      </c>
      <c r="AX212" s="60">
        <v>573130.06999999995</v>
      </c>
      <c r="AY212" s="60">
        <v>554560.65573200001</v>
      </c>
      <c r="AZ212" s="60">
        <v>554560.65573200001</v>
      </c>
      <c r="BA212" s="60"/>
      <c r="BB212" s="60">
        <v>0</v>
      </c>
      <c r="BC212" s="60"/>
      <c r="BD212" s="60">
        <v>200000</v>
      </c>
      <c r="BE212" s="60">
        <v>300000</v>
      </c>
      <c r="BF212" s="60">
        <v>150000</v>
      </c>
      <c r="BG212" s="60">
        <v>300000</v>
      </c>
      <c r="BH212" s="60">
        <v>554560.65573200001</v>
      </c>
      <c r="BI212" s="60">
        <v>277280.32786600001</v>
      </c>
      <c r="BJ212" s="60">
        <v>254560.65573200001</v>
      </c>
      <c r="BK212" s="60">
        <v>554560.65573200001</v>
      </c>
      <c r="BL212" s="60">
        <v>277280.32786600001</v>
      </c>
      <c r="BM212" s="60">
        <v>0</v>
      </c>
      <c r="BN212" s="60">
        <v>554560.65573200001</v>
      </c>
      <c r="BO212" s="227">
        <v>277280.32786600001</v>
      </c>
      <c r="BP212" s="161">
        <v>0</v>
      </c>
      <c r="BQ212" s="225"/>
      <c r="BR212" s="225"/>
      <c r="BS212" s="225"/>
    </row>
    <row r="213" spans="1:72" s="49" customFormat="1" ht="38.25" outlineLevel="2" x14ac:dyDescent="0.2">
      <c r="A213" s="435">
        <v>221</v>
      </c>
      <c r="B213" s="435">
        <v>11</v>
      </c>
      <c r="C213" s="78" t="s">
        <v>507</v>
      </c>
      <c r="D213" s="62" t="s">
        <v>71</v>
      </c>
      <c r="E213" s="89">
        <v>5028165</v>
      </c>
      <c r="F213" s="89" t="s">
        <v>517</v>
      </c>
      <c r="G213" s="85" t="s">
        <v>1241</v>
      </c>
      <c r="H213" s="89" t="s">
        <v>1242</v>
      </c>
      <c r="I213" s="89" t="s">
        <v>1242</v>
      </c>
      <c r="J213" s="90">
        <v>20</v>
      </c>
      <c r="K213" s="221">
        <v>607000</v>
      </c>
      <c r="L213" s="89" t="s">
        <v>510</v>
      </c>
      <c r="M213" s="89"/>
      <c r="N213" s="87">
        <v>70000</v>
      </c>
      <c r="O213" s="59" t="s">
        <v>1273</v>
      </c>
      <c r="P213" s="97">
        <f t="shared" si="7"/>
        <v>607000</v>
      </c>
      <c r="Q213" s="81"/>
      <c r="R213" s="81"/>
      <c r="S213" s="81">
        <v>580000</v>
      </c>
      <c r="T213" s="81"/>
      <c r="U213" s="81"/>
      <c r="V213" s="81"/>
      <c r="W213" s="81"/>
      <c r="X213" s="81"/>
      <c r="Y213" s="81">
        <v>27000</v>
      </c>
      <c r="Z213" s="84"/>
      <c r="AA213" s="195">
        <v>2581</v>
      </c>
      <c r="AB213" s="178" t="s">
        <v>507</v>
      </c>
      <c r="AC213" s="68" t="s">
        <v>515</v>
      </c>
      <c r="AD213" s="179">
        <v>1</v>
      </c>
      <c r="AE213" s="180">
        <v>5028165</v>
      </c>
      <c r="AF213" s="89" t="s">
        <v>517</v>
      </c>
      <c r="AG213" s="181" t="s">
        <v>1274</v>
      </c>
      <c r="AH213" s="222" t="s">
        <v>1241</v>
      </c>
      <c r="AI213" s="222"/>
      <c r="AJ213" s="222"/>
      <c r="AK213" s="182" t="s">
        <v>1224</v>
      </c>
      <c r="AL213" s="181" t="s">
        <v>1242</v>
      </c>
      <c r="AM213" s="181" t="s">
        <v>1242</v>
      </c>
      <c r="AN213" s="181" t="s">
        <v>1225</v>
      </c>
      <c r="AO213" s="181" t="s">
        <v>1226</v>
      </c>
      <c r="AP213" s="201" t="s">
        <v>1266</v>
      </c>
      <c r="AQ213" s="183">
        <v>100</v>
      </c>
      <c r="AR213" s="184" t="s">
        <v>1228</v>
      </c>
      <c r="AS213" s="185">
        <v>100</v>
      </c>
      <c r="AT213" s="186">
        <v>607000</v>
      </c>
      <c r="AU213" s="159">
        <v>50</v>
      </c>
      <c r="AV213" s="187">
        <v>0</v>
      </c>
      <c r="AW213" s="60" t="s">
        <v>510</v>
      </c>
      <c r="AX213" s="60">
        <v>339764</v>
      </c>
      <c r="AY213" s="60">
        <v>339745.14</v>
      </c>
      <c r="AZ213" s="60">
        <v>339745.14</v>
      </c>
      <c r="BA213" s="60">
        <v>44046</v>
      </c>
      <c r="BB213" s="60">
        <v>0</v>
      </c>
      <c r="BC213" s="60"/>
      <c r="BD213" s="60">
        <v>50000</v>
      </c>
      <c r="BE213" s="60">
        <v>70000</v>
      </c>
      <c r="BF213" s="60">
        <v>35000</v>
      </c>
      <c r="BG213" s="60">
        <v>70000</v>
      </c>
      <c r="BH213" s="60">
        <v>300000</v>
      </c>
      <c r="BI213" s="60">
        <v>150000</v>
      </c>
      <c r="BJ213" s="60">
        <v>230000</v>
      </c>
      <c r="BK213" s="60">
        <v>339745.14</v>
      </c>
      <c r="BL213" s="60">
        <v>169872.57</v>
      </c>
      <c r="BM213" s="60">
        <v>39745.140000000014</v>
      </c>
      <c r="BN213" s="60">
        <v>339745.14</v>
      </c>
      <c r="BO213" s="223">
        <v>169872.57</v>
      </c>
      <c r="BP213" s="161">
        <v>0</v>
      </c>
      <c r="BQ213" s="225"/>
      <c r="BR213" s="225"/>
      <c r="BS213" s="225"/>
    </row>
    <row r="214" spans="1:72" s="49" customFormat="1" ht="76.5" outlineLevel="2" x14ac:dyDescent="0.2">
      <c r="A214" s="435">
        <v>222</v>
      </c>
      <c r="B214" s="435">
        <v>11</v>
      </c>
      <c r="C214" s="78" t="s">
        <v>507</v>
      </c>
      <c r="D214" s="62" t="s">
        <v>518</v>
      </c>
      <c r="E214" s="89">
        <v>5028199</v>
      </c>
      <c r="F214" s="89" t="s">
        <v>519</v>
      </c>
      <c r="G214" s="85" t="s">
        <v>1247</v>
      </c>
      <c r="H214" s="89" t="s">
        <v>1242</v>
      </c>
      <c r="I214" s="89" t="s">
        <v>1242</v>
      </c>
      <c r="J214" s="90">
        <v>20</v>
      </c>
      <c r="K214" s="221">
        <v>514516.13</v>
      </c>
      <c r="L214" s="89" t="s">
        <v>510</v>
      </c>
      <c r="M214" s="89"/>
      <c r="N214" s="87">
        <v>0</v>
      </c>
      <c r="O214" s="59" t="s">
        <v>1273</v>
      </c>
      <c r="P214" s="97">
        <f t="shared" si="7"/>
        <v>514516.13</v>
      </c>
      <c r="Q214" s="81"/>
      <c r="R214" s="81"/>
      <c r="S214" s="81">
        <v>514516.13</v>
      </c>
      <c r="T214" s="81"/>
      <c r="U214" s="81"/>
      <c r="V214" s="81"/>
      <c r="W214" s="81"/>
      <c r="X214" s="81"/>
      <c r="Y214" s="81"/>
      <c r="Z214" s="84" t="s">
        <v>1276</v>
      </c>
      <c r="AA214" s="195">
        <v>2581</v>
      </c>
      <c r="AB214" s="178" t="s">
        <v>507</v>
      </c>
      <c r="AC214" s="68" t="s">
        <v>71</v>
      </c>
      <c r="AD214" s="179">
        <v>1</v>
      </c>
      <c r="AE214" s="180">
        <v>5028199</v>
      </c>
      <c r="AF214" s="89" t="s">
        <v>519</v>
      </c>
      <c r="AG214" s="181" t="s">
        <v>1274</v>
      </c>
      <c r="AH214" s="222" t="s">
        <v>1247</v>
      </c>
      <c r="AI214" s="222"/>
      <c r="AJ214" s="222"/>
      <c r="AK214" s="182" t="s">
        <v>1224</v>
      </c>
      <c r="AL214" s="181" t="s">
        <v>1242</v>
      </c>
      <c r="AM214" s="181" t="s">
        <v>1242</v>
      </c>
      <c r="AN214" s="181" t="s">
        <v>1225</v>
      </c>
      <c r="AO214" s="181" t="s">
        <v>1226</v>
      </c>
      <c r="AP214" s="201" t="s">
        <v>1266</v>
      </c>
      <c r="AQ214" s="183">
        <v>100</v>
      </c>
      <c r="AR214" s="184" t="s">
        <v>1228</v>
      </c>
      <c r="AS214" s="185">
        <v>100</v>
      </c>
      <c r="AT214" s="186">
        <v>514516.13</v>
      </c>
      <c r="AU214" s="159">
        <v>50</v>
      </c>
      <c r="AV214" s="187">
        <v>0</v>
      </c>
      <c r="AW214" s="60" t="s">
        <v>510</v>
      </c>
      <c r="AX214" s="60">
        <v>0</v>
      </c>
      <c r="AY214" s="60">
        <v>0</v>
      </c>
      <c r="AZ214" s="60">
        <v>0</v>
      </c>
      <c r="BA214" s="60"/>
      <c r="BB214" s="60">
        <v>0</v>
      </c>
      <c r="BC214" s="60"/>
      <c r="BD214" s="60">
        <v>0</v>
      </c>
      <c r="BE214" s="60">
        <v>0</v>
      </c>
      <c r="BF214" s="60">
        <v>0</v>
      </c>
      <c r="BG214" s="60">
        <v>0</v>
      </c>
      <c r="BH214" s="60">
        <v>0</v>
      </c>
      <c r="BI214" s="60">
        <v>0</v>
      </c>
      <c r="BJ214" s="60">
        <v>0</v>
      </c>
      <c r="BK214" s="60">
        <v>0</v>
      </c>
      <c r="BL214" s="60">
        <v>0</v>
      </c>
      <c r="BM214" s="60">
        <v>0</v>
      </c>
      <c r="BN214" s="60">
        <v>0</v>
      </c>
      <c r="BO214" s="223">
        <v>0</v>
      </c>
      <c r="BP214" s="161">
        <v>0</v>
      </c>
      <c r="BQ214" s="228" t="s">
        <v>1276</v>
      </c>
      <c r="BR214" s="225"/>
      <c r="BS214" s="225"/>
      <c r="BT214" s="49" t="s">
        <v>1248</v>
      </c>
    </row>
    <row r="215" spans="1:72" s="49" customFormat="1" ht="51" outlineLevel="2" x14ac:dyDescent="0.2">
      <c r="A215" s="435">
        <v>223</v>
      </c>
      <c r="B215" s="435">
        <v>11</v>
      </c>
      <c r="C215" s="78" t="s">
        <v>507</v>
      </c>
      <c r="D215" s="62" t="s">
        <v>81</v>
      </c>
      <c r="E215" s="89">
        <v>5028210</v>
      </c>
      <c r="F215" s="89" t="s">
        <v>520</v>
      </c>
      <c r="G215" s="85" t="s">
        <v>1241</v>
      </c>
      <c r="H215" s="89" t="s">
        <v>1242</v>
      </c>
      <c r="I215" s="89" t="s">
        <v>1242</v>
      </c>
      <c r="J215" s="90">
        <v>20</v>
      </c>
      <c r="K215" s="221">
        <v>886990</v>
      </c>
      <c r="L215" s="91">
        <v>886990</v>
      </c>
      <c r="M215" s="89"/>
      <c r="N215" s="87">
        <v>350000</v>
      </c>
      <c r="O215" s="59" t="s">
        <v>1273</v>
      </c>
      <c r="P215" s="97">
        <f t="shared" si="7"/>
        <v>894690</v>
      </c>
      <c r="Q215" s="81"/>
      <c r="R215" s="81"/>
      <c r="S215" s="81"/>
      <c r="T215" s="81"/>
      <c r="U215" s="81"/>
      <c r="V215" s="83">
        <f>894690</f>
        <v>894690</v>
      </c>
      <c r="W215" s="81"/>
      <c r="X215" s="81"/>
      <c r="Y215" s="81"/>
      <c r="Z215" s="93" t="s">
        <v>1277</v>
      </c>
      <c r="AA215" s="195">
        <v>2581</v>
      </c>
      <c r="AB215" s="178" t="s">
        <v>507</v>
      </c>
      <c r="AC215" s="68" t="s">
        <v>518</v>
      </c>
      <c r="AD215" s="179">
        <v>1</v>
      </c>
      <c r="AE215" s="180">
        <v>5028210</v>
      </c>
      <c r="AF215" s="89" t="s">
        <v>520</v>
      </c>
      <c r="AG215" s="181" t="s">
        <v>1274</v>
      </c>
      <c r="AH215" s="222" t="s">
        <v>1241</v>
      </c>
      <c r="AI215" s="222"/>
      <c r="AJ215" s="222"/>
      <c r="AK215" s="182" t="s">
        <v>1224</v>
      </c>
      <c r="AL215" s="181" t="s">
        <v>1242</v>
      </c>
      <c r="AM215" s="181" t="s">
        <v>1242</v>
      </c>
      <c r="AN215" s="181" t="s">
        <v>1225</v>
      </c>
      <c r="AO215" s="181" t="s">
        <v>1226</v>
      </c>
      <c r="AP215" s="201" t="s">
        <v>1266</v>
      </c>
      <c r="AQ215" s="183">
        <v>100</v>
      </c>
      <c r="AR215" s="184" t="s">
        <v>1228</v>
      </c>
      <c r="AS215" s="185">
        <v>100</v>
      </c>
      <c r="AT215" s="186">
        <v>886990</v>
      </c>
      <c r="AU215" s="159">
        <v>50</v>
      </c>
      <c r="AV215" s="187">
        <v>0</v>
      </c>
      <c r="AW215" s="60">
        <v>886990</v>
      </c>
      <c r="AX215" s="60">
        <v>890000</v>
      </c>
      <c r="AY215" s="60">
        <v>886990</v>
      </c>
      <c r="AZ215" s="60">
        <v>886990</v>
      </c>
      <c r="BA215" s="60"/>
      <c r="BB215" s="60">
        <v>0</v>
      </c>
      <c r="BC215" s="60"/>
      <c r="BD215" s="60">
        <v>100000</v>
      </c>
      <c r="BE215" s="60">
        <v>350000</v>
      </c>
      <c r="BF215" s="60">
        <v>175000</v>
      </c>
      <c r="BG215" s="60">
        <v>350000</v>
      </c>
      <c r="BH215" s="60">
        <v>700000</v>
      </c>
      <c r="BI215" s="60">
        <v>350000</v>
      </c>
      <c r="BJ215" s="60">
        <v>350000</v>
      </c>
      <c r="BK215" s="60">
        <v>886990</v>
      </c>
      <c r="BL215" s="60">
        <v>443495</v>
      </c>
      <c r="BM215" s="60">
        <v>186990</v>
      </c>
      <c r="BN215" s="60">
        <v>886990</v>
      </c>
      <c r="BO215" s="187">
        <v>443495</v>
      </c>
      <c r="BP215" s="161">
        <v>0</v>
      </c>
      <c r="BQ215" s="225"/>
      <c r="BR215" s="225"/>
      <c r="BS215" s="225"/>
    </row>
    <row r="216" spans="1:72" s="49" customFormat="1" ht="76.5" outlineLevel="2" x14ac:dyDescent="0.2">
      <c r="A216" s="435">
        <v>224</v>
      </c>
      <c r="B216" s="435">
        <v>11</v>
      </c>
      <c r="C216" s="78" t="s">
        <v>507</v>
      </c>
      <c r="D216" s="62" t="s">
        <v>71</v>
      </c>
      <c r="E216" s="89">
        <v>5028215</v>
      </c>
      <c r="F216" s="89" t="s">
        <v>521</v>
      </c>
      <c r="G216" s="85" t="s">
        <v>1241</v>
      </c>
      <c r="H216" s="89" t="s">
        <v>1242</v>
      </c>
      <c r="I216" s="89" t="s">
        <v>1242</v>
      </c>
      <c r="J216" s="90">
        <v>20</v>
      </c>
      <c r="K216" s="221">
        <v>598500</v>
      </c>
      <c r="L216" s="89" t="s">
        <v>510</v>
      </c>
      <c r="M216" s="89"/>
      <c r="N216" s="87">
        <v>100000</v>
      </c>
      <c r="O216" s="59" t="s">
        <v>1273</v>
      </c>
      <c r="P216" s="97">
        <f t="shared" si="7"/>
        <v>383433.52</v>
      </c>
      <c r="Q216" s="81"/>
      <c r="R216" s="81"/>
      <c r="S216" s="81"/>
      <c r="T216" s="81"/>
      <c r="U216" s="81">
        <v>354933.52</v>
      </c>
      <c r="V216" s="81"/>
      <c r="W216" s="81"/>
      <c r="X216" s="81"/>
      <c r="Y216" s="81">
        <v>28500</v>
      </c>
      <c r="Z216" s="84" t="s">
        <v>1278</v>
      </c>
      <c r="AA216" s="195">
        <v>2581</v>
      </c>
      <c r="AB216" s="178" t="s">
        <v>507</v>
      </c>
      <c r="AC216" s="68" t="s">
        <v>81</v>
      </c>
      <c r="AD216" s="179">
        <v>1</v>
      </c>
      <c r="AE216" s="180">
        <v>5028215</v>
      </c>
      <c r="AF216" s="89" t="s">
        <v>521</v>
      </c>
      <c r="AG216" s="181" t="s">
        <v>1274</v>
      </c>
      <c r="AH216" s="222" t="s">
        <v>1241</v>
      </c>
      <c r="AI216" s="222"/>
      <c r="AJ216" s="222"/>
      <c r="AK216" s="182" t="s">
        <v>1224</v>
      </c>
      <c r="AL216" s="181" t="s">
        <v>1242</v>
      </c>
      <c r="AM216" s="181" t="s">
        <v>1242</v>
      </c>
      <c r="AN216" s="181" t="s">
        <v>1225</v>
      </c>
      <c r="AO216" s="181" t="s">
        <v>1226</v>
      </c>
      <c r="AP216" s="201" t="s">
        <v>1266</v>
      </c>
      <c r="AQ216" s="183">
        <v>100</v>
      </c>
      <c r="AR216" s="184" t="s">
        <v>1228</v>
      </c>
      <c r="AS216" s="185">
        <v>100</v>
      </c>
      <c r="AT216" s="186">
        <v>598500</v>
      </c>
      <c r="AU216" s="159">
        <v>50</v>
      </c>
      <c r="AV216" s="187">
        <v>0</v>
      </c>
      <c r="AW216" s="60" t="s">
        <v>510</v>
      </c>
      <c r="AX216" s="60">
        <v>354939</v>
      </c>
      <c r="AY216" s="60">
        <v>354933.52</v>
      </c>
      <c r="AZ216" s="60">
        <v>354933.52</v>
      </c>
      <c r="BA216" s="60">
        <v>44046</v>
      </c>
      <c r="BB216" s="60">
        <v>0</v>
      </c>
      <c r="BC216" s="60"/>
      <c r="BD216" s="60">
        <v>50000</v>
      </c>
      <c r="BE216" s="60">
        <v>100000</v>
      </c>
      <c r="BF216" s="60">
        <v>50000</v>
      </c>
      <c r="BG216" s="60">
        <v>100000</v>
      </c>
      <c r="BH216" s="60">
        <v>354933.52</v>
      </c>
      <c r="BI216" s="60">
        <v>177466.76</v>
      </c>
      <c r="BJ216" s="60">
        <v>254933.52000000002</v>
      </c>
      <c r="BK216" s="60">
        <v>354933.52</v>
      </c>
      <c r="BL216" s="60">
        <v>177466.76</v>
      </c>
      <c r="BM216" s="60">
        <v>0</v>
      </c>
      <c r="BN216" s="60">
        <v>354933.52</v>
      </c>
      <c r="BO216" s="223">
        <v>177466.76</v>
      </c>
      <c r="BP216" s="161">
        <v>0</v>
      </c>
      <c r="BQ216" s="225"/>
      <c r="BR216" s="225"/>
      <c r="BS216" s="225"/>
    </row>
    <row r="217" spans="1:72" s="49" customFormat="1" ht="76.5" outlineLevel="2" x14ac:dyDescent="0.2">
      <c r="A217" s="435">
        <v>225</v>
      </c>
      <c r="B217" s="435">
        <v>11</v>
      </c>
      <c r="C217" s="78" t="s">
        <v>507</v>
      </c>
      <c r="D217" s="62" t="s">
        <v>522</v>
      </c>
      <c r="E217" s="89">
        <v>5028216</v>
      </c>
      <c r="F217" s="89" t="s">
        <v>523</v>
      </c>
      <c r="G217" s="85" t="s">
        <v>1241</v>
      </c>
      <c r="H217" s="89" t="s">
        <v>1242</v>
      </c>
      <c r="I217" s="89" t="s">
        <v>1242</v>
      </c>
      <c r="J217" s="90">
        <v>20</v>
      </c>
      <c r="K217" s="221">
        <v>355786.05</v>
      </c>
      <c r="L217" s="91">
        <v>339286.05</v>
      </c>
      <c r="M217" s="91">
        <v>34075.56</v>
      </c>
      <c r="N217" s="87">
        <v>150000</v>
      </c>
      <c r="O217" s="59" t="s">
        <v>1273</v>
      </c>
      <c r="P217" s="97">
        <f t="shared" si="7"/>
        <v>355786.05</v>
      </c>
      <c r="Q217" s="81"/>
      <c r="R217" s="81"/>
      <c r="S217" s="81">
        <v>335943.45</v>
      </c>
      <c r="T217" s="81"/>
      <c r="U217" s="81"/>
      <c r="V217" s="81"/>
      <c r="W217" s="81"/>
      <c r="X217" s="81"/>
      <c r="Y217" s="81">
        <v>19842.599999999999</v>
      </c>
      <c r="Z217" s="84"/>
      <c r="AA217" s="195">
        <v>2581</v>
      </c>
      <c r="AB217" s="178" t="s">
        <v>507</v>
      </c>
      <c r="AC217" s="68" t="s">
        <v>71</v>
      </c>
      <c r="AD217" s="179">
        <v>1</v>
      </c>
      <c r="AE217" s="180">
        <v>5028216</v>
      </c>
      <c r="AF217" s="89" t="s">
        <v>523</v>
      </c>
      <c r="AG217" s="181" t="s">
        <v>1274</v>
      </c>
      <c r="AH217" s="222" t="s">
        <v>1241</v>
      </c>
      <c r="AI217" s="222"/>
      <c r="AJ217" s="222"/>
      <c r="AK217" s="182" t="s">
        <v>1224</v>
      </c>
      <c r="AL217" s="181" t="s">
        <v>1242</v>
      </c>
      <c r="AM217" s="181" t="s">
        <v>1242</v>
      </c>
      <c r="AN217" s="181" t="s">
        <v>1225</v>
      </c>
      <c r="AO217" s="181" t="s">
        <v>1226</v>
      </c>
      <c r="AP217" s="201" t="s">
        <v>1266</v>
      </c>
      <c r="AQ217" s="183">
        <v>100</v>
      </c>
      <c r="AR217" s="184" t="s">
        <v>1228</v>
      </c>
      <c r="AS217" s="185">
        <v>100</v>
      </c>
      <c r="AT217" s="186">
        <v>355786.05</v>
      </c>
      <c r="AU217" s="159">
        <v>50</v>
      </c>
      <c r="AV217" s="187">
        <v>339286.05</v>
      </c>
      <c r="AW217" s="60">
        <v>339286.05</v>
      </c>
      <c r="AX217" s="60">
        <v>339286.05</v>
      </c>
      <c r="AY217" s="60">
        <v>355786.05</v>
      </c>
      <c r="AZ217" s="60">
        <v>355786.05</v>
      </c>
      <c r="BA217" s="60"/>
      <c r="BB217" s="60">
        <v>0</v>
      </c>
      <c r="BC217" s="60">
        <v>34075.56</v>
      </c>
      <c r="BD217" s="60">
        <v>200000</v>
      </c>
      <c r="BE217" s="60">
        <v>150000</v>
      </c>
      <c r="BF217" s="60">
        <v>75000</v>
      </c>
      <c r="BG217" s="60">
        <v>150000</v>
      </c>
      <c r="BH217" s="60">
        <v>355786.05</v>
      </c>
      <c r="BI217" s="60">
        <v>177893.02499999999</v>
      </c>
      <c r="BJ217" s="60">
        <v>205786.05</v>
      </c>
      <c r="BK217" s="60">
        <v>355786.05</v>
      </c>
      <c r="BL217" s="60">
        <v>177893.02499999999</v>
      </c>
      <c r="BM217" s="60">
        <v>0</v>
      </c>
      <c r="BN217" s="60">
        <v>355786.05</v>
      </c>
      <c r="BO217" s="227">
        <v>177893.02499999999</v>
      </c>
      <c r="BP217" s="161">
        <v>0</v>
      </c>
      <c r="BQ217" s="225"/>
      <c r="BR217" s="225"/>
      <c r="BS217" s="225"/>
    </row>
    <row r="218" spans="1:72" s="49" customFormat="1" ht="38.25" outlineLevel="2" x14ac:dyDescent="0.2">
      <c r="A218" s="435">
        <v>226</v>
      </c>
      <c r="B218" s="435">
        <v>11</v>
      </c>
      <c r="C218" s="78" t="s">
        <v>507</v>
      </c>
      <c r="D218" s="62" t="s">
        <v>71</v>
      </c>
      <c r="E218" s="89">
        <v>5028225</v>
      </c>
      <c r="F218" s="89" t="s">
        <v>524</v>
      </c>
      <c r="G218" s="85" t="s">
        <v>1241</v>
      </c>
      <c r="H218" s="89" t="s">
        <v>1242</v>
      </c>
      <c r="I218" s="89" t="s">
        <v>1242</v>
      </c>
      <c r="J218" s="90">
        <v>20</v>
      </c>
      <c r="K218" s="221">
        <v>566000</v>
      </c>
      <c r="L218" s="91" t="s">
        <v>510</v>
      </c>
      <c r="M218" s="91"/>
      <c r="N218" s="87">
        <v>127000</v>
      </c>
      <c r="O218" s="59" t="s">
        <v>1273</v>
      </c>
      <c r="P218" s="97">
        <f t="shared" si="7"/>
        <v>353284.68</v>
      </c>
      <c r="Q218" s="81"/>
      <c r="R218" s="81"/>
      <c r="S218" s="81"/>
      <c r="T218" s="81"/>
      <c r="U218" s="81">
        <v>327284.68</v>
      </c>
      <c r="V218" s="81"/>
      <c r="W218" s="81"/>
      <c r="X218" s="81"/>
      <c r="Y218" s="81">
        <v>26000</v>
      </c>
      <c r="Z218" s="84" t="s">
        <v>1278</v>
      </c>
      <c r="AA218" s="195">
        <v>2581</v>
      </c>
      <c r="AB218" s="178" t="s">
        <v>507</v>
      </c>
      <c r="AC218" s="68" t="s">
        <v>522</v>
      </c>
      <c r="AD218" s="179">
        <v>1</v>
      </c>
      <c r="AE218" s="180">
        <v>5028225</v>
      </c>
      <c r="AF218" s="89" t="s">
        <v>524</v>
      </c>
      <c r="AG218" s="181" t="s">
        <v>1274</v>
      </c>
      <c r="AH218" s="222" t="s">
        <v>1241</v>
      </c>
      <c r="AI218" s="222"/>
      <c r="AJ218" s="222"/>
      <c r="AK218" s="182" t="s">
        <v>1224</v>
      </c>
      <c r="AL218" s="181" t="s">
        <v>1242</v>
      </c>
      <c r="AM218" s="181" t="s">
        <v>1242</v>
      </c>
      <c r="AN218" s="181" t="s">
        <v>1225</v>
      </c>
      <c r="AO218" s="181" t="s">
        <v>1226</v>
      </c>
      <c r="AP218" s="201" t="s">
        <v>1266</v>
      </c>
      <c r="AQ218" s="183">
        <v>100</v>
      </c>
      <c r="AR218" s="184" t="s">
        <v>1228</v>
      </c>
      <c r="AS218" s="185">
        <v>100</v>
      </c>
      <c r="AT218" s="186">
        <v>566000</v>
      </c>
      <c r="AU218" s="159">
        <v>50</v>
      </c>
      <c r="AV218" s="187">
        <v>0</v>
      </c>
      <c r="AW218" s="60" t="s">
        <v>510</v>
      </c>
      <c r="AX218" s="60">
        <v>327294</v>
      </c>
      <c r="AY218" s="60">
        <v>327284.68</v>
      </c>
      <c r="AZ218" s="60">
        <v>327284.68</v>
      </c>
      <c r="BA218" s="60">
        <v>44046</v>
      </c>
      <c r="BB218" s="60">
        <v>0</v>
      </c>
      <c r="BC218" s="60"/>
      <c r="BD218" s="60">
        <v>50000</v>
      </c>
      <c r="BE218" s="60">
        <v>127000</v>
      </c>
      <c r="BF218" s="60">
        <v>63500</v>
      </c>
      <c r="BG218" s="60">
        <v>127000</v>
      </c>
      <c r="BH218" s="60">
        <v>327284.68</v>
      </c>
      <c r="BI218" s="60">
        <v>163642.34</v>
      </c>
      <c r="BJ218" s="60">
        <v>200284.68</v>
      </c>
      <c r="BK218" s="60">
        <v>327284.68</v>
      </c>
      <c r="BL218" s="60">
        <v>163642.34</v>
      </c>
      <c r="BM218" s="60">
        <v>0</v>
      </c>
      <c r="BN218" s="60">
        <v>327284.68</v>
      </c>
      <c r="BO218" s="227">
        <v>163642.34</v>
      </c>
      <c r="BP218" s="161">
        <v>0</v>
      </c>
      <c r="BQ218" s="225"/>
      <c r="BR218" s="225"/>
      <c r="BS218" s="225"/>
    </row>
    <row r="219" spans="1:72" s="49" customFormat="1" ht="76.5" outlineLevel="2" x14ac:dyDescent="0.2">
      <c r="A219" s="435">
        <v>227</v>
      </c>
      <c r="B219" s="435">
        <v>11</v>
      </c>
      <c r="C219" s="78" t="s">
        <v>507</v>
      </c>
      <c r="D219" s="62" t="s">
        <v>525</v>
      </c>
      <c r="E219" s="89">
        <v>5028261</v>
      </c>
      <c r="F219" s="89" t="s">
        <v>526</v>
      </c>
      <c r="G219" s="85" t="s">
        <v>1247</v>
      </c>
      <c r="H219" s="89" t="s">
        <v>1242</v>
      </c>
      <c r="I219" s="89" t="s">
        <v>1242</v>
      </c>
      <c r="J219" s="90">
        <v>20</v>
      </c>
      <c r="K219" s="221">
        <v>789440</v>
      </c>
      <c r="L219" s="89" t="s">
        <v>510</v>
      </c>
      <c r="M219" s="89"/>
      <c r="N219" s="87">
        <v>0</v>
      </c>
      <c r="O219" s="59" t="s">
        <v>1273</v>
      </c>
      <c r="P219" s="97">
        <f t="shared" si="7"/>
        <v>789440</v>
      </c>
      <c r="Q219" s="81"/>
      <c r="R219" s="81"/>
      <c r="S219" s="81">
        <v>789440</v>
      </c>
      <c r="T219" s="81"/>
      <c r="U219" s="81"/>
      <c r="V219" s="81"/>
      <c r="W219" s="81"/>
      <c r="X219" s="81"/>
      <c r="Y219" s="81"/>
      <c r="Z219" s="84" t="s">
        <v>1276</v>
      </c>
      <c r="AA219" s="195">
        <v>2581</v>
      </c>
      <c r="AB219" s="178" t="s">
        <v>507</v>
      </c>
      <c r="AC219" s="68" t="s">
        <v>71</v>
      </c>
      <c r="AD219" s="179">
        <v>1</v>
      </c>
      <c r="AE219" s="180">
        <v>5028261</v>
      </c>
      <c r="AF219" s="89" t="s">
        <v>526</v>
      </c>
      <c r="AG219" s="181" t="s">
        <v>1274</v>
      </c>
      <c r="AH219" s="222" t="s">
        <v>1247</v>
      </c>
      <c r="AI219" s="222"/>
      <c r="AJ219" s="222"/>
      <c r="AK219" s="182" t="s">
        <v>1224</v>
      </c>
      <c r="AL219" s="181" t="s">
        <v>1242</v>
      </c>
      <c r="AM219" s="181" t="s">
        <v>1242</v>
      </c>
      <c r="AN219" s="181" t="s">
        <v>1225</v>
      </c>
      <c r="AO219" s="181" t="s">
        <v>1226</v>
      </c>
      <c r="AP219" s="201" t="s">
        <v>1266</v>
      </c>
      <c r="AQ219" s="183">
        <v>100</v>
      </c>
      <c r="AR219" s="184" t="s">
        <v>1228</v>
      </c>
      <c r="AS219" s="185">
        <v>100</v>
      </c>
      <c r="AT219" s="186">
        <v>789440</v>
      </c>
      <c r="AU219" s="159">
        <v>50</v>
      </c>
      <c r="AV219" s="187">
        <v>0</v>
      </c>
      <c r="AW219" s="60" t="s">
        <v>510</v>
      </c>
      <c r="AX219" s="60">
        <v>0</v>
      </c>
      <c r="AY219" s="60">
        <v>0</v>
      </c>
      <c r="AZ219" s="60">
        <v>0</v>
      </c>
      <c r="BA219" s="60"/>
      <c r="BB219" s="60">
        <v>0</v>
      </c>
      <c r="BC219" s="60"/>
      <c r="BD219" s="60">
        <v>0</v>
      </c>
      <c r="BE219" s="60">
        <v>0</v>
      </c>
      <c r="BF219" s="60">
        <v>0</v>
      </c>
      <c r="BG219" s="60">
        <v>0</v>
      </c>
      <c r="BH219" s="60">
        <v>0</v>
      </c>
      <c r="BI219" s="60">
        <v>0</v>
      </c>
      <c r="BJ219" s="60">
        <v>0</v>
      </c>
      <c r="BK219" s="60">
        <v>0</v>
      </c>
      <c r="BL219" s="60">
        <v>0</v>
      </c>
      <c r="BM219" s="60">
        <v>0</v>
      </c>
      <c r="BN219" s="60">
        <v>0</v>
      </c>
      <c r="BO219" s="223">
        <v>0</v>
      </c>
      <c r="BP219" s="161">
        <v>0</v>
      </c>
      <c r="BQ219" s="228" t="s">
        <v>1276</v>
      </c>
      <c r="BR219" s="225"/>
      <c r="BS219" s="225"/>
      <c r="BT219" s="49" t="s">
        <v>1248</v>
      </c>
    </row>
    <row r="220" spans="1:72" s="49" customFormat="1" ht="38.25" outlineLevel="2" x14ac:dyDescent="0.2">
      <c r="A220" s="435">
        <v>228</v>
      </c>
      <c r="B220" s="435">
        <v>11</v>
      </c>
      <c r="C220" s="78" t="s">
        <v>507</v>
      </c>
      <c r="D220" s="62" t="s">
        <v>105</v>
      </c>
      <c r="E220" s="89">
        <v>5028295</v>
      </c>
      <c r="F220" s="89" t="s">
        <v>527</v>
      </c>
      <c r="G220" s="85" t="s">
        <v>1241</v>
      </c>
      <c r="H220" s="89" t="s">
        <v>1242</v>
      </c>
      <c r="I220" s="89" t="s">
        <v>1242</v>
      </c>
      <c r="J220" s="90">
        <v>20</v>
      </c>
      <c r="K220" s="221">
        <v>806017.5</v>
      </c>
      <c r="L220" s="89" t="s">
        <v>510</v>
      </c>
      <c r="M220" s="89"/>
      <c r="N220" s="87">
        <v>0</v>
      </c>
      <c r="O220" s="59" t="s">
        <v>1273</v>
      </c>
      <c r="P220" s="97">
        <f t="shared" si="7"/>
        <v>806017.5</v>
      </c>
      <c r="Q220" s="81"/>
      <c r="R220" s="81"/>
      <c r="S220" s="81"/>
      <c r="T220" s="81">
        <v>806017.5</v>
      </c>
      <c r="U220" s="81"/>
      <c r="V220" s="81"/>
      <c r="W220" s="81"/>
      <c r="X220" s="81"/>
      <c r="Y220" s="81"/>
      <c r="Z220" s="84"/>
      <c r="AA220" s="195">
        <v>2581</v>
      </c>
      <c r="AB220" s="178" t="s">
        <v>507</v>
      </c>
      <c r="AC220" s="68" t="s">
        <v>525</v>
      </c>
      <c r="AD220" s="179">
        <v>1</v>
      </c>
      <c r="AE220" s="180">
        <v>5028295</v>
      </c>
      <c r="AF220" s="89" t="s">
        <v>527</v>
      </c>
      <c r="AG220" s="181" t="s">
        <v>1274</v>
      </c>
      <c r="AH220" s="222" t="s">
        <v>1241</v>
      </c>
      <c r="AI220" s="222"/>
      <c r="AJ220" s="222"/>
      <c r="AK220" s="182" t="s">
        <v>1224</v>
      </c>
      <c r="AL220" s="181" t="s">
        <v>1242</v>
      </c>
      <c r="AM220" s="181" t="s">
        <v>1242</v>
      </c>
      <c r="AN220" s="181" t="s">
        <v>1225</v>
      </c>
      <c r="AO220" s="181" t="s">
        <v>1226</v>
      </c>
      <c r="AP220" s="201" t="s">
        <v>1266</v>
      </c>
      <c r="AQ220" s="183">
        <v>100</v>
      </c>
      <c r="AR220" s="184" t="s">
        <v>1228</v>
      </c>
      <c r="AS220" s="185">
        <v>100</v>
      </c>
      <c r="AT220" s="186">
        <v>806017.5</v>
      </c>
      <c r="AU220" s="159">
        <v>50</v>
      </c>
      <c r="AV220" s="187">
        <v>0</v>
      </c>
      <c r="AW220" s="60" t="s">
        <v>510</v>
      </c>
      <c r="AX220" s="60">
        <v>0</v>
      </c>
      <c r="AY220" s="60">
        <v>0</v>
      </c>
      <c r="AZ220" s="60">
        <v>750000</v>
      </c>
      <c r="BA220" s="60">
        <v>44289</v>
      </c>
      <c r="BB220" s="60">
        <v>0</v>
      </c>
      <c r="BC220" s="60"/>
      <c r="BD220" s="60">
        <v>0</v>
      </c>
      <c r="BE220" s="60">
        <v>0</v>
      </c>
      <c r="BF220" s="60">
        <v>0</v>
      </c>
      <c r="BG220" s="60">
        <v>0</v>
      </c>
      <c r="BH220" s="60">
        <v>250000</v>
      </c>
      <c r="BI220" s="60">
        <v>125000</v>
      </c>
      <c r="BJ220" s="60">
        <v>250000</v>
      </c>
      <c r="BK220" s="60">
        <v>750000</v>
      </c>
      <c r="BL220" s="60">
        <v>375000</v>
      </c>
      <c r="BM220" s="60">
        <v>500000</v>
      </c>
      <c r="BN220" s="60">
        <v>750000</v>
      </c>
      <c r="BO220" s="223">
        <v>375000</v>
      </c>
      <c r="BP220" s="161">
        <v>0</v>
      </c>
      <c r="BQ220" s="225"/>
      <c r="BR220" s="225"/>
      <c r="BS220" s="225"/>
    </row>
    <row r="221" spans="1:72" s="49" customFormat="1" ht="38.25" outlineLevel="2" x14ac:dyDescent="0.2">
      <c r="A221" s="435">
        <v>229</v>
      </c>
      <c r="B221" s="435">
        <v>11</v>
      </c>
      <c r="C221" s="78" t="s">
        <v>507</v>
      </c>
      <c r="D221" s="62" t="s">
        <v>528</v>
      </c>
      <c r="E221" s="89">
        <v>5028302</v>
      </c>
      <c r="F221" s="89" t="s">
        <v>529</v>
      </c>
      <c r="G221" s="85" t="s">
        <v>1241</v>
      </c>
      <c r="H221" s="89" t="s">
        <v>1242</v>
      </c>
      <c r="I221" s="89" t="s">
        <v>1242</v>
      </c>
      <c r="J221" s="90">
        <v>20</v>
      </c>
      <c r="K221" s="221">
        <v>335000</v>
      </c>
      <c r="L221" s="89" t="s">
        <v>510</v>
      </c>
      <c r="M221" s="89"/>
      <c r="N221" s="87">
        <v>75588</v>
      </c>
      <c r="O221" s="59" t="s">
        <v>1273</v>
      </c>
      <c r="P221" s="97">
        <f t="shared" si="7"/>
        <v>335000</v>
      </c>
      <c r="Q221" s="81"/>
      <c r="R221" s="81"/>
      <c r="S221" s="81"/>
      <c r="T221" s="81"/>
      <c r="U221" s="81">
        <v>335000</v>
      </c>
      <c r="V221" s="81"/>
      <c r="W221" s="81"/>
      <c r="X221" s="81"/>
      <c r="Y221" s="81"/>
      <c r="Z221" s="84" t="s">
        <v>1279</v>
      </c>
      <c r="AA221" s="195">
        <v>2581</v>
      </c>
      <c r="AB221" s="178" t="s">
        <v>507</v>
      </c>
      <c r="AC221" s="68" t="s">
        <v>105</v>
      </c>
      <c r="AD221" s="179">
        <v>1</v>
      </c>
      <c r="AE221" s="180">
        <v>5028302</v>
      </c>
      <c r="AF221" s="89" t="s">
        <v>529</v>
      </c>
      <c r="AG221" s="181" t="s">
        <v>1274</v>
      </c>
      <c r="AH221" s="222" t="s">
        <v>1241</v>
      </c>
      <c r="AI221" s="222"/>
      <c r="AJ221" s="222"/>
      <c r="AK221" s="182" t="s">
        <v>1224</v>
      </c>
      <c r="AL221" s="181" t="s">
        <v>1242</v>
      </c>
      <c r="AM221" s="181" t="s">
        <v>1242</v>
      </c>
      <c r="AN221" s="181" t="s">
        <v>1225</v>
      </c>
      <c r="AO221" s="181" t="s">
        <v>1226</v>
      </c>
      <c r="AP221" s="201" t="s">
        <v>1266</v>
      </c>
      <c r="AQ221" s="183">
        <v>100</v>
      </c>
      <c r="AR221" s="184" t="s">
        <v>1228</v>
      </c>
      <c r="AS221" s="185">
        <v>100</v>
      </c>
      <c r="AT221" s="186">
        <v>335000</v>
      </c>
      <c r="AU221" s="159">
        <v>50</v>
      </c>
      <c r="AV221" s="187">
        <v>0</v>
      </c>
      <c r="AW221" s="60" t="s">
        <v>510</v>
      </c>
      <c r="AX221" s="60">
        <v>175587.68</v>
      </c>
      <c r="AY221" s="60">
        <v>175587.68</v>
      </c>
      <c r="AZ221" s="60">
        <v>175587.68</v>
      </c>
      <c r="BA221" s="60">
        <v>44046</v>
      </c>
      <c r="BB221" s="60">
        <v>0</v>
      </c>
      <c r="BC221" s="60"/>
      <c r="BD221" s="60">
        <v>30000</v>
      </c>
      <c r="BE221" s="60">
        <v>75588</v>
      </c>
      <c r="BF221" s="60">
        <v>37794</v>
      </c>
      <c r="BG221" s="60">
        <v>75588</v>
      </c>
      <c r="BH221" s="60">
        <v>175587.68</v>
      </c>
      <c r="BI221" s="60">
        <v>87793.84</v>
      </c>
      <c r="BJ221" s="60">
        <v>99999.679999999993</v>
      </c>
      <c r="BK221" s="60">
        <v>175587.68</v>
      </c>
      <c r="BL221" s="60">
        <v>87793.84</v>
      </c>
      <c r="BM221" s="60">
        <v>0</v>
      </c>
      <c r="BN221" s="60">
        <v>175587.68</v>
      </c>
      <c r="BO221" s="223">
        <v>87793.84</v>
      </c>
      <c r="BP221" s="161">
        <v>0</v>
      </c>
      <c r="BQ221" s="225"/>
      <c r="BR221" s="225"/>
      <c r="BS221" s="225"/>
    </row>
    <row r="222" spans="1:72" s="49" customFormat="1" ht="63.75" outlineLevel="2" x14ac:dyDescent="0.2">
      <c r="A222" s="435">
        <v>230</v>
      </c>
      <c r="B222" s="435">
        <v>12</v>
      </c>
      <c r="C222" s="78" t="s">
        <v>530</v>
      </c>
      <c r="D222" s="62" t="s">
        <v>150</v>
      </c>
      <c r="E222" s="89">
        <v>5001293</v>
      </c>
      <c r="F222" s="89" t="s">
        <v>531</v>
      </c>
      <c r="G222" s="89" t="s">
        <v>1241</v>
      </c>
      <c r="H222" s="89" t="s">
        <v>1242</v>
      </c>
      <c r="I222" s="89" t="s">
        <v>1242</v>
      </c>
      <c r="J222" s="90">
        <v>20</v>
      </c>
      <c r="K222" s="221">
        <v>1170807.3600000001</v>
      </c>
      <c r="L222" s="91">
        <v>1170807.3600000001</v>
      </c>
      <c r="M222" s="91">
        <v>828395</v>
      </c>
      <c r="N222" s="87">
        <v>900000</v>
      </c>
      <c r="O222" s="59" t="s">
        <v>1280</v>
      </c>
      <c r="P222" s="97">
        <f t="shared" si="7"/>
        <v>1170807.3600000001</v>
      </c>
      <c r="Q222" s="81"/>
      <c r="R222" s="81"/>
      <c r="S222" s="81">
        <v>1170807.3600000001</v>
      </c>
      <c r="T222" s="81"/>
      <c r="U222" s="81"/>
      <c r="V222" s="81"/>
      <c r="W222" s="81"/>
      <c r="X222" s="81"/>
      <c r="Y222" s="81"/>
      <c r="Z222" s="84"/>
      <c r="AA222" s="195">
        <v>2581</v>
      </c>
      <c r="AB222" s="178" t="s">
        <v>507</v>
      </c>
      <c r="AC222" s="68" t="s">
        <v>528</v>
      </c>
      <c r="AD222" s="179">
        <v>1</v>
      </c>
      <c r="AE222" s="229">
        <v>5001293</v>
      </c>
      <c r="AF222" s="89" t="s">
        <v>531</v>
      </c>
      <c r="AG222" s="181" t="s">
        <v>1281</v>
      </c>
      <c r="AH222" s="181" t="s">
        <v>1241</v>
      </c>
      <c r="AI222" s="181"/>
      <c r="AJ222" s="181"/>
      <c r="AK222" s="230" t="s">
        <v>1224</v>
      </c>
      <c r="AL222" s="181" t="s">
        <v>1242</v>
      </c>
      <c r="AM222" s="181" t="s">
        <v>1242</v>
      </c>
      <c r="AN222" s="181" t="s">
        <v>1225</v>
      </c>
      <c r="AO222" s="181" t="s">
        <v>1226</v>
      </c>
      <c r="AP222" s="201" t="s">
        <v>1266</v>
      </c>
      <c r="AQ222" s="183">
        <v>100</v>
      </c>
      <c r="AR222" s="231" t="s">
        <v>1228</v>
      </c>
      <c r="AS222" s="185">
        <v>100</v>
      </c>
      <c r="AT222" s="188">
        <v>1170807.3600000001</v>
      </c>
      <c r="AU222" s="159">
        <v>80</v>
      </c>
      <c r="AV222" s="187">
        <v>1170807.3600000001</v>
      </c>
      <c r="AW222" s="60">
        <v>1170807.3600000001</v>
      </c>
      <c r="AX222" s="60">
        <v>1170807.3600000001</v>
      </c>
      <c r="AY222" s="60">
        <v>1170807.3600000001</v>
      </c>
      <c r="AZ222" s="60">
        <v>1170807.3600000001</v>
      </c>
      <c r="BA222" s="60"/>
      <c r="BB222" s="60">
        <v>828395</v>
      </c>
      <c r="BC222" s="60">
        <v>828395</v>
      </c>
      <c r="BD222" s="60">
        <v>828395</v>
      </c>
      <c r="BE222" s="60">
        <v>900000</v>
      </c>
      <c r="BF222" s="60">
        <v>720000</v>
      </c>
      <c r="BG222" s="60">
        <v>71605</v>
      </c>
      <c r="BH222" s="60">
        <v>1170000</v>
      </c>
      <c r="BI222" s="60">
        <v>936000</v>
      </c>
      <c r="BJ222" s="60">
        <v>270000</v>
      </c>
      <c r="BK222" s="60">
        <v>1700000</v>
      </c>
      <c r="BL222" s="60">
        <v>1360000</v>
      </c>
      <c r="BM222" s="60">
        <v>530000</v>
      </c>
      <c r="BN222" s="60">
        <v>1700000</v>
      </c>
      <c r="BO222" s="187">
        <v>1360000</v>
      </c>
      <c r="BP222" s="161">
        <v>0</v>
      </c>
      <c r="BQ222" s="225"/>
      <c r="BR222" s="225"/>
      <c r="BS222" s="225"/>
    </row>
    <row r="223" spans="1:72" s="49" customFormat="1" ht="38.25" outlineLevel="2" x14ac:dyDescent="0.2">
      <c r="A223" s="435">
        <v>231</v>
      </c>
      <c r="B223" s="435">
        <v>12</v>
      </c>
      <c r="C223" s="78" t="s">
        <v>530</v>
      </c>
      <c r="D223" s="62" t="s">
        <v>53</v>
      </c>
      <c r="E223" s="89">
        <v>5001323</v>
      </c>
      <c r="F223" s="89" t="s">
        <v>532</v>
      </c>
      <c r="G223" s="89" t="s">
        <v>510</v>
      </c>
      <c r="H223" s="89" t="s">
        <v>1242</v>
      </c>
      <c r="I223" s="89" t="s">
        <v>1242</v>
      </c>
      <c r="J223" s="90">
        <v>21</v>
      </c>
      <c r="K223" s="221">
        <v>3954867.19</v>
      </c>
      <c r="L223" s="91">
        <v>3954867.19</v>
      </c>
      <c r="M223" s="91">
        <v>3712372.81</v>
      </c>
      <c r="N223" s="87">
        <v>3712372.81</v>
      </c>
      <c r="O223" s="59" t="s">
        <v>1280</v>
      </c>
      <c r="P223" s="97">
        <f t="shared" si="7"/>
        <v>3954867.1900000004</v>
      </c>
      <c r="Q223" s="81"/>
      <c r="R223" s="81"/>
      <c r="S223" s="81">
        <v>3945418.22</v>
      </c>
      <c r="T223" s="81"/>
      <c r="U223" s="81"/>
      <c r="V223" s="81"/>
      <c r="W223" s="81"/>
      <c r="X223" s="81"/>
      <c r="Y223" s="81">
        <v>9448.9699999999993</v>
      </c>
      <c r="Z223" s="84"/>
      <c r="AA223" s="232">
        <v>1531</v>
      </c>
      <c r="AB223" s="233" t="s">
        <v>530</v>
      </c>
      <c r="AC223" s="68" t="s">
        <v>150</v>
      </c>
      <c r="AD223" s="197">
        <v>1</v>
      </c>
      <c r="AE223" s="229">
        <v>5001323</v>
      </c>
      <c r="AF223" s="89" t="s">
        <v>532</v>
      </c>
      <c r="AG223" s="181" t="s">
        <v>1281</v>
      </c>
      <c r="AH223" s="181" t="s">
        <v>510</v>
      </c>
      <c r="AI223" s="181"/>
      <c r="AJ223" s="181"/>
      <c r="AK223" s="230" t="s">
        <v>1224</v>
      </c>
      <c r="AL223" s="181" t="s">
        <v>1242</v>
      </c>
      <c r="AM223" s="181" t="s">
        <v>1242</v>
      </c>
      <c r="AN223" s="181" t="s">
        <v>1225</v>
      </c>
      <c r="AO223" s="181" t="s">
        <v>1226</v>
      </c>
      <c r="AP223" s="201" t="s">
        <v>1266</v>
      </c>
      <c r="AQ223" s="183">
        <v>100</v>
      </c>
      <c r="AR223" s="231" t="s">
        <v>1239</v>
      </c>
      <c r="AS223" s="185">
        <v>100</v>
      </c>
      <c r="AT223" s="188">
        <v>3954867.19</v>
      </c>
      <c r="AU223" s="159">
        <v>80</v>
      </c>
      <c r="AV223" s="187">
        <v>3954867.19</v>
      </c>
      <c r="AW223" s="60">
        <v>3954867.19</v>
      </c>
      <c r="AX223" s="60">
        <v>3954867.19</v>
      </c>
      <c r="AY223" s="60">
        <v>3954867.19</v>
      </c>
      <c r="AZ223" s="60">
        <v>3954867.19</v>
      </c>
      <c r="BA223" s="60"/>
      <c r="BB223" s="60">
        <v>3712372.81</v>
      </c>
      <c r="BC223" s="60">
        <v>3712372.81</v>
      </c>
      <c r="BD223" s="60">
        <v>3712372.81</v>
      </c>
      <c r="BE223" s="60">
        <v>3712372.81</v>
      </c>
      <c r="BF223" s="60">
        <v>2969898.2480000001</v>
      </c>
      <c r="BG223" s="60">
        <v>0</v>
      </c>
      <c r="BH223" s="60">
        <v>3712372.81</v>
      </c>
      <c r="BI223" s="60">
        <v>2969898.2480000001</v>
      </c>
      <c r="BJ223" s="60">
        <v>0</v>
      </c>
      <c r="BK223" s="60">
        <v>3712372.81</v>
      </c>
      <c r="BL223" s="60">
        <v>2969898.2480000001</v>
      </c>
      <c r="BM223" s="60">
        <v>0</v>
      </c>
      <c r="BN223" s="60">
        <v>3712372.81</v>
      </c>
      <c r="BO223" s="187">
        <v>2969898.2480000001</v>
      </c>
      <c r="BP223" s="161">
        <v>0</v>
      </c>
      <c r="BQ223" s="225"/>
      <c r="BR223" s="225"/>
      <c r="BS223" s="225"/>
    </row>
    <row r="224" spans="1:72" s="49" customFormat="1" ht="76.5" outlineLevel="2" x14ac:dyDescent="0.2">
      <c r="A224" s="435">
        <v>232</v>
      </c>
      <c r="B224" s="435">
        <v>12</v>
      </c>
      <c r="C224" s="78" t="s">
        <v>530</v>
      </c>
      <c r="D224" s="62" t="s">
        <v>533</v>
      </c>
      <c r="E224" s="89">
        <v>5003240</v>
      </c>
      <c r="F224" s="89" t="s">
        <v>534</v>
      </c>
      <c r="G224" s="89" t="s">
        <v>510</v>
      </c>
      <c r="H224" s="89" t="s">
        <v>1242</v>
      </c>
      <c r="I224" s="89" t="s">
        <v>1242</v>
      </c>
      <c r="J224" s="90">
        <v>21</v>
      </c>
      <c r="K224" s="221">
        <v>218400</v>
      </c>
      <c r="L224" s="91">
        <v>218400</v>
      </c>
      <c r="M224" s="91">
        <v>216718.9</v>
      </c>
      <c r="N224" s="87">
        <v>216718.9</v>
      </c>
      <c r="O224" s="59" t="s">
        <v>1280</v>
      </c>
      <c r="P224" s="97">
        <f t="shared" si="7"/>
        <v>218400</v>
      </c>
      <c r="Q224" s="81"/>
      <c r="R224" s="81"/>
      <c r="S224" s="81"/>
      <c r="T224" s="81"/>
      <c r="U224" s="81">
        <v>218400</v>
      </c>
      <c r="V224" s="81"/>
      <c r="W224" s="81"/>
      <c r="X224" s="81"/>
      <c r="Y224" s="81"/>
      <c r="Z224" s="84"/>
      <c r="AA224" s="232">
        <v>1531</v>
      </c>
      <c r="AB224" s="233" t="s">
        <v>530</v>
      </c>
      <c r="AC224" s="68" t="s">
        <v>53</v>
      </c>
      <c r="AD224" s="197">
        <v>1</v>
      </c>
      <c r="AE224" s="229">
        <v>5003240</v>
      </c>
      <c r="AF224" s="89" t="s">
        <v>534</v>
      </c>
      <c r="AG224" s="181" t="s">
        <v>1281</v>
      </c>
      <c r="AH224" s="181" t="s">
        <v>510</v>
      </c>
      <c r="AI224" s="181"/>
      <c r="AJ224" s="181"/>
      <c r="AK224" s="230" t="s">
        <v>1224</v>
      </c>
      <c r="AL224" s="181" t="s">
        <v>1242</v>
      </c>
      <c r="AM224" s="181" t="s">
        <v>1242</v>
      </c>
      <c r="AN224" s="181" t="s">
        <v>1225</v>
      </c>
      <c r="AO224" s="181" t="s">
        <v>1226</v>
      </c>
      <c r="AP224" s="201" t="s">
        <v>1266</v>
      </c>
      <c r="AQ224" s="183">
        <v>100</v>
      </c>
      <c r="AR224" s="231" t="s">
        <v>1239</v>
      </c>
      <c r="AS224" s="185">
        <v>100</v>
      </c>
      <c r="AT224" s="188">
        <v>218400</v>
      </c>
      <c r="AU224" s="159">
        <v>80</v>
      </c>
      <c r="AV224" s="187">
        <v>218400</v>
      </c>
      <c r="AW224" s="60">
        <v>218400</v>
      </c>
      <c r="AX224" s="60">
        <v>218400</v>
      </c>
      <c r="AY224" s="60">
        <v>218400</v>
      </c>
      <c r="AZ224" s="60">
        <v>218400</v>
      </c>
      <c r="BA224" s="60"/>
      <c r="BB224" s="60">
        <v>216718.9</v>
      </c>
      <c r="BC224" s="60">
        <v>216718.9</v>
      </c>
      <c r="BD224" s="60">
        <v>216718.9</v>
      </c>
      <c r="BE224" s="60">
        <v>216718.9</v>
      </c>
      <c r="BF224" s="60">
        <v>173375.12</v>
      </c>
      <c r="BG224" s="60">
        <v>0</v>
      </c>
      <c r="BH224" s="60">
        <v>216718.9</v>
      </c>
      <c r="BI224" s="60">
        <v>173375.12</v>
      </c>
      <c r="BJ224" s="60">
        <v>0</v>
      </c>
      <c r="BK224" s="60">
        <v>216718.9</v>
      </c>
      <c r="BL224" s="60">
        <v>173375.12</v>
      </c>
      <c r="BM224" s="60">
        <v>0</v>
      </c>
      <c r="BN224" s="60">
        <v>216718.9</v>
      </c>
      <c r="BO224" s="187">
        <v>173375.12</v>
      </c>
      <c r="BP224" s="161">
        <v>0</v>
      </c>
      <c r="BQ224" s="225"/>
      <c r="BR224" s="225"/>
      <c r="BS224" s="225"/>
    </row>
    <row r="225" spans="1:16373" s="49" customFormat="1" ht="38.25" outlineLevel="2" x14ac:dyDescent="0.2">
      <c r="A225" s="435">
        <v>233</v>
      </c>
      <c r="B225" s="435">
        <v>12</v>
      </c>
      <c r="C225" s="78" t="s">
        <v>530</v>
      </c>
      <c r="D225" s="62" t="s">
        <v>535</v>
      </c>
      <c r="E225" s="89">
        <v>5003447</v>
      </c>
      <c r="F225" s="89" t="s">
        <v>536</v>
      </c>
      <c r="G225" s="89" t="s">
        <v>510</v>
      </c>
      <c r="H225" s="89" t="s">
        <v>1242</v>
      </c>
      <c r="I225" s="89" t="s">
        <v>1242</v>
      </c>
      <c r="J225" s="90">
        <v>21</v>
      </c>
      <c r="K225" s="221">
        <v>753700</v>
      </c>
      <c r="L225" s="91">
        <v>753700</v>
      </c>
      <c r="M225" s="91">
        <v>752693.64</v>
      </c>
      <c r="N225" s="87">
        <v>752693.64</v>
      </c>
      <c r="O225" s="59" t="s">
        <v>1280</v>
      </c>
      <c r="P225" s="97">
        <f t="shared" si="7"/>
        <v>753700</v>
      </c>
      <c r="Q225" s="81"/>
      <c r="R225" s="81"/>
      <c r="S225" s="81"/>
      <c r="T225" s="81"/>
      <c r="U225" s="81"/>
      <c r="V225" s="81">
        <v>753700</v>
      </c>
      <c r="W225" s="81"/>
      <c r="X225" s="81"/>
      <c r="Y225" s="81"/>
      <c r="Z225" s="84"/>
      <c r="AA225" s="232">
        <v>1531</v>
      </c>
      <c r="AB225" s="233" t="s">
        <v>530</v>
      </c>
      <c r="AC225" s="68" t="s">
        <v>533</v>
      </c>
      <c r="AD225" s="197">
        <v>1</v>
      </c>
      <c r="AE225" s="229">
        <v>5003447</v>
      </c>
      <c r="AF225" s="89" t="s">
        <v>536</v>
      </c>
      <c r="AG225" s="181" t="s">
        <v>1281</v>
      </c>
      <c r="AH225" s="181" t="s">
        <v>510</v>
      </c>
      <c r="AI225" s="181"/>
      <c r="AJ225" s="181"/>
      <c r="AK225" s="230" t="s">
        <v>1224</v>
      </c>
      <c r="AL225" s="181" t="s">
        <v>1242</v>
      </c>
      <c r="AM225" s="181" t="s">
        <v>1242</v>
      </c>
      <c r="AN225" s="181" t="s">
        <v>1225</v>
      </c>
      <c r="AO225" s="181" t="s">
        <v>1226</v>
      </c>
      <c r="AP225" s="201" t="s">
        <v>1266</v>
      </c>
      <c r="AQ225" s="183">
        <v>100</v>
      </c>
      <c r="AR225" s="231" t="s">
        <v>1239</v>
      </c>
      <c r="AS225" s="185">
        <v>100</v>
      </c>
      <c r="AT225" s="188">
        <v>753700</v>
      </c>
      <c r="AU225" s="159">
        <v>80</v>
      </c>
      <c r="AV225" s="187">
        <v>753700</v>
      </c>
      <c r="AW225" s="60">
        <v>753700</v>
      </c>
      <c r="AX225" s="60">
        <v>753700</v>
      </c>
      <c r="AY225" s="60">
        <v>753700</v>
      </c>
      <c r="AZ225" s="60">
        <v>753700</v>
      </c>
      <c r="BA225" s="60"/>
      <c r="BB225" s="60">
        <v>752693.64</v>
      </c>
      <c r="BC225" s="60">
        <v>752693.64</v>
      </c>
      <c r="BD225" s="60">
        <v>752693.64</v>
      </c>
      <c r="BE225" s="60">
        <v>752693.64</v>
      </c>
      <c r="BF225" s="60">
        <v>602154.91200000001</v>
      </c>
      <c r="BG225" s="60">
        <v>0</v>
      </c>
      <c r="BH225" s="60">
        <v>752693.64</v>
      </c>
      <c r="BI225" s="60">
        <v>602154.91200000001</v>
      </c>
      <c r="BJ225" s="60">
        <v>0</v>
      </c>
      <c r="BK225" s="60">
        <v>752693.64</v>
      </c>
      <c r="BL225" s="60">
        <v>602154.91200000001</v>
      </c>
      <c r="BM225" s="60">
        <v>0</v>
      </c>
      <c r="BN225" s="60">
        <v>752693.64</v>
      </c>
      <c r="BO225" s="187">
        <v>602154.91200000001</v>
      </c>
      <c r="BP225" s="161">
        <v>0</v>
      </c>
      <c r="BQ225" s="225"/>
      <c r="BR225" s="225"/>
      <c r="BS225" s="225"/>
    </row>
    <row r="226" spans="1:16373" s="49" customFormat="1" ht="51" outlineLevel="2" x14ac:dyDescent="0.2">
      <c r="A226" s="435">
        <v>234</v>
      </c>
      <c r="B226" s="435">
        <v>12</v>
      </c>
      <c r="C226" s="78" t="s">
        <v>530</v>
      </c>
      <c r="D226" s="62" t="s">
        <v>537</v>
      </c>
      <c r="E226" s="89">
        <v>5007915</v>
      </c>
      <c r="F226" s="89" t="s">
        <v>538</v>
      </c>
      <c r="G226" s="89" t="s">
        <v>1241</v>
      </c>
      <c r="H226" s="89" t="s">
        <v>1242</v>
      </c>
      <c r="I226" s="89" t="s">
        <v>1242</v>
      </c>
      <c r="J226" s="90">
        <v>20</v>
      </c>
      <c r="K226" s="221">
        <v>1579782.65</v>
      </c>
      <c r="L226" s="91">
        <v>1576215.13</v>
      </c>
      <c r="M226" s="91">
        <v>773519.5</v>
      </c>
      <c r="N226" s="87">
        <v>1000000</v>
      </c>
      <c r="O226" s="59" t="s">
        <v>1280</v>
      </c>
      <c r="P226" s="97">
        <f t="shared" si="7"/>
        <v>1579782.6500000001</v>
      </c>
      <c r="Q226" s="81"/>
      <c r="R226" s="81"/>
      <c r="S226" s="81">
        <v>1339663.07</v>
      </c>
      <c r="T226" s="81"/>
      <c r="U226" s="81"/>
      <c r="V226" s="81"/>
      <c r="W226" s="81"/>
      <c r="X226" s="81"/>
      <c r="Y226" s="81">
        <v>240119.58</v>
      </c>
      <c r="Z226" s="84"/>
      <c r="AA226" s="232">
        <v>1531</v>
      </c>
      <c r="AB226" s="233" t="s">
        <v>530</v>
      </c>
      <c r="AC226" s="68" t="s">
        <v>535</v>
      </c>
      <c r="AD226" s="197">
        <v>1</v>
      </c>
      <c r="AE226" s="229">
        <v>5007915</v>
      </c>
      <c r="AF226" s="89" t="s">
        <v>538</v>
      </c>
      <c r="AG226" s="181" t="s">
        <v>1281</v>
      </c>
      <c r="AH226" s="181" t="s">
        <v>1241</v>
      </c>
      <c r="AI226" s="181"/>
      <c r="AJ226" s="181"/>
      <c r="AK226" s="230" t="s">
        <v>1224</v>
      </c>
      <c r="AL226" s="181" t="s">
        <v>1242</v>
      </c>
      <c r="AM226" s="181" t="s">
        <v>1242</v>
      </c>
      <c r="AN226" s="181" t="s">
        <v>1225</v>
      </c>
      <c r="AO226" s="181" t="s">
        <v>1226</v>
      </c>
      <c r="AP226" s="201" t="s">
        <v>1266</v>
      </c>
      <c r="AQ226" s="183">
        <v>100</v>
      </c>
      <c r="AR226" s="231" t="s">
        <v>1228</v>
      </c>
      <c r="AS226" s="185">
        <v>100</v>
      </c>
      <c r="AT226" s="188">
        <v>1579782.65</v>
      </c>
      <c r="AU226" s="159">
        <v>80</v>
      </c>
      <c r="AV226" s="187">
        <v>1576215.13</v>
      </c>
      <c r="AW226" s="60">
        <v>1576215.13</v>
      </c>
      <c r="AX226" s="60">
        <v>1576215.13</v>
      </c>
      <c r="AY226" s="60">
        <v>1576215.13</v>
      </c>
      <c r="AZ226" s="60">
        <v>1576215.13</v>
      </c>
      <c r="BA226" s="60"/>
      <c r="BB226" s="60">
        <v>703925.06</v>
      </c>
      <c r="BC226" s="60">
        <v>773519.5</v>
      </c>
      <c r="BD226" s="60">
        <v>1000000</v>
      </c>
      <c r="BE226" s="60">
        <v>1000000</v>
      </c>
      <c r="BF226" s="60">
        <v>800000</v>
      </c>
      <c r="BG226" s="60">
        <v>296074.93999999994</v>
      </c>
      <c r="BH226" s="60">
        <v>1575000</v>
      </c>
      <c r="BI226" s="60">
        <v>1260000</v>
      </c>
      <c r="BJ226" s="60">
        <v>575000</v>
      </c>
      <c r="BK226" s="60">
        <v>1575000</v>
      </c>
      <c r="BL226" s="60">
        <v>1260000</v>
      </c>
      <c r="BM226" s="60">
        <v>0</v>
      </c>
      <c r="BN226" s="60">
        <v>1575000</v>
      </c>
      <c r="BO226" s="187">
        <v>1260000</v>
      </c>
      <c r="BP226" s="161">
        <v>0</v>
      </c>
      <c r="BQ226" s="225"/>
      <c r="BR226" s="225"/>
      <c r="BS226" s="225"/>
    </row>
    <row r="227" spans="1:16373" s="49" customFormat="1" ht="76.5" outlineLevel="2" x14ac:dyDescent="0.2">
      <c r="A227" s="435">
        <v>235</v>
      </c>
      <c r="B227" s="435">
        <v>12</v>
      </c>
      <c r="C227" s="78" t="s">
        <v>530</v>
      </c>
      <c r="D227" s="62" t="s">
        <v>202</v>
      </c>
      <c r="E227" s="89">
        <v>5008012</v>
      </c>
      <c r="F227" s="89" t="s">
        <v>539</v>
      </c>
      <c r="G227" s="89" t="s">
        <v>1241</v>
      </c>
      <c r="H227" s="89" t="s">
        <v>1242</v>
      </c>
      <c r="I227" s="89" t="s">
        <v>1242</v>
      </c>
      <c r="J227" s="90">
        <v>20</v>
      </c>
      <c r="K227" s="221">
        <v>701575.77</v>
      </c>
      <c r="L227" s="91">
        <v>301012.94</v>
      </c>
      <c r="M227" s="89"/>
      <c r="N227" s="87">
        <v>50000</v>
      </c>
      <c r="O227" s="59" t="s">
        <v>1280</v>
      </c>
      <c r="P227" s="97">
        <f t="shared" si="7"/>
        <v>701575.77</v>
      </c>
      <c r="Q227" s="81"/>
      <c r="R227" s="81"/>
      <c r="S227" s="81"/>
      <c r="T227" s="81"/>
      <c r="U227" s="81">
        <v>701575.77</v>
      </c>
      <c r="V227" s="81"/>
      <c r="W227" s="81"/>
      <c r="X227" s="81"/>
      <c r="Y227" s="81"/>
      <c r="Z227" s="84"/>
      <c r="AA227" s="232">
        <v>2082</v>
      </c>
      <c r="AB227" s="233" t="s">
        <v>530</v>
      </c>
      <c r="AC227" s="68" t="s">
        <v>537</v>
      </c>
      <c r="AD227" s="197">
        <v>1</v>
      </c>
      <c r="AE227" s="229">
        <v>5008012</v>
      </c>
      <c r="AF227" s="89" t="s">
        <v>539</v>
      </c>
      <c r="AG227" s="181" t="s">
        <v>1281</v>
      </c>
      <c r="AH227" s="181" t="s">
        <v>1241</v>
      </c>
      <c r="AI227" s="181"/>
      <c r="AJ227" s="181"/>
      <c r="AK227" s="230" t="s">
        <v>1224</v>
      </c>
      <c r="AL227" s="181" t="s">
        <v>1242</v>
      </c>
      <c r="AM227" s="181" t="s">
        <v>1242</v>
      </c>
      <c r="AN227" s="181" t="s">
        <v>1225</v>
      </c>
      <c r="AO227" s="181" t="s">
        <v>1226</v>
      </c>
      <c r="AP227" s="201" t="s">
        <v>1266</v>
      </c>
      <c r="AQ227" s="183">
        <v>100</v>
      </c>
      <c r="AR227" s="231" t="s">
        <v>1228</v>
      </c>
      <c r="AS227" s="185">
        <v>100</v>
      </c>
      <c r="AT227" s="188">
        <v>701575.77</v>
      </c>
      <c r="AU227" s="159">
        <v>80</v>
      </c>
      <c r="AV227" s="187">
        <v>0</v>
      </c>
      <c r="AW227" s="60">
        <v>301012.94</v>
      </c>
      <c r="AX227" s="60">
        <v>301012.94</v>
      </c>
      <c r="AY227" s="60">
        <v>301012.94</v>
      </c>
      <c r="AZ227" s="60">
        <v>301012.94</v>
      </c>
      <c r="BA227" s="60"/>
      <c r="BB227" s="60">
        <v>0</v>
      </c>
      <c r="BC227" s="60"/>
      <c r="BD227" s="60">
        <v>50000</v>
      </c>
      <c r="BE227" s="60">
        <v>50000</v>
      </c>
      <c r="BF227" s="60">
        <v>40000</v>
      </c>
      <c r="BG227" s="60">
        <v>50000</v>
      </c>
      <c r="BH227" s="60">
        <v>300000</v>
      </c>
      <c r="BI227" s="60">
        <v>240000</v>
      </c>
      <c r="BJ227" s="60">
        <v>250000</v>
      </c>
      <c r="BK227" s="60">
        <v>300000</v>
      </c>
      <c r="BL227" s="60">
        <v>240000</v>
      </c>
      <c r="BM227" s="60">
        <v>0</v>
      </c>
      <c r="BN227" s="60">
        <v>300000</v>
      </c>
      <c r="BO227" s="187">
        <v>240000</v>
      </c>
      <c r="BP227" s="161">
        <v>0</v>
      </c>
      <c r="BQ227" s="225"/>
      <c r="BR227" s="225"/>
      <c r="BS227" s="225"/>
    </row>
    <row r="228" spans="1:16373" s="49" customFormat="1" ht="102" outlineLevel="2" x14ac:dyDescent="0.2">
      <c r="A228" s="435">
        <v>236</v>
      </c>
      <c r="B228" s="435">
        <v>12</v>
      </c>
      <c r="C228" s="78" t="s">
        <v>530</v>
      </c>
      <c r="D228" s="62" t="s">
        <v>540</v>
      </c>
      <c r="E228" s="89">
        <v>5009400</v>
      </c>
      <c r="F228" s="89" t="s">
        <v>541</v>
      </c>
      <c r="G228" s="89" t="s">
        <v>1241</v>
      </c>
      <c r="H228" s="89" t="s">
        <v>1242</v>
      </c>
      <c r="I228" s="89" t="s">
        <v>1242</v>
      </c>
      <c r="J228" s="90">
        <v>20</v>
      </c>
      <c r="K228" s="221">
        <v>261951.01</v>
      </c>
      <c r="L228" s="91">
        <v>261951.01</v>
      </c>
      <c r="M228" s="89"/>
      <c r="N228" s="87">
        <v>60000</v>
      </c>
      <c r="O228" s="59" t="s">
        <v>1280</v>
      </c>
      <c r="P228" s="97">
        <f t="shared" si="7"/>
        <v>268667.7</v>
      </c>
      <c r="Q228" s="81"/>
      <c r="R228" s="81"/>
      <c r="S228" s="81">
        <v>268667.7</v>
      </c>
      <c r="T228" s="81"/>
      <c r="U228" s="81"/>
      <c r="V228" s="81"/>
      <c r="W228" s="81"/>
      <c r="X228" s="81"/>
      <c r="Y228" s="81"/>
      <c r="Z228" s="84"/>
      <c r="AA228" s="232">
        <v>2082</v>
      </c>
      <c r="AB228" s="233" t="s">
        <v>530</v>
      </c>
      <c r="AC228" s="68" t="s">
        <v>202</v>
      </c>
      <c r="AD228" s="197">
        <v>1</v>
      </c>
      <c r="AE228" s="229">
        <v>5009400</v>
      </c>
      <c r="AF228" s="89" t="s">
        <v>541</v>
      </c>
      <c r="AG228" s="181" t="s">
        <v>1281</v>
      </c>
      <c r="AH228" s="181" t="s">
        <v>1241</v>
      </c>
      <c r="AI228" s="181"/>
      <c r="AJ228" s="181"/>
      <c r="AK228" s="230" t="s">
        <v>1224</v>
      </c>
      <c r="AL228" s="181" t="s">
        <v>1242</v>
      </c>
      <c r="AM228" s="181" t="s">
        <v>1242</v>
      </c>
      <c r="AN228" s="181" t="s">
        <v>1225</v>
      </c>
      <c r="AO228" s="181" t="s">
        <v>1226</v>
      </c>
      <c r="AP228" s="201" t="s">
        <v>1266</v>
      </c>
      <c r="AQ228" s="183">
        <v>100</v>
      </c>
      <c r="AR228" s="231" t="s">
        <v>1228</v>
      </c>
      <c r="AS228" s="185">
        <v>100</v>
      </c>
      <c r="AT228" s="188">
        <v>261951.01</v>
      </c>
      <c r="AU228" s="159">
        <v>80</v>
      </c>
      <c r="AV228" s="187">
        <v>261951.01</v>
      </c>
      <c r="AW228" s="60">
        <v>261951.01</v>
      </c>
      <c r="AX228" s="60">
        <v>261951.01</v>
      </c>
      <c r="AY228" s="60">
        <v>261951.01</v>
      </c>
      <c r="AZ228" s="60">
        <v>261951.01</v>
      </c>
      <c r="BA228" s="60"/>
      <c r="BB228" s="60">
        <v>0</v>
      </c>
      <c r="BC228" s="60"/>
      <c r="BD228" s="60">
        <v>60000</v>
      </c>
      <c r="BE228" s="60">
        <v>60000</v>
      </c>
      <c r="BF228" s="60">
        <v>48000</v>
      </c>
      <c r="BG228" s="60">
        <v>60000</v>
      </c>
      <c r="BH228" s="60">
        <v>260000</v>
      </c>
      <c r="BI228" s="60">
        <v>208000</v>
      </c>
      <c r="BJ228" s="60">
        <v>200000</v>
      </c>
      <c r="BK228" s="60">
        <v>260000</v>
      </c>
      <c r="BL228" s="60">
        <v>208000</v>
      </c>
      <c r="BM228" s="60">
        <v>0</v>
      </c>
      <c r="BN228" s="60">
        <v>260000</v>
      </c>
      <c r="BO228" s="187">
        <v>208000</v>
      </c>
      <c r="BP228" s="161">
        <v>0</v>
      </c>
      <c r="BQ228" s="225"/>
      <c r="BR228" s="225"/>
      <c r="BS228" s="225"/>
    </row>
    <row r="229" spans="1:16373" s="94" customFormat="1" ht="38.25" outlineLevel="2" x14ac:dyDescent="0.2">
      <c r="A229" s="435">
        <v>237</v>
      </c>
      <c r="B229" s="435">
        <v>12</v>
      </c>
      <c r="C229" s="78" t="s">
        <v>530</v>
      </c>
      <c r="D229" s="62" t="s">
        <v>540</v>
      </c>
      <c r="E229" s="89">
        <v>5009791</v>
      </c>
      <c r="F229" s="89" t="s">
        <v>542</v>
      </c>
      <c r="G229" s="89" t="s">
        <v>1241</v>
      </c>
      <c r="H229" s="89" t="s">
        <v>1242</v>
      </c>
      <c r="I229" s="89" t="s">
        <v>1242</v>
      </c>
      <c r="J229" s="90">
        <v>20</v>
      </c>
      <c r="K229" s="221">
        <v>934978.13</v>
      </c>
      <c r="L229" s="91">
        <v>934978.13</v>
      </c>
      <c r="M229" s="91">
        <v>161391.64000000001</v>
      </c>
      <c r="N229" s="87">
        <v>400000</v>
      </c>
      <c r="O229" s="59" t="s">
        <v>1280</v>
      </c>
      <c r="P229" s="97">
        <f t="shared" si="7"/>
        <v>934978.13</v>
      </c>
      <c r="Q229" s="81"/>
      <c r="R229" s="81"/>
      <c r="S229" s="81">
        <v>820478.13</v>
      </c>
      <c r="T229" s="81"/>
      <c r="U229" s="81"/>
      <c r="V229" s="81"/>
      <c r="W229" s="81"/>
      <c r="X229" s="81"/>
      <c r="Y229" s="81">
        <v>114500</v>
      </c>
      <c r="Z229" s="84"/>
      <c r="AA229" s="232">
        <v>2082</v>
      </c>
      <c r="AB229" s="233" t="s">
        <v>530</v>
      </c>
      <c r="AC229" s="68" t="s">
        <v>540</v>
      </c>
      <c r="AD229" s="197">
        <v>1</v>
      </c>
      <c r="AE229" s="229">
        <v>5009791</v>
      </c>
      <c r="AF229" s="89" t="s">
        <v>542</v>
      </c>
      <c r="AG229" s="181" t="s">
        <v>1281</v>
      </c>
      <c r="AH229" s="181" t="s">
        <v>1241</v>
      </c>
      <c r="AI229" s="181"/>
      <c r="AJ229" s="181"/>
      <c r="AK229" s="230" t="s">
        <v>1224</v>
      </c>
      <c r="AL229" s="181" t="s">
        <v>1242</v>
      </c>
      <c r="AM229" s="181" t="s">
        <v>1242</v>
      </c>
      <c r="AN229" s="181" t="s">
        <v>1225</v>
      </c>
      <c r="AO229" s="181" t="s">
        <v>1226</v>
      </c>
      <c r="AP229" s="201" t="s">
        <v>1266</v>
      </c>
      <c r="AQ229" s="183">
        <v>100</v>
      </c>
      <c r="AR229" s="231" t="s">
        <v>1228</v>
      </c>
      <c r="AS229" s="185">
        <v>100</v>
      </c>
      <c r="AT229" s="188">
        <v>934978.13</v>
      </c>
      <c r="AU229" s="159">
        <v>80</v>
      </c>
      <c r="AV229" s="187">
        <v>934978.13</v>
      </c>
      <c r="AW229" s="60">
        <v>934978.13</v>
      </c>
      <c r="AX229" s="60">
        <v>934978.13</v>
      </c>
      <c r="AY229" s="60">
        <v>934978.13</v>
      </c>
      <c r="AZ229" s="60">
        <v>934978.13</v>
      </c>
      <c r="BA229" s="60"/>
      <c r="BB229" s="60">
        <v>0</v>
      </c>
      <c r="BC229" s="60">
        <v>161391.64000000001</v>
      </c>
      <c r="BD229" s="60">
        <v>400000</v>
      </c>
      <c r="BE229" s="60">
        <v>400000</v>
      </c>
      <c r="BF229" s="60">
        <v>320000</v>
      </c>
      <c r="BG229" s="60">
        <v>400000</v>
      </c>
      <c r="BH229" s="60">
        <v>800000</v>
      </c>
      <c r="BI229" s="60">
        <v>640000</v>
      </c>
      <c r="BJ229" s="60">
        <v>400000</v>
      </c>
      <c r="BK229" s="60">
        <v>930000</v>
      </c>
      <c r="BL229" s="60">
        <v>744000</v>
      </c>
      <c r="BM229" s="60">
        <v>130000</v>
      </c>
      <c r="BN229" s="60">
        <v>930000</v>
      </c>
      <c r="BO229" s="187">
        <v>744000</v>
      </c>
      <c r="BP229" s="161">
        <v>0</v>
      </c>
      <c r="BQ229" s="225"/>
      <c r="BR229" s="225"/>
      <c r="BS229" s="225"/>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c r="DW229" s="49"/>
      <c r="DX229" s="49"/>
      <c r="DY229" s="49"/>
      <c r="DZ229" s="49"/>
      <c r="EA229" s="49"/>
      <c r="EB229" s="49"/>
      <c r="EC229" s="49"/>
      <c r="ED229" s="49"/>
      <c r="EE229" s="49"/>
      <c r="EF229" s="49"/>
      <c r="EG229" s="49"/>
      <c r="EH229" s="49"/>
      <c r="EI229" s="49"/>
      <c r="EJ229" s="49"/>
      <c r="EK229" s="49"/>
      <c r="EL229" s="49"/>
      <c r="EM229" s="49"/>
      <c r="EN229" s="49"/>
      <c r="EO229" s="49"/>
      <c r="EP229" s="49"/>
      <c r="EQ229" s="49"/>
      <c r="ER229" s="49"/>
      <c r="ES229" s="49"/>
      <c r="ET229" s="49"/>
      <c r="EU229" s="49"/>
      <c r="EV229" s="49"/>
      <c r="EW229" s="49"/>
      <c r="EX229" s="49"/>
      <c r="EY229" s="49"/>
      <c r="EZ229" s="49"/>
      <c r="FA229" s="49"/>
      <c r="FB229" s="49"/>
      <c r="FC229" s="49"/>
      <c r="FD229" s="49"/>
      <c r="FE229" s="49"/>
      <c r="FF229" s="49"/>
      <c r="FG229" s="49"/>
      <c r="FH229" s="49"/>
      <c r="FI229" s="49"/>
      <c r="FJ229" s="49"/>
      <c r="FK229" s="49"/>
      <c r="FL229" s="49"/>
      <c r="FM229" s="49"/>
      <c r="FN229" s="49"/>
      <c r="FO229" s="49"/>
      <c r="FP229" s="49"/>
      <c r="FQ229" s="49"/>
      <c r="FR229" s="49"/>
      <c r="FS229" s="49"/>
      <c r="FT229" s="49"/>
      <c r="FU229" s="49"/>
      <c r="FV229" s="49"/>
      <c r="FW229" s="49"/>
      <c r="FX229" s="49"/>
      <c r="FY229" s="49"/>
      <c r="FZ229" s="49"/>
      <c r="GA229" s="49"/>
      <c r="GB229" s="49"/>
      <c r="GC229" s="49"/>
      <c r="GD229" s="49"/>
      <c r="GE229" s="49"/>
      <c r="GF229" s="49"/>
      <c r="GG229" s="49"/>
      <c r="GH229" s="49"/>
      <c r="GI229" s="49"/>
      <c r="GJ229" s="49"/>
      <c r="GK229" s="49"/>
      <c r="GL229" s="49"/>
      <c r="GM229" s="49"/>
      <c r="GN229" s="49"/>
      <c r="GO229" s="49"/>
      <c r="GP229" s="49"/>
      <c r="GQ229" s="49"/>
      <c r="GR229" s="49"/>
      <c r="GS229" s="49"/>
      <c r="GT229" s="49"/>
      <c r="GU229" s="49"/>
      <c r="GV229" s="49"/>
      <c r="GW229" s="49"/>
      <c r="GX229" s="49"/>
      <c r="GY229" s="49"/>
      <c r="GZ229" s="49"/>
      <c r="HA229" s="49"/>
      <c r="HB229" s="49"/>
      <c r="HC229" s="49"/>
      <c r="HD229" s="49"/>
      <c r="HE229" s="49"/>
      <c r="HF229" s="49"/>
      <c r="HG229" s="49"/>
      <c r="HH229" s="49"/>
      <c r="HI229" s="49"/>
      <c r="HJ229" s="49"/>
      <c r="HK229" s="49"/>
      <c r="HL229" s="49"/>
      <c r="HM229" s="49"/>
      <c r="HN229" s="49"/>
      <c r="HO229" s="49"/>
      <c r="HP229" s="49"/>
      <c r="HQ229" s="49"/>
      <c r="HR229" s="49"/>
      <c r="HS229" s="49"/>
      <c r="HT229" s="49"/>
      <c r="HU229" s="49"/>
      <c r="HV229" s="49"/>
      <c r="HW229" s="49"/>
      <c r="HX229" s="49"/>
      <c r="HY229" s="49"/>
      <c r="HZ229" s="49"/>
      <c r="IA229" s="49"/>
      <c r="IB229" s="49"/>
      <c r="IC229" s="49"/>
      <c r="ID229" s="49"/>
      <c r="IE229" s="49"/>
      <c r="IF229" s="49"/>
      <c r="IG229" s="49"/>
      <c r="IH229" s="49"/>
      <c r="II229" s="49"/>
      <c r="IJ229" s="49"/>
      <c r="IK229" s="49"/>
      <c r="IL229" s="49"/>
      <c r="IM229" s="49"/>
      <c r="IN229" s="49"/>
      <c r="IO229" s="49"/>
      <c r="IP229" s="49"/>
      <c r="IQ229" s="49"/>
      <c r="IR229" s="49"/>
      <c r="IS229" s="49"/>
      <c r="IT229" s="49"/>
      <c r="IU229" s="49"/>
      <c r="IV229" s="49"/>
      <c r="IW229" s="49"/>
      <c r="IX229" s="49"/>
      <c r="IY229" s="49"/>
      <c r="IZ229" s="49"/>
      <c r="JA229" s="49"/>
      <c r="JB229" s="49"/>
      <c r="JC229" s="49"/>
      <c r="JD229" s="49"/>
      <c r="JE229" s="49"/>
      <c r="JF229" s="49"/>
      <c r="JG229" s="49"/>
      <c r="JH229" s="49"/>
      <c r="JI229" s="49"/>
      <c r="JJ229" s="49"/>
      <c r="JK229" s="49"/>
      <c r="JL229" s="49"/>
      <c r="JM229" s="49"/>
      <c r="JN229" s="49"/>
      <c r="JO229" s="49"/>
      <c r="JP229" s="49"/>
      <c r="JQ229" s="49"/>
      <c r="JR229" s="49"/>
      <c r="JS229" s="49"/>
      <c r="JT229" s="49"/>
      <c r="JU229" s="49"/>
      <c r="JV229" s="49"/>
      <c r="JW229" s="49"/>
      <c r="JX229" s="49"/>
      <c r="JY229" s="49"/>
      <c r="JZ229" s="49"/>
      <c r="KA229" s="49"/>
      <c r="KB229" s="49"/>
      <c r="KC229" s="49"/>
      <c r="KD229" s="49"/>
      <c r="KE229" s="49"/>
      <c r="KF229" s="49"/>
      <c r="KG229" s="49"/>
      <c r="KH229" s="49"/>
      <c r="KI229" s="49"/>
      <c r="KJ229" s="49"/>
      <c r="KK229" s="49"/>
      <c r="KL229" s="49"/>
      <c r="KM229" s="49"/>
      <c r="KN229" s="49"/>
      <c r="KO229" s="49"/>
      <c r="KP229" s="49"/>
      <c r="KQ229" s="49"/>
      <c r="KR229" s="49"/>
      <c r="KS229" s="49"/>
      <c r="KT229" s="49"/>
      <c r="KU229" s="49"/>
      <c r="KV229" s="49"/>
      <c r="KW229" s="49"/>
      <c r="KX229" s="49"/>
      <c r="KY229" s="49"/>
      <c r="KZ229" s="49"/>
      <c r="LA229" s="49"/>
      <c r="LB229" s="49"/>
      <c r="LC229" s="49"/>
      <c r="LD229" s="49"/>
      <c r="LE229" s="49"/>
      <c r="LF229" s="49"/>
      <c r="LG229" s="49"/>
      <c r="LH229" s="49"/>
      <c r="LI229" s="49"/>
      <c r="LJ229" s="49"/>
      <c r="LK229" s="49"/>
      <c r="LL229" s="49"/>
      <c r="LM229" s="49"/>
      <c r="LN229" s="49"/>
      <c r="LO229" s="49"/>
      <c r="LP229" s="49"/>
      <c r="LQ229" s="49"/>
      <c r="LR229" s="49"/>
      <c r="LS229" s="49"/>
      <c r="LT229" s="49"/>
      <c r="LU229" s="49"/>
      <c r="LV229" s="49"/>
      <c r="LW229" s="49"/>
      <c r="LX229" s="49"/>
      <c r="LY229" s="49"/>
      <c r="LZ229" s="49"/>
      <c r="MA229" s="49"/>
      <c r="MB229" s="49"/>
      <c r="MC229" s="49"/>
      <c r="MD229" s="49"/>
      <c r="ME229" s="49"/>
      <c r="MF229" s="49"/>
      <c r="MG229" s="49"/>
      <c r="MH229" s="49"/>
      <c r="MI229" s="49"/>
      <c r="MJ229" s="49"/>
      <c r="MK229" s="49"/>
      <c r="ML229" s="49"/>
      <c r="MM229" s="49"/>
      <c r="MN229" s="49"/>
      <c r="MO229" s="49"/>
      <c r="MP229" s="49"/>
      <c r="MQ229" s="49"/>
      <c r="MR229" s="49"/>
      <c r="MS229" s="49"/>
      <c r="MT229" s="49"/>
      <c r="MU229" s="49"/>
      <c r="MV229" s="49"/>
      <c r="MW229" s="49"/>
      <c r="MX229" s="49"/>
      <c r="MY229" s="49"/>
      <c r="MZ229" s="49"/>
      <c r="NA229" s="49"/>
      <c r="NB229" s="49"/>
      <c r="NC229" s="49"/>
      <c r="ND229" s="49"/>
      <c r="NE229" s="49"/>
      <c r="NF229" s="49"/>
      <c r="NG229" s="49"/>
      <c r="NH229" s="49"/>
      <c r="NI229" s="49"/>
      <c r="NJ229" s="49"/>
      <c r="NK229" s="49"/>
      <c r="NL229" s="49"/>
      <c r="NM229" s="49"/>
      <c r="NN229" s="49"/>
      <c r="NO229" s="49"/>
      <c r="NP229" s="49"/>
      <c r="NQ229" s="49"/>
      <c r="NR229" s="49"/>
      <c r="NS229" s="49"/>
      <c r="NT229" s="49"/>
      <c r="NU229" s="49"/>
      <c r="NV229" s="49"/>
      <c r="NW229" s="49"/>
      <c r="NX229" s="49"/>
      <c r="NY229" s="49"/>
      <c r="NZ229" s="49"/>
      <c r="OA229" s="49"/>
      <c r="OB229" s="49"/>
      <c r="OC229" s="49"/>
      <c r="OD229" s="49"/>
      <c r="OE229" s="49"/>
      <c r="OF229" s="49"/>
      <c r="OG229" s="49"/>
      <c r="OH229" s="49"/>
      <c r="OI229" s="49"/>
      <c r="OJ229" s="49"/>
      <c r="OK229" s="49"/>
      <c r="OL229" s="49"/>
      <c r="OM229" s="49"/>
      <c r="ON229" s="49"/>
      <c r="OO229" s="49"/>
      <c r="OP229" s="49"/>
      <c r="OQ229" s="49"/>
      <c r="OR229" s="49"/>
      <c r="OS229" s="49"/>
      <c r="OT229" s="49"/>
      <c r="OU229" s="49"/>
      <c r="OV229" s="49"/>
      <c r="OW229" s="49"/>
      <c r="OX229" s="49"/>
      <c r="OY229" s="49"/>
      <c r="OZ229" s="49"/>
      <c r="PA229" s="49"/>
      <c r="PB229" s="49"/>
      <c r="PC229" s="49"/>
      <c r="PD229" s="49"/>
      <c r="PE229" s="49"/>
      <c r="PF229" s="49"/>
      <c r="PG229" s="49"/>
      <c r="PH229" s="49"/>
      <c r="PI229" s="49"/>
      <c r="PJ229" s="49"/>
      <c r="PK229" s="49"/>
      <c r="PL229" s="49"/>
      <c r="PM229" s="49"/>
      <c r="PN229" s="49"/>
      <c r="PO229" s="49"/>
      <c r="PP229" s="49"/>
      <c r="PQ229" s="49"/>
      <c r="PR229" s="49"/>
      <c r="PS229" s="49"/>
      <c r="PT229" s="49"/>
      <c r="PU229" s="49"/>
      <c r="PV229" s="49"/>
      <c r="PW229" s="49"/>
      <c r="PX229" s="49"/>
      <c r="PY229" s="49"/>
      <c r="PZ229" s="49"/>
      <c r="QA229" s="49"/>
      <c r="QB229" s="49"/>
      <c r="QC229" s="49"/>
      <c r="QD229" s="49"/>
      <c r="QE229" s="49"/>
      <c r="QF229" s="49"/>
      <c r="QG229" s="49"/>
      <c r="QH229" s="49"/>
      <c r="QI229" s="49"/>
      <c r="QJ229" s="49"/>
      <c r="QK229" s="49"/>
      <c r="QL229" s="49"/>
      <c r="QM229" s="49"/>
      <c r="QN229" s="49"/>
      <c r="QO229" s="49"/>
      <c r="QP229" s="49"/>
      <c r="QQ229" s="49"/>
      <c r="QR229" s="49"/>
      <c r="QS229" s="49"/>
      <c r="QT229" s="49"/>
      <c r="QU229" s="49"/>
      <c r="QV229" s="49"/>
      <c r="QW229" s="49"/>
      <c r="QX229" s="49"/>
      <c r="QY229" s="49"/>
      <c r="QZ229" s="49"/>
      <c r="RA229" s="49"/>
      <c r="RB229" s="49"/>
      <c r="RC229" s="49"/>
      <c r="RD229" s="49"/>
      <c r="RE229" s="49"/>
      <c r="RF229" s="49"/>
      <c r="RG229" s="49"/>
      <c r="RH229" s="49"/>
      <c r="RI229" s="49"/>
      <c r="RJ229" s="49"/>
      <c r="RK229" s="49"/>
      <c r="RL229" s="49"/>
      <c r="RM229" s="49"/>
      <c r="RN229" s="49"/>
      <c r="RO229" s="49"/>
      <c r="RP229" s="49"/>
      <c r="RQ229" s="49"/>
      <c r="RR229" s="49"/>
      <c r="RS229" s="49"/>
      <c r="RT229" s="49"/>
      <c r="RU229" s="49"/>
      <c r="RV229" s="49"/>
      <c r="RW229" s="49"/>
      <c r="RX229" s="49"/>
      <c r="RY229" s="49"/>
      <c r="RZ229" s="49"/>
      <c r="SA229" s="49"/>
      <c r="SB229" s="49"/>
      <c r="SC229" s="49"/>
      <c r="SD229" s="49"/>
      <c r="SE229" s="49"/>
      <c r="SF229" s="49"/>
      <c r="SG229" s="49"/>
      <c r="SH229" s="49"/>
      <c r="SI229" s="49"/>
      <c r="SJ229" s="49"/>
      <c r="SK229" s="49"/>
      <c r="SL229" s="49"/>
      <c r="SM229" s="49"/>
      <c r="SN229" s="49"/>
      <c r="SO229" s="49"/>
      <c r="SP229" s="49"/>
      <c r="SQ229" s="49"/>
      <c r="SR229" s="49"/>
      <c r="SS229" s="49"/>
      <c r="ST229" s="49"/>
      <c r="SU229" s="49"/>
      <c r="SV229" s="49"/>
      <c r="SW229" s="49"/>
      <c r="SX229" s="49"/>
      <c r="SY229" s="49"/>
      <c r="SZ229" s="49"/>
      <c r="TA229" s="49"/>
      <c r="TB229" s="49"/>
      <c r="TC229" s="49"/>
      <c r="TD229" s="49"/>
      <c r="TE229" s="49"/>
      <c r="TF229" s="49"/>
      <c r="TG229" s="49"/>
      <c r="TH229" s="49"/>
      <c r="TI229" s="49"/>
      <c r="TJ229" s="49"/>
      <c r="TK229" s="49"/>
      <c r="TL229" s="49"/>
      <c r="TM229" s="49"/>
      <c r="TN229" s="49"/>
      <c r="TO229" s="49"/>
      <c r="TP229" s="49"/>
      <c r="TQ229" s="49"/>
      <c r="TR229" s="49"/>
      <c r="TS229" s="49"/>
      <c r="TT229" s="49"/>
      <c r="TU229" s="49"/>
      <c r="TV229" s="49"/>
      <c r="TW229" s="49"/>
      <c r="TX229" s="49"/>
      <c r="TY229" s="49"/>
      <c r="TZ229" s="49"/>
      <c r="UA229" s="49"/>
      <c r="UB229" s="49"/>
      <c r="UC229" s="49"/>
      <c r="UD229" s="49"/>
      <c r="UE229" s="49"/>
      <c r="UF229" s="49"/>
      <c r="UG229" s="49"/>
      <c r="UH229" s="49"/>
      <c r="UI229" s="49"/>
      <c r="UJ229" s="49"/>
      <c r="UK229" s="49"/>
      <c r="UL229" s="49"/>
      <c r="UM229" s="49"/>
      <c r="UN229" s="49"/>
      <c r="UO229" s="49"/>
      <c r="UP229" s="49"/>
      <c r="UQ229" s="49"/>
      <c r="UR229" s="49"/>
      <c r="US229" s="49"/>
      <c r="UT229" s="49"/>
      <c r="UU229" s="49"/>
      <c r="UV229" s="49"/>
      <c r="UW229" s="49"/>
      <c r="UX229" s="49"/>
      <c r="UY229" s="49"/>
      <c r="UZ229" s="49"/>
      <c r="VA229" s="49"/>
      <c r="VB229" s="49"/>
      <c r="VC229" s="49"/>
      <c r="VD229" s="49"/>
      <c r="VE229" s="49"/>
      <c r="VF229" s="49"/>
      <c r="VG229" s="49"/>
      <c r="VH229" s="49"/>
      <c r="VI229" s="49"/>
      <c r="VJ229" s="49"/>
      <c r="VK229" s="49"/>
      <c r="VL229" s="49"/>
      <c r="VM229" s="49"/>
      <c r="VN229" s="49"/>
      <c r="VO229" s="49"/>
      <c r="VP229" s="49"/>
      <c r="VQ229" s="49"/>
      <c r="VR229" s="49"/>
      <c r="VS229" s="49"/>
      <c r="VT229" s="49"/>
      <c r="VU229" s="49"/>
      <c r="VV229" s="49"/>
      <c r="VW229" s="49"/>
      <c r="VX229" s="49"/>
      <c r="VY229" s="49"/>
      <c r="VZ229" s="49"/>
      <c r="WA229" s="49"/>
      <c r="WB229" s="49"/>
      <c r="WC229" s="49"/>
      <c r="WD229" s="49"/>
      <c r="WE229" s="49"/>
      <c r="WF229" s="49"/>
      <c r="WG229" s="49"/>
      <c r="WH229" s="49"/>
      <c r="WI229" s="49"/>
      <c r="WJ229" s="49"/>
      <c r="WK229" s="49"/>
      <c r="WL229" s="49"/>
      <c r="WM229" s="49"/>
      <c r="WN229" s="49"/>
      <c r="WO229" s="49"/>
      <c r="WP229" s="49"/>
      <c r="WQ229" s="49"/>
      <c r="WR229" s="49"/>
      <c r="WS229" s="49"/>
      <c r="WT229" s="49"/>
      <c r="WU229" s="49"/>
      <c r="WV229" s="49"/>
      <c r="WW229" s="49"/>
      <c r="WX229" s="49"/>
      <c r="WY229" s="49"/>
      <c r="WZ229" s="49"/>
      <c r="XA229" s="49"/>
      <c r="XB229" s="49"/>
      <c r="XC229" s="49"/>
      <c r="XD229" s="49"/>
      <c r="XE229" s="49"/>
      <c r="XF229" s="49"/>
      <c r="XG229" s="49"/>
      <c r="XH229" s="49"/>
      <c r="XI229" s="49"/>
      <c r="XJ229" s="49"/>
      <c r="XK229" s="49"/>
      <c r="XL229" s="49"/>
      <c r="XM229" s="49"/>
      <c r="XN229" s="49"/>
      <c r="XO229" s="49"/>
      <c r="XP229" s="49"/>
      <c r="XQ229" s="49"/>
      <c r="XR229" s="49"/>
      <c r="XS229" s="49"/>
      <c r="XT229" s="49"/>
      <c r="XU229" s="49"/>
      <c r="XV229" s="49"/>
      <c r="XW229" s="49"/>
      <c r="XX229" s="49"/>
      <c r="XY229" s="49"/>
      <c r="XZ229" s="49"/>
      <c r="YA229" s="49"/>
      <c r="YB229" s="49"/>
      <c r="YC229" s="49"/>
      <c r="YD229" s="49"/>
      <c r="YE229" s="49"/>
      <c r="YF229" s="49"/>
      <c r="YG229" s="49"/>
      <c r="YH229" s="49"/>
      <c r="YI229" s="49"/>
      <c r="YJ229" s="49"/>
      <c r="YK229" s="49"/>
      <c r="YL229" s="49"/>
      <c r="YM229" s="49"/>
      <c r="YN229" s="49"/>
      <c r="YO229" s="49"/>
      <c r="YP229" s="49"/>
      <c r="YQ229" s="49"/>
      <c r="YR229" s="49"/>
      <c r="YS229" s="49"/>
      <c r="YT229" s="49"/>
      <c r="YU229" s="49"/>
      <c r="YV229" s="49"/>
      <c r="YW229" s="49"/>
      <c r="YX229" s="49"/>
      <c r="YY229" s="49"/>
      <c r="YZ229" s="49"/>
      <c r="ZA229" s="49"/>
      <c r="ZB229" s="49"/>
      <c r="ZC229" s="49"/>
      <c r="ZD229" s="49"/>
      <c r="ZE229" s="49"/>
      <c r="ZF229" s="49"/>
      <c r="ZG229" s="49"/>
      <c r="ZH229" s="49"/>
      <c r="ZI229" s="49"/>
      <c r="ZJ229" s="49"/>
      <c r="ZK229" s="49"/>
      <c r="ZL229" s="49"/>
      <c r="ZM229" s="49"/>
      <c r="ZN229" s="49"/>
      <c r="ZO229" s="49"/>
      <c r="ZP229" s="49"/>
      <c r="ZQ229" s="49"/>
      <c r="ZR229" s="49"/>
      <c r="ZS229" s="49"/>
      <c r="ZT229" s="49"/>
      <c r="ZU229" s="49"/>
      <c r="ZV229" s="49"/>
      <c r="ZW229" s="49"/>
      <c r="ZX229" s="49"/>
      <c r="ZY229" s="49"/>
      <c r="ZZ229" s="49"/>
      <c r="AAA229" s="49"/>
      <c r="AAB229" s="49"/>
      <c r="AAC229" s="49"/>
      <c r="AAD229" s="49"/>
      <c r="AAE229" s="49"/>
      <c r="AAF229" s="49"/>
      <c r="AAG229" s="49"/>
      <c r="AAH229" s="49"/>
      <c r="AAI229" s="49"/>
      <c r="AAJ229" s="49"/>
      <c r="AAK229" s="49"/>
      <c r="AAL229" s="49"/>
      <c r="AAM229" s="49"/>
      <c r="AAN229" s="49"/>
      <c r="AAO229" s="49"/>
      <c r="AAP229" s="49"/>
      <c r="AAQ229" s="49"/>
      <c r="AAR229" s="49"/>
      <c r="AAS229" s="49"/>
      <c r="AAT229" s="49"/>
      <c r="AAU229" s="49"/>
      <c r="AAV229" s="49"/>
      <c r="AAW229" s="49"/>
      <c r="AAX229" s="49"/>
      <c r="AAY229" s="49"/>
      <c r="AAZ229" s="49"/>
      <c r="ABA229" s="49"/>
      <c r="ABB229" s="49"/>
      <c r="ABC229" s="49"/>
      <c r="ABD229" s="49"/>
      <c r="ABE229" s="49"/>
      <c r="ABF229" s="49"/>
      <c r="ABG229" s="49"/>
      <c r="ABH229" s="49"/>
      <c r="ABI229" s="49"/>
      <c r="ABJ229" s="49"/>
      <c r="ABK229" s="49"/>
      <c r="ABL229" s="49"/>
      <c r="ABM229" s="49"/>
      <c r="ABN229" s="49"/>
      <c r="ABO229" s="49"/>
      <c r="ABP229" s="49"/>
      <c r="ABQ229" s="49"/>
      <c r="ABR229" s="49"/>
      <c r="ABS229" s="49"/>
      <c r="ABT229" s="49"/>
      <c r="ABU229" s="49"/>
      <c r="ABV229" s="49"/>
      <c r="ABW229" s="49"/>
      <c r="ABX229" s="49"/>
      <c r="ABY229" s="49"/>
      <c r="ABZ229" s="49"/>
      <c r="ACA229" s="49"/>
      <c r="ACB229" s="49"/>
      <c r="ACC229" s="49"/>
      <c r="ACD229" s="49"/>
      <c r="ACE229" s="49"/>
      <c r="ACF229" s="49"/>
      <c r="ACG229" s="49"/>
      <c r="ACH229" s="49"/>
      <c r="ACI229" s="49"/>
      <c r="ACJ229" s="49"/>
      <c r="ACK229" s="49"/>
      <c r="ACL229" s="49"/>
      <c r="ACM229" s="49"/>
      <c r="ACN229" s="49"/>
      <c r="ACO229" s="49"/>
      <c r="ACP229" s="49"/>
      <c r="ACQ229" s="49"/>
      <c r="ACR229" s="49"/>
      <c r="ACS229" s="49"/>
      <c r="ACT229" s="49"/>
      <c r="ACU229" s="49"/>
      <c r="ACV229" s="49"/>
      <c r="ACW229" s="49"/>
      <c r="ACX229" s="49"/>
      <c r="ACY229" s="49"/>
      <c r="ACZ229" s="49"/>
      <c r="ADA229" s="49"/>
      <c r="ADB229" s="49"/>
      <c r="ADC229" s="49"/>
      <c r="ADD229" s="49"/>
      <c r="ADE229" s="49"/>
      <c r="ADF229" s="49"/>
      <c r="ADG229" s="49"/>
      <c r="ADH229" s="49"/>
      <c r="ADI229" s="49"/>
      <c r="ADJ229" s="49"/>
      <c r="ADK229" s="49"/>
      <c r="ADL229" s="49"/>
      <c r="ADM229" s="49"/>
      <c r="ADN229" s="49"/>
      <c r="ADO229" s="49"/>
      <c r="ADP229" s="49"/>
      <c r="ADQ229" s="49"/>
      <c r="ADR229" s="49"/>
      <c r="ADS229" s="49"/>
      <c r="ADT229" s="49"/>
      <c r="ADU229" s="49"/>
      <c r="ADV229" s="49"/>
      <c r="ADW229" s="49"/>
      <c r="ADX229" s="49"/>
      <c r="ADY229" s="49"/>
      <c r="ADZ229" s="49"/>
      <c r="AEA229" s="49"/>
      <c r="AEB229" s="49"/>
      <c r="AEC229" s="49"/>
      <c r="AED229" s="49"/>
      <c r="AEE229" s="49"/>
      <c r="AEF229" s="49"/>
      <c r="AEG229" s="49"/>
      <c r="AEH229" s="49"/>
      <c r="AEI229" s="49"/>
      <c r="AEJ229" s="49"/>
      <c r="AEK229" s="49"/>
      <c r="AEL229" s="49"/>
      <c r="AEM229" s="49"/>
      <c r="AEN229" s="49"/>
      <c r="AEO229" s="49"/>
      <c r="AEP229" s="49"/>
      <c r="AEQ229" s="49"/>
      <c r="AER229" s="49"/>
      <c r="AES229" s="49"/>
      <c r="AET229" s="49"/>
      <c r="AEU229" s="49"/>
      <c r="AEV229" s="49"/>
      <c r="AEW229" s="49"/>
      <c r="AEX229" s="49"/>
      <c r="AEY229" s="49"/>
      <c r="AEZ229" s="49"/>
      <c r="AFA229" s="49"/>
      <c r="AFB229" s="49"/>
      <c r="AFC229" s="49"/>
      <c r="AFD229" s="49"/>
      <c r="AFE229" s="49"/>
      <c r="AFF229" s="49"/>
      <c r="AFG229" s="49"/>
      <c r="AFH229" s="49"/>
      <c r="AFI229" s="49"/>
      <c r="AFJ229" s="49"/>
      <c r="AFK229" s="49"/>
      <c r="AFL229" s="49"/>
      <c r="AFM229" s="49"/>
      <c r="AFN229" s="49"/>
      <c r="AFO229" s="49"/>
      <c r="AFP229" s="49"/>
      <c r="AFQ229" s="49"/>
      <c r="AFR229" s="49"/>
      <c r="AFS229" s="49"/>
      <c r="AFT229" s="49"/>
      <c r="AFU229" s="49"/>
      <c r="AFV229" s="49"/>
      <c r="AFW229" s="49"/>
      <c r="AFX229" s="49"/>
      <c r="AFY229" s="49"/>
      <c r="AFZ229" s="49"/>
      <c r="AGA229" s="49"/>
      <c r="AGB229" s="49"/>
      <c r="AGC229" s="49"/>
      <c r="AGD229" s="49"/>
      <c r="AGE229" s="49"/>
      <c r="AGF229" s="49"/>
      <c r="AGG229" s="49"/>
      <c r="AGH229" s="49"/>
      <c r="AGI229" s="49"/>
      <c r="AGJ229" s="49"/>
      <c r="AGK229" s="49"/>
      <c r="AGL229" s="49"/>
      <c r="AGM229" s="49"/>
      <c r="AGN229" s="49"/>
      <c r="AGO229" s="49"/>
      <c r="AGP229" s="49"/>
      <c r="AGQ229" s="49"/>
      <c r="AGR229" s="49"/>
      <c r="AGS229" s="49"/>
      <c r="AGT229" s="49"/>
      <c r="AGU229" s="49"/>
      <c r="AGV229" s="49"/>
      <c r="AGW229" s="49"/>
      <c r="AGX229" s="49"/>
      <c r="AGY229" s="49"/>
      <c r="AGZ229" s="49"/>
      <c r="AHA229" s="49"/>
      <c r="AHB229" s="49"/>
      <c r="AHC229" s="49"/>
      <c r="AHD229" s="49"/>
      <c r="AHE229" s="49"/>
      <c r="AHF229" s="49"/>
      <c r="AHG229" s="49"/>
      <c r="AHH229" s="49"/>
      <c r="AHI229" s="49"/>
      <c r="AHJ229" s="49"/>
      <c r="AHK229" s="49"/>
      <c r="AHL229" s="49"/>
      <c r="AHM229" s="49"/>
      <c r="AHN229" s="49"/>
      <c r="AHO229" s="49"/>
      <c r="AHP229" s="49"/>
      <c r="AHQ229" s="49"/>
      <c r="AHR229" s="49"/>
      <c r="AHS229" s="49"/>
      <c r="AHT229" s="49"/>
      <c r="AHU229" s="49"/>
      <c r="AHV229" s="49"/>
      <c r="AHW229" s="49"/>
      <c r="AHX229" s="49"/>
      <c r="AHY229" s="49"/>
      <c r="AHZ229" s="49"/>
      <c r="AIA229" s="49"/>
      <c r="AIB229" s="49"/>
      <c r="AIC229" s="49"/>
      <c r="AID229" s="49"/>
      <c r="AIE229" s="49"/>
      <c r="AIF229" s="49"/>
      <c r="AIG229" s="49"/>
      <c r="AIH229" s="49"/>
      <c r="AII229" s="49"/>
      <c r="AIJ229" s="49"/>
      <c r="AIK229" s="49"/>
      <c r="AIL229" s="49"/>
      <c r="AIM229" s="49"/>
      <c r="AIN229" s="49"/>
      <c r="AIO229" s="49"/>
      <c r="AIP229" s="49"/>
      <c r="AIQ229" s="49"/>
      <c r="AIR229" s="49"/>
      <c r="AIS229" s="49"/>
      <c r="AIT229" s="49"/>
      <c r="AIU229" s="49"/>
      <c r="AIV229" s="49"/>
      <c r="AIW229" s="49"/>
      <c r="AIX229" s="49"/>
      <c r="AIY229" s="49"/>
      <c r="AIZ229" s="49"/>
      <c r="AJA229" s="49"/>
      <c r="AJB229" s="49"/>
      <c r="AJC229" s="49"/>
      <c r="AJD229" s="49"/>
      <c r="AJE229" s="49"/>
      <c r="AJF229" s="49"/>
      <c r="AJG229" s="49"/>
      <c r="AJH229" s="49"/>
      <c r="AJI229" s="49"/>
      <c r="AJJ229" s="49"/>
      <c r="AJK229" s="49"/>
      <c r="AJL229" s="49"/>
      <c r="AJM229" s="49"/>
      <c r="AJN229" s="49"/>
      <c r="AJO229" s="49"/>
      <c r="AJP229" s="49"/>
      <c r="AJQ229" s="49"/>
      <c r="AJR229" s="49"/>
      <c r="AJS229" s="49"/>
      <c r="AJT229" s="49"/>
      <c r="AJU229" s="49"/>
      <c r="AJV229" s="49"/>
      <c r="AJW229" s="49"/>
      <c r="AJX229" s="49"/>
      <c r="AJY229" s="49"/>
      <c r="AJZ229" s="49"/>
      <c r="AKA229" s="49"/>
      <c r="AKB229" s="49"/>
      <c r="AKC229" s="49"/>
      <c r="AKD229" s="49"/>
      <c r="AKE229" s="49"/>
      <c r="AKF229" s="49"/>
      <c r="AKG229" s="49"/>
      <c r="AKH229" s="49"/>
      <c r="AKI229" s="49"/>
      <c r="AKJ229" s="49"/>
      <c r="AKK229" s="49"/>
      <c r="AKL229" s="49"/>
      <c r="AKM229" s="49"/>
      <c r="AKN229" s="49"/>
      <c r="AKO229" s="49"/>
      <c r="AKP229" s="49"/>
      <c r="AKQ229" s="49"/>
      <c r="AKR229" s="49"/>
      <c r="AKS229" s="49"/>
      <c r="AKT229" s="49"/>
      <c r="AKU229" s="49"/>
      <c r="AKV229" s="49"/>
      <c r="AKW229" s="49"/>
      <c r="AKX229" s="49"/>
      <c r="AKY229" s="49"/>
      <c r="AKZ229" s="49"/>
      <c r="ALA229" s="49"/>
      <c r="ALB229" s="49"/>
      <c r="ALC229" s="49"/>
      <c r="ALD229" s="49"/>
      <c r="ALE229" s="49"/>
      <c r="ALF229" s="49"/>
      <c r="ALG229" s="49"/>
      <c r="ALH229" s="49"/>
      <c r="ALI229" s="49"/>
      <c r="ALJ229" s="49"/>
      <c r="ALK229" s="49"/>
      <c r="ALL229" s="49"/>
      <c r="ALM229" s="49"/>
      <c r="ALN229" s="49"/>
      <c r="ALO229" s="49"/>
      <c r="ALP229" s="49"/>
      <c r="ALQ229" s="49"/>
      <c r="ALR229" s="49"/>
      <c r="ALS229" s="49"/>
      <c r="ALT229" s="49"/>
      <c r="ALU229" s="49"/>
      <c r="ALV229" s="49"/>
      <c r="ALW229" s="49"/>
      <c r="ALX229" s="49"/>
      <c r="ALY229" s="49"/>
      <c r="ALZ229" s="49"/>
      <c r="AMA229" s="49"/>
      <c r="AMB229" s="49"/>
      <c r="AMC229" s="49"/>
      <c r="AMD229" s="49"/>
      <c r="AME229" s="49"/>
      <c r="AMF229" s="49"/>
      <c r="AMG229" s="49"/>
      <c r="AMH229" s="49"/>
      <c r="AMI229" s="49"/>
      <c r="AMJ229" s="49"/>
      <c r="AMK229" s="49"/>
      <c r="AML229" s="49"/>
      <c r="AMM229" s="49"/>
      <c r="AMN229" s="49"/>
      <c r="AMO229" s="49"/>
      <c r="AMP229" s="49"/>
      <c r="AMQ229" s="49"/>
      <c r="AMR229" s="49"/>
      <c r="AMS229" s="49"/>
      <c r="AMT229" s="49"/>
      <c r="AMU229" s="49"/>
      <c r="AMV229" s="49"/>
      <c r="AMW229" s="49"/>
      <c r="AMX229" s="49"/>
      <c r="AMY229" s="49"/>
      <c r="AMZ229" s="49"/>
      <c r="ANA229" s="49"/>
      <c r="ANB229" s="49"/>
      <c r="ANC229" s="49"/>
      <c r="AND229" s="49"/>
      <c r="ANE229" s="49"/>
      <c r="ANF229" s="49"/>
      <c r="ANG229" s="49"/>
      <c r="ANH229" s="49"/>
      <c r="ANI229" s="49"/>
      <c r="ANJ229" s="49"/>
      <c r="ANK229" s="49"/>
      <c r="ANL229" s="49"/>
      <c r="ANM229" s="49"/>
      <c r="ANN229" s="49"/>
      <c r="ANO229" s="49"/>
      <c r="ANP229" s="49"/>
      <c r="ANQ229" s="49"/>
      <c r="ANR229" s="49"/>
      <c r="ANS229" s="49"/>
      <c r="ANT229" s="49"/>
      <c r="ANU229" s="49"/>
      <c r="ANV229" s="49"/>
      <c r="ANW229" s="49"/>
      <c r="ANX229" s="49"/>
      <c r="ANY229" s="49"/>
      <c r="ANZ229" s="49"/>
      <c r="AOA229" s="49"/>
      <c r="AOB229" s="49"/>
      <c r="AOC229" s="49"/>
      <c r="AOD229" s="49"/>
      <c r="AOE229" s="49"/>
      <c r="AOF229" s="49"/>
      <c r="AOG229" s="49"/>
      <c r="AOH229" s="49"/>
      <c r="AOI229" s="49"/>
      <c r="AOJ229" s="49"/>
      <c r="AOK229" s="49"/>
      <c r="AOL229" s="49"/>
      <c r="AOM229" s="49"/>
      <c r="AON229" s="49"/>
      <c r="AOO229" s="49"/>
      <c r="AOP229" s="49"/>
      <c r="AOQ229" s="49"/>
      <c r="AOR229" s="49"/>
      <c r="AOS229" s="49"/>
      <c r="AOT229" s="49"/>
      <c r="AOU229" s="49"/>
      <c r="AOV229" s="49"/>
      <c r="AOW229" s="49"/>
      <c r="AOX229" s="49"/>
      <c r="AOY229" s="49"/>
      <c r="AOZ229" s="49"/>
      <c r="APA229" s="49"/>
      <c r="APB229" s="49"/>
      <c r="APC229" s="49"/>
      <c r="APD229" s="49"/>
      <c r="APE229" s="49"/>
      <c r="APF229" s="49"/>
      <c r="APG229" s="49"/>
      <c r="APH229" s="49"/>
      <c r="API229" s="49"/>
      <c r="APJ229" s="49"/>
      <c r="APK229" s="49"/>
      <c r="APL229" s="49"/>
      <c r="APM229" s="49"/>
      <c r="APN229" s="49"/>
      <c r="APO229" s="49"/>
      <c r="APP229" s="49"/>
      <c r="APQ229" s="49"/>
      <c r="APR229" s="49"/>
      <c r="APS229" s="49"/>
      <c r="APT229" s="49"/>
      <c r="APU229" s="49"/>
      <c r="APV229" s="49"/>
      <c r="APW229" s="49"/>
      <c r="APX229" s="49"/>
      <c r="APY229" s="49"/>
      <c r="APZ229" s="49"/>
      <c r="AQA229" s="49"/>
      <c r="AQB229" s="49"/>
      <c r="AQC229" s="49"/>
      <c r="AQD229" s="49"/>
      <c r="AQE229" s="49"/>
      <c r="AQF229" s="49"/>
      <c r="AQG229" s="49"/>
      <c r="AQH229" s="49"/>
      <c r="AQI229" s="49"/>
      <c r="AQJ229" s="49"/>
      <c r="AQK229" s="49"/>
      <c r="AQL229" s="49"/>
      <c r="AQM229" s="49"/>
      <c r="AQN229" s="49"/>
      <c r="AQO229" s="49"/>
      <c r="AQP229" s="49"/>
      <c r="AQQ229" s="49"/>
      <c r="AQR229" s="49"/>
      <c r="AQS229" s="49"/>
      <c r="AQT229" s="49"/>
      <c r="AQU229" s="49"/>
      <c r="AQV229" s="49"/>
      <c r="AQW229" s="49"/>
      <c r="AQX229" s="49"/>
      <c r="AQY229" s="49"/>
      <c r="AQZ229" s="49"/>
      <c r="ARA229" s="49"/>
      <c r="ARB229" s="49"/>
      <c r="ARC229" s="49"/>
      <c r="ARD229" s="49"/>
      <c r="ARE229" s="49"/>
      <c r="ARF229" s="49"/>
      <c r="ARG229" s="49"/>
      <c r="ARH229" s="49"/>
      <c r="ARI229" s="49"/>
      <c r="ARJ229" s="49"/>
      <c r="ARK229" s="49"/>
      <c r="ARL229" s="49"/>
      <c r="ARM229" s="49"/>
      <c r="ARN229" s="49"/>
      <c r="ARO229" s="49"/>
      <c r="ARP229" s="49"/>
      <c r="ARQ229" s="49"/>
      <c r="ARR229" s="49"/>
      <c r="ARS229" s="49"/>
      <c r="ART229" s="49"/>
      <c r="ARU229" s="49"/>
      <c r="ARV229" s="49"/>
      <c r="ARW229" s="49"/>
      <c r="ARX229" s="49"/>
      <c r="ARY229" s="49"/>
      <c r="ARZ229" s="49"/>
      <c r="ASA229" s="49"/>
      <c r="ASB229" s="49"/>
      <c r="ASC229" s="49"/>
      <c r="ASD229" s="49"/>
      <c r="ASE229" s="49"/>
      <c r="ASF229" s="49"/>
      <c r="ASG229" s="49"/>
      <c r="ASH229" s="49"/>
      <c r="ASI229" s="49"/>
      <c r="ASJ229" s="49"/>
      <c r="ASK229" s="49"/>
      <c r="ASL229" s="49"/>
      <c r="ASM229" s="49"/>
      <c r="ASN229" s="49"/>
      <c r="ASO229" s="49"/>
      <c r="ASP229" s="49"/>
      <c r="ASQ229" s="49"/>
      <c r="ASR229" s="49"/>
      <c r="ASS229" s="49"/>
      <c r="AST229" s="49"/>
      <c r="ASU229" s="49"/>
      <c r="ASV229" s="49"/>
      <c r="ASW229" s="49"/>
      <c r="ASX229" s="49"/>
      <c r="ASY229" s="49"/>
      <c r="ASZ229" s="49"/>
      <c r="ATA229" s="49"/>
      <c r="ATB229" s="49"/>
      <c r="ATC229" s="49"/>
      <c r="ATD229" s="49"/>
      <c r="ATE229" s="49"/>
      <c r="ATF229" s="49"/>
      <c r="ATG229" s="49"/>
      <c r="ATH229" s="49"/>
      <c r="ATI229" s="49"/>
      <c r="ATJ229" s="49"/>
      <c r="ATK229" s="49"/>
      <c r="ATL229" s="49"/>
      <c r="ATM229" s="49"/>
      <c r="ATN229" s="49"/>
      <c r="ATO229" s="49"/>
      <c r="ATP229" s="49"/>
      <c r="ATQ229" s="49"/>
      <c r="ATR229" s="49"/>
      <c r="ATS229" s="49"/>
      <c r="ATT229" s="49"/>
      <c r="ATU229" s="49"/>
      <c r="ATV229" s="49"/>
      <c r="ATW229" s="49"/>
      <c r="ATX229" s="49"/>
      <c r="ATY229" s="49"/>
      <c r="ATZ229" s="49"/>
      <c r="AUA229" s="49"/>
      <c r="AUB229" s="49"/>
      <c r="AUC229" s="49"/>
      <c r="AUD229" s="49"/>
      <c r="AUE229" s="49"/>
      <c r="AUF229" s="49"/>
      <c r="AUG229" s="49"/>
      <c r="AUH229" s="49"/>
      <c r="AUI229" s="49"/>
      <c r="AUJ229" s="49"/>
      <c r="AUK229" s="49"/>
      <c r="AUL229" s="49"/>
      <c r="AUM229" s="49"/>
      <c r="AUN229" s="49"/>
      <c r="AUO229" s="49"/>
      <c r="AUP229" s="49"/>
      <c r="AUQ229" s="49"/>
      <c r="AUR229" s="49"/>
      <c r="AUS229" s="49"/>
      <c r="AUT229" s="49"/>
      <c r="AUU229" s="49"/>
      <c r="AUV229" s="49"/>
      <c r="AUW229" s="49"/>
      <c r="AUX229" s="49"/>
      <c r="AUY229" s="49"/>
      <c r="AUZ229" s="49"/>
      <c r="AVA229" s="49"/>
      <c r="AVB229" s="49"/>
      <c r="AVC229" s="49"/>
      <c r="AVD229" s="49"/>
      <c r="AVE229" s="49"/>
      <c r="AVF229" s="49"/>
      <c r="AVG229" s="49"/>
      <c r="AVH229" s="49"/>
      <c r="AVI229" s="49"/>
      <c r="AVJ229" s="49"/>
      <c r="AVK229" s="49"/>
      <c r="AVL229" s="49"/>
      <c r="AVM229" s="49"/>
      <c r="AVN229" s="49"/>
      <c r="AVO229" s="49"/>
      <c r="AVP229" s="49"/>
      <c r="AVQ229" s="49"/>
      <c r="AVR229" s="49"/>
      <c r="AVS229" s="49"/>
      <c r="AVT229" s="49"/>
      <c r="AVU229" s="49"/>
      <c r="AVV229" s="49"/>
      <c r="AVW229" s="49"/>
      <c r="AVX229" s="49"/>
      <c r="AVY229" s="49"/>
      <c r="AVZ229" s="49"/>
      <c r="AWA229" s="49"/>
      <c r="AWB229" s="49"/>
      <c r="AWC229" s="49"/>
      <c r="AWD229" s="49"/>
      <c r="AWE229" s="49"/>
      <c r="AWF229" s="49"/>
      <c r="AWG229" s="49"/>
      <c r="AWH229" s="49"/>
      <c r="AWI229" s="49"/>
      <c r="AWJ229" s="49"/>
      <c r="AWK229" s="49"/>
      <c r="AWL229" s="49"/>
      <c r="AWM229" s="49"/>
      <c r="AWN229" s="49"/>
      <c r="AWO229" s="49"/>
      <c r="AWP229" s="49"/>
      <c r="AWQ229" s="49"/>
      <c r="AWR229" s="49"/>
      <c r="AWS229" s="49"/>
      <c r="AWT229" s="49"/>
      <c r="AWU229" s="49"/>
      <c r="AWV229" s="49"/>
      <c r="AWW229" s="49"/>
      <c r="AWX229" s="49"/>
      <c r="AWY229" s="49"/>
      <c r="AWZ229" s="49"/>
      <c r="AXA229" s="49"/>
      <c r="AXB229" s="49"/>
      <c r="AXC229" s="49"/>
      <c r="AXD229" s="49"/>
      <c r="AXE229" s="49"/>
      <c r="AXF229" s="49"/>
      <c r="AXG229" s="49"/>
      <c r="AXH229" s="49"/>
      <c r="AXI229" s="49"/>
      <c r="AXJ229" s="49"/>
      <c r="AXK229" s="49"/>
      <c r="AXL229" s="49"/>
      <c r="AXM229" s="49"/>
      <c r="AXN229" s="49"/>
      <c r="AXO229" s="49"/>
      <c r="AXP229" s="49"/>
      <c r="AXQ229" s="49"/>
      <c r="AXR229" s="49"/>
      <c r="AXS229" s="49"/>
      <c r="AXT229" s="49"/>
      <c r="AXU229" s="49"/>
      <c r="AXV229" s="49"/>
      <c r="AXW229" s="49"/>
      <c r="AXX229" s="49"/>
      <c r="AXY229" s="49"/>
      <c r="AXZ229" s="49"/>
      <c r="AYA229" s="49"/>
      <c r="AYB229" s="49"/>
      <c r="AYC229" s="49"/>
      <c r="AYD229" s="49"/>
      <c r="AYE229" s="49"/>
      <c r="AYF229" s="49"/>
      <c r="AYG229" s="49"/>
      <c r="AYH229" s="49"/>
      <c r="AYI229" s="49"/>
      <c r="AYJ229" s="49"/>
      <c r="AYK229" s="49"/>
      <c r="AYL229" s="49"/>
      <c r="AYM229" s="49"/>
      <c r="AYN229" s="49"/>
      <c r="AYO229" s="49"/>
      <c r="AYP229" s="49"/>
      <c r="AYQ229" s="49"/>
      <c r="AYR229" s="49"/>
      <c r="AYS229" s="49"/>
      <c r="AYT229" s="49"/>
      <c r="AYU229" s="49"/>
      <c r="AYV229" s="49"/>
      <c r="AYW229" s="49"/>
      <c r="AYX229" s="49"/>
      <c r="AYY229" s="49"/>
      <c r="AYZ229" s="49"/>
      <c r="AZA229" s="49"/>
      <c r="AZB229" s="49"/>
      <c r="AZC229" s="49"/>
      <c r="AZD229" s="49"/>
      <c r="AZE229" s="49"/>
      <c r="AZF229" s="49"/>
      <c r="AZG229" s="49"/>
      <c r="AZH229" s="49"/>
      <c r="AZI229" s="49"/>
      <c r="AZJ229" s="49"/>
      <c r="AZK229" s="49"/>
      <c r="AZL229" s="49"/>
      <c r="AZM229" s="49"/>
      <c r="AZN229" s="49"/>
      <c r="AZO229" s="49"/>
      <c r="AZP229" s="49"/>
      <c r="AZQ229" s="49"/>
      <c r="AZR229" s="49"/>
      <c r="AZS229" s="49"/>
      <c r="AZT229" s="49"/>
      <c r="AZU229" s="49"/>
      <c r="AZV229" s="49"/>
      <c r="AZW229" s="49"/>
      <c r="AZX229" s="49"/>
      <c r="AZY229" s="49"/>
      <c r="AZZ229" s="49"/>
      <c r="BAA229" s="49"/>
      <c r="BAB229" s="49"/>
      <c r="BAC229" s="49"/>
      <c r="BAD229" s="49"/>
      <c r="BAE229" s="49"/>
      <c r="BAF229" s="49"/>
      <c r="BAG229" s="49"/>
      <c r="BAH229" s="49"/>
      <c r="BAI229" s="49"/>
      <c r="BAJ229" s="49"/>
      <c r="BAK229" s="49"/>
      <c r="BAL229" s="49"/>
      <c r="BAM229" s="49"/>
      <c r="BAN229" s="49"/>
      <c r="BAO229" s="49"/>
      <c r="BAP229" s="49"/>
      <c r="BAQ229" s="49"/>
      <c r="BAR229" s="49"/>
      <c r="BAS229" s="49"/>
      <c r="BAT229" s="49"/>
      <c r="BAU229" s="49"/>
      <c r="BAV229" s="49"/>
      <c r="BAW229" s="49"/>
      <c r="BAX229" s="49"/>
      <c r="BAY229" s="49"/>
      <c r="BAZ229" s="49"/>
      <c r="BBA229" s="49"/>
      <c r="BBB229" s="49"/>
      <c r="BBC229" s="49"/>
      <c r="BBD229" s="49"/>
      <c r="BBE229" s="49"/>
      <c r="BBF229" s="49"/>
      <c r="BBG229" s="49"/>
      <c r="BBH229" s="49"/>
      <c r="BBI229" s="49"/>
      <c r="BBJ229" s="49"/>
      <c r="BBK229" s="49"/>
      <c r="BBL229" s="49"/>
      <c r="BBM229" s="49"/>
      <c r="BBN229" s="49"/>
      <c r="BBO229" s="49"/>
      <c r="BBP229" s="49"/>
      <c r="BBQ229" s="49"/>
      <c r="BBR229" s="49"/>
      <c r="BBS229" s="49"/>
      <c r="BBT229" s="49"/>
      <c r="BBU229" s="49"/>
      <c r="BBV229" s="49"/>
      <c r="BBW229" s="49"/>
      <c r="BBX229" s="49"/>
      <c r="BBY229" s="49"/>
      <c r="BBZ229" s="49"/>
      <c r="BCA229" s="49"/>
      <c r="BCB229" s="49"/>
      <c r="BCC229" s="49"/>
      <c r="BCD229" s="49"/>
      <c r="BCE229" s="49"/>
      <c r="BCF229" s="49"/>
      <c r="BCG229" s="49"/>
      <c r="BCH229" s="49"/>
      <c r="BCI229" s="49"/>
      <c r="BCJ229" s="49"/>
      <c r="BCK229" s="49"/>
      <c r="BCL229" s="49"/>
      <c r="BCM229" s="49"/>
      <c r="BCN229" s="49"/>
      <c r="BCO229" s="49"/>
      <c r="BCP229" s="49"/>
      <c r="BCQ229" s="49"/>
      <c r="BCR229" s="49"/>
      <c r="BCS229" s="49"/>
      <c r="BCT229" s="49"/>
      <c r="BCU229" s="49"/>
      <c r="BCV229" s="49"/>
      <c r="BCW229" s="49"/>
      <c r="BCX229" s="49"/>
      <c r="BCY229" s="49"/>
      <c r="BCZ229" s="49"/>
      <c r="BDA229" s="49"/>
      <c r="BDB229" s="49"/>
      <c r="BDC229" s="49"/>
      <c r="BDD229" s="49"/>
      <c r="BDE229" s="49"/>
      <c r="BDF229" s="49"/>
      <c r="BDG229" s="49"/>
      <c r="BDH229" s="49"/>
      <c r="BDI229" s="49"/>
      <c r="BDJ229" s="49"/>
      <c r="BDK229" s="49"/>
      <c r="BDL229" s="49"/>
      <c r="BDM229" s="49"/>
      <c r="BDN229" s="49"/>
      <c r="BDO229" s="49"/>
      <c r="BDP229" s="49"/>
      <c r="BDQ229" s="49"/>
      <c r="BDR229" s="49"/>
      <c r="BDS229" s="49"/>
      <c r="BDT229" s="49"/>
      <c r="BDU229" s="49"/>
      <c r="BDV229" s="49"/>
      <c r="BDW229" s="49"/>
      <c r="BDX229" s="49"/>
      <c r="BDY229" s="49"/>
      <c r="BDZ229" s="49"/>
      <c r="BEA229" s="49"/>
      <c r="BEB229" s="49"/>
      <c r="BEC229" s="49"/>
      <c r="BED229" s="49"/>
      <c r="BEE229" s="49"/>
      <c r="BEF229" s="49"/>
      <c r="BEG229" s="49"/>
      <c r="BEH229" s="49"/>
      <c r="BEI229" s="49"/>
      <c r="BEJ229" s="49"/>
      <c r="BEK229" s="49"/>
      <c r="BEL229" s="49"/>
      <c r="BEM229" s="49"/>
      <c r="BEN229" s="49"/>
      <c r="BEO229" s="49"/>
      <c r="BEP229" s="49"/>
      <c r="BEQ229" s="49"/>
      <c r="BER229" s="49"/>
      <c r="BES229" s="49"/>
      <c r="BET229" s="49"/>
      <c r="BEU229" s="49"/>
      <c r="BEV229" s="49"/>
      <c r="BEW229" s="49"/>
      <c r="BEX229" s="49"/>
      <c r="BEY229" s="49"/>
      <c r="BEZ229" s="49"/>
      <c r="BFA229" s="49"/>
      <c r="BFB229" s="49"/>
      <c r="BFC229" s="49"/>
      <c r="BFD229" s="49"/>
      <c r="BFE229" s="49"/>
      <c r="BFF229" s="49"/>
      <c r="BFG229" s="49"/>
      <c r="BFH229" s="49"/>
      <c r="BFI229" s="49"/>
      <c r="BFJ229" s="49"/>
      <c r="BFK229" s="49"/>
      <c r="BFL229" s="49"/>
      <c r="BFM229" s="49"/>
      <c r="BFN229" s="49"/>
      <c r="BFO229" s="49"/>
      <c r="BFP229" s="49"/>
      <c r="BFQ229" s="49"/>
      <c r="BFR229" s="49"/>
      <c r="BFS229" s="49"/>
      <c r="BFT229" s="49"/>
      <c r="BFU229" s="49"/>
      <c r="BFV229" s="49"/>
      <c r="BFW229" s="49"/>
      <c r="BFX229" s="49"/>
      <c r="BFY229" s="49"/>
      <c r="BFZ229" s="49"/>
      <c r="BGA229" s="49"/>
      <c r="BGB229" s="49"/>
      <c r="BGC229" s="49"/>
      <c r="BGD229" s="49"/>
      <c r="BGE229" s="49"/>
      <c r="BGF229" s="49"/>
      <c r="BGG229" s="49"/>
      <c r="BGH229" s="49"/>
      <c r="BGI229" s="49"/>
      <c r="BGJ229" s="49"/>
      <c r="BGK229" s="49"/>
      <c r="BGL229" s="49"/>
      <c r="BGM229" s="49"/>
      <c r="BGN229" s="49"/>
      <c r="BGO229" s="49"/>
      <c r="BGP229" s="49"/>
      <c r="BGQ229" s="49"/>
      <c r="BGR229" s="49"/>
      <c r="BGS229" s="49"/>
      <c r="BGT229" s="49"/>
      <c r="BGU229" s="49"/>
      <c r="BGV229" s="49"/>
      <c r="BGW229" s="49"/>
      <c r="BGX229" s="49"/>
      <c r="BGY229" s="49"/>
      <c r="BGZ229" s="49"/>
      <c r="BHA229" s="49"/>
      <c r="BHB229" s="49"/>
      <c r="BHC229" s="49"/>
      <c r="BHD229" s="49"/>
      <c r="BHE229" s="49"/>
      <c r="BHF229" s="49"/>
      <c r="BHG229" s="49"/>
      <c r="BHH229" s="49"/>
      <c r="BHI229" s="49"/>
      <c r="BHJ229" s="49"/>
      <c r="BHK229" s="49"/>
      <c r="BHL229" s="49"/>
      <c r="BHM229" s="49"/>
      <c r="BHN229" s="49"/>
      <c r="BHO229" s="49"/>
      <c r="BHP229" s="49"/>
      <c r="BHQ229" s="49"/>
      <c r="BHR229" s="49"/>
      <c r="BHS229" s="49"/>
      <c r="BHT229" s="49"/>
      <c r="BHU229" s="49"/>
      <c r="BHV229" s="49"/>
      <c r="BHW229" s="49"/>
      <c r="BHX229" s="49"/>
      <c r="BHY229" s="49"/>
      <c r="BHZ229" s="49"/>
      <c r="BIA229" s="49"/>
      <c r="BIB229" s="49"/>
      <c r="BIC229" s="49"/>
      <c r="BID229" s="49"/>
      <c r="BIE229" s="49"/>
      <c r="BIF229" s="49"/>
      <c r="BIG229" s="49"/>
      <c r="BIH229" s="49"/>
      <c r="BII229" s="49"/>
      <c r="BIJ229" s="49"/>
      <c r="BIK229" s="49"/>
      <c r="BIL229" s="49"/>
      <c r="BIM229" s="49"/>
      <c r="BIN229" s="49"/>
      <c r="BIO229" s="49"/>
      <c r="BIP229" s="49"/>
      <c r="BIQ229" s="49"/>
      <c r="BIR229" s="49"/>
      <c r="BIS229" s="49"/>
      <c r="BIT229" s="49"/>
      <c r="BIU229" s="49"/>
      <c r="BIV229" s="49"/>
      <c r="BIW229" s="49"/>
      <c r="BIX229" s="49"/>
      <c r="BIY229" s="49"/>
      <c r="BIZ229" s="49"/>
      <c r="BJA229" s="49"/>
      <c r="BJB229" s="49"/>
      <c r="BJC229" s="49"/>
      <c r="BJD229" s="49"/>
      <c r="BJE229" s="49"/>
      <c r="BJF229" s="49"/>
      <c r="BJG229" s="49"/>
      <c r="BJH229" s="49"/>
      <c r="BJI229" s="49"/>
      <c r="BJJ229" s="49"/>
      <c r="BJK229" s="49"/>
      <c r="BJL229" s="49"/>
      <c r="BJM229" s="49"/>
      <c r="BJN229" s="49"/>
      <c r="BJO229" s="49"/>
      <c r="BJP229" s="49"/>
      <c r="BJQ229" s="49"/>
      <c r="BJR229" s="49"/>
      <c r="BJS229" s="49"/>
      <c r="BJT229" s="49"/>
      <c r="BJU229" s="49"/>
      <c r="BJV229" s="49"/>
      <c r="BJW229" s="49"/>
      <c r="BJX229" s="49"/>
      <c r="BJY229" s="49"/>
      <c r="BJZ229" s="49"/>
      <c r="BKA229" s="49"/>
      <c r="BKB229" s="49"/>
      <c r="BKC229" s="49"/>
      <c r="BKD229" s="49"/>
      <c r="BKE229" s="49"/>
      <c r="BKF229" s="49"/>
      <c r="BKG229" s="49"/>
      <c r="BKH229" s="49"/>
      <c r="BKI229" s="49"/>
      <c r="BKJ229" s="49"/>
      <c r="BKK229" s="49"/>
      <c r="BKL229" s="49"/>
      <c r="BKM229" s="49"/>
      <c r="BKN229" s="49"/>
      <c r="BKO229" s="49"/>
      <c r="BKP229" s="49"/>
      <c r="BKQ229" s="49"/>
      <c r="BKR229" s="49"/>
      <c r="BKS229" s="49"/>
      <c r="BKT229" s="49"/>
      <c r="BKU229" s="49"/>
      <c r="BKV229" s="49"/>
      <c r="BKW229" s="49"/>
      <c r="BKX229" s="49"/>
      <c r="BKY229" s="49"/>
      <c r="BKZ229" s="49"/>
      <c r="BLA229" s="49"/>
      <c r="BLB229" s="49"/>
      <c r="BLC229" s="49"/>
      <c r="BLD229" s="49"/>
      <c r="BLE229" s="49"/>
      <c r="BLF229" s="49"/>
      <c r="BLG229" s="49"/>
      <c r="BLH229" s="49"/>
      <c r="BLI229" s="49"/>
      <c r="BLJ229" s="49"/>
      <c r="BLK229" s="49"/>
      <c r="BLL229" s="49"/>
      <c r="BLM229" s="49"/>
      <c r="BLN229" s="49"/>
      <c r="BLO229" s="49"/>
      <c r="BLP229" s="49"/>
      <c r="BLQ229" s="49"/>
      <c r="BLR229" s="49"/>
      <c r="BLS229" s="49"/>
      <c r="BLT229" s="49"/>
      <c r="BLU229" s="49"/>
      <c r="BLV229" s="49"/>
      <c r="BLW229" s="49"/>
      <c r="BLX229" s="49"/>
      <c r="BLY229" s="49"/>
      <c r="BLZ229" s="49"/>
      <c r="BMA229" s="49"/>
      <c r="BMB229" s="49"/>
      <c r="BMC229" s="49"/>
      <c r="BMD229" s="49"/>
      <c r="BME229" s="49"/>
      <c r="BMF229" s="49"/>
      <c r="BMG229" s="49"/>
      <c r="BMH229" s="49"/>
      <c r="BMI229" s="49"/>
      <c r="BMJ229" s="49"/>
      <c r="BMK229" s="49"/>
      <c r="BML229" s="49"/>
      <c r="BMM229" s="49"/>
      <c r="BMN229" s="49"/>
      <c r="BMO229" s="49"/>
      <c r="BMP229" s="49"/>
      <c r="BMQ229" s="49"/>
      <c r="BMR229" s="49"/>
      <c r="BMS229" s="49"/>
      <c r="BMT229" s="49"/>
      <c r="BMU229" s="49"/>
      <c r="BMV229" s="49"/>
      <c r="BMW229" s="49"/>
      <c r="BMX229" s="49"/>
      <c r="BMY229" s="49"/>
      <c r="BMZ229" s="49"/>
      <c r="BNA229" s="49"/>
      <c r="BNB229" s="49"/>
      <c r="BNC229" s="49"/>
      <c r="BND229" s="49"/>
      <c r="BNE229" s="49"/>
      <c r="BNF229" s="49"/>
      <c r="BNG229" s="49"/>
      <c r="BNH229" s="49"/>
      <c r="BNI229" s="49"/>
      <c r="BNJ229" s="49"/>
      <c r="BNK229" s="49"/>
      <c r="BNL229" s="49"/>
      <c r="BNM229" s="49"/>
      <c r="BNN229" s="49"/>
      <c r="BNO229" s="49"/>
      <c r="BNP229" s="49"/>
      <c r="BNQ229" s="49"/>
      <c r="BNR229" s="49"/>
      <c r="BNS229" s="49"/>
      <c r="BNT229" s="49"/>
      <c r="BNU229" s="49"/>
      <c r="BNV229" s="49"/>
      <c r="BNW229" s="49"/>
      <c r="BNX229" s="49"/>
      <c r="BNY229" s="49"/>
      <c r="BNZ229" s="49"/>
      <c r="BOA229" s="49"/>
      <c r="BOB229" s="49"/>
      <c r="BOC229" s="49"/>
      <c r="BOD229" s="49"/>
      <c r="BOE229" s="49"/>
      <c r="BOF229" s="49"/>
      <c r="BOG229" s="49"/>
      <c r="BOH229" s="49"/>
      <c r="BOI229" s="49"/>
      <c r="BOJ229" s="49"/>
      <c r="BOK229" s="49"/>
      <c r="BOL229" s="49"/>
      <c r="BOM229" s="49"/>
      <c r="BON229" s="49"/>
      <c r="BOO229" s="49"/>
      <c r="BOP229" s="49"/>
      <c r="BOQ229" s="49"/>
      <c r="BOR229" s="49"/>
      <c r="BOS229" s="49"/>
      <c r="BOT229" s="49"/>
      <c r="BOU229" s="49"/>
      <c r="BOV229" s="49"/>
      <c r="BOW229" s="49"/>
      <c r="BOX229" s="49"/>
      <c r="BOY229" s="49"/>
      <c r="BOZ229" s="49"/>
      <c r="BPA229" s="49"/>
      <c r="BPB229" s="49"/>
      <c r="BPC229" s="49"/>
      <c r="BPD229" s="49"/>
      <c r="BPE229" s="49"/>
      <c r="BPF229" s="49"/>
      <c r="BPG229" s="49"/>
      <c r="BPH229" s="49"/>
      <c r="BPI229" s="49"/>
      <c r="BPJ229" s="49"/>
      <c r="BPK229" s="49"/>
      <c r="BPL229" s="49"/>
      <c r="BPM229" s="49"/>
      <c r="BPN229" s="49"/>
      <c r="BPO229" s="49"/>
      <c r="BPP229" s="49"/>
      <c r="BPQ229" s="49"/>
      <c r="BPR229" s="49"/>
      <c r="BPS229" s="49"/>
      <c r="BPT229" s="49"/>
      <c r="BPU229" s="49"/>
      <c r="BPV229" s="49"/>
      <c r="BPW229" s="49"/>
      <c r="BPX229" s="49"/>
      <c r="BPY229" s="49"/>
      <c r="BPZ229" s="49"/>
      <c r="BQA229" s="49"/>
      <c r="BQB229" s="49"/>
      <c r="BQC229" s="49"/>
      <c r="BQD229" s="49"/>
      <c r="BQE229" s="49"/>
      <c r="BQF229" s="49"/>
      <c r="BQG229" s="49"/>
      <c r="BQH229" s="49"/>
      <c r="BQI229" s="49"/>
      <c r="BQJ229" s="49"/>
      <c r="BQK229" s="49"/>
      <c r="BQL229" s="49"/>
      <c r="BQM229" s="49"/>
      <c r="BQN229" s="49"/>
      <c r="BQO229" s="49"/>
      <c r="BQP229" s="49"/>
      <c r="BQQ229" s="49"/>
      <c r="BQR229" s="49"/>
      <c r="BQS229" s="49"/>
      <c r="BQT229" s="49"/>
      <c r="BQU229" s="49"/>
      <c r="BQV229" s="49"/>
      <c r="BQW229" s="49"/>
      <c r="BQX229" s="49"/>
      <c r="BQY229" s="49"/>
      <c r="BQZ229" s="49"/>
      <c r="BRA229" s="49"/>
      <c r="BRB229" s="49"/>
      <c r="BRC229" s="49"/>
      <c r="BRD229" s="49"/>
      <c r="BRE229" s="49"/>
      <c r="BRF229" s="49"/>
      <c r="BRG229" s="49"/>
      <c r="BRH229" s="49"/>
      <c r="BRI229" s="49"/>
      <c r="BRJ229" s="49"/>
      <c r="BRK229" s="49"/>
      <c r="BRL229" s="49"/>
      <c r="BRM229" s="49"/>
      <c r="BRN229" s="49"/>
      <c r="BRO229" s="49"/>
      <c r="BRP229" s="49"/>
      <c r="BRQ229" s="49"/>
      <c r="BRR229" s="49"/>
      <c r="BRS229" s="49"/>
      <c r="BRT229" s="49"/>
      <c r="BRU229" s="49"/>
      <c r="BRV229" s="49"/>
      <c r="BRW229" s="49"/>
      <c r="BRX229" s="49"/>
      <c r="BRY229" s="49"/>
      <c r="BRZ229" s="49"/>
      <c r="BSA229" s="49"/>
      <c r="BSB229" s="49"/>
      <c r="BSC229" s="49"/>
      <c r="BSD229" s="49"/>
      <c r="BSE229" s="49"/>
      <c r="BSF229" s="49"/>
      <c r="BSG229" s="49"/>
      <c r="BSH229" s="49"/>
      <c r="BSI229" s="49"/>
      <c r="BSJ229" s="49"/>
      <c r="BSK229" s="49"/>
      <c r="BSL229" s="49"/>
      <c r="BSM229" s="49"/>
      <c r="BSN229" s="49"/>
      <c r="BSO229" s="49"/>
      <c r="BSP229" s="49"/>
      <c r="BSQ229" s="49"/>
      <c r="BSR229" s="49"/>
      <c r="BSS229" s="49"/>
      <c r="BST229" s="49"/>
      <c r="BSU229" s="49"/>
      <c r="BSV229" s="49"/>
      <c r="BSW229" s="49"/>
      <c r="BSX229" s="49"/>
      <c r="BSY229" s="49"/>
      <c r="BSZ229" s="49"/>
      <c r="BTA229" s="49"/>
      <c r="BTB229" s="49"/>
      <c r="BTC229" s="49"/>
      <c r="BTD229" s="49"/>
      <c r="BTE229" s="49"/>
      <c r="BTF229" s="49"/>
      <c r="BTG229" s="49"/>
      <c r="BTH229" s="49"/>
      <c r="BTI229" s="49"/>
      <c r="BTJ229" s="49"/>
      <c r="BTK229" s="49"/>
      <c r="BTL229" s="49"/>
      <c r="BTM229" s="49"/>
      <c r="BTN229" s="49"/>
      <c r="BTO229" s="49"/>
      <c r="BTP229" s="49"/>
      <c r="BTQ229" s="49"/>
      <c r="BTR229" s="49"/>
      <c r="BTS229" s="49"/>
      <c r="BTT229" s="49"/>
      <c r="BTU229" s="49"/>
      <c r="BTV229" s="49"/>
      <c r="BTW229" s="49"/>
      <c r="BTX229" s="49"/>
      <c r="BTY229" s="49"/>
      <c r="BTZ229" s="49"/>
      <c r="BUA229" s="49"/>
      <c r="BUB229" s="49"/>
      <c r="BUC229" s="49"/>
      <c r="BUD229" s="49"/>
      <c r="BUE229" s="49"/>
      <c r="BUF229" s="49"/>
      <c r="BUG229" s="49"/>
      <c r="BUH229" s="49"/>
      <c r="BUI229" s="49"/>
      <c r="BUJ229" s="49"/>
      <c r="BUK229" s="49"/>
      <c r="BUL229" s="49"/>
      <c r="BUM229" s="49"/>
      <c r="BUN229" s="49"/>
      <c r="BUO229" s="49"/>
      <c r="BUP229" s="49"/>
      <c r="BUQ229" s="49"/>
      <c r="BUR229" s="49"/>
      <c r="BUS229" s="49"/>
      <c r="BUT229" s="49"/>
      <c r="BUU229" s="49"/>
      <c r="BUV229" s="49"/>
      <c r="BUW229" s="49"/>
      <c r="BUX229" s="49"/>
      <c r="BUY229" s="49"/>
      <c r="BUZ229" s="49"/>
      <c r="BVA229" s="49"/>
      <c r="BVB229" s="49"/>
      <c r="BVC229" s="49"/>
      <c r="BVD229" s="49"/>
      <c r="BVE229" s="49"/>
      <c r="BVF229" s="49"/>
      <c r="BVG229" s="49"/>
      <c r="BVH229" s="49"/>
      <c r="BVI229" s="49"/>
      <c r="BVJ229" s="49"/>
      <c r="BVK229" s="49"/>
      <c r="BVL229" s="49"/>
      <c r="BVM229" s="49"/>
      <c r="BVN229" s="49"/>
      <c r="BVO229" s="49"/>
      <c r="BVP229" s="49"/>
      <c r="BVQ229" s="49"/>
      <c r="BVR229" s="49"/>
      <c r="BVS229" s="49"/>
      <c r="BVT229" s="49"/>
      <c r="BVU229" s="49"/>
      <c r="BVV229" s="49"/>
      <c r="BVW229" s="49"/>
      <c r="BVX229" s="49"/>
      <c r="BVY229" s="49"/>
      <c r="BVZ229" s="49"/>
      <c r="BWA229" s="49"/>
      <c r="BWB229" s="49"/>
      <c r="BWC229" s="49"/>
      <c r="BWD229" s="49"/>
      <c r="BWE229" s="49"/>
      <c r="BWF229" s="49"/>
      <c r="BWG229" s="49"/>
      <c r="BWH229" s="49"/>
      <c r="BWI229" s="49"/>
      <c r="BWJ229" s="49"/>
      <c r="BWK229" s="49"/>
      <c r="BWL229" s="49"/>
      <c r="BWM229" s="49"/>
      <c r="BWN229" s="49"/>
      <c r="BWO229" s="49"/>
      <c r="BWP229" s="49"/>
      <c r="BWQ229" s="49"/>
      <c r="BWR229" s="49"/>
      <c r="BWS229" s="49"/>
      <c r="BWT229" s="49"/>
      <c r="BWU229" s="49"/>
      <c r="BWV229" s="49"/>
      <c r="BWW229" s="49"/>
      <c r="BWX229" s="49"/>
      <c r="BWY229" s="49"/>
      <c r="BWZ229" s="49"/>
      <c r="BXA229" s="49"/>
      <c r="BXB229" s="49"/>
      <c r="BXC229" s="49"/>
      <c r="BXD229" s="49"/>
      <c r="BXE229" s="49"/>
      <c r="BXF229" s="49"/>
      <c r="BXG229" s="49"/>
      <c r="BXH229" s="49"/>
      <c r="BXI229" s="49"/>
      <c r="BXJ229" s="49"/>
      <c r="BXK229" s="49"/>
      <c r="BXL229" s="49"/>
      <c r="BXM229" s="49"/>
      <c r="BXN229" s="49"/>
      <c r="BXO229" s="49"/>
      <c r="BXP229" s="49"/>
      <c r="BXQ229" s="49"/>
      <c r="BXR229" s="49"/>
      <c r="BXS229" s="49"/>
      <c r="BXT229" s="49"/>
      <c r="BXU229" s="49"/>
      <c r="BXV229" s="49"/>
      <c r="BXW229" s="49"/>
      <c r="BXX229" s="49"/>
      <c r="BXY229" s="49"/>
      <c r="BXZ229" s="49"/>
      <c r="BYA229" s="49"/>
      <c r="BYB229" s="49"/>
      <c r="BYC229" s="49"/>
      <c r="BYD229" s="49"/>
      <c r="BYE229" s="49"/>
      <c r="BYF229" s="49"/>
      <c r="BYG229" s="49"/>
      <c r="BYH229" s="49"/>
      <c r="BYI229" s="49"/>
      <c r="BYJ229" s="49"/>
      <c r="BYK229" s="49"/>
      <c r="BYL229" s="49"/>
      <c r="BYM229" s="49"/>
      <c r="BYN229" s="49"/>
      <c r="BYO229" s="49"/>
      <c r="BYP229" s="49"/>
      <c r="BYQ229" s="49"/>
      <c r="BYR229" s="49"/>
      <c r="BYS229" s="49"/>
      <c r="BYT229" s="49"/>
      <c r="BYU229" s="49"/>
      <c r="BYV229" s="49"/>
      <c r="BYW229" s="49"/>
      <c r="BYX229" s="49"/>
      <c r="BYY229" s="49"/>
      <c r="BYZ229" s="49"/>
      <c r="BZA229" s="49"/>
      <c r="BZB229" s="49"/>
      <c r="BZC229" s="49"/>
      <c r="BZD229" s="49"/>
      <c r="BZE229" s="49"/>
      <c r="BZF229" s="49"/>
      <c r="BZG229" s="49"/>
      <c r="BZH229" s="49"/>
      <c r="BZI229" s="49"/>
      <c r="BZJ229" s="49"/>
      <c r="BZK229" s="49"/>
      <c r="BZL229" s="49"/>
      <c r="BZM229" s="49"/>
      <c r="BZN229" s="49"/>
      <c r="BZO229" s="49"/>
      <c r="BZP229" s="49"/>
      <c r="BZQ229" s="49"/>
      <c r="BZR229" s="49"/>
      <c r="BZS229" s="49"/>
      <c r="BZT229" s="49"/>
      <c r="BZU229" s="49"/>
      <c r="BZV229" s="49"/>
      <c r="BZW229" s="49"/>
      <c r="BZX229" s="49"/>
      <c r="BZY229" s="49"/>
      <c r="BZZ229" s="49"/>
      <c r="CAA229" s="49"/>
      <c r="CAB229" s="49"/>
      <c r="CAC229" s="49"/>
      <c r="CAD229" s="49"/>
      <c r="CAE229" s="49"/>
      <c r="CAF229" s="49"/>
      <c r="CAG229" s="49"/>
      <c r="CAH229" s="49"/>
      <c r="CAI229" s="49"/>
      <c r="CAJ229" s="49"/>
      <c r="CAK229" s="49"/>
      <c r="CAL229" s="49"/>
      <c r="CAM229" s="49"/>
      <c r="CAN229" s="49"/>
      <c r="CAO229" s="49"/>
      <c r="CAP229" s="49"/>
      <c r="CAQ229" s="49"/>
      <c r="CAR229" s="49"/>
      <c r="CAS229" s="49"/>
      <c r="CAT229" s="49"/>
      <c r="CAU229" s="49"/>
      <c r="CAV229" s="49"/>
      <c r="CAW229" s="49"/>
      <c r="CAX229" s="49"/>
      <c r="CAY229" s="49"/>
      <c r="CAZ229" s="49"/>
      <c r="CBA229" s="49"/>
      <c r="CBB229" s="49"/>
      <c r="CBC229" s="49"/>
      <c r="CBD229" s="49"/>
      <c r="CBE229" s="49"/>
      <c r="CBF229" s="49"/>
      <c r="CBG229" s="49"/>
      <c r="CBH229" s="49"/>
      <c r="CBI229" s="49"/>
      <c r="CBJ229" s="49"/>
      <c r="CBK229" s="49"/>
      <c r="CBL229" s="49"/>
      <c r="CBM229" s="49"/>
      <c r="CBN229" s="49"/>
      <c r="CBO229" s="49"/>
      <c r="CBP229" s="49"/>
      <c r="CBQ229" s="49"/>
      <c r="CBR229" s="49"/>
      <c r="CBS229" s="49"/>
      <c r="CBT229" s="49"/>
      <c r="CBU229" s="49"/>
      <c r="CBV229" s="49"/>
      <c r="CBW229" s="49"/>
      <c r="CBX229" s="49"/>
      <c r="CBY229" s="49"/>
      <c r="CBZ229" s="49"/>
      <c r="CCA229" s="49"/>
      <c r="CCB229" s="49"/>
      <c r="CCC229" s="49"/>
      <c r="CCD229" s="49"/>
      <c r="CCE229" s="49"/>
      <c r="CCF229" s="49"/>
      <c r="CCG229" s="49"/>
      <c r="CCH229" s="49"/>
      <c r="CCI229" s="49"/>
      <c r="CCJ229" s="49"/>
      <c r="CCK229" s="49"/>
      <c r="CCL229" s="49"/>
      <c r="CCM229" s="49"/>
      <c r="CCN229" s="49"/>
      <c r="CCO229" s="49"/>
      <c r="CCP229" s="49"/>
      <c r="CCQ229" s="49"/>
      <c r="CCR229" s="49"/>
      <c r="CCS229" s="49"/>
      <c r="CCT229" s="49"/>
      <c r="CCU229" s="49"/>
      <c r="CCV229" s="49"/>
      <c r="CCW229" s="49"/>
      <c r="CCX229" s="49"/>
      <c r="CCY229" s="49"/>
      <c r="CCZ229" s="49"/>
      <c r="CDA229" s="49"/>
      <c r="CDB229" s="49"/>
      <c r="CDC229" s="49"/>
      <c r="CDD229" s="49"/>
      <c r="CDE229" s="49"/>
      <c r="CDF229" s="49"/>
      <c r="CDG229" s="49"/>
      <c r="CDH229" s="49"/>
      <c r="CDI229" s="49"/>
      <c r="CDJ229" s="49"/>
      <c r="CDK229" s="49"/>
      <c r="CDL229" s="49"/>
      <c r="CDM229" s="49"/>
      <c r="CDN229" s="49"/>
      <c r="CDO229" s="49"/>
      <c r="CDP229" s="49"/>
      <c r="CDQ229" s="49"/>
      <c r="CDR229" s="49"/>
      <c r="CDS229" s="49"/>
      <c r="CDT229" s="49"/>
      <c r="CDU229" s="49"/>
      <c r="CDV229" s="49"/>
      <c r="CDW229" s="49"/>
      <c r="CDX229" s="49"/>
      <c r="CDY229" s="49"/>
      <c r="CDZ229" s="49"/>
      <c r="CEA229" s="49"/>
      <c r="CEB229" s="49"/>
      <c r="CEC229" s="49"/>
      <c r="CED229" s="49"/>
      <c r="CEE229" s="49"/>
      <c r="CEF229" s="49"/>
      <c r="CEG229" s="49"/>
      <c r="CEH229" s="49"/>
      <c r="CEI229" s="49"/>
      <c r="CEJ229" s="49"/>
      <c r="CEK229" s="49"/>
      <c r="CEL229" s="49"/>
      <c r="CEM229" s="49"/>
      <c r="CEN229" s="49"/>
      <c r="CEO229" s="49"/>
      <c r="CEP229" s="49"/>
      <c r="CEQ229" s="49"/>
      <c r="CER229" s="49"/>
      <c r="CES229" s="49"/>
      <c r="CET229" s="49"/>
      <c r="CEU229" s="49"/>
      <c r="CEV229" s="49"/>
      <c r="CEW229" s="49"/>
      <c r="CEX229" s="49"/>
      <c r="CEY229" s="49"/>
      <c r="CEZ229" s="49"/>
      <c r="CFA229" s="49"/>
      <c r="CFB229" s="49"/>
      <c r="CFC229" s="49"/>
      <c r="CFD229" s="49"/>
      <c r="CFE229" s="49"/>
      <c r="CFF229" s="49"/>
      <c r="CFG229" s="49"/>
      <c r="CFH229" s="49"/>
      <c r="CFI229" s="49"/>
      <c r="CFJ229" s="49"/>
      <c r="CFK229" s="49"/>
      <c r="CFL229" s="49"/>
      <c r="CFM229" s="49"/>
      <c r="CFN229" s="49"/>
      <c r="CFO229" s="49"/>
      <c r="CFP229" s="49"/>
      <c r="CFQ229" s="49"/>
      <c r="CFR229" s="49"/>
      <c r="CFS229" s="49"/>
      <c r="CFT229" s="49"/>
      <c r="CFU229" s="49"/>
      <c r="CFV229" s="49"/>
      <c r="CFW229" s="49"/>
      <c r="CFX229" s="49"/>
      <c r="CFY229" s="49"/>
      <c r="CFZ229" s="49"/>
      <c r="CGA229" s="49"/>
      <c r="CGB229" s="49"/>
      <c r="CGC229" s="49"/>
      <c r="CGD229" s="49"/>
      <c r="CGE229" s="49"/>
      <c r="CGF229" s="49"/>
      <c r="CGG229" s="49"/>
      <c r="CGH229" s="49"/>
      <c r="CGI229" s="49"/>
      <c r="CGJ229" s="49"/>
      <c r="CGK229" s="49"/>
      <c r="CGL229" s="49"/>
      <c r="CGM229" s="49"/>
      <c r="CGN229" s="49"/>
      <c r="CGO229" s="49"/>
      <c r="CGP229" s="49"/>
      <c r="CGQ229" s="49"/>
      <c r="CGR229" s="49"/>
      <c r="CGS229" s="49"/>
      <c r="CGT229" s="49"/>
      <c r="CGU229" s="49"/>
      <c r="CGV229" s="49"/>
      <c r="CGW229" s="49"/>
      <c r="CGX229" s="49"/>
      <c r="CGY229" s="49"/>
      <c r="CGZ229" s="49"/>
      <c r="CHA229" s="49"/>
      <c r="CHB229" s="49"/>
      <c r="CHC229" s="49"/>
      <c r="CHD229" s="49"/>
      <c r="CHE229" s="49"/>
      <c r="CHF229" s="49"/>
      <c r="CHG229" s="49"/>
      <c r="CHH229" s="49"/>
      <c r="CHI229" s="49"/>
      <c r="CHJ229" s="49"/>
      <c r="CHK229" s="49"/>
      <c r="CHL229" s="49"/>
      <c r="CHM229" s="49"/>
      <c r="CHN229" s="49"/>
      <c r="CHO229" s="49"/>
      <c r="CHP229" s="49"/>
      <c r="CHQ229" s="49"/>
      <c r="CHR229" s="49"/>
      <c r="CHS229" s="49"/>
      <c r="CHT229" s="49"/>
      <c r="CHU229" s="49"/>
      <c r="CHV229" s="49"/>
      <c r="CHW229" s="49"/>
      <c r="CHX229" s="49"/>
      <c r="CHY229" s="49"/>
      <c r="CHZ229" s="49"/>
      <c r="CIA229" s="49"/>
      <c r="CIB229" s="49"/>
      <c r="CIC229" s="49"/>
      <c r="CID229" s="49"/>
      <c r="CIE229" s="49"/>
      <c r="CIF229" s="49"/>
      <c r="CIG229" s="49"/>
      <c r="CIH229" s="49"/>
      <c r="CII229" s="49"/>
      <c r="CIJ229" s="49"/>
      <c r="CIK229" s="49"/>
      <c r="CIL229" s="49"/>
      <c r="CIM229" s="49"/>
      <c r="CIN229" s="49"/>
      <c r="CIO229" s="49"/>
      <c r="CIP229" s="49"/>
      <c r="CIQ229" s="49"/>
      <c r="CIR229" s="49"/>
      <c r="CIS229" s="49"/>
      <c r="CIT229" s="49"/>
      <c r="CIU229" s="49"/>
      <c r="CIV229" s="49"/>
      <c r="CIW229" s="49"/>
      <c r="CIX229" s="49"/>
      <c r="CIY229" s="49"/>
      <c r="CIZ229" s="49"/>
      <c r="CJA229" s="49"/>
      <c r="CJB229" s="49"/>
      <c r="CJC229" s="49"/>
      <c r="CJD229" s="49"/>
      <c r="CJE229" s="49"/>
      <c r="CJF229" s="49"/>
      <c r="CJG229" s="49"/>
      <c r="CJH229" s="49"/>
      <c r="CJI229" s="49"/>
      <c r="CJJ229" s="49"/>
      <c r="CJK229" s="49"/>
      <c r="CJL229" s="49"/>
      <c r="CJM229" s="49"/>
      <c r="CJN229" s="49"/>
      <c r="CJO229" s="49"/>
      <c r="CJP229" s="49"/>
      <c r="CJQ229" s="49"/>
      <c r="CJR229" s="49"/>
      <c r="CJS229" s="49"/>
      <c r="CJT229" s="49"/>
      <c r="CJU229" s="49"/>
      <c r="CJV229" s="49"/>
      <c r="CJW229" s="49"/>
      <c r="CJX229" s="49"/>
      <c r="CJY229" s="49"/>
      <c r="CJZ229" s="49"/>
      <c r="CKA229" s="49"/>
      <c r="CKB229" s="49"/>
      <c r="CKC229" s="49"/>
      <c r="CKD229" s="49"/>
      <c r="CKE229" s="49"/>
      <c r="CKF229" s="49"/>
      <c r="CKG229" s="49"/>
      <c r="CKH229" s="49"/>
      <c r="CKI229" s="49"/>
      <c r="CKJ229" s="49"/>
      <c r="CKK229" s="49"/>
      <c r="CKL229" s="49"/>
      <c r="CKM229" s="49"/>
      <c r="CKN229" s="49"/>
      <c r="CKO229" s="49"/>
      <c r="CKP229" s="49"/>
      <c r="CKQ229" s="49"/>
      <c r="CKR229" s="49"/>
      <c r="CKS229" s="49"/>
      <c r="CKT229" s="49"/>
      <c r="CKU229" s="49"/>
      <c r="CKV229" s="49"/>
      <c r="CKW229" s="49"/>
      <c r="CKX229" s="49"/>
      <c r="CKY229" s="49"/>
      <c r="CKZ229" s="49"/>
      <c r="CLA229" s="49"/>
      <c r="CLB229" s="49"/>
      <c r="CLC229" s="49"/>
      <c r="CLD229" s="49"/>
      <c r="CLE229" s="49"/>
      <c r="CLF229" s="49"/>
      <c r="CLG229" s="49"/>
      <c r="CLH229" s="49"/>
      <c r="CLI229" s="49"/>
      <c r="CLJ229" s="49"/>
      <c r="CLK229" s="49"/>
      <c r="CLL229" s="49"/>
      <c r="CLM229" s="49"/>
      <c r="CLN229" s="49"/>
      <c r="CLO229" s="49"/>
      <c r="CLP229" s="49"/>
      <c r="CLQ229" s="49"/>
      <c r="CLR229" s="49"/>
      <c r="CLS229" s="49"/>
      <c r="CLT229" s="49"/>
      <c r="CLU229" s="49"/>
      <c r="CLV229" s="49"/>
      <c r="CLW229" s="49"/>
      <c r="CLX229" s="49"/>
      <c r="CLY229" s="49"/>
      <c r="CLZ229" s="49"/>
      <c r="CMA229" s="49"/>
      <c r="CMB229" s="49"/>
      <c r="CMC229" s="49"/>
      <c r="CMD229" s="49"/>
      <c r="CME229" s="49"/>
      <c r="CMF229" s="49"/>
      <c r="CMG229" s="49"/>
      <c r="CMH229" s="49"/>
      <c r="CMI229" s="49"/>
      <c r="CMJ229" s="49"/>
      <c r="CMK229" s="49"/>
      <c r="CML229" s="49"/>
      <c r="CMM229" s="49"/>
      <c r="CMN229" s="49"/>
      <c r="CMO229" s="49"/>
      <c r="CMP229" s="49"/>
      <c r="CMQ229" s="49"/>
      <c r="CMR229" s="49"/>
      <c r="CMS229" s="49"/>
      <c r="CMT229" s="49"/>
      <c r="CMU229" s="49"/>
      <c r="CMV229" s="49"/>
      <c r="CMW229" s="49"/>
      <c r="CMX229" s="49"/>
      <c r="CMY229" s="49"/>
      <c r="CMZ229" s="49"/>
      <c r="CNA229" s="49"/>
      <c r="CNB229" s="49"/>
      <c r="CNC229" s="49"/>
      <c r="CND229" s="49"/>
      <c r="CNE229" s="49"/>
      <c r="CNF229" s="49"/>
      <c r="CNG229" s="49"/>
      <c r="CNH229" s="49"/>
      <c r="CNI229" s="49"/>
      <c r="CNJ229" s="49"/>
      <c r="CNK229" s="49"/>
      <c r="CNL229" s="49"/>
      <c r="CNM229" s="49"/>
      <c r="CNN229" s="49"/>
      <c r="CNO229" s="49"/>
      <c r="CNP229" s="49"/>
      <c r="CNQ229" s="49"/>
      <c r="CNR229" s="49"/>
      <c r="CNS229" s="49"/>
      <c r="CNT229" s="49"/>
      <c r="CNU229" s="49"/>
      <c r="CNV229" s="49"/>
      <c r="CNW229" s="49"/>
      <c r="CNX229" s="49"/>
      <c r="CNY229" s="49"/>
      <c r="CNZ229" s="49"/>
      <c r="COA229" s="49"/>
      <c r="COB229" s="49"/>
      <c r="COC229" s="49"/>
      <c r="COD229" s="49"/>
      <c r="COE229" s="49"/>
      <c r="COF229" s="49"/>
      <c r="COG229" s="49"/>
      <c r="COH229" s="49"/>
      <c r="COI229" s="49"/>
      <c r="COJ229" s="49"/>
      <c r="COK229" s="49"/>
      <c r="COL229" s="49"/>
      <c r="COM229" s="49"/>
      <c r="CON229" s="49"/>
      <c r="COO229" s="49"/>
      <c r="COP229" s="49"/>
      <c r="COQ229" s="49"/>
      <c r="COR229" s="49"/>
      <c r="COS229" s="49"/>
      <c r="COT229" s="49"/>
      <c r="COU229" s="49"/>
      <c r="COV229" s="49"/>
      <c r="COW229" s="49"/>
      <c r="COX229" s="49"/>
      <c r="COY229" s="49"/>
      <c r="COZ229" s="49"/>
      <c r="CPA229" s="49"/>
      <c r="CPB229" s="49"/>
      <c r="CPC229" s="49"/>
      <c r="CPD229" s="49"/>
      <c r="CPE229" s="49"/>
      <c r="CPF229" s="49"/>
      <c r="CPG229" s="49"/>
      <c r="CPH229" s="49"/>
      <c r="CPI229" s="49"/>
      <c r="CPJ229" s="49"/>
      <c r="CPK229" s="49"/>
      <c r="CPL229" s="49"/>
      <c r="CPM229" s="49"/>
      <c r="CPN229" s="49"/>
      <c r="CPO229" s="49"/>
      <c r="CPP229" s="49"/>
      <c r="CPQ229" s="49"/>
      <c r="CPR229" s="49"/>
      <c r="CPS229" s="49"/>
      <c r="CPT229" s="49"/>
      <c r="CPU229" s="49"/>
      <c r="CPV229" s="49"/>
      <c r="CPW229" s="49"/>
      <c r="CPX229" s="49"/>
      <c r="CPY229" s="49"/>
      <c r="CPZ229" s="49"/>
      <c r="CQA229" s="49"/>
      <c r="CQB229" s="49"/>
      <c r="CQC229" s="49"/>
      <c r="CQD229" s="49"/>
      <c r="CQE229" s="49"/>
      <c r="CQF229" s="49"/>
      <c r="CQG229" s="49"/>
      <c r="CQH229" s="49"/>
      <c r="CQI229" s="49"/>
      <c r="CQJ229" s="49"/>
      <c r="CQK229" s="49"/>
      <c r="CQL229" s="49"/>
      <c r="CQM229" s="49"/>
      <c r="CQN229" s="49"/>
      <c r="CQO229" s="49"/>
      <c r="CQP229" s="49"/>
      <c r="CQQ229" s="49"/>
      <c r="CQR229" s="49"/>
      <c r="CQS229" s="49"/>
      <c r="CQT229" s="49"/>
      <c r="CQU229" s="49"/>
      <c r="CQV229" s="49"/>
      <c r="CQW229" s="49"/>
      <c r="CQX229" s="49"/>
      <c r="CQY229" s="49"/>
      <c r="CQZ229" s="49"/>
      <c r="CRA229" s="49"/>
      <c r="CRB229" s="49"/>
      <c r="CRC229" s="49"/>
      <c r="CRD229" s="49"/>
      <c r="CRE229" s="49"/>
      <c r="CRF229" s="49"/>
      <c r="CRG229" s="49"/>
      <c r="CRH229" s="49"/>
      <c r="CRI229" s="49"/>
      <c r="CRJ229" s="49"/>
      <c r="CRK229" s="49"/>
      <c r="CRL229" s="49"/>
      <c r="CRM229" s="49"/>
      <c r="CRN229" s="49"/>
      <c r="CRO229" s="49"/>
      <c r="CRP229" s="49"/>
      <c r="CRQ229" s="49"/>
      <c r="CRR229" s="49"/>
      <c r="CRS229" s="49"/>
      <c r="CRT229" s="49"/>
      <c r="CRU229" s="49"/>
      <c r="CRV229" s="49"/>
      <c r="CRW229" s="49"/>
      <c r="CRX229" s="49"/>
      <c r="CRY229" s="49"/>
      <c r="CRZ229" s="49"/>
      <c r="CSA229" s="49"/>
      <c r="CSB229" s="49"/>
      <c r="CSC229" s="49"/>
      <c r="CSD229" s="49"/>
      <c r="CSE229" s="49"/>
      <c r="CSF229" s="49"/>
      <c r="CSG229" s="49"/>
      <c r="CSH229" s="49"/>
      <c r="CSI229" s="49"/>
      <c r="CSJ229" s="49"/>
      <c r="CSK229" s="49"/>
      <c r="CSL229" s="49"/>
      <c r="CSM229" s="49"/>
      <c r="CSN229" s="49"/>
      <c r="CSO229" s="49"/>
      <c r="CSP229" s="49"/>
      <c r="CSQ229" s="49"/>
      <c r="CSR229" s="49"/>
      <c r="CSS229" s="49"/>
      <c r="CST229" s="49"/>
      <c r="CSU229" s="49"/>
      <c r="CSV229" s="49"/>
      <c r="CSW229" s="49"/>
      <c r="CSX229" s="49"/>
      <c r="CSY229" s="49"/>
      <c r="CSZ229" s="49"/>
      <c r="CTA229" s="49"/>
      <c r="CTB229" s="49"/>
      <c r="CTC229" s="49"/>
      <c r="CTD229" s="49"/>
      <c r="CTE229" s="49"/>
      <c r="CTF229" s="49"/>
      <c r="CTG229" s="49"/>
      <c r="CTH229" s="49"/>
      <c r="CTI229" s="49"/>
      <c r="CTJ229" s="49"/>
      <c r="CTK229" s="49"/>
      <c r="CTL229" s="49"/>
      <c r="CTM229" s="49"/>
      <c r="CTN229" s="49"/>
      <c r="CTO229" s="49"/>
      <c r="CTP229" s="49"/>
      <c r="CTQ229" s="49"/>
      <c r="CTR229" s="49"/>
      <c r="CTS229" s="49"/>
      <c r="CTT229" s="49"/>
      <c r="CTU229" s="49"/>
      <c r="CTV229" s="49"/>
      <c r="CTW229" s="49"/>
      <c r="CTX229" s="49"/>
      <c r="CTY229" s="49"/>
      <c r="CTZ229" s="49"/>
      <c r="CUA229" s="49"/>
      <c r="CUB229" s="49"/>
      <c r="CUC229" s="49"/>
      <c r="CUD229" s="49"/>
      <c r="CUE229" s="49"/>
      <c r="CUF229" s="49"/>
      <c r="CUG229" s="49"/>
      <c r="CUH229" s="49"/>
      <c r="CUI229" s="49"/>
      <c r="CUJ229" s="49"/>
      <c r="CUK229" s="49"/>
      <c r="CUL229" s="49"/>
      <c r="CUM229" s="49"/>
      <c r="CUN229" s="49"/>
      <c r="CUO229" s="49"/>
      <c r="CUP229" s="49"/>
      <c r="CUQ229" s="49"/>
      <c r="CUR229" s="49"/>
      <c r="CUS229" s="49"/>
      <c r="CUT229" s="49"/>
      <c r="CUU229" s="49"/>
      <c r="CUV229" s="49"/>
      <c r="CUW229" s="49"/>
      <c r="CUX229" s="49"/>
      <c r="CUY229" s="49"/>
      <c r="CUZ229" s="49"/>
      <c r="CVA229" s="49"/>
      <c r="CVB229" s="49"/>
      <c r="CVC229" s="49"/>
      <c r="CVD229" s="49"/>
      <c r="CVE229" s="49"/>
      <c r="CVF229" s="49"/>
      <c r="CVG229" s="49"/>
      <c r="CVH229" s="49"/>
      <c r="CVI229" s="49"/>
      <c r="CVJ229" s="49"/>
      <c r="CVK229" s="49"/>
      <c r="CVL229" s="49"/>
      <c r="CVM229" s="49"/>
      <c r="CVN229" s="49"/>
      <c r="CVO229" s="49"/>
      <c r="CVP229" s="49"/>
      <c r="CVQ229" s="49"/>
      <c r="CVR229" s="49"/>
      <c r="CVS229" s="49"/>
      <c r="CVT229" s="49"/>
      <c r="CVU229" s="49"/>
      <c r="CVV229" s="49"/>
      <c r="CVW229" s="49"/>
      <c r="CVX229" s="49"/>
      <c r="CVY229" s="49"/>
      <c r="CVZ229" s="49"/>
      <c r="CWA229" s="49"/>
      <c r="CWB229" s="49"/>
      <c r="CWC229" s="49"/>
      <c r="CWD229" s="49"/>
      <c r="CWE229" s="49"/>
      <c r="CWF229" s="49"/>
      <c r="CWG229" s="49"/>
      <c r="CWH229" s="49"/>
      <c r="CWI229" s="49"/>
      <c r="CWJ229" s="49"/>
      <c r="CWK229" s="49"/>
      <c r="CWL229" s="49"/>
      <c r="CWM229" s="49"/>
      <c r="CWN229" s="49"/>
      <c r="CWO229" s="49"/>
      <c r="CWP229" s="49"/>
      <c r="CWQ229" s="49"/>
      <c r="CWR229" s="49"/>
      <c r="CWS229" s="49"/>
      <c r="CWT229" s="49"/>
      <c r="CWU229" s="49"/>
      <c r="CWV229" s="49"/>
      <c r="CWW229" s="49"/>
      <c r="CWX229" s="49"/>
      <c r="CWY229" s="49"/>
      <c r="CWZ229" s="49"/>
      <c r="CXA229" s="49"/>
      <c r="CXB229" s="49"/>
      <c r="CXC229" s="49"/>
      <c r="CXD229" s="49"/>
      <c r="CXE229" s="49"/>
      <c r="CXF229" s="49"/>
      <c r="CXG229" s="49"/>
      <c r="CXH229" s="49"/>
      <c r="CXI229" s="49"/>
      <c r="CXJ229" s="49"/>
      <c r="CXK229" s="49"/>
      <c r="CXL229" s="49"/>
      <c r="CXM229" s="49"/>
      <c r="CXN229" s="49"/>
      <c r="CXO229" s="49"/>
      <c r="CXP229" s="49"/>
      <c r="CXQ229" s="49"/>
      <c r="CXR229" s="49"/>
      <c r="CXS229" s="49"/>
      <c r="CXT229" s="49"/>
      <c r="CXU229" s="49"/>
      <c r="CXV229" s="49"/>
      <c r="CXW229" s="49"/>
      <c r="CXX229" s="49"/>
      <c r="CXY229" s="49"/>
      <c r="CXZ229" s="49"/>
      <c r="CYA229" s="49"/>
      <c r="CYB229" s="49"/>
      <c r="CYC229" s="49"/>
      <c r="CYD229" s="49"/>
      <c r="CYE229" s="49"/>
      <c r="CYF229" s="49"/>
      <c r="CYG229" s="49"/>
      <c r="CYH229" s="49"/>
      <c r="CYI229" s="49"/>
      <c r="CYJ229" s="49"/>
      <c r="CYK229" s="49"/>
      <c r="CYL229" s="49"/>
      <c r="CYM229" s="49"/>
      <c r="CYN229" s="49"/>
      <c r="CYO229" s="49"/>
      <c r="CYP229" s="49"/>
      <c r="CYQ229" s="49"/>
      <c r="CYR229" s="49"/>
      <c r="CYS229" s="49"/>
      <c r="CYT229" s="49"/>
      <c r="CYU229" s="49"/>
      <c r="CYV229" s="49"/>
      <c r="CYW229" s="49"/>
      <c r="CYX229" s="49"/>
      <c r="CYY229" s="49"/>
      <c r="CYZ229" s="49"/>
      <c r="CZA229" s="49"/>
      <c r="CZB229" s="49"/>
      <c r="CZC229" s="49"/>
      <c r="CZD229" s="49"/>
      <c r="CZE229" s="49"/>
      <c r="CZF229" s="49"/>
      <c r="CZG229" s="49"/>
      <c r="CZH229" s="49"/>
      <c r="CZI229" s="49"/>
      <c r="CZJ229" s="49"/>
      <c r="CZK229" s="49"/>
      <c r="CZL229" s="49"/>
      <c r="CZM229" s="49"/>
      <c r="CZN229" s="49"/>
      <c r="CZO229" s="49"/>
      <c r="CZP229" s="49"/>
      <c r="CZQ229" s="49"/>
      <c r="CZR229" s="49"/>
      <c r="CZS229" s="49"/>
      <c r="CZT229" s="49"/>
      <c r="CZU229" s="49"/>
      <c r="CZV229" s="49"/>
      <c r="CZW229" s="49"/>
      <c r="CZX229" s="49"/>
      <c r="CZY229" s="49"/>
      <c r="CZZ229" s="49"/>
      <c r="DAA229" s="49"/>
      <c r="DAB229" s="49"/>
      <c r="DAC229" s="49"/>
      <c r="DAD229" s="49"/>
      <c r="DAE229" s="49"/>
      <c r="DAF229" s="49"/>
      <c r="DAG229" s="49"/>
      <c r="DAH229" s="49"/>
      <c r="DAI229" s="49"/>
      <c r="DAJ229" s="49"/>
      <c r="DAK229" s="49"/>
      <c r="DAL229" s="49"/>
      <c r="DAM229" s="49"/>
      <c r="DAN229" s="49"/>
      <c r="DAO229" s="49"/>
      <c r="DAP229" s="49"/>
      <c r="DAQ229" s="49"/>
      <c r="DAR229" s="49"/>
      <c r="DAS229" s="49"/>
      <c r="DAT229" s="49"/>
      <c r="DAU229" s="49"/>
      <c r="DAV229" s="49"/>
      <c r="DAW229" s="49"/>
      <c r="DAX229" s="49"/>
      <c r="DAY229" s="49"/>
      <c r="DAZ229" s="49"/>
      <c r="DBA229" s="49"/>
      <c r="DBB229" s="49"/>
      <c r="DBC229" s="49"/>
      <c r="DBD229" s="49"/>
      <c r="DBE229" s="49"/>
      <c r="DBF229" s="49"/>
      <c r="DBG229" s="49"/>
      <c r="DBH229" s="49"/>
      <c r="DBI229" s="49"/>
      <c r="DBJ229" s="49"/>
      <c r="DBK229" s="49"/>
      <c r="DBL229" s="49"/>
      <c r="DBM229" s="49"/>
      <c r="DBN229" s="49"/>
      <c r="DBO229" s="49"/>
      <c r="DBP229" s="49"/>
      <c r="DBQ229" s="49"/>
      <c r="DBR229" s="49"/>
      <c r="DBS229" s="49"/>
      <c r="DBT229" s="49"/>
      <c r="DBU229" s="49"/>
      <c r="DBV229" s="49"/>
      <c r="DBW229" s="49"/>
      <c r="DBX229" s="49"/>
      <c r="DBY229" s="49"/>
      <c r="DBZ229" s="49"/>
      <c r="DCA229" s="49"/>
      <c r="DCB229" s="49"/>
      <c r="DCC229" s="49"/>
      <c r="DCD229" s="49"/>
      <c r="DCE229" s="49"/>
      <c r="DCF229" s="49"/>
      <c r="DCG229" s="49"/>
      <c r="DCH229" s="49"/>
      <c r="DCI229" s="49"/>
      <c r="DCJ229" s="49"/>
      <c r="DCK229" s="49"/>
      <c r="DCL229" s="49"/>
      <c r="DCM229" s="49"/>
      <c r="DCN229" s="49"/>
      <c r="DCO229" s="49"/>
      <c r="DCP229" s="49"/>
      <c r="DCQ229" s="49"/>
      <c r="DCR229" s="49"/>
      <c r="DCS229" s="49"/>
      <c r="DCT229" s="49"/>
      <c r="DCU229" s="49"/>
      <c r="DCV229" s="49"/>
      <c r="DCW229" s="49"/>
      <c r="DCX229" s="49"/>
      <c r="DCY229" s="49"/>
      <c r="DCZ229" s="49"/>
      <c r="DDA229" s="49"/>
      <c r="DDB229" s="49"/>
      <c r="DDC229" s="49"/>
      <c r="DDD229" s="49"/>
      <c r="DDE229" s="49"/>
      <c r="DDF229" s="49"/>
      <c r="DDG229" s="49"/>
      <c r="DDH229" s="49"/>
      <c r="DDI229" s="49"/>
      <c r="DDJ229" s="49"/>
      <c r="DDK229" s="49"/>
      <c r="DDL229" s="49"/>
      <c r="DDM229" s="49"/>
      <c r="DDN229" s="49"/>
      <c r="DDO229" s="49"/>
      <c r="DDP229" s="49"/>
      <c r="DDQ229" s="49"/>
      <c r="DDR229" s="49"/>
      <c r="DDS229" s="49"/>
      <c r="DDT229" s="49"/>
      <c r="DDU229" s="49"/>
      <c r="DDV229" s="49"/>
      <c r="DDW229" s="49"/>
      <c r="DDX229" s="49"/>
      <c r="DDY229" s="49"/>
      <c r="DDZ229" s="49"/>
      <c r="DEA229" s="49"/>
      <c r="DEB229" s="49"/>
      <c r="DEC229" s="49"/>
      <c r="DED229" s="49"/>
      <c r="DEE229" s="49"/>
      <c r="DEF229" s="49"/>
      <c r="DEG229" s="49"/>
      <c r="DEH229" s="49"/>
      <c r="DEI229" s="49"/>
      <c r="DEJ229" s="49"/>
      <c r="DEK229" s="49"/>
      <c r="DEL229" s="49"/>
      <c r="DEM229" s="49"/>
      <c r="DEN229" s="49"/>
      <c r="DEO229" s="49"/>
      <c r="DEP229" s="49"/>
      <c r="DEQ229" s="49"/>
      <c r="DER229" s="49"/>
      <c r="DES229" s="49"/>
      <c r="DET229" s="49"/>
      <c r="DEU229" s="49"/>
      <c r="DEV229" s="49"/>
      <c r="DEW229" s="49"/>
      <c r="DEX229" s="49"/>
      <c r="DEY229" s="49"/>
      <c r="DEZ229" s="49"/>
      <c r="DFA229" s="49"/>
      <c r="DFB229" s="49"/>
      <c r="DFC229" s="49"/>
      <c r="DFD229" s="49"/>
      <c r="DFE229" s="49"/>
      <c r="DFF229" s="49"/>
      <c r="DFG229" s="49"/>
      <c r="DFH229" s="49"/>
      <c r="DFI229" s="49"/>
      <c r="DFJ229" s="49"/>
      <c r="DFK229" s="49"/>
      <c r="DFL229" s="49"/>
      <c r="DFM229" s="49"/>
      <c r="DFN229" s="49"/>
      <c r="DFO229" s="49"/>
      <c r="DFP229" s="49"/>
      <c r="DFQ229" s="49"/>
      <c r="DFR229" s="49"/>
      <c r="DFS229" s="49"/>
      <c r="DFT229" s="49"/>
      <c r="DFU229" s="49"/>
      <c r="DFV229" s="49"/>
      <c r="DFW229" s="49"/>
      <c r="DFX229" s="49"/>
      <c r="DFY229" s="49"/>
      <c r="DFZ229" s="49"/>
      <c r="DGA229" s="49"/>
      <c r="DGB229" s="49"/>
      <c r="DGC229" s="49"/>
      <c r="DGD229" s="49"/>
      <c r="DGE229" s="49"/>
      <c r="DGF229" s="49"/>
      <c r="DGG229" s="49"/>
      <c r="DGH229" s="49"/>
      <c r="DGI229" s="49"/>
      <c r="DGJ229" s="49"/>
      <c r="DGK229" s="49"/>
      <c r="DGL229" s="49"/>
      <c r="DGM229" s="49"/>
      <c r="DGN229" s="49"/>
      <c r="DGO229" s="49"/>
      <c r="DGP229" s="49"/>
      <c r="DGQ229" s="49"/>
      <c r="DGR229" s="49"/>
      <c r="DGS229" s="49"/>
      <c r="DGT229" s="49"/>
      <c r="DGU229" s="49"/>
      <c r="DGV229" s="49"/>
      <c r="DGW229" s="49"/>
      <c r="DGX229" s="49"/>
      <c r="DGY229" s="49"/>
      <c r="DGZ229" s="49"/>
      <c r="DHA229" s="49"/>
      <c r="DHB229" s="49"/>
      <c r="DHC229" s="49"/>
      <c r="DHD229" s="49"/>
      <c r="DHE229" s="49"/>
      <c r="DHF229" s="49"/>
      <c r="DHG229" s="49"/>
      <c r="DHH229" s="49"/>
      <c r="DHI229" s="49"/>
      <c r="DHJ229" s="49"/>
      <c r="DHK229" s="49"/>
      <c r="DHL229" s="49"/>
      <c r="DHM229" s="49"/>
      <c r="DHN229" s="49"/>
      <c r="DHO229" s="49"/>
      <c r="DHP229" s="49"/>
      <c r="DHQ229" s="49"/>
      <c r="DHR229" s="49"/>
      <c r="DHS229" s="49"/>
      <c r="DHT229" s="49"/>
      <c r="DHU229" s="49"/>
      <c r="DHV229" s="49"/>
      <c r="DHW229" s="49"/>
      <c r="DHX229" s="49"/>
      <c r="DHY229" s="49"/>
      <c r="DHZ229" s="49"/>
      <c r="DIA229" s="49"/>
      <c r="DIB229" s="49"/>
      <c r="DIC229" s="49"/>
      <c r="DID229" s="49"/>
      <c r="DIE229" s="49"/>
      <c r="DIF229" s="49"/>
      <c r="DIG229" s="49"/>
      <c r="DIH229" s="49"/>
      <c r="DII229" s="49"/>
      <c r="DIJ229" s="49"/>
      <c r="DIK229" s="49"/>
      <c r="DIL229" s="49"/>
      <c r="DIM229" s="49"/>
      <c r="DIN229" s="49"/>
      <c r="DIO229" s="49"/>
      <c r="DIP229" s="49"/>
      <c r="DIQ229" s="49"/>
      <c r="DIR229" s="49"/>
      <c r="DIS229" s="49"/>
      <c r="DIT229" s="49"/>
      <c r="DIU229" s="49"/>
      <c r="DIV229" s="49"/>
      <c r="DIW229" s="49"/>
      <c r="DIX229" s="49"/>
      <c r="DIY229" s="49"/>
      <c r="DIZ229" s="49"/>
      <c r="DJA229" s="49"/>
      <c r="DJB229" s="49"/>
      <c r="DJC229" s="49"/>
      <c r="DJD229" s="49"/>
      <c r="DJE229" s="49"/>
      <c r="DJF229" s="49"/>
      <c r="DJG229" s="49"/>
      <c r="DJH229" s="49"/>
      <c r="DJI229" s="49"/>
      <c r="DJJ229" s="49"/>
      <c r="DJK229" s="49"/>
      <c r="DJL229" s="49"/>
      <c r="DJM229" s="49"/>
      <c r="DJN229" s="49"/>
      <c r="DJO229" s="49"/>
      <c r="DJP229" s="49"/>
      <c r="DJQ229" s="49"/>
      <c r="DJR229" s="49"/>
      <c r="DJS229" s="49"/>
      <c r="DJT229" s="49"/>
      <c r="DJU229" s="49"/>
      <c r="DJV229" s="49"/>
      <c r="DJW229" s="49"/>
      <c r="DJX229" s="49"/>
      <c r="DJY229" s="49"/>
      <c r="DJZ229" s="49"/>
      <c r="DKA229" s="49"/>
      <c r="DKB229" s="49"/>
      <c r="DKC229" s="49"/>
      <c r="DKD229" s="49"/>
      <c r="DKE229" s="49"/>
      <c r="DKF229" s="49"/>
      <c r="DKG229" s="49"/>
      <c r="DKH229" s="49"/>
      <c r="DKI229" s="49"/>
      <c r="DKJ229" s="49"/>
      <c r="DKK229" s="49"/>
      <c r="DKL229" s="49"/>
      <c r="DKM229" s="49"/>
      <c r="DKN229" s="49"/>
      <c r="DKO229" s="49"/>
      <c r="DKP229" s="49"/>
      <c r="DKQ229" s="49"/>
      <c r="DKR229" s="49"/>
      <c r="DKS229" s="49"/>
      <c r="DKT229" s="49"/>
      <c r="DKU229" s="49"/>
      <c r="DKV229" s="49"/>
      <c r="DKW229" s="49"/>
      <c r="DKX229" s="49"/>
      <c r="DKY229" s="49"/>
      <c r="DKZ229" s="49"/>
      <c r="DLA229" s="49"/>
      <c r="DLB229" s="49"/>
      <c r="DLC229" s="49"/>
      <c r="DLD229" s="49"/>
      <c r="DLE229" s="49"/>
      <c r="DLF229" s="49"/>
      <c r="DLG229" s="49"/>
      <c r="DLH229" s="49"/>
      <c r="DLI229" s="49"/>
      <c r="DLJ229" s="49"/>
      <c r="DLK229" s="49"/>
      <c r="DLL229" s="49"/>
      <c r="DLM229" s="49"/>
      <c r="DLN229" s="49"/>
      <c r="DLO229" s="49"/>
      <c r="DLP229" s="49"/>
      <c r="DLQ229" s="49"/>
      <c r="DLR229" s="49"/>
      <c r="DLS229" s="49"/>
      <c r="DLT229" s="49"/>
      <c r="DLU229" s="49"/>
      <c r="DLV229" s="49"/>
      <c r="DLW229" s="49"/>
      <c r="DLX229" s="49"/>
      <c r="DLY229" s="49"/>
      <c r="DLZ229" s="49"/>
      <c r="DMA229" s="49"/>
      <c r="DMB229" s="49"/>
      <c r="DMC229" s="49"/>
      <c r="DMD229" s="49"/>
      <c r="DME229" s="49"/>
      <c r="DMF229" s="49"/>
      <c r="DMG229" s="49"/>
      <c r="DMH229" s="49"/>
      <c r="DMI229" s="49"/>
      <c r="DMJ229" s="49"/>
      <c r="DMK229" s="49"/>
      <c r="DML229" s="49"/>
      <c r="DMM229" s="49"/>
      <c r="DMN229" s="49"/>
      <c r="DMO229" s="49"/>
      <c r="DMP229" s="49"/>
      <c r="DMQ229" s="49"/>
      <c r="DMR229" s="49"/>
      <c r="DMS229" s="49"/>
      <c r="DMT229" s="49"/>
      <c r="DMU229" s="49"/>
      <c r="DMV229" s="49"/>
      <c r="DMW229" s="49"/>
      <c r="DMX229" s="49"/>
      <c r="DMY229" s="49"/>
      <c r="DMZ229" s="49"/>
      <c r="DNA229" s="49"/>
      <c r="DNB229" s="49"/>
      <c r="DNC229" s="49"/>
      <c r="DND229" s="49"/>
      <c r="DNE229" s="49"/>
      <c r="DNF229" s="49"/>
      <c r="DNG229" s="49"/>
      <c r="DNH229" s="49"/>
      <c r="DNI229" s="49"/>
      <c r="DNJ229" s="49"/>
      <c r="DNK229" s="49"/>
      <c r="DNL229" s="49"/>
      <c r="DNM229" s="49"/>
      <c r="DNN229" s="49"/>
      <c r="DNO229" s="49"/>
      <c r="DNP229" s="49"/>
      <c r="DNQ229" s="49"/>
      <c r="DNR229" s="49"/>
      <c r="DNS229" s="49"/>
      <c r="DNT229" s="49"/>
      <c r="DNU229" s="49"/>
      <c r="DNV229" s="49"/>
      <c r="DNW229" s="49"/>
      <c r="DNX229" s="49"/>
      <c r="DNY229" s="49"/>
      <c r="DNZ229" s="49"/>
      <c r="DOA229" s="49"/>
      <c r="DOB229" s="49"/>
      <c r="DOC229" s="49"/>
      <c r="DOD229" s="49"/>
      <c r="DOE229" s="49"/>
      <c r="DOF229" s="49"/>
      <c r="DOG229" s="49"/>
      <c r="DOH229" s="49"/>
      <c r="DOI229" s="49"/>
      <c r="DOJ229" s="49"/>
      <c r="DOK229" s="49"/>
      <c r="DOL229" s="49"/>
      <c r="DOM229" s="49"/>
      <c r="DON229" s="49"/>
      <c r="DOO229" s="49"/>
      <c r="DOP229" s="49"/>
      <c r="DOQ229" s="49"/>
      <c r="DOR229" s="49"/>
      <c r="DOS229" s="49"/>
      <c r="DOT229" s="49"/>
      <c r="DOU229" s="49"/>
      <c r="DOV229" s="49"/>
      <c r="DOW229" s="49"/>
      <c r="DOX229" s="49"/>
      <c r="DOY229" s="49"/>
      <c r="DOZ229" s="49"/>
      <c r="DPA229" s="49"/>
      <c r="DPB229" s="49"/>
      <c r="DPC229" s="49"/>
      <c r="DPD229" s="49"/>
      <c r="DPE229" s="49"/>
      <c r="DPF229" s="49"/>
      <c r="DPG229" s="49"/>
      <c r="DPH229" s="49"/>
      <c r="DPI229" s="49"/>
      <c r="DPJ229" s="49"/>
      <c r="DPK229" s="49"/>
      <c r="DPL229" s="49"/>
      <c r="DPM229" s="49"/>
      <c r="DPN229" s="49"/>
      <c r="DPO229" s="49"/>
      <c r="DPP229" s="49"/>
      <c r="DPQ229" s="49"/>
      <c r="DPR229" s="49"/>
      <c r="DPS229" s="49"/>
      <c r="DPT229" s="49"/>
      <c r="DPU229" s="49"/>
      <c r="DPV229" s="49"/>
      <c r="DPW229" s="49"/>
      <c r="DPX229" s="49"/>
      <c r="DPY229" s="49"/>
      <c r="DPZ229" s="49"/>
      <c r="DQA229" s="49"/>
      <c r="DQB229" s="49"/>
      <c r="DQC229" s="49"/>
      <c r="DQD229" s="49"/>
      <c r="DQE229" s="49"/>
      <c r="DQF229" s="49"/>
      <c r="DQG229" s="49"/>
      <c r="DQH229" s="49"/>
      <c r="DQI229" s="49"/>
      <c r="DQJ229" s="49"/>
      <c r="DQK229" s="49"/>
      <c r="DQL229" s="49"/>
      <c r="DQM229" s="49"/>
      <c r="DQN229" s="49"/>
      <c r="DQO229" s="49"/>
      <c r="DQP229" s="49"/>
      <c r="DQQ229" s="49"/>
      <c r="DQR229" s="49"/>
      <c r="DQS229" s="49"/>
      <c r="DQT229" s="49"/>
      <c r="DQU229" s="49"/>
      <c r="DQV229" s="49"/>
      <c r="DQW229" s="49"/>
      <c r="DQX229" s="49"/>
      <c r="DQY229" s="49"/>
      <c r="DQZ229" s="49"/>
      <c r="DRA229" s="49"/>
      <c r="DRB229" s="49"/>
      <c r="DRC229" s="49"/>
      <c r="DRD229" s="49"/>
      <c r="DRE229" s="49"/>
      <c r="DRF229" s="49"/>
      <c r="DRG229" s="49"/>
      <c r="DRH229" s="49"/>
      <c r="DRI229" s="49"/>
      <c r="DRJ229" s="49"/>
      <c r="DRK229" s="49"/>
      <c r="DRL229" s="49"/>
      <c r="DRM229" s="49"/>
      <c r="DRN229" s="49"/>
      <c r="DRO229" s="49"/>
      <c r="DRP229" s="49"/>
      <c r="DRQ229" s="49"/>
      <c r="DRR229" s="49"/>
      <c r="DRS229" s="49"/>
      <c r="DRT229" s="49"/>
      <c r="DRU229" s="49"/>
      <c r="DRV229" s="49"/>
      <c r="DRW229" s="49"/>
      <c r="DRX229" s="49"/>
      <c r="DRY229" s="49"/>
      <c r="DRZ229" s="49"/>
      <c r="DSA229" s="49"/>
      <c r="DSB229" s="49"/>
      <c r="DSC229" s="49"/>
      <c r="DSD229" s="49"/>
      <c r="DSE229" s="49"/>
      <c r="DSF229" s="49"/>
      <c r="DSG229" s="49"/>
      <c r="DSH229" s="49"/>
      <c r="DSI229" s="49"/>
      <c r="DSJ229" s="49"/>
      <c r="DSK229" s="49"/>
      <c r="DSL229" s="49"/>
      <c r="DSM229" s="49"/>
      <c r="DSN229" s="49"/>
      <c r="DSO229" s="49"/>
      <c r="DSP229" s="49"/>
      <c r="DSQ229" s="49"/>
      <c r="DSR229" s="49"/>
      <c r="DSS229" s="49"/>
      <c r="DST229" s="49"/>
      <c r="DSU229" s="49"/>
      <c r="DSV229" s="49"/>
      <c r="DSW229" s="49"/>
      <c r="DSX229" s="49"/>
      <c r="DSY229" s="49"/>
      <c r="DSZ229" s="49"/>
      <c r="DTA229" s="49"/>
      <c r="DTB229" s="49"/>
      <c r="DTC229" s="49"/>
      <c r="DTD229" s="49"/>
      <c r="DTE229" s="49"/>
      <c r="DTF229" s="49"/>
      <c r="DTG229" s="49"/>
      <c r="DTH229" s="49"/>
      <c r="DTI229" s="49"/>
      <c r="DTJ229" s="49"/>
      <c r="DTK229" s="49"/>
      <c r="DTL229" s="49"/>
      <c r="DTM229" s="49"/>
      <c r="DTN229" s="49"/>
      <c r="DTO229" s="49"/>
      <c r="DTP229" s="49"/>
      <c r="DTQ229" s="49"/>
      <c r="DTR229" s="49"/>
      <c r="DTS229" s="49"/>
      <c r="DTT229" s="49"/>
      <c r="DTU229" s="49"/>
      <c r="DTV229" s="49"/>
      <c r="DTW229" s="49"/>
      <c r="DTX229" s="49"/>
      <c r="DTY229" s="49"/>
      <c r="DTZ229" s="49"/>
      <c r="DUA229" s="49"/>
      <c r="DUB229" s="49"/>
      <c r="DUC229" s="49"/>
      <c r="DUD229" s="49"/>
      <c r="DUE229" s="49"/>
      <c r="DUF229" s="49"/>
      <c r="DUG229" s="49"/>
      <c r="DUH229" s="49"/>
      <c r="DUI229" s="49"/>
      <c r="DUJ229" s="49"/>
      <c r="DUK229" s="49"/>
      <c r="DUL229" s="49"/>
      <c r="DUM229" s="49"/>
      <c r="DUN229" s="49"/>
      <c r="DUO229" s="49"/>
      <c r="DUP229" s="49"/>
      <c r="DUQ229" s="49"/>
      <c r="DUR229" s="49"/>
      <c r="DUS229" s="49"/>
      <c r="DUT229" s="49"/>
      <c r="DUU229" s="49"/>
      <c r="DUV229" s="49"/>
      <c r="DUW229" s="49"/>
      <c r="DUX229" s="49"/>
      <c r="DUY229" s="49"/>
      <c r="DUZ229" s="49"/>
      <c r="DVA229" s="49"/>
      <c r="DVB229" s="49"/>
      <c r="DVC229" s="49"/>
      <c r="DVD229" s="49"/>
      <c r="DVE229" s="49"/>
      <c r="DVF229" s="49"/>
      <c r="DVG229" s="49"/>
      <c r="DVH229" s="49"/>
      <c r="DVI229" s="49"/>
      <c r="DVJ229" s="49"/>
      <c r="DVK229" s="49"/>
      <c r="DVL229" s="49"/>
      <c r="DVM229" s="49"/>
      <c r="DVN229" s="49"/>
      <c r="DVO229" s="49"/>
      <c r="DVP229" s="49"/>
      <c r="DVQ229" s="49"/>
      <c r="DVR229" s="49"/>
      <c r="DVS229" s="49"/>
      <c r="DVT229" s="49"/>
      <c r="DVU229" s="49"/>
      <c r="DVV229" s="49"/>
      <c r="DVW229" s="49"/>
      <c r="DVX229" s="49"/>
      <c r="DVY229" s="49"/>
      <c r="DVZ229" s="49"/>
      <c r="DWA229" s="49"/>
      <c r="DWB229" s="49"/>
      <c r="DWC229" s="49"/>
      <c r="DWD229" s="49"/>
      <c r="DWE229" s="49"/>
      <c r="DWF229" s="49"/>
      <c r="DWG229" s="49"/>
      <c r="DWH229" s="49"/>
      <c r="DWI229" s="49"/>
      <c r="DWJ229" s="49"/>
      <c r="DWK229" s="49"/>
      <c r="DWL229" s="49"/>
      <c r="DWM229" s="49"/>
      <c r="DWN229" s="49"/>
      <c r="DWO229" s="49"/>
      <c r="DWP229" s="49"/>
      <c r="DWQ229" s="49"/>
      <c r="DWR229" s="49"/>
      <c r="DWS229" s="49"/>
      <c r="DWT229" s="49"/>
      <c r="DWU229" s="49"/>
      <c r="DWV229" s="49"/>
      <c r="DWW229" s="49"/>
      <c r="DWX229" s="49"/>
      <c r="DWY229" s="49"/>
      <c r="DWZ229" s="49"/>
      <c r="DXA229" s="49"/>
      <c r="DXB229" s="49"/>
      <c r="DXC229" s="49"/>
      <c r="DXD229" s="49"/>
      <c r="DXE229" s="49"/>
      <c r="DXF229" s="49"/>
      <c r="DXG229" s="49"/>
      <c r="DXH229" s="49"/>
      <c r="DXI229" s="49"/>
      <c r="DXJ229" s="49"/>
      <c r="DXK229" s="49"/>
      <c r="DXL229" s="49"/>
      <c r="DXM229" s="49"/>
      <c r="DXN229" s="49"/>
      <c r="DXO229" s="49"/>
      <c r="DXP229" s="49"/>
      <c r="DXQ229" s="49"/>
      <c r="DXR229" s="49"/>
      <c r="DXS229" s="49"/>
      <c r="DXT229" s="49"/>
      <c r="DXU229" s="49"/>
      <c r="DXV229" s="49"/>
      <c r="DXW229" s="49"/>
      <c r="DXX229" s="49"/>
      <c r="DXY229" s="49"/>
      <c r="DXZ229" s="49"/>
      <c r="DYA229" s="49"/>
      <c r="DYB229" s="49"/>
      <c r="DYC229" s="49"/>
      <c r="DYD229" s="49"/>
      <c r="DYE229" s="49"/>
      <c r="DYF229" s="49"/>
      <c r="DYG229" s="49"/>
      <c r="DYH229" s="49"/>
      <c r="DYI229" s="49"/>
      <c r="DYJ229" s="49"/>
      <c r="DYK229" s="49"/>
      <c r="DYL229" s="49"/>
      <c r="DYM229" s="49"/>
      <c r="DYN229" s="49"/>
      <c r="DYO229" s="49"/>
      <c r="DYP229" s="49"/>
      <c r="DYQ229" s="49"/>
      <c r="DYR229" s="49"/>
      <c r="DYS229" s="49"/>
      <c r="DYT229" s="49"/>
      <c r="DYU229" s="49"/>
      <c r="DYV229" s="49"/>
      <c r="DYW229" s="49"/>
      <c r="DYX229" s="49"/>
      <c r="DYY229" s="49"/>
      <c r="DYZ229" s="49"/>
      <c r="DZA229" s="49"/>
      <c r="DZB229" s="49"/>
      <c r="DZC229" s="49"/>
      <c r="DZD229" s="49"/>
      <c r="DZE229" s="49"/>
      <c r="DZF229" s="49"/>
      <c r="DZG229" s="49"/>
      <c r="DZH229" s="49"/>
      <c r="DZI229" s="49"/>
      <c r="DZJ229" s="49"/>
      <c r="DZK229" s="49"/>
      <c r="DZL229" s="49"/>
      <c r="DZM229" s="49"/>
      <c r="DZN229" s="49"/>
      <c r="DZO229" s="49"/>
      <c r="DZP229" s="49"/>
      <c r="DZQ229" s="49"/>
      <c r="DZR229" s="49"/>
      <c r="DZS229" s="49"/>
      <c r="DZT229" s="49"/>
      <c r="DZU229" s="49"/>
      <c r="DZV229" s="49"/>
      <c r="DZW229" s="49"/>
      <c r="DZX229" s="49"/>
      <c r="DZY229" s="49"/>
      <c r="DZZ229" s="49"/>
      <c r="EAA229" s="49"/>
      <c r="EAB229" s="49"/>
      <c r="EAC229" s="49"/>
      <c r="EAD229" s="49"/>
      <c r="EAE229" s="49"/>
      <c r="EAF229" s="49"/>
      <c r="EAG229" s="49"/>
      <c r="EAH229" s="49"/>
      <c r="EAI229" s="49"/>
      <c r="EAJ229" s="49"/>
      <c r="EAK229" s="49"/>
      <c r="EAL229" s="49"/>
      <c r="EAM229" s="49"/>
      <c r="EAN229" s="49"/>
      <c r="EAO229" s="49"/>
      <c r="EAP229" s="49"/>
      <c r="EAQ229" s="49"/>
      <c r="EAR229" s="49"/>
      <c r="EAS229" s="49"/>
      <c r="EAT229" s="49"/>
      <c r="EAU229" s="49"/>
      <c r="EAV229" s="49"/>
      <c r="EAW229" s="49"/>
      <c r="EAX229" s="49"/>
      <c r="EAY229" s="49"/>
      <c r="EAZ229" s="49"/>
      <c r="EBA229" s="49"/>
      <c r="EBB229" s="49"/>
      <c r="EBC229" s="49"/>
      <c r="EBD229" s="49"/>
      <c r="EBE229" s="49"/>
      <c r="EBF229" s="49"/>
      <c r="EBG229" s="49"/>
      <c r="EBH229" s="49"/>
      <c r="EBI229" s="49"/>
      <c r="EBJ229" s="49"/>
      <c r="EBK229" s="49"/>
      <c r="EBL229" s="49"/>
      <c r="EBM229" s="49"/>
      <c r="EBN229" s="49"/>
      <c r="EBO229" s="49"/>
      <c r="EBP229" s="49"/>
      <c r="EBQ229" s="49"/>
      <c r="EBR229" s="49"/>
      <c r="EBS229" s="49"/>
      <c r="EBT229" s="49"/>
      <c r="EBU229" s="49"/>
      <c r="EBV229" s="49"/>
      <c r="EBW229" s="49"/>
      <c r="EBX229" s="49"/>
      <c r="EBY229" s="49"/>
      <c r="EBZ229" s="49"/>
      <c r="ECA229" s="49"/>
      <c r="ECB229" s="49"/>
      <c r="ECC229" s="49"/>
      <c r="ECD229" s="49"/>
      <c r="ECE229" s="49"/>
      <c r="ECF229" s="49"/>
      <c r="ECG229" s="49"/>
      <c r="ECH229" s="49"/>
      <c r="ECI229" s="49"/>
      <c r="ECJ229" s="49"/>
      <c r="ECK229" s="49"/>
      <c r="ECL229" s="49"/>
      <c r="ECM229" s="49"/>
      <c r="ECN229" s="49"/>
      <c r="ECO229" s="49"/>
      <c r="ECP229" s="49"/>
      <c r="ECQ229" s="49"/>
      <c r="ECR229" s="49"/>
      <c r="ECS229" s="49"/>
      <c r="ECT229" s="49"/>
      <c r="ECU229" s="49"/>
      <c r="ECV229" s="49"/>
      <c r="ECW229" s="49"/>
      <c r="ECX229" s="49"/>
      <c r="ECY229" s="49"/>
      <c r="ECZ229" s="49"/>
      <c r="EDA229" s="49"/>
      <c r="EDB229" s="49"/>
      <c r="EDC229" s="49"/>
      <c r="EDD229" s="49"/>
      <c r="EDE229" s="49"/>
      <c r="EDF229" s="49"/>
      <c r="EDG229" s="49"/>
      <c r="EDH229" s="49"/>
      <c r="EDI229" s="49"/>
      <c r="EDJ229" s="49"/>
      <c r="EDK229" s="49"/>
      <c r="EDL229" s="49"/>
      <c r="EDM229" s="49"/>
      <c r="EDN229" s="49"/>
      <c r="EDO229" s="49"/>
      <c r="EDP229" s="49"/>
      <c r="EDQ229" s="49"/>
      <c r="EDR229" s="49"/>
      <c r="EDS229" s="49"/>
      <c r="EDT229" s="49"/>
      <c r="EDU229" s="49"/>
      <c r="EDV229" s="49"/>
      <c r="EDW229" s="49"/>
      <c r="EDX229" s="49"/>
      <c r="EDY229" s="49"/>
      <c r="EDZ229" s="49"/>
      <c r="EEA229" s="49"/>
      <c r="EEB229" s="49"/>
      <c r="EEC229" s="49"/>
      <c r="EED229" s="49"/>
      <c r="EEE229" s="49"/>
      <c r="EEF229" s="49"/>
      <c r="EEG229" s="49"/>
      <c r="EEH229" s="49"/>
      <c r="EEI229" s="49"/>
      <c r="EEJ229" s="49"/>
      <c r="EEK229" s="49"/>
      <c r="EEL229" s="49"/>
      <c r="EEM229" s="49"/>
      <c r="EEN229" s="49"/>
      <c r="EEO229" s="49"/>
      <c r="EEP229" s="49"/>
      <c r="EEQ229" s="49"/>
      <c r="EER229" s="49"/>
      <c r="EES229" s="49"/>
      <c r="EET229" s="49"/>
      <c r="EEU229" s="49"/>
      <c r="EEV229" s="49"/>
      <c r="EEW229" s="49"/>
      <c r="EEX229" s="49"/>
      <c r="EEY229" s="49"/>
      <c r="EEZ229" s="49"/>
      <c r="EFA229" s="49"/>
      <c r="EFB229" s="49"/>
      <c r="EFC229" s="49"/>
      <c r="EFD229" s="49"/>
      <c r="EFE229" s="49"/>
      <c r="EFF229" s="49"/>
      <c r="EFG229" s="49"/>
      <c r="EFH229" s="49"/>
      <c r="EFI229" s="49"/>
      <c r="EFJ229" s="49"/>
      <c r="EFK229" s="49"/>
      <c r="EFL229" s="49"/>
      <c r="EFM229" s="49"/>
      <c r="EFN229" s="49"/>
      <c r="EFO229" s="49"/>
      <c r="EFP229" s="49"/>
      <c r="EFQ229" s="49"/>
      <c r="EFR229" s="49"/>
      <c r="EFS229" s="49"/>
      <c r="EFT229" s="49"/>
      <c r="EFU229" s="49"/>
      <c r="EFV229" s="49"/>
      <c r="EFW229" s="49"/>
      <c r="EFX229" s="49"/>
      <c r="EFY229" s="49"/>
      <c r="EFZ229" s="49"/>
      <c r="EGA229" s="49"/>
      <c r="EGB229" s="49"/>
      <c r="EGC229" s="49"/>
      <c r="EGD229" s="49"/>
      <c r="EGE229" s="49"/>
      <c r="EGF229" s="49"/>
      <c r="EGG229" s="49"/>
      <c r="EGH229" s="49"/>
      <c r="EGI229" s="49"/>
      <c r="EGJ229" s="49"/>
      <c r="EGK229" s="49"/>
      <c r="EGL229" s="49"/>
      <c r="EGM229" s="49"/>
      <c r="EGN229" s="49"/>
      <c r="EGO229" s="49"/>
      <c r="EGP229" s="49"/>
      <c r="EGQ229" s="49"/>
      <c r="EGR229" s="49"/>
      <c r="EGS229" s="49"/>
      <c r="EGT229" s="49"/>
      <c r="EGU229" s="49"/>
      <c r="EGV229" s="49"/>
      <c r="EGW229" s="49"/>
      <c r="EGX229" s="49"/>
      <c r="EGY229" s="49"/>
      <c r="EGZ229" s="49"/>
      <c r="EHA229" s="49"/>
      <c r="EHB229" s="49"/>
      <c r="EHC229" s="49"/>
      <c r="EHD229" s="49"/>
      <c r="EHE229" s="49"/>
      <c r="EHF229" s="49"/>
      <c r="EHG229" s="49"/>
      <c r="EHH229" s="49"/>
      <c r="EHI229" s="49"/>
      <c r="EHJ229" s="49"/>
      <c r="EHK229" s="49"/>
      <c r="EHL229" s="49"/>
      <c r="EHM229" s="49"/>
      <c r="EHN229" s="49"/>
      <c r="EHO229" s="49"/>
      <c r="EHP229" s="49"/>
      <c r="EHQ229" s="49"/>
      <c r="EHR229" s="49"/>
      <c r="EHS229" s="49"/>
      <c r="EHT229" s="49"/>
      <c r="EHU229" s="49"/>
      <c r="EHV229" s="49"/>
      <c r="EHW229" s="49"/>
      <c r="EHX229" s="49"/>
      <c r="EHY229" s="49"/>
      <c r="EHZ229" s="49"/>
      <c r="EIA229" s="49"/>
      <c r="EIB229" s="49"/>
      <c r="EIC229" s="49"/>
      <c r="EID229" s="49"/>
      <c r="EIE229" s="49"/>
      <c r="EIF229" s="49"/>
      <c r="EIG229" s="49"/>
      <c r="EIH229" s="49"/>
      <c r="EII229" s="49"/>
      <c r="EIJ229" s="49"/>
      <c r="EIK229" s="49"/>
      <c r="EIL229" s="49"/>
      <c r="EIM229" s="49"/>
      <c r="EIN229" s="49"/>
      <c r="EIO229" s="49"/>
      <c r="EIP229" s="49"/>
      <c r="EIQ229" s="49"/>
      <c r="EIR229" s="49"/>
      <c r="EIS229" s="49"/>
      <c r="EIT229" s="49"/>
      <c r="EIU229" s="49"/>
      <c r="EIV229" s="49"/>
      <c r="EIW229" s="49"/>
      <c r="EIX229" s="49"/>
      <c r="EIY229" s="49"/>
      <c r="EIZ229" s="49"/>
      <c r="EJA229" s="49"/>
      <c r="EJB229" s="49"/>
      <c r="EJC229" s="49"/>
      <c r="EJD229" s="49"/>
      <c r="EJE229" s="49"/>
      <c r="EJF229" s="49"/>
      <c r="EJG229" s="49"/>
      <c r="EJH229" s="49"/>
      <c r="EJI229" s="49"/>
      <c r="EJJ229" s="49"/>
      <c r="EJK229" s="49"/>
      <c r="EJL229" s="49"/>
      <c r="EJM229" s="49"/>
      <c r="EJN229" s="49"/>
      <c r="EJO229" s="49"/>
      <c r="EJP229" s="49"/>
      <c r="EJQ229" s="49"/>
      <c r="EJR229" s="49"/>
      <c r="EJS229" s="49"/>
      <c r="EJT229" s="49"/>
      <c r="EJU229" s="49"/>
      <c r="EJV229" s="49"/>
      <c r="EJW229" s="49"/>
      <c r="EJX229" s="49"/>
      <c r="EJY229" s="49"/>
      <c r="EJZ229" s="49"/>
      <c r="EKA229" s="49"/>
      <c r="EKB229" s="49"/>
      <c r="EKC229" s="49"/>
      <c r="EKD229" s="49"/>
      <c r="EKE229" s="49"/>
      <c r="EKF229" s="49"/>
      <c r="EKG229" s="49"/>
      <c r="EKH229" s="49"/>
      <c r="EKI229" s="49"/>
      <c r="EKJ229" s="49"/>
      <c r="EKK229" s="49"/>
      <c r="EKL229" s="49"/>
      <c r="EKM229" s="49"/>
      <c r="EKN229" s="49"/>
      <c r="EKO229" s="49"/>
      <c r="EKP229" s="49"/>
      <c r="EKQ229" s="49"/>
      <c r="EKR229" s="49"/>
      <c r="EKS229" s="49"/>
      <c r="EKT229" s="49"/>
      <c r="EKU229" s="49"/>
      <c r="EKV229" s="49"/>
      <c r="EKW229" s="49"/>
      <c r="EKX229" s="49"/>
      <c r="EKY229" s="49"/>
      <c r="EKZ229" s="49"/>
      <c r="ELA229" s="49"/>
      <c r="ELB229" s="49"/>
      <c r="ELC229" s="49"/>
      <c r="ELD229" s="49"/>
      <c r="ELE229" s="49"/>
      <c r="ELF229" s="49"/>
      <c r="ELG229" s="49"/>
      <c r="ELH229" s="49"/>
      <c r="ELI229" s="49"/>
      <c r="ELJ229" s="49"/>
      <c r="ELK229" s="49"/>
      <c r="ELL229" s="49"/>
      <c r="ELM229" s="49"/>
      <c r="ELN229" s="49"/>
      <c r="ELO229" s="49"/>
      <c r="ELP229" s="49"/>
      <c r="ELQ229" s="49"/>
      <c r="ELR229" s="49"/>
      <c r="ELS229" s="49"/>
      <c r="ELT229" s="49"/>
      <c r="ELU229" s="49"/>
      <c r="ELV229" s="49"/>
      <c r="ELW229" s="49"/>
      <c r="ELX229" s="49"/>
      <c r="ELY229" s="49"/>
      <c r="ELZ229" s="49"/>
      <c r="EMA229" s="49"/>
      <c r="EMB229" s="49"/>
      <c r="EMC229" s="49"/>
      <c r="EMD229" s="49"/>
      <c r="EME229" s="49"/>
      <c r="EMF229" s="49"/>
      <c r="EMG229" s="49"/>
      <c r="EMH229" s="49"/>
      <c r="EMI229" s="49"/>
      <c r="EMJ229" s="49"/>
      <c r="EMK229" s="49"/>
      <c r="EML229" s="49"/>
      <c r="EMM229" s="49"/>
      <c r="EMN229" s="49"/>
      <c r="EMO229" s="49"/>
      <c r="EMP229" s="49"/>
      <c r="EMQ229" s="49"/>
      <c r="EMR229" s="49"/>
      <c r="EMS229" s="49"/>
      <c r="EMT229" s="49"/>
      <c r="EMU229" s="49"/>
      <c r="EMV229" s="49"/>
      <c r="EMW229" s="49"/>
      <c r="EMX229" s="49"/>
      <c r="EMY229" s="49"/>
      <c r="EMZ229" s="49"/>
      <c r="ENA229" s="49"/>
      <c r="ENB229" s="49"/>
      <c r="ENC229" s="49"/>
      <c r="END229" s="49"/>
      <c r="ENE229" s="49"/>
      <c r="ENF229" s="49"/>
      <c r="ENG229" s="49"/>
      <c r="ENH229" s="49"/>
      <c r="ENI229" s="49"/>
      <c r="ENJ229" s="49"/>
      <c r="ENK229" s="49"/>
      <c r="ENL229" s="49"/>
      <c r="ENM229" s="49"/>
      <c r="ENN229" s="49"/>
      <c r="ENO229" s="49"/>
      <c r="ENP229" s="49"/>
      <c r="ENQ229" s="49"/>
      <c r="ENR229" s="49"/>
      <c r="ENS229" s="49"/>
      <c r="ENT229" s="49"/>
      <c r="ENU229" s="49"/>
      <c r="ENV229" s="49"/>
      <c r="ENW229" s="49"/>
      <c r="ENX229" s="49"/>
      <c r="ENY229" s="49"/>
      <c r="ENZ229" s="49"/>
      <c r="EOA229" s="49"/>
      <c r="EOB229" s="49"/>
      <c r="EOC229" s="49"/>
      <c r="EOD229" s="49"/>
      <c r="EOE229" s="49"/>
      <c r="EOF229" s="49"/>
      <c r="EOG229" s="49"/>
      <c r="EOH229" s="49"/>
      <c r="EOI229" s="49"/>
      <c r="EOJ229" s="49"/>
      <c r="EOK229" s="49"/>
      <c r="EOL229" s="49"/>
      <c r="EOM229" s="49"/>
      <c r="EON229" s="49"/>
      <c r="EOO229" s="49"/>
      <c r="EOP229" s="49"/>
      <c r="EOQ229" s="49"/>
      <c r="EOR229" s="49"/>
      <c r="EOS229" s="49"/>
      <c r="EOT229" s="49"/>
      <c r="EOU229" s="49"/>
      <c r="EOV229" s="49"/>
      <c r="EOW229" s="49"/>
      <c r="EOX229" s="49"/>
      <c r="EOY229" s="49"/>
      <c r="EOZ229" s="49"/>
      <c r="EPA229" s="49"/>
      <c r="EPB229" s="49"/>
      <c r="EPC229" s="49"/>
      <c r="EPD229" s="49"/>
      <c r="EPE229" s="49"/>
      <c r="EPF229" s="49"/>
      <c r="EPG229" s="49"/>
      <c r="EPH229" s="49"/>
      <c r="EPI229" s="49"/>
      <c r="EPJ229" s="49"/>
      <c r="EPK229" s="49"/>
      <c r="EPL229" s="49"/>
      <c r="EPM229" s="49"/>
      <c r="EPN229" s="49"/>
      <c r="EPO229" s="49"/>
      <c r="EPP229" s="49"/>
      <c r="EPQ229" s="49"/>
      <c r="EPR229" s="49"/>
      <c r="EPS229" s="49"/>
      <c r="EPT229" s="49"/>
      <c r="EPU229" s="49"/>
      <c r="EPV229" s="49"/>
      <c r="EPW229" s="49"/>
      <c r="EPX229" s="49"/>
      <c r="EPY229" s="49"/>
      <c r="EPZ229" s="49"/>
      <c r="EQA229" s="49"/>
      <c r="EQB229" s="49"/>
      <c r="EQC229" s="49"/>
      <c r="EQD229" s="49"/>
      <c r="EQE229" s="49"/>
      <c r="EQF229" s="49"/>
      <c r="EQG229" s="49"/>
      <c r="EQH229" s="49"/>
      <c r="EQI229" s="49"/>
      <c r="EQJ229" s="49"/>
      <c r="EQK229" s="49"/>
      <c r="EQL229" s="49"/>
      <c r="EQM229" s="49"/>
      <c r="EQN229" s="49"/>
      <c r="EQO229" s="49"/>
      <c r="EQP229" s="49"/>
      <c r="EQQ229" s="49"/>
      <c r="EQR229" s="49"/>
      <c r="EQS229" s="49"/>
      <c r="EQT229" s="49"/>
      <c r="EQU229" s="49"/>
      <c r="EQV229" s="49"/>
      <c r="EQW229" s="49"/>
      <c r="EQX229" s="49"/>
      <c r="EQY229" s="49"/>
      <c r="EQZ229" s="49"/>
      <c r="ERA229" s="49"/>
      <c r="ERB229" s="49"/>
      <c r="ERC229" s="49"/>
      <c r="ERD229" s="49"/>
      <c r="ERE229" s="49"/>
      <c r="ERF229" s="49"/>
      <c r="ERG229" s="49"/>
      <c r="ERH229" s="49"/>
      <c r="ERI229" s="49"/>
      <c r="ERJ229" s="49"/>
      <c r="ERK229" s="49"/>
      <c r="ERL229" s="49"/>
      <c r="ERM229" s="49"/>
      <c r="ERN229" s="49"/>
      <c r="ERO229" s="49"/>
      <c r="ERP229" s="49"/>
      <c r="ERQ229" s="49"/>
      <c r="ERR229" s="49"/>
      <c r="ERS229" s="49"/>
      <c r="ERT229" s="49"/>
      <c r="ERU229" s="49"/>
      <c r="ERV229" s="49"/>
      <c r="ERW229" s="49"/>
      <c r="ERX229" s="49"/>
      <c r="ERY229" s="49"/>
      <c r="ERZ229" s="49"/>
      <c r="ESA229" s="49"/>
      <c r="ESB229" s="49"/>
      <c r="ESC229" s="49"/>
      <c r="ESD229" s="49"/>
      <c r="ESE229" s="49"/>
      <c r="ESF229" s="49"/>
      <c r="ESG229" s="49"/>
      <c r="ESH229" s="49"/>
      <c r="ESI229" s="49"/>
      <c r="ESJ229" s="49"/>
      <c r="ESK229" s="49"/>
      <c r="ESL229" s="49"/>
      <c r="ESM229" s="49"/>
      <c r="ESN229" s="49"/>
      <c r="ESO229" s="49"/>
      <c r="ESP229" s="49"/>
      <c r="ESQ229" s="49"/>
      <c r="ESR229" s="49"/>
      <c r="ESS229" s="49"/>
      <c r="EST229" s="49"/>
      <c r="ESU229" s="49"/>
      <c r="ESV229" s="49"/>
      <c r="ESW229" s="49"/>
      <c r="ESX229" s="49"/>
      <c r="ESY229" s="49"/>
      <c r="ESZ229" s="49"/>
      <c r="ETA229" s="49"/>
      <c r="ETB229" s="49"/>
      <c r="ETC229" s="49"/>
      <c r="ETD229" s="49"/>
      <c r="ETE229" s="49"/>
      <c r="ETF229" s="49"/>
      <c r="ETG229" s="49"/>
      <c r="ETH229" s="49"/>
      <c r="ETI229" s="49"/>
      <c r="ETJ229" s="49"/>
      <c r="ETK229" s="49"/>
      <c r="ETL229" s="49"/>
      <c r="ETM229" s="49"/>
      <c r="ETN229" s="49"/>
      <c r="ETO229" s="49"/>
      <c r="ETP229" s="49"/>
      <c r="ETQ229" s="49"/>
      <c r="ETR229" s="49"/>
      <c r="ETS229" s="49"/>
      <c r="ETT229" s="49"/>
      <c r="ETU229" s="49"/>
      <c r="ETV229" s="49"/>
      <c r="ETW229" s="49"/>
      <c r="ETX229" s="49"/>
      <c r="ETY229" s="49"/>
      <c r="ETZ229" s="49"/>
      <c r="EUA229" s="49"/>
      <c r="EUB229" s="49"/>
      <c r="EUC229" s="49"/>
      <c r="EUD229" s="49"/>
      <c r="EUE229" s="49"/>
      <c r="EUF229" s="49"/>
      <c r="EUG229" s="49"/>
      <c r="EUH229" s="49"/>
      <c r="EUI229" s="49"/>
      <c r="EUJ229" s="49"/>
      <c r="EUK229" s="49"/>
      <c r="EUL229" s="49"/>
      <c r="EUM229" s="49"/>
      <c r="EUN229" s="49"/>
      <c r="EUO229" s="49"/>
      <c r="EUP229" s="49"/>
      <c r="EUQ229" s="49"/>
      <c r="EUR229" s="49"/>
      <c r="EUS229" s="49"/>
      <c r="EUT229" s="49"/>
      <c r="EUU229" s="49"/>
      <c r="EUV229" s="49"/>
      <c r="EUW229" s="49"/>
      <c r="EUX229" s="49"/>
      <c r="EUY229" s="49"/>
      <c r="EUZ229" s="49"/>
      <c r="EVA229" s="49"/>
      <c r="EVB229" s="49"/>
      <c r="EVC229" s="49"/>
      <c r="EVD229" s="49"/>
      <c r="EVE229" s="49"/>
      <c r="EVF229" s="49"/>
      <c r="EVG229" s="49"/>
      <c r="EVH229" s="49"/>
      <c r="EVI229" s="49"/>
      <c r="EVJ229" s="49"/>
      <c r="EVK229" s="49"/>
      <c r="EVL229" s="49"/>
      <c r="EVM229" s="49"/>
      <c r="EVN229" s="49"/>
      <c r="EVO229" s="49"/>
      <c r="EVP229" s="49"/>
      <c r="EVQ229" s="49"/>
      <c r="EVR229" s="49"/>
      <c r="EVS229" s="49"/>
      <c r="EVT229" s="49"/>
      <c r="EVU229" s="49"/>
      <c r="EVV229" s="49"/>
      <c r="EVW229" s="49"/>
      <c r="EVX229" s="49"/>
      <c r="EVY229" s="49"/>
      <c r="EVZ229" s="49"/>
      <c r="EWA229" s="49"/>
      <c r="EWB229" s="49"/>
      <c r="EWC229" s="49"/>
      <c r="EWD229" s="49"/>
      <c r="EWE229" s="49"/>
      <c r="EWF229" s="49"/>
      <c r="EWG229" s="49"/>
      <c r="EWH229" s="49"/>
      <c r="EWI229" s="49"/>
      <c r="EWJ229" s="49"/>
      <c r="EWK229" s="49"/>
      <c r="EWL229" s="49"/>
      <c r="EWM229" s="49"/>
      <c r="EWN229" s="49"/>
      <c r="EWO229" s="49"/>
      <c r="EWP229" s="49"/>
      <c r="EWQ229" s="49"/>
      <c r="EWR229" s="49"/>
      <c r="EWS229" s="49"/>
      <c r="EWT229" s="49"/>
      <c r="EWU229" s="49"/>
      <c r="EWV229" s="49"/>
      <c r="EWW229" s="49"/>
      <c r="EWX229" s="49"/>
      <c r="EWY229" s="49"/>
      <c r="EWZ229" s="49"/>
      <c r="EXA229" s="49"/>
      <c r="EXB229" s="49"/>
      <c r="EXC229" s="49"/>
      <c r="EXD229" s="49"/>
      <c r="EXE229" s="49"/>
      <c r="EXF229" s="49"/>
      <c r="EXG229" s="49"/>
      <c r="EXH229" s="49"/>
      <c r="EXI229" s="49"/>
      <c r="EXJ229" s="49"/>
      <c r="EXK229" s="49"/>
      <c r="EXL229" s="49"/>
      <c r="EXM229" s="49"/>
      <c r="EXN229" s="49"/>
      <c r="EXO229" s="49"/>
      <c r="EXP229" s="49"/>
      <c r="EXQ229" s="49"/>
      <c r="EXR229" s="49"/>
      <c r="EXS229" s="49"/>
      <c r="EXT229" s="49"/>
      <c r="EXU229" s="49"/>
      <c r="EXV229" s="49"/>
      <c r="EXW229" s="49"/>
      <c r="EXX229" s="49"/>
      <c r="EXY229" s="49"/>
      <c r="EXZ229" s="49"/>
      <c r="EYA229" s="49"/>
      <c r="EYB229" s="49"/>
      <c r="EYC229" s="49"/>
      <c r="EYD229" s="49"/>
      <c r="EYE229" s="49"/>
      <c r="EYF229" s="49"/>
      <c r="EYG229" s="49"/>
      <c r="EYH229" s="49"/>
      <c r="EYI229" s="49"/>
      <c r="EYJ229" s="49"/>
      <c r="EYK229" s="49"/>
      <c r="EYL229" s="49"/>
      <c r="EYM229" s="49"/>
      <c r="EYN229" s="49"/>
      <c r="EYO229" s="49"/>
      <c r="EYP229" s="49"/>
      <c r="EYQ229" s="49"/>
      <c r="EYR229" s="49"/>
      <c r="EYS229" s="49"/>
      <c r="EYT229" s="49"/>
      <c r="EYU229" s="49"/>
      <c r="EYV229" s="49"/>
      <c r="EYW229" s="49"/>
      <c r="EYX229" s="49"/>
      <c r="EYY229" s="49"/>
      <c r="EYZ229" s="49"/>
      <c r="EZA229" s="49"/>
      <c r="EZB229" s="49"/>
      <c r="EZC229" s="49"/>
      <c r="EZD229" s="49"/>
      <c r="EZE229" s="49"/>
      <c r="EZF229" s="49"/>
      <c r="EZG229" s="49"/>
      <c r="EZH229" s="49"/>
      <c r="EZI229" s="49"/>
      <c r="EZJ229" s="49"/>
      <c r="EZK229" s="49"/>
      <c r="EZL229" s="49"/>
      <c r="EZM229" s="49"/>
      <c r="EZN229" s="49"/>
      <c r="EZO229" s="49"/>
      <c r="EZP229" s="49"/>
      <c r="EZQ229" s="49"/>
      <c r="EZR229" s="49"/>
      <c r="EZS229" s="49"/>
      <c r="EZT229" s="49"/>
      <c r="EZU229" s="49"/>
      <c r="EZV229" s="49"/>
      <c r="EZW229" s="49"/>
      <c r="EZX229" s="49"/>
      <c r="EZY229" s="49"/>
      <c r="EZZ229" s="49"/>
      <c r="FAA229" s="49"/>
      <c r="FAB229" s="49"/>
      <c r="FAC229" s="49"/>
      <c r="FAD229" s="49"/>
      <c r="FAE229" s="49"/>
      <c r="FAF229" s="49"/>
      <c r="FAG229" s="49"/>
      <c r="FAH229" s="49"/>
      <c r="FAI229" s="49"/>
      <c r="FAJ229" s="49"/>
      <c r="FAK229" s="49"/>
      <c r="FAL229" s="49"/>
      <c r="FAM229" s="49"/>
      <c r="FAN229" s="49"/>
      <c r="FAO229" s="49"/>
      <c r="FAP229" s="49"/>
      <c r="FAQ229" s="49"/>
      <c r="FAR229" s="49"/>
      <c r="FAS229" s="49"/>
      <c r="FAT229" s="49"/>
      <c r="FAU229" s="49"/>
      <c r="FAV229" s="49"/>
      <c r="FAW229" s="49"/>
      <c r="FAX229" s="49"/>
      <c r="FAY229" s="49"/>
      <c r="FAZ229" s="49"/>
      <c r="FBA229" s="49"/>
      <c r="FBB229" s="49"/>
      <c r="FBC229" s="49"/>
      <c r="FBD229" s="49"/>
      <c r="FBE229" s="49"/>
      <c r="FBF229" s="49"/>
      <c r="FBG229" s="49"/>
      <c r="FBH229" s="49"/>
      <c r="FBI229" s="49"/>
      <c r="FBJ229" s="49"/>
      <c r="FBK229" s="49"/>
      <c r="FBL229" s="49"/>
      <c r="FBM229" s="49"/>
      <c r="FBN229" s="49"/>
      <c r="FBO229" s="49"/>
      <c r="FBP229" s="49"/>
      <c r="FBQ229" s="49"/>
      <c r="FBR229" s="49"/>
      <c r="FBS229" s="49"/>
      <c r="FBT229" s="49"/>
      <c r="FBU229" s="49"/>
      <c r="FBV229" s="49"/>
      <c r="FBW229" s="49"/>
      <c r="FBX229" s="49"/>
      <c r="FBY229" s="49"/>
      <c r="FBZ229" s="49"/>
      <c r="FCA229" s="49"/>
      <c r="FCB229" s="49"/>
      <c r="FCC229" s="49"/>
      <c r="FCD229" s="49"/>
      <c r="FCE229" s="49"/>
      <c r="FCF229" s="49"/>
      <c r="FCG229" s="49"/>
      <c r="FCH229" s="49"/>
      <c r="FCI229" s="49"/>
      <c r="FCJ229" s="49"/>
      <c r="FCK229" s="49"/>
      <c r="FCL229" s="49"/>
      <c r="FCM229" s="49"/>
      <c r="FCN229" s="49"/>
      <c r="FCO229" s="49"/>
      <c r="FCP229" s="49"/>
      <c r="FCQ229" s="49"/>
      <c r="FCR229" s="49"/>
      <c r="FCS229" s="49"/>
      <c r="FCT229" s="49"/>
      <c r="FCU229" s="49"/>
      <c r="FCV229" s="49"/>
      <c r="FCW229" s="49"/>
      <c r="FCX229" s="49"/>
      <c r="FCY229" s="49"/>
      <c r="FCZ229" s="49"/>
      <c r="FDA229" s="49"/>
      <c r="FDB229" s="49"/>
      <c r="FDC229" s="49"/>
      <c r="FDD229" s="49"/>
      <c r="FDE229" s="49"/>
      <c r="FDF229" s="49"/>
      <c r="FDG229" s="49"/>
      <c r="FDH229" s="49"/>
      <c r="FDI229" s="49"/>
      <c r="FDJ229" s="49"/>
      <c r="FDK229" s="49"/>
      <c r="FDL229" s="49"/>
      <c r="FDM229" s="49"/>
      <c r="FDN229" s="49"/>
      <c r="FDO229" s="49"/>
      <c r="FDP229" s="49"/>
      <c r="FDQ229" s="49"/>
      <c r="FDR229" s="49"/>
      <c r="FDS229" s="49"/>
      <c r="FDT229" s="49"/>
      <c r="FDU229" s="49"/>
      <c r="FDV229" s="49"/>
      <c r="FDW229" s="49"/>
      <c r="FDX229" s="49"/>
      <c r="FDY229" s="49"/>
      <c r="FDZ229" s="49"/>
      <c r="FEA229" s="49"/>
      <c r="FEB229" s="49"/>
      <c r="FEC229" s="49"/>
      <c r="FED229" s="49"/>
      <c r="FEE229" s="49"/>
      <c r="FEF229" s="49"/>
      <c r="FEG229" s="49"/>
      <c r="FEH229" s="49"/>
      <c r="FEI229" s="49"/>
      <c r="FEJ229" s="49"/>
      <c r="FEK229" s="49"/>
      <c r="FEL229" s="49"/>
      <c r="FEM229" s="49"/>
      <c r="FEN229" s="49"/>
      <c r="FEO229" s="49"/>
      <c r="FEP229" s="49"/>
      <c r="FEQ229" s="49"/>
      <c r="FER229" s="49"/>
      <c r="FES229" s="49"/>
      <c r="FET229" s="49"/>
      <c r="FEU229" s="49"/>
      <c r="FEV229" s="49"/>
      <c r="FEW229" s="49"/>
      <c r="FEX229" s="49"/>
      <c r="FEY229" s="49"/>
      <c r="FEZ229" s="49"/>
      <c r="FFA229" s="49"/>
      <c r="FFB229" s="49"/>
      <c r="FFC229" s="49"/>
      <c r="FFD229" s="49"/>
      <c r="FFE229" s="49"/>
      <c r="FFF229" s="49"/>
      <c r="FFG229" s="49"/>
      <c r="FFH229" s="49"/>
      <c r="FFI229" s="49"/>
      <c r="FFJ229" s="49"/>
      <c r="FFK229" s="49"/>
      <c r="FFL229" s="49"/>
      <c r="FFM229" s="49"/>
      <c r="FFN229" s="49"/>
      <c r="FFO229" s="49"/>
      <c r="FFP229" s="49"/>
      <c r="FFQ229" s="49"/>
      <c r="FFR229" s="49"/>
      <c r="FFS229" s="49"/>
      <c r="FFT229" s="49"/>
      <c r="FFU229" s="49"/>
      <c r="FFV229" s="49"/>
      <c r="FFW229" s="49"/>
      <c r="FFX229" s="49"/>
      <c r="FFY229" s="49"/>
      <c r="FFZ229" s="49"/>
      <c r="FGA229" s="49"/>
      <c r="FGB229" s="49"/>
      <c r="FGC229" s="49"/>
      <c r="FGD229" s="49"/>
      <c r="FGE229" s="49"/>
      <c r="FGF229" s="49"/>
      <c r="FGG229" s="49"/>
      <c r="FGH229" s="49"/>
      <c r="FGI229" s="49"/>
      <c r="FGJ229" s="49"/>
      <c r="FGK229" s="49"/>
      <c r="FGL229" s="49"/>
      <c r="FGM229" s="49"/>
      <c r="FGN229" s="49"/>
      <c r="FGO229" s="49"/>
      <c r="FGP229" s="49"/>
      <c r="FGQ229" s="49"/>
      <c r="FGR229" s="49"/>
      <c r="FGS229" s="49"/>
      <c r="FGT229" s="49"/>
      <c r="FGU229" s="49"/>
      <c r="FGV229" s="49"/>
      <c r="FGW229" s="49"/>
      <c r="FGX229" s="49"/>
      <c r="FGY229" s="49"/>
      <c r="FGZ229" s="49"/>
      <c r="FHA229" s="49"/>
      <c r="FHB229" s="49"/>
      <c r="FHC229" s="49"/>
      <c r="FHD229" s="49"/>
      <c r="FHE229" s="49"/>
      <c r="FHF229" s="49"/>
      <c r="FHG229" s="49"/>
      <c r="FHH229" s="49"/>
      <c r="FHI229" s="49"/>
      <c r="FHJ229" s="49"/>
      <c r="FHK229" s="49"/>
      <c r="FHL229" s="49"/>
      <c r="FHM229" s="49"/>
      <c r="FHN229" s="49"/>
      <c r="FHO229" s="49"/>
      <c r="FHP229" s="49"/>
      <c r="FHQ229" s="49"/>
      <c r="FHR229" s="49"/>
      <c r="FHS229" s="49"/>
      <c r="FHT229" s="49"/>
      <c r="FHU229" s="49"/>
      <c r="FHV229" s="49"/>
      <c r="FHW229" s="49"/>
      <c r="FHX229" s="49"/>
      <c r="FHY229" s="49"/>
      <c r="FHZ229" s="49"/>
      <c r="FIA229" s="49"/>
      <c r="FIB229" s="49"/>
      <c r="FIC229" s="49"/>
      <c r="FID229" s="49"/>
      <c r="FIE229" s="49"/>
      <c r="FIF229" s="49"/>
      <c r="FIG229" s="49"/>
      <c r="FIH229" s="49"/>
      <c r="FII229" s="49"/>
      <c r="FIJ229" s="49"/>
      <c r="FIK229" s="49"/>
      <c r="FIL229" s="49"/>
      <c r="FIM229" s="49"/>
      <c r="FIN229" s="49"/>
      <c r="FIO229" s="49"/>
      <c r="FIP229" s="49"/>
      <c r="FIQ229" s="49"/>
      <c r="FIR229" s="49"/>
      <c r="FIS229" s="49"/>
      <c r="FIT229" s="49"/>
      <c r="FIU229" s="49"/>
      <c r="FIV229" s="49"/>
      <c r="FIW229" s="49"/>
      <c r="FIX229" s="49"/>
      <c r="FIY229" s="49"/>
      <c r="FIZ229" s="49"/>
      <c r="FJA229" s="49"/>
      <c r="FJB229" s="49"/>
      <c r="FJC229" s="49"/>
      <c r="FJD229" s="49"/>
      <c r="FJE229" s="49"/>
      <c r="FJF229" s="49"/>
      <c r="FJG229" s="49"/>
      <c r="FJH229" s="49"/>
      <c r="FJI229" s="49"/>
      <c r="FJJ229" s="49"/>
      <c r="FJK229" s="49"/>
      <c r="FJL229" s="49"/>
      <c r="FJM229" s="49"/>
      <c r="FJN229" s="49"/>
      <c r="FJO229" s="49"/>
      <c r="FJP229" s="49"/>
      <c r="FJQ229" s="49"/>
      <c r="FJR229" s="49"/>
      <c r="FJS229" s="49"/>
      <c r="FJT229" s="49"/>
      <c r="FJU229" s="49"/>
      <c r="FJV229" s="49"/>
      <c r="FJW229" s="49"/>
      <c r="FJX229" s="49"/>
      <c r="FJY229" s="49"/>
      <c r="FJZ229" s="49"/>
      <c r="FKA229" s="49"/>
      <c r="FKB229" s="49"/>
      <c r="FKC229" s="49"/>
      <c r="FKD229" s="49"/>
      <c r="FKE229" s="49"/>
      <c r="FKF229" s="49"/>
      <c r="FKG229" s="49"/>
      <c r="FKH229" s="49"/>
      <c r="FKI229" s="49"/>
      <c r="FKJ229" s="49"/>
      <c r="FKK229" s="49"/>
      <c r="FKL229" s="49"/>
      <c r="FKM229" s="49"/>
      <c r="FKN229" s="49"/>
      <c r="FKO229" s="49"/>
      <c r="FKP229" s="49"/>
      <c r="FKQ229" s="49"/>
      <c r="FKR229" s="49"/>
      <c r="FKS229" s="49"/>
      <c r="FKT229" s="49"/>
      <c r="FKU229" s="49"/>
      <c r="FKV229" s="49"/>
      <c r="FKW229" s="49"/>
      <c r="FKX229" s="49"/>
      <c r="FKY229" s="49"/>
      <c r="FKZ229" s="49"/>
      <c r="FLA229" s="49"/>
      <c r="FLB229" s="49"/>
      <c r="FLC229" s="49"/>
      <c r="FLD229" s="49"/>
      <c r="FLE229" s="49"/>
      <c r="FLF229" s="49"/>
      <c r="FLG229" s="49"/>
      <c r="FLH229" s="49"/>
      <c r="FLI229" s="49"/>
      <c r="FLJ229" s="49"/>
      <c r="FLK229" s="49"/>
      <c r="FLL229" s="49"/>
      <c r="FLM229" s="49"/>
      <c r="FLN229" s="49"/>
      <c r="FLO229" s="49"/>
      <c r="FLP229" s="49"/>
      <c r="FLQ229" s="49"/>
      <c r="FLR229" s="49"/>
      <c r="FLS229" s="49"/>
      <c r="FLT229" s="49"/>
      <c r="FLU229" s="49"/>
      <c r="FLV229" s="49"/>
      <c r="FLW229" s="49"/>
      <c r="FLX229" s="49"/>
      <c r="FLY229" s="49"/>
      <c r="FLZ229" s="49"/>
      <c r="FMA229" s="49"/>
      <c r="FMB229" s="49"/>
      <c r="FMC229" s="49"/>
      <c r="FMD229" s="49"/>
      <c r="FME229" s="49"/>
      <c r="FMF229" s="49"/>
      <c r="FMG229" s="49"/>
      <c r="FMH229" s="49"/>
      <c r="FMI229" s="49"/>
      <c r="FMJ229" s="49"/>
      <c r="FMK229" s="49"/>
      <c r="FML229" s="49"/>
      <c r="FMM229" s="49"/>
      <c r="FMN229" s="49"/>
      <c r="FMO229" s="49"/>
      <c r="FMP229" s="49"/>
      <c r="FMQ229" s="49"/>
      <c r="FMR229" s="49"/>
      <c r="FMS229" s="49"/>
      <c r="FMT229" s="49"/>
      <c r="FMU229" s="49"/>
      <c r="FMV229" s="49"/>
      <c r="FMW229" s="49"/>
      <c r="FMX229" s="49"/>
      <c r="FMY229" s="49"/>
      <c r="FMZ229" s="49"/>
      <c r="FNA229" s="49"/>
      <c r="FNB229" s="49"/>
      <c r="FNC229" s="49"/>
      <c r="FND229" s="49"/>
      <c r="FNE229" s="49"/>
      <c r="FNF229" s="49"/>
      <c r="FNG229" s="49"/>
      <c r="FNH229" s="49"/>
      <c r="FNI229" s="49"/>
      <c r="FNJ229" s="49"/>
      <c r="FNK229" s="49"/>
      <c r="FNL229" s="49"/>
      <c r="FNM229" s="49"/>
      <c r="FNN229" s="49"/>
      <c r="FNO229" s="49"/>
      <c r="FNP229" s="49"/>
      <c r="FNQ229" s="49"/>
      <c r="FNR229" s="49"/>
      <c r="FNS229" s="49"/>
      <c r="FNT229" s="49"/>
      <c r="FNU229" s="49"/>
      <c r="FNV229" s="49"/>
      <c r="FNW229" s="49"/>
      <c r="FNX229" s="49"/>
      <c r="FNY229" s="49"/>
      <c r="FNZ229" s="49"/>
      <c r="FOA229" s="49"/>
      <c r="FOB229" s="49"/>
      <c r="FOC229" s="49"/>
      <c r="FOD229" s="49"/>
      <c r="FOE229" s="49"/>
      <c r="FOF229" s="49"/>
      <c r="FOG229" s="49"/>
      <c r="FOH229" s="49"/>
      <c r="FOI229" s="49"/>
      <c r="FOJ229" s="49"/>
      <c r="FOK229" s="49"/>
      <c r="FOL229" s="49"/>
      <c r="FOM229" s="49"/>
      <c r="FON229" s="49"/>
      <c r="FOO229" s="49"/>
      <c r="FOP229" s="49"/>
      <c r="FOQ229" s="49"/>
      <c r="FOR229" s="49"/>
      <c r="FOS229" s="49"/>
      <c r="FOT229" s="49"/>
      <c r="FOU229" s="49"/>
      <c r="FOV229" s="49"/>
      <c r="FOW229" s="49"/>
      <c r="FOX229" s="49"/>
      <c r="FOY229" s="49"/>
      <c r="FOZ229" s="49"/>
      <c r="FPA229" s="49"/>
      <c r="FPB229" s="49"/>
      <c r="FPC229" s="49"/>
      <c r="FPD229" s="49"/>
      <c r="FPE229" s="49"/>
      <c r="FPF229" s="49"/>
      <c r="FPG229" s="49"/>
      <c r="FPH229" s="49"/>
      <c r="FPI229" s="49"/>
      <c r="FPJ229" s="49"/>
      <c r="FPK229" s="49"/>
      <c r="FPL229" s="49"/>
      <c r="FPM229" s="49"/>
      <c r="FPN229" s="49"/>
      <c r="FPO229" s="49"/>
      <c r="FPP229" s="49"/>
      <c r="FPQ229" s="49"/>
      <c r="FPR229" s="49"/>
      <c r="FPS229" s="49"/>
      <c r="FPT229" s="49"/>
      <c r="FPU229" s="49"/>
      <c r="FPV229" s="49"/>
      <c r="FPW229" s="49"/>
      <c r="FPX229" s="49"/>
      <c r="FPY229" s="49"/>
      <c r="FPZ229" s="49"/>
      <c r="FQA229" s="49"/>
      <c r="FQB229" s="49"/>
      <c r="FQC229" s="49"/>
      <c r="FQD229" s="49"/>
      <c r="FQE229" s="49"/>
      <c r="FQF229" s="49"/>
      <c r="FQG229" s="49"/>
      <c r="FQH229" s="49"/>
      <c r="FQI229" s="49"/>
      <c r="FQJ229" s="49"/>
      <c r="FQK229" s="49"/>
      <c r="FQL229" s="49"/>
      <c r="FQM229" s="49"/>
      <c r="FQN229" s="49"/>
      <c r="FQO229" s="49"/>
      <c r="FQP229" s="49"/>
      <c r="FQQ229" s="49"/>
      <c r="FQR229" s="49"/>
      <c r="FQS229" s="49"/>
      <c r="FQT229" s="49"/>
      <c r="FQU229" s="49"/>
      <c r="FQV229" s="49"/>
      <c r="FQW229" s="49"/>
      <c r="FQX229" s="49"/>
      <c r="FQY229" s="49"/>
      <c r="FQZ229" s="49"/>
      <c r="FRA229" s="49"/>
      <c r="FRB229" s="49"/>
      <c r="FRC229" s="49"/>
      <c r="FRD229" s="49"/>
      <c r="FRE229" s="49"/>
      <c r="FRF229" s="49"/>
      <c r="FRG229" s="49"/>
      <c r="FRH229" s="49"/>
      <c r="FRI229" s="49"/>
      <c r="FRJ229" s="49"/>
      <c r="FRK229" s="49"/>
      <c r="FRL229" s="49"/>
      <c r="FRM229" s="49"/>
      <c r="FRN229" s="49"/>
      <c r="FRO229" s="49"/>
      <c r="FRP229" s="49"/>
      <c r="FRQ229" s="49"/>
      <c r="FRR229" s="49"/>
      <c r="FRS229" s="49"/>
      <c r="FRT229" s="49"/>
      <c r="FRU229" s="49"/>
      <c r="FRV229" s="49"/>
      <c r="FRW229" s="49"/>
      <c r="FRX229" s="49"/>
      <c r="FRY229" s="49"/>
      <c r="FRZ229" s="49"/>
      <c r="FSA229" s="49"/>
      <c r="FSB229" s="49"/>
      <c r="FSC229" s="49"/>
      <c r="FSD229" s="49"/>
      <c r="FSE229" s="49"/>
      <c r="FSF229" s="49"/>
      <c r="FSG229" s="49"/>
      <c r="FSH229" s="49"/>
      <c r="FSI229" s="49"/>
      <c r="FSJ229" s="49"/>
      <c r="FSK229" s="49"/>
      <c r="FSL229" s="49"/>
      <c r="FSM229" s="49"/>
      <c r="FSN229" s="49"/>
      <c r="FSO229" s="49"/>
      <c r="FSP229" s="49"/>
      <c r="FSQ229" s="49"/>
      <c r="FSR229" s="49"/>
      <c r="FSS229" s="49"/>
      <c r="FST229" s="49"/>
      <c r="FSU229" s="49"/>
      <c r="FSV229" s="49"/>
      <c r="FSW229" s="49"/>
      <c r="FSX229" s="49"/>
      <c r="FSY229" s="49"/>
      <c r="FSZ229" s="49"/>
      <c r="FTA229" s="49"/>
      <c r="FTB229" s="49"/>
      <c r="FTC229" s="49"/>
      <c r="FTD229" s="49"/>
      <c r="FTE229" s="49"/>
      <c r="FTF229" s="49"/>
      <c r="FTG229" s="49"/>
      <c r="FTH229" s="49"/>
      <c r="FTI229" s="49"/>
      <c r="FTJ229" s="49"/>
      <c r="FTK229" s="49"/>
      <c r="FTL229" s="49"/>
      <c r="FTM229" s="49"/>
      <c r="FTN229" s="49"/>
      <c r="FTO229" s="49"/>
      <c r="FTP229" s="49"/>
      <c r="FTQ229" s="49"/>
      <c r="FTR229" s="49"/>
      <c r="FTS229" s="49"/>
      <c r="FTT229" s="49"/>
      <c r="FTU229" s="49"/>
      <c r="FTV229" s="49"/>
      <c r="FTW229" s="49"/>
      <c r="FTX229" s="49"/>
      <c r="FTY229" s="49"/>
      <c r="FTZ229" s="49"/>
      <c r="FUA229" s="49"/>
      <c r="FUB229" s="49"/>
      <c r="FUC229" s="49"/>
      <c r="FUD229" s="49"/>
      <c r="FUE229" s="49"/>
      <c r="FUF229" s="49"/>
      <c r="FUG229" s="49"/>
      <c r="FUH229" s="49"/>
      <c r="FUI229" s="49"/>
      <c r="FUJ229" s="49"/>
      <c r="FUK229" s="49"/>
      <c r="FUL229" s="49"/>
      <c r="FUM229" s="49"/>
      <c r="FUN229" s="49"/>
      <c r="FUO229" s="49"/>
      <c r="FUP229" s="49"/>
      <c r="FUQ229" s="49"/>
      <c r="FUR229" s="49"/>
      <c r="FUS229" s="49"/>
      <c r="FUT229" s="49"/>
      <c r="FUU229" s="49"/>
      <c r="FUV229" s="49"/>
      <c r="FUW229" s="49"/>
      <c r="FUX229" s="49"/>
      <c r="FUY229" s="49"/>
      <c r="FUZ229" s="49"/>
      <c r="FVA229" s="49"/>
      <c r="FVB229" s="49"/>
      <c r="FVC229" s="49"/>
      <c r="FVD229" s="49"/>
      <c r="FVE229" s="49"/>
      <c r="FVF229" s="49"/>
      <c r="FVG229" s="49"/>
      <c r="FVH229" s="49"/>
      <c r="FVI229" s="49"/>
      <c r="FVJ229" s="49"/>
      <c r="FVK229" s="49"/>
      <c r="FVL229" s="49"/>
      <c r="FVM229" s="49"/>
      <c r="FVN229" s="49"/>
      <c r="FVO229" s="49"/>
      <c r="FVP229" s="49"/>
      <c r="FVQ229" s="49"/>
      <c r="FVR229" s="49"/>
      <c r="FVS229" s="49"/>
      <c r="FVT229" s="49"/>
      <c r="FVU229" s="49"/>
      <c r="FVV229" s="49"/>
      <c r="FVW229" s="49"/>
      <c r="FVX229" s="49"/>
      <c r="FVY229" s="49"/>
      <c r="FVZ229" s="49"/>
      <c r="FWA229" s="49"/>
      <c r="FWB229" s="49"/>
      <c r="FWC229" s="49"/>
      <c r="FWD229" s="49"/>
      <c r="FWE229" s="49"/>
      <c r="FWF229" s="49"/>
      <c r="FWG229" s="49"/>
      <c r="FWH229" s="49"/>
      <c r="FWI229" s="49"/>
      <c r="FWJ229" s="49"/>
      <c r="FWK229" s="49"/>
      <c r="FWL229" s="49"/>
      <c r="FWM229" s="49"/>
      <c r="FWN229" s="49"/>
      <c r="FWO229" s="49"/>
      <c r="FWP229" s="49"/>
      <c r="FWQ229" s="49"/>
      <c r="FWR229" s="49"/>
      <c r="FWS229" s="49"/>
      <c r="FWT229" s="49"/>
      <c r="FWU229" s="49"/>
      <c r="FWV229" s="49"/>
      <c r="FWW229" s="49"/>
      <c r="FWX229" s="49"/>
      <c r="FWY229" s="49"/>
      <c r="FWZ229" s="49"/>
      <c r="FXA229" s="49"/>
      <c r="FXB229" s="49"/>
      <c r="FXC229" s="49"/>
      <c r="FXD229" s="49"/>
      <c r="FXE229" s="49"/>
      <c r="FXF229" s="49"/>
      <c r="FXG229" s="49"/>
      <c r="FXH229" s="49"/>
      <c r="FXI229" s="49"/>
      <c r="FXJ229" s="49"/>
      <c r="FXK229" s="49"/>
      <c r="FXL229" s="49"/>
      <c r="FXM229" s="49"/>
      <c r="FXN229" s="49"/>
      <c r="FXO229" s="49"/>
      <c r="FXP229" s="49"/>
      <c r="FXQ229" s="49"/>
      <c r="FXR229" s="49"/>
      <c r="FXS229" s="49"/>
      <c r="FXT229" s="49"/>
      <c r="FXU229" s="49"/>
      <c r="FXV229" s="49"/>
      <c r="FXW229" s="49"/>
      <c r="FXX229" s="49"/>
      <c r="FXY229" s="49"/>
      <c r="FXZ229" s="49"/>
      <c r="FYA229" s="49"/>
      <c r="FYB229" s="49"/>
      <c r="FYC229" s="49"/>
      <c r="FYD229" s="49"/>
      <c r="FYE229" s="49"/>
      <c r="FYF229" s="49"/>
      <c r="FYG229" s="49"/>
      <c r="FYH229" s="49"/>
      <c r="FYI229" s="49"/>
      <c r="FYJ229" s="49"/>
      <c r="FYK229" s="49"/>
      <c r="FYL229" s="49"/>
      <c r="FYM229" s="49"/>
      <c r="FYN229" s="49"/>
      <c r="FYO229" s="49"/>
      <c r="FYP229" s="49"/>
      <c r="FYQ229" s="49"/>
      <c r="FYR229" s="49"/>
      <c r="FYS229" s="49"/>
      <c r="FYT229" s="49"/>
      <c r="FYU229" s="49"/>
      <c r="FYV229" s="49"/>
      <c r="FYW229" s="49"/>
      <c r="FYX229" s="49"/>
      <c r="FYY229" s="49"/>
      <c r="FYZ229" s="49"/>
      <c r="FZA229" s="49"/>
      <c r="FZB229" s="49"/>
      <c r="FZC229" s="49"/>
      <c r="FZD229" s="49"/>
      <c r="FZE229" s="49"/>
      <c r="FZF229" s="49"/>
      <c r="FZG229" s="49"/>
      <c r="FZH229" s="49"/>
      <c r="FZI229" s="49"/>
      <c r="FZJ229" s="49"/>
      <c r="FZK229" s="49"/>
      <c r="FZL229" s="49"/>
      <c r="FZM229" s="49"/>
      <c r="FZN229" s="49"/>
      <c r="FZO229" s="49"/>
      <c r="FZP229" s="49"/>
      <c r="FZQ229" s="49"/>
      <c r="FZR229" s="49"/>
      <c r="FZS229" s="49"/>
      <c r="FZT229" s="49"/>
      <c r="FZU229" s="49"/>
      <c r="FZV229" s="49"/>
      <c r="FZW229" s="49"/>
      <c r="FZX229" s="49"/>
      <c r="FZY229" s="49"/>
      <c r="FZZ229" s="49"/>
      <c r="GAA229" s="49"/>
      <c r="GAB229" s="49"/>
      <c r="GAC229" s="49"/>
      <c r="GAD229" s="49"/>
      <c r="GAE229" s="49"/>
      <c r="GAF229" s="49"/>
      <c r="GAG229" s="49"/>
      <c r="GAH229" s="49"/>
      <c r="GAI229" s="49"/>
      <c r="GAJ229" s="49"/>
      <c r="GAK229" s="49"/>
      <c r="GAL229" s="49"/>
      <c r="GAM229" s="49"/>
      <c r="GAN229" s="49"/>
      <c r="GAO229" s="49"/>
      <c r="GAP229" s="49"/>
      <c r="GAQ229" s="49"/>
      <c r="GAR229" s="49"/>
      <c r="GAS229" s="49"/>
      <c r="GAT229" s="49"/>
      <c r="GAU229" s="49"/>
      <c r="GAV229" s="49"/>
      <c r="GAW229" s="49"/>
      <c r="GAX229" s="49"/>
      <c r="GAY229" s="49"/>
      <c r="GAZ229" s="49"/>
      <c r="GBA229" s="49"/>
      <c r="GBB229" s="49"/>
      <c r="GBC229" s="49"/>
      <c r="GBD229" s="49"/>
      <c r="GBE229" s="49"/>
      <c r="GBF229" s="49"/>
      <c r="GBG229" s="49"/>
      <c r="GBH229" s="49"/>
      <c r="GBI229" s="49"/>
      <c r="GBJ229" s="49"/>
      <c r="GBK229" s="49"/>
      <c r="GBL229" s="49"/>
      <c r="GBM229" s="49"/>
      <c r="GBN229" s="49"/>
      <c r="GBO229" s="49"/>
      <c r="GBP229" s="49"/>
      <c r="GBQ229" s="49"/>
      <c r="GBR229" s="49"/>
      <c r="GBS229" s="49"/>
      <c r="GBT229" s="49"/>
      <c r="GBU229" s="49"/>
      <c r="GBV229" s="49"/>
      <c r="GBW229" s="49"/>
      <c r="GBX229" s="49"/>
      <c r="GBY229" s="49"/>
      <c r="GBZ229" s="49"/>
      <c r="GCA229" s="49"/>
      <c r="GCB229" s="49"/>
      <c r="GCC229" s="49"/>
      <c r="GCD229" s="49"/>
      <c r="GCE229" s="49"/>
      <c r="GCF229" s="49"/>
      <c r="GCG229" s="49"/>
      <c r="GCH229" s="49"/>
      <c r="GCI229" s="49"/>
      <c r="GCJ229" s="49"/>
      <c r="GCK229" s="49"/>
      <c r="GCL229" s="49"/>
      <c r="GCM229" s="49"/>
      <c r="GCN229" s="49"/>
      <c r="GCO229" s="49"/>
      <c r="GCP229" s="49"/>
      <c r="GCQ229" s="49"/>
      <c r="GCR229" s="49"/>
      <c r="GCS229" s="49"/>
      <c r="GCT229" s="49"/>
      <c r="GCU229" s="49"/>
      <c r="GCV229" s="49"/>
      <c r="GCW229" s="49"/>
      <c r="GCX229" s="49"/>
      <c r="GCY229" s="49"/>
      <c r="GCZ229" s="49"/>
      <c r="GDA229" s="49"/>
      <c r="GDB229" s="49"/>
      <c r="GDC229" s="49"/>
      <c r="GDD229" s="49"/>
      <c r="GDE229" s="49"/>
      <c r="GDF229" s="49"/>
      <c r="GDG229" s="49"/>
      <c r="GDH229" s="49"/>
      <c r="GDI229" s="49"/>
      <c r="GDJ229" s="49"/>
      <c r="GDK229" s="49"/>
      <c r="GDL229" s="49"/>
      <c r="GDM229" s="49"/>
      <c r="GDN229" s="49"/>
      <c r="GDO229" s="49"/>
      <c r="GDP229" s="49"/>
      <c r="GDQ229" s="49"/>
      <c r="GDR229" s="49"/>
      <c r="GDS229" s="49"/>
      <c r="GDT229" s="49"/>
      <c r="GDU229" s="49"/>
      <c r="GDV229" s="49"/>
      <c r="GDW229" s="49"/>
      <c r="GDX229" s="49"/>
      <c r="GDY229" s="49"/>
      <c r="GDZ229" s="49"/>
      <c r="GEA229" s="49"/>
      <c r="GEB229" s="49"/>
      <c r="GEC229" s="49"/>
      <c r="GED229" s="49"/>
      <c r="GEE229" s="49"/>
      <c r="GEF229" s="49"/>
      <c r="GEG229" s="49"/>
      <c r="GEH229" s="49"/>
      <c r="GEI229" s="49"/>
      <c r="GEJ229" s="49"/>
      <c r="GEK229" s="49"/>
      <c r="GEL229" s="49"/>
      <c r="GEM229" s="49"/>
      <c r="GEN229" s="49"/>
      <c r="GEO229" s="49"/>
      <c r="GEP229" s="49"/>
      <c r="GEQ229" s="49"/>
      <c r="GER229" s="49"/>
      <c r="GES229" s="49"/>
      <c r="GET229" s="49"/>
      <c r="GEU229" s="49"/>
      <c r="GEV229" s="49"/>
      <c r="GEW229" s="49"/>
      <c r="GEX229" s="49"/>
      <c r="GEY229" s="49"/>
      <c r="GEZ229" s="49"/>
      <c r="GFA229" s="49"/>
      <c r="GFB229" s="49"/>
      <c r="GFC229" s="49"/>
      <c r="GFD229" s="49"/>
      <c r="GFE229" s="49"/>
      <c r="GFF229" s="49"/>
      <c r="GFG229" s="49"/>
      <c r="GFH229" s="49"/>
      <c r="GFI229" s="49"/>
      <c r="GFJ229" s="49"/>
      <c r="GFK229" s="49"/>
      <c r="GFL229" s="49"/>
      <c r="GFM229" s="49"/>
      <c r="GFN229" s="49"/>
      <c r="GFO229" s="49"/>
      <c r="GFP229" s="49"/>
      <c r="GFQ229" s="49"/>
      <c r="GFR229" s="49"/>
      <c r="GFS229" s="49"/>
      <c r="GFT229" s="49"/>
      <c r="GFU229" s="49"/>
      <c r="GFV229" s="49"/>
      <c r="GFW229" s="49"/>
      <c r="GFX229" s="49"/>
      <c r="GFY229" s="49"/>
      <c r="GFZ229" s="49"/>
      <c r="GGA229" s="49"/>
      <c r="GGB229" s="49"/>
      <c r="GGC229" s="49"/>
      <c r="GGD229" s="49"/>
      <c r="GGE229" s="49"/>
      <c r="GGF229" s="49"/>
      <c r="GGG229" s="49"/>
      <c r="GGH229" s="49"/>
      <c r="GGI229" s="49"/>
      <c r="GGJ229" s="49"/>
      <c r="GGK229" s="49"/>
      <c r="GGL229" s="49"/>
      <c r="GGM229" s="49"/>
      <c r="GGN229" s="49"/>
      <c r="GGO229" s="49"/>
      <c r="GGP229" s="49"/>
      <c r="GGQ229" s="49"/>
      <c r="GGR229" s="49"/>
      <c r="GGS229" s="49"/>
      <c r="GGT229" s="49"/>
      <c r="GGU229" s="49"/>
      <c r="GGV229" s="49"/>
      <c r="GGW229" s="49"/>
      <c r="GGX229" s="49"/>
      <c r="GGY229" s="49"/>
      <c r="GGZ229" s="49"/>
      <c r="GHA229" s="49"/>
      <c r="GHB229" s="49"/>
      <c r="GHC229" s="49"/>
      <c r="GHD229" s="49"/>
      <c r="GHE229" s="49"/>
      <c r="GHF229" s="49"/>
      <c r="GHG229" s="49"/>
      <c r="GHH229" s="49"/>
      <c r="GHI229" s="49"/>
      <c r="GHJ229" s="49"/>
      <c r="GHK229" s="49"/>
      <c r="GHL229" s="49"/>
      <c r="GHM229" s="49"/>
      <c r="GHN229" s="49"/>
      <c r="GHO229" s="49"/>
      <c r="GHP229" s="49"/>
      <c r="GHQ229" s="49"/>
      <c r="GHR229" s="49"/>
      <c r="GHS229" s="49"/>
      <c r="GHT229" s="49"/>
      <c r="GHU229" s="49"/>
      <c r="GHV229" s="49"/>
      <c r="GHW229" s="49"/>
      <c r="GHX229" s="49"/>
      <c r="GHY229" s="49"/>
      <c r="GHZ229" s="49"/>
      <c r="GIA229" s="49"/>
      <c r="GIB229" s="49"/>
      <c r="GIC229" s="49"/>
      <c r="GID229" s="49"/>
      <c r="GIE229" s="49"/>
      <c r="GIF229" s="49"/>
      <c r="GIG229" s="49"/>
      <c r="GIH229" s="49"/>
      <c r="GII229" s="49"/>
      <c r="GIJ229" s="49"/>
      <c r="GIK229" s="49"/>
      <c r="GIL229" s="49"/>
      <c r="GIM229" s="49"/>
      <c r="GIN229" s="49"/>
      <c r="GIO229" s="49"/>
      <c r="GIP229" s="49"/>
      <c r="GIQ229" s="49"/>
      <c r="GIR229" s="49"/>
      <c r="GIS229" s="49"/>
      <c r="GIT229" s="49"/>
      <c r="GIU229" s="49"/>
      <c r="GIV229" s="49"/>
      <c r="GIW229" s="49"/>
      <c r="GIX229" s="49"/>
      <c r="GIY229" s="49"/>
      <c r="GIZ229" s="49"/>
      <c r="GJA229" s="49"/>
      <c r="GJB229" s="49"/>
      <c r="GJC229" s="49"/>
      <c r="GJD229" s="49"/>
      <c r="GJE229" s="49"/>
      <c r="GJF229" s="49"/>
      <c r="GJG229" s="49"/>
      <c r="GJH229" s="49"/>
      <c r="GJI229" s="49"/>
      <c r="GJJ229" s="49"/>
      <c r="GJK229" s="49"/>
      <c r="GJL229" s="49"/>
      <c r="GJM229" s="49"/>
      <c r="GJN229" s="49"/>
      <c r="GJO229" s="49"/>
      <c r="GJP229" s="49"/>
      <c r="GJQ229" s="49"/>
      <c r="GJR229" s="49"/>
      <c r="GJS229" s="49"/>
      <c r="GJT229" s="49"/>
      <c r="GJU229" s="49"/>
      <c r="GJV229" s="49"/>
      <c r="GJW229" s="49"/>
      <c r="GJX229" s="49"/>
      <c r="GJY229" s="49"/>
      <c r="GJZ229" s="49"/>
      <c r="GKA229" s="49"/>
      <c r="GKB229" s="49"/>
      <c r="GKC229" s="49"/>
      <c r="GKD229" s="49"/>
      <c r="GKE229" s="49"/>
      <c r="GKF229" s="49"/>
      <c r="GKG229" s="49"/>
      <c r="GKH229" s="49"/>
      <c r="GKI229" s="49"/>
      <c r="GKJ229" s="49"/>
      <c r="GKK229" s="49"/>
      <c r="GKL229" s="49"/>
      <c r="GKM229" s="49"/>
      <c r="GKN229" s="49"/>
      <c r="GKO229" s="49"/>
      <c r="GKP229" s="49"/>
      <c r="GKQ229" s="49"/>
      <c r="GKR229" s="49"/>
      <c r="GKS229" s="49"/>
      <c r="GKT229" s="49"/>
      <c r="GKU229" s="49"/>
      <c r="GKV229" s="49"/>
      <c r="GKW229" s="49"/>
      <c r="GKX229" s="49"/>
      <c r="GKY229" s="49"/>
      <c r="GKZ229" s="49"/>
      <c r="GLA229" s="49"/>
      <c r="GLB229" s="49"/>
      <c r="GLC229" s="49"/>
      <c r="GLD229" s="49"/>
      <c r="GLE229" s="49"/>
      <c r="GLF229" s="49"/>
      <c r="GLG229" s="49"/>
      <c r="GLH229" s="49"/>
      <c r="GLI229" s="49"/>
      <c r="GLJ229" s="49"/>
      <c r="GLK229" s="49"/>
      <c r="GLL229" s="49"/>
      <c r="GLM229" s="49"/>
      <c r="GLN229" s="49"/>
      <c r="GLO229" s="49"/>
      <c r="GLP229" s="49"/>
      <c r="GLQ229" s="49"/>
      <c r="GLR229" s="49"/>
      <c r="GLS229" s="49"/>
      <c r="GLT229" s="49"/>
      <c r="GLU229" s="49"/>
      <c r="GLV229" s="49"/>
      <c r="GLW229" s="49"/>
      <c r="GLX229" s="49"/>
      <c r="GLY229" s="49"/>
      <c r="GLZ229" s="49"/>
      <c r="GMA229" s="49"/>
      <c r="GMB229" s="49"/>
      <c r="GMC229" s="49"/>
      <c r="GMD229" s="49"/>
      <c r="GME229" s="49"/>
      <c r="GMF229" s="49"/>
      <c r="GMG229" s="49"/>
      <c r="GMH229" s="49"/>
      <c r="GMI229" s="49"/>
      <c r="GMJ229" s="49"/>
      <c r="GMK229" s="49"/>
      <c r="GML229" s="49"/>
      <c r="GMM229" s="49"/>
      <c r="GMN229" s="49"/>
      <c r="GMO229" s="49"/>
      <c r="GMP229" s="49"/>
      <c r="GMQ229" s="49"/>
      <c r="GMR229" s="49"/>
      <c r="GMS229" s="49"/>
      <c r="GMT229" s="49"/>
      <c r="GMU229" s="49"/>
      <c r="GMV229" s="49"/>
      <c r="GMW229" s="49"/>
      <c r="GMX229" s="49"/>
      <c r="GMY229" s="49"/>
      <c r="GMZ229" s="49"/>
      <c r="GNA229" s="49"/>
      <c r="GNB229" s="49"/>
      <c r="GNC229" s="49"/>
      <c r="GND229" s="49"/>
      <c r="GNE229" s="49"/>
      <c r="GNF229" s="49"/>
      <c r="GNG229" s="49"/>
      <c r="GNH229" s="49"/>
      <c r="GNI229" s="49"/>
      <c r="GNJ229" s="49"/>
      <c r="GNK229" s="49"/>
      <c r="GNL229" s="49"/>
      <c r="GNM229" s="49"/>
      <c r="GNN229" s="49"/>
      <c r="GNO229" s="49"/>
      <c r="GNP229" s="49"/>
      <c r="GNQ229" s="49"/>
      <c r="GNR229" s="49"/>
      <c r="GNS229" s="49"/>
      <c r="GNT229" s="49"/>
      <c r="GNU229" s="49"/>
      <c r="GNV229" s="49"/>
      <c r="GNW229" s="49"/>
      <c r="GNX229" s="49"/>
      <c r="GNY229" s="49"/>
      <c r="GNZ229" s="49"/>
      <c r="GOA229" s="49"/>
      <c r="GOB229" s="49"/>
      <c r="GOC229" s="49"/>
      <c r="GOD229" s="49"/>
      <c r="GOE229" s="49"/>
      <c r="GOF229" s="49"/>
      <c r="GOG229" s="49"/>
      <c r="GOH229" s="49"/>
      <c r="GOI229" s="49"/>
      <c r="GOJ229" s="49"/>
      <c r="GOK229" s="49"/>
      <c r="GOL229" s="49"/>
      <c r="GOM229" s="49"/>
      <c r="GON229" s="49"/>
      <c r="GOO229" s="49"/>
      <c r="GOP229" s="49"/>
      <c r="GOQ229" s="49"/>
      <c r="GOR229" s="49"/>
      <c r="GOS229" s="49"/>
      <c r="GOT229" s="49"/>
      <c r="GOU229" s="49"/>
      <c r="GOV229" s="49"/>
      <c r="GOW229" s="49"/>
      <c r="GOX229" s="49"/>
      <c r="GOY229" s="49"/>
      <c r="GOZ229" s="49"/>
      <c r="GPA229" s="49"/>
      <c r="GPB229" s="49"/>
      <c r="GPC229" s="49"/>
      <c r="GPD229" s="49"/>
      <c r="GPE229" s="49"/>
      <c r="GPF229" s="49"/>
      <c r="GPG229" s="49"/>
      <c r="GPH229" s="49"/>
      <c r="GPI229" s="49"/>
      <c r="GPJ229" s="49"/>
      <c r="GPK229" s="49"/>
      <c r="GPL229" s="49"/>
      <c r="GPM229" s="49"/>
      <c r="GPN229" s="49"/>
      <c r="GPO229" s="49"/>
      <c r="GPP229" s="49"/>
      <c r="GPQ229" s="49"/>
      <c r="GPR229" s="49"/>
      <c r="GPS229" s="49"/>
      <c r="GPT229" s="49"/>
      <c r="GPU229" s="49"/>
      <c r="GPV229" s="49"/>
      <c r="GPW229" s="49"/>
      <c r="GPX229" s="49"/>
      <c r="GPY229" s="49"/>
      <c r="GPZ229" s="49"/>
      <c r="GQA229" s="49"/>
      <c r="GQB229" s="49"/>
      <c r="GQC229" s="49"/>
      <c r="GQD229" s="49"/>
      <c r="GQE229" s="49"/>
      <c r="GQF229" s="49"/>
      <c r="GQG229" s="49"/>
      <c r="GQH229" s="49"/>
      <c r="GQI229" s="49"/>
      <c r="GQJ229" s="49"/>
      <c r="GQK229" s="49"/>
      <c r="GQL229" s="49"/>
      <c r="GQM229" s="49"/>
      <c r="GQN229" s="49"/>
      <c r="GQO229" s="49"/>
      <c r="GQP229" s="49"/>
      <c r="GQQ229" s="49"/>
      <c r="GQR229" s="49"/>
      <c r="GQS229" s="49"/>
      <c r="GQT229" s="49"/>
      <c r="GQU229" s="49"/>
      <c r="GQV229" s="49"/>
      <c r="GQW229" s="49"/>
      <c r="GQX229" s="49"/>
      <c r="GQY229" s="49"/>
      <c r="GQZ229" s="49"/>
      <c r="GRA229" s="49"/>
      <c r="GRB229" s="49"/>
      <c r="GRC229" s="49"/>
      <c r="GRD229" s="49"/>
      <c r="GRE229" s="49"/>
      <c r="GRF229" s="49"/>
      <c r="GRG229" s="49"/>
      <c r="GRH229" s="49"/>
      <c r="GRI229" s="49"/>
      <c r="GRJ229" s="49"/>
      <c r="GRK229" s="49"/>
      <c r="GRL229" s="49"/>
      <c r="GRM229" s="49"/>
      <c r="GRN229" s="49"/>
      <c r="GRO229" s="49"/>
      <c r="GRP229" s="49"/>
      <c r="GRQ229" s="49"/>
      <c r="GRR229" s="49"/>
      <c r="GRS229" s="49"/>
      <c r="GRT229" s="49"/>
      <c r="GRU229" s="49"/>
      <c r="GRV229" s="49"/>
      <c r="GRW229" s="49"/>
      <c r="GRX229" s="49"/>
      <c r="GRY229" s="49"/>
      <c r="GRZ229" s="49"/>
      <c r="GSA229" s="49"/>
      <c r="GSB229" s="49"/>
      <c r="GSC229" s="49"/>
      <c r="GSD229" s="49"/>
      <c r="GSE229" s="49"/>
      <c r="GSF229" s="49"/>
      <c r="GSG229" s="49"/>
      <c r="GSH229" s="49"/>
      <c r="GSI229" s="49"/>
      <c r="GSJ229" s="49"/>
      <c r="GSK229" s="49"/>
      <c r="GSL229" s="49"/>
      <c r="GSM229" s="49"/>
      <c r="GSN229" s="49"/>
      <c r="GSO229" s="49"/>
      <c r="GSP229" s="49"/>
      <c r="GSQ229" s="49"/>
      <c r="GSR229" s="49"/>
      <c r="GSS229" s="49"/>
      <c r="GST229" s="49"/>
      <c r="GSU229" s="49"/>
      <c r="GSV229" s="49"/>
      <c r="GSW229" s="49"/>
      <c r="GSX229" s="49"/>
      <c r="GSY229" s="49"/>
      <c r="GSZ229" s="49"/>
      <c r="GTA229" s="49"/>
      <c r="GTB229" s="49"/>
      <c r="GTC229" s="49"/>
      <c r="GTD229" s="49"/>
      <c r="GTE229" s="49"/>
      <c r="GTF229" s="49"/>
      <c r="GTG229" s="49"/>
      <c r="GTH229" s="49"/>
      <c r="GTI229" s="49"/>
      <c r="GTJ229" s="49"/>
      <c r="GTK229" s="49"/>
      <c r="GTL229" s="49"/>
      <c r="GTM229" s="49"/>
      <c r="GTN229" s="49"/>
      <c r="GTO229" s="49"/>
      <c r="GTP229" s="49"/>
      <c r="GTQ229" s="49"/>
      <c r="GTR229" s="49"/>
      <c r="GTS229" s="49"/>
      <c r="GTT229" s="49"/>
      <c r="GTU229" s="49"/>
      <c r="GTV229" s="49"/>
      <c r="GTW229" s="49"/>
      <c r="GTX229" s="49"/>
      <c r="GTY229" s="49"/>
      <c r="GTZ229" s="49"/>
      <c r="GUA229" s="49"/>
      <c r="GUB229" s="49"/>
      <c r="GUC229" s="49"/>
      <c r="GUD229" s="49"/>
      <c r="GUE229" s="49"/>
      <c r="GUF229" s="49"/>
      <c r="GUG229" s="49"/>
      <c r="GUH229" s="49"/>
      <c r="GUI229" s="49"/>
      <c r="GUJ229" s="49"/>
      <c r="GUK229" s="49"/>
      <c r="GUL229" s="49"/>
      <c r="GUM229" s="49"/>
      <c r="GUN229" s="49"/>
      <c r="GUO229" s="49"/>
      <c r="GUP229" s="49"/>
      <c r="GUQ229" s="49"/>
      <c r="GUR229" s="49"/>
      <c r="GUS229" s="49"/>
      <c r="GUT229" s="49"/>
      <c r="GUU229" s="49"/>
      <c r="GUV229" s="49"/>
      <c r="GUW229" s="49"/>
      <c r="GUX229" s="49"/>
      <c r="GUY229" s="49"/>
      <c r="GUZ229" s="49"/>
      <c r="GVA229" s="49"/>
      <c r="GVB229" s="49"/>
      <c r="GVC229" s="49"/>
      <c r="GVD229" s="49"/>
      <c r="GVE229" s="49"/>
      <c r="GVF229" s="49"/>
      <c r="GVG229" s="49"/>
      <c r="GVH229" s="49"/>
      <c r="GVI229" s="49"/>
      <c r="GVJ229" s="49"/>
      <c r="GVK229" s="49"/>
      <c r="GVL229" s="49"/>
      <c r="GVM229" s="49"/>
      <c r="GVN229" s="49"/>
      <c r="GVO229" s="49"/>
      <c r="GVP229" s="49"/>
      <c r="GVQ229" s="49"/>
      <c r="GVR229" s="49"/>
      <c r="GVS229" s="49"/>
      <c r="GVT229" s="49"/>
      <c r="GVU229" s="49"/>
      <c r="GVV229" s="49"/>
      <c r="GVW229" s="49"/>
      <c r="GVX229" s="49"/>
      <c r="GVY229" s="49"/>
      <c r="GVZ229" s="49"/>
      <c r="GWA229" s="49"/>
      <c r="GWB229" s="49"/>
      <c r="GWC229" s="49"/>
      <c r="GWD229" s="49"/>
      <c r="GWE229" s="49"/>
      <c r="GWF229" s="49"/>
      <c r="GWG229" s="49"/>
      <c r="GWH229" s="49"/>
      <c r="GWI229" s="49"/>
      <c r="GWJ229" s="49"/>
      <c r="GWK229" s="49"/>
      <c r="GWL229" s="49"/>
      <c r="GWM229" s="49"/>
      <c r="GWN229" s="49"/>
      <c r="GWO229" s="49"/>
      <c r="GWP229" s="49"/>
      <c r="GWQ229" s="49"/>
      <c r="GWR229" s="49"/>
      <c r="GWS229" s="49"/>
      <c r="GWT229" s="49"/>
      <c r="GWU229" s="49"/>
      <c r="GWV229" s="49"/>
      <c r="GWW229" s="49"/>
      <c r="GWX229" s="49"/>
      <c r="GWY229" s="49"/>
      <c r="GWZ229" s="49"/>
      <c r="GXA229" s="49"/>
      <c r="GXB229" s="49"/>
      <c r="GXC229" s="49"/>
      <c r="GXD229" s="49"/>
      <c r="GXE229" s="49"/>
      <c r="GXF229" s="49"/>
      <c r="GXG229" s="49"/>
      <c r="GXH229" s="49"/>
      <c r="GXI229" s="49"/>
      <c r="GXJ229" s="49"/>
      <c r="GXK229" s="49"/>
      <c r="GXL229" s="49"/>
      <c r="GXM229" s="49"/>
      <c r="GXN229" s="49"/>
      <c r="GXO229" s="49"/>
      <c r="GXP229" s="49"/>
      <c r="GXQ229" s="49"/>
      <c r="GXR229" s="49"/>
      <c r="GXS229" s="49"/>
      <c r="GXT229" s="49"/>
      <c r="GXU229" s="49"/>
      <c r="GXV229" s="49"/>
      <c r="GXW229" s="49"/>
      <c r="GXX229" s="49"/>
      <c r="GXY229" s="49"/>
      <c r="GXZ229" s="49"/>
      <c r="GYA229" s="49"/>
      <c r="GYB229" s="49"/>
      <c r="GYC229" s="49"/>
      <c r="GYD229" s="49"/>
      <c r="GYE229" s="49"/>
      <c r="GYF229" s="49"/>
      <c r="GYG229" s="49"/>
      <c r="GYH229" s="49"/>
      <c r="GYI229" s="49"/>
      <c r="GYJ229" s="49"/>
      <c r="GYK229" s="49"/>
      <c r="GYL229" s="49"/>
      <c r="GYM229" s="49"/>
      <c r="GYN229" s="49"/>
      <c r="GYO229" s="49"/>
      <c r="GYP229" s="49"/>
      <c r="GYQ229" s="49"/>
      <c r="GYR229" s="49"/>
      <c r="GYS229" s="49"/>
      <c r="GYT229" s="49"/>
      <c r="GYU229" s="49"/>
      <c r="GYV229" s="49"/>
      <c r="GYW229" s="49"/>
      <c r="GYX229" s="49"/>
      <c r="GYY229" s="49"/>
      <c r="GYZ229" s="49"/>
      <c r="GZA229" s="49"/>
      <c r="GZB229" s="49"/>
      <c r="GZC229" s="49"/>
      <c r="GZD229" s="49"/>
      <c r="GZE229" s="49"/>
      <c r="GZF229" s="49"/>
      <c r="GZG229" s="49"/>
      <c r="GZH229" s="49"/>
      <c r="GZI229" s="49"/>
      <c r="GZJ229" s="49"/>
      <c r="GZK229" s="49"/>
      <c r="GZL229" s="49"/>
      <c r="GZM229" s="49"/>
      <c r="GZN229" s="49"/>
      <c r="GZO229" s="49"/>
      <c r="GZP229" s="49"/>
      <c r="GZQ229" s="49"/>
      <c r="GZR229" s="49"/>
      <c r="GZS229" s="49"/>
      <c r="GZT229" s="49"/>
      <c r="GZU229" s="49"/>
      <c r="GZV229" s="49"/>
      <c r="GZW229" s="49"/>
      <c r="GZX229" s="49"/>
      <c r="GZY229" s="49"/>
      <c r="GZZ229" s="49"/>
      <c r="HAA229" s="49"/>
      <c r="HAB229" s="49"/>
      <c r="HAC229" s="49"/>
      <c r="HAD229" s="49"/>
      <c r="HAE229" s="49"/>
      <c r="HAF229" s="49"/>
      <c r="HAG229" s="49"/>
      <c r="HAH229" s="49"/>
      <c r="HAI229" s="49"/>
      <c r="HAJ229" s="49"/>
      <c r="HAK229" s="49"/>
      <c r="HAL229" s="49"/>
      <c r="HAM229" s="49"/>
      <c r="HAN229" s="49"/>
      <c r="HAO229" s="49"/>
      <c r="HAP229" s="49"/>
      <c r="HAQ229" s="49"/>
      <c r="HAR229" s="49"/>
      <c r="HAS229" s="49"/>
      <c r="HAT229" s="49"/>
      <c r="HAU229" s="49"/>
      <c r="HAV229" s="49"/>
      <c r="HAW229" s="49"/>
      <c r="HAX229" s="49"/>
      <c r="HAY229" s="49"/>
      <c r="HAZ229" s="49"/>
      <c r="HBA229" s="49"/>
      <c r="HBB229" s="49"/>
      <c r="HBC229" s="49"/>
      <c r="HBD229" s="49"/>
      <c r="HBE229" s="49"/>
      <c r="HBF229" s="49"/>
      <c r="HBG229" s="49"/>
      <c r="HBH229" s="49"/>
      <c r="HBI229" s="49"/>
      <c r="HBJ229" s="49"/>
      <c r="HBK229" s="49"/>
      <c r="HBL229" s="49"/>
      <c r="HBM229" s="49"/>
      <c r="HBN229" s="49"/>
      <c r="HBO229" s="49"/>
      <c r="HBP229" s="49"/>
      <c r="HBQ229" s="49"/>
      <c r="HBR229" s="49"/>
      <c r="HBS229" s="49"/>
      <c r="HBT229" s="49"/>
      <c r="HBU229" s="49"/>
      <c r="HBV229" s="49"/>
      <c r="HBW229" s="49"/>
      <c r="HBX229" s="49"/>
      <c r="HBY229" s="49"/>
      <c r="HBZ229" s="49"/>
      <c r="HCA229" s="49"/>
      <c r="HCB229" s="49"/>
      <c r="HCC229" s="49"/>
      <c r="HCD229" s="49"/>
      <c r="HCE229" s="49"/>
      <c r="HCF229" s="49"/>
      <c r="HCG229" s="49"/>
      <c r="HCH229" s="49"/>
      <c r="HCI229" s="49"/>
      <c r="HCJ229" s="49"/>
      <c r="HCK229" s="49"/>
      <c r="HCL229" s="49"/>
      <c r="HCM229" s="49"/>
      <c r="HCN229" s="49"/>
      <c r="HCO229" s="49"/>
      <c r="HCP229" s="49"/>
      <c r="HCQ229" s="49"/>
      <c r="HCR229" s="49"/>
      <c r="HCS229" s="49"/>
      <c r="HCT229" s="49"/>
      <c r="HCU229" s="49"/>
      <c r="HCV229" s="49"/>
      <c r="HCW229" s="49"/>
      <c r="HCX229" s="49"/>
      <c r="HCY229" s="49"/>
      <c r="HCZ229" s="49"/>
      <c r="HDA229" s="49"/>
      <c r="HDB229" s="49"/>
      <c r="HDC229" s="49"/>
      <c r="HDD229" s="49"/>
      <c r="HDE229" s="49"/>
      <c r="HDF229" s="49"/>
      <c r="HDG229" s="49"/>
      <c r="HDH229" s="49"/>
      <c r="HDI229" s="49"/>
      <c r="HDJ229" s="49"/>
      <c r="HDK229" s="49"/>
      <c r="HDL229" s="49"/>
      <c r="HDM229" s="49"/>
      <c r="HDN229" s="49"/>
      <c r="HDO229" s="49"/>
      <c r="HDP229" s="49"/>
      <c r="HDQ229" s="49"/>
      <c r="HDR229" s="49"/>
      <c r="HDS229" s="49"/>
      <c r="HDT229" s="49"/>
      <c r="HDU229" s="49"/>
      <c r="HDV229" s="49"/>
      <c r="HDW229" s="49"/>
      <c r="HDX229" s="49"/>
      <c r="HDY229" s="49"/>
      <c r="HDZ229" s="49"/>
      <c r="HEA229" s="49"/>
      <c r="HEB229" s="49"/>
      <c r="HEC229" s="49"/>
      <c r="HED229" s="49"/>
      <c r="HEE229" s="49"/>
      <c r="HEF229" s="49"/>
      <c r="HEG229" s="49"/>
      <c r="HEH229" s="49"/>
      <c r="HEI229" s="49"/>
      <c r="HEJ229" s="49"/>
      <c r="HEK229" s="49"/>
      <c r="HEL229" s="49"/>
      <c r="HEM229" s="49"/>
      <c r="HEN229" s="49"/>
      <c r="HEO229" s="49"/>
      <c r="HEP229" s="49"/>
      <c r="HEQ229" s="49"/>
      <c r="HER229" s="49"/>
      <c r="HES229" s="49"/>
      <c r="HET229" s="49"/>
      <c r="HEU229" s="49"/>
      <c r="HEV229" s="49"/>
      <c r="HEW229" s="49"/>
      <c r="HEX229" s="49"/>
      <c r="HEY229" s="49"/>
      <c r="HEZ229" s="49"/>
      <c r="HFA229" s="49"/>
      <c r="HFB229" s="49"/>
      <c r="HFC229" s="49"/>
      <c r="HFD229" s="49"/>
      <c r="HFE229" s="49"/>
      <c r="HFF229" s="49"/>
      <c r="HFG229" s="49"/>
      <c r="HFH229" s="49"/>
      <c r="HFI229" s="49"/>
      <c r="HFJ229" s="49"/>
      <c r="HFK229" s="49"/>
      <c r="HFL229" s="49"/>
      <c r="HFM229" s="49"/>
      <c r="HFN229" s="49"/>
      <c r="HFO229" s="49"/>
      <c r="HFP229" s="49"/>
      <c r="HFQ229" s="49"/>
      <c r="HFR229" s="49"/>
      <c r="HFS229" s="49"/>
      <c r="HFT229" s="49"/>
      <c r="HFU229" s="49"/>
      <c r="HFV229" s="49"/>
      <c r="HFW229" s="49"/>
      <c r="HFX229" s="49"/>
      <c r="HFY229" s="49"/>
      <c r="HFZ229" s="49"/>
      <c r="HGA229" s="49"/>
      <c r="HGB229" s="49"/>
      <c r="HGC229" s="49"/>
      <c r="HGD229" s="49"/>
      <c r="HGE229" s="49"/>
      <c r="HGF229" s="49"/>
      <c r="HGG229" s="49"/>
      <c r="HGH229" s="49"/>
      <c r="HGI229" s="49"/>
      <c r="HGJ229" s="49"/>
      <c r="HGK229" s="49"/>
      <c r="HGL229" s="49"/>
      <c r="HGM229" s="49"/>
      <c r="HGN229" s="49"/>
      <c r="HGO229" s="49"/>
      <c r="HGP229" s="49"/>
      <c r="HGQ229" s="49"/>
      <c r="HGR229" s="49"/>
      <c r="HGS229" s="49"/>
      <c r="HGT229" s="49"/>
      <c r="HGU229" s="49"/>
      <c r="HGV229" s="49"/>
      <c r="HGW229" s="49"/>
      <c r="HGX229" s="49"/>
      <c r="HGY229" s="49"/>
      <c r="HGZ229" s="49"/>
      <c r="HHA229" s="49"/>
      <c r="HHB229" s="49"/>
      <c r="HHC229" s="49"/>
      <c r="HHD229" s="49"/>
      <c r="HHE229" s="49"/>
      <c r="HHF229" s="49"/>
      <c r="HHG229" s="49"/>
      <c r="HHH229" s="49"/>
      <c r="HHI229" s="49"/>
      <c r="HHJ229" s="49"/>
      <c r="HHK229" s="49"/>
      <c r="HHL229" s="49"/>
      <c r="HHM229" s="49"/>
      <c r="HHN229" s="49"/>
      <c r="HHO229" s="49"/>
      <c r="HHP229" s="49"/>
      <c r="HHQ229" s="49"/>
      <c r="HHR229" s="49"/>
      <c r="HHS229" s="49"/>
      <c r="HHT229" s="49"/>
      <c r="HHU229" s="49"/>
      <c r="HHV229" s="49"/>
      <c r="HHW229" s="49"/>
      <c r="HHX229" s="49"/>
      <c r="HHY229" s="49"/>
      <c r="HHZ229" s="49"/>
      <c r="HIA229" s="49"/>
      <c r="HIB229" s="49"/>
      <c r="HIC229" s="49"/>
      <c r="HID229" s="49"/>
      <c r="HIE229" s="49"/>
      <c r="HIF229" s="49"/>
      <c r="HIG229" s="49"/>
      <c r="HIH229" s="49"/>
      <c r="HII229" s="49"/>
      <c r="HIJ229" s="49"/>
      <c r="HIK229" s="49"/>
      <c r="HIL229" s="49"/>
      <c r="HIM229" s="49"/>
      <c r="HIN229" s="49"/>
      <c r="HIO229" s="49"/>
      <c r="HIP229" s="49"/>
      <c r="HIQ229" s="49"/>
      <c r="HIR229" s="49"/>
      <c r="HIS229" s="49"/>
      <c r="HIT229" s="49"/>
      <c r="HIU229" s="49"/>
      <c r="HIV229" s="49"/>
      <c r="HIW229" s="49"/>
      <c r="HIX229" s="49"/>
      <c r="HIY229" s="49"/>
      <c r="HIZ229" s="49"/>
      <c r="HJA229" s="49"/>
      <c r="HJB229" s="49"/>
      <c r="HJC229" s="49"/>
      <c r="HJD229" s="49"/>
      <c r="HJE229" s="49"/>
      <c r="HJF229" s="49"/>
      <c r="HJG229" s="49"/>
      <c r="HJH229" s="49"/>
      <c r="HJI229" s="49"/>
      <c r="HJJ229" s="49"/>
      <c r="HJK229" s="49"/>
      <c r="HJL229" s="49"/>
      <c r="HJM229" s="49"/>
      <c r="HJN229" s="49"/>
      <c r="HJO229" s="49"/>
      <c r="HJP229" s="49"/>
      <c r="HJQ229" s="49"/>
      <c r="HJR229" s="49"/>
      <c r="HJS229" s="49"/>
      <c r="HJT229" s="49"/>
      <c r="HJU229" s="49"/>
      <c r="HJV229" s="49"/>
      <c r="HJW229" s="49"/>
      <c r="HJX229" s="49"/>
      <c r="HJY229" s="49"/>
      <c r="HJZ229" s="49"/>
      <c r="HKA229" s="49"/>
      <c r="HKB229" s="49"/>
      <c r="HKC229" s="49"/>
      <c r="HKD229" s="49"/>
      <c r="HKE229" s="49"/>
      <c r="HKF229" s="49"/>
      <c r="HKG229" s="49"/>
      <c r="HKH229" s="49"/>
      <c r="HKI229" s="49"/>
      <c r="HKJ229" s="49"/>
      <c r="HKK229" s="49"/>
      <c r="HKL229" s="49"/>
      <c r="HKM229" s="49"/>
      <c r="HKN229" s="49"/>
      <c r="HKO229" s="49"/>
      <c r="HKP229" s="49"/>
      <c r="HKQ229" s="49"/>
      <c r="HKR229" s="49"/>
      <c r="HKS229" s="49"/>
      <c r="HKT229" s="49"/>
      <c r="HKU229" s="49"/>
      <c r="HKV229" s="49"/>
      <c r="HKW229" s="49"/>
      <c r="HKX229" s="49"/>
      <c r="HKY229" s="49"/>
      <c r="HKZ229" s="49"/>
      <c r="HLA229" s="49"/>
      <c r="HLB229" s="49"/>
      <c r="HLC229" s="49"/>
      <c r="HLD229" s="49"/>
      <c r="HLE229" s="49"/>
      <c r="HLF229" s="49"/>
      <c r="HLG229" s="49"/>
      <c r="HLH229" s="49"/>
      <c r="HLI229" s="49"/>
      <c r="HLJ229" s="49"/>
      <c r="HLK229" s="49"/>
      <c r="HLL229" s="49"/>
      <c r="HLM229" s="49"/>
      <c r="HLN229" s="49"/>
      <c r="HLO229" s="49"/>
      <c r="HLP229" s="49"/>
      <c r="HLQ229" s="49"/>
      <c r="HLR229" s="49"/>
      <c r="HLS229" s="49"/>
      <c r="HLT229" s="49"/>
      <c r="HLU229" s="49"/>
      <c r="HLV229" s="49"/>
      <c r="HLW229" s="49"/>
      <c r="HLX229" s="49"/>
      <c r="HLY229" s="49"/>
      <c r="HLZ229" s="49"/>
      <c r="HMA229" s="49"/>
      <c r="HMB229" s="49"/>
      <c r="HMC229" s="49"/>
      <c r="HMD229" s="49"/>
      <c r="HME229" s="49"/>
      <c r="HMF229" s="49"/>
      <c r="HMG229" s="49"/>
      <c r="HMH229" s="49"/>
      <c r="HMI229" s="49"/>
      <c r="HMJ229" s="49"/>
      <c r="HMK229" s="49"/>
      <c r="HML229" s="49"/>
      <c r="HMM229" s="49"/>
      <c r="HMN229" s="49"/>
      <c r="HMO229" s="49"/>
      <c r="HMP229" s="49"/>
      <c r="HMQ229" s="49"/>
      <c r="HMR229" s="49"/>
      <c r="HMS229" s="49"/>
      <c r="HMT229" s="49"/>
      <c r="HMU229" s="49"/>
      <c r="HMV229" s="49"/>
      <c r="HMW229" s="49"/>
      <c r="HMX229" s="49"/>
      <c r="HMY229" s="49"/>
      <c r="HMZ229" s="49"/>
      <c r="HNA229" s="49"/>
      <c r="HNB229" s="49"/>
      <c r="HNC229" s="49"/>
      <c r="HND229" s="49"/>
      <c r="HNE229" s="49"/>
      <c r="HNF229" s="49"/>
      <c r="HNG229" s="49"/>
      <c r="HNH229" s="49"/>
      <c r="HNI229" s="49"/>
      <c r="HNJ229" s="49"/>
      <c r="HNK229" s="49"/>
      <c r="HNL229" s="49"/>
      <c r="HNM229" s="49"/>
      <c r="HNN229" s="49"/>
      <c r="HNO229" s="49"/>
      <c r="HNP229" s="49"/>
      <c r="HNQ229" s="49"/>
      <c r="HNR229" s="49"/>
      <c r="HNS229" s="49"/>
      <c r="HNT229" s="49"/>
      <c r="HNU229" s="49"/>
      <c r="HNV229" s="49"/>
      <c r="HNW229" s="49"/>
      <c r="HNX229" s="49"/>
      <c r="HNY229" s="49"/>
      <c r="HNZ229" s="49"/>
      <c r="HOA229" s="49"/>
      <c r="HOB229" s="49"/>
      <c r="HOC229" s="49"/>
      <c r="HOD229" s="49"/>
      <c r="HOE229" s="49"/>
      <c r="HOF229" s="49"/>
      <c r="HOG229" s="49"/>
      <c r="HOH229" s="49"/>
      <c r="HOI229" s="49"/>
      <c r="HOJ229" s="49"/>
      <c r="HOK229" s="49"/>
      <c r="HOL229" s="49"/>
      <c r="HOM229" s="49"/>
      <c r="HON229" s="49"/>
      <c r="HOO229" s="49"/>
      <c r="HOP229" s="49"/>
      <c r="HOQ229" s="49"/>
      <c r="HOR229" s="49"/>
      <c r="HOS229" s="49"/>
      <c r="HOT229" s="49"/>
      <c r="HOU229" s="49"/>
      <c r="HOV229" s="49"/>
      <c r="HOW229" s="49"/>
      <c r="HOX229" s="49"/>
      <c r="HOY229" s="49"/>
      <c r="HOZ229" s="49"/>
      <c r="HPA229" s="49"/>
      <c r="HPB229" s="49"/>
      <c r="HPC229" s="49"/>
      <c r="HPD229" s="49"/>
      <c r="HPE229" s="49"/>
      <c r="HPF229" s="49"/>
      <c r="HPG229" s="49"/>
      <c r="HPH229" s="49"/>
      <c r="HPI229" s="49"/>
      <c r="HPJ229" s="49"/>
      <c r="HPK229" s="49"/>
      <c r="HPL229" s="49"/>
      <c r="HPM229" s="49"/>
      <c r="HPN229" s="49"/>
      <c r="HPO229" s="49"/>
      <c r="HPP229" s="49"/>
      <c r="HPQ229" s="49"/>
      <c r="HPR229" s="49"/>
      <c r="HPS229" s="49"/>
      <c r="HPT229" s="49"/>
      <c r="HPU229" s="49"/>
      <c r="HPV229" s="49"/>
      <c r="HPW229" s="49"/>
      <c r="HPX229" s="49"/>
      <c r="HPY229" s="49"/>
      <c r="HPZ229" s="49"/>
      <c r="HQA229" s="49"/>
      <c r="HQB229" s="49"/>
      <c r="HQC229" s="49"/>
      <c r="HQD229" s="49"/>
      <c r="HQE229" s="49"/>
      <c r="HQF229" s="49"/>
      <c r="HQG229" s="49"/>
      <c r="HQH229" s="49"/>
      <c r="HQI229" s="49"/>
      <c r="HQJ229" s="49"/>
      <c r="HQK229" s="49"/>
      <c r="HQL229" s="49"/>
      <c r="HQM229" s="49"/>
      <c r="HQN229" s="49"/>
      <c r="HQO229" s="49"/>
      <c r="HQP229" s="49"/>
      <c r="HQQ229" s="49"/>
      <c r="HQR229" s="49"/>
      <c r="HQS229" s="49"/>
      <c r="HQT229" s="49"/>
      <c r="HQU229" s="49"/>
      <c r="HQV229" s="49"/>
      <c r="HQW229" s="49"/>
      <c r="HQX229" s="49"/>
      <c r="HQY229" s="49"/>
      <c r="HQZ229" s="49"/>
      <c r="HRA229" s="49"/>
      <c r="HRB229" s="49"/>
      <c r="HRC229" s="49"/>
      <c r="HRD229" s="49"/>
      <c r="HRE229" s="49"/>
      <c r="HRF229" s="49"/>
      <c r="HRG229" s="49"/>
      <c r="HRH229" s="49"/>
      <c r="HRI229" s="49"/>
      <c r="HRJ229" s="49"/>
      <c r="HRK229" s="49"/>
      <c r="HRL229" s="49"/>
      <c r="HRM229" s="49"/>
      <c r="HRN229" s="49"/>
      <c r="HRO229" s="49"/>
      <c r="HRP229" s="49"/>
      <c r="HRQ229" s="49"/>
      <c r="HRR229" s="49"/>
      <c r="HRS229" s="49"/>
      <c r="HRT229" s="49"/>
      <c r="HRU229" s="49"/>
      <c r="HRV229" s="49"/>
      <c r="HRW229" s="49"/>
      <c r="HRX229" s="49"/>
      <c r="HRY229" s="49"/>
      <c r="HRZ229" s="49"/>
      <c r="HSA229" s="49"/>
      <c r="HSB229" s="49"/>
      <c r="HSC229" s="49"/>
      <c r="HSD229" s="49"/>
      <c r="HSE229" s="49"/>
      <c r="HSF229" s="49"/>
      <c r="HSG229" s="49"/>
      <c r="HSH229" s="49"/>
      <c r="HSI229" s="49"/>
      <c r="HSJ229" s="49"/>
      <c r="HSK229" s="49"/>
      <c r="HSL229" s="49"/>
      <c r="HSM229" s="49"/>
      <c r="HSN229" s="49"/>
      <c r="HSO229" s="49"/>
      <c r="HSP229" s="49"/>
      <c r="HSQ229" s="49"/>
      <c r="HSR229" s="49"/>
      <c r="HSS229" s="49"/>
      <c r="HST229" s="49"/>
      <c r="HSU229" s="49"/>
      <c r="HSV229" s="49"/>
      <c r="HSW229" s="49"/>
      <c r="HSX229" s="49"/>
      <c r="HSY229" s="49"/>
      <c r="HSZ229" s="49"/>
      <c r="HTA229" s="49"/>
      <c r="HTB229" s="49"/>
      <c r="HTC229" s="49"/>
      <c r="HTD229" s="49"/>
      <c r="HTE229" s="49"/>
      <c r="HTF229" s="49"/>
      <c r="HTG229" s="49"/>
      <c r="HTH229" s="49"/>
      <c r="HTI229" s="49"/>
      <c r="HTJ229" s="49"/>
      <c r="HTK229" s="49"/>
      <c r="HTL229" s="49"/>
      <c r="HTM229" s="49"/>
      <c r="HTN229" s="49"/>
      <c r="HTO229" s="49"/>
      <c r="HTP229" s="49"/>
      <c r="HTQ229" s="49"/>
      <c r="HTR229" s="49"/>
      <c r="HTS229" s="49"/>
      <c r="HTT229" s="49"/>
      <c r="HTU229" s="49"/>
      <c r="HTV229" s="49"/>
      <c r="HTW229" s="49"/>
      <c r="HTX229" s="49"/>
      <c r="HTY229" s="49"/>
      <c r="HTZ229" s="49"/>
      <c r="HUA229" s="49"/>
      <c r="HUB229" s="49"/>
      <c r="HUC229" s="49"/>
      <c r="HUD229" s="49"/>
      <c r="HUE229" s="49"/>
      <c r="HUF229" s="49"/>
      <c r="HUG229" s="49"/>
      <c r="HUH229" s="49"/>
      <c r="HUI229" s="49"/>
      <c r="HUJ229" s="49"/>
      <c r="HUK229" s="49"/>
      <c r="HUL229" s="49"/>
      <c r="HUM229" s="49"/>
      <c r="HUN229" s="49"/>
      <c r="HUO229" s="49"/>
      <c r="HUP229" s="49"/>
      <c r="HUQ229" s="49"/>
      <c r="HUR229" s="49"/>
      <c r="HUS229" s="49"/>
      <c r="HUT229" s="49"/>
      <c r="HUU229" s="49"/>
      <c r="HUV229" s="49"/>
      <c r="HUW229" s="49"/>
      <c r="HUX229" s="49"/>
      <c r="HUY229" s="49"/>
      <c r="HUZ229" s="49"/>
      <c r="HVA229" s="49"/>
      <c r="HVB229" s="49"/>
      <c r="HVC229" s="49"/>
      <c r="HVD229" s="49"/>
      <c r="HVE229" s="49"/>
      <c r="HVF229" s="49"/>
      <c r="HVG229" s="49"/>
      <c r="HVH229" s="49"/>
      <c r="HVI229" s="49"/>
      <c r="HVJ229" s="49"/>
      <c r="HVK229" s="49"/>
      <c r="HVL229" s="49"/>
      <c r="HVM229" s="49"/>
      <c r="HVN229" s="49"/>
      <c r="HVO229" s="49"/>
      <c r="HVP229" s="49"/>
      <c r="HVQ229" s="49"/>
      <c r="HVR229" s="49"/>
      <c r="HVS229" s="49"/>
      <c r="HVT229" s="49"/>
      <c r="HVU229" s="49"/>
      <c r="HVV229" s="49"/>
      <c r="HVW229" s="49"/>
      <c r="HVX229" s="49"/>
      <c r="HVY229" s="49"/>
      <c r="HVZ229" s="49"/>
      <c r="HWA229" s="49"/>
      <c r="HWB229" s="49"/>
      <c r="HWC229" s="49"/>
      <c r="HWD229" s="49"/>
      <c r="HWE229" s="49"/>
      <c r="HWF229" s="49"/>
      <c r="HWG229" s="49"/>
      <c r="HWH229" s="49"/>
      <c r="HWI229" s="49"/>
      <c r="HWJ229" s="49"/>
      <c r="HWK229" s="49"/>
      <c r="HWL229" s="49"/>
      <c r="HWM229" s="49"/>
      <c r="HWN229" s="49"/>
      <c r="HWO229" s="49"/>
      <c r="HWP229" s="49"/>
      <c r="HWQ229" s="49"/>
      <c r="HWR229" s="49"/>
      <c r="HWS229" s="49"/>
      <c r="HWT229" s="49"/>
      <c r="HWU229" s="49"/>
      <c r="HWV229" s="49"/>
      <c r="HWW229" s="49"/>
      <c r="HWX229" s="49"/>
      <c r="HWY229" s="49"/>
      <c r="HWZ229" s="49"/>
      <c r="HXA229" s="49"/>
      <c r="HXB229" s="49"/>
      <c r="HXC229" s="49"/>
      <c r="HXD229" s="49"/>
      <c r="HXE229" s="49"/>
      <c r="HXF229" s="49"/>
      <c r="HXG229" s="49"/>
      <c r="HXH229" s="49"/>
      <c r="HXI229" s="49"/>
      <c r="HXJ229" s="49"/>
      <c r="HXK229" s="49"/>
      <c r="HXL229" s="49"/>
      <c r="HXM229" s="49"/>
      <c r="HXN229" s="49"/>
      <c r="HXO229" s="49"/>
      <c r="HXP229" s="49"/>
      <c r="HXQ229" s="49"/>
      <c r="HXR229" s="49"/>
      <c r="HXS229" s="49"/>
      <c r="HXT229" s="49"/>
      <c r="HXU229" s="49"/>
      <c r="HXV229" s="49"/>
      <c r="HXW229" s="49"/>
      <c r="HXX229" s="49"/>
      <c r="HXY229" s="49"/>
      <c r="HXZ229" s="49"/>
      <c r="HYA229" s="49"/>
      <c r="HYB229" s="49"/>
      <c r="HYC229" s="49"/>
      <c r="HYD229" s="49"/>
      <c r="HYE229" s="49"/>
      <c r="HYF229" s="49"/>
      <c r="HYG229" s="49"/>
      <c r="HYH229" s="49"/>
      <c r="HYI229" s="49"/>
      <c r="HYJ229" s="49"/>
      <c r="HYK229" s="49"/>
      <c r="HYL229" s="49"/>
      <c r="HYM229" s="49"/>
      <c r="HYN229" s="49"/>
      <c r="HYO229" s="49"/>
      <c r="HYP229" s="49"/>
      <c r="HYQ229" s="49"/>
      <c r="HYR229" s="49"/>
      <c r="HYS229" s="49"/>
      <c r="HYT229" s="49"/>
      <c r="HYU229" s="49"/>
      <c r="HYV229" s="49"/>
      <c r="HYW229" s="49"/>
      <c r="HYX229" s="49"/>
      <c r="HYY229" s="49"/>
      <c r="HYZ229" s="49"/>
      <c r="HZA229" s="49"/>
      <c r="HZB229" s="49"/>
      <c r="HZC229" s="49"/>
      <c r="HZD229" s="49"/>
      <c r="HZE229" s="49"/>
      <c r="HZF229" s="49"/>
      <c r="HZG229" s="49"/>
      <c r="HZH229" s="49"/>
      <c r="HZI229" s="49"/>
      <c r="HZJ229" s="49"/>
      <c r="HZK229" s="49"/>
      <c r="HZL229" s="49"/>
      <c r="HZM229" s="49"/>
      <c r="HZN229" s="49"/>
      <c r="HZO229" s="49"/>
      <c r="HZP229" s="49"/>
      <c r="HZQ229" s="49"/>
      <c r="HZR229" s="49"/>
      <c r="HZS229" s="49"/>
      <c r="HZT229" s="49"/>
      <c r="HZU229" s="49"/>
      <c r="HZV229" s="49"/>
      <c r="HZW229" s="49"/>
      <c r="HZX229" s="49"/>
      <c r="HZY229" s="49"/>
      <c r="HZZ229" s="49"/>
      <c r="IAA229" s="49"/>
      <c r="IAB229" s="49"/>
      <c r="IAC229" s="49"/>
      <c r="IAD229" s="49"/>
      <c r="IAE229" s="49"/>
      <c r="IAF229" s="49"/>
      <c r="IAG229" s="49"/>
      <c r="IAH229" s="49"/>
      <c r="IAI229" s="49"/>
      <c r="IAJ229" s="49"/>
      <c r="IAK229" s="49"/>
      <c r="IAL229" s="49"/>
      <c r="IAM229" s="49"/>
      <c r="IAN229" s="49"/>
      <c r="IAO229" s="49"/>
      <c r="IAP229" s="49"/>
      <c r="IAQ229" s="49"/>
      <c r="IAR229" s="49"/>
      <c r="IAS229" s="49"/>
      <c r="IAT229" s="49"/>
      <c r="IAU229" s="49"/>
      <c r="IAV229" s="49"/>
      <c r="IAW229" s="49"/>
      <c r="IAX229" s="49"/>
      <c r="IAY229" s="49"/>
      <c r="IAZ229" s="49"/>
      <c r="IBA229" s="49"/>
      <c r="IBB229" s="49"/>
      <c r="IBC229" s="49"/>
      <c r="IBD229" s="49"/>
      <c r="IBE229" s="49"/>
      <c r="IBF229" s="49"/>
      <c r="IBG229" s="49"/>
      <c r="IBH229" s="49"/>
      <c r="IBI229" s="49"/>
      <c r="IBJ229" s="49"/>
      <c r="IBK229" s="49"/>
      <c r="IBL229" s="49"/>
      <c r="IBM229" s="49"/>
      <c r="IBN229" s="49"/>
      <c r="IBO229" s="49"/>
      <c r="IBP229" s="49"/>
      <c r="IBQ229" s="49"/>
      <c r="IBR229" s="49"/>
      <c r="IBS229" s="49"/>
      <c r="IBT229" s="49"/>
      <c r="IBU229" s="49"/>
      <c r="IBV229" s="49"/>
      <c r="IBW229" s="49"/>
      <c r="IBX229" s="49"/>
      <c r="IBY229" s="49"/>
      <c r="IBZ229" s="49"/>
      <c r="ICA229" s="49"/>
      <c r="ICB229" s="49"/>
      <c r="ICC229" s="49"/>
      <c r="ICD229" s="49"/>
      <c r="ICE229" s="49"/>
      <c r="ICF229" s="49"/>
      <c r="ICG229" s="49"/>
      <c r="ICH229" s="49"/>
      <c r="ICI229" s="49"/>
      <c r="ICJ229" s="49"/>
      <c r="ICK229" s="49"/>
      <c r="ICL229" s="49"/>
      <c r="ICM229" s="49"/>
      <c r="ICN229" s="49"/>
      <c r="ICO229" s="49"/>
      <c r="ICP229" s="49"/>
      <c r="ICQ229" s="49"/>
      <c r="ICR229" s="49"/>
      <c r="ICS229" s="49"/>
      <c r="ICT229" s="49"/>
      <c r="ICU229" s="49"/>
      <c r="ICV229" s="49"/>
      <c r="ICW229" s="49"/>
      <c r="ICX229" s="49"/>
      <c r="ICY229" s="49"/>
      <c r="ICZ229" s="49"/>
      <c r="IDA229" s="49"/>
      <c r="IDB229" s="49"/>
      <c r="IDC229" s="49"/>
      <c r="IDD229" s="49"/>
      <c r="IDE229" s="49"/>
      <c r="IDF229" s="49"/>
      <c r="IDG229" s="49"/>
      <c r="IDH229" s="49"/>
      <c r="IDI229" s="49"/>
      <c r="IDJ229" s="49"/>
      <c r="IDK229" s="49"/>
      <c r="IDL229" s="49"/>
      <c r="IDM229" s="49"/>
      <c r="IDN229" s="49"/>
      <c r="IDO229" s="49"/>
      <c r="IDP229" s="49"/>
      <c r="IDQ229" s="49"/>
      <c r="IDR229" s="49"/>
      <c r="IDS229" s="49"/>
      <c r="IDT229" s="49"/>
      <c r="IDU229" s="49"/>
      <c r="IDV229" s="49"/>
      <c r="IDW229" s="49"/>
      <c r="IDX229" s="49"/>
      <c r="IDY229" s="49"/>
      <c r="IDZ229" s="49"/>
      <c r="IEA229" s="49"/>
      <c r="IEB229" s="49"/>
      <c r="IEC229" s="49"/>
      <c r="IED229" s="49"/>
      <c r="IEE229" s="49"/>
      <c r="IEF229" s="49"/>
      <c r="IEG229" s="49"/>
      <c r="IEH229" s="49"/>
      <c r="IEI229" s="49"/>
      <c r="IEJ229" s="49"/>
      <c r="IEK229" s="49"/>
      <c r="IEL229" s="49"/>
      <c r="IEM229" s="49"/>
      <c r="IEN229" s="49"/>
      <c r="IEO229" s="49"/>
      <c r="IEP229" s="49"/>
      <c r="IEQ229" s="49"/>
      <c r="IER229" s="49"/>
      <c r="IES229" s="49"/>
      <c r="IET229" s="49"/>
      <c r="IEU229" s="49"/>
      <c r="IEV229" s="49"/>
      <c r="IEW229" s="49"/>
      <c r="IEX229" s="49"/>
      <c r="IEY229" s="49"/>
      <c r="IEZ229" s="49"/>
      <c r="IFA229" s="49"/>
      <c r="IFB229" s="49"/>
      <c r="IFC229" s="49"/>
      <c r="IFD229" s="49"/>
      <c r="IFE229" s="49"/>
      <c r="IFF229" s="49"/>
      <c r="IFG229" s="49"/>
      <c r="IFH229" s="49"/>
      <c r="IFI229" s="49"/>
      <c r="IFJ229" s="49"/>
      <c r="IFK229" s="49"/>
      <c r="IFL229" s="49"/>
      <c r="IFM229" s="49"/>
      <c r="IFN229" s="49"/>
      <c r="IFO229" s="49"/>
      <c r="IFP229" s="49"/>
      <c r="IFQ229" s="49"/>
      <c r="IFR229" s="49"/>
      <c r="IFS229" s="49"/>
      <c r="IFT229" s="49"/>
      <c r="IFU229" s="49"/>
      <c r="IFV229" s="49"/>
      <c r="IFW229" s="49"/>
      <c r="IFX229" s="49"/>
      <c r="IFY229" s="49"/>
      <c r="IFZ229" s="49"/>
      <c r="IGA229" s="49"/>
      <c r="IGB229" s="49"/>
      <c r="IGC229" s="49"/>
      <c r="IGD229" s="49"/>
      <c r="IGE229" s="49"/>
      <c r="IGF229" s="49"/>
      <c r="IGG229" s="49"/>
      <c r="IGH229" s="49"/>
      <c r="IGI229" s="49"/>
      <c r="IGJ229" s="49"/>
      <c r="IGK229" s="49"/>
      <c r="IGL229" s="49"/>
      <c r="IGM229" s="49"/>
      <c r="IGN229" s="49"/>
      <c r="IGO229" s="49"/>
      <c r="IGP229" s="49"/>
      <c r="IGQ229" s="49"/>
      <c r="IGR229" s="49"/>
      <c r="IGS229" s="49"/>
      <c r="IGT229" s="49"/>
      <c r="IGU229" s="49"/>
      <c r="IGV229" s="49"/>
      <c r="IGW229" s="49"/>
      <c r="IGX229" s="49"/>
      <c r="IGY229" s="49"/>
      <c r="IGZ229" s="49"/>
      <c r="IHA229" s="49"/>
      <c r="IHB229" s="49"/>
      <c r="IHC229" s="49"/>
      <c r="IHD229" s="49"/>
      <c r="IHE229" s="49"/>
      <c r="IHF229" s="49"/>
      <c r="IHG229" s="49"/>
      <c r="IHH229" s="49"/>
      <c r="IHI229" s="49"/>
      <c r="IHJ229" s="49"/>
      <c r="IHK229" s="49"/>
      <c r="IHL229" s="49"/>
      <c r="IHM229" s="49"/>
      <c r="IHN229" s="49"/>
      <c r="IHO229" s="49"/>
      <c r="IHP229" s="49"/>
      <c r="IHQ229" s="49"/>
      <c r="IHR229" s="49"/>
      <c r="IHS229" s="49"/>
      <c r="IHT229" s="49"/>
      <c r="IHU229" s="49"/>
      <c r="IHV229" s="49"/>
      <c r="IHW229" s="49"/>
      <c r="IHX229" s="49"/>
      <c r="IHY229" s="49"/>
      <c r="IHZ229" s="49"/>
      <c r="IIA229" s="49"/>
      <c r="IIB229" s="49"/>
      <c r="IIC229" s="49"/>
      <c r="IID229" s="49"/>
      <c r="IIE229" s="49"/>
      <c r="IIF229" s="49"/>
      <c r="IIG229" s="49"/>
      <c r="IIH229" s="49"/>
      <c r="III229" s="49"/>
      <c r="IIJ229" s="49"/>
      <c r="IIK229" s="49"/>
      <c r="IIL229" s="49"/>
      <c r="IIM229" s="49"/>
      <c r="IIN229" s="49"/>
      <c r="IIO229" s="49"/>
      <c r="IIP229" s="49"/>
      <c r="IIQ229" s="49"/>
      <c r="IIR229" s="49"/>
      <c r="IIS229" s="49"/>
      <c r="IIT229" s="49"/>
      <c r="IIU229" s="49"/>
      <c r="IIV229" s="49"/>
      <c r="IIW229" s="49"/>
      <c r="IIX229" s="49"/>
      <c r="IIY229" s="49"/>
      <c r="IIZ229" s="49"/>
      <c r="IJA229" s="49"/>
      <c r="IJB229" s="49"/>
      <c r="IJC229" s="49"/>
      <c r="IJD229" s="49"/>
      <c r="IJE229" s="49"/>
      <c r="IJF229" s="49"/>
      <c r="IJG229" s="49"/>
      <c r="IJH229" s="49"/>
      <c r="IJI229" s="49"/>
      <c r="IJJ229" s="49"/>
      <c r="IJK229" s="49"/>
      <c r="IJL229" s="49"/>
      <c r="IJM229" s="49"/>
      <c r="IJN229" s="49"/>
      <c r="IJO229" s="49"/>
      <c r="IJP229" s="49"/>
      <c r="IJQ229" s="49"/>
      <c r="IJR229" s="49"/>
      <c r="IJS229" s="49"/>
      <c r="IJT229" s="49"/>
      <c r="IJU229" s="49"/>
      <c r="IJV229" s="49"/>
      <c r="IJW229" s="49"/>
      <c r="IJX229" s="49"/>
      <c r="IJY229" s="49"/>
      <c r="IJZ229" s="49"/>
      <c r="IKA229" s="49"/>
      <c r="IKB229" s="49"/>
      <c r="IKC229" s="49"/>
      <c r="IKD229" s="49"/>
      <c r="IKE229" s="49"/>
      <c r="IKF229" s="49"/>
      <c r="IKG229" s="49"/>
      <c r="IKH229" s="49"/>
      <c r="IKI229" s="49"/>
      <c r="IKJ229" s="49"/>
      <c r="IKK229" s="49"/>
      <c r="IKL229" s="49"/>
      <c r="IKM229" s="49"/>
      <c r="IKN229" s="49"/>
      <c r="IKO229" s="49"/>
      <c r="IKP229" s="49"/>
      <c r="IKQ229" s="49"/>
      <c r="IKR229" s="49"/>
      <c r="IKS229" s="49"/>
      <c r="IKT229" s="49"/>
      <c r="IKU229" s="49"/>
      <c r="IKV229" s="49"/>
      <c r="IKW229" s="49"/>
      <c r="IKX229" s="49"/>
      <c r="IKY229" s="49"/>
      <c r="IKZ229" s="49"/>
      <c r="ILA229" s="49"/>
      <c r="ILB229" s="49"/>
      <c r="ILC229" s="49"/>
      <c r="ILD229" s="49"/>
      <c r="ILE229" s="49"/>
      <c r="ILF229" s="49"/>
      <c r="ILG229" s="49"/>
      <c r="ILH229" s="49"/>
      <c r="ILI229" s="49"/>
      <c r="ILJ229" s="49"/>
      <c r="ILK229" s="49"/>
      <c r="ILL229" s="49"/>
      <c r="ILM229" s="49"/>
      <c r="ILN229" s="49"/>
      <c r="ILO229" s="49"/>
      <c r="ILP229" s="49"/>
      <c r="ILQ229" s="49"/>
      <c r="ILR229" s="49"/>
      <c r="ILS229" s="49"/>
      <c r="ILT229" s="49"/>
      <c r="ILU229" s="49"/>
      <c r="ILV229" s="49"/>
      <c r="ILW229" s="49"/>
      <c r="ILX229" s="49"/>
      <c r="ILY229" s="49"/>
      <c r="ILZ229" s="49"/>
      <c r="IMA229" s="49"/>
      <c r="IMB229" s="49"/>
      <c r="IMC229" s="49"/>
      <c r="IMD229" s="49"/>
      <c r="IME229" s="49"/>
      <c r="IMF229" s="49"/>
      <c r="IMG229" s="49"/>
      <c r="IMH229" s="49"/>
      <c r="IMI229" s="49"/>
      <c r="IMJ229" s="49"/>
      <c r="IMK229" s="49"/>
      <c r="IML229" s="49"/>
      <c r="IMM229" s="49"/>
      <c r="IMN229" s="49"/>
      <c r="IMO229" s="49"/>
      <c r="IMP229" s="49"/>
      <c r="IMQ229" s="49"/>
      <c r="IMR229" s="49"/>
      <c r="IMS229" s="49"/>
      <c r="IMT229" s="49"/>
      <c r="IMU229" s="49"/>
      <c r="IMV229" s="49"/>
      <c r="IMW229" s="49"/>
      <c r="IMX229" s="49"/>
      <c r="IMY229" s="49"/>
      <c r="IMZ229" s="49"/>
      <c r="INA229" s="49"/>
      <c r="INB229" s="49"/>
      <c r="INC229" s="49"/>
      <c r="IND229" s="49"/>
      <c r="INE229" s="49"/>
      <c r="INF229" s="49"/>
      <c r="ING229" s="49"/>
      <c r="INH229" s="49"/>
      <c r="INI229" s="49"/>
      <c r="INJ229" s="49"/>
      <c r="INK229" s="49"/>
      <c r="INL229" s="49"/>
      <c r="INM229" s="49"/>
      <c r="INN229" s="49"/>
      <c r="INO229" s="49"/>
      <c r="INP229" s="49"/>
      <c r="INQ229" s="49"/>
      <c r="INR229" s="49"/>
      <c r="INS229" s="49"/>
      <c r="INT229" s="49"/>
      <c r="INU229" s="49"/>
      <c r="INV229" s="49"/>
      <c r="INW229" s="49"/>
      <c r="INX229" s="49"/>
      <c r="INY229" s="49"/>
      <c r="INZ229" s="49"/>
      <c r="IOA229" s="49"/>
      <c r="IOB229" s="49"/>
      <c r="IOC229" s="49"/>
      <c r="IOD229" s="49"/>
      <c r="IOE229" s="49"/>
      <c r="IOF229" s="49"/>
      <c r="IOG229" s="49"/>
      <c r="IOH229" s="49"/>
      <c r="IOI229" s="49"/>
      <c r="IOJ229" s="49"/>
      <c r="IOK229" s="49"/>
      <c r="IOL229" s="49"/>
      <c r="IOM229" s="49"/>
      <c r="ION229" s="49"/>
      <c r="IOO229" s="49"/>
      <c r="IOP229" s="49"/>
      <c r="IOQ229" s="49"/>
      <c r="IOR229" s="49"/>
      <c r="IOS229" s="49"/>
      <c r="IOT229" s="49"/>
      <c r="IOU229" s="49"/>
      <c r="IOV229" s="49"/>
      <c r="IOW229" s="49"/>
      <c r="IOX229" s="49"/>
      <c r="IOY229" s="49"/>
      <c r="IOZ229" s="49"/>
      <c r="IPA229" s="49"/>
      <c r="IPB229" s="49"/>
      <c r="IPC229" s="49"/>
      <c r="IPD229" s="49"/>
      <c r="IPE229" s="49"/>
      <c r="IPF229" s="49"/>
      <c r="IPG229" s="49"/>
      <c r="IPH229" s="49"/>
      <c r="IPI229" s="49"/>
      <c r="IPJ229" s="49"/>
      <c r="IPK229" s="49"/>
      <c r="IPL229" s="49"/>
      <c r="IPM229" s="49"/>
      <c r="IPN229" s="49"/>
      <c r="IPO229" s="49"/>
      <c r="IPP229" s="49"/>
      <c r="IPQ229" s="49"/>
      <c r="IPR229" s="49"/>
      <c r="IPS229" s="49"/>
      <c r="IPT229" s="49"/>
      <c r="IPU229" s="49"/>
      <c r="IPV229" s="49"/>
      <c r="IPW229" s="49"/>
      <c r="IPX229" s="49"/>
      <c r="IPY229" s="49"/>
      <c r="IPZ229" s="49"/>
      <c r="IQA229" s="49"/>
      <c r="IQB229" s="49"/>
      <c r="IQC229" s="49"/>
      <c r="IQD229" s="49"/>
      <c r="IQE229" s="49"/>
      <c r="IQF229" s="49"/>
      <c r="IQG229" s="49"/>
      <c r="IQH229" s="49"/>
      <c r="IQI229" s="49"/>
      <c r="IQJ229" s="49"/>
      <c r="IQK229" s="49"/>
      <c r="IQL229" s="49"/>
      <c r="IQM229" s="49"/>
      <c r="IQN229" s="49"/>
      <c r="IQO229" s="49"/>
      <c r="IQP229" s="49"/>
      <c r="IQQ229" s="49"/>
      <c r="IQR229" s="49"/>
      <c r="IQS229" s="49"/>
      <c r="IQT229" s="49"/>
      <c r="IQU229" s="49"/>
      <c r="IQV229" s="49"/>
      <c r="IQW229" s="49"/>
      <c r="IQX229" s="49"/>
      <c r="IQY229" s="49"/>
      <c r="IQZ229" s="49"/>
      <c r="IRA229" s="49"/>
      <c r="IRB229" s="49"/>
      <c r="IRC229" s="49"/>
      <c r="IRD229" s="49"/>
      <c r="IRE229" s="49"/>
      <c r="IRF229" s="49"/>
      <c r="IRG229" s="49"/>
      <c r="IRH229" s="49"/>
      <c r="IRI229" s="49"/>
      <c r="IRJ229" s="49"/>
      <c r="IRK229" s="49"/>
      <c r="IRL229" s="49"/>
      <c r="IRM229" s="49"/>
      <c r="IRN229" s="49"/>
      <c r="IRO229" s="49"/>
      <c r="IRP229" s="49"/>
      <c r="IRQ229" s="49"/>
      <c r="IRR229" s="49"/>
      <c r="IRS229" s="49"/>
      <c r="IRT229" s="49"/>
      <c r="IRU229" s="49"/>
      <c r="IRV229" s="49"/>
      <c r="IRW229" s="49"/>
      <c r="IRX229" s="49"/>
      <c r="IRY229" s="49"/>
      <c r="IRZ229" s="49"/>
      <c r="ISA229" s="49"/>
      <c r="ISB229" s="49"/>
      <c r="ISC229" s="49"/>
      <c r="ISD229" s="49"/>
      <c r="ISE229" s="49"/>
      <c r="ISF229" s="49"/>
      <c r="ISG229" s="49"/>
      <c r="ISH229" s="49"/>
      <c r="ISI229" s="49"/>
      <c r="ISJ229" s="49"/>
      <c r="ISK229" s="49"/>
      <c r="ISL229" s="49"/>
      <c r="ISM229" s="49"/>
      <c r="ISN229" s="49"/>
      <c r="ISO229" s="49"/>
      <c r="ISP229" s="49"/>
      <c r="ISQ229" s="49"/>
      <c r="ISR229" s="49"/>
      <c r="ISS229" s="49"/>
      <c r="IST229" s="49"/>
      <c r="ISU229" s="49"/>
      <c r="ISV229" s="49"/>
      <c r="ISW229" s="49"/>
      <c r="ISX229" s="49"/>
      <c r="ISY229" s="49"/>
      <c r="ISZ229" s="49"/>
      <c r="ITA229" s="49"/>
      <c r="ITB229" s="49"/>
      <c r="ITC229" s="49"/>
      <c r="ITD229" s="49"/>
      <c r="ITE229" s="49"/>
      <c r="ITF229" s="49"/>
      <c r="ITG229" s="49"/>
      <c r="ITH229" s="49"/>
      <c r="ITI229" s="49"/>
      <c r="ITJ229" s="49"/>
      <c r="ITK229" s="49"/>
      <c r="ITL229" s="49"/>
      <c r="ITM229" s="49"/>
      <c r="ITN229" s="49"/>
      <c r="ITO229" s="49"/>
      <c r="ITP229" s="49"/>
      <c r="ITQ229" s="49"/>
      <c r="ITR229" s="49"/>
      <c r="ITS229" s="49"/>
      <c r="ITT229" s="49"/>
      <c r="ITU229" s="49"/>
      <c r="ITV229" s="49"/>
      <c r="ITW229" s="49"/>
      <c r="ITX229" s="49"/>
      <c r="ITY229" s="49"/>
      <c r="ITZ229" s="49"/>
      <c r="IUA229" s="49"/>
      <c r="IUB229" s="49"/>
      <c r="IUC229" s="49"/>
      <c r="IUD229" s="49"/>
      <c r="IUE229" s="49"/>
      <c r="IUF229" s="49"/>
      <c r="IUG229" s="49"/>
      <c r="IUH229" s="49"/>
      <c r="IUI229" s="49"/>
      <c r="IUJ229" s="49"/>
      <c r="IUK229" s="49"/>
      <c r="IUL229" s="49"/>
      <c r="IUM229" s="49"/>
      <c r="IUN229" s="49"/>
      <c r="IUO229" s="49"/>
      <c r="IUP229" s="49"/>
      <c r="IUQ229" s="49"/>
      <c r="IUR229" s="49"/>
      <c r="IUS229" s="49"/>
      <c r="IUT229" s="49"/>
      <c r="IUU229" s="49"/>
      <c r="IUV229" s="49"/>
      <c r="IUW229" s="49"/>
      <c r="IUX229" s="49"/>
      <c r="IUY229" s="49"/>
      <c r="IUZ229" s="49"/>
      <c r="IVA229" s="49"/>
      <c r="IVB229" s="49"/>
      <c r="IVC229" s="49"/>
      <c r="IVD229" s="49"/>
      <c r="IVE229" s="49"/>
      <c r="IVF229" s="49"/>
      <c r="IVG229" s="49"/>
      <c r="IVH229" s="49"/>
      <c r="IVI229" s="49"/>
      <c r="IVJ229" s="49"/>
      <c r="IVK229" s="49"/>
      <c r="IVL229" s="49"/>
      <c r="IVM229" s="49"/>
      <c r="IVN229" s="49"/>
      <c r="IVO229" s="49"/>
      <c r="IVP229" s="49"/>
      <c r="IVQ229" s="49"/>
      <c r="IVR229" s="49"/>
      <c r="IVS229" s="49"/>
      <c r="IVT229" s="49"/>
      <c r="IVU229" s="49"/>
      <c r="IVV229" s="49"/>
      <c r="IVW229" s="49"/>
      <c r="IVX229" s="49"/>
      <c r="IVY229" s="49"/>
      <c r="IVZ229" s="49"/>
      <c r="IWA229" s="49"/>
      <c r="IWB229" s="49"/>
      <c r="IWC229" s="49"/>
      <c r="IWD229" s="49"/>
      <c r="IWE229" s="49"/>
      <c r="IWF229" s="49"/>
      <c r="IWG229" s="49"/>
      <c r="IWH229" s="49"/>
      <c r="IWI229" s="49"/>
      <c r="IWJ229" s="49"/>
      <c r="IWK229" s="49"/>
      <c r="IWL229" s="49"/>
      <c r="IWM229" s="49"/>
      <c r="IWN229" s="49"/>
      <c r="IWO229" s="49"/>
      <c r="IWP229" s="49"/>
      <c r="IWQ229" s="49"/>
      <c r="IWR229" s="49"/>
      <c r="IWS229" s="49"/>
      <c r="IWT229" s="49"/>
      <c r="IWU229" s="49"/>
      <c r="IWV229" s="49"/>
      <c r="IWW229" s="49"/>
      <c r="IWX229" s="49"/>
      <c r="IWY229" s="49"/>
      <c r="IWZ229" s="49"/>
      <c r="IXA229" s="49"/>
      <c r="IXB229" s="49"/>
      <c r="IXC229" s="49"/>
      <c r="IXD229" s="49"/>
      <c r="IXE229" s="49"/>
      <c r="IXF229" s="49"/>
      <c r="IXG229" s="49"/>
      <c r="IXH229" s="49"/>
      <c r="IXI229" s="49"/>
      <c r="IXJ229" s="49"/>
      <c r="IXK229" s="49"/>
      <c r="IXL229" s="49"/>
      <c r="IXM229" s="49"/>
      <c r="IXN229" s="49"/>
      <c r="IXO229" s="49"/>
      <c r="IXP229" s="49"/>
      <c r="IXQ229" s="49"/>
      <c r="IXR229" s="49"/>
      <c r="IXS229" s="49"/>
      <c r="IXT229" s="49"/>
      <c r="IXU229" s="49"/>
      <c r="IXV229" s="49"/>
      <c r="IXW229" s="49"/>
      <c r="IXX229" s="49"/>
      <c r="IXY229" s="49"/>
      <c r="IXZ229" s="49"/>
      <c r="IYA229" s="49"/>
      <c r="IYB229" s="49"/>
      <c r="IYC229" s="49"/>
      <c r="IYD229" s="49"/>
      <c r="IYE229" s="49"/>
      <c r="IYF229" s="49"/>
      <c r="IYG229" s="49"/>
      <c r="IYH229" s="49"/>
      <c r="IYI229" s="49"/>
      <c r="IYJ229" s="49"/>
      <c r="IYK229" s="49"/>
      <c r="IYL229" s="49"/>
      <c r="IYM229" s="49"/>
      <c r="IYN229" s="49"/>
      <c r="IYO229" s="49"/>
      <c r="IYP229" s="49"/>
      <c r="IYQ229" s="49"/>
      <c r="IYR229" s="49"/>
      <c r="IYS229" s="49"/>
      <c r="IYT229" s="49"/>
      <c r="IYU229" s="49"/>
      <c r="IYV229" s="49"/>
      <c r="IYW229" s="49"/>
      <c r="IYX229" s="49"/>
      <c r="IYY229" s="49"/>
      <c r="IYZ229" s="49"/>
      <c r="IZA229" s="49"/>
      <c r="IZB229" s="49"/>
      <c r="IZC229" s="49"/>
      <c r="IZD229" s="49"/>
      <c r="IZE229" s="49"/>
      <c r="IZF229" s="49"/>
      <c r="IZG229" s="49"/>
      <c r="IZH229" s="49"/>
      <c r="IZI229" s="49"/>
      <c r="IZJ229" s="49"/>
      <c r="IZK229" s="49"/>
      <c r="IZL229" s="49"/>
      <c r="IZM229" s="49"/>
      <c r="IZN229" s="49"/>
      <c r="IZO229" s="49"/>
      <c r="IZP229" s="49"/>
      <c r="IZQ229" s="49"/>
      <c r="IZR229" s="49"/>
      <c r="IZS229" s="49"/>
      <c r="IZT229" s="49"/>
      <c r="IZU229" s="49"/>
      <c r="IZV229" s="49"/>
      <c r="IZW229" s="49"/>
      <c r="IZX229" s="49"/>
      <c r="IZY229" s="49"/>
      <c r="IZZ229" s="49"/>
      <c r="JAA229" s="49"/>
      <c r="JAB229" s="49"/>
      <c r="JAC229" s="49"/>
      <c r="JAD229" s="49"/>
      <c r="JAE229" s="49"/>
      <c r="JAF229" s="49"/>
      <c r="JAG229" s="49"/>
      <c r="JAH229" s="49"/>
      <c r="JAI229" s="49"/>
      <c r="JAJ229" s="49"/>
      <c r="JAK229" s="49"/>
      <c r="JAL229" s="49"/>
      <c r="JAM229" s="49"/>
      <c r="JAN229" s="49"/>
      <c r="JAO229" s="49"/>
      <c r="JAP229" s="49"/>
      <c r="JAQ229" s="49"/>
      <c r="JAR229" s="49"/>
      <c r="JAS229" s="49"/>
      <c r="JAT229" s="49"/>
      <c r="JAU229" s="49"/>
      <c r="JAV229" s="49"/>
      <c r="JAW229" s="49"/>
      <c r="JAX229" s="49"/>
      <c r="JAY229" s="49"/>
      <c r="JAZ229" s="49"/>
      <c r="JBA229" s="49"/>
      <c r="JBB229" s="49"/>
      <c r="JBC229" s="49"/>
      <c r="JBD229" s="49"/>
      <c r="JBE229" s="49"/>
      <c r="JBF229" s="49"/>
      <c r="JBG229" s="49"/>
      <c r="JBH229" s="49"/>
      <c r="JBI229" s="49"/>
      <c r="JBJ229" s="49"/>
      <c r="JBK229" s="49"/>
      <c r="JBL229" s="49"/>
      <c r="JBM229" s="49"/>
      <c r="JBN229" s="49"/>
      <c r="JBO229" s="49"/>
      <c r="JBP229" s="49"/>
      <c r="JBQ229" s="49"/>
      <c r="JBR229" s="49"/>
      <c r="JBS229" s="49"/>
      <c r="JBT229" s="49"/>
      <c r="JBU229" s="49"/>
      <c r="JBV229" s="49"/>
      <c r="JBW229" s="49"/>
      <c r="JBX229" s="49"/>
      <c r="JBY229" s="49"/>
      <c r="JBZ229" s="49"/>
      <c r="JCA229" s="49"/>
      <c r="JCB229" s="49"/>
      <c r="JCC229" s="49"/>
      <c r="JCD229" s="49"/>
      <c r="JCE229" s="49"/>
      <c r="JCF229" s="49"/>
      <c r="JCG229" s="49"/>
      <c r="JCH229" s="49"/>
      <c r="JCI229" s="49"/>
      <c r="JCJ229" s="49"/>
      <c r="JCK229" s="49"/>
      <c r="JCL229" s="49"/>
      <c r="JCM229" s="49"/>
      <c r="JCN229" s="49"/>
      <c r="JCO229" s="49"/>
      <c r="JCP229" s="49"/>
      <c r="JCQ229" s="49"/>
      <c r="JCR229" s="49"/>
      <c r="JCS229" s="49"/>
      <c r="JCT229" s="49"/>
      <c r="JCU229" s="49"/>
      <c r="JCV229" s="49"/>
      <c r="JCW229" s="49"/>
      <c r="JCX229" s="49"/>
      <c r="JCY229" s="49"/>
      <c r="JCZ229" s="49"/>
      <c r="JDA229" s="49"/>
      <c r="JDB229" s="49"/>
      <c r="JDC229" s="49"/>
      <c r="JDD229" s="49"/>
      <c r="JDE229" s="49"/>
      <c r="JDF229" s="49"/>
      <c r="JDG229" s="49"/>
      <c r="JDH229" s="49"/>
      <c r="JDI229" s="49"/>
      <c r="JDJ229" s="49"/>
      <c r="JDK229" s="49"/>
      <c r="JDL229" s="49"/>
      <c r="JDM229" s="49"/>
      <c r="JDN229" s="49"/>
      <c r="JDO229" s="49"/>
      <c r="JDP229" s="49"/>
      <c r="JDQ229" s="49"/>
      <c r="JDR229" s="49"/>
      <c r="JDS229" s="49"/>
      <c r="JDT229" s="49"/>
      <c r="JDU229" s="49"/>
      <c r="JDV229" s="49"/>
      <c r="JDW229" s="49"/>
      <c r="JDX229" s="49"/>
      <c r="JDY229" s="49"/>
      <c r="JDZ229" s="49"/>
      <c r="JEA229" s="49"/>
      <c r="JEB229" s="49"/>
      <c r="JEC229" s="49"/>
      <c r="JED229" s="49"/>
      <c r="JEE229" s="49"/>
      <c r="JEF229" s="49"/>
      <c r="JEG229" s="49"/>
      <c r="JEH229" s="49"/>
      <c r="JEI229" s="49"/>
      <c r="JEJ229" s="49"/>
      <c r="JEK229" s="49"/>
      <c r="JEL229" s="49"/>
      <c r="JEM229" s="49"/>
      <c r="JEN229" s="49"/>
      <c r="JEO229" s="49"/>
      <c r="JEP229" s="49"/>
      <c r="JEQ229" s="49"/>
      <c r="JER229" s="49"/>
      <c r="JES229" s="49"/>
      <c r="JET229" s="49"/>
      <c r="JEU229" s="49"/>
      <c r="JEV229" s="49"/>
      <c r="JEW229" s="49"/>
      <c r="JEX229" s="49"/>
      <c r="JEY229" s="49"/>
      <c r="JEZ229" s="49"/>
      <c r="JFA229" s="49"/>
      <c r="JFB229" s="49"/>
      <c r="JFC229" s="49"/>
      <c r="JFD229" s="49"/>
      <c r="JFE229" s="49"/>
      <c r="JFF229" s="49"/>
      <c r="JFG229" s="49"/>
      <c r="JFH229" s="49"/>
      <c r="JFI229" s="49"/>
      <c r="JFJ229" s="49"/>
      <c r="JFK229" s="49"/>
      <c r="JFL229" s="49"/>
      <c r="JFM229" s="49"/>
      <c r="JFN229" s="49"/>
      <c r="JFO229" s="49"/>
      <c r="JFP229" s="49"/>
      <c r="JFQ229" s="49"/>
      <c r="JFR229" s="49"/>
      <c r="JFS229" s="49"/>
      <c r="JFT229" s="49"/>
      <c r="JFU229" s="49"/>
      <c r="JFV229" s="49"/>
      <c r="JFW229" s="49"/>
      <c r="JFX229" s="49"/>
      <c r="JFY229" s="49"/>
      <c r="JFZ229" s="49"/>
      <c r="JGA229" s="49"/>
      <c r="JGB229" s="49"/>
      <c r="JGC229" s="49"/>
      <c r="JGD229" s="49"/>
      <c r="JGE229" s="49"/>
      <c r="JGF229" s="49"/>
      <c r="JGG229" s="49"/>
      <c r="JGH229" s="49"/>
      <c r="JGI229" s="49"/>
      <c r="JGJ229" s="49"/>
      <c r="JGK229" s="49"/>
      <c r="JGL229" s="49"/>
      <c r="JGM229" s="49"/>
      <c r="JGN229" s="49"/>
      <c r="JGO229" s="49"/>
      <c r="JGP229" s="49"/>
      <c r="JGQ229" s="49"/>
      <c r="JGR229" s="49"/>
      <c r="JGS229" s="49"/>
      <c r="JGT229" s="49"/>
      <c r="JGU229" s="49"/>
      <c r="JGV229" s="49"/>
      <c r="JGW229" s="49"/>
      <c r="JGX229" s="49"/>
      <c r="JGY229" s="49"/>
      <c r="JGZ229" s="49"/>
      <c r="JHA229" s="49"/>
      <c r="JHB229" s="49"/>
      <c r="JHC229" s="49"/>
      <c r="JHD229" s="49"/>
      <c r="JHE229" s="49"/>
      <c r="JHF229" s="49"/>
      <c r="JHG229" s="49"/>
      <c r="JHH229" s="49"/>
      <c r="JHI229" s="49"/>
      <c r="JHJ229" s="49"/>
      <c r="JHK229" s="49"/>
      <c r="JHL229" s="49"/>
      <c r="JHM229" s="49"/>
      <c r="JHN229" s="49"/>
      <c r="JHO229" s="49"/>
      <c r="JHP229" s="49"/>
      <c r="JHQ229" s="49"/>
      <c r="JHR229" s="49"/>
      <c r="JHS229" s="49"/>
      <c r="JHT229" s="49"/>
      <c r="JHU229" s="49"/>
      <c r="JHV229" s="49"/>
      <c r="JHW229" s="49"/>
      <c r="JHX229" s="49"/>
      <c r="JHY229" s="49"/>
      <c r="JHZ229" s="49"/>
      <c r="JIA229" s="49"/>
      <c r="JIB229" s="49"/>
      <c r="JIC229" s="49"/>
      <c r="JID229" s="49"/>
      <c r="JIE229" s="49"/>
      <c r="JIF229" s="49"/>
      <c r="JIG229" s="49"/>
      <c r="JIH229" s="49"/>
      <c r="JII229" s="49"/>
      <c r="JIJ229" s="49"/>
      <c r="JIK229" s="49"/>
      <c r="JIL229" s="49"/>
      <c r="JIM229" s="49"/>
      <c r="JIN229" s="49"/>
      <c r="JIO229" s="49"/>
      <c r="JIP229" s="49"/>
      <c r="JIQ229" s="49"/>
      <c r="JIR229" s="49"/>
      <c r="JIS229" s="49"/>
      <c r="JIT229" s="49"/>
      <c r="JIU229" s="49"/>
      <c r="JIV229" s="49"/>
      <c r="JIW229" s="49"/>
      <c r="JIX229" s="49"/>
      <c r="JIY229" s="49"/>
      <c r="JIZ229" s="49"/>
      <c r="JJA229" s="49"/>
      <c r="JJB229" s="49"/>
      <c r="JJC229" s="49"/>
      <c r="JJD229" s="49"/>
      <c r="JJE229" s="49"/>
      <c r="JJF229" s="49"/>
      <c r="JJG229" s="49"/>
      <c r="JJH229" s="49"/>
      <c r="JJI229" s="49"/>
      <c r="JJJ229" s="49"/>
      <c r="JJK229" s="49"/>
      <c r="JJL229" s="49"/>
      <c r="JJM229" s="49"/>
      <c r="JJN229" s="49"/>
      <c r="JJO229" s="49"/>
      <c r="JJP229" s="49"/>
      <c r="JJQ229" s="49"/>
      <c r="JJR229" s="49"/>
      <c r="JJS229" s="49"/>
      <c r="JJT229" s="49"/>
      <c r="JJU229" s="49"/>
      <c r="JJV229" s="49"/>
      <c r="JJW229" s="49"/>
      <c r="JJX229" s="49"/>
      <c r="JJY229" s="49"/>
      <c r="JJZ229" s="49"/>
      <c r="JKA229" s="49"/>
      <c r="JKB229" s="49"/>
      <c r="JKC229" s="49"/>
      <c r="JKD229" s="49"/>
      <c r="JKE229" s="49"/>
      <c r="JKF229" s="49"/>
      <c r="JKG229" s="49"/>
      <c r="JKH229" s="49"/>
      <c r="JKI229" s="49"/>
      <c r="JKJ229" s="49"/>
      <c r="JKK229" s="49"/>
      <c r="JKL229" s="49"/>
      <c r="JKM229" s="49"/>
      <c r="JKN229" s="49"/>
      <c r="JKO229" s="49"/>
      <c r="JKP229" s="49"/>
      <c r="JKQ229" s="49"/>
      <c r="JKR229" s="49"/>
      <c r="JKS229" s="49"/>
      <c r="JKT229" s="49"/>
      <c r="JKU229" s="49"/>
      <c r="JKV229" s="49"/>
      <c r="JKW229" s="49"/>
      <c r="JKX229" s="49"/>
      <c r="JKY229" s="49"/>
      <c r="JKZ229" s="49"/>
      <c r="JLA229" s="49"/>
      <c r="JLB229" s="49"/>
      <c r="JLC229" s="49"/>
      <c r="JLD229" s="49"/>
      <c r="JLE229" s="49"/>
      <c r="JLF229" s="49"/>
      <c r="JLG229" s="49"/>
      <c r="JLH229" s="49"/>
      <c r="JLI229" s="49"/>
      <c r="JLJ229" s="49"/>
      <c r="JLK229" s="49"/>
      <c r="JLL229" s="49"/>
      <c r="JLM229" s="49"/>
      <c r="JLN229" s="49"/>
      <c r="JLO229" s="49"/>
      <c r="JLP229" s="49"/>
      <c r="JLQ229" s="49"/>
      <c r="JLR229" s="49"/>
      <c r="JLS229" s="49"/>
      <c r="JLT229" s="49"/>
      <c r="JLU229" s="49"/>
      <c r="JLV229" s="49"/>
      <c r="JLW229" s="49"/>
      <c r="JLX229" s="49"/>
      <c r="JLY229" s="49"/>
      <c r="JLZ229" s="49"/>
      <c r="JMA229" s="49"/>
      <c r="JMB229" s="49"/>
      <c r="JMC229" s="49"/>
      <c r="JMD229" s="49"/>
      <c r="JME229" s="49"/>
      <c r="JMF229" s="49"/>
      <c r="JMG229" s="49"/>
      <c r="JMH229" s="49"/>
      <c r="JMI229" s="49"/>
      <c r="JMJ229" s="49"/>
      <c r="JMK229" s="49"/>
      <c r="JML229" s="49"/>
      <c r="JMM229" s="49"/>
      <c r="JMN229" s="49"/>
      <c r="JMO229" s="49"/>
      <c r="JMP229" s="49"/>
      <c r="JMQ229" s="49"/>
      <c r="JMR229" s="49"/>
      <c r="JMS229" s="49"/>
      <c r="JMT229" s="49"/>
      <c r="JMU229" s="49"/>
      <c r="JMV229" s="49"/>
      <c r="JMW229" s="49"/>
      <c r="JMX229" s="49"/>
      <c r="JMY229" s="49"/>
      <c r="JMZ229" s="49"/>
      <c r="JNA229" s="49"/>
      <c r="JNB229" s="49"/>
      <c r="JNC229" s="49"/>
      <c r="JND229" s="49"/>
      <c r="JNE229" s="49"/>
      <c r="JNF229" s="49"/>
      <c r="JNG229" s="49"/>
      <c r="JNH229" s="49"/>
      <c r="JNI229" s="49"/>
      <c r="JNJ229" s="49"/>
      <c r="JNK229" s="49"/>
      <c r="JNL229" s="49"/>
      <c r="JNM229" s="49"/>
      <c r="JNN229" s="49"/>
      <c r="JNO229" s="49"/>
      <c r="JNP229" s="49"/>
      <c r="JNQ229" s="49"/>
      <c r="JNR229" s="49"/>
      <c r="JNS229" s="49"/>
      <c r="JNT229" s="49"/>
      <c r="JNU229" s="49"/>
      <c r="JNV229" s="49"/>
      <c r="JNW229" s="49"/>
      <c r="JNX229" s="49"/>
      <c r="JNY229" s="49"/>
      <c r="JNZ229" s="49"/>
      <c r="JOA229" s="49"/>
      <c r="JOB229" s="49"/>
      <c r="JOC229" s="49"/>
      <c r="JOD229" s="49"/>
      <c r="JOE229" s="49"/>
      <c r="JOF229" s="49"/>
      <c r="JOG229" s="49"/>
      <c r="JOH229" s="49"/>
      <c r="JOI229" s="49"/>
      <c r="JOJ229" s="49"/>
      <c r="JOK229" s="49"/>
      <c r="JOL229" s="49"/>
      <c r="JOM229" s="49"/>
      <c r="JON229" s="49"/>
      <c r="JOO229" s="49"/>
      <c r="JOP229" s="49"/>
      <c r="JOQ229" s="49"/>
      <c r="JOR229" s="49"/>
      <c r="JOS229" s="49"/>
      <c r="JOT229" s="49"/>
      <c r="JOU229" s="49"/>
      <c r="JOV229" s="49"/>
      <c r="JOW229" s="49"/>
      <c r="JOX229" s="49"/>
      <c r="JOY229" s="49"/>
      <c r="JOZ229" s="49"/>
      <c r="JPA229" s="49"/>
      <c r="JPB229" s="49"/>
      <c r="JPC229" s="49"/>
      <c r="JPD229" s="49"/>
      <c r="JPE229" s="49"/>
      <c r="JPF229" s="49"/>
      <c r="JPG229" s="49"/>
      <c r="JPH229" s="49"/>
      <c r="JPI229" s="49"/>
      <c r="JPJ229" s="49"/>
      <c r="JPK229" s="49"/>
      <c r="JPL229" s="49"/>
      <c r="JPM229" s="49"/>
      <c r="JPN229" s="49"/>
      <c r="JPO229" s="49"/>
      <c r="JPP229" s="49"/>
      <c r="JPQ229" s="49"/>
      <c r="JPR229" s="49"/>
      <c r="JPS229" s="49"/>
      <c r="JPT229" s="49"/>
      <c r="JPU229" s="49"/>
      <c r="JPV229" s="49"/>
      <c r="JPW229" s="49"/>
      <c r="JPX229" s="49"/>
      <c r="JPY229" s="49"/>
      <c r="JPZ229" s="49"/>
      <c r="JQA229" s="49"/>
      <c r="JQB229" s="49"/>
      <c r="JQC229" s="49"/>
      <c r="JQD229" s="49"/>
      <c r="JQE229" s="49"/>
      <c r="JQF229" s="49"/>
      <c r="JQG229" s="49"/>
      <c r="JQH229" s="49"/>
      <c r="JQI229" s="49"/>
      <c r="JQJ229" s="49"/>
      <c r="JQK229" s="49"/>
      <c r="JQL229" s="49"/>
      <c r="JQM229" s="49"/>
      <c r="JQN229" s="49"/>
      <c r="JQO229" s="49"/>
      <c r="JQP229" s="49"/>
      <c r="JQQ229" s="49"/>
      <c r="JQR229" s="49"/>
      <c r="JQS229" s="49"/>
      <c r="JQT229" s="49"/>
      <c r="JQU229" s="49"/>
      <c r="JQV229" s="49"/>
      <c r="JQW229" s="49"/>
      <c r="JQX229" s="49"/>
      <c r="JQY229" s="49"/>
      <c r="JQZ229" s="49"/>
      <c r="JRA229" s="49"/>
      <c r="JRB229" s="49"/>
      <c r="JRC229" s="49"/>
      <c r="JRD229" s="49"/>
      <c r="JRE229" s="49"/>
      <c r="JRF229" s="49"/>
      <c r="JRG229" s="49"/>
      <c r="JRH229" s="49"/>
      <c r="JRI229" s="49"/>
      <c r="JRJ229" s="49"/>
      <c r="JRK229" s="49"/>
      <c r="JRL229" s="49"/>
      <c r="JRM229" s="49"/>
      <c r="JRN229" s="49"/>
      <c r="JRO229" s="49"/>
      <c r="JRP229" s="49"/>
      <c r="JRQ229" s="49"/>
      <c r="JRR229" s="49"/>
      <c r="JRS229" s="49"/>
      <c r="JRT229" s="49"/>
      <c r="JRU229" s="49"/>
      <c r="JRV229" s="49"/>
      <c r="JRW229" s="49"/>
      <c r="JRX229" s="49"/>
      <c r="JRY229" s="49"/>
      <c r="JRZ229" s="49"/>
      <c r="JSA229" s="49"/>
      <c r="JSB229" s="49"/>
      <c r="JSC229" s="49"/>
      <c r="JSD229" s="49"/>
      <c r="JSE229" s="49"/>
      <c r="JSF229" s="49"/>
      <c r="JSG229" s="49"/>
      <c r="JSH229" s="49"/>
      <c r="JSI229" s="49"/>
      <c r="JSJ229" s="49"/>
      <c r="JSK229" s="49"/>
      <c r="JSL229" s="49"/>
      <c r="JSM229" s="49"/>
      <c r="JSN229" s="49"/>
      <c r="JSO229" s="49"/>
      <c r="JSP229" s="49"/>
      <c r="JSQ229" s="49"/>
      <c r="JSR229" s="49"/>
      <c r="JSS229" s="49"/>
      <c r="JST229" s="49"/>
      <c r="JSU229" s="49"/>
      <c r="JSV229" s="49"/>
      <c r="JSW229" s="49"/>
      <c r="JSX229" s="49"/>
      <c r="JSY229" s="49"/>
      <c r="JSZ229" s="49"/>
      <c r="JTA229" s="49"/>
      <c r="JTB229" s="49"/>
      <c r="JTC229" s="49"/>
      <c r="JTD229" s="49"/>
      <c r="JTE229" s="49"/>
      <c r="JTF229" s="49"/>
      <c r="JTG229" s="49"/>
      <c r="JTH229" s="49"/>
      <c r="JTI229" s="49"/>
      <c r="JTJ229" s="49"/>
      <c r="JTK229" s="49"/>
      <c r="JTL229" s="49"/>
      <c r="JTM229" s="49"/>
      <c r="JTN229" s="49"/>
      <c r="JTO229" s="49"/>
      <c r="JTP229" s="49"/>
      <c r="JTQ229" s="49"/>
      <c r="JTR229" s="49"/>
      <c r="JTS229" s="49"/>
      <c r="JTT229" s="49"/>
      <c r="JTU229" s="49"/>
      <c r="JTV229" s="49"/>
      <c r="JTW229" s="49"/>
      <c r="JTX229" s="49"/>
      <c r="JTY229" s="49"/>
      <c r="JTZ229" s="49"/>
      <c r="JUA229" s="49"/>
      <c r="JUB229" s="49"/>
      <c r="JUC229" s="49"/>
      <c r="JUD229" s="49"/>
      <c r="JUE229" s="49"/>
      <c r="JUF229" s="49"/>
      <c r="JUG229" s="49"/>
      <c r="JUH229" s="49"/>
      <c r="JUI229" s="49"/>
      <c r="JUJ229" s="49"/>
      <c r="JUK229" s="49"/>
      <c r="JUL229" s="49"/>
      <c r="JUM229" s="49"/>
      <c r="JUN229" s="49"/>
      <c r="JUO229" s="49"/>
      <c r="JUP229" s="49"/>
      <c r="JUQ229" s="49"/>
      <c r="JUR229" s="49"/>
      <c r="JUS229" s="49"/>
      <c r="JUT229" s="49"/>
      <c r="JUU229" s="49"/>
      <c r="JUV229" s="49"/>
      <c r="JUW229" s="49"/>
      <c r="JUX229" s="49"/>
      <c r="JUY229" s="49"/>
      <c r="JUZ229" s="49"/>
      <c r="JVA229" s="49"/>
      <c r="JVB229" s="49"/>
      <c r="JVC229" s="49"/>
      <c r="JVD229" s="49"/>
      <c r="JVE229" s="49"/>
      <c r="JVF229" s="49"/>
      <c r="JVG229" s="49"/>
      <c r="JVH229" s="49"/>
      <c r="JVI229" s="49"/>
      <c r="JVJ229" s="49"/>
      <c r="JVK229" s="49"/>
      <c r="JVL229" s="49"/>
      <c r="JVM229" s="49"/>
      <c r="JVN229" s="49"/>
      <c r="JVO229" s="49"/>
      <c r="JVP229" s="49"/>
      <c r="JVQ229" s="49"/>
      <c r="JVR229" s="49"/>
      <c r="JVS229" s="49"/>
      <c r="JVT229" s="49"/>
      <c r="JVU229" s="49"/>
      <c r="JVV229" s="49"/>
      <c r="JVW229" s="49"/>
      <c r="JVX229" s="49"/>
      <c r="JVY229" s="49"/>
      <c r="JVZ229" s="49"/>
      <c r="JWA229" s="49"/>
      <c r="JWB229" s="49"/>
      <c r="JWC229" s="49"/>
      <c r="JWD229" s="49"/>
      <c r="JWE229" s="49"/>
      <c r="JWF229" s="49"/>
      <c r="JWG229" s="49"/>
      <c r="JWH229" s="49"/>
      <c r="JWI229" s="49"/>
      <c r="JWJ229" s="49"/>
      <c r="JWK229" s="49"/>
      <c r="JWL229" s="49"/>
      <c r="JWM229" s="49"/>
      <c r="JWN229" s="49"/>
      <c r="JWO229" s="49"/>
      <c r="JWP229" s="49"/>
      <c r="JWQ229" s="49"/>
      <c r="JWR229" s="49"/>
      <c r="JWS229" s="49"/>
      <c r="JWT229" s="49"/>
      <c r="JWU229" s="49"/>
      <c r="JWV229" s="49"/>
      <c r="JWW229" s="49"/>
      <c r="JWX229" s="49"/>
      <c r="JWY229" s="49"/>
      <c r="JWZ229" s="49"/>
      <c r="JXA229" s="49"/>
      <c r="JXB229" s="49"/>
      <c r="JXC229" s="49"/>
      <c r="JXD229" s="49"/>
      <c r="JXE229" s="49"/>
      <c r="JXF229" s="49"/>
      <c r="JXG229" s="49"/>
      <c r="JXH229" s="49"/>
      <c r="JXI229" s="49"/>
      <c r="JXJ229" s="49"/>
      <c r="JXK229" s="49"/>
      <c r="JXL229" s="49"/>
      <c r="JXM229" s="49"/>
      <c r="JXN229" s="49"/>
      <c r="JXO229" s="49"/>
      <c r="JXP229" s="49"/>
      <c r="JXQ229" s="49"/>
      <c r="JXR229" s="49"/>
      <c r="JXS229" s="49"/>
      <c r="JXT229" s="49"/>
      <c r="JXU229" s="49"/>
      <c r="JXV229" s="49"/>
      <c r="JXW229" s="49"/>
      <c r="JXX229" s="49"/>
      <c r="JXY229" s="49"/>
      <c r="JXZ229" s="49"/>
      <c r="JYA229" s="49"/>
      <c r="JYB229" s="49"/>
      <c r="JYC229" s="49"/>
      <c r="JYD229" s="49"/>
      <c r="JYE229" s="49"/>
      <c r="JYF229" s="49"/>
      <c r="JYG229" s="49"/>
      <c r="JYH229" s="49"/>
      <c r="JYI229" s="49"/>
      <c r="JYJ229" s="49"/>
      <c r="JYK229" s="49"/>
      <c r="JYL229" s="49"/>
      <c r="JYM229" s="49"/>
      <c r="JYN229" s="49"/>
      <c r="JYO229" s="49"/>
      <c r="JYP229" s="49"/>
      <c r="JYQ229" s="49"/>
      <c r="JYR229" s="49"/>
      <c r="JYS229" s="49"/>
      <c r="JYT229" s="49"/>
      <c r="JYU229" s="49"/>
      <c r="JYV229" s="49"/>
      <c r="JYW229" s="49"/>
      <c r="JYX229" s="49"/>
      <c r="JYY229" s="49"/>
      <c r="JYZ229" s="49"/>
      <c r="JZA229" s="49"/>
      <c r="JZB229" s="49"/>
      <c r="JZC229" s="49"/>
      <c r="JZD229" s="49"/>
      <c r="JZE229" s="49"/>
      <c r="JZF229" s="49"/>
      <c r="JZG229" s="49"/>
      <c r="JZH229" s="49"/>
      <c r="JZI229" s="49"/>
      <c r="JZJ229" s="49"/>
      <c r="JZK229" s="49"/>
      <c r="JZL229" s="49"/>
      <c r="JZM229" s="49"/>
      <c r="JZN229" s="49"/>
      <c r="JZO229" s="49"/>
      <c r="JZP229" s="49"/>
      <c r="JZQ229" s="49"/>
      <c r="JZR229" s="49"/>
      <c r="JZS229" s="49"/>
      <c r="JZT229" s="49"/>
      <c r="JZU229" s="49"/>
      <c r="JZV229" s="49"/>
      <c r="JZW229" s="49"/>
      <c r="JZX229" s="49"/>
      <c r="JZY229" s="49"/>
      <c r="JZZ229" s="49"/>
      <c r="KAA229" s="49"/>
      <c r="KAB229" s="49"/>
      <c r="KAC229" s="49"/>
      <c r="KAD229" s="49"/>
      <c r="KAE229" s="49"/>
      <c r="KAF229" s="49"/>
      <c r="KAG229" s="49"/>
      <c r="KAH229" s="49"/>
      <c r="KAI229" s="49"/>
      <c r="KAJ229" s="49"/>
      <c r="KAK229" s="49"/>
      <c r="KAL229" s="49"/>
      <c r="KAM229" s="49"/>
      <c r="KAN229" s="49"/>
      <c r="KAO229" s="49"/>
      <c r="KAP229" s="49"/>
      <c r="KAQ229" s="49"/>
      <c r="KAR229" s="49"/>
      <c r="KAS229" s="49"/>
      <c r="KAT229" s="49"/>
      <c r="KAU229" s="49"/>
      <c r="KAV229" s="49"/>
      <c r="KAW229" s="49"/>
      <c r="KAX229" s="49"/>
      <c r="KAY229" s="49"/>
      <c r="KAZ229" s="49"/>
      <c r="KBA229" s="49"/>
      <c r="KBB229" s="49"/>
      <c r="KBC229" s="49"/>
      <c r="KBD229" s="49"/>
      <c r="KBE229" s="49"/>
      <c r="KBF229" s="49"/>
      <c r="KBG229" s="49"/>
      <c r="KBH229" s="49"/>
      <c r="KBI229" s="49"/>
      <c r="KBJ229" s="49"/>
      <c r="KBK229" s="49"/>
      <c r="KBL229" s="49"/>
      <c r="KBM229" s="49"/>
      <c r="KBN229" s="49"/>
      <c r="KBO229" s="49"/>
      <c r="KBP229" s="49"/>
      <c r="KBQ229" s="49"/>
      <c r="KBR229" s="49"/>
      <c r="KBS229" s="49"/>
      <c r="KBT229" s="49"/>
      <c r="KBU229" s="49"/>
      <c r="KBV229" s="49"/>
      <c r="KBW229" s="49"/>
      <c r="KBX229" s="49"/>
      <c r="KBY229" s="49"/>
      <c r="KBZ229" s="49"/>
      <c r="KCA229" s="49"/>
      <c r="KCB229" s="49"/>
      <c r="KCC229" s="49"/>
      <c r="KCD229" s="49"/>
      <c r="KCE229" s="49"/>
      <c r="KCF229" s="49"/>
      <c r="KCG229" s="49"/>
      <c r="KCH229" s="49"/>
      <c r="KCI229" s="49"/>
      <c r="KCJ229" s="49"/>
      <c r="KCK229" s="49"/>
      <c r="KCL229" s="49"/>
      <c r="KCM229" s="49"/>
      <c r="KCN229" s="49"/>
      <c r="KCO229" s="49"/>
      <c r="KCP229" s="49"/>
      <c r="KCQ229" s="49"/>
      <c r="KCR229" s="49"/>
      <c r="KCS229" s="49"/>
      <c r="KCT229" s="49"/>
      <c r="KCU229" s="49"/>
      <c r="KCV229" s="49"/>
      <c r="KCW229" s="49"/>
      <c r="KCX229" s="49"/>
      <c r="KCY229" s="49"/>
      <c r="KCZ229" s="49"/>
      <c r="KDA229" s="49"/>
      <c r="KDB229" s="49"/>
      <c r="KDC229" s="49"/>
      <c r="KDD229" s="49"/>
      <c r="KDE229" s="49"/>
      <c r="KDF229" s="49"/>
      <c r="KDG229" s="49"/>
      <c r="KDH229" s="49"/>
      <c r="KDI229" s="49"/>
      <c r="KDJ229" s="49"/>
      <c r="KDK229" s="49"/>
      <c r="KDL229" s="49"/>
      <c r="KDM229" s="49"/>
      <c r="KDN229" s="49"/>
      <c r="KDO229" s="49"/>
      <c r="KDP229" s="49"/>
      <c r="KDQ229" s="49"/>
      <c r="KDR229" s="49"/>
      <c r="KDS229" s="49"/>
      <c r="KDT229" s="49"/>
      <c r="KDU229" s="49"/>
      <c r="KDV229" s="49"/>
      <c r="KDW229" s="49"/>
      <c r="KDX229" s="49"/>
      <c r="KDY229" s="49"/>
      <c r="KDZ229" s="49"/>
      <c r="KEA229" s="49"/>
      <c r="KEB229" s="49"/>
      <c r="KEC229" s="49"/>
      <c r="KED229" s="49"/>
      <c r="KEE229" s="49"/>
      <c r="KEF229" s="49"/>
      <c r="KEG229" s="49"/>
      <c r="KEH229" s="49"/>
      <c r="KEI229" s="49"/>
      <c r="KEJ229" s="49"/>
      <c r="KEK229" s="49"/>
      <c r="KEL229" s="49"/>
      <c r="KEM229" s="49"/>
      <c r="KEN229" s="49"/>
      <c r="KEO229" s="49"/>
      <c r="KEP229" s="49"/>
      <c r="KEQ229" s="49"/>
      <c r="KER229" s="49"/>
      <c r="KES229" s="49"/>
      <c r="KET229" s="49"/>
      <c r="KEU229" s="49"/>
      <c r="KEV229" s="49"/>
      <c r="KEW229" s="49"/>
      <c r="KEX229" s="49"/>
      <c r="KEY229" s="49"/>
      <c r="KEZ229" s="49"/>
      <c r="KFA229" s="49"/>
      <c r="KFB229" s="49"/>
      <c r="KFC229" s="49"/>
      <c r="KFD229" s="49"/>
      <c r="KFE229" s="49"/>
      <c r="KFF229" s="49"/>
      <c r="KFG229" s="49"/>
      <c r="KFH229" s="49"/>
      <c r="KFI229" s="49"/>
      <c r="KFJ229" s="49"/>
      <c r="KFK229" s="49"/>
      <c r="KFL229" s="49"/>
      <c r="KFM229" s="49"/>
      <c r="KFN229" s="49"/>
      <c r="KFO229" s="49"/>
      <c r="KFP229" s="49"/>
      <c r="KFQ229" s="49"/>
      <c r="KFR229" s="49"/>
      <c r="KFS229" s="49"/>
      <c r="KFT229" s="49"/>
      <c r="KFU229" s="49"/>
      <c r="KFV229" s="49"/>
      <c r="KFW229" s="49"/>
      <c r="KFX229" s="49"/>
      <c r="KFY229" s="49"/>
      <c r="KFZ229" s="49"/>
      <c r="KGA229" s="49"/>
      <c r="KGB229" s="49"/>
      <c r="KGC229" s="49"/>
      <c r="KGD229" s="49"/>
      <c r="KGE229" s="49"/>
      <c r="KGF229" s="49"/>
      <c r="KGG229" s="49"/>
      <c r="KGH229" s="49"/>
      <c r="KGI229" s="49"/>
      <c r="KGJ229" s="49"/>
      <c r="KGK229" s="49"/>
      <c r="KGL229" s="49"/>
      <c r="KGM229" s="49"/>
      <c r="KGN229" s="49"/>
      <c r="KGO229" s="49"/>
      <c r="KGP229" s="49"/>
      <c r="KGQ229" s="49"/>
      <c r="KGR229" s="49"/>
      <c r="KGS229" s="49"/>
      <c r="KGT229" s="49"/>
      <c r="KGU229" s="49"/>
      <c r="KGV229" s="49"/>
      <c r="KGW229" s="49"/>
      <c r="KGX229" s="49"/>
      <c r="KGY229" s="49"/>
      <c r="KGZ229" s="49"/>
      <c r="KHA229" s="49"/>
      <c r="KHB229" s="49"/>
      <c r="KHC229" s="49"/>
      <c r="KHD229" s="49"/>
      <c r="KHE229" s="49"/>
      <c r="KHF229" s="49"/>
      <c r="KHG229" s="49"/>
      <c r="KHH229" s="49"/>
      <c r="KHI229" s="49"/>
      <c r="KHJ229" s="49"/>
      <c r="KHK229" s="49"/>
      <c r="KHL229" s="49"/>
      <c r="KHM229" s="49"/>
      <c r="KHN229" s="49"/>
      <c r="KHO229" s="49"/>
      <c r="KHP229" s="49"/>
      <c r="KHQ229" s="49"/>
      <c r="KHR229" s="49"/>
      <c r="KHS229" s="49"/>
      <c r="KHT229" s="49"/>
      <c r="KHU229" s="49"/>
      <c r="KHV229" s="49"/>
      <c r="KHW229" s="49"/>
      <c r="KHX229" s="49"/>
      <c r="KHY229" s="49"/>
      <c r="KHZ229" s="49"/>
      <c r="KIA229" s="49"/>
      <c r="KIB229" s="49"/>
      <c r="KIC229" s="49"/>
      <c r="KID229" s="49"/>
      <c r="KIE229" s="49"/>
      <c r="KIF229" s="49"/>
      <c r="KIG229" s="49"/>
      <c r="KIH229" s="49"/>
      <c r="KII229" s="49"/>
      <c r="KIJ229" s="49"/>
      <c r="KIK229" s="49"/>
      <c r="KIL229" s="49"/>
      <c r="KIM229" s="49"/>
      <c r="KIN229" s="49"/>
      <c r="KIO229" s="49"/>
      <c r="KIP229" s="49"/>
      <c r="KIQ229" s="49"/>
      <c r="KIR229" s="49"/>
      <c r="KIS229" s="49"/>
      <c r="KIT229" s="49"/>
      <c r="KIU229" s="49"/>
      <c r="KIV229" s="49"/>
      <c r="KIW229" s="49"/>
      <c r="KIX229" s="49"/>
      <c r="KIY229" s="49"/>
      <c r="KIZ229" s="49"/>
      <c r="KJA229" s="49"/>
      <c r="KJB229" s="49"/>
      <c r="KJC229" s="49"/>
      <c r="KJD229" s="49"/>
      <c r="KJE229" s="49"/>
      <c r="KJF229" s="49"/>
      <c r="KJG229" s="49"/>
      <c r="KJH229" s="49"/>
      <c r="KJI229" s="49"/>
      <c r="KJJ229" s="49"/>
      <c r="KJK229" s="49"/>
      <c r="KJL229" s="49"/>
      <c r="KJM229" s="49"/>
      <c r="KJN229" s="49"/>
      <c r="KJO229" s="49"/>
      <c r="KJP229" s="49"/>
      <c r="KJQ229" s="49"/>
      <c r="KJR229" s="49"/>
      <c r="KJS229" s="49"/>
      <c r="KJT229" s="49"/>
      <c r="KJU229" s="49"/>
      <c r="KJV229" s="49"/>
      <c r="KJW229" s="49"/>
      <c r="KJX229" s="49"/>
      <c r="KJY229" s="49"/>
      <c r="KJZ229" s="49"/>
      <c r="KKA229" s="49"/>
      <c r="KKB229" s="49"/>
      <c r="KKC229" s="49"/>
      <c r="KKD229" s="49"/>
      <c r="KKE229" s="49"/>
      <c r="KKF229" s="49"/>
      <c r="KKG229" s="49"/>
      <c r="KKH229" s="49"/>
      <c r="KKI229" s="49"/>
      <c r="KKJ229" s="49"/>
      <c r="KKK229" s="49"/>
      <c r="KKL229" s="49"/>
      <c r="KKM229" s="49"/>
      <c r="KKN229" s="49"/>
      <c r="KKO229" s="49"/>
      <c r="KKP229" s="49"/>
      <c r="KKQ229" s="49"/>
      <c r="KKR229" s="49"/>
      <c r="KKS229" s="49"/>
      <c r="KKT229" s="49"/>
      <c r="KKU229" s="49"/>
      <c r="KKV229" s="49"/>
      <c r="KKW229" s="49"/>
      <c r="KKX229" s="49"/>
      <c r="KKY229" s="49"/>
      <c r="KKZ229" s="49"/>
      <c r="KLA229" s="49"/>
      <c r="KLB229" s="49"/>
      <c r="KLC229" s="49"/>
      <c r="KLD229" s="49"/>
      <c r="KLE229" s="49"/>
      <c r="KLF229" s="49"/>
      <c r="KLG229" s="49"/>
      <c r="KLH229" s="49"/>
      <c r="KLI229" s="49"/>
      <c r="KLJ229" s="49"/>
      <c r="KLK229" s="49"/>
      <c r="KLL229" s="49"/>
      <c r="KLM229" s="49"/>
      <c r="KLN229" s="49"/>
      <c r="KLO229" s="49"/>
      <c r="KLP229" s="49"/>
      <c r="KLQ229" s="49"/>
      <c r="KLR229" s="49"/>
      <c r="KLS229" s="49"/>
      <c r="KLT229" s="49"/>
      <c r="KLU229" s="49"/>
      <c r="KLV229" s="49"/>
      <c r="KLW229" s="49"/>
      <c r="KLX229" s="49"/>
      <c r="KLY229" s="49"/>
      <c r="KLZ229" s="49"/>
      <c r="KMA229" s="49"/>
      <c r="KMB229" s="49"/>
      <c r="KMC229" s="49"/>
      <c r="KMD229" s="49"/>
      <c r="KME229" s="49"/>
      <c r="KMF229" s="49"/>
      <c r="KMG229" s="49"/>
      <c r="KMH229" s="49"/>
      <c r="KMI229" s="49"/>
      <c r="KMJ229" s="49"/>
      <c r="KMK229" s="49"/>
      <c r="KML229" s="49"/>
      <c r="KMM229" s="49"/>
      <c r="KMN229" s="49"/>
      <c r="KMO229" s="49"/>
      <c r="KMP229" s="49"/>
      <c r="KMQ229" s="49"/>
      <c r="KMR229" s="49"/>
      <c r="KMS229" s="49"/>
      <c r="KMT229" s="49"/>
      <c r="KMU229" s="49"/>
      <c r="KMV229" s="49"/>
      <c r="KMW229" s="49"/>
      <c r="KMX229" s="49"/>
      <c r="KMY229" s="49"/>
      <c r="KMZ229" s="49"/>
      <c r="KNA229" s="49"/>
      <c r="KNB229" s="49"/>
      <c r="KNC229" s="49"/>
      <c r="KND229" s="49"/>
      <c r="KNE229" s="49"/>
      <c r="KNF229" s="49"/>
      <c r="KNG229" s="49"/>
      <c r="KNH229" s="49"/>
      <c r="KNI229" s="49"/>
      <c r="KNJ229" s="49"/>
      <c r="KNK229" s="49"/>
      <c r="KNL229" s="49"/>
      <c r="KNM229" s="49"/>
      <c r="KNN229" s="49"/>
      <c r="KNO229" s="49"/>
      <c r="KNP229" s="49"/>
      <c r="KNQ229" s="49"/>
      <c r="KNR229" s="49"/>
      <c r="KNS229" s="49"/>
      <c r="KNT229" s="49"/>
      <c r="KNU229" s="49"/>
      <c r="KNV229" s="49"/>
      <c r="KNW229" s="49"/>
      <c r="KNX229" s="49"/>
      <c r="KNY229" s="49"/>
      <c r="KNZ229" s="49"/>
      <c r="KOA229" s="49"/>
      <c r="KOB229" s="49"/>
      <c r="KOC229" s="49"/>
      <c r="KOD229" s="49"/>
      <c r="KOE229" s="49"/>
      <c r="KOF229" s="49"/>
      <c r="KOG229" s="49"/>
      <c r="KOH229" s="49"/>
      <c r="KOI229" s="49"/>
      <c r="KOJ229" s="49"/>
      <c r="KOK229" s="49"/>
      <c r="KOL229" s="49"/>
      <c r="KOM229" s="49"/>
      <c r="KON229" s="49"/>
      <c r="KOO229" s="49"/>
      <c r="KOP229" s="49"/>
      <c r="KOQ229" s="49"/>
      <c r="KOR229" s="49"/>
      <c r="KOS229" s="49"/>
      <c r="KOT229" s="49"/>
      <c r="KOU229" s="49"/>
      <c r="KOV229" s="49"/>
      <c r="KOW229" s="49"/>
      <c r="KOX229" s="49"/>
      <c r="KOY229" s="49"/>
      <c r="KOZ229" s="49"/>
      <c r="KPA229" s="49"/>
      <c r="KPB229" s="49"/>
      <c r="KPC229" s="49"/>
      <c r="KPD229" s="49"/>
      <c r="KPE229" s="49"/>
      <c r="KPF229" s="49"/>
      <c r="KPG229" s="49"/>
      <c r="KPH229" s="49"/>
      <c r="KPI229" s="49"/>
      <c r="KPJ229" s="49"/>
      <c r="KPK229" s="49"/>
      <c r="KPL229" s="49"/>
      <c r="KPM229" s="49"/>
      <c r="KPN229" s="49"/>
      <c r="KPO229" s="49"/>
      <c r="KPP229" s="49"/>
      <c r="KPQ229" s="49"/>
      <c r="KPR229" s="49"/>
      <c r="KPS229" s="49"/>
      <c r="KPT229" s="49"/>
      <c r="KPU229" s="49"/>
      <c r="KPV229" s="49"/>
      <c r="KPW229" s="49"/>
      <c r="KPX229" s="49"/>
      <c r="KPY229" s="49"/>
      <c r="KPZ229" s="49"/>
      <c r="KQA229" s="49"/>
      <c r="KQB229" s="49"/>
      <c r="KQC229" s="49"/>
      <c r="KQD229" s="49"/>
      <c r="KQE229" s="49"/>
      <c r="KQF229" s="49"/>
      <c r="KQG229" s="49"/>
      <c r="KQH229" s="49"/>
      <c r="KQI229" s="49"/>
      <c r="KQJ229" s="49"/>
      <c r="KQK229" s="49"/>
      <c r="KQL229" s="49"/>
      <c r="KQM229" s="49"/>
      <c r="KQN229" s="49"/>
      <c r="KQO229" s="49"/>
      <c r="KQP229" s="49"/>
      <c r="KQQ229" s="49"/>
      <c r="KQR229" s="49"/>
      <c r="KQS229" s="49"/>
      <c r="KQT229" s="49"/>
      <c r="KQU229" s="49"/>
      <c r="KQV229" s="49"/>
      <c r="KQW229" s="49"/>
      <c r="KQX229" s="49"/>
      <c r="KQY229" s="49"/>
      <c r="KQZ229" s="49"/>
      <c r="KRA229" s="49"/>
      <c r="KRB229" s="49"/>
      <c r="KRC229" s="49"/>
      <c r="KRD229" s="49"/>
      <c r="KRE229" s="49"/>
      <c r="KRF229" s="49"/>
      <c r="KRG229" s="49"/>
      <c r="KRH229" s="49"/>
      <c r="KRI229" s="49"/>
      <c r="KRJ229" s="49"/>
      <c r="KRK229" s="49"/>
      <c r="KRL229" s="49"/>
      <c r="KRM229" s="49"/>
      <c r="KRN229" s="49"/>
      <c r="KRO229" s="49"/>
      <c r="KRP229" s="49"/>
      <c r="KRQ229" s="49"/>
      <c r="KRR229" s="49"/>
      <c r="KRS229" s="49"/>
      <c r="KRT229" s="49"/>
      <c r="KRU229" s="49"/>
      <c r="KRV229" s="49"/>
      <c r="KRW229" s="49"/>
      <c r="KRX229" s="49"/>
      <c r="KRY229" s="49"/>
      <c r="KRZ229" s="49"/>
      <c r="KSA229" s="49"/>
      <c r="KSB229" s="49"/>
      <c r="KSC229" s="49"/>
      <c r="KSD229" s="49"/>
      <c r="KSE229" s="49"/>
      <c r="KSF229" s="49"/>
      <c r="KSG229" s="49"/>
      <c r="KSH229" s="49"/>
      <c r="KSI229" s="49"/>
      <c r="KSJ229" s="49"/>
      <c r="KSK229" s="49"/>
      <c r="KSL229" s="49"/>
      <c r="KSM229" s="49"/>
      <c r="KSN229" s="49"/>
      <c r="KSO229" s="49"/>
      <c r="KSP229" s="49"/>
      <c r="KSQ229" s="49"/>
      <c r="KSR229" s="49"/>
      <c r="KSS229" s="49"/>
      <c r="KST229" s="49"/>
      <c r="KSU229" s="49"/>
      <c r="KSV229" s="49"/>
      <c r="KSW229" s="49"/>
      <c r="KSX229" s="49"/>
      <c r="KSY229" s="49"/>
      <c r="KSZ229" s="49"/>
      <c r="KTA229" s="49"/>
      <c r="KTB229" s="49"/>
      <c r="KTC229" s="49"/>
      <c r="KTD229" s="49"/>
      <c r="KTE229" s="49"/>
      <c r="KTF229" s="49"/>
      <c r="KTG229" s="49"/>
      <c r="KTH229" s="49"/>
      <c r="KTI229" s="49"/>
      <c r="KTJ229" s="49"/>
      <c r="KTK229" s="49"/>
      <c r="KTL229" s="49"/>
      <c r="KTM229" s="49"/>
      <c r="KTN229" s="49"/>
      <c r="KTO229" s="49"/>
      <c r="KTP229" s="49"/>
      <c r="KTQ229" s="49"/>
      <c r="KTR229" s="49"/>
      <c r="KTS229" s="49"/>
      <c r="KTT229" s="49"/>
      <c r="KTU229" s="49"/>
      <c r="KTV229" s="49"/>
      <c r="KTW229" s="49"/>
      <c r="KTX229" s="49"/>
      <c r="KTY229" s="49"/>
      <c r="KTZ229" s="49"/>
      <c r="KUA229" s="49"/>
      <c r="KUB229" s="49"/>
      <c r="KUC229" s="49"/>
      <c r="KUD229" s="49"/>
      <c r="KUE229" s="49"/>
      <c r="KUF229" s="49"/>
      <c r="KUG229" s="49"/>
      <c r="KUH229" s="49"/>
      <c r="KUI229" s="49"/>
      <c r="KUJ229" s="49"/>
      <c r="KUK229" s="49"/>
      <c r="KUL229" s="49"/>
      <c r="KUM229" s="49"/>
      <c r="KUN229" s="49"/>
      <c r="KUO229" s="49"/>
      <c r="KUP229" s="49"/>
      <c r="KUQ229" s="49"/>
      <c r="KUR229" s="49"/>
      <c r="KUS229" s="49"/>
      <c r="KUT229" s="49"/>
      <c r="KUU229" s="49"/>
      <c r="KUV229" s="49"/>
      <c r="KUW229" s="49"/>
      <c r="KUX229" s="49"/>
      <c r="KUY229" s="49"/>
      <c r="KUZ229" s="49"/>
      <c r="KVA229" s="49"/>
      <c r="KVB229" s="49"/>
      <c r="KVC229" s="49"/>
      <c r="KVD229" s="49"/>
      <c r="KVE229" s="49"/>
      <c r="KVF229" s="49"/>
      <c r="KVG229" s="49"/>
      <c r="KVH229" s="49"/>
      <c r="KVI229" s="49"/>
      <c r="KVJ229" s="49"/>
      <c r="KVK229" s="49"/>
      <c r="KVL229" s="49"/>
      <c r="KVM229" s="49"/>
      <c r="KVN229" s="49"/>
      <c r="KVO229" s="49"/>
      <c r="KVP229" s="49"/>
      <c r="KVQ229" s="49"/>
      <c r="KVR229" s="49"/>
      <c r="KVS229" s="49"/>
      <c r="KVT229" s="49"/>
      <c r="KVU229" s="49"/>
      <c r="KVV229" s="49"/>
      <c r="KVW229" s="49"/>
      <c r="KVX229" s="49"/>
      <c r="KVY229" s="49"/>
      <c r="KVZ229" s="49"/>
      <c r="KWA229" s="49"/>
      <c r="KWB229" s="49"/>
      <c r="KWC229" s="49"/>
      <c r="KWD229" s="49"/>
      <c r="KWE229" s="49"/>
      <c r="KWF229" s="49"/>
      <c r="KWG229" s="49"/>
      <c r="KWH229" s="49"/>
      <c r="KWI229" s="49"/>
      <c r="KWJ229" s="49"/>
      <c r="KWK229" s="49"/>
      <c r="KWL229" s="49"/>
      <c r="KWM229" s="49"/>
      <c r="KWN229" s="49"/>
      <c r="KWO229" s="49"/>
      <c r="KWP229" s="49"/>
      <c r="KWQ229" s="49"/>
      <c r="KWR229" s="49"/>
      <c r="KWS229" s="49"/>
      <c r="KWT229" s="49"/>
      <c r="KWU229" s="49"/>
      <c r="KWV229" s="49"/>
      <c r="KWW229" s="49"/>
      <c r="KWX229" s="49"/>
      <c r="KWY229" s="49"/>
      <c r="KWZ229" s="49"/>
      <c r="KXA229" s="49"/>
      <c r="KXB229" s="49"/>
      <c r="KXC229" s="49"/>
      <c r="KXD229" s="49"/>
      <c r="KXE229" s="49"/>
      <c r="KXF229" s="49"/>
      <c r="KXG229" s="49"/>
      <c r="KXH229" s="49"/>
      <c r="KXI229" s="49"/>
      <c r="KXJ229" s="49"/>
      <c r="KXK229" s="49"/>
      <c r="KXL229" s="49"/>
      <c r="KXM229" s="49"/>
      <c r="KXN229" s="49"/>
      <c r="KXO229" s="49"/>
      <c r="KXP229" s="49"/>
      <c r="KXQ229" s="49"/>
      <c r="KXR229" s="49"/>
      <c r="KXS229" s="49"/>
      <c r="KXT229" s="49"/>
      <c r="KXU229" s="49"/>
      <c r="KXV229" s="49"/>
      <c r="KXW229" s="49"/>
      <c r="KXX229" s="49"/>
      <c r="KXY229" s="49"/>
      <c r="KXZ229" s="49"/>
      <c r="KYA229" s="49"/>
      <c r="KYB229" s="49"/>
      <c r="KYC229" s="49"/>
      <c r="KYD229" s="49"/>
      <c r="KYE229" s="49"/>
      <c r="KYF229" s="49"/>
      <c r="KYG229" s="49"/>
      <c r="KYH229" s="49"/>
      <c r="KYI229" s="49"/>
      <c r="KYJ229" s="49"/>
      <c r="KYK229" s="49"/>
      <c r="KYL229" s="49"/>
      <c r="KYM229" s="49"/>
      <c r="KYN229" s="49"/>
      <c r="KYO229" s="49"/>
      <c r="KYP229" s="49"/>
      <c r="KYQ229" s="49"/>
      <c r="KYR229" s="49"/>
      <c r="KYS229" s="49"/>
      <c r="KYT229" s="49"/>
      <c r="KYU229" s="49"/>
      <c r="KYV229" s="49"/>
      <c r="KYW229" s="49"/>
      <c r="KYX229" s="49"/>
      <c r="KYY229" s="49"/>
      <c r="KYZ229" s="49"/>
      <c r="KZA229" s="49"/>
      <c r="KZB229" s="49"/>
      <c r="KZC229" s="49"/>
      <c r="KZD229" s="49"/>
      <c r="KZE229" s="49"/>
      <c r="KZF229" s="49"/>
      <c r="KZG229" s="49"/>
      <c r="KZH229" s="49"/>
      <c r="KZI229" s="49"/>
      <c r="KZJ229" s="49"/>
      <c r="KZK229" s="49"/>
      <c r="KZL229" s="49"/>
      <c r="KZM229" s="49"/>
      <c r="KZN229" s="49"/>
      <c r="KZO229" s="49"/>
      <c r="KZP229" s="49"/>
      <c r="KZQ229" s="49"/>
      <c r="KZR229" s="49"/>
      <c r="KZS229" s="49"/>
      <c r="KZT229" s="49"/>
      <c r="KZU229" s="49"/>
      <c r="KZV229" s="49"/>
      <c r="KZW229" s="49"/>
      <c r="KZX229" s="49"/>
      <c r="KZY229" s="49"/>
      <c r="KZZ229" s="49"/>
      <c r="LAA229" s="49"/>
      <c r="LAB229" s="49"/>
      <c r="LAC229" s="49"/>
      <c r="LAD229" s="49"/>
      <c r="LAE229" s="49"/>
      <c r="LAF229" s="49"/>
      <c r="LAG229" s="49"/>
      <c r="LAH229" s="49"/>
      <c r="LAI229" s="49"/>
      <c r="LAJ229" s="49"/>
      <c r="LAK229" s="49"/>
      <c r="LAL229" s="49"/>
      <c r="LAM229" s="49"/>
      <c r="LAN229" s="49"/>
      <c r="LAO229" s="49"/>
      <c r="LAP229" s="49"/>
      <c r="LAQ229" s="49"/>
      <c r="LAR229" s="49"/>
      <c r="LAS229" s="49"/>
      <c r="LAT229" s="49"/>
      <c r="LAU229" s="49"/>
      <c r="LAV229" s="49"/>
      <c r="LAW229" s="49"/>
      <c r="LAX229" s="49"/>
      <c r="LAY229" s="49"/>
      <c r="LAZ229" s="49"/>
      <c r="LBA229" s="49"/>
      <c r="LBB229" s="49"/>
      <c r="LBC229" s="49"/>
      <c r="LBD229" s="49"/>
      <c r="LBE229" s="49"/>
      <c r="LBF229" s="49"/>
      <c r="LBG229" s="49"/>
      <c r="LBH229" s="49"/>
      <c r="LBI229" s="49"/>
      <c r="LBJ229" s="49"/>
      <c r="LBK229" s="49"/>
      <c r="LBL229" s="49"/>
      <c r="LBM229" s="49"/>
      <c r="LBN229" s="49"/>
      <c r="LBO229" s="49"/>
      <c r="LBP229" s="49"/>
      <c r="LBQ229" s="49"/>
      <c r="LBR229" s="49"/>
      <c r="LBS229" s="49"/>
      <c r="LBT229" s="49"/>
      <c r="LBU229" s="49"/>
      <c r="LBV229" s="49"/>
      <c r="LBW229" s="49"/>
      <c r="LBX229" s="49"/>
      <c r="LBY229" s="49"/>
      <c r="LBZ229" s="49"/>
      <c r="LCA229" s="49"/>
      <c r="LCB229" s="49"/>
      <c r="LCC229" s="49"/>
      <c r="LCD229" s="49"/>
      <c r="LCE229" s="49"/>
      <c r="LCF229" s="49"/>
      <c r="LCG229" s="49"/>
      <c r="LCH229" s="49"/>
      <c r="LCI229" s="49"/>
      <c r="LCJ229" s="49"/>
      <c r="LCK229" s="49"/>
      <c r="LCL229" s="49"/>
      <c r="LCM229" s="49"/>
      <c r="LCN229" s="49"/>
      <c r="LCO229" s="49"/>
      <c r="LCP229" s="49"/>
      <c r="LCQ229" s="49"/>
      <c r="LCR229" s="49"/>
      <c r="LCS229" s="49"/>
      <c r="LCT229" s="49"/>
      <c r="LCU229" s="49"/>
      <c r="LCV229" s="49"/>
      <c r="LCW229" s="49"/>
      <c r="LCX229" s="49"/>
      <c r="LCY229" s="49"/>
      <c r="LCZ229" s="49"/>
      <c r="LDA229" s="49"/>
      <c r="LDB229" s="49"/>
      <c r="LDC229" s="49"/>
      <c r="LDD229" s="49"/>
      <c r="LDE229" s="49"/>
      <c r="LDF229" s="49"/>
      <c r="LDG229" s="49"/>
      <c r="LDH229" s="49"/>
      <c r="LDI229" s="49"/>
      <c r="LDJ229" s="49"/>
      <c r="LDK229" s="49"/>
      <c r="LDL229" s="49"/>
      <c r="LDM229" s="49"/>
      <c r="LDN229" s="49"/>
      <c r="LDO229" s="49"/>
      <c r="LDP229" s="49"/>
      <c r="LDQ229" s="49"/>
      <c r="LDR229" s="49"/>
      <c r="LDS229" s="49"/>
      <c r="LDT229" s="49"/>
      <c r="LDU229" s="49"/>
      <c r="LDV229" s="49"/>
      <c r="LDW229" s="49"/>
      <c r="LDX229" s="49"/>
      <c r="LDY229" s="49"/>
      <c r="LDZ229" s="49"/>
      <c r="LEA229" s="49"/>
      <c r="LEB229" s="49"/>
      <c r="LEC229" s="49"/>
      <c r="LED229" s="49"/>
      <c r="LEE229" s="49"/>
      <c r="LEF229" s="49"/>
      <c r="LEG229" s="49"/>
      <c r="LEH229" s="49"/>
      <c r="LEI229" s="49"/>
      <c r="LEJ229" s="49"/>
      <c r="LEK229" s="49"/>
      <c r="LEL229" s="49"/>
      <c r="LEM229" s="49"/>
      <c r="LEN229" s="49"/>
      <c r="LEO229" s="49"/>
      <c r="LEP229" s="49"/>
      <c r="LEQ229" s="49"/>
      <c r="LER229" s="49"/>
      <c r="LES229" s="49"/>
      <c r="LET229" s="49"/>
      <c r="LEU229" s="49"/>
      <c r="LEV229" s="49"/>
      <c r="LEW229" s="49"/>
      <c r="LEX229" s="49"/>
      <c r="LEY229" s="49"/>
      <c r="LEZ229" s="49"/>
      <c r="LFA229" s="49"/>
      <c r="LFB229" s="49"/>
      <c r="LFC229" s="49"/>
      <c r="LFD229" s="49"/>
      <c r="LFE229" s="49"/>
      <c r="LFF229" s="49"/>
      <c r="LFG229" s="49"/>
      <c r="LFH229" s="49"/>
      <c r="LFI229" s="49"/>
      <c r="LFJ229" s="49"/>
      <c r="LFK229" s="49"/>
      <c r="LFL229" s="49"/>
      <c r="LFM229" s="49"/>
      <c r="LFN229" s="49"/>
      <c r="LFO229" s="49"/>
      <c r="LFP229" s="49"/>
      <c r="LFQ229" s="49"/>
      <c r="LFR229" s="49"/>
      <c r="LFS229" s="49"/>
      <c r="LFT229" s="49"/>
      <c r="LFU229" s="49"/>
      <c r="LFV229" s="49"/>
      <c r="LFW229" s="49"/>
      <c r="LFX229" s="49"/>
      <c r="LFY229" s="49"/>
      <c r="LFZ229" s="49"/>
      <c r="LGA229" s="49"/>
      <c r="LGB229" s="49"/>
      <c r="LGC229" s="49"/>
      <c r="LGD229" s="49"/>
      <c r="LGE229" s="49"/>
      <c r="LGF229" s="49"/>
      <c r="LGG229" s="49"/>
      <c r="LGH229" s="49"/>
      <c r="LGI229" s="49"/>
      <c r="LGJ229" s="49"/>
      <c r="LGK229" s="49"/>
      <c r="LGL229" s="49"/>
      <c r="LGM229" s="49"/>
      <c r="LGN229" s="49"/>
      <c r="LGO229" s="49"/>
      <c r="LGP229" s="49"/>
      <c r="LGQ229" s="49"/>
      <c r="LGR229" s="49"/>
      <c r="LGS229" s="49"/>
      <c r="LGT229" s="49"/>
      <c r="LGU229" s="49"/>
      <c r="LGV229" s="49"/>
      <c r="LGW229" s="49"/>
      <c r="LGX229" s="49"/>
      <c r="LGY229" s="49"/>
      <c r="LGZ229" s="49"/>
      <c r="LHA229" s="49"/>
      <c r="LHB229" s="49"/>
      <c r="LHC229" s="49"/>
      <c r="LHD229" s="49"/>
      <c r="LHE229" s="49"/>
      <c r="LHF229" s="49"/>
      <c r="LHG229" s="49"/>
      <c r="LHH229" s="49"/>
      <c r="LHI229" s="49"/>
      <c r="LHJ229" s="49"/>
      <c r="LHK229" s="49"/>
      <c r="LHL229" s="49"/>
      <c r="LHM229" s="49"/>
      <c r="LHN229" s="49"/>
      <c r="LHO229" s="49"/>
      <c r="LHP229" s="49"/>
      <c r="LHQ229" s="49"/>
      <c r="LHR229" s="49"/>
      <c r="LHS229" s="49"/>
      <c r="LHT229" s="49"/>
      <c r="LHU229" s="49"/>
      <c r="LHV229" s="49"/>
      <c r="LHW229" s="49"/>
      <c r="LHX229" s="49"/>
      <c r="LHY229" s="49"/>
      <c r="LHZ229" s="49"/>
      <c r="LIA229" s="49"/>
      <c r="LIB229" s="49"/>
      <c r="LIC229" s="49"/>
      <c r="LID229" s="49"/>
      <c r="LIE229" s="49"/>
      <c r="LIF229" s="49"/>
      <c r="LIG229" s="49"/>
      <c r="LIH229" s="49"/>
      <c r="LII229" s="49"/>
      <c r="LIJ229" s="49"/>
      <c r="LIK229" s="49"/>
      <c r="LIL229" s="49"/>
      <c r="LIM229" s="49"/>
      <c r="LIN229" s="49"/>
      <c r="LIO229" s="49"/>
      <c r="LIP229" s="49"/>
      <c r="LIQ229" s="49"/>
      <c r="LIR229" s="49"/>
      <c r="LIS229" s="49"/>
      <c r="LIT229" s="49"/>
      <c r="LIU229" s="49"/>
      <c r="LIV229" s="49"/>
      <c r="LIW229" s="49"/>
      <c r="LIX229" s="49"/>
      <c r="LIY229" s="49"/>
      <c r="LIZ229" s="49"/>
      <c r="LJA229" s="49"/>
      <c r="LJB229" s="49"/>
      <c r="LJC229" s="49"/>
      <c r="LJD229" s="49"/>
      <c r="LJE229" s="49"/>
      <c r="LJF229" s="49"/>
      <c r="LJG229" s="49"/>
      <c r="LJH229" s="49"/>
      <c r="LJI229" s="49"/>
      <c r="LJJ229" s="49"/>
      <c r="LJK229" s="49"/>
      <c r="LJL229" s="49"/>
      <c r="LJM229" s="49"/>
      <c r="LJN229" s="49"/>
      <c r="LJO229" s="49"/>
      <c r="LJP229" s="49"/>
      <c r="LJQ229" s="49"/>
      <c r="LJR229" s="49"/>
      <c r="LJS229" s="49"/>
      <c r="LJT229" s="49"/>
      <c r="LJU229" s="49"/>
      <c r="LJV229" s="49"/>
      <c r="LJW229" s="49"/>
      <c r="LJX229" s="49"/>
      <c r="LJY229" s="49"/>
      <c r="LJZ229" s="49"/>
      <c r="LKA229" s="49"/>
      <c r="LKB229" s="49"/>
      <c r="LKC229" s="49"/>
      <c r="LKD229" s="49"/>
      <c r="LKE229" s="49"/>
      <c r="LKF229" s="49"/>
      <c r="LKG229" s="49"/>
      <c r="LKH229" s="49"/>
      <c r="LKI229" s="49"/>
      <c r="LKJ229" s="49"/>
      <c r="LKK229" s="49"/>
      <c r="LKL229" s="49"/>
      <c r="LKM229" s="49"/>
      <c r="LKN229" s="49"/>
      <c r="LKO229" s="49"/>
      <c r="LKP229" s="49"/>
      <c r="LKQ229" s="49"/>
      <c r="LKR229" s="49"/>
      <c r="LKS229" s="49"/>
      <c r="LKT229" s="49"/>
      <c r="LKU229" s="49"/>
      <c r="LKV229" s="49"/>
      <c r="LKW229" s="49"/>
      <c r="LKX229" s="49"/>
      <c r="LKY229" s="49"/>
      <c r="LKZ229" s="49"/>
      <c r="LLA229" s="49"/>
      <c r="LLB229" s="49"/>
      <c r="LLC229" s="49"/>
      <c r="LLD229" s="49"/>
      <c r="LLE229" s="49"/>
      <c r="LLF229" s="49"/>
      <c r="LLG229" s="49"/>
      <c r="LLH229" s="49"/>
      <c r="LLI229" s="49"/>
      <c r="LLJ229" s="49"/>
      <c r="LLK229" s="49"/>
      <c r="LLL229" s="49"/>
      <c r="LLM229" s="49"/>
      <c r="LLN229" s="49"/>
      <c r="LLO229" s="49"/>
      <c r="LLP229" s="49"/>
      <c r="LLQ229" s="49"/>
      <c r="LLR229" s="49"/>
      <c r="LLS229" s="49"/>
      <c r="LLT229" s="49"/>
      <c r="LLU229" s="49"/>
      <c r="LLV229" s="49"/>
      <c r="LLW229" s="49"/>
      <c r="LLX229" s="49"/>
      <c r="LLY229" s="49"/>
      <c r="LLZ229" s="49"/>
      <c r="LMA229" s="49"/>
      <c r="LMB229" s="49"/>
      <c r="LMC229" s="49"/>
      <c r="LMD229" s="49"/>
      <c r="LME229" s="49"/>
      <c r="LMF229" s="49"/>
      <c r="LMG229" s="49"/>
      <c r="LMH229" s="49"/>
      <c r="LMI229" s="49"/>
      <c r="LMJ229" s="49"/>
      <c r="LMK229" s="49"/>
      <c r="LML229" s="49"/>
      <c r="LMM229" s="49"/>
      <c r="LMN229" s="49"/>
      <c r="LMO229" s="49"/>
      <c r="LMP229" s="49"/>
      <c r="LMQ229" s="49"/>
      <c r="LMR229" s="49"/>
      <c r="LMS229" s="49"/>
      <c r="LMT229" s="49"/>
      <c r="LMU229" s="49"/>
      <c r="LMV229" s="49"/>
      <c r="LMW229" s="49"/>
      <c r="LMX229" s="49"/>
      <c r="LMY229" s="49"/>
      <c r="LMZ229" s="49"/>
      <c r="LNA229" s="49"/>
      <c r="LNB229" s="49"/>
      <c r="LNC229" s="49"/>
      <c r="LND229" s="49"/>
      <c r="LNE229" s="49"/>
      <c r="LNF229" s="49"/>
      <c r="LNG229" s="49"/>
      <c r="LNH229" s="49"/>
      <c r="LNI229" s="49"/>
      <c r="LNJ229" s="49"/>
      <c r="LNK229" s="49"/>
      <c r="LNL229" s="49"/>
      <c r="LNM229" s="49"/>
      <c r="LNN229" s="49"/>
      <c r="LNO229" s="49"/>
      <c r="LNP229" s="49"/>
      <c r="LNQ229" s="49"/>
      <c r="LNR229" s="49"/>
      <c r="LNS229" s="49"/>
      <c r="LNT229" s="49"/>
      <c r="LNU229" s="49"/>
      <c r="LNV229" s="49"/>
      <c r="LNW229" s="49"/>
      <c r="LNX229" s="49"/>
      <c r="LNY229" s="49"/>
      <c r="LNZ229" s="49"/>
      <c r="LOA229" s="49"/>
      <c r="LOB229" s="49"/>
      <c r="LOC229" s="49"/>
      <c r="LOD229" s="49"/>
      <c r="LOE229" s="49"/>
      <c r="LOF229" s="49"/>
      <c r="LOG229" s="49"/>
      <c r="LOH229" s="49"/>
      <c r="LOI229" s="49"/>
      <c r="LOJ229" s="49"/>
      <c r="LOK229" s="49"/>
      <c r="LOL229" s="49"/>
      <c r="LOM229" s="49"/>
      <c r="LON229" s="49"/>
      <c r="LOO229" s="49"/>
      <c r="LOP229" s="49"/>
      <c r="LOQ229" s="49"/>
      <c r="LOR229" s="49"/>
      <c r="LOS229" s="49"/>
      <c r="LOT229" s="49"/>
      <c r="LOU229" s="49"/>
      <c r="LOV229" s="49"/>
      <c r="LOW229" s="49"/>
      <c r="LOX229" s="49"/>
      <c r="LOY229" s="49"/>
      <c r="LOZ229" s="49"/>
      <c r="LPA229" s="49"/>
      <c r="LPB229" s="49"/>
      <c r="LPC229" s="49"/>
      <c r="LPD229" s="49"/>
      <c r="LPE229" s="49"/>
      <c r="LPF229" s="49"/>
      <c r="LPG229" s="49"/>
      <c r="LPH229" s="49"/>
      <c r="LPI229" s="49"/>
      <c r="LPJ229" s="49"/>
      <c r="LPK229" s="49"/>
      <c r="LPL229" s="49"/>
      <c r="LPM229" s="49"/>
      <c r="LPN229" s="49"/>
      <c r="LPO229" s="49"/>
      <c r="LPP229" s="49"/>
      <c r="LPQ229" s="49"/>
      <c r="LPR229" s="49"/>
      <c r="LPS229" s="49"/>
      <c r="LPT229" s="49"/>
      <c r="LPU229" s="49"/>
      <c r="LPV229" s="49"/>
      <c r="LPW229" s="49"/>
      <c r="LPX229" s="49"/>
      <c r="LPY229" s="49"/>
      <c r="LPZ229" s="49"/>
      <c r="LQA229" s="49"/>
      <c r="LQB229" s="49"/>
      <c r="LQC229" s="49"/>
      <c r="LQD229" s="49"/>
      <c r="LQE229" s="49"/>
      <c r="LQF229" s="49"/>
      <c r="LQG229" s="49"/>
      <c r="LQH229" s="49"/>
      <c r="LQI229" s="49"/>
      <c r="LQJ229" s="49"/>
      <c r="LQK229" s="49"/>
      <c r="LQL229" s="49"/>
      <c r="LQM229" s="49"/>
      <c r="LQN229" s="49"/>
      <c r="LQO229" s="49"/>
      <c r="LQP229" s="49"/>
      <c r="LQQ229" s="49"/>
      <c r="LQR229" s="49"/>
      <c r="LQS229" s="49"/>
      <c r="LQT229" s="49"/>
      <c r="LQU229" s="49"/>
      <c r="LQV229" s="49"/>
      <c r="LQW229" s="49"/>
      <c r="LQX229" s="49"/>
      <c r="LQY229" s="49"/>
      <c r="LQZ229" s="49"/>
      <c r="LRA229" s="49"/>
      <c r="LRB229" s="49"/>
      <c r="LRC229" s="49"/>
      <c r="LRD229" s="49"/>
      <c r="LRE229" s="49"/>
      <c r="LRF229" s="49"/>
      <c r="LRG229" s="49"/>
      <c r="LRH229" s="49"/>
      <c r="LRI229" s="49"/>
      <c r="LRJ229" s="49"/>
      <c r="LRK229" s="49"/>
      <c r="LRL229" s="49"/>
      <c r="LRM229" s="49"/>
      <c r="LRN229" s="49"/>
      <c r="LRO229" s="49"/>
      <c r="LRP229" s="49"/>
      <c r="LRQ229" s="49"/>
      <c r="LRR229" s="49"/>
      <c r="LRS229" s="49"/>
      <c r="LRT229" s="49"/>
      <c r="LRU229" s="49"/>
      <c r="LRV229" s="49"/>
      <c r="LRW229" s="49"/>
      <c r="LRX229" s="49"/>
      <c r="LRY229" s="49"/>
      <c r="LRZ229" s="49"/>
      <c r="LSA229" s="49"/>
      <c r="LSB229" s="49"/>
      <c r="LSC229" s="49"/>
      <c r="LSD229" s="49"/>
      <c r="LSE229" s="49"/>
      <c r="LSF229" s="49"/>
      <c r="LSG229" s="49"/>
      <c r="LSH229" s="49"/>
      <c r="LSI229" s="49"/>
      <c r="LSJ229" s="49"/>
      <c r="LSK229" s="49"/>
      <c r="LSL229" s="49"/>
      <c r="LSM229" s="49"/>
      <c r="LSN229" s="49"/>
      <c r="LSO229" s="49"/>
      <c r="LSP229" s="49"/>
      <c r="LSQ229" s="49"/>
      <c r="LSR229" s="49"/>
      <c r="LSS229" s="49"/>
      <c r="LST229" s="49"/>
      <c r="LSU229" s="49"/>
      <c r="LSV229" s="49"/>
      <c r="LSW229" s="49"/>
      <c r="LSX229" s="49"/>
      <c r="LSY229" s="49"/>
      <c r="LSZ229" s="49"/>
      <c r="LTA229" s="49"/>
      <c r="LTB229" s="49"/>
      <c r="LTC229" s="49"/>
      <c r="LTD229" s="49"/>
      <c r="LTE229" s="49"/>
      <c r="LTF229" s="49"/>
      <c r="LTG229" s="49"/>
      <c r="LTH229" s="49"/>
      <c r="LTI229" s="49"/>
      <c r="LTJ229" s="49"/>
      <c r="LTK229" s="49"/>
      <c r="LTL229" s="49"/>
      <c r="LTM229" s="49"/>
      <c r="LTN229" s="49"/>
      <c r="LTO229" s="49"/>
      <c r="LTP229" s="49"/>
      <c r="LTQ229" s="49"/>
      <c r="LTR229" s="49"/>
      <c r="LTS229" s="49"/>
      <c r="LTT229" s="49"/>
      <c r="LTU229" s="49"/>
      <c r="LTV229" s="49"/>
      <c r="LTW229" s="49"/>
      <c r="LTX229" s="49"/>
      <c r="LTY229" s="49"/>
      <c r="LTZ229" s="49"/>
      <c r="LUA229" s="49"/>
      <c r="LUB229" s="49"/>
      <c r="LUC229" s="49"/>
      <c r="LUD229" s="49"/>
      <c r="LUE229" s="49"/>
      <c r="LUF229" s="49"/>
      <c r="LUG229" s="49"/>
      <c r="LUH229" s="49"/>
      <c r="LUI229" s="49"/>
      <c r="LUJ229" s="49"/>
      <c r="LUK229" s="49"/>
      <c r="LUL229" s="49"/>
      <c r="LUM229" s="49"/>
      <c r="LUN229" s="49"/>
      <c r="LUO229" s="49"/>
      <c r="LUP229" s="49"/>
      <c r="LUQ229" s="49"/>
      <c r="LUR229" s="49"/>
      <c r="LUS229" s="49"/>
      <c r="LUT229" s="49"/>
      <c r="LUU229" s="49"/>
      <c r="LUV229" s="49"/>
      <c r="LUW229" s="49"/>
      <c r="LUX229" s="49"/>
      <c r="LUY229" s="49"/>
      <c r="LUZ229" s="49"/>
      <c r="LVA229" s="49"/>
      <c r="LVB229" s="49"/>
      <c r="LVC229" s="49"/>
      <c r="LVD229" s="49"/>
      <c r="LVE229" s="49"/>
      <c r="LVF229" s="49"/>
      <c r="LVG229" s="49"/>
      <c r="LVH229" s="49"/>
      <c r="LVI229" s="49"/>
      <c r="LVJ229" s="49"/>
      <c r="LVK229" s="49"/>
      <c r="LVL229" s="49"/>
      <c r="LVM229" s="49"/>
      <c r="LVN229" s="49"/>
      <c r="LVO229" s="49"/>
      <c r="LVP229" s="49"/>
      <c r="LVQ229" s="49"/>
      <c r="LVR229" s="49"/>
      <c r="LVS229" s="49"/>
      <c r="LVT229" s="49"/>
      <c r="LVU229" s="49"/>
      <c r="LVV229" s="49"/>
      <c r="LVW229" s="49"/>
      <c r="LVX229" s="49"/>
      <c r="LVY229" s="49"/>
      <c r="LVZ229" s="49"/>
      <c r="LWA229" s="49"/>
      <c r="LWB229" s="49"/>
      <c r="LWC229" s="49"/>
      <c r="LWD229" s="49"/>
      <c r="LWE229" s="49"/>
      <c r="LWF229" s="49"/>
      <c r="LWG229" s="49"/>
      <c r="LWH229" s="49"/>
      <c r="LWI229" s="49"/>
      <c r="LWJ229" s="49"/>
      <c r="LWK229" s="49"/>
      <c r="LWL229" s="49"/>
      <c r="LWM229" s="49"/>
      <c r="LWN229" s="49"/>
      <c r="LWO229" s="49"/>
      <c r="LWP229" s="49"/>
      <c r="LWQ229" s="49"/>
      <c r="LWR229" s="49"/>
      <c r="LWS229" s="49"/>
      <c r="LWT229" s="49"/>
      <c r="LWU229" s="49"/>
      <c r="LWV229" s="49"/>
      <c r="LWW229" s="49"/>
      <c r="LWX229" s="49"/>
      <c r="LWY229" s="49"/>
      <c r="LWZ229" s="49"/>
      <c r="LXA229" s="49"/>
      <c r="LXB229" s="49"/>
      <c r="LXC229" s="49"/>
      <c r="LXD229" s="49"/>
      <c r="LXE229" s="49"/>
      <c r="LXF229" s="49"/>
      <c r="LXG229" s="49"/>
      <c r="LXH229" s="49"/>
      <c r="LXI229" s="49"/>
      <c r="LXJ229" s="49"/>
      <c r="LXK229" s="49"/>
      <c r="LXL229" s="49"/>
      <c r="LXM229" s="49"/>
      <c r="LXN229" s="49"/>
      <c r="LXO229" s="49"/>
      <c r="LXP229" s="49"/>
      <c r="LXQ229" s="49"/>
      <c r="LXR229" s="49"/>
      <c r="LXS229" s="49"/>
      <c r="LXT229" s="49"/>
      <c r="LXU229" s="49"/>
      <c r="LXV229" s="49"/>
      <c r="LXW229" s="49"/>
      <c r="LXX229" s="49"/>
      <c r="LXY229" s="49"/>
      <c r="LXZ229" s="49"/>
      <c r="LYA229" s="49"/>
      <c r="LYB229" s="49"/>
      <c r="LYC229" s="49"/>
      <c r="LYD229" s="49"/>
      <c r="LYE229" s="49"/>
      <c r="LYF229" s="49"/>
      <c r="LYG229" s="49"/>
      <c r="LYH229" s="49"/>
      <c r="LYI229" s="49"/>
      <c r="LYJ229" s="49"/>
      <c r="LYK229" s="49"/>
      <c r="LYL229" s="49"/>
      <c r="LYM229" s="49"/>
      <c r="LYN229" s="49"/>
      <c r="LYO229" s="49"/>
      <c r="LYP229" s="49"/>
      <c r="LYQ229" s="49"/>
      <c r="LYR229" s="49"/>
      <c r="LYS229" s="49"/>
      <c r="LYT229" s="49"/>
      <c r="LYU229" s="49"/>
      <c r="LYV229" s="49"/>
      <c r="LYW229" s="49"/>
      <c r="LYX229" s="49"/>
      <c r="LYY229" s="49"/>
      <c r="LYZ229" s="49"/>
      <c r="LZA229" s="49"/>
      <c r="LZB229" s="49"/>
      <c r="LZC229" s="49"/>
      <c r="LZD229" s="49"/>
      <c r="LZE229" s="49"/>
      <c r="LZF229" s="49"/>
      <c r="LZG229" s="49"/>
      <c r="LZH229" s="49"/>
      <c r="LZI229" s="49"/>
      <c r="LZJ229" s="49"/>
      <c r="LZK229" s="49"/>
      <c r="LZL229" s="49"/>
      <c r="LZM229" s="49"/>
      <c r="LZN229" s="49"/>
      <c r="LZO229" s="49"/>
      <c r="LZP229" s="49"/>
      <c r="LZQ229" s="49"/>
      <c r="LZR229" s="49"/>
      <c r="LZS229" s="49"/>
      <c r="LZT229" s="49"/>
      <c r="LZU229" s="49"/>
      <c r="LZV229" s="49"/>
      <c r="LZW229" s="49"/>
      <c r="LZX229" s="49"/>
      <c r="LZY229" s="49"/>
      <c r="LZZ229" s="49"/>
      <c r="MAA229" s="49"/>
      <c r="MAB229" s="49"/>
      <c r="MAC229" s="49"/>
      <c r="MAD229" s="49"/>
      <c r="MAE229" s="49"/>
      <c r="MAF229" s="49"/>
      <c r="MAG229" s="49"/>
      <c r="MAH229" s="49"/>
      <c r="MAI229" s="49"/>
      <c r="MAJ229" s="49"/>
      <c r="MAK229" s="49"/>
      <c r="MAL229" s="49"/>
      <c r="MAM229" s="49"/>
      <c r="MAN229" s="49"/>
      <c r="MAO229" s="49"/>
      <c r="MAP229" s="49"/>
      <c r="MAQ229" s="49"/>
      <c r="MAR229" s="49"/>
      <c r="MAS229" s="49"/>
      <c r="MAT229" s="49"/>
      <c r="MAU229" s="49"/>
      <c r="MAV229" s="49"/>
      <c r="MAW229" s="49"/>
      <c r="MAX229" s="49"/>
      <c r="MAY229" s="49"/>
      <c r="MAZ229" s="49"/>
      <c r="MBA229" s="49"/>
      <c r="MBB229" s="49"/>
      <c r="MBC229" s="49"/>
      <c r="MBD229" s="49"/>
      <c r="MBE229" s="49"/>
      <c r="MBF229" s="49"/>
      <c r="MBG229" s="49"/>
      <c r="MBH229" s="49"/>
      <c r="MBI229" s="49"/>
      <c r="MBJ229" s="49"/>
      <c r="MBK229" s="49"/>
      <c r="MBL229" s="49"/>
      <c r="MBM229" s="49"/>
      <c r="MBN229" s="49"/>
      <c r="MBO229" s="49"/>
      <c r="MBP229" s="49"/>
      <c r="MBQ229" s="49"/>
      <c r="MBR229" s="49"/>
      <c r="MBS229" s="49"/>
      <c r="MBT229" s="49"/>
      <c r="MBU229" s="49"/>
      <c r="MBV229" s="49"/>
      <c r="MBW229" s="49"/>
      <c r="MBX229" s="49"/>
      <c r="MBY229" s="49"/>
      <c r="MBZ229" s="49"/>
      <c r="MCA229" s="49"/>
      <c r="MCB229" s="49"/>
      <c r="MCC229" s="49"/>
      <c r="MCD229" s="49"/>
      <c r="MCE229" s="49"/>
      <c r="MCF229" s="49"/>
      <c r="MCG229" s="49"/>
      <c r="MCH229" s="49"/>
      <c r="MCI229" s="49"/>
      <c r="MCJ229" s="49"/>
      <c r="MCK229" s="49"/>
      <c r="MCL229" s="49"/>
      <c r="MCM229" s="49"/>
      <c r="MCN229" s="49"/>
      <c r="MCO229" s="49"/>
      <c r="MCP229" s="49"/>
      <c r="MCQ229" s="49"/>
      <c r="MCR229" s="49"/>
      <c r="MCS229" s="49"/>
      <c r="MCT229" s="49"/>
      <c r="MCU229" s="49"/>
      <c r="MCV229" s="49"/>
      <c r="MCW229" s="49"/>
      <c r="MCX229" s="49"/>
      <c r="MCY229" s="49"/>
      <c r="MCZ229" s="49"/>
      <c r="MDA229" s="49"/>
      <c r="MDB229" s="49"/>
      <c r="MDC229" s="49"/>
      <c r="MDD229" s="49"/>
      <c r="MDE229" s="49"/>
      <c r="MDF229" s="49"/>
      <c r="MDG229" s="49"/>
      <c r="MDH229" s="49"/>
      <c r="MDI229" s="49"/>
      <c r="MDJ229" s="49"/>
      <c r="MDK229" s="49"/>
      <c r="MDL229" s="49"/>
      <c r="MDM229" s="49"/>
      <c r="MDN229" s="49"/>
      <c r="MDO229" s="49"/>
      <c r="MDP229" s="49"/>
      <c r="MDQ229" s="49"/>
      <c r="MDR229" s="49"/>
      <c r="MDS229" s="49"/>
      <c r="MDT229" s="49"/>
      <c r="MDU229" s="49"/>
      <c r="MDV229" s="49"/>
      <c r="MDW229" s="49"/>
      <c r="MDX229" s="49"/>
      <c r="MDY229" s="49"/>
      <c r="MDZ229" s="49"/>
      <c r="MEA229" s="49"/>
      <c r="MEB229" s="49"/>
      <c r="MEC229" s="49"/>
      <c r="MED229" s="49"/>
      <c r="MEE229" s="49"/>
      <c r="MEF229" s="49"/>
      <c r="MEG229" s="49"/>
      <c r="MEH229" s="49"/>
      <c r="MEI229" s="49"/>
      <c r="MEJ229" s="49"/>
      <c r="MEK229" s="49"/>
      <c r="MEL229" s="49"/>
      <c r="MEM229" s="49"/>
      <c r="MEN229" s="49"/>
      <c r="MEO229" s="49"/>
      <c r="MEP229" s="49"/>
      <c r="MEQ229" s="49"/>
      <c r="MER229" s="49"/>
      <c r="MES229" s="49"/>
      <c r="MET229" s="49"/>
      <c r="MEU229" s="49"/>
      <c r="MEV229" s="49"/>
      <c r="MEW229" s="49"/>
      <c r="MEX229" s="49"/>
      <c r="MEY229" s="49"/>
      <c r="MEZ229" s="49"/>
      <c r="MFA229" s="49"/>
      <c r="MFB229" s="49"/>
      <c r="MFC229" s="49"/>
      <c r="MFD229" s="49"/>
      <c r="MFE229" s="49"/>
      <c r="MFF229" s="49"/>
      <c r="MFG229" s="49"/>
      <c r="MFH229" s="49"/>
      <c r="MFI229" s="49"/>
      <c r="MFJ229" s="49"/>
      <c r="MFK229" s="49"/>
      <c r="MFL229" s="49"/>
      <c r="MFM229" s="49"/>
      <c r="MFN229" s="49"/>
      <c r="MFO229" s="49"/>
      <c r="MFP229" s="49"/>
      <c r="MFQ229" s="49"/>
      <c r="MFR229" s="49"/>
      <c r="MFS229" s="49"/>
      <c r="MFT229" s="49"/>
      <c r="MFU229" s="49"/>
      <c r="MFV229" s="49"/>
      <c r="MFW229" s="49"/>
      <c r="MFX229" s="49"/>
      <c r="MFY229" s="49"/>
      <c r="MFZ229" s="49"/>
      <c r="MGA229" s="49"/>
      <c r="MGB229" s="49"/>
      <c r="MGC229" s="49"/>
      <c r="MGD229" s="49"/>
      <c r="MGE229" s="49"/>
      <c r="MGF229" s="49"/>
      <c r="MGG229" s="49"/>
      <c r="MGH229" s="49"/>
      <c r="MGI229" s="49"/>
      <c r="MGJ229" s="49"/>
      <c r="MGK229" s="49"/>
      <c r="MGL229" s="49"/>
      <c r="MGM229" s="49"/>
      <c r="MGN229" s="49"/>
      <c r="MGO229" s="49"/>
      <c r="MGP229" s="49"/>
      <c r="MGQ229" s="49"/>
      <c r="MGR229" s="49"/>
      <c r="MGS229" s="49"/>
      <c r="MGT229" s="49"/>
      <c r="MGU229" s="49"/>
      <c r="MGV229" s="49"/>
      <c r="MGW229" s="49"/>
      <c r="MGX229" s="49"/>
      <c r="MGY229" s="49"/>
      <c r="MGZ229" s="49"/>
      <c r="MHA229" s="49"/>
      <c r="MHB229" s="49"/>
      <c r="MHC229" s="49"/>
      <c r="MHD229" s="49"/>
      <c r="MHE229" s="49"/>
      <c r="MHF229" s="49"/>
      <c r="MHG229" s="49"/>
      <c r="MHH229" s="49"/>
      <c r="MHI229" s="49"/>
      <c r="MHJ229" s="49"/>
      <c r="MHK229" s="49"/>
      <c r="MHL229" s="49"/>
      <c r="MHM229" s="49"/>
      <c r="MHN229" s="49"/>
      <c r="MHO229" s="49"/>
      <c r="MHP229" s="49"/>
      <c r="MHQ229" s="49"/>
      <c r="MHR229" s="49"/>
      <c r="MHS229" s="49"/>
      <c r="MHT229" s="49"/>
      <c r="MHU229" s="49"/>
      <c r="MHV229" s="49"/>
      <c r="MHW229" s="49"/>
      <c r="MHX229" s="49"/>
      <c r="MHY229" s="49"/>
      <c r="MHZ229" s="49"/>
      <c r="MIA229" s="49"/>
      <c r="MIB229" s="49"/>
      <c r="MIC229" s="49"/>
      <c r="MID229" s="49"/>
      <c r="MIE229" s="49"/>
      <c r="MIF229" s="49"/>
      <c r="MIG229" s="49"/>
      <c r="MIH229" s="49"/>
      <c r="MII229" s="49"/>
      <c r="MIJ229" s="49"/>
      <c r="MIK229" s="49"/>
      <c r="MIL229" s="49"/>
      <c r="MIM229" s="49"/>
      <c r="MIN229" s="49"/>
      <c r="MIO229" s="49"/>
      <c r="MIP229" s="49"/>
      <c r="MIQ229" s="49"/>
      <c r="MIR229" s="49"/>
      <c r="MIS229" s="49"/>
      <c r="MIT229" s="49"/>
      <c r="MIU229" s="49"/>
      <c r="MIV229" s="49"/>
      <c r="MIW229" s="49"/>
      <c r="MIX229" s="49"/>
      <c r="MIY229" s="49"/>
      <c r="MIZ229" s="49"/>
      <c r="MJA229" s="49"/>
      <c r="MJB229" s="49"/>
      <c r="MJC229" s="49"/>
      <c r="MJD229" s="49"/>
      <c r="MJE229" s="49"/>
      <c r="MJF229" s="49"/>
      <c r="MJG229" s="49"/>
      <c r="MJH229" s="49"/>
      <c r="MJI229" s="49"/>
      <c r="MJJ229" s="49"/>
      <c r="MJK229" s="49"/>
      <c r="MJL229" s="49"/>
      <c r="MJM229" s="49"/>
      <c r="MJN229" s="49"/>
      <c r="MJO229" s="49"/>
      <c r="MJP229" s="49"/>
      <c r="MJQ229" s="49"/>
      <c r="MJR229" s="49"/>
      <c r="MJS229" s="49"/>
      <c r="MJT229" s="49"/>
      <c r="MJU229" s="49"/>
      <c r="MJV229" s="49"/>
      <c r="MJW229" s="49"/>
      <c r="MJX229" s="49"/>
      <c r="MJY229" s="49"/>
      <c r="MJZ229" s="49"/>
      <c r="MKA229" s="49"/>
      <c r="MKB229" s="49"/>
      <c r="MKC229" s="49"/>
      <c r="MKD229" s="49"/>
      <c r="MKE229" s="49"/>
      <c r="MKF229" s="49"/>
      <c r="MKG229" s="49"/>
      <c r="MKH229" s="49"/>
      <c r="MKI229" s="49"/>
      <c r="MKJ229" s="49"/>
      <c r="MKK229" s="49"/>
      <c r="MKL229" s="49"/>
      <c r="MKM229" s="49"/>
      <c r="MKN229" s="49"/>
      <c r="MKO229" s="49"/>
      <c r="MKP229" s="49"/>
      <c r="MKQ229" s="49"/>
      <c r="MKR229" s="49"/>
      <c r="MKS229" s="49"/>
      <c r="MKT229" s="49"/>
      <c r="MKU229" s="49"/>
      <c r="MKV229" s="49"/>
      <c r="MKW229" s="49"/>
      <c r="MKX229" s="49"/>
      <c r="MKY229" s="49"/>
      <c r="MKZ229" s="49"/>
      <c r="MLA229" s="49"/>
      <c r="MLB229" s="49"/>
      <c r="MLC229" s="49"/>
      <c r="MLD229" s="49"/>
      <c r="MLE229" s="49"/>
      <c r="MLF229" s="49"/>
      <c r="MLG229" s="49"/>
      <c r="MLH229" s="49"/>
      <c r="MLI229" s="49"/>
      <c r="MLJ229" s="49"/>
      <c r="MLK229" s="49"/>
      <c r="MLL229" s="49"/>
      <c r="MLM229" s="49"/>
      <c r="MLN229" s="49"/>
      <c r="MLO229" s="49"/>
      <c r="MLP229" s="49"/>
      <c r="MLQ229" s="49"/>
      <c r="MLR229" s="49"/>
      <c r="MLS229" s="49"/>
      <c r="MLT229" s="49"/>
      <c r="MLU229" s="49"/>
      <c r="MLV229" s="49"/>
      <c r="MLW229" s="49"/>
      <c r="MLX229" s="49"/>
      <c r="MLY229" s="49"/>
      <c r="MLZ229" s="49"/>
      <c r="MMA229" s="49"/>
      <c r="MMB229" s="49"/>
      <c r="MMC229" s="49"/>
      <c r="MMD229" s="49"/>
      <c r="MME229" s="49"/>
      <c r="MMF229" s="49"/>
      <c r="MMG229" s="49"/>
      <c r="MMH229" s="49"/>
      <c r="MMI229" s="49"/>
      <c r="MMJ229" s="49"/>
      <c r="MMK229" s="49"/>
      <c r="MML229" s="49"/>
      <c r="MMM229" s="49"/>
      <c r="MMN229" s="49"/>
      <c r="MMO229" s="49"/>
      <c r="MMP229" s="49"/>
      <c r="MMQ229" s="49"/>
      <c r="MMR229" s="49"/>
      <c r="MMS229" s="49"/>
      <c r="MMT229" s="49"/>
      <c r="MMU229" s="49"/>
      <c r="MMV229" s="49"/>
      <c r="MMW229" s="49"/>
      <c r="MMX229" s="49"/>
      <c r="MMY229" s="49"/>
      <c r="MMZ229" s="49"/>
      <c r="MNA229" s="49"/>
      <c r="MNB229" s="49"/>
      <c r="MNC229" s="49"/>
      <c r="MND229" s="49"/>
      <c r="MNE229" s="49"/>
      <c r="MNF229" s="49"/>
      <c r="MNG229" s="49"/>
      <c r="MNH229" s="49"/>
      <c r="MNI229" s="49"/>
      <c r="MNJ229" s="49"/>
      <c r="MNK229" s="49"/>
      <c r="MNL229" s="49"/>
      <c r="MNM229" s="49"/>
      <c r="MNN229" s="49"/>
      <c r="MNO229" s="49"/>
      <c r="MNP229" s="49"/>
      <c r="MNQ229" s="49"/>
      <c r="MNR229" s="49"/>
      <c r="MNS229" s="49"/>
      <c r="MNT229" s="49"/>
      <c r="MNU229" s="49"/>
      <c r="MNV229" s="49"/>
      <c r="MNW229" s="49"/>
      <c r="MNX229" s="49"/>
      <c r="MNY229" s="49"/>
      <c r="MNZ229" s="49"/>
      <c r="MOA229" s="49"/>
      <c r="MOB229" s="49"/>
      <c r="MOC229" s="49"/>
      <c r="MOD229" s="49"/>
      <c r="MOE229" s="49"/>
      <c r="MOF229" s="49"/>
      <c r="MOG229" s="49"/>
      <c r="MOH229" s="49"/>
      <c r="MOI229" s="49"/>
      <c r="MOJ229" s="49"/>
      <c r="MOK229" s="49"/>
      <c r="MOL229" s="49"/>
      <c r="MOM229" s="49"/>
      <c r="MON229" s="49"/>
      <c r="MOO229" s="49"/>
      <c r="MOP229" s="49"/>
      <c r="MOQ229" s="49"/>
      <c r="MOR229" s="49"/>
      <c r="MOS229" s="49"/>
      <c r="MOT229" s="49"/>
      <c r="MOU229" s="49"/>
      <c r="MOV229" s="49"/>
      <c r="MOW229" s="49"/>
      <c r="MOX229" s="49"/>
      <c r="MOY229" s="49"/>
      <c r="MOZ229" s="49"/>
      <c r="MPA229" s="49"/>
      <c r="MPB229" s="49"/>
      <c r="MPC229" s="49"/>
      <c r="MPD229" s="49"/>
      <c r="MPE229" s="49"/>
      <c r="MPF229" s="49"/>
      <c r="MPG229" s="49"/>
      <c r="MPH229" s="49"/>
      <c r="MPI229" s="49"/>
      <c r="MPJ229" s="49"/>
      <c r="MPK229" s="49"/>
      <c r="MPL229" s="49"/>
      <c r="MPM229" s="49"/>
      <c r="MPN229" s="49"/>
      <c r="MPO229" s="49"/>
      <c r="MPP229" s="49"/>
      <c r="MPQ229" s="49"/>
      <c r="MPR229" s="49"/>
      <c r="MPS229" s="49"/>
      <c r="MPT229" s="49"/>
      <c r="MPU229" s="49"/>
      <c r="MPV229" s="49"/>
      <c r="MPW229" s="49"/>
      <c r="MPX229" s="49"/>
      <c r="MPY229" s="49"/>
      <c r="MPZ229" s="49"/>
      <c r="MQA229" s="49"/>
      <c r="MQB229" s="49"/>
      <c r="MQC229" s="49"/>
      <c r="MQD229" s="49"/>
      <c r="MQE229" s="49"/>
      <c r="MQF229" s="49"/>
      <c r="MQG229" s="49"/>
      <c r="MQH229" s="49"/>
      <c r="MQI229" s="49"/>
      <c r="MQJ229" s="49"/>
      <c r="MQK229" s="49"/>
      <c r="MQL229" s="49"/>
      <c r="MQM229" s="49"/>
      <c r="MQN229" s="49"/>
      <c r="MQO229" s="49"/>
      <c r="MQP229" s="49"/>
      <c r="MQQ229" s="49"/>
      <c r="MQR229" s="49"/>
      <c r="MQS229" s="49"/>
      <c r="MQT229" s="49"/>
      <c r="MQU229" s="49"/>
      <c r="MQV229" s="49"/>
      <c r="MQW229" s="49"/>
      <c r="MQX229" s="49"/>
      <c r="MQY229" s="49"/>
      <c r="MQZ229" s="49"/>
      <c r="MRA229" s="49"/>
      <c r="MRB229" s="49"/>
      <c r="MRC229" s="49"/>
      <c r="MRD229" s="49"/>
      <c r="MRE229" s="49"/>
      <c r="MRF229" s="49"/>
      <c r="MRG229" s="49"/>
      <c r="MRH229" s="49"/>
      <c r="MRI229" s="49"/>
      <c r="MRJ229" s="49"/>
      <c r="MRK229" s="49"/>
      <c r="MRL229" s="49"/>
      <c r="MRM229" s="49"/>
      <c r="MRN229" s="49"/>
      <c r="MRO229" s="49"/>
      <c r="MRP229" s="49"/>
      <c r="MRQ229" s="49"/>
      <c r="MRR229" s="49"/>
      <c r="MRS229" s="49"/>
      <c r="MRT229" s="49"/>
      <c r="MRU229" s="49"/>
      <c r="MRV229" s="49"/>
      <c r="MRW229" s="49"/>
      <c r="MRX229" s="49"/>
      <c r="MRY229" s="49"/>
      <c r="MRZ229" s="49"/>
      <c r="MSA229" s="49"/>
      <c r="MSB229" s="49"/>
      <c r="MSC229" s="49"/>
      <c r="MSD229" s="49"/>
      <c r="MSE229" s="49"/>
      <c r="MSF229" s="49"/>
      <c r="MSG229" s="49"/>
      <c r="MSH229" s="49"/>
      <c r="MSI229" s="49"/>
      <c r="MSJ229" s="49"/>
      <c r="MSK229" s="49"/>
      <c r="MSL229" s="49"/>
      <c r="MSM229" s="49"/>
      <c r="MSN229" s="49"/>
      <c r="MSO229" s="49"/>
      <c r="MSP229" s="49"/>
      <c r="MSQ229" s="49"/>
      <c r="MSR229" s="49"/>
      <c r="MSS229" s="49"/>
      <c r="MST229" s="49"/>
      <c r="MSU229" s="49"/>
      <c r="MSV229" s="49"/>
      <c r="MSW229" s="49"/>
      <c r="MSX229" s="49"/>
      <c r="MSY229" s="49"/>
      <c r="MSZ229" s="49"/>
      <c r="MTA229" s="49"/>
      <c r="MTB229" s="49"/>
      <c r="MTC229" s="49"/>
      <c r="MTD229" s="49"/>
      <c r="MTE229" s="49"/>
      <c r="MTF229" s="49"/>
      <c r="MTG229" s="49"/>
      <c r="MTH229" s="49"/>
      <c r="MTI229" s="49"/>
      <c r="MTJ229" s="49"/>
      <c r="MTK229" s="49"/>
      <c r="MTL229" s="49"/>
      <c r="MTM229" s="49"/>
      <c r="MTN229" s="49"/>
      <c r="MTO229" s="49"/>
      <c r="MTP229" s="49"/>
      <c r="MTQ229" s="49"/>
      <c r="MTR229" s="49"/>
      <c r="MTS229" s="49"/>
      <c r="MTT229" s="49"/>
      <c r="MTU229" s="49"/>
      <c r="MTV229" s="49"/>
      <c r="MTW229" s="49"/>
      <c r="MTX229" s="49"/>
      <c r="MTY229" s="49"/>
      <c r="MTZ229" s="49"/>
      <c r="MUA229" s="49"/>
      <c r="MUB229" s="49"/>
      <c r="MUC229" s="49"/>
      <c r="MUD229" s="49"/>
      <c r="MUE229" s="49"/>
      <c r="MUF229" s="49"/>
      <c r="MUG229" s="49"/>
      <c r="MUH229" s="49"/>
      <c r="MUI229" s="49"/>
      <c r="MUJ229" s="49"/>
      <c r="MUK229" s="49"/>
      <c r="MUL229" s="49"/>
      <c r="MUM229" s="49"/>
      <c r="MUN229" s="49"/>
      <c r="MUO229" s="49"/>
      <c r="MUP229" s="49"/>
      <c r="MUQ229" s="49"/>
      <c r="MUR229" s="49"/>
      <c r="MUS229" s="49"/>
      <c r="MUT229" s="49"/>
      <c r="MUU229" s="49"/>
      <c r="MUV229" s="49"/>
      <c r="MUW229" s="49"/>
      <c r="MUX229" s="49"/>
      <c r="MUY229" s="49"/>
      <c r="MUZ229" s="49"/>
      <c r="MVA229" s="49"/>
      <c r="MVB229" s="49"/>
      <c r="MVC229" s="49"/>
      <c r="MVD229" s="49"/>
      <c r="MVE229" s="49"/>
      <c r="MVF229" s="49"/>
      <c r="MVG229" s="49"/>
      <c r="MVH229" s="49"/>
      <c r="MVI229" s="49"/>
      <c r="MVJ229" s="49"/>
      <c r="MVK229" s="49"/>
      <c r="MVL229" s="49"/>
      <c r="MVM229" s="49"/>
      <c r="MVN229" s="49"/>
      <c r="MVO229" s="49"/>
      <c r="MVP229" s="49"/>
      <c r="MVQ229" s="49"/>
      <c r="MVR229" s="49"/>
      <c r="MVS229" s="49"/>
      <c r="MVT229" s="49"/>
      <c r="MVU229" s="49"/>
      <c r="MVV229" s="49"/>
      <c r="MVW229" s="49"/>
      <c r="MVX229" s="49"/>
      <c r="MVY229" s="49"/>
      <c r="MVZ229" s="49"/>
      <c r="MWA229" s="49"/>
      <c r="MWB229" s="49"/>
      <c r="MWC229" s="49"/>
      <c r="MWD229" s="49"/>
      <c r="MWE229" s="49"/>
      <c r="MWF229" s="49"/>
      <c r="MWG229" s="49"/>
      <c r="MWH229" s="49"/>
      <c r="MWI229" s="49"/>
      <c r="MWJ229" s="49"/>
      <c r="MWK229" s="49"/>
      <c r="MWL229" s="49"/>
      <c r="MWM229" s="49"/>
      <c r="MWN229" s="49"/>
      <c r="MWO229" s="49"/>
      <c r="MWP229" s="49"/>
      <c r="MWQ229" s="49"/>
      <c r="MWR229" s="49"/>
      <c r="MWS229" s="49"/>
      <c r="MWT229" s="49"/>
      <c r="MWU229" s="49"/>
      <c r="MWV229" s="49"/>
      <c r="MWW229" s="49"/>
      <c r="MWX229" s="49"/>
      <c r="MWY229" s="49"/>
      <c r="MWZ229" s="49"/>
      <c r="MXA229" s="49"/>
      <c r="MXB229" s="49"/>
      <c r="MXC229" s="49"/>
      <c r="MXD229" s="49"/>
      <c r="MXE229" s="49"/>
      <c r="MXF229" s="49"/>
      <c r="MXG229" s="49"/>
      <c r="MXH229" s="49"/>
      <c r="MXI229" s="49"/>
      <c r="MXJ229" s="49"/>
      <c r="MXK229" s="49"/>
      <c r="MXL229" s="49"/>
      <c r="MXM229" s="49"/>
      <c r="MXN229" s="49"/>
      <c r="MXO229" s="49"/>
      <c r="MXP229" s="49"/>
      <c r="MXQ229" s="49"/>
      <c r="MXR229" s="49"/>
      <c r="MXS229" s="49"/>
      <c r="MXT229" s="49"/>
      <c r="MXU229" s="49"/>
      <c r="MXV229" s="49"/>
      <c r="MXW229" s="49"/>
      <c r="MXX229" s="49"/>
      <c r="MXY229" s="49"/>
      <c r="MXZ229" s="49"/>
      <c r="MYA229" s="49"/>
      <c r="MYB229" s="49"/>
      <c r="MYC229" s="49"/>
      <c r="MYD229" s="49"/>
      <c r="MYE229" s="49"/>
      <c r="MYF229" s="49"/>
      <c r="MYG229" s="49"/>
      <c r="MYH229" s="49"/>
      <c r="MYI229" s="49"/>
      <c r="MYJ229" s="49"/>
      <c r="MYK229" s="49"/>
      <c r="MYL229" s="49"/>
      <c r="MYM229" s="49"/>
      <c r="MYN229" s="49"/>
      <c r="MYO229" s="49"/>
      <c r="MYP229" s="49"/>
      <c r="MYQ229" s="49"/>
      <c r="MYR229" s="49"/>
      <c r="MYS229" s="49"/>
      <c r="MYT229" s="49"/>
      <c r="MYU229" s="49"/>
      <c r="MYV229" s="49"/>
      <c r="MYW229" s="49"/>
      <c r="MYX229" s="49"/>
      <c r="MYY229" s="49"/>
      <c r="MYZ229" s="49"/>
      <c r="MZA229" s="49"/>
      <c r="MZB229" s="49"/>
      <c r="MZC229" s="49"/>
      <c r="MZD229" s="49"/>
      <c r="MZE229" s="49"/>
      <c r="MZF229" s="49"/>
      <c r="MZG229" s="49"/>
      <c r="MZH229" s="49"/>
      <c r="MZI229" s="49"/>
      <c r="MZJ229" s="49"/>
      <c r="MZK229" s="49"/>
      <c r="MZL229" s="49"/>
      <c r="MZM229" s="49"/>
      <c r="MZN229" s="49"/>
      <c r="MZO229" s="49"/>
      <c r="MZP229" s="49"/>
      <c r="MZQ229" s="49"/>
      <c r="MZR229" s="49"/>
      <c r="MZS229" s="49"/>
      <c r="MZT229" s="49"/>
      <c r="MZU229" s="49"/>
      <c r="MZV229" s="49"/>
      <c r="MZW229" s="49"/>
      <c r="MZX229" s="49"/>
      <c r="MZY229" s="49"/>
      <c r="MZZ229" s="49"/>
      <c r="NAA229" s="49"/>
      <c r="NAB229" s="49"/>
      <c r="NAC229" s="49"/>
      <c r="NAD229" s="49"/>
      <c r="NAE229" s="49"/>
      <c r="NAF229" s="49"/>
      <c r="NAG229" s="49"/>
      <c r="NAH229" s="49"/>
      <c r="NAI229" s="49"/>
      <c r="NAJ229" s="49"/>
      <c r="NAK229" s="49"/>
      <c r="NAL229" s="49"/>
      <c r="NAM229" s="49"/>
      <c r="NAN229" s="49"/>
      <c r="NAO229" s="49"/>
      <c r="NAP229" s="49"/>
      <c r="NAQ229" s="49"/>
      <c r="NAR229" s="49"/>
      <c r="NAS229" s="49"/>
      <c r="NAT229" s="49"/>
      <c r="NAU229" s="49"/>
      <c r="NAV229" s="49"/>
      <c r="NAW229" s="49"/>
      <c r="NAX229" s="49"/>
      <c r="NAY229" s="49"/>
      <c r="NAZ229" s="49"/>
      <c r="NBA229" s="49"/>
      <c r="NBB229" s="49"/>
      <c r="NBC229" s="49"/>
      <c r="NBD229" s="49"/>
      <c r="NBE229" s="49"/>
      <c r="NBF229" s="49"/>
      <c r="NBG229" s="49"/>
      <c r="NBH229" s="49"/>
      <c r="NBI229" s="49"/>
      <c r="NBJ229" s="49"/>
      <c r="NBK229" s="49"/>
      <c r="NBL229" s="49"/>
      <c r="NBM229" s="49"/>
      <c r="NBN229" s="49"/>
      <c r="NBO229" s="49"/>
      <c r="NBP229" s="49"/>
      <c r="NBQ229" s="49"/>
      <c r="NBR229" s="49"/>
      <c r="NBS229" s="49"/>
      <c r="NBT229" s="49"/>
      <c r="NBU229" s="49"/>
      <c r="NBV229" s="49"/>
      <c r="NBW229" s="49"/>
      <c r="NBX229" s="49"/>
      <c r="NBY229" s="49"/>
      <c r="NBZ229" s="49"/>
      <c r="NCA229" s="49"/>
      <c r="NCB229" s="49"/>
      <c r="NCC229" s="49"/>
      <c r="NCD229" s="49"/>
      <c r="NCE229" s="49"/>
      <c r="NCF229" s="49"/>
      <c r="NCG229" s="49"/>
      <c r="NCH229" s="49"/>
      <c r="NCI229" s="49"/>
      <c r="NCJ229" s="49"/>
      <c r="NCK229" s="49"/>
      <c r="NCL229" s="49"/>
      <c r="NCM229" s="49"/>
      <c r="NCN229" s="49"/>
      <c r="NCO229" s="49"/>
      <c r="NCP229" s="49"/>
      <c r="NCQ229" s="49"/>
      <c r="NCR229" s="49"/>
      <c r="NCS229" s="49"/>
      <c r="NCT229" s="49"/>
      <c r="NCU229" s="49"/>
      <c r="NCV229" s="49"/>
      <c r="NCW229" s="49"/>
      <c r="NCX229" s="49"/>
      <c r="NCY229" s="49"/>
      <c r="NCZ229" s="49"/>
      <c r="NDA229" s="49"/>
      <c r="NDB229" s="49"/>
      <c r="NDC229" s="49"/>
      <c r="NDD229" s="49"/>
      <c r="NDE229" s="49"/>
      <c r="NDF229" s="49"/>
      <c r="NDG229" s="49"/>
      <c r="NDH229" s="49"/>
      <c r="NDI229" s="49"/>
      <c r="NDJ229" s="49"/>
      <c r="NDK229" s="49"/>
      <c r="NDL229" s="49"/>
      <c r="NDM229" s="49"/>
      <c r="NDN229" s="49"/>
      <c r="NDO229" s="49"/>
      <c r="NDP229" s="49"/>
      <c r="NDQ229" s="49"/>
      <c r="NDR229" s="49"/>
      <c r="NDS229" s="49"/>
      <c r="NDT229" s="49"/>
      <c r="NDU229" s="49"/>
      <c r="NDV229" s="49"/>
      <c r="NDW229" s="49"/>
      <c r="NDX229" s="49"/>
      <c r="NDY229" s="49"/>
      <c r="NDZ229" s="49"/>
      <c r="NEA229" s="49"/>
      <c r="NEB229" s="49"/>
      <c r="NEC229" s="49"/>
      <c r="NED229" s="49"/>
      <c r="NEE229" s="49"/>
      <c r="NEF229" s="49"/>
      <c r="NEG229" s="49"/>
      <c r="NEH229" s="49"/>
      <c r="NEI229" s="49"/>
      <c r="NEJ229" s="49"/>
      <c r="NEK229" s="49"/>
      <c r="NEL229" s="49"/>
      <c r="NEM229" s="49"/>
      <c r="NEN229" s="49"/>
      <c r="NEO229" s="49"/>
      <c r="NEP229" s="49"/>
      <c r="NEQ229" s="49"/>
      <c r="NER229" s="49"/>
      <c r="NES229" s="49"/>
      <c r="NET229" s="49"/>
      <c r="NEU229" s="49"/>
      <c r="NEV229" s="49"/>
      <c r="NEW229" s="49"/>
      <c r="NEX229" s="49"/>
      <c r="NEY229" s="49"/>
      <c r="NEZ229" s="49"/>
      <c r="NFA229" s="49"/>
      <c r="NFB229" s="49"/>
      <c r="NFC229" s="49"/>
      <c r="NFD229" s="49"/>
      <c r="NFE229" s="49"/>
      <c r="NFF229" s="49"/>
      <c r="NFG229" s="49"/>
      <c r="NFH229" s="49"/>
      <c r="NFI229" s="49"/>
      <c r="NFJ229" s="49"/>
      <c r="NFK229" s="49"/>
      <c r="NFL229" s="49"/>
      <c r="NFM229" s="49"/>
      <c r="NFN229" s="49"/>
      <c r="NFO229" s="49"/>
      <c r="NFP229" s="49"/>
      <c r="NFQ229" s="49"/>
      <c r="NFR229" s="49"/>
      <c r="NFS229" s="49"/>
      <c r="NFT229" s="49"/>
      <c r="NFU229" s="49"/>
      <c r="NFV229" s="49"/>
      <c r="NFW229" s="49"/>
      <c r="NFX229" s="49"/>
      <c r="NFY229" s="49"/>
      <c r="NFZ229" s="49"/>
      <c r="NGA229" s="49"/>
      <c r="NGB229" s="49"/>
      <c r="NGC229" s="49"/>
      <c r="NGD229" s="49"/>
      <c r="NGE229" s="49"/>
      <c r="NGF229" s="49"/>
      <c r="NGG229" s="49"/>
      <c r="NGH229" s="49"/>
      <c r="NGI229" s="49"/>
      <c r="NGJ229" s="49"/>
      <c r="NGK229" s="49"/>
      <c r="NGL229" s="49"/>
      <c r="NGM229" s="49"/>
      <c r="NGN229" s="49"/>
      <c r="NGO229" s="49"/>
      <c r="NGP229" s="49"/>
      <c r="NGQ229" s="49"/>
      <c r="NGR229" s="49"/>
      <c r="NGS229" s="49"/>
      <c r="NGT229" s="49"/>
      <c r="NGU229" s="49"/>
      <c r="NGV229" s="49"/>
      <c r="NGW229" s="49"/>
      <c r="NGX229" s="49"/>
      <c r="NGY229" s="49"/>
      <c r="NGZ229" s="49"/>
      <c r="NHA229" s="49"/>
      <c r="NHB229" s="49"/>
      <c r="NHC229" s="49"/>
      <c r="NHD229" s="49"/>
      <c r="NHE229" s="49"/>
      <c r="NHF229" s="49"/>
      <c r="NHG229" s="49"/>
      <c r="NHH229" s="49"/>
      <c r="NHI229" s="49"/>
      <c r="NHJ229" s="49"/>
      <c r="NHK229" s="49"/>
      <c r="NHL229" s="49"/>
      <c r="NHM229" s="49"/>
      <c r="NHN229" s="49"/>
      <c r="NHO229" s="49"/>
      <c r="NHP229" s="49"/>
      <c r="NHQ229" s="49"/>
      <c r="NHR229" s="49"/>
      <c r="NHS229" s="49"/>
      <c r="NHT229" s="49"/>
      <c r="NHU229" s="49"/>
      <c r="NHV229" s="49"/>
      <c r="NHW229" s="49"/>
      <c r="NHX229" s="49"/>
      <c r="NHY229" s="49"/>
      <c r="NHZ229" s="49"/>
      <c r="NIA229" s="49"/>
      <c r="NIB229" s="49"/>
      <c r="NIC229" s="49"/>
      <c r="NID229" s="49"/>
      <c r="NIE229" s="49"/>
      <c r="NIF229" s="49"/>
      <c r="NIG229" s="49"/>
      <c r="NIH229" s="49"/>
      <c r="NII229" s="49"/>
      <c r="NIJ229" s="49"/>
      <c r="NIK229" s="49"/>
      <c r="NIL229" s="49"/>
      <c r="NIM229" s="49"/>
      <c r="NIN229" s="49"/>
      <c r="NIO229" s="49"/>
      <c r="NIP229" s="49"/>
      <c r="NIQ229" s="49"/>
      <c r="NIR229" s="49"/>
      <c r="NIS229" s="49"/>
      <c r="NIT229" s="49"/>
      <c r="NIU229" s="49"/>
      <c r="NIV229" s="49"/>
      <c r="NIW229" s="49"/>
      <c r="NIX229" s="49"/>
      <c r="NIY229" s="49"/>
      <c r="NIZ229" s="49"/>
      <c r="NJA229" s="49"/>
      <c r="NJB229" s="49"/>
      <c r="NJC229" s="49"/>
      <c r="NJD229" s="49"/>
      <c r="NJE229" s="49"/>
      <c r="NJF229" s="49"/>
      <c r="NJG229" s="49"/>
      <c r="NJH229" s="49"/>
      <c r="NJI229" s="49"/>
      <c r="NJJ229" s="49"/>
      <c r="NJK229" s="49"/>
      <c r="NJL229" s="49"/>
      <c r="NJM229" s="49"/>
      <c r="NJN229" s="49"/>
      <c r="NJO229" s="49"/>
      <c r="NJP229" s="49"/>
      <c r="NJQ229" s="49"/>
      <c r="NJR229" s="49"/>
      <c r="NJS229" s="49"/>
      <c r="NJT229" s="49"/>
      <c r="NJU229" s="49"/>
      <c r="NJV229" s="49"/>
      <c r="NJW229" s="49"/>
      <c r="NJX229" s="49"/>
      <c r="NJY229" s="49"/>
      <c r="NJZ229" s="49"/>
      <c r="NKA229" s="49"/>
      <c r="NKB229" s="49"/>
      <c r="NKC229" s="49"/>
      <c r="NKD229" s="49"/>
      <c r="NKE229" s="49"/>
      <c r="NKF229" s="49"/>
      <c r="NKG229" s="49"/>
      <c r="NKH229" s="49"/>
      <c r="NKI229" s="49"/>
      <c r="NKJ229" s="49"/>
      <c r="NKK229" s="49"/>
      <c r="NKL229" s="49"/>
      <c r="NKM229" s="49"/>
      <c r="NKN229" s="49"/>
      <c r="NKO229" s="49"/>
      <c r="NKP229" s="49"/>
      <c r="NKQ229" s="49"/>
      <c r="NKR229" s="49"/>
      <c r="NKS229" s="49"/>
      <c r="NKT229" s="49"/>
      <c r="NKU229" s="49"/>
      <c r="NKV229" s="49"/>
      <c r="NKW229" s="49"/>
      <c r="NKX229" s="49"/>
      <c r="NKY229" s="49"/>
      <c r="NKZ229" s="49"/>
      <c r="NLA229" s="49"/>
      <c r="NLB229" s="49"/>
      <c r="NLC229" s="49"/>
      <c r="NLD229" s="49"/>
      <c r="NLE229" s="49"/>
      <c r="NLF229" s="49"/>
      <c r="NLG229" s="49"/>
      <c r="NLH229" s="49"/>
      <c r="NLI229" s="49"/>
      <c r="NLJ229" s="49"/>
      <c r="NLK229" s="49"/>
      <c r="NLL229" s="49"/>
      <c r="NLM229" s="49"/>
      <c r="NLN229" s="49"/>
      <c r="NLO229" s="49"/>
      <c r="NLP229" s="49"/>
      <c r="NLQ229" s="49"/>
      <c r="NLR229" s="49"/>
      <c r="NLS229" s="49"/>
      <c r="NLT229" s="49"/>
      <c r="NLU229" s="49"/>
      <c r="NLV229" s="49"/>
      <c r="NLW229" s="49"/>
      <c r="NLX229" s="49"/>
      <c r="NLY229" s="49"/>
      <c r="NLZ229" s="49"/>
      <c r="NMA229" s="49"/>
      <c r="NMB229" s="49"/>
      <c r="NMC229" s="49"/>
      <c r="NMD229" s="49"/>
      <c r="NME229" s="49"/>
      <c r="NMF229" s="49"/>
      <c r="NMG229" s="49"/>
      <c r="NMH229" s="49"/>
      <c r="NMI229" s="49"/>
      <c r="NMJ229" s="49"/>
      <c r="NMK229" s="49"/>
      <c r="NML229" s="49"/>
      <c r="NMM229" s="49"/>
      <c r="NMN229" s="49"/>
      <c r="NMO229" s="49"/>
      <c r="NMP229" s="49"/>
      <c r="NMQ229" s="49"/>
      <c r="NMR229" s="49"/>
      <c r="NMS229" s="49"/>
      <c r="NMT229" s="49"/>
      <c r="NMU229" s="49"/>
      <c r="NMV229" s="49"/>
      <c r="NMW229" s="49"/>
      <c r="NMX229" s="49"/>
      <c r="NMY229" s="49"/>
      <c r="NMZ229" s="49"/>
      <c r="NNA229" s="49"/>
      <c r="NNB229" s="49"/>
      <c r="NNC229" s="49"/>
      <c r="NND229" s="49"/>
      <c r="NNE229" s="49"/>
      <c r="NNF229" s="49"/>
      <c r="NNG229" s="49"/>
      <c r="NNH229" s="49"/>
      <c r="NNI229" s="49"/>
      <c r="NNJ229" s="49"/>
      <c r="NNK229" s="49"/>
      <c r="NNL229" s="49"/>
      <c r="NNM229" s="49"/>
      <c r="NNN229" s="49"/>
      <c r="NNO229" s="49"/>
      <c r="NNP229" s="49"/>
      <c r="NNQ229" s="49"/>
      <c r="NNR229" s="49"/>
      <c r="NNS229" s="49"/>
      <c r="NNT229" s="49"/>
      <c r="NNU229" s="49"/>
      <c r="NNV229" s="49"/>
      <c r="NNW229" s="49"/>
      <c r="NNX229" s="49"/>
      <c r="NNY229" s="49"/>
      <c r="NNZ229" s="49"/>
      <c r="NOA229" s="49"/>
      <c r="NOB229" s="49"/>
      <c r="NOC229" s="49"/>
      <c r="NOD229" s="49"/>
      <c r="NOE229" s="49"/>
      <c r="NOF229" s="49"/>
      <c r="NOG229" s="49"/>
      <c r="NOH229" s="49"/>
      <c r="NOI229" s="49"/>
      <c r="NOJ229" s="49"/>
      <c r="NOK229" s="49"/>
      <c r="NOL229" s="49"/>
      <c r="NOM229" s="49"/>
      <c r="NON229" s="49"/>
      <c r="NOO229" s="49"/>
      <c r="NOP229" s="49"/>
      <c r="NOQ229" s="49"/>
      <c r="NOR229" s="49"/>
      <c r="NOS229" s="49"/>
      <c r="NOT229" s="49"/>
      <c r="NOU229" s="49"/>
      <c r="NOV229" s="49"/>
      <c r="NOW229" s="49"/>
      <c r="NOX229" s="49"/>
      <c r="NOY229" s="49"/>
      <c r="NOZ229" s="49"/>
      <c r="NPA229" s="49"/>
      <c r="NPB229" s="49"/>
      <c r="NPC229" s="49"/>
      <c r="NPD229" s="49"/>
      <c r="NPE229" s="49"/>
      <c r="NPF229" s="49"/>
      <c r="NPG229" s="49"/>
      <c r="NPH229" s="49"/>
      <c r="NPI229" s="49"/>
      <c r="NPJ229" s="49"/>
      <c r="NPK229" s="49"/>
      <c r="NPL229" s="49"/>
      <c r="NPM229" s="49"/>
      <c r="NPN229" s="49"/>
      <c r="NPO229" s="49"/>
      <c r="NPP229" s="49"/>
      <c r="NPQ229" s="49"/>
      <c r="NPR229" s="49"/>
      <c r="NPS229" s="49"/>
      <c r="NPT229" s="49"/>
      <c r="NPU229" s="49"/>
      <c r="NPV229" s="49"/>
      <c r="NPW229" s="49"/>
      <c r="NPX229" s="49"/>
      <c r="NPY229" s="49"/>
      <c r="NPZ229" s="49"/>
      <c r="NQA229" s="49"/>
      <c r="NQB229" s="49"/>
      <c r="NQC229" s="49"/>
      <c r="NQD229" s="49"/>
      <c r="NQE229" s="49"/>
      <c r="NQF229" s="49"/>
      <c r="NQG229" s="49"/>
      <c r="NQH229" s="49"/>
      <c r="NQI229" s="49"/>
      <c r="NQJ229" s="49"/>
      <c r="NQK229" s="49"/>
      <c r="NQL229" s="49"/>
      <c r="NQM229" s="49"/>
      <c r="NQN229" s="49"/>
      <c r="NQO229" s="49"/>
      <c r="NQP229" s="49"/>
      <c r="NQQ229" s="49"/>
      <c r="NQR229" s="49"/>
      <c r="NQS229" s="49"/>
      <c r="NQT229" s="49"/>
      <c r="NQU229" s="49"/>
      <c r="NQV229" s="49"/>
      <c r="NQW229" s="49"/>
      <c r="NQX229" s="49"/>
      <c r="NQY229" s="49"/>
      <c r="NQZ229" s="49"/>
      <c r="NRA229" s="49"/>
      <c r="NRB229" s="49"/>
      <c r="NRC229" s="49"/>
      <c r="NRD229" s="49"/>
      <c r="NRE229" s="49"/>
      <c r="NRF229" s="49"/>
      <c r="NRG229" s="49"/>
      <c r="NRH229" s="49"/>
      <c r="NRI229" s="49"/>
      <c r="NRJ229" s="49"/>
      <c r="NRK229" s="49"/>
      <c r="NRL229" s="49"/>
      <c r="NRM229" s="49"/>
      <c r="NRN229" s="49"/>
      <c r="NRO229" s="49"/>
      <c r="NRP229" s="49"/>
      <c r="NRQ229" s="49"/>
      <c r="NRR229" s="49"/>
      <c r="NRS229" s="49"/>
      <c r="NRT229" s="49"/>
      <c r="NRU229" s="49"/>
      <c r="NRV229" s="49"/>
      <c r="NRW229" s="49"/>
      <c r="NRX229" s="49"/>
      <c r="NRY229" s="49"/>
      <c r="NRZ229" s="49"/>
      <c r="NSA229" s="49"/>
      <c r="NSB229" s="49"/>
      <c r="NSC229" s="49"/>
      <c r="NSD229" s="49"/>
      <c r="NSE229" s="49"/>
      <c r="NSF229" s="49"/>
      <c r="NSG229" s="49"/>
      <c r="NSH229" s="49"/>
      <c r="NSI229" s="49"/>
      <c r="NSJ229" s="49"/>
      <c r="NSK229" s="49"/>
      <c r="NSL229" s="49"/>
      <c r="NSM229" s="49"/>
      <c r="NSN229" s="49"/>
      <c r="NSO229" s="49"/>
      <c r="NSP229" s="49"/>
      <c r="NSQ229" s="49"/>
      <c r="NSR229" s="49"/>
      <c r="NSS229" s="49"/>
      <c r="NST229" s="49"/>
      <c r="NSU229" s="49"/>
      <c r="NSV229" s="49"/>
      <c r="NSW229" s="49"/>
      <c r="NSX229" s="49"/>
      <c r="NSY229" s="49"/>
      <c r="NSZ229" s="49"/>
      <c r="NTA229" s="49"/>
      <c r="NTB229" s="49"/>
      <c r="NTC229" s="49"/>
      <c r="NTD229" s="49"/>
      <c r="NTE229" s="49"/>
      <c r="NTF229" s="49"/>
      <c r="NTG229" s="49"/>
      <c r="NTH229" s="49"/>
      <c r="NTI229" s="49"/>
      <c r="NTJ229" s="49"/>
      <c r="NTK229" s="49"/>
      <c r="NTL229" s="49"/>
      <c r="NTM229" s="49"/>
      <c r="NTN229" s="49"/>
      <c r="NTO229" s="49"/>
      <c r="NTP229" s="49"/>
      <c r="NTQ229" s="49"/>
      <c r="NTR229" s="49"/>
      <c r="NTS229" s="49"/>
      <c r="NTT229" s="49"/>
      <c r="NTU229" s="49"/>
      <c r="NTV229" s="49"/>
      <c r="NTW229" s="49"/>
      <c r="NTX229" s="49"/>
      <c r="NTY229" s="49"/>
      <c r="NTZ229" s="49"/>
      <c r="NUA229" s="49"/>
      <c r="NUB229" s="49"/>
      <c r="NUC229" s="49"/>
      <c r="NUD229" s="49"/>
      <c r="NUE229" s="49"/>
      <c r="NUF229" s="49"/>
      <c r="NUG229" s="49"/>
      <c r="NUH229" s="49"/>
      <c r="NUI229" s="49"/>
      <c r="NUJ229" s="49"/>
      <c r="NUK229" s="49"/>
      <c r="NUL229" s="49"/>
      <c r="NUM229" s="49"/>
      <c r="NUN229" s="49"/>
      <c r="NUO229" s="49"/>
      <c r="NUP229" s="49"/>
      <c r="NUQ229" s="49"/>
      <c r="NUR229" s="49"/>
      <c r="NUS229" s="49"/>
      <c r="NUT229" s="49"/>
      <c r="NUU229" s="49"/>
      <c r="NUV229" s="49"/>
      <c r="NUW229" s="49"/>
      <c r="NUX229" s="49"/>
      <c r="NUY229" s="49"/>
      <c r="NUZ229" s="49"/>
      <c r="NVA229" s="49"/>
      <c r="NVB229" s="49"/>
      <c r="NVC229" s="49"/>
      <c r="NVD229" s="49"/>
      <c r="NVE229" s="49"/>
      <c r="NVF229" s="49"/>
      <c r="NVG229" s="49"/>
      <c r="NVH229" s="49"/>
      <c r="NVI229" s="49"/>
      <c r="NVJ229" s="49"/>
      <c r="NVK229" s="49"/>
      <c r="NVL229" s="49"/>
      <c r="NVM229" s="49"/>
      <c r="NVN229" s="49"/>
      <c r="NVO229" s="49"/>
      <c r="NVP229" s="49"/>
      <c r="NVQ229" s="49"/>
      <c r="NVR229" s="49"/>
      <c r="NVS229" s="49"/>
      <c r="NVT229" s="49"/>
      <c r="NVU229" s="49"/>
      <c r="NVV229" s="49"/>
      <c r="NVW229" s="49"/>
      <c r="NVX229" s="49"/>
      <c r="NVY229" s="49"/>
      <c r="NVZ229" s="49"/>
      <c r="NWA229" s="49"/>
      <c r="NWB229" s="49"/>
      <c r="NWC229" s="49"/>
      <c r="NWD229" s="49"/>
      <c r="NWE229" s="49"/>
      <c r="NWF229" s="49"/>
      <c r="NWG229" s="49"/>
      <c r="NWH229" s="49"/>
      <c r="NWI229" s="49"/>
      <c r="NWJ229" s="49"/>
      <c r="NWK229" s="49"/>
      <c r="NWL229" s="49"/>
      <c r="NWM229" s="49"/>
      <c r="NWN229" s="49"/>
      <c r="NWO229" s="49"/>
      <c r="NWP229" s="49"/>
      <c r="NWQ229" s="49"/>
      <c r="NWR229" s="49"/>
      <c r="NWS229" s="49"/>
      <c r="NWT229" s="49"/>
      <c r="NWU229" s="49"/>
      <c r="NWV229" s="49"/>
      <c r="NWW229" s="49"/>
      <c r="NWX229" s="49"/>
      <c r="NWY229" s="49"/>
      <c r="NWZ229" s="49"/>
      <c r="NXA229" s="49"/>
      <c r="NXB229" s="49"/>
      <c r="NXC229" s="49"/>
      <c r="NXD229" s="49"/>
      <c r="NXE229" s="49"/>
      <c r="NXF229" s="49"/>
      <c r="NXG229" s="49"/>
      <c r="NXH229" s="49"/>
      <c r="NXI229" s="49"/>
      <c r="NXJ229" s="49"/>
      <c r="NXK229" s="49"/>
      <c r="NXL229" s="49"/>
      <c r="NXM229" s="49"/>
      <c r="NXN229" s="49"/>
      <c r="NXO229" s="49"/>
      <c r="NXP229" s="49"/>
      <c r="NXQ229" s="49"/>
      <c r="NXR229" s="49"/>
      <c r="NXS229" s="49"/>
      <c r="NXT229" s="49"/>
      <c r="NXU229" s="49"/>
      <c r="NXV229" s="49"/>
      <c r="NXW229" s="49"/>
      <c r="NXX229" s="49"/>
      <c r="NXY229" s="49"/>
      <c r="NXZ229" s="49"/>
      <c r="NYA229" s="49"/>
      <c r="NYB229" s="49"/>
      <c r="NYC229" s="49"/>
      <c r="NYD229" s="49"/>
      <c r="NYE229" s="49"/>
      <c r="NYF229" s="49"/>
      <c r="NYG229" s="49"/>
      <c r="NYH229" s="49"/>
      <c r="NYI229" s="49"/>
      <c r="NYJ229" s="49"/>
      <c r="NYK229" s="49"/>
      <c r="NYL229" s="49"/>
      <c r="NYM229" s="49"/>
      <c r="NYN229" s="49"/>
      <c r="NYO229" s="49"/>
      <c r="NYP229" s="49"/>
      <c r="NYQ229" s="49"/>
      <c r="NYR229" s="49"/>
      <c r="NYS229" s="49"/>
      <c r="NYT229" s="49"/>
      <c r="NYU229" s="49"/>
      <c r="NYV229" s="49"/>
      <c r="NYW229" s="49"/>
      <c r="NYX229" s="49"/>
      <c r="NYY229" s="49"/>
      <c r="NYZ229" s="49"/>
      <c r="NZA229" s="49"/>
      <c r="NZB229" s="49"/>
      <c r="NZC229" s="49"/>
      <c r="NZD229" s="49"/>
      <c r="NZE229" s="49"/>
      <c r="NZF229" s="49"/>
      <c r="NZG229" s="49"/>
      <c r="NZH229" s="49"/>
      <c r="NZI229" s="49"/>
      <c r="NZJ229" s="49"/>
      <c r="NZK229" s="49"/>
      <c r="NZL229" s="49"/>
      <c r="NZM229" s="49"/>
      <c r="NZN229" s="49"/>
      <c r="NZO229" s="49"/>
      <c r="NZP229" s="49"/>
      <c r="NZQ229" s="49"/>
      <c r="NZR229" s="49"/>
      <c r="NZS229" s="49"/>
      <c r="NZT229" s="49"/>
      <c r="NZU229" s="49"/>
      <c r="NZV229" s="49"/>
      <c r="NZW229" s="49"/>
      <c r="NZX229" s="49"/>
      <c r="NZY229" s="49"/>
      <c r="NZZ229" s="49"/>
      <c r="OAA229" s="49"/>
      <c r="OAB229" s="49"/>
      <c r="OAC229" s="49"/>
      <c r="OAD229" s="49"/>
      <c r="OAE229" s="49"/>
      <c r="OAF229" s="49"/>
      <c r="OAG229" s="49"/>
      <c r="OAH229" s="49"/>
      <c r="OAI229" s="49"/>
      <c r="OAJ229" s="49"/>
      <c r="OAK229" s="49"/>
      <c r="OAL229" s="49"/>
      <c r="OAM229" s="49"/>
      <c r="OAN229" s="49"/>
      <c r="OAO229" s="49"/>
      <c r="OAP229" s="49"/>
      <c r="OAQ229" s="49"/>
      <c r="OAR229" s="49"/>
      <c r="OAS229" s="49"/>
      <c r="OAT229" s="49"/>
      <c r="OAU229" s="49"/>
      <c r="OAV229" s="49"/>
      <c r="OAW229" s="49"/>
      <c r="OAX229" s="49"/>
      <c r="OAY229" s="49"/>
      <c r="OAZ229" s="49"/>
      <c r="OBA229" s="49"/>
      <c r="OBB229" s="49"/>
      <c r="OBC229" s="49"/>
      <c r="OBD229" s="49"/>
      <c r="OBE229" s="49"/>
      <c r="OBF229" s="49"/>
      <c r="OBG229" s="49"/>
      <c r="OBH229" s="49"/>
      <c r="OBI229" s="49"/>
      <c r="OBJ229" s="49"/>
      <c r="OBK229" s="49"/>
      <c r="OBL229" s="49"/>
      <c r="OBM229" s="49"/>
      <c r="OBN229" s="49"/>
      <c r="OBO229" s="49"/>
      <c r="OBP229" s="49"/>
      <c r="OBQ229" s="49"/>
      <c r="OBR229" s="49"/>
      <c r="OBS229" s="49"/>
      <c r="OBT229" s="49"/>
      <c r="OBU229" s="49"/>
      <c r="OBV229" s="49"/>
      <c r="OBW229" s="49"/>
      <c r="OBX229" s="49"/>
      <c r="OBY229" s="49"/>
      <c r="OBZ229" s="49"/>
      <c r="OCA229" s="49"/>
      <c r="OCB229" s="49"/>
      <c r="OCC229" s="49"/>
      <c r="OCD229" s="49"/>
      <c r="OCE229" s="49"/>
      <c r="OCF229" s="49"/>
      <c r="OCG229" s="49"/>
      <c r="OCH229" s="49"/>
      <c r="OCI229" s="49"/>
      <c r="OCJ229" s="49"/>
      <c r="OCK229" s="49"/>
      <c r="OCL229" s="49"/>
      <c r="OCM229" s="49"/>
      <c r="OCN229" s="49"/>
      <c r="OCO229" s="49"/>
      <c r="OCP229" s="49"/>
      <c r="OCQ229" s="49"/>
      <c r="OCR229" s="49"/>
      <c r="OCS229" s="49"/>
      <c r="OCT229" s="49"/>
      <c r="OCU229" s="49"/>
      <c r="OCV229" s="49"/>
      <c r="OCW229" s="49"/>
      <c r="OCX229" s="49"/>
      <c r="OCY229" s="49"/>
      <c r="OCZ229" s="49"/>
      <c r="ODA229" s="49"/>
      <c r="ODB229" s="49"/>
      <c r="ODC229" s="49"/>
      <c r="ODD229" s="49"/>
      <c r="ODE229" s="49"/>
      <c r="ODF229" s="49"/>
      <c r="ODG229" s="49"/>
      <c r="ODH229" s="49"/>
      <c r="ODI229" s="49"/>
      <c r="ODJ229" s="49"/>
      <c r="ODK229" s="49"/>
      <c r="ODL229" s="49"/>
      <c r="ODM229" s="49"/>
      <c r="ODN229" s="49"/>
      <c r="ODO229" s="49"/>
      <c r="ODP229" s="49"/>
      <c r="ODQ229" s="49"/>
      <c r="ODR229" s="49"/>
      <c r="ODS229" s="49"/>
      <c r="ODT229" s="49"/>
      <c r="ODU229" s="49"/>
      <c r="ODV229" s="49"/>
      <c r="ODW229" s="49"/>
      <c r="ODX229" s="49"/>
      <c r="ODY229" s="49"/>
      <c r="ODZ229" s="49"/>
      <c r="OEA229" s="49"/>
      <c r="OEB229" s="49"/>
      <c r="OEC229" s="49"/>
      <c r="OED229" s="49"/>
      <c r="OEE229" s="49"/>
      <c r="OEF229" s="49"/>
      <c r="OEG229" s="49"/>
      <c r="OEH229" s="49"/>
      <c r="OEI229" s="49"/>
      <c r="OEJ229" s="49"/>
      <c r="OEK229" s="49"/>
      <c r="OEL229" s="49"/>
      <c r="OEM229" s="49"/>
      <c r="OEN229" s="49"/>
      <c r="OEO229" s="49"/>
      <c r="OEP229" s="49"/>
      <c r="OEQ229" s="49"/>
      <c r="OER229" s="49"/>
      <c r="OES229" s="49"/>
      <c r="OET229" s="49"/>
      <c r="OEU229" s="49"/>
      <c r="OEV229" s="49"/>
      <c r="OEW229" s="49"/>
      <c r="OEX229" s="49"/>
      <c r="OEY229" s="49"/>
      <c r="OEZ229" s="49"/>
      <c r="OFA229" s="49"/>
      <c r="OFB229" s="49"/>
      <c r="OFC229" s="49"/>
      <c r="OFD229" s="49"/>
      <c r="OFE229" s="49"/>
      <c r="OFF229" s="49"/>
      <c r="OFG229" s="49"/>
      <c r="OFH229" s="49"/>
      <c r="OFI229" s="49"/>
      <c r="OFJ229" s="49"/>
      <c r="OFK229" s="49"/>
      <c r="OFL229" s="49"/>
      <c r="OFM229" s="49"/>
      <c r="OFN229" s="49"/>
      <c r="OFO229" s="49"/>
      <c r="OFP229" s="49"/>
      <c r="OFQ229" s="49"/>
      <c r="OFR229" s="49"/>
      <c r="OFS229" s="49"/>
      <c r="OFT229" s="49"/>
      <c r="OFU229" s="49"/>
      <c r="OFV229" s="49"/>
      <c r="OFW229" s="49"/>
      <c r="OFX229" s="49"/>
      <c r="OFY229" s="49"/>
      <c r="OFZ229" s="49"/>
      <c r="OGA229" s="49"/>
      <c r="OGB229" s="49"/>
      <c r="OGC229" s="49"/>
      <c r="OGD229" s="49"/>
      <c r="OGE229" s="49"/>
      <c r="OGF229" s="49"/>
      <c r="OGG229" s="49"/>
      <c r="OGH229" s="49"/>
      <c r="OGI229" s="49"/>
      <c r="OGJ229" s="49"/>
      <c r="OGK229" s="49"/>
      <c r="OGL229" s="49"/>
      <c r="OGM229" s="49"/>
      <c r="OGN229" s="49"/>
      <c r="OGO229" s="49"/>
      <c r="OGP229" s="49"/>
      <c r="OGQ229" s="49"/>
      <c r="OGR229" s="49"/>
      <c r="OGS229" s="49"/>
      <c r="OGT229" s="49"/>
      <c r="OGU229" s="49"/>
      <c r="OGV229" s="49"/>
      <c r="OGW229" s="49"/>
      <c r="OGX229" s="49"/>
      <c r="OGY229" s="49"/>
      <c r="OGZ229" s="49"/>
      <c r="OHA229" s="49"/>
      <c r="OHB229" s="49"/>
      <c r="OHC229" s="49"/>
      <c r="OHD229" s="49"/>
      <c r="OHE229" s="49"/>
      <c r="OHF229" s="49"/>
      <c r="OHG229" s="49"/>
      <c r="OHH229" s="49"/>
      <c r="OHI229" s="49"/>
      <c r="OHJ229" s="49"/>
      <c r="OHK229" s="49"/>
      <c r="OHL229" s="49"/>
      <c r="OHM229" s="49"/>
      <c r="OHN229" s="49"/>
      <c r="OHO229" s="49"/>
      <c r="OHP229" s="49"/>
      <c r="OHQ229" s="49"/>
      <c r="OHR229" s="49"/>
      <c r="OHS229" s="49"/>
      <c r="OHT229" s="49"/>
      <c r="OHU229" s="49"/>
      <c r="OHV229" s="49"/>
      <c r="OHW229" s="49"/>
      <c r="OHX229" s="49"/>
      <c r="OHY229" s="49"/>
      <c r="OHZ229" s="49"/>
      <c r="OIA229" s="49"/>
      <c r="OIB229" s="49"/>
      <c r="OIC229" s="49"/>
      <c r="OID229" s="49"/>
      <c r="OIE229" s="49"/>
      <c r="OIF229" s="49"/>
      <c r="OIG229" s="49"/>
      <c r="OIH229" s="49"/>
      <c r="OII229" s="49"/>
      <c r="OIJ229" s="49"/>
      <c r="OIK229" s="49"/>
      <c r="OIL229" s="49"/>
      <c r="OIM229" s="49"/>
      <c r="OIN229" s="49"/>
      <c r="OIO229" s="49"/>
      <c r="OIP229" s="49"/>
      <c r="OIQ229" s="49"/>
      <c r="OIR229" s="49"/>
      <c r="OIS229" s="49"/>
      <c r="OIT229" s="49"/>
      <c r="OIU229" s="49"/>
      <c r="OIV229" s="49"/>
      <c r="OIW229" s="49"/>
      <c r="OIX229" s="49"/>
      <c r="OIY229" s="49"/>
      <c r="OIZ229" s="49"/>
      <c r="OJA229" s="49"/>
      <c r="OJB229" s="49"/>
      <c r="OJC229" s="49"/>
      <c r="OJD229" s="49"/>
      <c r="OJE229" s="49"/>
      <c r="OJF229" s="49"/>
      <c r="OJG229" s="49"/>
      <c r="OJH229" s="49"/>
      <c r="OJI229" s="49"/>
      <c r="OJJ229" s="49"/>
      <c r="OJK229" s="49"/>
      <c r="OJL229" s="49"/>
      <c r="OJM229" s="49"/>
      <c r="OJN229" s="49"/>
      <c r="OJO229" s="49"/>
      <c r="OJP229" s="49"/>
      <c r="OJQ229" s="49"/>
      <c r="OJR229" s="49"/>
      <c r="OJS229" s="49"/>
      <c r="OJT229" s="49"/>
      <c r="OJU229" s="49"/>
      <c r="OJV229" s="49"/>
      <c r="OJW229" s="49"/>
      <c r="OJX229" s="49"/>
      <c r="OJY229" s="49"/>
      <c r="OJZ229" s="49"/>
      <c r="OKA229" s="49"/>
      <c r="OKB229" s="49"/>
      <c r="OKC229" s="49"/>
      <c r="OKD229" s="49"/>
      <c r="OKE229" s="49"/>
      <c r="OKF229" s="49"/>
      <c r="OKG229" s="49"/>
      <c r="OKH229" s="49"/>
      <c r="OKI229" s="49"/>
      <c r="OKJ229" s="49"/>
      <c r="OKK229" s="49"/>
      <c r="OKL229" s="49"/>
      <c r="OKM229" s="49"/>
      <c r="OKN229" s="49"/>
      <c r="OKO229" s="49"/>
      <c r="OKP229" s="49"/>
      <c r="OKQ229" s="49"/>
      <c r="OKR229" s="49"/>
      <c r="OKS229" s="49"/>
      <c r="OKT229" s="49"/>
      <c r="OKU229" s="49"/>
      <c r="OKV229" s="49"/>
      <c r="OKW229" s="49"/>
      <c r="OKX229" s="49"/>
      <c r="OKY229" s="49"/>
      <c r="OKZ229" s="49"/>
      <c r="OLA229" s="49"/>
      <c r="OLB229" s="49"/>
      <c r="OLC229" s="49"/>
      <c r="OLD229" s="49"/>
      <c r="OLE229" s="49"/>
      <c r="OLF229" s="49"/>
      <c r="OLG229" s="49"/>
      <c r="OLH229" s="49"/>
      <c r="OLI229" s="49"/>
      <c r="OLJ229" s="49"/>
      <c r="OLK229" s="49"/>
      <c r="OLL229" s="49"/>
      <c r="OLM229" s="49"/>
      <c r="OLN229" s="49"/>
      <c r="OLO229" s="49"/>
      <c r="OLP229" s="49"/>
      <c r="OLQ229" s="49"/>
      <c r="OLR229" s="49"/>
      <c r="OLS229" s="49"/>
      <c r="OLT229" s="49"/>
      <c r="OLU229" s="49"/>
      <c r="OLV229" s="49"/>
      <c r="OLW229" s="49"/>
      <c r="OLX229" s="49"/>
      <c r="OLY229" s="49"/>
      <c r="OLZ229" s="49"/>
      <c r="OMA229" s="49"/>
      <c r="OMB229" s="49"/>
      <c r="OMC229" s="49"/>
      <c r="OMD229" s="49"/>
      <c r="OME229" s="49"/>
      <c r="OMF229" s="49"/>
      <c r="OMG229" s="49"/>
      <c r="OMH229" s="49"/>
      <c r="OMI229" s="49"/>
      <c r="OMJ229" s="49"/>
      <c r="OMK229" s="49"/>
      <c r="OML229" s="49"/>
      <c r="OMM229" s="49"/>
      <c r="OMN229" s="49"/>
      <c r="OMO229" s="49"/>
      <c r="OMP229" s="49"/>
      <c r="OMQ229" s="49"/>
      <c r="OMR229" s="49"/>
      <c r="OMS229" s="49"/>
      <c r="OMT229" s="49"/>
      <c r="OMU229" s="49"/>
      <c r="OMV229" s="49"/>
      <c r="OMW229" s="49"/>
      <c r="OMX229" s="49"/>
      <c r="OMY229" s="49"/>
      <c r="OMZ229" s="49"/>
      <c r="ONA229" s="49"/>
      <c r="ONB229" s="49"/>
      <c r="ONC229" s="49"/>
      <c r="OND229" s="49"/>
      <c r="ONE229" s="49"/>
      <c r="ONF229" s="49"/>
      <c r="ONG229" s="49"/>
      <c r="ONH229" s="49"/>
      <c r="ONI229" s="49"/>
      <c r="ONJ229" s="49"/>
      <c r="ONK229" s="49"/>
      <c r="ONL229" s="49"/>
      <c r="ONM229" s="49"/>
      <c r="ONN229" s="49"/>
      <c r="ONO229" s="49"/>
      <c r="ONP229" s="49"/>
      <c r="ONQ229" s="49"/>
      <c r="ONR229" s="49"/>
      <c r="ONS229" s="49"/>
      <c r="ONT229" s="49"/>
      <c r="ONU229" s="49"/>
      <c r="ONV229" s="49"/>
      <c r="ONW229" s="49"/>
      <c r="ONX229" s="49"/>
      <c r="ONY229" s="49"/>
      <c r="ONZ229" s="49"/>
      <c r="OOA229" s="49"/>
      <c r="OOB229" s="49"/>
      <c r="OOC229" s="49"/>
      <c r="OOD229" s="49"/>
      <c r="OOE229" s="49"/>
      <c r="OOF229" s="49"/>
      <c r="OOG229" s="49"/>
      <c r="OOH229" s="49"/>
      <c r="OOI229" s="49"/>
      <c r="OOJ229" s="49"/>
      <c r="OOK229" s="49"/>
      <c r="OOL229" s="49"/>
      <c r="OOM229" s="49"/>
      <c r="OON229" s="49"/>
      <c r="OOO229" s="49"/>
      <c r="OOP229" s="49"/>
      <c r="OOQ229" s="49"/>
      <c r="OOR229" s="49"/>
      <c r="OOS229" s="49"/>
      <c r="OOT229" s="49"/>
      <c r="OOU229" s="49"/>
      <c r="OOV229" s="49"/>
      <c r="OOW229" s="49"/>
      <c r="OOX229" s="49"/>
      <c r="OOY229" s="49"/>
      <c r="OOZ229" s="49"/>
      <c r="OPA229" s="49"/>
      <c r="OPB229" s="49"/>
      <c r="OPC229" s="49"/>
      <c r="OPD229" s="49"/>
      <c r="OPE229" s="49"/>
      <c r="OPF229" s="49"/>
      <c r="OPG229" s="49"/>
      <c r="OPH229" s="49"/>
      <c r="OPI229" s="49"/>
      <c r="OPJ229" s="49"/>
      <c r="OPK229" s="49"/>
      <c r="OPL229" s="49"/>
      <c r="OPM229" s="49"/>
      <c r="OPN229" s="49"/>
      <c r="OPO229" s="49"/>
      <c r="OPP229" s="49"/>
      <c r="OPQ229" s="49"/>
      <c r="OPR229" s="49"/>
      <c r="OPS229" s="49"/>
      <c r="OPT229" s="49"/>
      <c r="OPU229" s="49"/>
      <c r="OPV229" s="49"/>
      <c r="OPW229" s="49"/>
      <c r="OPX229" s="49"/>
      <c r="OPY229" s="49"/>
      <c r="OPZ229" s="49"/>
      <c r="OQA229" s="49"/>
      <c r="OQB229" s="49"/>
      <c r="OQC229" s="49"/>
      <c r="OQD229" s="49"/>
      <c r="OQE229" s="49"/>
      <c r="OQF229" s="49"/>
      <c r="OQG229" s="49"/>
      <c r="OQH229" s="49"/>
      <c r="OQI229" s="49"/>
      <c r="OQJ229" s="49"/>
      <c r="OQK229" s="49"/>
      <c r="OQL229" s="49"/>
      <c r="OQM229" s="49"/>
      <c r="OQN229" s="49"/>
      <c r="OQO229" s="49"/>
      <c r="OQP229" s="49"/>
      <c r="OQQ229" s="49"/>
      <c r="OQR229" s="49"/>
      <c r="OQS229" s="49"/>
      <c r="OQT229" s="49"/>
      <c r="OQU229" s="49"/>
      <c r="OQV229" s="49"/>
      <c r="OQW229" s="49"/>
      <c r="OQX229" s="49"/>
      <c r="OQY229" s="49"/>
      <c r="OQZ229" s="49"/>
      <c r="ORA229" s="49"/>
      <c r="ORB229" s="49"/>
      <c r="ORC229" s="49"/>
      <c r="ORD229" s="49"/>
      <c r="ORE229" s="49"/>
      <c r="ORF229" s="49"/>
      <c r="ORG229" s="49"/>
      <c r="ORH229" s="49"/>
      <c r="ORI229" s="49"/>
      <c r="ORJ229" s="49"/>
      <c r="ORK229" s="49"/>
      <c r="ORL229" s="49"/>
      <c r="ORM229" s="49"/>
      <c r="ORN229" s="49"/>
      <c r="ORO229" s="49"/>
      <c r="ORP229" s="49"/>
      <c r="ORQ229" s="49"/>
      <c r="ORR229" s="49"/>
      <c r="ORS229" s="49"/>
      <c r="ORT229" s="49"/>
      <c r="ORU229" s="49"/>
      <c r="ORV229" s="49"/>
      <c r="ORW229" s="49"/>
      <c r="ORX229" s="49"/>
      <c r="ORY229" s="49"/>
      <c r="ORZ229" s="49"/>
      <c r="OSA229" s="49"/>
      <c r="OSB229" s="49"/>
      <c r="OSC229" s="49"/>
      <c r="OSD229" s="49"/>
      <c r="OSE229" s="49"/>
      <c r="OSF229" s="49"/>
      <c r="OSG229" s="49"/>
      <c r="OSH229" s="49"/>
      <c r="OSI229" s="49"/>
      <c r="OSJ229" s="49"/>
      <c r="OSK229" s="49"/>
      <c r="OSL229" s="49"/>
      <c r="OSM229" s="49"/>
      <c r="OSN229" s="49"/>
      <c r="OSO229" s="49"/>
      <c r="OSP229" s="49"/>
      <c r="OSQ229" s="49"/>
      <c r="OSR229" s="49"/>
      <c r="OSS229" s="49"/>
      <c r="OST229" s="49"/>
      <c r="OSU229" s="49"/>
      <c r="OSV229" s="49"/>
      <c r="OSW229" s="49"/>
      <c r="OSX229" s="49"/>
      <c r="OSY229" s="49"/>
      <c r="OSZ229" s="49"/>
      <c r="OTA229" s="49"/>
      <c r="OTB229" s="49"/>
      <c r="OTC229" s="49"/>
      <c r="OTD229" s="49"/>
      <c r="OTE229" s="49"/>
      <c r="OTF229" s="49"/>
      <c r="OTG229" s="49"/>
      <c r="OTH229" s="49"/>
      <c r="OTI229" s="49"/>
      <c r="OTJ229" s="49"/>
      <c r="OTK229" s="49"/>
      <c r="OTL229" s="49"/>
      <c r="OTM229" s="49"/>
      <c r="OTN229" s="49"/>
      <c r="OTO229" s="49"/>
      <c r="OTP229" s="49"/>
      <c r="OTQ229" s="49"/>
      <c r="OTR229" s="49"/>
      <c r="OTS229" s="49"/>
      <c r="OTT229" s="49"/>
      <c r="OTU229" s="49"/>
      <c r="OTV229" s="49"/>
      <c r="OTW229" s="49"/>
      <c r="OTX229" s="49"/>
      <c r="OTY229" s="49"/>
      <c r="OTZ229" s="49"/>
      <c r="OUA229" s="49"/>
      <c r="OUB229" s="49"/>
      <c r="OUC229" s="49"/>
      <c r="OUD229" s="49"/>
      <c r="OUE229" s="49"/>
      <c r="OUF229" s="49"/>
      <c r="OUG229" s="49"/>
      <c r="OUH229" s="49"/>
      <c r="OUI229" s="49"/>
      <c r="OUJ229" s="49"/>
      <c r="OUK229" s="49"/>
      <c r="OUL229" s="49"/>
      <c r="OUM229" s="49"/>
      <c r="OUN229" s="49"/>
      <c r="OUO229" s="49"/>
      <c r="OUP229" s="49"/>
      <c r="OUQ229" s="49"/>
      <c r="OUR229" s="49"/>
      <c r="OUS229" s="49"/>
      <c r="OUT229" s="49"/>
      <c r="OUU229" s="49"/>
      <c r="OUV229" s="49"/>
      <c r="OUW229" s="49"/>
      <c r="OUX229" s="49"/>
      <c r="OUY229" s="49"/>
      <c r="OUZ229" s="49"/>
      <c r="OVA229" s="49"/>
      <c r="OVB229" s="49"/>
      <c r="OVC229" s="49"/>
      <c r="OVD229" s="49"/>
      <c r="OVE229" s="49"/>
      <c r="OVF229" s="49"/>
      <c r="OVG229" s="49"/>
      <c r="OVH229" s="49"/>
      <c r="OVI229" s="49"/>
      <c r="OVJ229" s="49"/>
      <c r="OVK229" s="49"/>
      <c r="OVL229" s="49"/>
      <c r="OVM229" s="49"/>
      <c r="OVN229" s="49"/>
      <c r="OVO229" s="49"/>
      <c r="OVP229" s="49"/>
      <c r="OVQ229" s="49"/>
      <c r="OVR229" s="49"/>
      <c r="OVS229" s="49"/>
      <c r="OVT229" s="49"/>
      <c r="OVU229" s="49"/>
      <c r="OVV229" s="49"/>
      <c r="OVW229" s="49"/>
      <c r="OVX229" s="49"/>
      <c r="OVY229" s="49"/>
      <c r="OVZ229" s="49"/>
      <c r="OWA229" s="49"/>
      <c r="OWB229" s="49"/>
      <c r="OWC229" s="49"/>
      <c r="OWD229" s="49"/>
      <c r="OWE229" s="49"/>
      <c r="OWF229" s="49"/>
      <c r="OWG229" s="49"/>
      <c r="OWH229" s="49"/>
      <c r="OWI229" s="49"/>
      <c r="OWJ229" s="49"/>
      <c r="OWK229" s="49"/>
      <c r="OWL229" s="49"/>
      <c r="OWM229" s="49"/>
      <c r="OWN229" s="49"/>
      <c r="OWO229" s="49"/>
      <c r="OWP229" s="49"/>
      <c r="OWQ229" s="49"/>
      <c r="OWR229" s="49"/>
      <c r="OWS229" s="49"/>
      <c r="OWT229" s="49"/>
      <c r="OWU229" s="49"/>
      <c r="OWV229" s="49"/>
      <c r="OWW229" s="49"/>
      <c r="OWX229" s="49"/>
      <c r="OWY229" s="49"/>
      <c r="OWZ229" s="49"/>
      <c r="OXA229" s="49"/>
      <c r="OXB229" s="49"/>
      <c r="OXC229" s="49"/>
      <c r="OXD229" s="49"/>
      <c r="OXE229" s="49"/>
      <c r="OXF229" s="49"/>
      <c r="OXG229" s="49"/>
      <c r="OXH229" s="49"/>
      <c r="OXI229" s="49"/>
      <c r="OXJ229" s="49"/>
      <c r="OXK229" s="49"/>
      <c r="OXL229" s="49"/>
      <c r="OXM229" s="49"/>
      <c r="OXN229" s="49"/>
      <c r="OXO229" s="49"/>
      <c r="OXP229" s="49"/>
      <c r="OXQ229" s="49"/>
      <c r="OXR229" s="49"/>
      <c r="OXS229" s="49"/>
      <c r="OXT229" s="49"/>
      <c r="OXU229" s="49"/>
      <c r="OXV229" s="49"/>
      <c r="OXW229" s="49"/>
      <c r="OXX229" s="49"/>
      <c r="OXY229" s="49"/>
      <c r="OXZ229" s="49"/>
      <c r="OYA229" s="49"/>
      <c r="OYB229" s="49"/>
      <c r="OYC229" s="49"/>
      <c r="OYD229" s="49"/>
      <c r="OYE229" s="49"/>
      <c r="OYF229" s="49"/>
      <c r="OYG229" s="49"/>
      <c r="OYH229" s="49"/>
      <c r="OYI229" s="49"/>
      <c r="OYJ229" s="49"/>
      <c r="OYK229" s="49"/>
      <c r="OYL229" s="49"/>
      <c r="OYM229" s="49"/>
      <c r="OYN229" s="49"/>
      <c r="OYO229" s="49"/>
      <c r="OYP229" s="49"/>
      <c r="OYQ229" s="49"/>
      <c r="OYR229" s="49"/>
      <c r="OYS229" s="49"/>
      <c r="OYT229" s="49"/>
      <c r="OYU229" s="49"/>
      <c r="OYV229" s="49"/>
      <c r="OYW229" s="49"/>
      <c r="OYX229" s="49"/>
      <c r="OYY229" s="49"/>
      <c r="OYZ229" s="49"/>
      <c r="OZA229" s="49"/>
      <c r="OZB229" s="49"/>
      <c r="OZC229" s="49"/>
      <c r="OZD229" s="49"/>
      <c r="OZE229" s="49"/>
      <c r="OZF229" s="49"/>
      <c r="OZG229" s="49"/>
      <c r="OZH229" s="49"/>
      <c r="OZI229" s="49"/>
      <c r="OZJ229" s="49"/>
      <c r="OZK229" s="49"/>
      <c r="OZL229" s="49"/>
      <c r="OZM229" s="49"/>
      <c r="OZN229" s="49"/>
      <c r="OZO229" s="49"/>
      <c r="OZP229" s="49"/>
      <c r="OZQ229" s="49"/>
      <c r="OZR229" s="49"/>
      <c r="OZS229" s="49"/>
      <c r="OZT229" s="49"/>
      <c r="OZU229" s="49"/>
      <c r="OZV229" s="49"/>
      <c r="OZW229" s="49"/>
      <c r="OZX229" s="49"/>
      <c r="OZY229" s="49"/>
      <c r="OZZ229" s="49"/>
      <c r="PAA229" s="49"/>
      <c r="PAB229" s="49"/>
      <c r="PAC229" s="49"/>
      <c r="PAD229" s="49"/>
      <c r="PAE229" s="49"/>
      <c r="PAF229" s="49"/>
      <c r="PAG229" s="49"/>
      <c r="PAH229" s="49"/>
      <c r="PAI229" s="49"/>
      <c r="PAJ229" s="49"/>
      <c r="PAK229" s="49"/>
      <c r="PAL229" s="49"/>
      <c r="PAM229" s="49"/>
      <c r="PAN229" s="49"/>
      <c r="PAO229" s="49"/>
      <c r="PAP229" s="49"/>
      <c r="PAQ229" s="49"/>
      <c r="PAR229" s="49"/>
      <c r="PAS229" s="49"/>
      <c r="PAT229" s="49"/>
      <c r="PAU229" s="49"/>
      <c r="PAV229" s="49"/>
      <c r="PAW229" s="49"/>
      <c r="PAX229" s="49"/>
      <c r="PAY229" s="49"/>
      <c r="PAZ229" s="49"/>
      <c r="PBA229" s="49"/>
      <c r="PBB229" s="49"/>
      <c r="PBC229" s="49"/>
      <c r="PBD229" s="49"/>
      <c r="PBE229" s="49"/>
      <c r="PBF229" s="49"/>
      <c r="PBG229" s="49"/>
      <c r="PBH229" s="49"/>
      <c r="PBI229" s="49"/>
      <c r="PBJ229" s="49"/>
      <c r="PBK229" s="49"/>
      <c r="PBL229" s="49"/>
      <c r="PBM229" s="49"/>
      <c r="PBN229" s="49"/>
      <c r="PBO229" s="49"/>
      <c r="PBP229" s="49"/>
      <c r="PBQ229" s="49"/>
      <c r="PBR229" s="49"/>
      <c r="PBS229" s="49"/>
      <c r="PBT229" s="49"/>
      <c r="PBU229" s="49"/>
      <c r="PBV229" s="49"/>
      <c r="PBW229" s="49"/>
      <c r="PBX229" s="49"/>
      <c r="PBY229" s="49"/>
      <c r="PBZ229" s="49"/>
      <c r="PCA229" s="49"/>
      <c r="PCB229" s="49"/>
      <c r="PCC229" s="49"/>
      <c r="PCD229" s="49"/>
      <c r="PCE229" s="49"/>
      <c r="PCF229" s="49"/>
      <c r="PCG229" s="49"/>
      <c r="PCH229" s="49"/>
      <c r="PCI229" s="49"/>
      <c r="PCJ229" s="49"/>
      <c r="PCK229" s="49"/>
      <c r="PCL229" s="49"/>
      <c r="PCM229" s="49"/>
      <c r="PCN229" s="49"/>
      <c r="PCO229" s="49"/>
      <c r="PCP229" s="49"/>
      <c r="PCQ229" s="49"/>
      <c r="PCR229" s="49"/>
      <c r="PCS229" s="49"/>
      <c r="PCT229" s="49"/>
      <c r="PCU229" s="49"/>
      <c r="PCV229" s="49"/>
      <c r="PCW229" s="49"/>
      <c r="PCX229" s="49"/>
      <c r="PCY229" s="49"/>
      <c r="PCZ229" s="49"/>
      <c r="PDA229" s="49"/>
      <c r="PDB229" s="49"/>
      <c r="PDC229" s="49"/>
      <c r="PDD229" s="49"/>
      <c r="PDE229" s="49"/>
      <c r="PDF229" s="49"/>
      <c r="PDG229" s="49"/>
      <c r="PDH229" s="49"/>
      <c r="PDI229" s="49"/>
      <c r="PDJ229" s="49"/>
      <c r="PDK229" s="49"/>
      <c r="PDL229" s="49"/>
      <c r="PDM229" s="49"/>
      <c r="PDN229" s="49"/>
      <c r="PDO229" s="49"/>
      <c r="PDP229" s="49"/>
      <c r="PDQ229" s="49"/>
      <c r="PDR229" s="49"/>
      <c r="PDS229" s="49"/>
      <c r="PDT229" s="49"/>
      <c r="PDU229" s="49"/>
      <c r="PDV229" s="49"/>
      <c r="PDW229" s="49"/>
      <c r="PDX229" s="49"/>
      <c r="PDY229" s="49"/>
      <c r="PDZ229" s="49"/>
      <c r="PEA229" s="49"/>
      <c r="PEB229" s="49"/>
      <c r="PEC229" s="49"/>
      <c r="PED229" s="49"/>
      <c r="PEE229" s="49"/>
      <c r="PEF229" s="49"/>
      <c r="PEG229" s="49"/>
      <c r="PEH229" s="49"/>
      <c r="PEI229" s="49"/>
      <c r="PEJ229" s="49"/>
      <c r="PEK229" s="49"/>
      <c r="PEL229" s="49"/>
      <c r="PEM229" s="49"/>
      <c r="PEN229" s="49"/>
      <c r="PEO229" s="49"/>
      <c r="PEP229" s="49"/>
      <c r="PEQ229" s="49"/>
      <c r="PER229" s="49"/>
      <c r="PES229" s="49"/>
      <c r="PET229" s="49"/>
      <c r="PEU229" s="49"/>
      <c r="PEV229" s="49"/>
      <c r="PEW229" s="49"/>
      <c r="PEX229" s="49"/>
      <c r="PEY229" s="49"/>
      <c r="PEZ229" s="49"/>
      <c r="PFA229" s="49"/>
      <c r="PFB229" s="49"/>
      <c r="PFC229" s="49"/>
      <c r="PFD229" s="49"/>
      <c r="PFE229" s="49"/>
      <c r="PFF229" s="49"/>
      <c r="PFG229" s="49"/>
      <c r="PFH229" s="49"/>
      <c r="PFI229" s="49"/>
      <c r="PFJ229" s="49"/>
      <c r="PFK229" s="49"/>
      <c r="PFL229" s="49"/>
      <c r="PFM229" s="49"/>
      <c r="PFN229" s="49"/>
      <c r="PFO229" s="49"/>
      <c r="PFP229" s="49"/>
      <c r="PFQ229" s="49"/>
      <c r="PFR229" s="49"/>
      <c r="PFS229" s="49"/>
      <c r="PFT229" s="49"/>
      <c r="PFU229" s="49"/>
      <c r="PFV229" s="49"/>
      <c r="PFW229" s="49"/>
      <c r="PFX229" s="49"/>
      <c r="PFY229" s="49"/>
      <c r="PFZ229" s="49"/>
      <c r="PGA229" s="49"/>
      <c r="PGB229" s="49"/>
      <c r="PGC229" s="49"/>
      <c r="PGD229" s="49"/>
      <c r="PGE229" s="49"/>
      <c r="PGF229" s="49"/>
      <c r="PGG229" s="49"/>
      <c r="PGH229" s="49"/>
      <c r="PGI229" s="49"/>
      <c r="PGJ229" s="49"/>
      <c r="PGK229" s="49"/>
      <c r="PGL229" s="49"/>
      <c r="PGM229" s="49"/>
      <c r="PGN229" s="49"/>
      <c r="PGO229" s="49"/>
      <c r="PGP229" s="49"/>
      <c r="PGQ229" s="49"/>
      <c r="PGR229" s="49"/>
      <c r="PGS229" s="49"/>
      <c r="PGT229" s="49"/>
      <c r="PGU229" s="49"/>
      <c r="PGV229" s="49"/>
      <c r="PGW229" s="49"/>
      <c r="PGX229" s="49"/>
      <c r="PGY229" s="49"/>
      <c r="PGZ229" s="49"/>
      <c r="PHA229" s="49"/>
      <c r="PHB229" s="49"/>
      <c r="PHC229" s="49"/>
      <c r="PHD229" s="49"/>
      <c r="PHE229" s="49"/>
      <c r="PHF229" s="49"/>
      <c r="PHG229" s="49"/>
      <c r="PHH229" s="49"/>
      <c r="PHI229" s="49"/>
      <c r="PHJ229" s="49"/>
      <c r="PHK229" s="49"/>
      <c r="PHL229" s="49"/>
      <c r="PHM229" s="49"/>
      <c r="PHN229" s="49"/>
      <c r="PHO229" s="49"/>
      <c r="PHP229" s="49"/>
      <c r="PHQ229" s="49"/>
      <c r="PHR229" s="49"/>
      <c r="PHS229" s="49"/>
      <c r="PHT229" s="49"/>
      <c r="PHU229" s="49"/>
      <c r="PHV229" s="49"/>
      <c r="PHW229" s="49"/>
      <c r="PHX229" s="49"/>
      <c r="PHY229" s="49"/>
      <c r="PHZ229" s="49"/>
      <c r="PIA229" s="49"/>
      <c r="PIB229" s="49"/>
      <c r="PIC229" s="49"/>
      <c r="PID229" s="49"/>
      <c r="PIE229" s="49"/>
      <c r="PIF229" s="49"/>
      <c r="PIG229" s="49"/>
      <c r="PIH229" s="49"/>
      <c r="PII229" s="49"/>
      <c r="PIJ229" s="49"/>
      <c r="PIK229" s="49"/>
      <c r="PIL229" s="49"/>
      <c r="PIM229" s="49"/>
      <c r="PIN229" s="49"/>
      <c r="PIO229" s="49"/>
      <c r="PIP229" s="49"/>
      <c r="PIQ229" s="49"/>
      <c r="PIR229" s="49"/>
      <c r="PIS229" s="49"/>
      <c r="PIT229" s="49"/>
      <c r="PIU229" s="49"/>
      <c r="PIV229" s="49"/>
      <c r="PIW229" s="49"/>
      <c r="PIX229" s="49"/>
      <c r="PIY229" s="49"/>
      <c r="PIZ229" s="49"/>
      <c r="PJA229" s="49"/>
      <c r="PJB229" s="49"/>
      <c r="PJC229" s="49"/>
      <c r="PJD229" s="49"/>
      <c r="PJE229" s="49"/>
      <c r="PJF229" s="49"/>
      <c r="PJG229" s="49"/>
      <c r="PJH229" s="49"/>
      <c r="PJI229" s="49"/>
      <c r="PJJ229" s="49"/>
      <c r="PJK229" s="49"/>
      <c r="PJL229" s="49"/>
      <c r="PJM229" s="49"/>
      <c r="PJN229" s="49"/>
      <c r="PJO229" s="49"/>
      <c r="PJP229" s="49"/>
      <c r="PJQ229" s="49"/>
      <c r="PJR229" s="49"/>
      <c r="PJS229" s="49"/>
      <c r="PJT229" s="49"/>
      <c r="PJU229" s="49"/>
      <c r="PJV229" s="49"/>
      <c r="PJW229" s="49"/>
      <c r="PJX229" s="49"/>
      <c r="PJY229" s="49"/>
      <c r="PJZ229" s="49"/>
      <c r="PKA229" s="49"/>
      <c r="PKB229" s="49"/>
      <c r="PKC229" s="49"/>
      <c r="PKD229" s="49"/>
      <c r="PKE229" s="49"/>
      <c r="PKF229" s="49"/>
      <c r="PKG229" s="49"/>
      <c r="PKH229" s="49"/>
      <c r="PKI229" s="49"/>
      <c r="PKJ229" s="49"/>
      <c r="PKK229" s="49"/>
      <c r="PKL229" s="49"/>
      <c r="PKM229" s="49"/>
      <c r="PKN229" s="49"/>
      <c r="PKO229" s="49"/>
      <c r="PKP229" s="49"/>
      <c r="PKQ229" s="49"/>
      <c r="PKR229" s="49"/>
      <c r="PKS229" s="49"/>
      <c r="PKT229" s="49"/>
      <c r="PKU229" s="49"/>
      <c r="PKV229" s="49"/>
      <c r="PKW229" s="49"/>
      <c r="PKX229" s="49"/>
      <c r="PKY229" s="49"/>
      <c r="PKZ229" s="49"/>
      <c r="PLA229" s="49"/>
      <c r="PLB229" s="49"/>
      <c r="PLC229" s="49"/>
      <c r="PLD229" s="49"/>
      <c r="PLE229" s="49"/>
      <c r="PLF229" s="49"/>
      <c r="PLG229" s="49"/>
      <c r="PLH229" s="49"/>
      <c r="PLI229" s="49"/>
      <c r="PLJ229" s="49"/>
      <c r="PLK229" s="49"/>
      <c r="PLL229" s="49"/>
      <c r="PLM229" s="49"/>
      <c r="PLN229" s="49"/>
      <c r="PLO229" s="49"/>
      <c r="PLP229" s="49"/>
      <c r="PLQ229" s="49"/>
      <c r="PLR229" s="49"/>
      <c r="PLS229" s="49"/>
      <c r="PLT229" s="49"/>
      <c r="PLU229" s="49"/>
      <c r="PLV229" s="49"/>
      <c r="PLW229" s="49"/>
      <c r="PLX229" s="49"/>
      <c r="PLY229" s="49"/>
      <c r="PLZ229" s="49"/>
      <c r="PMA229" s="49"/>
      <c r="PMB229" s="49"/>
      <c r="PMC229" s="49"/>
      <c r="PMD229" s="49"/>
      <c r="PME229" s="49"/>
      <c r="PMF229" s="49"/>
      <c r="PMG229" s="49"/>
      <c r="PMH229" s="49"/>
      <c r="PMI229" s="49"/>
      <c r="PMJ229" s="49"/>
      <c r="PMK229" s="49"/>
      <c r="PML229" s="49"/>
      <c r="PMM229" s="49"/>
      <c r="PMN229" s="49"/>
      <c r="PMO229" s="49"/>
      <c r="PMP229" s="49"/>
      <c r="PMQ229" s="49"/>
      <c r="PMR229" s="49"/>
      <c r="PMS229" s="49"/>
      <c r="PMT229" s="49"/>
      <c r="PMU229" s="49"/>
      <c r="PMV229" s="49"/>
      <c r="PMW229" s="49"/>
      <c r="PMX229" s="49"/>
      <c r="PMY229" s="49"/>
      <c r="PMZ229" s="49"/>
      <c r="PNA229" s="49"/>
      <c r="PNB229" s="49"/>
      <c r="PNC229" s="49"/>
      <c r="PND229" s="49"/>
      <c r="PNE229" s="49"/>
      <c r="PNF229" s="49"/>
      <c r="PNG229" s="49"/>
      <c r="PNH229" s="49"/>
      <c r="PNI229" s="49"/>
      <c r="PNJ229" s="49"/>
      <c r="PNK229" s="49"/>
      <c r="PNL229" s="49"/>
      <c r="PNM229" s="49"/>
      <c r="PNN229" s="49"/>
      <c r="PNO229" s="49"/>
      <c r="PNP229" s="49"/>
      <c r="PNQ229" s="49"/>
      <c r="PNR229" s="49"/>
      <c r="PNS229" s="49"/>
      <c r="PNT229" s="49"/>
      <c r="PNU229" s="49"/>
      <c r="PNV229" s="49"/>
      <c r="PNW229" s="49"/>
      <c r="PNX229" s="49"/>
      <c r="PNY229" s="49"/>
      <c r="PNZ229" s="49"/>
      <c r="POA229" s="49"/>
      <c r="POB229" s="49"/>
      <c r="POC229" s="49"/>
      <c r="POD229" s="49"/>
      <c r="POE229" s="49"/>
      <c r="POF229" s="49"/>
      <c r="POG229" s="49"/>
      <c r="POH229" s="49"/>
      <c r="POI229" s="49"/>
      <c r="POJ229" s="49"/>
      <c r="POK229" s="49"/>
      <c r="POL229" s="49"/>
      <c r="POM229" s="49"/>
      <c r="PON229" s="49"/>
      <c r="POO229" s="49"/>
      <c r="POP229" s="49"/>
      <c r="POQ229" s="49"/>
      <c r="POR229" s="49"/>
      <c r="POS229" s="49"/>
      <c r="POT229" s="49"/>
      <c r="POU229" s="49"/>
      <c r="POV229" s="49"/>
      <c r="POW229" s="49"/>
      <c r="POX229" s="49"/>
      <c r="POY229" s="49"/>
      <c r="POZ229" s="49"/>
      <c r="PPA229" s="49"/>
      <c r="PPB229" s="49"/>
      <c r="PPC229" s="49"/>
      <c r="PPD229" s="49"/>
      <c r="PPE229" s="49"/>
      <c r="PPF229" s="49"/>
      <c r="PPG229" s="49"/>
      <c r="PPH229" s="49"/>
      <c r="PPI229" s="49"/>
      <c r="PPJ229" s="49"/>
      <c r="PPK229" s="49"/>
      <c r="PPL229" s="49"/>
      <c r="PPM229" s="49"/>
      <c r="PPN229" s="49"/>
      <c r="PPO229" s="49"/>
      <c r="PPP229" s="49"/>
      <c r="PPQ229" s="49"/>
      <c r="PPR229" s="49"/>
      <c r="PPS229" s="49"/>
      <c r="PPT229" s="49"/>
      <c r="PPU229" s="49"/>
      <c r="PPV229" s="49"/>
      <c r="PPW229" s="49"/>
      <c r="PPX229" s="49"/>
      <c r="PPY229" s="49"/>
      <c r="PPZ229" s="49"/>
      <c r="PQA229" s="49"/>
      <c r="PQB229" s="49"/>
      <c r="PQC229" s="49"/>
      <c r="PQD229" s="49"/>
      <c r="PQE229" s="49"/>
      <c r="PQF229" s="49"/>
      <c r="PQG229" s="49"/>
      <c r="PQH229" s="49"/>
      <c r="PQI229" s="49"/>
      <c r="PQJ229" s="49"/>
      <c r="PQK229" s="49"/>
      <c r="PQL229" s="49"/>
      <c r="PQM229" s="49"/>
      <c r="PQN229" s="49"/>
      <c r="PQO229" s="49"/>
      <c r="PQP229" s="49"/>
      <c r="PQQ229" s="49"/>
      <c r="PQR229" s="49"/>
      <c r="PQS229" s="49"/>
      <c r="PQT229" s="49"/>
      <c r="PQU229" s="49"/>
      <c r="PQV229" s="49"/>
      <c r="PQW229" s="49"/>
      <c r="PQX229" s="49"/>
      <c r="PQY229" s="49"/>
      <c r="PQZ229" s="49"/>
      <c r="PRA229" s="49"/>
      <c r="PRB229" s="49"/>
      <c r="PRC229" s="49"/>
      <c r="PRD229" s="49"/>
      <c r="PRE229" s="49"/>
      <c r="PRF229" s="49"/>
      <c r="PRG229" s="49"/>
      <c r="PRH229" s="49"/>
      <c r="PRI229" s="49"/>
      <c r="PRJ229" s="49"/>
      <c r="PRK229" s="49"/>
      <c r="PRL229" s="49"/>
      <c r="PRM229" s="49"/>
      <c r="PRN229" s="49"/>
      <c r="PRO229" s="49"/>
      <c r="PRP229" s="49"/>
      <c r="PRQ229" s="49"/>
      <c r="PRR229" s="49"/>
      <c r="PRS229" s="49"/>
      <c r="PRT229" s="49"/>
      <c r="PRU229" s="49"/>
      <c r="PRV229" s="49"/>
      <c r="PRW229" s="49"/>
      <c r="PRX229" s="49"/>
      <c r="PRY229" s="49"/>
      <c r="PRZ229" s="49"/>
      <c r="PSA229" s="49"/>
      <c r="PSB229" s="49"/>
      <c r="PSC229" s="49"/>
      <c r="PSD229" s="49"/>
      <c r="PSE229" s="49"/>
      <c r="PSF229" s="49"/>
      <c r="PSG229" s="49"/>
      <c r="PSH229" s="49"/>
      <c r="PSI229" s="49"/>
      <c r="PSJ229" s="49"/>
      <c r="PSK229" s="49"/>
      <c r="PSL229" s="49"/>
      <c r="PSM229" s="49"/>
      <c r="PSN229" s="49"/>
      <c r="PSO229" s="49"/>
      <c r="PSP229" s="49"/>
      <c r="PSQ229" s="49"/>
      <c r="PSR229" s="49"/>
      <c r="PSS229" s="49"/>
      <c r="PST229" s="49"/>
      <c r="PSU229" s="49"/>
      <c r="PSV229" s="49"/>
      <c r="PSW229" s="49"/>
      <c r="PSX229" s="49"/>
      <c r="PSY229" s="49"/>
      <c r="PSZ229" s="49"/>
      <c r="PTA229" s="49"/>
      <c r="PTB229" s="49"/>
      <c r="PTC229" s="49"/>
      <c r="PTD229" s="49"/>
      <c r="PTE229" s="49"/>
      <c r="PTF229" s="49"/>
      <c r="PTG229" s="49"/>
      <c r="PTH229" s="49"/>
      <c r="PTI229" s="49"/>
      <c r="PTJ229" s="49"/>
      <c r="PTK229" s="49"/>
      <c r="PTL229" s="49"/>
      <c r="PTM229" s="49"/>
      <c r="PTN229" s="49"/>
      <c r="PTO229" s="49"/>
      <c r="PTP229" s="49"/>
      <c r="PTQ229" s="49"/>
      <c r="PTR229" s="49"/>
      <c r="PTS229" s="49"/>
      <c r="PTT229" s="49"/>
      <c r="PTU229" s="49"/>
      <c r="PTV229" s="49"/>
      <c r="PTW229" s="49"/>
      <c r="PTX229" s="49"/>
      <c r="PTY229" s="49"/>
      <c r="PTZ229" s="49"/>
      <c r="PUA229" s="49"/>
      <c r="PUB229" s="49"/>
      <c r="PUC229" s="49"/>
      <c r="PUD229" s="49"/>
      <c r="PUE229" s="49"/>
      <c r="PUF229" s="49"/>
      <c r="PUG229" s="49"/>
      <c r="PUH229" s="49"/>
      <c r="PUI229" s="49"/>
      <c r="PUJ229" s="49"/>
      <c r="PUK229" s="49"/>
      <c r="PUL229" s="49"/>
      <c r="PUM229" s="49"/>
      <c r="PUN229" s="49"/>
      <c r="PUO229" s="49"/>
      <c r="PUP229" s="49"/>
      <c r="PUQ229" s="49"/>
      <c r="PUR229" s="49"/>
      <c r="PUS229" s="49"/>
      <c r="PUT229" s="49"/>
      <c r="PUU229" s="49"/>
      <c r="PUV229" s="49"/>
      <c r="PUW229" s="49"/>
      <c r="PUX229" s="49"/>
      <c r="PUY229" s="49"/>
      <c r="PUZ229" s="49"/>
      <c r="PVA229" s="49"/>
      <c r="PVB229" s="49"/>
      <c r="PVC229" s="49"/>
      <c r="PVD229" s="49"/>
      <c r="PVE229" s="49"/>
      <c r="PVF229" s="49"/>
      <c r="PVG229" s="49"/>
      <c r="PVH229" s="49"/>
      <c r="PVI229" s="49"/>
      <c r="PVJ229" s="49"/>
      <c r="PVK229" s="49"/>
      <c r="PVL229" s="49"/>
      <c r="PVM229" s="49"/>
      <c r="PVN229" s="49"/>
      <c r="PVO229" s="49"/>
      <c r="PVP229" s="49"/>
      <c r="PVQ229" s="49"/>
      <c r="PVR229" s="49"/>
      <c r="PVS229" s="49"/>
      <c r="PVT229" s="49"/>
      <c r="PVU229" s="49"/>
      <c r="PVV229" s="49"/>
      <c r="PVW229" s="49"/>
      <c r="PVX229" s="49"/>
      <c r="PVY229" s="49"/>
      <c r="PVZ229" s="49"/>
      <c r="PWA229" s="49"/>
      <c r="PWB229" s="49"/>
      <c r="PWC229" s="49"/>
      <c r="PWD229" s="49"/>
      <c r="PWE229" s="49"/>
      <c r="PWF229" s="49"/>
      <c r="PWG229" s="49"/>
      <c r="PWH229" s="49"/>
      <c r="PWI229" s="49"/>
      <c r="PWJ229" s="49"/>
      <c r="PWK229" s="49"/>
      <c r="PWL229" s="49"/>
      <c r="PWM229" s="49"/>
      <c r="PWN229" s="49"/>
      <c r="PWO229" s="49"/>
      <c r="PWP229" s="49"/>
      <c r="PWQ229" s="49"/>
      <c r="PWR229" s="49"/>
      <c r="PWS229" s="49"/>
      <c r="PWT229" s="49"/>
      <c r="PWU229" s="49"/>
      <c r="PWV229" s="49"/>
      <c r="PWW229" s="49"/>
      <c r="PWX229" s="49"/>
      <c r="PWY229" s="49"/>
      <c r="PWZ229" s="49"/>
      <c r="PXA229" s="49"/>
      <c r="PXB229" s="49"/>
      <c r="PXC229" s="49"/>
      <c r="PXD229" s="49"/>
      <c r="PXE229" s="49"/>
      <c r="PXF229" s="49"/>
      <c r="PXG229" s="49"/>
      <c r="PXH229" s="49"/>
      <c r="PXI229" s="49"/>
      <c r="PXJ229" s="49"/>
      <c r="PXK229" s="49"/>
      <c r="PXL229" s="49"/>
      <c r="PXM229" s="49"/>
      <c r="PXN229" s="49"/>
      <c r="PXO229" s="49"/>
      <c r="PXP229" s="49"/>
      <c r="PXQ229" s="49"/>
      <c r="PXR229" s="49"/>
      <c r="PXS229" s="49"/>
      <c r="PXT229" s="49"/>
      <c r="PXU229" s="49"/>
      <c r="PXV229" s="49"/>
      <c r="PXW229" s="49"/>
      <c r="PXX229" s="49"/>
      <c r="PXY229" s="49"/>
      <c r="PXZ229" s="49"/>
      <c r="PYA229" s="49"/>
      <c r="PYB229" s="49"/>
      <c r="PYC229" s="49"/>
      <c r="PYD229" s="49"/>
      <c r="PYE229" s="49"/>
      <c r="PYF229" s="49"/>
      <c r="PYG229" s="49"/>
      <c r="PYH229" s="49"/>
      <c r="PYI229" s="49"/>
      <c r="PYJ229" s="49"/>
      <c r="PYK229" s="49"/>
      <c r="PYL229" s="49"/>
      <c r="PYM229" s="49"/>
      <c r="PYN229" s="49"/>
      <c r="PYO229" s="49"/>
      <c r="PYP229" s="49"/>
      <c r="PYQ229" s="49"/>
      <c r="PYR229" s="49"/>
      <c r="PYS229" s="49"/>
      <c r="PYT229" s="49"/>
      <c r="PYU229" s="49"/>
      <c r="PYV229" s="49"/>
      <c r="PYW229" s="49"/>
      <c r="PYX229" s="49"/>
      <c r="PYY229" s="49"/>
      <c r="PYZ229" s="49"/>
      <c r="PZA229" s="49"/>
      <c r="PZB229" s="49"/>
      <c r="PZC229" s="49"/>
      <c r="PZD229" s="49"/>
      <c r="PZE229" s="49"/>
      <c r="PZF229" s="49"/>
      <c r="PZG229" s="49"/>
      <c r="PZH229" s="49"/>
      <c r="PZI229" s="49"/>
      <c r="PZJ229" s="49"/>
      <c r="PZK229" s="49"/>
      <c r="PZL229" s="49"/>
      <c r="PZM229" s="49"/>
      <c r="PZN229" s="49"/>
      <c r="PZO229" s="49"/>
      <c r="PZP229" s="49"/>
      <c r="PZQ229" s="49"/>
      <c r="PZR229" s="49"/>
      <c r="PZS229" s="49"/>
      <c r="PZT229" s="49"/>
      <c r="PZU229" s="49"/>
      <c r="PZV229" s="49"/>
      <c r="PZW229" s="49"/>
      <c r="PZX229" s="49"/>
      <c r="PZY229" s="49"/>
      <c r="PZZ229" s="49"/>
      <c r="QAA229" s="49"/>
      <c r="QAB229" s="49"/>
      <c r="QAC229" s="49"/>
      <c r="QAD229" s="49"/>
      <c r="QAE229" s="49"/>
      <c r="QAF229" s="49"/>
      <c r="QAG229" s="49"/>
      <c r="QAH229" s="49"/>
      <c r="QAI229" s="49"/>
      <c r="QAJ229" s="49"/>
      <c r="QAK229" s="49"/>
      <c r="QAL229" s="49"/>
      <c r="QAM229" s="49"/>
      <c r="QAN229" s="49"/>
      <c r="QAO229" s="49"/>
      <c r="QAP229" s="49"/>
      <c r="QAQ229" s="49"/>
      <c r="QAR229" s="49"/>
      <c r="QAS229" s="49"/>
      <c r="QAT229" s="49"/>
      <c r="QAU229" s="49"/>
      <c r="QAV229" s="49"/>
      <c r="QAW229" s="49"/>
      <c r="QAX229" s="49"/>
      <c r="QAY229" s="49"/>
      <c r="QAZ229" s="49"/>
      <c r="QBA229" s="49"/>
      <c r="QBB229" s="49"/>
      <c r="QBC229" s="49"/>
      <c r="QBD229" s="49"/>
      <c r="QBE229" s="49"/>
      <c r="QBF229" s="49"/>
      <c r="QBG229" s="49"/>
      <c r="QBH229" s="49"/>
      <c r="QBI229" s="49"/>
      <c r="QBJ229" s="49"/>
      <c r="QBK229" s="49"/>
      <c r="QBL229" s="49"/>
      <c r="QBM229" s="49"/>
      <c r="QBN229" s="49"/>
      <c r="QBO229" s="49"/>
      <c r="QBP229" s="49"/>
      <c r="QBQ229" s="49"/>
      <c r="QBR229" s="49"/>
      <c r="QBS229" s="49"/>
      <c r="QBT229" s="49"/>
      <c r="QBU229" s="49"/>
      <c r="QBV229" s="49"/>
      <c r="QBW229" s="49"/>
      <c r="QBX229" s="49"/>
      <c r="QBY229" s="49"/>
      <c r="QBZ229" s="49"/>
      <c r="QCA229" s="49"/>
      <c r="QCB229" s="49"/>
      <c r="QCC229" s="49"/>
      <c r="QCD229" s="49"/>
      <c r="QCE229" s="49"/>
      <c r="QCF229" s="49"/>
      <c r="QCG229" s="49"/>
      <c r="QCH229" s="49"/>
      <c r="QCI229" s="49"/>
      <c r="QCJ229" s="49"/>
      <c r="QCK229" s="49"/>
      <c r="QCL229" s="49"/>
      <c r="QCM229" s="49"/>
      <c r="QCN229" s="49"/>
      <c r="QCO229" s="49"/>
      <c r="QCP229" s="49"/>
      <c r="QCQ229" s="49"/>
      <c r="QCR229" s="49"/>
      <c r="QCS229" s="49"/>
      <c r="QCT229" s="49"/>
      <c r="QCU229" s="49"/>
      <c r="QCV229" s="49"/>
      <c r="QCW229" s="49"/>
      <c r="QCX229" s="49"/>
      <c r="QCY229" s="49"/>
      <c r="QCZ229" s="49"/>
      <c r="QDA229" s="49"/>
      <c r="QDB229" s="49"/>
      <c r="QDC229" s="49"/>
      <c r="QDD229" s="49"/>
      <c r="QDE229" s="49"/>
      <c r="QDF229" s="49"/>
      <c r="QDG229" s="49"/>
      <c r="QDH229" s="49"/>
      <c r="QDI229" s="49"/>
      <c r="QDJ229" s="49"/>
      <c r="QDK229" s="49"/>
      <c r="QDL229" s="49"/>
      <c r="QDM229" s="49"/>
      <c r="QDN229" s="49"/>
      <c r="QDO229" s="49"/>
      <c r="QDP229" s="49"/>
      <c r="QDQ229" s="49"/>
      <c r="QDR229" s="49"/>
      <c r="QDS229" s="49"/>
      <c r="QDT229" s="49"/>
      <c r="QDU229" s="49"/>
      <c r="QDV229" s="49"/>
      <c r="QDW229" s="49"/>
      <c r="QDX229" s="49"/>
      <c r="QDY229" s="49"/>
      <c r="QDZ229" s="49"/>
      <c r="QEA229" s="49"/>
      <c r="QEB229" s="49"/>
      <c r="QEC229" s="49"/>
      <c r="QED229" s="49"/>
      <c r="QEE229" s="49"/>
      <c r="QEF229" s="49"/>
      <c r="QEG229" s="49"/>
      <c r="QEH229" s="49"/>
      <c r="QEI229" s="49"/>
      <c r="QEJ229" s="49"/>
      <c r="QEK229" s="49"/>
      <c r="QEL229" s="49"/>
      <c r="QEM229" s="49"/>
      <c r="QEN229" s="49"/>
      <c r="QEO229" s="49"/>
      <c r="QEP229" s="49"/>
      <c r="QEQ229" s="49"/>
      <c r="QER229" s="49"/>
      <c r="QES229" s="49"/>
      <c r="QET229" s="49"/>
      <c r="QEU229" s="49"/>
      <c r="QEV229" s="49"/>
      <c r="QEW229" s="49"/>
      <c r="QEX229" s="49"/>
      <c r="QEY229" s="49"/>
      <c r="QEZ229" s="49"/>
      <c r="QFA229" s="49"/>
      <c r="QFB229" s="49"/>
      <c r="QFC229" s="49"/>
      <c r="QFD229" s="49"/>
      <c r="QFE229" s="49"/>
      <c r="QFF229" s="49"/>
      <c r="QFG229" s="49"/>
      <c r="QFH229" s="49"/>
      <c r="QFI229" s="49"/>
      <c r="QFJ229" s="49"/>
      <c r="QFK229" s="49"/>
      <c r="QFL229" s="49"/>
      <c r="QFM229" s="49"/>
      <c r="QFN229" s="49"/>
      <c r="QFO229" s="49"/>
      <c r="QFP229" s="49"/>
      <c r="QFQ229" s="49"/>
      <c r="QFR229" s="49"/>
      <c r="QFS229" s="49"/>
      <c r="QFT229" s="49"/>
      <c r="QFU229" s="49"/>
      <c r="QFV229" s="49"/>
      <c r="QFW229" s="49"/>
      <c r="QFX229" s="49"/>
      <c r="QFY229" s="49"/>
      <c r="QFZ229" s="49"/>
      <c r="QGA229" s="49"/>
      <c r="QGB229" s="49"/>
      <c r="QGC229" s="49"/>
      <c r="QGD229" s="49"/>
      <c r="QGE229" s="49"/>
      <c r="QGF229" s="49"/>
      <c r="QGG229" s="49"/>
      <c r="QGH229" s="49"/>
      <c r="QGI229" s="49"/>
      <c r="QGJ229" s="49"/>
      <c r="QGK229" s="49"/>
      <c r="QGL229" s="49"/>
      <c r="QGM229" s="49"/>
      <c r="QGN229" s="49"/>
      <c r="QGO229" s="49"/>
      <c r="QGP229" s="49"/>
      <c r="QGQ229" s="49"/>
      <c r="QGR229" s="49"/>
      <c r="QGS229" s="49"/>
      <c r="QGT229" s="49"/>
      <c r="QGU229" s="49"/>
      <c r="QGV229" s="49"/>
      <c r="QGW229" s="49"/>
      <c r="QGX229" s="49"/>
      <c r="QGY229" s="49"/>
      <c r="QGZ229" s="49"/>
      <c r="QHA229" s="49"/>
      <c r="QHB229" s="49"/>
      <c r="QHC229" s="49"/>
      <c r="QHD229" s="49"/>
      <c r="QHE229" s="49"/>
      <c r="QHF229" s="49"/>
      <c r="QHG229" s="49"/>
      <c r="QHH229" s="49"/>
      <c r="QHI229" s="49"/>
      <c r="QHJ229" s="49"/>
      <c r="QHK229" s="49"/>
      <c r="QHL229" s="49"/>
      <c r="QHM229" s="49"/>
      <c r="QHN229" s="49"/>
      <c r="QHO229" s="49"/>
      <c r="QHP229" s="49"/>
      <c r="QHQ229" s="49"/>
      <c r="QHR229" s="49"/>
      <c r="QHS229" s="49"/>
      <c r="QHT229" s="49"/>
      <c r="QHU229" s="49"/>
      <c r="QHV229" s="49"/>
      <c r="QHW229" s="49"/>
      <c r="QHX229" s="49"/>
      <c r="QHY229" s="49"/>
      <c r="QHZ229" s="49"/>
      <c r="QIA229" s="49"/>
      <c r="QIB229" s="49"/>
      <c r="QIC229" s="49"/>
      <c r="QID229" s="49"/>
      <c r="QIE229" s="49"/>
      <c r="QIF229" s="49"/>
      <c r="QIG229" s="49"/>
      <c r="QIH229" s="49"/>
      <c r="QII229" s="49"/>
      <c r="QIJ229" s="49"/>
      <c r="QIK229" s="49"/>
      <c r="QIL229" s="49"/>
      <c r="QIM229" s="49"/>
      <c r="QIN229" s="49"/>
      <c r="QIO229" s="49"/>
      <c r="QIP229" s="49"/>
      <c r="QIQ229" s="49"/>
      <c r="QIR229" s="49"/>
      <c r="QIS229" s="49"/>
      <c r="QIT229" s="49"/>
      <c r="QIU229" s="49"/>
      <c r="QIV229" s="49"/>
      <c r="QIW229" s="49"/>
      <c r="QIX229" s="49"/>
      <c r="QIY229" s="49"/>
      <c r="QIZ229" s="49"/>
      <c r="QJA229" s="49"/>
      <c r="QJB229" s="49"/>
      <c r="QJC229" s="49"/>
      <c r="QJD229" s="49"/>
      <c r="QJE229" s="49"/>
      <c r="QJF229" s="49"/>
      <c r="QJG229" s="49"/>
      <c r="QJH229" s="49"/>
      <c r="QJI229" s="49"/>
      <c r="QJJ229" s="49"/>
      <c r="QJK229" s="49"/>
      <c r="QJL229" s="49"/>
      <c r="QJM229" s="49"/>
      <c r="QJN229" s="49"/>
      <c r="QJO229" s="49"/>
      <c r="QJP229" s="49"/>
      <c r="QJQ229" s="49"/>
      <c r="QJR229" s="49"/>
      <c r="QJS229" s="49"/>
      <c r="QJT229" s="49"/>
      <c r="QJU229" s="49"/>
      <c r="QJV229" s="49"/>
      <c r="QJW229" s="49"/>
      <c r="QJX229" s="49"/>
      <c r="QJY229" s="49"/>
      <c r="QJZ229" s="49"/>
      <c r="QKA229" s="49"/>
      <c r="QKB229" s="49"/>
      <c r="QKC229" s="49"/>
      <c r="QKD229" s="49"/>
      <c r="QKE229" s="49"/>
      <c r="QKF229" s="49"/>
      <c r="QKG229" s="49"/>
      <c r="QKH229" s="49"/>
      <c r="QKI229" s="49"/>
      <c r="QKJ229" s="49"/>
      <c r="QKK229" s="49"/>
      <c r="QKL229" s="49"/>
      <c r="QKM229" s="49"/>
      <c r="QKN229" s="49"/>
      <c r="QKO229" s="49"/>
      <c r="QKP229" s="49"/>
      <c r="QKQ229" s="49"/>
      <c r="QKR229" s="49"/>
      <c r="QKS229" s="49"/>
      <c r="QKT229" s="49"/>
      <c r="QKU229" s="49"/>
      <c r="QKV229" s="49"/>
      <c r="QKW229" s="49"/>
      <c r="QKX229" s="49"/>
      <c r="QKY229" s="49"/>
      <c r="QKZ229" s="49"/>
      <c r="QLA229" s="49"/>
      <c r="QLB229" s="49"/>
      <c r="QLC229" s="49"/>
      <c r="QLD229" s="49"/>
      <c r="QLE229" s="49"/>
      <c r="QLF229" s="49"/>
      <c r="QLG229" s="49"/>
      <c r="QLH229" s="49"/>
      <c r="QLI229" s="49"/>
      <c r="QLJ229" s="49"/>
      <c r="QLK229" s="49"/>
      <c r="QLL229" s="49"/>
      <c r="QLM229" s="49"/>
      <c r="QLN229" s="49"/>
      <c r="QLO229" s="49"/>
      <c r="QLP229" s="49"/>
      <c r="QLQ229" s="49"/>
      <c r="QLR229" s="49"/>
      <c r="QLS229" s="49"/>
      <c r="QLT229" s="49"/>
      <c r="QLU229" s="49"/>
      <c r="QLV229" s="49"/>
      <c r="QLW229" s="49"/>
      <c r="QLX229" s="49"/>
      <c r="QLY229" s="49"/>
      <c r="QLZ229" s="49"/>
      <c r="QMA229" s="49"/>
      <c r="QMB229" s="49"/>
      <c r="QMC229" s="49"/>
      <c r="QMD229" s="49"/>
      <c r="QME229" s="49"/>
      <c r="QMF229" s="49"/>
      <c r="QMG229" s="49"/>
      <c r="QMH229" s="49"/>
      <c r="QMI229" s="49"/>
      <c r="QMJ229" s="49"/>
      <c r="QMK229" s="49"/>
      <c r="QML229" s="49"/>
      <c r="QMM229" s="49"/>
      <c r="QMN229" s="49"/>
      <c r="QMO229" s="49"/>
      <c r="QMP229" s="49"/>
      <c r="QMQ229" s="49"/>
      <c r="QMR229" s="49"/>
      <c r="QMS229" s="49"/>
      <c r="QMT229" s="49"/>
      <c r="QMU229" s="49"/>
      <c r="QMV229" s="49"/>
      <c r="QMW229" s="49"/>
      <c r="QMX229" s="49"/>
      <c r="QMY229" s="49"/>
      <c r="QMZ229" s="49"/>
      <c r="QNA229" s="49"/>
      <c r="QNB229" s="49"/>
      <c r="QNC229" s="49"/>
      <c r="QND229" s="49"/>
      <c r="QNE229" s="49"/>
      <c r="QNF229" s="49"/>
      <c r="QNG229" s="49"/>
      <c r="QNH229" s="49"/>
      <c r="QNI229" s="49"/>
      <c r="QNJ229" s="49"/>
      <c r="QNK229" s="49"/>
      <c r="QNL229" s="49"/>
      <c r="QNM229" s="49"/>
      <c r="QNN229" s="49"/>
      <c r="QNO229" s="49"/>
      <c r="QNP229" s="49"/>
      <c r="QNQ229" s="49"/>
      <c r="QNR229" s="49"/>
      <c r="QNS229" s="49"/>
      <c r="QNT229" s="49"/>
      <c r="QNU229" s="49"/>
      <c r="QNV229" s="49"/>
      <c r="QNW229" s="49"/>
      <c r="QNX229" s="49"/>
      <c r="QNY229" s="49"/>
      <c r="QNZ229" s="49"/>
      <c r="QOA229" s="49"/>
      <c r="QOB229" s="49"/>
      <c r="QOC229" s="49"/>
      <c r="QOD229" s="49"/>
      <c r="QOE229" s="49"/>
      <c r="QOF229" s="49"/>
      <c r="QOG229" s="49"/>
      <c r="QOH229" s="49"/>
      <c r="QOI229" s="49"/>
      <c r="QOJ229" s="49"/>
      <c r="QOK229" s="49"/>
      <c r="QOL229" s="49"/>
      <c r="QOM229" s="49"/>
      <c r="QON229" s="49"/>
      <c r="QOO229" s="49"/>
      <c r="QOP229" s="49"/>
      <c r="QOQ229" s="49"/>
      <c r="QOR229" s="49"/>
      <c r="QOS229" s="49"/>
      <c r="QOT229" s="49"/>
      <c r="QOU229" s="49"/>
      <c r="QOV229" s="49"/>
      <c r="QOW229" s="49"/>
      <c r="QOX229" s="49"/>
      <c r="QOY229" s="49"/>
      <c r="QOZ229" s="49"/>
      <c r="QPA229" s="49"/>
      <c r="QPB229" s="49"/>
      <c r="QPC229" s="49"/>
      <c r="QPD229" s="49"/>
      <c r="QPE229" s="49"/>
      <c r="QPF229" s="49"/>
      <c r="QPG229" s="49"/>
      <c r="QPH229" s="49"/>
      <c r="QPI229" s="49"/>
      <c r="QPJ229" s="49"/>
      <c r="QPK229" s="49"/>
      <c r="QPL229" s="49"/>
      <c r="QPM229" s="49"/>
      <c r="QPN229" s="49"/>
      <c r="QPO229" s="49"/>
      <c r="QPP229" s="49"/>
      <c r="QPQ229" s="49"/>
      <c r="QPR229" s="49"/>
      <c r="QPS229" s="49"/>
      <c r="QPT229" s="49"/>
      <c r="QPU229" s="49"/>
      <c r="QPV229" s="49"/>
      <c r="QPW229" s="49"/>
      <c r="QPX229" s="49"/>
      <c r="QPY229" s="49"/>
      <c r="QPZ229" s="49"/>
      <c r="QQA229" s="49"/>
      <c r="QQB229" s="49"/>
      <c r="QQC229" s="49"/>
      <c r="QQD229" s="49"/>
      <c r="QQE229" s="49"/>
      <c r="QQF229" s="49"/>
      <c r="QQG229" s="49"/>
      <c r="QQH229" s="49"/>
      <c r="QQI229" s="49"/>
      <c r="QQJ229" s="49"/>
      <c r="QQK229" s="49"/>
      <c r="QQL229" s="49"/>
      <c r="QQM229" s="49"/>
      <c r="QQN229" s="49"/>
      <c r="QQO229" s="49"/>
      <c r="QQP229" s="49"/>
      <c r="QQQ229" s="49"/>
      <c r="QQR229" s="49"/>
      <c r="QQS229" s="49"/>
      <c r="QQT229" s="49"/>
      <c r="QQU229" s="49"/>
      <c r="QQV229" s="49"/>
      <c r="QQW229" s="49"/>
      <c r="QQX229" s="49"/>
      <c r="QQY229" s="49"/>
      <c r="QQZ229" s="49"/>
      <c r="QRA229" s="49"/>
      <c r="QRB229" s="49"/>
      <c r="QRC229" s="49"/>
      <c r="QRD229" s="49"/>
      <c r="QRE229" s="49"/>
      <c r="QRF229" s="49"/>
      <c r="QRG229" s="49"/>
      <c r="QRH229" s="49"/>
      <c r="QRI229" s="49"/>
      <c r="QRJ229" s="49"/>
      <c r="QRK229" s="49"/>
      <c r="QRL229" s="49"/>
      <c r="QRM229" s="49"/>
      <c r="QRN229" s="49"/>
      <c r="QRO229" s="49"/>
      <c r="QRP229" s="49"/>
      <c r="QRQ229" s="49"/>
      <c r="QRR229" s="49"/>
      <c r="QRS229" s="49"/>
      <c r="QRT229" s="49"/>
      <c r="QRU229" s="49"/>
      <c r="QRV229" s="49"/>
      <c r="QRW229" s="49"/>
      <c r="QRX229" s="49"/>
      <c r="QRY229" s="49"/>
      <c r="QRZ229" s="49"/>
      <c r="QSA229" s="49"/>
      <c r="QSB229" s="49"/>
      <c r="QSC229" s="49"/>
      <c r="QSD229" s="49"/>
      <c r="QSE229" s="49"/>
      <c r="QSF229" s="49"/>
      <c r="QSG229" s="49"/>
      <c r="QSH229" s="49"/>
      <c r="QSI229" s="49"/>
      <c r="QSJ229" s="49"/>
      <c r="QSK229" s="49"/>
      <c r="QSL229" s="49"/>
      <c r="QSM229" s="49"/>
      <c r="QSN229" s="49"/>
      <c r="QSO229" s="49"/>
      <c r="QSP229" s="49"/>
      <c r="QSQ229" s="49"/>
      <c r="QSR229" s="49"/>
      <c r="QSS229" s="49"/>
      <c r="QST229" s="49"/>
      <c r="QSU229" s="49"/>
      <c r="QSV229" s="49"/>
      <c r="QSW229" s="49"/>
      <c r="QSX229" s="49"/>
      <c r="QSY229" s="49"/>
      <c r="QSZ229" s="49"/>
      <c r="QTA229" s="49"/>
      <c r="QTB229" s="49"/>
      <c r="QTC229" s="49"/>
      <c r="QTD229" s="49"/>
      <c r="QTE229" s="49"/>
      <c r="QTF229" s="49"/>
      <c r="QTG229" s="49"/>
      <c r="QTH229" s="49"/>
      <c r="QTI229" s="49"/>
      <c r="QTJ229" s="49"/>
      <c r="QTK229" s="49"/>
      <c r="QTL229" s="49"/>
      <c r="QTM229" s="49"/>
      <c r="QTN229" s="49"/>
      <c r="QTO229" s="49"/>
      <c r="QTP229" s="49"/>
      <c r="QTQ229" s="49"/>
      <c r="QTR229" s="49"/>
      <c r="QTS229" s="49"/>
      <c r="QTT229" s="49"/>
      <c r="QTU229" s="49"/>
      <c r="QTV229" s="49"/>
      <c r="QTW229" s="49"/>
      <c r="QTX229" s="49"/>
      <c r="QTY229" s="49"/>
      <c r="QTZ229" s="49"/>
      <c r="QUA229" s="49"/>
      <c r="QUB229" s="49"/>
      <c r="QUC229" s="49"/>
      <c r="QUD229" s="49"/>
      <c r="QUE229" s="49"/>
      <c r="QUF229" s="49"/>
      <c r="QUG229" s="49"/>
      <c r="QUH229" s="49"/>
      <c r="QUI229" s="49"/>
      <c r="QUJ229" s="49"/>
      <c r="QUK229" s="49"/>
      <c r="QUL229" s="49"/>
      <c r="QUM229" s="49"/>
      <c r="QUN229" s="49"/>
      <c r="QUO229" s="49"/>
      <c r="QUP229" s="49"/>
      <c r="QUQ229" s="49"/>
      <c r="QUR229" s="49"/>
      <c r="QUS229" s="49"/>
      <c r="QUT229" s="49"/>
      <c r="QUU229" s="49"/>
      <c r="QUV229" s="49"/>
      <c r="QUW229" s="49"/>
      <c r="QUX229" s="49"/>
      <c r="QUY229" s="49"/>
      <c r="QUZ229" s="49"/>
      <c r="QVA229" s="49"/>
      <c r="QVB229" s="49"/>
      <c r="QVC229" s="49"/>
      <c r="QVD229" s="49"/>
      <c r="QVE229" s="49"/>
      <c r="QVF229" s="49"/>
      <c r="QVG229" s="49"/>
      <c r="QVH229" s="49"/>
      <c r="QVI229" s="49"/>
      <c r="QVJ229" s="49"/>
      <c r="QVK229" s="49"/>
      <c r="QVL229" s="49"/>
      <c r="QVM229" s="49"/>
      <c r="QVN229" s="49"/>
      <c r="QVO229" s="49"/>
      <c r="QVP229" s="49"/>
      <c r="QVQ229" s="49"/>
      <c r="QVR229" s="49"/>
      <c r="QVS229" s="49"/>
      <c r="QVT229" s="49"/>
      <c r="QVU229" s="49"/>
      <c r="QVV229" s="49"/>
      <c r="QVW229" s="49"/>
      <c r="QVX229" s="49"/>
      <c r="QVY229" s="49"/>
      <c r="QVZ229" s="49"/>
      <c r="QWA229" s="49"/>
      <c r="QWB229" s="49"/>
      <c r="QWC229" s="49"/>
      <c r="QWD229" s="49"/>
      <c r="QWE229" s="49"/>
      <c r="QWF229" s="49"/>
      <c r="QWG229" s="49"/>
      <c r="QWH229" s="49"/>
      <c r="QWI229" s="49"/>
      <c r="QWJ229" s="49"/>
      <c r="QWK229" s="49"/>
      <c r="QWL229" s="49"/>
      <c r="QWM229" s="49"/>
      <c r="QWN229" s="49"/>
      <c r="QWO229" s="49"/>
      <c r="QWP229" s="49"/>
      <c r="QWQ229" s="49"/>
      <c r="QWR229" s="49"/>
      <c r="QWS229" s="49"/>
      <c r="QWT229" s="49"/>
      <c r="QWU229" s="49"/>
      <c r="QWV229" s="49"/>
      <c r="QWW229" s="49"/>
      <c r="QWX229" s="49"/>
      <c r="QWY229" s="49"/>
      <c r="QWZ229" s="49"/>
      <c r="QXA229" s="49"/>
      <c r="QXB229" s="49"/>
      <c r="QXC229" s="49"/>
      <c r="QXD229" s="49"/>
      <c r="QXE229" s="49"/>
      <c r="QXF229" s="49"/>
      <c r="QXG229" s="49"/>
      <c r="QXH229" s="49"/>
      <c r="QXI229" s="49"/>
      <c r="QXJ229" s="49"/>
      <c r="QXK229" s="49"/>
      <c r="QXL229" s="49"/>
      <c r="QXM229" s="49"/>
      <c r="QXN229" s="49"/>
      <c r="QXO229" s="49"/>
      <c r="QXP229" s="49"/>
      <c r="QXQ229" s="49"/>
      <c r="QXR229" s="49"/>
      <c r="QXS229" s="49"/>
      <c r="QXT229" s="49"/>
      <c r="QXU229" s="49"/>
      <c r="QXV229" s="49"/>
      <c r="QXW229" s="49"/>
      <c r="QXX229" s="49"/>
      <c r="QXY229" s="49"/>
      <c r="QXZ229" s="49"/>
      <c r="QYA229" s="49"/>
      <c r="QYB229" s="49"/>
      <c r="QYC229" s="49"/>
      <c r="QYD229" s="49"/>
      <c r="QYE229" s="49"/>
      <c r="QYF229" s="49"/>
      <c r="QYG229" s="49"/>
      <c r="QYH229" s="49"/>
      <c r="QYI229" s="49"/>
      <c r="QYJ229" s="49"/>
      <c r="QYK229" s="49"/>
      <c r="QYL229" s="49"/>
      <c r="QYM229" s="49"/>
      <c r="QYN229" s="49"/>
      <c r="QYO229" s="49"/>
      <c r="QYP229" s="49"/>
      <c r="QYQ229" s="49"/>
      <c r="QYR229" s="49"/>
      <c r="QYS229" s="49"/>
      <c r="QYT229" s="49"/>
      <c r="QYU229" s="49"/>
      <c r="QYV229" s="49"/>
      <c r="QYW229" s="49"/>
      <c r="QYX229" s="49"/>
      <c r="QYY229" s="49"/>
      <c r="QYZ229" s="49"/>
      <c r="QZA229" s="49"/>
      <c r="QZB229" s="49"/>
      <c r="QZC229" s="49"/>
      <c r="QZD229" s="49"/>
      <c r="QZE229" s="49"/>
      <c r="QZF229" s="49"/>
      <c r="QZG229" s="49"/>
      <c r="QZH229" s="49"/>
      <c r="QZI229" s="49"/>
      <c r="QZJ229" s="49"/>
      <c r="QZK229" s="49"/>
      <c r="QZL229" s="49"/>
      <c r="QZM229" s="49"/>
      <c r="QZN229" s="49"/>
      <c r="QZO229" s="49"/>
      <c r="QZP229" s="49"/>
      <c r="QZQ229" s="49"/>
      <c r="QZR229" s="49"/>
      <c r="QZS229" s="49"/>
      <c r="QZT229" s="49"/>
      <c r="QZU229" s="49"/>
      <c r="QZV229" s="49"/>
      <c r="QZW229" s="49"/>
      <c r="QZX229" s="49"/>
      <c r="QZY229" s="49"/>
      <c r="QZZ229" s="49"/>
      <c r="RAA229" s="49"/>
      <c r="RAB229" s="49"/>
      <c r="RAC229" s="49"/>
      <c r="RAD229" s="49"/>
      <c r="RAE229" s="49"/>
      <c r="RAF229" s="49"/>
      <c r="RAG229" s="49"/>
      <c r="RAH229" s="49"/>
      <c r="RAI229" s="49"/>
      <c r="RAJ229" s="49"/>
      <c r="RAK229" s="49"/>
      <c r="RAL229" s="49"/>
      <c r="RAM229" s="49"/>
      <c r="RAN229" s="49"/>
      <c r="RAO229" s="49"/>
      <c r="RAP229" s="49"/>
      <c r="RAQ229" s="49"/>
      <c r="RAR229" s="49"/>
      <c r="RAS229" s="49"/>
      <c r="RAT229" s="49"/>
      <c r="RAU229" s="49"/>
      <c r="RAV229" s="49"/>
      <c r="RAW229" s="49"/>
      <c r="RAX229" s="49"/>
      <c r="RAY229" s="49"/>
      <c r="RAZ229" s="49"/>
      <c r="RBA229" s="49"/>
      <c r="RBB229" s="49"/>
      <c r="RBC229" s="49"/>
      <c r="RBD229" s="49"/>
      <c r="RBE229" s="49"/>
      <c r="RBF229" s="49"/>
      <c r="RBG229" s="49"/>
      <c r="RBH229" s="49"/>
      <c r="RBI229" s="49"/>
      <c r="RBJ229" s="49"/>
      <c r="RBK229" s="49"/>
      <c r="RBL229" s="49"/>
      <c r="RBM229" s="49"/>
      <c r="RBN229" s="49"/>
      <c r="RBO229" s="49"/>
      <c r="RBP229" s="49"/>
      <c r="RBQ229" s="49"/>
      <c r="RBR229" s="49"/>
      <c r="RBS229" s="49"/>
      <c r="RBT229" s="49"/>
      <c r="RBU229" s="49"/>
      <c r="RBV229" s="49"/>
      <c r="RBW229" s="49"/>
      <c r="RBX229" s="49"/>
      <c r="RBY229" s="49"/>
      <c r="RBZ229" s="49"/>
      <c r="RCA229" s="49"/>
      <c r="RCB229" s="49"/>
      <c r="RCC229" s="49"/>
      <c r="RCD229" s="49"/>
      <c r="RCE229" s="49"/>
      <c r="RCF229" s="49"/>
      <c r="RCG229" s="49"/>
      <c r="RCH229" s="49"/>
      <c r="RCI229" s="49"/>
      <c r="RCJ229" s="49"/>
      <c r="RCK229" s="49"/>
      <c r="RCL229" s="49"/>
      <c r="RCM229" s="49"/>
      <c r="RCN229" s="49"/>
      <c r="RCO229" s="49"/>
      <c r="RCP229" s="49"/>
      <c r="RCQ229" s="49"/>
      <c r="RCR229" s="49"/>
      <c r="RCS229" s="49"/>
      <c r="RCT229" s="49"/>
      <c r="RCU229" s="49"/>
      <c r="RCV229" s="49"/>
      <c r="RCW229" s="49"/>
      <c r="RCX229" s="49"/>
      <c r="RCY229" s="49"/>
      <c r="RCZ229" s="49"/>
      <c r="RDA229" s="49"/>
      <c r="RDB229" s="49"/>
      <c r="RDC229" s="49"/>
      <c r="RDD229" s="49"/>
      <c r="RDE229" s="49"/>
      <c r="RDF229" s="49"/>
      <c r="RDG229" s="49"/>
      <c r="RDH229" s="49"/>
      <c r="RDI229" s="49"/>
      <c r="RDJ229" s="49"/>
      <c r="RDK229" s="49"/>
      <c r="RDL229" s="49"/>
      <c r="RDM229" s="49"/>
      <c r="RDN229" s="49"/>
      <c r="RDO229" s="49"/>
      <c r="RDP229" s="49"/>
      <c r="RDQ229" s="49"/>
      <c r="RDR229" s="49"/>
      <c r="RDS229" s="49"/>
      <c r="RDT229" s="49"/>
      <c r="RDU229" s="49"/>
      <c r="RDV229" s="49"/>
      <c r="RDW229" s="49"/>
      <c r="RDX229" s="49"/>
      <c r="RDY229" s="49"/>
      <c r="RDZ229" s="49"/>
      <c r="REA229" s="49"/>
      <c r="REB229" s="49"/>
      <c r="REC229" s="49"/>
      <c r="RED229" s="49"/>
      <c r="REE229" s="49"/>
      <c r="REF229" s="49"/>
      <c r="REG229" s="49"/>
      <c r="REH229" s="49"/>
      <c r="REI229" s="49"/>
      <c r="REJ229" s="49"/>
      <c r="REK229" s="49"/>
      <c r="REL229" s="49"/>
      <c r="REM229" s="49"/>
      <c r="REN229" s="49"/>
      <c r="REO229" s="49"/>
      <c r="REP229" s="49"/>
      <c r="REQ229" s="49"/>
      <c r="RER229" s="49"/>
      <c r="RES229" s="49"/>
      <c r="RET229" s="49"/>
      <c r="REU229" s="49"/>
      <c r="REV229" s="49"/>
      <c r="REW229" s="49"/>
      <c r="REX229" s="49"/>
      <c r="REY229" s="49"/>
      <c r="REZ229" s="49"/>
      <c r="RFA229" s="49"/>
      <c r="RFB229" s="49"/>
      <c r="RFC229" s="49"/>
      <c r="RFD229" s="49"/>
      <c r="RFE229" s="49"/>
      <c r="RFF229" s="49"/>
      <c r="RFG229" s="49"/>
      <c r="RFH229" s="49"/>
      <c r="RFI229" s="49"/>
      <c r="RFJ229" s="49"/>
      <c r="RFK229" s="49"/>
      <c r="RFL229" s="49"/>
      <c r="RFM229" s="49"/>
      <c r="RFN229" s="49"/>
      <c r="RFO229" s="49"/>
      <c r="RFP229" s="49"/>
      <c r="RFQ229" s="49"/>
      <c r="RFR229" s="49"/>
      <c r="RFS229" s="49"/>
      <c r="RFT229" s="49"/>
      <c r="RFU229" s="49"/>
      <c r="RFV229" s="49"/>
      <c r="RFW229" s="49"/>
      <c r="RFX229" s="49"/>
      <c r="RFY229" s="49"/>
      <c r="RFZ229" s="49"/>
      <c r="RGA229" s="49"/>
      <c r="RGB229" s="49"/>
      <c r="RGC229" s="49"/>
      <c r="RGD229" s="49"/>
      <c r="RGE229" s="49"/>
      <c r="RGF229" s="49"/>
      <c r="RGG229" s="49"/>
      <c r="RGH229" s="49"/>
      <c r="RGI229" s="49"/>
      <c r="RGJ229" s="49"/>
      <c r="RGK229" s="49"/>
      <c r="RGL229" s="49"/>
      <c r="RGM229" s="49"/>
      <c r="RGN229" s="49"/>
      <c r="RGO229" s="49"/>
      <c r="RGP229" s="49"/>
      <c r="RGQ229" s="49"/>
      <c r="RGR229" s="49"/>
      <c r="RGS229" s="49"/>
      <c r="RGT229" s="49"/>
      <c r="RGU229" s="49"/>
      <c r="RGV229" s="49"/>
      <c r="RGW229" s="49"/>
      <c r="RGX229" s="49"/>
      <c r="RGY229" s="49"/>
      <c r="RGZ229" s="49"/>
      <c r="RHA229" s="49"/>
      <c r="RHB229" s="49"/>
      <c r="RHC229" s="49"/>
      <c r="RHD229" s="49"/>
      <c r="RHE229" s="49"/>
      <c r="RHF229" s="49"/>
      <c r="RHG229" s="49"/>
      <c r="RHH229" s="49"/>
      <c r="RHI229" s="49"/>
      <c r="RHJ229" s="49"/>
      <c r="RHK229" s="49"/>
      <c r="RHL229" s="49"/>
      <c r="RHM229" s="49"/>
      <c r="RHN229" s="49"/>
      <c r="RHO229" s="49"/>
      <c r="RHP229" s="49"/>
      <c r="RHQ229" s="49"/>
      <c r="RHR229" s="49"/>
      <c r="RHS229" s="49"/>
      <c r="RHT229" s="49"/>
      <c r="RHU229" s="49"/>
      <c r="RHV229" s="49"/>
      <c r="RHW229" s="49"/>
      <c r="RHX229" s="49"/>
      <c r="RHY229" s="49"/>
      <c r="RHZ229" s="49"/>
      <c r="RIA229" s="49"/>
      <c r="RIB229" s="49"/>
      <c r="RIC229" s="49"/>
      <c r="RID229" s="49"/>
      <c r="RIE229" s="49"/>
      <c r="RIF229" s="49"/>
      <c r="RIG229" s="49"/>
      <c r="RIH229" s="49"/>
      <c r="RII229" s="49"/>
      <c r="RIJ229" s="49"/>
      <c r="RIK229" s="49"/>
      <c r="RIL229" s="49"/>
      <c r="RIM229" s="49"/>
      <c r="RIN229" s="49"/>
      <c r="RIO229" s="49"/>
      <c r="RIP229" s="49"/>
      <c r="RIQ229" s="49"/>
      <c r="RIR229" s="49"/>
      <c r="RIS229" s="49"/>
      <c r="RIT229" s="49"/>
      <c r="RIU229" s="49"/>
      <c r="RIV229" s="49"/>
      <c r="RIW229" s="49"/>
      <c r="RIX229" s="49"/>
      <c r="RIY229" s="49"/>
      <c r="RIZ229" s="49"/>
      <c r="RJA229" s="49"/>
      <c r="RJB229" s="49"/>
      <c r="RJC229" s="49"/>
      <c r="RJD229" s="49"/>
      <c r="RJE229" s="49"/>
      <c r="RJF229" s="49"/>
      <c r="RJG229" s="49"/>
      <c r="RJH229" s="49"/>
      <c r="RJI229" s="49"/>
      <c r="RJJ229" s="49"/>
      <c r="RJK229" s="49"/>
      <c r="RJL229" s="49"/>
      <c r="RJM229" s="49"/>
      <c r="RJN229" s="49"/>
      <c r="RJO229" s="49"/>
      <c r="RJP229" s="49"/>
      <c r="RJQ229" s="49"/>
      <c r="RJR229" s="49"/>
      <c r="RJS229" s="49"/>
      <c r="RJT229" s="49"/>
      <c r="RJU229" s="49"/>
      <c r="RJV229" s="49"/>
      <c r="RJW229" s="49"/>
      <c r="RJX229" s="49"/>
      <c r="RJY229" s="49"/>
      <c r="RJZ229" s="49"/>
      <c r="RKA229" s="49"/>
      <c r="RKB229" s="49"/>
      <c r="RKC229" s="49"/>
      <c r="RKD229" s="49"/>
      <c r="RKE229" s="49"/>
      <c r="RKF229" s="49"/>
      <c r="RKG229" s="49"/>
      <c r="RKH229" s="49"/>
      <c r="RKI229" s="49"/>
      <c r="RKJ229" s="49"/>
      <c r="RKK229" s="49"/>
      <c r="RKL229" s="49"/>
      <c r="RKM229" s="49"/>
      <c r="RKN229" s="49"/>
      <c r="RKO229" s="49"/>
      <c r="RKP229" s="49"/>
      <c r="RKQ229" s="49"/>
      <c r="RKR229" s="49"/>
      <c r="RKS229" s="49"/>
      <c r="RKT229" s="49"/>
      <c r="RKU229" s="49"/>
      <c r="RKV229" s="49"/>
      <c r="RKW229" s="49"/>
      <c r="RKX229" s="49"/>
      <c r="RKY229" s="49"/>
      <c r="RKZ229" s="49"/>
      <c r="RLA229" s="49"/>
      <c r="RLB229" s="49"/>
      <c r="RLC229" s="49"/>
      <c r="RLD229" s="49"/>
      <c r="RLE229" s="49"/>
      <c r="RLF229" s="49"/>
      <c r="RLG229" s="49"/>
      <c r="RLH229" s="49"/>
      <c r="RLI229" s="49"/>
      <c r="RLJ229" s="49"/>
      <c r="RLK229" s="49"/>
      <c r="RLL229" s="49"/>
      <c r="RLM229" s="49"/>
      <c r="RLN229" s="49"/>
      <c r="RLO229" s="49"/>
      <c r="RLP229" s="49"/>
      <c r="RLQ229" s="49"/>
      <c r="RLR229" s="49"/>
      <c r="RLS229" s="49"/>
      <c r="RLT229" s="49"/>
      <c r="RLU229" s="49"/>
      <c r="RLV229" s="49"/>
      <c r="RLW229" s="49"/>
      <c r="RLX229" s="49"/>
      <c r="RLY229" s="49"/>
      <c r="RLZ229" s="49"/>
      <c r="RMA229" s="49"/>
      <c r="RMB229" s="49"/>
      <c r="RMC229" s="49"/>
      <c r="RMD229" s="49"/>
      <c r="RME229" s="49"/>
      <c r="RMF229" s="49"/>
      <c r="RMG229" s="49"/>
      <c r="RMH229" s="49"/>
      <c r="RMI229" s="49"/>
      <c r="RMJ229" s="49"/>
      <c r="RMK229" s="49"/>
      <c r="RML229" s="49"/>
      <c r="RMM229" s="49"/>
      <c r="RMN229" s="49"/>
      <c r="RMO229" s="49"/>
      <c r="RMP229" s="49"/>
      <c r="RMQ229" s="49"/>
      <c r="RMR229" s="49"/>
      <c r="RMS229" s="49"/>
      <c r="RMT229" s="49"/>
      <c r="RMU229" s="49"/>
      <c r="RMV229" s="49"/>
      <c r="RMW229" s="49"/>
      <c r="RMX229" s="49"/>
      <c r="RMY229" s="49"/>
      <c r="RMZ229" s="49"/>
      <c r="RNA229" s="49"/>
      <c r="RNB229" s="49"/>
      <c r="RNC229" s="49"/>
      <c r="RND229" s="49"/>
      <c r="RNE229" s="49"/>
      <c r="RNF229" s="49"/>
      <c r="RNG229" s="49"/>
      <c r="RNH229" s="49"/>
      <c r="RNI229" s="49"/>
      <c r="RNJ229" s="49"/>
      <c r="RNK229" s="49"/>
      <c r="RNL229" s="49"/>
      <c r="RNM229" s="49"/>
      <c r="RNN229" s="49"/>
      <c r="RNO229" s="49"/>
      <c r="RNP229" s="49"/>
      <c r="RNQ229" s="49"/>
      <c r="RNR229" s="49"/>
      <c r="RNS229" s="49"/>
      <c r="RNT229" s="49"/>
      <c r="RNU229" s="49"/>
      <c r="RNV229" s="49"/>
      <c r="RNW229" s="49"/>
      <c r="RNX229" s="49"/>
      <c r="RNY229" s="49"/>
      <c r="RNZ229" s="49"/>
      <c r="ROA229" s="49"/>
      <c r="ROB229" s="49"/>
      <c r="ROC229" s="49"/>
      <c r="ROD229" s="49"/>
      <c r="ROE229" s="49"/>
      <c r="ROF229" s="49"/>
      <c r="ROG229" s="49"/>
      <c r="ROH229" s="49"/>
      <c r="ROI229" s="49"/>
      <c r="ROJ229" s="49"/>
      <c r="ROK229" s="49"/>
      <c r="ROL229" s="49"/>
      <c r="ROM229" s="49"/>
      <c r="RON229" s="49"/>
      <c r="ROO229" s="49"/>
      <c r="ROP229" s="49"/>
      <c r="ROQ229" s="49"/>
      <c r="ROR229" s="49"/>
      <c r="ROS229" s="49"/>
      <c r="ROT229" s="49"/>
      <c r="ROU229" s="49"/>
      <c r="ROV229" s="49"/>
      <c r="ROW229" s="49"/>
      <c r="ROX229" s="49"/>
      <c r="ROY229" s="49"/>
      <c r="ROZ229" s="49"/>
      <c r="RPA229" s="49"/>
      <c r="RPB229" s="49"/>
      <c r="RPC229" s="49"/>
      <c r="RPD229" s="49"/>
      <c r="RPE229" s="49"/>
      <c r="RPF229" s="49"/>
      <c r="RPG229" s="49"/>
      <c r="RPH229" s="49"/>
      <c r="RPI229" s="49"/>
      <c r="RPJ229" s="49"/>
      <c r="RPK229" s="49"/>
      <c r="RPL229" s="49"/>
      <c r="RPM229" s="49"/>
      <c r="RPN229" s="49"/>
      <c r="RPO229" s="49"/>
      <c r="RPP229" s="49"/>
      <c r="RPQ229" s="49"/>
      <c r="RPR229" s="49"/>
      <c r="RPS229" s="49"/>
      <c r="RPT229" s="49"/>
      <c r="RPU229" s="49"/>
      <c r="RPV229" s="49"/>
      <c r="RPW229" s="49"/>
      <c r="RPX229" s="49"/>
      <c r="RPY229" s="49"/>
      <c r="RPZ229" s="49"/>
      <c r="RQA229" s="49"/>
      <c r="RQB229" s="49"/>
      <c r="RQC229" s="49"/>
      <c r="RQD229" s="49"/>
      <c r="RQE229" s="49"/>
      <c r="RQF229" s="49"/>
      <c r="RQG229" s="49"/>
      <c r="RQH229" s="49"/>
      <c r="RQI229" s="49"/>
      <c r="RQJ229" s="49"/>
      <c r="RQK229" s="49"/>
      <c r="RQL229" s="49"/>
      <c r="RQM229" s="49"/>
      <c r="RQN229" s="49"/>
      <c r="RQO229" s="49"/>
      <c r="RQP229" s="49"/>
      <c r="RQQ229" s="49"/>
      <c r="RQR229" s="49"/>
      <c r="RQS229" s="49"/>
      <c r="RQT229" s="49"/>
      <c r="RQU229" s="49"/>
      <c r="RQV229" s="49"/>
      <c r="RQW229" s="49"/>
      <c r="RQX229" s="49"/>
      <c r="RQY229" s="49"/>
      <c r="RQZ229" s="49"/>
      <c r="RRA229" s="49"/>
      <c r="RRB229" s="49"/>
      <c r="RRC229" s="49"/>
      <c r="RRD229" s="49"/>
      <c r="RRE229" s="49"/>
      <c r="RRF229" s="49"/>
      <c r="RRG229" s="49"/>
      <c r="RRH229" s="49"/>
      <c r="RRI229" s="49"/>
      <c r="RRJ229" s="49"/>
      <c r="RRK229" s="49"/>
      <c r="RRL229" s="49"/>
      <c r="RRM229" s="49"/>
      <c r="RRN229" s="49"/>
      <c r="RRO229" s="49"/>
      <c r="RRP229" s="49"/>
      <c r="RRQ229" s="49"/>
      <c r="RRR229" s="49"/>
      <c r="RRS229" s="49"/>
      <c r="RRT229" s="49"/>
      <c r="RRU229" s="49"/>
      <c r="RRV229" s="49"/>
      <c r="RRW229" s="49"/>
      <c r="RRX229" s="49"/>
      <c r="RRY229" s="49"/>
      <c r="RRZ229" s="49"/>
      <c r="RSA229" s="49"/>
      <c r="RSB229" s="49"/>
      <c r="RSC229" s="49"/>
      <c r="RSD229" s="49"/>
      <c r="RSE229" s="49"/>
      <c r="RSF229" s="49"/>
      <c r="RSG229" s="49"/>
      <c r="RSH229" s="49"/>
      <c r="RSI229" s="49"/>
      <c r="RSJ229" s="49"/>
      <c r="RSK229" s="49"/>
      <c r="RSL229" s="49"/>
      <c r="RSM229" s="49"/>
      <c r="RSN229" s="49"/>
      <c r="RSO229" s="49"/>
      <c r="RSP229" s="49"/>
      <c r="RSQ229" s="49"/>
      <c r="RSR229" s="49"/>
      <c r="RSS229" s="49"/>
      <c r="RST229" s="49"/>
      <c r="RSU229" s="49"/>
      <c r="RSV229" s="49"/>
      <c r="RSW229" s="49"/>
      <c r="RSX229" s="49"/>
      <c r="RSY229" s="49"/>
      <c r="RSZ229" s="49"/>
      <c r="RTA229" s="49"/>
      <c r="RTB229" s="49"/>
      <c r="RTC229" s="49"/>
      <c r="RTD229" s="49"/>
      <c r="RTE229" s="49"/>
      <c r="RTF229" s="49"/>
      <c r="RTG229" s="49"/>
      <c r="RTH229" s="49"/>
      <c r="RTI229" s="49"/>
      <c r="RTJ229" s="49"/>
      <c r="RTK229" s="49"/>
      <c r="RTL229" s="49"/>
      <c r="RTM229" s="49"/>
      <c r="RTN229" s="49"/>
      <c r="RTO229" s="49"/>
      <c r="RTP229" s="49"/>
      <c r="RTQ229" s="49"/>
      <c r="RTR229" s="49"/>
      <c r="RTS229" s="49"/>
      <c r="RTT229" s="49"/>
      <c r="RTU229" s="49"/>
      <c r="RTV229" s="49"/>
      <c r="RTW229" s="49"/>
      <c r="RTX229" s="49"/>
      <c r="RTY229" s="49"/>
      <c r="RTZ229" s="49"/>
      <c r="RUA229" s="49"/>
      <c r="RUB229" s="49"/>
      <c r="RUC229" s="49"/>
      <c r="RUD229" s="49"/>
      <c r="RUE229" s="49"/>
      <c r="RUF229" s="49"/>
      <c r="RUG229" s="49"/>
      <c r="RUH229" s="49"/>
      <c r="RUI229" s="49"/>
      <c r="RUJ229" s="49"/>
      <c r="RUK229" s="49"/>
      <c r="RUL229" s="49"/>
      <c r="RUM229" s="49"/>
      <c r="RUN229" s="49"/>
      <c r="RUO229" s="49"/>
      <c r="RUP229" s="49"/>
      <c r="RUQ229" s="49"/>
      <c r="RUR229" s="49"/>
      <c r="RUS229" s="49"/>
      <c r="RUT229" s="49"/>
      <c r="RUU229" s="49"/>
      <c r="RUV229" s="49"/>
      <c r="RUW229" s="49"/>
      <c r="RUX229" s="49"/>
      <c r="RUY229" s="49"/>
      <c r="RUZ229" s="49"/>
      <c r="RVA229" s="49"/>
      <c r="RVB229" s="49"/>
      <c r="RVC229" s="49"/>
      <c r="RVD229" s="49"/>
      <c r="RVE229" s="49"/>
      <c r="RVF229" s="49"/>
      <c r="RVG229" s="49"/>
      <c r="RVH229" s="49"/>
      <c r="RVI229" s="49"/>
      <c r="RVJ229" s="49"/>
      <c r="RVK229" s="49"/>
      <c r="RVL229" s="49"/>
      <c r="RVM229" s="49"/>
      <c r="RVN229" s="49"/>
      <c r="RVO229" s="49"/>
      <c r="RVP229" s="49"/>
      <c r="RVQ229" s="49"/>
      <c r="RVR229" s="49"/>
      <c r="RVS229" s="49"/>
      <c r="RVT229" s="49"/>
      <c r="RVU229" s="49"/>
      <c r="RVV229" s="49"/>
      <c r="RVW229" s="49"/>
      <c r="RVX229" s="49"/>
      <c r="RVY229" s="49"/>
      <c r="RVZ229" s="49"/>
      <c r="RWA229" s="49"/>
      <c r="RWB229" s="49"/>
      <c r="RWC229" s="49"/>
      <c r="RWD229" s="49"/>
      <c r="RWE229" s="49"/>
      <c r="RWF229" s="49"/>
      <c r="RWG229" s="49"/>
      <c r="RWH229" s="49"/>
      <c r="RWI229" s="49"/>
      <c r="RWJ229" s="49"/>
      <c r="RWK229" s="49"/>
      <c r="RWL229" s="49"/>
      <c r="RWM229" s="49"/>
      <c r="RWN229" s="49"/>
      <c r="RWO229" s="49"/>
      <c r="RWP229" s="49"/>
      <c r="RWQ229" s="49"/>
      <c r="RWR229" s="49"/>
      <c r="RWS229" s="49"/>
      <c r="RWT229" s="49"/>
      <c r="RWU229" s="49"/>
      <c r="RWV229" s="49"/>
      <c r="RWW229" s="49"/>
      <c r="RWX229" s="49"/>
      <c r="RWY229" s="49"/>
      <c r="RWZ229" s="49"/>
      <c r="RXA229" s="49"/>
      <c r="RXB229" s="49"/>
      <c r="RXC229" s="49"/>
      <c r="RXD229" s="49"/>
      <c r="RXE229" s="49"/>
      <c r="RXF229" s="49"/>
      <c r="RXG229" s="49"/>
      <c r="RXH229" s="49"/>
      <c r="RXI229" s="49"/>
      <c r="RXJ229" s="49"/>
      <c r="RXK229" s="49"/>
      <c r="RXL229" s="49"/>
      <c r="RXM229" s="49"/>
      <c r="RXN229" s="49"/>
      <c r="RXO229" s="49"/>
      <c r="RXP229" s="49"/>
      <c r="RXQ229" s="49"/>
      <c r="RXR229" s="49"/>
      <c r="RXS229" s="49"/>
      <c r="RXT229" s="49"/>
      <c r="RXU229" s="49"/>
      <c r="RXV229" s="49"/>
      <c r="RXW229" s="49"/>
      <c r="RXX229" s="49"/>
      <c r="RXY229" s="49"/>
      <c r="RXZ229" s="49"/>
      <c r="RYA229" s="49"/>
      <c r="RYB229" s="49"/>
      <c r="RYC229" s="49"/>
      <c r="RYD229" s="49"/>
      <c r="RYE229" s="49"/>
      <c r="RYF229" s="49"/>
      <c r="RYG229" s="49"/>
      <c r="RYH229" s="49"/>
      <c r="RYI229" s="49"/>
      <c r="RYJ229" s="49"/>
      <c r="RYK229" s="49"/>
      <c r="RYL229" s="49"/>
      <c r="RYM229" s="49"/>
      <c r="RYN229" s="49"/>
      <c r="RYO229" s="49"/>
      <c r="RYP229" s="49"/>
      <c r="RYQ229" s="49"/>
      <c r="RYR229" s="49"/>
      <c r="RYS229" s="49"/>
      <c r="RYT229" s="49"/>
      <c r="RYU229" s="49"/>
      <c r="RYV229" s="49"/>
      <c r="RYW229" s="49"/>
      <c r="RYX229" s="49"/>
      <c r="RYY229" s="49"/>
      <c r="RYZ229" s="49"/>
      <c r="RZA229" s="49"/>
      <c r="RZB229" s="49"/>
      <c r="RZC229" s="49"/>
      <c r="RZD229" s="49"/>
      <c r="RZE229" s="49"/>
      <c r="RZF229" s="49"/>
      <c r="RZG229" s="49"/>
      <c r="RZH229" s="49"/>
      <c r="RZI229" s="49"/>
      <c r="RZJ229" s="49"/>
      <c r="RZK229" s="49"/>
      <c r="RZL229" s="49"/>
      <c r="RZM229" s="49"/>
      <c r="RZN229" s="49"/>
      <c r="RZO229" s="49"/>
      <c r="RZP229" s="49"/>
      <c r="RZQ229" s="49"/>
      <c r="RZR229" s="49"/>
      <c r="RZS229" s="49"/>
      <c r="RZT229" s="49"/>
      <c r="RZU229" s="49"/>
      <c r="RZV229" s="49"/>
      <c r="RZW229" s="49"/>
      <c r="RZX229" s="49"/>
      <c r="RZY229" s="49"/>
      <c r="RZZ229" s="49"/>
      <c r="SAA229" s="49"/>
      <c r="SAB229" s="49"/>
      <c r="SAC229" s="49"/>
      <c r="SAD229" s="49"/>
      <c r="SAE229" s="49"/>
      <c r="SAF229" s="49"/>
      <c r="SAG229" s="49"/>
      <c r="SAH229" s="49"/>
      <c r="SAI229" s="49"/>
      <c r="SAJ229" s="49"/>
      <c r="SAK229" s="49"/>
      <c r="SAL229" s="49"/>
      <c r="SAM229" s="49"/>
      <c r="SAN229" s="49"/>
      <c r="SAO229" s="49"/>
      <c r="SAP229" s="49"/>
      <c r="SAQ229" s="49"/>
      <c r="SAR229" s="49"/>
      <c r="SAS229" s="49"/>
      <c r="SAT229" s="49"/>
      <c r="SAU229" s="49"/>
      <c r="SAV229" s="49"/>
      <c r="SAW229" s="49"/>
      <c r="SAX229" s="49"/>
      <c r="SAY229" s="49"/>
      <c r="SAZ229" s="49"/>
      <c r="SBA229" s="49"/>
      <c r="SBB229" s="49"/>
      <c r="SBC229" s="49"/>
      <c r="SBD229" s="49"/>
      <c r="SBE229" s="49"/>
      <c r="SBF229" s="49"/>
      <c r="SBG229" s="49"/>
      <c r="SBH229" s="49"/>
      <c r="SBI229" s="49"/>
      <c r="SBJ229" s="49"/>
      <c r="SBK229" s="49"/>
      <c r="SBL229" s="49"/>
      <c r="SBM229" s="49"/>
      <c r="SBN229" s="49"/>
      <c r="SBO229" s="49"/>
      <c r="SBP229" s="49"/>
      <c r="SBQ229" s="49"/>
      <c r="SBR229" s="49"/>
      <c r="SBS229" s="49"/>
      <c r="SBT229" s="49"/>
      <c r="SBU229" s="49"/>
      <c r="SBV229" s="49"/>
      <c r="SBW229" s="49"/>
      <c r="SBX229" s="49"/>
      <c r="SBY229" s="49"/>
      <c r="SBZ229" s="49"/>
      <c r="SCA229" s="49"/>
      <c r="SCB229" s="49"/>
      <c r="SCC229" s="49"/>
      <c r="SCD229" s="49"/>
      <c r="SCE229" s="49"/>
      <c r="SCF229" s="49"/>
      <c r="SCG229" s="49"/>
      <c r="SCH229" s="49"/>
      <c r="SCI229" s="49"/>
      <c r="SCJ229" s="49"/>
      <c r="SCK229" s="49"/>
      <c r="SCL229" s="49"/>
      <c r="SCM229" s="49"/>
      <c r="SCN229" s="49"/>
      <c r="SCO229" s="49"/>
      <c r="SCP229" s="49"/>
      <c r="SCQ229" s="49"/>
      <c r="SCR229" s="49"/>
      <c r="SCS229" s="49"/>
      <c r="SCT229" s="49"/>
      <c r="SCU229" s="49"/>
      <c r="SCV229" s="49"/>
      <c r="SCW229" s="49"/>
      <c r="SCX229" s="49"/>
      <c r="SCY229" s="49"/>
      <c r="SCZ229" s="49"/>
      <c r="SDA229" s="49"/>
      <c r="SDB229" s="49"/>
      <c r="SDC229" s="49"/>
      <c r="SDD229" s="49"/>
      <c r="SDE229" s="49"/>
      <c r="SDF229" s="49"/>
      <c r="SDG229" s="49"/>
      <c r="SDH229" s="49"/>
      <c r="SDI229" s="49"/>
      <c r="SDJ229" s="49"/>
      <c r="SDK229" s="49"/>
      <c r="SDL229" s="49"/>
      <c r="SDM229" s="49"/>
      <c r="SDN229" s="49"/>
      <c r="SDO229" s="49"/>
      <c r="SDP229" s="49"/>
      <c r="SDQ229" s="49"/>
      <c r="SDR229" s="49"/>
      <c r="SDS229" s="49"/>
      <c r="SDT229" s="49"/>
      <c r="SDU229" s="49"/>
      <c r="SDV229" s="49"/>
      <c r="SDW229" s="49"/>
      <c r="SDX229" s="49"/>
      <c r="SDY229" s="49"/>
      <c r="SDZ229" s="49"/>
      <c r="SEA229" s="49"/>
      <c r="SEB229" s="49"/>
      <c r="SEC229" s="49"/>
      <c r="SED229" s="49"/>
      <c r="SEE229" s="49"/>
      <c r="SEF229" s="49"/>
      <c r="SEG229" s="49"/>
      <c r="SEH229" s="49"/>
      <c r="SEI229" s="49"/>
      <c r="SEJ229" s="49"/>
      <c r="SEK229" s="49"/>
      <c r="SEL229" s="49"/>
      <c r="SEM229" s="49"/>
      <c r="SEN229" s="49"/>
      <c r="SEO229" s="49"/>
      <c r="SEP229" s="49"/>
      <c r="SEQ229" s="49"/>
      <c r="SER229" s="49"/>
      <c r="SES229" s="49"/>
      <c r="SET229" s="49"/>
      <c r="SEU229" s="49"/>
      <c r="SEV229" s="49"/>
      <c r="SEW229" s="49"/>
      <c r="SEX229" s="49"/>
      <c r="SEY229" s="49"/>
      <c r="SEZ229" s="49"/>
      <c r="SFA229" s="49"/>
      <c r="SFB229" s="49"/>
      <c r="SFC229" s="49"/>
      <c r="SFD229" s="49"/>
      <c r="SFE229" s="49"/>
      <c r="SFF229" s="49"/>
      <c r="SFG229" s="49"/>
      <c r="SFH229" s="49"/>
      <c r="SFI229" s="49"/>
      <c r="SFJ229" s="49"/>
      <c r="SFK229" s="49"/>
      <c r="SFL229" s="49"/>
      <c r="SFM229" s="49"/>
      <c r="SFN229" s="49"/>
      <c r="SFO229" s="49"/>
      <c r="SFP229" s="49"/>
      <c r="SFQ229" s="49"/>
      <c r="SFR229" s="49"/>
      <c r="SFS229" s="49"/>
      <c r="SFT229" s="49"/>
      <c r="SFU229" s="49"/>
      <c r="SFV229" s="49"/>
      <c r="SFW229" s="49"/>
      <c r="SFX229" s="49"/>
      <c r="SFY229" s="49"/>
      <c r="SFZ229" s="49"/>
      <c r="SGA229" s="49"/>
      <c r="SGB229" s="49"/>
      <c r="SGC229" s="49"/>
      <c r="SGD229" s="49"/>
      <c r="SGE229" s="49"/>
      <c r="SGF229" s="49"/>
      <c r="SGG229" s="49"/>
      <c r="SGH229" s="49"/>
      <c r="SGI229" s="49"/>
      <c r="SGJ229" s="49"/>
      <c r="SGK229" s="49"/>
      <c r="SGL229" s="49"/>
      <c r="SGM229" s="49"/>
      <c r="SGN229" s="49"/>
      <c r="SGO229" s="49"/>
      <c r="SGP229" s="49"/>
      <c r="SGQ229" s="49"/>
      <c r="SGR229" s="49"/>
      <c r="SGS229" s="49"/>
      <c r="SGT229" s="49"/>
      <c r="SGU229" s="49"/>
      <c r="SGV229" s="49"/>
      <c r="SGW229" s="49"/>
      <c r="SGX229" s="49"/>
      <c r="SGY229" s="49"/>
      <c r="SGZ229" s="49"/>
      <c r="SHA229" s="49"/>
      <c r="SHB229" s="49"/>
      <c r="SHC229" s="49"/>
      <c r="SHD229" s="49"/>
      <c r="SHE229" s="49"/>
      <c r="SHF229" s="49"/>
      <c r="SHG229" s="49"/>
      <c r="SHH229" s="49"/>
      <c r="SHI229" s="49"/>
      <c r="SHJ229" s="49"/>
      <c r="SHK229" s="49"/>
      <c r="SHL229" s="49"/>
      <c r="SHM229" s="49"/>
      <c r="SHN229" s="49"/>
      <c r="SHO229" s="49"/>
      <c r="SHP229" s="49"/>
      <c r="SHQ229" s="49"/>
      <c r="SHR229" s="49"/>
      <c r="SHS229" s="49"/>
      <c r="SHT229" s="49"/>
      <c r="SHU229" s="49"/>
      <c r="SHV229" s="49"/>
      <c r="SHW229" s="49"/>
      <c r="SHX229" s="49"/>
      <c r="SHY229" s="49"/>
      <c r="SHZ229" s="49"/>
      <c r="SIA229" s="49"/>
      <c r="SIB229" s="49"/>
      <c r="SIC229" s="49"/>
      <c r="SID229" s="49"/>
      <c r="SIE229" s="49"/>
      <c r="SIF229" s="49"/>
      <c r="SIG229" s="49"/>
      <c r="SIH229" s="49"/>
      <c r="SII229" s="49"/>
      <c r="SIJ229" s="49"/>
      <c r="SIK229" s="49"/>
      <c r="SIL229" s="49"/>
      <c r="SIM229" s="49"/>
      <c r="SIN229" s="49"/>
      <c r="SIO229" s="49"/>
      <c r="SIP229" s="49"/>
      <c r="SIQ229" s="49"/>
      <c r="SIR229" s="49"/>
      <c r="SIS229" s="49"/>
      <c r="SIT229" s="49"/>
      <c r="SIU229" s="49"/>
      <c r="SIV229" s="49"/>
      <c r="SIW229" s="49"/>
      <c r="SIX229" s="49"/>
      <c r="SIY229" s="49"/>
      <c r="SIZ229" s="49"/>
      <c r="SJA229" s="49"/>
      <c r="SJB229" s="49"/>
      <c r="SJC229" s="49"/>
      <c r="SJD229" s="49"/>
      <c r="SJE229" s="49"/>
      <c r="SJF229" s="49"/>
      <c r="SJG229" s="49"/>
      <c r="SJH229" s="49"/>
      <c r="SJI229" s="49"/>
      <c r="SJJ229" s="49"/>
      <c r="SJK229" s="49"/>
      <c r="SJL229" s="49"/>
      <c r="SJM229" s="49"/>
      <c r="SJN229" s="49"/>
      <c r="SJO229" s="49"/>
      <c r="SJP229" s="49"/>
      <c r="SJQ229" s="49"/>
      <c r="SJR229" s="49"/>
      <c r="SJS229" s="49"/>
      <c r="SJT229" s="49"/>
      <c r="SJU229" s="49"/>
      <c r="SJV229" s="49"/>
      <c r="SJW229" s="49"/>
      <c r="SJX229" s="49"/>
      <c r="SJY229" s="49"/>
      <c r="SJZ229" s="49"/>
      <c r="SKA229" s="49"/>
      <c r="SKB229" s="49"/>
      <c r="SKC229" s="49"/>
      <c r="SKD229" s="49"/>
      <c r="SKE229" s="49"/>
      <c r="SKF229" s="49"/>
      <c r="SKG229" s="49"/>
      <c r="SKH229" s="49"/>
      <c r="SKI229" s="49"/>
      <c r="SKJ229" s="49"/>
      <c r="SKK229" s="49"/>
      <c r="SKL229" s="49"/>
      <c r="SKM229" s="49"/>
      <c r="SKN229" s="49"/>
      <c r="SKO229" s="49"/>
      <c r="SKP229" s="49"/>
      <c r="SKQ229" s="49"/>
      <c r="SKR229" s="49"/>
      <c r="SKS229" s="49"/>
      <c r="SKT229" s="49"/>
      <c r="SKU229" s="49"/>
      <c r="SKV229" s="49"/>
      <c r="SKW229" s="49"/>
      <c r="SKX229" s="49"/>
      <c r="SKY229" s="49"/>
      <c r="SKZ229" s="49"/>
      <c r="SLA229" s="49"/>
      <c r="SLB229" s="49"/>
      <c r="SLC229" s="49"/>
      <c r="SLD229" s="49"/>
      <c r="SLE229" s="49"/>
      <c r="SLF229" s="49"/>
      <c r="SLG229" s="49"/>
      <c r="SLH229" s="49"/>
      <c r="SLI229" s="49"/>
      <c r="SLJ229" s="49"/>
      <c r="SLK229" s="49"/>
      <c r="SLL229" s="49"/>
      <c r="SLM229" s="49"/>
      <c r="SLN229" s="49"/>
      <c r="SLO229" s="49"/>
      <c r="SLP229" s="49"/>
      <c r="SLQ229" s="49"/>
      <c r="SLR229" s="49"/>
      <c r="SLS229" s="49"/>
      <c r="SLT229" s="49"/>
      <c r="SLU229" s="49"/>
      <c r="SLV229" s="49"/>
      <c r="SLW229" s="49"/>
      <c r="SLX229" s="49"/>
      <c r="SLY229" s="49"/>
      <c r="SLZ229" s="49"/>
      <c r="SMA229" s="49"/>
      <c r="SMB229" s="49"/>
      <c r="SMC229" s="49"/>
      <c r="SMD229" s="49"/>
      <c r="SME229" s="49"/>
      <c r="SMF229" s="49"/>
      <c r="SMG229" s="49"/>
      <c r="SMH229" s="49"/>
      <c r="SMI229" s="49"/>
      <c r="SMJ229" s="49"/>
      <c r="SMK229" s="49"/>
      <c r="SML229" s="49"/>
      <c r="SMM229" s="49"/>
      <c r="SMN229" s="49"/>
      <c r="SMO229" s="49"/>
      <c r="SMP229" s="49"/>
      <c r="SMQ229" s="49"/>
      <c r="SMR229" s="49"/>
      <c r="SMS229" s="49"/>
      <c r="SMT229" s="49"/>
      <c r="SMU229" s="49"/>
      <c r="SMV229" s="49"/>
      <c r="SMW229" s="49"/>
      <c r="SMX229" s="49"/>
      <c r="SMY229" s="49"/>
      <c r="SMZ229" s="49"/>
      <c r="SNA229" s="49"/>
      <c r="SNB229" s="49"/>
      <c r="SNC229" s="49"/>
      <c r="SND229" s="49"/>
      <c r="SNE229" s="49"/>
      <c r="SNF229" s="49"/>
      <c r="SNG229" s="49"/>
      <c r="SNH229" s="49"/>
      <c r="SNI229" s="49"/>
      <c r="SNJ229" s="49"/>
      <c r="SNK229" s="49"/>
      <c r="SNL229" s="49"/>
      <c r="SNM229" s="49"/>
      <c r="SNN229" s="49"/>
      <c r="SNO229" s="49"/>
      <c r="SNP229" s="49"/>
      <c r="SNQ229" s="49"/>
      <c r="SNR229" s="49"/>
      <c r="SNS229" s="49"/>
      <c r="SNT229" s="49"/>
      <c r="SNU229" s="49"/>
      <c r="SNV229" s="49"/>
      <c r="SNW229" s="49"/>
      <c r="SNX229" s="49"/>
      <c r="SNY229" s="49"/>
      <c r="SNZ229" s="49"/>
      <c r="SOA229" s="49"/>
      <c r="SOB229" s="49"/>
      <c r="SOC229" s="49"/>
      <c r="SOD229" s="49"/>
      <c r="SOE229" s="49"/>
      <c r="SOF229" s="49"/>
      <c r="SOG229" s="49"/>
      <c r="SOH229" s="49"/>
      <c r="SOI229" s="49"/>
      <c r="SOJ229" s="49"/>
      <c r="SOK229" s="49"/>
      <c r="SOL229" s="49"/>
      <c r="SOM229" s="49"/>
      <c r="SON229" s="49"/>
      <c r="SOO229" s="49"/>
      <c r="SOP229" s="49"/>
      <c r="SOQ229" s="49"/>
      <c r="SOR229" s="49"/>
      <c r="SOS229" s="49"/>
      <c r="SOT229" s="49"/>
      <c r="SOU229" s="49"/>
      <c r="SOV229" s="49"/>
      <c r="SOW229" s="49"/>
      <c r="SOX229" s="49"/>
      <c r="SOY229" s="49"/>
      <c r="SOZ229" s="49"/>
      <c r="SPA229" s="49"/>
      <c r="SPB229" s="49"/>
      <c r="SPC229" s="49"/>
      <c r="SPD229" s="49"/>
      <c r="SPE229" s="49"/>
      <c r="SPF229" s="49"/>
      <c r="SPG229" s="49"/>
      <c r="SPH229" s="49"/>
      <c r="SPI229" s="49"/>
      <c r="SPJ229" s="49"/>
      <c r="SPK229" s="49"/>
      <c r="SPL229" s="49"/>
      <c r="SPM229" s="49"/>
      <c r="SPN229" s="49"/>
      <c r="SPO229" s="49"/>
      <c r="SPP229" s="49"/>
      <c r="SPQ229" s="49"/>
      <c r="SPR229" s="49"/>
      <c r="SPS229" s="49"/>
      <c r="SPT229" s="49"/>
      <c r="SPU229" s="49"/>
      <c r="SPV229" s="49"/>
      <c r="SPW229" s="49"/>
      <c r="SPX229" s="49"/>
      <c r="SPY229" s="49"/>
      <c r="SPZ229" s="49"/>
      <c r="SQA229" s="49"/>
      <c r="SQB229" s="49"/>
      <c r="SQC229" s="49"/>
      <c r="SQD229" s="49"/>
      <c r="SQE229" s="49"/>
      <c r="SQF229" s="49"/>
      <c r="SQG229" s="49"/>
      <c r="SQH229" s="49"/>
      <c r="SQI229" s="49"/>
      <c r="SQJ229" s="49"/>
      <c r="SQK229" s="49"/>
      <c r="SQL229" s="49"/>
      <c r="SQM229" s="49"/>
      <c r="SQN229" s="49"/>
      <c r="SQO229" s="49"/>
      <c r="SQP229" s="49"/>
      <c r="SQQ229" s="49"/>
      <c r="SQR229" s="49"/>
      <c r="SQS229" s="49"/>
      <c r="SQT229" s="49"/>
      <c r="SQU229" s="49"/>
      <c r="SQV229" s="49"/>
      <c r="SQW229" s="49"/>
      <c r="SQX229" s="49"/>
      <c r="SQY229" s="49"/>
      <c r="SQZ229" s="49"/>
      <c r="SRA229" s="49"/>
      <c r="SRB229" s="49"/>
      <c r="SRC229" s="49"/>
      <c r="SRD229" s="49"/>
      <c r="SRE229" s="49"/>
      <c r="SRF229" s="49"/>
      <c r="SRG229" s="49"/>
      <c r="SRH229" s="49"/>
      <c r="SRI229" s="49"/>
      <c r="SRJ229" s="49"/>
      <c r="SRK229" s="49"/>
      <c r="SRL229" s="49"/>
      <c r="SRM229" s="49"/>
      <c r="SRN229" s="49"/>
      <c r="SRO229" s="49"/>
      <c r="SRP229" s="49"/>
      <c r="SRQ229" s="49"/>
      <c r="SRR229" s="49"/>
      <c r="SRS229" s="49"/>
      <c r="SRT229" s="49"/>
      <c r="SRU229" s="49"/>
      <c r="SRV229" s="49"/>
      <c r="SRW229" s="49"/>
      <c r="SRX229" s="49"/>
      <c r="SRY229" s="49"/>
      <c r="SRZ229" s="49"/>
      <c r="SSA229" s="49"/>
      <c r="SSB229" s="49"/>
      <c r="SSC229" s="49"/>
      <c r="SSD229" s="49"/>
      <c r="SSE229" s="49"/>
      <c r="SSF229" s="49"/>
      <c r="SSG229" s="49"/>
      <c r="SSH229" s="49"/>
      <c r="SSI229" s="49"/>
      <c r="SSJ229" s="49"/>
      <c r="SSK229" s="49"/>
      <c r="SSL229" s="49"/>
      <c r="SSM229" s="49"/>
      <c r="SSN229" s="49"/>
      <c r="SSO229" s="49"/>
      <c r="SSP229" s="49"/>
      <c r="SSQ229" s="49"/>
      <c r="SSR229" s="49"/>
      <c r="SSS229" s="49"/>
      <c r="SST229" s="49"/>
      <c r="SSU229" s="49"/>
      <c r="SSV229" s="49"/>
      <c r="SSW229" s="49"/>
      <c r="SSX229" s="49"/>
      <c r="SSY229" s="49"/>
      <c r="SSZ229" s="49"/>
      <c r="STA229" s="49"/>
      <c r="STB229" s="49"/>
      <c r="STC229" s="49"/>
      <c r="STD229" s="49"/>
      <c r="STE229" s="49"/>
      <c r="STF229" s="49"/>
      <c r="STG229" s="49"/>
      <c r="STH229" s="49"/>
      <c r="STI229" s="49"/>
      <c r="STJ229" s="49"/>
      <c r="STK229" s="49"/>
      <c r="STL229" s="49"/>
      <c r="STM229" s="49"/>
      <c r="STN229" s="49"/>
      <c r="STO229" s="49"/>
      <c r="STP229" s="49"/>
      <c r="STQ229" s="49"/>
      <c r="STR229" s="49"/>
      <c r="STS229" s="49"/>
      <c r="STT229" s="49"/>
      <c r="STU229" s="49"/>
      <c r="STV229" s="49"/>
      <c r="STW229" s="49"/>
      <c r="STX229" s="49"/>
      <c r="STY229" s="49"/>
      <c r="STZ229" s="49"/>
      <c r="SUA229" s="49"/>
      <c r="SUB229" s="49"/>
      <c r="SUC229" s="49"/>
      <c r="SUD229" s="49"/>
      <c r="SUE229" s="49"/>
      <c r="SUF229" s="49"/>
      <c r="SUG229" s="49"/>
      <c r="SUH229" s="49"/>
      <c r="SUI229" s="49"/>
      <c r="SUJ229" s="49"/>
      <c r="SUK229" s="49"/>
      <c r="SUL229" s="49"/>
      <c r="SUM229" s="49"/>
      <c r="SUN229" s="49"/>
      <c r="SUO229" s="49"/>
      <c r="SUP229" s="49"/>
      <c r="SUQ229" s="49"/>
      <c r="SUR229" s="49"/>
      <c r="SUS229" s="49"/>
      <c r="SUT229" s="49"/>
      <c r="SUU229" s="49"/>
      <c r="SUV229" s="49"/>
      <c r="SUW229" s="49"/>
      <c r="SUX229" s="49"/>
      <c r="SUY229" s="49"/>
      <c r="SUZ229" s="49"/>
      <c r="SVA229" s="49"/>
      <c r="SVB229" s="49"/>
      <c r="SVC229" s="49"/>
      <c r="SVD229" s="49"/>
      <c r="SVE229" s="49"/>
      <c r="SVF229" s="49"/>
      <c r="SVG229" s="49"/>
      <c r="SVH229" s="49"/>
      <c r="SVI229" s="49"/>
      <c r="SVJ229" s="49"/>
      <c r="SVK229" s="49"/>
      <c r="SVL229" s="49"/>
      <c r="SVM229" s="49"/>
      <c r="SVN229" s="49"/>
      <c r="SVO229" s="49"/>
      <c r="SVP229" s="49"/>
      <c r="SVQ229" s="49"/>
      <c r="SVR229" s="49"/>
      <c r="SVS229" s="49"/>
      <c r="SVT229" s="49"/>
      <c r="SVU229" s="49"/>
      <c r="SVV229" s="49"/>
      <c r="SVW229" s="49"/>
      <c r="SVX229" s="49"/>
      <c r="SVY229" s="49"/>
      <c r="SVZ229" s="49"/>
      <c r="SWA229" s="49"/>
      <c r="SWB229" s="49"/>
      <c r="SWC229" s="49"/>
      <c r="SWD229" s="49"/>
      <c r="SWE229" s="49"/>
      <c r="SWF229" s="49"/>
      <c r="SWG229" s="49"/>
      <c r="SWH229" s="49"/>
      <c r="SWI229" s="49"/>
      <c r="SWJ229" s="49"/>
      <c r="SWK229" s="49"/>
      <c r="SWL229" s="49"/>
      <c r="SWM229" s="49"/>
      <c r="SWN229" s="49"/>
      <c r="SWO229" s="49"/>
      <c r="SWP229" s="49"/>
      <c r="SWQ229" s="49"/>
      <c r="SWR229" s="49"/>
      <c r="SWS229" s="49"/>
      <c r="SWT229" s="49"/>
      <c r="SWU229" s="49"/>
      <c r="SWV229" s="49"/>
      <c r="SWW229" s="49"/>
      <c r="SWX229" s="49"/>
      <c r="SWY229" s="49"/>
      <c r="SWZ229" s="49"/>
      <c r="SXA229" s="49"/>
      <c r="SXB229" s="49"/>
      <c r="SXC229" s="49"/>
      <c r="SXD229" s="49"/>
      <c r="SXE229" s="49"/>
      <c r="SXF229" s="49"/>
      <c r="SXG229" s="49"/>
      <c r="SXH229" s="49"/>
      <c r="SXI229" s="49"/>
      <c r="SXJ229" s="49"/>
      <c r="SXK229" s="49"/>
      <c r="SXL229" s="49"/>
      <c r="SXM229" s="49"/>
      <c r="SXN229" s="49"/>
      <c r="SXO229" s="49"/>
      <c r="SXP229" s="49"/>
      <c r="SXQ229" s="49"/>
      <c r="SXR229" s="49"/>
      <c r="SXS229" s="49"/>
      <c r="SXT229" s="49"/>
      <c r="SXU229" s="49"/>
      <c r="SXV229" s="49"/>
      <c r="SXW229" s="49"/>
      <c r="SXX229" s="49"/>
      <c r="SXY229" s="49"/>
      <c r="SXZ229" s="49"/>
      <c r="SYA229" s="49"/>
      <c r="SYB229" s="49"/>
      <c r="SYC229" s="49"/>
      <c r="SYD229" s="49"/>
      <c r="SYE229" s="49"/>
      <c r="SYF229" s="49"/>
      <c r="SYG229" s="49"/>
      <c r="SYH229" s="49"/>
      <c r="SYI229" s="49"/>
      <c r="SYJ229" s="49"/>
      <c r="SYK229" s="49"/>
      <c r="SYL229" s="49"/>
      <c r="SYM229" s="49"/>
      <c r="SYN229" s="49"/>
      <c r="SYO229" s="49"/>
      <c r="SYP229" s="49"/>
      <c r="SYQ229" s="49"/>
      <c r="SYR229" s="49"/>
      <c r="SYS229" s="49"/>
      <c r="SYT229" s="49"/>
      <c r="SYU229" s="49"/>
      <c r="SYV229" s="49"/>
      <c r="SYW229" s="49"/>
      <c r="SYX229" s="49"/>
      <c r="SYY229" s="49"/>
      <c r="SYZ229" s="49"/>
      <c r="SZA229" s="49"/>
      <c r="SZB229" s="49"/>
      <c r="SZC229" s="49"/>
      <c r="SZD229" s="49"/>
      <c r="SZE229" s="49"/>
      <c r="SZF229" s="49"/>
      <c r="SZG229" s="49"/>
      <c r="SZH229" s="49"/>
      <c r="SZI229" s="49"/>
      <c r="SZJ229" s="49"/>
      <c r="SZK229" s="49"/>
      <c r="SZL229" s="49"/>
      <c r="SZM229" s="49"/>
      <c r="SZN229" s="49"/>
      <c r="SZO229" s="49"/>
      <c r="SZP229" s="49"/>
      <c r="SZQ229" s="49"/>
      <c r="SZR229" s="49"/>
      <c r="SZS229" s="49"/>
      <c r="SZT229" s="49"/>
      <c r="SZU229" s="49"/>
      <c r="SZV229" s="49"/>
      <c r="SZW229" s="49"/>
      <c r="SZX229" s="49"/>
      <c r="SZY229" s="49"/>
      <c r="SZZ229" s="49"/>
      <c r="TAA229" s="49"/>
      <c r="TAB229" s="49"/>
      <c r="TAC229" s="49"/>
      <c r="TAD229" s="49"/>
      <c r="TAE229" s="49"/>
      <c r="TAF229" s="49"/>
      <c r="TAG229" s="49"/>
      <c r="TAH229" s="49"/>
      <c r="TAI229" s="49"/>
      <c r="TAJ229" s="49"/>
      <c r="TAK229" s="49"/>
      <c r="TAL229" s="49"/>
      <c r="TAM229" s="49"/>
      <c r="TAN229" s="49"/>
      <c r="TAO229" s="49"/>
      <c r="TAP229" s="49"/>
      <c r="TAQ229" s="49"/>
      <c r="TAR229" s="49"/>
      <c r="TAS229" s="49"/>
      <c r="TAT229" s="49"/>
      <c r="TAU229" s="49"/>
      <c r="TAV229" s="49"/>
      <c r="TAW229" s="49"/>
      <c r="TAX229" s="49"/>
      <c r="TAY229" s="49"/>
      <c r="TAZ229" s="49"/>
      <c r="TBA229" s="49"/>
      <c r="TBB229" s="49"/>
      <c r="TBC229" s="49"/>
      <c r="TBD229" s="49"/>
      <c r="TBE229" s="49"/>
      <c r="TBF229" s="49"/>
      <c r="TBG229" s="49"/>
      <c r="TBH229" s="49"/>
      <c r="TBI229" s="49"/>
      <c r="TBJ229" s="49"/>
      <c r="TBK229" s="49"/>
      <c r="TBL229" s="49"/>
      <c r="TBM229" s="49"/>
      <c r="TBN229" s="49"/>
      <c r="TBO229" s="49"/>
      <c r="TBP229" s="49"/>
      <c r="TBQ229" s="49"/>
      <c r="TBR229" s="49"/>
      <c r="TBS229" s="49"/>
      <c r="TBT229" s="49"/>
      <c r="TBU229" s="49"/>
      <c r="TBV229" s="49"/>
      <c r="TBW229" s="49"/>
      <c r="TBX229" s="49"/>
      <c r="TBY229" s="49"/>
      <c r="TBZ229" s="49"/>
      <c r="TCA229" s="49"/>
      <c r="TCB229" s="49"/>
      <c r="TCC229" s="49"/>
      <c r="TCD229" s="49"/>
      <c r="TCE229" s="49"/>
      <c r="TCF229" s="49"/>
      <c r="TCG229" s="49"/>
      <c r="TCH229" s="49"/>
      <c r="TCI229" s="49"/>
      <c r="TCJ229" s="49"/>
      <c r="TCK229" s="49"/>
      <c r="TCL229" s="49"/>
      <c r="TCM229" s="49"/>
      <c r="TCN229" s="49"/>
      <c r="TCO229" s="49"/>
      <c r="TCP229" s="49"/>
      <c r="TCQ229" s="49"/>
      <c r="TCR229" s="49"/>
      <c r="TCS229" s="49"/>
      <c r="TCT229" s="49"/>
      <c r="TCU229" s="49"/>
      <c r="TCV229" s="49"/>
      <c r="TCW229" s="49"/>
      <c r="TCX229" s="49"/>
      <c r="TCY229" s="49"/>
      <c r="TCZ229" s="49"/>
      <c r="TDA229" s="49"/>
      <c r="TDB229" s="49"/>
      <c r="TDC229" s="49"/>
      <c r="TDD229" s="49"/>
      <c r="TDE229" s="49"/>
      <c r="TDF229" s="49"/>
      <c r="TDG229" s="49"/>
      <c r="TDH229" s="49"/>
      <c r="TDI229" s="49"/>
      <c r="TDJ229" s="49"/>
      <c r="TDK229" s="49"/>
      <c r="TDL229" s="49"/>
      <c r="TDM229" s="49"/>
      <c r="TDN229" s="49"/>
      <c r="TDO229" s="49"/>
      <c r="TDP229" s="49"/>
      <c r="TDQ229" s="49"/>
      <c r="TDR229" s="49"/>
      <c r="TDS229" s="49"/>
      <c r="TDT229" s="49"/>
      <c r="TDU229" s="49"/>
      <c r="TDV229" s="49"/>
      <c r="TDW229" s="49"/>
      <c r="TDX229" s="49"/>
      <c r="TDY229" s="49"/>
      <c r="TDZ229" s="49"/>
      <c r="TEA229" s="49"/>
      <c r="TEB229" s="49"/>
      <c r="TEC229" s="49"/>
      <c r="TED229" s="49"/>
      <c r="TEE229" s="49"/>
      <c r="TEF229" s="49"/>
      <c r="TEG229" s="49"/>
      <c r="TEH229" s="49"/>
      <c r="TEI229" s="49"/>
      <c r="TEJ229" s="49"/>
      <c r="TEK229" s="49"/>
      <c r="TEL229" s="49"/>
      <c r="TEM229" s="49"/>
      <c r="TEN229" s="49"/>
      <c r="TEO229" s="49"/>
      <c r="TEP229" s="49"/>
      <c r="TEQ229" s="49"/>
      <c r="TER229" s="49"/>
      <c r="TES229" s="49"/>
      <c r="TET229" s="49"/>
      <c r="TEU229" s="49"/>
      <c r="TEV229" s="49"/>
      <c r="TEW229" s="49"/>
      <c r="TEX229" s="49"/>
      <c r="TEY229" s="49"/>
      <c r="TEZ229" s="49"/>
      <c r="TFA229" s="49"/>
      <c r="TFB229" s="49"/>
      <c r="TFC229" s="49"/>
      <c r="TFD229" s="49"/>
      <c r="TFE229" s="49"/>
      <c r="TFF229" s="49"/>
      <c r="TFG229" s="49"/>
      <c r="TFH229" s="49"/>
      <c r="TFI229" s="49"/>
      <c r="TFJ229" s="49"/>
      <c r="TFK229" s="49"/>
      <c r="TFL229" s="49"/>
      <c r="TFM229" s="49"/>
      <c r="TFN229" s="49"/>
      <c r="TFO229" s="49"/>
      <c r="TFP229" s="49"/>
      <c r="TFQ229" s="49"/>
      <c r="TFR229" s="49"/>
      <c r="TFS229" s="49"/>
      <c r="TFT229" s="49"/>
      <c r="TFU229" s="49"/>
      <c r="TFV229" s="49"/>
      <c r="TFW229" s="49"/>
      <c r="TFX229" s="49"/>
      <c r="TFY229" s="49"/>
      <c r="TFZ229" s="49"/>
      <c r="TGA229" s="49"/>
      <c r="TGB229" s="49"/>
      <c r="TGC229" s="49"/>
      <c r="TGD229" s="49"/>
      <c r="TGE229" s="49"/>
      <c r="TGF229" s="49"/>
      <c r="TGG229" s="49"/>
      <c r="TGH229" s="49"/>
      <c r="TGI229" s="49"/>
      <c r="TGJ229" s="49"/>
      <c r="TGK229" s="49"/>
      <c r="TGL229" s="49"/>
      <c r="TGM229" s="49"/>
      <c r="TGN229" s="49"/>
      <c r="TGO229" s="49"/>
      <c r="TGP229" s="49"/>
      <c r="TGQ229" s="49"/>
      <c r="TGR229" s="49"/>
      <c r="TGS229" s="49"/>
      <c r="TGT229" s="49"/>
      <c r="TGU229" s="49"/>
      <c r="TGV229" s="49"/>
      <c r="TGW229" s="49"/>
      <c r="TGX229" s="49"/>
      <c r="TGY229" s="49"/>
      <c r="TGZ229" s="49"/>
      <c r="THA229" s="49"/>
      <c r="THB229" s="49"/>
      <c r="THC229" s="49"/>
      <c r="THD229" s="49"/>
      <c r="THE229" s="49"/>
      <c r="THF229" s="49"/>
      <c r="THG229" s="49"/>
      <c r="THH229" s="49"/>
      <c r="THI229" s="49"/>
      <c r="THJ229" s="49"/>
      <c r="THK229" s="49"/>
      <c r="THL229" s="49"/>
      <c r="THM229" s="49"/>
      <c r="THN229" s="49"/>
      <c r="THO229" s="49"/>
      <c r="THP229" s="49"/>
      <c r="THQ229" s="49"/>
      <c r="THR229" s="49"/>
      <c r="THS229" s="49"/>
      <c r="THT229" s="49"/>
      <c r="THU229" s="49"/>
      <c r="THV229" s="49"/>
      <c r="THW229" s="49"/>
      <c r="THX229" s="49"/>
      <c r="THY229" s="49"/>
      <c r="THZ229" s="49"/>
      <c r="TIA229" s="49"/>
      <c r="TIB229" s="49"/>
      <c r="TIC229" s="49"/>
      <c r="TID229" s="49"/>
      <c r="TIE229" s="49"/>
      <c r="TIF229" s="49"/>
      <c r="TIG229" s="49"/>
      <c r="TIH229" s="49"/>
      <c r="TII229" s="49"/>
      <c r="TIJ229" s="49"/>
      <c r="TIK229" s="49"/>
      <c r="TIL229" s="49"/>
      <c r="TIM229" s="49"/>
      <c r="TIN229" s="49"/>
      <c r="TIO229" s="49"/>
      <c r="TIP229" s="49"/>
      <c r="TIQ229" s="49"/>
      <c r="TIR229" s="49"/>
      <c r="TIS229" s="49"/>
      <c r="TIT229" s="49"/>
      <c r="TIU229" s="49"/>
      <c r="TIV229" s="49"/>
      <c r="TIW229" s="49"/>
      <c r="TIX229" s="49"/>
      <c r="TIY229" s="49"/>
      <c r="TIZ229" s="49"/>
      <c r="TJA229" s="49"/>
      <c r="TJB229" s="49"/>
      <c r="TJC229" s="49"/>
      <c r="TJD229" s="49"/>
      <c r="TJE229" s="49"/>
      <c r="TJF229" s="49"/>
      <c r="TJG229" s="49"/>
      <c r="TJH229" s="49"/>
      <c r="TJI229" s="49"/>
      <c r="TJJ229" s="49"/>
      <c r="TJK229" s="49"/>
      <c r="TJL229" s="49"/>
      <c r="TJM229" s="49"/>
      <c r="TJN229" s="49"/>
      <c r="TJO229" s="49"/>
      <c r="TJP229" s="49"/>
      <c r="TJQ229" s="49"/>
      <c r="TJR229" s="49"/>
      <c r="TJS229" s="49"/>
      <c r="TJT229" s="49"/>
      <c r="TJU229" s="49"/>
      <c r="TJV229" s="49"/>
      <c r="TJW229" s="49"/>
      <c r="TJX229" s="49"/>
      <c r="TJY229" s="49"/>
      <c r="TJZ229" s="49"/>
      <c r="TKA229" s="49"/>
      <c r="TKB229" s="49"/>
      <c r="TKC229" s="49"/>
      <c r="TKD229" s="49"/>
      <c r="TKE229" s="49"/>
      <c r="TKF229" s="49"/>
      <c r="TKG229" s="49"/>
      <c r="TKH229" s="49"/>
      <c r="TKI229" s="49"/>
      <c r="TKJ229" s="49"/>
      <c r="TKK229" s="49"/>
      <c r="TKL229" s="49"/>
      <c r="TKM229" s="49"/>
      <c r="TKN229" s="49"/>
      <c r="TKO229" s="49"/>
      <c r="TKP229" s="49"/>
      <c r="TKQ229" s="49"/>
      <c r="TKR229" s="49"/>
      <c r="TKS229" s="49"/>
      <c r="TKT229" s="49"/>
      <c r="TKU229" s="49"/>
      <c r="TKV229" s="49"/>
      <c r="TKW229" s="49"/>
      <c r="TKX229" s="49"/>
      <c r="TKY229" s="49"/>
      <c r="TKZ229" s="49"/>
      <c r="TLA229" s="49"/>
      <c r="TLB229" s="49"/>
      <c r="TLC229" s="49"/>
      <c r="TLD229" s="49"/>
      <c r="TLE229" s="49"/>
      <c r="TLF229" s="49"/>
      <c r="TLG229" s="49"/>
      <c r="TLH229" s="49"/>
      <c r="TLI229" s="49"/>
      <c r="TLJ229" s="49"/>
      <c r="TLK229" s="49"/>
      <c r="TLL229" s="49"/>
      <c r="TLM229" s="49"/>
      <c r="TLN229" s="49"/>
      <c r="TLO229" s="49"/>
      <c r="TLP229" s="49"/>
      <c r="TLQ229" s="49"/>
      <c r="TLR229" s="49"/>
      <c r="TLS229" s="49"/>
      <c r="TLT229" s="49"/>
      <c r="TLU229" s="49"/>
      <c r="TLV229" s="49"/>
      <c r="TLW229" s="49"/>
      <c r="TLX229" s="49"/>
      <c r="TLY229" s="49"/>
      <c r="TLZ229" s="49"/>
      <c r="TMA229" s="49"/>
      <c r="TMB229" s="49"/>
      <c r="TMC229" s="49"/>
      <c r="TMD229" s="49"/>
      <c r="TME229" s="49"/>
      <c r="TMF229" s="49"/>
      <c r="TMG229" s="49"/>
      <c r="TMH229" s="49"/>
      <c r="TMI229" s="49"/>
      <c r="TMJ229" s="49"/>
      <c r="TMK229" s="49"/>
      <c r="TML229" s="49"/>
      <c r="TMM229" s="49"/>
      <c r="TMN229" s="49"/>
      <c r="TMO229" s="49"/>
      <c r="TMP229" s="49"/>
      <c r="TMQ229" s="49"/>
      <c r="TMR229" s="49"/>
      <c r="TMS229" s="49"/>
      <c r="TMT229" s="49"/>
      <c r="TMU229" s="49"/>
      <c r="TMV229" s="49"/>
      <c r="TMW229" s="49"/>
      <c r="TMX229" s="49"/>
      <c r="TMY229" s="49"/>
      <c r="TMZ229" s="49"/>
      <c r="TNA229" s="49"/>
      <c r="TNB229" s="49"/>
      <c r="TNC229" s="49"/>
      <c r="TND229" s="49"/>
      <c r="TNE229" s="49"/>
      <c r="TNF229" s="49"/>
      <c r="TNG229" s="49"/>
      <c r="TNH229" s="49"/>
      <c r="TNI229" s="49"/>
      <c r="TNJ229" s="49"/>
      <c r="TNK229" s="49"/>
      <c r="TNL229" s="49"/>
      <c r="TNM229" s="49"/>
      <c r="TNN229" s="49"/>
      <c r="TNO229" s="49"/>
      <c r="TNP229" s="49"/>
      <c r="TNQ229" s="49"/>
      <c r="TNR229" s="49"/>
      <c r="TNS229" s="49"/>
      <c r="TNT229" s="49"/>
      <c r="TNU229" s="49"/>
      <c r="TNV229" s="49"/>
      <c r="TNW229" s="49"/>
      <c r="TNX229" s="49"/>
      <c r="TNY229" s="49"/>
      <c r="TNZ229" s="49"/>
      <c r="TOA229" s="49"/>
      <c r="TOB229" s="49"/>
      <c r="TOC229" s="49"/>
      <c r="TOD229" s="49"/>
      <c r="TOE229" s="49"/>
      <c r="TOF229" s="49"/>
      <c r="TOG229" s="49"/>
      <c r="TOH229" s="49"/>
      <c r="TOI229" s="49"/>
      <c r="TOJ229" s="49"/>
      <c r="TOK229" s="49"/>
      <c r="TOL229" s="49"/>
      <c r="TOM229" s="49"/>
      <c r="TON229" s="49"/>
      <c r="TOO229" s="49"/>
      <c r="TOP229" s="49"/>
      <c r="TOQ229" s="49"/>
      <c r="TOR229" s="49"/>
      <c r="TOS229" s="49"/>
      <c r="TOT229" s="49"/>
      <c r="TOU229" s="49"/>
      <c r="TOV229" s="49"/>
      <c r="TOW229" s="49"/>
      <c r="TOX229" s="49"/>
      <c r="TOY229" s="49"/>
      <c r="TOZ229" s="49"/>
      <c r="TPA229" s="49"/>
      <c r="TPB229" s="49"/>
      <c r="TPC229" s="49"/>
      <c r="TPD229" s="49"/>
      <c r="TPE229" s="49"/>
      <c r="TPF229" s="49"/>
      <c r="TPG229" s="49"/>
      <c r="TPH229" s="49"/>
      <c r="TPI229" s="49"/>
      <c r="TPJ229" s="49"/>
      <c r="TPK229" s="49"/>
      <c r="TPL229" s="49"/>
      <c r="TPM229" s="49"/>
      <c r="TPN229" s="49"/>
      <c r="TPO229" s="49"/>
      <c r="TPP229" s="49"/>
      <c r="TPQ229" s="49"/>
      <c r="TPR229" s="49"/>
      <c r="TPS229" s="49"/>
      <c r="TPT229" s="49"/>
      <c r="TPU229" s="49"/>
      <c r="TPV229" s="49"/>
      <c r="TPW229" s="49"/>
      <c r="TPX229" s="49"/>
      <c r="TPY229" s="49"/>
      <c r="TPZ229" s="49"/>
      <c r="TQA229" s="49"/>
      <c r="TQB229" s="49"/>
      <c r="TQC229" s="49"/>
      <c r="TQD229" s="49"/>
      <c r="TQE229" s="49"/>
      <c r="TQF229" s="49"/>
      <c r="TQG229" s="49"/>
      <c r="TQH229" s="49"/>
      <c r="TQI229" s="49"/>
      <c r="TQJ229" s="49"/>
      <c r="TQK229" s="49"/>
      <c r="TQL229" s="49"/>
      <c r="TQM229" s="49"/>
      <c r="TQN229" s="49"/>
      <c r="TQO229" s="49"/>
      <c r="TQP229" s="49"/>
      <c r="TQQ229" s="49"/>
      <c r="TQR229" s="49"/>
      <c r="TQS229" s="49"/>
      <c r="TQT229" s="49"/>
      <c r="TQU229" s="49"/>
      <c r="TQV229" s="49"/>
      <c r="TQW229" s="49"/>
      <c r="TQX229" s="49"/>
      <c r="TQY229" s="49"/>
      <c r="TQZ229" s="49"/>
      <c r="TRA229" s="49"/>
      <c r="TRB229" s="49"/>
      <c r="TRC229" s="49"/>
      <c r="TRD229" s="49"/>
      <c r="TRE229" s="49"/>
      <c r="TRF229" s="49"/>
      <c r="TRG229" s="49"/>
      <c r="TRH229" s="49"/>
      <c r="TRI229" s="49"/>
      <c r="TRJ229" s="49"/>
      <c r="TRK229" s="49"/>
      <c r="TRL229" s="49"/>
      <c r="TRM229" s="49"/>
      <c r="TRN229" s="49"/>
      <c r="TRO229" s="49"/>
      <c r="TRP229" s="49"/>
      <c r="TRQ229" s="49"/>
      <c r="TRR229" s="49"/>
      <c r="TRS229" s="49"/>
      <c r="TRT229" s="49"/>
      <c r="TRU229" s="49"/>
      <c r="TRV229" s="49"/>
      <c r="TRW229" s="49"/>
      <c r="TRX229" s="49"/>
      <c r="TRY229" s="49"/>
      <c r="TRZ229" s="49"/>
      <c r="TSA229" s="49"/>
      <c r="TSB229" s="49"/>
      <c r="TSC229" s="49"/>
      <c r="TSD229" s="49"/>
      <c r="TSE229" s="49"/>
      <c r="TSF229" s="49"/>
      <c r="TSG229" s="49"/>
      <c r="TSH229" s="49"/>
      <c r="TSI229" s="49"/>
      <c r="TSJ229" s="49"/>
      <c r="TSK229" s="49"/>
      <c r="TSL229" s="49"/>
      <c r="TSM229" s="49"/>
      <c r="TSN229" s="49"/>
      <c r="TSO229" s="49"/>
      <c r="TSP229" s="49"/>
      <c r="TSQ229" s="49"/>
      <c r="TSR229" s="49"/>
      <c r="TSS229" s="49"/>
      <c r="TST229" s="49"/>
      <c r="TSU229" s="49"/>
      <c r="TSV229" s="49"/>
      <c r="TSW229" s="49"/>
      <c r="TSX229" s="49"/>
      <c r="TSY229" s="49"/>
      <c r="TSZ229" s="49"/>
      <c r="TTA229" s="49"/>
      <c r="TTB229" s="49"/>
      <c r="TTC229" s="49"/>
      <c r="TTD229" s="49"/>
      <c r="TTE229" s="49"/>
      <c r="TTF229" s="49"/>
      <c r="TTG229" s="49"/>
      <c r="TTH229" s="49"/>
      <c r="TTI229" s="49"/>
      <c r="TTJ229" s="49"/>
      <c r="TTK229" s="49"/>
      <c r="TTL229" s="49"/>
      <c r="TTM229" s="49"/>
      <c r="TTN229" s="49"/>
      <c r="TTO229" s="49"/>
      <c r="TTP229" s="49"/>
      <c r="TTQ229" s="49"/>
      <c r="TTR229" s="49"/>
      <c r="TTS229" s="49"/>
      <c r="TTT229" s="49"/>
      <c r="TTU229" s="49"/>
      <c r="TTV229" s="49"/>
      <c r="TTW229" s="49"/>
      <c r="TTX229" s="49"/>
      <c r="TTY229" s="49"/>
      <c r="TTZ229" s="49"/>
      <c r="TUA229" s="49"/>
      <c r="TUB229" s="49"/>
      <c r="TUC229" s="49"/>
      <c r="TUD229" s="49"/>
      <c r="TUE229" s="49"/>
      <c r="TUF229" s="49"/>
      <c r="TUG229" s="49"/>
      <c r="TUH229" s="49"/>
      <c r="TUI229" s="49"/>
      <c r="TUJ229" s="49"/>
      <c r="TUK229" s="49"/>
      <c r="TUL229" s="49"/>
      <c r="TUM229" s="49"/>
      <c r="TUN229" s="49"/>
      <c r="TUO229" s="49"/>
      <c r="TUP229" s="49"/>
      <c r="TUQ229" s="49"/>
      <c r="TUR229" s="49"/>
      <c r="TUS229" s="49"/>
      <c r="TUT229" s="49"/>
      <c r="TUU229" s="49"/>
      <c r="TUV229" s="49"/>
      <c r="TUW229" s="49"/>
      <c r="TUX229" s="49"/>
      <c r="TUY229" s="49"/>
      <c r="TUZ229" s="49"/>
      <c r="TVA229" s="49"/>
      <c r="TVB229" s="49"/>
      <c r="TVC229" s="49"/>
      <c r="TVD229" s="49"/>
      <c r="TVE229" s="49"/>
      <c r="TVF229" s="49"/>
      <c r="TVG229" s="49"/>
      <c r="TVH229" s="49"/>
      <c r="TVI229" s="49"/>
      <c r="TVJ229" s="49"/>
      <c r="TVK229" s="49"/>
      <c r="TVL229" s="49"/>
      <c r="TVM229" s="49"/>
      <c r="TVN229" s="49"/>
      <c r="TVO229" s="49"/>
      <c r="TVP229" s="49"/>
      <c r="TVQ229" s="49"/>
      <c r="TVR229" s="49"/>
      <c r="TVS229" s="49"/>
      <c r="TVT229" s="49"/>
      <c r="TVU229" s="49"/>
      <c r="TVV229" s="49"/>
      <c r="TVW229" s="49"/>
      <c r="TVX229" s="49"/>
      <c r="TVY229" s="49"/>
      <c r="TVZ229" s="49"/>
      <c r="TWA229" s="49"/>
      <c r="TWB229" s="49"/>
      <c r="TWC229" s="49"/>
      <c r="TWD229" s="49"/>
      <c r="TWE229" s="49"/>
      <c r="TWF229" s="49"/>
      <c r="TWG229" s="49"/>
      <c r="TWH229" s="49"/>
      <c r="TWI229" s="49"/>
      <c r="TWJ229" s="49"/>
      <c r="TWK229" s="49"/>
      <c r="TWL229" s="49"/>
      <c r="TWM229" s="49"/>
      <c r="TWN229" s="49"/>
      <c r="TWO229" s="49"/>
      <c r="TWP229" s="49"/>
      <c r="TWQ229" s="49"/>
      <c r="TWR229" s="49"/>
      <c r="TWS229" s="49"/>
      <c r="TWT229" s="49"/>
      <c r="TWU229" s="49"/>
      <c r="TWV229" s="49"/>
      <c r="TWW229" s="49"/>
      <c r="TWX229" s="49"/>
      <c r="TWY229" s="49"/>
      <c r="TWZ229" s="49"/>
      <c r="TXA229" s="49"/>
      <c r="TXB229" s="49"/>
      <c r="TXC229" s="49"/>
      <c r="TXD229" s="49"/>
      <c r="TXE229" s="49"/>
      <c r="TXF229" s="49"/>
      <c r="TXG229" s="49"/>
      <c r="TXH229" s="49"/>
      <c r="TXI229" s="49"/>
      <c r="TXJ229" s="49"/>
      <c r="TXK229" s="49"/>
      <c r="TXL229" s="49"/>
      <c r="TXM229" s="49"/>
      <c r="TXN229" s="49"/>
      <c r="TXO229" s="49"/>
      <c r="TXP229" s="49"/>
      <c r="TXQ229" s="49"/>
      <c r="TXR229" s="49"/>
      <c r="TXS229" s="49"/>
      <c r="TXT229" s="49"/>
      <c r="TXU229" s="49"/>
      <c r="TXV229" s="49"/>
      <c r="TXW229" s="49"/>
      <c r="TXX229" s="49"/>
      <c r="TXY229" s="49"/>
      <c r="TXZ229" s="49"/>
      <c r="TYA229" s="49"/>
      <c r="TYB229" s="49"/>
      <c r="TYC229" s="49"/>
      <c r="TYD229" s="49"/>
      <c r="TYE229" s="49"/>
      <c r="TYF229" s="49"/>
      <c r="TYG229" s="49"/>
      <c r="TYH229" s="49"/>
      <c r="TYI229" s="49"/>
      <c r="TYJ229" s="49"/>
      <c r="TYK229" s="49"/>
      <c r="TYL229" s="49"/>
      <c r="TYM229" s="49"/>
      <c r="TYN229" s="49"/>
      <c r="TYO229" s="49"/>
      <c r="TYP229" s="49"/>
      <c r="TYQ229" s="49"/>
      <c r="TYR229" s="49"/>
      <c r="TYS229" s="49"/>
      <c r="TYT229" s="49"/>
      <c r="TYU229" s="49"/>
      <c r="TYV229" s="49"/>
      <c r="TYW229" s="49"/>
      <c r="TYX229" s="49"/>
      <c r="TYY229" s="49"/>
      <c r="TYZ229" s="49"/>
      <c r="TZA229" s="49"/>
      <c r="TZB229" s="49"/>
      <c r="TZC229" s="49"/>
      <c r="TZD229" s="49"/>
      <c r="TZE229" s="49"/>
      <c r="TZF229" s="49"/>
      <c r="TZG229" s="49"/>
      <c r="TZH229" s="49"/>
      <c r="TZI229" s="49"/>
      <c r="TZJ229" s="49"/>
      <c r="TZK229" s="49"/>
      <c r="TZL229" s="49"/>
      <c r="TZM229" s="49"/>
      <c r="TZN229" s="49"/>
      <c r="TZO229" s="49"/>
      <c r="TZP229" s="49"/>
      <c r="TZQ229" s="49"/>
      <c r="TZR229" s="49"/>
      <c r="TZS229" s="49"/>
      <c r="TZT229" s="49"/>
      <c r="TZU229" s="49"/>
      <c r="TZV229" s="49"/>
      <c r="TZW229" s="49"/>
      <c r="TZX229" s="49"/>
      <c r="TZY229" s="49"/>
      <c r="TZZ229" s="49"/>
      <c r="UAA229" s="49"/>
      <c r="UAB229" s="49"/>
      <c r="UAC229" s="49"/>
      <c r="UAD229" s="49"/>
      <c r="UAE229" s="49"/>
      <c r="UAF229" s="49"/>
      <c r="UAG229" s="49"/>
      <c r="UAH229" s="49"/>
      <c r="UAI229" s="49"/>
      <c r="UAJ229" s="49"/>
      <c r="UAK229" s="49"/>
      <c r="UAL229" s="49"/>
      <c r="UAM229" s="49"/>
      <c r="UAN229" s="49"/>
      <c r="UAO229" s="49"/>
      <c r="UAP229" s="49"/>
      <c r="UAQ229" s="49"/>
      <c r="UAR229" s="49"/>
      <c r="UAS229" s="49"/>
      <c r="UAT229" s="49"/>
      <c r="UAU229" s="49"/>
      <c r="UAV229" s="49"/>
      <c r="UAW229" s="49"/>
      <c r="UAX229" s="49"/>
      <c r="UAY229" s="49"/>
      <c r="UAZ229" s="49"/>
      <c r="UBA229" s="49"/>
      <c r="UBB229" s="49"/>
      <c r="UBC229" s="49"/>
      <c r="UBD229" s="49"/>
      <c r="UBE229" s="49"/>
      <c r="UBF229" s="49"/>
      <c r="UBG229" s="49"/>
      <c r="UBH229" s="49"/>
      <c r="UBI229" s="49"/>
      <c r="UBJ229" s="49"/>
      <c r="UBK229" s="49"/>
      <c r="UBL229" s="49"/>
      <c r="UBM229" s="49"/>
      <c r="UBN229" s="49"/>
      <c r="UBO229" s="49"/>
      <c r="UBP229" s="49"/>
      <c r="UBQ229" s="49"/>
      <c r="UBR229" s="49"/>
      <c r="UBS229" s="49"/>
      <c r="UBT229" s="49"/>
      <c r="UBU229" s="49"/>
      <c r="UBV229" s="49"/>
      <c r="UBW229" s="49"/>
      <c r="UBX229" s="49"/>
      <c r="UBY229" s="49"/>
      <c r="UBZ229" s="49"/>
      <c r="UCA229" s="49"/>
      <c r="UCB229" s="49"/>
      <c r="UCC229" s="49"/>
      <c r="UCD229" s="49"/>
      <c r="UCE229" s="49"/>
      <c r="UCF229" s="49"/>
      <c r="UCG229" s="49"/>
      <c r="UCH229" s="49"/>
      <c r="UCI229" s="49"/>
      <c r="UCJ229" s="49"/>
      <c r="UCK229" s="49"/>
      <c r="UCL229" s="49"/>
      <c r="UCM229" s="49"/>
      <c r="UCN229" s="49"/>
      <c r="UCO229" s="49"/>
      <c r="UCP229" s="49"/>
      <c r="UCQ229" s="49"/>
      <c r="UCR229" s="49"/>
      <c r="UCS229" s="49"/>
      <c r="UCT229" s="49"/>
      <c r="UCU229" s="49"/>
      <c r="UCV229" s="49"/>
      <c r="UCW229" s="49"/>
      <c r="UCX229" s="49"/>
      <c r="UCY229" s="49"/>
      <c r="UCZ229" s="49"/>
      <c r="UDA229" s="49"/>
      <c r="UDB229" s="49"/>
      <c r="UDC229" s="49"/>
      <c r="UDD229" s="49"/>
      <c r="UDE229" s="49"/>
      <c r="UDF229" s="49"/>
      <c r="UDG229" s="49"/>
      <c r="UDH229" s="49"/>
      <c r="UDI229" s="49"/>
      <c r="UDJ229" s="49"/>
      <c r="UDK229" s="49"/>
      <c r="UDL229" s="49"/>
      <c r="UDM229" s="49"/>
      <c r="UDN229" s="49"/>
      <c r="UDO229" s="49"/>
      <c r="UDP229" s="49"/>
      <c r="UDQ229" s="49"/>
      <c r="UDR229" s="49"/>
      <c r="UDS229" s="49"/>
      <c r="UDT229" s="49"/>
      <c r="UDU229" s="49"/>
      <c r="UDV229" s="49"/>
      <c r="UDW229" s="49"/>
      <c r="UDX229" s="49"/>
      <c r="UDY229" s="49"/>
      <c r="UDZ229" s="49"/>
      <c r="UEA229" s="49"/>
      <c r="UEB229" s="49"/>
      <c r="UEC229" s="49"/>
      <c r="UED229" s="49"/>
      <c r="UEE229" s="49"/>
      <c r="UEF229" s="49"/>
      <c r="UEG229" s="49"/>
      <c r="UEH229" s="49"/>
      <c r="UEI229" s="49"/>
      <c r="UEJ229" s="49"/>
      <c r="UEK229" s="49"/>
      <c r="UEL229" s="49"/>
      <c r="UEM229" s="49"/>
      <c r="UEN229" s="49"/>
      <c r="UEO229" s="49"/>
      <c r="UEP229" s="49"/>
      <c r="UEQ229" s="49"/>
      <c r="UER229" s="49"/>
      <c r="UES229" s="49"/>
      <c r="UET229" s="49"/>
      <c r="UEU229" s="49"/>
      <c r="UEV229" s="49"/>
      <c r="UEW229" s="49"/>
      <c r="UEX229" s="49"/>
      <c r="UEY229" s="49"/>
      <c r="UEZ229" s="49"/>
      <c r="UFA229" s="49"/>
      <c r="UFB229" s="49"/>
      <c r="UFC229" s="49"/>
      <c r="UFD229" s="49"/>
      <c r="UFE229" s="49"/>
      <c r="UFF229" s="49"/>
      <c r="UFG229" s="49"/>
      <c r="UFH229" s="49"/>
      <c r="UFI229" s="49"/>
      <c r="UFJ229" s="49"/>
      <c r="UFK229" s="49"/>
      <c r="UFL229" s="49"/>
      <c r="UFM229" s="49"/>
      <c r="UFN229" s="49"/>
      <c r="UFO229" s="49"/>
      <c r="UFP229" s="49"/>
      <c r="UFQ229" s="49"/>
      <c r="UFR229" s="49"/>
      <c r="UFS229" s="49"/>
      <c r="UFT229" s="49"/>
      <c r="UFU229" s="49"/>
      <c r="UFV229" s="49"/>
      <c r="UFW229" s="49"/>
      <c r="UFX229" s="49"/>
      <c r="UFY229" s="49"/>
      <c r="UFZ229" s="49"/>
      <c r="UGA229" s="49"/>
      <c r="UGB229" s="49"/>
      <c r="UGC229" s="49"/>
      <c r="UGD229" s="49"/>
      <c r="UGE229" s="49"/>
      <c r="UGF229" s="49"/>
      <c r="UGG229" s="49"/>
      <c r="UGH229" s="49"/>
      <c r="UGI229" s="49"/>
      <c r="UGJ229" s="49"/>
      <c r="UGK229" s="49"/>
      <c r="UGL229" s="49"/>
      <c r="UGM229" s="49"/>
      <c r="UGN229" s="49"/>
      <c r="UGO229" s="49"/>
      <c r="UGP229" s="49"/>
      <c r="UGQ229" s="49"/>
      <c r="UGR229" s="49"/>
      <c r="UGS229" s="49"/>
      <c r="UGT229" s="49"/>
      <c r="UGU229" s="49"/>
      <c r="UGV229" s="49"/>
      <c r="UGW229" s="49"/>
      <c r="UGX229" s="49"/>
      <c r="UGY229" s="49"/>
      <c r="UGZ229" s="49"/>
      <c r="UHA229" s="49"/>
      <c r="UHB229" s="49"/>
      <c r="UHC229" s="49"/>
      <c r="UHD229" s="49"/>
      <c r="UHE229" s="49"/>
      <c r="UHF229" s="49"/>
      <c r="UHG229" s="49"/>
      <c r="UHH229" s="49"/>
      <c r="UHI229" s="49"/>
      <c r="UHJ229" s="49"/>
      <c r="UHK229" s="49"/>
      <c r="UHL229" s="49"/>
      <c r="UHM229" s="49"/>
      <c r="UHN229" s="49"/>
      <c r="UHO229" s="49"/>
      <c r="UHP229" s="49"/>
      <c r="UHQ229" s="49"/>
      <c r="UHR229" s="49"/>
      <c r="UHS229" s="49"/>
      <c r="UHT229" s="49"/>
      <c r="UHU229" s="49"/>
      <c r="UHV229" s="49"/>
      <c r="UHW229" s="49"/>
      <c r="UHX229" s="49"/>
      <c r="UHY229" s="49"/>
      <c r="UHZ229" s="49"/>
      <c r="UIA229" s="49"/>
      <c r="UIB229" s="49"/>
      <c r="UIC229" s="49"/>
      <c r="UID229" s="49"/>
      <c r="UIE229" s="49"/>
      <c r="UIF229" s="49"/>
      <c r="UIG229" s="49"/>
      <c r="UIH229" s="49"/>
      <c r="UII229" s="49"/>
      <c r="UIJ229" s="49"/>
      <c r="UIK229" s="49"/>
      <c r="UIL229" s="49"/>
      <c r="UIM229" s="49"/>
      <c r="UIN229" s="49"/>
      <c r="UIO229" s="49"/>
      <c r="UIP229" s="49"/>
      <c r="UIQ229" s="49"/>
      <c r="UIR229" s="49"/>
      <c r="UIS229" s="49"/>
      <c r="UIT229" s="49"/>
      <c r="UIU229" s="49"/>
      <c r="UIV229" s="49"/>
      <c r="UIW229" s="49"/>
      <c r="UIX229" s="49"/>
      <c r="UIY229" s="49"/>
      <c r="UIZ229" s="49"/>
      <c r="UJA229" s="49"/>
      <c r="UJB229" s="49"/>
      <c r="UJC229" s="49"/>
      <c r="UJD229" s="49"/>
      <c r="UJE229" s="49"/>
      <c r="UJF229" s="49"/>
      <c r="UJG229" s="49"/>
      <c r="UJH229" s="49"/>
      <c r="UJI229" s="49"/>
      <c r="UJJ229" s="49"/>
      <c r="UJK229" s="49"/>
      <c r="UJL229" s="49"/>
      <c r="UJM229" s="49"/>
      <c r="UJN229" s="49"/>
      <c r="UJO229" s="49"/>
      <c r="UJP229" s="49"/>
      <c r="UJQ229" s="49"/>
      <c r="UJR229" s="49"/>
      <c r="UJS229" s="49"/>
      <c r="UJT229" s="49"/>
      <c r="UJU229" s="49"/>
      <c r="UJV229" s="49"/>
      <c r="UJW229" s="49"/>
      <c r="UJX229" s="49"/>
      <c r="UJY229" s="49"/>
      <c r="UJZ229" s="49"/>
      <c r="UKA229" s="49"/>
      <c r="UKB229" s="49"/>
      <c r="UKC229" s="49"/>
      <c r="UKD229" s="49"/>
      <c r="UKE229" s="49"/>
      <c r="UKF229" s="49"/>
      <c r="UKG229" s="49"/>
      <c r="UKH229" s="49"/>
      <c r="UKI229" s="49"/>
      <c r="UKJ229" s="49"/>
      <c r="UKK229" s="49"/>
      <c r="UKL229" s="49"/>
      <c r="UKM229" s="49"/>
      <c r="UKN229" s="49"/>
      <c r="UKO229" s="49"/>
      <c r="UKP229" s="49"/>
      <c r="UKQ229" s="49"/>
      <c r="UKR229" s="49"/>
      <c r="UKS229" s="49"/>
      <c r="UKT229" s="49"/>
      <c r="UKU229" s="49"/>
      <c r="UKV229" s="49"/>
      <c r="UKW229" s="49"/>
      <c r="UKX229" s="49"/>
      <c r="UKY229" s="49"/>
      <c r="UKZ229" s="49"/>
      <c r="ULA229" s="49"/>
      <c r="ULB229" s="49"/>
      <c r="ULC229" s="49"/>
      <c r="ULD229" s="49"/>
      <c r="ULE229" s="49"/>
      <c r="ULF229" s="49"/>
      <c r="ULG229" s="49"/>
      <c r="ULH229" s="49"/>
      <c r="ULI229" s="49"/>
      <c r="ULJ229" s="49"/>
      <c r="ULK229" s="49"/>
      <c r="ULL229" s="49"/>
      <c r="ULM229" s="49"/>
      <c r="ULN229" s="49"/>
      <c r="ULO229" s="49"/>
      <c r="ULP229" s="49"/>
      <c r="ULQ229" s="49"/>
      <c r="ULR229" s="49"/>
      <c r="ULS229" s="49"/>
      <c r="ULT229" s="49"/>
      <c r="ULU229" s="49"/>
      <c r="ULV229" s="49"/>
      <c r="ULW229" s="49"/>
      <c r="ULX229" s="49"/>
      <c r="ULY229" s="49"/>
      <c r="ULZ229" s="49"/>
      <c r="UMA229" s="49"/>
      <c r="UMB229" s="49"/>
      <c r="UMC229" s="49"/>
      <c r="UMD229" s="49"/>
      <c r="UME229" s="49"/>
      <c r="UMF229" s="49"/>
      <c r="UMG229" s="49"/>
      <c r="UMH229" s="49"/>
      <c r="UMI229" s="49"/>
      <c r="UMJ229" s="49"/>
      <c r="UMK229" s="49"/>
      <c r="UML229" s="49"/>
      <c r="UMM229" s="49"/>
      <c r="UMN229" s="49"/>
      <c r="UMO229" s="49"/>
      <c r="UMP229" s="49"/>
      <c r="UMQ229" s="49"/>
      <c r="UMR229" s="49"/>
      <c r="UMS229" s="49"/>
      <c r="UMT229" s="49"/>
      <c r="UMU229" s="49"/>
      <c r="UMV229" s="49"/>
      <c r="UMW229" s="49"/>
      <c r="UMX229" s="49"/>
      <c r="UMY229" s="49"/>
      <c r="UMZ229" s="49"/>
      <c r="UNA229" s="49"/>
      <c r="UNB229" s="49"/>
      <c r="UNC229" s="49"/>
      <c r="UND229" s="49"/>
      <c r="UNE229" s="49"/>
      <c r="UNF229" s="49"/>
      <c r="UNG229" s="49"/>
      <c r="UNH229" s="49"/>
      <c r="UNI229" s="49"/>
      <c r="UNJ229" s="49"/>
      <c r="UNK229" s="49"/>
      <c r="UNL229" s="49"/>
      <c r="UNM229" s="49"/>
      <c r="UNN229" s="49"/>
      <c r="UNO229" s="49"/>
      <c r="UNP229" s="49"/>
      <c r="UNQ229" s="49"/>
      <c r="UNR229" s="49"/>
      <c r="UNS229" s="49"/>
      <c r="UNT229" s="49"/>
      <c r="UNU229" s="49"/>
      <c r="UNV229" s="49"/>
      <c r="UNW229" s="49"/>
      <c r="UNX229" s="49"/>
      <c r="UNY229" s="49"/>
      <c r="UNZ229" s="49"/>
      <c r="UOA229" s="49"/>
      <c r="UOB229" s="49"/>
      <c r="UOC229" s="49"/>
      <c r="UOD229" s="49"/>
      <c r="UOE229" s="49"/>
      <c r="UOF229" s="49"/>
      <c r="UOG229" s="49"/>
      <c r="UOH229" s="49"/>
      <c r="UOI229" s="49"/>
      <c r="UOJ229" s="49"/>
      <c r="UOK229" s="49"/>
      <c r="UOL229" s="49"/>
      <c r="UOM229" s="49"/>
      <c r="UON229" s="49"/>
      <c r="UOO229" s="49"/>
      <c r="UOP229" s="49"/>
      <c r="UOQ229" s="49"/>
      <c r="UOR229" s="49"/>
      <c r="UOS229" s="49"/>
      <c r="UOT229" s="49"/>
      <c r="UOU229" s="49"/>
      <c r="UOV229" s="49"/>
      <c r="UOW229" s="49"/>
      <c r="UOX229" s="49"/>
      <c r="UOY229" s="49"/>
      <c r="UOZ229" s="49"/>
      <c r="UPA229" s="49"/>
      <c r="UPB229" s="49"/>
      <c r="UPC229" s="49"/>
      <c r="UPD229" s="49"/>
      <c r="UPE229" s="49"/>
      <c r="UPF229" s="49"/>
      <c r="UPG229" s="49"/>
      <c r="UPH229" s="49"/>
      <c r="UPI229" s="49"/>
      <c r="UPJ229" s="49"/>
      <c r="UPK229" s="49"/>
      <c r="UPL229" s="49"/>
      <c r="UPM229" s="49"/>
      <c r="UPN229" s="49"/>
      <c r="UPO229" s="49"/>
      <c r="UPP229" s="49"/>
      <c r="UPQ229" s="49"/>
      <c r="UPR229" s="49"/>
      <c r="UPS229" s="49"/>
      <c r="UPT229" s="49"/>
      <c r="UPU229" s="49"/>
      <c r="UPV229" s="49"/>
      <c r="UPW229" s="49"/>
      <c r="UPX229" s="49"/>
      <c r="UPY229" s="49"/>
      <c r="UPZ229" s="49"/>
      <c r="UQA229" s="49"/>
      <c r="UQB229" s="49"/>
      <c r="UQC229" s="49"/>
      <c r="UQD229" s="49"/>
      <c r="UQE229" s="49"/>
      <c r="UQF229" s="49"/>
      <c r="UQG229" s="49"/>
      <c r="UQH229" s="49"/>
      <c r="UQI229" s="49"/>
      <c r="UQJ229" s="49"/>
      <c r="UQK229" s="49"/>
      <c r="UQL229" s="49"/>
      <c r="UQM229" s="49"/>
      <c r="UQN229" s="49"/>
      <c r="UQO229" s="49"/>
      <c r="UQP229" s="49"/>
      <c r="UQQ229" s="49"/>
      <c r="UQR229" s="49"/>
      <c r="UQS229" s="49"/>
      <c r="UQT229" s="49"/>
      <c r="UQU229" s="49"/>
      <c r="UQV229" s="49"/>
      <c r="UQW229" s="49"/>
      <c r="UQX229" s="49"/>
      <c r="UQY229" s="49"/>
      <c r="UQZ229" s="49"/>
      <c r="URA229" s="49"/>
      <c r="URB229" s="49"/>
      <c r="URC229" s="49"/>
      <c r="URD229" s="49"/>
      <c r="URE229" s="49"/>
      <c r="URF229" s="49"/>
      <c r="URG229" s="49"/>
      <c r="URH229" s="49"/>
      <c r="URI229" s="49"/>
      <c r="URJ229" s="49"/>
      <c r="URK229" s="49"/>
      <c r="URL229" s="49"/>
      <c r="URM229" s="49"/>
      <c r="URN229" s="49"/>
      <c r="URO229" s="49"/>
      <c r="URP229" s="49"/>
      <c r="URQ229" s="49"/>
      <c r="URR229" s="49"/>
      <c r="URS229" s="49"/>
      <c r="URT229" s="49"/>
      <c r="URU229" s="49"/>
      <c r="URV229" s="49"/>
      <c r="URW229" s="49"/>
      <c r="URX229" s="49"/>
      <c r="URY229" s="49"/>
      <c r="URZ229" s="49"/>
      <c r="USA229" s="49"/>
      <c r="USB229" s="49"/>
      <c r="USC229" s="49"/>
      <c r="USD229" s="49"/>
      <c r="USE229" s="49"/>
      <c r="USF229" s="49"/>
      <c r="USG229" s="49"/>
      <c r="USH229" s="49"/>
      <c r="USI229" s="49"/>
      <c r="USJ229" s="49"/>
      <c r="USK229" s="49"/>
      <c r="USL229" s="49"/>
      <c r="USM229" s="49"/>
      <c r="USN229" s="49"/>
      <c r="USO229" s="49"/>
      <c r="USP229" s="49"/>
      <c r="USQ229" s="49"/>
      <c r="USR229" s="49"/>
      <c r="USS229" s="49"/>
      <c r="UST229" s="49"/>
      <c r="USU229" s="49"/>
      <c r="USV229" s="49"/>
      <c r="USW229" s="49"/>
      <c r="USX229" s="49"/>
      <c r="USY229" s="49"/>
      <c r="USZ229" s="49"/>
      <c r="UTA229" s="49"/>
      <c r="UTB229" s="49"/>
      <c r="UTC229" s="49"/>
      <c r="UTD229" s="49"/>
      <c r="UTE229" s="49"/>
      <c r="UTF229" s="49"/>
      <c r="UTG229" s="49"/>
      <c r="UTH229" s="49"/>
      <c r="UTI229" s="49"/>
      <c r="UTJ229" s="49"/>
      <c r="UTK229" s="49"/>
      <c r="UTL229" s="49"/>
      <c r="UTM229" s="49"/>
      <c r="UTN229" s="49"/>
      <c r="UTO229" s="49"/>
      <c r="UTP229" s="49"/>
      <c r="UTQ229" s="49"/>
      <c r="UTR229" s="49"/>
      <c r="UTS229" s="49"/>
      <c r="UTT229" s="49"/>
      <c r="UTU229" s="49"/>
      <c r="UTV229" s="49"/>
      <c r="UTW229" s="49"/>
      <c r="UTX229" s="49"/>
      <c r="UTY229" s="49"/>
      <c r="UTZ229" s="49"/>
      <c r="UUA229" s="49"/>
      <c r="UUB229" s="49"/>
      <c r="UUC229" s="49"/>
      <c r="UUD229" s="49"/>
      <c r="UUE229" s="49"/>
      <c r="UUF229" s="49"/>
      <c r="UUG229" s="49"/>
      <c r="UUH229" s="49"/>
      <c r="UUI229" s="49"/>
      <c r="UUJ229" s="49"/>
      <c r="UUK229" s="49"/>
      <c r="UUL229" s="49"/>
      <c r="UUM229" s="49"/>
      <c r="UUN229" s="49"/>
      <c r="UUO229" s="49"/>
      <c r="UUP229" s="49"/>
      <c r="UUQ229" s="49"/>
      <c r="UUR229" s="49"/>
      <c r="UUS229" s="49"/>
      <c r="UUT229" s="49"/>
      <c r="UUU229" s="49"/>
      <c r="UUV229" s="49"/>
      <c r="UUW229" s="49"/>
      <c r="UUX229" s="49"/>
      <c r="UUY229" s="49"/>
      <c r="UUZ229" s="49"/>
      <c r="UVA229" s="49"/>
      <c r="UVB229" s="49"/>
      <c r="UVC229" s="49"/>
      <c r="UVD229" s="49"/>
      <c r="UVE229" s="49"/>
      <c r="UVF229" s="49"/>
      <c r="UVG229" s="49"/>
      <c r="UVH229" s="49"/>
      <c r="UVI229" s="49"/>
      <c r="UVJ229" s="49"/>
      <c r="UVK229" s="49"/>
      <c r="UVL229" s="49"/>
      <c r="UVM229" s="49"/>
      <c r="UVN229" s="49"/>
      <c r="UVO229" s="49"/>
      <c r="UVP229" s="49"/>
      <c r="UVQ229" s="49"/>
      <c r="UVR229" s="49"/>
      <c r="UVS229" s="49"/>
      <c r="UVT229" s="49"/>
      <c r="UVU229" s="49"/>
      <c r="UVV229" s="49"/>
      <c r="UVW229" s="49"/>
      <c r="UVX229" s="49"/>
      <c r="UVY229" s="49"/>
      <c r="UVZ229" s="49"/>
      <c r="UWA229" s="49"/>
      <c r="UWB229" s="49"/>
      <c r="UWC229" s="49"/>
      <c r="UWD229" s="49"/>
      <c r="UWE229" s="49"/>
      <c r="UWF229" s="49"/>
      <c r="UWG229" s="49"/>
      <c r="UWH229" s="49"/>
      <c r="UWI229" s="49"/>
      <c r="UWJ229" s="49"/>
      <c r="UWK229" s="49"/>
      <c r="UWL229" s="49"/>
      <c r="UWM229" s="49"/>
      <c r="UWN229" s="49"/>
      <c r="UWO229" s="49"/>
      <c r="UWP229" s="49"/>
      <c r="UWQ229" s="49"/>
      <c r="UWR229" s="49"/>
      <c r="UWS229" s="49"/>
      <c r="UWT229" s="49"/>
      <c r="UWU229" s="49"/>
      <c r="UWV229" s="49"/>
      <c r="UWW229" s="49"/>
      <c r="UWX229" s="49"/>
      <c r="UWY229" s="49"/>
      <c r="UWZ229" s="49"/>
      <c r="UXA229" s="49"/>
      <c r="UXB229" s="49"/>
      <c r="UXC229" s="49"/>
      <c r="UXD229" s="49"/>
      <c r="UXE229" s="49"/>
      <c r="UXF229" s="49"/>
      <c r="UXG229" s="49"/>
      <c r="UXH229" s="49"/>
      <c r="UXI229" s="49"/>
      <c r="UXJ229" s="49"/>
      <c r="UXK229" s="49"/>
      <c r="UXL229" s="49"/>
      <c r="UXM229" s="49"/>
      <c r="UXN229" s="49"/>
      <c r="UXO229" s="49"/>
      <c r="UXP229" s="49"/>
      <c r="UXQ229" s="49"/>
      <c r="UXR229" s="49"/>
      <c r="UXS229" s="49"/>
      <c r="UXT229" s="49"/>
      <c r="UXU229" s="49"/>
      <c r="UXV229" s="49"/>
      <c r="UXW229" s="49"/>
      <c r="UXX229" s="49"/>
      <c r="UXY229" s="49"/>
      <c r="UXZ229" s="49"/>
      <c r="UYA229" s="49"/>
      <c r="UYB229" s="49"/>
      <c r="UYC229" s="49"/>
      <c r="UYD229" s="49"/>
      <c r="UYE229" s="49"/>
      <c r="UYF229" s="49"/>
      <c r="UYG229" s="49"/>
      <c r="UYH229" s="49"/>
      <c r="UYI229" s="49"/>
      <c r="UYJ229" s="49"/>
      <c r="UYK229" s="49"/>
      <c r="UYL229" s="49"/>
      <c r="UYM229" s="49"/>
      <c r="UYN229" s="49"/>
      <c r="UYO229" s="49"/>
      <c r="UYP229" s="49"/>
      <c r="UYQ229" s="49"/>
      <c r="UYR229" s="49"/>
      <c r="UYS229" s="49"/>
      <c r="UYT229" s="49"/>
      <c r="UYU229" s="49"/>
      <c r="UYV229" s="49"/>
      <c r="UYW229" s="49"/>
      <c r="UYX229" s="49"/>
      <c r="UYY229" s="49"/>
      <c r="UYZ229" s="49"/>
      <c r="UZA229" s="49"/>
      <c r="UZB229" s="49"/>
      <c r="UZC229" s="49"/>
      <c r="UZD229" s="49"/>
      <c r="UZE229" s="49"/>
      <c r="UZF229" s="49"/>
      <c r="UZG229" s="49"/>
      <c r="UZH229" s="49"/>
      <c r="UZI229" s="49"/>
      <c r="UZJ229" s="49"/>
      <c r="UZK229" s="49"/>
      <c r="UZL229" s="49"/>
      <c r="UZM229" s="49"/>
      <c r="UZN229" s="49"/>
      <c r="UZO229" s="49"/>
      <c r="UZP229" s="49"/>
      <c r="UZQ229" s="49"/>
      <c r="UZR229" s="49"/>
      <c r="UZS229" s="49"/>
      <c r="UZT229" s="49"/>
      <c r="UZU229" s="49"/>
      <c r="UZV229" s="49"/>
      <c r="UZW229" s="49"/>
      <c r="UZX229" s="49"/>
      <c r="UZY229" s="49"/>
      <c r="UZZ229" s="49"/>
      <c r="VAA229" s="49"/>
      <c r="VAB229" s="49"/>
      <c r="VAC229" s="49"/>
      <c r="VAD229" s="49"/>
      <c r="VAE229" s="49"/>
      <c r="VAF229" s="49"/>
      <c r="VAG229" s="49"/>
      <c r="VAH229" s="49"/>
      <c r="VAI229" s="49"/>
      <c r="VAJ229" s="49"/>
      <c r="VAK229" s="49"/>
      <c r="VAL229" s="49"/>
      <c r="VAM229" s="49"/>
      <c r="VAN229" s="49"/>
      <c r="VAO229" s="49"/>
      <c r="VAP229" s="49"/>
      <c r="VAQ229" s="49"/>
      <c r="VAR229" s="49"/>
      <c r="VAS229" s="49"/>
      <c r="VAT229" s="49"/>
      <c r="VAU229" s="49"/>
      <c r="VAV229" s="49"/>
      <c r="VAW229" s="49"/>
      <c r="VAX229" s="49"/>
      <c r="VAY229" s="49"/>
      <c r="VAZ229" s="49"/>
      <c r="VBA229" s="49"/>
      <c r="VBB229" s="49"/>
      <c r="VBC229" s="49"/>
      <c r="VBD229" s="49"/>
      <c r="VBE229" s="49"/>
      <c r="VBF229" s="49"/>
      <c r="VBG229" s="49"/>
      <c r="VBH229" s="49"/>
      <c r="VBI229" s="49"/>
      <c r="VBJ229" s="49"/>
      <c r="VBK229" s="49"/>
      <c r="VBL229" s="49"/>
      <c r="VBM229" s="49"/>
      <c r="VBN229" s="49"/>
      <c r="VBO229" s="49"/>
      <c r="VBP229" s="49"/>
      <c r="VBQ229" s="49"/>
      <c r="VBR229" s="49"/>
      <c r="VBS229" s="49"/>
      <c r="VBT229" s="49"/>
      <c r="VBU229" s="49"/>
      <c r="VBV229" s="49"/>
      <c r="VBW229" s="49"/>
      <c r="VBX229" s="49"/>
      <c r="VBY229" s="49"/>
      <c r="VBZ229" s="49"/>
      <c r="VCA229" s="49"/>
      <c r="VCB229" s="49"/>
      <c r="VCC229" s="49"/>
      <c r="VCD229" s="49"/>
      <c r="VCE229" s="49"/>
      <c r="VCF229" s="49"/>
      <c r="VCG229" s="49"/>
      <c r="VCH229" s="49"/>
      <c r="VCI229" s="49"/>
      <c r="VCJ229" s="49"/>
      <c r="VCK229" s="49"/>
      <c r="VCL229" s="49"/>
      <c r="VCM229" s="49"/>
      <c r="VCN229" s="49"/>
      <c r="VCO229" s="49"/>
      <c r="VCP229" s="49"/>
      <c r="VCQ229" s="49"/>
      <c r="VCR229" s="49"/>
      <c r="VCS229" s="49"/>
      <c r="VCT229" s="49"/>
      <c r="VCU229" s="49"/>
      <c r="VCV229" s="49"/>
      <c r="VCW229" s="49"/>
      <c r="VCX229" s="49"/>
      <c r="VCY229" s="49"/>
      <c r="VCZ229" s="49"/>
      <c r="VDA229" s="49"/>
      <c r="VDB229" s="49"/>
      <c r="VDC229" s="49"/>
      <c r="VDD229" s="49"/>
      <c r="VDE229" s="49"/>
      <c r="VDF229" s="49"/>
      <c r="VDG229" s="49"/>
      <c r="VDH229" s="49"/>
      <c r="VDI229" s="49"/>
      <c r="VDJ229" s="49"/>
      <c r="VDK229" s="49"/>
      <c r="VDL229" s="49"/>
      <c r="VDM229" s="49"/>
      <c r="VDN229" s="49"/>
      <c r="VDO229" s="49"/>
      <c r="VDP229" s="49"/>
      <c r="VDQ229" s="49"/>
      <c r="VDR229" s="49"/>
      <c r="VDS229" s="49"/>
      <c r="VDT229" s="49"/>
      <c r="VDU229" s="49"/>
      <c r="VDV229" s="49"/>
      <c r="VDW229" s="49"/>
      <c r="VDX229" s="49"/>
      <c r="VDY229" s="49"/>
      <c r="VDZ229" s="49"/>
      <c r="VEA229" s="49"/>
      <c r="VEB229" s="49"/>
      <c r="VEC229" s="49"/>
      <c r="VED229" s="49"/>
      <c r="VEE229" s="49"/>
      <c r="VEF229" s="49"/>
      <c r="VEG229" s="49"/>
      <c r="VEH229" s="49"/>
      <c r="VEI229" s="49"/>
      <c r="VEJ229" s="49"/>
      <c r="VEK229" s="49"/>
      <c r="VEL229" s="49"/>
      <c r="VEM229" s="49"/>
      <c r="VEN229" s="49"/>
      <c r="VEO229" s="49"/>
      <c r="VEP229" s="49"/>
      <c r="VEQ229" s="49"/>
      <c r="VER229" s="49"/>
      <c r="VES229" s="49"/>
      <c r="VET229" s="49"/>
      <c r="VEU229" s="49"/>
      <c r="VEV229" s="49"/>
      <c r="VEW229" s="49"/>
      <c r="VEX229" s="49"/>
      <c r="VEY229" s="49"/>
      <c r="VEZ229" s="49"/>
      <c r="VFA229" s="49"/>
      <c r="VFB229" s="49"/>
      <c r="VFC229" s="49"/>
      <c r="VFD229" s="49"/>
      <c r="VFE229" s="49"/>
      <c r="VFF229" s="49"/>
      <c r="VFG229" s="49"/>
      <c r="VFH229" s="49"/>
      <c r="VFI229" s="49"/>
      <c r="VFJ229" s="49"/>
      <c r="VFK229" s="49"/>
      <c r="VFL229" s="49"/>
      <c r="VFM229" s="49"/>
      <c r="VFN229" s="49"/>
      <c r="VFO229" s="49"/>
      <c r="VFP229" s="49"/>
      <c r="VFQ229" s="49"/>
      <c r="VFR229" s="49"/>
      <c r="VFS229" s="49"/>
      <c r="VFT229" s="49"/>
      <c r="VFU229" s="49"/>
      <c r="VFV229" s="49"/>
      <c r="VFW229" s="49"/>
      <c r="VFX229" s="49"/>
      <c r="VFY229" s="49"/>
      <c r="VFZ229" s="49"/>
      <c r="VGA229" s="49"/>
      <c r="VGB229" s="49"/>
      <c r="VGC229" s="49"/>
      <c r="VGD229" s="49"/>
      <c r="VGE229" s="49"/>
      <c r="VGF229" s="49"/>
      <c r="VGG229" s="49"/>
      <c r="VGH229" s="49"/>
      <c r="VGI229" s="49"/>
      <c r="VGJ229" s="49"/>
      <c r="VGK229" s="49"/>
      <c r="VGL229" s="49"/>
      <c r="VGM229" s="49"/>
      <c r="VGN229" s="49"/>
      <c r="VGO229" s="49"/>
      <c r="VGP229" s="49"/>
      <c r="VGQ229" s="49"/>
      <c r="VGR229" s="49"/>
      <c r="VGS229" s="49"/>
      <c r="VGT229" s="49"/>
      <c r="VGU229" s="49"/>
      <c r="VGV229" s="49"/>
      <c r="VGW229" s="49"/>
      <c r="VGX229" s="49"/>
      <c r="VGY229" s="49"/>
      <c r="VGZ229" s="49"/>
      <c r="VHA229" s="49"/>
      <c r="VHB229" s="49"/>
      <c r="VHC229" s="49"/>
      <c r="VHD229" s="49"/>
      <c r="VHE229" s="49"/>
      <c r="VHF229" s="49"/>
      <c r="VHG229" s="49"/>
      <c r="VHH229" s="49"/>
      <c r="VHI229" s="49"/>
      <c r="VHJ229" s="49"/>
      <c r="VHK229" s="49"/>
      <c r="VHL229" s="49"/>
      <c r="VHM229" s="49"/>
      <c r="VHN229" s="49"/>
      <c r="VHO229" s="49"/>
      <c r="VHP229" s="49"/>
      <c r="VHQ229" s="49"/>
      <c r="VHR229" s="49"/>
      <c r="VHS229" s="49"/>
      <c r="VHT229" s="49"/>
      <c r="VHU229" s="49"/>
      <c r="VHV229" s="49"/>
      <c r="VHW229" s="49"/>
      <c r="VHX229" s="49"/>
      <c r="VHY229" s="49"/>
      <c r="VHZ229" s="49"/>
      <c r="VIA229" s="49"/>
      <c r="VIB229" s="49"/>
      <c r="VIC229" s="49"/>
      <c r="VID229" s="49"/>
      <c r="VIE229" s="49"/>
      <c r="VIF229" s="49"/>
      <c r="VIG229" s="49"/>
      <c r="VIH229" s="49"/>
      <c r="VII229" s="49"/>
      <c r="VIJ229" s="49"/>
      <c r="VIK229" s="49"/>
      <c r="VIL229" s="49"/>
      <c r="VIM229" s="49"/>
      <c r="VIN229" s="49"/>
      <c r="VIO229" s="49"/>
      <c r="VIP229" s="49"/>
      <c r="VIQ229" s="49"/>
      <c r="VIR229" s="49"/>
      <c r="VIS229" s="49"/>
      <c r="VIT229" s="49"/>
      <c r="VIU229" s="49"/>
      <c r="VIV229" s="49"/>
      <c r="VIW229" s="49"/>
      <c r="VIX229" s="49"/>
      <c r="VIY229" s="49"/>
      <c r="VIZ229" s="49"/>
      <c r="VJA229" s="49"/>
      <c r="VJB229" s="49"/>
      <c r="VJC229" s="49"/>
      <c r="VJD229" s="49"/>
      <c r="VJE229" s="49"/>
      <c r="VJF229" s="49"/>
      <c r="VJG229" s="49"/>
      <c r="VJH229" s="49"/>
      <c r="VJI229" s="49"/>
      <c r="VJJ229" s="49"/>
      <c r="VJK229" s="49"/>
      <c r="VJL229" s="49"/>
      <c r="VJM229" s="49"/>
      <c r="VJN229" s="49"/>
      <c r="VJO229" s="49"/>
      <c r="VJP229" s="49"/>
      <c r="VJQ229" s="49"/>
      <c r="VJR229" s="49"/>
      <c r="VJS229" s="49"/>
      <c r="VJT229" s="49"/>
      <c r="VJU229" s="49"/>
      <c r="VJV229" s="49"/>
      <c r="VJW229" s="49"/>
      <c r="VJX229" s="49"/>
      <c r="VJY229" s="49"/>
      <c r="VJZ229" s="49"/>
      <c r="VKA229" s="49"/>
      <c r="VKB229" s="49"/>
      <c r="VKC229" s="49"/>
      <c r="VKD229" s="49"/>
      <c r="VKE229" s="49"/>
      <c r="VKF229" s="49"/>
      <c r="VKG229" s="49"/>
      <c r="VKH229" s="49"/>
      <c r="VKI229" s="49"/>
      <c r="VKJ229" s="49"/>
      <c r="VKK229" s="49"/>
      <c r="VKL229" s="49"/>
      <c r="VKM229" s="49"/>
      <c r="VKN229" s="49"/>
      <c r="VKO229" s="49"/>
      <c r="VKP229" s="49"/>
      <c r="VKQ229" s="49"/>
      <c r="VKR229" s="49"/>
      <c r="VKS229" s="49"/>
      <c r="VKT229" s="49"/>
      <c r="VKU229" s="49"/>
      <c r="VKV229" s="49"/>
      <c r="VKW229" s="49"/>
      <c r="VKX229" s="49"/>
      <c r="VKY229" s="49"/>
      <c r="VKZ229" s="49"/>
      <c r="VLA229" s="49"/>
      <c r="VLB229" s="49"/>
      <c r="VLC229" s="49"/>
      <c r="VLD229" s="49"/>
      <c r="VLE229" s="49"/>
      <c r="VLF229" s="49"/>
      <c r="VLG229" s="49"/>
      <c r="VLH229" s="49"/>
      <c r="VLI229" s="49"/>
      <c r="VLJ229" s="49"/>
      <c r="VLK229" s="49"/>
      <c r="VLL229" s="49"/>
      <c r="VLM229" s="49"/>
      <c r="VLN229" s="49"/>
      <c r="VLO229" s="49"/>
      <c r="VLP229" s="49"/>
      <c r="VLQ229" s="49"/>
      <c r="VLR229" s="49"/>
      <c r="VLS229" s="49"/>
      <c r="VLT229" s="49"/>
      <c r="VLU229" s="49"/>
      <c r="VLV229" s="49"/>
      <c r="VLW229" s="49"/>
      <c r="VLX229" s="49"/>
      <c r="VLY229" s="49"/>
      <c r="VLZ229" s="49"/>
      <c r="VMA229" s="49"/>
      <c r="VMB229" s="49"/>
      <c r="VMC229" s="49"/>
      <c r="VMD229" s="49"/>
      <c r="VME229" s="49"/>
      <c r="VMF229" s="49"/>
      <c r="VMG229" s="49"/>
      <c r="VMH229" s="49"/>
      <c r="VMI229" s="49"/>
      <c r="VMJ229" s="49"/>
      <c r="VMK229" s="49"/>
      <c r="VML229" s="49"/>
      <c r="VMM229" s="49"/>
      <c r="VMN229" s="49"/>
      <c r="VMO229" s="49"/>
      <c r="VMP229" s="49"/>
      <c r="VMQ229" s="49"/>
      <c r="VMR229" s="49"/>
      <c r="VMS229" s="49"/>
      <c r="VMT229" s="49"/>
      <c r="VMU229" s="49"/>
      <c r="VMV229" s="49"/>
      <c r="VMW229" s="49"/>
      <c r="VMX229" s="49"/>
      <c r="VMY229" s="49"/>
      <c r="VMZ229" s="49"/>
      <c r="VNA229" s="49"/>
      <c r="VNB229" s="49"/>
      <c r="VNC229" s="49"/>
      <c r="VND229" s="49"/>
      <c r="VNE229" s="49"/>
      <c r="VNF229" s="49"/>
      <c r="VNG229" s="49"/>
      <c r="VNH229" s="49"/>
      <c r="VNI229" s="49"/>
      <c r="VNJ229" s="49"/>
      <c r="VNK229" s="49"/>
      <c r="VNL229" s="49"/>
      <c r="VNM229" s="49"/>
      <c r="VNN229" s="49"/>
      <c r="VNO229" s="49"/>
      <c r="VNP229" s="49"/>
      <c r="VNQ229" s="49"/>
      <c r="VNR229" s="49"/>
      <c r="VNS229" s="49"/>
      <c r="VNT229" s="49"/>
      <c r="VNU229" s="49"/>
      <c r="VNV229" s="49"/>
      <c r="VNW229" s="49"/>
      <c r="VNX229" s="49"/>
      <c r="VNY229" s="49"/>
      <c r="VNZ229" s="49"/>
      <c r="VOA229" s="49"/>
      <c r="VOB229" s="49"/>
      <c r="VOC229" s="49"/>
      <c r="VOD229" s="49"/>
      <c r="VOE229" s="49"/>
      <c r="VOF229" s="49"/>
      <c r="VOG229" s="49"/>
      <c r="VOH229" s="49"/>
      <c r="VOI229" s="49"/>
      <c r="VOJ229" s="49"/>
      <c r="VOK229" s="49"/>
      <c r="VOL229" s="49"/>
      <c r="VOM229" s="49"/>
      <c r="VON229" s="49"/>
      <c r="VOO229" s="49"/>
      <c r="VOP229" s="49"/>
      <c r="VOQ229" s="49"/>
      <c r="VOR229" s="49"/>
      <c r="VOS229" s="49"/>
      <c r="VOT229" s="49"/>
      <c r="VOU229" s="49"/>
      <c r="VOV229" s="49"/>
      <c r="VOW229" s="49"/>
      <c r="VOX229" s="49"/>
      <c r="VOY229" s="49"/>
      <c r="VOZ229" s="49"/>
      <c r="VPA229" s="49"/>
      <c r="VPB229" s="49"/>
      <c r="VPC229" s="49"/>
      <c r="VPD229" s="49"/>
      <c r="VPE229" s="49"/>
      <c r="VPF229" s="49"/>
      <c r="VPG229" s="49"/>
      <c r="VPH229" s="49"/>
      <c r="VPI229" s="49"/>
      <c r="VPJ229" s="49"/>
      <c r="VPK229" s="49"/>
      <c r="VPL229" s="49"/>
      <c r="VPM229" s="49"/>
      <c r="VPN229" s="49"/>
      <c r="VPO229" s="49"/>
      <c r="VPP229" s="49"/>
      <c r="VPQ229" s="49"/>
      <c r="VPR229" s="49"/>
      <c r="VPS229" s="49"/>
      <c r="VPT229" s="49"/>
      <c r="VPU229" s="49"/>
      <c r="VPV229" s="49"/>
      <c r="VPW229" s="49"/>
      <c r="VPX229" s="49"/>
      <c r="VPY229" s="49"/>
      <c r="VPZ229" s="49"/>
      <c r="VQA229" s="49"/>
      <c r="VQB229" s="49"/>
      <c r="VQC229" s="49"/>
      <c r="VQD229" s="49"/>
      <c r="VQE229" s="49"/>
      <c r="VQF229" s="49"/>
      <c r="VQG229" s="49"/>
      <c r="VQH229" s="49"/>
      <c r="VQI229" s="49"/>
      <c r="VQJ229" s="49"/>
      <c r="VQK229" s="49"/>
      <c r="VQL229" s="49"/>
      <c r="VQM229" s="49"/>
      <c r="VQN229" s="49"/>
      <c r="VQO229" s="49"/>
      <c r="VQP229" s="49"/>
      <c r="VQQ229" s="49"/>
      <c r="VQR229" s="49"/>
      <c r="VQS229" s="49"/>
      <c r="VQT229" s="49"/>
      <c r="VQU229" s="49"/>
      <c r="VQV229" s="49"/>
      <c r="VQW229" s="49"/>
      <c r="VQX229" s="49"/>
      <c r="VQY229" s="49"/>
      <c r="VQZ229" s="49"/>
      <c r="VRA229" s="49"/>
      <c r="VRB229" s="49"/>
      <c r="VRC229" s="49"/>
      <c r="VRD229" s="49"/>
      <c r="VRE229" s="49"/>
      <c r="VRF229" s="49"/>
      <c r="VRG229" s="49"/>
      <c r="VRH229" s="49"/>
      <c r="VRI229" s="49"/>
      <c r="VRJ229" s="49"/>
      <c r="VRK229" s="49"/>
      <c r="VRL229" s="49"/>
      <c r="VRM229" s="49"/>
      <c r="VRN229" s="49"/>
      <c r="VRO229" s="49"/>
      <c r="VRP229" s="49"/>
      <c r="VRQ229" s="49"/>
      <c r="VRR229" s="49"/>
      <c r="VRS229" s="49"/>
      <c r="VRT229" s="49"/>
      <c r="VRU229" s="49"/>
      <c r="VRV229" s="49"/>
      <c r="VRW229" s="49"/>
      <c r="VRX229" s="49"/>
      <c r="VRY229" s="49"/>
      <c r="VRZ229" s="49"/>
      <c r="VSA229" s="49"/>
      <c r="VSB229" s="49"/>
      <c r="VSC229" s="49"/>
      <c r="VSD229" s="49"/>
      <c r="VSE229" s="49"/>
      <c r="VSF229" s="49"/>
      <c r="VSG229" s="49"/>
      <c r="VSH229" s="49"/>
      <c r="VSI229" s="49"/>
      <c r="VSJ229" s="49"/>
      <c r="VSK229" s="49"/>
      <c r="VSL229" s="49"/>
      <c r="VSM229" s="49"/>
      <c r="VSN229" s="49"/>
      <c r="VSO229" s="49"/>
      <c r="VSP229" s="49"/>
      <c r="VSQ229" s="49"/>
      <c r="VSR229" s="49"/>
      <c r="VSS229" s="49"/>
      <c r="VST229" s="49"/>
      <c r="VSU229" s="49"/>
      <c r="VSV229" s="49"/>
      <c r="VSW229" s="49"/>
      <c r="VSX229" s="49"/>
      <c r="VSY229" s="49"/>
      <c r="VSZ229" s="49"/>
      <c r="VTA229" s="49"/>
      <c r="VTB229" s="49"/>
      <c r="VTC229" s="49"/>
      <c r="VTD229" s="49"/>
      <c r="VTE229" s="49"/>
      <c r="VTF229" s="49"/>
      <c r="VTG229" s="49"/>
      <c r="VTH229" s="49"/>
      <c r="VTI229" s="49"/>
      <c r="VTJ229" s="49"/>
      <c r="VTK229" s="49"/>
      <c r="VTL229" s="49"/>
      <c r="VTM229" s="49"/>
      <c r="VTN229" s="49"/>
      <c r="VTO229" s="49"/>
      <c r="VTP229" s="49"/>
      <c r="VTQ229" s="49"/>
      <c r="VTR229" s="49"/>
      <c r="VTS229" s="49"/>
      <c r="VTT229" s="49"/>
      <c r="VTU229" s="49"/>
      <c r="VTV229" s="49"/>
      <c r="VTW229" s="49"/>
      <c r="VTX229" s="49"/>
      <c r="VTY229" s="49"/>
      <c r="VTZ229" s="49"/>
      <c r="VUA229" s="49"/>
      <c r="VUB229" s="49"/>
      <c r="VUC229" s="49"/>
      <c r="VUD229" s="49"/>
      <c r="VUE229" s="49"/>
      <c r="VUF229" s="49"/>
      <c r="VUG229" s="49"/>
      <c r="VUH229" s="49"/>
      <c r="VUI229" s="49"/>
      <c r="VUJ229" s="49"/>
      <c r="VUK229" s="49"/>
      <c r="VUL229" s="49"/>
      <c r="VUM229" s="49"/>
      <c r="VUN229" s="49"/>
      <c r="VUO229" s="49"/>
      <c r="VUP229" s="49"/>
      <c r="VUQ229" s="49"/>
      <c r="VUR229" s="49"/>
      <c r="VUS229" s="49"/>
      <c r="VUT229" s="49"/>
      <c r="VUU229" s="49"/>
      <c r="VUV229" s="49"/>
      <c r="VUW229" s="49"/>
      <c r="VUX229" s="49"/>
      <c r="VUY229" s="49"/>
      <c r="VUZ229" s="49"/>
      <c r="VVA229" s="49"/>
      <c r="VVB229" s="49"/>
      <c r="VVC229" s="49"/>
      <c r="VVD229" s="49"/>
      <c r="VVE229" s="49"/>
      <c r="VVF229" s="49"/>
      <c r="VVG229" s="49"/>
      <c r="VVH229" s="49"/>
      <c r="VVI229" s="49"/>
      <c r="VVJ229" s="49"/>
      <c r="VVK229" s="49"/>
      <c r="VVL229" s="49"/>
      <c r="VVM229" s="49"/>
      <c r="VVN229" s="49"/>
      <c r="VVO229" s="49"/>
      <c r="VVP229" s="49"/>
      <c r="VVQ229" s="49"/>
      <c r="VVR229" s="49"/>
      <c r="VVS229" s="49"/>
      <c r="VVT229" s="49"/>
      <c r="VVU229" s="49"/>
      <c r="VVV229" s="49"/>
      <c r="VVW229" s="49"/>
      <c r="VVX229" s="49"/>
      <c r="VVY229" s="49"/>
      <c r="VVZ229" s="49"/>
      <c r="VWA229" s="49"/>
      <c r="VWB229" s="49"/>
      <c r="VWC229" s="49"/>
      <c r="VWD229" s="49"/>
      <c r="VWE229" s="49"/>
      <c r="VWF229" s="49"/>
      <c r="VWG229" s="49"/>
      <c r="VWH229" s="49"/>
      <c r="VWI229" s="49"/>
      <c r="VWJ229" s="49"/>
      <c r="VWK229" s="49"/>
      <c r="VWL229" s="49"/>
      <c r="VWM229" s="49"/>
      <c r="VWN229" s="49"/>
      <c r="VWO229" s="49"/>
      <c r="VWP229" s="49"/>
      <c r="VWQ229" s="49"/>
      <c r="VWR229" s="49"/>
      <c r="VWS229" s="49"/>
      <c r="VWT229" s="49"/>
      <c r="VWU229" s="49"/>
      <c r="VWV229" s="49"/>
      <c r="VWW229" s="49"/>
      <c r="VWX229" s="49"/>
      <c r="VWY229" s="49"/>
      <c r="VWZ229" s="49"/>
      <c r="VXA229" s="49"/>
      <c r="VXB229" s="49"/>
      <c r="VXC229" s="49"/>
      <c r="VXD229" s="49"/>
      <c r="VXE229" s="49"/>
      <c r="VXF229" s="49"/>
      <c r="VXG229" s="49"/>
      <c r="VXH229" s="49"/>
      <c r="VXI229" s="49"/>
      <c r="VXJ229" s="49"/>
      <c r="VXK229" s="49"/>
      <c r="VXL229" s="49"/>
      <c r="VXM229" s="49"/>
      <c r="VXN229" s="49"/>
      <c r="VXO229" s="49"/>
      <c r="VXP229" s="49"/>
      <c r="VXQ229" s="49"/>
      <c r="VXR229" s="49"/>
      <c r="VXS229" s="49"/>
      <c r="VXT229" s="49"/>
      <c r="VXU229" s="49"/>
      <c r="VXV229" s="49"/>
      <c r="VXW229" s="49"/>
      <c r="VXX229" s="49"/>
      <c r="VXY229" s="49"/>
      <c r="VXZ229" s="49"/>
      <c r="VYA229" s="49"/>
      <c r="VYB229" s="49"/>
      <c r="VYC229" s="49"/>
      <c r="VYD229" s="49"/>
      <c r="VYE229" s="49"/>
      <c r="VYF229" s="49"/>
      <c r="VYG229" s="49"/>
      <c r="VYH229" s="49"/>
      <c r="VYI229" s="49"/>
      <c r="VYJ229" s="49"/>
      <c r="VYK229" s="49"/>
      <c r="VYL229" s="49"/>
      <c r="VYM229" s="49"/>
      <c r="VYN229" s="49"/>
      <c r="VYO229" s="49"/>
      <c r="VYP229" s="49"/>
      <c r="VYQ229" s="49"/>
      <c r="VYR229" s="49"/>
      <c r="VYS229" s="49"/>
      <c r="VYT229" s="49"/>
      <c r="VYU229" s="49"/>
      <c r="VYV229" s="49"/>
      <c r="VYW229" s="49"/>
      <c r="VYX229" s="49"/>
      <c r="VYY229" s="49"/>
      <c r="VYZ229" s="49"/>
      <c r="VZA229" s="49"/>
      <c r="VZB229" s="49"/>
      <c r="VZC229" s="49"/>
      <c r="VZD229" s="49"/>
      <c r="VZE229" s="49"/>
      <c r="VZF229" s="49"/>
      <c r="VZG229" s="49"/>
      <c r="VZH229" s="49"/>
      <c r="VZI229" s="49"/>
      <c r="VZJ229" s="49"/>
      <c r="VZK229" s="49"/>
      <c r="VZL229" s="49"/>
      <c r="VZM229" s="49"/>
      <c r="VZN229" s="49"/>
      <c r="VZO229" s="49"/>
      <c r="VZP229" s="49"/>
      <c r="VZQ229" s="49"/>
      <c r="VZR229" s="49"/>
      <c r="VZS229" s="49"/>
      <c r="VZT229" s="49"/>
      <c r="VZU229" s="49"/>
      <c r="VZV229" s="49"/>
      <c r="VZW229" s="49"/>
      <c r="VZX229" s="49"/>
      <c r="VZY229" s="49"/>
      <c r="VZZ229" s="49"/>
      <c r="WAA229" s="49"/>
      <c r="WAB229" s="49"/>
      <c r="WAC229" s="49"/>
      <c r="WAD229" s="49"/>
      <c r="WAE229" s="49"/>
      <c r="WAF229" s="49"/>
      <c r="WAG229" s="49"/>
      <c r="WAH229" s="49"/>
      <c r="WAI229" s="49"/>
      <c r="WAJ229" s="49"/>
      <c r="WAK229" s="49"/>
      <c r="WAL229" s="49"/>
      <c r="WAM229" s="49"/>
      <c r="WAN229" s="49"/>
      <c r="WAO229" s="49"/>
      <c r="WAP229" s="49"/>
      <c r="WAQ229" s="49"/>
      <c r="WAR229" s="49"/>
      <c r="WAS229" s="49"/>
      <c r="WAT229" s="49"/>
      <c r="WAU229" s="49"/>
      <c r="WAV229" s="49"/>
      <c r="WAW229" s="49"/>
      <c r="WAX229" s="49"/>
      <c r="WAY229" s="49"/>
      <c r="WAZ229" s="49"/>
      <c r="WBA229" s="49"/>
      <c r="WBB229" s="49"/>
      <c r="WBC229" s="49"/>
      <c r="WBD229" s="49"/>
      <c r="WBE229" s="49"/>
      <c r="WBF229" s="49"/>
      <c r="WBG229" s="49"/>
      <c r="WBH229" s="49"/>
      <c r="WBI229" s="49"/>
      <c r="WBJ229" s="49"/>
      <c r="WBK229" s="49"/>
      <c r="WBL229" s="49"/>
      <c r="WBM229" s="49"/>
      <c r="WBN229" s="49"/>
      <c r="WBO229" s="49"/>
      <c r="WBP229" s="49"/>
      <c r="WBQ229" s="49"/>
      <c r="WBR229" s="49"/>
      <c r="WBS229" s="49"/>
      <c r="WBT229" s="49"/>
      <c r="WBU229" s="49"/>
      <c r="WBV229" s="49"/>
      <c r="WBW229" s="49"/>
      <c r="WBX229" s="49"/>
      <c r="WBY229" s="49"/>
      <c r="WBZ229" s="49"/>
      <c r="WCA229" s="49"/>
      <c r="WCB229" s="49"/>
      <c r="WCC229" s="49"/>
      <c r="WCD229" s="49"/>
      <c r="WCE229" s="49"/>
      <c r="WCF229" s="49"/>
      <c r="WCG229" s="49"/>
      <c r="WCH229" s="49"/>
      <c r="WCI229" s="49"/>
      <c r="WCJ229" s="49"/>
      <c r="WCK229" s="49"/>
      <c r="WCL229" s="49"/>
      <c r="WCM229" s="49"/>
      <c r="WCN229" s="49"/>
      <c r="WCO229" s="49"/>
      <c r="WCP229" s="49"/>
      <c r="WCQ229" s="49"/>
      <c r="WCR229" s="49"/>
      <c r="WCS229" s="49"/>
      <c r="WCT229" s="49"/>
      <c r="WCU229" s="49"/>
      <c r="WCV229" s="49"/>
      <c r="WCW229" s="49"/>
      <c r="WCX229" s="49"/>
      <c r="WCY229" s="49"/>
      <c r="WCZ229" s="49"/>
      <c r="WDA229" s="49"/>
      <c r="WDB229" s="49"/>
      <c r="WDC229" s="49"/>
      <c r="WDD229" s="49"/>
      <c r="WDE229" s="49"/>
      <c r="WDF229" s="49"/>
      <c r="WDG229" s="49"/>
      <c r="WDH229" s="49"/>
      <c r="WDI229" s="49"/>
      <c r="WDJ229" s="49"/>
      <c r="WDK229" s="49"/>
      <c r="WDL229" s="49"/>
      <c r="WDM229" s="49"/>
      <c r="WDN229" s="49"/>
      <c r="WDO229" s="49"/>
      <c r="WDP229" s="49"/>
      <c r="WDQ229" s="49"/>
      <c r="WDR229" s="49"/>
      <c r="WDS229" s="49"/>
      <c r="WDT229" s="49"/>
      <c r="WDU229" s="49"/>
      <c r="WDV229" s="49"/>
      <c r="WDW229" s="49"/>
      <c r="WDX229" s="49"/>
      <c r="WDY229" s="49"/>
      <c r="WDZ229" s="49"/>
      <c r="WEA229" s="49"/>
      <c r="WEB229" s="49"/>
      <c r="WEC229" s="49"/>
      <c r="WED229" s="49"/>
      <c r="WEE229" s="49"/>
      <c r="WEF229" s="49"/>
      <c r="WEG229" s="49"/>
      <c r="WEH229" s="49"/>
      <c r="WEI229" s="49"/>
      <c r="WEJ229" s="49"/>
      <c r="WEK229" s="49"/>
      <c r="WEL229" s="49"/>
      <c r="WEM229" s="49"/>
      <c r="WEN229" s="49"/>
      <c r="WEO229" s="49"/>
      <c r="WEP229" s="49"/>
      <c r="WEQ229" s="49"/>
      <c r="WER229" s="49"/>
      <c r="WES229" s="49"/>
      <c r="WET229" s="49"/>
      <c r="WEU229" s="49"/>
      <c r="WEV229" s="49"/>
      <c r="WEW229" s="49"/>
      <c r="WEX229" s="49"/>
      <c r="WEY229" s="49"/>
      <c r="WEZ229" s="49"/>
      <c r="WFA229" s="49"/>
      <c r="WFB229" s="49"/>
      <c r="WFC229" s="49"/>
      <c r="WFD229" s="49"/>
      <c r="WFE229" s="49"/>
      <c r="WFF229" s="49"/>
      <c r="WFG229" s="49"/>
      <c r="WFH229" s="49"/>
      <c r="WFI229" s="49"/>
      <c r="WFJ229" s="49"/>
      <c r="WFK229" s="49"/>
      <c r="WFL229" s="49"/>
      <c r="WFM229" s="49"/>
      <c r="WFN229" s="49"/>
      <c r="WFO229" s="49"/>
      <c r="WFP229" s="49"/>
      <c r="WFQ229" s="49"/>
      <c r="WFR229" s="49"/>
      <c r="WFS229" s="49"/>
      <c r="WFT229" s="49"/>
      <c r="WFU229" s="49"/>
      <c r="WFV229" s="49"/>
      <c r="WFW229" s="49"/>
      <c r="WFX229" s="49"/>
      <c r="WFY229" s="49"/>
      <c r="WFZ229" s="49"/>
      <c r="WGA229" s="49"/>
      <c r="WGB229" s="49"/>
      <c r="WGC229" s="49"/>
      <c r="WGD229" s="49"/>
      <c r="WGE229" s="49"/>
      <c r="WGF229" s="49"/>
      <c r="WGG229" s="49"/>
      <c r="WGH229" s="49"/>
      <c r="WGI229" s="49"/>
      <c r="WGJ229" s="49"/>
      <c r="WGK229" s="49"/>
      <c r="WGL229" s="49"/>
      <c r="WGM229" s="49"/>
      <c r="WGN229" s="49"/>
      <c r="WGO229" s="49"/>
      <c r="WGP229" s="49"/>
      <c r="WGQ229" s="49"/>
      <c r="WGR229" s="49"/>
      <c r="WGS229" s="49"/>
      <c r="WGT229" s="49"/>
      <c r="WGU229" s="49"/>
      <c r="WGV229" s="49"/>
      <c r="WGW229" s="49"/>
      <c r="WGX229" s="49"/>
      <c r="WGY229" s="49"/>
      <c r="WGZ229" s="49"/>
      <c r="WHA229" s="49"/>
      <c r="WHB229" s="49"/>
      <c r="WHC229" s="49"/>
      <c r="WHD229" s="49"/>
      <c r="WHE229" s="49"/>
      <c r="WHF229" s="49"/>
      <c r="WHG229" s="49"/>
      <c r="WHH229" s="49"/>
      <c r="WHI229" s="49"/>
      <c r="WHJ229" s="49"/>
      <c r="WHK229" s="49"/>
      <c r="WHL229" s="49"/>
      <c r="WHM229" s="49"/>
      <c r="WHN229" s="49"/>
      <c r="WHO229" s="49"/>
      <c r="WHP229" s="49"/>
      <c r="WHQ229" s="49"/>
      <c r="WHR229" s="49"/>
      <c r="WHS229" s="49"/>
      <c r="WHT229" s="49"/>
      <c r="WHU229" s="49"/>
      <c r="WHV229" s="49"/>
      <c r="WHW229" s="49"/>
      <c r="WHX229" s="49"/>
      <c r="WHY229" s="49"/>
      <c r="WHZ229" s="49"/>
      <c r="WIA229" s="49"/>
      <c r="WIB229" s="49"/>
      <c r="WIC229" s="49"/>
      <c r="WID229" s="49"/>
      <c r="WIE229" s="49"/>
      <c r="WIF229" s="49"/>
      <c r="WIG229" s="49"/>
      <c r="WIH229" s="49"/>
      <c r="WII229" s="49"/>
      <c r="WIJ229" s="49"/>
      <c r="WIK229" s="49"/>
      <c r="WIL229" s="49"/>
      <c r="WIM229" s="49"/>
      <c r="WIN229" s="49"/>
      <c r="WIO229" s="49"/>
      <c r="WIP229" s="49"/>
      <c r="WIQ229" s="49"/>
      <c r="WIR229" s="49"/>
      <c r="WIS229" s="49"/>
      <c r="WIT229" s="49"/>
      <c r="WIU229" s="49"/>
      <c r="WIV229" s="49"/>
      <c r="WIW229" s="49"/>
      <c r="WIX229" s="49"/>
      <c r="WIY229" s="49"/>
      <c r="WIZ229" s="49"/>
      <c r="WJA229" s="49"/>
      <c r="WJB229" s="49"/>
      <c r="WJC229" s="49"/>
      <c r="WJD229" s="49"/>
      <c r="WJE229" s="49"/>
      <c r="WJF229" s="49"/>
      <c r="WJG229" s="49"/>
      <c r="WJH229" s="49"/>
      <c r="WJI229" s="49"/>
      <c r="WJJ229" s="49"/>
      <c r="WJK229" s="49"/>
      <c r="WJL229" s="49"/>
      <c r="WJM229" s="49"/>
      <c r="WJN229" s="49"/>
      <c r="WJO229" s="49"/>
      <c r="WJP229" s="49"/>
      <c r="WJQ229" s="49"/>
      <c r="WJR229" s="49"/>
      <c r="WJS229" s="49"/>
      <c r="WJT229" s="49"/>
      <c r="WJU229" s="49"/>
      <c r="WJV229" s="49"/>
      <c r="WJW229" s="49"/>
      <c r="WJX229" s="49"/>
      <c r="WJY229" s="49"/>
      <c r="WJZ229" s="49"/>
      <c r="WKA229" s="49"/>
      <c r="WKB229" s="49"/>
      <c r="WKC229" s="49"/>
      <c r="WKD229" s="49"/>
      <c r="WKE229" s="49"/>
      <c r="WKF229" s="49"/>
      <c r="WKG229" s="49"/>
      <c r="WKH229" s="49"/>
      <c r="WKI229" s="49"/>
      <c r="WKJ229" s="49"/>
      <c r="WKK229" s="49"/>
      <c r="WKL229" s="49"/>
      <c r="WKM229" s="49"/>
      <c r="WKN229" s="49"/>
      <c r="WKO229" s="49"/>
      <c r="WKP229" s="49"/>
      <c r="WKQ229" s="49"/>
      <c r="WKR229" s="49"/>
      <c r="WKS229" s="49"/>
      <c r="WKT229" s="49"/>
      <c r="WKU229" s="49"/>
      <c r="WKV229" s="49"/>
      <c r="WKW229" s="49"/>
      <c r="WKX229" s="49"/>
      <c r="WKY229" s="49"/>
      <c r="WKZ229" s="49"/>
      <c r="WLA229" s="49"/>
      <c r="WLB229" s="49"/>
      <c r="WLC229" s="49"/>
      <c r="WLD229" s="49"/>
      <c r="WLE229" s="49"/>
      <c r="WLF229" s="49"/>
      <c r="WLG229" s="49"/>
      <c r="WLH229" s="49"/>
      <c r="WLI229" s="49"/>
      <c r="WLJ229" s="49"/>
      <c r="WLK229" s="49"/>
      <c r="WLL229" s="49"/>
      <c r="WLM229" s="49"/>
      <c r="WLN229" s="49"/>
      <c r="WLO229" s="49"/>
      <c r="WLP229" s="49"/>
      <c r="WLQ229" s="49"/>
      <c r="WLR229" s="49"/>
      <c r="WLS229" s="49"/>
      <c r="WLT229" s="49"/>
      <c r="WLU229" s="49"/>
      <c r="WLV229" s="49"/>
      <c r="WLW229" s="49"/>
      <c r="WLX229" s="49"/>
      <c r="WLY229" s="49"/>
      <c r="WLZ229" s="49"/>
      <c r="WMA229" s="49"/>
      <c r="WMB229" s="49"/>
      <c r="WMC229" s="49"/>
      <c r="WMD229" s="49"/>
      <c r="WME229" s="49"/>
      <c r="WMF229" s="49"/>
      <c r="WMG229" s="49"/>
      <c r="WMH229" s="49"/>
      <c r="WMI229" s="49"/>
      <c r="WMJ229" s="49"/>
      <c r="WMK229" s="49"/>
      <c r="WML229" s="49"/>
      <c r="WMM229" s="49"/>
      <c r="WMN229" s="49"/>
      <c r="WMO229" s="49"/>
      <c r="WMP229" s="49"/>
      <c r="WMQ229" s="49"/>
      <c r="WMR229" s="49"/>
      <c r="WMS229" s="49"/>
      <c r="WMT229" s="49"/>
      <c r="WMU229" s="49"/>
      <c r="WMV229" s="49"/>
      <c r="WMW229" s="49"/>
      <c r="WMX229" s="49"/>
      <c r="WMY229" s="49"/>
      <c r="WMZ229" s="49"/>
      <c r="WNA229" s="49"/>
      <c r="WNB229" s="49"/>
      <c r="WNC229" s="49"/>
      <c r="WND229" s="49"/>
      <c r="WNE229" s="49"/>
      <c r="WNF229" s="49"/>
      <c r="WNG229" s="49"/>
      <c r="WNH229" s="49"/>
      <c r="WNI229" s="49"/>
      <c r="WNJ229" s="49"/>
      <c r="WNK229" s="49"/>
      <c r="WNL229" s="49"/>
      <c r="WNM229" s="49"/>
      <c r="WNN229" s="49"/>
      <c r="WNO229" s="49"/>
      <c r="WNP229" s="49"/>
      <c r="WNQ229" s="49"/>
      <c r="WNR229" s="49"/>
      <c r="WNS229" s="49"/>
      <c r="WNT229" s="49"/>
      <c r="WNU229" s="49"/>
      <c r="WNV229" s="49"/>
      <c r="WNW229" s="49"/>
      <c r="WNX229" s="49"/>
      <c r="WNY229" s="49"/>
      <c r="WNZ229" s="49"/>
      <c r="WOA229" s="49"/>
      <c r="WOB229" s="49"/>
      <c r="WOC229" s="49"/>
      <c r="WOD229" s="49"/>
      <c r="WOE229" s="49"/>
      <c r="WOF229" s="49"/>
      <c r="WOG229" s="49"/>
      <c r="WOH229" s="49"/>
      <c r="WOI229" s="49"/>
      <c r="WOJ229" s="49"/>
      <c r="WOK229" s="49"/>
      <c r="WOL229" s="49"/>
      <c r="WOM229" s="49"/>
      <c r="WON229" s="49"/>
      <c r="WOO229" s="49"/>
      <c r="WOP229" s="49"/>
      <c r="WOQ229" s="49"/>
      <c r="WOR229" s="49"/>
      <c r="WOS229" s="49"/>
      <c r="WOT229" s="49"/>
      <c r="WOU229" s="49"/>
      <c r="WOV229" s="49"/>
      <c r="WOW229" s="49"/>
      <c r="WOX229" s="49"/>
      <c r="WOY229" s="49"/>
      <c r="WOZ229" s="49"/>
      <c r="WPA229" s="49"/>
      <c r="WPB229" s="49"/>
      <c r="WPC229" s="49"/>
      <c r="WPD229" s="49"/>
      <c r="WPE229" s="49"/>
      <c r="WPF229" s="49"/>
      <c r="WPG229" s="49"/>
      <c r="WPH229" s="49"/>
      <c r="WPI229" s="49"/>
      <c r="WPJ229" s="49"/>
      <c r="WPK229" s="49"/>
      <c r="WPL229" s="49"/>
      <c r="WPM229" s="49"/>
      <c r="WPN229" s="49"/>
      <c r="WPO229" s="49"/>
      <c r="WPP229" s="49"/>
      <c r="WPQ229" s="49"/>
      <c r="WPR229" s="49"/>
      <c r="WPS229" s="49"/>
      <c r="WPT229" s="49"/>
      <c r="WPU229" s="49"/>
      <c r="WPV229" s="49"/>
      <c r="WPW229" s="49"/>
      <c r="WPX229" s="49"/>
      <c r="WPY229" s="49"/>
      <c r="WPZ229" s="49"/>
      <c r="WQA229" s="49"/>
      <c r="WQB229" s="49"/>
      <c r="WQC229" s="49"/>
      <c r="WQD229" s="49"/>
      <c r="WQE229" s="49"/>
      <c r="WQF229" s="49"/>
      <c r="WQG229" s="49"/>
      <c r="WQH229" s="49"/>
      <c r="WQI229" s="49"/>
      <c r="WQJ229" s="49"/>
      <c r="WQK229" s="49"/>
      <c r="WQL229" s="49"/>
      <c r="WQM229" s="49"/>
      <c r="WQN229" s="49"/>
      <c r="WQO229" s="49"/>
      <c r="WQP229" s="49"/>
      <c r="WQQ229" s="49"/>
      <c r="WQR229" s="49"/>
      <c r="WQS229" s="49"/>
      <c r="WQT229" s="49"/>
      <c r="WQU229" s="49"/>
      <c r="WQV229" s="49"/>
      <c r="WQW229" s="49"/>
      <c r="WQX229" s="49"/>
      <c r="WQY229" s="49"/>
      <c r="WQZ229" s="49"/>
      <c r="WRA229" s="49"/>
      <c r="WRB229" s="49"/>
      <c r="WRC229" s="49"/>
      <c r="WRD229" s="49"/>
      <c r="WRE229" s="49"/>
      <c r="WRF229" s="49"/>
      <c r="WRG229" s="49"/>
      <c r="WRH229" s="49"/>
      <c r="WRI229" s="49"/>
      <c r="WRJ229" s="49"/>
      <c r="WRK229" s="49"/>
      <c r="WRL229" s="49"/>
      <c r="WRM229" s="49"/>
      <c r="WRN229" s="49"/>
      <c r="WRO229" s="49"/>
      <c r="WRP229" s="49"/>
      <c r="WRQ229" s="49"/>
      <c r="WRR229" s="49"/>
      <c r="WRS229" s="49"/>
      <c r="WRT229" s="49"/>
      <c r="WRU229" s="49"/>
      <c r="WRV229" s="49"/>
      <c r="WRW229" s="49"/>
      <c r="WRX229" s="49"/>
      <c r="WRY229" s="49"/>
      <c r="WRZ229" s="49"/>
      <c r="WSA229" s="49"/>
      <c r="WSB229" s="49"/>
      <c r="WSC229" s="49"/>
      <c r="WSD229" s="49"/>
      <c r="WSE229" s="49"/>
      <c r="WSF229" s="49"/>
      <c r="WSG229" s="49"/>
      <c r="WSH229" s="49"/>
      <c r="WSI229" s="49"/>
      <c r="WSJ229" s="49"/>
      <c r="WSK229" s="49"/>
      <c r="WSL229" s="49"/>
      <c r="WSM229" s="49"/>
      <c r="WSN229" s="49"/>
      <c r="WSO229" s="49"/>
      <c r="WSP229" s="49"/>
      <c r="WSQ229" s="49"/>
      <c r="WSR229" s="49"/>
      <c r="WSS229" s="49"/>
      <c r="WST229" s="49"/>
      <c r="WSU229" s="49"/>
      <c r="WSV229" s="49"/>
      <c r="WSW229" s="49"/>
      <c r="WSX229" s="49"/>
      <c r="WSY229" s="49"/>
      <c r="WSZ229" s="49"/>
      <c r="WTA229" s="49"/>
      <c r="WTB229" s="49"/>
      <c r="WTC229" s="49"/>
      <c r="WTD229" s="49"/>
      <c r="WTE229" s="49"/>
      <c r="WTF229" s="49"/>
      <c r="WTG229" s="49"/>
      <c r="WTH229" s="49"/>
      <c r="WTI229" s="49"/>
      <c r="WTJ229" s="49"/>
      <c r="WTK229" s="49"/>
      <c r="WTL229" s="49"/>
      <c r="WTM229" s="49"/>
      <c r="WTN229" s="49"/>
      <c r="WTO229" s="49"/>
      <c r="WTP229" s="49"/>
      <c r="WTQ229" s="49"/>
      <c r="WTR229" s="49"/>
      <c r="WTS229" s="49"/>
      <c r="WTT229" s="49"/>
      <c r="WTU229" s="49"/>
      <c r="WTV229" s="49"/>
      <c r="WTW229" s="49"/>
      <c r="WTX229" s="49"/>
      <c r="WTY229" s="49"/>
      <c r="WTZ229" s="49"/>
      <c r="WUA229" s="49"/>
      <c r="WUB229" s="49"/>
      <c r="WUC229" s="49"/>
      <c r="WUD229" s="49"/>
      <c r="WUE229" s="49"/>
      <c r="WUF229" s="49"/>
      <c r="WUG229" s="49"/>
      <c r="WUH229" s="49"/>
      <c r="WUI229" s="49"/>
      <c r="WUJ229" s="49"/>
      <c r="WUK229" s="49"/>
      <c r="WUL229" s="49"/>
      <c r="WUM229" s="49"/>
      <c r="WUN229" s="49"/>
      <c r="WUO229" s="49"/>
      <c r="WUP229" s="49"/>
      <c r="WUQ229" s="49"/>
      <c r="WUR229" s="49"/>
      <c r="WUS229" s="49"/>
      <c r="WUT229" s="49"/>
      <c r="WUU229" s="49"/>
      <c r="WUV229" s="49"/>
      <c r="WUW229" s="49"/>
      <c r="WUX229" s="49"/>
      <c r="WUY229" s="49"/>
      <c r="WUZ229" s="49"/>
      <c r="WVA229" s="49"/>
      <c r="WVB229" s="49"/>
      <c r="WVC229" s="49"/>
      <c r="WVD229" s="49"/>
      <c r="WVE229" s="49"/>
      <c r="WVF229" s="49"/>
      <c r="WVG229" s="49"/>
      <c r="WVH229" s="49"/>
      <c r="WVI229" s="49"/>
      <c r="WVJ229" s="49"/>
      <c r="WVK229" s="49"/>
      <c r="WVL229" s="49"/>
      <c r="WVM229" s="49"/>
      <c r="WVN229" s="49"/>
      <c r="WVO229" s="49"/>
      <c r="WVP229" s="49"/>
      <c r="WVQ229" s="49"/>
      <c r="WVR229" s="49"/>
      <c r="WVS229" s="49"/>
      <c r="WVT229" s="49"/>
      <c r="WVU229" s="49"/>
      <c r="WVV229" s="49"/>
      <c r="WVW229" s="49"/>
      <c r="WVX229" s="49"/>
      <c r="WVY229" s="49"/>
      <c r="WVZ229" s="49"/>
      <c r="WWA229" s="49"/>
      <c r="WWB229" s="49"/>
      <c r="WWC229" s="49"/>
      <c r="WWD229" s="49"/>
      <c r="WWE229" s="49"/>
      <c r="WWF229" s="49"/>
      <c r="WWG229" s="49"/>
      <c r="WWH229" s="49"/>
      <c r="WWI229" s="49"/>
      <c r="WWJ229" s="49"/>
      <c r="WWK229" s="49"/>
      <c r="WWL229" s="49"/>
      <c r="WWM229" s="49"/>
      <c r="WWN229" s="49"/>
      <c r="WWO229" s="49"/>
      <c r="WWP229" s="49"/>
      <c r="WWQ229" s="49"/>
      <c r="WWR229" s="49"/>
      <c r="WWS229" s="49"/>
      <c r="WWT229" s="49"/>
      <c r="WWU229" s="49"/>
      <c r="WWV229" s="49"/>
      <c r="WWW229" s="49"/>
      <c r="WWX229" s="49"/>
      <c r="WWY229" s="49"/>
      <c r="WWZ229" s="49"/>
      <c r="WXA229" s="49"/>
      <c r="WXB229" s="49"/>
      <c r="WXC229" s="49"/>
      <c r="WXD229" s="49"/>
      <c r="WXE229" s="49"/>
      <c r="WXF229" s="49"/>
      <c r="WXG229" s="49"/>
      <c r="WXH229" s="49"/>
      <c r="WXI229" s="49"/>
      <c r="WXJ229" s="49"/>
      <c r="WXK229" s="49"/>
      <c r="WXL229" s="49"/>
      <c r="WXM229" s="49"/>
      <c r="WXN229" s="49"/>
      <c r="WXO229" s="49"/>
      <c r="WXP229" s="49"/>
      <c r="WXQ229" s="49"/>
      <c r="WXR229" s="49"/>
      <c r="WXS229" s="49"/>
      <c r="WXT229" s="49"/>
      <c r="WXU229" s="49"/>
      <c r="WXV229" s="49"/>
      <c r="WXW229" s="49"/>
      <c r="WXX229" s="49"/>
      <c r="WXY229" s="49"/>
      <c r="WXZ229" s="49"/>
      <c r="WYA229" s="49"/>
      <c r="WYB229" s="49"/>
      <c r="WYC229" s="49"/>
      <c r="WYD229" s="49"/>
      <c r="WYE229" s="49"/>
      <c r="WYF229" s="49"/>
      <c r="WYG229" s="49"/>
      <c r="WYH229" s="49"/>
      <c r="WYI229" s="49"/>
      <c r="WYJ229" s="49"/>
      <c r="WYK229" s="49"/>
      <c r="WYL229" s="49"/>
      <c r="WYM229" s="49"/>
      <c r="WYN229" s="49"/>
      <c r="WYO229" s="49"/>
      <c r="WYP229" s="49"/>
      <c r="WYQ229" s="49"/>
      <c r="WYR229" s="49"/>
      <c r="WYS229" s="49"/>
      <c r="WYT229" s="49"/>
      <c r="WYU229" s="49"/>
      <c r="WYV229" s="49"/>
      <c r="WYW229" s="49"/>
      <c r="WYX229" s="49"/>
      <c r="WYY229" s="49"/>
      <c r="WYZ229" s="49"/>
      <c r="WZA229" s="49"/>
      <c r="WZB229" s="49"/>
      <c r="WZC229" s="49"/>
      <c r="WZD229" s="49"/>
      <c r="WZE229" s="49"/>
      <c r="WZF229" s="49"/>
      <c r="WZG229" s="49"/>
      <c r="WZH229" s="49"/>
      <c r="WZI229" s="49"/>
      <c r="WZJ229" s="49"/>
      <c r="WZK229" s="49"/>
      <c r="WZL229" s="49"/>
      <c r="WZM229" s="49"/>
      <c r="WZN229" s="49"/>
      <c r="WZO229" s="49"/>
      <c r="WZP229" s="49"/>
      <c r="WZQ229" s="49"/>
      <c r="WZR229" s="49"/>
      <c r="WZS229" s="49"/>
      <c r="WZT229" s="49"/>
      <c r="WZU229" s="49"/>
      <c r="WZV229" s="49"/>
      <c r="WZW229" s="49"/>
      <c r="WZX229" s="49"/>
      <c r="WZY229" s="49"/>
      <c r="WZZ229" s="49"/>
      <c r="XAA229" s="49"/>
      <c r="XAB229" s="49"/>
      <c r="XAC229" s="49"/>
      <c r="XAD229" s="49"/>
      <c r="XAE229" s="49"/>
      <c r="XAF229" s="49"/>
      <c r="XAG229" s="49"/>
      <c r="XAH229" s="49"/>
      <c r="XAI229" s="49"/>
      <c r="XAJ229" s="49"/>
      <c r="XAK229" s="49"/>
      <c r="XAL229" s="49"/>
      <c r="XAM229" s="49"/>
      <c r="XAN229" s="49"/>
      <c r="XAO229" s="49"/>
      <c r="XAP229" s="49"/>
      <c r="XAQ229" s="49"/>
      <c r="XAR229" s="49"/>
      <c r="XAS229" s="49"/>
      <c r="XAT229" s="49"/>
      <c r="XAU229" s="49"/>
      <c r="XAV229" s="49"/>
      <c r="XAW229" s="49"/>
      <c r="XAX229" s="49"/>
      <c r="XAY229" s="49"/>
      <c r="XAZ229" s="49"/>
      <c r="XBA229" s="49"/>
      <c r="XBB229" s="49"/>
      <c r="XBC229" s="49"/>
      <c r="XBD229" s="49"/>
      <c r="XBE229" s="49"/>
      <c r="XBF229" s="49"/>
      <c r="XBG229" s="49"/>
      <c r="XBH229" s="49"/>
      <c r="XBI229" s="49"/>
      <c r="XBJ229" s="49"/>
      <c r="XBK229" s="49"/>
      <c r="XBL229" s="49"/>
      <c r="XBM229" s="49"/>
      <c r="XBN229" s="49"/>
      <c r="XBO229" s="49"/>
      <c r="XBP229" s="49"/>
      <c r="XBQ229" s="49"/>
      <c r="XBR229" s="49"/>
      <c r="XBS229" s="49"/>
      <c r="XBT229" s="49"/>
      <c r="XBU229" s="49"/>
      <c r="XBV229" s="49"/>
      <c r="XBW229" s="49"/>
      <c r="XBX229" s="49"/>
      <c r="XBY229" s="49"/>
      <c r="XBZ229" s="49"/>
      <c r="XCA229" s="49"/>
      <c r="XCB229" s="49"/>
      <c r="XCC229" s="49"/>
      <c r="XCD229" s="49"/>
      <c r="XCE229" s="49"/>
      <c r="XCF229" s="49"/>
      <c r="XCG229" s="49"/>
      <c r="XCH229" s="49"/>
      <c r="XCI229" s="49"/>
      <c r="XCJ229" s="49"/>
      <c r="XCK229" s="49"/>
      <c r="XCL229" s="49"/>
      <c r="XCM229" s="49"/>
      <c r="XCN229" s="49"/>
      <c r="XCO229" s="49"/>
      <c r="XCP229" s="49"/>
      <c r="XCQ229" s="49"/>
      <c r="XCR229" s="49"/>
      <c r="XCS229" s="49"/>
      <c r="XCT229" s="49"/>
      <c r="XCU229" s="49"/>
      <c r="XCV229" s="49"/>
      <c r="XCW229" s="49"/>
      <c r="XCX229" s="49"/>
      <c r="XCY229" s="49"/>
      <c r="XCZ229" s="49"/>
      <c r="XDA229" s="49"/>
      <c r="XDB229" s="49"/>
      <c r="XDC229" s="49"/>
      <c r="XDD229" s="49"/>
      <c r="XDE229" s="49"/>
      <c r="XDF229" s="49"/>
      <c r="XDG229" s="49"/>
      <c r="XDH229" s="49"/>
      <c r="XDI229" s="49"/>
      <c r="XDJ229" s="49"/>
      <c r="XDK229" s="49"/>
      <c r="XDL229" s="49"/>
      <c r="XDM229" s="49"/>
      <c r="XDN229" s="49"/>
      <c r="XDO229" s="49"/>
      <c r="XDP229" s="49"/>
      <c r="XDQ229" s="49"/>
      <c r="XDR229" s="49"/>
      <c r="XDS229" s="49"/>
      <c r="XDT229" s="49"/>
      <c r="XDU229" s="49"/>
      <c r="XDV229" s="49"/>
      <c r="XDW229" s="49"/>
      <c r="XDX229" s="49"/>
      <c r="XDY229" s="49"/>
      <c r="XDZ229" s="49"/>
      <c r="XEA229" s="49"/>
      <c r="XEB229" s="49"/>
      <c r="XEC229" s="49"/>
      <c r="XED229" s="49"/>
      <c r="XEE229" s="49"/>
      <c r="XEF229" s="49"/>
      <c r="XEG229" s="49"/>
      <c r="XEH229" s="49"/>
      <c r="XEI229" s="49"/>
      <c r="XEJ229" s="49"/>
      <c r="XEK229" s="49"/>
      <c r="XEL229" s="49"/>
      <c r="XEM229" s="49"/>
      <c r="XEN229" s="49"/>
      <c r="XEO229" s="49"/>
      <c r="XEP229" s="49"/>
      <c r="XEQ229" s="49"/>
      <c r="XER229" s="49"/>
      <c r="XES229" s="49"/>
    </row>
    <row r="230" spans="1:16373" s="94" customFormat="1" ht="38.25" outlineLevel="2" x14ac:dyDescent="0.2">
      <c r="A230" s="435">
        <v>238</v>
      </c>
      <c r="B230" s="435">
        <v>12</v>
      </c>
      <c r="C230" s="78" t="s">
        <v>530</v>
      </c>
      <c r="D230" s="62" t="s">
        <v>543</v>
      </c>
      <c r="E230" s="89">
        <v>5009797</v>
      </c>
      <c r="F230" s="89" t="s">
        <v>544</v>
      </c>
      <c r="G230" s="89" t="s">
        <v>1241</v>
      </c>
      <c r="H230" s="89" t="s">
        <v>1242</v>
      </c>
      <c r="I230" s="89" t="s">
        <v>1242</v>
      </c>
      <c r="J230" s="90">
        <v>20</v>
      </c>
      <c r="K230" s="221">
        <v>419553.25</v>
      </c>
      <c r="L230" s="91">
        <v>379553.25</v>
      </c>
      <c r="M230" s="91">
        <v>193738.26</v>
      </c>
      <c r="N230" s="87">
        <v>280000</v>
      </c>
      <c r="O230" s="59" t="s">
        <v>1280</v>
      </c>
      <c r="P230" s="97">
        <f t="shared" si="7"/>
        <v>419553.25</v>
      </c>
      <c r="Q230" s="81"/>
      <c r="R230" s="81"/>
      <c r="S230" s="81">
        <f>342149.17/2</f>
        <v>171074.58499999999</v>
      </c>
      <c r="T230" s="81"/>
      <c r="U230" s="81">
        <f>342149.17/2</f>
        <v>171074.58499999999</v>
      </c>
      <c r="V230" s="81"/>
      <c r="W230" s="81"/>
      <c r="X230" s="81"/>
      <c r="Y230" s="81">
        <v>77404.08</v>
      </c>
      <c r="Z230" s="95"/>
      <c r="AA230" s="232">
        <v>2082</v>
      </c>
      <c r="AB230" s="233" t="s">
        <v>530</v>
      </c>
      <c r="AC230" s="68" t="s">
        <v>540</v>
      </c>
      <c r="AD230" s="197">
        <v>1</v>
      </c>
      <c r="AE230" s="229">
        <v>5009797</v>
      </c>
      <c r="AF230" s="89" t="s">
        <v>544</v>
      </c>
      <c r="AG230" s="181" t="s">
        <v>1281</v>
      </c>
      <c r="AH230" s="181" t="s">
        <v>1241</v>
      </c>
      <c r="AI230" s="181"/>
      <c r="AJ230" s="181"/>
      <c r="AK230" s="230" t="s">
        <v>1224</v>
      </c>
      <c r="AL230" s="181" t="s">
        <v>1242</v>
      </c>
      <c r="AM230" s="181" t="s">
        <v>1242</v>
      </c>
      <c r="AN230" s="181" t="s">
        <v>1225</v>
      </c>
      <c r="AO230" s="181" t="s">
        <v>1226</v>
      </c>
      <c r="AP230" s="201" t="s">
        <v>1266</v>
      </c>
      <c r="AQ230" s="183">
        <v>100</v>
      </c>
      <c r="AR230" s="231" t="s">
        <v>1228</v>
      </c>
      <c r="AS230" s="185">
        <v>100</v>
      </c>
      <c r="AT230" s="188">
        <v>419553.25</v>
      </c>
      <c r="AU230" s="159">
        <v>80</v>
      </c>
      <c r="AV230" s="187">
        <v>342149.17</v>
      </c>
      <c r="AW230" s="60">
        <v>379553.25</v>
      </c>
      <c r="AX230" s="60">
        <v>342149.17</v>
      </c>
      <c r="AY230" s="60">
        <v>379553.25</v>
      </c>
      <c r="AZ230" s="60">
        <v>379553.25</v>
      </c>
      <c r="BA230" s="60"/>
      <c r="BB230" s="60">
        <v>23506.1</v>
      </c>
      <c r="BC230" s="60">
        <v>193738.26</v>
      </c>
      <c r="BD230" s="60">
        <v>150000</v>
      </c>
      <c r="BE230" s="60">
        <v>280000</v>
      </c>
      <c r="BF230" s="60">
        <v>224000</v>
      </c>
      <c r="BG230" s="60">
        <v>256493.9</v>
      </c>
      <c r="BH230" s="60">
        <v>379000</v>
      </c>
      <c r="BI230" s="60">
        <v>303200</v>
      </c>
      <c r="BJ230" s="60">
        <v>99000</v>
      </c>
      <c r="BK230" s="60">
        <v>379000</v>
      </c>
      <c r="BL230" s="60">
        <v>303200</v>
      </c>
      <c r="BM230" s="60">
        <v>0</v>
      </c>
      <c r="BN230" s="60">
        <v>379000</v>
      </c>
      <c r="BO230" s="187">
        <v>303200</v>
      </c>
      <c r="BP230" s="161">
        <v>0</v>
      </c>
      <c r="BQ230" s="225"/>
      <c r="BR230" s="225"/>
      <c r="BS230" s="225"/>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c r="DW230" s="49"/>
      <c r="DX230" s="49"/>
      <c r="DY230" s="49"/>
      <c r="DZ230" s="49"/>
      <c r="EA230" s="49"/>
      <c r="EB230" s="49"/>
      <c r="EC230" s="49"/>
      <c r="ED230" s="49"/>
      <c r="EE230" s="49"/>
      <c r="EF230" s="49"/>
      <c r="EG230" s="49"/>
      <c r="EH230" s="49"/>
      <c r="EI230" s="49"/>
      <c r="EJ230" s="49"/>
      <c r="EK230" s="49"/>
      <c r="EL230" s="49"/>
      <c r="EM230" s="49"/>
      <c r="EN230" s="49"/>
      <c r="EO230" s="49"/>
      <c r="EP230" s="49"/>
      <c r="EQ230" s="49"/>
      <c r="ER230" s="49"/>
      <c r="ES230" s="49"/>
      <c r="ET230" s="49"/>
      <c r="EU230" s="49"/>
      <c r="EV230" s="49"/>
      <c r="EW230" s="49"/>
      <c r="EX230" s="49"/>
      <c r="EY230" s="49"/>
      <c r="EZ230" s="49"/>
      <c r="FA230" s="49"/>
      <c r="FB230" s="49"/>
      <c r="FC230" s="49"/>
      <c r="FD230" s="49"/>
      <c r="FE230" s="49"/>
      <c r="FF230" s="49"/>
      <c r="FG230" s="49"/>
      <c r="FH230" s="49"/>
      <c r="FI230" s="49"/>
      <c r="FJ230" s="49"/>
      <c r="FK230" s="49"/>
      <c r="FL230" s="49"/>
      <c r="FM230" s="49"/>
      <c r="FN230" s="49"/>
      <c r="FO230" s="49"/>
      <c r="FP230" s="49"/>
      <c r="FQ230" s="49"/>
      <c r="FR230" s="49"/>
      <c r="FS230" s="49"/>
      <c r="FT230" s="49"/>
      <c r="FU230" s="49"/>
      <c r="FV230" s="49"/>
      <c r="FW230" s="49"/>
      <c r="FX230" s="49"/>
      <c r="FY230" s="49"/>
      <c r="FZ230" s="49"/>
      <c r="GA230" s="49"/>
      <c r="GB230" s="49"/>
      <c r="GC230" s="49"/>
      <c r="GD230" s="49"/>
      <c r="GE230" s="49"/>
      <c r="GF230" s="49"/>
      <c r="GG230" s="49"/>
      <c r="GH230" s="49"/>
      <c r="GI230" s="49"/>
      <c r="GJ230" s="49"/>
      <c r="GK230" s="49"/>
      <c r="GL230" s="49"/>
      <c r="GM230" s="49"/>
      <c r="GN230" s="49"/>
      <c r="GO230" s="49"/>
      <c r="GP230" s="49"/>
      <c r="GQ230" s="49"/>
      <c r="GR230" s="49"/>
      <c r="GS230" s="49"/>
      <c r="GT230" s="49"/>
      <c r="GU230" s="49"/>
      <c r="GV230" s="49"/>
      <c r="GW230" s="49"/>
      <c r="GX230" s="49"/>
      <c r="GY230" s="49"/>
      <c r="GZ230" s="49"/>
      <c r="HA230" s="49"/>
      <c r="HB230" s="49"/>
      <c r="HC230" s="49"/>
      <c r="HD230" s="49"/>
      <c r="HE230" s="49"/>
      <c r="HF230" s="49"/>
      <c r="HG230" s="49"/>
      <c r="HH230" s="49"/>
      <c r="HI230" s="49"/>
      <c r="HJ230" s="49"/>
      <c r="HK230" s="49"/>
      <c r="HL230" s="49"/>
      <c r="HM230" s="49"/>
      <c r="HN230" s="49"/>
      <c r="HO230" s="49"/>
      <c r="HP230" s="49"/>
      <c r="HQ230" s="49"/>
      <c r="HR230" s="49"/>
      <c r="HS230" s="49"/>
      <c r="HT230" s="49"/>
      <c r="HU230" s="49"/>
      <c r="HV230" s="49"/>
      <c r="HW230" s="49"/>
      <c r="HX230" s="49"/>
      <c r="HY230" s="49"/>
      <c r="HZ230" s="49"/>
      <c r="IA230" s="49"/>
      <c r="IB230" s="49"/>
      <c r="IC230" s="49"/>
      <c r="ID230" s="49"/>
      <c r="IE230" s="49"/>
      <c r="IF230" s="49"/>
      <c r="IG230" s="49"/>
      <c r="IH230" s="49"/>
      <c r="II230" s="49"/>
      <c r="IJ230" s="49"/>
      <c r="IK230" s="49"/>
      <c r="IL230" s="49"/>
      <c r="IM230" s="49"/>
      <c r="IN230" s="49"/>
      <c r="IO230" s="49"/>
      <c r="IP230" s="49"/>
      <c r="IQ230" s="49"/>
      <c r="IR230" s="49"/>
      <c r="IS230" s="49"/>
      <c r="IT230" s="49"/>
      <c r="IU230" s="49"/>
      <c r="IV230" s="49"/>
      <c r="IW230" s="49"/>
      <c r="IX230" s="49"/>
      <c r="IY230" s="49"/>
      <c r="IZ230" s="49"/>
      <c r="JA230" s="49"/>
      <c r="JB230" s="49"/>
      <c r="JC230" s="49"/>
      <c r="JD230" s="49"/>
      <c r="JE230" s="49"/>
      <c r="JF230" s="49"/>
      <c r="JG230" s="49"/>
      <c r="JH230" s="49"/>
      <c r="JI230" s="49"/>
      <c r="JJ230" s="49"/>
      <c r="JK230" s="49"/>
      <c r="JL230" s="49"/>
      <c r="JM230" s="49"/>
      <c r="JN230" s="49"/>
      <c r="JO230" s="49"/>
      <c r="JP230" s="49"/>
      <c r="JQ230" s="49"/>
      <c r="JR230" s="49"/>
      <c r="JS230" s="49"/>
      <c r="JT230" s="49"/>
      <c r="JU230" s="49"/>
      <c r="JV230" s="49"/>
      <c r="JW230" s="49"/>
      <c r="JX230" s="49"/>
      <c r="JY230" s="49"/>
      <c r="JZ230" s="49"/>
      <c r="KA230" s="49"/>
      <c r="KB230" s="49"/>
      <c r="KC230" s="49"/>
      <c r="KD230" s="49"/>
      <c r="KE230" s="49"/>
      <c r="KF230" s="49"/>
      <c r="KG230" s="49"/>
      <c r="KH230" s="49"/>
      <c r="KI230" s="49"/>
      <c r="KJ230" s="49"/>
      <c r="KK230" s="49"/>
      <c r="KL230" s="49"/>
      <c r="KM230" s="49"/>
      <c r="KN230" s="49"/>
      <c r="KO230" s="49"/>
      <c r="KP230" s="49"/>
      <c r="KQ230" s="49"/>
      <c r="KR230" s="49"/>
      <c r="KS230" s="49"/>
      <c r="KT230" s="49"/>
      <c r="KU230" s="49"/>
      <c r="KV230" s="49"/>
      <c r="KW230" s="49"/>
      <c r="KX230" s="49"/>
      <c r="KY230" s="49"/>
      <c r="KZ230" s="49"/>
      <c r="LA230" s="49"/>
      <c r="LB230" s="49"/>
      <c r="LC230" s="49"/>
      <c r="LD230" s="49"/>
      <c r="LE230" s="49"/>
      <c r="LF230" s="49"/>
      <c r="LG230" s="49"/>
      <c r="LH230" s="49"/>
      <c r="LI230" s="49"/>
      <c r="LJ230" s="49"/>
      <c r="LK230" s="49"/>
      <c r="LL230" s="49"/>
      <c r="LM230" s="49"/>
      <c r="LN230" s="49"/>
      <c r="LO230" s="49"/>
      <c r="LP230" s="49"/>
      <c r="LQ230" s="49"/>
      <c r="LR230" s="49"/>
      <c r="LS230" s="49"/>
      <c r="LT230" s="49"/>
      <c r="LU230" s="49"/>
      <c r="LV230" s="49"/>
      <c r="LW230" s="49"/>
      <c r="LX230" s="49"/>
      <c r="LY230" s="49"/>
      <c r="LZ230" s="49"/>
      <c r="MA230" s="49"/>
      <c r="MB230" s="49"/>
      <c r="MC230" s="49"/>
      <c r="MD230" s="49"/>
      <c r="ME230" s="49"/>
      <c r="MF230" s="49"/>
      <c r="MG230" s="49"/>
      <c r="MH230" s="49"/>
      <c r="MI230" s="49"/>
      <c r="MJ230" s="49"/>
      <c r="MK230" s="49"/>
      <c r="ML230" s="49"/>
      <c r="MM230" s="49"/>
      <c r="MN230" s="49"/>
      <c r="MO230" s="49"/>
      <c r="MP230" s="49"/>
      <c r="MQ230" s="49"/>
      <c r="MR230" s="49"/>
      <c r="MS230" s="49"/>
      <c r="MT230" s="49"/>
      <c r="MU230" s="49"/>
      <c r="MV230" s="49"/>
      <c r="MW230" s="49"/>
      <c r="MX230" s="49"/>
      <c r="MY230" s="49"/>
      <c r="MZ230" s="49"/>
      <c r="NA230" s="49"/>
      <c r="NB230" s="49"/>
      <c r="NC230" s="49"/>
      <c r="ND230" s="49"/>
      <c r="NE230" s="49"/>
      <c r="NF230" s="49"/>
      <c r="NG230" s="49"/>
      <c r="NH230" s="49"/>
      <c r="NI230" s="49"/>
      <c r="NJ230" s="49"/>
      <c r="NK230" s="49"/>
      <c r="NL230" s="49"/>
      <c r="NM230" s="49"/>
      <c r="NN230" s="49"/>
      <c r="NO230" s="49"/>
      <c r="NP230" s="49"/>
      <c r="NQ230" s="49"/>
      <c r="NR230" s="49"/>
      <c r="NS230" s="49"/>
      <c r="NT230" s="49"/>
      <c r="NU230" s="49"/>
      <c r="NV230" s="49"/>
      <c r="NW230" s="49"/>
      <c r="NX230" s="49"/>
      <c r="NY230" s="49"/>
      <c r="NZ230" s="49"/>
      <c r="OA230" s="49"/>
      <c r="OB230" s="49"/>
      <c r="OC230" s="49"/>
      <c r="OD230" s="49"/>
      <c r="OE230" s="49"/>
      <c r="OF230" s="49"/>
      <c r="OG230" s="49"/>
      <c r="OH230" s="49"/>
      <c r="OI230" s="49"/>
      <c r="OJ230" s="49"/>
      <c r="OK230" s="49"/>
      <c r="OL230" s="49"/>
      <c r="OM230" s="49"/>
      <c r="ON230" s="49"/>
      <c r="OO230" s="49"/>
      <c r="OP230" s="49"/>
      <c r="OQ230" s="49"/>
      <c r="OR230" s="49"/>
      <c r="OS230" s="49"/>
      <c r="OT230" s="49"/>
      <c r="OU230" s="49"/>
      <c r="OV230" s="49"/>
      <c r="OW230" s="49"/>
      <c r="OX230" s="49"/>
      <c r="OY230" s="49"/>
      <c r="OZ230" s="49"/>
      <c r="PA230" s="49"/>
      <c r="PB230" s="49"/>
      <c r="PC230" s="49"/>
      <c r="PD230" s="49"/>
      <c r="PE230" s="49"/>
      <c r="PF230" s="49"/>
      <c r="PG230" s="49"/>
      <c r="PH230" s="49"/>
      <c r="PI230" s="49"/>
      <c r="PJ230" s="49"/>
      <c r="PK230" s="49"/>
      <c r="PL230" s="49"/>
      <c r="PM230" s="49"/>
      <c r="PN230" s="49"/>
      <c r="PO230" s="49"/>
      <c r="PP230" s="49"/>
      <c r="PQ230" s="49"/>
      <c r="PR230" s="49"/>
      <c r="PS230" s="49"/>
      <c r="PT230" s="49"/>
      <c r="PU230" s="49"/>
      <c r="PV230" s="49"/>
      <c r="PW230" s="49"/>
      <c r="PX230" s="49"/>
      <c r="PY230" s="49"/>
      <c r="PZ230" s="49"/>
      <c r="QA230" s="49"/>
      <c r="QB230" s="49"/>
      <c r="QC230" s="49"/>
      <c r="QD230" s="49"/>
      <c r="QE230" s="49"/>
      <c r="QF230" s="49"/>
      <c r="QG230" s="49"/>
      <c r="QH230" s="49"/>
      <c r="QI230" s="49"/>
      <c r="QJ230" s="49"/>
      <c r="QK230" s="49"/>
      <c r="QL230" s="49"/>
      <c r="QM230" s="49"/>
      <c r="QN230" s="49"/>
      <c r="QO230" s="49"/>
      <c r="QP230" s="49"/>
      <c r="QQ230" s="49"/>
      <c r="QR230" s="49"/>
      <c r="QS230" s="49"/>
      <c r="QT230" s="49"/>
      <c r="QU230" s="49"/>
      <c r="QV230" s="49"/>
      <c r="QW230" s="49"/>
      <c r="QX230" s="49"/>
      <c r="QY230" s="49"/>
      <c r="QZ230" s="49"/>
      <c r="RA230" s="49"/>
      <c r="RB230" s="49"/>
      <c r="RC230" s="49"/>
      <c r="RD230" s="49"/>
      <c r="RE230" s="49"/>
      <c r="RF230" s="49"/>
      <c r="RG230" s="49"/>
      <c r="RH230" s="49"/>
      <c r="RI230" s="49"/>
      <c r="RJ230" s="49"/>
      <c r="RK230" s="49"/>
      <c r="RL230" s="49"/>
      <c r="RM230" s="49"/>
      <c r="RN230" s="49"/>
      <c r="RO230" s="49"/>
      <c r="RP230" s="49"/>
      <c r="RQ230" s="49"/>
      <c r="RR230" s="49"/>
      <c r="RS230" s="49"/>
      <c r="RT230" s="49"/>
      <c r="RU230" s="49"/>
      <c r="RV230" s="49"/>
      <c r="RW230" s="49"/>
      <c r="RX230" s="49"/>
      <c r="RY230" s="49"/>
      <c r="RZ230" s="49"/>
      <c r="SA230" s="49"/>
      <c r="SB230" s="49"/>
      <c r="SC230" s="49"/>
      <c r="SD230" s="49"/>
      <c r="SE230" s="49"/>
      <c r="SF230" s="49"/>
      <c r="SG230" s="49"/>
      <c r="SH230" s="49"/>
      <c r="SI230" s="49"/>
      <c r="SJ230" s="49"/>
      <c r="SK230" s="49"/>
      <c r="SL230" s="49"/>
      <c r="SM230" s="49"/>
      <c r="SN230" s="49"/>
      <c r="SO230" s="49"/>
      <c r="SP230" s="49"/>
      <c r="SQ230" s="49"/>
      <c r="SR230" s="49"/>
      <c r="SS230" s="49"/>
      <c r="ST230" s="49"/>
      <c r="SU230" s="49"/>
      <c r="SV230" s="49"/>
      <c r="SW230" s="49"/>
      <c r="SX230" s="49"/>
      <c r="SY230" s="49"/>
      <c r="SZ230" s="49"/>
      <c r="TA230" s="49"/>
      <c r="TB230" s="49"/>
      <c r="TC230" s="49"/>
      <c r="TD230" s="49"/>
      <c r="TE230" s="49"/>
      <c r="TF230" s="49"/>
      <c r="TG230" s="49"/>
      <c r="TH230" s="49"/>
      <c r="TI230" s="49"/>
      <c r="TJ230" s="49"/>
      <c r="TK230" s="49"/>
      <c r="TL230" s="49"/>
      <c r="TM230" s="49"/>
      <c r="TN230" s="49"/>
      <c r="TO230" s="49"/>
      <c r="TP230" s="49"/>
      <c r="TQ230" s="49"/>
      <c r="TR230" s="49"/>
      <c r="TS230" s="49"/>
      <c r="TT230" s="49"/>
      <c r="TU230" s="49"/>
      <c r="TV230" s="49"/>
      <c r="TW230" s="49"/>
      <c r="TX230" s="49"/>
      <c r="TY230" s="49"/>
      <c r="TZ230" s="49"/>
      <c r="UA230" s="49"/>
      <c r="UB230" s="49"/>
      <c r="UC230" s="49"/>
      <c r="UD230" s="49"/>
      <c r="UE230" s="49"/>
      <c r="UF230" s="49"/>
      <c r="UG230" s="49"/>
      <c r="UH230" s="49"/>
      <c r="UI230" s="49"/>
      <c r="UJ230" s="49"/>
      <c r="UK230" s="49"/>
      <c r="UL230" s="49"/>
      <c r="UM230" s="49"/>
      <c r="UN230" s="49"/>
      <c r="UO230" s="49"/>
      <c r="UP230" s="49"/>
      <c r="UQ230" s="49"/>
      <c r="UR230" s="49"/>
      <c r="US230" s="49"/>
      <c r="UT230" s="49"/>
      <c r="UU230" s="49"/>
      <c r="UV230" s="49"/>
      <c r="UW230" s="49"/>
      <c r="UX230" s="49"/>
      <c r="UY230" s="49"/>
      <c r="UZ230" s="49"/>
      <c r="VA230" s="49"/>
      <c r="VB230" s="49"/>
      <c r="VC230" s="49"/>
      <c r="VD230" s="49"/>
      <c r="VE230" s="49"/>
      <c r="VF230" s="49"/>
      <c r="VG230" s="49"/>
      <c r="VH230" s="49"/>
      <c r="VI230" s="49"/>
      <c r="VJ230" s="49"/>
      <c r="VK230" s="49"/>
      <c r="VL230" s="49"/>
      <c r="VM230" s="49"/>
      <c r="VN230" s="49"/>
      <c r="VO230" s="49"/>
      <c r="VP230" s="49"/>
      <c r="VQ230" s="49"/>
      <c r="VR230" s="49"/>
      <c r="VS230" s="49"/>
      <c r="VT230" s="49"/>
      <c r="VU230" s="49"/>
      <c r="VV230" s="49"/>
      <c r="VW230" s="49"/>
      <c r="VX230" s="49"/>
      <c r="VY230" s="49"/>
      <c r="VZ230" s="49"/>
      <c r="WA230" s="49"/>
      <c r="WB230" s="49"/>
      <c r="WC230" s="49"/>
      <c r="WD230" s="49"/>
      <c r="WE230" s="49"/>
      <c r="WF230" s="49"/>
      <c r="WG230" s="49"/>
      <c r="WH230" s="49"/>
      <c r="WI230" s="49"/>
      <c r="WJ230" s="49"/>
      <c r="WK230" s="49"/>
      <c r="WL230" s="49"/>
      <c r="WM230" s="49"/>
      <c r="WN230" s="49"/>
      <c r="WO230" s="49"/>
      <c r="WP230" s="49"/>
      <c r="WQ230" s="49"/>
      <c r="WR230" s="49"/>
      <c r="WS230" s="49"/>
      <c r="WT230" s="49"/>
      <c r="WU230" s="49"/>
      <c r="WV230" s="49"/>
      <c r="WW230" s="49"/>
      <c r="WX230" s="49"/>
      <c r="WY230" s="49"/>
      <c r="WZ230" s="49"/>
      <c r="XA230" s="49"/>
      <c r="XB230" s="49"/>
      <c r="XC230" s="49"/>
      <c r="XD230" s="49"/>
      <c r="XE230" s="49"/>
      <c r="XF230" s="49"/>
      <c r="XG230" s="49"/>
      <c r="XH230" s="49"/>
      <c r="XI230" s="49"/>
      <c r="XJ230" s="49"/>
      <c r="XK230" s="49"/>
      <c r="XL230" s="49"/>
      <c r="XM230" s="49"/>
      <c r="XN230" s="49"/>
      <c r="XO230" s="49"/>
      <c r="XP230" s="49"/>
      <c r="XQ230" s="49"/>
      <c r="XR230" s="49"/>
      <c r="XS230" s="49"/>
      <c r="XT230" s="49"/>
      <c r="XU230" s="49"/>
      <c r="XV230" s="49"/>
      <c r="XW230" s="49"/>
      <c r="XX230" s="49"/>
      <c r="XY230" s="49"/>
      <c r="XZ230" s="49"/>
      <c r="YA230" s="49"/>
      <c r="YB230" s="49"/>
      <c r="YC230" s="49"/>
      <c r="YD230" s="49"/>
      <c r="YE230" s="49"/>
      <c r="YF230" s="49"/>
      <c r="YG230" s="49"/>
      <c r="YH230" s="49"/>
      <c r="YI230" s="49"/>
      <c r="YJ230" s="49"/>
      <c r="YK230" s="49"/>
      <c r="YL230" s="49"/>
      <c r="YM230" s="49"/>
      <c r="YN230" s="49"/>
      <c r="YO230" s="49"/>
      <c r="YP230" s="49"/>
      <c r="YQ230" s="49"/>
      <c r="YR230" s="49"/>
      <c r="YS230" s="49"/>
      <c r="YT230" s="49"/>
      <c r="YU230" s="49"/>
      <c r="YV230" s="49"/>
      <c r="YW230" s="49"/>
      <c r="YX230" s="49"/>
      <c r="YY230" s="49"/>
      <c r="YZ230" s="49"/>
      <c r="ZA230" s="49"/>
      <c r="ZB230" s="49"/>
      <c r="ZC230" s="49"/>
      <c r="ZD230" s="49"/>
      <c r="ZE230" s="49"/>
      <c r="ZF230" s="49"/>
      <c r="ZG230" s="49"/>
      <c r="ZH230" s="49"/>
      <c r="ZI230" s="49"/>
      <c r="ZJ230" s="49"/>
      <c r="ZK230" s="49"/>
      <c r="ZL230" s="49"/>
      <c r="ZM230" s="49"/>
      <c r="ZN230" s="49"/>
      <c r="ZO230" s="49"/>
      <c r="ZP230" s="49"/>
      <c r="ZQ230" s="49"/>
      <c r="ZR230" s="49"/>
      <c r="ZS230" s="49"/>
      <c r="ZT230" s="49"/>
      <c r="ZU230" s="49"/>
      <c r="ZV230" s="49"/>
      <c r="ZW230" s="49"/>
      <c r="ZX230" s="49"/>
      <c r="ZY230" s="49"/>
      <c r="ZZ230" s="49"/>
      <c r="AAA230" s="49"/>
      <c r="AAB230" s="49"/>
      <c r="AAC230" s="49"/>
      <c r="AAD230" s="49"/>
      <c r="AAE230" s="49"/>
      <c r="AAF230" s="49"/>
      <c r="AAG230" s="49"/>
      <c r="AAH230" s="49"/>
      <c r="AAI230" s="49"/>
      <c r="AAJ230" s="49"/>
      <c r="AAK230" s="49"/>
      <c r="AAL230" s="49"/>
      <c r="AAM230" s="49"/>
      <c r="AAN230" s="49"/>
      <c r="AAO230" s="49"/>
      <c r="AAP230" s="49"/>
      <c r="AAQ230" s="49"/>
      <c r="AAR230" s="49"/>
      <c r="AAS230" s="49"/>
      <c r="AAT230" s="49"/>
      <c r="AAU230" s="49"/>
      <c r="AAV230" s="49"/>
      <c r="AAW230" s="49"/>
      <c r="AAX230" s="49"/>
      <c r="AAY230" s="49"/>
      <c r="AAZ230" s="49"/>
      <c r="ABA230" s="49"/>
      <c r="ABB230" s="49"/>
      <c r="ABC230" s="49"/>
      <c r="ABD230" s="49"/>
      <c r="ABE230" s="49"/>
      <c r="ABF230" s="49"/>
      <c r="ABG230" s="49"/>
      <c r="ABH230" s="49"/>
      <c r="ABI230" s="49"/>
      <c r="ABJ230" s="49"/>
      <c r="ABK230" s="49"/>
      <c r="ABL230" s="49"/>
      <c r="ABM230" s="49"/>
      <c r="ABN230" s="49"/>
      <c r="ABO230" s="49"/>
      <c r="ABP230" s="49"/>
      <c r="ABQ230" s="49"/>
      <c r="ABR230" s="49"/>
      <c r="ABS230" s="49"/>
      <c r="ABT230" s="49"/>
      <c r="ABU230" s="49"/>
      <c r="ABV230" s="49"/>
      <c r="ABW230" s="49"/>
      <c r="ABX230" s="49"/>
      <c r="ABY230" s="49"/>
      <c r="ABZ230" s="49"/>
      <c r="ACA230" s="49"/>
      <c r="ACB230" s="49"/>
      <c r="ACC230" s="49"/>
      <c r="ACD230" s="49"/>
      <c r="ACE230" s="49"/>
      <c r="ACF230" s="49"/>
      <c r="ACG230" s="49"/>
      <c r="ACH230" s="49"/>
      <c r="ACI230" s="49"/>
      <c r="ACJ230" s="49"/>
      <c r="ACK230" s="49"/>
      <c r="ACL230" s="49"/>
      <c r="ACM230" s="49"/>
      <c r="ACN230" s="49"/>
      <c r="ACO230" s="49"/>
      <c r="ACP230" s="49"/>
      <c r="ACQ230" s="49"/>
      <c r="ACR230" s="49"/>
      <c r="ACS230" s="49"/>
      <c r="ACT230" s="49"/>
      <c r="ACU230" s="49"/>
      <c r="ACV230" s="49"/>
      <c r="ACW230" s="49"/>
      <c r="ACX230" s="49"/>
      <c r="ACY230" s="49"/>
      <c r="ACZ230" s="49"/>
      <c r="ADA230" s="49"/>
      <c r="ADB230" s="49"/>
      <c r="ADC230" s="49"/>
      <c r="ADD230" s="49"/>
      <c r="ADE230" s="49"/>
      <c r="ADF230" s="49"/>
      <c r="ADG230" s="49"/>
      <c r="ADH230" s="49"/>
      <c r="ADI230" s="49"/>
      <c r="ADJ230" s="49"/>
      <c r="ADK230" s="49"/>
      <c r="ADL230" s="49"/>
      <c r="ADM230" s="49"/>
      <c r="ADN230" s="49"/>
      <c r="ADO230" s="49"/>
      <c r="ADP230" s="49"/>
      <c r="ADQ230" s="49"/>
      <c r="ADR230" s="49"/>
      <c r="ADS230" s="49"/>
      <c r="ADT230" s="49"/>
      <c r="ADU230" s="49"/>
      <c r="ADV230" s="49"/>
      <c r="ADW230" s="49"/>
      <c r="ADX230" s="49"/>
      <c r="ADY230" s="49"/>
      <c r="ADZ230" s="49"/>
      <c r="AEA230" s="49"/>
      <c r="AEB230" s="49"/>
      <c r="AEC230" s="49"/>
      <c r="AED230" s="49"/>
      <c r="AEE230" s="49"/>
      <c r="AEF230" s="49"/>
      <c r="AEG230" s="49"/>
      <c r="AEH230" s="49"/>
      <c r="AEI230" s="49"/>
      <c r="AEJ230" s="49"/>
      <c r="AEK230" s="49"/>
      <c r="AEL230" s="49"/>
      <c r="AEM230" s="49"/>
      <c r="AEN230" s="49"/>
      <c r="AEO230" s="49"/>
      <c r="AEP230" s="49"/>
      <c r="AEQ230" s="49"/>
      <c r="AER230" s="49"/>
      <c r="AES230" s="49"/>
      <c r="AET230" s="49"/>
      <c r="AEU230" s="49"/>
      <c r="AEV230" s="49"/>
      <c r="AEW230" s="49"/>
      <c r="AEX230" s="49"/>
      <c r="AEY230" s="49"/>
      <c r="AEZ230" s="49"/>
      <c r="AFA230" s="49"/>
      <c r="AFB230" s="49"/>
      <c r="AFC230" s="49"/>
      <c r="AFD230" s="49"/>
      <c r="AFE230" s="49"/>
      <c r="AFF230" s="49"/>
      <c r="AFG230" s="49"/>
      <c r="AFH230" s="49"/>
      <c r="AFI230" s="49"/>
      <c r="AFJ230" s="49"/>
      <c r="AFK230" s="49"/>
      <c r="AFL230" s="49"/>
      <c r="AFM230" s="49"/>
      <c r="AFN230" s="49"/>
      <c r="AFO230" s="49"/>
      <c r="AFP230" s="49"/>
      <c r="AFQ230" s="49"/>
      <c r="AFR230" s="49"/>
      <c r="AFS230" s="49"/>
      <c r="AFT230" s="49"/>
      <c r="AFU230" s="49"/>
      <c r="AFV230" s="49"/>
      <c r="AFW230" s="49"/>
      <c r="AFX230" s="49"/>
      <c r="AFY230" s="49"/>
      <c r="AFZ230" s="49"/>
      <c r="AGA230" s="49"/>
      <c r="AGB230" s="49"/>
      <c r="AGC230" s="49"/>
      <c r="AGD230" s="49"/>
      <c r="AGE230" s="49"/>
      <c r="AGF230" s="49"/>
      <c r="AGG230" s="49"/>
      <c r="AGH230" s="49"/>
      <c r="AGI230" s="49"/>
      <c r="AGJ230" s="49"/>
      <c r="AGK230" s="49"/>
      <c r="AGL230" s="49"/>
      <c r="AGM230" s="49"/>
      <c r="AGN230" s="49"/>
      <c r="AGO230" s="49"/>
      <c r="AGP230" s="49"/>
      <c r="AGQ230" s="49"/>
      <c r="AGR230" s="49"/>
      <c r="AGS230" s="49"/>
      <c r="AGT230" s="49"/>
      <c r="AGU230" s="49"/>
      <c r="AGV230" s="49"/>
      <c r="AGW230" s="49"/>
      <c r="AGX230" s="49"/>
      <c r="AGY230" s="49"/>
      <c r="AGZ230" s="49"/>
      <c r="AHA230" s="49"/>
      <c r="AHB230" s="49"/>
      <c r="AHC230" s="49"/>
      <c r="AHD230" s="49"/>
      <c r="AHE230" s="49"/>
      <c r="AHF230" s="49"/>
      <c r="AHG230" s="49"/>
      <c r="AHH230" s="49"/>
      <c r="AHI230" s="49"/>
      <c r="AHJ230" s="49"/>
      <c r="AHK230" s="49"/>
      <c r="AHL230" s="49"/>
      <c r="AHM230" s="49"/>
      <c r="AHN230" s="49"/>
      <c r="AHO230" s="49"/>
      <c r="AHP230" s="49"/>
      <c r="AHQ230" s="49"/>
      <c r="AHR230" s="49"/>
      <c r="AHS230" s="49"/>
      <c r="AHT230" s="49"/>
      <c r="AHU230" s="49"/>
      <c r="AHV230" s="49"/>
      <c r="AHW230" s="49"/>
      <c r="AHX230" s="49"/>
      <c r="AHY230" s="49"/>
      <c r="AHZ230" s="49"/>
      <c r="AIA230" s="49"/>
      <c r="AIB230" s="49"/>
      <c r="AIC230" s="49"/>
      <c r="AID230" s="49"/>
      <c r="AIE230" s="49"/>
      <c r="AIF230" s="49"/>
      <c r="AIG230" s="49"/>
      <c r="AIH230" s="49"/>
      <c r="AII230" s="49"/>
      <c r="AIJ230" s="49"/>
      <c r="AIK230" s="49"/>
      <c r="AIL230" s="49"/>
      <c r="AIM230" s="49"/>
      <c r="AIN230" s="49"/>
      <c r="AIO230" s="49"/>
      <c r="AIP230" s="49"/>
      <c r="AIQ230" s="49"/>
      <c r="AIR230" s="49"/>
      <c r="AIS230" s="49"/>
      <c r="AIT230" s="49"/>
      <c r="AIU230" s="49"/>
      <c r="AIV230" s="49"/>
      <c r="AIW230" s="49"/>
      <c r="AIX230" s="49"/>
      <c r="AIY230" s="49"/>
      <c r="AIZ230" s="49"/>
      <c r="AJA230" s="49"/>
      <c r="AJB230" s="49"/>
      <c r="AJC230" s="49"/>
      <c r="AJD230" s="49"/>
      <c r="AJE230" s="49"/>
      <c r="AJF230" s="49"/>
      <c r="AJG230" s="49"/>
      <c r="AJH230" s="49"/>
      <c r="AJI230" s="49"/>
      <c r="AJJ230" s="49"/>
      <c r="AJK230" s="49"/>
      <c r="AJL230" s="49"/>
      <c r="AJM230" s="49"/>
      <c r="AJN230" s="49"/>
      <c r="AJO230" s="49"/>
      <c r="AJP230" s="49"/>
      <c r="AJQ230" s="49"/>
      <c r="AJR230" s="49"/>
      <c r="AJS230" s="49"/>
      <c r="AJT230" s="49"/>
      <c r="AJU230" s="49"/>
      <c r="AJV230" s="49"/>
      <c r="AJW230" s="49"/>
      <c r="AJX230" s="49"/>
      <c r="AJY230" s="49"/>
      <c r="AJZ230" s="49"/>
      <c r="AKA230" s="49"/>
      <c r="AKB230" s="49"/>
      <c r="AKC230" s="49"/>
      <c r="AKD230" s="49"/>
      <c r="AKE230" s="49"/>
      <c r="AKF230" s="49"/>
      <c r="AKG230" s="49"/>
      <c r="AKH230" s="49"/>
      <c r="AKI230" s="49"/>
      <c r="AKJ230" s="49"/>
      <c r="AKK230" s="49"/>
      <c r="AKL230" s="49"/>
      <c r="AKM230" s="49"/>
      <c r="AKN230" s="49"/>
      <c r="AKO230" s="49"/>
      <c r="AKP230" s="49"/>
      <c r="AKQ230" s="49"/>
      <c r="AKR230" s="49"/>
      <c r="AKS230" s="49"/>
      <c r="AKT230" s="49"/>
      <c r="AKU230" s="49"/>
      <c r="AKV230" s="49"/>
      <c r="AKW230" s="49"/>
      <c r="AKX230" s="49"/>
      <c r="AKY230" s="49"/>
      <c r="AKZ230" s="49"/>
      <c r="ALA230" s="49"/>
      <c r="ALB230" s="49"/>
      <c r="ALC230" s="49"/>
      <c r="ALD230" s="49"/>
      <c r="ALE230" s="49"/>
      <c r="ALF230" s="49"/>
      <c r="ALG230" s="49"/>
      <c r="ALH230" s="49"/>
      <c r="ALI230" s="49"/>
      <c r="ALJ230" s="49"/>
      <c r="ALK230" s="49"/>
      <c r="ALL230" s="49"/>
      <c r="ALM230" s="49"/>
      <c r="ALN230" s="49"/>
      <c r="ALO230" s="49"/>
      <c r="ALP230" s="49"/>
      <c r="ALQ230" s="49"/>
      <c r="ALR230" s="49"/>
      <c r="ALS230" s="49"/>
      <c r="ALT230" s="49"/>
      <c r="ALU230" s="49"/>
      <c r="ALV230" s="49"/>
      <c r="ALW230" s="49"/>
      <c r="ALX230" s="49"/>
      <c r="ALY230" s="49"/>
      <c r="ALZ230" s="49"/>
      <c r="AMA230" s="49"/>
      <c r="AMB230" s="49"/>
      <c r="AMC230" s="49"/>
      <c r="AMD230" s="49"/>
      <c r="AME230" s="49"/>
      <c r="AMF230" s="49"/>
      <c r="AMG230" s="49"/>
      <c r="AMH230" s="49"/>
      <c r="AMI230" s="49"/>
      <c r="AMJ230" s="49"/>
      <c r="AMK230" s="49"/>
      <c r="AML230" s="49"/>
      <c r="AMM230" s="49"/>
      <c r="AMN230" s="49"/>
      <c r="AMO230" s="49"/>
      <c r="AMP230" s="49"/>
      <c r="AMQ230" s="49"/>
      <c r="AMR230" s="49"/>
      <c r="AMS230" s="49"/>
      <c r="AMT230" s="49"/>
      <c r="AMU230" s="49"/>
      <c r="AMV230" s="49"/>
      <c r="AMW230" s="49"/>
      <c r="AMX230" s="49"/>
      <c r="AMY230" s="49"/>
      <c r="AMZ230" s="49"/>
      <c r="ANA230" s="49"/>
      <c r="ANB230" s="49"/>
      <c r="ANC230" s="49"/>
      <c r="AND230" s="49"/>
      <c r="ANE230" s="49"/>
      <c r="ANF230" s="49"/>
      <c r="ANG230" s="49"/>
      <c r="ANH230" s="49"/>
      <c r="ANI230" s="49"/>
      <c r="ANJ230" s="49"/>
      <c r="ANK230" s="49"/>
      <c r="ANL230" s="49"/>
      <c r="ANM230" s="49"/>
      <c r="ANN230" s="49"/>
      <c r="ANO230" s="49"/>
      <c r="ANP230" s="49"/>
      <c r="ANQ230" s="49"/>
      <c r="ANR230" s="49"/>
      <c r="ANS230" s="49"/>
      <c r="ANT230" s="49"/>
      <c r="ANU230" s="49"/>
      <c r="ANV230" s="49"/>
      <c r="ANW230" s="49"/>
      <c r="ANX230" s="49"/>
      <c r="ANY230" s="49"/>
      <c r="ANZ230" s="49"/>
      <c r="AOA230" s="49"/>
      <c r="AOB230" s="49"/>
      <c r="AOC230" s="49"/>
      <c r="AOD230" s="49"/>
      <c r="AOE230" s="49"/>
      <c r="AOF230" s="49"/>
      <c r="AOG230" s="49"/>
      <c r="AOH230" s="49"/>
      <c r="AOI230" s="49"/>
      <c r="AOJ230" s="49"/>
      <c r="AOK230" s="49"/>
      <c r="AOL230" s="49"/>
      <c r="AOM230" s="49"/>
      <c r="AON230" s="49"/>
      <c r="AOO230" s="49"/>
      <c r="AOP230" s="49"/>
      <c r="AOQ230" s="49"/>
      <c r="AOR230" s="49"/>
      <c r="AOS230" s="49"/>
      <c r="AOT230" s="49"/>
      <c r="AOU230" s="49"/>
      <c r="AOV230" s="49"/>
      <c r="AOW230" s="49"/>
      <c r="AOX230" s="49"/>
      <c r="AOY230" s="49"/>
      <c r="AOZ230" s="49"/>
      <c r="APA230" s="49"/>
      <c r="APB230" s="49"/>
      <c r="APC230" s="49"/>
      <c r="APD230" s="49"/>
      <c r="APE230" s="49"/>
      <c r="APF230" s="49"/>
      <c r="APG230" s="49"/>
      <c r="APH230" s="49"/>
      <c r="API230" s="49"/>
      <c r="APJ230" s="49"/>
      <c r="APK230" s="49"/>
      <c r="APL230" s="49"/>
      <c r="APM230" s="49"/>
      <c r="APN230" s="49"/>
      <c r="APO230" s="49"/>
      <c r="APP230" s="49"/>
      <c r="APQ230" s="49"/>
      <c r="APR230" s="49"/>
      <c r="APS230" s="49"/>
      <c r="APT230" s="49"/>
      <c r="APU230" s="49"/>
      <c r="APV230" s="49"/>
      <c r="APW230" s="49"/>
      <c r="APX230" s="49"/>
      <c r="APY230" s="49"/>
      <c r="APZ230" s="49"/>
      <c r="AQA230" s="49"/>
      <c r="AQB230" s="49"/>
      <c r="AQC230" s="49"/>
      <c r="AQD230" s="49"/>
      <c r="AQE230" s="49"/>
      <c r="AQF230" s="49"/>
      <c r="AQG230" s="49"/>
      <c r="AQH230" s="49"/>
      <c r="AQI230" s="49"/>
      <c r="AQJ230" s="49"/>
      <c r="AQK230" s="49"/>
      <c r="AQL230" s="49"/>
      <c r="AQM230" s="49"/>
      <c r="AQN230" s="49"/>
      <c r="AQO230" s="49"/>
      <c r="AQP230" s="49"/>
      <c r="AQQ230" s="49"/>
      <c r="AQR230" s="49"/>
      <c r="AQS230" s="49"/>
      <c r="AQT230" s="49"/>
      <c r="AQU230" s="49"/>
      <c r="AQV230" s="49"/>
      <c r="AQW230" s="49"/>
      <c r="AQX230" s="49"/>
      <c r="AQY230" s="49"/>
      <c r="AQZ230" s="49"/>
      <c r="ARA230" s="49"/>
      <c r="ARB230" s="49"/>
      <c r="ARC230" s="49"/>
      <c r="ARD230" s="49"/>
      <c r="ARE230" s="49"/>
      <c r="ARF230" s="49"/>
      <c r="ARG230" s="49"/>
      <c r="ARH230" s="49"/>
      <c r="ARI230" s="49"/>
      <c r="ARJ230" s="49"/>
      <c r="ARK230" s="49"/>
      <c r="ARL230" s="49"/>
      <c r="ARM230" s="49"/>
      <c r="ARN230" s="49"/>
      <c r="ARO230" s="49"/>
      <c r="ARP230" s="49"/>
      <c r="ARQ230" s="49"/>
      <c r="ARR230" s="49"/>
      <c r="ARS230" s="49"/>
      <c r="ART230" s="49"/>
      <c r="ARU230" s="49"/>
      <c r="ARV230" s="49"/>
      <c r="ARW230" s="49"/>
      <c r="ARX230" s="49"/>
      <c r="ARY230" s="49"/>
      <c r="ARZ230" s="49"/>
      <c r="ASA230" s="49"/>
      <c r="ASB230" s="49"/>
      <c r="ASC230" s="49"/>
      <c r="ASD230" s="49"/>
      <c r="ASE230" s="49"/>
      <c r="ASF230" s="49"/>
      <c r="ASG230" s="49"/>
      <c r="ASH230" s="49"/>
      <c r="ASI230" s="49"/>
      <c r="ASJ230" s="49"/>
      <c r="ASK230" s="49"/>
      <c r="ASL230" s="49"/>
      <c r="ASM230" s="49"/>
      <c r="ASN230" s="49"/>
      <c r="ASO230" s="49"/>
      <c r="ASP230" s="49"/>
      <c r="ASQ230" s="49"/>
      <c r="ASR230" s="49"/>
      <c r="ASS230" s="49"/>
      <c r="AST230" s="49"/>
      <c r="ASU230" s="49"/>
      <c r="ASV230" s="49"/>
      <c r="ASW230" s="49"/>
      <c r="ASX230" s="49"/>
      <c r="ASY230" s="49"/>
      <c r="ASZ230" s="49"/>
      <c r="ATA230" s="49"/>
      <c r="ATB230" s="49"/>
      <c r="ATC230" s="49"/>
      <c r="ATD230" s="49"/>
      <c r="ATE230" s="49"/>
      <c r="ATF230" s="49"/>
      <c r="ATG230" s="49"/>
      <c r="ATH230" s="49"/>
      <c r="ATI230" s="49"/>
      <c r="ATJ230" s="49"/>
      <c r="ATK230" s="49"/>
      <c r="ATL230" s="49"/>
      <c r="ATM230" s="49"/>
      <c r="ATN230" s="49"/>
      <c r="ATO230" s="49"/>
      <c r="ATP230" s="49"/>
      <c r="ATQ230" s="49"/>
      <c r="ATR230" s="49"/>
      <c r="ATS230" s="49"/>
      <c r="ATT230" s="49"/>
      <c r="ATU230" s="49"/>
      <c r="ATV230" s="49"/>
      <c r="ATW230" s="49"/>
      <c r="ATX230" s="49"/>
      <c r="ATY230" s="49"/>
      <c r="ATZ230" s="49"/>
      <c r="AUA230" s="49"/>
      <c r="AUB230" s="49"/>
      <c r="AUC230" s="49"/>
      <c r="AUD230" s="49"/>
      <c r="AUE230" s="49"/>
      <c r="AUF230" s="49"/>
      <c r="AUG230" s="49"/>
      <c r="AUH230" s="49"/>
      <c r="AUI230" s="49"/>
      <c r="AUJ230" s="49"/>
      <c r="AUK230" s="49"/>
      <c r="AUL230" s="49"/>
      <c r="AUM230" s="49"/>
      <c r="AUN230" s="49"/>
      <c r="AUO230" s="49"/>
      <c r="AUP230" s="49"/>
      <c r="AUQ230" s="49"/>
      <c r="AUR230" s="49"/>
      <c r="AUS230" s="49"/>
      <c r="AUT230" s="49"/>
      <c r="AUU230" s="49"/>
      <c r="AUV230" s="49"/>
      <c r="AUW230" s="49"/>
      <c r="AUX230" s="49"/>
      <c r="AUY230" s="49"/>
      <c r="AUZ230" s="49"/>
      <c r="AVA230" s="49"/>
      <c r="AVB230" s="49"/>
      <c r="AVC230" s="49"/>
      <c r="AVD230" s="49"/>
      <c r="AVE230" s="49"/>
      <c r="AVF230" s="49"/>
      <c r="AVG230" s="49"/>
      <c r="AVH230" s="49"/>
      <c r="AVI230" s="49"/>
      <c r="AVJ230" s="49"/>
      <c r="AVK230" s="49"/>
      <c r="AVL230" s="49"/>
      <c r="AVM230" s="49"/>
      <c r="AVN230" s="49"/>
      <c r="AVO230" s="49"/>
      <c r="AVP230" s="49"/>
      <c r="AVQ230" s="49"/>
      <c r="AVR230" s="49"/>
      <c r="AVS230" s="49"/>
      <c r="AVT230" s="49"/>
      <c r="AVU230" s="49"/>
      <c r="AVV230" s="49"/>
      <c r="AVW230" s="49"/>
      <c r="AVX230" s="49"/>
      <c r="AVY230" s="49"/>
      <c r="AVZ230" s="49"/>
      <c r="AWA230" s="49"/>
      <c r="AWB230" s="49"/>
      <c r="AWC230" s="49"/>
      <c r="AWD230" s="49"/>
      <c r="AWE230" s="49"/>
      <c r="AWF230" s="49"/>
      <c r="AWG230" s="49"/>
      <c r="AWH230" s="49"/>
      <c r="AWI230" s="49"/>
      <c r="AWJ230" s="49"/>
      <c r="AWK230" s="49"/>
      <c r="AWL230" s="49"/>
      <c r="AWM230" s="49"/>
      <c r="AWN230" s="49"/>
      <c r="AWO230" s="49"/>
      <c r="AWP230" s="49"/>
      <c r="AWQ230" s="49"/>
      <c r="AWR230" s="49"/>
      <c r="AWS230" s="49"/>
      <c r="AWT230" s="49"/>
      <c r="AWU230" s="49"/>
      <c r="AWV230" s="49"/>
      <c r="AWW230" s="49"/>
      <c r="AWX230" s="49"/>
      <c r="AWY230" s="49"/>
      <c r="AWZ230" s="49"/>
      <c r="AXA230" s="49"/>
      <c r="AXB230" s="49"/>
      <c r="AXC230" s="49"/>
      <c r="AXD230" s="49"/>
      <c r="AXE230" s="49"/>
      <c r="AXF230" s="49"/>
      <c r="AXG230" s="49"/>
      <c r="AXH230" s="49"/>
      <c r="AXI230" s="49"/>
      <c r="AXJ230" s="49"/>
      <c r="AXK230" s="49"/>
      <c r="AXL230" s="49"/>
      <c r="AXM230" s="49"/>
      <c r="AXN230" s="49"/>
      <c r="AXO230" s="49"/>
      <c r="AXP230" s="49"/>
      <c r="AXQ230" s="49"/>
      <c r="AXR230" s="49"/>
      <c r="AXS230" s="49"/>
      <c r="AXT230" s="49"/>
      <c r="AXU230" s="49"/>
      <c r="AXV230" s="49"/>
      <c r="AXW230" s="49"/>
      <c r="AXX230" s="49"/>
      <c r="AXY230" s="49"/>
      <c r="AXZ230" s="49"/>
      <c r="AYA230" s="49"/>
      <c r="AYB230" s="49"/>
      <c r="AYC230" s="49"/>
      <c r="AYD230" s="49"/>
      <c r="AYE230" s="49"/>
      <c r="AYF230" s="49"/>
      <c r="AYG230" s="49"/>
      <c r="AYH230" s="49"/>
      <c r="AYI230" s="49"/>
      <c r="AYJ230" s="49"/>
      <c r="AYK230" s="49"/>
      <c r="AYL230" s="49"/>
      <c r="AYM230" s="49"/>
      <c r="AYN230" s="49"/>
      <c r="AYO230" s="49"/>
      <c r="AYP230" s="49"/>
      <c r="AYQ230" s="49"/>
      <c r="AYR230" s="49"/>
      <c r="AYS230" s="49"/>
      <c r="AYT230" s="49"/>
      <c r="AYU230" s="49"/>
      <c r="AYV230" s="49"/>
      <c r="AYW230" s="49"/>
      <c r="AYX230" s="49"/>
      <c r="AYY230" s="49"/>
      <c r="AYZ230" s="49"/>
      <c r="AZA230" s="49"/>
      <c r="AZB230" s="49"/>
      <c r="AZC230" s="49"/>
      <c r="AZD230" s="49"/>
      <c r="AZE230" s="49"/>
      <c r="AZF230" s="49"/>
      <c r="AZG230" s="49"/>
      <c r="AZH230" s="49"/>
      <c r="AZI230" s="49"/>
      <c r="AZJ230" s="49"/>
      <c r="AZK230" s="49"/>
      <c r="AZL230" s="49"/>
      <c r="AZM230" s="49"/>
      <c r="AZN230" s="49"/>
      <c r="AZO230" s="49"/>
      <c r="AZP230" s="49"/>
      <c r="AZQ230" s="49"/>
      <c r="AZR230" s="49"/>
      <c r="AZS230" s="49"/>
      <c r="AZT230" s="49"/>
      <c r="AZU230" s="49"/>
      <c r="AZV230" s="49"/>
      <c r="AZW230" s="49"/>
      <c r="AZX230" s="49"/>
      <c r="AZY230" s="49"/>
      <c r="AZZ230" s="49"/>
      <c r="BAA230" s="49"/>
      <c r="BAB230" s="49"/>
      <c r="BAC230" s="49"/>
      <c r="BAD230" s="49"/>
      <c r="BAE230" s="49"/>
      <c r="BAF230" s="49"/>
      <c r="BAG230" s="49"/>
      <c r="BAH230" s="49"/>
      <c r="BAI230" s="49"/>
      <c r="BAJ230" s="49"/>
      <c r="BAK230" s="49"/>
      <c r="BAL230" s="49"/>
      <c r="BAM230" s="49"/>
      <c r="BAN230" s="49"/>
      <c r="BAO230" s="49"/>
      <c r="BAP230" s="49"/>
      <c r="BAQ230" s="49"/>
      <c r="BAR230" s="49"/>
      <c r="BAS230" s="49"/>
      <c r="BAT230" s="49"/>
      <c r="BAU230" s="49"/>
      <c r="BAV230" s="49"/>
      <c r="BAW230" s="49"/>
      <c r="BAX230" s="49"/>
      <c r="BAY230" s="49"/>
      <c r="BAZ230" s="49"/>
      <c r="BBA230" s="49"/>
      <c r="BBB230" s="49"/>
      <c r="BBC230" s="49"/>
      <c r="BBD230" s="49"/>
      <c r="BBE230" s="49"/>
      <c r="BBF230" s="49"/>
      <c r="BBG230" s="49"/>
      <c r="BBH230" s="49"/>
      <c r="BBI230" s="49"/>
      <c r="BBJ230" s="49"/>
      <c r="BBK230" s="49"/>
      <c r="BBL230" s="49"/>
      <c r="BBM230" s="49"/>
      <c r="BBN230" s="49"/>
      <c r="BBO230" s="49"/>
      <c r="BBP230" s="49"/>
      <c r="BBQ230" s="49"/>
      <c r="BBR230" s="49"/>
      <c r="BBS230" s="49"/>
      <c r="BBT230" s="49"/>
      <c r="BBU230" s="49"/>
      <c r="BBV230" s="49"/>
      <c r="BBW230" s="49"/>
      <c r="BBX230" s="49"/>
      <c r="BBY230" s="49"/>
      <c r="BBZ230" s="49"/>
      <c r="BCA230" s="49"/>
      <c r="BCB230" s="49"/>
      <c r="BCC230" s="49"/>
      <c r="BCD230" s="49"/>
      <c r="BCE230" s="49"/>
      <c r="BCF230" s="49"/>
      <c r="BCG230" s="49"/>
      <c r="BCH230" s="49"/>
      <c r="BCI230" s="49"/>
      <c r="BCJ230" s="49"/>
      <c r="BCK230" s="49"/>
      <c r="BCL230" s="49"/>
      <c r="BCM230" s="49"/>
      <c r="BCN230" s="49"/>
      <c r="BCO230" s="49"/>
      <c r="BCP230" s="49"/>
      <c r="BCQ230" s="49"/>
      <c r="BCR230" s="49"/>
      <c r="BCS230" s="49"/>
      <c r="BCT230" s="49"/>
      <c r="BCU230" s="49"/>
      <c r="BCV230" s="49"/>
      <c r="BCW230" s="49"/>
      <c r="BCX230" s="49"/>
      <c r="BCY230" s="49"/>
      <c r="BCZ230" s="49"/>
      <c r="BDA230" s="49"/>
      <c r="BDB230" s="49"/>
      <c r="BDC230" s="49"/>
      <c r="BDD230" s="49"/>
      <c r="BDE230" s="49"/>
      <c r="BDF230" s="49"/>
      <c r="BDG230" s="49"/>
      <c r="BDH230" s="49"/>
      <c r="BDI230" s="49"/>
      <c r="BDJ230" s="49"/>
      <c r="BDK230" s="49"/>
      <c r="BDL230" s="49"/>
      <c r="BDM230" s="49"/>
      <c r="BDN230" s="49"/>
      <c r="BDO230" s="49"/>
      <c r="BDP230" s="49"/>
      <c r="BDQ230" s="49"/>
      <c r="BDR230" s="49"/>
      <c r="BDS230" s="49"/>
      <c r="BDT230" s="49"/>
      <c r="BDU230" s="49"/>
      <c r="BDV230" s="49"/>
      <c r="BDW230" s="49"/>
      <c r="BDX230" s="49"/>
      <c r="BDY230" s="49"/>
      <c r="BDZ230" s="49"/>
      <c r="BEA230" s="49"/>
      <c r="BEB230" s="49"/>
      <c r="BEC230" s="49"/>
      <c r="BED230" s="49"/>
      <c r="BEE230" s="49"/>
      <c r="BEF230" s="49"/>
      <c r="BEG230" s="49"/>
      <c r="BEH230" s="49"/>
      <c r="BEI230" s="49"/>
      <c r="BEJ230" s="49"/>
      <c r="BEK230" s="49"/>
      <c r="BEL230" s="49"/>
      <c r="BEM230" s="49"/>
      <c r="BEN230" s="49"/>
      <c r="BEO230" s="49"/>
      <c r="BEP230" s="49"/>
      <c r="BEQ230" s="49"/>
      <c r="BER230" s="49"/>
      <c r="BES230" s="49"/>
      <c r="BET230" s="49"/>
      <c r="BEU230" s="49"/>
      <c r="BEV230" s="49"/>
      <c r="BEW230" s="49"/>
      <c r="BEX230" s="49"/>
      <c r="BEY230" s="49"/>
      <c r="BEZ230" s="49"/>
      <c r="BFA230" s="49"/>
      <c r="BFB230" s="49"/>
      <c r="BFC230" s="49"/>
      <c r="BFD230" s="49"/>
      <c r="BFE230" s="49"/>
      <c r="BFF230" s="49"/>
      <c r="BFG230" s="49"/>
      <c r="BFH230" s="49"/>
      <c r="BFI230" s="49"/>
      <c r="BFJ230" s="49"/>
      <c r="BFK230" s="49"/>
      <c r="BFL230" s="49"/>
      <c r="BFM230" s="49"/>
      <c r="BFN230" s="49"/>
      <c r="BFO230" s="49"/>
      <c r="BFP230" s="49"/>
      <c r="BFQ230" s="49"/>
      <c r="BFR230" s="49"/>
      <c r="BFS230" s="49"/>
      <c r="BFT230" s="49"/>
      <c r="BFU230" s="49"/>
      <c r="BFV230" s="49"/>
      <c r="BFW230" s="49"/>
      <c r="BFX230" s="49"/>
      <c r="BFY230" s="49"/>
      <c r="BFZ230" s="49"/>
      <c r="BGA230" s="49"/>
      <c r="BGB230" s="49"/>
      <c r="BGC230" s="49"/>
      <c r="BGD230" s="49"/>
      <c r="BGE230" s="49"/>
      <c r="BGF230" s="49"/>
      <c r="BGG230" s="49"/>
      <c r="BGH230" s="49"/>
      <c r="BGI230" s="49"/>
      <c r="BGJ230" s="49"/>
      <c r="BGK230" s="49"/>
      <c r="BGL230" s="49"/>
      <c r="BGM230" s="49"/>
      <c r="BGN230" s="49"/>
      <c r="BGO230" s="49"/>
      <c r="BGP230" s="49"/>
      <c r="BGQ230" s="49"/>
      <c r="BGR230" s="49"/>
      <c r="BGS230" s="49"/>
      <c r="BGT230" s="49"/>
      <c r="BGU230" s="49"/>
      <c r="BGV230" s="49"/>
      <c r="BGW230" s="49"/>
      <c r="BGX230" s="49"/>
      <c r="BGY230" s="49"/>
      <c r="BGZ230" s="49"/>
      <c r="BHA230" s="49"/>
      <c r="BHB230" s="49"/>
      <c r="BHC230" s="49"/>
      <c r="BHD230" s="49"/>
      <c r="BHE230" s="49"/>
      <c r="BHF230" s="49"/>
      <c r="BHG230" s="49"/>
      <c r="BHH230" s="49"/>
      <c r="BHI230" s="49"/>
      <c r="BHJ230" s="49"/>
      <c r="BHK230" s="49"/>
      <c r="BHL230" s="49"/>
      <c r="BHM230" s="49"/>
      <c r="BHN230" s="49"/>
      <c r="BHO230" s="49"/>
      <c r="BHP230" s="49"/>
      <c r="BHQ230" s="49"/>
      <c r="BHR230" s="49"/>
      <c r="BHS230" s="49"/>
      <c r="BHT230" s="49"/>
      <c r="BHU230" s="49"/>
      <c r="BHV230" s="49"/>
      <c r="BHW230" s="49"/>
      <c r="BHX230" s="49"/>
      <c r="BHY230" s="49"/>
      <c r="BHZ230" s="49"/>
      <c r="BIA230" s="49"/>
      <c r="BIB230" s="49"/>
      <c r="BIC230" s="49"/>
      <c r="BID230" s="49"/>
      <c r="BIE230" s="49"/>
      <c r="BIF230" s="49"/>
      <c r="BIG230" s="49"/>
      <c r="BIH230" s="49"/>
      <c r="BII230" s="49"/>
      <c r="BIJ230" s="49"/>
      <c r="BIK230" s="49"/>
      <c r="BIL230" s="49"/>
      <c r="BIM230" s="49"/>
      <c r="BIN230" s="49"/>
      <c r="BIO230" s="49"/>
      <c r="BIP230" s="49"/>
      <c r="BIQ230" s="49"/>
      <c r="BIR230" s="49"/>
      <c r="BIS230" s="49"/>
      <c r="BIT230" s="49"/>
      <c r="BIU230" s="49"/>
      <c r="BIV230" s="49"/>
      <c r="BIW230" s="49"/>
      <c r="BIX230" s="49"/>
      <c r="BIY230" s="49"/>
      <c r="BIZ230" s="49"/>
      <c r="BJA230" s="49"/>
      <c r="BJB230" s="49"/>
      <c r="BJC230" s="49"/>
      <c r="BJD230" s="49"/>
      <c r="BJE230" s="49"/>
      <c r="BJF230" s="49"/>
      <c r="BJG230" s="49"/>
      <c r="BJH230" s="49"/>
      <c r="BJI230" s="49"/>
      <c r="BJJ230" s="49"/>
      <c r="BJK230" s="49"/>
      <c r="BJL230" s="49"/>
      <c r="BJM230" s="49"/>
      <c r="BJN230" s="49"/>
      <c r="BJO230" s="49"/>
      <c r="BJP230" s="49"/>
      <c r="BJQ230" s="49"/>
      <c r="BJR230" s="49"/>
      <c r="BJS230" s="49"/>
      <c r="BJT230" s="49"/>
      <c r="BJU230" s="49"/>
      <c r="BJV230" s="49"/>
      <c r="BJW230" s="49"/>
      <c r="BJX230" s="49"/>
      <c r="BJY230" s="49"/>
      <c r="BJZ230" s="49"/>
      <c r="BKA230" s="49"/>
      <c r="BKB230" s="49"/>
      <c r="BKC230" s="49"/>
      <c r="BKD230" s="49"/>
      <c r="BKE230" s="49"/>
      <c r="BKF230" s="49"/>
      <c r="BKG230" s="49"/>
      <c r="BKH230" s="49"/>
      <c r="BKI230" s="49"/>
      <c r="BKJ230" s="49"/>
      <c r="BKK230" s="49"/>
      <c r="BKL230" s="49"/>
      <c r="BKM230" s="49"/>
      <c r="BKN230" s="49"/>
      <c r="BKO230" s="49"/>
      <c r="BKP230" s="49"/>
      <c r="BKQ230" s="49"/>
      <c r="BKR230" s="49"/>
      <c r="BKS230" s="49"/>
      <c r="BKT230" s="49"/>
      <c r="BKU230" s="49"/>
      <c r="BKV230" s="49"/>
      <c r="BKW230" s="49"/>
      <c r="BKX230" s="49"/>
      <c r="BKY230" s="49"/>
      <c r="BKZ230" s="49"/>
      <c r="BLA230" s="49"/>
      <c r="BLB230" s="49"/>
      <c r="BLC230" s="49"/>
      <c r="BLD230" s="49"/>
      <c r="BLE230" s="49"/>
      <c r="BLF230" s="49"/>
      <c r="BLG230" s="49"/>
      <c r="BLH230" s="49"/>
      <c r="BLI230" s="49"/>
      <c r="BLJ230" s="49"/>
      <c r="BLK230" s="49"/>
      <c r="BLL230" s="49"/>
      <c r="BLM230" s="49"/>
      <c r="BLN230" s="49"/>
      <c r="BLO230" s="49"/>
      <c r="BLP230" s="49"/>
      <c r="BLQ230" s="49"/>
      <c r="BLR230" s="49"/>
      <c r="BLS230" s="49"/>
      <c r="BLT230" s="49"/>
      <c r="BLU230" s="49"/>
      <c r="BLV230" s="49"/>
      <c r="BLW230" s="49"/>
      <c r="BLX230" s="49"/>
      <c r="BLY230" s="49"/>
      <c r="BLZ230" s="49"/>
      <c r="BMA230" s="49"/>
      <c r="BMB230" s="49"/>
      <c r="BMC230" s="49"/>
      <c r="BMD230" s="49"/>
      <c r="BME230" s="49"/>
      <c r="BMF230" s="49"/>
      <c r="BMG230" s="49"/>
      <c r="BMH230" s="49"/>
      <c r="BMI230" s="49"/>
      <c r="BMJ230" s="49"/>
      <c r="BMK230" s="49"/>
      <c r="BML230" s="49"/>
      <c r="BMM230" s="49"/>
      <c r="BMN230" s="49"/>
      <c r="BMO230" s="49"/>
      <c r="BMP230" s="49"/>
      <c r="BMQ230" s="49"/>
      <c r="BMR230" s="49"/>
      <c r="BMS230" s="49"/>
      <c r="BMT230" s="49"/>
      <c r="BMU230" s="49"/>
      <c r="BMV230" s="49"/>
      <c r="BMW230" s="49"/>
      <c r="BMX230" s="49"/>
      <c r="BMY230" s="49"/>
      <c r="BMZ230" s="49"/>
      <c r="BNA230" s="49"/>
      <c r="BNB230" s="49"/>
      <c r="BNC230" s="49"/>
      <c r="BND230" s="49"/>
      <c r="BNE230" s="49"/>
      <c r="BNF230" s="49"/>
      <c r="BNG230" s="49"/>
      <c r="BNH230" s="49"/>
      <c r="BNI230" s="49"/>
      <c r="BNJ230" s="49"/>
      <c r="BNK230" s="49"/>
      <c r="BNL230" s="49"/>
      <c r="BNM230" s="49"/>
      <c r="BNN230" s="49"/>
      <c r="BNO230" s="49"/>
      <c r="BNP230" s="49"/>
      <c r="BNQ230" s="49"/>
      <c r="BNR230" s="49"/>
      <c r="BNS230" s="49"/>
      <c r="BNT230" s="49"/>
      <c r="BNU230" s="49"/>
      <c r="BNV230" s="49"/>
      <c r="BNW230" s="49"/>
      <c r="BNX230" s="49"/>
      <c r="BNY230" s="49"/>
      <c r="BNZ230" s="49"/>
      <c r="BOA230" s="49"/>
      <c r="BOB230" s="49"/>
      <c r="BOC230" s="49"/>
      <c r="BOD230" s="49"/>
      <c r="BOE230" s="49"/>
      <c r="BOF230" s="49"/>
      <c r="BOG230" s="49"/>
      <c r="BOH230" s="49"/>
      <c r="BOI230" s="49"/>
      <c r="BOJ230" s="49"/>
      <c r="BOK230" s="49"/>
      <c r="BOL230" s="49"/>
      <c r="BOM230" s="49"/>
      <c r="BON230" s="49"/>
      <c r="BOO230" s="49"/>
      <c r="BOP230" s="49"/>
      <c r="BOQ230" s="49"/>
      <c r="BOR230" s="49"/>
      <c r="BOS230" s="49"/>
      <c r="BOT230" s="49"/>
      <c r="BOU230" s="49"/>
      <c r="BOV230" s="49"/>
      <c r="BOW230" s="49"/>
      <c r="BOX230" s="49"/>
      <c r="BOY230" s="49"/>
      <c r="BOZ230" s="49"/>
      <c r="BPA230" s="49"/>
      <c r="BPB230" s="49"/>
      <c r="BPC230" s="49"/>
      <c r="BPD230" s="49"/>
      <c r="BPE230" s="49"/>
      <c r="BPF230" s="49"/>
      <c r="BPG230" s="49"/>
      <c r="BPH230" s="49"/>
      <c r="BPI230" s="49"/>
      <c r="BPJ230" s="49"/>
      <c r="BPK230" s="49"/>
      <c r="BPL230" s="49"/>
      <c r="BPM230" s="49"/>
      <c r="BPN230" s="49"/>
      <c r="BPO230" s="49"/>
      <c r="BPP230" s="49"/>
      <c r="BPQ230" s="49"/>
      <c r="BPR230" s="49"/>
      <c r="BPS230" s="49"/>
      <c r="BPT230" s="49"/>
      <c r="BPU230" s="49"/>
      <c r="BPV230" s="49"/>
      <c r="BPW230" s="49"/>
      <c r="BPX230" s="49"/>
      <c r="BPY230" s="49"/>
      <c r="BPZ230" s="49"/>
      <c r="BQA230" s="49"/>
      <c r="BQB230" s="49"/>
      <c r="BQC230" s="49"/>
      <c r="BQD230" s="49"/>
      <c r="BQE230" s="49"/>
      <c r="BQF230" s="49"/>
      <c r="BQG230" s="49"/>
      <c r="BQH230" s="49"/>
      <c r="BQI230" s="49"/>
      <c r="BQJ230" s="49"/>
      <c r="BQK230" s="49"/>
      <c r="BQL230" s="49"/>
      <c r="BQM230" s="49"/>
      <c r="BQN230" s="49"/>
      <c r="BQO230" s="49"/>
      <c r="BQP230" s="49"/>
      <c r="BQQ230" s="49"/>
      <c r="BQR230" s="49"/>
      <c r="BQS230" s="49"/>
      <c r="BQT230" s="49"/>
      <c r="BQU230" s="49"/>
      <c r="BQV230" s="49"/>
      <c r="BQW230" s="49"/>
      <c r="BQX230" s="49"/>
      <c r="BQY230" s="49"/>
      <c r="BQZ230" s="49"/>
      <c r="BRA230" s="49"/>
      <c r="BRB230" s="49"/>
      <c r="BRC230" s="49"/>
      <c r="BRD230" s="49"/>
      <c r="BRE230" s="49"/>
      <c r="BRF230" s="49"/>
      <c r="BRG230" s="49"/>
      <c r="BRH230" s="49"/>
      <c r="BRI230" s="49"/>
      <c r="BRJ230" s="49"/>
      <c r="BRK230" s="49"/>
      <c r="BRL230" s="49"/>
      <c r="BRM230" s="49"/>
      <c r="BRN230" s="49"/>
      <c r="BRO230" s="49"/>
      <c r="BRP230" s="49"/>
      <c r="BRQ230" s="49"/>
      <c r="BRR230" s="49"/>
      <c r="BRS230" s="49"/>
      <c r="BRT230" s="49"/>
      <c r="BRU230" s="49"/>
      <c r="BRV230" s="49"/>
      <c r="BRW230" s="49"/>
      <c r="BRX230" s="49"/>
      <c r="BRY230" s="49"/>
      <c r="BRZ230" s="49"/>
      <c r="BSA230" s="49"/>
      <c r="BSB230" s="49"/>
      <c r="BSC230" s="49"/>
      <c r="BSD230" s="49"/>
      <c r="BSE230" s="49"/>
      <c r="BSF230" s="49"/>
      <c r="BSG230" s="49"/>
      <c r="BSH230" s="49"/>
      <c r="BSI230" s="49"/>
      <c r="BSJ230" s="49"/>
      <c r="BSK230" s="49"/>
      <c r="BSL230" s="49"/>
      <c r="BSM230" s="49"/>
      <c r="BSN230" s="49"/>
      <c r="BSO230" s="49"/>
      <c r="BSP230" s="49"/>
      <c r="BSQ230" s="49"/>
      <c r="BSR230" s="49"/>
      <c r="BSS230" s="49"/>
      <c r="BST230" s="49"/>
      <c r="BSU230" s="49"/>
      <c r="BSV230" s="49"/>
      <c r="BSW230" s="49"/>
      <c r="BSX230" s="49"/>
      <c r="BSY230" s="49"/>
      <c r="BSZ230" s="49"/>
      <c r="BTA230" s="49"/>
      <c r="BTB230" s="49"/>
      <c r="BTC230" s="49"/>
      <c r="BTD230" s="49"/>
      <c r="BTE230" s="49"/>
      <c r="BTF230" s="49"/>
      <c r="BTG230" s="49"/>
      <c r="BTH230" s="49"/>
      <c r="BTI230" s="49"/>
      <c r="BTJ230" s="49"/>
      <c r="BTK230" s="49"/>
      <c r="BTL230" s="49"/>
      <c r="BTM230" s="49"/>
      <c r="BTN230" s="49"/>
      <c r="BTO230" s="49"/>
      <c r="BTP230" s="49"/>
      <c r="BTQ230" s="49"/>
      <c r="BTR230" s="49"/>
      <c r="BTS230" s="49"/>
      <c r="BTT230" s="49"/>
      <c r="BTU230" s="49"/>
      <c r="BTV230" s="49"/>
      <c r="BTW230" s="49"/>
      <c r="BTX230" s="49"/>
      <c r="BTY230" s="49"/>
      <c r="BTZ230" s="49"/>
      <c r="BUA230" s="49"/>
      <c r="BUB230" s="49"/>
      <c r="BUC230" s="49"/>
      <c r="BUD230" s="49"/>
      <c r="BUE230" s="49"/>
      <c r="BUF230" s="49"/>
      <c r="BUG230" s="49"/>
      <c r="BUH230" s="49"/>
      <c r="BUI230" s="49"/>
      <c r="BUJ230" s="49"/>
      <c r="BUK230" s="49"/>
      <c r="BUL230" s="49"/>
      <c r="BUM230" s="49"/>
      <c r="BUN230" s="49"/>
      <c r="BUO230" s="49"/>
      <c r="BUP230" s="49"/>
      <c r="BUQ230" s="49"/>
      <c r="BUR230" s="49"/>
      <c r="BUS230" s="49"/>
      <c r="BUT230" s="49"/>
      <c r="BUU230" s="49"/>
      <c r="BUV230" s="49"/>
      <c r="BUW230" s="49"/>
      <c r="BUX230" s="49"/>
      <c r="BUY230" s="49"/>
      <c r="BUZ230" s="49"/>
      <c r="BVA230" s="49"/>
      <c r="BVB230" s="49"/>
      <c r="BVC230" s="49"/>
      <c r="BVD230" s="49"/>
      <c r="BVE230" s="49"/>
      <c r="BVF230" s="49"/>
      <c r="BVG230" s="49"/>
      <c r="BVH230" s="49"/>
      <c r="BVI230" s="49"/>
      <c r="BVJ230" s="49"/>
      <c r="BVK230" s="49"/>
      <c r="BVL230" s="49"/>
      <c r="BVM230" s="49"/>
      <c r="BVN230" s="49"/>
      <c r="BVO230" s="49"/>
      <c r="BVP230" s="49"/>
      <c r="BVQ230" s="49"/>
      <c r="BVR230" s="49"/>
      <c r="BVS230" s="49"/>
      <c r="BVT230" s="49"/>
      <c r="BVU230" s="49"/>
      <c r="BVV230" s="49"/>
      <c r="BVW230" s="49"/>
      <c r="BVX230" s="49"/>
      <c r="BVY230" s="49"/>
      <c r="BVZ230" s="49"/>
      <c r="BWA230" s="49"/>
      <c r="BWB230" s="49"/>
      <c r="BWC230" s="49"/>
      <c r="BWD230" s="49"/>
      <c r="BWE230" s="49"/>
      <c r="BWF230" s="49"/>
      <c r="BWG230" s="49"/>
      <c r="BWH230" s="49"/>
      <c r="BWI230" s="49"/>
      <c r="BWJ230" s="49"/>
      <c r="BWK230" s="49"/>
      <c r="BWL230" s="49"/>
      <c r="BWM230" s="49"/>
      <c r="BWN230" s="49"/>
      <c r="BWO230" s="49"/>
      <c r="BWP230" s="49"/>
      <c r="BWQ230" s="49"/>
      <c r="BWR230" s="49"/>
      <c r="BWS230" s="49"/>
      <c r="BWT230" s="49"/>
      <c r="BWU230" s="49"/>
      <c r="BWV230" s="49"/>
      <c r="BWW230" s="49"/>
      <c r="BWX230" s="49"/>
      <c r="BWY230" s="49"/>
      <c r="BWZ230" s="49"/>
      <c r="BXA230" s="49"/>
      <c r="BXB230" s="49"/>
      <c r="BXC230" s="49"/>
      <c r="BXD230" s="49"/>
      <c r="BXE230" s="49"/>
      <c r="BXF230" s="49"/>
      <c r="BXG230" s="49"/>
      <c r="BXH230" s="49"/>
      <c r="BXI230" s="49"/>
      <c r="BXJ230" s="49"/>
      <c r="BXK230" s="49"/>
      <c r="BXL230" s="49"/>
      <c r="BXM230" s="49"/>
      <c r="BXN230" s="49"/>
      <c r="BXO230" s="49"/>
      <c r="BXP230" s="49"/>
      <c r="BXQ230" s="49"/>
      <c r="BXR230" s="49"/>
      <c r="BXS230" s="49"/>
      <c r="BXT230" s="49"/>
      <c r="BXU230" s="49"/>
      <c r="BXV230" s="49"/>
      <c r="BXW230" s="49"/>
      <c r="BXX230" s="49"/>
      <c r="BXY230" s="49"/>
      <c r="BXZ230" s="49"/>
      <c r="BYA230" s="49"/>
      <c r="BYB230" s="49"/>
      <c r="BYC230" s="49"/>
      <c r="BYD230" s="49"/>
      <c r="BYE230" s="49"/>
      <c r="BYF230" s="49"/>
      <c r="BYG230" s="49"/>
      <c r="BYH230" s="49"/>
      <c r="BYI230" s="49"/>
      <c r="BYJ230" s="49"/>
      <c r="BYK230" s="49"/>
      <c r="BYL230" s="49"/>
      <c r="BYM230" s="49"/>
      <c r="BYN230" s="49"/>
      <c r="BYO230" s="49"/>
      <c r="BYP230" s="49"/>
      <c r="BYQ230" s="49"/>
      <c r="BYR230" s="49"/>
      <c r="BYS230" s="49"/>
      <c r="BYT230" s="49"/>
      <c r="BYU230" s="49"/>
      <c r="BYV230" s="49"/>
      <c r="BYW230" s="49"/>
      <c r="BYX230" s="49"/>
      <c r="BYY230" s="49"/>
      <c r="BYZ230" s="49"/>
      <c r="BZA230" s="49"/>
      <c r="BZB230" s="49"/>
      <c r="BZC230" s="49"/>
      <c r="BZD230" s="49"/>
      <c r="BZE230" s="49"/>
      <c r="BZF230" s="49"/>
      <c r="BZG230" s="49"/>
      <c r="BZH230" s="49"/>
      <c r="BZI230" s="49"/>
      <c r="BZJ230" s="49"/>
      <c r="BZK230" s="49"/>
      <c r="BZL230" s="49"/>
      <c r="BZM230" s="49"/>
      <c r="BZN230" s="49"/>
      <c r="BZO230" s="49"/>
      <c r="BZP230" s="49"/>
      <c r="BZQ230" s="49"/>
      <c r="BZR230" s="49"/>
      <c r="BZS230" s="49"/>
      <c r="BZT230" s="49"/>
      <c r="BZU230" s="49"/>
      <c r="BZV230" s="49"/>
      <c r="BZW230" s="49"/>
      <c r="BZX230" s="49"/>
      <c r="BZY230" s="49"/>
      <c r="BZZ230" s="49"/>
      <c r="CAA230" s="49"/>
      <c r="CAB230" s="49"/>
      <c r="CAC230" s="49"/>
      <c r="CAD230" s="49"/>
      <c r="CAE230" s="49"/>
      <c r="CAF230" s="49"/>
      <c r="CAG230" s="49"/>
      <c r="CAH230" s="49"/>
      <c r="CAI230" s="49"/>
      <c r="CAJ230" s="49"/>
      <c r="CAK230" s="49"/>
      <c r="CAL230" s="49"/>
      <c r="CAM230" s="49"/>
      <c r="CAN230" s="49"/>
      <c r="CAO230" s="49"/>
      <c r="CAP230" s="49"/>
      <c r="CAQ230" s="49"/>
      <c r="CAR230" s="49"/>
      <c r="CAS230" s="49"/>
      <c r="CAT230" s="49"/>
      <c r="CAU230" s="49"/>
      <c r="CAV230" s="49"/>
      <c r="CAW230" s="49"/>
      <c r="CAX230" s="49"/>
      <c r="CAY230" s="49"/>
      <c r="CAZ230" s="49"/>
      <c r="CBA230" s="49"/>
      <c r="CBB230" s="49"/>
      <c r="CBC230" s="49"/>
      <c r="CBD230" s="49"/>
      <c r="CBE230" s="49"/>
      <c r="CBF230" s="49"/>
      <c r="CBG230" s="49"/>
      <c r="CBH230" s="49"/>
      <c r="CBI230" s="49"/>
      <c r="CBJ230" s="49"/>
      <c r="CBK230" s="49"/>
      <c r="CBL230" s="49"/>
      <c r="CBM230" s="49"/>
      <c r="CBN230" s="49"/>
      <c r="CBO230" s="49"/>
      <c r="CBP230" s="49"/>
      <c r="CBQ230" s="49"/>
      <c r="CBR230" s="49"/>
      <c r="CBS230" s="49"/>
      <c r="CBT230" s="49"/>
      <c r="CBU230" s="49"/>
      <c r="CBV230" s="49"/>
      <c r="CBW230" s="49"/>
      <c r="CBX230" s="49"/>
      <c r="CBY230" s="49"/>
      <c r="CBZ230" s="49"/>
      <c r="CCA230" s="49"/>
      <c r="CCB230" s="49"/>
      <c r="CCC230" s="49"/>
      <c r="CCD230" s="49"/>
      <c r="CCE230" s="49"/>
      <c r="CCF230" s="49"/>
      <c r="CCG230" s="49"/>
      <c r="CCH230" s="49"/>
      <c r="CCI230" s="49"/>
      <c r="CCJ230" s="49"/>
      <c r="CCK230" s="49"/>
      <c r="CCL230" s="49"/>
      <c r="CCM230" s="49"/>
      <c r="CCN230" s="49"/>
      <c r="CCO230" s="49"/>
      <c r="CCP230" s="49"/>
      <c r="CCQ230" s="49"/>
      <c r="CCR230" s="49"/>
      <c r="CCS230" s="49"/>
      <c r="CCT230" s="49"/>
      <c r="CCU230" s="49"/>
      <c r="CCV230" s="49"/>
      <c r="CCW230" s="49"/>
      <c r="CCX230" s="49"/>
      <c r="CCY230" s="49"/>
      <c r="CCZ230" s="49"/>
      <c r="CDA230" s="49"/>
      <c r="CDB230" s="49"/>
      <c r="CDC230" s="49"/>
      <c r="CDD230" s="49"/>
      <c r="CDE230" s="49"/>
      <c r="CDF230" s="49"/>
      <c r="CDG230" s="49"/>
      <c r="CDH230" s="49"/>
      <c r="CDI230" s="49"/>
      <c r="CDJ230" s="49"/>
      <c r="CDK230" s="49"/>
      <c r="CDL230" s="49"/>
      <c r="CDM230" s="49"/>
      <c r="CDN230" s="49"/>
      <c r="CDO230" s="49"/>
      <c r="CDP230" s="49"/>
      <c r="CDQ230" s="49"/>
      <c r="CDR230" s="49"/>
      <c r="CDS230" s="49"/>
      <c r="CDT230" s="49"/>
      <c r="CDU230" s="49"/>
      <c r="CDV230" s="49"/>
      <c r="CDW230" s="49"/>
      <c r="CDX230" s="49"/>
      <c r="CDY230" s="49"/>
      <c r="CDZ230" s="49"/>
      <c r="CEA230" s="49"/>
      <c r="CEB230" s="49"/>
      <c r="CEC230" s="49"/>
      <c r="CED230" s="49"/>
      <c r="CEE230" s="49"/>
      <c r="CEF230" s="49"/>
      <c r="CEG230" s="49"/>
      <c r="CEH230" s="49"/>
      <c r="CEI230" s="49"/>
      <c r="CEJ230" s="49"/>
      <c r="CEK230" s="49"/>
      <c r="CEL230" s="49"/>
      <c r="CEM230" s="49"/>
      <c r="CEN230" s="49"/>
      <c r="CEO230" s="49"/>
      <c r="CEP230" s="49"/>
      <c r="CEQ230" s="49"/>
      <c r="CER230" s="49"/>
      <c r="CES230" s="49"/>
      <c r="CET230" s="49"/>
      <c r="CEU230" s="49"/>
      <c r="CEV230" s="49"/>
      <c r="CEW230" s="49"/>
      <c r="CEX230" s="49"/>
      <c r="CEY230" s="49"/>
      <c r="CEZ230" s="49"/>
      <c r="CFA230" s="49"/>
      <c r="CFB230" s="49"/>
      <c r="CFC230" s="49"/>
      <c r="CFD230" s="49"/>
      <c r="CFE230" s="49"/>
      <c r="CFF230" s="49"/>
      <c r="CFG230" s="49"/>
      <c r="CFH230" s="49"/>
      <c r="CFI230" s="49"/>
      <c r="CFJ230" s="49"/>
      <c r="CFK230" s="49"/>
      <c r="CFL230" s="49"/>
      <c r="CFM230" s="49"/>
      <c r="CFN230" s="49"/>
      <c r="CFO230" s="49"/>
      <c r="CFP230" s="49"/>
      <c r="CFQ230" s="49"/>
      <c r="CFR230" s="49"/>
      <c r="CFS230" s="49"/>
      <c r="CFT230" s="49"/>
      <c r="CFU230" s="49"/>
      <c r="CFV230" s="49"/>
      <c r="CFW230" s="49"/>
      <c r="CFX230" s="49"/>
      <c r="CFY230" s="49"/>
      <c r="CFZ230" s="49"/>
      <c r="CGA230" s="49"/>
      <c r="CGB230" s="49"/>
      <c r="CGC230" s="49"/>
      <c r="CGD230" s="49"/>
      <c r="CGE230" s="49"/>
      <c r="CGF230" s="49"/>
      <c r="CGG230" s="49"/>
      <c r="CGH230" s="49"/>
      <c r="CGI230" s="49"/>
      <c r="CGJ230" s="49"/>
      <c r="CGK230" s="49"/>
      <c r="CGL230" s="49"/>
      <c r="CGM230" s="49"/>
      <c r="CGN230" s="49"/>
      <c r="CGO230" s="49"/>
      <c r="CGP230" s="49"/>
      <c r="CGQ230" s="49"/>
      <c r="CGR230" s="49"/>
      <c r="CGS230" s="49"/>
      <c r="CGT230" s="49"/>
      <c r="CGU230" s="49"/>
      <c r="CGV230" s="49"/>
      <c r="CGW230" s="49"/>
      <c r="CGX230" s="49"/>
      <c r="CGY230" s="49"/>
      <c r="CGZ230" s="49"/>
      <c r="CHA230" s="49"/>
      <c r="CHB230" s="49"/>
      <c r="CHC230" s="49"/>
      <c r="CHD230" s="49"/>
      <c r="CHE230" s="49"/>
      <c r="CHF230" s="49"/>
      <c r="CHG230" s="49"/>
      <c r="CHH230" s="49"/>
      <c r="CHI230" s="49"/>
      <c r="CHJ230" s="49"/>
      <c r="CHK230" s="49"/>
      <c r="CHL230" s="49"/>
      <c r="CHM230" s="49"/>
      <c r="CHN230" s="49"/>
      <c r="CHO230" s="49"/>
      <c r="CHP230" s="49"/>
      <c r="CHQ230" s="49"/>
      <c r="CHR230" s="49"/>
      <c r="CHS230" s="49"/>
      <c r="CHT230" s="49"/>
      <c r="CHU230" s="49"/>
      <c r="CHV230" s="49"/>
      <c r="CHW230" s="49"/>
      <c r="CHX230" s="49"/>
      <c r="CHY230" s="49"/>
      <c r="CHZ230" s="49"/>
      <c r="CIA230" s="49"/>
      <c r="CIB230" s="49"/>
      <c r="CIC230" s="49"/>
      <c r="CID230" s="49"/>
      <c r="CIE230" s="49"/>
      <c r="CIF230" s="49"/>
      <c r="CIG230" s="49"/>
      <c r="CIH230" s="49"/>
      <c r="CII230" s="49"/>
      <c r="CIJ230" s="49"/>
      <c r="CIK230" s="49"/>
      <c r="CIL230" s="49"/>
      <c r="CIM230" s="49"/>
      <c r="CIN230" s="49"/>
      <c r="CIO230" s="49"/>
      <c r="CIP230" s="49"/>
      <c r="CIQ230" s="49"/>
      <c r="CIR230" s="49"/>
      <c r="CIS230" s="49"/>
      <c r="CIT230" s="49"/>
      <c r="CIU230" s="49"/>
      <c r="CIV230" s="49"/>
      <c r="CIW230" s="49"/>
      <c r="CIX230" s="49"/>
      <c r="CIY230" s="49"/>
      <c r="CIZ230" s="49"/>
      <c r="CJA230" s="49"/>
      <c r="CJB230" s="49"/>
      <c r="CJC230" s="49"/>
      <c r="CJD230" s="49"/>
      <c r="CJE230" s="49"/>
      <c r="CJF230" s="49"/>
      <c r="CJG230" s="49"/>
      <c r="CJH230" s="49"/>
      <c r="CJI230" s="49"/>
      <c r="CJJ230" s="49"/>
      <c r="CJK230" s="49"/>
      <c r="CJL230" s="49"/>
      <c r="CJM230" s="49"/>
      <c r="CJN230" s="49"/>
      <c r="CJO230" s="49"/>
      <c r="CJP230" s="49"/>
      <c r="CJQ230" s="49"/>
      <c r="CJR230" s="49"/>
      <c r="CJS230" s="49"/>
      <c r="CJT230" s="49"/>
      <c r="CJU230" s="49"/>
      <c r="CJV230" s="49"/>
      <c r="CJW230" s="49"/>
      <c r="CJX230" s="49"/>
      <c r="CJY230" s="49"/>
      <c r="CJZ230" s="49"/>
      <c r="CKA230" s="49"/>
      <c r="CKB230" s="49"/>
      <c r="CKC230" s="49"/>
      <c r="CKD230" s="49"/>
      <c r="CKE230" s="49"/>
      <c r="CKF230" s="49"/>
      <c r="CKG230" s="49"/>
      <c r="CKH230" s="49"/>
      <c r="CKI230" s="49"/>
      <c r="CKJ230" s="49"/>
      <c r="CKK230" s="49"/>
      <c r="CKL230" s="49"/>
      <c r="CKM230" s="49"/>
      <c r="CKN230" s="49"/>
      <c r="CKO230" s="49"/>
      <c r="CKP230" s="49"/>
      <c r="CKQ230" s="49"/>
      <c r="CKR230" s="49"/>
      <c r="CKS230" s="49"/>
      <c r="CKT230" s="49"/>
      <c r="CKU230" s="49"/>
      <c r="CKV230" s="49"/>
      <c r="CKW230" s="49"/>
      <c r="CKX230" s="49"/>
      <c r="CKY230" s="49"/>
      <c r="CKZ230" s="49"/>
      <c r="CLA230" s="49"/>
      <c r="CLB230" s="49"/>
      <c r="CLC230" s="49"/>
      <c r="CLD230" s="49"/>
      <c r="CLE230" s="49"/>
      <c r="CLF230" s="49"/>
      <c r="CLG230" s="49"/>
      <c r="CLH230" s="49"/>
      <c r="CLI230" s="49"/>
      <c r="CLJ230" s="49"/>
      <c r="CLK230" s="49"/>
      <c r="CLL230" s="49"/>
      <c r="CLM230" s="49"/>
      <c r="CLN230" s="49"/>
      <c r="CLO230" s="49"/>
      <c r="CLP230" s="49"/>
      <c r="CLQ230" s="49"/>
      <c r="CLR230" s="49"/>
      <c r="CLS230" s="49"/>
      <c r="CLT230" s="49"/>
      <c r="CLU230" s="49"/>
      <c r="CLV230" s="49"/>
      <c r="CLW230" s="49"/>
      <c r="CLX230" s="49"/>
      <c r="CLY230" s="49"/>
      <c r="CLZ230" s="49"/>
      <c r="CMA230" s="49"/>
      <c r="CMB230" s="49"/>
      <c r="CMC230" s="49"/>
      <c r="CMD230" s="49"/>
      <c r="CME230" s="49"/>
      <c r="CMF230" s="49"/>
      <c r="CMG230" s="49"/>
      <c r="CMH230" s="49"/>
      <c r="CMI230" s="49"/>
      <c r="CMJ230" s="49"/>
      <c r="CMK230" s="49"/>
      <c r="CML230" s="49"/>
      <c r="CMM230" s="49"/>
      <c r="CMN230" s="49"/>
      <c r="CMO230" s="49"/>
      <c r="CMP230" s="49"/>
      <c r="CMQ230" s="49"/>
      <c r="CMR230" s="49"/>
      <c r="CMS230" s="49"/>
      <c r="CMT230" s="49"/>
      <c r="CMU230" s="49"/>
      <c r="CMV230" s="49"/>
      <c r="CMW230" s="49"/>
      <c r="CMX230" s="49"/>
      <c r="CMY230" s="49"/>
      <c r="CMZ230" s="49"/>
      <c r="CNA230" s="49"/>
      <c r="CNB230" s="49"/>
      <c r="CNC230" s="49"/>
      <c r="CND230" s="49"/>
      <c r="CNE230" s="49"/>
      <c r="CNF230" s="49"/>
      <c r="CNG230" s="49"/>
      <c r="CNH230" s="49"/>
      <c r="CNI230" s="49"/>
      <c r="CNJ230" s="49"/>
      <c r="CNK230" s="49"/>
      <c r="CNL230" s="49"/>
      <c r="CNM230" s="49"/>
      <c r="CNN230" s="49"/>
      <c r="CNO230" s="49"/>
      <c r="CNP230" s="49"/>
      <c r="CNQ230" s="49"/>
      <c r="CNR230" s="49"/>
      <c r="CNS230" s="49"/>
      <c r="CNT230" s="49"/>
      <c r="CNU230" s="49"/>
      <c r="CNV230" s="49"/>
      <c r="CNW230" s="49"/>
      <c r="CNX230" s="49"/>
      <c r="CNY230" s="49"/>
      <c r="CNZ230" s="49"/>
      <c r="COA230" s="49"/>
      <c r="COB230" s="49"/>
      <c r="COC230" s="49"/>
      <c r="COD230" s="49"/>
      <c r="COE230" s="49"/>
      <c r="COF230" s="49"/>
      <c r="COG230" s="49"/>
      <c r="COH230" s="49"/>
      <c r="COI230" s="49"/>
      <c r="COJ230" s="49"/>
      <c r="COK230" s="49"/>
      <c r="COL230" s="49"/>
      <c r="COM230" s="49"/>
      <c r="CON230" s="49"/>
      <c r="COO230" s="49"/>
      <c r="COP230" s="49"/>
      <c r="COQ230" s="49"/>
      <c r="COR230" s="49"/>
      <c r="COS230" s="49"/>
      <c r="COT230" s="49"/>
      <c r="COU230" s="49"/>
      <c r="COV230" s="49"/>
      <c r="COW230" s="49"/>
      <c r="COX230" s="49"/>
      <c r="COY230" s="49"/>
      <c r="COZ230" s="49"/>
      <c r="CPA230" s="49"/>
      <c r="CPB230" s="49"/>
      <c r="CPC230" s="49"/>
      <c r="CPD230" s="49"/>
      <c r="CPE230" s="49"/>
      <c r="CPF230" s="49"/>
      <c r="CPG230" s="49"/>
      <c r="CPH230" s="49"/>
      <c r="CPI230" s="49"/>
      <c r="CPJ230" s="49"/>
      <c r="CPK230" s="49"/>
      <c r="CPL230" s="49"/>
      <c r="CPM230" s="49"/>
      <c r="CPN230" s="49"/>
      <c r="CPO230" s="49"/>
      <c r="CPP230" s="49"/>
      <c r="CPQ230" s="49"/>
      <c r="CPR230" s="49"/>
      <c r="CPS230" s="49"/>
      <c r="CPT230" s="49"/>
      <c r="CPU230" s="49"/>
      <c r="CPV230" s="49"/>
      <c r="CPW230" s="49"/>
      <c r="CPX230" s="49"/>
      <c r="CPY230" s="49"/>
      <c r="CPZ230" s="49"/>
      <c r="CQA230" s="49"/>
      <c r="CQB230" s="49"/>
      <c r="CQC230" s="49"/>
      <c r="CQD230" s="49"/>
      <c r="CQE230" s="49"/>
      <c r="CQF230" s="49"/>
      <c r="CQG230" s="49"/>
      <c r="CQH230" s="49"/>
      <c r="CQI230" s="49"/>
      <c r="CQJ230" s="49"/>
      <c r="CQK230" s="49"/>
      <c r="CQL230" s="49"/>
      <c r="CQM230" s="49"/>
      <c r="CQN230" s="49"/>
      <c r="CQO230" s="49"/>
      <c r="CQP230" s="49"/>
      <c r="CQQ230" s="49"/>
      <c r="CQR230" s="49"/>
      <c r="CQS230" s="49"/>
      <c r="CQT230" s="49"/>
      <c r="CQU230" s="49"/>
      <c r="CQV230" s="49"/>
      <c r="CQW230" s="49"/>
      <c r="CQX230" s="49"/>
      <c r="CQY230" s="49"/>
      <c r="CQZ230" s="49"/>
      <c r="CRA230" s="49"/>
      <c r="CRB230" s="49"/>
      <c r="CRC230" s="49"/>
      <c r="CRD230" s="49"/>
      <c r="CRE230" s="49"/>
      <c r="CRF230" s="49"/>
      <c r="CRG230" s="49"/>
      <c r="CRH230" s="49"/>
      <c r="CRI230" s="49"/>
      <c r="CRJ230" s="49"/>
      <c r="CRK230" s="49"/>
      <c r="CRL230" s="49"/>
      <c r="CRM230" s="49"/>
      <c r="CRN230" s="49"/>
      <c r="CRO230" s="49"/>
      <c r="CRP230" s="49"/>
      <c r="CRQ230" s="49"/>
      <c r="CRR230" s="49"/>
      <c r="CRS230" s="49"/>
      <c r="CRT230" s="49"/>
      <c r="CRU230" s="49"/>
      <c r="CRV230" s="49"/>
      <c r="CRW230" s="49"/>
      <c r="CRX230" s="49"/>
      <c r="CRY230" s="49"/>
      <c r="CRZ230" s="49"/>
      <c r="CSA230" s="49"/>
      <c r="CSB230" s="49"/>
      <c r="CSC230" s="49"/>
      <c r="CSD230" s="49"/>
      <c r="CSE230" s="49"/>
      <c r="CSF230" s="49"/>
      <c r="CSG230" s="49"/>
      <c r="CSH230" s="49"/>
      <c r="CSI230" s="49"/>
      <c r="CSJ230" s="49"/>
      <c r="CSK230" s="49"/>
      <c r="CSL230" s="49"/>
      <c r="CSM230" s="49"/>
      <c r="CSN230" s="49"/>
      <c r="CSO230" s="49"/>
      <c r="CSP230" s="49"/>
      <c r="CSQ230" s="49"/>
      <c r="CSR230" s="49"/>
      <c r="CSS230" s="49"/>
      <c r="CST230" s="49"/>
      <c r="CSU230" s="49"/>
      <c r="CSV230" s="49"/>
      <c r="CSW230" s="49"/>
      <c r="CSX230" s="49"/>
      <c r="CSY230" s="49"/>
      <c r="CSZ230" s="49"/>
      <c r="CTA230" s="49"/>
      <c r="CTB230" s="49"/>
      <c r="CTC230" s="49"/>
      <c r="CTD230" s="49"/>
      <c r="CTE230" s="49"/>
      <c r="CTF230" s="49"/>
      <c r="CTG230" s="49"/>
      <c r="CTH230" s="49"/>
      <c r="CTI230" s="49"/>
      <c r="CTJ230" s="49"/>
      <c r="CTK230" s="49"/>
      <c r="CTL230" s="49"/>
      <c r="CTM230" s="49"/>
      <c r="CTN230" s="49"/>
      <c r="CTO230" s="49"/>
      <c r="CTP230" s="49"/>
      <c r="CTQ230" s="49"/>
      <c r="CTR230" s="49"/>
      <c r="CTS230" s="49"/>
      <c r="CTT230" s="49"/>
      <c r="CTU230" s="49"/>
      <c r="CTV230" s="49"/>
      <c r="CTW230" s="49"/>
      <c r="CTX230" s="49"/>
      <c r="CTY230" s="49"/>
      <c r="CTZ230" s="49"/>
      <c r="CUA230" s="49"/>
      <c r="CUB230" s="49"/>
      <c r="CUC230" s="49"/>
      <c r="CUD230" s="49"/>
      <c r="CUE230" s="49"/>
      <c r="CUF230" s="49"/>
      <c r="CUG230" s="49"/>
      <c r="CUH230" s="49"/>
      <c r="CUI230" s="49"/>
      <c r="CUJ230" s="49"/>
      <c r="CUK230" s="49"/>
      <c r="CUL230" s="49"/>
      <c r="CUM230" s="49"/>
      <c r="CUN230" s="49"/>
      <c r="CUO230" s="49"/>
      <c r="CUP230" s="49"/>
      <c r="CUQ230" s="49"/>
      <c r="CUR230" s="49"/>
      <c r="CUS230" s="49"/>
      <c r="CUT230" s="49"/>
      <c r="CUU230" s="49"/>
      <c r="CUV230" s="49"/>
      <c r="CUW230" s="49"/>
      <c r="CUX230" s="49"/>
      <c r="CUY230" s="49"/>
      <c r="CUZ230" s="49"/>
      <c r="CVA230" s="49"/>
      <c r="CVB230" s="49"/>
      <c r="CVC230" s="49"/>
      <c r="CVD230" s="49"/>
      <c r="CVE230" s="49"/>
      <c r="CVF230" s="49"/>
      <c r="CVG230" s="49"/>
      <c r="CVH230" s="49"/>
      <c r="CVI230" s="49"/>
      <c r="CVJ230" s="49"/>
      <c r="CVK230" s="49"/>
      <c r="CVL230" s="49"/>
      <c r="CVM230" s="49"/>
      <c r="CVN230" s="49"/>
      <c r="CVO230" s="49"/>
      <c r="CVP230" s="49"/>
      <c r="CVQ230" s="49"/>
      <c r="CVR230" s="49"/>
      <c r="CVS230" s="49"/>
      <c r="CVT230" s="49"/>
      <c r="CVU230" s="49"/>
      <c r="CVV230" s="49"/>
      <c r="CVW230" s="49"/>
      <c r="CVX230" s="49"/>
      <c r="CVY230" s="49"/>
      <c r="CVZ230" s="49"/>
      <c r="CWA230" s="49"/>
      <c r="CWB230" s="49"/>
      <c r="CWC230" s="49"/>
      <c r="CWD230" s="49"/>
      <c r="CWE230" s="49"/>
      <c r="CWF230" s="49"/>
      <c r="CWG230" s="49"/>
      <c r="CWH230" s="49"/>
      <c r="CWI230" s="49"/>
      <c r="CWJ230" s="49"/>
      <c r="CWK230" s="49"/>
      <c r="CWL230" s="49"/>
      <c r="CWM230" s="49"/>
      <c r="CWN230" s="49"/>
      <c r="CWO230" s="49"/>
      <c r="CWP230" s="49"/>
      <c r="CWQ230" s="49"/>
      <c r="CWR230" s="49"/>
      <c r="CWS230" s="49"/>
      <c r="CWT230" s="49"/>
      <c r="CWU230" s="49"/>
      <c r="CWV230" s="49"/>
      <c r="CWW230" s="49"/>
      <c r="CWX230" s="49"/>
      <c r="CWY230" s="49"/>
      <c r="CWZ230" s="49"/>
      <c r="CXA230" s="49"/>
      <c r="CXB230" s="49"/>
      <c r="CXC230" s="49"/>
      <c r="CXD230" s="49"/>
      <c r="CXE230" s="49"/>
      <c r="CXF230" s="49"/>
      <c r="CXG230" s="49"/>
      <c r="CXH230" s="49"/>
      <c r="CXI230" s="49"/>
      <c r="CXJ230" s="49"/>
      <c r="CXK230" s="49"/>
      <c r="CXL230" s="49"/>
      <c r="CXM230" s="49"/>
      <c r="CXN230" s="49"/>
      <c r="CXO230" s="49"/>
      <c r="CXP230" s="49"/>
      <c r="CXQ230" s="49"/>
      <c r="CXR230" s="49"/>
      <c r="CXS230" s="49"/>
      <c r="CXT230" s="49"/>
      <c r="CXU230" s="49"/>
      <c r="CXV230" s="49"/>
      <c r="CXW230" s="49"/>
      <c r="CXX230" s="49"/>
      <c r="CXY230" s="49"/>
      <c r="CXZ230" s="49"/>
      <c r="CYA230" s="49"/>
      <c r="CYB230" s="49"/>
      <c r="CYC230" s="49"/>
      <c r="CYD230" s="49"/>
      <c r="CYE230" s="49"/>
      <c r="CYF230" s="49"/>
      <c r="CYG230" s="49"/>
      <c r="CYH230" s="49"/>
      <c r="CYI230" s="49"/>
      <c r="CYJ230" s="49"/>
      <c r="CYK230" s="49"/>
      <c r="CYL230" s="49"/>
      <c r="CYM230" s="49"/>
      <c r="CYN230" s="49"/>
      <c r="CYO230" s="49"/>
      <c r="CYP230" s="49"/>
      <c r="CYQ230" s="49"/>
      <c r="CYR230" s="49"/>
      <c r="CYS230" s="49"/>
      <c r="CYT230" s="49"/>
      <c r="CYU230" s="49"/>
      <c r="CYV230" s="49"/>
      <c r="CYW230" s="49"/>
      <c r="CYX230" s="49"/>
      <c r="CYY230" s="49"/>
      <c r="CYZ230" s="49"/>
      <c r="CZA230" s="49"/>
      <c r="CZB230" s="49"/>
      <c r="CZC230" s="49"/>
      <c r="CZD230" s="49"/>
      <c r="CZE230" s="49"/>
      <c r="CZF230" s="49"/>
      <c r="CZG230" s="49"/>
      <c r="CZH230" s="49"/>
      <c r="CZI230" s="49"/>
      <c r="CZJ230" s="49"/>
      <c r="CZK230" s="49"/>
      <c r="CZL230" s="49"/>
      <c r="CZM230" s="49"/>
      <c r="CZN230" s="49"/>
      <c r="CZO230" s="49"/>
      <c r="CZP230" s="49"/>
      <c r="CZQ230" s="49"/>
      <c r="CZR230" s="49"/>
      <c r="CZS230" s="49"/>
      <c r="CZT230" s="49"/>
      <c r="CZU230" s="49"/>
      <c r="CZV230" s="49"/>
      <c r="CZW230" s="49"/>
      <c r="CZX230" s="49"/>
      <c r="CZY230" s="49"/>
      <c r="CZZ230" s="49"/>
      <c r="DAA230" s="49"/>
      <c r="DAB230" s="49"/>
      <c r="DAC230" s="49"/>
      <c r="DAD230" s="49"/>
      <c r="DAE230" s="49"/>
      <c r="DAF230" s="49"/>
      <c r="DAG230" s="49"/>
      <c r="DAH230" s="49"/>
      <c r="DAI230" s="49"/>
      <c r="DAJ230" s="49"/>
      <c r="DAK230" s="49"/>
      <c r="DAL230" s="49"/>
      <c r="DAM230" s="49"/>
      <c r="DAN230" s="49"/>
      <c r="DAO230" s="49"/>
      <c r="DAP230" s="49"/>
      <c r="DAQ230" s="49"/>
      <c r="DAR230" s="49"/>
      <c r="DAS230" s="49"/>
      <c r="DAT230" s="49"/>
      <c r="DAU230" s="49"/>
      <c r="DAV230" s="49"/>
      <c r="DAW230" s="49"/>
      <c r="DAX230" s="49"/>
      <c r="DAY230" s="49"/>
      <c r="DAZ230" s="49"/>
      <c r="DBA230" s="49"/>
      <c r="DBB230" s="49"/>
      <c r="DBC230" s="49"/>
      <c r="DBD230" s="49"/>
      <c r="DBE230" s="49"/>
      <c r="DBF230" s="49"/>
      <c r="DBG230" s="49"/>
      <c r="DBH230" s="49"/>
      <c r="DBI230" s="49"/>
      <c r="DBJ230" s="49"/>
      <c r="DBK230" s="49"/>
      <c r="DBL230" s="49"/>
      <c r="DBM230" s="49"/>
      <c r="DBN230" s="49"/>
      <c r="DBO230" s="49"/>
      <c r="DBP230" s="49"/>
      <c r="DBQ230" s="49"/>
      <c r="DBR230" s="49"/>
      <c r="DBS230" s="49"/>
      <c r="DBT230" s="49"/>
      <c r="DBU230" s="49"/>
      <c r="DBV230" s="49"/>
      <c r="DBW230" s="49"/>
      <c r="DBX230" s="49"/>
      <c r="DBY230" s="49"/>
      <c r="DBZ230" s="49"/>
      <c r="DCA230" s="49"/>
      <c r="DCB230" s="49"/>
      <c r="DCC230" s="49"/>
      <c r="DCD230" s="49"/>
      <c r="DCE230" s="49"/>
      <c r="DCF230" s="49"/>
      <c r="DCG230" s="49"/>
      <c r="DCH230" s="49"/>
      <c r="DCI230" s="49"/>
      <c r="DCJ230" s="49"/>
      <c r="DCK230" s="49"/>
      <c r="DCL230" s="49"/>
      <c r="DCM230" s="49"/>
      <c r="DCN230" s="49"/>
      <c r="DCO230" s="49"/>
      <c r="DCP230" s="49"/>
      <c r="DCQ230" s="49"/>
      <c r="DCR230" s="49"/>
      <c r="DCS230" s="49"/>
      <c r="DCT230" s="49"/>
      <c r="DCU230" s="49"/>
      <c r="DCV230" s="49"/>
      <c r="DCW230" s="49"/>
      <c r="DCX230" s="49"/>
      <c r="DCY230" s="49"/>
      <c r="DCZ230" s="49"/>
      <c r="DDA230" s="49"/>
      <c r="DDB230" s="49"/>
      <c r="DDC230" s="49"/>
      <c r="DDD230" s="49"/>
      <c r="DDE230" s="49"/>
      <c r="DDF230" s="49"/>
      <c r="DDG230" s="49"/>
      <c r="DDH230" s="49"/>
      <c r="DDI230" s="49"/>
      <c r="DDJ230" s="49"/>
      <c r="DDK230" s="49"/>
      <c r="DDL230" s="49"/>
      <c r="DDM230" s="49"/>
      <c r="DDN230" s="49"/>
      <c r="DDO230" s="49"/>
      <c r="DDP230" s="49"/>
      <c r="DDQ230" s="49"/>
      <c r="DDR230" s="49"/>
      <c r="DDS230" s="49"/>
      <c r="DDT230" s="49"/>
      <c r="DDU230" s="49"/>
      <c r="DDV230" s="49"/>
      <c r="DDW230" s="49"/>
      <c r="DDX230" s="49"/>
      <c r="DDY230" s="49"/>
      <c r="DDZ230" s="49"/>
      <c r="DEA230" s="49"/>
      <c r="DEB230" s="49"/>
      <c r="DEC230" s="49"/>
      <c r="DED230" s="49"/>
      <c r="DEE230" s="49"/>
      <c r="DEF230" s="49"/>
      <c r="DEG230" s="49"/>
      <c r="DEH230" s="49"/>
      <c r="DEI230" s="49"/>
      <c r="DEJ230" s="49"/>
      <c r="DEK230" s="49"/>
      <c r="DEL230" s="49"/>
      <c r="DEM230" s="49"/>
      <c r="DEN230" s="49"/>
      <c r="DEO230" s="49"/>
      <c r="DEP230" s="49"/>
      <c r="DEQ230" s="49"/>
      <c r="DER230" s="49"/>
      <c r="DES230" s="49"/>
      <c r="DET230" s="49"/>
      <c r="DEU230" s="49"/>
      <c r="DEV230" s="49"/>
      <c r="DEW230" s="49"/>
      <c r="DEX230" s="49"/>
      <c r="DEY230" s="49"/>
      <c r="DEZ230" s="49"/>
      <c r="DFA230" s="49"/>
      <c r="DFB230" s="49"/>
      <c r="DFC230" s="49"/>
      <c r="DFD230" s="49"/>
      <c r="DFE230" s="49"/>
      <c r="DFF230" s="49"/>
      <c r="DFG230" s="49"/>
      <c r="DFH230" s="49"/>
      <c r="DFI230" s="49"/>
      <c r="DFJ230" s="49"/>
      <c r="DFK230" s="49"/>
      <c r="DFL230" s="49"/>
      <c r="DFM230" s="49"/>
      <c r="DFN230" s="49"/>
      <c r="DFO230" s="49"/>
      <c r="DFP230" s="49"/>
      <c r="DFQ230" s="49"/>
      <c r="DFR230" s="49"/>
      <c r="DFS230" s="49"/>
      <c r="DFT230" s="49"/>
      <c r="DFU230" s="49"/>
      <c r="DFV230" s="49"/>
      <c r="DFW230" s="49"/>
      <c r="DFX230" s="49"/>
      <c r="DFY230" s="49"/>
      <c r="DFZ230" s="49"/>
      <c r="DGA230" s="49"/>
      <c r="DGB230" s="49"/>
      <c r="DGC230" s="49"/>
      <c r="DGD230" s="49"/>
      <c r="DGE230" s="49"/>
      <c r="DGF230" s="49"/>
      <c r="DGG230" s="49"/>
      <c r="DGH230" s="49"/>
      <c r="DGI230" s="49"/>
      <c r="DGJ230" s="49"/>
      <c r="DGK230" s="49"/>
      <c r="DGL230" s="49"/>
      <c r="DGM230" s="49"/>
      <c r="DGN230" s="49"/>
      <c r="DGO230" s="49"/>
      <c r="DGP230" s="49"/>
      <c r="DGQ230" s="49"/>
      <c r="DGR230" s="49"/>
      <c r="DGS230" s="49"/>
      <c r="DGT230" s="49"/>
      <c r="DGU230" s="49"/>
      <c r="DGV230" s="49"/>
      <c r="DGW230" s="49"/>
      <c r="DGX230" s="49"/>
      <c r="DGY230" s="49"/>
      <c r="DGZ230" s="49"/>
      <c r="DHA230" s="49"/>
      <c r="DHB230" s="49"/>
      <c r="DHC230" s="49"/>
      <c r="DHD230" s="49"/>
      <c r="DHE230" s="49"/>
      <c r="DHF230" s="49"/>
      <c r="DHG230" s="49"/>
      <c r="DHH230" s="49"/>
      <c r="DHI230" s="49"/>
      <c r="DHJ230" s="49"/>
      <c r="DHK230" s="49"/>
      <c r="DHL230" s="49"/>
      <c r="DHM230" s="49"/>
      <c r="DHN230" s="49"/>
      <c r="DHO230" s="49"/>
      <c r="DHP230" s="49"/>
      <c r="DHQ230" s="49"/>
      <c r="DHR230" s="49"/>
      <c r="DHS230" s="49"/>
      <c r="DHT230" s="49"/>
      <c r="DHU230" s="49"/>
      <c r="DHV230" s="49"/>
      <c r="DHW230" s="49"/>
      <c r="DHX230" s="49"/>
      <c r="DHY230" s="49"/>
      <c r="DHZ230" s="49"/>
      <c r="DIA230" s="49"/>
      <c r="DIB230" s="49"/>
      <c r="DIC230" s="49"/>
      <c r="DID230" s="49"/>
      <c r="DIE230" s="49"/>
      <c r="DIF230" s="49"/>
      <c r="DIG230" s="49"/>
      <c r="DIH230" s="49"/>
      <c r="DII230" s="49"/>
      <c r="DIJ230" s="49"/>
      <c r="DIK230" s="49"/>
      <c r="DIL230" s="49"/>
      <c r="DIM230" s="49"/>
      <c r="DIN230" s="49"/>
      <c r="DIO230" s="49"/>
      <c r="DIP230" s="49"/>
      <c r="DIQ230" s="49"/>
      <c r="DIR230" s="49"/>
      <c r="DIS230" s="49"/>
      <c r="DIT230" s="49"/>
      <c r="DIU230" s="49"/>
      <c r="DIV230" s="49"/>
      <c r="DIW230" s="49"/>
      <c r="DIX230" s="49"/>
      <c r="DIY230" s="49"/>
      <c r="DIZ230" s="49"/>
      <c r="DJA230" s="49"/>
      <c r="DJB230" s="49"/>
      <c r="DJC230" s="49"/>
      <c r="DJD230" s="49"/>
      <c r="DJE230" s="49"/>
      <c r="DJF230" s="49"/>
      <c r="DJG230" s="49"/>
      <c r="DJH230" s="49"/>
      <c r="DJI230" s="49"/>
      <c r="DJJ230" s="49"/>
      <c r="DJK230" s="49"/>
      <c r="DJL230" s="49"/>
      <c r="DJM230" s="49"/>
      <c r="DJN230" s="49"/>
      <c r="DJO230" s="49"/>
      <c r="DJP230" s="49"/>
      <c r="DJQ230" s="49"/>
      <c r="DJR230" s="49"/>
      <c r="DJS230" s="49"/>
      <c r="DJT230" s="49"/>
      <c r="DJU230" s="49"/>
      <c r="DJV230" s="49"/>
      <c r="DJW230" s="49"/>
      <c r="DJX230" s="49"/>
      <c r="DJY230" s="49"/>
      <c r="DJZ230" s="49"/>
      <c r="DKA230" s="49"/>
      <c r="DKB230" s="49"/>
      <c r="DKC230" s="49"/>
      <c r="DKD230" s="49"/>
      <c r="DKE230" s="49"/>
      <c r="DKF230" s="49"/>
      <c r="DKG230" s="49"/>
      <c r="DKH230" s="49"/>
      <c r="DKI230" s="49"/>
      <c r="DKJ230" s="49"/>
      <c r="DKK230" s="49"/>
      <c r="DKL230" s="49"/>
      <c r="DKM230" s="49"/>
      <c r="DKN230" s="49"/>
      <c r="DKO230" s="49"/>
      <c r="DKP230" s="49"/>
      <c r="DKQ230" s="49"/>
      <c r="DKR230" s="49"/>
      <c r="DKS230" s="49"/>
      <c r="DKT230" s="49"/>
      <c r="DKU230" s="49"/>
      <c r="DKV230" s="49"/>
      <c r="DKW230" s="49"/>
      <c r="DKX230" s="49"/>
      <c r="DKY230" s="49"/>
      <c r="DKZ230" s="49"/>
      <c r="DLA230" s="49"/>
      <c r="DLB230" s="49"/>
      <c r="DLC230" s="49"/>
      <c r="DLD230" s="49"/>
      <c r="DLE230" s="49"/>
      <c r="DLF230" s="49"/>
      <c r="DLG230" s="49"/>
      <c r="DLH230" s="49"/>
      <c r="DLI230" s="49"/>
      <c r="DLJ230" s="49"/>
      <c r="DLK230" s="49"/>
      <c r="DLL230" s="49"/>
      <c r="DLM230" s="49"/>
      <c r="DLN230" s="49"/>
      <c r="DLO230" s="49"/>
      <c r="DLP230" s="49"/>
      <c r="DLQ230" s="49"/>
      <c r="DLR230" s="49"/>
      <c r="DLS230" s="49"/>
      <c r="DLT230" s="49"/>
      <c r="DLU230" s="49"/>
      <c r="DLV230" s="49"/>
      <c r="DLW230" s="49"/>
      <c r="DLX230" s="49"/>
      <c r="DLY230" s="49"/>
      <c r="DLZ230" s="49"/>
      <c r="DMA230" s="49"/>
      <c r="DMB230" s="49"/>
      <c r="DMC230" s="49"/>
      <c r="DMD230" s="49"/>
      <c r="DME230" s="49"/>
      <c r="DMF230" s="49"/>
      <c r="DMG230" s="49"/>
      <c r="DMH230" s="49"/>
      <c r="DMI230" s="49"/>
      <c r="DMJ230" s="49"/>
      <c r="DMK230" s="49"/>
      <c r="DML230" s="49"/>
      <c r="DMM230" s="49"/>
      <c r="DMN230" s="49"/>
      <c r="DMO230" s="49"/>
      <c r="DMP230" s="49"/>
      <c r="DMQ230" s="49"/>
      <c r="DMR230" s="49"/>
      <c r="DMS230" s="49"/>
      <c r="DMT230" s="49"/>
      <c r="DMU230" s="49"/>
      <c r="DMV230" s="49"/>
      <c r="DMW230" s="49"/>
      <c r="DMX230" s="49"/>
      <c r="DMY230" s="49"/>
      <c r="DMZ230" s="49"/>
      <c r="DNA230" s="49"/>
      <c r="DNB230" s="49"/>
      <c r="DNC230" s="49"/>
      <c r="DND230" s="49"/>
      <c r="DNE230" s="49"/>
      <c r="DNF230" s="49"/>
      <c r="DNG230" s="49"/>
      <c r="DNH230" s="49"/>
      <c r="DNI230" s="49"/>
      <c r="DNJ230" s="49"/>
      <c r="DNK230" s="49"/>
      <c r="DNL230" s="49"/>
      <c r="DNM230" s="49"/>
      <c r="DNN230" s="49"/>
      <c r="DNO230" s="49"/>
      <c r="DNP230" s="49"/>
      <c r="DNQ230" s="49"/>
      <c r="DNR230" s="49"/>
      <c r="DNS230" s="49"/>
      <c r="DNT230" s="49"/>
      <c r="DNU230" s="49"/>
      <c r="DNV230" s="49"/>
      <c r="DNW230" s="49"/>
      <c r="DNX230" s="49"/>
      <c r="DNY230" s="49"/>
      <c r="DNZ230" s="49"/>
      <c r="DOA230" s="49"/>
      <c r="DOB230" s="49"/>
      <c r="DOC230" s="49"/>
      <c r="DOD230" s="49"/>
      <c r="DOE230" s="49"/>
      <c r="DOF230" s="49"/>
      <c r="DOG230" s="49"/>
      <c r="DOH230" s="49"/>
      <c r="DOI230" s="49"/>
      <c r="DOJ230" s="49"/>
      <c r="DOK230" s="49"/>
      <c r="DOL230" s="49"/>
      <c r="DOM230" s="49"/>
      <c r="DON230" s="49"/>
      <c r="DOO230" s="49"/>
      <c r="DOP230" s="49"/>
      <c r="DOQ230" s="49"/>
      <c r="DOR230" s="49"/>
      <c r="DOS230" s="49"/>
      <c r="DOT230" s="49"/>
      <c r="DOU230" s="49"/>
      <c r="DOV230" s="49"/>
      <c r="DOW230" s="49"/>
      <c r="DOX230" s="49"/>
      <c r="DOY230" s="49"/>
      <c r="DOZ230" s="49"/>
      <c r="DPA230" s="49"/>
      <c r="DPB230" s="49"/>
      <c r="DPC230" s="49"/>
      <c r="DPD230" s="49"/>
      <c r="DPE230" s="49"/>
      <c r="DPF230" s="49"/>
      <c r="DPG230" s="49"/>
      <c r="DPH230" s="49"/>
      <c r="DPI230" s="49"/>
      <c r="DPJ230" s="49"/>
      <c r="DPK230" s="49"/>
      <c r="DPL230" s="49"/>
      <c r="DPM230" s="49"/>
      <c r="DPN230" s="49"/>
      <c r="DPO230" s="49"/>
      <c r="DPP230" s="49"/>
      <c r="DPQ230" s="49"/>
      <c r="DPR230" s="49"/>
      <c r="DPS230" s="49"/>
      <c r="DPT230" s="49"/>
      <c r="DPU230" s="49"/>
      <c r="DPV230" s="49"/>
      <c r="DPW230" s="49"/>
      <c r="DPX230" s="49"/>
      <c r="DPY230" s="49"/>
      <c r="DPZ230" s="49"/>
      <c r="DQA230" s="49"/>
      <c r="DQB230" s="49"/>
      <c r="DQC230" s="49"/>
      <c r="DQD230" s="49"/>
      <c r="DQE230" s="49"/>
      <c r="DQF230" s="49"/>
      <c r="DQG230" s="49"/>
      <c r="DQH230" s="49"/>
      <c r="DQI230" s="49"/>
      <c r="DQJ230" s="49"/>
      <c r="DQK230" s="49"/>
      <c r="DQL230" s="49"/>
      <c r="DQM230" s="49"/>
      <c r="DQN230" s="49"/>
      <c r="DQO230" s="49"/>
      <c r="DQP230" s="49"/>
      <c r="DQQ230" s="49"/>
      <c r="DQR230" s="49"/>
      <c r="DQS230" s="49"/>
      <c r="DQT230" s="49"/>
      <c r="DQU230" s="49"/>
      <c r="DQV230" s="49"/>
      <c r="DQW230" s="49"/>
      <c r="DQX230" s="49"/>
      <c r="DQY230" s="49"/>
      <c r="DQZ230" s="49"/>
      <c r="DRA230" s="49"/>
      <c r="DRB230" s="49"/>
      <c r="DRC230" s="49"/>
      <c r="DRD230" s="49"/>
      <c r="DRE230" s="49"/>
      <c r="DRF230" s="49"/>
      <c r="DRG230" s="49"/>
      <c r="DRH230" s="49"/>
      <c r="DRI230" s="49"/>
      <c r="DRJ230" s="49"/>
      <c r="DRK230" s="49"/>
      <c r="DRL230" s="49"/>
      <c r="DRM230" s="49"/>
      <c r="DRN230" s="49"/>
      <c r="DRO230" s="49"/>
      <c r="DRP230" s="49"/>
      <c r="DRQ230" s="49"/>
      <c r="DRR230" s="49"/>
      <c r="DRS230" s="49"/>
      <c r="DRT230" s="49"/>
      <c r="DRU230" s="49"/>
      <c r="DRV230" s="49"/>
      <c r="DRW230" s="49"/>
      <c r="DRX230" s="49"/>
      <c r="DRY230" s="49"/>
      <c r="DRZ230" s="49"/>
      <c r="DSA230" s="49"/>
      <c r="DSB230" s="49"/>
      <c r="DSC230" s="49"/>
      <c r="DSD230" s="49"/>
      <c r="DSE230" s="49"/>
      <c r="DSF230" s="49"/>
      <c r="DSG230" s="49"/>
      <c r="DSH230" s="49"/>
      <c r="DSI230" s="49"/>
      <c r="DSJ230" s="49"/>
      <c r="DSK230" s="49"/>
      <c r="DSL230" s="49"/>
      <c r="DSM230" s="49"/>
      <c r="DSN230" s="49"/>
      <c r="DSO230" s="49"/>
      <c r="DSP230" s="49"/>
      <c r="DSQ230" s="49"/>
      <c r="DSR230" s="49"/>
      <c r="DSS230" s="49"/>
      <c r="DST230" s="49"/>
      <c r="DSU230" s="49"/>
      <c r="DSV230" s="49"/>
      <c r="DSW230" s="49"/>
      <c r="DSX230" s="49"/>
      <c r="DSY230" s="49"/>
      <c r="DSZ230" s="49"/>
      <c r="DTA230" s="49"/>
      <c r="DTB230" s="49"/>
      <c r="DTC230" s="49"/>
      <c r="DTD230" s="49"/>
      <c r="DTE230" s="49"/>
      <c r="DTF230" s="49"/>
      <c r="DTG230" s="49"/>
      <c r="DTH230" s="49"/>
      <c r="DTI230" s="49"/>
      <c r="DTJ230" s="49"/>
      <c r="DTK230" s="49"/>
      <c r="DTL230" s="49"/>
      <c r="DTM230" s="49"/>
      <c r="DTN230" s="49"/>
      <c r="DTO230" s="49"/>
      <c r="DTP230" s="49"/>
      <c r="DTQ230" s="49"/>
      <c r="DTR230" s="49"/>
      <c r="DTS230" s="49"/>
      <c r="DTT230" s="49"/>
      <c r="DTU230" s="49"/>
      <c r="DTV230" s="49"/>
      <c r="DTW230" s="49"/>
      <c r="DTX230" s="49"/>
      <c r="DTY230" s="49"/>
      <c r="DTZ230" s="49"/>
      <c r="DUA230" s="49"/>
      <c r="DUB230" s="49"/>
      <c r="DUC230" s="49"/>
      <c r="DUD230" s="49"/>
      <c r="DUE230" s="49"/>
      <c r="DUF230" s="49"/>
      <c r="DUG230" s="49"/>
      <c r="DUH230" s="49"/>
      <c r="DUI230" s="49"/>
      <c r="DUJ230" s="49"/>
      <c r="DUK230" s="49"/>
      <c r="DUL230" s="49"/>
      <c r="DUM230" s="49"/>
      <c r="DUN230" s="49"/>
      <c r="DUO230" s="49"/>
      <c r="DUP230" s="49"/>
      <c r="DUQ230" s="49"/>
      <c r="DUR230" s="49"/>
      <c r="DUS230" s="49"/>
      <c r="DUT230" s="49"/>
      <c r="DUU230" s="49"/>
      <c r="DUV230" s="49"/>
      <c r="DUW230" s="49"/>
      <c r="DUX230" s="49"/>
      <c r="DUY230" s="49"/>
      <c r="DUZ230" s="49"/>
      <c r="DVA230" s="49"/>
      <c r="DVB230" s="49"/>
      <c r="DVC230" s="49"/>
      <c r="DVD230" s="49"/>
      <c r="DVE230" s="49"/>
      <c r="DVF230" s="49"/>
      <c r="DVG230" s="49"/>
      <c r="DVH230" s="49"/>
      <c r="DVI230" s="49"/>
      <c r="DVJ230" s="49"/>
      <c r="DVK230" s="49"/>
      <c r="DVL230" s="49"/>
      <c r="DVM230" s="49"/>
      <c r="DVN230" s="49"/>
      <c r="DVO230" s="49"/>
      <c r="DVP230" s="49"/>
      <c r="DVQ230" s="49"/>
      <c r="DVR230" s="49"/>
      <c r="DVS230" s="49"/>
      <c r="DVT230" s="49"/>
      <c r="DVU230" s="49"/>
      <c r="DVV230" s="49"/>
      <c r="DVW230" s="49"/>
      <c r="DVX230" s="49"/>
      <c r="DVY230" s="49"/>
      <c r="DVZ230" s="49"/>
      <c r="DWA230" s="49"/>
      <c r="DWB230" s="49"/>
      <c r="DWC230" s="49"/>
      <c r="DWD230" s="49"/>
      <c r="DWE230" s="49"/>
      <c r="DWF230" s="49"/>
      <c r="DWG230" s="49"/>
      <c r="DWH230" s="49"/>
      <c r="DWI230" s="49"/>
      <c r="DWJ230" s="49"/>
      <c r="DWK230" s="49"/>
      <c r="DWL230" s="49"/>
      <c r="DWM230" s="49"/>
      <c r="DWN230" s="49"/>
      <c r="DWO230" s="49"/>
      <c r="DWP230" s="49"/>
      <c r="DWQ230" s="49"/>
      <c r="DWR230" s="49"/>
      <c r="DWS230" s="49"/>
      <c r="DWT230" s="49"/>
      <c r="DWU230" s="49"/>
      <c r="DWV230" s="49"/>
      <c r="DWW230" s="49"/>
      <c r="DWX230" s="49"/>
      <c r="DWY230" s="49"/>
      <c r="DWZ230" s="49"/>
      <c r="DXA230" s="49"/>
      <c r="DXB230" s="49"/>
      <c r="DXC230" s="49"/>
      <c r="DXD230" s="49"/>
      <c r="DXE230" s="49"/>
      <c r="DXF230" s="49"/>
      <c r="DXG230" s="49"/>
      <c r="DXH230" s="49"/>
      <c r="DXI230" s="49"/>
      <c r="DXJ230" s="49"/>
      <c r="DXK230" s="49"/>
      <c r="DXL230" s="49"/>
      <c r="DXM230" s="49"/>
      <c r="DXN230" s="49"/>
      <c r="DXO230" s="49"/>
      <c r="DXP230" s="49"/>
      <c r="DXQ230" s="49"/>
      <c r="DXR230" s="49"/>
      <c r="DXS230" s="49"/>
      <c r="DXT230" s="49"/>
      <c r="DXU230" s="49"/>
      <c r="DXV230" s="49"/>
      <c r="DXW230" s="49"/>
      <c r="DXX230" s="49"/>
      <c r="DXY230" s="49"/>
      <c r="DXZ230" s="49"/>
      <c r="DYA230" s="49"/>
      <c r="DYB230" s="49"/>
      <c r="DYC230" s="49"/>
      <c r="DYD230" s="49"/>
      <c r="DYE230" s="49"/>
      <c r="DYF230" s="49"/>
      <c r="DYG230" s="49"/>
      <c r="DYH230" s="49"/>
      <c r="DYI230" s="49"/>
      <c r="DYJ230" s="49"/>
      <c r="DYK230" s="49"/>
      <c r="DYL230" s="49"/>
      <c r="DYM230" s="49"/>
      <c r="DYN230" s="49"/>
      <c r="DYO230" s="49"/>
      <c r="DYP230" s="49"/>
      <c r="DYQ230" s="49"/>
      <c r="DYR230" s="49"/>
      <c r="DYS230" s="49"/>
      <c r="DYT230" s="49"/>
      <c r="DYU230" s="49"/>
      <c r="DYV230" s="49"/>
      <c r="DYW230" s="49"/>
      <c r="DYX230" s="49"/>
      <c r="DYY230" s="49"/>
      <c r="DYZ230" s="49"/>
      <c r="DZA230" s="49"/>
      <c r="DZB230" s="49"/>
      <c r="DZC230" s="49"/>
      <c r="DZD230" s="49"/>
      <c r="DZE230" s="49"/>
      <c r="DZF230" s="49"/>
      <c r="DZG230" s="49"/>
      <c r="DZH230" s="49"/>
      <c r="DZI230" s="49"/>
      <c r="DZJ230" s="49"/>
      <c r="DZK230" s="49"/>
      <c r="DZL230" s="49"/>
      <c r="DZM230" s="49"/>
      <c r="DZN230" s="49"/>
      <c r="DZO230" s="49"/>
      <c r="DZP230" s="49"/>
      <c r="DZQ230" s="49"/>
      <c r="DZR230" s="49"/>
      <c r="DZS230" s="49"/>
      <c r="DZT230" s="49"/>
      <c r="DZU230" s="49"/>
      <c r="DZV230" s="49"/>
      <c r="DZW230" s="49"/>
      <c r="DZX230" s="49"/>
      <c r="DZY230" s="49"/>
      <c r="DZZ230" s="49"/>
      <c r="EAA230" s="49"/>
      <c r="EAB230" s="49"/>
      <c r="EAC230" s="49"/>
      <c r="EAD230" s="49"/>
      <c r="EAE230" s="49"/>
      <c r="EAF230" s="49"/>
      <c r="EAG230" s="49"/>
      <c r="EAH230" s="49"/>
      <c r="EAI230" s="49"/>
      <c r="EAJ230" s="49"/>
      <c r="EAK230" s="49"/>
      <c r="EAL230" s="49"/>
      <c r="EAM230" s="49"/>
      <c r="EAN230" s="49"/>
      <c r="EAO230" s="49"/>
      <c r="EAP230" s="49"/>
      <c r="EAQ230" s="49"/>
      <c r="EAR230" s="49"/>
      <c r="EAS230" s="49"/>
      <c r="EAT230" s="49"/>
      <c r="EAU230" s="49"/>
      <c r="EAV230" s="49"/>
      <c r="EAW230" s="49"/>
      <c r="EAX230" s="49"/>
      <c r="EAY230" s="49"/>
      <c r="EAZ230" s="49"/>
      <c r="EBA230" s="49"/>
      <c r="EBB230" s="49"/>
      <c r="EBC230" s="49"/>
      <c r="EBD230" s="49"/>
      <c r="EBE230" s="49"/>
      <c r="EBF230" s="49"/>
      <c r="EBG230" s="49"/>
      <c r="EBH230" s="49"/>
      <c r="EBI230" s="49"/>
      <c r="EBJ230" s="49"/>
      <c r="EBK230" s="49"/>
      <c r="EBL230" s="49"/>
      <c r="EBM230" s="49"/>
      <c r="EBN230" s="49"/>
      <c r="EBO230" s="49"/>
      <c r="EBP230" s="49"/>
      <c r="EBQ230" s="49"/>
      <c r="EBR230" s="49"/>
      <c r="EBS230" s="49"/>
      <c r="EBT230" s="49"/>
      <c r="EBU230" s="49"/>
      <c r="EBV230" s="49"/>
      <c r="EBW230" s="49"/>
      <c r="EBX230" s="49"/>
      <c r="EBY230" s="49"/>
      <c r="EBZ230" s="49"/>
      <c r="ECA230" s="49"/>
      <c r="ECB230" s="49"/>
      <c r="ECC230" s="49"/>
      <c r="ECD230" s="49"/>
      <c r="ECE230" s="49"/>
      <c r="ECF230" s="49"/>
      <c r="ECG230" s="49"/>
      <c r="ECH230" s="49"/>
      <c r="ECI230" s="49"/>
      <c r="ECJ230" s="49"/>
      <c r="ECK230" s="49"/>
      <c r="ECL230" s="49"/>
      <c r="ECM230" s="49"/>
      <c r="ECN230" s="49"/>
      <c r="ECO230" s="49"/>
      <c r="ECP230" s="49"/>
      <c r="ECQ230" s="49"/>
      <c r="ECR230" s="49"/>
      <c r="ECS230" s="49"/>
      <c r="ECT230" s="49"/>
      <c r="ECU230" s="49"/>
      <c r="ECV230" s="49"/>
      <c r="ECW230" s="49"/>
      <c r="ECX230" s="49"/>
      <c r="ECY230" s="49"/>
      <c r="ECZ230" s="49"/>
      <c r="EDA230" s="49"/>
      <c r="EDB230" s="49"/>
      <c r="EDC230" s="49"/>
      <c r="EDD230" s="49"/>
      <c r="EDE230" s="49"/>
      <c r="EDF230" s="49"/>
      <c r="EDG230" s="49"/>
      <c r="EDH230" s="49"/>
      <c r="EDI230" s="49"/>
      <c r="EDJ230" s="49"/>
      <c r="EDK230" s="49"/>
      <c r="EDL230" s="49"/>
      <c r="EDM230" s="49"/>
      <c r="EDN230" s="49"/>
      <c r="EDO230" s="49"/>
      <c r="EDP230" s="49"/>
      <c r="EDQ230" s="49"/>
      <c r="EDR230" s="49"/>
      <c r="EDS230" s="49"/>
      <c r="EDT230" s="49"/>
      <c r="EDU230" s="49"/>
      <c r="EDV230" s="49"/>
      <c r="EDW230" s="49"/>
      <c r="EDX230" s="49"/>
      <c r="EDY230" s="49"/>
      <c r="EDZ230" s="49"/>
      <c r="EEA230" s="49"/>
      <c r="EEB230" s="49"/>
      <c r="EEC230" s="49"/>
      <c r="EED230" s="49"/>
      <c r="EEE230" s="49"/>
      <c r="EEF230" s="49"/>
      <c r="EEG230" s="49"/>
      <c r="EEH230" s="49"/>
      <c r="EEI230" s="49"/>
      <c r="EEJ230" s="49"/>
      <c r="EEK230" s="49"/>
      <c r="EEL230" s="49"/>
      <c r="EEM230" s="49"/>
      <c r="EEN230" s="49"/>
      <c r="EEO230" s="49"/>
      <c r="EEP230" s="49"/>
      <c r="EEQ230" s="49"/>
      <c r="EER230" s="49"/>
      <c r="EES230" s="49"/>
      <c r="EET230" s="49"/>
      <c r="EEU230" s="49"/>
      <c r="EEV230" s="49"/>
      <c r="EEW230" s="49"/>
      <c r="EEX230" s="49"/>
      <c r="EEY230" s="49"/>
      <c r="EEZ230" s="49"/>
      <c r="EFA230" s="49"/>
      <c r="EFB230" s="49"/>
      <c r="EFC230" s="49"/>
      <c r="EFD230" s="49"/>
      <c r="EFE230" s="49"/>
      <c r="EFF230" s="49"/>
      <c r="EFG230" s="49"/>
      <c r="EFH230" s="49"/>
      <c r="EFI230" s="49"/>
      <c r="EFJ230" s="49"/>
      <c r="EFK230" s="49"/>
      <c r="EFL230" s="49"/>
      <c r="EFM230" s="49"/>
      <c r="EFN230" s="49"/>
      <c r="EFO230" s="49"/>
      <c r="EFP230" s="49"/>
      <c r="EFQ230" s="49"/>
      <c r="EFR230" s="49"/>
      <c r="EFS230" s="49"/>
      <c r="EFT230" s="49"/>
      <c r="EFU230" s="49"/>
      <c r="EFV230" s="49"/>
      <c r="EFW230" s="49"/>
      <c r="EFX230" s="49"/>
      <c r="EFY230" s="49"/>
      <c r="EFZ230" s="49"/>
      <c r="EGA230" s="49"/>
      <c r="EGB230" s="49"/>
      <c r="EGC230" s="49"/>
      <c r="EGD230" s="49"/>
      <c r="EGE230" s="49"/>
      <c r="EGF230" s="49"/>
      <c r="EGG230" s="49"/>
      <c r="EGH230" s="49"/>
      <c r="EGI230" s="49"/>
      <c r="EGJ230" s="49"/>
      <c r="EGK230" s="49"/>
      <c r="EGL230" s="49"/>
      <c r="EGM230" s="49"/>
      <c r="EGN230" s="49"/>
      <c r="EGO230" s="49"/>
      <c r="EGP230" s="49"/>
      <c r="EGQ230" s="49"/>
      <c r="EGR230" s="49"/>
      <c r="EGS230" s="49"/>
      <c r="EGT230" s="49"/>
      <c r="EGU230" s="49"/>
      <c r="EGV230" s="49"/>
      <c r="EGW230" s="49"/>
      <c r="EGX230" s="49"/>
      <c r="EGY230" s="49"/>
      <c r="EGZ230" s="49"/>
      <c r="EHA230" s="49"/>
      <c r="EHB230" s="49"/>
      <c r="EHC230" s="49"/>
      <c r="EHD230" s="49"/>
      <c r="EHE230" s="49"/>
      <c r="EHF230" s="49"/>
      <c r="EHG230" s="49"/>
      <c r="EHH230" s="49"/>
      <c r="EHI230" s="49"/>
      <c r="EHJ230" s="49"/>
      <c r="EHK230" s="49"/>
      <c r="EHL230" s="49"/>
      <c r="EHM230" s="49"/>
      <c r="EHN230" s="49"/>
      <c r="EHO230" s="49"/>
      <c r="EHP230" s="49"/>
      <c r="EHQ230" s="49"/>
      <c r="EHR230" s="49"/>
      <c r="EHS230" s="49"/>
      <c r="EHT230" s="49"/>
      <c r="EHU230" s="49"/>
      <c r="EHV230" s="49"/>
      <c r="EHW230" s="49"/>
      <c r="EHX230" s="49"/>
      <c r="EHY230" s="49"/>
      <c r="EHZ230" s="49"/>
      <c r="EIA230" s="49"/>
      <c r="EIB230" s="49"/>
      <c r="EIC230" s="49"/>
      <c r="EID230" s="49"/>
      <c r="EIE230" s="49"/>
      <c r="EIF230" s="49"/>
      <c r="EIG230" s="49"/>
      <c r="EIH230" s="49"/>
      <c r="EII230" s="49"/>
      <c r="EIJ230" s="49"/>
      <c r="EIK230" s="49"/>
      <c r="EIL230" s="49"/>
      <c r="EIM230" s="49"/>
      <c r="EIN230" s="49"/>
      <c r="EIO230" s="49"/>
      <c r="EIP230" s="49"/>
      <c r="EIQ230" s="49"/>
      <c r="EIR230" s="49"/>
      <c r="EIS230" s="49"/>
      <c r="EIT230" s="49"/>
      <c r="EIU230" s="49"/>
      <c r="EIV230" s="49"/>
      <c r="EIW230" s="49"/>
      <c r="EIX230" s="49"/>
      <c r="EIY230" s="49"/>
      <c r="EIZ230" s="49"/>
      <c r="EJA230" s="49"/>
      <c r="EJB230" s="49"/>
      <c r="EJC230" s="49"/>
      <c r="EJD230" s="49"/>
      <c r="EJE230" s="49"/>
      <c r="EJF230" s="49"/>
      <c r="EJG230" s="49"/>
      <c r="EJH230" s="49"/>
      <c r="EJI230" s="49"/>
      <c r="EJJ230" s="49"/>
      <c r="EJK230" s="49"/>
      <c r="EJL230" s="49"/>
      <c r="EJM230" s="49"/>
      <c r="EJN230" s="49"/>
      <c r="EJO230" s="49"/>
      <c r="EJP230" s="49"/>
      <c r="EJQ230" s="49"/>
      <c r="EJR230" s="49"/>
      <c r="EJS230" s="49"/>
      <c r="EJT230" s="49"/>
      <c r="EJU230" s="49"/>
      <c r="EJV230" s="49"/>
      <c r="EJW230" s="49"/>
      <c r="EJX230" s="49"/>
      <c r="EJY230" s="49"/>
      <c r="EJZ230" s="49"/>
      <c r="EKA230" s="49"/>
      <c r="EKB230" s="49"/>
      <c r="EKC230" s="49"/>
      <c r="EKD230" s="49"/>
      <c r="EKE230" s="49"/>
      <c r="EKF230" s="49"/>
      <c r="EKG230" s="49"/>
      <c r="EKH230" s="49"/>
      <c r="EKI230" s="49"/>
      <c r="EKJ230" s="49"/>
      <c r="EKK230" s="49"/>
      <c r="EKL230" s="49"/>
      <c r="EKM230" s="49"/>
      <c r="EKN230" s="49"/>
      <c r="EKO230" s="49"/>
      <c r="EKP230" s="49"/>
      <c r="EKQ230" s="49"/>
      <c r="EKR230" s="49"/>
      <c r="EKS230" s="49"/>
      <c r="EKT230" s="49"/>
      <c r="EKU230" s="49"/>
      <c r="EKV230" s="49"/>
      <c r="EKW230" s="49"/>
      <c r="EKX230" s="49"/>
      <c r="EKY230" s="49"/>
      <c r="EKZ230" s="49"/>
      <c r="ELA230" s="49"/>
      <c r="ELB230" s="49"/>
      <c r="ELC230" s="49"/>
      <c r="ELD230" s="49"/>
      <c r="ELE230" s="49"/>
      <c r="ELF230" s="49"/>
      <c r="ELG230" s="49"/>
      <c r="ELH230" s="49"/>
      <c r="ELI230" s="49"/>
      <c r="ELJ230" s="49"/>
      <c r="ELK230" s="49"/>
      <c r="ELL230" s="49"/>
      <c r="ELM230" s="49"/>
      <c r="ELN230" s="49"/>
      <c r="ELO230" s="49"/>
      <c r="ELP230" s="49"/>
      <c r="ELQ230" s="49"/>
      <c r="ELR230" s="49"/>
      <c r="ELS230" s="49"/>
      <c r="ELT230" s="49"/>
      <c r="ELU230" s="49"/>
      <c r="ELV230" s="49"/>
      <c r="ELW230" s="49"/>
      <c r="ELX230" s="49"/>
      <c r="ELY230" s="49"/>
      <c r="ELZ230" s="49"/>
      <c r="EMA230" s="49"/>
      <c r="EMB230" s="49"/>
      <c r="EMC230" s="49"/>
      <c r="EMD230" s="49"/>
      <c r="EME230" s="49"/>
      <c r="EMF230" s="49"/>
      <c r="EMG230" s="49"/>
      <c r="EMH230" s="49"/>
      <c r="EMI230" s="49"/>
      <c r="EMJ230" s="49"/>
      <c r="EMK230" s="49"/>
      <c r="EML230" s="49"/>
      <c r="EMM230" s="49"/>
      <c r="EMN230" s="49"/>
      <c r="EMO230" s="49"/>
      <c r="EMP230" s="49"/>
      <c r="EMQ230" s="49"/>
      <c r="EMR230" s="49"/>
      <c r="EMS230" s="49"/>
      <c r="EMT230" s="49"/>
      <c r="EMU230" s="49"/>
      <c r="EMV230" s="49"/>
      <c r="EMW230" s="49"/>
      <c r="EMX230" s="49"/>
      <c r="EMY230" s="49"/>
      <c r="EMZ230" s="49"/>
      <c r="ENA230" s="49"/>
      <c r="ENB230" s="49"/>
      <c r="ENC230" s="49"/>
      <c r="END230" s="49"/>
      <c r="ENE230" s="49"/>
      <c r="ENF230" s="49"/>
      <c r="ENG230" s="49"/>
      <c r="ENH230" s="49"/>
      <c r="ENI230" s="49"/>
      <c r="ENJ230" s="49"/>
      <c r="ENK230" s="49"/>
      <c r="ENL230" s="49"/>
      <c r="ENM230" s="49"/>
      <c r="ENN230" s="49"/>
      <c r="ENO230" s="49"/>
      <c r="ENP230" s="49"/>
      <c r="ENQ230" s="49"/>
      <c r="ENR230" s="49"/>
      <c r="ENS230" s="49"/>
      <c r="ENT230" s="49"/>
      <c r="ENU230" s="49"/>
      <c r="ENV230" s="49"/>
      <c r="ENW230" s="49"/>
      <c r="ENX230" s="49"/>
      <c r="ENY230" s="49"/>
      <c r="ENZ230" s="49"/>
      <c r="EOA230" s="49"/>
      <c r="EOB230" s="49"/>
      <c r="EOC230" s="49"/>
      <c r="EOD230" s="49"/>
      <c r="EOE230" s="49"/>
      <c r="EOF230" s="49"/>
      <c r="EOG230" s="49"/>
      <c r="EOH230" s="49"/>
      <c r="EOI230" s="49"/>
      <c r="EOJ230" s="49"/>
      <c r="EOK230" s="49"/>
      <c r="EOL230" s="49"/>
      <c r="EOM230" s="49"/>
      <c r="EON230" s="49"/>
      <c r="EOO230" s="49"/>
      <c r="EOP230" s="49"/>
      <c r="EOQ230" s="49"/>
      <c r="EOR230" s="49"/>
      <c r="EOS230" s="49"/>
      <c r="EOT230" s="49"/>
      <c r="EOU230" s="49"/>
      <c r="EOV230" s="49"/>
      <c r="EOW230" s="49"/>
      <c r="EOX230" s="49"/>
      <c r="EOY230" s="49"/>
      <c r="EOZ230" s="49"/>
      <c r="EPA230" s="49"/>
      <c r="EPB230" s="49"/>
      <c r="EPC230" s="49"/>
      <c r="EPD230" s="49"/>
      <c r="EPE230" s="49"/>
      <c r="EPF230" s="49"/>
      <c r="EPG230" s="49"/>
      <c r="EPH230" s="49"/>
      <c r="EPI230" s="49"/>
      <c r="EPJ230" s="49"/>
      <c r="EPK230" s="49"/>
      <c r="EPL230" s="49"/>
      <c r="EPM230" s="49"/>
      <c r="EPN230" s="49"/>
      <c r="EPO230" s="49"/>
      <c r="EPP230" s="49"/>
      <c r="EPQ230" s="49"/>
      <c r="EPR230" s="49"/>
      <c r="EPS230" s="49"/>
      <c r="EPT230" s="49"/>
      <c r="EPU230" s="49"/>
      <c r="EPV230" s="49"/>
      <c r="EPW230" s="49"/>
      <c r="EPX230" s="49"/>
      <c r="EPY230" s="49"/>
      <c r="EPZ230" s="49"/>
      <c r="EQA230" s="49"/>
      <c r="EQB230" s="49"/>
      <c r="EQC230" s="49"/>
      <c r="EQD230" s="49"/>
      <c r="EQE230" s="49"/>
      <c r="EQF230" s="49"/>
      <c r="EQG230" s="49"/>
      <c r="EQH230" s="49"/>
      <c r="EQI230" s="49"/>
      <c r="EQJ230" s="49"/>
      <c r="EQK230" s="49"/>
      <c r="EQL230" s="49"/>
      <c r="EQM230" s="49"/>
      <c r="EQN230" s="49"/>
      <c r="EQO230" s="49"/>
      <c r="EQP230" s="49"/>
      <c r="EQQ230" s="49"/>
      <c r="EQR230" s="49"/>
      <c r="EQS230" s="49"/>
      <c r="EQT230" s="49"/>
      <c r="EQU230" s="49"/>
      <c r="EQV230" s="49"/>
      <c r="EQW230" s="49"/>
      <c r="EQX230" s="49"/>
      <c r="EQY230" s="49"/>
      <c r="EQZ230" s="49"/>
      <c r="ERA230" s="49"/>
      <c r="ERB230" s="49"/>
      <c r="ERC230" s="49"/>
      <c r="ERD230" s="49"/>
      <c r="ERE230" s="49"/>
      <c r="ERF230" s="49"/>
      <c r="ERG230" s="49"/>
      <c r="ERH230" s="49"/>
      <c r="ERI230" s="49"/>
      <c r="ERJ230" s="49"/>
      <c r="ERK230" s="49"/>
      <c r="ERL230" s="49"/>
      <c r="ERM230" s="49"/>
      <c r="ERN230" s="49"/>
      <c r="ERO230" s="49"/>
      <c r="ERP230" s="49"/>
      <c r="ERQ230" s="49"/>
      <c r="ERR230" s="49"/>
      <c r="ERS230" s="49"/>
      <c r="ERT230" s="49"/>
      <c r="ERU230" s="49"/>
      <c r="ERV230" s="49"/>
      <c r="ERW230" s="49"/>
      <c r="ERX230" s="49"/>
      <c r="ERY230" s="49"/>
      <c r="ERZ230" s="49"/>
      <c r="ESA230" s="49"/>
      <c r="ESB230" s="49"/>
      <c r="ESC230" s="49"/>
      <c r="ESD230" s="49"/>
      <c r="ESE230" s="49"/>
      <c r="ESF230" s="49"/>
      <c r="ESG230" s="49"/>
      <c r="ESH230" s="49"/>
      <c r="ESI230" s="49"/>
      <c r="ESJ230" s="49"/>
      <c r="ESK230" s="49"/>
      <c r="ESL230" s="49"/>
      <c r="ESM230" s="49"/>
      <c r="ESN230" s="49"/>
      <c r="ESO230" s="49"/>
      <c r="ESP230" s="49"/>
      <c r="ESQ230" s="49"/>
      <c r="ESR230" s="49"/>
      <c r="ESS230" s="49"/>
      <c r="EST230" s="49"/>
      <c r="ESU230" s="49"/>
      <c r="ESV230" s="49"/>
      <c r="ESW230" s="49"/>
      <c r="ESX230" s="49"/>
      <c r="ESY230" s="49"/>
      <c r="ESZ230" s="49"/>
      <c r="ETA230" s="49"/>
      <c r="ETB230" s="49"/>
      <c r="ETC230" s="49"/>
      <c r="ETD230" s="49"/>
      <c r="ETE230" s="49"/>
      <c r="ETF230" s="49"/>
      <c r="ETG230" s="49"/>
      <c r="ETH230" s="49"/>
      <c r="ETI230" s="49"/>
      <c r="ETJ230" s="49"/>
      <c r="ETK230" s="49"/>
      <c r="ETL230" s="49"/>
      <c r="ETM230" s="49"/>
      <c r="ETN230" s="49"/>
      <c r="ETO230" s="49"/>
      <c r="ETP230" s="49"/>
      <c r="ETQ230" s="49"/>
      <c r="ETR230" s="49"/>
      <c r="ETS230" s="49"/>
      <c r="ETT230" s="49"/>
      <c r="ETU230" s="49"/>
      <c r="ETV230" s="49"/>
      <c r="ETW230" s="49"/>
      <c r="ETX230" s="49"/>
      <c r="ETY230" s="49"/>
      <c r="ETZ230" s="49"/>
      <c r="EUA230" s="49"/>
      <c r="EUB230" s="49"/>
      <c r="EUC230" s="49"/>
      <c r="EUD230" s="49"/>
      <c r="EUE230" s="49"/>
      <c r="EUF230" s="49"/>
      <c r="EUG230" s="49"/>
      <c r="EUH230" s="49"/>
      <c r="EUI230" s="49"/>
      <c r="EUJ230" s="49"/>
      <c r="EUK230" s="49"/>
      <c r="EUL230" s="49"/>
      <c r="EUM230" s="49"/>
      <c r="EUN230" s="49"/>
      <c r="EUO230" s="49"/>
      <c r="EUP230" s="49"/>
      <c r="EUQ230" s="49"/>
      <c r="EUR230" s="49"/>
      <c r="EUS230" s="49"/>
      <c r="EUT230" s="49"/>
      <c r="EUU230" s="49"/>
      <c r="EUV230" s="49"/>
      <c r="EUW230" s="49"/>
      <c r="EUX230" s="49"/>
      <c r="EUY230" s="49"/>
      <c r="EUZ230" s="49"/>
      <c r="EVA230" s="49"/>
      <c r="EVB230" s="49"/>
      <c r="EVC230" s="49"/>
      <c r="EVD230" s="49"/>
      <c r="EVE230" s="49"/>
      <c r="EVF230" s="49"/>
      <c r="EVG230" s="49"/>
      <c r="EVH230" s="49"/>
      <c r="EVI230" s="49"/>
      <c r="EVJ230" s="49"/>
      <c r="EVK230" s="49"/>
      <c r="EVL230" s="49"/>
      <c r="EVM230" s="49"/>
      <c r="EVN230" s="49"/>
      <c r="EVO230" s="49"/>
      <c r="EVP230" s="49"/>
      <c r="EVQ230" s="49"/>
      <c r="EVR230" s="49"/>
      <c r="EVS230" s="49"/>
      <c r="EVT230" s="49"/>
      <c r="EVU230" s="49"/>
      <c r="EVV230" s="49"/>
      <c r="EVW230" s="49"/>
      <c r="EVX230" s="49"/>
      <c r="EVY230" s="49"/>
      <c r="EVZ230" s="49"/>
      <c r="EWA230" s="49"/>
      <c r="EWB230" s="49"/>
      <c r="EWC230" s="49"/>
      <c r="EWD230" s="49"/>
      <c r="EWE230" s="49"/>
      <c r="EWF230" s="49"/>
      <c r="EWG230" s="49"/>
      <c r="EWH230" s="49"/>
      <c r="EWI230" s="49"/>
      <c r="EWJ230" s="49"/>
      <c r="EWK230" s="49"/>
      <c r="EWL230" s="49"/>
      <c r="EWM230" s="49"/>
      <c r="EWN230" s="49"/>
      <c r="EWO230" s="49"/>
      <c r="EWP230" s="49"/>
      <c r="EWQ230" s="49"/>
      <c r="EWR230" s="49"/>
      <c r="EWS230" s="49"/>
      <c r="EWT230" s="49"/>
      <c r="EWU230" s="49"/>
      <c r="EWV230" s="49"/>
      <c r="EWW230" s="49"/>
      <c r="EWX230" s="49"/>
      <c r="EWY230" s="49"/>
      <c r="EWZ230" s="49"/>
      <c r="EXA230" s="49"/>
      <c r="EXB230" s="49"/>
      <c r="EXC230" s="49"/>
      <c r="EXD230" s="49"/>
      <c r="EXE230" s="49"/>
      <c r="EXF230" s="49"/>
      <c r="EXG230" s="49"/>
      <c r="EXH230" s="49"/>
      <c r="EXI230" s="49"/>
      <c r="EXJ230" s="49"/>
      <c r="EXK230" s="49"/>
      <c r="EXL230" s="49"/>
      <c r="EXM230" s="49"/>
      <c r="EXN230" s="49"/>
      <c r="EXO230" s="49"/>
      <c r="EXP230" s="49"/>
      <c r="EXQ230" s="49"/>
      <c r="EXR230" s="49"/>
      <c r="EXS230" s="49"/>
      <c r="EXT230" s="49"/>
      <c r="EXU230" s="49"/>
      <c r="EXV230" s="49"/>
      <c r="EXW230" s="49"/>
      <c r="EXX230" s="49"/>
      <c r="EXY230" s="49"/>
      <c r="EXZ230" s="49"/>
      <c r="EYA230" s="49"/>
      <c r="EYB230" s="49"/>
      <c r="EYC230" s="49"/>
      <c r="EYD230" s="49"/>
      <c r="EYE230" s="49"/>
      <c r="EYF230" s="49"/>
      <c r="EYG230" s="49"/>
      <c r="EYH230" s="49"/>
      <c r="EYI230" s="49"/>
      <c r="EYJ230" s="49"/>
      <c r="EYK230" s="49"/>
      <c r="EYL230" s="49"/>
      <c r="EYM230" s="49"/>
      <c r="EYN230" s="49"/>
      <c r="EYO230" s="49"/>
      <c r="EYP230" s="49"/>
      <c r="EYQ230" s="49"/>
      <c r="EYR230" s="49"/>
      <c r="EYS230" s="49"/>
      <c r="EYT230" s="49"/>
      <c r="EYU230" s="49"/>
      <c r="EYV230" s="49"/>
      <c r="EYW230" s="49"/>
      <c r="EYX230" s="49"/>
      <c r="EYY230" s="49"/>
      <c r="EYZ230" s="49"/>
      <c r="EZA230" s="49"/>
      <c r="EZB230" s="49"/>
      <c r="EZC230" s="49"/>
      <c r="EZD230" s="49"/>
      <c r="EZE230" s="49"/>
      <c r="EZF230" s="49"/>
      <c r="EZG230" s="49"/>
      <c r="EZH230" s="49"/>
      <c r="EZI230" s="49"/>
      <c r="EZJ230" s="49"/>
      <c r="EZK230" s="49"/>
      <c r="EZL230" s="49"/>
      <c r="EZM230" s="49"/>
      <c r="EZN230" s="49"/>
      <c r="EZO230" s="49"/>
      <c r="EZP230" s="49"/>
      <c r="EZQ230" s="49"/>
      <c r="EZR230" s="49"/>
      <c r="EZS230" s="49"/>
      <c r="EZT230" s="49"/>
      <c r="EZU230" s="49"/>
      <c r="EZV230" s="49"/>
      <c r="EZW230" s="49"/>
      <c r="EZX230" s="49"/>
      <c r="EZY230" s="49"/>
      <c r="EZZ230" s="49"/>
      <c r="FAA230" s="49"/>
      <c r="FAB230" s="49"/>
      <c r="FAC230" s="49"/>
      <c r="FAD230" s="49"/>
      <c r="FAE230" s="49"/>
      <c r="FAF230" s="49"/>
      <c r="FAG230" s="49"/>
      <c r="FAH230" s="49"/>
      <c r="FAI230" s="49"/>
      <c r="FAJ230" s="49"/>
      <c r="FAK230" s="49"/>
      <c r="FAL230" s="49"/>
      <c r="FAM230" s="49"/>
      <c r="FAN230" s="49"/>
      <c r="FAO230" s="49"/>
      <c r="FAP230" s="49"/>
      <c r="FAQ230" s="49"/>
      <c r="FAR230" s="49"/>
      <c r="FAS230" s="49"/>
      <c r="FAT230" s="49"/>
      <c r="FAU230" s="49"/>
      <c r="FAV230" s="49"/>
      <c r="FAW230" s="49"/>
      <c r="FAX230" s="49"/>
      <c r="FAY230" s="49"/>
      <c r="FAZ230" s="49"/>
      <c r="FBA230" s="49"/>
      <c r="FBB230" s="49"/>
      <c r="FBC230" s="49"/>
      <c r="FBD230" s="49"/>
      <c r="FBE230" s="49"/>
      <c r="FBF230" s="49"/>
      <c r="FBG230" s="49"/>
      <c r="FBH230" s="49"/>
      <c r="FBI230" s="49"/>
      <c r="FBJ230" s="49"/>
      <c r="FBK230" s="49"/>
      <c r="FBL230" s="49"/>
      <c r="FBM230" s="49"/>
      <c r="FBN230" s="49"/>
      <c r="FBO230" s="49"/>
      <c r="FBP230" s="49"/>
      <c r="FBQ230" s="49"/>
      <c r="FBR230" s="49"/>
      <c r="FBS230" s="49"/>
      <c r="FBT230" s="49"/>
      <c r="FBU230" s="49"/>
      <c r="FBV230" s="49"/>
      <c r="FBW230" s="49"/>
      <c r="FBX230" s="49"/>
      <c r="FBY230" s="49"/>
      <c r="FBZ230" s="49"/>
      <c r="FCA230" s="49"/>
      <c r="FCB230" s="49"/>
      <c r="FCC230" s="49"/>
      <c r="FCD230" s="49"/>
      <c r="FCE230" s="49"/>
      <c r="FCF230" s="49"/>
      <c r="FCG230" s="49"/>
      <c r="FCH230" s="49"/>
      <c r="FCI230" s="49"/>
      <c r="FCJ230" s="49"/>
      <c r="FCK230" s="49"/>
      <c r="FCL230" s="49"/>
      <c r="FCM230" s="49"/>
      <c r="FCN230" s="49"/>
      <c r="FCO230" s="49"/>
      <c r="FCP230" s="49"/>
      <c r="FCQ230" s="49"/>
      <c r="FCR230" s="49"/>
      <c r="FCS230" s="49"/>
      <c r="FCT230" s="49"/>
      <c r="FCU230" s="49"/>
      <c r="FCV230" s="49"/>
      <c r="FCW230" s="49"/>
      <c r="FCX230" s="49"/>
      <c r="FCY230" s="49"/>
      <c r="FCZ230" s="49"/>
      <c r="FDA230" s="49"/>
      <c r="FDB230" s="49"/>
      <c r="FDC230" s="49"/>
      <c r="FDD230" s="49"/>
      <c r="FDE230" s="49"/>
      <c r="FDF230" s="49"/>
      <c r="FDG230" s="49"/>
      <c r="FDH230" s="49"/>
      <c r="FDI230" s="49"/>
      <c r="FDJ230" s="49"/>
      <c r="FDK230" s="49"/>
      <c r="FDL230" s="49"/>
      <c r="FDM230" s="49"/>
      <c r="FDN230" s="49"/>
      <c r="FDO230" s="49"/>
      <c r="FDP230" s="49"/>
      <c r="FDQ230" s="49"/>
      <c r="FDR230" s="49"/>
      <c r="FDS230" s="49"/>
      <c r="FDT230" s="49"/>
      <c r="FDU230" s="49"/>
      <c r="FDV230" s="49"/>
      <c r="FDW230" s="49"/>
      <c r="FDX230" s="49"/>
      <c r="FDY230" s="49"/>
      <c r="FDZ230" s="49"/>
      <c r="FEA230" s="49"/>
      <c r="FEB230" s="49"/>
      <c r="FEC230" s="49"/>
      <c r="FED230" s="49"/>
      <c r="FEE230" s="49"/>
      <c r="FEF230" s="49"/>
      <c r="FEG230" s="49"/>
      <c r="FEH230" s="49"/>
      <c r="FEI230" s="49"/>
      <c r="FEJ230" s="49"/>
      <c r="FEK230" s="49"/>
      <c r="FEL230" s="49"/>
      <c r="FEM230" s="49"/>
      <c r="FEN230" s="49"/>
      <c r="FEO230" s="49"/>
      <c r="FEP230" s="49"/>
      <c r="FEQ230" s="49"/>
      <c r="FER230" s="49"/>
      <c r="FES230" s="49"/>
      <c r="FET230" s="49"/>
      <c r="FEU230" s="49"/>
      <c r="FEV230" s="49"/>
      <c r="FEW230" s="49"/>
      <c r="FEX230" s="49"/>
      <c r="FEY230" s="49"/>
      <c r="FEZ230" s="49"/>
      <c r="FFA230" s="49"/>
      <c r="FFB230" s="49"/>
      <c r="FFC230" s="49"/>
      <c r="FFD230" s="49"/>
      <c r="FFE230" s="49"/>
      <c r="FFF230" s="49"/>
      <c r="FFG230" s="49"/>
      <c r="FFH230" s="49"/>
      <c r="FFI230" s="49"/>
      <c r="FFJ230" s="49"/>
      <c r="FFK230" s="49"/>
      <c r="FFL230" s="49"/>
      <c r="FFM230" s="49"/>
      <c r="FFN230" s="49"/>
      <c r="FFO230" s="49"/>
      <c r="FFP230" s="49"/>
      <c r="FFQ230" s="49"/>
      <c r="FFR230" s="49"/>
      <c r="FFS230" s="49"/>
      <c r="FFT230" s="49"/>
      <c r="FFU230" s="49"/>
      <c r="FFV230" s="49"/>
      <c r="FFW230" s="49"/>
      <c r="FFX230" s="49"/>
      <c r="FFY230" s="49"/>
      <c r="FFZ230" s="49"/>
      <c r="FGA230" s="49"/>
      <c r="FGB230" s="49"/>
      <c r="FGC230" s="49"/>
      <c r="FGD230" s="49"/>
      <c r="FGE230" s="49"/>
      <c r="FGF230" s="49"/>
      <c r="FGG230" s="49"/>
      <c r="FGH230" s="49"/>
      <c r="FGI230" s="49"/>
      <c r="FGJ230" s="49"/>
      <c r="FGK230" s="49"/>
      <c r="FGL230" s="49"/>
      <c r="FGM230" s="49"/>
      <c r="FGN230" s="49"/>
      <c r="FGO230" s="49"/>
      <c r="FGP230" s="49"/>
      <c r="FGQ230" s="49"/>
      <c r="FGR230" s="49"/>
      <c r="FGS230" s="49"/>
      <c r="FGT230" s="49"/>
      <c r="FGU230" s="49"/>
      <c r="FGV230" s="49"/>
      <c r="FGW230" s="49"/>
      <c r="FGX230" s="49"/>
      <c r="FGY230" s="49"/>
      <c r="FGZ230" s="49"/>
      <c r="FHA230" s="49"/>
      <c r="FHB230" s="49"/>
      <c r="FHC230" s="49"/>
      <c r="FHD230" s="49"/>
      <c r="FHE230" s="49"/>
      <c r="FHF230" s="49"/>
      <c r="FHG230" s="49"/>
      <c r="FHH230" s="49"/>
      <c r="FHI230" s="49"/>
      <c r="FHJ230" s="49"/>
      <c r="FHK230" s="49"/>
      <c r="FHL230" s="49"/>
      <c r="FHM230" s="49"/>
      <c r="FHN230" s="49"/>
      <c r="FHO230" s="49"/>
      <c r="FHP230" s="49"/>
      <c r="FHQ230" s="49"/>
      <c r="FHR230" s="49"/>
      <c r="FHS230" s="49"/>
      <c r="FHT230" s="49"/>
      <c r="FHU230" s="49"/>
      <c r="FHV230" s="49"/>
      <c r="FHW230" s="49"/>
      <c r="FHX230" s="49"/>
      <c r="FHY230" s="49"/>
      <c r="FHZ230" s="49"/>
      <c r="FIA230" s="49"/>
      <c r="FIB230" s="49"/>
      <c r="FIC230" s="49"/>
      <c r="FID230" s="49"/>
      <c r="FIE230" s="49"/>
      <c r="FIF230" s="49"/>
      <c r="FIG230" s="49"/>
      <c r="FIH230" s="49"/>
      <c r="FII230" s="49"/>
      <c r="FIJ230" s="49"/>
      <c r="FIK230" s="49"/>
      <c r="FIL230" s="49"/>
      <c r="FIM230" s="49"/>
      <c r="FIN230" s="49"/>
      <c r="FIO230" s="49"/>
      <c r="FIP230" s="49"/>
      <c r="FIQ230" s="49"/>
      <c r="FIR230" s="49"/>
      <c r="FIS230" s="49"/>
      <c r="FIT230" s="49"/>
      <c r="FIU230" s="49"/>
      <c r="FIV230" s="49"/>
      <c r="FIW230" s="49"/>
      <c r="FIX230" s="49"/>
      <c r="FIY230" s="49"/>
      <c r="FIZ230" s="49"/>
      <c r="FJA230" s="49"/>
      <c r="FJB230" s="49"/>
      <c r="FJC230" s="49"/>
      <c r="FJD230" s="49"/>
      <c r="FJE230" s="49"/>
      <c r="FJF230" s="49"/>
      <c r="FJG230" s="49"/>
      <c r="FJH230" s="49"/>
      <c r="FJI230" s="49"/>
      <c r="FJJ230" s="49"/>
      <c r="FJK230" s="49"/>
      <c r="FJL230" s="49"/>
      <c r="FJM230" s="49"/>
      <c r="FJN230" s="49"/>
      <c r="FJO230" s="49"/>
      <c r="FJP230" s="49"/>
      <c r="FJQ230" s="49"/>
      <c r="FJR230" s="49"/>
      <c r="FJS230" s="49"/>
      <c r="FJT230" s="49"/>
      <c r="FJU230" s="49"/>
      <c r="FJV230" s="49"/>
      <c r="FJW230" s="49"/>
      <c r="FJX230" s="49"/>
      <c r="FJY230" s="49"/>
      <c r="FJZ230" s="49"/>
      <c r="FKA230" s="49"/>
      <c r="FKB230" s="49"/>
      <c r="FKC230" s="49"/>
      <c r="FKD230" s="49"/>
      <c r="FKE230" s="49"/>
      <c r="FKF230" s="49"/>
      <c r="FKG230" s="49"/>
      <c r="FKH230" s="49"/>
      <c r="FKI230" s="49"/>
      <c r="FKJ230" s="49"/>
      <c r="FKK230" s="49"/>
      <c r="FKL230" s="49"/>
      <c r="FKM230" s="49"/>
      <c r="FKN230" s="49"/>
      <c r="FKO230" s="49"/>
      <c r="FKP230" s="49"/>
      <c r="FKQ230" s="49"/>
      <c r="FKR230" s="49"/>
      <c r="FKS230" s="49"/>
      <c r="FKT230" s="49"/>
      <c r="FKU230" s="49"/>
      <c r="FKV230" s="49"/>
      <c r="FKW230" s="49"/>
      <c r="FKX230" s="49"/>
      <c r="FKY230" s="49"/>
      <c r="FKZ230" s="49"/>
      <c r="FLA230" s="49"/>
      <c r="FLB230" s="49"/>
      <c r="FLC230" s="49"/>
      <c r="FLD230" s="49"/>
      <c r="FLE230" s="49"/>
      <c r="FLF230" s="49"/>
      <c r="FLG230" s="49"/>
      <c r="FLH230" s="49"/>
      <c r="FLI230" s="49"/>
      <c r="FLJ230" s="49"/>
      <c r="FLK230" s="49"/>
      <c r="FLL230" s="49"/>
      <c r="FLM230" s="49"/>
      <c r="FLN230" s="49"/>
      <c r="FLO230" s="49"/>
      <c r="FLP230" s="49"/>
      <c r="FLQ230" s="49"/>
      <c r="FLR230" s="49"/>
      <c r="FLS230" s="49"/>
      <c r="FLT230" s="49"/>
      <c r="FLU230" s="49"/>
      <c r="FLV230" s="49"/>
      <c r="FLW230" s="49"/>
      <c r="FLX230" s="49"/>
      <c r="FLY230" s="49"/>
      <c r="FLZ230" s="49"/>
      <c r="FMA230" s="49"/>
      <c r="FMB230" s="49"/>
      <c r="FMC230" s="49"/>
      <c r="FMD230" s="49"/>
      <c r="FME230" s="49"/>
      <c r="FMF230" s="49"/>
      <c r="FMG230" s="49"/>
      <c r="FMH230" s="49"/>
      <c r="FMI230" s="49"/>
      <c r="FMJ230" s="49"/>
      <c r="FMK230" s="49"/>
      <c r="FML230" s="49"/>
      <c r="FMM230" s="49"/>
      <c r="FMN230" s="49"/>
      <c r="FMO230" s="49"/>
      <c r="FMP230" s="49"/>
      <c r="FMQ230" s="49"/>
      <c r="FMR230" s="49"/>
      <c r="FMS230" s="49"/>
      <c r="FMT230" s="49"/>
      <c r="FMU230" s="49"/>
      <c r="FMV230" s="49"/>
      <c r="FMW230" s="49"/>
      <c r="FMX230" s="49"/>
      <c r="FMY230" s="49"/>
      <c r="FMZ230" s="49"/>
      <c r="FNA230" s="49"/>
      <c r="FNB230" s="49"/>
      <c r="FNC230" s="49"/>
      <c r="FND230" s="49"/>
      <c r="FNE230" s="49"/>
      <c r="FNF230" s="49"/>
      <c r="FNG230" s="49"/>
      <c r="FNH230" s="49"/>
      <c r="FNI230" s="49"/>
      <c r="FNJ230" s="49"/>
      <c r="FNK230" s="49"/>
      <c r="FNL230" s="49"/>
      <c r="FNM230" s="49"/>
      <c r="FNN230" s="49"/>
      <c r="FNO230" s="49"/>
      <c r="FNP230" s="49"/>
      <c r="FNQ230" s="49"/>
      <c r="FNR230" s="49"/>
      <c r="FNS230" s="49"/>
      <c r="FNT230" s="49"/>
      <c r="FNU230" s="49"/>
      <c r="FNV230" s="49"/>
      <c r="FNW230" s="49"/>
      <c r="FNX230" s="49"/>
      <c r="FNY230" s="49"/>
      <c r="FNZ230" s="49"/>
      <c r="FOA230" s="49"/>
      <c r="FOB230" s="49"/>
      <c r="FOC230" s="49"/>
      <c r="FOD230" s="49"/>
      <c r="FOE230" s="49"/>
      <c r="FOF230" s="49"/>
      <c r="FOG230" s="49"/>
      <c r="FOH230" s="49"/>
      <c r="FOI230" s="49"/>
      <c r="FOJ230" s="49"/>
      <c r="FOK230" s="49"/>
      <c r="FOL230" s="49"/>
      <c r="FOM230" s="49"/>
      <c r="FON230" s="49"/>
      <c r="FOO230" s="49"/>
      <c r="FOP230" s="49"/>
      <c r="FOQ230" s="49"/>
      <c r="FOR230" s="49"/>
      <c r="FOS230" s="49"/>
      <c r="FOT230" s="49"/>
      <c r="FOU230" s="49"/>
      <c r="FOV230" s="49"/>
      <c r="FOW230" s="49"/>
      <c r="FOX230" s="49"/>
      <c r="FOY230" s="49"/>
      <c r="FOZ230" s="49"/>
      <c r="FPA230" s="49"/>
      <c r="FPB230" s="49"/>
      <c r="FPC230" s="49"/>
      <c r="FPD230" s="49"/>
      <c r="FPE230" s="49"/>
      <c r="FPF230" s="49"/>
      <c r="FPG230" s="49"/>
      <c r="FPH230" s="49"/>
      <c r="FPI230" s="49"/>
      <c r="FPJ230" s="49"/>
      <c r="FPK230" s="49"/>
      <c r="FPL230" s="49"/>
      <c r="FPM230" s="49"/>
      <c r="FPN230" s="49"/>
      <c r="FPO230" s="49"/>
      <c r="FPP230" s="49"/>
      <c r="FPQ230" s="49"/>
      <c r="FPR230" s="49"/>
      <c r="FPS230" s="49"/>
      <c r="FPT230" s="49"/>
      <c r="FPU230" s="49"/>
      <c r="FPV230" s="49"/>
      <c r="FPW230" s="49"/>
      <c r="FPX230" s="49"/>
      <c r="FPY230" s="49"/>
      <c r="FPZ230" s="49"/>
      <c r="FQA230" s="49"/>
      <c r="FQB230" s="49"/>
      <c r="FQC230" s="49"/>
      <c r="FQD230" s="49"/>
      <c r="FQE230" s="49"/>
      <c r="FQF230" s="49"/>
      <c r="FQG230" s="49"/>
      <c r="FQH230" s="49"/>
      <c r="FQI230" s="49"/>
      <c r="FQJ230" s="49"/>
      <c r="FQK230" s="49"/>
      <c r="FQL230" s="49"/>
      <c r="FQM230" s="49"/>
      <c r="FQN230" s="49"/>
      <c r="FQO230" s="49"/>
      <c r="FQP230" s="49"/>
      <c r="FQQ230" s="49"/>
      <c r="FQR230" s="49"/>
      <c r="FQS230" s="49"/>
      <c r="FQT230" s="49"/>
      <c r="FQU230" s="49"/>
      <c r="FQV230" s="49"/>
      <c r="FQW230" s="49"/>
      <c r="FQX230" s="49"/>
      <c r="FQY230" s="49"/>
      <c r="FQZ230" s="49"/>
      <c r="FRA230" s="49"/>
      <c r="FRB230" s="49"/>
      <c r="FRC230" s="49"/>
      <c r="FRD230" s="49"/>
      <c r="FRE230" s="49"/>
      <c r="FRF230" s="49"/>
      <c r="FRG230" s="49"/>
      <c r="FRH230" s="49"/>
      <c r="FRI230" s="49"/>
      <c r="FRJ230" s="49"/>
      <c r="FRK230" s="49"/>
      <c r="FRL230" s="49"/>
      <c r="FRM230" s="49"/>
      <c r="FRN230" s="49"/>
      <c r="FRO230" s="49"/>
      <c r="FRP230" s="49"/>
      <c r="FRQ230" s="49"/>
      <c r="FRR230" s="49"/>
      <c r="FRS230" s="49"/>
      <c r="FRT230" s="49"/>
      <c r="FRU230" s="49"/>
      <c r="FRV230" s="49"/>
      <c r="FRW230" s="49"/>
      <c r="FRX230" s="49"/>
      <c r="FRY230" s="49"/>
      <c r="FRZ230" s="49"/>
      <c r="FSA230" s="49"/>
      <c r="FSB230" s="49"/>
      <c r="FSC230" s="49"/>
      <c r="FSD230" s="49"/>
      <c r="FSE230" s="49"/>
      <c r="FSF230" s="49"/>
      <c r="FSG230" s="49"/>
      <c r="FSH230" s="49"/>
      <c r="FSI230" s="49"/>
      <c r="FSJ230" s="49"/>
      <c r="FSK230" s="49"/>
      <c r="FSL230" s="49"/>
      <c r="FSM230" s="49"/>
      <c r="FSN230" s="49"/>
      <c r="FSO230" s="49"/>
      <c r="FSP230" s="49"/>
      <c r="FSQ230" s="49"/>
      <c r="FSR230" s="49"/>
      <c r="FSS230" s="49"/>
      <c r="FST230" s="49"/>
      <c r="FSU230" s="49"/>
      <c r="FSV230" s="49"/>
      <c r="FSW230" s="49"/>
      <c r="FSX230" s="49"/>
      <c r="FSY230" s="49"/>
      <c r="FSZ230" s="49"/>
      <c r="FTA230" s="49"/>
      <c r="FTB230" s="49"/>
      <c r="FTC230" s="49"/>
      <c r="FTD230" s="49"/>
      <c r="FTE230" s="49"/>
      <c r="FTF230" s="49"/>
      <c r="FTG230" s="49"/>
      <c r="FTH230" s="49"/>
      <c r="FTI230" s="49"/>
      <c r="FTJ230" s="49"/>
      <c r="FTK230" s="49"/>
      <c r="FTL230" s="49"/>
      <c r="FTM230" s="49"/>
      <c r="FTN230" s="49"/>
      <c r="FTO230" s="49"/>
      <c r="FTP230" s="49"/>
      <c r="FTQ230" s="49"/>
      <c r="FTR230" s="49"/>
      <c r="FTS230" s="49"/>
      <c r="FTT230" s="49"/>
      <c r="FTU230" s="49"/>
      <c r="FTV230" s="49"/>
      <c r="FTW230" s="49"/>
      <c r="FTX230" s="49"/>
      <c r="FTY230" s="49"/>
      <c r="FTZ230" s="49"/>
      <c r="FUA230" s="49"/>
      <c r="FUB230" s="49"/>
      <c r="FUC230" s="49"/>
      <c r="FUD230" s="49"/>
      <c r="FUE230" s="49"/>
      <c r="FUF230" s="49"/>
      <c r="FUG230" s="49"/>
      <c r="FUH230" s="49"/>
      <c r="FUI230" s="49"/>
      <c r="FUJ230" s="49"/>
      <c r="FUK230" s="49"/>
      <c r="FUL230" s="49"/>
      <c r="FUM230" s="49"/>
      <c r="FUN230" s="49"/>
      <c r="FUO230" s="49"/>
      <c r="FUP230" s="49"/>
      <c r="FUQ230" s="49"/>
      <c r="FUR230" s="49"/>
      <c r="FUS230" s="49"/>
      <c r="FUT230" s="49"/>
      <c r="FUU230" s="49"/>
      <c r="FUV230" s="49"/>
      <c r="FUW230" s="49"/>
      <c r="FUX230" s="49"/>
      <c r="FUY230" s="49"/>
      <c r="FUZ230" s="49"/>
      <c r="FVA230" s="49"/>
      <c r="FVB230" s="49"/>
      <c r="FVC230" s="49"/>
      <c r="FVD230" s="49"/>
      <c r="FVE230" s="49"/>
      <c r="FVF230" s="49"/>
      <c r="FVG230" s="49"/>
      <c r="FVH230" s="49"/>
      <c r="FVI230" s="49"/>
      <c r="FVJ230" s="49"/>
      <c r="FVK230" s="49"/>
      <c r="FVL230" s="49"/>
      <c r="FVM230" s="49"/>
      <c r="FVN230" s="49"/>
      <c r="FVO230" s="49"/>
      <c r="FVP230" s="49"/>
      <c r="FVQ230" s="49"/>
      <c r="FVR230" s="49"/>
      <c r="FVS230" s="49"/>
      <c r="FVT230" s="49"/>
      <c r="FVU230" s="49"/>
      <c r="FVV230" s="49"/>
      <c r="FVW230" s="49"/>
      <c r="FVX230" s="49"/>
      <c r="FVY230" s="49"/>
      <c r="FVZ230" s="49"/>
      <c r="FWA230" s="49"/>
      <c r="FWB230" s="49"/>
      <c r="FWC230" s="49"/>
      <c r="FWD230" s="49"/>
      <c r="FWE230" s="49"/>
      <c r="FWF230" s="49"/>
      <c r="FWG230" s="49"/>
      <c r="FWH230" s="49"/>
      <c r="FWI230" s="49"/>
      <c r="FWJ230" s="49"/>
      <c r="FWK230" s="49"/>
      <c r="FWL230" s="49"/>
      <c r="FWM230" s="49"/>
      <c r="FWN230" s="49"/>
      <c r="FWO230" s="49"/>
      <c r="FWP230" s="49"/>
      <c r="FWQ230" s="49"/>
      <c r="FWR230" s="49"/>
      <c r="FWS230" s="49"/>
      <c r="FWT230" s="49"/>
      <c r="FWU230" s="49"/>
      <c r="FWV230" s="49"/>
      <c r="FWW230" s="49"/>
      <c r="FWX230" s="49"/>
      <c r="FWY230" s="49"/>
      <c r="FWZ230" s="49"/>
      <c r="FXA230" s="49"/>
      <c r="FXB230" s="49"/>
      <c r="FXC230" s="49"/>
      <c r="FXD230" s="49"/>
      <c r="FXE230" s="49"/>
      <c r="FXF230" s="49"/>
      <c r="FXG230" s="49"/>
      <c r="FXH230" s="49"/>
      <c r="FXI230" s="49"/>
      <c r="FXJ230" s="49"/>
      <c r="FXK230" s="49"/>
      <c r="FXL230" s="49"/>
      <c r="FXM230" s="49"/>
      <c r="FXN230" s="49"/>
      <c r="FXO230" s="49"/>
      <c r="FXP230" s="49"/>
      <c r="FXQ230" s="49"/>
      <c r="FXR230" s="49"/>
      <c r="FXS230" s="49"/>
      <c r="FXT230" s="49"/>
      <c r="FXU230" s="49"/>
      <c r="FXV230" s="49"/>
      <c r="FXW230" s="49"/>
      <c r="FXX230" s="49"/>
      <c r="FXY230" s="49"/>
      <c r="FXZ230" s="49"/>
      <c r="FYA230" s="49"/>
      <c r="FYB230" s="49"/>
      <c r="FYC230" s="49"/>
      <c r="FYD230" s="49"/>
      <c r="FYE230" s="49"/>
      <c r="FYF230" s="49"/>
      <c r="FYG230" s="49"/>
      <c r="FYH230" s="49"/>
      <c r="FYI230" s="49"/>
      <c r="FYJ230" s="49"/>
      <c r="FYK230" s="49"/>
      <c r="FYL230" s="49"/>
      <c r="FYM230" s="49"/>
      <c r="FYN230" s="49"/>
      <c r="FYO230" s="49"/>
      <c r="FYP230" s="49"/>
      <c r="FYQ230" s="49"/>
      <c r="FYR230" s="49"/>
      <c r="FYS230" s="49"/>
      <c r="FYT230" s="49"/>
      <c r="FYU230" s="49"/>
      <c r="FYV230" s="49"/>
      <c r="FYW230" s="49"/>
      <c r="FYX230" s="49"/>
      <c r="FYY230" s="49"/>
      <c r="FYZ230" s="49"/>
      <c r="FZA230" s="49"/>
      <c r="FZB230" s="49"/>
      <c r="FZC230" s="49"/>
      <c r="FZD230" s="49"/>
      <c r="FZE230" s="49"/>
      <c r="FZF230" s="49"/>
      <c r="FZG230" s="49"/>
      <c r="FZH230" s="49"/>
      <c r="FZI230" s="49"/>
      <c r="FZJ230" s="49"/>
      <c r="FZK230" s="49"/>
      <c r="FZL230" s="49"/>
      <c r="FZM230" s="49"/>
      <c r="FZN230" s="49"/>
      <c r="FZO230" s="49"/>
      <c r="FZP230" s="49"/>
      <c r="FZQ230" s="49"/>
      <c r="FZR230" s="49"/>
      <c r="FZS230" s="49"/>
      <c r="FZT230" s="49"/>
      <c r="FZU230" s="49"/>
      <c r="FZV230" s="49"/>
      <c r="FZW230" s="49"/>
      <c r="FZX230" s="49"/>
      <c r="FZY230" s="49"/>
      <c r="FZZ230" s="49"/>
      <c r="GAA230" s="49"/>
      <c r="GAB230" s="49"/>
      <c r="GAC230" s="49"/>
      <c r="GAD230" s="49"/>
      <c r="GAE230" s="49"/>
      <c r="GAF230" s="49"/>
      <c r="GAG230" s="49"/>
      <c r="GAH230" s="49"/>
      <c r="GAI230" s="49"/>
      <c r="GAJ230" s="49"/>
      <c r="GAK230" s="49"/>
      <c r="GAL230" s="49"/>
      <c r="GAM230" s="49"/>
      <c r="GAN230" s="49"/>
      <c r="GAO230" s="49"/>
      <c r="GAP230" s="49"/>
      <c r="GAQ230" s="49"/>
      <c r="GAR230" s="49"/>
      <c r="GAS230" s="49"/>
      <c r="GAT230" s="49"/>
      <c r="GAU230" s="49"/>
      <c r="GAV230" s="49"/>
      <c r="GAW230" s="49"/>
      <c r="GAX230" s="49"/>
      <c r="GAY230" s="49"/>
      <c r="GAZ230" s="49"/>
      <c r="GBA230" s="49"/>
      <c r="GBB230" s="49"/>
      <c r="GBC230" s="49"/>
      <c r="GBD230" s="49"/>
      <c r="GBE230" s="49"/>
      <c r="GBF230" s="49"/>
      <c r="GBG230" s="49"/>
      <c r="GBH230" s="49"/>
      <c r="GBI230" s="49"/>
      <c r="GBJ230" s="49"/>
      <c r="GBK230" s="49"/>
      <c r="GBL230" s="49"/>
      <c r="GBM230" s="49"/>
      <c r="GBN230" s="49"/>
      <c r="GBO230" s="49"/>
      <c r="GBP230" s="49"/>
      <c r="GBQ230" s="49"/>
      <c r="GBR230" s="49"/>
      <c r="GBS230" s="49"/>
      <c r="GBT230" s="49"/>
      <c r="GBU230" s="49"/>
      <c r="GBV230" s="49"/>
      <c r="GBW230" s="49"/>
      <c r="GBX230" s="49"/>
      <c r="GBY230" s="49"/>
      <c r="GBZ230" s="49"/>
      <c r="GCA230" s="49"/>
      <c r="GCB230" s="49"/>
      <c r="GCC230" s="49"/>
      <c r="GCD230" s="49"/>
      <c r="GCE230" s="49"/>
      <c r="GCF230" s="49"/>
      <c r="GCG230" s="49"/>
      <c r="GCH230" s="49"/>
      <c r="GCI230" s="49"/>
      <c r="GCJ230" s="49"/>
      <c r="GCK230" s="49"/>
      <c r="GCL230" s="49"/>
      <c r="GCM230" s="49"/>
      <c r="GCN230" s="49"/>
      <c r="GCO230" s="49"/>
      <c r="GCP230" s="49"/>
      <c r="GCQ230" s="49"/>
      <c r="GCR230" s="49"/>
      <c r="GCS230" s="49"/>
      <c r="GCT230" s="49"/>
      <c r="GCU230" s="49"/>
      <c r="GCV230" s="49"/>
      <c r="GCW230" s="49"/>
      <c r="GCX230" s="49"/>
      <c r="GCY230" s="49"/>
      <c r="GCZ230" s="49"/>
      <c r="GDA230" s="49"/>
      <c r="GDB230" s="49"/>
      <c r="GDC230" s="49"/>
      <c r="GDD230" s="49"/>
      <c r="GDE230" s="49"/>
      <c r="GDF230" s="49"/>
      <c r="GDG230" s="49"/>
      <c r="GDH230" s="49"/>
      <c r="GDI230" s="49"/>
      <c r="GDJ230" s="49"/>
      <c r="GDK230" s="49"/>
      <c r="GDL230" s="49"/>
      <c r="GDM230" s="49"/>
      <c r="GDN230" s="49"/>
      <c r="GDO230" s="49"/>
      <c r="GDP230" s="49"/>
      <c r="GDQ230" s="49"/>
      <c r="GDR230" s="49"/>
      <c r="GDS230" s="49"/>
      <c r="GDT230" s="49"/>
      <c r="GDU230" s="49"/>
      <c r="GDV230" s="49"/>
      <c r="GDW230" s="49"/>
      <c r="GDX230" s="49"/>
      <c r="GDY230" s="49"/>
      <c r="GDZ230" s="49"/>
      <c r="GEA230" s="49"/>
      <c r="GEB230" s="49"/>
      <c r="GEC230" s="49"/>
      <c r="GED230" s="49"/>
      <c r="GEE230" s="49"/>
      <c r="GEF230" s="49"/>
      <c r="GEG230" s="49"/>
      <c r="GEH230" s="49"/>
      <c r="GEI230" s="49"/>
      <c r="GEJ230" s="49"/>
      <c r="GEK230" s="49"/>
      <c r="GEL230" s="49"/>
      <c r="GEM230" s="49"/>
      <c r="GEN230" s="49"/>
      <c r="GEO230" s="49"/>
      <c r="GEP230" s="49"/>
      <c r="GEQ230" s="49"/>
      <c r="GER230" s="49"/>
      <c r="GES230" s="49"/>
      <c r="GET230" s="49"/>
      <c r="GEU230" s="49"/>
      <c r="GEV230" s="49"/>
      <c r="GEW230" s="49"/>
      <c r="GEX230" s="49"/>
      <c r="GEY230" s="49"/>
      <c r="GEZ230" s="49"/>
      <c r="GFA230" s="49"/>
      <c r="GFB230" s="49"/>
      <c r="GFC230" s="49"/>
      <c r="GFD230" s="49"/>
      <c r="GFE230" s="49"/>
      <c r="GFF230" s="49"/>
      <c r="GFG230" s="49"/>
      <c r="GFH230" s="49"/>
      <c r="GFI230" s="49"/>
      <c r="GFJ230" s="49"/>
      <c r="GFK230" s="49"/>
      <c r="GFL230" s="49"/>
      <c r="GFM230" s="49"/>
      <c r="GFN230" s="49"/>
      <c r="GFO230" s="49"/>
      <c r="GFP230" s="49"/>
      <c r="GFQ230" s="49"/>
      <c r="GFR230" s="49"/>
      <c r="GFS230" s="49"/>
      <c r="GFT230" s="49"/>
      <c r="GFU230" s="49"/>
      <c r="GFV230" s="49"/>
      <c r="GFW230" s="49"/>
      <c r="GFX230" s="49"/>
      <c r="GFY230" s="49"/>
      <c r="GFZ230" s="49"/>
      <c r="GGA230" s="49"/>
      <c r="GGB230" s="49"/>
      <c r="GGC230" s="49"/>
      <c r="GGD230" s="49"/>
      <c r="GGE230" s="49"/>
      <c r="GGF230" s="49"/>
      <c r="GGG230" s="49"/>
      <c r="GGH230" s="49"/>
      <c r="GGI230" s="49"/>
      <c r="GGJ230" s="49"/>
      <c r="GGK230" s="49"/>
      <c r="GGL230" s="49"/>
      <c r="GGM230" s="49"/>
      <c r="GGN230" s="49"/>
      <c r="GGO230" s="49"/>
      <c r="GGP230" s="49"/>
      <c r="GGQ230" s="49"/>
      <c r="GGR230" s="49"/>
      <c r="GGS230" s="49"/>
      <c r="GGT230" s="49"/>
      <c r="GGU230" s="49"/>
      <c r="GGV230" s="49"/>
      <c r="GGW230" s="49"/>
      <c r="GGX230" s="49"/>
      <c r="GGY230" s="49"/>
      <c r="GGZ230" s="49"/>
      <c r="GHA230" s="49"/>
      <c r="GHB230" s="49"/>
      <c r="GHC230" s="49"/>
      <c r="GHD230" s="49"/>
      <c r="GHE230" s="49"/>
      <c r="GHF230" s="49"/>
      <c r="GHG230" s="49"/>
      <c r="GHH230" s="49"/>
      <c r="GHI230" s="49"/>
      <c r="GHJ230" s="49"/>
      <c r="GHK230" s="49"/>
      <c r="GHL230" s="49"/>
      <c r="GHM230" s="49"/>
      <c r="GHN230" s="49"/>
      <c r="GHO230" s="49"/>
      <c r="GHP230" s="49"/>
      <c r="GHQ230" s="49"/>
      <c r="GHR230" s="49"/>
      <c r="GHS230" s="49"/>
      <c r="GHT230" s="49"/>
      <c r="GHU230" s="49"/>
      <c r="GHV230" s="49"/>
      <c r="GHW230" s="49"/>
      <c r="GHX230" s="49"/>
      <c r="GHY230" s="49"/>
      <c r="GHZ230" s="49"/>
      <c r="GIA230" s="49"/>
      <c r="GIB230" s="49"/>
      <c r="GIC230" s="49"/>
      <c r="GID230" s="49"/>
      <c r="GIE230" s="49"/>
      <c r="GIF230" s="49"/>
      <c r="GIG230" s="49"/>
      <c r="GIH230" s="49"/>
      <c r="GII230" s="49"/>
      <c r="GIJ230" s="49"/>
      <c r="GIK230" s="49"/>
      <c r="GIL230" s="49"/>
      <c r="GIM230" s="49"/>
      <c r="GIN230" s="49"/>
      <c r="GIO230" s="49"/>
      <c r="GIP230" s="49"/>
      <c r="GIQ230" s="49"/>
      <c r="GIR230" s="49"/>
      <c r="GIS230" s="49"/>
      <c r="GIT230" s="49"/>
      <c r="GIU230" s="49"/>
      <c r="GIV230" s="49"/>
      <c r="GIW230" s="49"/>
      <c r="GIX230" s="49"/>
      <c r="GIY230" s="49"/>
      <c r="GIZ230" s="49"/>
      <c r="GJA230" s="49"/>
      <c r="GJB230" s="49"/>
      <c r="GJC230" s="49"/>
      <c r="GJD230" s="49"/>
      <c r="GJE230" s="49"/>
      <c r="GJF230" s="49"/>
      <c r="GJG230" s="49"/>
      <c r="GJH230" s="49"/>
      <c r="GJI230" s="49"/>
      <c r="GJJ230" s="49"/>
      <c r="GJK230" s="49"/>
      <c r="GJL230" s="49"/>
      <c r="GJM230" s="49"/>
      <c r="GJN230" s="49"/>
      <c r="GJO230" s="49"/>
      <c r="GJP230" s="49"/>
      <c r="GJQ230" s="49"/>
      <c r="GJR230" s="49"/>
      <c r="GJS230" s="49"/>
      <c r="GJT230" s="49"/>
      <c r="GJU230" s="49"/>
      <c r="GJV230" s="49"/>
      <c r="GJW230" s="49"/>
      <c r="GJX230" s="49"/>
      <c r="GJY230" s="49"/>
      <c r="GJZ230" s="49"/>
      <c r="GKA230" s="49"/>
      <c r="GKB230" s="49"/>
      <c r="GKC230" s="49"/>
      <c r="GKD230" s="49"/>
      <c r="GKE230" s="49"/>
      <c r="GKF230" s="49"/>
      <c r="GKG230" s="49"/>
      <c r="GKH230" s="49"/>
      <c r="GKI230" s="49"/>
      <c r="GKJ230" s="49"/>
      <c r="GKK230" s="49"/>
      <c r="GKL230" s="49"/>
      <c r="GKM230" s="49"/>
      <c r="GKN230" s="49"/>
      <c r="GKO230" s="49"/>
      <c r="GKP230" s="49"/>
      <c r="GKQ230" s="49"/>
      <c r="GKR230" s="49"/>
      <c r="GKS230" s="49"/>
      <c r="GKT230" s="49"/>
      <c r="GKU230" s="49"/>
      <c r="GKV230" s="49"/>
      <c r="GKW230" s="49"/>
      <c r="GKX230" s="49"/>
      <c r="GKY230" s="49"/>
      <c r="GKZ230" s="49"/>
      <c r="GLA230" s="49"/>
      <c r="GLB230" s="49"/>
      <c r="GLC230" s="49"/>
      <c r="GLD230" s="49"/>
      <c r="GLE230" s="49"/>
      <c r="GLF230" s="49"/>
      <c r="GLG230" s="49"/>
      <c r="GLH230" s="49"/>
      <c r="GLI230" s="49"/>
      <c r="GLJ230" s="49"/>
      <c r="GLK230" s="49"/>
      <c r="GLL230" s="49"/>
      <c r="GLM230" s="49"/>
      <c r="GLN230" s="49"/>
      <c r="GLO230" s="49"/>
      <c r="GLP230" s="49"/>
      <c r="GLQ230" s="49"/>
      <c r="GLR230" s="49"/>
      <c r="GLS230" s="49"/>
      <c r="GLT230" s="49"/>
      <c r="GLU230" s="49"/>
      <c r="GLV230" s="49"/>
      <c r="GLW230" s="49"/>
      <c r="GLX230" s="49"/>
      <c r="GLY230" s="49"/>
      <c r="GLZ230" s="49"/>
      <c r="GMA230" s="49"/>
      <c r="GMB230" s="49"/>
      <c r="GMC230" s="49"/>
      <c r="GMD230" s="49"/>
      <c r="GME230" s="49"/>
      <c r="GMF230" s="49"/>
      <c r="GMG230" s="49"/>
      <c r="GMH230" s="49"/>
      <c r="GMI230" s="49"/>
      <c r="GMJ230" s="49"/>
      <c r="GMK230" s="49"/>
      <c r="GML230" s="49"/>
      <c r="GMM230" s="49"/>
      <c r="GMN230" s="49"/>
      <c r="GMO230" s="49"/>
      <c r="GMP230" s="49"/>
      <c r="GMQ230" s="49"/>
      <c r="GMR230" s="49"/>
      <c r="GMS230" s="49"/>
      <c r="GMT230" s="49"/>
      <c r="GMU230" s="49"/>
      <c r="GMV230" s="49"/>
      <c r="GMW230" s="49"/>
      <c r="GMX230" s="49"/>
      <c r="GMY230" s="49"/>
      <c r="GMZ230" s="49"/>
      <c r="GNA230" s="49"/>
      <c r="GNB230" s="49"/>
      <c r="GNC230" s="49"/>
      <c r="GND230" s="49"/>
      <c r="GNE230" s="49"/>
      <c r="GNF230" s="49"/>
      <c r="GNG230" s="49"/>
      <c r="GNH230" s="49"/>
      <c r="GNI230" s="49"/>
      <c r="GNJ230" s="49"/>
      <c r="GNK230" s="49"/>
      <c r="GNL230" s="49"/>
      <c r="GNM230" s="49"/>
      <c r="GNN230" s="49"/>
      <c r="GNO230" s="49"/>
      <c r="GNP230" s="49"/>
      <c r="GNQ230" s="49"/>
      <c r="GNR230" s="49"/>
      <c r="GNS230" s="49"/>
      <c r="GNT230" s="49"/>
      <c r="GNU230" s="49"/>
      <c r="GNV230" s="49"/>
      <c r="GNW230" s="49"/>
      <c r="GNX230" s="49"/>
      <c r="GNY230" s="49"/>
      <c r="GNZ230" s="49"/>
      <c r="GOA230" s="49"/>
      <c r="GOB230" s="49"/>
      <c r="GOC230" s="49"/>
      <c r="GOD230" s="49"/>
      <c r="GOE230" s="49"/>
      <c r="GOF230" s="49"/>
      <c r="GOG230" s="49"/>
      <c r="GOH230" s="49"/>
      <c r="GOI230" s="49"/>
      <c r="GOJ230" s="49"/>
      <c r="GOK230" s="49"/>
      <c r="GOL230" s="49"/>
      <c r="GOM230" s="49"/>
      <c r="GON230" s="49"/>
      <c r="GOO230" s="49"/>
      <c r="GOP230" s="49"/>
      <c r="GOQ230" s="49"/>
      <c r="GOR230" s="49"/>
      <c r="GOS230" s="49"/>
      <c r="GOT230" s="49"/>
      <c r="GOU230" s="49"/>
      <c r="GOV230" s="49"/>
      <c r="GOW230" s="49"/>
      <c r="GOX230" s="49"/>
      <c r="GOY230" s="49"/>
      <c r="GOZ230" s="49"/>
      <c r="GPA230" s="49"/>
      <c r="GPB230" s="49"/>
      <c r="GPC230" s="49"/>
      <c r="GPD230" s="49"/>
      <c r="GPE230" s="49"/>
      <c r="GPF230" s="49"/>
      <c r="GPG230" s="49"/>
      <c r="GPH230" s="49"/>
      <c r="GPI230" s="49"/>
      <c r="GPJ230" s="49"/>
      <c r="GPK230" s="49"/>
      <c r="GPL230" s="49"/>
      <c r="GPM230" s="49"/>
      <c r="GPN230" s="49"/>
      <c r="GPO230" s="49"/>
      <c r="GPP230" s="49"/>
      <c r="GPQ230" s="49"/>
      <c r="GPR230" s="49"/>
      <c r="GPS230" s="49"/>
      <c r="GPT230" s="49"/>
      <c r="GPU230" s="49"/>
      <c r="GPV230" s="49"/>
      <c r="GPW230" s="49"/>
      <c r="GPX230" s="49"/>
      <c r="GPY230" s="49"/>
      <c r="GPZ230" s="49"/>
      <c r="GQA230" s="49"/>
      <c r="GQB230" s="49"/>
      <c r="GQC230" s="49"/>
      <c r="GQD230" s="49"/>
      <c r="GQE230" s="49"/>
      <c r="GQF230" s="49"/>
      <c r="GQG230" s="49"/>
      <c r="GQH230" s="49"/>
      <c r="GQI230" s="49"/>
      <c r="GQJ230" s="49"/>
      <c r="GQK230" s="49"/>
      <c r="GQL230" s="49"/>
      <c r="GQM230" s="49"/>
      <c r="GQN230" s="49"/>
      <c r="GQO230" s="49"/>
      <c r="GQP230" s="49"/>
      <c r="GQQ230" s="49"/>
      <c r="GQR230" s="49"/>
      <c r="GQS230" s="49"/>
      <c r="GQT230" s="49"/>
      <c r="GQU230" s="49"/>
      <c r="GQV230" s="49"/>
      <c r="GQW230" s="49"/>
      <c r="GQX230" s="49"/>
      <c r="GQY230" s="49"/>
      <c r="GQZ230" s="49"/>
      <c r="GRA230" s="49"/>
      <c r="GRB230" s="49"/>
      <c r="GRC230" s="49"/>
      <c r="GRD230" s="49"/>
      <c r="GRE230" s="49"/>
      <c r="GRF230" s="49"/>
      <c r="GRG230" s="49"/>
      <c r="GRH230" s="49"/>
      <c r="GRI230" s="49"/>
      <c r="GRJ230" s="49"/>
      <c r="GRK230" s="49"/>
      <c r="GRL230" s="49"/>
      <c r="GRM230" s="49"/>
      <c r="GRN230" s="49"/>
      <c r="GRO230" s="49"/>
      <c r="GRP230" s="49"/>
      <c r="GRQ230" s="49"/>
      <c r="GRR230" s="49"/>
      <c r="GRS230" s="49"/>
      <c r="GRT230" s="49"/>
      <c r="GRU230" s="49"/>
      <c r="GRV230" s="49"/>
      <c r="GRW230" s="49"/>
      <c r="GRX230" s="49"/>
      <c r="GRY230" s="49"/>
      <c r="GRZ230" s="49"/>
      <c r="GSA230" s="49"/>
      <c r="GSB230" s="49"/>
      <c r="GSC230" s="49"/>
      <c r="GSD230" s="49"/>
      <c r="GSE230" s="49"/>
      <c r="GSF230" s="49"/>
      <c r="GSG230" s="49"/>
      <c r="GSH230" s="49"/>
      <c r="GSI230" s="49"/>
      <c r="GSJ230" s="49"/>
      <c r="GSK230" s="49"/>
      <c r="GSL230" s="49"/>
      <c r="GSM230" s="49"/>
      <c r="GSN230" s="49"/>
      <c r="GSO230" s="49"/>
      <c r="GSP230" s="49"/>
      <c r="GSQ230" s="49"/>
      <c r="GSR230" s="49"/>
      <c r="GSS230" s="49"/>
      <c r="GST230" s="49"/>
      <c r="GSU230" s="49"/>
      <c r="GSV230" s="49"/>
      <c r="GSW230" s="49"/>
      <c r="GSX230" s="49"/>
      <c r="GSY230" s="49"/>
      <c r="GSZ230" s="49"/>
      <c r="GTA230" s="49"/>
      <c r="GTB230" s="49"/>
      <c r="GTC230" s="49"/>
      <c r="GTD230" s="49"/>
      <c r="GTE230" s="49"/>
      <c r="GTF230" s="49"/>
      <c r="GTG230" s="49"/>
      <c r="GTH230" s="49"/>
      <c r="GTI230" s="49"/>
      <c r="GTJ230" s="49"/>
      <c r="GTK230" s="49"/>
      <c r="GTL230" s="49"/>
      <c r="GTM230" s="49"/>
      <c r="GTN230" s="49"/>
      <c r="GTO230" s="49"/>
      <c r="GTP230" s="49"/>
      <c r="GTQ230" s="49"/>
      <c r="GTR230" s="49"/>
      <c r="GTS230" s="49"/>
      <c r="GTT230" s="49"/>
      <c r="GTU230" s="49"/>
      <c r="GTV230" s="49"/>
      <c r="GTW230" s="49"/>
      <c r="GTX230" s="49"/>
      <c r="GTY230" s="49"/>
      <c r="GTZ230" s="49"/>
      <c r="GUA230" s="49"/>
      <c r="GUB230" s="49"/>
      <c r="GUC230" s="49"/>
      <c r="GUD230" s="49"/>
      <c r="GUE230" s="49"/>
      <c r="GUF230" s="49"/>
      <c r="GUG230" s="49"/>
      <c r="GUH230" s="49"/>
      <c r="GUI230" s="49"/>
      <c r="GUJ230" s="49"/>
      <c r="GUK230" s="49"/>
      <c r="GUL230" s="49"/>
      <c r="GUM230" s="49"/>
      <c r="GUN230" s="49"/>
      <c r="GUO230" s="49"/>
      <c r="GUP230" s="49"/>
      <c r="GUQ230" s="49"/>
      <c r="GUR230" s="49"/>
      <c r="GUS230" s="49"/>
      <c r="GUT230" s="49"/>
      <c r="GUU230" s="49"/>
      <c r="GUV230" s="49"/>
      <c r="GUW230" s="49"/>
      <c r="GUX230" s="49"/>
      <c r="GUY230" s="49"/>
      <c r="GUZ230" s="49"/>
      <c r="GVA230" s="49"/>
      <c r="GVB230" s="49"/>
      <c r="GVC230" s="49"/>
      <c r="GVD230" s="49"/>
      <c r="GVE230" s="49"/>
      <c r="GVF230" s="49"/>
      <c r="GVG230" s="49"/>
      <c r="GVH230" s="49"/>
      <c r="GVI230" s="49"/>
      <c r="GVJ230" s="49"/>
      <c r="GVK230" s="49"/>
      <c r="GVL230" s="49"/>
      <c r="GVM230" s="49"/>
      <c r="GVN230" s="49"/>
      <c r="GVO230" s="49"/>
      <c r="GVP230" s="49"/>
      <c r="GVQ230" s="49"/>
      <c r="GVR230" s="49"/>
      <c r="GVS230" s="49"/>
      <c r="GVT230" s="49"/>
      <c r="GVU230" s="49"/>
      <c r="GVV230" s="49"/>
      <c r="GVW230" s="49"/>
      <c r="GVX230" s="49"/>
      <c r="GVY230" s="49"/>
      <c r="GVZ230" s="49"/>
      <c r="GWA230" s="49"/>
      <c r="GWB230" s="49"/>
      <c r="GWC230" s="49"/>
      <c r="GWD230" s="49"/>
      <c r="GWE230" s="49"/>
      <c r="GWF230" s="49"/>
      <c r="GWG230" s="49"/>
      <c r="GWH230" s="49"/>
      <c r="GWI230" s="49"/>
      <c r="GWJ230" s="49"/>
      <c r="GWK230" s="49"/>
      <c r="GWL230" s="49"/>
      <c r="GWM230" s="49"/>
      <c r="GWN230" s="49"/>
      <c r="GWO230" s="49"/>
      <c r="GWP230" s="49"/>
      <c r="GWQ230" s="49"/>
      <c r="GWR230" s="49"/>
      <c r="GWS230" s="49"/>
      <c r="GWT230" s="49"/>
      <c r="GWU230" s="49"/>
      <c r="GWV230" s="49"/>
      <c r="GWW230" s="49"/>
      <c r="GWX230" s="49"/>
      <c r="GWY230" s="49"/>
      <c r="GWZ230" s="49"/>
      <c r="GXA230" s="49"/>
      <c r="GXB230" s="49"/>
      <c r="GXC230" s="49"/>
      <c r="GXD230" s="49"/>
      <c r="GXE230" s="49"/>
      <c r="GXF230" s="49"/>
      <c r="GXG230" s="49"/>
      <c r="GXH230" s="49"/>
      <c r="GXI230" s="49"/>
      <c r="GXJ230" s="49"/>
      <c r="GXK230" s="49"/>
      <c r="GXL230" s="49"/>
      <c r="GXM230" s="49"/>
      <c r="GXN230" s="49"/>
      <c r="GXO230" s="49"/>
      <c r="GXP230" s="49"/>
      <c r="GXQ230" s="49"/>
      <c r="GXR230" s="49"/>
      <c r="GXS230" s="49"/>
      <c r="GXT230" s="49"/>
      <c r="GXU230" s="49"/>
      <c r="GXV230" s="49"/>
      <c r="GXW230" s="49"/>
      <c r="GXX230" s="49"/>
      <c r="GXY230" s="49"/>
      <c r="GXZ230" s="49"/>
      <c r="GYA230" s="49"/>
      <c r="GYB230" s="49"/>
      <c r="GYC230" s="49"/>
      <c r="GYD230" s="49"/>
      <c r="GYE230" s="49"/>
      <c r="GYF230" s="49"/>
      <c r="GYG230" s="49"/>
      <c r="GYH230" s="49"/>
      <c r="GYI230" s="49"/>
      <c r="GYJ230" s="49"/>
      <c r="GYK230" s="49"/>
      <c r="GYL230" s="49"/>
      <c r="GYM230" s="49"/>
      <c r="GYN230" s="49"/>
      <c r="GYO230" s="49"/>
      <c r="GYP230" s="49"/>
      <c r="GYQ230" s="49"/>
      <c r="GYR230" s="49"/>
      <c r="GYS230" s="49"/>
      <c r="GYT230" s="49"/>
      <c r="GYU230" s="49"/>
      <c r="GYV230" s="49"/>
      <c r="GYW230" s="49"/>
      <c r="GYX230" s="49"/>
      <c r="GYY230" s="49"/>
      <c r="GYZ230" s="49"/>
      <c r="GZA230" s="49"/>
      <c r="GZB230" s="49"/>
      <c r="GZC230" s="49"/>
      <c r="GZD230" s="49"/>
      <c r="GZE230" s="49"/>
      <c r="GZF230" s="49"/>
      <c r="GZG230" s="49"/>
      <c r="GZH230" s="49"/>
      <c r="GZI230" s="49"/>
      <c r="GZJ230" s="49"/>
      <c r="GZK230" s="49"/>
      <c r="GZL230" s="49"/>
      <c r="GZM230" s="49"/>
      <c r="GZN230" s="49"/>
      <c r="GZO230" s="49"/>
      <c r="GZP230" s="49"/>
      <c r="GZQ230" s="49"/>
      <c r="GZR230" s="49"/>
      <c r="GZS230" s="49"/>
      <c r="GZT230" s="49"/>
      <c r="GZU230" s="49"/>
      <c r="GZV230" s="49"/>
      <c r="GZW230" s="49"/>
      <c r="GZX230" s="49"/>
      <c r="GZY230" s="49"/>
      <c r="GZZ230" s="49"/>
      <c r="HAA230" s="49"/>
      <c r="HAB230" s="49"/>
      <c r="HAC230" s="49"/>
      <c r="HAD230" s="49"/>
      <c r="HAE230" s="49"/>
      <c r="HAF230" s="49"/>
      <c r="HAG230" s="49"/>
      <c r="HAH230" s="49"/>
      <c r="HAI230" s="49"/>
      <c r="HAJ230" s="49"/>
      <c r="HAK230" s="49"/>
      <c r="HAL230" s="49"/>
      <c r="HAM230" s="49"/>
      <c r="HAN230" s="49"/>
      <c r="HAO230" s="49"/>
      <c r="HAP230" s="49"/>
      <c r="HAQ230" s="49"/>
      <c r="HAR230" s="49"/>
      <c r="HAS230" s="49"/>
      <c r="HAT230" s="49"/>
      <c r="HAU230" s="49"/>
      <c r="HAV230" s="49"/>
      <c r="HAW230" s="49"/>
      <c r="HAX230" s="49"/>
      <c r="HAY230" s="49"/>
      <c r="HAZ230" s="49"/>
      <c r="HBA230" s="49"/>
      <c r="HBB230" s="49"/>
      <c r="HBC230" s="49"/>
      <c r="HBD230" s="49"/>
      <c r="HBE230" s="49"/>
      <c r="HBF230" s="49"/>
      <c r="HBG230" s="49"/>
      <c r="HBH230" s="49"/>
      <c r="HBI230" s="49"/>
      <c r="HBJ230" s="49"/>
      <c r="HBK230" s="49"/>
      <c r="HBL230" s="49"/>
      <c r="HBM230" s="49"/>
      <c r="HBN230" s="49"/>
      <c r="HBO230" s="49"/>
      <c r="HBP230" s="49"/>
      <c r="HBQ230" s="49"/>
      <c r="HBR230" s="49"/>
      <c r="HBS230" s="49"/>
      <c r="HBT230" s="49"/>
      <c r="HBU230" s="49"/>
      <c r="HBV230" s="49"/>
      <c r="HBW230" s="49"/>
      <c r="HBX230" s="49"/>
      <c r="HBY230" s="49"/>
      <c r="HBZ230" s="49"/>
      <c r="HCA230" s="49"/>
      <c r="HCB230" s="49"/>
      <c r="HCC230" s="49"/>
      <c r="HCD230" s="49"/>
      <c r="HCE230" s="49"/>
      <c r="HCF230" s="49"/>
      <c r="HCG230" s="49"/>
      <c r="HCH230" s="49"/>
      <c r="HCI230" s="49"/>
      <c r="HCJ230" s="49"/>
      <c r="HCK230" s="49"/>
      <c r="HCL230" s="49"/>
      <c r="HCM230" s="49"/>
      <c r="HCN230" s="49"/>
      <c r="HCO230" s="49"/>
      <c r="HCP230" s="49"/>
      <c r="HCQ230" s="49"/>
      <c r="HCR230" s="49"/>
      <c r="HCS230" s="49"/>
      <c r="HCT230" s="49"/>
      <c r="HCU230" s="49"/>
      <c r="HCV230" s="49"/>
      <c r="HCW230" s="49"/>
      <c r="HCX230" s="49"/>
      <c r="HCY230" s="49"/>
      <c r="HCZ230" s="49"/>
      <c r="HDA230" s="49"/>
      <c r="HDB230" s="49"/>
      <c r="HDC230" s="49"/>
      <c r="HDD230" s="49"/>
      <c r="HDE230" s="49"/>
      <c r="HDF230" s="49"/>
      <c r="HDG230" s="49"/>
      <c r="HDH230" s="49"/>
      <c r="HDI230" s="49"/>
      <c r="HDJ230" s="49"/>
      <c r="HDK230" s="49"/>
      <c r="HDL230" s="49"/>
      <c r="HDM230" s="49"/>
      <c r="HDN230" s="49"/>
      <c r="HDO230" s="49"/>
      <c r="HDP230" s="49"/>
      <c r="HDQ230" s="49"/>
      <c r="HDR230" s="49"/>
      <c r="HDS230" s="49"/>
      <c r="HDT230" s="49"/>
      <c r="HDU230" s="49"/>
      <c r="HDV230" s="49"/>
      <c r="HDW230" s="49"/>
      <c r="HDX230" s="49"/>
      <c r="HDY230" s="49"/>
      <c r="HDZ230" s="49"/>
      <c r="HEA230" s="49"/>
      <c r="HEB230" s="49"/>
      <c r="HEC230" s="49"/>
      <c r="HED230" s="49"/>
      <c r="HEE230" s="49"/>
      <c r="HEF230" s="49"/>
      <c r="HEG230" s="49"/>
      <c r="HEH230" s="49"/>
      <c r="HEI230" s="49"/>
      <c r="HEJ230" s="49"/>
      <c r="HEK230" s="49"/>
      <c r="HEL230" s="49"/>
      <c r="HEM230" s="49"/>
      <c r="HEN230" s="49"/>
      <c r="HEO230" s="49"/>
      <c r="HEP230" s="49"/>
      <c r="HEQ230" s="49"/>
      <c r="HER230" s="49"/>
      <c r="HES230" s="49"/>
      <c r="HET230" s="49"/>
      <c r="HEU230" s="49"/>
      <c r="HEV230" s="49"/>
      <c r="HEW230" s="49"/>
      <c r="HEX230" s="49"/>
      <c r="HEY230" s="49"/>
      <c r="HEZ230" s="49"/>
      <c r="HFA230" s="49"/>
      <c r="HFB230" s="49"/>
      <c r="HFC230" s="49"/>
      <c r="HFD230" s="49"/>
      <c r="HFE230" s="49"/>
      <c r="HFF230" s="49"/>
      <c r="HFG230" s="49"/>
      <c r="HFH230" s="49"/>
      <c r="HFI230" s="49"/>
      <c r="HFJ230" s="49"/>
      <c r="HFK230" s="49"/>
      <c r="HFL230" s="49"/>
      <c r="HFM230" s="49"/>
      <c r="HFN230" s="49"/>
      <c r="HFO230" s="49"/>
      <c r="HFP230" s="49"/>
      <c r="HFQ230" s="49"/>
      <c r="HFR230" s="49"/>
      <c r="HFS230" s="49"/>
      <c r="HFT230" s="49"/>
      <c r="HFU230" s="49"/>
      <c r="HFV230" s="49"/>
      <c r="HFW230" s="49"/>
      <c r="HFX230" s="49"/>
      <c r="HFY230" s="49"/>
      <c r="HFZ230" s="49"/>
      <c r="HGA230" s="49"/>
      <c r="HGB230" s="49"/>
      <c r="HGC230" s="49"/>
      <c r="HGD230" s="49"/>
      <c r="HGE230" s="49"/>
      <c r="HGF230" s="49"/>
      <c r="HGG230" s="49"/>
      <c r="HGH230" s="49"/>
      <c r="HGI230" s="49"/>
      <c r="HGJ230" s="49"/>
      <c r="HGK230" s="49"/>
      <c r="HGL230" s="49"/>
      <c r="HGM230" s="49"/>
      <c r="HGN230" s="49"/>
      <c r="HGO230" s="49"/>
      <c r="HGP230" s="49"/>
      <c r="HGQ230" s="49"/>
      <c r="HGR230" s="49"/>
      <c r="HGS230" s="49"/>
      <c r="HGT230" s="49"/>
      <c r="HGU230" s="49"/>
      <c r="HGV230" s="49"/>
      <c r="HGW230" s="49"/>
      <c r="HGX230" s="49"/>
      <c r="HGY230" s="49"/>
      <c r="HGZ230" s="49"/>
      <c r="HHA230" s="49"/>
      <c r="HHB230" s="49"/>
      <c r="HHC230" s="49"/>
      <c r="HHD230" s="49"/>
      <c r="HHE230" s="49"/>
      <c r="HHF230" s="49"/>
      <c r="HHG230" s="49"/>
      <c r="HHH230" s="49"/>
      <c r="HHI230" s="49"/>
      <c r="HHJ230" s="49"/>
      <c r="HHK230" s="49"/>
      <c r="HHL230" s="49"/>
      <c r="HHM230" s="49"/>
      <c r="HHN230" s="49"/>
      <c r="HHO230" s="49"/>
      <c r="HHP230" s="49"/>
      <c r="HHQ230" s="49"/>
      <c r="HHR230" s="49"/>
      <c r="HHS230" s="49"/>
      <c r="HHT230" s="49"/>
      <c r="HHU230" s="49"/>
      <c r="HHV230" s="49"/>
      <c r="HHW230" s="49"/>
      <c r="HHX230" s="49"/>
      <c r="HHY230" s="49"/>
      <c r="HHZ230" s="49"/>
      <c r="HIA230" s="49"/>
      <c r="HIB230" s="49"/>
      <c r="HIC230" s="49"/>
      <c r="HID230" s="49"/>
      <c r="HIE230" s="49"/>
      <c r="HIF230" s="49"/>
      <c r="HIG230" s="49"/>
      <c r="HIH230" s="49"/>
      <c r="HII230" s="49"/>
      <c r="HIJ230" s="49"/>
      <c r="HIK230" s="49"/>
      <c r="HIL230" s="49"/>
      <c r="HIM230" s="49"/>
      <c r="HIN230" s="49"/>
      <c r="HIO230" s="49"/>
      <c r="HIP230" s="49"/>
      <c r="HIQ230" s="49"/>
      <c r="HIR230" s="49"/>
      <c r="HIS230" s="49"/>
      <c r="HIT230" s="49"/>
      <c r="HIU230" s="49"/>
      <c r="HIV230" s="49"/>
      <c r="HIW230" s="49"/>
      <c r="HIX230" s="49"/>
      <c r="HIY230" s="49"/>
      <c r="HIZ230" s="49"/>
      <c r="HJA230" s="49"/>
      <c r="HJB230" s="49"/>
      <c r="HJC230" s="49"/>
      <c r="HJD230" s="49"/>
      <c r="HJE230" s="49"/>
      <c r="HJF230" s="49"/>
      <c r="HJG230" s="49"/>
      <c r="HJH230" s="49"/>
      <c r="HJI230" s="49"/>
      <c r="HJJ230" s="49"/>
      <c r="HJK230" s="49"/>
      <c r="HJL230" s="49"/>
      <c r="HJM230" s="49"/>
      <c r="HJN230" s="49"/>
      <c r="HJO230" s="49"/>
      <c r="HJP230" s="49"/>
      <c r="HJQ230" s="49"/>
      <c r="HJR230" s="49"/>
      <c r="HJS230" s="49"/>
      <c r="HJT230" s="49"/>
      <c r="HJU230" s="49"/>
      <c r="HJV230" s="49"/>
      <c r="HJW230" s="49"/>
      <c r="HJX230" s="49"/>
      <c r="HJY230" s="49"/>
      <c r="HJZ230" s="49"/>
      <c r="HKA230" s="49"/>
      <c r="HKB230" s="49"/>
      <c r="HKC230" s="49"/>
      <c r="HKD230" s="49"/>
      <c r="HKE230" s="49"/>
      <c r="HKF230" s="49"/>
      <c r="HKG230" s="49"/>
      <c r="HKH230" s="49"/>
      <c r="HKI230" s="49"/>
      <c r="HKJ230" s="49"/>
      <c r="HKK230" s="49"/>
      <c r="HKL230" s="49"/>
      <c r="HKM230" s="49"/>
      <c r="HKN230" s="49"/>
      <c r="HKO230" s="49"/>
      <c r="HKP230" s="49"/>
      <c r="HKQ230" s="49"/>
      <c r="HKR230" s="49"/>
      <c r="HKS230" s="49"/>
      <c r="HKT230" s="49"/>
      <c r="HKU230" s="49"/>
      <c r="HKV230" s="49"/>
      <c r="HKW230" s="49"/>
      <c r="HKX230" s="49"/>
      <c r="HKY230" s="49"/>
      <c r="HKZ230" s="49"/>
      <c r="HLA230" s="49"/>
      <c r="HLB230" s="49"/>
      <c r="HLC230" s="49"/>
      <c r="HLD230" s="49"/>
      <c r="HLE230" s="49"/>
      <c r="HLF230" s="49"/>
      <c r="HLG230" s="49"/>
      <c r="HLH230" s="49"/>
      <c r="HLI230" s="49"/>
      <c r="HLJ230" s="49"/>
      <c r="HLK230" s="49"/>
      <c r="HLL230" s="49"/>
      <c r="HLM230" s="49"/>
      <c r="HLN230" s="49"/>
      <c r="HLO230" s="49"/>
      <c r="HLP230" s="49"/>
      <c r="HLQ230" s="49"/>
      <c r="HLR230" s="49"/>
      <c r="HLS230" s="49"/>
      <c r="HLT230" s="49"/>
      <c r="HLU230" s="49"/>
      <c r="HLV230" s="49"/>
      <c r="HLW230" s="49"/>
      <c r="HLX230" s="49"/>
      <c r="HLY230" s="49"/>
      <c r="HLZ230" s="49"/>
      <c r="HMA230" s="49"/>
      <c r="HMB230" s="49"/>
      <c r="HMC230" s="49"/>
      <c r="HMD230" s="49"/>
      <c r="HME230" s="49"/>
      <c r="HMF230" s="49"/>
      <c r="HMG230" s="49"/>
      <c r="HMH230" s="49"/>
      <c r="HMI230" s="49"/>
      <c r="HMJ230" s="49"/>
      <c r="HMK230" s="49"/>
      <c r="HML230" s="49"/>
      <c r="HMM230" s="49"/>
      <c r="HMN230" s="49"/>
      <c r="HMO230" s="49"/>
      <c r="HMP230" s="49"/>
      <c r="HMQ230" s="49"/>
      <c r="HMR230" s="49"/>
      <c r="HMS230" s="49"/>
      <c r="HMT230" s="49"/>
      <c r="HMU230" s="49"/>
      <c r="HMV230" s="49"/>
      <c r="HMW230" s="49"/>
      <c r="HMX230" s="49"/>
      <c r="HMY230" s="49"/>
      <c r="HMZ230" s="49"/>
      <c r="HNA230" s="49"/>
      <c r="HNB230" s="49"/>
      <c r="HNC230" s="49"/>
      <c r="HND230" s="49"/>
      <c r="HNE230" s="49"/>
      <c r="HNF230" s="49"/>
      <c r="HNG230" s="49"/>
      <c r="HNH230" s="49"/>
      <c r="HNI230" s="49"/>
      <c r="HNJ230" s="49"/>
      <c r="HNK230" s="49"/>
      <c r="HNL230" s="49"/>
      <c r="HNM230" s="49"/>
      <c r="HNN230" s="49"/>
      <c r="HNO230" s="49"/>
      <c r="HNP230" s="49"/>
      <c r="HNQ230" s="49"/>
      <c r="HNR230" s="49"/>
      <c r="HNS230" s="49"/>
      <c r="HNT230" s="49"/>
      <c r="HNU230" s="49"/>
      <c r="HNV230" s="49"/>
      <c r="HNW230" s="49"/>
      <c r="HNX230" s="49"/>
      <c r="HNY230" s="49"/>
      <c r="HNZ230" s="49"/>
      <c r="HOA230" s="49"/>
      <c r="HOB230" s="49"/>
      <c r="HOC230" s="49"/>
      <c r="HOD230" s="49"/>
      <c r="HOE230" s="49"/>
      <c r="HOF230" s="49"/>
      <c r="HOG230" s="49"/>
      <c r="HOH230" s="49"/>
      <c r="HOI230" s="49"/>
      <c r="HOJ230" s="49"/>
      <c r="HOK230" s="49"/>
      <c r="HOL230" s="49"/>
      <c r="HOM230" s="49"/>
      <c r="HON230" s="49"/>
      <c r="HOO230" s="49"/>
      <c r="HOP230" s="49"/>
      <c r="HOQ230" s="49"/>
      <c r="HOR230" s="49"/>
      <c r="HOS230" s="49"/>
      <c r="HOT230" s="49"/>
      <c r="HOU230" s="49"/>
      <c r="HOV230" s="49"/>
      <c r="HOW230" s="49"/>
      <c r="HOX230" s="49"/>
      <c r="HOY230" s="49"/>
      <c r="HOZ230" s="49"/>
      <c r="HPA230" s="49"/>
      <c r="HPB230" s="49"/>
      <c r="HPC230" s="49"/>
      <c r="HPD230" s="49"/>
      <c r="HPE230" s="49"/>
      <c r="HPF230" s="49"/>
      <c r="HPG230" s="49"/>
      <c r="HPH230" s="49"/>
      <c r="HPI230" s="49"/>
      <c r="HPJ230" s="49"/>
      <c r="HPK230" s="49"/>
      <c r="HPL230" s="49"/>
      <c r="HPM230" s="49"/>
      <c r="HPN230" s="49"/>
      <c r="HPO230" s="49"/>
      <c r="HPP230" s="49"/>
      <c r="HPQ230" s="49"/>
      <c r="HPR230" s="49"/>
      <c r="HPS230" s="49"/>
      <c r="HPT230" s="49"/>
      <c r="HPU230" s="49"/>
      <c r="HPV230" s="49"/>
      <c r="HPW230" s="49"/>
      <c r="HPX230" s="49"/>
      <c r="HPY230" s="49"/>
      <c r="HPZ230" s="49"/>
      <c r="HQA230" s="49"/>
      <c r="HQB230" s="49"/>
      <c r="HQC230" s="49"/>
      <c r="HQD230" s="49"/>
      <c r="HQE230" s="49"/>
      <c r="HQF230" s="49"/>
      <c r="HQG230" s="49"/>
      <c r="HQH230" s="49"/>
      <c r="HQI230" s="49"/>
      <c r="HQJ230" s="49"/>
      <c r="HQK230" s="49"/>
      <c r="HQL230" s="49"/>
      <c r="HQM230" s="49"/>
      <c r="HQN230" s="49"/>
      <c r="HQO230" s="49"/>
      <c r="HQP230" s="49"/>
      <c r="HQQ230" s="49"/>
      <c r="HQR230" s="49"/>
      <c r="HQS230" s="49"/>
      <c r="HQT230" s="49"/>
      <c r="HQU230" s="49"/>
      <c r="HQV230" s="49"/>
      <c r="HQW230" s="49"/>
      <c r="HQX230" s="49"/>
      <c r="HQY230" s="49"/>
      <c r="HQZ230" s="49"/>
      <c r="HRA230" s="49"/>
      <c r="HRB230" s="49"/>
      <c r="HRC230" s="49"/>
      <c r="HRD230" s="49"/>
      <c r="HRE230" s="49"/>
      <c r="HRF230" s="49"/>
      <c r="HRG230" s="49"/>
      <c r="HRH230" s="49"/>
      <c r="HRI230" s="49"/>
      <c r="HRJ230" s="49"/>
      <c r="HRK230" s="49"/>
      <c r="HRL230" s="49"/>
      <c r="HRM230" s="49"/>
      <c r="HRN230" s="49"/>
      <c r="HRO230" s="49"/>
      <c r="HRP230" s="49"/>
      <c r="HRQ230" s="49"/>
      <c r="HRR230" s="49"/>
      <c r="HRS230" s="49"/>
      <c r="HRT230" s="49"/>
      <c r="HRU230" s="49"/>
      <c r="HRV230" s="49"/>
      <c r="HRW230" s="49"/>
      <c r="HRX230" s="49"/>
      <c r="HRY230" s="49"/>
      <c r="HRZ230" s="49"/>
      <c r="HSA230" s="49"/>
      <c r="HSB230" s="49"/>
      <c r="HSC230" s="49"/>
      <c r="HSD230" s="49"/>
      <c r="HSE230" s="49"/>
      <c r="HSF230" s="49"/>
      <c r="HSG230" s="49"/>
      <c r="HSH230" s="49"/>
      <c r="HSI230" s="49"/>
      <c r="HSJ230" s="49"/>
      <c r="HSK230" s="49"/>
      <c r="HSL230" s="49"/>
      <c r="HSM230" s="49"/>
      <c r="HSN230" s="49"/>
      <c r="HSO230" s="49"/>
      <c r="HSP230" s="49"/>
      <c r="HSQ230" s="49"/>
      <c r="HSR230" s="49"/>
      <c r="HSS230" s="49"/>
      <c r="HST230" s="49"/>
      <c r="HSU230" s="49"/>
      <c r="HSV230" s="49"/>
      <c r="HSW230" s="49"/>
      <c r="HSX230" s="49"/>
      <c r="HSY230" s="49"/>
      <c r="HSZ230" s="49"/>
      <c r="HTA230" s="49"/>
      <c r="HTB230" s="49"/>
      <c r="HTC230" s="49"/>
      <c r="HTD230" s="49"/>
      <c r="HTE230" s="49"/>
      <c r="HTF230" s="49"/>
      <c r="HTG230" s="49"/>
      <c r="HTH230" s="49"/>
      <c r="HTI230" s="49"/>
      <c r="HTJ230" s="49"/>
      <c r="HTK230" s="49"/>
      <c r="HTL230" s="49"/>
      <c r="HTM230" s="49"/>
      <c r="HTN230" s="49"/>
      <c r="HTO230" s="49"/>
      <c r="HTP230" s="49"/>
      <c r="HTQ230" s="49"/>
      <c r="HTR230" s="49"/>
      <c r="HTS230" s="49"/>
      <c r="HTT230" s="49"/>
      <c r="HTU230" s="49"/>
      <c r="HTV230" s="49"/>
      <c r="HTW230" s="49"/>
      <c r="HTX230" s="49"/>
      <c r="HTY230" s="49"/>
      <c r="HTZ230" s="49"/>
      <c r="HUA230" s="49"/>
      <c r="HUB230" s="49"/>
      <c r="HUC230" s="49"/>
      <c r="HUD230" s="49"/>
      <c r="HUE230" s="49"/>
      <c r="HUF230" s="49"/>
      <c r="HUG230" s="49"/>
      <c r="HUH230" s="49"/>
      <c r="HUI230" s="49"/>
      <c r="HUJ230" s="49"/>
      <c r="HUK230" s="49"/>
      <c r="HUL230" s="49"/>
      <c r="HUM230" s="49"/>
      <c r="HUN230" s="49"/>
      <c r="HUO230" s="49"/>
      <c r="HUP230" s="49"/>
      <c r="HUQ230" s="49"/>
      <c r="HUR230" s="49"/>
      <c r="HUS230" s="49"/>
      <c r="HUT230" s="49"/>
      <c r="HUU230" s="49"/>
      <c r="HUV230" s="49"/>
      <c r="HUW230" s="49"/>
      <c r="HUX230" s="49"/>
      <c r="HUY230" s="49"/>
      <c r="HUZ230" s="49"/>
      <c r="HVA230" s="49"/>
      <c r="HVB230" s="49"/>
      <c r="HVC230" s="49"/>
      <c r="HVD230" s="49"/>
      <c r="HVE230" s="49"/>
      <c r="HVF230" s="49"/>
      <c r="HVG230" s="49"/>
      <c r="HVH230" s="49"/>
      <c r="HVI230" s="49"/>
      <c r="HVJ230" s="49"/>
      <c r="HVK230" s="49"/>
      <c r="HVL230" s="49"/>
      <c r="HVM230" s="49"/>
      <c r="HVN230" s="49"/>
      <c r="HVO230" s="49"/>
      <c r="HVP230" s="49"/>
      <c r="HVQ230" s="49"/>
      <c r="HVR230" s="49"/>
      <c r="HVS230" s="49"/>
      <c r="HVT230" s="49"/>
      <c r="HVU230" s="49"/>
      <c r="HVV230" s="49"/>
      <c r="HVW230" s="49"/>
      <c r="HVX230" s="49"/>
      <c r="HVY230" s="49"/>
      <c r="HVZ230" s="49"/>
      <c r="HWA230" s="49"/>
      <c r="HWB230" s="49"/>
      <c r="HWC230" s="49"/>
      <c r="HWD230" s="49"/>
      <c r="HWE230" s="49"/>
      <c r="HWF230" s="49"/>
      <c r="HWG230" s="49"/>
      <c r="HWH230" s="49"/>
      <c r="HWI230" s="49"/>
      <c r="HWJ230" s="49"/>
      <c r="HWK230" s="49"/>
      <c r="HWL230" s="49"/>
      <c r="HWM230" s="49"/>
      <c r="HWN230" s="49"/>
      <c r="HWO230" s="49"/>
      <c r="HWP230" s="49"/>
      <c r="HWQ230" s="49"/>
      <c r="HWR230" s="49"/>
      <c r="HWS230" s="49"/>
      <c r="HWT230" s="49"/>
      <c r="HWU230" s="49"/>
      <c r="HWV230" s="49"/>
      <c r="HWW230" s="49"/>
      <c r="HWX230" s="49"/>
      <c r="HWY230" s="49"/>
      <c r="HWZ230" s="49"/>
      <c r="HXA230" s="49"/>
      <c r="HXB230" s="49"/>
      <c r="HXC230" s="49"/>
      <c r="HXD230" s="49"/>
      <c r="HXE230" s="49"/>
      <c r="HXF230" s="49"/>
      <c r="HXG230" s="49"/>
      <c r="HXH230" s="49"/>
      <c r="HXI230" s="49"/>
      <c r="HXJ230" s="49"/>
      <c r="HXK230" s="49"/>
      <c r="HXL230" s="49"/>
      <c r="HXM230" s="49"/>
      <c r="HXN230" s="49"/>
      <c r="HXO230" s="49"/>
      <c r="HXP230" s="49"/>
      <c r="HXQ230" s="49"/>
      <c r="HXR230" s="49"/>
      <c r="HXS230" s="49"/>
      <c r="HXT230" s="49"/>
      <c r="HXU230" s="49"/>
      <c r="HXV230" s="49"/>
      <c r="HXW230" s="49"/>
      <c r="HXX230" s="49"/>
      <c r="HXY230" s="49"/>
      <c r="HXZ230" s="49"/>
      <c r="HYA230" s="49"/>
      <c r="HYB230" s="49"/>
      <c r="HYC230" s="49"/>
      <c r="HYD230" s="49"/>
      <c r="HYE230" s="49"/>
      <c r="HYF230" s="49"/>
      <c r="HYG230" s="49"/>
      <c r="HYH230" s="49"/>
      <c r="HYI230" s="49"/>
      <c r="HYJ230" s="49"/>
      <c r="HYK230" s="49"/>
      <c r="HYL230" s="49"/>
      <c r="HYM230" s="49"/>
      <c r="HYN230" s="49"/>
      <c r="HYO230" s="49"/>
      <c r="HYP230" s="49"/>
      <c r="HYQ230" s="49"/>
      <c r="HYR230" s="49"/>
      <c r="HYS230" s="49"/>
      <c r="HYT230" s="49"/>
      <c r="HYU230" s="49"/>
      <c r="HYV230" s="49"/>
      <c r="HYW230" s="49"/>
      <c r="HYX230" s="49"/>
      <c r="HYY230" s="49"/>
      <c r="HYZ230" s="49"/>
      <c r="HZA230" s="49"/>
      <c r="HZB230" s="49"/>
      <c r="HZC230" s="49"/>
      <c r="HZD230" s="49"/>
      <c r="HZE230" s="49"/>
      <c r="HZF230" s="49"/>
      <c r="HZG230" s="49"/>
      <c r="HZH230" s="49"/>
      <c r="HZI230" s="49"/>
      <c r="HZJ230" s="49"/>
      <c r="HZK230" s="49"/>
      <c r="HZL230" s="49"/>
      <c r="HZM230" s="49"/>
      <c r="HZN230" s="49"/>
      <c r="HZO230" s="49"/>
      <c r="HZP230" s="49"/>
      <c r="HZQ230" s="49"/>
      <c r="HZR230" s="49"/>
      <c r="HZS230" s="49"/>
      <c r="HZT230" s="49"/>
      <c r="HZU230" s="49"/>
      <c r="HZV230" s="49"/>
      <c r="HZW230" s="49"/>
      <c r="HZX230" s="49"/>
      <c r="HZY230" s="49"/>
      <c r="HZZ230" s="49"/>
      <c r="IAA230" s="49"/>
      <c r="IAB230" s="49"/>
      <c r="IAC230" s="49"/>
      <c r="IAD230" s="49"/>
      <c r="IAE230" s="49"/>
      <c r="IAF230" s="49"/>
      <c r="IAG230" s="49"/>
      <c r="IAH230" s="49"/>
      <c r="IAI230" s="49"/>
      <c r="IAJ230" s="49"/>
      <c r="IAK230" s="49"/>
      <c r="IAL230" s="49"/>
      <c r="IAM230" s="49"/>
      <c r="IAN230" s="49"/>
      <c r="IAO230" s="49"/>
      <c r="IAP230" s="49"/>
      <c r="IAQ230" s="49"/>
      <c r="IAR230" s="49"/>
      <c r="IAS230" s="49"/>
      <c r="IAT230" s="49"/>
      <c r="IAU230" s="49"/>
      <c r="IAV230" s="49"/>
      <c r="IAW230" s="49"/>
      <c r="IAX230" s="49"/>
      <c r="IAY230" s="49"/>
      <c r="IAZ230" s="49"/>
      <c r="IBA230" s="49"/>
      <c r="IBB230" s="49"/>
      <c r="IBC230" s="49"/>
      <c r="IBD230" s="49"/>
      <c r="IBE230" s="49"/>
      <c r="IBF230" s="49"/>
      <c r="IBG230" s="49"/>
      <c r="IBH230" s="49"/>
      <c r="IBI230" s="49"/>
      <c r="IBJ230" s="49"/>
      <c r="IBK230" s="49"/>
      <c r="IBL230" s="49"/>
      <c r="IBM230" s="49"/>
      <c r="IBN230" s="49"/>
      <c r="IBO230" s="49"/>
      <c r="IBP230" s="49"/>
      <c r="IBQ230" s="49"/>
      <c r="IBR230" s="49"/>
      <c r="IBS230" s="49"/>
      <c r="IBT230" s="49"/>
      <c r="IBU230" s="49"/>
      <c r="IBV230" s="49"/>
      <c r="IBW230" s="49"/>
      <c r="IBX230" s="49"/>
      <c r="IBY230" s="49"/>
      <c r="IBZ230" s="49"/>
      <c r="ICA230" s="49"/>
      <c r="ICB230" s="49"/>
      <c r="ICC230" s="49"/>
      <c r="ICD230" s="49"/>
      <c r="ICE230" s="49"/>
      <c r="ICF230" s="49"/>
      <c r="ICG230" s="49"/>
      <c r="ICH230" s="49"/>
      <c r="ICI230" s="49"/>
      <c r="ICJ230" s="49"/>
      <c r="ICK230" s="49"/>
      <c r="ICL230" s="49"/>
      <c r="ICM230" s="49"/>
      <c r="ICN230" s="49"/>
      <c r="ICO230" s="49"/>
      <c r="ICP230" s="49"/>
      <c r="ICQ230" s="49"/>
      <c r="ICR230" s="49"/>
      <c r="ICS230" s="49"/>
      <c r="ICT230" s="49"/>
      <c r="ICU230" s="49"/>
      <c r="ICV230" s="49"/>
      <c r="ICW230" s="49"/>
      <c r="ICX230" s="49"/>
      <c r="ICY230" s="49"/>
      <c r="ICZ230" s="49"/>
      <c r="IDA230" s="49"/>
      <c r="IDB230" s="49"/>
      <c r="IDC230" s="49"/>
      <c r="IDD230" s="49"/>
      <c r="IDE230" s="49"/>
      <c r="IDF230" s="49"/>
      <c r="IDG230" s="49"/>
      <c r="IDH230" s="49"/>
      <c r="IDI230" s="49"/>
      <c r="IDJ230" s="49"/>
      <c r="IDK230" s="49"/>
      <c r="IDL230" s="49"/>
      <c r="IDM230" s="49"/>
      <c r="IDN230" s="49"/>
      <c r="IDO230" s="49"/>
      <c r="IDP230" s="49"/>
      <c r="IDQ230" s="49"/>
      <c r="IDR230" s="49"/>
      <c r="IDS230" s="49"/>
      <c r="IDT230" s="49"/>
      <c r="IDU230" s="49"/>
      <c r="IDV230" s="49"/>
      <c r="IDW230" s="49"/>
      <c r="IDX230" s="49"/>
      <c r="IDY230" s="49"/>
      <c r="IDZ230" s="49"/>
      <c r="IEA230" s="49"/>
      <c r="IEB230" s="49"/>
      <c r="IEC230" s="49"/>
      <c r="IED230" s="49"/>
      <c r="IEE230" s="49"/>
      <c r="IEF230" s="49"/>
      <c r="IEG230" s="49"/>
      <c r="IEH230" s="49"/>
      <c r="IEI230" s="49"/>
      <c r="IEJ230" s="49"/>
      <c r="IEK230" s="49"/>
      <c r="IEL230" s="49"/>
      <c r="IEM230" s="49"/>
      <c r="IEN230" s="49"/>
      <c r="IEO230" s="49"/>
      <c r="IEP230" s="49"/>
      <c r="IEQ230" s="49"/>
      <c r="IER230" s="49"/>
      <c r="IES230" s="49"/>
      <c r="IET230" s="49"/>
      <c r="IEU230" s="49"/>
      <c r="IEV230" s="49"/>
      <c r="IEW230" s="49"/>
      <c r="IEX230" s="49"/>
      <c r="IEY230" s="49"/>
      <c r="IEZ230" s="49"/>
      <c r="IFA230" s="49"/>
      <c r="IFB230" s="49"/>
      <c r="IFC230" s="49"/>
      <c r="IFD230" s="49"/>
      <c r="IFE230" s="49"/>
      <c r="IFF230" s="49"/>
      <c r="IFG230" s="49"/>
      <c r="IFH230" s="49"/>
      <c r="IFI230" s="49"/>
      <c r="IFJ230" s="49"/>
      <c r="IFK230" s="49"/>
      <c r="IFL230" s="49"/>
      <c r="IFM230" s="49"/>
      <c r="IFN230" s="49"/>
      <c r="IFO230" s="49"/>
      <c r="IFP230" s="49"/>
      <c r="IFQ230" s="49"/>
      <c r="IFR230" s="49"/>
      <c r="IFS230" s="49"/>
      <c r="IFT230" s="49"/>
      <c r="IFU230" s="49"/>
      <c r="IFV230" s="49"/>
      <c r="IFW230" s="49"/>
      <c r="IFX230" s="49"/>
      <c r="IFY230" s="49"/>
      <c r="IFZ230" s="49"/>
      <c r="IGA230" s="49"/>
      <c r="IGB230" s="49"/>
      <c r="IGC230" s="49"/>
      <c r="IGD230" s="49"/>
      <c r="IGE230" s="49"/>
      <c r="IGF230" s="49"/>
      <c r="IGG230" s="49"/>
      <c r="IGH230" s="49"/>
      <c r="IGI230" s="49"/>
      <c r="IGJ230" s="49"/>
      <c r="IGK230" s="49"/>
      <c r="IGL230" s="49"/>
      <c r="IGM230" s="49"/>
      <c r="IGN230" s="49"/>
      <c r="IGO230" s="49"/>
      <c r="IGP230" s="49"/>
      <c r="IGQ230" s="49"/>
      <c r="IGR230" s="49"/>
      <c r="IGS230" s="49"/>
      <c r="IGT230" s="49"/>
      <c r="IGU230" s="49"/>
      <c r="IGV230" s="49"/>
      <c r="IGW230" s="49"/>
      <c r="IGX230" s="49"/>
      <c r="IGY230" s="49"/>
      <c r="IGZ230" s="49"/>
      <c r="IHA230" s="49"/>
      <c r="IHB230" s="49"/>
      <c r="IHC230" s="49"/>
      <c r="IHD230" s="49"/>
      <c r="IHE230" s="49"/>
      <c r="IHF230" s="49"/>
      <c r="IHG230" s="49"/>
      <c r="IHH230" s="49"/>
      <c r="IHI230" s="49"/>
      <c r="IHJ230" s="49"/>
      <c r="IHK230" s="49"/>
      <c r="IHL230" s="49"/>
      <c r="IHM230" s="49"/>
      <c r="IHN230" s="49"/>
      <c r="IHO230" s="49"/>
      <c r="IHP230" s="49"/>
      <c r="IHQ230" s="49"/>
      <c r="IHR230" s="49"/>
      <c r="IHS230" s="49"/>
      <c r="IHT230" s="49"/>
      <c r="IHU230" s="49"/>
      <c r="IHV230" s="49"/>
      <c r="IHW230" s="49"/>
      <c r="IHX230" s="49"/>
      <c r="IHY230" s="49"/>
      <c r="IHZ230" s="49"/>
      <c r="IIA230" s="49"/>
      <c r="IIB230" s="49"/>
      <c r="IIC230" s="49"/>
      <c r="IID230" s="49"/>
      <c r="IIE230" s="49"/>
      <c r="IIF230" s="49"/>
      <c r="IIG230" s="49"/>
      <c r="IIH230" s="49"/>
      <c r="III230" s="49"/>
      <c r="IIJ230" s="49"/>
      <c r="IIK230" s="49"/>
      <c r="IIL230" s="49"/>
      <c r="IIM230" s="49"/>
      <c r="IIN230" s="49"/>
      <c r="IIO230" s="49"/>
      <c r="IIP230" s="49"/>
      <c r="IIQ230" s="49"/>
      <c r="IIR230" s="49"/>
      <c r="IIS230" s="49"/>
      <c r="IIT230" s="49"/>
      <c r="IIU230" s="49"/>
      <c r="IIV230" s="49"/>
      <c r="IIW230" s="49"/>
      <c r="IIX230" s="49"/>
      <c r="IIY230" s="49"/>
      <c r="IIZ230" s="49"/>
      <c r="IJA230" s="49"/>
      <c r="IJB230" s="49"/>
      <c r="IJC230" s="49"/>
      <c r="IJD230" s="49"/>
      <c r="IJE230" s="49"/>
      <c r="IJF230" s="49"/>
      <c r="IJG230" s="49"/>
      <c r="IJH230" s="49"/>
      <c r="IJI230" s="49"/>
      <c r="IJJ230" s="49"/>
      <c r="IJK230" s="49"/>
      <c r="IJL230" s="49"/>
      <c r="IJM230" s="49"/>
      <c r="IJN230" s="49"/>
      <c r="IJO230" s="49"/>
      <c r="IJP230" s="49"/>
      <c r="IJQ230" s="49"/>
      <c r="IJR230" s="49"/>
      <c r="IJS230" s="49"/>
      <c r="IJT230" s="49"/>
      <c r="IJU230" s="49"/>
      <c r="IJV230" s="49"/>
      <c r="IJW230" s="49"/>
      <c r="IJX230" s="49"/>
      <c r="IJY230" s="49"/>
      <c r="IJZ230" s="49"/>
      <c r="IKA230" s="49"/>
      <c r="IKB230" s="49"/>
      <c r="IKC230" s="49"/>
      <c r="IKD230" s="49"/>
      <c r="IKE230" s="49"/>
      <c r="IKF230" s="49"/>
      <c r="IKG230" s="49"/>
      <c r="IKH230" s="49"/>
      <c r="IKI230" s="49"/>
      <c r="IKJ230" s="49"/>
      <c r="IKK230" s="49"/>
      <c r="IKL230" s="49"/>
      <c r="IKM230" s="49"/>
      <c r="IKN230" s="49"/>
      <c r="IKO230" s="49"/>
      <c r="IKP230" s="49"/>
      <c r="IKQ230" s="49"/>
      <c r="IKR230" s="49"/>
      <c r="IKS230" s="49"/>
      <c r="IKT230" s="49"/>
      <c r="IKU230" s="49"/>
      <c r="IKV230" s="49"/>
      <c r="IKW230" s="49"/>
      <c r="IKX230" s="49"/>
      <c r="IKY230" s="49"/>
      <c r="IKZ230" s="49"/>
      <c r="ILA230" s="49"/>
      <c r="ILB230" s="49"/>
      <c r="ILC230" s="49"/>
      <c r="ILD230" s="49"/>
      <c r="ILE230" s="49"/>
      <c r="ILF230" s="49"/>
      <c r="ILG230" s="49"/>
      <c r="ILH230" s="49"/>
      <c r="ILI230" s="49"/>
      <c r="ILJ230" s="49"/>
      <c r="ILK230" s="49"/>
      <c r="ILL230" s="49"/>
      <c r="ILM230" s="49"/>
      <c r="ILN230" s="49"/>
      <c r="ILO230" s="49"/>
      <c r="ILP230" s="49"/>
      <c r="ILQ230" s="49"/>
      <c r="ILR230" s="49"/>
      <c r="ILS230" s="49"/>
      <c r="ILT230" s="49"/>
      <c r="ILU230" s="49"/>
      <c r="ILV230" s="49"/>
      <c r="ILW230" s="49"/>
      <c r="ILX230" s="49"/>
      <c r="ILY230" s="49"/>
      <c r="ILZ230" s="49"/>
      <c r="IMA230" s="49"/>
      <c r="IMB230" s="49"/>
      <c r="IMC230" s="49"/>
      <c r="IMD230" s="49"/>
      <c r="IME230" s="49"/>
      <c r="IMF230" s="49"/>
      <c r="IMG230" s="49"/>
      <c r="IMH230" s="49"/>
      <c r="IMI230" s="49"/>
      <c r="IMJ230" s="49"/>
      <c r="IMK230" s="49"/>
      <c r="IML230" s="49"/>
      <c r="IMM230" s="49"/>
      <c r="IMN230" s="49"/>
      <c r="IMO230" s="49"/>
      <c r="IMP230" s="49"/>
      <c r="IMQ230" s="49"/>
      <c r="IMR230" s="49"/>
      <c r="IMS230" s="49"/>
      <c r="IMT230" s="49"/>
      <c r="IMU230" s="49"/>
      <c r="IMV230" s="49"/>
      <c r="IMW230" s="49"/>
      <c r="IMX230" s="49"/>
      <c r="IMY230" s="49"/>
      <c r="IMZ230" s="49"/>
      <c r="INA230" s="49"/>
      <c r="INB230" s="49"/>
      <c r="INC230" s="49"/>
      <c r="IND230" s="49"/>
      <c r="INE230" s="49"/>
      <c r="INF230" s="49"/>
      <c r="ING230" s="49"/>
      <c r="INH230" s="49"/>
      <c r="INI230" s="49"/>
      <c r="INJ230" s="49"/>
      <c r="INK230" s="49"/>
      <c r="INL230" s="49"/>
      <c r="INM230" s="49"/>
      <c r="INN230" s="49"/>
      <c r="INO230" s="49"/>
      <c r="INP230" s="49"/>
      <c r="INQ230" s="49"/>
      <c r="INR230" s="49"/>
      <c r="INS230" s="49"/>
      <c r="INT230" s="49"/>
      <c r="INU230" s="49"/>
      <c r="INV230" s="49"/>
      <c r="INW230" s="49"/>
      <c r="INX230" s="49"/>
      <c r="INY230" s="49"/>
      <c r="INZ230" s="49"/>
      <c r="IOA230" s="49"/>
      <c r="IOB230" s="49"/>
      <c r="IOC230" s="49"/>
      <c r="IOD230" s="49"/>
      <c r="IOE230" s="49"/>
      <c r="IOF230" s="49"/>
      <c r="IOG230" s="49"/>
      <c r="IOH230" s="49"/>
      <c r="IOI230" s="49"/>
      <c r="IOJ230" s="49"/>
      <c r="IOK230" s="49"/>
      <c r="IOL230" s="49"/>
      <c r="IOM230" s="49"/>
      <c r="ION230" s="49"/>
      <c r="IOO230" s="49"/>
      <c r="IOP230" s="49"/>
      <c r="IOQ230" s="49"/>
      <c r="IOR230" s="49"/>
      <c r="IOS230" s="49"/>
      <c r="IOT230" s="49"/>
      <c r="IOU230" s="49"/>
      <c r="IOV230" s="49"/>
      <c r="IOW230" s="49"/>
      <c r="IOX230" s="49"/>
      <c r="IOY230" s="49"/>
      <c r="IOZ230" s="49"/>
      <c r="IPA230" s="49"/>
      <c r="IPB230" s="49"/>
      <c r="IPC230" s="49"/>
      <c r="IPD230" s="49"/>
      <c r="IPE230" s="49"/>
      <c r="IPF230" s="49"/>
      <c r="IPG230" s="49"/>
      <c r="IPH230" s="49"/>
      <c r="IPI230" s="49"/>
      <c r="IPJ230" s="49"/>
      <c r="IPK230" s="49"/>
      <c r="IPL230" s="49"/>
      <c r="IPM230" s="49"/>
      <c r="IPN230" s="49"/>
      <c r="IPO230" s="49"/>
      <c r="IPP230" s="49"/>
      <c r="IPQ230" s="49"/>
      <c r="IPR230" s="49"/>
      <c r="IPS230" s="49"/>
      <c r="IPT230" s="49"/>
      <c r="IPU230" s="49"/>
      <c r="IPV230" s="49"/>
      <c r="IPW230" s="49"/>
      <c r="IPX230" s="49"/>
      <c r="IPY230" s="49"/>
      <c r="IPZ230" s="49"/>
      <c r="IQA230" s="49"/>
      <c r="IQB230" s="49"/>
      <c r="IQC230" s="49"/>
      <c r="IQD230" s="49"/>
      <c r="IQE230" s="49"/>
      <c r="IQF230" s="49"/>
      <c r="IQG230" s="49"/>
      <c r="IQH230" s="49"/>
      <c r="IQI230" s="49"/>
      <c r="IQJ230" s="49"/>
      <c r="IQK230" s="49"/>
      <c r="IQL230" s="49"/>
      <c r="IQM230" s="49"/>
      <c r="IQN230" s="49"/>
      <c r="IQO230" s="49"/>
      <c r="IQP230" s="49"/>
      <c r="IQQ230" s="49"/>
      <c r="IQR230" s="49"/>
      <c r="IQS230" s="49"/>
      <c r="IQT230" s="49"/>
      <c r="IQU230" s="49"/>
      <c r="IQV230" s="49"/>
      <c r="IQW230" s="49"/>
      <c r="IQX230" s="49"/>
      <c r="IQY230" s="49"/>
      <c r="IQZ230" s="49"/>
      <c r="IRA230" s="49"/>
      <c r="IRB230" s="49"/>
      <c r="IRC230" s="49"/>
      <c r="IRD230" s="49"/>
      <c r="IRE230" s="49"/>
      <c r="IRF230" s="49"/>
      <c r="IRG230" s="49"/>
      <c r="IRH230" s="49"/>
      <c r="IRI230" s="49"/>
      <c r="IRJ230" s="49"/>
      <c r="IRK230" s="49"/>
      <c r="IRL230" s="49"/>
      <c r="IRM230" s="49"/>
      <c r="IRN230" s="49"/>
      <c r="IRO230" s="49"/>
      <c r="IRP230" s="49"/>
      <c r="IRQ230" s="49"/>
      <c r="IRR230" s="49"/>
      <c r="IRS230" s="49"/>
      <c r="IRT230" s="49"/>
      <c r="IRU230" s="49"/>
      <c r="IRV230" s="49"/>
      <c r="IRW230" s="49"/>
      <c r="IRX230" s="49"/>
      <c r="IRY230" s="49"/>
      <c r="IRZ230" s="49"/>
      <c r="ISA230" s="49"/>
      <c r="ISB230" s="49"/>
      <c r="ISC230" s="49"/>
      <c r="ISD230" s="49"/>
      <c r="ISE230" s="49"/>
      <c r="ISF230" s="49"/>
      <c r="ISG230" s="49"/>
      <c r="ISH230" s="49"/>
      <c r="ISI230" s="49"/>
      <c r="ISJ230" s="49"/>
      <c r="ISK230" s="49"/>
      <c r="ISL230" s="49"/>
      <c r="ISM230" s="49"/>
      <c r="ISN230" s="49"/>
      <c r="ISO230" s="49"/>
      <c r="ISP230" s="49"/>
      <c r="ISQ230" s="49"/>
      <c r="ISR230" s="49"/>
      <c r="ISS230" s="49"/>
      <c r="IST230" s="49"/>
      <c r="ISU230" s="49"/>
      <c r="ISV230" s="49"/>
      <c r="ISW230" s="49"/>
      <c r="ISX230" s="49"/>
      <c r="ISY230" s="49"/>
      <c r="ISZ230" s="49"/>
      <c r="ITA230" s="49"/>
      <c r="ITB230" s="49"/>
      <c r="ITC230" s="49"/>
      <c r="ITD230" s="49"/>
      <c r="ITE230" s="49"/>
      <c r="ITF230" s="49"/>
      <c r="ITG230" s="49"/>
      <c r="ITH230" s="49"/>
      <c r="ITI230" s="49"/>
      <c r="ITJ230" s="49"/>
      <c r="ITK230" s="49"/>
      <c r="ITL230" s="49"/>
      <c r="ITM230" s="49"/>
      <c r="ITN230" s="49"/>
      <c r="ITO230" s="49"/>
      <c r="ITP230" s="49"/>
      <c r="ITQ230" s="49"/>
      <c r="ITR230" s="49"/>
      <c r="ITS230" s="49"/>
      <c r="ITT230" s="49"/>
      <c r="ITU230" s="49"/>
      <c r="ITV230" s="49"/>
      <c r="ITW230" s="49"/>
      <c r="ITX230" s="49"/>
      <c r="ITY230" s="49"/>
      <c r="ITZ230" s="49"/>
      <c r="IUA230" s="49"/>
      <c r="IUB230" s="49"/>
      <c r="IUC230" s="49"/>
      <c r="IUD230" s="49"/>
      <c r="IUE230" s="49"/>
      <c r="IUF230" s="49"/>
      <c r="IUG230" s="49"/>
      <c r="IUH230" s="49"/>
      <c r="IUI230" s="49"/>
      <c r="IUJ230" s="49"/>
      <c r="IUK230" s="49"/>
      <c r="IUL230" s="49"/>
      <c r="IUM230" s="49"/>
      <c r="IUN230" s="49"/>
      <c r="IUO230" s="49"/>
      <c r="IUP230" s="49"/>
      <c r="IUQ230" s="49"/>
      <c r="IUR230" s="49"/>
      <c r="IUS230" s="49"/>
      <c r="IUT230" s="49"/>
      <c r="IUU230" s="49"/>
      <c r="IUV230" s="49"/>
      <c r="IUW230" s="49"/>
      <c r="IUX230" s="49"/>
      <c r="IUY230" s="49"/>
      <c r="IUZ230" s="49"/>
      <c r="IVA230" s="49"/>
      <c r="IVB230" s="49"/>
      <c r="IVC230" s="49"/>
      <c r="IVD230" s="49"/>
      <c r="IVE230" s="49"/>
      <c r="IVF230" s="49"/>
      <c r="IVG230" s="49"/>
      <c r="IVH230" s="49"/>
      <c r="IVI230" s="49"/>
      <c r="IVJ230" s="49"/>
      <c r="IVK230" s="49"/>
      <c r="IVL230" s="49"/>
      <c r="IVM230" s="49"/>
      <c r="IVN230" s="49"/>
      <c r="IVO230" s="49"/>
      <c r="IVP230" s="49"/>
      <c r="IVQ230" s="49"/>
      <c r="IVR230" s="49"/>
      <c r="IVS230" s="49"/>
      <c r="IVT230" s="49"/>
      <c r="IVU230" s="49"/>
      <c r="IVV230" s="49"/>
      <c r="IVW230" s="49"/>
      <c r="IVX230" s="49"/>
      <c r="IVY230" s="49"/>
      <c r="IVZ230" s="49"/>
      <c r="IWA230" s="49"/>
      <c r="IWB230" s="49"/>
      <c r="IWC230" s="49"/>
      <c r="IWD230" s="49"/>
      <c r="IWE230" s="49"/>
      <c r="IWF230" s="49"/>
      <c r="IWG230" s="49"/>
      <c r="IWH230" s="49"/>
      <c r="IWI230" s="49"/>
      <c r="IWJ230" s="49"/>
      <c r="IWK230" s="49"/>
      <c r="IWL230" s="49"/>
      <c r="IWM230" s="49"/>
      <c r="IWN230" s="49"/>
      <c r="IWO230" s="49"/>
      <c r="IWP230" s="49"/>
      <c r="IWQ230" s="49"/>
      <c r="IWR230" s="49"/>
      <c r="IWS230" s="49"/>
      <c r="IWT230" s="49"/>
      <c r="IWU230" s="49"/>
      <c r="IWV230" s="49"/>
      <c r="IWW230" s="49"/>
      <c r="IWX230" s="49"/>
      <c r="IWY230" s="49"/>
      <c r="IWZ230" s="49"/>
      <c r="IXA230" s="49"/>
      <c r="IXB230" s="49"/>
      <c r="IXC230" s="49"/>
      <c r="IXD230" s="49"/>
      <c r="IXE230" s="49"/>
      <c r="IXF230" s="49"/>
      <c r="IXG230" s="49"/>
      <c r="IXH230" s="49"/>
      <c r="IXI230" s="49"/>
      <c r="IXJ230" s="49"/>
      <c r="IXK230" s="49"/>
      <c r="IXL230" s="49"/>
      <c r="IXM230" s="49"/>
      <c r="IXN230" s="49"/>
      <c r="IXO230" s="49"/>
      <c r="IXP230" s="49"/>
      <c r="IXQ230" s="49"/>
      <c r="IXR230" s="49"/>
      <c r="IXS230" s="49"/>
      <c r="IXT230" s="49"/>
      <c r="IXU230" s="49"/>
      <c r="IXV230" s="49"/>
      <c r="IXW230" s="49"/>
      <c r="IXX230" s="49"/>
      <c r="IXY230" s="49"/>
      <c r="IXZ230" s="49"/>
      <c r="IYA230" s="49"/>
      <c r="IYB230" s="49"/>
      <c r="IYC230" s="49"/>
      <c r="IYD230" s="49"/>
      <c r="IYE230" s="49"/>
      <c r="IYF230" s="49"/>
      <c r="IYG230" s="49"/>
      <c r="IYH230" s="49"/>
      <c r="IYI230" s="49"/>
      <c r="IYJ230" s="49"/>
      <c r="IYK230" s="49"/>
      <c r="IYL230" s="49"/>
      <c r="IYM230" s="49"/>
      <c r="IYN230" s="49"/>
      <c r="IYO230" s="49"/>
      <c r="IYP230" s="49"/>
      <c r="IYQ230" s="49"/>
      <c r="IYR230" s="49"/>
      <c r="IYS230" s="49"/>
      <c r="IYT230" s="49"/>
      <c r="IYU230" s="49"/>
      <c r="IYV230" s="49"/>
      <c r="IYW230" s="49"/>
      <c r="IYX230" s="49"/>
      <c r="IYY230" s="49"/>
      <c r="IYZ230" s="49"/>
      <c r="IZA230" s="49"/>
      <c r="IZB230" s="49"/>
      <c r="IZC230" s="49"/>
      <c r="IZD230" s="49"/>
      <c r="IZE230" s="49"/>
      <c r="IZF230" s="49"/>
      <c r="IZG230" s="49"/>
      <c r="IZH230" s="49"/>
      <c r="IZI230" s="49"/>
      <c r="IZJ230" s="49"/>
      <c r="IZK230" s="49"/>
      <c r="IZL230" s="49"/>
      <c r="IZM230" s="49"/>
      <c r="IZN230" s="49"/>
      <c r="IZO230" s="49"/>
      <c r="IZP230" s="49"/>
      <c r="IZQ230" s="49"/>
      <c r="IZR230" s="49"/>
      <c r="IZS230" s="49"/>
      <c r="IZT230" s="49"/>
      <c r="IZU230" s="49"/>
      <c r="IZV230" s="49"/>
      <c r="IZW230" s="49"/>
      <c r="IZX230" s="49"/>
      <c r="IZY230" s="49"/>
      <c r="IZZ230" s="49"/>
      <c r="JAA230" s="49"/>
      <c r="JAB230" s="49"/>
      <c r="JAC230" s="49"/>
      <c r="JAD230" s="49"/>
      <c r="JAE230" s="49"/>
      <c r="JAF230" s="49"/>
      <c r="JAG230" s="49"/>
      <c r="JAH230" s="49"/>
      <c r="JAI230" s="49"/>
      <c r="JAJ230" s="49"/>
      <c r="JAK230" s="49"/>
      <c r="JAL230" s="49"/>
      <c r="JAM230" s="49"/>
      <c r="JAN230" s="49"/>
      <c r="JAO230" s="49"/>
      <c r="JAP230" s="49"/>
      <c r="JAQ230" s="49"/>
      <c r="JAR230" s="49"/>
      <c r="JAS230" s="49"/>
      <c r="JAT230" s="49"/>
      <c r="JAU230" s="49"/>
      <c r="JAV230" s="49"/>
      <c r="JAW230" s="49"/>
      <c r="JAX230" s="49"/>
      <c r="JAY230" s="49"/>
      <c r="JAZ230" s="49"/>
      <c r="JBA230" s="49"/>
      <c r="JBB230" s="49"/>
      <c r="JBC230" s="49"/>
      <c r="JBD230" s="49"/>
      <c r="JBE230" s="49"/>
      <c r="JBF230" s="49"/>
      <c r="JBG230" s="49"/>
      <c r="JBH230" s="49"/>
      <c r="JBI230" s="49"/>
      <c r="JBJ230" s="49"/>
      <c r="JBK230" s="49"/>
      <c r="JBL230" s="49"/>
      <c r="JBM230" s="49"/>
      <c r="JBN230" s="49"/>
      <c r="JBO230" s="49"/>
      <c r="JBP230" s="49"/>
      <c r="JBQ230" s="49"/>
      <c r="JBR230" s="49"/>
      <c r="JBS230" s="49"/>
      <c r="JBT230" s="49"/>
      <c r="JBU230" s="49"/>
      <c r="JBV230" s="49"/>
      <c r="JBW230" s="49"/>
      <c r="JBX230" s="49"/>
      <c r="JBY230" s="49"/>
      <c r="JBZ230" s="49"/>
      <c r="JCA230" s="49"/>
      <c r="JCB230" s="49"/>
      <c r="JCC230" s="49"/>
      <c r="JCD230" s="49"/>
      <c r="JCE230" s="49"/>
      <c r="JCF230" s="49"/>
      <c r="JCG230" s="49"/>
      <c r="JCH230" s="49"/>
      <c r="JCI230" s="49"/>
      <c r="JCJ230" s="49"/>
      <c r="JCK230" s="49"/>
      <c r="JCL230" s="49"/>
      <c r="JCM230" s="49"/>
      <c r="JCN230" s="49"/>
      <c r="JCO230" s="49"/>
      <c r="JCP230" s="49"/>
      <c r="JCQ230" s="49"/>
      <c r="JCR230" s="49"/>
      <c r="JCS230" s="49"/>
      <c r="JCT230" s="49"/>
      <c r="JCU230" s="49"/>
      <c r="JCV230" s="49"/>
      <c r="JCW230" s="49"/>
      <c r="JCX230" s="49"/>
      <c r="JCY230" s="49"/>
      <c r="JCZ230" s="49"/>
      <c r="JDA230" s="49"/>
      <c r="JDB230" s="49"/>
      <c r="JDC230" s="49"/>
      <c r="JDD230" s="49"/>
      <c r="JDE230" s="49"/>
      <c r="JDF230" s="49"/>
      <c r="JDG230" s="49"/>
      <c r="JDH230" s="49"/>
      <c r="JDI230" s="49"/>
      <c r="JDJ230" s="49"/>
      <c r="JDK230" s="49"/>
      <c r="JDL230" s="49"/>
      <c r="JDM230" s="49"/>
      <c r="JDN230" s="49"/>
      <c r="JDO230" s="49"/>
      <c r="JDP230" s="49"/>
      <c r="JDQ230" s="49"/>
      <c r="JDR230" s="49"/>
      <c r="JDS230" s="49"/>
      <c r="JDT230" s="49"/>
      <c r="JDU230" s="49"/>
      <c r="JDV230" s="49"/>
      <c r="JDW230" s="49"/>
      <c r="JDX230" s="49"/>
      <c r="JDY230" s="49"/>
      <c r="JDZ230" s="49"/>
      <c r="JEA230" s="49"/>
      <c r="JEB230" s="49"/>
      <c r="JEC230" s="49"/>
      <c r="JED230" s="49"/>
      <c r="JEE230" s="49"/>
      <c r="JEF230" s="49"/>
      <c r="JEG230" s="49"/>
      <c r="JEH230" s="49"/>
      <c r="JEI230" s="49"/>
      <c r="JEJ230" s="49"/>
      <c r="JEK230" s="49"/>
      <c r="JEL230" s="49"/>
      <c r="JEM230" s="49"/>
      <c r="JEN230" s="49"/>
      <c r="JEO230" s="49"/>
      <c r="JEP230" s="49"/>
      <c r="JEQ230" s="49"/>
      <c r="JER230" s="49"/>
      <c r="JES230" s="49"/>
      <c r="JET230" s="49"/>
      <c r="JEU230" s="49"/>
      <c r="JEV230" s="49"/>
      <c r="JEW230" s="49"/>
      <c r="JEX230" s="49"/>
      <c r="JEY230" s="49"/>
      <c r="JEZ230" s="49"/>
      <c r="JFA230" s="49"/>
      <c r="JFB230" s="49"/>
      <c r="JFC230" s="49"/>
      <c r="JFD230" s="49"/>
      <c r="JFE230" s="49"/>
      <c r="JFF230" s="49"/>
      <c r="JFG230" s="49"/>
      <c r="JFH230" s="49"/>
      <c r="JFI230" s="49"/>
      <c r="JFJ230" s="49"/>
      <c r="JFK230" s="49"/>
      <c r="JFL230" s="49"/>
      <c r="JFM230" s="49"/>
      <c r="JFN230" s="49"/>
      <c r="JFO230" s="49"/>
      <c r="JFP230" s="49"/>
      <c r="JFQ230" s="49"/>
      <c r="JFR230" s="49"/>
      <c r="JFS230" s="49"/>
      <c r="JFT230" s="49"/>
      <c r="JFU230" s="49"/>
      <c r="JFV230" s="49"/>
      <c r="JFW230" s="49"/>
      <c r="JFX230" s="49"/>
      <c r="JFY230" s="49"/>
      <c r="JFZ230" s="49"/>
      <c r="JGA230" s="49"/>
      <c r="JGB230" s="49"/>
      <c r="JGC230" s="49"/>
      <c r="JGD230" s="49"/>
      <c r="JGE230" s="49"/>
      <c r="JGF230" s="49"/>
      <c r="JGG230" s="49"/>
      <c r="JGH230" s="49"/>
      <c r="JGI230" s="49"/>
      <c r="JGJ230" s="49"/>
      <c r="JGK230" s="49"/>
      <c r="JGL230" s="49"/>
      <c r="JGM230" s="49"/>
      <c r="JGN230" s="49"/>
      <c r="JGO230" s="49"/>
      <c r="JGP230" s="49"/>
      <c r="JGQ230" s="49"/>
      <c r="JGR230" s="49"/>
      <c r="JGS230" s="49"/>
      <c r="JGT230" s="49"/>
      <c r="JGU230" s="49"/>
      <c r="JGV230" s="49"/>
      <c r="JGW230" s="49"/>
      <c r="JGX230" s="49"/>
      <c r="JGY230" s="49"/>
      <c r="JGZ230" s="49"/>
      <c r="JHA230" s="49"/>
      <c r="JHB230" s="49"/>
      <c r="JHC230" s="49"/>
      <c r="JHD230" s="49"/>
      <c r="JHE230" s="49"/>
      <c r="JHF230" s="49"/>
      <c r="JHG230" s="49"/>
      <c r="JHH230" s="49"/>
      <c r="JHI230" s="49"/>
      <c r="JHJ230" s="49"/>
      <c r="JHK230" s="49"/>
      <c r="JHL230" s="49"/>
      <c r="JHM230" s="49"/>
      <c r="JHN230" s="49"/>
      <c r="JHO230" s="49"/>
      <c r="JHP230" s="49"/>
      <c r="JHQ230" s="49"/>
      <c r="JHR230" s="49"/>
      <c r="JHS230" s="49"/>
      <c r="JHT230" s="49"/>
      <c r="JHU230" s="49"/>
      <c r="JHV230" s="49"/>
      <c r="JHW230" s="49"/>
      <c r="JHX230" s="49"/>
      <c r="JHY230" s="49"/>
      <c r="JHZ230" s="49"/>
      <c r="JIA230" s="49"/>
      <c r="JIB230" s="49"/>
      <c r="JIC230" s="49"/>
      <c r="JID230" s="49"/>
      <c r="JIE230" s="49"/>
      <c r="JIF230" s="49"/>
      <c r="JIG230" s="49"/>
      <c r="JIH230" s="49"/>
      <c r="JII230" s="49"/>
      <c r="JIJ230" s="49"/>
      <c r="JIK230" s="49"/>
      <c r="JIL230" s="49"/>
      <c r="JIM230" s="49"/>
      <c r="JIN230" s="49"/>
      <c r="JIO230" s="49"/>
      <c r="JIP230" s="49"/>
      <c r="JIQ230" s="49"/>
      <c r="JIR230" s="49"/>
      <c r="JIS230" s="49"/>
      <c r="JIT230" s="49"/>
      <c r="JIU230" s="49"/>
      <c r="JIV230" s="49"/>
      <c r="JIW230" s="49"/>
      <c r="JIX230" s="49"/>
      <c r="JIY230" s="49"/>
      <c r="JIZ230" s="49"/>
      <c r="JJA230" s="49"/>
      <c r="JJB230" s="49"/>
      <c r="JJC230" s="49"/>
      <c r="JJD230" s="49"/>
      <c r="JJE230" s="49"/>
      <c r="JJF230" s="49"/>
      <c r="JJG230" s="49"/>
      <c r="JJH230" s="49"/>
      <c r="JJI230" s="49"/>
      <c r="JJJ230" s="49"/>
      <c r="JJK230" s="49"/>
      <c r="JJL230" s="49"/>
      <c r="JJM230" s="49"/>
      <c r="JJN230" s="49"/>
      <c r="JJO230" s="49"/>
      <c r="JJP230" s="49"/>
      <c r="JJQ230" s="49"/>
      <c r="JJR230" s="49"/>
      <c r="JJS230" s="49"/>
      <c r="JJT230" s="49"/>
      <c r="JJU230" s="49"/>
      <c r="JJV230" s="49"/>
      <c r="JJW230" s="49"/>
      <c r="JJX230" s="49"/>
      <c r="JJY230" s="49"/>
      <c r="JJZ230" s="49"/>
      <c r="JKA230" s="49"/>
      <c r="JKB230" s="49"/>
      <c r="JKC230" s="49"/>
      <c r="JKD230" s="49"/>
      <c r="JKE230" s="49"/>
      <c r="JKF230" s="49"/>
      <c r="JKG230" s="49"/>
      <c r="JKH230" s="49"/>
      <c r="JKI230" s="49"/>
      <c r="JKJ230" s="49"/>
      <c r="JKK230" s="49"/>
      <c r="JKL230" s="49"/>
      <c r="JKM230" s="49"/>
      <c r="JKN230" s="49"/>
      <c r="JKO230" s="49"/>
      <c r="JKP230" s="49"/>
      <c r="JKQ230" s="49"/>
      <c r="JKR230" s="49"/>
      <c r="JKS230" s="49"/>
      <c r="JKT230" s="49"/>
      <c r="JKU230" s="49"/>
      <c r="JKV230" s="49"/>
      <c r="JKW230" s="49"/>
      <c r="JKX230" s="49"/>
      <c r="JKY230" s="49"/>
      <c r="JKZ230" s="49"/>
      <c r="JLA230" s="49"/>
      <c r="JLB230" s="49"/>
      <c r="JLC230" s="49"/>
      <c r="JLD230" s="49"/>
      <c r="JLE230" s="49"/>
      <c r="JLF230" s="49"/>
      <c r="JLG230" s="49"/>
      <c r="JLH230" s="49"/>
      <c r="JLI230" s="49"/>
      <c r="JLJ230" s="49"/>
      <c r="JLK230" s="49"/>
      <c r="JLL230" s="49"/>
      <c r="JLM230" s="49"/>
      <c r="JLN230" s="49"/>
      <c r="JLO230" s="49"/>
      <c r="JLP230" s="49"/>
      <c r="JLQ230" s="49"/>
      <c r="JLR230" s="49"/>
      <c r="JLS230" s="49"/>
      <c r="JLT230" s="49"/>
      <c r="JLU230" s="49"/>
      <c r="JLV230" s="49"/>
      <c r="JLW230" s="49"/>
      <c r="JLX230" s="49"/>
      <c r="JLY230" s="49"/>
      <c r="JLZ230" s="49"/>
      <c r="JMA230" s="49"/>
      <c r="JMB230" s="49"/>
      <c r="JMC230" s="49"/>
      <c r="JMD230" s="49"/>
      <c r="JME230" s="49"/>
      <c r="JMF230" s="49"/>
      <c r="JMG230" s="49"/>
      <c r="JMH230" s="49"/>
      <c r="JMI230" s="49"/>
      <c r="JMJ230" s="49"/>
      <c r="JMK230" s="49"/>
      <c r="JML230" s="49"/>
      <c r="JMM230" s="49"/>
      <c r="JMN230" s="49"/>
      <c r="JMO230" s="49"/>
      <c r="JMP230" s="49"/>
      <c r="JMQ230" s="49"/>
      <c r="JMR230" s="49"/>
      <c r="JMS230" s="49"/>
      <c r="JMT230" s="49"/>
      <c r="JMU230" s="49"/>
      <c r="JMV230" s="49"/>
      <c r="JMW230" s="49"/>
      <c r="JMX230" s="49"/>
      <c r="JMY230" s="49"/>
      <c r="JMZ230" s="49"/>
      <c r="JNA230" s="49"/>
      <c r="JNB230" s="49"/>
      <c r="JNC230" s="49"/>
      <c r="JND230" s="49"/>
      <c r="JNE230" s="49"/>
      <c r="JNF230" s="49"/>
      <c r="JNG230" s="49"/>
      <c r="JNH230" s="49"/>
      <c r="JNI230" s="49"/>
      <c r="JNJ230" s="49"/>
      <c r="JNK230" s="49"/>
      <c r="JNL230" s="49"/>
      <c r="JNM230" s="49"/>
      <c r="JNN230" s="49"/>
      <c r="JNO230" s="49"/>
      <c r="JNP230" s="49"/>
      <c r="JNQ230" s="49"/>
      <c r="JNR230" s="49"/>
      <c r="JNS230" s="49"/>
      <c r="JNT230" s="49"/>
      <c r="JNU230" s="49"/>
      <c r="JNV230" s="49"/>
      <c r="JNW230" s="49"/>
      <c r="JNX230" s="49"/>
      <c r="JNY230" s="49"/>
      <c r="JNZ230" s="49"/>
      <c r="JOA230" s="49"/>
      <c r="JOB230" s="49"/>
      <c r="JOC230" s="49"/>
      <c r="JOD230" s="49"/>
      <c r="JOE230" s="49"/>
      <c r="JOF230" s="49"/>
      <c r="JOG230" s="49"/>
      <c r="JOH230" s="49"/>
      <c r="JOI230" s="49"/>
      <c r="JOJ230" s="49"/>
      <c r="JOK230" s="49"/>
      <c r="JOL230" s="49"/>
      <c r="JOM230" s="49"/>
      <c r="JON230" s="49"/>
      <c r="JOO230" s="49"/>
      <c r="JOP230" s="49"/>
      <c r="JOQ230" s="49"/>
      <c r="JOR230" s="49"/>
      <c r="JOS230" s="49"/>
      <c r="JOT230" s="49"/>
      <c r="JOU230" s="49"/>
      <c r="JOV230" s="49"/>
      <c r="JOW230" s="49"/>
      <c r="JOX230" s="49"/>
      <c r="JOY230" s="49"/>
      <c r="JOZ230" s="49"/>
      <c r="JPA230" s="49"/>
      <c r="JPB230" s="49"/>
      <c r="JPC230" s="49"/>
      <c r="JPD230" s="49"/>
      <c r="JPE230" s="49"/>
      <c r="JPF230" s="49"/>
      <c r="JPG230" s="49"/>
      <c r="JPH230" s="49"/>
      <c r="JPI230" s="49"/>
      <c r="JPJ230" s="49"/>
      <c r="JPK230" s="49"/>
      <c r="JPL230" s="49"/>
      <c r="JPM230" s="49"/>
      <c r="JPN230" s="49"/>
      <c r="JPO230" s="49"/>
      <c r="JPP230" s="49"/>
      <c r="JPQ230" s="49"/>
      <c r="JPR230" s="49"/>
      <c r="JPS230" s="49"/>
      <c r="JPT230" s="49"/>
      <c r="JPU230" s="49"/>
      <c r="JPV230" s="49"/>
      <c r="JPW230" s="49"/>
      <c r="JPX230" s="49"/>
      <c r="JPY230" s="49"/>
      <c r="JPZ230" s="49"/>
      <c r="JQA230" s="49"/>
      <c r="JQB230" s="49"/>
      <c r="JQC230" s="49"/>
      <c r="JQD230" s="49"/>
      <c r="JQE230" s="49"/>
      <c r="JQF230" s="49"/>
      <c r="JQG230" s="49"/>
      <c r="JQH230" s="49"/>
      <c r="JQI230" s="49"/>
      <c r="JQJ230" s="49"/>
      <c r="JQK230" s="49"/>
      <c r="JQL230" s="49"/>
      <c r="JQM230" s="49"/>
      <c r="JQN230" s="49"/>
      <c r="JQO230" s="49"/>
      <c r="JQP230" s="49"/>
      <c r="JQQ230" s="49"/>
      <c r="JQR230" s="49"/>
      <c r="JQS230" s="49"/>
      <c r="JQT230" s="49"/>
      <c r="JQU230" s="49"/>
      <c r="JQV230" s="49"/>
      <c r="JQW230" s="49"/>
      <c r="JQX230" s="49"/>
      <c r="JQY230" s="49"/>
      <c r="JQZ230" s="49"/>
      <c r="JRA230" s="49"/>
      <c r="JRB230" s="49"/>
      <c r="JRC230" s="49"/>
      <c r="JRD230" s="49"/>
      <c r="JRE230" s="49"/>
      <c r="JRF230" s="49"/>
      <c r="JRG230" s="49"/>
      <c r="JRH230" s="49"/>
      <c r="JRI230" s="49"/>
      <c r="JRJ230" s="49"/>
      <c r="JRK230" s="49"/>
      <c r="JRL230" s="49"/>
      <c r="JRM230" s="49"/>
      <c r="JRN230" s="49"/>
      <c r="JRO230" s="49"/>
      <c r="JRP230" s="49"/>
      <c r="JRQ230" s="49"/>
      <c r="JRR230" s="49"/>
      <c r="JRS230" s="49"/>
      <c r="JRT230" s="49"/>
      <c r="JRU230" s="49"/>
      <c r="JRV230" s="49"/>
      <c r="JRW230" s="49"/>
      <c r="JRX230" s="49"/>
      <c r="JRY230" s="49"/>
      <c r="JRZ230" s="49"/>
      <c r="JSA230" s="49"/>
      <c r="JSB230" s="49"/>
      <c r="JSC230" s="49"/>
      <c r="JSD230" s="49"/>
      <c r="JSE230" s="49"/>
      <c r="JSF230" s="49"/>
      <c r="JSG230" s="49"/>
      <c r="JSH230" s="49"/>
      <c r="JSI230" s="49"/>
      <c r="JSJ230" s="49"/>
      <c r="JSK230" s="49"/>
      <c r="JSL230" s="49"/>
      <c r="JSM230" s="49"/>
      <c r="JSN230" s="49"/>
      <c r="JSO230" s="49"/>
      <c r="JSP230" s="49"/>
      <c r="JSQ230" s="49"/>
      <c r="JSR230" s="49"/>
      <c r="JSS230" s="49"/>
      <c r="JST230" s="49"/>
      <c r="JSU230" s="49"/>
      <c r="JSV230" s="49"/>
      <c r="JSW230" s="49"/>
      <c r="JSX230" s="49"/>
      <c r="JSY230" s="49"/>
      <c r="JSZ230" s="49"/>
      <c r="JTA230" s="49"/>
      <c r="JTB230" s="49"/>
      <c r="JTC230" s="49"/>
      <c r="JTD230" s="49"/>
      <c r="JTE230" s="49"/>
      <c r="JTF230" s="49"/>
      <c r="JTG230" s="49"/>
      <c r="JTH230" s="49"/>
      <c r="JTI230" s="49"/>
      <c r="JTJ230" s="49"/>
      <c r="JTK230" s="49"/>
      <c r="JTL230" s="49"/>
      <c r="JTM230" s="49"/>
      <c r="JTN230" s="49"/>
      <c r="JTO230" s="49"/>
      <c r="JTP230" s="49"/>
      <c r="JTQ230" s="49"/>
      <c r="JTR230" s="49"/>
      <c r="JTS230" s="49"/>
      <c r="JTT230" s="49"/>
      <c r="JTU230" s="49"/>
      <c r="JTV230" s="49"/>
      <c r="JTW230" s="49"/>
      <c r="JTX230" s="49"/>
      <c r="JTY230" s="49"/>
      <c r="JTZ230" s="49"/>
      <c r="JUA230" s="49"/>
      <c r="JUB230" s="49"/>
      <c r="JUC230" s="49"/>
      <c r="JUD230" s="49"/>
      <c r="JUE230" s="49"/>
      <c r="JUF230" s="49"/>
      <c r="JUG230" s="49"/>
      <c r="JUH230" s="49"/>
      <c r="JUI230" s="49"/>
      <c r="JUJ230" s="49"/>
      <c r="JUK230" s="49"/>
      <c r="JUL230" s="49"/>
      <c r="JUM230" s="49"/>
      <c r="JUN230" s="49"/>
      <c r="JUO230" s="49"/>
      <c r="JUP230" s="49"/>
      <c r="JUQ230" s="49"/>
      <c r="JUR230" s="49"/>
      <c r="JUS230" s="49"/>
      <c r="JUT230" s="49"/>
      <c r="JUU230" s="49"/>
      <c r="JUV230" s="49"/>
      <c r="JUW230" s="49"/>
      <c r="JUX230" s="49"/>
      <c r="JUY230" s="49"/>
      <c r="JUZ230" s="49"/>
      <c r="JVA230" s="49"/>
      <c r="JVB230" s="49"/>
      <c r="JVC230" s="49"/>
      <c r="JVD230" s="49"/>
      <c r="JVE230" s="49"/>
      <c r="JVF230" s="49"/>
      <c r="JVG230" s="49"/>
      <c r="JVH230" s="49"/>
      <c r="JVI230" s="49"/>
      <c r="JVJ230" s="49"/>
      <c r="JVK230" s="49"/>
      <c r="JVL230" s="49"/>
      <c r="JVM230" s="49"/>
      <c r="JVN230" s="49"/>
      <c r="JVO230" s="49"/>
      <c r="JVP230" s="49"/>
      <c r="JVQ230" s="49"/>
      <c r="JVR230" s="49"/>
      <c r="JVS230" s="49"/>
      <c r="JVT230" s="49"/>
      <c r="JVU230" s="49"/>
      <c r="JVV230" s="49"/>
      <c r="JVW230" s="49"/>
      <c r="JVX230" s="49"/>
      <c r="JVY230" s="49"/>
      <c r="JVZ230" s="49"/>
      <c r="JWA230" s="49"/>
      <c r="JWB230" s="49"/>
      <c r="JWC230" s="49"/>
      <c r="JWD230" s="49"/>
      <c r="JWE230" s="49"/>
      <c r="JWF230" s="49"/>
      <c r="JWG230" s="49"/>
      <c r="JWH230" s="49"/>
      <c r="JWI230" s="49"/>
      <c r="JWJ230" s="49"/>
      <c r="JWK230" s="49"/>
      <c r="JWL230" s="49"/>
      <c r="JWM230" s="49"/>
      <c r="JWN230" s="49"/>
      <c r="JWO230" s="49"/>
      <c r="JWP230" s="49"/>
      <c r="JWQ230" s="49"/>
      <c r="JWR230" s="49"/>
      <c r="JWS230" s="49"/>
      <c r="JWT230" s="49"/>
      <c r="JWU230" s="49"/>
      <c r="JWV230" s="49"/>
      <c r="JWW230" s="49"/>
      <c r="JWX230" s="49"/>
      <c r="JWY230" s="49"/>
      <c r="JWZ230" s="49"/>
      <c r="JXA230" s="49"/>
      <c r="JXB230" s="49"/>
      <c r="JXC230" s="49"/>
      <c r="JXD230" s="49"/>
      <c r="JXE230" s="49"/>
      <c r="JXF230" s="49"/>
      <c r="JXG230" s="49"/>
      <c r="JXH230" s="49"/>
      <c r="JXI230" s="49"/>
      <c r="JXJ230" s="49"/>
      <c r="JXK230" s="49"/>
      <c r="JXL230" s="49"/>
      <c r="JXM230" s="49"/>
      <c r="JXN230" s="49"/>
      <c r="JXO230" s="49"/>
      <c r="JXP230" s="49"/>
      <c r="JXQ230" s="49"/>
      <c r="JXR230" s="49"/>
      <c r="JXS230" s="49"/>
      <c r="JXT230" s="49"/>
      <c r="JXU230" s="49"/>
      <c r="JXV230" s="49"/>
      <c r="JXW230" s="49"/>
      <c r="JXX230" s="49"/>
      <c r="JXY230" s="49"/>
      <c r="JXZ230" s="49"/>
      <c r="JYA230" s="49"/>
      <c r="JYB230" s="49"/>
      <c r="JYC230" s="49"/>
      <c r="JYD230" s="49"/>
      <c r="JYE230" s="49"/>
      <c r="JYF230" s="49"/>
      <c r="JYG230" s="49"/>
      <c r="JYH230" s="49"/>
      <c r="JYI230" s="49"/>
      <c r="JYJ230" s="49"/>
      <c r="JYK230" s="49"/>
      <c r="JYL230" s="49"/>
      <c r="JYM230" s="49"/>
      <c r="JYN230" s="49"/>
      <c r="JYO230" s="49"/>
      <c r="JYP230" s="49"/>
      <c r="JYQ230" s="49"/>
      <c r="JYR230" s="49"/>
      <c r="JYS230" s="49"/>
      <c r="JYT230" s="49"/>
      <c r="JYU230" s="49"/>
      <c r="JYV230" s="49"/>
      <c r="JYW230" s="49"/>
      <c r="JYX230" s="49"/>
      <c r="JYY230" s="49"/>
      <c r="JYZ230" s="49"/>
      <c r="JZA230" s="49"/>
      <c r="JZB230" s="49"/>
      <c r="JZC230" s="49"/>
      <c r="JZD230" s="49"/>
      <c r="JZE230" s="49"/>
      <c r="JZF230" s="49"/>
      <c r="JZG230" s="49"/>
      <c r="JZH230" s="49"/>
      <c r="JZI230" s="49"/>
      <c r="JZJ230" s="49"/>
      <c r="JZK230" s="49"/>
      <c r="JZL230" s="49"/>
      <c r="JZM230" s="49"/>
      <c r="JZN230" s="49"/>
      <c r="JZO230" s="49"/>
      <c r="JZP230" s="49"/>
      <c r="JZQ230" s="49"/>
      <c r="JZR230" s="49"/>
      <c r="JZS230" s="49"/>
      <c r="JZT230" s="49"/>
      <c r="JZU230" s="49"/>
      <c r="JZV230" s="49"/>
      <c r="JZW230" s="49"/>
      <c r="JZX230" s="49"/>
      <c r="JZY230" s="49"/>
      <c r="JZZ230" s="49"/>
      <c r="KAA230" s="49"/>
      <c r="KAB230" s="49"/>
      <c r="KAC230" s="49"/>
      <c r="KAD230" s="49"/>
      <c r="KAE230" s="49"/>
      <c r="KAF230" s="49"/>
      <c r="KAG230" s="49"/>
      <c r="KAH230" s="49"/>
      <c r="KAI230" s="49"/>
      <c r="KAJ230" s="49"/>
      <c r="KAK230" s="49"/>
      <c r="KAL230" s="49"/>
      <c r="KAM230" s="49"/>
      <c r="KAN230" s="49"/>
      <c r="KAO230" s="49"/>
      <c r="KAP230" s="49"/>
      <c r="KAQ230" s="49"/>
      <c r="KAR230" s="49"/>
      <c r="KAS230" s="49"/>
      <c r="KAT230" s="49"/>
      <c r="KAU230" s="49"/>
      <c r="KAV230" s="49"/>
      <c r="KAW230" s="49"/>
      <c r="KAX230" s="49"/>
      <c r="KAY230" s="49"/>
      <c r="KAZ230" s="49"/>
      <c r="KBA230" s="49"/>
      <c r="KBB230" s="49"/>
      <c r="KBC230" s="49"/>
      <c r="KBD230" s="49"/>
      <c r="KBE230" s="49"/>
      <c r="KBF230" s="49"/>
      <c r="KBG230" s="49"/>
      <c r="KBH230" s="49"/>
      <c r="KBI230" s="49"/>
      <c r="KBJ230" s="49"/>
      <c r="KBK230" s="49"/>
      <c r="KBL230" s="49"/>
      <c r="KBM230" s="49"/>
      <c r="KBN230" s="49"/>
      <c r="KBO230" s="49"/>
      <c r="KBP230" s="49"/>
      <c r="KBQ230" s="49"/>
      <c r="KBR230" s="49"/>
      <c r="KBS230" s="49"/>
      <c r="KBT230" s="49"/>
      <c r="KBU230" s="49"/>
      <c r="KBV230" s="49"/>
      <c r="KBW230" s="49"/>
      <c r="KBX230" s="49"/>
      <c r="KBY230" s="49"/>
      <c r="KBZ230" s="49"/>
      <c r="KCA230" s="49"/>
      <c r="KCB230" s="49"/>
      <c r="KCC230" s="49"/>
      <c r="KCD230" s="49"/>
      <c r="KCE230" s="49"/>
      <c r="KCF230" s="49"/>
      <c r="KCG230" s="49"/>
      <c r="KCH230" s="49"/>
      <c r="KCI230" s="49"/>
      <c r="KCJ230" s="49"/>
      <c r="KCK230" s="49"/>
      <c r="KCL230" s="49"/>
      <c r="KCM230" s="49"/>
      <c r="KCN230" s="49"/>
      <c r="KCO230" s="49"/>
      <c r="KCP230" s="49"/>
      <c r="KCQ230" s="49"/>
      <c r="KCR230" s="49"/>
      <c r="KCS230" s="49"/>
      <c r="KCT230" s="49"/>
      <c r="KCU230" s="49"/>
      <c r="KCV230" s="49"/>
      <c r="KCW230" s="49"/>
      <c r="KCX230" s="49"/>
      <c r="KCY230" s="49"/>
      <c r="KCZ230" s="49"/>
      <c r="KDA230" s="49"/>
      <c r="KDB230" s="49"/>
      <c r="KDC230" s="49"/>
      <c r="KDD230" s="49"/>
      <c r="KDE230" s="49"/>
      <c r="KDF230" s="49"/>
      <c r="KDG230" s="49"/>
      <c r="KDH230" s="49"/>
      <c r="KDI230" s="49"/>
      <c r="KDJ230" s="49"/>
      <c r="KDK230" s="49"/>
      <c r="KDL230" s="49"/>
      <c r="KDM230" s="49"/>
      <c r="KDN230" s="49"/>
      <c r="KDO230" s="49"/>
      <c r="KDP230" s="49"/>
      <c r="KDQ230" s="49"/>
      <c r="KDR230" s="49"/>
      <c r="KDS230" s="49"/>
      <c r="KDT230" s="49"/>
      <c r="KDU230" s="49"/>
      <c r="KDV230" s="49"/>
      <c r="KDW230" s="49"/>
      <c r="KDX230" s="49"/>
      <c r="KDY230" s="49"/>
      <c r="KDZ230" s="49"/>
      <c r="KEA230" s="49"/>
      <c r="KEB230" s="49"/>
      <c r="KEC230" s="49"/>
      <c r="KED230" s="49"/>
      <c r="KEE230" s="49"/>
      <c r="KEF230" s="49"/>
      <c r="KEG230" s="49"/>
      <c r="KEH230" s="49"/>
      <c r="KEI230" s="49"/>
      <c r="KEJ230" s="49"/>
      <c r="KEK230" s="49"/>
      <c r="KEL230" s="49"/>
      <c r="KEM230" s="49"/>
      <c r="KEN230" s="49"/>
      <c r="KEO230" s="49"/>
      <c r="KEP230" s="49"/>
      <c r="KEQ230" s="49"/>
      <c r="KER230" s="49"/>
      <c r="KES230" s="49"/>
      <c r="KET230" s="49"/>
      <c r="KEU230" s="49"/>
      <c r="KEV230" s="49"/>
      <c r="KEW230" s="49"/>
      <c r="KEX230" s="49"/>
      <c r="KEY230" s="49"/>
      <c r="KEZ230" s="49"/>
      <c r="KFA230" s="49"/>
      <c r="KFB230" s="49"/>
      <c r="KFC230" s="49"/>
      <c r="KFD230" s="49"/>
      <c r="KFE230" s="49"/>
      <c r="KFF230" s="49"/>
      <c r="KFG230" s="49"/>
      <c r="KFH230" s="49"/>
      <c r="KFI230" s="49"/>
      <c r="KFJ230" s="49"/>
      <c r="KFK230" s="49"/>
      <c r="KFL230" s="49"/>
      <c r="KFM230" s="49"/>
      <c r="KFN230" s="49"/>
      <c r="KFO230" s="49"/>
      <c r="KFP230" s="49"/>
      <c r="KFQ230" s="49"/>
      <c r="KFR230" s="49"/>
      <c r="KFS230" s="49"/>
      <c r="KFT230" s="49"/>
      <c r="KFU230" s="49"/>
      <c r="KFV230" s="49"/>
      <c r="KFW230" s="49"/>
      <c r="KFX230" s="49"/>
      <c r="KFY230" s="49"/>
      <c r="KFZ230" s="49"/>
      <c r="KGA230" s="49"/>
      <c r="KGB230" s="49"/>
      <c r="KGC230" s="49"/>
      <c r="KGD230" s="49"/>
      <c r="KGE230" s="49"/>
      <c r="KGF230" s="49"/>
      <c r="KGG230" s="49"/>
      <c r="KGH230" s="49"/>
      <c r="KGI230" s="49"/>
      <c r="KGJ230" s="49"/>
      <c r="KGK230" s="49"/>
      <c r="KGL230" s="49"/>
      <c r="KGM230" s="49"/>
      <c r="KGN230" s="49"/>
      <c r="KGO230" s="49"/>
      <c r="KGP230" s="49"/>
      <c r="KGQ230" s="49"/>
      <c r="KGR230" s="49"/>
      <c r="KGS230" s="49"/>
      <c r="KGT230" s="49"/>
      <c r="KGU230" s="49"/>
      <c r="KGV230" s="49"/>
      <c r="KGW230" s="49"/>
      <c r="KGX230" s="49"/>
      <c r="KGY230" s="49"/>
      <c r="KGZ230" s="49"/>
      <c r="KHA230" s="49"/>
      <c r="KHB230" s="49"/>
      <c r="KHC230" s="49"/>
      <c r="KHD230" s="49"/>
      <c r="KHE230" s="49"/>
      <c r="KHF230" s="49"/>
      <c r="KHG230" s="49"/>
      <c r="KHH230" s="49"/>
      <c r="KHI230" s="49"/>
      <c r="KHJ230" s="49"/>
      <c r="KHK230" s="49"/>
      <c r="KHL230" s="49"/>
      <c r="KHM230" s="49"/>
      <c r="KHN230" s="49"/>
      <c r="KHO230" s="49"/>
      <c r="KHP230" s="49"/>
      <c r="KHQ230" s="49"/>
      <c r="KHR230" s="49"/>
      <c r="KHS230" s="49"/>
      <c r="KHT230" s="49"/>
      <c r="KHU230" s="49"/>
      <c r="KHV230" s="49"/>
      <c r="KHW230" s="49"/>
      <c r="KHX230" s="49"/>
      <c r="KHY230" s="49"/>
      <c r="KHZ230" s="49"/>
      <c r="KIA230" s="49"/>
      <c r="KIB230" s="49"/>
      <c r="KIC230" s="49"/>
      <c r="KID230" s="49"/>
      <c r="KIE230" s="49"/>
      <c r="KIF230" s="49"/>
      <c r="KIG230" s="49"/>
      <c r="KIH230" s="49"/>
      <c r="KII230" s="49"/>
      <c r="KIJ230" s="49"/>
      <c r="KIK230" s="49"/>
      <c r="KIL230" s="49"/>
      <c r="KIM230" s="49"/>
      <c r="KIN230" s="49"/>
      <c r="KIO230" s="49"/>
      <c r="KIP230" s="49"/>
      <c r="KIQ230" s="49"/>
      <c r="KIR230" s="49"/>
      <c r="KIS230" s="49"/>
      <c r="KIT230" s="49"/>
      <c r="KIU230" s="49"/>
      <c r="KIV230" s="49"/>
      <c r="KIW230" s="49"/>
      <c r="KIX230" s="49"/>
      <c r="KIY230" s="49"/>
      <c r="KIZ230" s="49"/>
      <c r="KJA230" s="49"/>
      <c r="KJB230" s="49"/>
      <c r="KJC230" s="49"/>
      <c r="KJD230" s="49"/>
      <c r="KJE230" s="49"/>
      <c r="KJF230" s="49"/>
      <c r="KJG230" s="49"/>
      <c r="KJH230" s="49"/>
      <c r="KJI230" s="49"/>
      <c r="KJJ230" s="49"/>
      <c r="KJK230" s="49"/>
      <c r="KJL230" s="49"/>
      <c r="KJM230" s="49"/>
      <c r="KJN230" s="49"/>
      <c r="KJO230" s="49"/>
      <c r="KJP230" s="49"/>
      <c r="KJQ230" s="49"/>
      <c r="KJR230" s="49"/>
      <c r="KJS230" s="49"/>
      <c r="KJT230" s="49"/>
      <c r="KJU230" s="49"/>
      <c r="KJV230" s="49"/>
      <c r="KJW230" s="49"/>
      <c r="KJX230" s="49"/>
      <c r="KJY230" s="49"/>
      <c r="KJZ230" s="49"/>
      <c r="KKA230" s="49"/>
      <c r="KKB230" s="49"/>
      <c r="KKC230" s="49"/>
      <c r="KKD230" s="49"/>
      <c r="KKE230" s="49"/>
      <c r="KKF230" s="49"/>
      <c r="KKG230" s="49"/>
      <c r="KKH230" s="49"/>
      <c r="KKI230" s="49"/>
      <c r="KKJ230" s="49"/>
      <c r="KKK230" s="49"/>
      <c r="KKL230" s="49"/>
      <c r="KKM230" s="49"/>
      <c r="KKN230" s="49"/>
      <c r="KKO230" s="49"/>
      <c r="KKP230" s="49"/>
      <c r="KKQ230" s="49"/>
      <c r="KKR230" s="49"/>
      <c r="KKS230" s="49"/>
      <c r="KKT230" s="49"/>
      <c r="KKU230" s="49"/>
      <c r="KKV230" s="49"/>
      <c r="KKW230" s="49"/>
      <c r="KKX230" s="49"/>
      <c r="KKY230" s="49"/>
      <c r="KKZ230" s="49"/>
      <c r="KLA230" s="49"/>
      <c r="KLB230" s="49"/>
      <c r="KLC230" s="49"/>
      <c r="KLD230" s="49"/>
      <c r="KLE230" s="49"/>
      <c r="KLF230" s="49"/>
      <c r="KLG230" s="49"/>
      <c r="KLH230" s="49"/>
      <c r="KLI230" s="49"/>
      <c r="KLJ230" s="49"/>
      <c r="KLK230" s="49"/>
      <c r="KLL230" s="49"/>
      <c r="KLM230" s="49"/>
      <c r="KLN230" s="49"/>
      <c r="KLO230" s="49"/>
      <c r="KLP230" s="49"/>
      <c r="KLQ230" s="49"/>
      <c r="KLR230" s="49"/>
      <c r="KLS230" s="49"/>
      <c r="KLT230" s="49"/>
      <c r="KLU230" s="49"/>
      <c r="KLV230" s="49"/>
      <c r="KLW230" s="49"/>
      <c r="KLX230" s="49"/>
      <c r="KLY230" s="49"/>
      <c r="KLZ230" s="49"/>
      <c r="KMA230" s="49"/>
      <c r="KMB230" s="49"/>
      <c r="KMC230" s="49"/>
      <c r="KMD230" s="49"/>
      <c r="KME230" s="49"/>
      <c r="KMF230" s="49"/>
      <c r="KMG230" s="49"/>
      <c r="KMH230" s="49"/>
      <c r="KMI230" s="49"/>
      <c r="KMJ230" s="49"/>
      <c r="KMK230" s="49"/>
      <c r="KML230" s="49"/>
      <c r="KMM230" s="49"/>
      <c r="KMN230" s="49"/>
      <c r="KMO230" s="49"/>
      <c r="KMP230" s="49"/>
      <c r="KMQ230" s="49"/>
      <c r="KMR230" s="49"/>
      <c r="KMS230" s="49"/>
      <c r="KMT230" s="49"/>
      <c r="KMU230" s="49"/>
      <c r="KMV230" s="49"/>
      <c r="KMW230" s="49"/>
      <c r="KMX230" s="49"/>
      <c r="KMY230" s="49"/>
      <c r="KMZ230" s="49"/>
      <c r="KNA230" s="49"/>
      <c r="KNB230" s="49"/>
      <c r="KNC230" s="49"/>
      <c r="KND230" s="49"/>
      <c r="KNE230" s="49"/>
      <c r="KNF230" s="49"/>
      <c r="KNG230" s="49"/>
      <c r="KNH230" s="49"/>
      <c r="KNI230" s="49"/>
      <c r="KNJ230" s="49"/>
      <c r="KNK230" s="49"/>
      <c r="KNL230" s="49"/>
      <c r="KNM230" s="49"/>
      <c r="KNN230" s="49"/>
      <c r="KNO230" s="49"/>
      <c r="KNP230" s="49"/>
      <c r="KNQ230" s="49"/>
      <c r="KNR230" s="49"/>
      <c r="KNS230" s="49"/>
      <c r="KNT230" s="49"/>
      <c r="KNU230" s="49"/>
      <c r="KNV230" s="49"/>
      <c r="KNW230" s="49"/>
      <c r="KNX230" s="49"/>
      <c r="KNY230" s="49"/>
      <c r="KNZ230" s="49"/>
      <c r="KOA230" s="49"/>
      <c r="KOB230" s="49"/>
      <c r="KOC230" s="49"/>
      <c r="KOD230" s="49"/>
      <c r="KOE230" s="49"/>
      <c r="KOF230" s="49"/>
      <c r="KOG230" s="49"/>
      <c r="KOH230" s="49"/>
      <c r="KOI230" s="49"/>
      <c r="KOJ230" s="49"/>
      <c r="KOK230" s="49"/>
      <c r="KOL230" s="49"/>
      <c r="KOM230" s="49"/>
      <c r="KON230" s="49"/>
      <c r="KOO230" s="49"/>
      <c r="KOP230" s="49"/>
      <c r="KOQ230" s="49"/>
      <c r="KOR230" s="49"/>
      <c r="KOS230" s="49"/>
      <c r="KOT230" s="49"/>
      <c r="KOU230" s="49"/>
      <c r="KOV230" s="49"/>
      <c r="KOW230" s="49"/>
      <c r="KOX230" s="49"/>
      <c r="KOY230" s="49"/>
      <c r="KOZ230" s="49"/>
      <c r="KPA230" s="49"/>
      <c r="KPB230" s="49"/>
      <c r="KPC230" s="49"/>
      <c r="KPD230" s="49"/>
      <c r="KPE230" s="49"/>
      <c r="KPF230" s="49"/>
      <c r="KPG230" s="49"/>
      <c r="KPH230" s="49"/>
      <c r="KPI230" s="49"/>
      <c r="KPJ230" s="49"/>
      <c r="KPK230" s="49"/>
      <c r="KPL230" s="49"/>
      <c r="KPM230" s="49"/>
      <c r="KPN230" s="49"/>
      <c r="KPO230" s="49"/>
      <c r="KPP230" s="49"/>
      <c r="KPQ230" s="49"/>
      <c r="KPR230" s="49"/>
      <c r="KPS230" s="49"/>
      <c r="KPT230" s="49"/>
      <c r="KPU230" s="49"/>
      <c r="KPV230" s="49"/>
      <c r="KPW230" s="49"/>
      <c r="KPX230" s="49"/>
      <c r="KPY230" s="49"/>
      <c r="KPZ230" s="49"/>
      <c r="KQA230" s="49"/>
      <c r="KQB230" s="49"/>
      <c r="KQC230" s="49"/>
      <c r="KQD230" s="49"/>
      <c r="KQE230" s="49"/>
      <c r="KQF230" s="49"/>
      <c r="KQG230" s="49"/>
      <c r="KQH230" s="49"/>
      <c r="KQI230" s="49"/>
      <c r="KQJ230" s="49"/>
      <c r="KQK230" s="49"/>
      <c r="KQL230" s="49"/>
      <c r="KQM230" s="49"/>
      <c r="KQN230" s="49"/>
      <c r="KQO230" s="49"/>
      <c r="KQP230" s="49"/>
      <c r="KQQ230" s="49"/>
      <c r="KQR230" s="49"/>
      <c r="KQS230" s="49"/>
      <c r="KQT230" s="49"/>
      <c r="KQU230" s="49"/>
      <c r="KQV230" s="49"/>
      <c r="KQW230" s="49"/>
      <c r="KQX230" s="49"/>
      <c r="KQY230" s="49"/>
      <c r="KQZ230" s="49"/>
      <c r="KRA230" s="49"/>
      <c r="KRB230" s="49"/>
      <c r="KRC230" s="49"/>
      <c r="KRD230" s="49"/>
      <c r="KRE230" s="49"/>
      <c r="KRF230" s="49"/>
      <c r="KRG230" s="49"/>
      <c r="KRH230" s="49"/>
      <c r="KRI230" s="49"/>
      <c r="KRJ230" s="49"/>
      <c r="KRK230" s="49"/>
      <c r="KRL230" s="49"/>
      <c r="KRM230" s="49"/>
      <c r="KRN230" s="49"/>
      <c r="KRO230" s="49"/>
      <c r="KRP230" s="49"/>
      <c r="KRQ230" s="49"/>
      <c r="KRR230" s="49"/>
      <c r="KRS230" s="49"/>
      <c r="KRT230" s="49"/>
      <c r="KRU230" s="49"/>
      <c r="KRV230" s="49"/>
      <c r="KRW230" s="49"/>
      <c r="KRX230" s="49"/>
      <c r="KRY230" s="49"/>
      <c r="KRZ230" s="49"/>
      <c r="KSA230" s="49"/>
      <c r="KSB230" s="49"/>
      <c r="KSC230" s="49"/>
      <c r="KSD230" s="49"/>
      <c r="KSE230" s="49"/>
      <c r="KSF230" s="49"/>
      <c r="KSG230" s="49"/>
      <c r="KSH230" s="49"/>
      <c r="KSI230" s="49"/>
      <c r="KSJ230" s="49"/>
      <c r="KSK230" s="49"/>
      <c r="KSL230" s="49"/>
      <c r="KSM230" s="49"/>
      <c r="KSN230" s="49"/>
      <c r="KSO230" s="49"/>
      <c r="KSP230" s="49"/>
      <c r="KSQ230" s="49"/>
      <c r="KSR230" s="49"/>
      <c r="KSS230" s="49"/>
      <c r="KST230" s="49"/>
      <c r="KSU230" s="49"/>
      <c r="KSV230" s="49"/>
      <c r="KSW230" s="49"/>
      <c r="KSX230" s="49"/>
      <c r="KSY230" s="49"/>
      <c r="KSZ230" s="49"/>
      <c r="KTA230" s="49"/>
      <c r="KTB230" s="49"/>
      <c r="KTC230" s="49"/>
      <c r="KTD230" s="49"/>
      <c r="KTE230" s="49"/>
      <c r="KTF230" s="49"/>
      <c r="KTG230" s="49"/>
      <c r="KTH230" s="49"/>
      <c r="KTI230" s="49"/>
      <c r="KTJ230" s="49"/>
      <c r="KTK230" s="49"/>
      <c r="KTL230" s="49"/>
      <c r="KTM230" s="49"/>
      <c r="KTN230" s="49"/>
      <c r="KTO230" s="49"/>
      <c r="KTP230" s="49"/>
      <c r="KTQ230" s="49"/>
      <c r="KTR230" s="49"/>
      <c r="KTS230" s="49"/>
      <c r="KTT230" s="49"/>
      <c r="KTU230" s="49"/>
      <c r="KTV230" s="49"/>
      <c r="KTW230" s="49"/>
      <c r="KTX230" s="49"/>
      <c r="KTY230" s="49"/>
      <c r="KTZ230" s="49"/>
      <c r="KUA230" s="49"/>
      <c r="KUB230" s="49"/>
      <c r="KUC230" s="49"/>
      <c r="KUD230" s="49"/>
      <c r="KUE230" s="49"/>
      <c r="KUF230" s="49"/>
      <c r="KUG230" s="49"/>
      <c r="KUH230" s="49"/>
      <c r="KUI230" s="49"/>
      <c r="KUJ230" s="49"/>
      <c r="KUK230" s="49"/>
      <c r="KUL230" s="49"/>
      <c r="KUM230" s="49"/>
      <c r="KUN230" s="49"/>
      <c r="KUO230" s="49"/>
      <c r="KUP230" s="49"/>
      <c r="KUQ230" s="49"/>
      <c r="KUR230" s="49"/>
      <c r="KUS230" s="49"/>
      <c r="KUT230" s="49"/>
      <c r="KUU230" s="49"/>
      <c r="KUV230" s="49"/>
      <c r="KUW230" s="49"/>
      <c r="KUX230" s="49"/>
      <c r="KUY230" s="49"/>
      <c r="KUZ230" s="49"/>
      <c r="KVA230" s="49"/>
      <c r="KVB230" s="49"/>
      <c r="KVC230" s="49"/>
      <c r="KVD230" s="49"/>
      <c r="KVE230" s="49"/>
      <c r="KVF230" s="49"/>
      <c r="KVG230" s="49"/>
      <c r="KVH230" s="49"/>
      <c r="KVI230" s="49"/>
      <c r="KVJ230" s="49"/>
      <c r="KVK230" s="49"/>
      <c r="KVL230" s="49"/>
      <c r="KVM230" s="49"/>
      <c r="KVN230" s="49"/>
      <c r="KVO230" s="49"/>
      <c r="KVP230" s="49"/>
      <c r="KVQ230" s="49"/>
      <c r="KVR230" s="49"/>
      <c r="KVS230" s="49"/>
      <c r="KVT230" s="49"/>
      <c r="KVU230" s="49"/>
      <c r="KVV230" s="49"/>
      <c r="KVW230" s="49"/>
      <c r="KVX230" s="49"/>
      <c r="KVY230" s="49"/>
      <c r="KVZ230" s="49"/>
      <c r="KWA230" s="49"/>
      <c r="KWB230" s="49"/>
      <c r="KWC230" s="49"/>
      <c r="KWD230" s="49"/>
      <c r="KWE230" s="49"/>
      <c r="KWF230" s="49"/>
      <c r="KWG230" s="49"/>
      <c r="KWH230" s="49"/>
      <c r="KWI230" s="49"/>
      <c r="KWJ230" s="49"/>
      <c r="KWK230" s="49"/>
      <c r="KWL230" s="49"/>
      <c r="KWM230" s="49"/>
      <c r="KWN230" s="49"/>
      <c r="KWO230" s="49"/>
      <c r="KWP230" s="49"/>
      <c r="KWQ230" s="49"/>
      <c r="KWR230" s="49"/>
      <c r="KWS230" s="49"/>
      <c r="KWT230" s="49"/>
      <c r="KWU230" s="49"/>
      <c r="KWV230" s="49"/>
      <c r="KWW230" s="49"/>
      <c r="KWX230" s="49"/>
      <c r="KWY230" s="49"/>
      <c r="KWZ230" s="49"/>
      <c r="KXA230" s="49"/>
      <c r="KXB230" s="49"/>
      <c r="KXC230" s="49"/>
      <c r="KXD230" s="49"/>
      <c r="KXE230" s="49"/>
      <c r="KXF230" s="49"/>
      <c r="KXG230" s="49"/>
      <c r="KXH230" s="49"/>
      <c r="KXI230" s="49"/>
      <c r="KXJ230" s="49"/>
      <c r="KXK230" s="49"/>
      <c r="KXL230" s="49"/>
      <c r="KXM230" s="49"/>
      <c r="KXN230" s="49"/>
      <c r="KXO230" s="49"/>
      <c r="KXP230" s="49"/>
      <c r="KXQ230" s="49"/>
      <c r="KXR230" s="49"/>
      <c r="KXS230" s="49"/>
      <c r="KXT230" s="49"/>
      <c r="KXU230" s="49"/>
      <c r="KXV230" s="49"/>
      <c r="KXW230" s="49"/>
      <c r="KXX230" s="49"/>
      <c r="KXY230" s="49"/>
      <c r="KXZ230" s="49"/>
      <c r="KYA230" s="49"/>
      <c r="KYB230" s="49"/>
      <c r="KYC230" s="49"/>
      <c r="KYD230" s="49"/>
      <c r="KYE230" s="49"/>
      <c r="KYF230" s="49"/>
      <c r="KYG230" s="49"/>
      <c r="KYH230" s="49"/>
      <c r="KYI230" s="49"/>
      <c r="KYJ230" s="49"/>
      <c r="KYK230" s="49"/>
      <c r="KYL230" s="49"/>
      <c r="KYM230" s="49"/>
      <c r="KYN230" s="49"/>
      <c r="KYO230" s="49"/>
      <c r="KYP230" s="49"/>
      <c r="KYQ230" s="49"/>
      <c r="KYR230" s="49"/>
      <c r="KYS230" s="49"/>
      <c r="KYT230" s="49"/>
      <c r="KYU230" s="49"/>
      <c r="KYV230" s="49"/>
      <c r="KYW230" s="49"/>
      <c r="KYX230" s="49"/>
      <c r="KYY230" s="49"/>
      <c r="KYZ230" s="49"/>
      <c r="KZA230" s="49"/>
      <c r="KZB230" s="49"/>
      <c r="KZC230" s="49"/>
      <c r="KZD230" s="49"/>
      <c r="KZE230" s="49"/>
      <c r="KZF230" s="49"/>
      <c r="KZG230" s="49"/>
      <c r="KZH230" s="49"/>
      <c r="KZI230" s="49"/>
      <c r="KZJ230" s="49"/>
      <c r="KZK230" s="49"/>
      <c r="KZL230" s="49"/>
      <c r="KZM230" s="49"/>
      <c r="KZN230" s="49"/>
      <c r="KZO230" s="49"/>
      <c r="KZP230" s="49"/>
      <c r="KZQ230" s="49"/>
      <c r="KZR230" s="49"/>
      <c r="KZS230" s="49"/>
      <c r="KZT230" s="49"/>
      <c r="KZU230" s="49"/>
      <c r="KZV230" s="49"/>
      <c r="KZW230" s="49"/>
      <c r="KZX230" s="49"/>
      <c r="KZY230" s="49"/>
      <c r="KZZ230" s="49"/>
      <c r="LAA230" s="49"/>
      <c r="LAB230" s="49"/>
      <c r="LAC230" s="49"/>
      <c r="LAD230" s="49"/>
      <c r="LAE230" s="49"/>
      <c r="LAF230" s="49"/>
      <c r="LAG230" s="49"/>
      <c r="LAH230" s="49"/>
      <c r="LAI230" s="49"/>
      <c r="LAJ230" s="49"/>
      <c r="LAK230" s="49"/>
      <c r="LAL230" s="49"/>
      <c r="LAM230" s="49"/>
      <c r="LAN230" s="49"/>
      <c r="LAO230" s="49"/>
      <c r="LAP230" s="49"/>
      <c r="LAQ230" s="49"/>
      <c r="LAR230" s="49"/>
      <c r="LAS230" s="49"/>
      <c r="LAT230" s="49"/>
      <c r="LAU230" s="49"/>
      <c r="LAV230" s="49"/>
      <c r="LAW230" s="49"/>
      <c r="LAX230" s="49"/>
      <c r="LAY230" s="49"/>
      <c r="LAZ230" s="49"/>
      <c r="LBA230" s="49"/>
      <c r="LBB230" s="49"/>
      <c r="LBC230" s="49"/>
      <c r="LBD230" s="49"/>
      <c r="LBE230" s="49"/>
      <c r="LBF230" s="49"/>
      <c r="LBG230" s="49"/>
      <c r="LBH230" s="49"/>
      <c r="LBI230" s="49"/>
      <c r="LBJ230" s="49"/>
      <c r="LBK230" s="49"/>
      <c r="LBL230" s="49"/>
      <c r="LBM230" s="49"/>
      <c r="LBN230" s="49"/>
      <c r="LBO230" s="49"/>
      <c r="LBP230" s="49"/>
      <c r="LBQ230" s="49"/>
      <c r="LBR230" s="49"/>
      <c r="LBS230" s="49"/>
      <c r="LBT230" s="49"/>
      <c r="LBU230" s="49"/>
      <c r="LBV230" s="49"/>
      <c r="LBW230" s="49"/>
      <c r="LBX230" s="49"/>
      <c r="LBY230" s="49"/>
      <c r="LBZ230" s="49"/>
      <c r="LCA230" s="49"/>
      <c r="LCB230" s="49"/>
      <c r="LCC230" s="49"/>
      <c r="LCD230" s="49"/>
      <c r="LCE230" s="49"/>
      <c r="LCF230" s="49"/>
      <c r="LCG230" s="49"/>
      <c r="LCH230" s="49"/>
      <c r="LCI230" s="49"/>
      <c r="LCJ230" s="49"/>
      <c r="LCK230" s="49"/>
      <c r="LCL230" s="49"/>
      <c r="LCM230" s="49"/>
      <c r="LCN230" s="49"/>
      <c r="LCO230" s="49"/>
      <c r="LCP230" s="49"/>
      <c r="LCQ230" s="49"/>
      <c r="LCR230" s="49"/>
      <c r="LCS230" s="49"/>
      <c r="LCT230" s="49"/>
      <c r="LCU230" s="49"/>
      <c r="LCV230" s="49"/>
      <c r="LCW230" s="49"/>
      <c r="LCX230" s="49"/>
      <c r="LCY230" s="49"/>
      <c r="LCZ230" s="49"/>
      <c r="LDA230" s="49"/>
      <c r="LDB230" s="49"/>
      <c r="LDC230" s="49"/>
      <c r="LDD230" s="49"/>
      <c r="LDE230" s="49"/>
      <c r="LDF230" s="49"/>
      <c r="LDG230" s="49"/>
      <c r="LDH230" s="49"/>
      <c r="LDI230" s="49"/>
      <c r="LDJ230" s="49"/>
      <c r="LDK230" s="49"/>
      <c r="LDL230" s="49"/>
      <c r="LDM230" s="49"/>
      <c r="LDN230" s="49"/>
      <c r="LDO230" s="49"/>
      <c r="LDP230" s="49"/>
      <c r="LDQ230" s="49"/>
      <c r="LDR230" s="49"/>
      <c r="LDS230" s="49"/>
      <c r="LDT230" s="49"/>
      <c r="LDU230" s="49"/>
      <c r="LDV230" s="49"/>
      <c r="LDW230" s="49"/>
      <c r="LDX230" s="49"/>
      <c r="LDY230" s="49"/>
      <c r="LDZ230" s="49"/>
      <c r="LEA230" s="49"/>
      <c r="LEB230" s="49"/>
      <c r="LEC230" s="49"/>
      <c r="LED230" s="49"/>
      <c r="LEE230" s="49"/>
      <c r="LEF230" s="49"/>
      <c r="LEG230" s="49"/>
      <c r="LEH230" s="49"/>
      <c r="LEI230" s="49"/>
      <c r="LEJ230" s="49"/>
      <c r="LEK230" s="49"/>
      <c r="LEL230" s="49"/>
      <c r="LEM230" s="49"/>
      <c r="LEN230" s="49"/>
      <c r="LEO230" s="49"/>
      <c r="LEP230" s="49"/>
      <c r="LEQ230" s="49"/>
      <c r="LER230" s="49"/>
      <c r="LES230" s="49"/>
      <c r="LET230" s="49"/>
      <c r="LEU230" s="49"/>
      <c r="LEV230" s="49"/>
      <c r="LEW230" s="49"/>
      <c r="LEX230" s="49"/>
      <c r="LEY230" s="49"/>
      <c r="LEZ230" s="49"/>
      <c r="LFA230" s="49"/>
      <c r="LFB230" s="49"/>
      <c r="LFC230" s="49"/>
      <c r="LFD230" s="49"/>
      <c r="LFE230" s="49"/>
      <c r="LFF230" s="49"/>
      <c r="LFG230" s="49"/>
      <c r="LFH230" s="49"/>
      <c r="LFI230" s="49"/>
      <c r="LFJ230" s="49"/>
      <c r="LFK230" s="49"/>
      <c r="LFL230" s="49"/>
      <c r="LFM230" s="49"/>
      <c r="LFN230" s="49"/>
      <c r="LFO230" s="49"/>
      <c r="LFP230" s="49"/>
      <c r="LFQ230" s="49"/>
      <c r="LFR230" s="49"/>
      <c r="LFS230" s="49"/>
      <c r="LFT230" s="49"/>
      <c r="LFU230" s="49"/>
      <c r="LFV230" s="49"/>
      <c r="LFW230" s="49"/>
      <c r="LFX230" s="49"/>
      <c r="LFY230" s="49"/>
      <c r="LFZ230" s="49"/>
      <c r="LGA230" s="49"/>
      <c r="LGB230" s="49"/>
      <c r="LGC230" s="49"/>
      <c r="LGD230" s="49"/>
      <c r="LGE230" s="49"/>
      <c r="LGF230" s="49"/>
      <c r="LGG230" s="49"/>
      <c r="LGH230" s="49"/>
      <c r="LGI230" s="49"/>
      <c r="LGJ230" s="49"/>
      <c r="LGK230" s="49"/>
      <c r="LGL230" s="49"/>
      <c r="LGM230" s="49"/>
      <c r="LGN230" s="49"/>
      <c r="LGO230" s="49"/>
      <c r="LGP230" s="49"/>
      <c r="LGQ230" s="49"/>
      <c r="LGR230" s="49"/>
      <c r="LGS230" s="49"/>
      <c r="LGT230" s="49"/>
      <c r="LGU230" s="49"/>
      <c r="LGV230" s="49"/>
      <c r="LGW230" s="49"/>
      <c r="LGX230" s="49"/>
      <c r="LGY230" s="49"/>
      <c r="LGZ230" s="49"/>
      <c r="LHA230" s="49"/>
      <c r="LHB230" s="49"/>
      <c r="LHC230" s="49"/>
      <c r="LHD230" s="49"/>
      <c r="LHE230" s="49"/>
      <c r="LHF230" s="49"/>
      <c r="LHG230" s="49"/>
      <c r="LHH230" s="49"/>
      <c r="LHI230" s="49"/>
      <c r="LHJ230" s="49"/>
      <c r="LHK230" s="49"/>
      <c r="LHL230" s="49"/>
      <c r="LHM230" s="49"/>
      <c r="LHN230" s="49"/>
      <c r="LHO230" s="49"/>
      <c r="LHP230" s="49"/>
      <c r="LHQ230" s="49"/>
      <c r="LHR230" s="49"/>
      <c r="LHS230" s="49"/>
      <c r="LHT230" s="49"/>
      <c r="LHU230" s="49"/>
      <c r="LHV230" s="49"/>
      <c r="LHW230" s="49"/>
      <c r="LHX230" s="49"/>
      <c r="LHY230" s="49"/>
      <c r="LHZ230" s="49"/>
      <c r="LIA230" s="49"/>
      <c r="LIB230" s="49"/>
      <c r="LIC230" s="49"/>
      <c r="LID230" s="49"/>
      <c r="LIE230" s="49"/>
      <c r="LIF230" s="49"/>
      <c r="LIG230" s="49"/>
      <c r="LIH230" s="49"/>
      <c r="LII230" s="49"/>
      <c r="LIJ230" s="49"/>
      <c r="LIK230" s="49"/>
      <c r="LIL230" s="49"/>
      <c r="LIM230" s="49"/>
      <c r="LIN230" s="49"/>
      <c r="LIO230" s="49"/>
      <c r="LIP230" s="49"/>
      <c r="LIQ230" s="49"/>
      <c r="LIR230" s="49"/>
      <c r="LIS230" s="49"/>
      <c r="LIT230" s="49"/>
      <c r="LIU230" s="49"/>
      <c r="LIV230" s="49"/>
      <c r="LIW230" s="49"/>
      <c r="LIX230" s="49"/>
      <c r="LIY230" s="49"/>
      <c r="LIZ230" s="49"/>
      <c r="LJA230" s="49"/>
      <c r="LJB230" s="49"/>
      <c r="LJC230" s="49"/>
      <c r="LJD230" s="49"/>
      <c r="LJE230" s="49"/>
      <c r="LJF230" s="49"/>
      <c r="LJG230" s="49"/>
      <c r="LJH230" s="49"/>
      <c r="LJI230" s="49"/>
      <c r="LJJ230" s="49"/>
      <c r="LJK230" s="49"/>
      <c r="LJL230" s="49"/>
      <c r="LJM230" s="49"/>
      <c r="LJN230" s="49"/>
      <c r="LJO230" s="49"/>
      <c r="LJP230" s="49"/>
      <c r="LJQ230" s="49"/>
      <c r="LJR230" s="49"/>
      <c r="LJS230" s="49"/>
      <c r="LJT230" s="49"/>
      <c r="LJU230" s="49"/>
      <c r="LJV230" s="49"/>
      <c r="LJW230" s="49"/>
      <c r="LJX230" s="49"/>
      <c r="LJY230" s="49"/>
      <c r="LJZ230" s="49"/>
      <c r="LKA230" s="49"/>
      <c r="LKB230" s="49"/>
      <c r="LKC230" s="49"/>
      <c r="LKD230" s="49"/>
      <c r="LKE230" s="49"/>
      <c r="LKF230" s="49"/>
      <c r="LKG230" s="49"/>
      <c r="LKH230" s="49"/>
      <c r="LKI230" s="49"/>
      <c r="LKJ230" s="49"/>
      <c r="LKK230" s="49"/>
      <c r="LKL230" s="49"/>
      <c r="LKM230" s="49"/>
      <c r="LKN230" s="49"/>
      <c r="LKO230" s="49"/>
      <c r="LKP230" s="49"/>
      <c r="LKQ230" s="49"/>
      <c r="LKR230" s="49"/>
      <c r="LKS230" s="49"/>
      <c r="LKT230" s="49"/>
      <c r="LKU230" s="49"/>
      <c r="LKV230" s="49"/>
      <c r="LKW230" s="49"/>
      <c r="LKX230" s="49"/>
      <c r="LKY230" s="49"/>
      <c r="LKZ230" s="49"/>
      <c r="LLA230" s="49"/>
      <c r="LLB230" s="49"/>
      <c r="LLC230" s="49"/>
      <c r="LLD230" s="49"/>
      <c r="LLE230" s="49"/>
      <c r="LLF230" s="49"/>
      <c r="LLG230" s="49"/>
      <c r="LLH230" s="49"/>
      <c r="LLI230" s="49"/>
      <c r="LLJ230" s="49"/>
      <c r="LLK230" s="49"/>
      <c r="LLL230" s="49"/>
      <c r="LLM230" s="49"/>
      <c r="LLN230" s="49"/>
      <c r="LLO230" s="49"/>
      <c r="LLP230" s="49"/>
      <c r="LLQ230" s="49"/>
      <c r="LLR230" s="49"/>
      <c r="LLS230" s="49"/>
      <c r="LLT230" s="49"/>
      <c r="LLU230" s="49"/>
      <c r="LLV230" s="49"/>
      <c r="LLW230" s="49"/>
      <c r="LLX230" s="49"/>
      <c r="LLY230" s="49"/>
      <c r="LLZ230" s="49"/>
      <c r="LMA230" s="49"/>
      <c r="LMB230" s="49"/>
      <c r="LMC230" s="49"/>
      <c r="LMD230" s="49"/>
      <c r="LME230" s="49"/>
      <c r="LMF230" s="49"/>
      <c r="LMG230" s="49"/>
      <c r="LMH230" s="49"/>
      <c r="LMI230" s="49"/>
      <c r="LMJ230" s="49"/>
      <c r="LMK230" s="49"/>
      <c r="LML230" s="49"/>
      <c r="LMM230" s="49"/>
      <c r="LMN230" s="49"/>
      <c r="LMO230" s="49"/>
      <c r="LMP230" s="49"/>
      <c r="LMQ230" s="49"/>
      <c r="LMR230" s="49"/>
      <c r="LMS230" s="49"/>
      <c r="LMT230" s="49"/>
      <c r="LMU230" s="49"/>
      <c r="LMV230" s="49"/>
      <c r="LMW230" s="49"/>
      <c r="LMX230" s="49"/>
      <c r="LMY230" s="49"/>
      <c r="LMZ230" s="49"/>
      <c r="LNA230" s="49"/>
      <c r="LNB230" s="49"/>
      <c r="LNC230" s="49"/>
      <c r="LND230" s="49"/>
      <c r="LNE230" s="49"/>
      <c r="LNF230" s="49"/>
      <c r="LNG230" s="49"/>
      <c r="LNH230" s="49"/>
      <c r="LNI230" s="49"/>
      <c r="LNJ230" s="49"/>
      <c r="LNK230" s="49"/>
      <c r="LNL230" s="49"/>
      <c r="LNM230" s="49"/>
      <c r="LNN230" s="49"/>
      <c r="LNO230" s="49"/>
      <c r="LNP230" s="49"/>
      <c r="LNQ230" s="49"/>
      <c r="LNR230" s="49"/>
      <c r="LNS230" s="49"/>
      <c r="LNT230" s="49"/>
      <c r="LNU230" s="49"/>
      <c r="LNV230" s="49"/>
      <c r="LNW230" s="49"/>
      <c r="LNX230" s="49"/>
      <c r="LNY230" s="49"/>
      <c r="LNZ230" s="49"/>
      <c r="LOA230" s="49"/>
      <c r="LOB230" s="49"/>
      <c r="LOC230" s="49"/>
      <c r="LOD230" s="49"/>
      <c r="LOE230" s="49"/>
      <c r="LOF230" s="49"/>
      <c r="LOG230" s="49"/>
      <c r="LOH230" s="49"/>
      <c r="LOI230" s="49"/>
      <c r="LOJ230" s="49"/>
      <c r="LOK230" s="49"/>
      <c r="LOL230" s="49"/>
      <c r="LOM230" s="49"/>
      <c r="LON230" s="49"/>
      <c r="LOO230" s="49"/>
      <c r="LOP230" s="49"/>
      <c r="LOQ230" s="49"/>
      <c r="LOR230" s="49"/>
      <c r="LOS230" s="49"/>
      <c r="LOT230" s="49"/>
      <c r="LOU230" s="49"/>
      <c r="LOV230" s="49"/>
      <c r="LOW230" s="49"/>
      <c r="LOX230" s="49"/>
      <c r="LOY230" s="49"/>
      <c r="LOZ230" s="49"/>
      <c r="LPA230" s="49"/>
      <c r="LPB230" s="49"/>
      <c r="LPC230" s="49"/>
      <c r="LPD230" s="49"/>
      <c r="LPE230" s="49"/>
      <c r="LPF230" s="49"/>
      <c r="LPG230" s="49"/>
      <c r="LPH230" s="49"/>
      <c r="LPI230" s="49"/>
      <c r="LPJ230" s="49"/>
      <c r="LPK230" s="49"/>
      <c r="LPL230" s="49"/>
      <c r="LPM230" s="49"/>
      <c r="LPN230" s="49"/>
      <c r="LPO230" s="49"/>
      <c r="LPP230" s="49"/>
      <c r="LPQ230" s="49"/>
      <c r="LPR230" s="49"/>
      <c r="LPS230" s="49"/>
      <c r="LPT230" s="49"/>
      <c r="LPU230" s="49"/>
      <c r="LPV230" s="49"/>
      <c r="LPW230" s="49"/>
      <c r="LPX230" s="49"/>
      <c r="LPY230" s="49"/>
      <c r="LPZ230" s="49"/>
      <c r="LQA230" s="49"/>
      <c r="LQB230" s="49"/>
      <c r="LQC230" s="49"/>
      <c r="LQD230" s="49"/>
      <c r="LQE230" s="49"/>
      <c r="LQF230" s="49"/>
      <c r="LQG230" s="49"/>
      <c r="LQH230" s="49"/>
      <c r="LQI230" s="49"/>
      <c r="LQJ230" s="49"/>
      <c r="LQK230" s="49"/>
      <c r="LQL230" s="49"/>
      <c r="LQM230" s="49"/>
      <c r="LQN230" s="49"/>
      <c r="LQO230" s="49"/>
      <c r="LQP230" s="49"/>
      <c r="LQQ230" s="49"/>
      <c r="LQR230" s="49"/>
      <c r="LQS230" s="49"/>
      <c r="LQT230" s="49"/>
      <c r="LQU230" s="49"/>
      <c r="LQV230" s="49"/>
      <c r="LQW230" s="49"/>
      <c r="LQX230" s="49"/>
      <c r="LQY230" s="49"/>
      <c r="LQZ230" s="49"/>
      <c r="LRA230" s="49"/>
      <c r="LRB230" s="49"/>
      <c r="LRC230" s="49"/>
      <c r="LRD230" s="49"/>
      <c r="LRE230" s="49"/>
      <c r="LRF230" s="49"/>
      <c r="LRG230" s="49"/>
      <c r="LRH230" s="49"/>
      <c r="LRI230" s="49"/>
      <c r="LRJ230" s="49"/>
      <c r="LRK230" s="49"/>
      <c r="LRL230" s="49"/>
      <c r="LRM230" s="49"/>
      <c r="LRN230" s="49"/>
      <c r="LRO230" s="49"/>
      <c r="LRP230" s="49"/>
      <c r="LRQ230" s="49"/>
      <c r="LRR230" s="49"/>
      <c r="LRS230" s="49"/>
      <c r="LRT230" s="49"/>
      <c r="LRU230" s="49"/>
      <c r="LRV230" s="49"/>
      <c r="LRW230" s="49"/>
      <c r="LRX230" s="49"/>
      <c r="LRY230" s="49"/>
      <c r="LRZ230" s="49"/>
      <c r="LSA230" s="49"/>
      <c r="LSB230" s="49"/>
      <c r="LSC230" s="49"/>
      <c r="LSD230" s="49"/>
      <c r="LSE230" s="49"/>
      <c r="LSF230" s="49"/>
      <c r="LSG230" s="49"/>
      <c r="LSH230" s="49"/>
      <c r="LSI230" s="49"/>
      <c r="LSJ230" s="49"/>
      <c r="LSK230" s="49"/>
      <c r="LSL230" s="49"/>
      <c r="LSM230" s="49"/>
      <c r="LSN230" s="49"/>
      <c r="LSO230" s="49"/>
      <c r="LSP230" s="49"/>
      <c r="LSQ230" s="49"/>
      <c r="LSR230" s="49"/>
      <c r="LSS230" s="49"/>
      <c r="LST230" s="49"/>
      <c r="LSU230" s="49"/>
      <c r="LSV230" s="49"/>
      <c r="LSW230" s="49"/>
      <c r="LSX230" s="49"/>
      <c r="LSY230" s="49"/>
      <c r="LSZ230" s="49"/>
      <c r="LTA230" s="49"/>
      <c r="LTB230" s="49"/>
      <c r="LTC230" s="49"/>
      <c r="LTD230" s="49"/>
      <c r="LTE230" s="49"/>
      <c r="LTF230" s="49"/>
      <c r="LTG230" s="49"/>
      <c r="LTH230" s="49"/>
      <c r="LTI230" s="49"/>
      <c r="LTJ230" s="49"/>
      <c r="LTK230" s="49"/>
      <c r="LTL230" s="49"/>
      <c r="LTM230" s="49"/>
      <c r="LTN230" s="49"/>
      <c r="LTO230" s="49"/>
      <c r="LTP230" s="49"/>
      <c r="LTQ230" s="49"/>
      <c r="LTR230" s="49"/>
      <c r="LTS230" s="49"/>
      <c r="LTT230" s="49"/>
      <c r="LTU230" s="49"/>
      <c r="LTV230" s="49"/>
      <c r="LTW230" s="49"/>
      <c r="LTX230" s="49"/>
      <c r="LTY230" s="49"/>
      <c r="LTZ230" s="49"/>
      <c r="LUA230" s="49"/>
      <c r="LUB230" s="49"/>
      <c r="LUC230" s="49"/>
      <c r="LUD230" s="49"/>
      <c r="LUE230" s="49"/>
      <c r="LUF230" s="49"/>
      <c r="LUG230" s="49"/>
      <c r="LUH230" s="49"/>
      <c r="LUI230" s="49"/>
      <c r="LUJ230" s="49"/>
      <c r="LUK230" s="49"/>
      <c r="LUL230" s="49"/>
      <c r="LUM230" s="49"/>
      <c r="LUN230" s="49"/>
      <c r="LUO230" s="49"/>
      <c r="LUP230" s="49"/>
      <c r="LUQ230" s="49"/>
      <c r="LUR230" s="49"/>
      <c r="LUS230" s="49"/>
      <c r="LUT230" s="49"/>
      <c r="LUU230" s="49"/>
      <c r="LUV230" s="49"/>
      <c r="LUW230" s="49"/>
      <c r="LUX230" s="49"/>
      <c r="LUY230" s="49"/>
      <c r="LUZ230" s="49"/>
      <c r="LVA230" s="49"/>
      <c r="LVB230" s="49"/>
      <c r="LVC230" s="49"/>
      <c r="LVD230" s="49"/>
      <c r="LVE230" s="49"/>
      <c r="LVF230" s="49"/>
      <c r="LVG230" s="49"/>
      <c r="LVH230" s="49"/>
      <c r="LVI230" s="49"/>
      <c r="LVJ230" s="49"/>
      <c r="LVK230" s="49"/>
      <c r="LVL230" s="49"/>
      <c r="LVM230" s="49"/>
      <c r="LVN230" s="49"/>
      <c r="LVO230" s="49"/>
      <c r="LVP230" s="49"/>
      <c r="LVQ230" s="49"/>
      <c r="LVR230" s="49"/>
      <c r="LVS230" s="49"/>
      <c r="LVT230" s="49"/>
      <c r="LVU230" s="49"/>
      <c r="LVV230" s="49"/>
      <c r="LVW230" s="49"/>
      <c r="LVX230" s="49"/>
      <c r="LVY230" s="49"/>
      <c r="LVZ230" s="49"/>
      <c r="LWA230" s="49"/>
      <c r="LWB230" s="49"/>
      <c r="LWC230" s="49"/>
      <c r="LWD230" s="49"/>
      <c r="LWE230" s="49"/>
      <c r="LWF230" s="49"/>
      <c r="LWG230" s="49"/>
      <c r="LWH230" s="49"/>
      <c r="LWI230" s="49"/>
      <c r="LWJ230" s="49"/>
      <c r="LWK230" s="49"/>
      <c r="LWL230" s="49"/>
      <c r="LWM230" s="49"/>
      <c r="LWN230" s="49"/>
      <c r="LWO230" s="49"/>
      <c r="LWP230" s="49"/>
      <c r="LWQ230" s="49"/>
      <c r="LWR230" s="49"/>
      <c r="LWS230" s="49"/>
      <c r="LWT230" s="49"/>
      <c r="LWU230" s="49"/>
      <c r="LWV230" s="49"/>
      <c r="LWW230" s="49"/>
      <c r="LWX230" s="49"/>
      <c r="LWY230" s="49"/>
      <c r="LWZ230" s="49"/>
      <c r="LXA230" s="49"/>
      <c r="LXB230" s="49"/>
      <c r="LXC230" s="49"/>
      <c r="LXD230" s="49"/>
      <c r="LXE230" s="49"/>
      <c r="LXF230" s="49"/>
      <c r="LXG230" s="49"/>
      <c r="LXH230" s="49"/>
      <c r="LXI230" s="49"/>
      <c r="LXJ230" s="49"/>
      <c r="LXK230" s="49"/>
      <c r="LXL230" s="49"/>
      <c r="LXM230" s="49"/>
      <c r="LXN230" s="49"/>
      <c r="LXO230" s="49"/>
      <c r="LXP230" s="49"/>
      <c r="LXQ230" s="49"/>
      <c r="LXR230" s="49"/>
      <c r="LXS230" s="49"/>
      <c r="LXT230" s="49"/>
      <c r="LXU230" s="49"/>
      <c r="LXV230" s="49"/>
      <c r="LXW230" s="49"/>
      <c r="LXX230" s="49"/>
      <c r="LXY230" s="49"/>
      <c r="LXZ230" s="49"/>
      <c r="LYA230" s="49"/>
      <c r="LYB230" s="49"/>
      <c r="LYC230" s="49"/>
      <c r="LYD230" s="49"/>
      <c r="LYE230" s="49"/>
      <c r="LYF230" s="49"/>
      <c r="LYG230" s="49"/>
      <c r="LYH230" s="49"/>
      <c r="LYI230" s="49"/>
      <c r="LYJ230" s="49"/>
      <c r="LYK230" s="49"/>
      <c r="LYL230" s="49"/>
      <c r="LYM230" s="49"/>
      <c r="LYN230" s="49"/>
      <c r="LYO230" s="49"/>
      <c r="LYP230" s="49"/>
      <c r="LYQ230" s="49"/>
      <c r="LYR230" s="49"/>
      <c r="LYS230" s="49"/>
      <c r="LYT230" s="49"/>
      <c r="LYU230" s="49"/>
      <c r="LYV230" s="49"/>
      <c r="LYW230" s="49"/>
      <c r="LYX230" s="49"/>
      <c r="LYY230" s="49"/>
      <c r="LYZ230" s="49"/>
      <c r="LZA230" s="49"/>
      <c r="LZB230" s="49"/>
      <c r="LZC230" s="49"/>
      <c r="LZD230" s="49"/>
      <c r="LZE230" s="49"/>
      <c r="LZF230" s="49"/>
      <c r="LZG230" s="49"/>
      <c r="LZH230" s="49"/>
      <c r="LZI230" s="49"/>
      <c r="LZJ230" s="49"/>
      <c r="LZK230" s="49"/>
      <c r="LZL230" s="49"/>
      <c r="LZM230" s="49"/>
      <c r="LZN230" s="49"/>
      <c r="LZO230" s="49"/>
      <c r="LZP230" s="49"/>
      <c r="LZQ230" s="49"/>
      <c r="LZR230" s="49"/>
      <c r="LZS230" s="49"/>
      <c r="LZT230" s="49"/>
      <c r="LZU230" s="49"/>
      <c r="LZV230" s="49"/>
      <c r="LZW230" s="49"/>
      <c r="LZX230" s="49"/>
      <c r="LZY230" s="49"/>
      <c r="LZZ230" s="49"/>
      <c r="MAA230" s="49"/>
      <c r="MAB230" s="49"/>
      <c r="MAC230" s="49"/>
      <c r="MAD230" s="49"/>
      <c r="MAE230" s="49"/>
      <c r="MAF230" s="49"/>
      <c r="MAG230" s="49"/>
      <c r="MAH230" s="49"/>
      <c r="MAI230" s="49"/>
      <c r="MAJ230" s="49"/>
      <c r="MAK230" s="49"/>
      <c r="MAL230" s="49"/>
      <c r="MAM230" s="49"/>
      <c r="MAN230" s="49"/>
      <c r="MAO230" s="49"/>
      <c r="MAP230" s="49"/>
      <c r="MAQ230" s="49"/>
      <c r="MAR230" s="49"/>
      <c r="MAS230" s="49"/>
      <c r="MAT230" s="49"/>
      <c r="MAU230" s="49"/>
      <c r="MAV230" s="49"/>
      <c r="MAW230" s="49"/>
      <c r="MAX230" s="49"/>
      <c r="MAY230" s="49"/>
      <c r="MAZ230" s="49"/>
      <c r="MBA230" s="49"/>
      <c r="MBB230" s="49"/>
      <c r="MBC230" s="49"/>
      <c r="MBD230" s="49"/>
      <c r="MBE230" s="49"/>
      <c r="MBF230" s="49"/>
      <c r="MBG230" s="49"/>
      <c r="MBH230" s="49"/>
      <c r="MBI230" s="49"/>
      <c r="MBJ230" s="49"/>
      <c r="MBK230" s="49"/>
      <c r="MBL230" s="49"/>
      <c r="MBM230" s="49"/>
      <c r="MBN230" s="49"/>
      <c r="MBO230" s="49"/>
      <c r="MBP230" s="49"/>
      <c r="MBQ230" s="49"/>
      <c r="MBR230" s="49"/>
      <c r="MBS230" s="49"/>
      <c r="MBT230" s="49"/>
      <c r="MBU230" s="49"/>
      <c r="MBV230" s="49"/>
      <c r="MBW230" s="49"/>
      <c r="MBX230" s="49"/>
      <c r="MBY230" s="49"/>
      <c r="MBZ230" s="49"/>
      <c r="MCA230" s="49"/>
      <c r="MCB230" s="49"/>
      <c r="MCC230" s="49"/>
      <c r="MCD230" s="49"/>
      <c r="MCE230" s="49"/>
      <c r="MCF230" s="49"/>
      <c r="MCG230" s="49"/>
      <c r="MCH230" s="49"/>
      <c r="MCI230" s="49"/>
      <c r="MCJ230" s="49"/>
      <c r="MCK230" s="49"/>
      <c r="MCL230" s="49"/>
      <c r="MCM230" s="49"/>
      <c r="MCN230" s="49"/>
      <c r="MCO230" s="49"/>
      <c r="MCP230" s="49"/>
      <c r="MCQ230" s="49"/>
      <c r="MCR230" s="49"/>
      <c r="MCS230" s="49"/>
      <c r="MCT230" s="49"/>
      <c r="MCU230" s="49"/>
      <c r="MCV230" s="49"/>
      <c r="MCW230" s="49"/>
      <c r="MCX230" s="49"/>
      <c r="MCY230" s="49"/>
      <c r="MCZ230" s="49"/>
      <c r="MDA230" s="49"/>
      <c r="MDB230" s="49"/>
      <c r="MDC230" s="49"/>
      <c r="MDD230" s="49"/>
      <c r="MDE230" s="49"/>
      <c r="MDF230" s="49"/>
      <c r="MDG230" s="49"/>
      <c r="MDH230" s="49"/>
      <c r="MDI230" s="49"/>
      <c r="MDJ230" s="49"/>
      <c r="MDK230" s="49"/>
      <c r="MDL230" s="49"/>
      <c r="MDM230" s="49"/>
      <c r="MDN230" s="49"/>
      <c r="MDO230" s="49"/>
      <c r="MDP230" s="49"/>
      <c r="MDQ230" s="49"/>
      <c r="MDR230" s="49"/>
      <c r="MDS230" s="49"/>
      <c r="MDT230" s="49"/>
      <c r="MDU230" s="49"/>
      <c r="MDV230" s="49"/>
      <c r="MDW230" s="49"/>
      <c r="MDX230" s="49"/>
      <c r="MDY230" s="49"/>
      <c r="MDZ230" s="49"/>
      <c r="MEA230" s="49"/>
      <c r="MEB230" s="49"/>
      <c r="MEC230" s="49"/>
      <c r="MED230" s="49"/>
      <c r="MEE230" s="49"/>
      <c r="MEF230" s="49"/>
      <c r="MEG230" s="49"/>
      <c r="MEH230" s="49"/>
      <c r="MEI230" s="49"/>
      <c r="MEJ230" s="49"/>
      <c r="MEK230" s="49"/>
      <c r="MEL230" s="49"/>
      <c r="MEM230" s="49"/>
      <c r="MEN230" s="49"/>
      <c r="MEO230" s="49"/>
      <c r="MEP230" s="49"/>
      <c r="MEQ230" s="49"/>
      <c r="MER230" s="49"/>
      <c r="MES230" s="49"/>
      <c r="MET230" s="49"/>
      <c r="MEU230" s="49"/>
      <c r="MEV230" s="49"/>
      <c r="MEW230" s="49"/>
      <c r="MEX230" s="49"/>
      <c r="MEY230" s="49"/>
      <c r="MEZ230" s="49"/>
      <c r="MFA230" s="49"/>
      <c r="MFB230" s="49"/>
      <c r="MFC230" s="49"/>
      <c r="MFD230" s="49"/>
      <c r="MFE230" s="49"/>
      <c r="MFF230" s="49"/>
      <c r="MFG230" s="49"/>
      <c r="MFH230" s="49"/>
      <c r="MFI230" s="49"/>
      <c r="MFJ230" s="49"/>
      <c r="MFK230" s="49"/>
      <c r="MFL230" s="49"/>
      <c r="MFM230" s="49"/>
      <c r="MFN230" s="49"/>
      <c r="MFO230" s="49"/>
      <c r="MFP230" s="49"/>
      <c r="MFQ230" s="49"/>
      <c r="MFR230" s="49"/>
      <c r="MFS230" s="49"/>
      <c r="MFT230" s="49"/>
      <c r="MFU230" s="49"/>
      <c r="MFV230" s="49"/>
      <c r="MFW230" s="49"/>
      <c r="MFX230" s="49"/>
      <c r="MFY230" s="49"/>
      <c r="MFZ230" s="49"/>
      <c r="MGA230" s="49"/>
      <c r="MGB230" s="49"/>
      <c r="MGC230" s="49"/>
      <c r="MGD230" s="49"/>
      <c r="MGE230" s="49"/>
      <c r="MGF230" s="49"/>
      <c r="MGG230" s="49"/>
      <c r="MGH230" s="49"/>
      <c r="MGI230" s="49"/>
      <c r="MGJ230" s="49"/>
      <c r="MGK230" s="49"/>
      <c r="MGL230" s="49"/>
      <c r="MGM230" s="49"/>
      <c r="MGN230" s="49"/>
      <c r="MGO230" s="49"/>
      <c r="MGP230" s="49"/>
      <c r="MGQ230" s="49"/>
      <c r="MGR230" s="49"/>
      <c r="MGS230" s="49"/>
      <c r="MGT230" s="49"/>
      <c r="MGU230" s="49"/>
      <c r="MGV230" s="49"/>
      <c r="MGW230" s="49"/>
      <c r="MGX230" s="49"/>
      <c r="MGY230" s="49"/>
      <c r="MGZ230" s="49"/>
      <c r="MHA230" s="49"/>
      <c r="MHB230" s="49"/>
      <c r="MHC230" s="49"/>
      <c r="MHD230" s="49"/>
      <c r="MHE230" s="49"/>
      <c r="MHF230" s="49"/>
      <c r="MHG230" s="49"/>
      <c r="MHH230" s="49"/>
      <c r="MHI230" s="49"/>
      <c r="MHJ230" s="49"/>
      <c r="MHK230" s="49"/>
      <c r="MHL230" s="49"/>
      <c r="MHM230" s="49"/>
      <c r="MHN230" s="49"/>
      <c r="MHO230" s="49"/>
      <c r="MHP230" s="49"/>
      <c r="MHQ230" s="49"/>
      <c r="MHR230" s="49"/>
      <c r="MHS230" s="49"/>
      <c r="MHT230" s="49"/>
      <c r="MHU230" s="49"/>
      <c r="MHV230" s="49"/>
      <c r="MHW230" s="49"/>
      <c r="MHX230" s="49"/>
      <c r="MHY230" s="49"/>
      <c r="MHZ230" s="49"/>
      <c r="MIA230" s="49"/>
      <c r="MIB230" s="49"/>
      <c r="MIC230" s="49"/>
      <c r="MID230" s="49"/>
      <c r="MIE230" s="49"/>
      <c r="MIF230" s="49"/>
      <c r="MIG230" s="49"/>
      <c r="MIH230" s="49"/>
      <c r="MII230" s="49"/>
      <c r="MIJ230" s="49"/>
      <c r="MIK230" s="49"/>
      <c r="MIL230" s="49"/>
      <c r="MIM230" s="49"/>
      <c r="MIN230" s="49"/>
      <c r="MIO230" s="49"/>
      <c r="MIP230" s="49"/>
      <c r="MIQ230" s="49"/>
      <c r="MIR230" s="49"/>
      <c r="MIS230" s="49"/>
      <c r="MIT230" s="49"/>
      <c r="MIU230" s="49"/>
      <c r="MIV230" s="49"/>
      <c r="MIW230" s="49"/>
      <c r="MIX230" s="49"/>
      <c r="MIY230" s="49"/>
      <c r="MIZ230" s="49"/>
      <c r="MJA230" s="49"/>
      <c r="MJB230" s="49"/>
      <c r="MJC230" s="49"/>
      <c r="MJD230" s="49"/>
      <c r="MJE230" s="49"/>
      <c r="MJF230" s="49"/>
      <c r="MJG230" s="49"/>
      <c r="MJH230" s="49"/>
      <c r="MJI230" s="49"/>
      <c r="MJJ230" s="49"/>
      <c r="MJK230" s="49"/>
      <c r="MJL230" s="49"/>
      <c r="MJM230" s="49"/>
      <c r="MJN230" s="49"/>
      <c r="MJO230" s="49"/>
      <c r="MJP230" s="49"/>
      <c r="MJQ230" s="49"/>
      <c r="MJR230" s="49"/>
      <c r="MJS230" s="49"/>
      <c r="MJT230" s="49"/>
      <c r="MJU230" s="49"/>
      <c r="MJV230" s="49"/>
      <c r="MJW230" s="49"/>
      <c r="MJX230" s="49"/>
      <c r="MJY230" s="49"/>
      <c r="MJZ230" s="49"/>
      <c r="MKA230" s="49"/>
      <c r="MKB230" s="49"/>
      <c r="MKC230" s="49"/>
      <c r="MKD230" s="49"/>
      <c r="MKE230" s="49"/>
      <c r="MKF230" s="49"/>
      <c r="MKG230" s="49"/>
      <c r="MKH230" s="49"/>
      <c r="MKI230" s="49"/>
      <c r="MKJ230" s="49"/>
      <c r="MKK230" s="49"/>
      <c r="MKL230" s="49"/>
      <c r="MKM230" s="49"/>
      <c r="MKN230" s="49"/>
      <c r="MKO230" s="49"/>
      <c r="MKP230" s="49"/>
      <c r="MKQ230" s="49"/>
      <c r="MKR230" s="49"/>
      <c r="MKS230" s="49"/>
      <c r="MKT230" s="49"/>
      <c r="MKU230" s="49"/>
      <c r="MKV230" s="49"/>
      <c r="MKW230" s="49"/>
      <c r="MKX230" s="49"/>
      <c r="MKY230" s="49"/>
      <c r="MKZ230" s="49"/>
      <c r="MLA230" s="49"/>
      <c r="MLB230" s="49"/>
      <c r="MLC230" s="49"/>
      <c r="MLD230" s="49"/>
      <c r="MLE230" s="49"/>
      <c r="MLF230" s="49"/>
      <c r="MLG230" s="49"/>
      <c r="MLH230" s="49"/>
      <c r="MLI230" s="49"/>
      <c r="MLJ230" s="49"/>
      <c r="MLK230" s="49"/>
      <c r="MLL230" s="49"/>
      <c r="MLM230" s="49"/>
      <c r="MLN230" s="49"/>
      <c r="MLO230" s="49"/>
      <c r="MLP230" s="49"/>
      <c r="MLQ230" s="49"/>
      <c r="MLR230" s="49"/>
      <c r="MLS230" s="49"/>
      <c r="MLT230" s="49"/>
      <c r="MLU230" s="49"/>
      <c r="MLV230" s="49"/>
      <c r="MLW230" s="49"/>
      <c r="MLX230" s="49"/>
      <c r="MLY230" s="49"/>
      <c r="MLZ230" s="49"/>
      <c r="MMA230" s="49"/>
      <c r="MMB230" s="49"/>
      <c r="MMC230" s="49"/>
      <c r="MMD230" s="49"/>
      <c r="MME230" s="49"/>
      <c r="MMF230" s="49"/>
      <c r="MMG230" s="49"/>
      <c r="MMH230" s="49"/>
      <c r="MMI230" s="49"/>
      <c r="MMJ230" s="49"/>
      <c r="MMK230" s="49"/>
      <c r="MML230" s="49"/>
      <c r="MMM230" s="49"/>
      <c r="MMN230" s="49"/>
      <c r="MMO230" s="49"/>
      <c r="MMP230" s="49"/>
      <c r="MMQ230" s="49"/>
      <c r="MMR230" s="49"/>
      <c r="MMS230" s="49"/>
      <c r="MMT230" s="49"/>
      <c r="MMU230" s="49"/>
      <c r="MMV230" s="49"/>
      <c r="MMW230" s="49"/>
      <c r="MMX230" s="49"/>
      <c r="MMY230" s="49"/>
      <c r="MMZ230" s="49"/>
      <c r="MNA230" s="49"/>
      <c r="MNB230" s="49"/>
      <c r="MNC230" s="49"/>
      <c r="MND230" s="49"/>
      <c r="MNE230" s="49"/>
      <c r="MNF230" s="49"/>
      <c r="MNG230" s="49"/>
      <c r="MNH230" s="49"/>
      <c r="MNI230" s="49"/>
      <c r="MNJ230" s="49"/>
      <c r="MNK230" s="49"/>
      <c r="MNL230" s="49"/>
      <c r="MNM230" s="49"/>
      <c r="MNN230" s="49"/>
      <c r="MNO230" s="49"/>
      <c r="MNP230" s="49"/>
      <c r="MNQ230" s="49"/>
      <c r="MNR230" s="49"/>
      <c r="MNS230" s="49"/>
      <c r="MNT230" s="49"/>
      <c r="MNU230" s="49"/>
      <c r="MNV230" s="49"/>
      <c r="MNW230" s="49"/>
      <c r="MNX230" s="49"/>
      <c r="MNY230" s="49"/>
      <c r="MNZ230" s="49"/>
      <c r="MOA230" s="49"/>
      <c r="MOB230" s="49"/>
      <c r="MOC230" s="49"/>
      <c r="MOD230" s="49"/>
      <c r="MOE230" s="49"/>
      <c r="MOF230" s="49"/>
      <c r="MOG230" s="49"/>
      <c r="MOH230" s="49"/>
      <c r="MOI230" s="49"/>
      <c r="MOJ230" s="49"/>
      <c r="MOK230" s="49"/>
      <c r="MOL230" s="49"/>
      <c r="MOM230" s="49"/>
      <c r="MON230" s="49"/>
      <c r="MOO230" s="49"/>
      <c r="MOP230" s="49"/>
      <c r="MOQ230" s="49"/>
      <c r="MOR230" s="49"/>
      <c r="MOS230" s="49"/>
      <c r="MOT230" s="49"/>
      <c r="MOU230" s="49"/>
      <c r="MOV230" s="49"/>
      <c r="MOW230" s="49"/>
      <c r="MOX230" s="49"/>
      <c r="MOY230" s="49"/>
      <c r="MOZ230" s="49"/>
      <c r="MPA230" s="49"/>
      <c r="MPB230" s="49"/>
      <c r="MPC230" s="49"/>
      <c r="MPD230" s="49"/>
      <c r="MPE230" s="49"/>
      <c r="MPF230" s="49"/>
      <c r="MPG230" s="49"/>
      <c r="MPH230" s="49"/>
      <c r="MPI230" s="49"/>
      <c r="MPJ230" s="49"/>
      <c r="MPK230" s="49"/>
      <c r="MPL230" s="49"/>
      <c r="MPM230" s="49"/>
      <c r="MPN230" s="49"/>
      <c r="MPO230" s="49"/>
      <c r="MPP230" s="49"/>
      <c r="MPQ230" s="49"/>
      <c r="MPR230" s="49"/>
      <c r="MPS230" s="49"/>
      <c r="MPT230" s="49"/>
      <c r="MPU230" s="49"/>
      <c r="MPV230" s="49"/>
      <c r="MPW230" s="49"/>
      <c r="MPX230" s="49"/>
      <c r="MPY230" s="49"/>
      <c r="MPZ230" s="49"/>
      <c r="MQA230" s="49"/>
      <c r="MQB230" s="49"/>
      <c r="MQC230" s="49"/>
      <c r="MQD230" s="49"/>
      <c r="MQE230" s="49"/>
      <c r="MQF230" s="49"/>
      <c r="MQG230" s="49"/>
      <c r="MQH230" s="49"/>
      <c r="MQI230" s="49"/>
      <c r="MQJ230" s="49"/>
      <c r="MQK230" s="49"/>
      <c r="MQL230" s="49"/>
      <c r="MQM230" s="49"/>
      <c r="MQN230" s="49"/>
      <c r="MQO230" s="49"/>
      <c r="MQP230" s="49"/>
      <c r="MQQ230" s="49"/>
      <c r="MQR230" s="49"/>
      <c r="MQS230" s="49"/>
      <c r="MQT230" s="49"/>
      <c r="MQU230" s="49"/>
      <c r="MQV230" s="49"/>
      <c r="MQW230" s="49"/>
      <c r="MQX230" s="49"/>
      <c r="MQY230" s="49"/>
      <c r="MQZ230" s="49"/>
      <c r="MRA230" s="49"/>
      <c r="MRB230" s="49"/>
      <c r="MRC230" s="49"/>
      <c r="MRD230" s="49"/>
      <c r="MRE230" s="49"/>
      <c r="MRF230" s="49"/>
      <c r="MRG230" s="49"/>
      <c r="MRH230" s="49"/>
      <c r="MRI230" s="49"/>
      <c r="MRJ230" s="49"/>
      <c r="MRK230" s="49"/>
      <c r="MRL230" s="49"/>
      <c r="MRM230" s="49"/>
      <c r="MRN230" s="49"/>
      <c r="MRO230" s="49"/>
      <c r="MRP230" s="49"/>
      <c r="MRQ230" s="49"/>
      <c r="MRR230" s="49"/>
      <c r="MRS230" s="49"/>
      <c r="MRT230" s="49"/>
      <c r="MRU230" s="49"/>
      <c r="MRV230" s="49"/>
      <c r="MRW230" s="49"/>
      <c r="MRX230" s="49"/>
      <c r="MRY230" s="49"/>
      <c r="MRZ230" s="49"/>
      <c r="MSA230" s="49"/>
      <c r="MSB230" s="49"/>
      <c r="MSC230" s="49"/>
      <c r="MSD230" s="49"/>
      <c r="MSE230" s="49"/>
      <c r="MSF230" s="49"/>
      <c r="MSG230" s="49"/>
      <c r="MSH230" s="49"/>
      <c r="MSI230" s="49"/>
      <c r="MSJ230" s="49"/>
      <c r="MSK230" s="49"/>
      <c r="MSL230" s="49"/>
      <c r="MSM230" s="49"/>
      <c r="MSN230" s="49"/>
      <c r="MSO230" s="49"/>
      <c r="MSP230" s="49"/>
      <c r="MSQ230" s="49"/>
      <c r="MSR230" s="49"/>
      <c r="MSS230" s="49"/>
      <c r="MST230" s="49"/>
      <c r="MSU230" s="49"/>
      <c r="MSV230" s="49"/>
      <c r="MSW230" s="49"/>
      <c r="MSX230" s="49"/>
      <c r="MSY230" s="49"/>
      <c r="MSZ230" s="49"/>
      <c r="MTA230" s="49"/>
      <c r="MTB230" s="49"/>
      <c r="MTC230" s="49"/>
      <c r="MTD230" s="49"/>
      <c r="MTE230" s="49"/>
      <c r="MTF230" s="49"/>
      <c r="MTG230" s="49"/>
      <c r="MTH230" s="49"/>
      <c r="MTI230" s="49"/>
      <c r="MTJ230" s="49"/>
      <c r="MTK230" s="49"/>
      <c r="MTL230" s="49"/>
      <c r="MTM230" s="49"/>
      <c r="MTN230" s="49"/>
      <c r="MTO230" s="49"/>
      <c r="MTP230" s="49"/>
      <c r="MTQ230" s="49"/>
      <c r="MTR230" s="49"/>
      <c r="MTS230" s="49"/>
      <c r="MTT230" s="49"/>
      <c r="MTU230" s="49"/>
      <c r="MTV230" s="49"/>
      <c r="MTW230" s="49"/>
      <c r="MTX230" s="49"/>
      <c r="MTY230" s="49"/>
      <c r="MTZ230" s="49"/>
      <c r="MUA230" s="49"/>
      <c r="MUB230" s="49"/>
      <c r="MUC230" s="49"/>
      <c r="MUD230" s="49"/>
      <c r="MUE230" s="49"/>
      <c r="MUF230" s="49"/>
      <c r="MUG230" s="49"/>
      <c r="MUH230" s="49"/>
      <c r="MUI230" s="49"/>
      <c r="MUJ230" s="49"/>
      <c r="MUK230" s="49"/>
      <c r="MUL230" s="49"/>
      <c r="MUM230" s="49"/>
      <c r="MUN230" s="49"/>
      <c r="MUO230" s="49"/>
      <c r="MUP230" s="49"/>
      <c r="MUQ230" s="49"/>
      <c r="MUR230" s="49"/>
      <c r="MUS230" s="49"/>
      <c r="MUT230" s="49"/>
      <c r="MUU230" s="49"/>
      <c r="MUV230" s="49"/>
      <c r="MUW230" s="49"/>
      <c r="MUX230" s="49"/>
      <c r="MUY230" s="49"/>
      <c r="MUZ230" s="49"/>
      <c r="MVA230" s="49"/>
      <c r="MVB230" s="49"/>
      <c r="MVC230" s="49"/>
      <c r="MVD230" s="49"/>
      <c r="MVE230" s="49"/>
      <c r="MVF230" s="49"/>
      <c r="MVG230" s="49"/>
      <c r="MVH230" s="49"/>
      <c r="MVI230" s="49"/>
      <c r="MVJ230" s="49"/>
      <c r="MVK230" s="49"/>
      <c r="MVL230" s="49"/>
      <c r="MVM230" s="49"/>
      <c r="MVN230" s="49"/>
      <c r="MVO230" s="49"/>
      <c r="MVP230" s="49"/>
      <c r="MVQ230" s="49"/>
      <c r="MVR230" s="49"/>
      <c r="MVS230" s="49"/>
      <c r="MVT230" s="49"/>
      <c r="MVU230" s="49"/>
      <c r="MVV230" s="49"/>
      <c r="MVW230" s="49"/>
      <c r="MVX230" s="49"/>
      <c r="MVY230" s="49"/>
      <c r="MVZ230" s="49"/>
      <c r="MWA230" s="49"/>
      <c r="MWB230" s="49"/>
      <c r="MWC230" s="49"/>
      <c r="MWD230" s="49"/>
      <c r="MWE230" s="49"/>
      <c r="MWF230" s="49"/>
      <c r="MWG230" s="49"/>
      <c r="MWH230" s="49"/>
      <c r="MWI230" s="49"/>
      <c r="MWJ230" s="49"/>
      <c r="MWK230" s="49"/>
      <c r="MWL230" s="49"/>
      <c r="MWM230" s="49"/>
      <c r="MWN230" s="49"/>
      <c r="MWO230" s="49"/>
      <c r="MWP230" s="49"/>
      <c r="MWQ230" s="49"/>
      <c r="MWR230" s="49"/>
      <c r="MWS230" s="49"/>
      <c r="MWT230" s="49"/>
      <c r="MWU230" s="49"/>
      <c r="MWV230" s="49"/>
      <c r="MWW230" s="49"/>
      <c r="MWX230" s="49"/>
      <c r="MWY230" s="49"/>
      <c r="MWZ230" s="49"/>
      <c r="MXA230" s="49"/>
      <c r="MXB230" s="49"/>
      <c r="MXC230" s="49"/>
      <c r="MXD230" s="49"/>
      <c r="MXE230" s="49"/>
      <c r="MXF230" s="49"/>
      <c r="MXG230" s="49"/>
      <c r="MXH230" s="49"/>
      <c r="MXI230" s="49"/>
      <c r="MXJ230" s="49"/>
      <c r="MXK230" s="49"/>
      <c r="MXL230" s="49"/>
      <c r="MXM230" s="49"/>
      <c r="MXN230" s="49"/>
      <c r="MXO230" s="49"/>
      <c r="MXP230" s="49"/>
      <c r="MXQ230" s="49"/>
      <c r="MXR230" s="49"/>
      <c r="MXS230" s="49"/>
      <c r="MXT230" s="49"/>
      <c r="MXU230" s="49"/>
      <c r="MXV230" s="49"/>
      <c r="MXW230" s="49"/>
      <c r="MXX230" s="49"/>
      <c r="MXY230" s="49"/>
      <c r="MXZ230" s="49"/>
      <c r="MYA230" s="49"/>
      <c r="MYB230" s="49"/>
      <c r="MYC230" s="49"/>
      <c r="MYD230" s="49"/>
      <c r="MYE230" s="49"/>
      <c r="MYF230" s="49"/>
      <c r="MYG230" s="49"/>
      <c r="MYH230" s="49"/>
      <c r="MYI230" s="49"/>
      <c r="MYJ230" s="49"/>
      <c r="MYK230" s="49"/>
      <c r="MYL230" s="49"/>
      <c r="MYM230" s="49"/>
      <c r="MYN230" s="49"/>
      <c r="MYO230" s="49"/>
      <c r="MYP230" s="49"/>
      <c r="MYQ230" s="49"/>
      <c r="MYR230" s="49"/>
      <c r="MYS230" s="49"/>
      <c r="MYT230" s="49"/>
      <c r="MYU230" s="49"/>
      <c r="MYV230" s="49"/>
      <c r="MYW230" s="49"/>
      <c r="MYX230" s="49"/>
      <c r="MYY230" s="49"/>
      <c r="MYZ230" s="49"/>
      <c r="MZA230" s="49"/>
      <c r="MZB230" s="49"/>
      <c r="MZC230" s="49"/>
      <c r="MZD230" s="49"/>
      <c r="MZE230" s="49"/>
      <c r="MZF230" s="49"/>
      <c r="MZG230" s="49"/>
      <c r="MZH230" s="49"/>
      <c r="MZI230" s="49"/>
      <c r="MZJ230" s="49"/>
      <c r="MZK230" s="49"/>
      <c r="MZL230" s="49"/>
      <c r="MZM230" s="49"/>
      <c r="MZN230" s="49"/>
      <c r="MZO230" s="49"/>
      <c r="MZP230" s="49"/>
      <c r="MZQ230" s="49"/>
      <c r="MZR230" s="49"/>
      <c r="MZS230" s="49"/>
      <c r="MZT230" s="49"/>
      <c r="MZU230" s="49"/>
      <c r="MZV230" s="49"/>
      <c r="MZW230" s="49"/>
      <c r="MZX230" s="49"/>
      <c r="MZY230" s="49"/>
      <c r="MZZ230" s="49"/>
      <c r="NAA230" s="49"/>
      <c r="NAB230" s="49"/>
      <c r="NAC230" s="49"/>
      <c r="NAD230" s="49"/>
      <c r="NAE230" s="49"/>
      <c r="NAF230" s="49"/>
      <c r="NAG230" s="49"/>
      <c r="NAH230" s="49"/>
      <c r="NAI230" s="49"/>
      <c r="NAJ230" s="49"/>
      <c r="NAK230" s="49"/>
      <c r="NAL230" s="49"/>
      <c r="NAM230" s="49"/>
      <c r="NAN230" s="49"/>
      <c r="NAO230" s="49"/>
      <c r="NAP230" s="49"/>
      <c r="NAQ230" s="49"/>
      <c r="NAR230" s="49"/>
      <c r="NAS230" s="49"/>
      <c r="NAT230" s="49"/>
      <c r="NAU230" s="49"/>
      <c r="NAV230" s="49"/>
      <c r="NAW230" s="49"/>
      <c r="NAX230" s="49"/>
      <c r="NAY230" s="49"/>
      <c r="NAZ230" s="49"/>
      <c r="NBA230" s="49"/>
      <c r="NBB230" s="49"/>
      <c r="NBC230" s="49"/>
      <c r="NBD230" s="49"/>
      <c r="NBE230" s="49"/>
      <c r="NBF230" s="49"/>
      <c r="NBG230" s="49"/>
      <c r="NBH230" s="49"/>
      <c r="NBI230" s="49"/>
      <c r="NBJ230" s="49"/>
      <c r="NBK230" s="49"/>
      <c r="NBL230" s="49"/>
      <c r="NBM230" s="49"/>
      <c r="NBN230" s="49"/>
      <c r="NBO230" s="49"/>
      <c r="NBP230" s="49"/>
      <c r="NBQ230" s="49"/>
      <c r="NBR230" s="49"/>
      <c r="NBS230" s="49"/>
      <c r="NBT230" s="49"/>
      <c r="NBU230" s="49"/>
      <c r="NBV230" s="49"/>
      <c r="NBW230" s="49"/>
      <c r="NBX230" s="49"/>
      <c r="NBY230" s="49"/>
      <c r="NBZ230" s="49"/>
      <c r="NCA230" s="49"/>
      <c r="NCB230" s="49"/>
      <c r="NCC230" s="49"/>
      <c r="NCD230" s="49"/>
      <c r="NCE230" s="49"/>
      <c r="NCF230" s="49"/>
      <c r="NCG230" s="49"/>
      <c r="NCH230" s="49"/>
      <c r="NCI230" s="49"/>
      <c r="NCJ230" s="49"/>
      <c r="NCK230" s="49"/>
      <c r="NCL230" s="49"/>
      <c r="NCM230" s="49"/>
      <c r="NCN230" s="49"/>
      <c r="NCO230" s="49"/>
      <c r="NCP230" s="49"/>
      <c r="NCQ230" s="49"/>
      <c r="NCR230" s="49"/>
      <c r="NCS230" s="49"/>
      <c r="NCT230" s="49"/>
      <c r="NCU230" s="49"/>
      <c r="NCV230" s="49"/>
      <c r="NCW230" s="49"/>
      <c r="NCX230" s="49"/>
      <c r="NCY230" s="49"/>
      <c r="NCZ230" s="49"/>
      <c r="NDA230" s="49"/>
      <c r="NDB230" s="49"/>
      <c r="NDC230" s="49"/>
      <c r="NDD230" s="49"/>
      <c r="NDE230" s="49"/>
      <c r="NDF230" s="49"/>
      <c r="NDG230" s="49"/>
      <c r="NDH230" s="49"/>
      <c r="NDI230" s="49"/>
      <c r="NDJ230" s="49"/>
      <c r="NDK230" s="49"/>
      <c r="NDL230" s="49"/>
      <c r="NDM230" s="49"/>
      <c r="NDN230" s="49"/>
      <c r="NDO230" s="49"/>
      <c r="NDP230" s="49"/>
      <c r="NDQ230" s="49"/>
      <c r="NDR230" s="49"/>
      <c r="NDS230" s="49"/>
      <c r="NDT230" s="49"/>
      <c r="NDU230" s="49"/>
      <c r="NDV230" s="49"/>
      <c r="NDW230" s="49"/>
      <c r="NDX230" s="49"/>
      <c r="NDY230" s="49"/>
      <c r="NDZ230" s="49"/>
      <c r="NEA230" s="49"/>
      <c r="NEB230" s="49"/>
      <c r="NEC230" s="49"/>
      <c r="NED230" s="49"/>
      <c r="NEE230" s="49"/>
      <c r="NEF230" s="49"/>
      <c r="NEG230" s="49"/>
      <c r="NEH230" s="49"/>
      <c r="NEI230" s="49"/>
      <c r="NEJ230" s="49"/>
      <c r="NEK230" s="49"/>
      <c r="NEL230" s="49"/>
      <c r="NEM230" s="49"/>
      <c r="NEN230" s="49"/>
      <c r="NEO230" s="49"/>
      <c r="NEP230" s="49"/>
      <c r="NEQ230" s="49"/>
      <c r="NER230" s="49"/>
      <c r="NES230" s="49"/>
      <c r="NET230" s="49"/>
      <c r="NEU230" s="49"/>
      <c r="NEV230" s="49"/>
      <c r="NEW230" s="49"/>
      <c r="NEX230" s="49"/>
      <c r="NEY230" s="49"/>
      <c r="NEZ230" s="49"/>
      <c r="NFA230" s="49"/>
      <c r="NFB230" s="49"/>
      <c r="NFC230" s="49"/>
      <c r="NFD230" s="49"/>
      <c r="NFE230" s="49"/>
      <c r="NFF230" s="49"/>
      <c r="NFG230" s="49"/>
      <c r="NFH230" s="49"/>
      <c r="NFI230" s="49"/>
      <c r="NFJ230" s="49"/>
      <c r="NFK230" s="49"/>
      <c r="NFL230" s="49"/>
      <c r="NFM230" s="49"/>
      <c r="NFN230" s="49"/>
      <c r="NFO230" s="49"/>
      <c r="NFP230" s="49"/>
      <c r="NFQ230" s="49"/>
      <c r="NFR230" s="49"/>
      <c r="NFS230" s="49"/>
      <c r="NFT230" s="49"/>
      <c r="NFU230" s="49"/>
      <c r="NFV230" s="49"/>
      <c r="NFW230" s="49"/>
      <c r="NFX230" s="49"/>
      <c r="NFY230" s="49"/>
      <c r="NFZ230" s="49"/>
      <c r="NGA230" s="49"/>
      <c r="NGB230" s="49"/>
      <c r="NGC230" s="49"/>
      <c r="NGD230" s="49"/>
      <c r="NGE230" s="49"/>
      <c r="NGF230" s="49"/>
      <c r="NGG230" s="49"/>
      <c r="NGH230" s="49"/>
      <c r="NGI230" s="49"/>
      <c r="NGJ230" s="49"/>
      <c r="NGK230" s="49"/>
      <c r="NGL230" s="49"/>
      <c r="NGM230" s="49"/>
      <c r="NGN230" s="49"/>
      <c r="NGO230" s="49"/>
      <c r="NGP230" s="49"/>
      <c r="NGQ230" s="49"/>
      <c r="NGR230" s="49"/>
      <c r="NGS230" s="49"/>
      <c r="NGT230" s="49"/>
      <c r="NGU230" s="49"/>
      <c r="NGV230" s="49"/>
      <c r="NGW230" s="49"/>
      <c r="NGX230" s="49"/>
      <c r="NGY230" s="49"/>
      <c r="NGZ230" s="49"/>
      <c r="NHA230" s="49"/>
      <c r="NHB230" s="49"/>
      <c r="NHC230" s="49"/>
      <c r="NHD230" s="49"/>
      <c r="NHE230" s="49"/>
      <c r="NHF230" s="49"/>
      <c r="NHG230" s="49"/>
      <c r="NHH230" s="49"/>
      <c r="NHI230" s="49"/>
      <c r="NHJ230" s="49"/>
      <c r="NHK230" s="49"/>
      <c r="NHL230" s="49"/>
      <c r="NHM230" s="49"/>
      <c r="NHN230" s="49"/>
      <c r="NHO230" s="49"/>
      <c r="NHP230" s="49"/>
      <c r="NHQ230" s="49"/>
      <c r="NHR230" s="49"/>
      <c r="NHS230" s="49"/>
      <c r="NHT230" s="49"/>
      <c r="NHU230" s="49"/>
      <c r="NHV230" s="49"/>
      <c r="NHW230" s="49"/>
      <c r="NHX230" s="49"/>
      <c r="NHY230" s="49"/>
      <c r="NHZ230" s="49"/>
      <c r="NIA230" s="49"/>
      <c r="NIB230" s="49"/>
      <c r="NIC230" s="49"/>
      <c r="NID230" s="49"/>
      <c r="NIE230" s="49"/>
      <c r="NIF230" s="49"/>
      <c r="NIG230" s="49"/>
      <c r="NIH230" s="49"/>
      <c r="NII230" s="49"/>
      <c r="NIJ230" s="49"/>
      <c r="NIK230" s="49"/>
      <c r="NIL230" s="49"/>
      <c r="NIM230" s="49"/>
      <c r="NIN230" s="49"/>
      <c r="NIO230" s="49"/>
      <c r="NIP230" s="49"/>
      <c r="NIQ230" s="49"/>
      <c r="NIR230" s="49"/>
      <c r="NIS230" s="49"/>
      <c r="NIT230" s="49"/>
      <c r="NIU230" s="49"/>
      <c r="NIV230" s="49"/>
      <c r="NIW230" s="49"/>
      <c r="NIX230" s="49"/>
      <c r="NIY230" s="49"/>
      <c r="NIZ230" s="49"/>
      <c r="NJA230" s="49"/>
      <c r="NJB230" s="49"/>
      <c r="NJC230" s="49"/>
      <c r="NJD230" s="49"/>
      <c r="NJE230" s="49"/>
      <c r="NJF230" s="49"/>
      <c r="NJG230" s="49"/>
      <c r="NJH230" s="49"/>
      <c r="NJI230" s="49"/>
      <c r="NJJ230" s="49"/>
      <c r="NJK230" s="49"/>
      <c r="NJL230" s="49"/>
      <c r="NJM230" s="49"/>
      <c r="NJN230" s="49"/>
      <c r="NJO230" s="49"/>
      <c r="NJP230" s="49"/>
      <c r="NJQ230" s="49"/>
      <c r="NJR230" s="49"/>
      <c r="NJS230" s="49"/>
      <c r="NJT230" s="49"/>
      <c r="NJU230" s="49"/>
      <c r="NJV230" s="49"/>
      <c r="NJW230" s="49"/>
      <c r="NJX230" s="49"/>
      <c r="NJY230" s="49"/>
      <c r="NJZ230" s="49"/>
      <c r="NKA230" s="49"/>
      <c r="NKB230" s="49"/>
      <c r="NKC230" s="49"/>
      <c r="NKD230" s="49"/>
      <c r="NKE230" s="49"/>
      <c r="NKF230" s="49"/>
      <c r="NKG230" s="49"/>
      <c r="NKH230" s="49"/>
      <c r="NKI230" s="49"/>
      <c r="NKJ230" s="49"/>
      <c r="NKK230" s="49"/>
      <c r="NKL230" s="49"/>
      <c r="NKM230" s="49"/>
      <c r="NKN230" s="49"/>
      <c r="NKO230" s="49"/>
      <c r="NKP230" s="49"/>
      <c r="NKQ230" s="49"/>
      <c r="NKR230" s="49"/>
      <c r="NKS230" s="49"/>
      <c r="NKT230" s="49"/>
      <c r="NKU230" s="49"/>
      <c r="NKV230" s="49"/>
      <c r="NKW230" s="49"/>
      <c r="NKX230" s="49"/>
      <c r="NKY230" s="49"/>
      <c r="NKZ230" s="49"/>
      <c r="NLA230" s="49"/>
      <c r="NLB230" s="49"/>
      <c r="NLC230" s="49"/>
      <c r="NLD230" s="49"/>
      <c r="NLE230" s="49"/>
      <c r="NLF230" s="49"/>
      <c r="NLG230" s="49"/>
      <c r="NLH230" s="49"/>
      <c r="NLI230" s="49"/>
      <c r="NLJ230" s="49"/>
      <c r="NLK230" s="49"/>
      <c r="NLL230" s="49"/>
      <c r="NLM230" s="49"/>
      <c r="NLN230" s="49"/>
      <c r="NLO230" s="49"/>
      <c r="NLP230" s="49"/>
      <c r="NLQ230" s="49"/>
      <c r="NLR230" s="49"/>
      <c r="NLS230" s="49"/>
      <c r="NLT230" s="49"/>
      <c r="NLU230" s="49"/>
      <c r="NLV230" s="49"/>
      <c r="NLW230" s="49"/>
      <c r="NLX230" s="49"/>
      <c r="NLY230" s="49"/>
      <c r="NLZ230" s="49"/>
      <c r="NMA230" s="49"/>
      <c r="NMB230" s="49"/>
      <c r="NMC230" s="49"/>
      <c r="NMD230" s="49"/>
      <c r="NME230" s="49"/>
      <c r="NMF230" s="49"/>
      <c r="NMG230" s="49"/>
      <c r="NMH230" s="49"/>
      <c r="NMI230" s="49"/>
      <c r="NMJ230" s="49"/>
      <c r="NMK230" s="49"/>
      <c r="NML230" s="49"/>
      <c r="NMM230" s="49"/>
      <c r="NMN230" s="49"/>
      <c r="NMO230" s="49"/>
      <c r="NMP230" s="49"/>
      <c r="NMQ230" s="49"/>
      <c r="NMR230" s="49"/>
      <c r="NMS230" s="49"/>
      <c r="NMT230" s="49"/>
      <c r="NMU230" s="49"/>
      <c r="NMV230" s="49"/>
      <c r="NMW230" s="49"/>
      <c r="NMX230" s="49"/>
      <c r="NMY230" s="49"/>
      <c r="NMZ230" s="49"/>
      <c r="NNA230" s="49"/>
      <c r="NNB230" s="49"/>
      <c r="NNC230" s="49"/>
      <c r="NND230" s="49"/>
      <c r="NNE230" s="49"/>
      <c r="NNF230" s="49"/>
      <c r="NNG230" s="49"/>
      <c r="NNH230" s="49"/>
      <c r="NNI230" s="49"/>
      <c r="NNJ230" s="49"/>
      <c r="NNK230" s="49"/>
      <c r="NNL230" s="49"/>
      <c r="NNM230" s="49"/>
      <c r="NNN230" s="49"/>
      <c r="NNO230" s="49"/>
      <c r="NNP230" s="49"/>
      <c r="NNQ230" s="49"/>
      <c r="NNR230" s="49"/>
      <c r="NNS230" s="49"/>
      <c r="NNT230" s="49"/>
      <c r="NNU230" s="49"/>
      <c r="NNV230" s="49"/>
      <c r="NNW230" s="49"/>
      <c r="NNX230" s="49"/>
      <c r="NNY230" s="49"/>
      <c r="NNZ230" s="49"/>
      <c r="NOA230" s="49"/>
      <c r="NOB230" s="49"/>
      <c r="NOC230" s="49"/>
      <c r="NOD230" s="49"/>
      <c r="NOE230" s="49"/>
      <c r="NOF230" s="49"/>
      <c r="NOG230" s="49"/>
      <c r="NOH230" s="49"/>
      <c r="NOI230" s="49"/>
      <c r="NOJ230" s="49"/>
      <c r="NOK230" s="49"/>
      <c r="NOL230" s="49"/>
      <c r="NOM230" s="49"/>
      <c r="NON230" s="49"/>
      <c r="NOO230" s="49"/>
      <c r="NOP230" s="49"/>
      <c r="NOQ230" s="49"/>
      <c r="NOR230" s="49"/>
      <c r="NOS230" s="49"/>
      <c r="NOT230" s="49"/>
      <c r="NOU230" s="49"/>
      <c r="NOV230" s="49"/>
      <c r="NOW230" s="49"/>
      <c r="NOX230" s="49"/>
      <c r="NOY230" s="49"/>
      <c r="NOZ230" s="49"/>
      <c r="NPA230" s="49"/>
      <c r="NPB230" s="49"/>
      <c r="NPC230" s="49"/>
      <c r="NPD230" s="49"/>
      <c r="NPE230" s="49"/>
      <c r="NPF230" s="49"/>
      <c r="NPG230" s="49"/>
      <c r="NPH230" s="49"/>
      <c r="NPI230" s="49"/>
      <c r="NPJ230" s="49"/>
      <c r="NPK230" s="49"/>
      <c r="NPL230" s="49"/>
      <c r="NPM230" s="49"/>
      <c r="NPN230" s="49"/>
      <c r="NPO230" s="49"/>
      <c r="NPP230" s="49"/>
      <c r="NPQ230" s="49"/>
      <c r="NPR230" s="49"/>
      <c r="NPS230" s="49"/>
      <c r="NPT230" s="49"/>
      <c r="NPU230" s="49"/>
      <c r="NPV230" s="49"/>
      <c r="NPW230" s="49"/>
      <c r="NPX230" s="49"/>
      <c r="NPY230" s="49"/>
      <c r="NPZ230" s="49"/>
      <c r="NQA230" s="49"/>
      <c r="NQB230" s="49"/>
      <c r="NQC230" s="49"/>
      <c r="NQD230" s="49"/>
      <c r="NQE230" s="49"/>
      <c r="NQF230" s="49"/>
      <c r="NQG230" s="49"/>
      <c r="NQH230" s="49"/>
      <c r="NQI230" s="49"/>
      <c r="NQJ230" s="49"/>
      <c r="NQK230" s="49"/>
      <c r="NQL230" s="49"/>
      <c r="NQM230" s="49"/>
      <c r="NQN230" s="49"/>
      <c r="NQO230" s="49"/>
      <c r="NQP230" s="49"/>
      <c r="NQQ230" s="49"/>
      <c r="NQR230" s="49"/>
      <c r="NQS230" s="49"/>
      <c r="NQT230" s="49"/>
      <c r="NQU230" s="49"/>
      <c r="NQV230" s="49"/>
      <c r="NQW230" s="49"/>
      <c r="NQX230" s="49"/>
      <c r="NQY230" s="49"/>
      <c r="NQZ230" s="49"/>
      <c r="NRA230" s="49"/>
      <c r="NRB230" s="49"/>
      <c r="NRC230" s="49"/>
      <c r="NRD230" s="49"/>
      <c r="NRE230" s="49"/>
      <c r="NRF230" s="49"/>
      <c r="NRG230" s="49"/>
      <c r="NRH230" s="49"/>
      <c r="NRI230" s="49"/>
      <c r="NRJ230" s="49"/>
      <c r="NRK230" s="49"/>
      <c r="NRL230" s="49"/>
      <c r="NRM230" s="49"/>
      <c r="NRN230" s="49"/>
      <c r="NRO230" s="49"/>
      <c r="NRP230" s="49"/>
      <c r="NRQ230" s="49"/>
      <c r="NRR230" s="49"/>
      <c r="NRS230" s="49"/>
      <c r="NRT230" s="49"/>
      <c r="NRU230" s="49"/>
      <c r="NRV230" s="49"/>
      <c r="NRW230" s="49"/>
      <c r="NRX230" s="49"/>
      <c r="NRY230" s="49"/>
      <c r="NRZ230" s="49"/>
      <c r="NSA230" s="49"/>
      <c r="NSB230" s="49"/>
      <c r="NSC230" s="49"/>
      <c r="NSD230" s="49"/>
      <c r="NSE230" s="49"/>
      <c r="NSF230" s="49"/>
      <c r="NSG230" s="49"/>
      <c r="NSH230" s="49"/>
      <c r="NSI230" s="49"/>
      <c r="NSJ230" s="49"/>
      <c r="NSK230" s="49"/>
      <c r="NSL230" s="49"/>
      <c r="NSM230" s="49"/>
      <c r="NSN230" s="49"/>
      <c r="NSO230" s="49"/>
      <c r="NSP230" s="49"/>
      <c r="NSQ230" s="49"/>
      <c r="NSR230" s="49"/>
      <c r="NSS230" s="49"/>
      <c r="NST230" s="49"/>
      <c r="NSU230" s="49"/>
      <c r="NSV230" s="49"/>
      <c r="NSW230" s="49"/>
      <c r="NSX230" s="49"/>
      <c r="NSY230" s="49"/>
      <c r="NSZ230" s="49"/>
      <c r="NTA230" s="49"/>
      <c r="NTB230" s="49"/>
      <c r="NTC230" s="49"/>
      <c r="NTD230" s="49"/>
      <c r="NTE230" s="49"/>
      <c r="NTF230" s="49"/>
      <c r="NTG230" s="49"/>
      <c r="NTH230" s="49"/>
      <c r="NTI230" s="49"/>
      <c r="NTJ230" s="49"/>
      <c r="NTK230" s="49"/>
      <c r="NTL230" s="49"/>
      <c r="NTM230" s="49"/>
      <c r="NTN230" s="49"/>
      <c r="NTO230" s="49"/>
      <c r="NTP230" s="49"/>
      <c r="NTQ230" s="49"/>
      <c r="NTR230" s="49"/>
      <c r="NTS230" s="49"/>
      <c r="NTT230" s="49"/>
      <c r="NTU230" s="49"/>
      <c r="NTV230" s="49"/>
      <c r="NTW230" s="49"/>
      <c r="NTX230" s="49"/>
      <c r="NTY230" s="49"/>
      <c r="NTZ230" s="49"/>
      <c r="NUA230" s="49"/>
      <c r="NUB230" s="49"/>
      <c r="NUC230" s="49"/>
      <c r="NUD230" s="49"/>
      <c r="NUE230" s="49"/>
      <c r="NUF230" s="49"/>
      <c r="NUG230" s="49"/>
      <c r="NUH230" s="49"/>
      <c r="NUI230" s="49"/>
      <c r="NUJ230" s="49"/>
      <c r="NUK230" s="49"/>
      <c r="NUL230" s="49"/>
      <c r="NUM230" s="49"/>
      <c r="NUN230" s="49"/>
      <c r="NUO230" s="49"/>
      <c r="NUP230" s="49"/>
      <c r="NUQ230" s="49"/>
      <c r="NUR230" s="49"/>
      <c r="NUS230" s="49"/>
      <c r="NUT230" s="49"/>
      <c r="NUU230" s="49"/>
      <c r="NUV230" s="49"/>
      <c r="NUW230" s="49"/>
      <c r="NUX230" s="49"/>
      <c r="NUY230" s="49"/>
      <c r="NUZ230" s="49"/>
      <c r="NVA230" s="49"/>
      <c r="NVB230" s="49"/>
      <c r="NVC230" s="49"/>
      <c r="NVD230" s="49"/>
      <c r="NVE230" s="49"/>
      <c r="NVF230" s="49"/>
      <c r="NVG230" s="49"/>
      <c r="NVH230" s="49"/>
      <c r="NVI230" s="49"/>
      <c r="NVJ230" s="49"/>
      <c r="NVK230" s="49"/>
      <c r="NVL230" s="49"/>
      <c r="NVM230" s="49"/>
      <c r="NVN230" s="49"/>
      <c r="NVO230" s="49"/>
      <c r="NVP230" s="49"/>
      <c r="NVQ230" s="49"/>
      <c r="NVR230" s="49"/>
      <c r="NVS230" s="49"/>
      <c r="NVT230" s="49"/>
      <c r="NVU230" s="49"/>
      <c r="NVV230" s="49"/>
      <c r="NVW230" s="49"/>
      <c r="NVX230" s="49"/>
      <c r="NVY230" s="49"/>
      <c r="NVZ230" s="49"/>
      <c r="NWA230" s="49"/>
      <c r="NWB230" s="49"/>
      <c r="NWC230" s="49"/>
      <c r="NWD230" s="49"/>
      <c r="NWE230" s="49"/>
      <c r="NWF230" s="49"/>
      <c r="NWG230" s="49"/>
      <c r="NWH230" s="49"/>
      <c r="NWI230" s="49"/>
      <c r="NWJ230" s="49"/>
      <c r="NWK230" s="49"/>
      <c r="NWL230" s="49"/>
      <c r="NWM230" s="49"/>
      <c r="NWN230" s="49"/>
      <c r="NWO230" s="49"/>
      <c r="NWP230" s="49"/>
      <c r="NWQ230" s="49"/>
      <c r="NWR230" s="49"/>
      <c r="NWS230" s="49"/>
      <c r="NWT230" s="49"/>
      <c r="NWU230" s="49"/>
      <c r="NWV230" s="49"/>
      <c r="NWW230" s="49"/>
      <c r="NWX230" s="49"/>
      <c r="NWY230" s="49"/>
      <c r="NWZ230" s="49"/>
      <c r="NXA230" s="49"/>
      <c r="NXB230" s="49"/>
      <c r="NXC230" s="49"/>
      <c r="NXD230" s="49"/>
      <c r="NXE230" s="49"/>
      <c r="NXF230" s="49"/>
      <c r="NXG230" s="49"/>
      <c r="NXH230" s="49"/>
      <c r="NXI230" s="49"/>
      <c r="NXJ230" s="49"/>
      <c r="NXK230" s="49"/>
      <c r="NXL230" s="49"/>
      <c r="NXM230" s="49"/>
      <c r="NXN230" s="49"/>
      <c r="NXO230" s="49"/>
      <c r="NXP230" s="49"/>
      <c r="NXQ230" s="49"/>
      <c r="NXR230" s="49"/>
      <c r="NXS230" s="49"/>
      <c r="NXT230" s="49"/>
      <c r="NXU230" s="49"/>
      <c r="NXV230" s="49"/>
      <c r="NXW230" s="49"/>
      <c r="NXX230" s="49"/>
      <c r="NXY230" s="49"/>
      <c r="NXZ230" s="49"/>
      <c r="NYA230" s="49"/>
      <c r="NYB230" s="49"/>
      <c r="NYC230" s="49"/>
      <c r="NYD230" s="49"/>
      <c r="NYE230" s="49"/>
      <c r="NYF230" s="49"/>
      <c r="NYG230" s="49"/>
      <c r="NYH230" s="49"/>
      <c r="NYI230" s="49"/>
      <c r="NYJ230" s="49"/>
      <c r="NYK230" s="49"/>
      <c r="NYL230" s="49"/>
      <c r="NYM230" s="49"/>
      <c r="NYN230" s="49"/>
      <c r="NYO230" s="49"/>
      <c r="NYP230" s="49"/>
      <c r="NYQ230" s="49"/>
      <c r="NYR230" s="49"/>
      <c r="NYS230" s="49"/>
      <c r="NYT230" s="49"/>
      <c r="NYU230" s="49"/>
      <c r="NYV230" s="49"/>
      <c r="NYW230" s="49"/>
      <c r="NYX230" s="49"/>
      <c r="NYY230" s="49"/>
      <c r="NYZ230" s="49"/>
      <c r="NZA230" s="49"/>
      <c r="NZB230" s="49"/>
      <c r="NZC230" s="49"/>
      <c r="NZD230" s="49"/>
      <c r="NZE230" s="49"/>
      <c r="NZF230" s="49"/>
      <c r="NZG230" s="49"/>
      <c r="NZH230" s="49"/>
      <c r="NZI230" s="49"/>
      <c r="NZJ230" s="49"/>
      <c r="NZK230" s="49"/>
      <c r="NZL230" s="49"/>
      <c r="NZM230" s="49"/>
      <c r="NZN230" s="49"/>
      <c r="NZO230" s="49"/>
      <c r="NZP230" s="49"/>
      <c r="NZQ230" s="49"/>
      <c r="NZR230" s="49"/>
      <c r="NZS230" s="49"/>
      <c r="NZT230" s="49"/>
      <c r="NZU230" s="49"/>
      <c r="NZV230" s="49"/>
      <c r="NZW230" s="49"/>
      <c r="NZX230" s="49"/>
      <c r="NZY230" s="49"/>
      <c r="NZZ230" s="49"/>
      <c r="OAA230" s="49"/>
      <c r="OAB230" s="49"/>
      <c r="OAC230" s="49"/>
      <c r="OAD230" s="49"/>
      <c r="OAE230" s="49"/>
      <c r="OAF230" s="49"/>
      <c r="OAG230" s="49"/>
      <c r="OAH230" s="49"/>
      <c r="OAI230" s="49"/>
      <c r="OAJ230" s="49"/>
      <c r="OAK230" s="49"/>
      <c r="OAL230" s="49"/>
      <c r="OAM230" s="49"/>
      <c r="OAN230" s="49"/>
      <c r="OAO230" s="49"/>
      <c r="OAP230" s="49"/>
      <c r="OAQ230" s="49"/>
      <c r="OAR230" s="49"/>
      <c r="OAS230" s="49"/>
      <c r="OAT230" s="49"/>
      <c r="OAU230" s="49"/>
      <c r="OAV230" s="49"/>
      <c r="OAW230" s="49"/>
      <c r="OAX230" s="49"/>
      <c r="OAY230" s="49"/>
      <c r="OAZ230" s="49"/>
      <c r="OBA230" s="49"/>
      <c r="OBB230" s="49"/>
      <c r="OBC230" s="49"/>
      <c r="OBD230" s="49"/>
      <c r="OBE230" s="49"/>
      <c r="OBF230" s="49"/>
      <c r="OBG230" s="49"/>
      <c r="OBH230" s="49"/>
      <c r="OBI230" s="49"/>
      <c r="OBJ230" s="49"/>
      <c r="OBK230" s="49"/>
      <c r="OBL230" s="49"/>
      <c r="OBM230" s="49"/>
      <c r="OBN230" s="49"/>
      <c r="OBO230" s="49"/>
      <c r="OBP230" s="49"/>
      <c r="OBQ230" s="49"/>
      <c r="OBR230" s="49"/>
      <c r="OBS230" s="49"/>
      <c r="OBT230" s="49"/>
      <c r="OBU230" s="49"/>
      <c r="OBV230" s="49"/>
      <c r="OBW230" s="49"/>
      <c r="OBX230" s="49"/>
      <c r="OBY230" s="49"/>
      <c r="OBZ230" s="49"/>
      <c r="OCA230" s="49"/>
      <c r="OCB230" s="49"/>
      <c r="OCC230" s="49"/>
      <c r="OCD230" s="49"/>
      <c r="OCE230" s="49"/>
      <c r="OCF230" s="49"/>
      <c r="OCG230" s="49"/>
      <c r="OCH230" s="49"/>
      <c r="OCI230" s="49"/>
      <c r="OCJ230" s="49"/>
      <c r="OCK230" s="49"/>
      <c r="OCL230" s="49"/>
      <c r="OCM230" s="49"/>
      <c r="OCN230" s="49"/>
      <c r="OCO230" s="49"/>
      <c r="OCP230" s="49"/>
      <c r="OCQ230" s="49"/>
      <c r="OCR230" s="49"/>
      <c r="OCS230" s="49"/>
      <c r="OCT230" s="49"/>
      <c r="OCU230" s="49"/>
      <c r="OCV230" s="49"/>
      <c r="OCW230" s="49"/>
      <c r="OCX230" s="49"/>
      <c r="OCY230" s="49"/>
      <c r="OCZ230" s="49"/>
      <c r="ODA230" s="49"/>
      <c r="ODB230" s="49"/>
      <c r="ODC230" s="49"/>
      <c r="ODD230" s="49"/>
      <c r="ODE230" s="49"/>
      <c r="ODF230" s="49"/>
      <c r="ODG230" s="49"/>
      <c r="ODH230" s="49"/>
      <c r="ODI230" s="49"/>
      <c r="ODJ230" s="49"/>
      <c r="ODK230" s="49"/>
      <c r="ODL230" s="49"/>
      <c r="ODM230" s="49"/>
      <c r="ODN230" s="49"/>
      <c r="ODO230" s="49"/>
      <c r="ODP230" s="49"/>
      <c r="ODQ230" s="49"/>
      <c r="ODR230" s="49"/>
      <c r="ODS230" s="49"/>
      <c r="ODT230" s="49"/>
      <c r="ODU230" s="49"/>
      <c r="ODV230" s="49"/>
      <c r="ODW230" s="49"/>
      <c r="ODX230" s="49"/>
      <c r="ODY230" s="49"/>
      <c r="ODZ230" s="49"/>
      <c r="OEA230" s="49"/>
      <c r="OEB230" s="49"/>
      <c r="OEC230" s="49"/>
      <c r="OED230" s="49"/>
      <c r="OEE230" s="49"/>
      <c r="OEF230" s="49"/>
      <c r="OEG230" s="49"/>
      <c r="OEH230" s="49"/>
      <c r="OEI230" s="49"/>
      <c r="OEJ230" s="49"/>
      <c r="OEK230" s="49"/>
      <c r="OEL230" s="49"/>
      <c r="OEM230" s="49"/>
      <c r="OEN230" s="49"/>
      <c r="OEO230" s="49"/>
      <c r="OEP230" s="49"/>
      <c r="OEQ230" s="49"/>
      <c r="OER230" s="49"/>
      <c r="OES230" s="49"/>
      <c r="OET230" s="49"/>
      <c r="OEU230" s="49"/>
      <c r="OEV230" s="49"/>
      <c r="OEW230" s="49"/>
      <c r="OEX230" s="49"/>
      <c r="OEY230" s="49"/>
      <c r="OEZ230" s="49"/>
      <c r="OFA230" s="49"/>
      <c r="OFB230" s="49"/>
      <c r="OFC230" s="49"/>
      <c r="OFD230" s="49"/>
      <c r="OFE230" s="49"/>
      <c r="OFF230" s="49"/>
      <c r="OFG230" s="49"/>
      <c r="OFH230" s="49"/>
      <c r="OFI230" s="49"/>
      <c r="OFJ230" s="49"/>
      <c r="OFK230" s="49"/>
      <c r="OFL230" s="49"/>
      <c r="OFM230" s="49"/>
      <c r="OFN230" s="49"/>
      <c r="OFO230" s="49"/>
      <c r="OFP230" s="49"/>
      <c r="OFQ230" s="49"/>
      <c r="OFR230" s="49"/>
      <c r="OFS230" s="49"/>
      <c r="OFT230" s="49"/>
      <c r="OFU230" s="49"/>
      <c r="OFV230" s="49"/>
      <c r="OFW230" s="49"/>
      <c r="OFX230" s="49"/>
      <c r="OFY230" s="49"/>
      <c r="OFZ230" s="49"/>
      <c r="OGA230" s="49"/>
      <c r="OGB230" s="49"/>
      <c r="OGC230" s="49"/>
      <c r="OGD230" s="49"/>
      <c r="OGE230" s="49"/>
      <c r="OGF230" s="49"/>
      <c r="OGG230" s="49"/>
      <c r="OGH230" s="49"/>
      <c r="OGI230" s="49"/>
      <c r="OGJ230" s="49"/>
      <c r="OGK230" s="49"/>
      <c r="OGL230" s="49"/>
      <c r="OGM230" s="49"/>
      <c r="OGN230" s="49"/>
      <c r="OGO230" s="49"/>
      <c r="OGP230" s="49"/>
      <c r="OGQ230" s="49"/>
      <c r="OGR230" s="49"/>
      <c r="OGS230" s="49"/>
      <c r="OGT230" s="49"/>
      <c r="OGU230" s="49"/>
      <c r="OGV230" s="49"/>
      <c r="OGW230" s="49"/>
      <c r="OGX230" s="49"/>
      <c r="OGY230" s="49"/>
      <c r="OGZ230" s="49"/>
      <c r="OHA230" s="49"/>
      <c r="OHB230" s="49"/>
      <c r="OHC230" s="49"/>
      <c r="OHD230" s="49"/>
      <c r="OHE230" s="49"/>
      <c r="OHF230" s="49"/>
      <c r="OHG230" s="49"/>
      <c r="OHH230" s="49"/>
      <c r="OHI230" s="49"/>
      <c r="OHJ230" s="49"/>
      <c r="OHK230" s="49"/>
      <c r="OHL230" s="49"/>
      <c r="OHM230" s="49"/>
      <c r="OHN230" s="49"/>
      <c r="OHO230" s="49"/>
      <c r="OHP230" s="49"/>
      <c r="OHQ230" s="49"/>
      <c r="OHR230" s="49"/>
      <c r="OHS230" s="49"/>
      <c r="OHT230" s="49"/>
      <c r="OHU230" s="49"/>
      <c r="OHV230" s="49"/>
      <c r="OHW230" s="49"/>
      <c r="OHX230" s="49"/>
      <c r="OHY230" s="49"/>
      <c r="OHZ230" s="49"/>
      <c r="OIA230" s="49"/>
      <c r="OIB230" s="49"/>
      <c r="OIC230" s="49"/>
      <c r="OID230" s="49"/>
      <c r="OIE230" s="49"/>
      <c r="OIF230" s="49"/>
      <c r="OIG230" s="49"/>
      <c r="OIH230" s="49"/>
      <c r="OII230" s="49"/>
      <c r="OIJ230" s="49"/>
      <c r="OIK230" s="49"/>
      <c r="OIL230" s="49"/>
      <c r="OIM230" s="49"/>
      <c r="OIN230" s="49"/>
      <c r="OIO230" s="49"/>
      <c r="OIP230" s="49"/>
      <c r="OIQ230" s="49"/>
      <c r="OIR230" s="49"/>
      <c r="OIS230" s="49"/>
      <c r="OIT230" s="49"/>
      <c r="OIU230" s="49"/>
      <c r="OIV230" s="49"/>
      <c r="OIW230" s="49"/>
      <c r="OIX230" s="49"/>
      <c r="OIY230" s="49"/>
      <c r="OIZ230" s="49"/>
      <c r="OJA230" s="49"/>
      <c r="OJB230" s="49"/>
      <c r="OJC230" s="49"/>
      <c r="OJD230" s="49"/>
      <c r="OJE230" s="49"/>
      <c r="OJF230" s="49"/>
      <c r="OJG230" s="49"/>
      <c r="OJH230" s="49"/>
      <c r="OJI230" s="49"/>
      <c r="OJJ230" s="49"/>
      <c r="OJK230" s="49"/>
      <c r="OJL230" s="49"/>
      <c r="OJM230" s="49"/>
      <c r="OJN230" s="49"/>
      <c r="OJO230" s="49"/>
      <c r="OJP230" s="49"/>
      <c r="OJQ230" s="49"/>
      <c r="OJR230" s="49"/>
      <c r="OJS230" s="49"/>
      <c r="OJT230" s="49"/>
      <c r="OJU230" s="49"/>
      <c r="OJV230" s="49"/>
      <c r="OJW230" s="49"/>
      <c r="OJX230" s="49"/>
      <c r="OJY230" s="49"/>
      <c r="OJZ230" s="49"/>
      <c r="OKA230" s="49"/>
      <c r="OKB230" s="49"/>
      <c r="OKC230" s="49"/>
      <c r="OKD230" s="49"/>
      <c r="OKE230" s="49"/>
      <c r="OKF230" s="49"/>
      <c r="OKG230" s="49"/>
      <c r="OKH230" s="49"/>
      <c r="OKI230" s="49"/>
      <c r="OKJ230" s="49"/>
      <c r="OKK230" s="49"/>
      <c r="OKL230" s="49"/>
      <c r="OKM230" s="49"/>
      <c r="OKN230" s="49"/>
      <c r="OKO230" s="49"/>
      <c r="OKP230" s="49"/>
      <c r="OKQ230" s="49"/>
      <c r="OKR230" s="49"/>
      <c r="OKS230" s="49"/>
      <c r="OKT230" s="49"/>
      <c r="OKU230" s="49"/>
      <c r="OKV230" s="49"/>
      <c r="OKW230" s="49"/>
      <c r="OKX230" s="49"/>
      <c r="OKY230" s="49"/>
      <c r="OKZ230" s="49"/>
      <c r="OLA230" s="49"/>
      <c r="OLB230" s="49"/>
      <c r="OLC230" s="49"/>
      <c r="OLD230" s="49"/>
      <c r="OLE230" s="49"/>
      <c r="OLF230" s="49"/>
      <c r="OLG230" s="49"/>
      <c r="OLH230" s="49"/>
      <c r="OLI230" s="49"/>
      <c r="OLJ230" s="49"/>
      <c r="OLK230" s="49"/>
      <c r="OLL230" s="49"/>
      <c r="OLM230" s="49"/>
      <c r="OLN230" s="49"/>
      <c r="OLO230" s="49"/>
      <c r="OLP230" s="49"/>
      <c r="OLQ230" s="49"/>
      <c r="OLR230" s="49"/>
      <c r="OLS230" s="49"/>
      <c r="OLT230" s="49"/>
      <c r="OLU230" s="49"/>
      <c r="OLV230" s="49"/>
      <c r="OLW230" s="49"/>
      <c r="OLX230" s="49"/>
      <c r="OLY230" s="49"/>
      <c r="OLZ230" s="49"/>
      <c r="OMA230" s="49"/>
      <c r="OMB230" s="49"/>
      <c r="OMC230" s="49"/>
      <c r="OMD230" s="49"/>
      <c r="OME230" s="49"/>
      <c r="OMF230" s="49"/>
      <c r="OMG230" s="49"/>
      <c r="OMH230" s="49"/>
      <c r="OMI230" s="49"/>
      <c r="OMJ230" s="49"/>
      <c r="OMK230" s="49"/>
      <c r="OML230" s="49"/>
      <c r="OMM230" s="49"/>
      <c r="OMN230" s="49"/>
      <c r="OMO230" s="49"/>
      <c r="OMP230" s="49"/>
      <c r="OMQ230" s="49"/>
      <c r="OMR230" s="49"/>
      <c r="OMS230" s="49"/>
      <c r="OMT230" s="49"/>
      <c r="OMU230" s="49"/>
      <c r="OMV230" s="49"/>
      <c r="OMW230" s="49"/>
      <c r="OMX230" s="49"/>
      <c r="OMY230" s="49"/>
      <c r="OMZ230" s="49"/>
      <c r="ONA230" s="49"/>
      <c r="ONB230" s="49"/>
      <c r="ONC230" s="49"/>
      <c r="OND230" s="49"/>
      <c r="ONE230" s="49"/>
      <c r="ONF230" s="49"/>
      <c r="ONG230" s="49"/>
      <c r="ONH230" s="49"/>
      <c r="ONI230" s="49"/>
      <c r="ONJ230" s="49"/>
      <c r="ONK230" s="49"/>
      <c r="ONL230" s="49"/>
      <c r="ONM230" s="49"/>
      <c r="ONN230" s="49"/>
      <c r="ONO230" s="49"/>
      <c r="ONP230" s="49"/>
      <c r="ONQ230" s="49"/>
      <c r="ONR230" s="49"/>
      <c r="ONS230" s="49"/>
      <c r="ONT230" s="49"/>
      <c r="ONU230" s="49"/>
      <c r="ONV230" s="49"/>
      <c r="ONW230" s="49"/>
      <c r="ONX230" s="49"/>
      <c r="ONY230" s="49"/>
      <c r="ONZ230" s="49"/>
      <c r="OOA230" s="49"/>
      <c r="OOB230" s="49"/>
      <c r="OOC230" s="49"/>
      <c r="OOD230" s="49"/>
      <c r="OOE230" s="49"/>
      <c r="OOF230" s="49"/>
      <c r="OOG230" s="49"/>
      <c r="OOH230" s="49"/>
      <c r="OOI230" s="49"/>
      <c r="OOJ230" s="49"/>
      <c r="OOK230" s="49"/>
      <c r="OOL230" s="49"/>
      <c r="OOM230" s="49"/>
      <c r="OON230" s="49"/>
      <c r="OOO230" s="49"/>
      <c r="OOP230" s="49"/>
      <c r="OOQ230" s="49"/>
      <c r="OOR230" s="49"/>
      <c r="OOS230" s="49"/>
      <c r="OOT230" s="49"/>
      <c r="OOU230" s="49"/>
      <c r="OOV230" s="49"/>
      <c r="OOW230" s="49"/>
      <c r="OOX230" s="49"/>
      <c r="OOY230" s="49"/>
      <c r="OOZ230" s="49"/>
      <c r="OPA230" s="49"/>
      <c r="OPB230" s="49"/>
      <c r="OPC230" s="49"/>
      <c r="OPD230" s="49"/>
      <c r="OPE230" s="49"/>
      <c r="OPF230" s="49"/>
      <c r="OPG230" s="49"/>
      <c r="OPH230" s="49"/>
      <c r="OPI230" s="49"/>
      <c r="OPJ230" s="49"/>
      <c r="OPK230" s="49"/>
      <c r="OPL230" s="49"/>
      <c r="OPM230" s="49"/>
      <c r="OPN230" s="49"/>
      <c r="OPO230" s="49"/>
      <c r="OPP230" s="49"/>
      <c r="OPQ230" s="49"/>
      <c r="OPR230" s="49"/>
      <c r="OPS230" s="49"/>
      <c r="OPT230" s="49"/>
      <c r="OPU230" s="49"/>
      <c r="OPV230" s="49"/>
      <c r="OPW230" s="49"/>
      <c r="OPX230" s="49"/>
      <c r="OPY230" s="49"/>
      <c r="OPZ230" s="49"/>
      <c r="OQA230" s="49"/>
      <c r="OQB230" s="49"/>
      <c r="OQC230" s="49"/>
      <c r="OQD230" s="49"/>
      <c r="OQE230" s="49"/>
      <c r="OQF230" s="49"/>
      <c r="OQG230" s="49"/>
      <c r="OQH230" s="49"/>
      <c r="OQI230" s="49"/>
      <c r="OQJ230" s="49"/>
      <c r="OQK230" s="49"/>
      <c r="OQL230" s="49"/>
      <c r="OQM230" s="49"/>
      <c r="OQN230" s="49"/>
      <c r="OQO230" s="49"/>
      <c r="OQP230" s="49"/>
      <c r="OQQ230" s="49"/>
      <c r="OQR230" s="49"/>
      <c r="OQS230" s="49"/>
      <c r="OQT230" s="49"/>
      <c r="OQU230" s="49"/>
      <c r="OQV230" s="49"/>
      <c r="OQW230" s="49"/>
      <c r="OQX230" s="49"/>
      <c r="OQY230" s="49"/>
      <c r="OQZ230" s="49"/>
      <c r="ORA230" s="49"/>
      <c r="ORB230" s="49"/>
      <c r="ORC230" s="49"/>
      <c r="ORD230" s="49"/>
      <c r="ORE230" s="49"/>
      <c r="ORF230" s="49"/>
      <c r="ORG230" s="49"/>
      <c r="ORH230" s="49"/>
      <c r="ORI230" s="49"/>
      <c r="ORJ230" s="49"/>
      <c r="ORK230" s="49"/>
      <c r="ORL230" s="49"/>
      <c r="ORM230" s="49"/>
      <c r="ORN230" s="49"/>
      <c r="ORO230" s="49"/>
      <c r="ORP230" s="49"/>
      <c r="ORQ230" s="49"/>
      <c r="ORR230" s="49"/>
      <c r="ORS230" s="49"/>
      <c r="ORT230" s="49"/>
      <c r="ORU230" s="49"/>
      <c r="ORV230" s="49"/>
      <c r="ORW230" s="49"/>
      <c r="ORX230" s="49"/>
      <c r="ORY230" s="49"/>
      <c r="ORZ230" s="49"/>
      <c r="OSA230" s="49"/>
      <c r="OSB230" s="49"/>
      <c r="OSC230" s="49"/>
      <c r="OSD230" s="49"/>
      <c r="OSE230" s="49"/>
      <c r="OSF230" s="49"/>
      <c r="OSG230" s="49"/>
      <c r="OSH230" s="49"/>
      <c r="OSI230" s="49"/>
      <c r="OSJ230" s="49"/>
      <c r="OSK230" s="49"/>
      <c r="OSL230" s="49"/>
      <c r="OSM230" s="49"/>
      <c r="OSN230" s="49"/>
      <c r="OSO230" s="49"/>
      <c r="OSP230" s="49"/>
      <c r="OSQ230" s="49"/>
      <c r="OSR230" s="49"/>
      <c r="OSS230" s="49"/>
      <c r="OST230" s="49"/>
      <c r="OSU230" s="49"/>
      <c r="OSV230" s="49"/>
      <c r="OSW230" s="49"/>
      <c r="OSX230" s="49"/>
      <c r="OSY230" s="49"/>
      <c r="OSZ230" s="49"/>
      <c r="OTA230" s="49"/>
      <c r="OTB230" s="49"/>
      <c r="OTC230" s="49"/>
      <c r="OTD230" s="49"/>
      <c r="OTE230" s="49"/>
      <c r="OTF230" s="49"/>
      <c r="OTG230" s="49"/>
      <c r="OTH230" s="49"/>
      <c r="OTI230" s="49"/>
      <c r="OTJ230" s="49"/>
      <c r="OTK230" s="49"/>
      <c r="OTL230" s="49"/>
      <c r="OTM230" s="49"/>
      <c r="OTN230" s="49"/>
      <c r="OTO230" s="49"/>
      <c r="OTP230" s="49"/>
      <c r="OTQ230" s="49"/>
      <c r="OTR230" s="49"/>
      <c r="OTS230" s="49"/>
      <c r="OTT230" s="49"/>
      <c r="OTU230" s="49"/>
      <c r="OTV230" s="49"/>
      <c r="OTW230" s="49"/>
      <c r="OTX230" s="49"/>
      <c r="OTY230" s="49"/>
      <c r="OTZ230" s="49"/>
      <c r="OUA230" s="49"/>
      <c r="OUB230" s="49"/>
      <c r="OUC230" s="49"/>
      <c r="OUD230" s="49"/>
      <c r="OUE230" s="49"/>
      <c r="OUF230" s="49"/>
      <c r="OUG230" s="49"/>
      <c r="OUH230" s="49"/>
      <c r="OUI230" s="49"/>
      <c r="OUJ230" s="49"/>
      <c r="OUK230" s="49"/>
      <c r="OUL230" s="49"/>
      <c r="OUM230" s="49"/>
      <c r="OUN230" s="49"/>
      <c r="OUO230" s="49"/>
      <c r="OUP230" s="49"/>
      <c r="OUQ230" s="49"/>
      <c r="OUR230" s="49"/>
      <c r="OUS230" s="49"/>
      <c r="OUT230" s="49"/>
      <c r="OUU230" s="49"/>
      <c r="OUV230" s="49"/>
      <c r="OUW230" s="49"/>
      <c r="OUX230" s="49"/>
      <c r="OUY230" s="49"/>
      <c r="OUZ230" s="49"/>
      <c r="OVA230" s="49"/>
      <c r="OVB230" s="49"/>
      <c r="OVC230" s="49"/>
      <c r="OVD230" s="49"/>
      <c r="OVE230" s="49"/>
      <c r="OVF230" s="49"/>
      <c r="OVG230" s="49"/>
      <c r="OVH230" s="49"/>
      <c r="OVI230" s="49"/>
      <c r="OVJ230" s="49"/>
      <c r="OVK230" s="49"/>
      <c r="OVL230" s="49"/>
      <c r="OVM230" s="49"/>
      <c r="OVN230" s="49"/>
      <c r="OVO230" s="49"/>
      <c r="OVP230" s="49"/>
      <c r="OVQ230" s="49"/>
      <c r="OVR230" s="49"/>
      <c r="OVS230" s="49"/>
      <c r="OVT230" s="49"/>
      <c r="OVU230" s="49"/>
      <c r="OVV230" s="49"/>
      <c r="OVW230" s="49"/>
      <c r="OVX230" s="49"/>
      <c r="OVY230" s="49"/>
      <c r="OVZ230" s="49"/>
      <c r="OWA230" s="49"/>
      <c r="OWB230" s="49"/>
      <c r="OWC230" s="49"/>
      <c r="OWD230" s="49"/>
      <c r="OWE230" s="49"/>
      <c r="OWF230" s="49"/>
      <c r="OWG230" s="49"/>
      <c r="OWH230" s="49"/>
      <c r="OWI230" s="49"/>
      <c r="OWJ230" s="49"/>
      <c r="OWK230" s="49"/>
      <c r="OWL230" s="49"/>
      <c r="OWM230" s="49"/>
      <c r="OWN230" s="49"/>
      <c r="OWO230" s="49"/>
      <c r="OWP230" s="49"/>
      <c r="OWQ230" s="49"/>
      <c r="OWR230" s="49"/>
      <c r="OWS230" s="49"/>
      <c r="OWT230" s="49"/>
      <c r="OWU230" s="49"/>
      <c r="OWV230" s="49"/>
      <c r="OWW230" s="49"/>
      <c r="OWX230" s="49"/>
      <c r="OWY230" s="49"/>
      <c r="OWZ230" s="49"/>
      <c r="OXA230" s="49"/>
      <c r="OXB230" s="49"/>
      <c r="OXC230" s="49"/>
      <c r="OXD230" s="49"/>
      <c r="OXE230" s="49"/>
      <c r="OXF230" s="49"/>
      <c r="OXG230" s="49"/>
      <c r="OXH230" s="49"/>
      <c r="OXI230" s="49"/>
      <c r="OXJ230" s="49"/>
      <c r="OXK230" s="49"/>
      <c r="OXL230" s="49"/>
      <c r="OXM230" s="49"/>
      <c r="OXN230" s="49"/>
      <c r="OXO230" s="49"/>
      <c r="OXP230" s="49"/>
      <c r="OXQ230" s="49"/>
      <c r="OXR230" s="49"/>
      <c r="OXS230" s="49"/>
      <c r="OXT230" s="49"/>
      <c r="OXU230" s="49"/>
      <c r="OXV230" s="49"/>
      <c r="OXW230" s="49"/>
      <c r="OXX230" s="49"/>
      <c r="OXY230" s="49"/>
      <c r="OXZ230" s="49"/>
      <c r="OYA230" s="49"/>
      <c r="OYB230" s="49"/>
      <c r="OYC230" s="49"/>
      <c r="OYD230" s="49"/>
      <c r="OYE230" s="49"/>
      <c r="OYF230" s="49"/>
      <c r="OYG230" s="49"/>
      <c r="OYH230" s="49"/>
      <c r="OYI230" s="49"/>
      <c r="OYJ230" s="49"/>
      <c r="OYK230" s="49"/>
      <c r="OYL230" s="49"/>
      <c r="OYM230" s="49"/>
      <c r="OYN230" s="49"/>
      <c r="OYO230" s="49"/>
      <c r="OYP230" s="49"/>
      <c r="OYQ230" s="49"/>
      <c r="OYR230" s="49"/>
      <c r="OYS230" s="49"/>
      <c r="OYT230" s="49"/>
      <c r="OYU230" s="49"/>
      <c r="OYV230" s="49"/>
      <c r="OYW230" s="49"/>
      <c r="OYX230" s="49"/>
      <c r="OYY230" s="49"/>
      <c r="OYZ230" s="49"/>
      <c r="OZA230" s="49"/>
      <c r="OZB230" s="49"/>
      <c r="OZC230" s="49"/>
      <c r="OZD230" s="49"/>
      <c r="OZE230" s="49"/>
      <c r="OZF230" s="49"/>
      <c r="OZG230" s="49"/>
      <c r="OZH230" s="49"/>
      <c r="OZI230" s="49"/>
      <c r="OZJ230" s="49"/>
      <c r="OZK230" s="49"/>
      <c r="OZL230" s="49"/>
      <c r="OZM230" s="49"/>
      <c r="OZN230" s="49"/>
      <c r="OZO230" s="49"/>
      <c r="OZP230" s="49"/>
      <c r="OZQ230" s="49"/>
      <c r="OZR230" s="49"/>
      <c r="OZS230" s="49"/>
      <c r="OZT230" s="49"/>
      <c r="OZU230" s="49"/>
      <c r="OZV230" s="49"/>
      <c r="OZW230" s="49"/>
      <c r="OZX230" s="49"/>
      <c r="OZY230" s="49"/>
      <c r="OZZ230" s="49"/>
      <c r="PAA230" s="49"/>
      <c r="PAB230" s="49"/>
      <c r="PAC230" s="49"/>
      <c r="PAD230" s="49"/>
      <c r="PAE230" s="49"/>
      <c r="PAF230" s="49"/>
      <c r="PAG230" s="49"/>
      <c r="PAH230" s="49"/>
      <c r="PAI230" s="49"/>
      <c r="PAJ230" s="49"/>
      <c r="PAK230" s="49"/>
      <c r="PAL230" s="49"/>
      <c r="PAM230" s="49"/>
      <c r="PAN230" s="49"/>
      <c r="PAO230" s="49"/>
      <c r="PAP230" s="49"/>
      <c r="PAQ230" s="49"/>
      <c r="PAR230" s="49"/>
      <c r="PAS230" s="49"/>
      <c r="PAT230" s="49"/>
      <c r="PAU230" s="49"/>
      <c r="PAV230" s="49"/>
      <c r="PAW230" s="49"/>
      <c r="PAX230" s="49"/>
      <c r="PAY230" s="49"/>
      <c r="PAZ230" s="49"/>
      <c r="PBA230" s="49"/>
      <c r="PBB230" s="49"/>
      <c r="PBC230" s="49"/>
      <c r="PBD230" s="49"/>
      <c r="PBE230" s="49"/>
      <c r="PBF230" s="49"/>
      <c r="PBG230" s="49"/>
      <c r="PBH230" s="49"/>
      <c r="PBI230" s="49"/>
      <c r="PBJ230" s="49"/>
      <c r="PBK230" s="49"/>
      <c r="PBL230" s="49"/>
      <c r="PBM230" s="49"/>
      <c r="PBN230" s="49"/>
      <c r="PBO230" s="49"/>
      <c r="PBP230" s="49"/>
      <c r="PBQ230" s="49"/>
      <c r="PBR230" s="49"/>
      <c r="PBS230" s="49"/>
      <c r="PBT230" s="49"/>
      <c r="PBU230" s="49"/>
      <c r="PBV230" s="49"/>
      <c r="PBW230" s="49"/>
      <c r="PBX230" s="49"/>
      <c r="PBY230" s="49"/>
      <c r="PBZ230" s="49"/>
      <c r="PCA230" s="49"/>
      <c r="PCB230" s="49"/>
      <c r="PCC230" s="49"/>
      <c r="PCD230" s="49"/>
      <c r="PCE230" s="49"/>
      <c r="PCF230" s="49"/>
      <c r="PCG230" s="49"/>
      <c r="PCH230" s="49"/>
      <c r="PCI230" s="49"/>
      <c r="PCJ230" s="49"/>
      <c r="PCK230" s="49"/>
      <c r="PCL230" s="49"/>
      <c r="PCM230" s="49"/>
      <c r="PCN230" s="49"/>
      <c r="PCO230" s="49"/>
      <c r="PCP230" s="49"/>
      <c r="PCQ230" s="49"/>
      <c r="PCR230" s="49"/>
      <c r="PCS230" s="49"/>
      <c r="PCT230" s="49"/>
      <c r="PCU230" s="49"/>
      <c r="PCV230" s="49"/>
      <c r="PCW230" s="49"/>
      <c r="PCX230" s="49"/>
      <c r="PCY230" s="49"/>
      <c r="PCZ230" s="49"/>
      <c r="PDA230" s="49"/>
      <c r="PDB230" s="49"/>
      <c r="PDC230" s="49"/>
      <c r="PDD230" s="49"/>
      <c r="PDE230" s="49"/>
      <c r="PDF230" s="49"/>
      <c r="PDG230" s="49"/>
      <c r="PDH230" s="49"/>
      <c r="PDI230" s="49"/>
      <c r="PDJ230" s="49"/>
      <c r="PDK230" s="49"/>
      <c r="PDL230" s="49"/>
      <c r="PDM230" s="49"/>
      <c r="PDN230" s="49"/>
      <c r="PDO230" s="49"/>
      <c r="PDP230" s="49"/>
      <c r="PDQ230" s="49"/>
      <c r="PDR230" s="49"/>
      <c r="PDS230" s="49"/>
      <c r="PDT230" s="49"/>
      <c r="PDU230" s="49"/>
      <c r="PDV230" s="49"/>
      <c r="PDW230" s="49"/>
      <c r="PDX230" s="49"/>
      <c r="PDY230" s="49"/>
      <c r="PDZ230" s="49"/>
      <c r="PEA230" s="49"/>
      <c r="PEB230" s="49"/>
      <c r="PEC230" s="49"/>
      <c r="PED230" s="49"/>
      <c r="PEE230" s="49"/>
      <c r="PEF230" s="49"/>
      <c r="PEG230" s="49"/>
      <c r="PEH230" s="49"/>
      <c r="PEI230" s="49"/>
      <c r="PEJ230" s="49"/>
      <c r="PEK230" s="49"/>
      <c r="PEL230" s="49"/>
      <c r="PEM230" s="49"/>
      <c r="PEN230" s="49"/>
      <c r="PEO230" s="49"/>
      <c r="PEP230" s="49"/>
      <c r="PEQ230" s="49"/>
      <c r="PER230" s="49"/>
      <c r="PES230" s="49"/>
      <c r="PET230" s="49"/>
      <c r="PEU230" s="49"/>
      <c r="PEV230" s="49"/>
      <c r="PEW230" s="49"/>
      <c r="PEX230" s="49"/>
      <c r="PEY230" s="49"/>
      <c r="PEZ230" s="49"/>
      <c r="PFA230" s="49"/>
      <c r="PFB230" s="49"/>
      <c r="PFC230" s="49"/>
      <c r="PFD230" s="49"/>
      <c r="PFE230" s="49"/>
      <c r="PFF230" s="49"/>
      <c r="PFG230" s="49"/>
      <c r="PFH230" s="49"/>
      <c r="PFI230" s="49"/>
      <c r="PFJ230" s="49"/>
      <c r="PFK230" s="49"/>
      <c r="PFL230" s="49"/>
      <c r="PFM230" s="49"/>
      <c r="PFN230" s="49"/>
      <c r="PFO230" s="49"/>
      <c r="PFP230" s="49"/>
      <c r="PFQ230" s="49"/>
      <c r="PFR230" s="49"/>
      <c r="PFS230" s="49"/>
      <c r="PFT230" s="49"/>
      <c r="PFU230" s="49"/>
      <c r="PFV230" s="49"/>
      <c r="PFW230" s="49"/>
      <c r="PFX230" s="49"/>
      <c r="PFY230" s="49"/>
      <c r="PFZ230" s="49"/>
      <c r="PGA230" s="49"/>
      <c r="PGB230" s="49"/>
      <c r="PGC230" s="49"/>
      <c r="PGD230" s="49"/>
      <c r="PGE230" s="49"/>
      <c r="PGF230" s="49"/>
      <c r="PGG230" s="49"/>
      <c r="PGH230" s="49"/>
      <c r="PGI230" s="49"/>
      <c r="PGJ230" s="49"/>
      <c r="PGK230" s="49"/>
      <c r="PGL230" s="49"/>
      <c r="PGM230" s="49"/>
      <c r="PGN230" s="49"/>
      <c r="PGO230" s="49"/>
      <c r="PGP230" s="49"/>
      <c r="PGQ230" s="49"/>
      <c r="PGR230" s="49"/>
      <c r="PGS230" s="49"/>
      <c r="PGT230" s="49"/>
      <c r="PGU230" s="49"/>
      <c r="PGV230" s="49"/>
      <c r="PGW230" s="49"/>
      <c r="PGX230" s="49"/>
      <c r="PGY230" s="49"/>
      <c r="PGZ230" s="49"/>
      <c r="PHA230" s="49"/>
      <c r="PHB230" s="49"/>
      <c r="PHC230" s="49"/>
      <c r="PHD230" s="49"/>
      <c r="PHE230" s="49"/>
      <c r="PHF230" s="49"/>
      <c r="PHG230" s="49"/>
      <c r="PHH230" s="49"/>
      <c r="PHI230" s="49"/>
      <c r="PHJ230" s="49"/>
      <c r="PHK230" s="49"/>
      <c r="PHL230" s="49"/>
      <c r="PHM230" s="49"/>
      <c r="PHN230" s="49"/>
      <c r="PHO230" s="49"/>
      <c r="PHP230" s="49"/>
      <c r="PHQ230" s="49"/>
      <c r="PHR230" s="49"/>
      <c r="PHS230" s="49"/>
      <c r="PHT230" s="49"/>
      <c r="PHU230" s="49"/>
      <c r="PHV230" s="49"/>
      <c r="PHW230" s="49"/>
      <c r="PHX230" s="49"/>
      <c r="PHY230" s="49"/>
      <c r="PHZ230" s="49"/>
      <c r="PIA230" s="49"/>
      <c r="PIB230" s="49"/>
      <c r="PIC230" s="49"/>
      <c r="PID230" s="49"/>
      <c r="PIE230" s="49"/>
      <c r="PIF230" s="49"/>
      <c r="PIG230" s="49"/>
      <c r="PIH230" s="49"/>
      <c r="PII230" s="49"/>
      <c r="PIJ230" s="49"/>
      <c r="PIK230" s="49"/>
      <c r="PIL230" s="49"/>
      <c r="PIM230" s="49"/>
      <c r="PIN230" s="49"/>
      <c r="PIO230" s="49"/>
      <c r="PIP230" s="49"/>
      <c r="PIQ230" s="49"/>
      <c r="PIR230" s="49"/>
      <c r="PIS230" s="49"/>
      <c r="PIT230" s="49"/>
      <c r="PIU230" s="49"/>
      <c r="PIV230" s="49"/>
      <c r="PIW230" s="49"/>
      <c r="PIX230" s="49"/>
      <c r="PIY230" s="49"/>
      <c r="PIZ230" s="49"/>
      <c r="PJA230" s="49"/>
      <c r="PJB230" s="49"/>
      <c r="PJC230" s="49"/>
      <c r="PJD230" s="49"/>
      <c r="PJE230" s="49"/>
      <c r="PJF230" s="49"/>
      <c r="PJG230" s="49"/>
      <c r="PJH230" s="49"/>
      <c r="PJI230" s="49"/>
      <c r="PJJ230" s="49"/>
      <c r="PJK230" s="49"/>
      <c r="PJL230" s="49"/>
      <c r="PJM230" s="49"/>
      <c r="PJN230" s="49"/>
      <c r="PJO230" s="49"/>
      <c r="PJP230" s="49"/>
      <c r="PJQ230" s="49"/>
      <c r="PJR230" s="49"/>
      <c r="PJS230" s="49"/>
      <c r="PJT230" s="49"/>
      <c r="PJU230" s="49"/>
      <c r="PJV230" s="49"/>
      <c r="PJW230" s="49"/>
      <c r="PJX230" s="49"/>
      <c r="PJY230" s="49"/>
      <c r="PJZ230" s="49"/>
      <c r="PKA230" s="49"/>
      <c r="PKB230" s="49"/>
      <c r="PKC230" s="49"/>
      <c r="PKD230" s="49"/>
      <c r="PKE230" s="49"/>
      <c r="PKF230" s="49"/>
      <c r="PKG230" s="49"/>
      <c r="PKH230" s="49"/>
      <c r="PKI230" s="49"/>
      <c r="PKJ230" s="49"/>
      <c r="PKK230" s="49"/>
      <c r="PKL230" s="49"/>
      <c r="PKM230" s="49"/>
      <c r="PKN230" s="49"/>
      <c r="PKO230" s="49"/>
      <c r="PKP230" s="49"/>
      <c r="PKQ230" s="49"/>
      <c r="PKR230" s="49"/>
      <c r="PKS230" s="49"/>
      <c r="PKT230" s="49"/>
      <c r="PKU230" s="49"/>
      <c r="PKV230" s="49"/>
      <c r="PKW230" s="49"/>
      <c r="PKX230" s="49"/>
      <c r="PKY230" s="49"/>
      <c r="PKZ230" s="49"/>
      <c r="PLA230" s="49"/>
      <c r="PLB230" s="49"/>
      <c r="PLC230" s="49"/>
      <c r="PLD230" s="49"/>
      <c r="PLE230" s="49"/>
      <c r="PLF230" s="49"/>
      <c r="PLG230" s="49"/>
      <c r="PLH230" s="49"/>
      <c r="PLI230" s="49"/>
      <c r="PLJ230" s="49"/>
      <c r="PLK230" s="49"/>
      <c r="PLL230" s="49"/>
      <c r="PLM230" s="49"/>
      <c r="PLN230" s="49"/>
      <c r="PLO230" s="49"/>
      <c r="PLP230" s="49"/>
      <c r="PLQ230" s="49"/>
      <c r="PLR230" s="49"/>
      <c r="PLS230" s="49"/>
      <c r="PLT230" s="49"/>
      <c r="PLU230" s="49"/>
      <c r="PLV230" s="49"/>
      <c r="PLW230" s="49"/>
      <c r="PLX230" s="49"/>
      <c r="PLY230" s="49"/>
      <c r="PLZ230" s="49"/>
      <c r="PMA230" s="49"/>
      <c r="PMB230" s="49"/>
      <c r="PMC230" s="49"/>
      <c r="PMD230" s="49"/>
      <c r="PME230" s="49"/>
      <c r="PMF230" s="49"/>
      <c r="PMG230" s="49"/>
      <c r="PMH230" s="49"/>
      <c r="PMI230" s="49"/>
      <c r="PMJ230" s="49"/>
      <c r="PMK230" s="49"/>
      <c r="PML230" s="49"/>
      <c r="PMM230" s="49"/>
      <c r="PMN230" s="49"/>
      <c r="PMO230" s="49"/>
      <c r="PMP230" s="49"/>
      <c r="PMQ230" s="49"/>
      <c r="PMR230" s="49"/>
      <c r="PMS230" s="49"/>
      <c r="PMT230" s="49"/>
      <c r="PMU230" s="49"/>
      <c r="PMV230" s="49"/>
      <c r="PMW230" s="49"/>
      <c r="PMX230" s="49"/>
      <c r="PMY230" s="49"/>
      <c r="PMZ230" s="49"/>
      <c r="PNA230" s="49"/>
      <c r="PNB230" s="49"/>
      <c r="PNC230" s="49"/>
      <c r="PND230" s="49"/>
      <c r="PNE230" s="49"/>
      <c r="PNF230" s="49"/>
      <c r="PNG230" s="49"/>
      <c r="PNH230" s="49"/>
      <c r="PNI230" s="49"/>
      <c r="PNJ230" s="49"/>
      <c r="PNK230" s="49"/>
      <c r="PNL230" s="49"/>
      <c r="PNM230" s="49"/>
      <c r="PNN230" s="49"/>
      <c r="PNO230" s="49"/>
      <c r="PNP230" s="49"/>
      <c r="PNQ230" s="49"/>
      <c r="PNR230" s="49"/>
      <c r="PNS230" s="49"/>
      <c r="PNT230" s="49"/>
      <c r="PNU230" s="49"/>
      <c r="PNV230" s="49"/>
      <c r="PNW230" s="49"/>
      <c r="PNX230" s="49"/>
      <c r="PNY230" s="49"/>
      <c r="PNZ230" s="49"/>
      <c r="POA230" s="49"/>
      <c r="POB230" s="49"/>
      <c r="POC230" s="49"/>
      <c r="POD230" s="49"/>
      <c r="POE230" s="49"/>
      <c r="POF230" s="49"/>
      <c r="POG230" s="49"/>
      <c r="POH230" s="49"/>
      <c r="POI230" s="49"/>
      <c r="POJ230" s="49"/>
      <c r="POK230" s="49"/>
      <c r="POL230" s="49"/>
      <c r="POM230" s="49"/>
      <c r="PON230" s="49"/>
      <c r="POO230" s="49"/>
      <c r="POP230" s="49"/>
      <c r="POQ230" s="49"/>
      <c r="POR230" s="49"/>
      <c r="POS230" s="49"/>
      <c r="POT230" s="49"/>
      <c r="POU230" s="49"/>
      <c r="POV230" s="49"/>
      <c r="POW230" s="49"/>
      <c r="POX230" s="49"/>
      <c r="POY230" s="49"/>
      <c r="POZ230" s="49"/>
      <c r="PPA230" s="49"/>
      <c r="PPB230" s="49"/>
      <c r="PPC230" s="49"/>
      <c r="PPD230" s="49"/>
      <c r="PPE230" s="49"/>
      <c r="PPF230" s="49"/>
      <c r="PPG230" s="49"/>
      <c r="PPH230" s="49"/>
      <c r="PPI230" s="49"/>
      <c r="PPJ230" s="49"/>
      <c r="PPK230" s="49"/>
      <c r="PPL230" s="49"/>
      <c r="PPM230" s="49"/>
      <c r="PPN230" s="49"/>
      <c r="PPO230" s="49"/>
      <c r="PPP230" s="49"/>
      <c r="PPQ230" s="49"/>
      <c r="PPR230" s="49"/>
      <c r="PPS230" s="49"/>
      <c r="PPT230" s="49"/>
      <c r="PPU230" s="49"/>
      <c r="PPV230" s="49"/>
      <c r="PPW230" s="49"/>
      <c r="PPX230" s="49"/>
      <c r="PPY230" s="49"/>
      <c r="PPZ230" s="49"/>
      <c r="PQA230" s="49"/>
      <c r="PQB230" s="49"/>
      <c r="PQC230" s="49"/>
      <c r="PQD230" s="49"/>
      <c r="PQE230" s="49"/>
      <c r="PQF230" s="49"/>
      <c r="PQG230" s="49"/>
      <c r="PQH230" s="49"/>
      <c r="PQI230" s="49"/>
      <c r="PQJ230" s="49"/>
      <c r="PQK230" s="49"/>
      <c r="PQL230" s="49"/>
      <c r="PQM230" s="49"/>
      <c r="PQN230" s="49"/>
      <c r="PQO230" s="49"/>
      <c r="PQP230" s="49"/>
      <c r="PQQ230" s="49"/>
      <c r="PQR230" s="49"/>
      <c r="PQS230" s="49"/>
      <c r="PQT230" s="49"/>
      <c r="PQU230" s="49"/>
      <c r="PQV230" s="49"/>
      <c r="PQW230" s="49"/>
      <c r="PQX230" s="49"/>
      <c r="PQY230" s="49"/>
      <c r="PQZ230" s="49"/>
      <c r="PRA230" s="49"/>
      <c r="PRB230" s="49"/>
      <c r="PRC230" s="49"/>
      <c r="PRD230" s="49"/>
      <c r="PRE230" s="49"/>
      <c r="PRF230" s="49"/>
      <c r="PRG230" s="49"/>
      <c r="PRH230" s="49"/>
      <c r="PRI230" s="49"/>
      <c r="PRJ230" s="49"/>
      <c r="PRK230" s="49"/>
      <c r="PRL230" s="49"/>
      <c r="PRM230" s="49"/>
      <c r="PRN230" s="49"/>
      <c r="PRO230" s="49"/>
      <c r="PRP230" s="49"/>
      <c r="PRQ230" s="49"/>
      <c r="PRR230" s="49"/>
      <c r="PRS230" s="49"/>
      <c r="PRT230" s="49"/>
      <c r="PRU230" s="49"/>
      <c r="PRV230" s="49"/>
      <c r="PRW230" s="49"/>
      <c r="PRX230" s="49"/>
      <c r="PRY230" s="49"/>
      <c r="PRZ230" s="49"/>
      <c r="PSA230" s="49"/>
      <c r="PSB230" s="49"/>
      <c r="PSC230" s="49"/>
      <c r="PSD230" s="49"/>
      <c r="PSE230" s="49"/>
      <c r="PSF230" s="49"/>
      <c r="PSG230" s="49"/>
      <c r="PSH230" s="49"/>
      <c r="PSI230" s="49"/>
      <c r="PSJ230" s="49"/>
      <c r="PSK230" s="49"/>
      <c r="PSL230" s="49"/>
      <c r="PSM230" s="49"/>
      <c r="PSN230" s="49"/>
      <c r="PSO230" s="49"/>
      <c r="PSP230" s="49"/>
      <c r="PSQ230" s="49"/>
      <c r="PSR230" s="49"/>
      <c r="PSS230" s="49"/>
      <c r="PST230" s="49"/>
      <c r="PSU230" s="49"/>
      <c r="PSV230" s="49"/>
      <c r="PSW230" s="49"/>
      <c r="PSX230" s="49"/>
      <c r="PSY230" s="49"/>
      <c r="PSZ230" s="49"/>
      <c r="PTA230" s="49"/>
      <c r="PTB230" s="49"/>
      <c r="PTC230" s="49"/>
      <c r="PTD230" s="49"/>
      <c r="PTE230" s="49"/>
      <c r="PTF230" s="49"/>
      <c r="PTG230" s="49"/>
      <c r="PTH230" s="49"/>
      <c r="PTI230" s="49"/>
      <c r="PTJ230" s="49"/>
      <c r="PTK230" s="49"/>
      <c r="PTL230" s="49"/>
      <c r="PTM230" s="49"/>
      <c r="PTN230" s="49"/>
      <c r="PTO230" s="49"/>
      <c r="PTP230" s="49"/>
      <c r="PTQ230" s="49"/>
      <c r="PTR230" s="49"/>
      <c r="PTS230" s="49"/>
      <c r="PTT230" s="49"/>
      <c r="PTU230" s="49"/>
      <c r="PTV230" s="49"/>
      <c r="PTW230" s="49"/>
      <c r="PTX230" s="49"/>
      <c r="PTY230" s="49"/>
      <c r="PTZ230" s="49"/>
      <c r="PUA230" s="49"/>
      <c r="PUB230" s="49"/>
      <c r="PUC230" s="49"/>
      <c r="PUD230" s="49"/>
      <c r="PUE230" s="49"/>
      <c r="PUF230" s="49"/>
      <c r="PUG230" s="49"/>
      <c r="PUH230" s="49"/>
      <c r="PUI230" s="49"/>
      <c r="PUJ230" s="49"/>
      <c r="PUK230" s="49"/>
      <c r="PUL230" s="49"/>
      <c r="PUM230" s="49"/>
      <c r="PUN230" s="49"/>
      <c r="PUO230" s="49"/>
      <c r="PUP230" s="49"/>
      <c r="PUQ230" s="49"/>
      <c r="PUR230" s="49"/>
      <c r="PUS230" s="49"/>
      <c r="PUT230" s="49"/>
      <c r="PUU230" s="49"/>
      <c r="PUV230" s="49"/>
      <c r="PUW230" s="49"/>
      <c r="PUX230" s="49"/>
      <c r="PUY230" s="49"/>
      <c r="PUZ230" s="49"/>
      <c r="PVA230" s="49"/>
      <c r="PVB230" s="49"/>
      <c r="PVC230" s="49"/>
      <c r="PVD230" s="49"/>
      <c r="PVE230" s="49"/>
      <c r="PVF230" s="49"/>
      <c r="PVG230" s="49"/>
      <c r="PVH230" s="49"/>
      <c r="PVI230" s="49"/>
      <c r="PVJ230" s="49"/>
      <c r="PVK230" s="49"/>
      <c r="PVL230" s="49"/>
      <c r="PVM230" s="49"/>
      <c r="PVN230" s="49"/>
      <c r="PVO230" s="49"/>
      <c r="PVP230" s="49"/>
      <c r="PVQ230" s="49"/>
      <c r="PVR230" s="49"/>
      <c r="PVS230" s="49"/>
      <c r="PVT230" s="49"/>
      <c r="PVU230" s="49"/>
      <c r="PVV230" s="49"/>
      <c r="PVW230" s="49"/>
      <c r="PVX230" s="49"/>
      <c r="PVY230" s="49"/>
      <c r="PVZ230" s="49"/>
      <c r="PWA230" s="49"/>
      <c r="PWB230" s="49"/>
      <c r="PWC230" s="49"/>
      <c r="PWD230" s="49"/>
      <c r="PWE230" s="49"/>
      <c r="PWF230" s="49"/>
      <c r="PWG230" s="49"/>
      <c r="PWH230" s="49"/>
      <c r="PWI230" s="49"/>
      <c r="PWJ230" s="49"/>
      <c r="PWK230" s="49"/>
      <c r="PWL230" s="49"/>
      <c r="PWM230" s="49"/>
      <c r="PWN230" s="49"/>
      <c r="PWO230" s="49"/>
      <c r="PWP230" s="49"/>
      <c r="PWQ230" s="49"/>
      <c r="PWR230" s="49"/>
      <c r="PWS230" s="49"/>
      <c r="PWT230" s="49"/>
      <c r="PWU230" s="49"/>
      <c r="PWV230" s="49"/>
      <c r="PWW230" s="49"/>
      <c r="PWX230" s="49"/>
      <c r="PWY230" s="49"/>
      <c r="PWZ230" s="49"/>
      <c r="PXA230" s="49"/>
      <c r="PXB230" s="49"/>
      <c r="PXC230" s="49"/>
      <c r="PXD230" s="49"/>
      <c r="PXE230" s="49"/>
      <c r="PXF230" s="49"/>
      <c r="PXG230" s="49"/>
      <c r="PXH230" s="49"/>
      <c r="PXI230" s="49"/>
      <c r="PXJ230" s="49"/>
      <c r="PXK230" s="49"/>
      <c r="PXL230" s="49"/>
      <c r="PXM230" s="49"/>
      <c r="PXN230" s="49"/>
      <c r="PXO230" s="49"/>
      <c r="PXP230" s="49"/>
      <c r="PXQ230" s="49"/>
      <c r="PXR230" s="49"/>
      <c r="PXS230" s="49"/>
      <c r="PXT230" s="49"/>
      <c r="PXU230" s="49"/>
      <c r="PXV230" s="49"/>
      <c r="PXW230" s="49"/>
      <c r="PXX230" s="49"/>
      <c r="PXY230" s="49"/>
      <c r="PXZ230" s="49"/>
      <c r="PYA230" s="49"/>
      <c r="PYB230" s="49"/>
      <c r="PYC230" s="49"/>
      <c r="PYD230" s="49"/>
      <c r="PYE230" s="49"/>
      <c r="PYF230" s="49"/>
      <c r="PYG230" s="49"/>
      <c r="PYH230" s="49"/>
      <c r="PYI230" s="49"/>
      <c r="PYJ230" s="49"/>
      <c r="PYK230" s="49"/>
      <c r="PYL230" s="49"/>
      <c r="PYM230" s="49"/>
      <c r="PYN230" s="49"/>
      <c r="PYO230" s="49"/>
      <c r="PYP230" s="49"/>
      <c r="PYQ230" s="49"/>
      <c r="PYR230" s="49"/>
      <c r="PYS230" s="49"/>
      <c r="PYT230" s="49"/>
      <c r="PYU230" s="49"/>
      <c r="PYV230" s="49"/>
      <c r="PYW230" s="49"/>
      <c r="PYX230" s="49"/>
      <c r="PYY230" s="49"/>
      <c r="PYZ230" s="49"/>
      <c r="PZA230" s="49"/>
      <c r="PZB230" s="49"/>
      <c r="PZC230" s="49"/>
      <c r="PZD230" s="49"/>
      <c r="PZE230" s="49"/>
      <c r="PZF230" s="49"/>
      <c r="PZG230" s="49"/>
      <c r="PZH230" s="49"/>
      <c r="PZI230" s="49"/>
      <c r="PZJ230" s="49"/>
      <c r="PZK230" s="49"/>
      <c r="PZL230" s="49"/>
      <c r="PZM230" s="49"/>
      <c r="PZN230" s="49"/>
      <c r="PZO230" s="49"/>
      <c r="PZP230" s="49"/>
      <c r="PZQ230" s="49"/>
      <c r="PZR230" s="49"/>
      <c r="PZS230" s="49"/>
      <c r="PZT230" s="49"/>
      <c r="PZU230" s="49"/>
      <c r="PZV230" s="49"/>
      <c r="PZW230" s="49"/>
      <c r="PZX230" s="49"/>
      <c r="PZY230" s="49"/>
      <c r="PZZ230" s="49"/>
      <c r="QAA230" s="49"/>
      <c r="QAB230" s="49"/>
      <c r="QAC230" s="49"/>
      <c r="QAD230" s="49"/>
      <c r="QAE230" s="49"/>
      <c r="QAF230" s="49"/>
      <c r="QAG230" s="49"/>
      <c r="QAH230" s="49"/>
      <c r="QAI230" s="49"/>
      <c r="QAJ230" s="49"/>
      <c r="QAK230" s="49"/>
      <c r="QAL230" s="49"/>
      <c r="QAM230" s="49"/>
      <c r="QAN230" s="49"/>
      <c r="QAO230" s="49"/>
      <c r="QAP230" s="49"/>
      <c r="QAQ230" s="49"/>
      <c r="QAR230" s="49"/>
      <c r="QAS230" s="49"/>
      <c r="QAT230" s="49"/>
      <c r="QAU230" s="49"/>
      <c r="QAV230" s="49"/>
      <c r="QAW230" s="49"/>
      <c r="QAX230" s="49"/>
      <c r="QAY230" s="49"/>
      <c r="QAZ230" s="49"/>
      <c r="QBA230" s="49"/>
      <c r="QBB230" s="49"/>
      <c r="QBC230" s="49"/>
      <c r="QBD230" s="49"/>
      <c r="QBE230" s="49"/>
      <c r="QBF230" s="49"/>
      <c r="QBG230" s="49"/>
      <c r="QBH230" s="49"/>
      <c r="QBI230" s="49"/>
      <c r="QBJ230" s="49"/>
      <c r="QBK230" s="49"/>
      <c r="QBL230" s="49"/>
      <c r="QBM230" s="49"/>
      <c r="QBN230" s="49"/>
      <c r="QBO230" s="49"/>
      <c r="QBP230" s="49"/>
      <c r="QBQ230" s="49"/>
      <c r="QBR230" s="49"/>
      <c r="QBS230" s="49"/>
      <c r="QBT230" s="49"/>
      <c r="QBU230" s="49"/>
      <c r="QBV230" s="49"/>
      <c r="QBW230" s="49"/>
      <c r="QBX230" s="49"/>
      <c r="QBY230" s="49"/>
      <c r="QBZ230" s="49"/>
      <c r="QCA230" s="49"/>
      <c r="QCB230" s="49"/>
      <c r="QCC230" s="49"/>
      <c r="QCD230" s="49"/>
      <c r="QCE230" s="49"/>
      <c r="QCF230" s="49"/>
      <c r="QCG230" s="49"/>
      <c r="QCH230" s="49"/>
      <c r="QCI230" s="49"/>
      <c r="QCJ230" s="49"/>
      <c r="QCK230" s="49"/>
      <c r="QCL230" s="49"/>
      <c r="QCM230" s="49"/>
      <c r="QCN230" s="49"/>
      <c r="QCO230" s="49"/>
      <c r="QCP230" s="49"/>
      <c r="QCQ230" s="49"/>
      <c r="QCR230" s="49"/>
      <c r="QCS230" s="49"/>
      <c r="QCT230" s="49"/>
      <c r="QCU230" s="49"/>
      <c r="QCV230" s="49"/>
      <c r="QCW230" s="49"/>
      <c r="QCX230" s="49"/>
      <c r="QCY230" s="49"/>
      <c r="QCZ230" s="49"/>
      <c r="QDA230" s="49"/>
      <c r="QDB230" s="49"/>
      <c r="QDC230" s="49"/>
      <c r="QDD230" s="49"/>
      <c r="QDE230" s="49"/>
      <c r="QDF230" s="49"/>
      <c r="QDG230" s="49"/>
      <c r="QDH230" s="49"/>
      <c r="QDI230" s="49"/>
      <c r="QDJ230" s="49"/>
      <c r="QDK230" s="49"/>
      <c r="QDL230" s="49"/>
      <c r="QDM230" s="49"/>
      <c r="QDN230" s="49"/>
      <c r="QDO230" s="49"/>
      <c r="QDP230" s="49"/>
      <c r="QDQ230" s="49"/>
      <c r="QDR230" s="49"/>
      <c r="QDS230" s="49"/>
      <c r="QDT230" s="49"/>
      <c r="QDU230" s="49"/>
      <c r="QDV230" s="49"/>
      <c r="QDW230" s="49"/>
      <c r="QDX230" s="49"/>
      <c r="QDY230" s="49"/>
      <c r="QDZ230" s="49"/>
      <c r="QEA230" s="49"/>
      <c r="QEB230" s="49"/>
      <c r="QEC230" s="49"/>
      <c r="QED230" s="49"/>
      <c r="QEE230" s="49"/>
      <c r="QEF230" s="49"/>
      <c r="QEG230" s="49"/>
      <c r="QEH230" s="49"/>
      <c r="QEI230" s="49"/>
      <c r="QEJ230" s="49"/>
      <c r="QEK230" s="49"/>
      <c r="QEL230" s="49"/>
      <c r="QEM230" s="49"/>
      <c r="QEN230" s="49"/>
      <c r="QEO230" s="49"/>
      <c r="QEP230" s="49"/>
      <c r="QEQ230" s="49"/>
      <c r="QER230" s="49"/>
      <c r="QES230" s="49"/>
      <c r="QET230" s="49"/>
      <c r="QEU230" s="49"/>
      <c r="QEV230" s="49"/>
      <c r="QEW230" s="49"/>
      <c r="QEX230" s="49"/>
      <c r="QEY230" s="49"/>
      <c r="QEZ230" s="49"/>
      <c r="QFA230" s="49"/>
      <c r="QFB230" s="49"/>
      <c r="QFC230" s="49"/>
      <c r="QFD230" s="49"/>
      <c r="QFE230" s="49"/>
      <c r="QFF230" s="49"/>
      <c r="QFG230" s="49"/>
      <c r="QFH230" s="49"/>
      <c r="QFI230" s="49"/>
      <c r="QFJ230" s="49"/>
      <c r="QFK230" s="49"/>
      <c r="QFL230" s="49"/>
      <c r="QFM230" s="49"/>
      <c r="QFN230" s="49"/>
      <c r="QFO230" s="49"/>
      <c r="QFP230" s="49"/>
      <c r="QFQ230" s="49"/>
      <c r="QFR230" s="49"/>
      <c r="QFS230" s="49"/>
      <c r="QFT230" s="49"/>
      <c r="QFU230" s="49"/>
      <c r="QFV230" s="49"/>
      <c r="QFW230" s="49"/>
      <c r="QFX230" s="49"/>
      <c r="QFY230" s="49"/>
      <c r="QFZ230" s="49"/>
      <c r="QGA230" s="49"/>
      <c r="QGB230" s="49"/>
      <c r="QGC230" s="49"/>
      <c r="QGD230" s="49"/>
      <c r="QGE230" s="49"/>
      <c r="QGF230" s="49"/>
      <c r="QGG230" s="49"/>
      <c r="QGH230" s="49"/>
      <c r="QGI230" s="49"/>
      <c r="QGJ230" s="49"/>
      <c r="QGK230" s="49"/>
      <c r="QGL230" s="49"/>
      <c r="QGM230" s="49"/>
      <c r="QGN230" s="49"/>
      <c r="QGO230" s="49"/>
      <c r="QGP230" s="49"/>
      <c r="QGQ230" s="49"/>
      <c r="QGR230" s="49"/>
      <c r="QGS230" s="49"/>
      <c r="QGT230" s="49"/>
      <c r="QGU230" s="49"/>
      <c r="QGV230" s="49"/>
      <c r="QGW230" s="49"/>
      <c r="QGX230" s="49"/>
      <c r="QGY230" s="49"/>
      <c r="QGZ230" s="49"/>
      <c r="QHA230" s="49"/>
      <c r="QHB230" s="49"/>
      <c r="QHC230" s="49"/>
      <c r="QHD230" s="49"/>
      <c r="QHE230" s="49"/>
      <c r="QHF230" s="49"/>
      <c r="QHG230" s="49"/>
      <c r="QHH230" s="49"/>
      <c r="QHI230" s="49"/>
      <c r="QHJ230" s="49"/>
      <c r="QHK230" s="49"/>
      <c r="QHL230" s="49"/>
      <c r="QHM230" s="49"/>
      <c r="QHN230" s="49"/>
      <c r="QHO230" s="49"/>
      <c r="QHP230" s="49"/>
      <c r="QHQ230" s="49"/>
      <c r="QHR230" s="49"/>
      <c r="QHS230" s="49"/>
      <c r="QHT230" s="49"/>
      <c r="QHU230" s="49"/>
      <c r="QHV230" s="49"/>
      <c r="QHW230" s="49"/>
      <c r="QHX230" s="49"/>
      <c r="QHY230" s="49"/>
      <c r="QHZ230" s="49"/>
      <c r="QIA230" s="49"/>
      <c r="QIB230" s="49"/>
      <c r="QIC230" s="49"/>
      <c r="QID230" s="49"/>
      <c r="QIE230" s="49"/>
      <c r="QIF230" s="49"/>
      <c r="QIG230" s="49"/>
      <c r="QIH230" s="49"/>
      <c r="QII230" s="49"/>
      <c r="QIJ230" s="49"/>
      <c r="QIK230" s="49"/>
      <c r="QIL230" s="49"/>
      <c r="QIM230" s="49"/>
      <c r="QIN230" s="49"/>
      <c r="QIO230" s="49"/>
      <c r="QIP230" s="49"/>
      <c r="QIQ230" s="49"/>
      <c r="QIR230" s="49"/>
      <c r="QIS230" s="49"/>
      <c r="QIT230" s="49"/>
      <c r="QIU230" s="49"/>
      <c r="QIV230" s="49"/>
      <c r="QIW230" s="49"/>
      <c r="QIX230" s="49"/>
      <c r="QIY230" s="49"/>
      <c r="QIZ230" s="49"/>
      <c r="QJA230" s="49"/>
      <c r="QJB230" s="49"/>
      <c r="QJC230" s="49"/>
      <c r="QJD230" s="49"/>
      <c r="QJE230" s="49"/>
      <c r="QJF230" s="49"/>
      <c r="QJG230" s="49"/>
      <c r="QJH230" s="49"/>
      <c r="QJI230" s="49"/>
      <c r="QJJ230" s="49"/>
      <c r="QJK230" s="49"/>
      <c r="QJL230" s="49"/>
      <c r="QJM230" s="49"/>
      <c r="QJN230" s="49"/>
      <c r="QJO230" s="49"/>
      <c r="QJP230" s="49"/>
      <c r="QJQ230" s="49"/>
      <c r="QJR230" s="49"/>
      <c r="QJS230" s="49"/>
      <c r="QJT230" s="49"/>
      <c r="QJU230" s="49"/>
      <c r="QJV230" s="49"/>
      <c r="QJW230" s="49"/>
      <c r="QJX230" s="49"/>
      <c r="QJY230" s="49"/>
      <c r="QJZ230" s="49"/>
      <c r="QKA230" s="49"/>
      <c r="QKB230" s="49"/>
      <c r="QKC230" s="49"/>
      <c r="QKD230" s="49"/>
      <c r="QKE230" s="49"/>
      <c r="QKF230" s="49"/>
      <c r="QKG230" s="49"/>
      <c r="QKH230" s="49"/>
      <c r="QKI230" s="49"/>
      <c r="QKJ230" s="49"/>
      <c r="QKK230" s="49"/>
      <c r="QKL230" s="49"/>
      <c r="QKM230" s="49"/>
      <c r="QKN230" s="49"/>
      <c r="QKO230" s="49"/>
      <c r="QKP230" s="49"/>
      <c r="QKQ230" s="49"/>
      <c r="QKR230" s="49"/>
      <c r="QKS230" s="49"/>
      <c r="QKT230" s="49"/>
      <c r="QKU230" s="49"/>
      <c r="QKV230" s="49"/>
      <c r="QKW230" s="49"/>
      <c r="QKX230" s="49"/>
      <c r="QKY230" s="49"/>
      <c r="QKZ230" s="49"/>
      <c r="QLA230" s="49"/>
      <c r="QLB230" s="49"/>
      <c r="QLC230" s="49"/>
      <c r="QLD230" s="49"/>
      <c r="QLE230" s="49"/>
      <c r="QLF230" s="49"/>
      <c r="QLG230" s="49"/>
      <c r="QLH230" s="49"/>
      <c r="QLI230" s="49"/>
      <c r="QLJ230" s="49"/>
      <c r="QLK230" s="49"/>
      <c r="QLL230" s="49"/>
      <c r="QLM230" s="49"/>
      <c r="QLN230" s="49"/>
      <c r="QLO230" s="49"/>
      <c r="QLP230" s="49"/>
      <c r="QLQ230" s="49"/>
      <c r="QLR230" s="49"/>
      <c r="QLS230" s="49"/>
      <c r="QLT230" s="49"/>
      <c r="QLU230" s="49"/>
      <c r="QLV230" s="49"/>
      <c r="QLW230" s="49"/>
      <c r="QLX230" s="49"/>
      <c r="QLY230" s="49"/>
      <c r="QLZ230" s="49"/>
      <c r="QMA230" s="49"/>
      <c r="QMB230" s="49"/>
      <c r="QMC230" s="49"/>
      <c r="QMD230" s="49"/>
      <c r="QME230" s="49"/>
      <c r="QMF230" s="49"/>
      <c r="QMG230" s="49"/>
      <c r="QMH230" s="49"/>
      <c r="QMI230" s="49"/>
      <c r="QMJ230" s="49"/>
      <c r="QMK230" s="49"/>
      <c r="QML230" s="49"/>
      <c r="QMM230" s="49"/>
      <c r="QMN230" s="49"/>
      <c r="QMO230" s="49"/>
      <c r="QMP230" s="49"/>
      <c r="QMQ230" s="49"/>
      <c r="QMR230" s="49"/>
      <c r="QMS230" s="49"/>
      <c r="QMT230" s="49"/>
      <c r="QMU230" s="49"/>
      <c r="QMV230" s="49"/>
      <c r="QMW230" s="49"/>
      <c r="QMX230" s="49"/>
      <c r="QMY230" s="49"/>
      <c r="QMZ230" s="49"/>
      <c r="QNA230" s="49"/>
      <c r="QNB230" s="49"/>
      <c r="QNC230" s="49"/>
      <c r="QND230" s="49"/>
      <c r="QNE230" s="49"/>
      <c r="QNF230" s="49"/>
      <c r="QNG230" s="49"/>
      <c r="QNH230" s="49"/>
      <c r="QNI230" s="49"/>
      <c r="QNJ230" s="49"/>
      <c r="QNK230" s="49"/>
      <c r="QNL230" s="49"/>
      <c r="QNM230" s="49"/>
      <c r="QNN230" s="49"/>
      <c r="QNO230" s="49"/>
      <c r="QNP230" s="49"/>
      <c r="QNQ230" s="49"/>
      <c r="QNR230" s="49"/>
      <c r="QNS230" s="49"/>
      <c r="QNT230" s="49"/>
      <c r="QNU230" s="49"/>
      <c r="QNV230" s="49"/>
      <c r="QNW230" s="49"/>
      <c r="QNX230" s="49"/>
      <c r="QNY230" s="49"/>
      <c r="QNZ230" s="49"/>
      <c r="QOA230" s="49"/>
      <c r="QOB230" s="49"/>
      <c r="QOC230" s="49"/>
      <c r="QOD230" s="49"/>
      <c r="QOE230" s="49"/>
      <c r="QOF230" s="49"/>
      <c r="QOG230" s="49"/>
      <c r="QOH230" s="49"/>
      <c r="QOI230" s="49"/>
      <c r="QOJ230" s="49"/>
      <c r="QOK230" s="49"/>
      <c r="QOL230" s="49"/>
      <c r="QOM230" s="49"/>
      <c r="QON230" s="49"/>
      <c r="QOO230" s="49"/>
      <c r="QOP230" s="49"/>
      <c r="QOQ230" s="49"/>
      <c r="QOR230" s="49"/>
      <c r="QOS230" s="49"/>
      <c r="QOT230" s="49"/>
      <c r="QOU230" s="49"/>
      <c r="QOV230" s="49"/>
      <c r="QOW230" s="49"/>
      <c r="QOX230" s="49"/>
      <c r="QOY230" s="49"/>
      <c r="QOZ230" s="49"/>
      <c r="QPA230" s="49"/>
      <c r="QPB230" s="49"/>
      <c r="QPC230" s="49"/>
      <c r="QPD230" s="49"/>
      <c r="QPE230" s="49"/>
      <c r="QPF230" s="49"/>
      <c r="QPG230" s="49"/>
      <c r="QPH230" s="49"/>
      <c r="QPI230" s="49"/>
      <c r="QPJ230" s="49"/>
      <c r="QPK230" s="49"/>
      <c r="QPL230" s="49"/>
      <c r="QPM230" s="49"/>
      <c r="QPN230" s="49"/>
      <c r="QPO230" s="49"/>
      <c r="QPP230" s="49"/>
      <c r="QPQ230" s="49"/>
      <c r="QPR230" s="49"/>
      <c r="QPS230" s="49"/>
      <c r="QPT230" s="49"/>
      <c r="QPU230" s="49"/>
      <c r="QPV230" s="49"/>
      <c r="QPW230" s="49"/>
      <c r="QPX230" s="49"/>
      <c r="QPY230" s="49"/>
      <c r="QPZ230" s="49"/>
      <c r="QQA230" s="49"/>
      <c r="QQB230" s="49"/>
      <c r="QQC230" s="49"/>
      <c r="QQD230" s="49"/>
      <c r="QQE230" s="49"/>
      <c r="QQF230" s="49"/>
      <c r="QQG230" s="49"/>
      <c r="QQH230" s="49"/>
      <c r="QQI230" s="49"/>
      <c r="QQJ230" s="49"/>
      <c r="QQK230" s="49"/>
      <c r="QQL230" s="49"/>
      <c r="QQM230" s="49"/>
      <c r="QQN230" s="49"/>
      <c r="QQO230" s="49"/>
      <c r="QQP230" s="49"/>
      <c r="QQQ230" s="49"/>
      <c r="QQR230" s="49"/>
      <c r="QQS230" s="49"/>
      <c r="QQT230" s="49"/>
      <c r="QQU230" s="49"/>
      <c r="QQV230" s="49"/>
      <c r="QQW230" s="49"/>
      <c r="QQX230" s="49"/>
      <c r="QQY230" s="49"/>
      <c r="QQZ230" s="49"/>
      <c r="QRA230" s="49"/>
      <c r="QRB230" s="49"/>
      <c r="QRC230" s="49"/>
      <c r="QRD230" s="49"/>
      <c r="QRE230" s="49"/>
      <c r="QRF230" s="49"/>
      <c r="QRG230" s="49"/>
      <c r="QRH230" s="49"/>
      <c r="QRI230" s="49"/>
      <c r="QRJ230" s="49"/>
      <c r="QRK230" s="49"/>
      <c r="QRL230" s="49"/>
      <c r="QRM230" s="49"/>
      <c r="QRN230" s="49"/>
      <c r="QRO230" s="49"/>
      <c r="QRP230" s="49"/>
      <c r="QRQ230" s="49"/>
      <c r="QRR230" s="49"/>
      <c r="QRS230" s="49"/>
      <c r="QRT230" s="49"/>
      <c r="QRU230" s="49"/>
      <c r="QRV230" s="49"/>
      <c r="QRW230" s="49"/>
      <c r="QRX230" s="49"/>
      <c r="QRY230" s="49"/>
      <c r="QRZ230" s="49"/>
      <c r="QSA230" s="49"/>
      <c r="QSB230" s="49"/>
      <c r="QSC230" s="49"/>
      <c r="QSD230" s="49"/>
      <c r="QSE230" s="49"/>
      <c r="QSF230" s="49"/>
      <c r="QSG230" s="49"/>
      <c r="QSH230" s="49"/>
      <c r="QSI230" s="49"/>
      <c r="QSJ230" s="49"/>
      <c r="QSK230" s="49"/>
      <c r="QSL230" s="49"/>
      <c r="QSM230" s="49"/>
      <c r="QSN230" s="49"/>
      <c r="QSO230" s="49"/>
      <c r="QSP230" s="49"/>
      <c r="QSQ230" s="49"/>
      <c r="QSR230" s="49"/>
      <c r="QSS230" s="49"/>
      <c r="QST230" s="49"/>
      <c r="QSU230" s="49"/>
      <c r="QSV230" s="49"/>
      <c r="QSW230" s="49"/>
      <c r="QSX230" s="49"/>
      <c r="QSY230" s="49"/>
      <c r="QSZ230" s="49"/>
      <c r="QTA230" s="49"/>
      <c r="QTB230" s="49"/>
      <c r="QTC230" s="49"/>
      <c r="QTD230" s="49"/>
      <c r="QTE230" s="49"/>
      <c r="QTF230" s="49"/>
      <c r="QTG230" s="49"/>
      <c r="QTH230" s="49"/>
      <c r="QTI230" s="49"/>
      <c r="QTJ230" s="49"/>
      <c r="QTK230" s="49"/>
      <c r="QTL230" s="49"/>
      <c r="QTM230" s="49"/>
      <c r="QTN230" s="49"/>
      <c r="QTO230" s="49"/>
      <c r="QTP230" s="49"/>
      <c r="QTQ230" s="49"/>
      <c r="QTR230" s="49"/>
      <c r="QTS230" s="49"/>
      <c r="QTT230" s="49"/>
      <c r="QTU230" s="49"/>
      <c r="QTV230" s="49"/>
      <c r="QTW230" s="49"/>
      <c r="QTX230" s="49"/>
      <c r="QTY230" s="49"/>
      <c r="QTZ230" s="49"/>
      <c r="QUA230" s="49"/>
      <c r="QUB230" s="49"/>
      <c r="QUC230" s="49"/>
      <c r="QUD230" s="49"/>
      <c r="QUE230" s="49"/>
      <c r="QUF230" s="49"/>
      <c r="QUG230" s="49"/>
      <c r="QUH230" s="49"/>
      <c r="QUI230" s="49"/>
      <c r="QUJ230" s="49"/>
      <c r="QUK230" s="49"/>
      <c r="QUL230" s="49"/>
      <c r="QUM230" s="49"/>
      <c r="QUN230" s="49"/>
      <c r="QUO230" s="49"/>
      <c r="QUP230" s="49"/>
      <c r="QUQ230" s="49"/>
      <c r="QUR230" s="49"/>
      <c r="QUS230" s="49"/>
      <c r="QUT230" s="49"/>
      <c r="QUU230" s="49"/>
      <c r="QUV230" s="49"/>
      <c r="QUW230" s="49"/>
      <c r="QUX230" s="49"/>
      <c r="QUY230" s="49"/>
      <c r="QUZ230" s="49"/>
      <c r="QVA230" s="49"/>
      <c r="QVB230" s="49"/>
      <c r="QVC230" s="49"/>
      <c r="QVD230" s="49"/>
      <c r="QVE230" s="49"/>
      <c r="QVF230" s="49"/>
      <c r="QVG230" s="49"/>
      <c r="QVH230" s="49"/>
      <c r="QVI230" s="49"/>
      <c r="QVJ230" s="49"/>
      <c r="QVK230" s="49"/>
      <c r="QVL230" s="49"/>
      <c r="QVM230" s="49"/>
      <c r="QVN230" s="49"/>
      <c r="QVO230" s="49"/>
      <c r="QVP230" s="49"/>
      <c r="QVQ230" s="49"/>
      <c r="QVR230" s="49"/>
      <c r="QVS230" s="49"/>
      <c r="QVT230" s="49"/>
      <c r="QVU230" s="49"/>
      <c r="QVV230" s="49"/>
      <c r="QVW230" s="49"/>
      <c r="QVX230" s="49"/>
      <c r="QVY230" s="49"/>
      <c r="QVZ230" s="49"/>
      <c r="QWA230" s="49"/>
      <c r="QWB230" s="49"/>
      <c r="QWC230" s="49"/>
      <c r="QWD230" s="49"/>
      <c r="QWE230" s="49"/>
      <c r="QWF230" s="49"/>
      <c r="QWG230" s="49"/>
      <c r="QWH230" s="49"/>
      <c r="QWI230" s="49"/>
      <c r="QWJ230" s="49"/>
      <c r="QWK230" s="49"/>
      <c r="QWL230" s="49"/>
      <c r="QWM230" s="49"/>
      <c r="QWN230" s="49"/>
      <c r="QWO230" s="49"/>
      <c r="QWP230" s="49"/>
      <c r="QWQ230" s="49"/>
      <c r="QWR230" s="49"/>
      <c r="QWS230" s="49"/>
      <c r="QWT230" s="49"/>
      <c r="QWU230" s="49"/>
      <c r="QWV230" s="49"/>
      <c r="QWW230" s="49"/>
      <c r="QWX230" s="49"/>
      <c r="QWY230" s="49"/>
      <c r="QWZ230" s="49"/>
      <c r="QXA230" s="49"/>
      <c r="QXB230" s="49"/>
      <c r="QXC230" s="49"/>
      <c r="QXD230" s="49"/>
      <c r="QXE230" s="49"/>
      <c r="QXF230" s="49"/>
      <c r="QXG230" s="49"/>
      <c r="QXH230" s="49"/>
      <c r="QXI230" s="49"/>
      <c r="QXJ230" s="49"/>
      <c r="QXK230" s="49"/>
      <c r="QXL230" s="49"/>
      <c r="QXM230" s="49"/>
      <c r="QXN230" s="49"/>
      <c r="QXO230" s="49"/>
      <c r="QXP230" s="49"/>
      <c r="QXQ230" s="49"/>
      <c r="QXR230" s="49"/>
      <c r="QXS230" s="49"/>
      <c r="QXT230" s="49"/>
      <c r="QXU230" s="49"/>
      <c r="QXV230" s="49"/>
      <c r="QXW230" s="49"/>
      <c r="QXX230" s="49"/>
      <c r="QXY230" s="49"/>
      <c r="QXZ230" s="49"/>
      <c r="QYA230" s="49"/>
      <c r="QYB230" s="49"/>
      <c r="QYC230" s="49"/>
      <c r="QYD230" s="49"/>
      <c r="QYE230" s="49"/>
      <c r="QYF230" s="49"/>
      <c r="QYG230" s="49"/>
      <c r="QYH230" s="49"/>
      <c r="QYI230" s="49"/>
      <c r="QYJ230" s="49"/>
      <c r="QYK230" s="49"/>
      <c r="QYL230" s="49"/>
      <c r="QYM230" s="49"/>
      <c r="QYN230" s="49"/>
      <c r="QYO230" s="49"/>
      <c r="QYP230" s="49"/>
      <c r="QYQ230" s="49"/>
      <c r="QYR230" s="49"/>
      <c r="QYS230" s="49"/>
      <c r="QYT230" s="49"/>
      <c r="QYU230" s="49"/>
      <c r="QYV230" s="49"/>
      <c r="QYW230" s="49"/>
      <c r="QYX230" s="49"/>
      <c r="QYY230" s="49"/>
      <c r="QYZ230" s="49"/>
      <c r="QZA230" s="49"/>
      <c r="QZB230" s="49"/>
      <c r="QZC230" s="49"/>
      <c r="QZD230" s="49"/>
      <c r="QZE230" s="49"/>
      <c r="QZF230" s="49"/>
      <c r="QZG230" s="49"/>
      <c r="QZH230" s="49"/>
      <c r="QZI230" s="49"/>
      <c r="QZJ230" s="49"/>
      <c r="QZK230" s="49"/>
      <c r="QZL230" s="49"/>
      <c r="QZM230" s="49"/>
      <c r="QZN230" s="49"/>
      <c r="QZO230" s="49"/>
      <c r="QZP230" s="49"/>
      <c r="QZQ230" s="49"/>
      <c r="QZR230" s="49"/>
      <c r="QZS230" s="49"/>
      <c r="QZT230" s="49"/>
      <c r="QZU230" s="49"/>
      <c r="QZV230" s="49"/>
      <c r="QZW230" s="49"/>
      <c r="QZX230" s="49"/>
      <c r="QZY230" s="49"/>
      <c r="QZZ230" s="49"/>
      <c r="RAA230" s="49"/>
      <c r="RAB230" s="49"/>
      <c r="RAC230" s="49"/>
      <c r="RAD230" s="49"/>
      <c r="RAE230" s="49"/>
      <c r="RAF230" s="49"/>
      <c r="RAG230" s="49"/>
      <c r="RAH230" s="49"/>
      <c r="RAI230" s="49"/>
      <c r="RAJ230" s="49"/>
      <c r="RAK230" s="49"/>
      <c r="RAL230" s="49"/>
      <c r="RAM230" s="49"/>
      <c r="RAN230" s="49"/>
      <c r="RAO230" s="49"/>
      <c r="RAP230" s="49"/>
      <c r="RAQ230" s="49"/>
      <c r="RAR230" s="49"/>
      <c r="RAS230" s="49"/>
      <c r="RAT230" s="49"/>
      <c r="RAU230" s="49"/>
      <c r="RAV230" s="49"/>
      <c r="RAW230" s="49"/>
      <c r="RAX230" s="49"/>
      <c r="RAY230" s="49"/>
      <c r="RAZ230" s="49"/>
      <c r="RBA230" s="49"/>
      <c r="RBB230" s="49"/>
      <c r="RBC230" s="49"/>
      <c r="RBD230" s="49"/>
      <c r="RBE230" s="49"/>
      <c r="RBF230" s="49"/>
      <c r="RBG230" s="49"/>
      <c r="RBH230" s="49"/>
      <c r="RBI230" s="49"/>
      <c r="RBJ230" s="49"/>
      <c r="RBK230" s="49"/>
      <c r="RBL230" s="49"/>
      <c r="RBM230" s="49"/>
      <c r="RBN230" s="49"/>
      <c r="RBO230" s="49"/>
      <c r="RBP230" s="49"/>
      <c r="RBQ230" s="49"/>
      <c r="RBR230" s="49"/>
      <c r="RBS230" s="49"/>
      <c r="RBT230" s="49"/>
      <c r="RBU230" s="49"/>
      <c r="RBV230" s="49"/>
      <c r="RBW230" s="49"/>
      <c r="RBX230" s="49"/>
      <c r="RBY230" s="49"/>
      <c r="RBZ230" s="49"/>
      <c r="RCA230" s="49"/>
      <c r="RCB230" s="49"/>
      <c r="RCC230" s="49"/>
      <c r="RCD230" s="49"/>
      <c r="RCE230" s="49"/>
      <c r="RCF230" s="49"/>
      <c r="RCG230" s="49"/>
      <c r="RCH230" s="49"/>
      <c r="RCI230" s="49"/>
      <c r="RCJ230" s="49"/>
      <c r="RCK230" s="49"/>
      <c r="RCL230" s="49"/>
      <c r="RCM230" s="49"/>
      <c r="RCN230" s="49"/>
      <c r="RCO230" s="49"/>
      <c r="RCP230" s="49"/>
      <c r="RCQ230" s="49"/>
      <c r="RCR230" s="49"/>
      <c r="RCS230" s="49"/>
      <c r="RCT230" s="49"/>
      <c r="RCU230" s="49"/>
      <c r="RCV230" s="49"/>
      <c r="RCW230" s="49"/>
      <c r="RCX230" s="49"/>
      <c r="RCY230" s="49"/>
      <c r="RCZ230" s="49"/>
      <c r="RDA230" s="49"/>
      <c r="RDB230" s="49"/>
      <c r="RDC230" s="49"/>
      <c r="RDD230" s="49"/>
      <c r="RDE230" s="49"/>
      <c r="RDF230" s="49"/>
      <c r="RDG230" s="49"/>
      <c r="RDH230" s="49"/>
      <c r="RDI230" s="49"/>
      <c r="RDJ230" s="49"/>
      <c r="RDK230" s="49"/>
      <c r="RDL230" s="49"/>
      <c r="RDM230" s="49"/>
      <c r="RDN230" s="49"/>
      <c r="RDO230" s="49"/>
      <c r="RDP230" s="49"/>
      <c r="RDQ230" s="49"/>
      <c r="RDR230" s="49"/>
      <c r="RDS230" s="49"/>
      <c r="RDT230" s="49"/>
      <c r="RDU230" s="49"/>
      <c r="RDV230" s="49"/>
      <c r="RDW230" s="49"/>
      <c r="RDX230" s="49"/>
      <c r="RDY230" s="49"/>
      <c r="RDZ230" s="49"/>
      <c r="REA230" s="49"/>
      <c r="REB230" s="49"/>
      <c r="REC230" s="49"/>
      <c r="RED230" s="49"/>
      <c r="REE230" s="49"/>
      <c r="REF230" s="49"/>
      <c r="REG230" s="49"/>
      <c r="REH230" s="49"/>
      <c r="REI230" s="49"/>
      <c r="REJ230" s="49"/>
      <c r="REK230" s="49"/>
      <c r="REL230" s="49"/>
      <c r="REM230" s="49"/>
      <c r="REN230" s="49"/>
      <c r="REO230" s="49"/>
      <c r="REP230" s="49"/>
      <c r="REQ230" s="49"/>
      <c r="RER230" s="49"/>
      <c r="RES230" s="49"/>
      <c r="RET230" s="49"/>
      <c r="REU230" s="49"/>
      <c r="REV230" s="49"/>
      <c r="REW230" s="49"/>
      <c r="REX230" s="49"/>
      <c r="REY230" s="49"/>
      <c r="REZ230" s="49"/>
      <c r="RFA230" s="49"/>
      <c r="RFB230" s="49"/>
      <c r="RFC230" s="49"/>
      <c r="RFD230" s="49"/>
      <c r="RFE230" s="49"/>
      <c r="RFF230" s="49"/>
      <c r="RFG230" s="49"/>
      <c r="RFH230" s="49"/>
      <c r="RFI230" s="49"/>
      <c r="RFJ230" s="49"/>
      <c r="RFK230" s="49"/>
      <c r="RFL230" s="49"/>
      <c r="RFM230" s="49"/>
      <c r="RFN230" s="49"/>
      <c r="RFO230" s="49"/>
      <c r="RFP230" s="49"/>
      <c r="RFQ230" s="49"/>
      <c r="RFR230" s="49"/>
      <c r="RFS230" s="49"/>
      <c r="RFT230" s="49"/>
      <c r="RFU230" s="49"/>
      <c r="RFV230" s="49"/>
      <c r="RFW230" s="49"/>
      <c r="RFX230" s="49"/>
      <c r="RFY230" s="49"/>
      <c r="RFZ230" s="49"/>
      <c r="RGA230" s="49"/>
      <c r="RGB230" s="49"/>
      <c r="RGC230" s="49"/>
      <c r="RGD230" s="49"/>
      <c r="RGE230" s="49"/>
      <c r="RGF230" s="49"/>
      <c r="RGG230" s="49"/>
      <c r="RGH230" s="49"/>
      <c r="RGI230" s="49"/>
      <c r="RGJ230" s="49"/>
      <c r="RGK230" s="49"/>
      <c r="RGL230" s="49"/>
      <c r="RGM230" s="49"/>
      <c r="RGN230" s="49"/>
      <c r="RGO230" s="49"/>
      <c r="RGP230" s="49"/>
      <c r="RGQ230" s="49"/>
      <c r="RGR230" s="49"/>
      <c r="RGS230" s="49"/>
      <c r="RGT230" s="49"/>
      <c r="RGU230" s="49"/>
      <c r="RGV230" s="49"/>
      <c r="RGW230" s="49"/>
      <c r="RGX230" s="49"/>
      <c r="RGY230" s="49"/>
      <c r="RGZ230" s="49"/>
      <c r="RHA230" s="49"/>
      <c r="RHB230" s="49"/>
      <c r="RHC230" s="49"/>
      <c r="RHD230" s="49"/>
      <c r="RHE230" s="49"/>
      <c r="RHF230" s="49"/>
      <c r="RHG230" s="49"/>
      <c r="RHH230" s="49"/>
      <c r="RHI230" s="49"/>
      <c r="RHJ230" s="49"/>
      <c r="RHK230" s="49"/>
      <c r="RHL230" s="49"/>
      <c r="RHM230" s="49"/>
      <c r="RHN230" s="49"/>
      <c r="RHO230" s="49"/>
      <c r="RHP230" s="49"/>
      <c r="RHQ230" s="49"/>
      <c r="RHR230" s="49"/>
      <c r="RHS230" s="49"/>
      <c r="RHT230" s="49"/>
      <c r="RHU230" s="49"/>
      <c r="RHV230" s="49"/>
      <c r="RHW230" s="49"/>
      <c r="RHX230" s="49"/>
      <c r="RHY230" s="49"/>
      <c r="RHZ230" s="49"/>
      <c r="RIA230" s="49"/>
      <c r="RIB230" s="49"/>
      <c r="RIC230" s="49"/>
      <c r="RID230" s="49"/>
      <c r="RIE230" s="49"/>
      <c r="RIF230" s="49"/>
      <c r="RIG230" s="49"/>
      <c r="RIH230" s="49"/>
      <c r="RII230" s="49"/>
      <c r="RIJ230" s="49"/>
      <c r="RIK230" s="49"/>
      <c r="RIL230" s="49"/>
      <c r="RIM230" s="49"/>
      <c r="RIN230" s="49"/>
      <c r="RIO230" s="49"/>
      <c r="RIP230" s="49"/>
      <c r="RIQ230" s="49"/>
      <c r="RIR230" s="49"/>
      <c r="RIS230" s="49"/>
      <c r="RIT230" s="49"/>
      <c r="RIU230" s="49"/>
      <c r="RIV230" s="49"/>
      <c r="RIW230" s="49"/>
      <c r="RIX230" s="49"/>
      <c r="RIY230" s="49"/>
      <c r="RIZ230" s="49"/>
      <c r="RJA230" s="49"/>
      <c r="RJB230" s="49"/>
      <c r="RJC230" s="49"/>
      <c r="RJD230" s="49"/>
      <c r="RJE230" s="49"/>
      <c r="RJF230" s="49"/>
      <c r="RJG230" s="49"/>
      <c r="RJH230" s="49"/>
      <c r="RJI230" s="49"/>
      <c r="RJJ230" s="49"/>
      <c r="RJK230" s="49"/>
      <c r="RJL230" s="49"/>
      <c r="RJM230" s="49"/>
      <c r="RJN230" s="49"/>
      <c r="RJO230" s="49"/>
      <c r="RJP230" s="49"/>
      <c r="RJQ230" s="49"/>
      <c r="RJR230" s="49"/>
      <c r="RJS230" s="49"/>
      <c r="RJT230" s="49"/>
      <c r="RJU230" s="49"/>
      <c r="RJV230" s="49"/>
      <c r="RJW230" s="49"/>
      <c r="RJX230" s="49"/>
      <c r="RJY230" s="49"/>
      <c r="RJZ230" s="49"/>
      <c r="RKA230" s="49"/>
      <c r="RKB230" s="49"/>
      <c r="RKC230" s="49"/>
      <c r="RKD230" s="49"/>
      <c r="RKE230" s="49"/>
      <c r="RKF230" s="49"/>
      <c r="RKG230" s="49"/>
      <c r="RKH230" s="49"/>
      <c r="RKI230" s="49"/>
      <c r="RKJ230" s="49"/>
      <c r="RKK230" s="49"/>
      <c r="RKL230" s="49"/>
      <c r="RKM230" s="49"/>
      <c r="RKN230" s="49"/>
      <c r="RKO230" s="49"/>
      <c r="RKP230" s="49"/>
      <c r="RKQ230" s="49"/>
      <c r="RKR230" s="49"/>
      <c r="RKS230" s="49"/>
      <c r="RKT230" s="49"/>
      <c r="RKU230" s="49"/>
      <c r="RKV230" s="49"/>
      <c r="RKW230" s="49"/>
      <c r="RKX230" s="49"/>
      <c r="RKY230" s="49"/>
      <c r="RKZ230" s="49"/>
      <c r="RLA230" s="49"/>
      <c r="RLB230" s="49"/>
      <c r="RLC230" s="49"/>
      <c r="RLD230" s="49"/>
      <c r="RLE230" s="49"/>
      <c r="RLF230" s="49"/>
      <c r="RLG230" s="49"/>
      <c r="RLH230" s="49"/>
      <c r="RLI230" s="49"/>
      <c r="RLJ230" s="49"/>
      <c r="RLK230" s="49"/>
      <c r="RLL230" s="49"/>
      <c r="RLM230" s="49"/>
      <c r="RLN230" s="49"/>
      <c r="RLO230" s="49"/>
      <c r="RLP230" s="49"/>
      <c r="RLQ230" s="49"/>
      <c r="RLR230" s="49"/>
      <c r="RLS230" s="49"/>
      <c r="RLT230" s="49"/>
      <c r="RLU230" s="49"/>
      <c r="RLV230" s="49"/>
      <c r="RLW230" s="49"/>
      <c r="RLX230" s="49"/>
      <c r="RLY230" s="49"/>
      <c r="RLZ230" s="49"/>
      <c r="RMA230" s="49"/>
      <c r="RMB230" s="49"/>
      <c r="RMC230" s="49"/>
      <c r="RMD230" s="49"/>
      <c r="RME230" s="49"/>
      <c r="RMF230" s="49"/>
      <c r="RMG230" s="49"/>
      <c r="RMH230" s="49"/>
      <c r="RMI230" s="49"/>
      <c r="RMJ230" s="49"/>
      <c r="RMK230" s="49"/>
      <c r="RML230" s="49"/>
      <c r="RMM230" s="49"/>
      <c r="RMN230" s="49"/>
      <c r="RMO230" s="49"/>
      <c r="RMP230" s="49"/>
      <c r="RMQ230" s="49"/>
      <c r="RMR230" s="49"/>
      <c r="RMS230" s="49"/>
      <c r="RMT230" s="49"/>
      <c r="RMU230" s="49"/>
      <c r="RMV230" s="49"/>
      <c r="RMW230" s="49"/>
      <c r="RMX230" s="49"/>
      <c r="RMY230" s="49"/>
      <c r="RMZ230" s="49"/>
      <c r="RNA230" s="49"/>
      <c r="RNB230" s="49"/>
      <c r="RNC230" s="49"/>
      <c r="RND230" s="49"/>
      <c r="RNE230" s="49"/>
      <c r="RNF230" s="49"/>
      <c r="RNG230" s="49"/>
      <c r="RNH230" s="49"/>
      <c r="RNI230" s="49"/>
      <c r="RNJ230" s="49"/>
      <c r="RNK230" s="49"/>
      <c r="RNL230" s="49"/>
      <c r="RNM230" s="49"/>
      <c r="RNN230" s="49"/>
      <c r="RNO230" s="49"/>
      <c r="RNP230" s="49"/>
      <c r="RNQ230" s="49"/>
      <c r="RNR230" s="49"/>
      <c r="RNS230" s="49"/>
      <c r="RNT230" s="49"/>
      <c r="RNU230" s="49"/>
      <c r="RNV230" s="49"/>
      <c r="RNW230" s="49"/>
      <c r="RNX230" s="49"/>
      <c r="RNY230" s="49"/>
      <c r="RNZ230" s="49"/>
      <c r="ROA230" s="49"/>
      <c r="ROB230" s="49"/>
      <c r="ROC230" s="49"/>
      <c r="ROD230" s="49"/>
      <c r="ROE230" s="49"/>
      <c r="ROF230" s="49"/>
      <c r="ROG230" s="49"/>
      <c r="ROH230" s="49"/>
      <c r="ROI230" s="49"/>
      <c r="ROJ230" s="49"/>
      <c r="ROK230" s="49"/>
      <c r="ROL230" s="49"/>
      <c r="ROM230" s="49"/>
      <c r="RON230" s="49"/>
      <c r="ROO230" s="49"/>
      <c r="ROP230" s="49"/>
      <c r="ROQ230" s="49"/>
      <c r="ROR230" s="49"/>
      <c r="ROS230" s="49"/>
      <c r="ROT230" s="49"/>
      <c r="ROU230" s="49"/>
      <c r="ROV230" s="49"/>
      <c r="ROW230" s="49"/>
      <c r="ROX230" s="49"/>
      <c r="ROY230" s="49"/>
      <c r="ROZ230" s="49"/>
      <c r="RPA230" s="49"/>
      <c r="RPB230" s="49"/>
      <c r="RPC230" s="49"/>
      <c r="RPD230" s="49"/>
      <c r="RPE230" s="49"/>
      <c r="RPF230" s="49"/>
      <c r="RPG230" s="49"/>
      <c r="RPH230" s="49"/>
      <c r="RPI230" s="49"/>
      <c r="RPJ230" s="49"/>
      <c r="RPK230" s="49"/>
      <c r="RPL230" s="49"/>
      <c r="RPM230" s="49"/>
      <c r="RPN230" s="49"/>
      <c r="RPO230" s="49"/>
      <c r="RPP230" s="49"/>
      <c r="RPQ230" s="49"/>
      <c r="RPR230" s="49"/>
      <c r="RPS230" s="49"/>
      <c r="RPT230" s="49"/>
      <c r="RPU230" s="49"/>
      <c r="RPV230" s="49"/>
      <c r="RPW230" s="49"/>
      <c r="RPX230" s="49"/>
      <c r="RPY230" s="49"/>
      <c r="RPZ230" s="49"/>
      <c r="RQA230" s="49"/>
      <c r="RQB230" s="49"/>
      <c r="RQC230" s="49"/>
      <c r="RQD230" s="49"/>
      <c r="RQE230" s="49"/>
      <c r="RQF230" s="49"/>
      <c r="RQG230" s="49"/>
      <c r="RQH230" s="49"/>
      <c r="RQI230" s="49"/>
      <c r="RQJ230" s="49"/>
      <c r="RQK230" s="49"/>
      <c r="RQL230" s="49"/>
      <c r="RQM230" s="49"/>
      <c r="RQN230" s="49"/>
      <c r="RQO230" s="49"/>
      <c r="RQP230" s="49"/>
      <c r="RQQ230" s="49"/>
      <c r="RQR230" s="49"/>
      <c r="RQS230" s="49"/>
      <c r="RQT230" s="49"/>
      <c r="RQU230" s="49"/>
      <c r="RQV230" s="49"/>
      <c r="RQW230" s="49"/>
      <c r="RQX230" s="49"/>
      <c r="RQY230" s="49"/>
      <c r="RQZ230" s="49"/>
      <c r="RRA230" s="49"/>
      <c r="RRB230" s="49"/>
      <c r="RRC230" s="49"/>
      <c r="RRD230" s="49"/>
      <c r="RRE230" s="49"/>
      <c r="RRF230" s="49"/>
      <c r="RRG230" s="49"/>
      <c r="RRH230" s="49"/>
      <c r="RRI230" s="49"/>
      <c r="RRJ230" s="49"/>
      <c r="RRK230" s="49"/>
      <c r="RRL230" s="49"/>
      <c r="RRM230" s="49"/>
      <c r="RRN230" s="49"/>
      <c r="RRO230" s="49"/>
      <c r="RRP230" s="49"/>
      <c r="RRQ230" s="49"/>
      <c r="RRR230" s="49"/>
      <c r="RRS230" s="49"/>
      <c r="RRT230" s="49"/>
      <c r="RRU230" s="49"/>
      <c r="RRV230" s="49"/>
      <c r="RRW230" s="49"/>
      <c r="RRX230" s="49"/>
      <c r="RRY230" s="49"/>
      <c r="RRZ230" s="49"/>
      <c r="RSA230" s="49"/>
      <c r="RSB230" s="49"/>
      <c r="RSC230" s="49"/>
      <c r="RSD230" s="49"/>
      <c r="RSE230" s="49"/>
      <c r="RSF230" s="49"/>
      <c r="RSG230" s="49"/>
      <c r="RSH230" s="49"/>
      <c r="RSI230" s="49"/>
      <c r="RSJ230" s="49"/>
      <c r="RSK230" s="49"/>
      <c r="RSL230" s="49"/>
      <c r="RSM230" s="49"/>
      <c r="RSN230" s="49"/>
      <c r="RSO230" s="49"/>
      <c r="RSP230" s="49"/>
      <c r="RSQ230" s="49"/>
      <c r="RSR230" s="49"/>
      <c r="RSS230" s="49"/>
      <c r="RST230" s="49"/>
      <c r="RSU230" s="49"/>
      <c r="RSV230" s="49"/>
      <c r="RSW230" s="49"/>
      <c r="RSX230" s="49"/>
      <c r="RSY230" s="49"/>
      <c r="RSZ230" s="49"/>
      <c r="RTA230" s="49"/>
      <c r="RTB230" s="49"/>
      <c r="RTC230" s="49"/>
      <c r="RTD230" s="49"/>
      <c r="RTE230" s="49"/>
      <c r="RTF230" s="49"/>
      <c r="RTG230" s="49"/>
      <c r="RTH230" s="49"/>
      <c r="RTI230" s="49"/>
      <c r="RTJ230" s="49"/>
      <c r="RTK230" s="49"/>
      <c r="RTL230" s="49"/>
      <c r="RTM230" s="49"/>
      <c r="RTN230" s="49"/>
      <c r="RTO230" s="49"/>
      <c r="RTP230" s="49"/>
      <c r="RTQ230" s="49"/>
      <c r="RTR230" s="49"/>
      <c r="RTS230" s="49"/>
      <c r="RTT230" s="49"/>
      <c r="RTU230" s="49"/>
      <c r="RTV230" s="49"/>
      <c r="RTW230" s="49"/>
      <c r="RTX230" s="49"/>
      <c r="RTY230" s="49"/>
      <c r="RTZ230" s="49"/>
      <c r="RUA230" s="49"/>
      <c r="RUB230" s="49"/>
      <c r="RUC230" s="49"/>
      <c r="RUD230" s="49"/>
      <c r="RUE230" s="49"/>
      <c r="RUF230" s="49"/>
      <c r="RUG230" s="49"/>
      <c r="RUH230" s="49"/>
      <c r="RUI230" s="49"/>
      <c r="RUJ230" s="49"/>
      <c r="RUK230" s="49"/>
      <c r="RUL230" s="49"/>
      <c r="RUM230" s="49"/>
      <c r="RUN230" s="49"/>
      <c r="RUO230" s="49"/>
      <c r="RUP230" s="49"/>
      <c r="RUQ230" s="49"/>
      <c r="RUR230" s="49"/>
      <c r="RUS230" s="49"/>
      <c r="RUT230" s="49"/>
      <c r="RUU230" s="49"/>
      <c r="RUV230" s="49"/>
      <c r="RUW230" s="49"/>
      <c r="RUX230" s="49"/>
      <c r="RUY230" s="49"/>
      <c r="RUZ230" s="49"/>
      <c r="RVA230" s="49"/>
      <c r="RVB230" s="49"/>
      <c r="RVC230" s="49"/>
      <c r="RVD230" s="49"/>
      <c r="RVE230" s="49"/>
      <c r="RVF230" s="49"/>
      <c r="RVG230" s="49"/>
      <c r="RVH230" s="49"/>
      <c r="RVI230" s="49"/>
      <c r="RVJ230" s="49"/>
      <c r="RVK230" s="49"/>
      <c r="RVL230" s="49"/>
      <c r="RVM230" s="49"/>
      <c r="RVN230" s="49"/>
      <c r="RVO230" s="49"/>
      <c r="RVP230" s="49"/>
      <c r="RVQ230" s="49"/>
      <c r="RVR230" s="49"/>
      <c r="RVS230" s="49"/>
      <c r="RVT230" s="49"/>
      <c r="RVU230" s="49"/>
      <c r="RVV230" s="49"/>
      <c r="RVW230" s="49"/>
      <c r="RVX230" s="49"/>
      <c r="RVY230" s="49"/>
      <c r="RVZ230" s="49"/>
      <c r="RWA230" s="49"/>
      <c r="RWB230" s="49"/>
      <c r="RWC230" s="49"/>
      <c r="RWD230" s="49"/>
      <c r="RWE230" s="49"/>
      <c r="RWF230" s="49"/>
      <c r="RWG230" s="49"/>
      <c r="RWH230" s="49"/>
      <c r="RWI230" s="49"/>
      <c r="RWJ230" s="49"/>
      <c r="RWK230" s="49"/>
      <c r="RWL230" s="49"/>
      <c r="RWM230" s="49"/>
      <c r="RWN230" s="49"/>
      <c r="RWO230" s="49"/>
      <c r="RWP230" s="49"/>
      <c r="RWQ230" s="49"/>
      <c r="RWR230" s="49"/>
      <c r="RWS230" s="49"/>
      <c r="RWT230" s="49"/>
      <c r="RWU230" s="49"/>
      <c r="RWV230" s="49"/>
      <c r="RWW230" s="49"/>
      <c r="RWX230" s="49"/>
      <c r="RWY230" s="49"/>
      <c r="RWZ230" s="49"/>
      <c r="RXA230" s="49"/>
      <c r="RXB230" s="49"/>
      <c r="RXC230" s="49"/>
      <c r="RXD230" s="49"/>
      <c r="RXE230" s="49"/>
      <c r="RXF230" s="49"/>
      <c r="RXG230" s="49"/>
      <c r="RXH230" s="49"/>
      <c r="RXI230" s="49"/>
      <c r="RXJ230" s="49"/>
      <c r="RXK230" s="49"/>
      <c r="RXL230" s="49"/>
      <c r="RXM230" s="49"/>
      <c r="RXN230" s="49"/>
      <c r="RXO230" s="49"/>
      <c r="RXP230" s="49"/>
      <c r="RXQ230" s="49"/>
      <c r="RXR230" s="49"/>
      <c r="RXS230" s="49"/>
      <c r="RXT230" s="49"/>
      <c r="RXU230" s="49"/>
      <c r="RXV230" s="49"/>
      <c r="RXW230" s="49"/>
      <c r="RXX230" s="49"/>
      <c r="RXY230" s="49"/>
      <c r="RXZ230" s="49"/>
      <c r="RYA230" s="49"/>
      <c r="RYB230" s="49"/>
      <c r="RYC230" s="49"/>
      <c r="RYD230" s="49"/>
      <c r="RYE230" s="49"/>
      <c r="RYF230" s="49"/>
      <c r="RYG230" s="49"/>
      <c r="RYH230" s="49"/>
      <c r="RYI230" s="49"/>
      <c r="RYJ230" s="49"/>
      <c r="RYK230" s="49"/>
      <c r="RYL230" s="49"/>
      <c r="RYM230" s="49"/>
      <c r="RYN230" s="49"/>
      <c r="RYO230" s="49"/>
      <c r="RYP230" s="49"/>
      <c r="RYQ230" s="49"/>
      <c r="RYR230" s="49"/>
      <c r="RYS230" s="49"/>
      <c r="RYT230" s="49"/>
      <c r="RYU230" s="49"/>
      <c r="RYV230" s="49"/>
      <c r="RYW230" s="49"/>
      <c r="RYX230" s="49"/>
      <c r="RYY230" s="49"/>
      <c r="RYZ230" s="49"/>
      <c r="RZA230" s="49"/>
      <c r="RZB230" s="49"/>
      <c r="RZC230" s="49"/>
      <c r="RZD230" s="49"/>
      <c r="RZE230" s="49"/>
      <c r="RZF230" s="49"/>
      <c r="RZG230" s="49"/>
      <c r="RZH230" s="49"/>
      <c r="RZI230" s="49"/>
      <c r="RZJ230" s="49"/>
      <c r="RZK230" s="49"/>
      <c r="RZL230" s="49"/>
      <c r="RZM230" s="49"/>
      <c r="RZN230" s="49"/>
      <c r="RZO230" s="49"/>
      <c r="RZP230" s="49"/>
      <c r="RZQ230" s="49"/>
      <c r="RZR230" s="49"/>
      <c r="RZS230" s="49"/>
      <c r="RZT230" s="49"/>
      <c r="RZU230" s="49"/>
      <c r="RZV230" s="49"/>
      <c r="RZW230" s="49"/>
      <c r="RZX230" s="49"/>
      <c r="RZY230" s="49"/>
      <c r="RZZ230" s="49"/>
      <c r="SAA230" s="49"/>
      <c r="SAB230" s="49"/>
      <c r="SAC230" s="49"/>
      <c r="SAD230" s="49"/>
      <c r="SAE230" s="49"/>
      <c r="SAF230" s="49"/>
      <c r="SAG230" s="49"/>
      <c r="SAH230" s="49"/>
      <c r="SAI230" s="49"/>
      <c r="SAJ230" s="49"/>
      <c r="SAK230" s="49"/>
      <c r="SAL230" s="49"/>
      <c r="SAM230" s="49"/>
      <c r="SAN230" s="49"/>
      <c r="SAO230" s="49"/>
      <c r="SAP230" s="49"/>
      <c r="SAQ230" s="49"/>
      <c r="SAR230" s="49"/>
      <c r="SAS230" s="49"/>
      <c r="SAT230" s="49"/>
      <c r="SAU230" s="49"/>
      <c r="SAV230" s="49"/>
      <c r="SAW230" s="49"/>
      <c r="SAX230" s="49"/>
      <c r="SAY230" s="49"/>
      <c r="SAZ230" s="49"/>
      <c r="SBA230" s="49"/>
      <c r="SBB230" s="49"/>
      <c r="SBC230" s="49"/>
      <c r="SBD230" s="49"/>
      <c r="SBE230" s="49"/>
      <c r="SBF230" s="49"/>
      <c r="SBG230" s="49"/>
      <c r="SBH230" s="49"/>
      <c r="SBI230" s="49"/>
      <c r="SBJ230" s="49"/>
      <c r="SBK230" s="49"/>
      <c r="SBL230" s="49"/>
      <c r="SBM230" s="49"/>
      <c r="SBN230" s="49"/>
      <c r="SBO230" s="49"/>
      <c r="SBP230" s="49"/>
      <c r="SBQ230" s="49"/>
      <c r="SBR230" s="49"/>
      <c r="SBS230" s="49"/>
      <c r="SBT230" s="49"/>
      <c r="SBU230" s="49"/>
      <c r="SBV230" s="49"/>
      <c r="SBW230" s="49"/>
      <c r="SBX230" s="49"/>
      <c r="SBY230" s="49"/>
      <c r="SBZ230" s="49"/>
      <c r="SCA230" s="49"/>
      <c r="SCB230" s="49"/>
      <c r="SCC230" s="49"/>
      <c r="SCD230" s="49"/>
      <c r="SCE230" s="49"/>
      <c r="SCF230" s="49"/>
      <c r="SCG230" s="49"/>
      <c r="SCH230" s="49"/>
      <c r="SCI230" s="49"/>
      <c r="SCJ230" s="49"/>
      <c r="SCK230" s="49"/>
      <c r="SCL230" s="49"/>
      <c r="SCM230" s="49"/>
      <c r="SCN230" s="49"/>
      <c r="SCO230" s="49"/>
      <c r="SCP230" s="49"/>
      <c r="SCQ230" s="49"/>
      <c r="SCR230" s="49"/>
      <c r="SCS230" s="49"/>
      <c r="SCT230" s="49"/>
      <c r="SCU230" s="49"/>
      <c r="SCV230" s="49"/>
      <c r="SCW230" s="49"/>
      <c r="SCX230" s="49"/>
      <c r="SCY230" s="49"/>
      <c r="SCZ230" s="49"/>
      <c r="SDA230" s="49"/>
      <c r="SDB230" s="49"/>
      <c r="SDC230" s="49"/>
      <c r="SDD230" s="49"/>
      <c r="SDE230" s="49"/>
      <c r="SDF230" s="49"/>
      <c r="SDG230" s="49"/>
      <c r="SDH230" s="49"/>
      <c r="SDI230" s="49"/>
      <c r="SDJ230" s="49"/>
      <c r="SDK230" s="49"/>
      <c r="SDL230" s="49"/>
      <c r="SDM230" s="49"/>
      <c r="SDN230" s="49"/>
      <c r="SDO230" s="49"/>
      <c r="SDP230" s="49"/>
      <c r="SDQ230" s="49"/>
      <c r="SDR230" s="49"/>
      <c r="SDS230" s="49"/>
      <c r="SDT230" s="49"/>
      <c r="SDU230" s="49"/>
      <c r="SDV230" s="49"/>
      <c r="SDW230" s="49"/>
      <c r="SDX230" s="49"/>
      <c r="SDY230" s="49"/>
      <c r="SDZ230" s="49"/>
      <c r="SEA230" s="49"/>
      <c r="SEB230" s="49"/>
      <c r="SEC230" s="49"/>
      <c r="SED230" s="49"/>
      <c r="SEE230" s="49"/>
      <c r="SEF230" s="49"/>
      <c r="SEG230" s="49"/>
      <c r="SEH230" s="49"/>
      <c r="SEI230" s="49"/>
      <c r="SEJ230" s="49"/>
      <c r="SEK230" s="49"/>
      <c r="SEL230" s="49"/>
      <c r="SEM230" s="49"/>
      <c r="SEN230" s="49"/>
      <c r="SEO230" s="49"/>
      <c r="SEP230" s="49"/>
      <c r="SEQ230" s="49"/>
      <c r="SER230" s="49"/>
      <c r="SES230" s="49"/>
      <c r="SET230" s="49"/>
      <c r="SEU230" s="49"/>
      <c r="SEV230" s="49"/>
      <c r="SEW230" s="49"/>
      <c r="SEX230" s="49"/>
      <c r="SEY230" s="49"/>
      <c r="SEZ230" s="49"/>
      <c r="SFA230" s="49"/>
      <c r="SFB230" s="49"/>
      <c r="SFC230" s="49"/>
      <c r="SFD230" s="49"/>
      <c r="SFE230" s="49"/>
      <c r="SFF230" s="49"/>
      <c r="SFG230" s="49"/>
      <c r="SFH230" s="49"/>
      <c r="SFI230" s="49"/>
      <c r="SFJ230" s="49"/>
      <c r="SFK230" s="49"/>
      <c r="SFL230" s="49"/>
      <c r="SFM230" s="49"/>
      <c r="SFN230" s="49"/>
      <c r="SFO230" s="49"/>
      <c r="SFP230" s="49"/>
      <c r="SFQ230" s="49"/>
      <c r="SFR230" s="49"/>
      <c r="SFS230" s="49"/>
      <c r="SFT230" s="49"/>
      <c r="SFU230" s="49"/>
      <c r="SFV230" s="49"/>
      <c r="SFW230" s="49"/>
      <c r="SFX230" s="49"/>
      <c r="SFY230" s="49"/>
      <c r="SFZ230" s="49"/>
      <c r="SGA230" s="49"/>
      <c r="SGB230" s="49"/>
      <c r="SGC230" s="49"/>
      <c r="SGD230" s="49"/>
      <c r="SGE230" s="49"/>
      <c r="SGF230" s="49"/>
      <c r="SGG230" s="49"/>
      <c r="SGH230" s="49"/>
      <c r="SGI230" s="49"/>
      <c r="SGJ230" s="49"/>
      <c r="SGK230" s="49"/>
      <c r="SGL230" s="49"/>
      <c r="SGM230" s="49"/>
      <c r="SGN230" s="49"/>
      <c r="SGO230" s="49"/>
      <c r="SGP230" s="49"/>
      <c r="SGQ230" s="49"/>
      <c r="SGR230" s="49"/>
      <c r="SGS230" s="49"/>
      <c r="SGT230" s="49"/>
      <c r="SGU230" s="49"/>
      <c r="SGV230" s="49"/>
      <c r="SGW230" s="49"/>
      <c r="SGX230" s="49"/>
      <c r="SGY230" s="49"/>
      <c r="SGZ230" s="49"/>
      <c r="SHA230" s="49"/>
      <c r="SHB230" s="49"/>
      <c r="SHC230" s="49"/>
      <c r="SHD230" s="49"/>
      <c r="SHE230" s="49"/>
      <c r="SHF230" s="49"/>
      <c r="SHG230" s="49"/>
      <c r="SHH230" s="49"/>
      <c r="SHI230" s="49"/>
      <c r="SHJ230" s="49"/>
      <c r="SHK230" s="49"/>
      <c r="SHL230" s="49"/>
      <c r="SHM230" s="49"/>
      <c r="SHN230" s="49"/>
      <c r="SHO230" s="49"/>
      <c r="SHP230" s="49"/>
      <c r="SHQ230" s="49"/>
      <c r="SHR230" s="49"/>
      <c r="SHS230" s="49"/>
      <c r="SHT230" s="49"/>
      <c r="SHU230" s="49"/>
      <c r="SHV230" s="49"/>
      <c r="SHW230" s="49"/>
      <c r="SHX230" s="49"/>
      <c r="SHY230" s="49"/>
      <c r="SHZ230" s="49"/>
      <c r="SIA230" s="49"/>
      <c r="SIB230" s="49"/>
      <c r="SIC230" s="49"/>
      <c r="SID230" s="49"/>
      <c r="SIE230" s="49"/>
      <c r="SIF230" s="49"/>
      <c r="SIG230" s="49"/>
      <c r="SIH230" s="49"/>
      <c r="SII230" s="49"/>
      <c r="SIJ230" s="49"/>
      <c r="SIK230" s="49"/>
      <c r="SIL230" s="49"/>
      <c r="SIM230" s="49"/>
      <c r="SIN230" s="49"/>
      <c r="SIO230" s="49"/>
      <c r="SIP230" s="49"/>
      <c r="SIQ230" s="49"/>
      <c r="SIR230" s="49"/>
      <c r="SIS230" s="49"/>
      <c r="SIT230" s="49"/>
      <c r="SIU230" s="49"/>
      <c r="SIV230" s="49"/>
      <c r="SIW230" s="49"/>
      <c r="SIX230" s="49"/>
      <c r="SIY230" s="49"/>
      <c r="SIZ230" s="49"/>
      <c r="SJA230" s="49"/>
      <c r="SJB230" s="49"/>
      <c r="SJC230" s="49"/>
      <c r="SJD230" s="49"/>
      <c r="SJE230" s="49"/>
      <c r="SJF230" s="49"/>
      <c r="SJG230" s="49"/>
      <c r="SJH230" s="49"/>
      <c r="SJI230" s="49"/>
      <c r="SJJ230" s="49"/>
      <c r="SJK230" s="49"/>
      <c r="SJL230" s="49"/>
      <c r="SJM230" s="49"/>
      <c r="SJN230" s="49"/>
      <c r="SJO230" s="49"/>
      <c r="SJP230" s="49"/>
      <c r="SJQ230" s="49"/>
      <c r="SJR230" s="49"/>
      <c r="SJS230" s="49"/>
      <c r="SJT230" s="49"/>
      <c r="SJU230" s="49"/>
      <c r="SJV230" s="49"/>
      <c r="SJW230" s="49"/>
      <c r="SJX230" s="49"/>
      <c r="SJY230" s="49"/>
      <c r="SJZ230" s="49"/>
      <c r="SKA230" s="49"/>
      <c r="SKB230" s="49"/>
      <c r="SKC230" s="49"/>
      <c r="SKD230" s="49"/>
      <c r="SKE230" s="49"/>
      <c r="SKF230" s="49"/>
      <c r="SKG230" s="49"/>
      <c r="SKH230" s="49"/>
      <c r="SKI230" s="49"/>
      <c r="SKJ230" s="49"/>
      <c r="SKK230" s="49"/>
      <c r="SKL230" s="49"/>
      <c r="SKM230" s="49"/>
      <c r="SKN230" s="49"/>
      <c r="SKO230" s="49"/>
      <c r="SKP230" s="49"/>
      <c r="SKQ230" s="49"/>
      <c r="SKR230" s="49"/>
      <c r="SKS230" s="49"/>
      <c r="SKT230" s="49"/>
      <c r="SKU230" s="49"/>
      <c r="SKV230" s="49"/>
      <c r="SKW230" s="49"/>
      <c r="SKX230" s="49"/>
      <c r="SKY230" s="49"/>
      <c r="SKZ230" s="49"/>
      <c r="SLA230" s="49"/>
      <c r="SLB230" s="49"/>
      <c r="SLC230" s="49"/>
      <c r="SLD230" s="49"/>
      <c r="SLE230" s="49"/>
      <c r="SLF230" s="49"/>
      <c r="SLG230" s="49"/>
      <c r="SLH230" s="49"/>
      <c r="SLI230" s="49"/>
      <c r="SLJ230" s="49"/>
      <c r="SLK230" s="49"/>
      <c r="SLL230" s="49"/>
      <c r="SLM230" s="49"/>
      <c r="SLN230" s="49"/>
      <c r="SLO230" s="49"/>
      <c r="SLP230" s="49"/>
      <c r="SLQ230" s="49"/>
      <c r="SLR230" s="49"/>
      <c r="SLS230" s="49"/>
      <c r="SLT230" s="49"/>
      <c r="SLU230" s="49"/>
      <c r="SLV230" s="49"/>
      <c r="SLW230" s="49"/>
      <c r="SLX230" s="49"/>
      <c r="SLY230" s="49"/>
      <c r="SLZ230" s="49"/>
      <c r="SMA230" s="49"/>
      <c r="SMB230" s="49"/>
      <c r="SMC230" s="49"/>
      <c r="SMD230" s="49"/>
      <c r="SME230" s="49"/>
      <c r="SMF230" s="49"/>
      <c r="SMG230" s="49"/>
      <c r="SMH230" s="49"/>
      <c r="SMI230" s="49"/>
      <c r="SMJ230" s="49"/>
      <c r="SMK230" s="49"/>
      <c r="SML230" s="49"/>
      <c r="SMM230" s="49"/>
      <c r="SMN230" s="49"/>
      <c r="SMO230" s="49"/>
      <c r="SMP230" s="49"/>
      <c r="SMQ230" s="49"/>
      <c r="SMR230" s="49"/>
      <c r="SMS230" s="49"/>
      <c r="SMT230" s="49"/>
      <c r="SMU230" s="49"/>
      <c r="SMV230" s="49"/>
      <c r="SMW230" s="49"/>
      <c r="SMX230" s="49"/>
      <c r="SMY230" s="49"/>
      <c r="SMZ230" s="49"/>
      <c r="SNA230" s="49"/>
      <c r="SNB230" s="49"/>
      <c r="SNC230" s="49"/>
      <c r="SND230" s="49"/>
      <c r="SNE230" s="49"/>
      <c r="SNF230" s="49"/>
      <c r="SNG230" s="49"/>
      <c r="SNH230" s="49"/>
      <c r="SNI230" s="49"/>
      <c r="SNJ230" s="49"/>
      <c r="SNK230" s="49"/>
      <c r="SNL230" s="49"/>
      <c r="SNM230" s="49"/>
      <c r="SNN230" s="49"/>
      <c r="SNO230" s="49"/>
      <c r="SNP230" s="49"/>
      <c r="SNQ230" s="49"/>
      <c r="SNR230" s="49"/>
      <c r="SNS230" s="49"/>
      <c r="SNT230" s="49"/>
      <c r="SNU230" s="49"/>
      <c r="SNV230" s="49"/>
      <c r="SNW230" s="49"/>
      <c r="SNX230" s="49"/>
      <c r="SNY230" s="49"/>
      <c r="SNZ230" s="49"/>
      <c r="SOA230" s="49"/>
      <c r="SOB230" s="49"/>
      <c r="SOC230" s="49"/>
      <c r="SOD230" s="49"/>
      <c r="SOE230" s="49"/>
      <c r="SOF230" s="49"/>
      <c r="SOG230" s="49"/>
      <c r="SOH230" s="49"/>
      <c r="SOI230" s="49"/>
      <c r="SOJ230" s="49"/>
      <c r="SOK230" s="49"/>
      <c r="SOL230" s="49"/>
      <c r="SOM230" s="49"/>
      <c r="SON230" s="49"/>
      <c r="SOO230" s="49"/>
      <c r="SOP230" s="49"/>
      <c r="SOQ230" s="49"/>
      <c r="SOR230" s="49"/>
      <c r="SOS230" s="49"/>
      <c r="SOT230" s="49"/>
      <c r="SOU230" s="49"/>
      <c r="SOV230" s="49"/>
      <c r="SOW230" s="49"/>
      <c r="SOX230" s="49"/>
      <c r="SOY230" s="49"/>
      <c r="SOZ230" s="49"/>
      <c r="SPA230" s="49"/>
      <c r="SPB230" s="49"/>
      <c r="SPC230" s="49"/>
      <c r="SPD230" s="49"/>
      <c r="SPE230" s="49"/>
      <c r="SPF230" s="49"/>
      <c r="SPG230" s="49"/>
      <c r="SPH230" s="49"/>
      <c r="SPI230" s="49"/>
      <c r="SPJ230" s="49"/>
      <c r="SPK230" s="49"/>
      <c r="SPL230" s="49"/>
      <c r="SPM230" s="49"/>
      <c r="SPN230" s="49"/>
      <c r="SPO230" s="49"/>
      <c r="SPP230" s="49"/>
      <c r="SPQ230" s="49"/>
      <c r="SPR230" s="49"/>
      <c r="SPS230" s="49"/>
      <c r="SPT230" s="49"/>
      <c r="SPU230" s="49"/>
      <c r="SPV230" s="49"/>
      <c r="SPW230" s="49"/>
      <c r="SPX230" s="49"/>
      <c r="SPY230" s="49"/>
      <c r="SPZ230" s="49"/>
      <c r="SQA230" s="49"/>
      <c r="SQB230" s="49"/>
      <c r="SQC230" s="49"/>
      <c r="SQD230" s="49"/>
      <c r="SQE230" s="49"/>
      <c r="SQF230" s="49"/>
      <c r="SQG230" s="49"/>
      <c r="SQH230" s="49"/>
      <c r="SQI230" s="49"/>
      <c r="SQJ230" s="49"/>
      <c r="SQK230" s="49"/>
      <c r="SQL230" s="49"/>
      <c r="SQM230" s="49"/>
      <c r="SQN230" s="49"/>
      <c r="SQO230" s="49"/>
      <c r="SQP230" s="49"/>
      <c r="SQQ230" s="49"/>
      <c r="SQR230" s="49"/>
      <c r="SQS230" s="49"/>
      <c r="SQT230" s="49"/>
      <c r="SQU230" s="49"/>
      <c r="SQV230" s="49"/>
      <c r="SQW230" s="49"/>
      <c r="SQX230" s="49"/>
      <c r="SQY230" s="49"/>
      <c r="SQZ230" s="49"/>
      <c r="SRA230" s="49"/>
      <c r="SRB230" s="49"/>
      <c r="SRC230" s="49"/>
      <c r="SRD230" s="49"/>
      <c r="SRE230" s="49"/>
      <c r="SRF230" s="49"/>
      <c r="SRG230" s="49"/>
      <c r="SRH230" s="49"/>
      <c r="SRI230" s="49"/>
      <c r="SRJ230" s="49"/>
      <c r="SRK230" s="49"/>
      <c r="SRL230" s="49"/>
      <c r="SRM230" s="49"/>
      <c r="SRN230" s="49"/>
      <c r="SRO230" s="49"/>
      <c r="SRP230" s="49"/>
      <c r="SRQ230" s="49"/>
      <c r="SRR230" s="49"/>
      <c r="SRS230" s="49"/>
      <c r="SRT230" s="49"/>
      <c r="SRU230" s="49"/>
      <c r="SRV230" s="49"/>
      <c r="SRW230" s="49"/>
      <c r="SRX230" s="49"/>
      <c r="SRY230" s="49"/>
      <c r="SRZ230" s="49"/>
      <c r="SSA230" s="49"/>
      <c r="SSB230" s="49"/>
      <c r="SSC230" s="49"/>
      <c r="SSD230" s="49"/>
      <c r="SSE230" s="49"/>
      <c r="SSF230" s="49"/>
      <c r="SSG230" s="49"/>
      <c r="SSH230" s="49"/>
      <c r="SSI230" s="49"/>
      <c r="SSJ230" s="49"/>
      <c r="SSK230" s="49"/>
      <c r="SSL230" s="49"/>
      <c r="SSM230" s="49"/>
      <c r="SSN230" s="49"/>
      <c r="SSO230" s="49"/>
      <c r="SSP230" s="49"/>
      <c r="SSQ230" s="49"/>
      <c r="SSR230" s="49"/>
      <c r="SSS230" s="49"/>
      <c r="SST230" s="49"/>
      <c r="SSU230" s="49"/>
      <c r="SSV230" s="49"/>
      <c r="SSW230" s="49"/>
      <c r="SSX230" s="49"/>
      <c r="SSY230" s="49"/>
      <c r="SSZ230" s="49"/>
      <c r="STA230" s="49"/>
      <c r="STB230" s="49"/>
      <c r="STC230" s="49"/>
      <c r="STD230" s="49"/>
      <c r="STE230" s="49"/>
      <c r="STF230" s="49"/>
      <c r="STG230" s="49"/>
      <c r="STH230" s="49"/>
      <c r="STI230" s="49"/>
      <c r="STJ230" s="49"/>
      <c r="STK230" s="49"/>
      <c r="STL230" s="49"/>
      <c r="STM230" s="49"/>
      <c r="STN230" s="49"/>
      <c r="STO230" s="49"/>
      <c r="STP230" s="49"/>
      <c r="STQ230" s="49"/>
      <c r="STR230" s="49"/>
      <c r="STS230" s="49"/>
      <c r="STT230" s="49"/>
      <c r="STU230" s="49"/>
      <c r="STV230" s="49"/>
      <c r="STW230" s="49"/>
      <c r="STX230" s="49"/>
      <c r="STY230" s="49"/>
      <c r="STZ230" s="49"/>
      <c r="SUA230" s="49"/>
      <c r="SUB230" s="49"/>
      <c r="SUC230" s="49"/>
      <c r="SUD230" s="49"/>
      <c r="SUE230" s="49"/>
      <c r="SUF230" s="49"/>
      <c r="SUG230" s="49"/>
      <c r="SUH230" s="49"/>
      <c r="SUI230" s="49"/>
      <c r="SUJ230" s="49"/>
      <c r="SUK230" s="49"/>
      <c r="SUL230" s="49"/>
      <c r="SUM230" s="49"/>
      <c r="SUN230" s="49"/>
      <c r="SUO230" s="49"/>
      <c r="SUP230" s="49"/>
      <c r="SUQ230" s="49"/>
      <c r="SUR230" s="49"/>
      <c r="SUS230" s="49"/>
      <c r="SUT230" s="49"/>
      <c r="SUU230" s="49"/>
      <c r="SUV230" s="49"/>
      <c r="SUW230" s="49"/>
      <c r="SUX230" s="49"/>
      <c r="SUY230" s="49"/>
      <c r="SUZ230" s="49"/>
      <c r="SVA230" s="49"/>
      <c r="SVB230" s="49"/>
      <c r="SVC230" s="49"/>
      <c r="SVD230" s="49"/>
      <c r="SVE230" s="49"/>
      <c r="SVF230" s="49"/>
      <c r="SVG230" s="49"/>
      <c r="SVH230" s="49"/>
      <c r="SVI230" s="49"/>
      <c r="SVJ230" s="49"/>
      <c r="SVK230" s="49"/>
      <c r="SVL230" s="49"/>
      <c r="SVM230" s="49"/>
      <c r="SVN230" s="49"/>
      <c r="SVO230" s="49"/>
      <c r="SVP230" s="49"/>
      <c r="SVQ230" s="49"/>
      <c r="SVR230" s="49"/>
      <c r="SVS230" s="49"/>
      <c r="SVT230" s="49"/>
      <c r="SVU230" s="49"/>
      <c r="SVV230" s="49"/>
      <c r="SVW230" s="49"/>
      <c r="SVX230" s="49"/>
      <c r="SVY230" s="49"/>
      <c r="SVZ230" s="49"/>
      <c r="SWA230" s="49"/>
      <c r="SWB230" s="49"/>
      <c r="SWC230" s="49"/>
      <c r="SWD230" s="49"/>
      <c r="SWE230" s="49"/>
      <c r="SWF230" s="49"/>
      <c r="SWG230" s="49"/>
      <c r="SWH230" s="49"/>
      <c r="SWI230" s="49"/>
      <c r="SWJ230" s="49"/>
      <c r="SWK230" s="49"/>
      <c r="SWL230" s="49"/>
      <c r="SWM230" s="49"/>
      <c r="SWN230" s="49"/>
      <c r="SWO230" s="49"/>
      <c r="SWP230" s="49"/>
      <c r="SWQ230" s="49"/>
      <c r="SWR230" s="49"/>
      <c r="SWS230" s="49"/>
      <c r="SWT230" s="49"/>
      <c r="SWU230" s="49"/>
      <c r="SWV230" s="49"/>
      <c r="SWW230" s="49"/>
      <c r="SWX230" s="49"/>
      <c r="SWY230" s="49"/>
      <c r="SWZ230" s="49"/>
      <c r="SXA230" s="49"/>
      <c r="SXB230" s="49"/>
      <c r="SXC230" s="49"/>
      <c r="SXD230" s="49"/>
      <c r="SXE230" s="49"/>
      <c r="SXF230" s="49"/>
      <c r="SXG230" s="49"/>
      <c r="SXH230" s="49"/>
      <c r="SXI230" s="49"/>
      <c r="SXJ230" s="49"/>
      <c r="SXK230" s="49"/>
      <c r="SXL230" s="49"/>
      <c r="SXM230" s="49"/>
      <c r="SXN230" s="49"/>
      <c r="SXO230" s="49"/>
      <c r="SXP230" s="49"/>
      <c r="SXQ230" s="49"/>
      <c r="SXR230" s="49"/>
      <c r="SXS230" s="49"/>
      <c r="SXT230" s="49"/>
      <c r="SXU230" s="49"/>
      <c r="SXV230" s="49"/>
      <c r="SXW230" s="49"/>
      <c r="SXX230" s="49"/>
      <c r="SXY230" s="49"/>
      <c r="SXZ230" s="49"/>
      <c r="SYA230" s="49"/>
      <c r="SYB230" s="49"/>
      <c r="SYC230" s="49"/>
      <c r="SYD230" s="49"/>
      <c r="SYE230" s="49"/>
      <c r="SYF230" s="49"/>
      <c r="SYG230" s="49"/>
      <c r="SYH230" s="49"/>
      <c r="SYI230" s="49"/>
      <c r="SYJ230" s="49"/>
      <c r="SYK230" s="49"/>
      <c r="SYL230" s="49"/>
      <c r="SYM230" s="49"/>
      <c r="SYN230" s="49"/>
      <c r="SYO230" s="49"/>
      <c r="SYP230" s="49"/>
      <c r="SYQ230" s="49"/>
      <c r="SYR230" s="49"/>
      <c r="SYS230" s="49"/>
      <c r="SYT230" s="49"/>
      <c r="SYU230" s="49"/>
      <c r="SYV230" s="49"/>
      <c r="SYW230" s="49"/>
      <c r="SYX230" s="49"/>
      <c r="SYY230" s="49"/>
      <c r="SYZ230" s="49"/>
      <c r="SZA230" s="49"/>
      <c r="SZB230" s="49"/>
      <c r="SZC230" s="49"/>
      <c r="SZD230" s="49"/>
      <c r="SZE230" s="49"/>
      <c r="SZF230" s="49"/>
      <c r="SZG230" s="49"/>
      <c r="SZH230" s="49"/>
      <c r="SZI230" s="49"/>
      <c r="SZJ230" s="49"/>
      <c r="SZK230" s="49"/>
      <c r="SZL230" s="49"/>
      <c r="SZM230" s="49"/>
      <c r="SZN230" s="49"/>
      <c r="SZO230" s="49"/>
      <c r="SZP230" s="49"/>
      <c r="SZQ230" s="49"/>
      <c r="SZR230" s="49"/>
      <c r="SZS230" s="49"/>
      <c r="SZT230" s="49"/>
      <c r="SZU230" s="49"/>
      <c r="SZV230" s="49"/>
      <c r="SZW230" s="49"/>
      <c r="SZX230" s="49"/>
      <c r="SZY230" s="49"/>
      <c r="SZZ230" s="49"/>
      <c r="TAA230" s="49"/>
      <c r="TAB230" s="49"/>
      <c r="TAC230" s="49"/>
      <c r="TAD230" s="49"/>
      <c r="TAE230" s="49"/>
      <c r="TAF230" s="49"/>
      <c r="TAG230" s="49"/>
      <c r="TAH230" s="49"/>
      <c r="TAI230" s="49"/>
      <c r="TAJ230" s="49"/>
      <c r="TAK230" s="49"/>
      <c r="TAL230" s="49"/>
      <c r="TAM230" s="49"/>
      <c r="TAN230" s="49"/>
      <c r="TAO230" s="49"/>
      <c r="TAP230" s="49"/>
      <c r="TAQ230" s="49"/>
      <c r="TAR230" s="49"/>
      <c r="TAS230" s="49"/>
      <c r="TAT230" s="49"/>
      <c r="TAU230" s="49"/>
      <c r="TAV230" s="49"/>
      <c r="TAW230" s="49"/>
      <c r="TAX230" s="49"/>
      <c r="TAY230" s="49"/>
      <c r="TAZ230" s="49"/>
      <c r="TBA230" s="49"/>
      <c r="TBB230" s="49"/>
      <c r="TBC230" s="49"/>
      <c r="TBD230" s="49"/>
      <c r="TBE230" s="49"/>
      <c r="TBF230" s="49"/>
      <c r="TBG230" s="49"/>
      <c r="TBH230" s="49"/>
      <c r="TBI230" s="49"/>
      <c r="TBJ230" s="49"/>
      <c r="TBK230" s="49"/>
      <c r="TBL230" s="49"/>
      <c r="TBM230" s="49"/>
      <c r="TBN230" s="49"/>
      <c r="TBO230" s="49"/>
      <c r="TBP230" s="49"/>
      <c r="TBQ230" s="49"/>
      <c r="TBR230" s="49"/>
      <c r="TBS230" s="49"/>
      <c r="TBT230" s="49"/>
      <c r="TBU230" s="49"/>
      <c r="TBV230" s="49"/>
      <c r="TBW230" s="49"/>
      <c r="TBX230" s="49"/>
      <c r="TBY230" s="49"/>
      <c r="TBZ230" s="49"/>
      <c r="TCA230" s="49"/>
      <c r="TCB230" s="49"/>
      <c r="TCC230" s="49"/>
      <c r="TCD230" s="49"/>
      <c r="TCE230" s="49"/>
      <c r="TCF230" s="49"/>
      <c r="TCG230" s="49"/>
      <c r="TCH230" s="49"/>
      <c r="TCI230" s="49"/>
      <c r="TCJ230" s="49"/>
      <c r="TCK230" s="49"/>
      <c r="TCL230" s="49"/>
      <c r="TCM230" s="49"/>
      <c r="TCN230" s="49"/>
      <c r="TCO230" s="49"/>
      <c r="TCP230" s="49"/>
      <c r="TCQ230" s="49"/>
      <c r="TCR230" s="49"/>
      <c r="TCS230" s="49"/>
      <c r="TCT230" s="49"/>
      <c r="TCU230" s="49"/>
      <c r="TCV230" s="49"/>
      <c r="TCW230" s="49"/>
      <c r="TCX230" s="49"/>
      <c r="TCY230" s="49"/>
      <c r="TCZ230" s="49"/>
      <c r="TDA230" s="49"/>
      <c r="TDB230" s="49"/>
      <c r="TDC230" s="49"/>
      <c r="TDD230" s="49"/>
      <c r="TDE230" s="49"/>
      <c r="TDF230" s="49"/>
      <c r="TDG230" s="49"/>
      <c r="TDH230" s="49"/>
      <c r="TDI230" s="49"/>
      <c r="TDJ230" s="49"/>
      <c r="TDK230" s="49"/>
      <c r="TDL230" s="49"/>
      <c r="TDM230" s="49"/>
      <c r="TDN230" s="49"/>
      <c r="TDO230" s="49"/>
      <c r="TDP230" s="49"/>
      <c r="TDQ230" s="49"/>
      <c r="TDR230" s="49"/>
      <c r="TDS230" s="49"/>
      <c r="TDT230" s="49"/>
      <c r="TDU230" s="49"/>
      <c r="TDV230" s="49"/>
      <c r="TDW230" s="49"/>
      <c r="TDX230" s="49"/>
      <c r="TDY230" s="49"/>
      <c r="TDZ230" s="49"/>
      <c r="TEA230" s="49"/>
      <c r="TEB230" s="49"/>
      <c r="TEC230" s="49"/>
      <c r="TED230" s="49"/>
      <c r="TEE230" s="49"/>
      <c r="TEF230" s="49"/>
      <c r="TEG230" s="49"/>
      <c r="TEH230" s="49"/>
      <c r="TEI230" s="49"/>
      <c r="TEJ230" s="49"/>
      <c r="TEK230" s="49"/>
      <c r="TEL230" s="49"/>
      <c r="TEM230" s="49"/>
      <c r="TEN230" s="49"/>
      <c r="TEO230" s="49"/>
      <c r="TEP230" s="49"/>
      <c r="TEQ230" s="49"/>
      <c r="TER230" s="49"/>
      <c r="TES230" s="49"/>
      <c r="TET230" s="49"/>
      <c r="TEU230" s="49"/>
      <c r="TEV230" s="49"/>
      <c r="TEW230" s="49"/>
      <c r="TEX230" s="49"/>
      <c r="TEY230" s="49"/>
      <c r="TEZ230" s="49"/>
      <c r="TFA230" s="49"/>
      <c r="TFB230" s="49"/>
      <c r="TFC230" s="49"/>
      <c r="TFD230" s="49"/>
      <c r="TFE230" s="49"/>
      <c r="TFF230" s="49"/>
      <c r="TFG230" s="49"/>
      <c r="TFH230" s="49"/>
      <c r="TFI230" s="49"/>
      <c r="TFJ230" s="49"/>
      <c r="TFK230" s="49"/>
      <c r="TFL230" s="49"/>
      <c r="TFM230" s="49"/>
      <c r="TFN230" s="49"/>
      <c r="TFO230" s="49"/>
      <c r="TFP230" s="49"/>
      <c r="TFQ230" s="49"/>
      <c r="TFR230" s="49"/>
      <c r="TFS230" s="49"/>
      <c r="TFT230" s="49"/>
      <c r="TFU230" s="49"/>
      <c r="TFV230" s="49"/>
      <c r="TFW230" s="49"/>
      <c r="TFX230" s="49"/>
      <c r="TFY230" s="49"/>
      <c r="TFZ230" s="49"/>
      <c r="TGA230" s="49"/>
      <c r="TGB230" s="49"/>
      <c r="TGC230" s="49"/>
      <c r="TGD230" s="49"/>
      <c r="TGE230" s="49"/>
      <c r="TGF230" s="49"/>
      <c r="TGG230" s="49"/>
      <c r="TGH230" s="49"/>
      <c r="TGI230" s="49"/>
      <c r="TGJ230" s="49"/>
      <c r="TGK230" s="49"/>
      <c r="TGL230" s="49"/>
      <c r="TGM230" s="49"/>
      <c r="TGN230" s="49"/>
      <c r="TGO230" s="49"/>
      <c r="TGP230" s="49"/>
      <c r="TGQ230" s="49"/>
      <c r="TGR230" s="49"/>
      <c r="TGS230" s="49"/>
      <c r="TGT230" s="49"/>
      <c r="TGU230" s="49"/>
      <c r="TGV230" s="49"/>
      <c r="TGW230" s="49"/>
      <c r="TGX230" s="49"/>
      <c r="TGY230" s="49"/>
      <c r="TGZ230" s="49"/>
      <c r="THA230" s="49"/>
      <c r="THB230" s="49"/>
      <c r="THC230" s="49"/>
      <c r="THD230" s="49"/>
      <c r="THE230" s="49"/>
      <c r="THF230" s="49"/>
      <c r="THG230" s="49"/>
      <c r="THH230" s="49"/>
      <c r="THI230" s="49"/>
      <c r="THJ230" s="49"/>
      <c r="THK230" s="49"/>
      <c r="THL230" s="49"/>
      <c r="THM230" s="49"/>
      <c r="THN230" s="49"/>
      <c r="THO230" s="49"/>
      <c r="THP230" s="49"/>
      <c r="THQ230" s="49"/>
      <c r="THR230" s="49"/>
      <c r="THS230" s="49"/>
      <c r="THT230" s="49"/>
      <c r="THU230" s="49"/>
      <c r="THV230" s="49"/>
      <c r="THW230" s="49"/>
      <c r="THX230" s="49"/>
      <c r="THY230" s="49"/>
      <c r="THZ230" s="49"/>
      <c r="TIA230" s="49"/>
      <c r="TIB230" s="49"/>
      <c r="TIC230" s="49"/>
      <c r="TID230" s="49"/>
      <c r="TIE230" s="49"/>
      <c r="TIF230" s="49"/>
      <c r="TIG230" s="49"/>
      <c r="TIH230" s="49"/>
      <c r="TII230" s="49"/>
      <c r="TIJ230" s="49"/>
      <c r="TIK230" s="49"/>
      <c r="TIL230" s="49"/>
      <c r="TIM230" s="49"/>
      <c r="TIN230" s="49"/>
      <c r="TIO230" s="49"/>
      <c r="TIP230" s="49"/>
      <c r="TIQ230" s="49"/>
      <c r="TIR230" s="49"/>
      <c r="TIS230" s="49"/>
      <c r="TIT230" s="49"/>
      <c r="TIU230" s="49"/>
      <c r="TIV230" s="49"/>
      <c r="TIW230" s="49"/>
      <c r="TIX230" s="49"/>
      <c r="TIY230" s="49"/>
      <c r="TIZ230" s="49"/>
      <c r="TJA230" s="49"/>
      <c r="TJB230" s="49"/>
      <c r="TJC230" s="49"/>
      <c r="TJD230" s="49"/>
      <c r="TJE230" s="49"/>
      <c r="TJF230" s="49"/>
      <c r="TJG230" s="49"/>
      <c r="TJH230" s="49"/>
      <c r="TJI230" s="49"/>
      <c r="TJJ230" s="49"/>
      <c r="TJK230" s="49"/>
      <c r="TJL230" s="49"/>
      <c r="TJM230" s="49"/>
      <c r="TJN230" s="49"/>
      <c r="TJO230" s="49"/>
      <c r="TJP230" s="49"/>
      <c r="TJQ230" s="49"/>
      <c r="TJR230" s="49"/>
      <c r="TJS230" s="49"/>
      <c r="TJT230" s="49"/>
      <c r="TJU230" s="49"/>
      <c r="TJV230" s="49"/>
      <c r="TJW230" s="49"/>
      <c r="TJX230" s="49"/>
      <c r="TJY230" s="49"/>
      <c r="TJZ230" s="49"/>
      <c r="TKA230" s="49"/>
      <c r="TKB230" s="49"/>
      <c r="TKC230" s="49"/>
      <c r="TKD230" s="49"/>
      <c r="TKE230" s="49"/>
      <c r="TKF230" s="49"/>
      <c r="TKG230" s="49"/>
      <c r="TKH230" s="49"/>
      <c r="TKI230" s="49"/>
      <c r="TKJ230" s="49"/>
      <c r="TKK230" s="49"/>
      <c r="TKL230" s="49"/>
      <c r="TKM230" s="49"/>
      <c r="TKN230" s="49"/>
      <c r="TKO230" s="49"/>
      <c r="TKP230" s="49"/>
      <c r="TKQ230" s="49"/>
      <c r="TKR230" s="49"/>
      <c r="TKS230" s="49"/>
      <c r="TKT230" s="49"/>
      <c r="TKU230" s="49"/>
      <c r="TKV230" s="49"/>
      <c r="TKW230" s="49"/>
      <c r="TKX230" s="49"/>
      <c r="TKY230" s="49"/>
      <c r="TKZ230" s="49"/>
      <c r="TLA230" s="49"/>
      <c r="TLB230" s="49"/>
      <c r="TLC230" s="49"/>
      <c r="TLD230" s="49"/>
      <c r="TLE230" s="49"/>
      <c r="TLF230" s="49"/>
      <c r="TLG230" s="49"/>
      <c r="TLH230" s="49"/>
      <c r="TLI230" s="49"/>
      <c r="TLJ230" s="49"/>
      <c r="TLK230" s="49"/>
      <c r="TLL230" s="49"/>
      <c r="TLM230" s="49"/>
      <c r="TLN230" s="49"/>
      <c r="TLO230" s="49"/>
      <c r="TLP230" s="49"/>
      <c r="TLQ230" s="49"/>
      <c r="TLR230" s="49"/>
      <c r="TLS230" s="49"/>
      <c r="TLT230" s="49"/>
      <c r="TLU230" s="49"/>
      <c r="TLV230" s="49"/>
      <c r="TLW230" s="49"/>
      <c r="TLX230" s="49"/>
      <c r="TLY230" s="49"/>
      <c r="TLZ230" s="49"/>
      <c r="TMA230" s="49"/>
      <c r="TMB230" s="49"/>
      <c r="TMC230" s="49"/>
      <c r="TMD230" s="49"/>
      <c r="TME230" s="49"/>
      <c r="TMF230" s="49"/>
      <c r="TMG230" s="49"/>
      <c r="TMH230" s="49"/>
      <c r="TMI230" s="49"/>
      <c r="TMJ230" s="49"/>
      <c r="TMK230" s="49"/>
      <c r="TML230" s="49"/>
      <c r="TMM230" s="49"/>
      <c r="TMN230" s="49"/>
      <c r="TMO230" s="49"/>
      <c r="TMP230" s="49"/>
      <c r="TMQ230" s="49"/>
      <c r="TMR230" s="49"/>
      <c r="TMS230" s="49"/>
      <c r="TMT230" s="49"/>
      <c r="TMU230" s="49"/>
      <c r="TMV230" s="49"/>
      <c r="TMW230" s="49"/>
      <c r="TMX230" s="49"/>
      <c r="TMY230" s="49"/>
      <c r="TMZ230" s="49"/>
      <c r="TNA230" s="49"/>
      <c r="TNB230" s="49"/>
      <c r="TNC230" s="49"/>
      <c r="TND230" s="49"/>
      <c r="TNE230" s="49"/>
      <c r="TNF230" s="49"/>
      <c r="TNG230" s="49"/>
      <c r="TNH230" s="49"/>
      <c r="TNI230" s="49"/>
      <c r="TNJ230" s="49"/>
      <c r="TNK230" s="49"/>
      <c r="TNL230" s="49"/>
      <c r="TNM230" s="49"/>
      <c r="TNN230" s="49"/>
      <c r="TNO230" s="49"/>
      <c r="TNP230" s="49"/>
      <c r="TNQ230" s="49"/>
      <c r="TNR230" s="49"/>
      <c r="TNS230" s="49"/>
      <c r="TNT230" s="49"/>
      <c r="TNU230" s="49"/>
      <c r="TNV230" s="49"/>
      <c r="TNW230" s="49"/>
      <c r="TNX230" s="49"/>
      <c r="TNY230" s="49"/>
      <c r="TNZ230" s="49"/>
      <c r="TOA230" s="49"/>
      <c r="TOB230" s="49"/>
      <c r="TOC230" s="49"/>
      <c r="TOD230" s="49"/>
      <c r="TOE230" s="49"/>
      <c r="TOF230" s="49"/>
      <c r="TOG230" s="49"/>
      <c r="TOH230" s="49"/>
      <c r="TOI230" s="49"/>
      <c r="TOJ230" s="49"/>
      <c r="TOK230" s="49"/>
      <c r="TOL230" s="49"/>
      <c r="TOM230" s="49"/>
      <c r="TON230" s="49"/>
      <c r="TOO230" s="49"/>
      <c r="TOP230" s="49"/>
      <c r="TOQ230" s="49"/>
      <c r="TOR230" s="49"/>
      <c r="TOS230" s="49"/>
      <c r="TOT230" s="49"/>
      <c r="TOU230" s="49"/>
      <c r="TOV230" s="49"/>
      <c r="TOW230" s="49"/>
      <c r="TOX230" s="49"/>
      <c r="TOY230" s="49"/>
      <c r="TOZ230" s="49"/>
      <c r="TPA230" s="49"/>
      <c r="TPB230" s="49"/>
      <c r="TPC230" s="49"/>
      <c r="TPD230" s="49"/>
      <c r="TPE230" s="49"/>
      <c r="TPF230" s="49"/>
      <c r="TPG230" s="49"/>
      <c r="TPH230" s="49"/>
      <c r="TPI230" s="49"/>
      <c r="TPJ230" s="49"/>
      <c r="TPK230" s="49"/>
      <c r="TPL230" s="49"/>
      <c r="TPM230" s="49"/>
      <c r="TPN230" s="49"/>
      <c r="TPO230" s="49"/>
      <c r="TPP230" s="49"/>
      <c r="TPQ230" s="49"/>
      <c r="TPR230" s="49"/>
      <c r="TPS230" s="49"/>
      <c r="TPT230" s="49"/>
      <c r="TPU230" s="49"/>
      <c r="TPV230" s="49"/>
      <c r="TPW230" s="49"/>
      <c r="TPX230" s="49"/>
      <c r="TPY230" s="49"/>
      <c r="TPZ230" s="49"/>
      <c r="TQA230" s="49"/>
      <c r="TQB230" s="49"/>
      <c r="TQC230" s="49"/>
      <c r="TQD230" s="49"/>
      <c r="TQE230" s="49"/>
      <c r="TQF230" s="49"/>
      <c r="TQG230" s="49"/>
      <c r="TQH230" s="49"/>
      <c r="TQI230" s="49"/>
      <c r="TQJ230" s="49"/>
      <c r="TQK230" s="49"/>
      <c r="TQL230" s="49"/>
      <c r="TQM230" s="49"/>
      <c r="TQN230" s="49"/>
      <c r="TQO230" s="49"/>
      <c r="TQP230" s="49"/>
      <c r="TQQ230" s="49"/>
      <c r="TQR230" s="49"/>
      <c r="TQS230" s="49"/>
      <c r="TQT230" s="49"/>
      <c r="TQU230" s="49"/>
      <c r="TQV230" s="49"/>
      <c r="TQW230" s="49"/>
      <c r="TQX230" s="49"/>
      <c r="TQY230" s="49"/>
      <c r="TQZ230" s="49"/>
      <c r="TRA230" s="49"/>
      <c r="TRB230" s="49"/>
      <c r="TRC230" s="49"/>
      <c r="TRD230" s="49"/>
      <c r="TRE230" s="49"/>
      <c r="TRF230" s="49"/>
      <c r="TRG230" s="49"/>
      <c r="TRH230" s="49"/>
      <c r="TRI230" s="49"/>
      <c r="TRJ230" s="49"/>
      <c r="TRK230" s="49"/>
      <c r="TRL230" s="49"/>
      <c r="TRM230" s="49"/>
      <c r="TRN230" s="49"/>
      <c r="TRO230" s="49"/>
      <c r="TRP230" s="49"/>
      <c r="TRQ230" s="49"/>
      <c r="TRR230" s="49"/>
      <c r="TRS230" s="49"/>
      <c r="TRT230" s="49"/>
      <c r="TRU230" s="49"/>
      <c r="TRV230" s="49"/>
      <c r="TRW230" s="49"/>
      <c r="TRX230" s="49"/>
      <c r="TRY230" s="49"/>
      <c r="TRZ230" s="49"/>
      <c r="TSA230" s="49"/>
      <c r="TSB230" s="49"/>
      <c r="TSC230" s="49"/>
      <c r="TSD230" s="49"/>
      <c r="TSE230" s="49"/>
      <c r="TSF230" s="49"/>
      <c r="TSG230" s="49"/>
      <c r="TSH230" s="49"/>
      <c r="TSI230" s="49"/>
      <c r="TSJ230" s="49"/>
      <c r="TSK230" s="49"/>
      <c r="TSL230" s="49"/>
      <c r="TSM230" s="49"/>
      <c r="TSN230" s="49"/>
      <c r="TSO230" s="49"/>
      <c r="TSP230" s="49"/>
      <c r="TSQ230" s="49"/>
      <c r="TSR230" s="49"/>
      <c r="TSS230" s="49"/>
      <c r="TST230" s="49"/>
      <c r="TSU230" s="49"/>
      <c r="TSV230" s="49"/>
      <c r="TSW230" s="49"/>
      <c r="TSX230" s="49"/>
      <c r="TSY230" s="49"/>
      <c r="TSZ230" s="49"/>
      <c r="TTA230" s="49"/>
      <c r="TTB230" s="49"/>
      <c r="TTC230" s="49"/>
      <c r="TTD230" s="49"/>
      <c r="TTE230" s="49"/>
      <c r="TTF230" s="49"/>
      <c r="TTG230" s="49"/>
      <c r="TTH230" s="49"/>
      <c r="TTI230" s="49"/>
      <c r="TTJ230" s="49"/>
      <c r="TTK230" s="49"/>
      <c r="TTL230" s="49"/>
      <c r="TTM230" s="49"/>
      <c r="TTN230" s="49"/>
      <c r="TTO230" s="49"/>
      <c r="TTP230" s="49"/>
      <c r="TTQ230" s="49"/>
      <c r="TTR230" s="49"/>
      <c r="TTS230" s="49"/>
      <c r="TTT230" s="49"/>
      <c r="TTU230" s="49"/>
      <c r="TTV230" s="49"/>
      <c r="TTW230" s="49"/>
      <c r="TTX230" s="49"/>
      <c r="TTY230" s="49"/>
      <c r="TTZ230" s="49"/>
      <c r="TUA230" s="49"/>
      <c r="TUB230" s="49"/>
      <c r="TUC230" s="49"/>
      <c r="TUD230" s="49"/>
      <c r="TUE230" s="49"/>
      <c r="TUF230" s="49"/>
      <c r="TUG230" s="49"/>
      <c r="TUH230" s="49"/>
      <c r="TUI230" s="49"/>
      <c r="TUJ230" s="49"/>
      <c r="TUK230" s="49"/>
      <c r="TUL230" s="49"/>
      <c r="TUM230" s="49"/>
      <c r="TUN230" s="49"/>
      <c r="TUO230" s="49"/>
      <c r="TUP230" s="49"/>
      <c r="TUQ230" s="49"/>
      <c r="TUR230" s="49"/>
      <c r="TUS230" s="49"/>
      <c r="TUT230" s="49"/>
      <c r="TUU230" s="49"/>
      <c r="TUV230" s="49"/>
      <c r="TUW230" s="49"/>
      <c r="TUX230" s="49"/>
      <c r="TUY230" s="49"/>
      <c r="TUZ230" s="49"/>
      <c r="TVA230" s="49"/>
      <c r="TVB230" s="49"/>
      <c r="TVC230" s="49"/>
      <c r="TVD230" s="49"/>
      <c r="TVE230" s="49"/>
      <c r="TVF230" s="49"/>
      <c r="TVG230" s="49"/>
      <c r="TVH230" s="49"/>
      <c r="TVI230" s="49"/>
      <c r="TVJ230" s="49"/>
      <c r="TVK230" s="49"/>
      <c r="TVL230" s="49"/>
      <c r="TVM230" s="49"/>
      <c r="TVN230" s="49"/>
      <c r="TVO230" s="49"/>
      <c r="TVP230" s="49"/>
      <c r="TVQ230" s="49"/>
      <c r="TVR230" s="49"/>
      <c r="TVS230" s="49"/>
      <c r="TVT230" s="49"/>
      <c r="TVU230" s="49"/>
      <c r="TVV230" s="49"/>
      <c r="TVW230" s="49"/>
      <c r="TVX230" s="49"/>
      <c r="TVY230" s="49"/>
      <c r="TVZ230" s="49"/>
      <c r="TWA230" s="49"/>
      <c r="TWB230" s="49"/>
      <c r="TWC230" s="49"/>
      <c r="TWD230" s="49"/>
      <c r="TWE230" s="49"/>
      <c r="TWF230" s="49"/>
      <c r="TWG230" s="49"/>
      <c r="TWH230" s="49"/>
      <c r="TWI230" s="49"/>
      <c r="TWJ230" s="49"/>
      <c r="TWK230" s="49"/>
      <c r="TWL230" s="49"/>
      <c r="TWM230" s="49"/>
      <c r="TWN230" s="49"/>
      <c r="TWO230" s="49"/>
      <c r="TWP230" s="49"/>
      <c r="TWQ230" s="49"/>
      <c r="TWR230" s="49"/>
      <c r="TWS230" s="49"/>
      <c r="TWT230" s="49"/>
      <c r="TWU230" s="49"/>
      <c r="TWV230" s="49"/>
      <c r="TWW230" s="49"/>
      <c r="TWX230" s="49"/>
      <c r="TWY230" s="49"/>
      <c r="TWZ230" s="49"/>
      <c r="TXA230" s="49"/>
      <c r="TXB230" s="49"/>
      <c r="TXC230" s="49"/>
      <c r="TXD230" s="49"/>
      <c r="TXE230" s="49"/>
      <c r="TXF230" s="49"/>
      <c r="TXG230" s="49"/>
      <c r="TXH230" s="49"/>
      <c r="TXI230" s="49"/>
      <c r="TXJ230" s="49"/>
      <c r="TXK230" s="49"/>
      <c r="TXL230" s="49"/>
      <c r="TXM230" s="49"/>
      <c r="TXN230" s="49"/>
      <c r="TXO230" s="49"/>
      <c r="TXP230" s="49"/>
      <c r="TXQ230" s="49"/>
      <c r="TXR230" s="49"/>
      <c r="TXS230" s="49"/>
      <c r="TXT230" s="49"/>
      <c r="TXU230" s="49"/>
      <c r="TXV230" s="49"/>
      <c r="TXW230" s="49"/>
      <c r="TXX230" s="49"/>
      <c r="TXY230" s="49"/>
      <c r="TXZ230" s="49"/>
      <c r="TYA230" s="49"/>
      <c r="TYB230" s="49"/>
      <c r="TYC230" s="49"/>
      <c r="TYD230" s="49"/>
      <c r="TYE230" s="49"/>
      <c r="TYF230" s="49"/>
      <c r="TYG230" s="49"/>
      <c r="TYH230" s="49"/>
      <c r="TYI230" s="49"/>
      <c r="TYJ230" s="49"/>
      <c r="TYK230" s="49"/>
      <c r="TYL230" s="49"/>
      <c r="TYM230" s="49"/>
      <c r="TYN230" s="49"/>
      <c r="TYO230" s="49"/>
      <c r="TYP230" s="49"/>
      <c r="TYQ230" s="49"/>
      <c r="TYR230" s="49"/>
      <c r="TYS230" s="49"/>
      <c r="TYT230" s="49"/>
      <c r="TYU230" s="49"/>
      <c r="TYV230" s="49"/>
      <c r="TYW230" s="49"/>
      <c r="TYX230" s="49"/>
      <c r="TYY230" s="49"/>
      <c r="TYZ230" s="49"/>
      <c r="TZA230" s="49"/>
      <c r="TZB230" s="49"/>
      <c r="TZC230" s="49"/>
      <c r="TZD230" s="49"/>
      <c r="TZE230" s="49"/>
      <c r="TZF230" s="49"/>
      <c r="TZG230" s="49"/>
      <c r="TZH230" s="49"/>
      <c r="TZI230" s="49"/>
      <c r="TZJ230" s="49"/>
      <c r="TZK230" s="49"/>
      <c r="TZL230" s="49"/>
      <c r="TZM230" s="49"/>
      <c r="TZN230" s="49"/>
      <c r="TZO230" s="49"/>
      <c r="TZP230" s="49"/>
      <c r="TZQ230" s="49"/>
      <c r="TZR230" s="49"/>
      <c r="TZS230" s="49"/>
      <c r="TZT230" s="49"/>
      <c r="TZU230" s="49"/>
      <c r="TZV230" s="49"/>
      <c r="TZW230" s="49"/>
      <c r="TZX230" s="49"/>
      <c r="TZY230" s="49"/>
      <c r="TZZ230" s="49"/>
      <c r="UAA230" s="49"/>
      <c r="UAB230" s="49"/>
      <c r="UAC230" s="49"/>
      <c r="UAD230" s="49"/>
      <c r="UAE230" s="49"/>
      <c r="UAF230" s="49"/>
      <c r="UAG230" s="49"/>
      <c r="UAH230" s="49"/>
      <c r="UAI230" s="49"/>
      <c r="UAJ230" s="49"/>
      <c r="UAK230" s="49"/>
      <c r="UAL230" s="49"/>
      <c r="UAM230" s="49"/>
      <c r="UAN230" s="49"/>
      <c r="UAO230" s="49"/>
      <c r="UAP230" s="49"/>
      <c r="UAQ230" s="49"/>
      <c r="UAR230" s="49"/>
      <c r="UAS230" s="49"/>
      <c r="UAT230" s="49"/>
      <c r="UAU230" s="49"/>
      <c r="UAV230" s="49"/>
      <c r="UAW230" s="49"/>
      <c r="UAX230" s="49"/>
      <c r="UAY230" s="49"/>
      <c r="UAZ230" s="49"/>
      <c r="UBA230" s="49"/>
      <c r="UBB230" s="49"/>
      <c r="UBC230" s="49"/>
      <c r="UBD230" s="49"/>
      <c r="UBE230" s="49"/>
      <c r="UBF230" s="49"/>
      <c r="UBG230" s="49"/>
      <c r="UBH230" s="49"/>
      <c r="UBI230" s="49"/>
      <c r="UBJ230" s="49"/>
      <c r="UBK230" s="49"/>
      <c r="UBL230" s="49"/>
      <c r="UBM230" s="49"/>
      <c r="UBN230" s="49"/>
      <c r="UBO230" s="49"/>
      <c r="UBP230" s="49"/>
      <c r="UBQ230" s="49"/>
      <c r="UBR230" s="49"/>
      <c r="UBS230" s="49"/>
      <c r="UBT230" s="49"/>
      <c r="UBU230" s="49"/>
      <c r="UBV230" s="49"/>
      <c r="UBW230" s="49"/>
      <c r="UBX230" s="49"/>
      <c r="UBY230" s="49"/>
      <c r="UBZ230" s="49"/>
      <c r="UCA230" s="49"/>
      <c r="UCB230" s="49"/>
      <c r="UCC230" s="49"/>
      <c r="UCD230" s="49"/>
      <c r="UCE230" s="49"/>
      <c r="UCF230" s="49"/>
      <c r="UCG230" s="49"/>
      <c r="UCH230" s="49"/>
      <c r="UCI230" s="49"/>
      <c r="UCJ230" s="49"/>
      <c r="UCK230" s="49"/>
      <c r="UCL230" s="49"/>
      <c r="UCM230" s="49"/>
      <c r="UCN230" s="49"/>
      <c r="UCO230" s="49"/>
      <c r="UCP230" s="49"/>
      <c r="UCQ230" s="49"/>
      <c r="UCR230" s="49"/>
      <c r="UCS230" s="49"/>
      <c r="UCT230" s="49"/>
      <c r="UCU230" s="49"/>
      <c r="UCV230" s="49"/>
      <c r="UCW230" s="49"/>
      <c r="UCX230" s="49"/>
      <c r="UCY230" s="49"/>
      <c r="UCZ230" s="49"/>
      <c r="UDA230" s="49"/>
      <c r="UDB230" s="49"/>
      <c r="UDC230" s="49"/>
      <c r="UDD230" s="49"/>
      <c r="UDE230" s="49"/>
      <c r="UDF230" s="49"/>
      <c r="UDG230" s="49"/>
      <c r="UDH230" s="49"/>
      <c r="UDI230" s="49"/>
      <c r="UDJ230" s="49"/>
      <c r="UDK230" s="49"/>
      <c r="UDL230" s="49"/>
      <c r="UDM230" s="49"/>
      <c r="UDN230" s="49"/>
      <c r="UDO230" s="49"/>
      <c r="UDP230" s="49"/>
      <c r="UDQ230" s="49"/>
      <c r="UDR230" s="49"/>
      <c r="UDS230" s="49"/>
      <c r="UDT230" s="49"/>
      <c r="UDU230" s="49"/>
      <c r="UDV230" s="49"/>
      <c r="UDW230" s="49"/>
      <c r="UDX230" s="49"/>
      <c r="UDY230" s="49"/>
      <c r="UDZ230" s="49"/>
      <c r="UEA230" s="49"/>
      <c r="UEB230" s="49"/>
      <c r="UEC230" s="49"/>
      <c r="UED230" s="49"/>
      <c r="UEE230" s="49"/>
      <c r="UEF230" s="49"/>
      <c r="UEG230" s="49"/>
      <c r="UEH230" s="49"/>
      <c r="UEI230" s="49"/>
      <c r="UEJ230" s="49"/>
      <c r="UEK230" s="49"/>
      <c r="UEL230" s="49"/>
      <c r="UEM230" s="49"/>
      <c r="UEN230" s="49"/>
      <c r="UEO230" s="49"/>
      <c r="UEP230" s="49"/>
      <c r="UEQ230" s="49"/>
      <c r="UER230" s="49"/>
      <c r="UES230" s="49"/>
      <c r="UET230" s="49"/>
      <c r="UEU230" s="49"/>
      <c r="UEV230" s="49"/>
      <c r="UEW230" s="49"/>
      <c r="UEX230" s="49"/>
      <c r="UEY230" s="49"/>
      <c r="UEZ230" s="49"/>
      <c r="UFA230" s="49"/>
      <c r="UFB230" s="49"/>
      <c r="UFC230" s="49"/>
      <c r="UFD230" s="49"/>
      <c r="UFE230" s="49"/>
      <c r="UFF230" s="49"/>
      <c r="UFG230" s="49"/>
      <c r="UFH230" s="49"/>
      <c r="UFI230" s="49"/>
      <c r="UFJ230" s="49"/>
      <c r="UFK230" s="49"/>
      <c r="UFL230" s="49"/>
      <c r="UFM230" s="49"/>
      <c r="UFN230" s="49"/>
      <c r="UFO230" s="49"/>
      <c r="UFP230" s="49"/>
      <c r="UFQ230" s="49"/>
      <c r="UFR230" s="49"/>
      <c r="UFS230" s="49"/>
      <c r="UFT230" s="49"/>
      <c r="UFU230" s="49"/>
      <c r="UFV230" s="49"/>
      <c r="UFW230" s="49"/>
      <c r="UFX230" s="49"/>
      <c r="UFY230" s="49"/>
      <c r="UFZ230" s="49"/>
      <c r="UGA230" s="49"/>
      <c r="UGB230" s="49"/>
      <c r="UGC230" s="49"/>
      <c r="UGD230" s="49"/>
      <c r="UGE230" s="49"/>
      <c r="UGF230" s="49"/>
      <c r="UGG230" s="49"/>
      <c r="UGH230" s="49"/>
      <c r="UGI230" s="49"/>
      <c r="UGJ230" s="49"/>
      <c r="UGK230" s="49"/>
      <c r="UGL230" s="49"/>
      <c r="UGM230" s="49"/>
      <c r="UGN230" s="49"/>
      <c r="UGO230" s="49"/>
      <c r="UGP230" s="49"/>
      <c r="UGQ230" s="49"/>
      <c r="UGR230" s="49"/>
      <c r="UGS230" s="49"/>
      <c r="UGT230" s="49"/>
      <c r="UGU230" s="49"/>
      <c r="UGV230" s="49"/>
      <c r="UGW230" s="49"/>
      <c r="UGX230" s="49"/>
      <c r="UGY230" s="49"/>
      <c r="UGZ230" s="49"/>
      <c r="UHA230" s="49"/>
      <c r="UHB230" s="49"/>
      <c r="UHC230" s="49"/>
      <c r="UHD230" s="49"/>
      <c r="UHE230" s="49"/>
      <c r="UHF230" s="49"/>
      <c r="UHG230" s="49"/>
      <c r="UHH230" s="49"/>
      <c r="UHI230" s="49"/>
      <c r="UHJ230" s="49"/>
      <c r="UHK230" s="49"/>
      <c r="UHL230" s="49"/>
      <c r="UHM230" s="49"/>
      <c r="UHN230" s="49"/>
      <c r="UHO230" s="49"/>
      <c r="UHP230" s="49"/>
      <c r="UHQ230" s="49"/>
      <c r="UHR230" s="49"/>
      <c r="UHS230" s="49"/>
      <c r="UHT230" s="49"/>
      <c r="UHU230" s="49"/>
      <c r="UHV230" s="49"/>
      <c r="UHW230" s="49"/>
      <c r="UHX230" s="49"/>
      <c r="UHY230" s="49"/>
      <c r="UHZ230" s="49"/>
      <c r="UIA230" s="49"/>
      <c r="UIB230" s="49"/>
      <c r="UIC230" s="49"/>
      <c r="UID230" s="49"/>
      <c r="UIE230" s="49"/>
      <c r="UIF230" s="49"/>
      <c r="UIG230" s="49"/>
      <c r="UIH230" s="49"/>
      <c r="UII230" s="49"/>
      <c r="UIJ230" s="49"/>
      <c r="UIK230" s="49"/>
      <c r="UIL230" s="49"/>
      <c r="UIM230" s="49"/>
      <c r="UIN230" s="49"/>
      <c r="UIO230" s="49"/>
      <c r="UIP230" s="49"/>
      <c r="UIQ230" s="49"/>
      <c r="UIR230" s="49"/>
      <c r="UIS230" s="49"/>
      <c r="UIT230" s="49"/>
      <c r="UIU230" s="49"/>
      <c r="UIV230" s="49"/>
      <c r="UIW230" s="49"/>
      <c r="UIX230" s="49"/>
      <c r="UIY230" s="49"/>
      <c r="UIZ230" s="49"/>
      <c r="UJA230" s="49"/>
      <c r="UJB230" s="49"/>
      <c r="UJC230" s="49"/>
      <c r="UJD230" s="49"/>
      <c r="UJE230" s="49"/>
      <c r="UJF230" s="49"/>
      <c r="UJG230" s="49"/>
      <c r="UJH230" s="49"/>
      <c r="UJI230" s="49"/>
      <c r="UJJ230" s="49"/>
      <c r="UJK230" s="49"/>
      <c r="UJL230" s="49"/>
      <c r="UJM230" s="49"/>
      <c r="UJN230" s="49"/>
      <c r="UJO230" s="49"/>
      <c r="UJP230" s="49"/>
      <c r="UJQ230" s="49"/>
      <c r="UJR230" s="49"/>
      <c r="UJS230" s="49"/>
      <c r="UJT230" s="49"/>
      <c r="UJU230" s="49"/>
      <c r="UJV230" s="49"/>
      <c r="UJW230" s="49"/>
      <c r="UJX230" s="49"/>
      <c r="UJY230" s="49"/>
      <c r="UJZ230" s="49"/>
      <c r="UKA230" s="49"/>
      <c r="UKB230" s="49"/>
      <c r="UKC230" s="49"/>
      <c r="UKD230" s="49"/>
      <c r="UKE230" s="49"/>
      <c r="UKF230" s="49"/>
      <c r="UKG230" s="49"/>
      <c r="UKH230" s="49"/>
      <c r="UKI230" s="49"/>
      <c r="UKJ230" s="49"/>
      <c r="UKK230" s="49"/>
      <c r="UKL230" s="49"/>
      <c r="UKM230" s="49"/>
      <c r="UKN230" s="49"/>
      <c r="UKO230" s="49"/>
      <c r="UKP230" s="49"/>
      <c r="UKQ230" s="49"/>
      <c r="UKR230" s="49"/>
      <c r="UKS230" s="49"/>
      <c r="UKT230" s="49"/>
      <c r="UKU230" s="49"/>
      <c r="UKV230" s="49"/>
      <c r="UKW230" s="49"/>
      <c r="UKX230" s="49"/>
      <c r="UKY230" s="49"/>
      <c r="UKZ230" s="49"/>
      <c r="ULA230" s="49"/>
      <c r="ULB230" s="49"/>
      <c r="ULC230" s="49"/>
      <c r="ULD230" s="49"/>
      <c r="ULE230" s="49"/>
      <c r="ULF230" s="49"/>
      <c r="ULG230" s="49"/>
      <c r="ULH230" s="49"/>
      <c r="ULI230" s="49"/>
      <c r="ULJ230" s="49"/>
      <c r="ULK230" s="49"/>
      <c r="ULL230" s="49"/>
      <c r="ULM230" s="49"/>
      <c r="ULN230" s="49"/>
      <c r="ULO230" s="49"/>
      <c r="ULP230" s="49"/>
      <c r="ULQ230" s="49"/>
      <c r="ULR230" s="49"/>
      <c r="ULS230" s="49"/>
      <c r="ULT230" s="49"/>
      <c r="ULU230" s="49"/>
      <c r="ULV230" s="49"/>
      <c r="ULW230" s="49"/>
      <c r="ULX230" s="49"/>
      <c r="ULY230" s="49"/>
      <c r="ULZ230" s="49"/>
      <c r="UMA230" s="49"/>
      <c r="UMB230" s="49"/>
      <c r="UMC230" s="49"/>
      <c r="UMD230" s="49"/>
      <c r="UME230" s="49"/>
      <c r="UMF230" s="49"/>
      <c r="UMG230" s="49"/>
      <c r="UMH230" s="49"/>
      <c r="UMI230" s="49"/>
      <c r="UMJ230" s="49"/>
      <c r="UMK230" s="49"/>
      <c r="UML230" s="49"/>
      <c r="UMM230" s="49"/>
      <c r="UMN230" s="49"/>
      <c r="UMO230" s="49"/>
      <c r="UMP230" s="49"/>
      <c r="UMQ230" s="49"/>
      <c r="UMR230" s="49"/>
      <c r="UMS230" s="49"/>
      <c r="UMT230" s="49"/>
      <c r="UMU230" s="49"/>
      <c r="UMV230" s="49"/>
      <c r="UMW230" s="49"/>
      <c r="UMX230" s="49"/>
      <c r="UMY230" s="49"/>
      <c r="UMZ230" s="49"/>
      <c r="UNA230" s="49"/>
      <c r="UNB230" s="49"/>
      <c r="UNC230" s="49"/>
      <c r="UND230" s="49"/>
      <c r="UNE230" s="49"/>
      <c r="UNF230" s="49"/>
      <c r="UNG230" s="49"/>
      <c r="UNH230" s="49"/>
      <c r="UNI230" s="49"/>
      <c r="UNJ230" s="49"/>
      <c r="UNK230" s="49"/>
      <c r="UNL230" s="49"/>
      <c r="UNM230" s="49"/>
      <c r="UNN230" s="49"/>
      <c r="UNO230" s="49"/>
      <c r="UNP230" s="49"/>
      <c r="UNQ230" s="49"/>
      <c r="UNR230" s="49"/>
      <c r="UNS230" s="49"/>
      <c r="UNT230" s="49"/>
      <c r="UNU230" s="49"/>
      <c r="UNV230" s="49"/>
      <c r="UNW230" s="49"/>
      <c r="UNX230" s="49"/>
      <c r="UNY230" s="49"/>
      <c r="UNZ230" s="49"/>
      <c r="UOA230" s="49"/>
      <c r="UOB230" s="49"/>
      <c r="UOC230" s="49"/>
      <c r="UOD230" s="49"/>
      <c r="UOE230" s="49"/>
      <c r="UOF230" s="49"/>
      <c r="UOG230" s="49"/>
      <c r="UOH230" s="49"/>
      <c r="UOI230" s="49"/>
      <c r="UOJ230" s="49"/>
      <c r="UOK230" s="49"/>
      <c r="UOL230" s="49"/>
      <c r="UOM230" s="49"/>
      <c r="UON230" s="49"/>
      <c r="UOO230" s="49"/>
      <c r="UOP230" s="49"/>
      <c r="UOQ230" s="49"/>
      <c r="UOR230" s="49"/>
      <c r="UOS230" s="49"/>
      <c r="UOT230" s="49"/>
      <c r="UOU230" s="49"/>
      <c r="UOV230" s="49"/>
      <c r="UOW230" s="49"/>
      <c r="UOX230" s="49"/>
      <c r="UOY230" s="49"/>
      <c r="UOZ230" s="49"/>
      <c r="UPA230" s="49"/>
      <c r="UPB230" s="49"/>
      <c r="UPC230" s="49"/>
      <c r="UPD230" s="49"/>
      <c r="UPE230" s="49"/>
      <c r="UPF230" s="49"/>
      <c r="UPG230" s="49"/>
      <c r="UPH230" s="49"/>
      <c r="UPI230" s="49"/>
      <c r="UPJ230" s="49"/>
      <c r="UPK230" s="49"/>
      <c r="UPL230" s="49"/>
      <c r="UPM230" s="49"/>
      <c r="UPN230" s="49"/>
      <c r="UPO230" s="49"/>
      <c r="UPP230" s="49"/>
      <c r="UPQ230" s="49"/>
      <c r="UPR230" s="49"/>
      <c r="UPS230" s="49"/>
      <c r="UPT230" s="49"/>
      <c r="UPU230" s="49"/>
      <c r="UPV230" s="49"/>
      <c r="UPW230" s="49"/>
      <c r="UPX230" s="49"/>
      <c r="UPY230" s="49"/>
      <c r="UPZ230" s="49"/>
      <c r="UQA230" s="49"/>
      <c r="UQB230" s="49"/>
      <c r="UQC230" s="49"/>
      <c r="UQD230" s="49"/>
      <c r="UQE230" s="49"/>
      <c r="UQF230" s="49"/>
      <c r="UQG230" s="49"/>
      <c r="UQH230" s="49"/>
      <c r="UQI230" s="49"/>
      <c r="UQJ230" s="49"/>
      <c r="UQK230" s="49"/>
      <c r="UQL230" s="49"/>
      <c r="UQM230" s="49"/>
      <c r="UQN230" s="49"/>
      <c r="UQO230" s="49"/>
      <c r="UQP230" s="49"/>
      <c r="UQQ230" s="49"/>
      <c r="UQR230" s="49"/>
      <c r="UQS230" s="49"/>
      <c r="UQT230" s="49"/>
      <c r="UQU230" s="49"/>
      <c r="UQV230" s="49"/>
      <c r="UQW230" s="49"/>
      <c r="UQX230" s="49"/>
      <c r="UQY230" s="49"/>
      <c r="UQZ230" s="49"/>
      <c r="URA230" s="49"/>
      <c r="URB230" s="49"/>
      <c r="URC230" s="49"/>
      <c r="URD230" s="49"/>
      <c r="URE230" s="49"/>
      <c r="URF230" s="49"/>
      <c r="URG230" s="49"/>
      <c r="URH230" s="49"/>
      <c r="URI230" s="49"/>
      <c r="URJ230" s="49"/>
      <c r="URK230" s="49"/>
      <c r="URL230" s="49"/>
      <c r="URM230" s="49"/>
      <c r="URN230" s="49"/>
      <c r="URO230" s="49"/>
      <c r="URP230" s="49"/>
      <c r="URQ230" s="49"/>
      <c r="URR230" s="49"/>
      <c r="URS230" s="49"/>
      <c r="URT230" s="49"/>
      <c r="URU230" s="49"/>
      <c r="URV230" s="49"/>
      <c r="URW230" s="49"/>
      <c r="URX230" s="49"/>
      <c r="URY230" s="49"/>
      <c r="URZ230" s="49"/>
      <c r="USA230" s="49"/>
      <c r="USB230" s="49"/>
      <c r="USC230" s="49"/>
      <c r="USD230" s="49"/>
      <c r="USE230" s="49"/>
      <c r="USF230" s="49"/>
      <c r="USG230" s="49"/>
      <c r="USH230" s="49"/>
      <c r="USI230" s="49"/>
      <c r="USJ230" s="49"/>
      <c r="USK230" s="49"/>
      <c r="USL230" s="49"/>
      <c r="USM230" s="49"/>
      <c r="USN230" s="49"/>
      <c r="USO230" s="49"/>
      <c r="USP230" s="49"/>
      <c r="USQ230" s="49"/>
      <c r="USR230" s="49"/>
      <c r="USS230" s="49"/>
      <c r="UST230" s="49"/>
      <c r="USU230" s="49"/>
      <c r="USV230" s="49"/>
      <c r="USW230" s="49"/>
      <c r="USX230" s="49"/>
      <c r="USY230" s="49"/>
      <c r="USZ230" s="49"/>
      <c r="UTA230" s="49"/>
      <c r="UTB230" s="49"/>
      <c r="UTC230" s="49"/>
      <c r="UTD230" s="49"/>
      <c r="UTE230" s="49"/>
      <c r="UTF230" s="49"/>
      <c r="UTG230" s="49"/>
      <c r="UTH230" s="49"/>
      <c r="UTI230" s="49"/>
      <c r="UTJ230" s="49"/>
      <c r="UTK230" s="49"/>
      <c r="UTL230" s="49"/>
      <c r="UTM230" s="49"/>
      <c r="UTN230" s="49"/>
      <c r="UTO230" s="49"/>
      <c r="UTP230" s="49"/>
      <c r="UTQ230" s="49"/>
      <c r="UTR230" s="49"/>
      <c r="UTS230" s="49"/>
      <c r="UTT230" s="49"/>
      <c r="UTU230" s="49"/>
      <c r="UTV230" s="49"/>
      <c r="UTW230" s="49"/>
      <c r="UTX230" s="49"/>
      <c r="UTY230" s="49"/>
      <c r="UTZ230" s="49"/>
      <c r="UUA230" s="49"/>
      <c r="UUB230" s="49"/>
      <c r="UUC230" s="49"/>
      <c r="UUD230" s="49"/>
      <c r="UUE230" s="49"/>
      <c r="UUF230" s="49"/>
      <c r="UUG230" s="49"/>
      <c r="UUH230" s="49"/>
      <c r="UUI230" s="49"/>
      <c r="UUJ230" s="49"/>
      <c r="UUK230" s="49"/>
      <c r="UUL230" s="49"/>
      <c r="UUM230" s="49"/>
      <c r="UUN230" s="49"/>
      <c r="UUO230" s="49"/>
      <c r="UUP230" s="49"/>
      <c r="UUQ230" s="49"/>
      <c r="UUR230" s="49"/>
      <c r="UUS230" s="49"/>
      <c r="UUT230" s="49"/>
      <c r="UUU230" s="49"/>
      <c r="UUV230" s="49"/>
      <c r="UUW230" s="49"/>
      <c r="UUX230" s="49"/>
      <c r="UUY230" s="49"/>
      <c r="UUZ230" s="49"/>
      <c r="UVA230" s="49"/>
      <c r="UVB230" s="49"/>
      <c r="UVC230" s="49"/>
      <c r="UVD230" s="49"/>
      <c r="UVE230" s="49"/>
      <c r="UVF230" s="49"/>
      <c r="UVG230" s="49"/>
      <c r="UVH230" s="49"/>
      <c r="UVI230" s="49"/>
      <c r="UVJ230" s="49"/>
      <c r="UVK230" s="49"/>
      <c r="UVL230" s="49"/>
      <c r="UVM230" s="49"/>
      <c r="UVN230" s="49"/>
      <c r="UVO230" s="49"/>
      <c r="UVP230" s="49"/>
      <c r="UVQ230" s="49"/>
      <c r="UVR230" s="49"/>
      <c r="UVS230" s="49"/>
      <c r="UVT230" s="49"/>
      <c r="UVU230" s="49"/>
      <c r="UVV230" s="49"/>
      <c r="UVW230" s="49"/>
      <c r="UVX230" s="49"/>
      <c r="UVY230" s="49"/>
      <c r="UVZ230" s="49"/>
      <c r="UWA230" s="49"/>
      <c r="UWB230" s="49"/>
      <c r="UWC230" s="49"/>
      <c r="UWD230" s="49"/>
      <c r="UWE230" s="49"/>
      <c r="UWF230" s="49"/>
      <c r="UWG230" s="49"/>
      <c r="UWH230" s="49"/>
      <c r="UWI230" s="49"/>
      <c r="UWJ230" s="49"/>
      <c r="UWK230" s="49"/>
      <c r="UWL230" s="49"/>
      <c r="UWM230" s="49"/>
      <c r="UWN230" s="49"/>
      <c r="UWO230" s="49"/>
      <c r="UWP230" s="49"/>
      <c r="UWQ230" s="49"/>
      <c r="UWR230" s="49"/>
      <c r="UWS230" s="49"/>
      <c r="UWT230" s="49"/>
      <c r="UWU230" s="49"/>
      <c r="UWV230" s="49"/>
      <c r="UWW230" s="49"/>
      <c r="UWX230" s="49"/>
      <c r="UWY230" s="49"/>
      <c r="UWZ230" s="49"/>
      <c r="UXA230" s="49"/>
      <c r="UXB230" s="49"/>
      <c r="UXC230" s="49"/>
      <c r="UXD230" s="49"/>
      <c r="UXE230" s="49"/>
      <c r="UXF230" s="49"/>
      <c r="UXG230" s="49"/>
      <c r="UXH230" s="49"/>
      <c r="UXI230" s="49"/>
      <c r="UXJ230" s="49"/>
      <c r="UXK230" s="49"/>
      <c r="UXL230" s="49"/>
      <c r="UXM230" s="49"/>
      <c r="UXN230" s="49"/>
      <c r="UXO230" s="49"/>
      <c r="UXP230" s="49"/>
      <c r="UXQ230" s="49"/>
      <c r="UXR230" s="49"/>
      <c r="UXS230" s="49"/>
      <c r="UXT230" s="49"/>
      <c r="UXU230" s="49"/>
      <c r="UXV230" s="49"/>
      <c r="UXW230" s="49"/>
      <c r="UXX230" s="49"/>
      <c r="UXY230" s="49"/>
      <c r="UXZ230" s="49"/>
      <c r="UYA230" s="49"/>
      <c r="UYB230" s="49"/>
      <c r="UYC230" s="49"/>
      <c r="UYD230" s="49"/>
      <c r="UYE230" s="49"/>
      <c r="UYF230" s="49"/>
      <c r="UYG230" s="49"/>
      <c r="UYH230" s="49"/>
      <c r="UYI230" s="49"/>
      <c r="UYJ230" s="49"/>
      <c r="UYK230" s="49"/>
      <c r="UYL230" s="49"/>
      <c r="UYM230" s="49"/>
      <c r="UYN230" s="49"/>
      <c r="UYO230" s="49"/>
      <c r="UYP230" s="49"/>
      <c r="UYQ230" s="49"/>
      <c r="UYR230" s="49"/>
      <c r="UYS230" s="49"/>
      <c r="UYT230" s="49"/>
      <c r="UYU230" s="49"/>
      <c r="UYV230" s="49"/>
      <c r="UYW230" s="49"/>
      <c r="UYX230" s="49"/>
      <c r="UYY230" s="49"/>
      <c r="UYZ230" s="49"/>
      <c r="UZA230" s="49"/>
      <c r="UZB230" s="49"/>
      <c r="UZC230" s="49"/>
      <c r="UZD230" s="49"/>
      <c r="UZE230" s="49"/>
      <c r="UZF230" s="49"/>
      <c r="UZG230" s="49"/>
      <c r="UZH230" s="49"/>
      <c r="UZI230" s="49"/>
      <c r="UZJ230" s="49"/>
      <c r="UZK230" s="49"/>
      <c r="UZL230" s="49"/>
      <c r="UZM230" s="49"/>
      <c r="UZN230" s="49"/>
      <c r="UZO230" s="49"/>
      <c r="UZP230" s="49"/>
      <c r="UZQ230" s="49"/>
      <c r="UZR230" s="49"/>
      <c r="UZS230" s="49"/>
      <c r="UZT230" s="49"/>
      <c r="UZU230" s="49"/>
      <c r="UZV230" s="49"/>
      <c r="UZW230" s="49"/>
      <c r="UZX230" s="49"/>
      <c r="UZY230" s="49"/>
      <c r="UZZ230" s="49"/>
      <c r="VAA230" s="49"/>
      <c r="VAB230" s="49"/>
      <c r="VAC230" s="49"/>
      <c r="VAD230" s="49"/>
      <c r="VAE230" s="49"/>
      <c r="VAF230" s="49"/>
      <c r="VAG230" s="49"/>
      <c r="VAH230" s="49"/>
      <c r="VAI230" s="49"/>
      <c r="VAJ230" s="49"/>
      <c r="VAK230" s="49"/>
      <c r="VAL230" s="49"/>
      <c r="VAM230" s="49"/>
      <c r="VAN230" s="49"/>
      <c r="VAO230" s="49"/>
      <c r="VAP230" s="49"/>
      <c r="VAQ230" s="49"/>
      <c r="VAR230" s="49"/>
      <c r="VAS230" s="49"/>
      <c r="VAT230" s="49"/>
      <c r="VAU230" s="49"/>
      <c r="VAV230" s="49"/>
      <c r="VAW230" s="49"/>
      <c r="VAX230" s="49"/>
      <c r="VAY230" s="49"/>
      <c r="VAZ230" s="49"/>
      <c r="VBA230" s="49"/>
      <c r="VBB230" s="49"/>
      <c r="VBC230" s="49"/>
      <c r="VBD230" s="49"/>
      <c r="VBE230" s="49"/>
      <c r="VBF230" s="49"/>
      <c r="VBG230" s="49"/>
      <c r="VBH230" s="49"/>
      <c r="VBI230" s="49"/>
      <c r="VBJ230" s="49"/>
      <c r="VBK230" s="49"/>
      <c r="VBL230" s="49"/>
      <c r="VBM230" s="49"/>
      <c r="VBN230" s="49"/>
      <c r="VBO230" s="49"/>
      <c r="VBP230" s="49"/>
      <c r="VBQ230" s="49"/>
      <c r="VBR230" s="49"/>
      <c r="VBS230" s="49"/>
      <c r="VBT230" s="49"/>
      <c r="VBU230" s="49"/>
      <c r="VBV230" s="49"/>
      <c r="VBW230" s="49"/>
      <c r="VBX230" s="49"/>
      <c r="VBY230" s="49"/>
      <c r="VBZ230" s="49"/>
      <c r="VCA230" s="49"/>
      <c r="VCB230" s="49"/>
      <c r="VCC230" s="49"/>
      <c r="VCD230" s="49"/>
      <c r="VCE230" s="49"/>
      <c r="VCF230" s="49"/>
      <c r="VCG230" s="49"/>
      <c r="VCH230" s="49"/>
      <c r="VCI230" s="49"/>
      <c r="VCJ230" s="49"/>
      <c r="VCK230" s="49"/>
      <c r="VCL230" s="49"/>
      <c r="VCM230" s="49"/>
      <c r="VCN230" s="49"/>
      <c r="VCO230" s="49"/>
      <c r="VCP230" s="49"/>
      <c r="VCQ230" s="49"/>
      <c r="VCR230" s="49"/>
      <c r="VCS230" s="49"/>
      <c r="VCT230" s="49"/>
      <c r="VCU230" s="49"/>
      <c r="VCV230" s="49"/>
      <c r="VCW230" s="49"/>
      <c r="VCX230" s="49"/>
      <c r="VCY230" s="49"/>
      <c r="VCZ230" s="49"/>
      <c r="VDA230" s="49"/>
      <c r="VDB230" s="49"/>
      <c r="VDC230" s="49"/>
      <c r="VDD230" s="49"/>
      <c r="VDE230" s="49"/>
      <c r="VDF230" s="49"/>
      <c r="VDG230" s="49"/>
      <c r="VDH230" s="49"/>
      <c r="VDI230" s="49"/>
      <c r="VDJ230" s="49"/>
      <c r="VDK230" s="49"/>
      <c r="VDL230" s="49"/>
      <c r="VDM230" s="49"/>
      <c r="VDN230" s="49"/>
      <c r="VDO230" s="49"/>
      <c r="VDP230" s="49"/>
      <c r="VDQ230" s="49"/>
      <c r="VDR230" s="49"/>
      <c r="VDS230" s="49"/>
      <c r="VDT230" s="49"/>
      <c r="VDU230" s="49"/>
      <c r="VDV230" s="49"/>
      <c r="VDW230" s="49"/>
      <c r="VDX230" s="49"/>
      <c r="VDY230" s="49"/>
      <c r="VDZ230" s="49"/>
      <c r="VEA230" s="49"/>
      <c r="VEB230" s="49"/>
      <c r="VEC230" s="49"/>
      <c r="VED230" s="49"/>
      <c r="VEE230" s="49"/>
      <c r="VEF230" s="49"/>
      <c r="VEG230" s="49"/>
      <c r="VEH230" s="49"/>
      <c r="VEI230" s="49"/>
      <c r="VEJ230" s="49"/>
      <c r="VEK230" s="49"/>
      <c r="VEL230" s="49"/>
      <c r="VEM230" s="49"/>
      <c r="VEN230" s="49"/>
      <c r="VEO230" s="49"/>
      <c r="VEP230" s="49"/>
      <c r="VEQ230" s="49"/>
      <c r="VER230" s="49"/>
      <c r="VES230" s="49"/>
      <c r="VET230" s="49"/>
      <c r="VEU230" s="49"/>
      <c r="VEV230" s="49"/>
      <c r="VEW230" s="49"/>
      <c r="VEX230" s="49"/>
      <c r="VEY230" s="49"/>
      <c r="VEZ230" s="49"/>
      <c r="VFA230" s="49"/>
      <c r="VFB230" s="49"/>
      <c r="VFC230" s="49"/>
      <c r="VFD230" s="49"/>
      <c r="VFE230" s="49"/>
      <c r="VFF230" s="49"/>
      <c r="VFG230" s="49"/>
      <c r="VFH230" s="49"/>
      <c r="VFI230" s="49"/>
      <c r="VFJ230" s="49"/>
      <c r="VFK230" s="49"/>
      <c r="VFL230" s="49"/>
      <c r="VFM230" s="49"/>
      <c r="VFN230" s="49"/>
      <c r="VFO230" s="49"/>
      <c r="VFP230" s="49"/>
      <c r="VFQ230" s="49"/>
      <c r="VFR230" s="49"/>
      <c r="VFS230" s="49"/>
      <c r="VFT230" s="49"/>
      <c r="VFU230" s="49"/>
      <c r="VFV230" s="49"/>
      <c r="VFW230" s="49"/>
      <c r="VFX230" s="49"/>
      <c r="VFY230" s="49"/>
      <c r="VFZ230" s="49"/>
      <c r="VGA230" s="49"/>
      <c r="VGB230" s="49"/>
      <c r="VGC230" s="49"/>
      <c r="VGD230" s="49"/>
      <c r="VGE230" s="49"/>
      <c r="VGF230" s="49"/>
      <c r="VGG230" s="49"/>
      <c r="VGH230" s="49"/>
      <c r="VGI230" s="49"/>
      <c r="VGJ230" s="49"/>
      <c r="VGK230" s="49"/>
      <c r="VGL230" s="49"/>
      <c r="VGM230" s="49"/>
      <c r="VGN230" s="49"/>
      <c r="VGO230" s="49"/>
      <c r="VGP230" s="49"/>
      <c r="VGQ230" s="49"/>
      <c r="VGR230" s="49"/>
      <c r="VGS230" s="49"/>
      <c r="VGT230" s="49"/>
      <c r="VGU230" s="49"/>
      <c r="VGV230" s="49"/>
      <c r="VGW230" s="49"/>
      <c r="VGX230" s="49"/>
      <c r="VGY230" s="49"/>
      <c r="VGZ230" s="49"/>
      <c r="VHA230" s="49"/>
      <c r="VHB230" s="49"/>
      <c r="VHC230" s="49"/>
      <c r="VHD230" s="49"/>
      <c r="VHE230" s="49"/>
      <c r="VHF230" s="49"/>
      <c r="VHG230" s="49"/>
      <c r="VHH230" s="49"/>
      <c r="VHI230" s="49"/>
      <c r="VHJ230" s="49"/>
      <c r="VHK230" s="49"/>
      <c r="VHL230" s="49"/>
      <c r="VHM230" s="49"/>
      <c r="VHN230" s="49"/>
      <c r="VHO230" s="49"/>
      <c r="VHP230" s="49"/>
      <c r="VHQ230" s="49"/>
      <c r="VHR230" s="49"/>
      <c r="VHS230" s="49"/>
      <c r="VHT230" s="49"/>
      <c r="VHU230" s="49"/>
      <c r="VHV230" s="49"/>
      <c r="VHW230" s="49"/>
      <c r="VHX230" s="49"/>
      <c r="VHY230" s="49"/>
      <c r="VHZ230" s="49"/>
      <c r="VIA230" s="49"/>
      <c r="VIB230" s="49"/>
      <c r="VIC230" s="49"/>
      <c r="VID230" s="49"/>
      <c r="VIE230" s="49"/>
      <c r="VIF230" s="49"/>
      <c r="VIG230" s="49"/>
      <c r="VIH230" s="49"/>
      <c r="VII230" s="49"/>
      <c r="VIJ230" s="49"/>
      <c r="VIK230" s="49"/>
      <c r="VIL230" s="49"/>
      <c r="VIM230" s="49"/>
      <c r="VIN230" s="49"/>
      <c r="VIO230" s="49"/>
      <c r="VIP230" s="49"/>
      <c r="VIQ230" s="49"/>
      <c r="VIR230" s="49"/>
      <c r="VIS230" s="49"/>
      <c r="VIT230" s="49"/>
      <c r="VIU230" s="49"/>
      <c r="VIV230" s="49"/>
      <c r="VIW230" s="49"/>
      <c r="VIX230" s="49"/>
      <c r="VIY230" s="49"/>
      <c r="VIZ230" s="49"/>
      <c r="VJA230" s="49"/>
      <c r="VJB230" s="49"/>
      <c r="VJC230" s="49"/>
      <c r="VJD230" s="49"/>
      <c r="VJE230" s="49"/>
      <c r="VJF230" s="49"/>
      <c r="VJG230" s="49"/>
      <c r="VJH230" s="49"/>
      <c r="VJI230" s="49"/>
      <c r="VJJ230" s="49"/>
      <c r="VJK230" s="49"/>
      <c r="VJL230" s="49"/>
      <c r="VJM230" s="49"/>
      <c r="VJN230" s="49"/>
      <c r="VJO230" s="49"/>
      <c r="VJP230" s="49"/>
      <c r="VJQ230" s="49"/>
      <c r="VJR230" s="49"/>
      <c r="VJS230" s="49"/>
      <c r="VJT230" s="49"/>
      <c r="VJU230" s="49"/>
      <c r="VJV230" s="49"/>
      <c r="VJW230" s="49"/>
      <c r="VJX230" s="49"/>
      <c r="VJY230" s="49"/>
      <c r="VJZ230" s="49"/>
      <c r="VKA230" s="49"/>
      <c r="VKB230" s="49"/>
      <c r="VKC230" s="49"/>
      <c r="VKD230" s="49"/>
      <c r="VKE230" s="49"/>
      <c r="VKF230" s="49"/>
      <c r="VKG230" s="49"/>
      <c r="VKH230" s="49"/>
      <c r="VKI230" s="49"/>
      <c r="VKJ230" s="49"/>
      <c r="VKK230" s="49"/>
      <c r="VKL230" s="49"/>
      <c r="VKM230" s="49"/>
      <c r="VKN230" s="49"/>
      <c r="VKO230" s="49"/>
      <c r="VKP230" s="49"/>
      <c r="VKQ230" s="49"/>
      <c r="VKR230" s="49"/>
      <c r="VKS230" s="49"/>
      <c r="VKT230" s="49"/>
      <c r="VKU230" s="49"/>
      <c r="VKV230" s="49"/>
      <c r="VKW230" s="49"/>
      <c r="VKX230" s="49"/>
      <c r="VKY230" s="49"/>
      <c r="VKZ230" s="49"/>
      <c r="VLA230" s="49"/>
      <c r="VLB230" s="49"/>
      <c r="VLC230" s="49"/>
      <c r="VLD230" s="49"/>
      <c r="VLE230" s="49"/>
      <c r="VLF230" s="49"/>
      <c r="VLG230" s="49"/>
      <c r="VLH230" s="49"/>
      <c r="VLI230" s="49"/>
      <c r="VLJ230" s="49"/>
      <c r="VLK230" s="49"/>
      <c r="VLL230" s="49"/>
      <c r="VLM230" s="49"/>
      <c r="VLN230" s="49"/>
      <c r="VLO230" s="49"/>
      <c r="VLP230" s="49"/>
      <c r="VLQ230" s="49"/>
      <c r="VLR230" s="49"/>
      <c r="VLS230" s="49"/>
      <c r="VLT230" s="49"/>
      <c r="VLU230" s="49"/>
      <c r="VLV230" s="49"/>
      <c r="VLW230" s="49"/>
      <c r="VLX230" s="49"/>
      <c r="VLY230" s="49"/>
      <c r="VLZ230" s="49"/>
      <c r="VMA230" s="49"/>
      <c r="VMB230" s="49"/>
      <c r="VMC230" s="49"/>
      <c r="VMD230" s="49"/>
      <c r="VME230" s="49"/>
      <c r="VMF230" s="49"/>
      <c r="VMG230" s="49"/>
      <c r="VMH230" s="49"/>
      <c r="VMI230" s="49"/>
      <c r="VMJ230" s="49"/>
      <c r="VMK230" s="49"/>
      <c r="VML230" s="49"/>
      <c r="VMM230" s="49"/>
      <c r="VMN230" s="49"/>
      <c r="VMO230" s="49"/>
      <c r="VMP230" s="49"/>
      <c r="VMQ230" s="49"/>
      <c r="VMR230" s="49"/>
      <c r="VMS230" s="49"/>
      <c r="VMT230" s="49"/>
      <c r="VMU230" s="49"/>
      <c r="VMV230" s="49"/>
      <c r="VMW230" s="49"/>
      <c r="VMX230" s="49"/>
      <c r="VMY230" s="49"/>
      <c r="VMZ230" s="49"/>
      <c r="VNA230" s="49"/>
      <c r="VNB230" s="49"/>
      <c r="VNC230" s="49"/>
      <c r="VND230" s="49"/>
      <c r="VNE230" s="49"/>
      <c r="VNF230" s="49"/>
      <c r="VNG230" s="49"/>
      <c r="VNH230" s="49"/>
      <c r="VNI230" s="49"/>
      <c r="VNJ230" s="49"/>
      <c r="VNK230" s="49"/>
      <c r="VNL230" s="49"/>
      <c r="VNM230" s="49"/>
      <c r="VNN230" s="49"/>
      <c r="VNO230" s="49"/>
      <c r="VNP230" s="49"/>
      <c r="VNQ230" s="49"/>
      <c r="VNR230" s="49"/>
      <c r="VNS230" s="49"/>
      <c r="VNT230" s="49"/>
      <c r="VNU230" s="49"/>
      <c r="VNV230" s="49"/>
      <c r="VNW230" s="49"/>
      <c r="VNX230" s="49"/>
      <c r="VNY230" s="49"/>
      <c r="VNZ230" s="49"/>
      <c r="VOA230" s="49"/>
      <c r="VOB230" s="49"/>
      <c r="VOC230" s="49"/>
      <c r="VOD230" s="49"/>
      <c r="VOE230" s="49"/>
      <c r="VOF230" s="49"/>
      <c r="VOG230" s="49"/>
      <c r="VOH230" s="49"/>
      <c r="VOI230" s="49"/>
      <c r="VOJ230" s="49"/>
      <c r="VOK230" s="49"/>
      <c r="VOL230" s="49"/>
      <c r="VOM230" s="49"/>
      <c r="VON230" s="49"/>
      <c r="VOO230" s="49"/>
      <c r="VOP230" s="49"/>
      <c r="VOQ230" s="49"/>
      <c r="VOR230" s="49"/>
      <c r="VOS230" s="49"/>
      <c r="VOT230" s="49"/>
      <c r="VOU230" s="49"/>
      <c r="VOV230" s="49"/>
      <c r="VOW230" s="49"/>
      <c r="VOX230" s="49"/>
      <c r="VOY230" s="49"/>
      <c r="VOZ230" s="49"/>
      <c r="VPA230" s="49"/>
      <c r="VPB230" s="49"/>
      <c r="VPC230" s="49"/>
      <c r="VPD230" s="49"/>
      <c r="VPE230" s="49"/>
      <c r="VPF230" s="49"/>
      <c r="VPG230" s="49"/>
      <c r="VPH230" s="49"/>
      <c r="VPI230" s="49"/>
      <c r="VPJ230" s="49"/>
      <c r="VPK230" s="49"/>
      <c r="VPL230" s="49"/>
      <c r="VPM230" s="49"/>
      <c r="VPN230" s="49"/>
      <c r="VPO230" s="49"/>
      <c r="VPP230" s="49"/>
      <c r="VPQ230" s="49"/>
      <c r="VPR230" s="49"/>
      <c r="VPS230" s="49"/>
      <c r="VPT230" s="49"/>
      <c r="VPU230" s="49"/>
      <c r="VPV230" s="49"/>
      <c r="VPW230" s="49"/>
      <c r="VPX230" s="49"/>
      <c r="VPY230" s="49"/>
      <c r="VPZ230" s="49"/>
      <c r="VQA230" s="49"/>
      <c r="VQB230" s="49"/>
      <c r="VQC230" s="49"/>
      <c r="VQD230" s="49"/>
      <c r="VQE230" s="49"/>
      <c r="VQF230" s="49"/>
      <c r="VQG230" s="49"/>
      <c r="VQH230" s="49"/>
      <c r="VQI230" s="49"/>
      <c r="VQJ230" s="49"/>
      <c r="VQK230" s="49"/>
      <c r="VQL230" s="49"/>
      <c r="VQM230" s="49"/>
      <c r="VQN230" s="49"/>
      <c r="VQO230" s="49"/>
      <c r="VQP230" s="49"/>
      <c r="VQQ230" s="49"/>
      <c r="VQR230" s="49"/>
      <c r="VQS230" s="49"/>
      <c r="VQT230" s="49"/>
      <c r="VQU230" s="49"/>
      <c r="VQV230" s="49"/>
      <c r="VQW230" s="49"/>
      <c r="VQX230" s="49"/>
      <c r="VQY230" s="49"/>
      <c r="VQZ230" s="49"/>
      <c r="VRA230" s="49"/>
      <c r="VRB230" s="49"/>
      <c r="VRC230" s="49"/>
      <c r="VRD230" s="49"/>
      <c r="VRE230" s="49"/>
      <c r="VRF230" s="49"/>
      <c r="VRG230" s="49"/>
      <c r="VRH230" s="49"/>
      <c r="VRI230" s="49"/>
      <c r="VRJ230" s="49"/>
      <c r="VRK230" s="49"/>
      <c r="VRL230" s="49"/>
      <c r="VRM230" s="49"/>
      <c r="VRN230" s="49"/>
      <c r="VRO230" s="49"/>
      <c r="VRP230" s="49"/>
      <c r="VRQ230" s="49"/>
      <c r="VRR230" s="49"/>
      <c r="VRS230" s="49"/>
      <c r="VRT230" s="49"/>
      <c r="VRU230" s="49"/>
      <c r="VRV230" s="49"/>
      <c r="VRW230" s="49"/>
      <c r="VRX230" s="49"/>
      <c r="VRY230" s="49"/>
      <c r="VRZ230" s="49"/>
      <c r="VSA230" s="49"/>
      <c r="VSB230" s="49"/>
      <c r="VSC230" s="49"/>
      <c r="VSD230" s="49"/>
      <c r="VSE230" s="49"/>
      <c r="VSF230" s="49"/>
      <c r="VSG230" s="49"/>
      <c r="VSH230" s="49"/>
      <c r="VSI230" s="49"/>
      <c r="VSJ230" s="49"/>
      <c r="VSK230" s="49"/>
      <c r="VSL230" s="49"/>
      <c r="VSM230" s="49"/>
      <c r="VSN230" s="49"/>
      <c r="VSO230" s="49"/>
      <c r="VSP230" s="49"/>
      <c r="VSQ230" s="49"/>
      <c r="VSR230" s="49"/>
      <c r="VSS230" s="49"/>
      <c r="VST230" s="49"/>
      <c r="VSU230" s="49"/>
      <c r="VSV230" s="49"/>
      <c r="VSW230" s="49"/>
      <c r="VSX230" s="49"/>
      <c r="VSY230" s="49"/>
      <c r="VSZ230" s="49"/>
      <c r="VTA230" s="49"/>
      <c r="VTB230" s="49"/>
      <c r="VTC230" s="49"/>
      <c r="VTD230" s="49"/>
      <c r="VTE230" s="49"/>
      <c r="VTF230" s="49"/>
      <c r="VTG230" s="49"/>
      <c r="VTH230" s="49"/>
      <c r="VTI230" s="49"/>
      <c r="VTJ230" s="49"/>
      <c r="VTK230" s="49"/>
      <c r="VTL230" s="49"/>
      <c r="VTM230" s="49"/>
      <c r="VTN230" s="49"/>
      <c r="VTO230" s="49"/>
      <c r="VTP230" s="49"/>
      <c r="VTQ230" s="49"/>
      <c r="VTR230" s="49"/>
      <c r="VTS230" s="49"/>
      <c r="VTT230" s="49"/>
      <c r="VTU230" s="49"/>
      <c r="VTV230" s="49"/>
      <c r="VTW230" s="49"/>
      <c r="VTX230" s="49"/>
      <c r="VTY230" s="49"/>
      <c r="VTZ230" s="49"/>
      <c r="VUA230" s="49"/>
      <c r="VUB230" s="49"/>
      <c r="VUC230" s="49"/>
      <c r="VUD230" s="49"/>
      <c r="VUE230" s="49"/>
      <c r="VUF230" s="49"/>
      <c r="VUG230" s="49"/>
      <c r="VUH230" s="49"/>
      <c r="VUI230" s="49"/>
      <c r="VUJ230" s="49"/>
      <c r="VUK230" s="49"/>
      <c r="VUL230" s="49"/>
      <c r="VUM230" s="49"/>
      <c r="VUN230" s="49"/>
      <c r="VUO230" s="49"/>
      <c r="VUP230" s="49"/>
      <c r="VUQ230" s="49"/>
      <c r="VUR230" s="49"/>
      <c r="VUS230" s="49"/>
      <c r="VUT230" s="49"/>
      <c r="VUU230" s="49"/>
      <c r="VUV230" s="49"/>
      <c r="VUW230" s="49"/>
      <c r="VUX230" s="49"/>
      <c r="VUY230" s="49"/>
      <c r="VUZ230" s="49"/>
      <c r="VVA230" s="49"/>
      <c r="VVB230" s="49"/>
      <c r="VVC230" s="49"/>
      <c r="VVD230" s="49"/>
      <c r="VVE230" s="49"/>
      <c r="VVF230" s="49"/>
      <c r="VVG230" s="49"/>
      <c r="VVH230" s="49"/>
      <c r="VVI230" s="49"/>
      <c r="VVJ230" s="49"/>
      <c r="VVK230" s="49"/>
      <c r="VVL230" s="49"/>
      <c r="VVM230" s="49"/>
      <c r="VVN230" s="49"/>
      <c r="VVO230" s="49"/>
      <c r="VVP230" s="49"/>
      <c r="VVQ230" s="49"/>
      <c r="VVR230" s="49"/>
      <c r="VVS230" s="49"/>
      <c r="VVT230" s="49"/>
      <c r="VVU230" s="49"/>
      <c r="VVV230" s="49"/>
      <c r="VVW230" s="49"/>
      <c r="VVX230" s="49"/>
      <c r="VVY230" s="49"/>
      <c r="VVZ230" s="49"/>
      <c r="VWA230" s="49"/>
      <c r="VWB230" s="49"/>
      <c r="VWC230" s="49"/>
      <c r="VWD230" s="49"/>
      <c r="VWE230" s="49"/>
      <c r="VWF230" s="49"/>
      <c r="VWG230" s="49"/>
      <c r="VWH230" s="49"/>
      <c r="VWI230" s="49"/>
      <c r="VWJ230" s="49"/>
      <c r="VWK230" s="49"/>
      <c r="VWL230" s="49"/>
      <c r="VWM230" s="49"/>
      <c r="VWN230" s="49"/>
      <c r="VWO230" s="49"/>
      <c r="VWP230" s="49"/>
      <c r="VWQ230" s="49"/>
      <c r="VWR230" s="49"/>
      <c r="VWS230" s="49"/>
      <c r="VWT230" s="49"/>
      <c r="VWU230" s="49"/>
      <c r="VWV230" s="49"/>
      <c r="VWW230" s="49"/>
      <c r="VWX230" s="49"/>
      <c r="VWY230" s="49"/>
      <c r="VWZ230" s="49"/>
      <c r="VXA230" s="49"/>
      <c r="VXB230" s="49"/>
      <c r="VXC230" s="49"/>
      <c r="VXD230" s="49"/>
      <c r="VXE230" s="49"/>
      <c r="VXF230" s="49"/>
      <c r="VXG230" s="49"/>
      <c r="VXH230" s="49"/>
      <c r="VXI230" s="49"/>
      <c r="VXJ230" s="49"/>
      <c r="VXK230" s="49"/>
      <c r="VXL230" s="49"/>
      <c r="VXM230" s="49"/>
      <c r="VXN230" s="49"/>
      <c r="VXO230" s="49"/>
      <c r="VXP230" s="49"/>
      <c r="VXQ230" s="49"/>
      <c r="VXR230" s="49"/>
      <c r="VXS230" s="49"/>
      <c r="VXT230" s="49"/>
      <c r="VXU230" s="49"/>
      <c r="VXV230" s="49"/>
      <c r="VXW230" s="49"/>
      <c r="VXX230" s="49"/>
      <c r="VXY230" s="49"/>
      <c r="VXZ230" s="49"/>
      <c r="VYA230" s="49"/>
      <c r="VYB230" s="49"/>
      <c r="VYC230" s="49"/>
      <c r="VYD230" s="49"/>
      <c r="VYE230" s="49"/>
      <c r="VYF230" s="49"/>
      <c r="VYG230" s="49"/>
      <c r="VYH230" s="49"/>
      <c r="VYI230" s="49"/>
      <c r="VYJ230" s="49"/>
      <c r="VYK230" s="49"/>
      <c r="VYL230" s="49"/>
      <c r="VYM230" s="49"/>
      <c r="VYN230" s="49"/>
      <c r="VYO230" s="49"/>
      <c r="VYP230" s="49"/>
      <c r="VYQ230" s="49"/>
      <c r="VYR230" s="49"/>
      <c r="VYS230" s="49"/>
      <c r="VYT230" s="49"/>
      <c r="VYU230" s="49"/>
      <c r="VYV230" s="49"/>
      <c r="VYW230" s="49"/>
      <c r="VYX230" s="49"/>
      <c r="VYY230" s="49"/>
      <c r="VYZ230" s="49"/>
      <c r="VZA230" s="49"/>
      <c r="VZB230" s="49"/>
      <c r="VZC230" s="49"/>
      <c r="VZD230" s="49"/>
      <c r="VZE230" s="49"/>
      <c r="VZF230" s="49"/>
      <c r="VZG230" s="49"/>
      <c r="VZH230" s="49"/>
      <c r="VZI230" s="49"/>
      <c r="VZJ230" s="49"/>
      <c r="VZK230" s="49"/>
      <c r="VZL230" s="49"/>
      <c r="VZM230" s="49"/>
      <c r="VZN230" s="49"/>
      <c r="VZO230" s="49"/>
      <c r="VZP230" s="49"/>
      <c r="VZQ230" s="49"/>
      <c r="VZR230" s="49"/>
      <c r="VZS230" s="49"/>
      <c r="VZT230" s="49"/>
      <c r="VZU230" s="49"/>
      <c r="VZV230" s="49"/>
      <c r="VZW230" s="49"/>
      <c r="VZX230" s="49"/>
      <c r="VZY230" s="49"/>
      <c r="VZZ230" s="49"/>
      <c r="WAA230" s="49"/>
      <c r="WAB230" s="49"/>
      <c r="WAC230" s="49"/>
      <c r="WAD230" s="49"/>
      <c r="WAE230" s="49"/>
      <c r="WAF230" s="49"/>
      <c r="WAG230" s="49"/>
      <c r="WAH230" s="49"/>
      <c r="WAI230" s="49"/>
      <c r="WAJ230" s="49"/>
      <c r="WAK230" s="49"/>
      <c r="WAL230" s="49"/>
      <c r="WAM230" s="49"/>
      <c r="WAN230" s="49"/>
      <c r="WAO230" s="49"/>
      <c r="WAP230" s="49"/>
      <c r="WAQ230" s="49"/>
      <c r="WAR230" s="49"/>
      <c r="WAS230" s="49"/>
      <c r="WAT230" s="49"/>
      <c r="WAU230" s="49"/>
      <c r="WAV230" s="49"/>
      <c r="WAW230" s="49"/>
      <c r="WAX230" s="49"/>
      <c r="WAY230" s="49"/>
      <c r="WAZ230" s="49"/>
      <c r="WBA230" s="49"/>
      <c r="WBB230" s="49"/>
      <c r="WBC230" s="49"/>
      <c r="WBD230" s="49"/>
      <c r="WBE230" s="49"/>
      <c r="WBF230" s="49"/>
      <c r="WBG230" s="49"/>
      <c r="WBH230" s="49"/>
      <c r="WBI230" s="49"/>
      <c r="WBJ230" s="49"/>
      <c r="WBK230" s="49"/>
      <c r="WBL230" s="49"/>
      <c r="WBM230" s="49"/>
      <c r="WBN230" s="49"/>
      <c r="WBO230" s="49"/>
      <c r="WBP230" s="49"/>
      <c r="WBQ230" s="49"/>
      <c r="WBR230" s="49"/>
      <c r="WBS230" s="49"/>
      <c r="WBT230" s="49"/>
      <c r="WBU230" s="49"/>
      <c r="WBV230" s="49"/>
      <c r="WBW230" s="49"/>
      <c r="WBX230" s="49"/>
      <c r="WBY230" s="49"/>
      <c r="WBZ230" s="49"/>
      <c r="WCA230" s="49"/>
      <c r="WCB230" s="49"/>
      <c r="WCC230" s="49"/>
      <c r="WCD230" s="49"/>
      <c r="WCE230" s="49"/>
      <c r="WCF230" s="49"/>
      <c r="WCG230" s="49"/>
      <c r="WCH230" s="49"/>
      <c r="WCI230" s="49"/>
      <c r="WCJ230" s="49"/>
      <c r="WCK230" s="49"/>
      <c r="WCL230" s="49"/>
      <c r="WCM230" s="49"/>
      <c r="WCN230" s="49"/>
      <c r="WCO230" s="49"/>
      <c r="WCP230" s="49"/>
      <c r="WCQ230" s="49"/>
      <c r="WCR230" s="49"/>
      <c r="WCS230" s="49"/>
      <c r="WCT230" s="49"/>
      <c r="WCU230" s="49"/>
      <c r="WCV230" s="49"/>
      <c r="WCW230" s="49"/>
      <c r="WCX230" s="49"/>
      <c r="WCY230" s="49"/>
      <c r="WCZ230" s="49"/>
      <c r="WDA230" s="49"/>
      <c r="WDB230" s="49"/>
      <c r="WDC230" s="49"/>
      <c r="WDD230" s="49"/>
      <c r="WDE230" s="49"/>
      <c r="WDF230" s="49"/>
      <c r="WDG230" s="49"/>
      <c r="WDH230" s="49"/>
      <c r="WDI230" s="49"/>
      <c r="WDJ230" s="49"/>
      <c r="WDK230" s="49"/>
      <c r="WDL230" s="49"/>
      <c r="WDM230" s="49"/>
      <c r="WDN230" s="49"/>
      <c r="WDO230" s="49"/>
      <c r="WDP230" s="49"/>
      <c r="WDQ230" s="49"/>
      <c r="WDR230" s="49"/>
      <c r="WDS230" s="49"/>
      <c r="WDT230" s="49"/>
      <c r="WDU230" s="49"/>
      <c r="WDV230" s="49"/>
      <c r="WDW230" s="49"/>
      <c r="WDX230" s="49"/>
      <c r="WDY230" s="49"/>
      <c r="WDZ230" s="49"/>
      <c r="WEA230" s="49"/>
      <c r="WEB230" s="49"/>
      <c r="WEC230" s="49"/>
      <c r="WED230" s="49"/>
      <c r="WEE230" s="49"/>
      <c r="WEF230" s="49"/>
      <c r="WEG230" s="49"/>
      <c r="WEH230" s="49"/>
      <c r="WEI230" s="49"/>
      <c r="WEJ230" s="49"/>
      <c r="WEK230" s="49"/>
      <c r="WEL230" s="49"/>
      <c r="WEM230" s="49"/>
      <c r="WEN230" s="49"/>
      <c r="WEO230" s="49"/>
      <c r="WEP230" s="49"/>
      <c r="WEQ230" s="49"/>
      <c r="WER230" s="49"/>
      <c r="WES230" s="49"/>
      <c r="WET230" s="49"/>
      <c r="WEU230" s="49"/>
      <c r="WEV230" s="49"/>
      <c r="WEW230" s="49"/>
      <c r="WEX230" s="49"/>
      <c r="WEY230" s="49"/>
      <c r="WEZ230" s="49"/>
      <c r="WFA230" s="49"/>
      <c r="WFB230" s="49"/>
      <c r="WFC230" s="49"/>
      <c r="WFD230" s="49"/>
      <c r="WFE230" s="49"/>
      <c r="WFF230" s="49"/>
      <c r="WFG230" s="49"/>
      <c r="WFH230" s="49"/>
      <c r="WFI230" s="49"/>
      <c r="WFJ230" s="49"/>
      <c r="WFK230" s="49"/>
      <c r="WFL230" s="49"/>
      <c r="WFM230" s="49"/>
      <c r="WFN230" s="49"/>
      <c r="WFO230" s="49"/>
      <c r="WFP230" s="49"/>
      <c r="WFQ230" s="49"/>
      <c r="WFR230" s="49"/>
      <c r="WFS230" s="49"/>
      <c r="WFT230" s="49"/>
      <c r="WFU230" s="49"/>
      <c r="WFV230" s="49"/>
      <c r="WFW230" s="49"/>
      <c r="WFX230" s="49"/>
      <c r="WFY230" s="49"/>
      <c r="WFZ230" s="49"/>
      <c r="WGA230" s="49"/>
      <c r="WGB230" s="49"/>
      <c r="WGC230" s="49"/>
      <c r="WGD230" s="49"/>
      <c r="WGE230" s="49"/>
      <c r="WGF230" s="49"/>
      <c r="WGG230" s="49"/>
      <c r="WGH230" s="49"/>
      <c r="WGI230" s="49"/>
      <c r="WGJ230" s="49"/>
      <c r="WGK230" s="49"/>
      <c r="WGL230" s="49"/>
      <c r="WGM230" s="49"/>
      <c r="WGN230" s="49"/>
      <c r="WGO230" s="49"/>
      <c r="WGP230" s="49"/>
      <c r="WGQ230" s="49"/>
      <c r="WGR230" s="49"/>
      <c r="WGS230" s="49"/>
      <c r="WGT230" s="49"/>
      <c r="WGU230" s="49"/>
      <c r="WGV230" s="49"/>
      <c r="WGW230" s="49"/>
      <c r="WGX230" s="49"/>
      <c r="WGY230" s="49"/>
      <c r="WGZ230" s="49"/>
      <c r="WHA230" s="49"/>
      <c r="WHB230" s="49"/>
      <c r="WHC230" s="49"/>
      <c r="WHD230" s="49"/>
      <c r="WHE230" s="49"/>
      <c r="WHF230" s="49"/>
      <c r="WHG230" s="49"/>
      <c r="WHH230" s="49"/>
      <c r="WHI230" s="49"/>
      <c r="WHJ230" s="49"/>
      <c r="WHK230" s="49"/>
      <c r="WHL230" s="49"/>
      <c r="WHM230" s="49"/>
      <c r="WHN230" s="49"/>
      <c r="WHO230" s="49"/>
      <c r="WHP230" s="49"/>
      <c r="WHQ230" s="49"/>
      <c r="WHR230" s="49"/>
      <c r="WHS230" s="49"/>
      <c r="WHT230" s="49"/>
      <c r="WHU230" s="49"/>
      <c r="WHV230" s="49"/>
      <c r="WHW230" s="49"/>
      <c r="WHX230" s="49"/>
      <c r="WHY230" s="49"/>
      <c r="WHZ230" s="49"/>
      <c r="WIA230" s="49"/>
      <c r="WIB230" s="49"/>
      <c r="WIC230" s="49"/>
      <c r="WID230" s="49"/>
      <c r="WIE230" s="49"/>
      <c r="WIF230" s="49"/>
      <c r="WIG230" s="49"/>
      <c r="WIH230" s="49"/>
      <c r="WII230" s="49"/>
      <c r="WIJ230" s="49"/>
      <c r="WIK230" s="49"/>
      <c r="WIL230" s="49"/>
      <c r="WIM230" s="49"/>
      <c r="WIN230" s="49"/>
      <c r="WIO230" s="49"/>
      <c r="WIP230" s="49"/>
      <c r="WIQ230" s="49"/>
      <c r="WIR230" s="49"/>
      <c r="WIS230" s="49"/>
      <c r="WIT230" s="49"/>
      <c r="WIU230" s="49"/>
      <c r="WIV230" s="49"/>
      <c r="WIW230" s="49"/>
      <c r="WIX230" s="49"/>
      <c r="WIY230" s="49"/>
      <c r="WIZ230" s="49"/>
      <c r="WJA230" s="49"/>
      <c r="WJB230" s="49"/>
      <c r="WJC230" s="49"/>
      <c r="WJD230" s="49"/>
      <c r="WJE230" s="49"/>
      <c r="WJF230" s="49"/>
      <c r="WJG230" s="49"/>
      <c r="WJH230" s="49"/>
      <c r="WJI230" s="49"/>
      <c r="WJJ230" s="49"/>
      <c r="WJK230" s="49"/>
      <c r="WJL230" s="49"/>
      <c r="WJM230" s="49"/>
      <c r="WJN230" s="49"/>
      <c r="WJO230" s="49"/>
      <c r="WJP230" s="49"/>
      <c r="WJQ230" s="49"/>
      <c r="WJR230" s="49"/>
      <c r="WJS230" s="49"/>
      <c r="WJT230" s="49"/>
      <c r="WJU230" s="49"/>
      <c r="WJV230" s="49"/>
      <c r="WJW230" s="49"/>
      <c r="WJX230" s="49"/>
      <c r="WJY230" s="49"/>
      <c r="WJZ230" s="49"/>
      <c r="WKA230" s="49"/>
      <c r="WKB230" s="49"/>
      <c r="WKC230" s="49"/>
      <c r="WKD230" s="49"/>
      <c r="WKE230" s="49"/>
      <c r="WKF230" s="49"/>
      <c r="WKG230" s="49"/>
      <c r="WKH230" s="49"/>
      <c r="WKI230" s="49"/>
      <c r="WKJ230" s="49"/>
      <c r="WKK230" s="49"/>
      <c r="WKL230" s="49"/>
      <c r="WKM230" s="49"/>
      <c r="WKN230" s="49"/>
      <c r="WKO230" s="49"/>
      <c r="WKP230" s="49"/>
      <c r="WKQ230" s="49"/>
      <c r="WKR230" s="49"/>
      <c r="WKS230" s="49"/>
      <c r="WKT230" s="49"/>
      <c r="WKU230" s="49"/>
      <c r="WKV230" s="49"/>
      <c r="WKW230" s="49"/>
      <c r="WKX230" s="49"/>
      <c r="WKY230" s="49"/>
      <c r="WKZ230" s="49"/>
      <c r="WLA230" s="49"/>
      <c r="WLB230" s="49"/>
      <c r="WLC230" s="49"/>
      <c r="WLD230" s="49"/>
      <c r="WLE230" s="49"/>
      <c r="WLF230" s="49"/>
      <c r="WLG230" s="49"/>
      <c r="WLH230" s="49"/>
      <c r="WLI230" s="49"/>
      <c r="WLJ230" s="49"/>
      <c r="WLK230" s="49"/>
      <c r="WLL230" s="49"/>
      <c r="WLM230" s="49"/>
      <c r="WLN230" s="49"/>
      <c r="WLO230" s="49"/>
      <c r="WLP230" s="49"/>
      <c r="WLQ230" s="49"/>
      <c r="WLR230" s="49"/>
      <c r="WLS230" s="49"/>
      <c r="WLT230" s="49"/>
      <c r="WLU230" s="49"/>
      <c r="WLV230" s="49"/>
      <c r="WLW230" s="49"/>
      <c r="WLX230" s="49"/>
      <c r="WLY230" s="49"/>
      <c r="WLZ230" s="49"/>
      <c r="WMA230" s="49"/>
      <c r="WMB230" s="49"/>
      <c r="WMC230" s="49"/>
      <c r="WMD230" s="49"/>
      <c r="WME230" s="49"/>
      <c r="WMF230" s="49"/>
      <c r="WMG230" s="49"/>
      <c r="WMH230" s="49"/>
      <c r="WMI230" s="49"/>
      <c r="WMJ230" s="49"/>
      <c r="WMK230" s="49"/>
      <c r="WML230" s="49"/>
      <c r="WMM230" s="49"/>
      <c r="WMN230" s="49"/>
      <c r="WMO230" s="49"/>
      <c r="WMP230" s="49"/>
      <c r="WMQ230" s="49"/>
      <c r="WMR230" s="49"/>
      <c r="WMS230" s="49"/>
      <c r="WMT230" s="49"/>
      <c r="WMU230" s="49"/>
      <c r="WMV230" s="49"/>
      <c r="WMW230" s="49"/>
      <c r="WMX230" s="49"/>
      <c r="WMY230" s="49"/>
      <c r="WMZ230" s="49"/>
      <c r="WNA230" s="49"/>
      <c r="WNB230" s="49"/>
      <c r="WNC230" s="49"/>
      <c r="WND230" s="49"/>
      <c r="WNE230" s="49"/>
      <c r="WNF230" s="49"/>
      <c r="WNG230" s="49"/>
      <c r="WNH230" s="49"/>
      <c r="WNI230" s="49"/>
      <c r="WNJ230" s="49"/>
      <c r="WNK230" s="49"/>
      <c r="WNL230" s="49"/>
      <c r="WNM230" s="49"/>
      <c r="WNN230" s="49"/>
      <c r="WNO230" s="49"/>
      <c r="WNP230" s="49"/>
      <c r="WNQ230" s="49"/>
      <c r="WNR230" s="49"/>
      <c r="WNS230" s="49"/>
      <c r="WNT230" s="49"/>
      <c r="WNU230" s="49"/>
      <c r="WNV230" s="49"/>
      <c r="WNW230" s="49"/>
      <c r="WNX230" s="49"/>
      <c r="WNY230" s="49"/>
      <c r="WNZ230" s="49"/>
      <c r="WOA230" s="49"/>
      <c r="WOB230" s="49"/>
      <c r="WOC230" s="49"/>
      <c r="WOD230" s="49"/>
      <c r="WOE230" s="49"/>
      <c r="WOF230" s="49"/>
      <c r="WOG230" s="49"/>
      <c r="WOH230" s="49"/>
      <c r="WOI230" s="49"/>
      <c r="WOJ230" s="49"/>
      <c r="WOK230" s="49"/>
      <c r="WOL230" s="49"/>
      <c r="WOM230" s="49"/>
      <c r="WON230" s="49"/>
      <c r="WOO230" s="49"/>
      <c r="WOP230" s="49"/>
      <c r="WOQ230" s="49"/>
      <c r="WOR230" s="49"/>
      <c r="WOS230" s="49"/>
      <c r="WOT230" s="49"/>
      <c r="WOU230" s="49"/>
      <c r="WOV230" s="49"/>
      <c r="WOW230" s="49"/>
      <c r="WOX230" s="49"/>
      <c r="WOY230" s="49"/>
      <c r="WOZ230" s="49"/>
      <c r="WPA230" s="49"/>
      <c r="WPB230" s="49"/>
      <c r="WPC230" s="49"/>
      <c r="WPD230" s="49"/>
      <c r="WPE230" s="49"/>
      <c r="WPF230" s="49"/>
      <c r="WPG230" s="49"/>
      <c r="WPH230" s="49"/>
      <c r="WPI230" s="49"/>
      <c r="WPJ230" s="49"/>
      <c r="WPK230" s="49"/>
      <c r="WPL230" s="49"/>
      <c r="WPM230" s="49"/>
      <c r="WPN230" s="49"/>
      <c r="WPO230" s="49"/>
      <c r="WPP230" s="49"/>
      <c r="WPQ230" s="49"/>
      <c r="WPR230" s="49"/>
      <c r="WPS230" s="49"/>
      <c r="WPT230" s="49"/>
      <c r="WPU230" s="49"/>
      <c r="WPV230" s="49"/>
      <c r="WPW230" s="49"/>
      <c r="WPX230" s="49"/>
      <c r="WPY230" s="49"/>
      <c r="WPZ230" s="49"/>
      <c r="WQA230" s="49"/>
      <c r="WQB230" s="49"/>
      <c r="WQC230" s="49"/>
      <c r="WQD230" s="49"/>
      <c r="WQE230" s="49"/>
      <c r="WQF230" s="49"/>
      <c r="WQG230" s="49"/>
      <c r="WQH230" s="49"/>
      <c r="WQI230" s="49"/>
      <c r="WQJ230" s="49"/>
      <c r="WQK230" s="49"/>
      <c r="WQL230" s="49"/>
      <c r="WQM230" s="49"/>
      <c r="WQN230" s="49"/>
      <c r="WQO230" s="49"/>
      <c r="WQP230" s="49"/>
      <c r="WQQ230" s="49"/>
      <c r="WQR230" s="49"/>
      <c r="WQS230" s="49"/>
      <c r="WQT230" s="49"/>
      <c r="WQU230" s="49"/>
      <c r="WQV230" s="49"/>
      <c r="WQW230" s="49"/>
      <c r="WQX230" s="49"/>
      <c r="WQY230" s="49"/>
      <c r="WQZ230" s="49"/>
      <c r="WRA230" s="49"/>
      <c r="WRB230" s="49"/>
      <c r="WRC230" s="49"/>
      <c r="WRD230" s="49"/>
      <c r="WRE230" s="49"/>
      <c r="WRF230" s="49"/>
      <c r="WRG230" s="49"/>
      <c r="WRH230" s="49"/>
      <c r="WRI230" s="49"/>
      <c r="WRJ230" s="49"/>
      <c r="WRK230" s="49"/>
      <c r="WRL230" s="49"/>
      <c r="WRM230" s="49"/>
      <c r="WRN230" s="49"/>
      <c r="WRO230" s="49"/>
      <c r="WRP230" s="49"/>
      <c r="WRQ230" s="49"/>
      <c r="WRR230" s="49"/>
      <c r="WRS230" s="49"/>
      <c r="WRT230" s="49"/>
      <c r="WRU230" s="49"/>
      <c r="WRV230" s="49"/>
      <c r="WRW230" s="49"/>
      <c r="WRX230" s="49"/>
      <c r="WRY230" s="49"/>
      <c r="WRZ230" s="49"/>
      <c r="WSA230" s="49"/>
      <c r="WSB230" s="49"/>
      <c r="WSC230" s="49"/>
      <c r="WSD230" s="49"/>
      <c r="WSE230" s="49"/>
      <c r="WSF230" s="49"/>
      <c r="WSG230" s="49"/>
      <c r="WSH230" s="49"/>
      <c r="WSI230" s="49"/>
      <c r="WSJ230" s="49"/>
      <c r="WSK230" s="49"/>
      <c r="WSL230" s="49"/>
      <c r="WSM230" s="49"/>
      <c r="WSN230" s="49"/>
      <c r="WSO230" s="49"/>
      <c r="WSP230" s="49"/>
      <c r="WSQ230" s="49"/>
      <c r="WSR230" s="49"/>
      <c r="WSS230" s="49"/>
      <c r="WST230" s="49"/>
      <c r="WSU230" s="49"/>
      <c r="WSV230" s="49"/>
      <c r="WSW230" s="49"/>
      <c r="WSX230" s="49"/>
      <c r="WSY230" s="49"/>
      <c r="WSZ230" s="49"/>
      <c r="WTA230" s="49"/>
      <c r="WTB230" s="49"/>
      <c r="WTC230" s="49"/>
      <c r="WTD230" s="49"/>
      <c r="WTE230" s="49"/>
      <c r="WTF230" s="49"/>
      <c r="WTG230" s="49"/>
      <c r="WTH230" s="49"/>
      <c r="WTI230" s="49"/>
      <c r="WTJ230" s="49"/>
      <c r="WTK230" s="49"/>
      <c r="WTL230" s="49"/>
      <c r="WTM230" s="49"/>
      <c r="WTN230" s="49"/>
      <c r="WTO230" s="49"/>
      <c r="WTP230" s="49"/>
      <c r="WTQ230" s="49"/>
      <c r="WTR230" s="49"/>
      <c r="WTS230" s="49"/>
      <c r="WTT230" s="49"/>
      <c r="WTU230" s="49"/>
      <c r="WTV230" s="49"/>
      <c r="WTW230" s="49"/>
      <c r="WTX230" s="49"/>
      <c r="WTY230" s="49"/>
      <c r="WTZ230" s="49"/>
      <c r="WUA230" s="49"/>
      <c r="WUB230" s="49"/>
      <c r="WUC230" s="49"/>
      <c r="WUD230" s="49"/>
      <c r="WUE230" s="49"/>
      <c r="WUF230" s="49"/>
      <c r="WUG230" s="49"/>
      <c r="WUH230" s="49"/>
      <c r="WUI230" s="49"/>
      <c r="WUJ230" s="49"/>
      <c r="WUK230" s="49"/>
      <c r="WUL230" s="49"/>
      <c r="WUM230" s="49"/>
      <c r="WUN230" s="49"/>
      <c r="WUO230" s="49"/>
      <c r="WUP230" s="49"/>
      <c r="WUQ230" s="49"/>
      <c r="WUR230" s="49"/>
      <c r="WUS230" s="49"/>
      <c r="WUT230" s="49"/>
      <c r="WUU230" s="49"/>
      <c r="WUV230" s="49"/>
      <c r="WUW230" s="49"/>
      <c r="WUX230" s="49"/>
      <c r="WUY230" s="49"/>
      <c r="WUZ230" s="49"/>
      <c r="WVA230" s="49"/>
      <c r="WVB230" s="49"/>
      <c r="WVC230" s="49"/>
      <c r="WVD230" s="49"/>
      <c r="WVE230" s="49"/>
      <c r="WVF230" s="49"/>
      <c r="WVG230" s="49"/>
      <c r="WVH230" s="49"/>
      <c r="WVI230" s="49"/>
      <c r="WVJ230" s="49"/>
      <c r="WVK230" s="49"/>
      <c r="WVL230" s="49"/>
      <c r="WVM230" s="49"/>
      <c r="WVN230" s="49"/>
      <c r="WVO230" s="49"/>
      <c r="WVP230" s="49"/>
      <c r="WVQ230" s="49"/>
      <c r="WVR230" s="49"/>
      <c r="WVS230" s="49"/>
      <c r="WVT230" s="49"/>
      <c r="WVU230" s="49"/>
      <c r="WVV230" s="49"/>
      <c r="WVW230" s="49"/>
      <c r="WVX230" s="49"/>
      <c r="WVY230" s="49"/>
      <c r="WVZ230" s="49"/>
      <c r="WWA230" s="49"/>
      <c r="WWB230" s="49"/>
      <c r="WWC230" s="49"/>
      <c r="WWD230" s="49"/>
      <c r="WWE230" s="49"/>
      <c r="WWF230" s="49"/>
      <c r="WWG230" s="49"/>
      <c r="WWH230" s="49"/>
      <c r="WWI230" s="49"/>
      <c r="WWJ230" s="49"/>
      <c r="WWK230" s="49"/>
      <c r="WWL230" s="49"/>
      <c r="WWM230" s="49"/>
      <c r="WWN230" s="49"/>
      <c r="WWO230" s="49"/>
      <c r="WWP230" s="49"/>
      <c r="WWQ230" s="49"/>
      <c r="WWR230" s="49"/>
      <c r="WWS230" s="49"/>
      <c r="WWT230" s="49"/>
      <c r="WWU230" s="49"/>
      <c r="WWV230" s="49"/>
      <c r="WWW230" s="49"/>
      <c r="WWX230" s="49"/>
      <c r="WWY230" s="49"/>
      <c r="WWZ230" s="49"/>
      <c r="WXA230" s="49"/>
      <c r="WXB230" s="49"/>
      <c r="WXC230" s="49"/>
      <c r="WXD230" s="49"/>
      <c r="WXE230" s="49"/>
      <c r="WXF230" s="49"/>
      <c r="WXG230" s="49"/>
      <c r="WXH230" s="49"/>
      <c r="WXI230" s="49"/>
      <c r="WXJ230" s="49"/>
      <c r="WXK230" s="49"/>
      <c r="WXL230" s="49"/>
      <c r="WXM230" s="49"/>
      <c r="WXN230" s="49"/>
      <c r="WXO230" s="49"/>
      <c r="WXP230" s="49"/>
      <c r="WXQ230" s="49"/>
      <c r="WXR230" s="49"/>
      <c r="WXS230" s="49"/>
      <c r="WXT230" s="49"/>
      <c r="WXU230" s="49"/>
      <c r="WXV230" s="49"/>
      <c r="WXW230" s="49"/>
      <c r="WXX230" s="49"/>
      <c r="WXY230" s="49"/>
      <c r="WXZ230" s="49"/>
      <c r="WYA230" s="49"/>
      <c r="WYB230" s="49"/>
      <c r="WYC230" s="49"/>
      <c r="WYD230" s="49"/>
      <c r="WYE230" s="49"/>
      <c r="WYF230" s="49"/>
      <c r="WYG230" s="49"/>
      <c r="WYH230" s="49"/>
      <c r="WYI230" s="49"/>
      <c r="WYJ230" s="49"/>
      <c r="WYK230" s="49"/>
      <c r="WYL230" s="49"/>
      <c r="WYM230" s="49"/>
      <c r="WYN230" s="49"/>
      <c r="WYO230" s="49"/>
      <c r="WYP230" s="49"/>
      <c r="WYQ230" s="49"/>
      <c r="WYR230" s="49"/>
      <c r="WYS230" s="49"/>
      <c r="WYT230" s="49"/>
      <c r="WYU230" s="49"/>
      <c r="WYV230" s="49"/>
      <c r="WYW230" s="49"/>
      <c r="WYX230" s="49"/>
      <c r="WYY230" s="49"/>
      <c r="WYZ230" s="49"/>
      <c r="WZA230" s="49"/>
      <c r="WZB230" s="49"/>
      <c r="WZC230" s="49"/>
      <c r="WZD230" s="49"/>
      <c r="WZE230" s="49"/>
      <c r="WZF230" s="49"/>
      <c r="WZG230" s="49"/>
      <c r="WZH230" s="49"/>
      <c r="WZI230" s="49"/>
      <c r="WZJ230" s="49"/>
      <c r="WZK230" s="49"/>
      <c r="WZL230" s="49"/>
      <c r="WZM230" s="49"/>
      <c r="WZN230" s="49"/>
      <c r="WZO230" s="49"/>
      <c r="WZP230" s="49"/>
      <c r="WZQ230" s="49"/>
      <c r="WZR230" s="49"/>
      <c r="WZS230" s="49"/>
      <c r="WZT230" s="49"/>
      <c r="WZU230" s="49"/>
      <c r="WZV230" s="49"/>
      <c r="WZW230" s="49"/>
      <c r="WZX230" s="49"/>
      <c r="WZY230" s="49"/>
      <c r="WZZ230" s="49"/>
      <c r="XAA230" s="49"/>
      <c r="XAB230" s="49"/>
      <c r="XAC230" s="49"/>
      <c r="XAD230" s="49"/>
      <c r="XAE230" s="49"/>
      <c r="XAF230" s="49"/>
      <c r="XAG230" s="49"/>
      <c r="XAH230" s="49"/>
      <c r="XAI230" s="49"/>
      <c r="XAJ230" s="49"/>
      <c r="XAK230" s="49"/>
      <c r="XAL230" s="49"/>
      <c r="XAM230" s="49"/>
      <c r="XAN230" s="49"/>
      <c r="XAO230" s="49"/>
      <c r="XAP230" s="49"/>
      <c r="XAQ230" s="49"/>
      <c r="XAR230" s="49"/>
      <c r="XAS230" s="49"/>
      <c r="XAT230" s="49"/>
      <c r="XAU230" s="49"/>
      <c r="XAV230" s="49"/>
      <c r="XAW230" s="49"/>
      <c r="XAX230" s="49"/>
      <c r="XAY230" s="49"/>
      <c r="XAZ230" s="49"/>
      <c r="XBA230" s="49"/>
      <c r="XBB230" s="49"/>
      <c r="XBC230" s="49"/>
      <c r="XBD230" s="49"/>
      <c r="XBE230" s="49"/>
      <c r="XBF230" s="49"/>
      <c r="XBG230" s="49"/>
      <c r="XBH230" s="49"/>
      <c r="XBI230" s="49"/>
      <c r="XBJ230" s="49"/>
      <c r="XBK230" s="49"/>
      <c r="XBL230" s="49"/>
      <c r="XBM230" s="49"/>
      <c r="XBN230" s="49"/>
      <c r="XBO230" s="49"/>
      <c r="XBP230" s="49"/>
      <c r="XBQ230" s="49"/>
      <c r="XBR230" s="49"/>
      <c r="XBS230" s="49"/>
      <c r="XBT230" s="49"/>
      <c r="XBU230" s="49"/>
      <c r="XBV230" s="49"/>
      <c r="XBW230" s="49"/>
      <c r="XBX230" s="49"/>
      <c r="XBY230" s="49"/>
      <c r="XBZ230" s="49"/>
      <c r="XCA230" s="49"/>
      <c r="XCB230" s="49"/>
      <c r="XCC230" s="49"/>
      <c r="XCD230" s="49"/>
      <c r="XCE230" s="49"/>
      <c r="XCF230" s="49"/>
      <c r="XCG230" s="49"/>
      <c r="XCH230" s="49"/>
      <c r="XCI230" s="49"/>
      <c r="XCJ230" s="49"/>
      <c r="XCK230" s="49"/>
      <c r="XCL230" s="49"/>
      <c r="XCM230" s="49"/>
      <c r="XCN230" s="49"/>
      <c r="XCO230" s="49"/>
      <c r="XCP230" s="49"/>
      <c r="XCQ230" s="49"/>
      <c r="XCR230" s="49"/>
      <c r="XCS230" s="49"/>
      <c r="XCT230" s="49"/>
      <c r="XCU230" s="49"/>
      <c r="XCV230" s="49"/>
      <c r="XCW230" s="49"/>
      <c r="XCX230" s="49"/>
      <c r="XCY230" s="49"/>
      <c r="XCZ230" s="49"/>
      <c r="XDA230" s="49"/>
      <c r="XDB230" s="49"/>
      <c r="XDC230" s="49"/>
      <c r="XDD230" s="49"/>
      <c r="XDE230" s="49"/>
      <c r="XDF230" s="49"/>
      <c r="XDG230" s="49"/>
      <c r="XDH230" s="49"/>
      <c r="XDI230" s="49"/>
      <c r="XDJ230" s="49"/>
      <c r="XDK230" s="49"/>
      <c r="XDL230" s="49"/>
      <c r="XDM230" s="49"/>
      <c r="XDN230" s="49"/>
      <c r="XDO230" s="49"/>
      <c r="XDP230" s="49"/>
      <c r="XDQ230" s="49"/>
      <c r="XDR230" s="49"/>
      <c r="XDS230" s="49"/>
      <c r="XDT230" s="49"/>
      <c r="XDU230" s="49"/>
      <c r="XDV230" s="49"/>
      <c r="XDW230" s="49"/>
      <c r="XDX230" s="49"/>
      <c r="XDY230" s="49"/>
      <c r="XDZ230" s="49"/>
      <c r="XEA230" s="49"/>
      <c r="XEB230" s="49"/>
      <c r="XEC230" s="49"/>
      <c r="XED230" s="49"/>
      <c r="XEE230" s="49"/>
      <c r="XEF230" s="49"/>
      <c r="XEG230" s="49"/>
      <c r="XEH230" s="49"/>
      <c r="XEI230" s="49"/>
      <c r="XEJ230" s="49"/>
      <c r="XEK230" s="49"/>
      <c r="XEL230" s="49"/>
      <c r="XEM230" s="49"/>
      <c r="XEN230" s="49"/>
      <c r="XEO230" s="49"/>
      <c r="XEP230" s="49"/>
      <c r="XEQ230" s="49"/>
      <c r="XER230" s="49"/>
      <c r="XES230" s="49"/>
    </row>
    <row r="231" spans="1:16373" s="94" customFormat="1" ht="51" outlineLevel="2" x14ac:dyDescent="0.2">
      <c r="A231" s="435">
        <v>239</v>
      </c>
      <c r="B231" s="435">
        <v>12</v>
      </c>
      <c r="C231" s="78" t="s">
        <v>530</v>
      </c>
      <c r="D231" s="62" t="s">
        <v>83</v>
      </c>
      <c r="E231" s="89">
        <v>5009823</v>
      </c>
      <c r="F231" s="89" t="s">
        <v>545</v>
      </c>
      <c r="G231" s="89" t="s">
        <v>1241</v>
      </c>
      <c r="H231" s="89" t="s">
        <v>1242</v>
      </c>
      <c r="I231" s="89" t="s">
        <v>1242</v>
      </c>
      <c r="J231" s="90">
        <v>20</v>
      </c>
      <c r="K231" s="221">
        <v>990000</v>
      </c>
      <c r="L231" s="91">
        <v>409790.27</v>
      </c>
      <c r="M231" s="89"/>
      <c r="N231" s="87">
        <v>50000</v>
      </c>
      <c r="O231" s="59" t="s">
        <v>1280</v>
      </c>
      <c r="P231" s="97">
        <f t="shared" si="7"/>
        <v>409790.27</v>
      </c>
      <c r="Q231" s="81"/>
      <c r="R231" s="81"/>
      <c r="S231" s="81"/>
      <c r="T231" s="81"/>
      <c r="U231" s="81">
        <v>409790.27</v>
      </c>
      <c r="V231" s="81"/>
      <c r="W231" s="81"/>
      <c r="X231" s="81"/>
      <c r="Y231" s="81"/>
      <c r="Z231" s="84" t="s">
        <v>1282</v>
      </c>
      <c r="AA231" s="232">
        <v>2082</v>
      </c>
      <c r="AB231" s="233" t="s">
        <v>530</v>
      </c>
      <c r="AC231" s="68" t="s">
        <v>543</v>
      </c>
      <c r="AD231" s="197">
        <v>1</v>
      </c>
      <c r="AE231" s="229">
        <v>5009823</v>
      </c>
      <c r="AF231" s="89" t="s">
        <v>545</v>
      </c>
      <c r="AG231" s="181" t="s">
        <v>1281</v>
      </c>
      <c r="AH231" s="181" t="s">
        <v>1241</v>
      </c>
      <c r="AI231" s="181"/>
      <c r="AJ231" s="181"/>
      <c r="AK231" s="230" t="s">
        <v>1224</v>
      </c>
      <c r="AL231" s="181" t="s">
        <v>1242</v>
      </c>
      <c r="AM231" s="181" t="s">
        <v>1242</v>
      </c>
      <c r="AN231" s="181" t="s">
        <v>1225</v>
      </c>
      <c r="AO231" s="181" t="s">
        <v>1226</v>
      </c>
      <c r="AP231" s="201" t="s">
        <v>1266</v>
      </c>
      <c r="AQ231" s="183">
        <v>100</v>
      </c>
      <c r="AR231" s="231" t="s">
        <v>1228</v>
      </c>
      <c r="AS231" s="185">
        <v>100</v>
      </c>
      <c r="AT231" s="188">
        <v>990000</v>
      </c>
      <c r="AU231" s="159">
        <v>80</v>
      </c>
      <c r="AV231" s="187">
        <v>0</v>
      </c>
      <c r="AW231" s="60">
        <v>409790.27</v>
      </c>
      <c r="AX231" s="60">
        <v>400000</v>
      </c>
      <c r="AY231" s="60">
        <v>409790.27</v>
      </c>
      <c r="AZ231" s="60">
        <v>409790.27</v>
      </c>
      <c r="BA231" s="60"/>
      <c r="BB231" s="60">
        <v>0</v>
      </c>
      <c r="BC231" s="60"/>
      <c r="BD231" s="60">
        <v>20000</v>
      </c>
      <c r="BE231" s="60">
        <v>50000</v>
      </c>
      <c r="BF231" s="60">
        <v>40000</v>
      </c>
      <c r="BG231" s="60">
        <v>50000</v>
      </c>
      <c r="BH231" s="60">
        <v>300000</v>
      </c>
      <c r="BI231" s="60">
        <v>240000</v>
      </c>
      <c r="BJ231" s="60">
        <v>250000</v>
      </c>
      <c r="BK231" s="60">
        <v>400000</v>
      </c>
      <c r="BL231" s="60">
        <v>320000</v>
      </c>
      <c r="BM231" s="60">
        <v>100000</v>
      </c>
      <c r="BN231" s="60">
        <v>400000</v>
      </c>
      <c r="BO231" s="187">
        <v>320000</v>
      </c>
      <c r="BP231" s="161">
        <v>0</v>
      </c>
      <c r="BQ231" s="225"/>
      <c r="BR231" s="225"/>
      <c r="BS231" s="225"/>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c r="DW231" s="49"/>
      <c r="DX231" s="49"/>
      <c r="DY231" s="49"/>
      <c r="DZ231" s="49"/>
      <c r="EA231" s="49"/>
      <c r="EB231" s="49"/>
      <c r="EC231" s="49"/>
      <c r="ED231" s="49"/>
      <c r="EE231" s="49"/>
      <c r="EF231" s="49"/>
      <c r="EG231" s="49"/>
      <c r="EH231" s="49"/>
      <c r="EI231" s="49"/>
      <c r="EJ231" s="49"/>
      <c r="EK231" s="49"/>
      <c r="EL231" s="49"/>
      <c r="EM231" s="49"/>
      <c r="EN231" s="49"/>
      <c r="EO231" s="49"/>
      <c r="EP231" s="49"/>
      <c r="EQ231" s="49"/>
      <c r="ER231" s="49"/>
      <c r="ES231" s="49"/>
      <c r="ET231" s="49"/>
      <c r="EU231" s="49"/>
      <c r="EV231" s="49"/>
      <c r="EW231" s="49"/>
      <c r="EX231" s="49"/>
      <c r="EY231" s="49"/>
      <c r="EZ231" s="49"/>
      <c r="FA231" s="49"/>
      <c r="FB231" s="49"/>
      <c r="FC231" s="49"/>
      <c r="FD231" s="49"/>
      <c r="FE231" s="49"/>
      <c r="FF231" s="49"/>
      <c r="FG231" s="49"/>
      <c r="FH231" s="49"/>
      <c r="FI231" s="49"/>
      <c r="FJ231" s="49"/>
      <c r="FK231" s="49"/>
      <c r="FL231" s="49"/>
      <c r="FM231" s="49"/>
      <c r="FN231" s="49"/>
      <c r="FO231" s="49"/>
      <c r="FP231" s="49"/>
      <c r="FQ231" s="49"/>
      <c r="FR231" s="49"/>
      <c r="FS231" s="49"/>
      <c r="FT231" s="49"/>
      <c r="FU231" s="49"/>
      <c r="FV231" s="49"/>
      <c r="FW231" s="49"/>
      <c r="FX231" s="49"/>
      <c r="FY231" s="49"/>
      <c r="FZ231" s="49"/>
      <c r="GA231" s="49"/>
      <c r="GB231" s="49"/>
      <c r="GC231" s="49"/>
      <c r="GD231" s="49"/>
      <c r="GE231" s="49"/>
      <c r="GF231" s="49"/>
      <c r="GG231" s="49"/>
      <c r="GH231" s="49"/>
      <c r="GI231" s="49"/>
      <c r="GJ231" s="49"/>
      <c r="GK231" s="49"/>
      <c r="GL231" s="49"/>
      <c r="GM231" s="49"/>
      <c r="GN231" s="49"/>
      <c r="GO231" s="49"/>
      <c r="GP231" s="49"/>
      <c r="GQ231" s="49"/>
      <c r="GR231" s="49"/>
      <c r="GS231" s="49"/>
      <c r="GT231" s="49"/>
      <c r="GU231" s="49"/>
      <c r="GV231" s="49"/>
      <c r="GW231" s="49"/>
      <c r="GX231" s="49"/>
      <c r="GY231" s="49"/>
      <c r="GZ231" s="49"/>
      <c r="HA231" s="49"/>
      <c r="HB231" s="49"/>
      <c r="HC231" s="49"/>
      <c r="HD231" s="49"/>
      <c r="HE231" s="49"/>
      <c r="HF231" s="49"/>
      <c r="HG231" s="49"/>
      <c r="HH231" s="49"/>
      <c r="HI231" s="49"/>
      <c r="HJ231" s="49"/>
      <c r="HK231" s="49"/>
      <c r="HL231" s="49"/>
      <c r="HM231" s="49"/>
      <c r="HN231" s="49"/>
      <c r="HO231" s="49"/>
      <c r="HP231" s="49"/>
      <c r="HQ231" s="49"/>
      <c r="HR231" s="49"/>
      <c r="HS231" s="49"/>
      <c r="HT231" s="49"/>
      <c r="HU231" s="49"/>
      <c r="HV231" s="49"/>
      <c r="HW231" s="49"/>
      <c r="HX231" s="49"/>
      <c r="HY231" s="49"/>
      <c r="HZ231" s="49"/>
      <c r="IA231" s="49"/>
      <c r="IB231" s="49"/>
      <c r="IC231" s="49"/>
      <c r="ID231" s="49"/>
      <c r="IE231" s="49"/>
      <c r="IF231" s="49"/>
      <c r="IG231" s="49"/>
      <c r="IH231" s="49"/>
      <c r="II231" s="49"/>
      <c r="IJ231" s="49"/>
      <c r="IK231" s="49"/>
      <c r="IL231" s="49"/>
      <c r="IM231" s="49"/>
      <c r="IN231" s="49"/>
      <c r="IO231" s="49"/>
      <c r="IP231" s="49"/>
      <c r="IQ231" s="49"/>
      <c r="IR231" s="49"/>
      <c r="IS231" s="49"/>
      <c r="IT231" s="49"/>
      <c r="IU231" s="49"/>
      <c r="IV231" s="49"/>
      <c r="IW231" s="49"/>
      <c r="IX231" s="49"/>
      <c r="IY231" s="49"/>
      <c r="IZ231" s="49"/>
      <c r="JA231" s="49"/>
      <c r="JB231" s="49"/>
      <c r="JC231" s="49"/>
      <c r="JD231" s="49"/>
      <c r="JE231" s="49"/>
      <c r="JF231" s="49"/>
      <c r="JG231" s="49"/>
      <c r="JH231" s="49"/>
      <c r="JI231" s="49"/>
      <c r="JJ231" s="49"/>
      <c r="JK231" s="49"/>
      <c r="JL231" s="49"/>
      <c r="JM231" s="49"/>
      <c r="JN231" s="49"/>
      <c r="JO231" s="49"/>
      <c r="JP231" s="49"/>
      <c r="JQ231" s="49"/>
      <c r="JR231" s="49"/>
      <c r="JS231" s="49"/>
      <c r="JT231" s="49"/>
      <c r="JU231" s="49"/>
      <c r="JV231" s="49"/>
      <c r="JW231" s="49"/>
      <c r="JX231" s="49"/>
      <c r="JY231" s="49"/>
      <c r="JZ231" s="49"/>
      <c r="KA231" s="49"/>
      <c r="KB231" s="49"/>
      <c r="KC231" s="49"/>
      <c r="KD231" s="49"/>
      <c r="KE231" s="49"/>
      <c r="KF231" s="49"/>
      <c r="KG231" s="49"/>
      <c r="KH231" s="49"/>
      <c r="KI231" s="49"/>
      <c r="KJ231" s="49"/>
      <c r="KK231" s="49"/>
      <c r="KL231" s="49"/>
      <c r="KM231" s="49"/>
      <c r="KN231" s="49"/>
      <c r="KO231" s="49"/>
      <c r="KP231" s="49"/>
      <c r="KQ231" s="49"/>
      <c r="KR231" s="49"/>
      <c r="KS231" s="49"/>
      <c r="KT231" s="49"/>
      <c r="KU231" s="49"/>
      <c r="KV231" s="49"/>
      <c r="KW231" s="49"/>
      <c r="KX231" s="49"/>
      <c r="KY231" s="49"/>
      <c r="KZ231" s="49"/>
      <c r="LA231" s="49"/>
      <c r="LB231" s="49"/>
      <c r="LC231" s="49"/>
      <c r="LD231" s="49"/>
      <c r="LE231" s="49"/>
      <c r="LF231" s="49"/>
      <c r="LG231" s="49"/>
      <c r="LH231" s="49"/>
      <c r="LI231" s="49"/>
      <c r="LJ231" s="49"/>
      <c r="LK231" s="49"/>
      <c r="LL231" s="49"/>
      <c r="LM231" s="49"/>
      <c r="LN231" s="49"/>
      <c r="LO231" s="49"/>
      <c r="LP231" s="49"/>
      <c r="LQ231" s="49"/>
      <c r="LR231" s="49"/>
      <c r="LS231" s="49"/>
      <c r="LT231" s="49"/>
      <c r="LU231" s="49"/>
      <c r="LV231" s="49"/>
      <c r="LW231" s="49"/>
      <c r="LX231" s="49"/>
      <c r="LY231" s="49"/>
      <c r="LZ231" s="49"/>
      <c r="MA231" s="49"/>
      <c r="MB231" s="49"/>
      <c r="MC231" s="49"/>
      <c r="MD231" s="49"/>
      <c r="ME231" s="49"/>
      <c r="MF231" s="49"/>
      <c r="MG231" s="49"/>
      <c r="MH231" s="49"/>
      <c r="MI231" s="49"/>
      <c r="MJ231" s="49"/>
      <c r="MK231" s="49"/>
      <c r="ML231" s="49"/>
      <c r="MM231" s="49"/>
      <c r="MN231" s="49"/>
      <c r="MO231" s="49"/>
      <c r="MP231" s="49"/>
      <c r="MQ231" s="49"/>
      <c r="MR231" s="49"/>
      <c r="MS231" s="49"/>
      <c r="MT231" s="49"/>
      <c r="MU231" s="49"/>
      <c r="MV231" s="49"/>
      <c r="MW231" s="49"/>
      <c r="MX231" s="49"/>
      <c r="MY231" s="49"/>
      <c r="MZ231" s="49"/>
      <c r="NA231" s="49"/>
      <c r="NB231" s="49"/>
      <c r="NC231" s="49"/>
      <c r="ND231" s="49"/>
      <c r="NE231" s="49"/>
      <c r="NF231" s="49"/>
      <c r="NG231" s="49"/>
      <c r="NH231" s="49"/>
      <c r="NI231" s="49"/>
      <c r="NJ231" s="49"/>
      <c r="NK231" s="49"/>
      <c r="NL231" s="49"/>
      <c r="NM231" s="49"/>
      <c r="NN231" s="49"/>
      <c r="NO231" s="49"/>
      <c r="NP231" s="49"/>
      <c r="NQ231" s="49"/>
      <c r="NR231" s="49"/>
      <c r="NS231" s="49"/>
      <c r="NT231" s="49"/>
      <c r="NU231" s="49"/>
      <c r="NV231" s="49"/>
      <c r="NW231" s="49"/>
      <c r="NX231" s="49"/>
      <c r="NY231" s="49"/>
      <c r="NZ231" s="49"/>
      <c r="OA231" s="49"/>
      <c r="OB231" s="49"/>
      <c r="OC231" s="49"/>
      <c r="OD231" s="49"/>
      <c r="OE231" s="49"/>
      <c r="OF231" s="49"/>
      <c r="OG231" s="49"/>
      <c r="OH231" s="49"/>
      <c r="OI231" s="49"/>
      <c r="OJ231" s="49"/>
      <c r="OK231" s="49"/>
      <c r="OL231" s="49"/>
      <c r="OM231" s="49"/>
      <c r="ON231" s="49"/>
      <c r="OO231" s="49"/>
      <c r="OP231" s="49"/>
      <c r="OQ231" s="49"/>
      <c r="OR231" s="49"/>
      <c r="OS231" s="49"/>
      <c r="OT231" s="49"/>
      <c r="OU231" s="49"/>
      <c r="OV231" s="49"/>
      <c r="OW231" s="49"/>
      <c r="OX231" s="49"/>
      <c r="OY231" s="49"/>
      <c r="OZ231" s="49"/>
      <c r="PA231" s="49"/>
      <c r="PB231" s="49"/>
      <c r="PC231" s="49"/>
      <c r="PD231" s="49"/>
      <c r="PE231" s="49"/>
      <c r="PF231" s="49"/>
      <c r="PG231" s="49"/>
      <c r="PH231" s="49"/>
      <c r="PI231" s="49"/>
      <c r="PJ231" s="49"/>
      <c r="PK231" s="49"/>
      <c r="PL231" s="49"/>
      <c r="PM231" s="49"/>
      <c r="PN231" s="49"/>
      <c r="PO231" s="49"/>
      <c r="PP231" s="49"/>
      <c r="PQ231" s="49"/>
      <c r="PR231" s="49"/>
      <c r="PS231" s="49"/>
      <c r="PT231" s="49"/>
      <c r="PU231" s="49"/>
      <c r="PV231" s="49"/>
      <c r="PW231" s="49"/>
      <c r="PX231" s="49"/>
      <c r="PY231" s="49"/>
      <c r="PZ231" s="49"/>
      <c r="QA231" s="49"/>
      <c r="QB231" s="49"/>
      <c r="QC231" s="49"/>
      <c r="QD231" s="49"/>
      <c r="QE231" s="49"/>
      <c r="QF231" s="49"/>
      <c r="QG231" s="49"/>
      <c r="QH231" s="49"/>
      <c r="QI231" s="49"/>
      <c r="QJ231" s="49"/>
      <c r="QK231" s="49"/>
      <c r="QL231" s="49"/>
      <c r="QM231" s="49"/>
      <c r="QN231" s="49"/>
      <c r="QO231" s="49"/>
      <c r="QP231" s="49"/>
      <c r="QQ231" s="49"/>
      <c r="QR231" s="49"/>
      <c r="QS231" s="49"/>
      <c r="QT231" s="49"/>
      <c r="QU231" s="49"/>
      <c r="QV231" s="49"/>
      <c r="QW231" s="49"/>
      <c r="QX231" s="49"/>
      <c r="QY231" s="49"/>
      <c r="QZ231" s="49"/>
      <c r="RA231" s="49"/>
      <c r="RB231" s="49"/>
      <c r="RC231" s="49"/>
      <c r="RD231" s="49"/>
      <c r="RE231" s="49"/>
      <c r="RF231" s="49"/>
      <c r="RG231" s="49"/>
      <c r="RH231" s="49"/>
      <c r="RI231" s="49"/>
      <c r="RJ231" s="49"/>
      <c r="RK231" s="49"/>
      <c r="RL231" s="49"/>
      <c r="RM231" s="49"/>
      <c r="RN231" s="49"/>
      <c r="RO231" s="49"/>
      <c r="RP231" s="49"/>
      <c r="RQ231" s="49"/>
      <c r="RR231" s="49"/>
      <c r="RS231" s="49"/>
      <c r="RT231" s="49"/>
      <c r="RU231" s="49"/>
      <c r="RV231" s="49"/>
      <c r="RW231" s="49"/>
      <c r="RX231" s="49"/>
      <c r="RY231" s="49"/>
      <c r="RZ231" s="49"/>
      <c r="SA231" s="49"/>
      <c r="SB231" s="49"/>
      <c r="SC231" s="49"/>
      <c r="SD231" s="49"/>
      <c r="SE231" s="49"/>
      <c r="SF231" s="49"/>
      <c r="SG231" s="49"/>
      <c r="SH231" s="49"/>
      <c r="SI231" s="49"/>
      <c r="SJ231" s="49"/>
      <c r="SK231" s="49"/>
      <c r="SL231" s="49"/>
      <c r="SM231" s="49"/>
      <c r="SN231" s="49"/>
      <c r="SO231" s="49"/>
      <c r="SP231" s="49"/>
      <c r="SQ231" s="49"/>
      <c r="SR231" s="49"/>
      <c r="SS231" s="49"/>
      <c r="ST231" s="49"/>
      <c r="SU231" s="49"/>
      <c r="SV231" s="49"/>
      <c r="SW231" s="49"/>
      <c r="SX231" s="49"/>
      <c r="SY231" s="49"/>
      <c r="SZ231" s="49"/>
      <c r="TA231" s="49"/>
      <c r="TB231" s="49"/>
      <c r="TC231" s="49"/>
      <c r="TD231" s="49"/>
      <c r="TE231" s="49"/>
      <c r="TF231" s="49"/>
      <c r="TG231" s="49"/>
      <c r="TH231" s="49"/>
      <c r="TI231" s="49"/>
      <c r="TJ231" s="49"/>
      <c r="TK231" s="49"/>
      <c r="TL231" s="49"/>
      <c r="TM231" s="49"/>
      <c r="TN231" s="49"/>
      <c r="TO231" s="49"/>
      <c r="TP231" s="49"/>
      <c r="TQ231" s="49"/>
      <c r="TR231" s="49"/>
      <c r="TS231" s="49"/>
      <c r="TT231" s="49"/>
      <c r="TU231" s="49"/>
      <c r="TV231" s="49"/>
      <c r="TW231" s="49"/>
      <c r="TX231" s="49"/>
      <c r="TY231" s="49"/>
      <c r="TZ231" s="49"/>
      <c r="UA231" s="49"/>
      <c r="UB231" s="49"/>
      <c r="UC231" s="49"/>
      <c r="UD231" s="49"/>
      <c r="UE231" s="49"/>
      <c r="UF231" s="49"/>
      <c r="UG231" s="49"/>
      <c r="UH231" s="49"/>
      <c r="UI231" s="49"/>
      <c r="UJ231" s="49"/>
      <c r="UK231" s="49"/>
      <c r="UL231" s="49"/>
      <c r="UM231" s="49"/>
      <c r="UN231" s="49"/>
      <c r="UO231" s="49"/>
      <c r="UP231" s="49"/>
      <c r="UQ231" s="49"/>
      <c r="UR231" s="49"/>
      <c r="US231" s="49"/>
      <c r="UT231" s="49"/>
      <c r="UU231" s="49"/>
      <c r="UV231" s="49"/>
      <c r="UW231" s="49"/>
      <c r="UX231" s="49"/>
      <c r="UY231" s="49"/>
      <c r="UZ231" s="49"/>
      <c r="VA231" s="49"/>
      <c r="VB231" s="49"/>
      <c r="VC231" s="49"/>
      <c r="VD231" s="49"/>
      <c r="VE231" s="49"/>
      <c r="VF231" s="49"/>
      <c r="VG231" s="49"/>
      <c r="VH231" s="49"/>
      <c r="VI231" s="49"/>
      <c r="VJ231" s="49"/>
      <c r="VK231" s="49"/>
      <c r="VL231" s="49"/>
      <c r="VM231" s="49"/>
      <c r="VN231" s="49"/>
      <c r="VO231" s="49"/>
      <c r="VP231" s="49"/>
      <c r="VQ231" s="49"/>
      <c r="VR231" s="49"/>
      <c r="VS231" s="49"/>
      <c r="VT231" s="49"/>
      <c r="VU231" s="49"/>
      <c r="VV231" s="49"/>
      <c r="VW231" s="49"/>
      <c r="VX231" s="49"/>
      <c r="VY231" s="49"/>
      <c r="VZ231" s="49"/>
      <c r="WA231" s="49"/>
      <c r="WB231" s="49"/>
      <c r="WC231" s="49"/>
      <c r="WD231" s="49"/>
      <c r="WE231" s="49"/>
      <c r="WF231" s="49"/>
      <c r="WG231" s="49"/>
      <c r="WH231" s="49"/>
      <c r="WI231" s="49"/>
      <c r="WJ231" s="49"/>
      <c r="WK231" s="49"/>
      <c r="WL231" s="49"/>
      <c r="WM231" s="49"/>
      <c r="WN231" s="49"/>
      <c r="WO231" s="49"/>
      <c r="WP231" s="49"/>
      <c r="WQ231" s="49"/>
      <c r="WR231" s="49"/>
      <c r="WS231" s="49"/>
      <c r="WT231" s="49"/>
      <c r="WU231" s="49"/>
      <c r="WV231" s="49"/>
      <c r="WW231" s="49"/>
      <c r="WX231" s="49"/>
      <c r="WY231" s="49"/>
      <c r="WZ231" s="49"/>
      <c r="XA231" s="49"/>
      <c r="XB231" s="49"/>
      <c r="XC231" s="49"/>
      <c r="XD231" s="49"/>
      <c r="XE231" s="49"/>
      <c r="XF231" s="49"/>
      <c r="XG231" s="49"/>
      <c r="XH231" s="49"/>
      <c r="XI231" s="49"/>
      <c r="XJ231" s="49"/>
      <c r="XK231" s="49"/>
      <c r="XL231" s="49"/>
      <c r="XM231" s="49"/>
      <c r="XN231" s="49"/>
      <c r="XO231" s="49"/>
      <c r="XP231" s="49"/>
      <c r="XQ231" s="49"/>
      <c r="XR231" s="49"/>
      <c r="XS231" s="49"/>
      <c r="XT231" s="49"/>
      <c r="XU231" s="49"/>
      <c r="XV231" s="49"/>
      <c r="XW231" s="49"/>
      <c r="XX231" s="49"/>
      <c r="XY231" s="49"/>
      <c r="XZ231" s="49"/>
      <c r="YA231" s="49"/>
      <c r="YB231" s="49"/>
      <c r="YC231" s="49"/>
      <c r="YD231" s="49"/>
      <c r="YE231" s="49"/>
      <c r="YF231" s="49"/>
      <c r="YG231" s="49"/>
      <c r="YH231" s="49"/>
      <c r="YI231" s="49"/>
      <c r="YJ231" s="49"/>
      <c r="YK231" s="49"/>
      <c r="YL231" s="49"/>
      <c r="YM231" s="49"/>
      <c r="YN231" s="49"/>
      <c r="YO231" s="49"/>
      <c r="YP231" s="49"/>
      <c r="YQ231" s="49"/>
      <c r="YR231" s="49"/>
      <c r="YS231" s="49"/>
      <c r="YT231" s="49"/>
      <c r="YU231" s="49"/>
      <c r="YV231" s="49"/>
      <c r="YW231" s="49"/>
      <c r="YX231" s="49"/>
      <c r="YY231" s="49"/>
      <c r="YZ231" s="49"/>
      <c r="ZA231" s="49"/>
      <c r="ZB231" s="49"/>
      <c r="ZC231" s="49"/>
      <c r="ZD231" s="49"/>
      <c r="ZE231" s="49"/>
      <c r="ZF231" s="49"/>
      <c r="ZG231" s="49"/>
      <c r="ZH231" s="49"/>
      <c r="ZI231" s="49"/>
      <c r="ZJ231" s="49"/>
      <c r="ZK231" s="49"/>
      <c r="ZL231" s="49"/>
      <c r="ZM231" s="49"/>
      <c r="ZN231" s="49"/>
      <c r="ZO231" s="49"/>
      <c r="ZP231" s="49"/>
      <c r="ZQ231" s="49"/>
      <c r="ZR231" s="49"/>
      <c r="ZS231" s="49"/>
      <c r="ZT231" s="49"/>
      <c r="ZU231" s="49"/>
      <c r="ZV231" s="49"/>
      <c r="ZW231" s="49"/>
      <c r="ZX231" s="49"/>
      <c r="ZY231" s="49"/>
      <c r="ZZ231" s="49"/>
      <c r="AAA231" s="49"/>
      <c r="AAB231" s="49"/>
      <c r="AAC231" s="49"/>
      <c r="AAD231" s="49"/>
      <c r="AAE231" s="49"/>
      <c r="AAF231" s="49"/>
      <c r="AAG231" s="49"/>
      <c r="AAH231" s="49"/>
      <c r="AAI231" s="49"/>
      <c r="AAJ231" s="49"/>
      <c r="AAK231" s="49"/>
      <c r="AAL231" s="49"/>
      <c r="AAM231" s="49"/>
      <c r="AAN231" s="49"/>
      <c r="AAO231" s="49"/>
      <c r="AAP231" s="49"/>
      <c r="AAQ231" s="49"/>
      <c r="AAR231" s="49"/>
      <c r="AAS231" s="49"/>
      <c r="AAT231" s="49"/>
      <c r="AAU231" s="49"/>
      <c r="AAV231" s="49"/>
      <c r="AAW231" s="49"/>
      <c r="AAX231" s="49"/>
      <c r="AAY231" s="49"/>
      <c r="AAZ231" s="49"/>
      <c r="ABA231" s="49"/>
      <c r="ABB231" s="49"/>
      <c r="ABC231" s="49"/>
      <c r="ABD231" s="49"/>
      <c r="ABE231" s="49"/>
      <c r="ABF231" s="49"/>
      <c r="ABG231" s="49"/>
      <c r="ABH231" s="49"/>
      <c r="ABI231" s="49"/>
      <c r="ABJ231" s="49"/>
      <c r="ABK231" s="49"/>
      <c r="ABL231" s="49"/>
      <c r="ABM231" s="49"/>
      <c r="ABN231" s="49"/>
      <c r="ABO231" s="49"/>
      <c r="ABP231" s="49"/>
      <c r="ABQ231" s="49"/>
      <c r="ABR231" s="49"/>
      <c r="ABS231" s="49"/>
      <c r="ABT231" s="49"/>
      <c r="ABU231" s="49"/>
      <c r="ABV231" s="49"/>
      <c r="ABW231" s="49"/>
      <c r="ABX231" s="49"/>
      <c r="ABY231" s="49"/>
      <c r="ABZ231" s="49"/>
      <c r="ACA231" s="49"/>
      <c r="ACB231" s="49"/>
      <c r="ACC231" s="49"/>
      <c r="ACD231" s="49"/>
      <c r="ACE231" s="49"/>
      <c r="ACF231" s="49"/>
      <c r="ACG231" s="49"/>
      <c r="ACH231" s="49"/>
      <c r="ACI231" s="49"/>
      <c r="ACJ231" s="49"/>
      <c r="ACK231" s="49"/>
      <c r="ACL231" s="49"/>
      <c r="ACM231" s="49"/>
      <c r="ACN231" s="49"/>
      <c r="ACO231" s="49"/>
      <c r="ACP231" s="49"/>
      <c r="ACQ231" s="49"/>
      <c r="ACR231" s="49"/>
      <c r="ACS231" s="49"/>
      <c r="ACT231" s="49"/>
      <c r="ACU231" s="49"/>
      <c r="ACV231" s="49"/>
      <c r="ACW231" s="49"/>
      <c r="ACX231" s="49"/>
      <c r="ACY231" s="49"/>
      <c r="ACZ231" s="49"/>
      <c r="ADA231" s="49"/>
      <c r="ADB231" s="49"/>
      <c r="ADC231" s="49"/>
      <c r="ADD231" s="49"/>
      <c r="ADE231" s="49"/>
      <c r="ADF231" s="49"/>
      <c r="ADG231" s="49"/>
      <c r="ADH231" s="49"/>
      <c r="ADI231" s="49"/>
      <c r="ADJ231" s="49"/>
      <c r="ADK231" s="49"/>
      <c r="ADL231" s="49"/>
      <c r="ADM231" s="49"/>
      <c r="ADN231" s="49"/>
      <c r="ADO231" s="49"/>
      <c r="ADP231" s="49"/>
      <c r="ADQ231" s="49"/>
      <c r="ADR231" s="49"/>
      <c r="ADS231" s="49"/>
      <c r="ADT231" s="49"/>
      <c r="ADU231" s="49"/>
      <c r="ADV231" s="49"/>
      <c r="ADW231" s="49"/>
      <c r="ADX231" s="49"/>
      <c r="ADY231" s="49"/>
      <c r="ADZ231" s="49"/>
      <c r="AEA231" s="49"/>
      <c r="AEB231" s="49"/>
      <c r="AEC231" s="49"/>
      <c r="AED231" s="49"/>
      <c r="AEE231" s="49"/>
      <c r="AEF231" s="49"/>
      <c r="AEG231" s="49"/>
      <c r="AEH231" s="49"/>
      <c r="AEI231" s="49"/>
      <c r="AEJ231" s="49"/>
      <c r="AEK231" s="49"/>
      <c r="AEL231" s="49"/>
      <c r="AEM231" s="49"/>
      <c r="AEN231" s="49"/>
      <c r="AEO231" s="49"/>
      <c r="AEP231" s="49"/>
      <c r="AEQ231" s="49"/>
      <c r="AER231" s="49"/>
      <c r="AES231" s="49"/>
      <c r="AET231" s="49"/>
      <c r="AEU231" s="49"/>
      <c r="AEV231" s="49"/>
      <c r="AEW231" s="49"/>
      <c r="AEX231" s="49"/>
      <c r="AEY231" s="49"/>
      <c r="AEZ231" s="49"/>
      <c r="AFA231" s="49"/>
      <c r="AFB231" s="49"/>
      <c r="AFC231" s="49"/>
      <c r="AFD231" s="49"/>
      <c r="AFE231" s="49"/>
      <c r="AFF231" s="49"/>
      <c r="AFG231" s="49"/>
      <c r="AFH231" s="49"/>
      <c r="AFI231" s="49"/>
      <c r="AFJ231" s="49"/>
      <c r="AFK231" s="49"/>
      <c r="AFL231" s="49"/>
      <c r="AFM231" s="49"/>
      <c r="AFN231" s="49"/>
      <c r="AFO231" s="49"/>
      <c r="AFP231" s="49"/>
      <c r="AFQ231" s="49"/>
      <c r="AFR231" s="49"/>
      <c r="AFS231" s="49"/>
      <c r="AFT231" s="49"/>
      <c r="AFU231" s="49"/>
      <c r="AFV231" s="49"/>
      <c r="AFW231" s="49"/>
      <c r="AFX231" s="49"/>
      <c r="AFY231" s="49"/>
      <c r="AFZ231" s="49"/>
      <c r="AGA231" s="49"/>
      <c r="AGB231" s="49"/>
      <c r="AGC231" s="49"/>
      <c r="AGD231" s="49"/>
      <c r="AGE231" s="49"/>
      <c r="AGF231" s="49"/>
      <c r="AGG231" s="49"/>
      <c r="AGH231" s="49"/>
      <c r="AGI231" s="49"/>
      <c r="AGJ231" s="49"/>
      <c r="AGK231" s="49"/>
      <c r="AGL231" s="49"/>
      <c r="AGM231" s="49"/>
      <c r="AGN231" s="49"/>
      <c r="AGO231" s="49"/>
      <c r="AGP231" s="49"/>
      <c r="AGQ231" s="49"/>
      <c r="AGR231" s="49"/>
      <c r="AGS231" s="49"/>
      <c r="AGT231" s="49"/>
      <c r="AGU231" s="49"/>
      <c r="AGV231" s="49"/>
      <c r="AGW231" s="49"/>
      <c r="AGX231" s="49"/>
      <c r="AGY231" s="49"/>
      <c r="AGZ231" s="49"/>
      <c r="AHA231" s="49"/>
      <c r="AHB231" s="49"/>
      <c r="AHC231" s="49"/>
      <c r="AHD231" s="49"/>
      <c r="AHE231" s="49"/>
      <c r="AHF231" s="49"/>
      <c r="AHG231" s="49"/>
      <c r="AHH231" s="49"/>
      <c r="AHI231" s="49"/>
      <c r="AHJ231" s="49"/>
      <c r="AHK231" s="49"/>
      <c r="AHL231" s="49"/>
      <c r="AHM231" s="49"/>
      <c r="AHN231" s="49"/>
      <c r="AHO231" s="49"/>
      <c r="AHP231" s="49"/>
      <c r="AHQ231" s="49"/>
      <c r="AHR231" s="49"/>
      <c r="AHS231" s="49"/>
      <c r="AHT231" s="49"/>
      <c r="AHU231" s="49"/>
      <c r="AHV231" s="49"/>
      <c r="AHW231" s="49"/>
      <c r="AHX231" s="49"/>
      <c r="AHY231" s="49"/>
      <c r="AHZ231" s="49"/>
      <c r="AIA231" s="49"/>
      <c r="AIB231" s="49"/>
      <c r="AIC231" s="49"/>
      <c r="AID231" s="49"/>
      <c r="AIE231" s="49"/>
      <c r="AIF231" s="49"/>
      <c r="AIG231" s="49"/>
      <c r="AIH231" s="49"/>
      <c r="AII231" s="49"/>
      <c r="AIJ231" s="49"/>
      <c r="AIK231" s="49"/>
      <c r="AIL231" s="49"/>
      <c r="AIM231" s="49"/>
      <c r="AIN231" s="49"/>
      <c r="AIO231" s="49"/>
      <c r="AIP231" s="49"/>
      <c r="AIQ231" s="49"/>
      <c r="AIR231" s="49"/>
      <c r="AIS231" s="49"/>
      <c r="AIT231" s="49"/>
      <c r="AIU231" s="49"/>
      <c r="AIV231" s="49"/>
      <c r="AIW231" s="49"/>
      <c r="AIX231" s="49"/>
      <c r="AIY231" s="49"/>
      <c r="AIZ231" s="49"/>
      <c r="AJA231" s="49"/>
      <c r="AJB231" s="49"/>
      <c r="AJC231" s="49"/>
      <c r="AJD231" s="49"/>
      <c r="AJE231" s="49"/>
      <c r="AJF231" s="49"/>
      <c r="AJG231" s="49"/>
      <c r="AJH231" s="49"/>
      <c r="AJI231" s="49"/>
      <c r="AJJ231" s="49"/>
      <c r="AJK231" s="49"/>
      <c r="AJL231" s="49"/>
      <c r="AJM231" s="49"/>
      <c r="AJN231" s="49"/>
      <c r="AJO231" s="49"/>
      <c r="AJP231" s="49"/>
      <c r="AJQ231" s="49"/>
      <c r="AJR231" s="49"/>
      <c r="AJS231" s="49"/>
      <c r="AJT231" s="49"/>
      <c r="AJU231" s="49"/>
      <c r="AJV231" s="49"/>
      <c r="AJW231" s="49"/>
      <c r="AJX231" s="49"/>
      <c r="AJY231" s="49"/>
      <c r="AJZ231" s="49"/>
      <c r="AKA231" s="49"/>
      <c r="AKB231" s="49"/>
      <c r="AKC231" s="49"/>
      <c r="AKD231" s="49"/>
      <c r="AKE231" s="49"/>
      <c r="AKF231" s="49"/>
      <c r="AKG231" s="49"/>
      <c r="AKH231" s="49"/>
      <c r="AKI231" s="49"/>
      <c r="AKJ231" s="49"/>
      <c r="AKK231" s="49"/>
      <c r="AKL231" s="49"/>
      <c r="AKM231" s="49"/>
      <c r="AKN231" s="49"/>
      <c r="AKO231" s="49"/>
      <c r="AKP231" s="49"/>
      <c r="AKQ231" s="49"/>
      <c r="AKR231" s="49"/>
      <c r="AKS231" s="49"/>
      <c r="AKT231" s="49"/>
      <c r="AKU231" s="49"/>
      <c r="AKV231" s="49"/>
      <c r="AKW231" s="49"/>
      <c r="AKX231" s="49"/>
      <c r="AKY231" s="49"/>
      <c r="AKZ231" s="49"/>
      <c r="ALA231" s="49"/>
      <c r="ALB231" s="49"/>
      <c r="ALC231" s="49"/>
      <c r="ALD231" s="49"/>
      <c r="ALE231" s="49"/>
      <c r="ALF231" s="49"/>
      <c r="ALG231" s="49"/>
      <c r="ALH231" s="49"/>
      <c r="ALI231" s="49"/>
      <c r="ALJ231" s="49"/>
      <c r="ALK231" s="49"/>
      <c r="ALL231" s="49"/>
      <c r="ALM231" s="49"/>
      <c r="ALN231" s="49"/>
      <c r="ALO231" s="49"/>
      <c r="ALP231" s="49"/>
      <c r="ALQ231" s="49"/>
      <c r="ALR231" s="49"/>
      <c r="ALS231" s="49"/>
      <c r="ALT231" s="49"/>
      <c r="ALU231" s="49"/>
      <c r="ALV231" s="49"/>
      <c r="ALW231" s="49"/>
      <c r="ALX231" s="49"/>
      <c r="ALY231" s="49"/>
      <c r="ALZ231" s="49"/>
      <c r="AMA231" s="49"/>
      <c r="AMB231" s="49"/>
      <c r="AMC231" s="49"/>
      <c r="AMD231" s="49"/>
      <c r="AME231" s="49"/>
      <c r="AMF231" s="49"/>
      <c r="AMG231" s="49"/>
      <c r="AMH231" s="49"/>
      <c r="AMI231" s="49"/>
      <c r="AMJ231" s="49"/>
      <c r="AMK231" s="49"/>
      <c r="AML231" s="49"/>
      <c r="AMM231" s="49"/>
      <c r="AMN231" s="49"/>
      <c r="AMO231" s="49"/>
      <c r="AMP231" s="49"/>
      <c r="AMQ231" s="49"/>
      <c r="AMR231" s="49"/>
      <c r="AMS231" s="49"/>
      <c r="AMT231" s="49"/>
      <c r="AMU231" s="49"/>
      <c r="AMV231" s="49"/>
      <c r="AMW231" s="49"/>
      <c r="AMX231" s="49"/>
      <c r="AMY231" s="49"/>
      <c r="AMZ231" s="49"/>
      <c r="ANA231" s="49"/>
      <c r="ANB231" s="49"/>
      <c r="ANC231" s="49"/>
      <c r="AND231" s="49"/>
      <c r="ANE231" s="49"/>
      <c r="ANF231" s="49"/>
      <c r="ANG231" s="49"/>
      <c r="ANH231" s="49"/>
      <c r="ANI231" s="49"/>
      <c r="ANJ231" s="49"/>
      <c r="ANK231" s="49"/>
      <c r="ANL231" s="49"/>
      <c r="ANM231" s="49"/>
      <c r="ANN231" s="49"/>
      <c r="ANO231" s="49"/>
      <c r="ANP231" s="49"/>
      <c r="ANQ231" s="49"/>
      <c r="ANR231" s="49"/>
      <c r="ANS231" s="49"/>
      <c r="ANT231" s="49"/>
      <c r="ANU231" s="49"/>
      <c r="ANV231" s="49"/>
      <c r="ANW231" s="49"/>
      <c r="ANX231" s="49"/>
      <c r="ANY231" s="49"/>
      <c r="ANZ231" s="49"/>
      <c r="AOA231" s="49"/>
      <c r="AOB231" s="49"/>
      <c r="AOC231" s="49"/>
      <c r="AOD231" s="49"/>
      <c r="AOE231" s="49"/>
      <c r="AOF231" s="49"/>
      <c r="AOG231" s="49"/>
      <c r="AOH231" s="49"/>
      <c r="AOI231" s="49"/>
      <c r="AOJ231" s="49"/>
      <c r="AOK231" s="49"/>
      <c r="AOL231" s="49"/>
      <c r="AOM231" s="49"/>
      <c r="AON231" s="49"/>
      <c r="AOO231" s="49"/>
      <c r="AOP231" s="49"/>
      <c r="AOQ231" s="49"/>
      <c r="AOR231" s="49"/>
      <c r="AOS231" s="49"/>
      <c r="AOT231" s="49"/>
      <c r="AOU231" s="49"/>
      <c r="AOV231" s="49"/>
      <c r="AOW231" s="49"/>
      <c r="AOX231" s="49"/>
      <c r="AOY231" s="49"/>
      <c r="AOZ231" s="49"/>
      <c r="APA231" s="49"/>
      <c r="APB231" s="49"/>
      <c r="APC231" s="49"/>
      <c r="APD231" s="49"/>
      <c r="APE231" s="49"/>
      <c r="APF231" s="49"/>
      <c r="APG231" s="49"/>
      <c r="APH231" s="49"/>
      <c r="API231" s="49"/>
      <c r="APJ231" s="49"/>
      <c r="APK231" s="49"/>
      <c r="APL231" s="49"/>
      <c r="APM231" s="49"/>
      <c r="APN231" s="49"/>
      <c r="APO231" s="49"/>
      <c r="APP231" s="49"/>
      <c r="APQ231" s="49"/>
      <c r="APR231" s="49"/>
      <c r="APS231" s="49"/>
      <c r="APT231" s="49"/>
      <c r="APU231" s="49"/>
      <c r="APV231" s="49"/>
      <c r="APW231" s="49"/>
      <c r="APX231" s="49"/>
      <c r="APY231" s="49"/>
      <c r="APZ231" s="49"/>
      <c r="AQA231" s="49"/>
      <c r="AQB231" s="49"/>
      <c r="AQC231" s="49"/>
      <c r="AQD231" s="49"/>
      <c r="AQE231" s="49"/>
      <c r="AQF231" s="49"/>
      <c r="AQG231" s="49"/>
      <c r="AQH231" s="49"/>
      <c r="AQI231" s="49"/>
      <c r="AQJ231" s="49"/>
      <c r="AQK231" s="49"/>
      <c r="AQL231" s="49"/>
      <c r="AQM231" s="49"/>
      <c r="AQN231" s="49"/>
      <c r="AQO231" s="49"/>
      <c r="AQP231" s="49"/>
      <c r="AQQ231" s="49"/>
      <c r="AQR231" s="49"/>
      <c r="AQS231" s="49"/>
      <c r="AQT231" s="49"/>
      <c r="AQU231" s="49"/>
      <c r="AQV231" s="49"/>
      <c r="AQW231" s="49"/>
      <c r="AQX231" s="49"/>
      <c r="AQY231" s="49"/>
      <c r="AQZ231" s="49"/>
      <c r="ARA231" s="49"/>
      <c r="ARB231" s="49"/>
      <c r="ARC231" s="49"/>
      <c r="ARD231" s="49"/>
      <c r="ARE231" s="49"/>
      <c r="ARF231" s="49"/>
      <c r="ARG231" s="49"/>
      <c r="ARH231" s="49"/>
      <c r="ARI231" s="49"/>
      <c r="ARJ231" s="49"/>
      <c r="ARK231" s="49"/>
      <c r="ARL231" s="49"/>
      <c r="ARM231" s="49"/>
      <c r="ARN231" s="49"/>
      <c r="ARO231" s="49"/>
      <c r="ARP231" s="49"/>
      <c r="ARQ231" s="49"/>
      <c r="ARR231" s="49"/>
      <c r="ARS231" s="49"/>
      <c r="ART231" s="49"/>
      <c r="ARU231" s="49"/>
      <c r="ARV231" s="49"/>
      <c r="ARW231" s="49"/>
      <c r="ARX231" s="49"/>
      <c r="ARY231" s="49"/>
      <c r="ARZ231" s="49"/>
      <c r="ASA231" s="49"/>
      <c r="ASB231" s="49"/>
      <c r="ASC231" s="49"/>
      <c r="ASD231" s="49"/>
      <c r="ASE231" s="49"/>
      <c r="ASF231" s="49"/>
      <c r="ASG231" s="49"/>
      <c r="ASH231" s="49"/>
      <c r="ASI231" s="49"/>
      <c r="ASJ231" s="49"/>
      <c r="ASK231" s="49"/>
      <c r="ASL231" s="49"/>
      <c r="ASM231" s="49"/>
      <c r="ASN231" s="49"/>
      <c r="ASO231" s="49"/>
      <c r="ASP231" s="49"/>
      <c r="ASQ231" s="49"/>
      <c r="ASR231" s="49"/>
      <c r="ASS231" s="49"/>
      <c r="AST231" s="49"/>
      <c r="ASU231" s="49"/>
      <c r="ASV231" s="49"/>
      <c r="ASW231" s="49"/>
      <c r="ASX231" s="49"/>
      <c r="ASY231" s="49"/>
      <c r="ASZ231" s="49"/>
      <c r="ATA231" s="49"/>
      <c r="ATB231" s="49"/>
      <c r="ATC231" s="49"/>
      <c r="ATD231" s="49"/>
      <c r="ATE231" s="49"/>
      <c r="ATF231" s="49"/>
      <c r="ATG231" s="49"/>
      <c r="ATH231" s="49"/>
      <c r="ATI231" s="49"/>
      <c r="ATJ231" s="49"/>
      <c r="ATK231" s="49"/>
      <c r="ATL231" s="49"/>
      <c r="ATM231" s="49"/>
      <c r="ATN231" s="49"/>
      <c r="ATO231" s="49"/>
      <c r="ATP231" s="49"/>
      <c r="ATQ231" s="49"/>
      <c r="ATR231" s="49"/>
      <c r="ATS231" s="49"/>
      <c r="ATT231" s="49"/>
      <c r="ATU231" s="49"/>
      <c r="ATV231" s="49"/>
      <c r="ATW231" s="49"/>
      <c r="ATX231" s="49"/>
      <c r="ATY231" s="49"/>
      <c r="ATZ231" s="49"/>
      <c r="AUA231" s="49"/>
      <c r="AUB231" s="49"/>
      <c r="AUC231" s="49"/>
      <c r="AUD231" s="49"/>
      <c r="AUE231" s="49"/>
      <c r="AUF231" s="49"/>
      <c r="AUG231" s="49"/>
      <c r="AUH231" s="49"/>
      <c r="AUI231" s="49"/>
      <c r="AUJ231" s="49"/>
      <c r="AUK231" s="49"/>
      <c r="AUL231" s="49"/>
      <c r="AUM231" s="49"/>
      <c r="AUN231" s="49"/>
      <c r="AUO231" s="49"/>
      <c r="AUP231" s="49"/>
      <c r="AUQ231" s="49"/>
      <c r="AUR231" s="49"/>
      <c r="AUS231" s="49"/>
      <c r="AUT231" s="49"/>
      <c r="AUU231" s="49"/>
      <c r="AUV231" s="49"/>
      <c r="AUW231" s="49"/>
      <c r="AUX231" s="49"/>
      <c r="AUY231" s="49"/>
      <c r="AUZ231" s="49"/>
      <c r="AVA231" s="49"/>
      <c r="AVB231" s="49"/>
      <c r="AVC231" s="49"/>
      <c r="AVD231" s="49"/>
      <c r="AVE231" s="49"/>
      <c r="AVF231" s="49"/>
      <c r="AVG231" s="49"/>
      <c r="AVH231" s="49"/>
      <c r="AVI231" s="49"/>
      <c r="AVJ231" s="49"/>
      <c r="AVK231" s="49"/>
      <c r="AVL231" s="49"/>
      <c r="AVM231" s="49"/>
      <c r="AVN231" s="49"/>
      <c r="AVO231" s="49"/>
      <c r="AVP231" s="49"/>
      <c r="AVQ231" s="49"/>
      <c r="AVR231" s="49"/>
      <c r="AVS231" s="49"/>
      <c r="AVT231" s="49"/>
      <c r="AVU231" s="49"/>
      <c r="AVV231" s="49"/>
      <c r="AVW231" s="49"/>
      <c r="AVX231" s="49"/>
      <c r="AVY231" s="49"/>
      <c r="AVZ231" s="49"/>
      <c r="AWA231" s="49"/>
      <c r="AWB231" s="49"/>
      <c r="AWC231" s="49"/>
      <c r="AWD231" s="49"/>
      <c r="AWE231" s="49"/>
      <c r="AWF231" s="49"/>
      <c r="AWG231" s="49"/>
      <c r="AWH231" s="49"/>
      <c r="AWI231" s="49"/>
      <c r="AWJ231" s="49"/>
      <c r="AWK231" s="49"/>
      <c r="AWL231" s="49"/>
      <c r="AWM231" s="49"/>
      <c r="AWN231" s="49"/>
      <c r="AWO231" s="49"/>
      <c r="AWP231" s="49"/>
      <c r="AWQ231" s="49"/>
      <c r="AWR231" s="49"/>
      <c r="AWS231" s="49"/>
      <c r="AWT231" s="49"/>
      <c r="AWU231" s="49"/>
      <c r="AWV231" s="49"/>
      <c r="AWW231" s="49"/>
      <c r="AWX231" s="49"/>
      <c r="AWY231" s="49"/>
      <c r="AWZ231" s="49"/>
      <c r="AXA231" s="49"/>
      <c r="AXB231" s="49"/>
      <c r="AXC231" s="49"/>
      <c r="AXD231" s="49"/>
      <c r="AXE231" s="49"/>
      <c r="AXF231" s="49"/>
      <c r="AXG231" s="49"/>
      <c r="AXH231" s="49"/>
      <c r="AXI231" s="49"/>
      <c r="AXJ231" s="49"/>
      <c r="AXK231" s="49"/>
      <c r="AXL231" s="49"/>
      <c r="AXM231" s="49"/>
      <c r="AXN231" s="49"/>
      <c r="AXO231" s="49"/>
      <c r="AXP231" s="49"/>
      <c r="AXQ231" s="49"/>
      <c r="AXR231" s="49"/>
      <c r="AXS231" s="49"/>
      <c r="AXT231" s="49"/>
      <c r="AXU231" s="49"/>
      <c r="AXV231" s="49"/>
      <c r="AXW231" s="49"/>
      <c r="AXX231" s="49"/>
      <c r="AXY231" s="49"/>
      <c r="AXZ231" s="49"/>
      <c r="AYA231" s="49"/>
      <c r="AYB231" s="49"/>
      <c r="AYC231" s="49"/>
      <c r="AYD231" s="49"/>
      <c r="AYE231" s="49"/>
      <c r="AYF231" s="49"/>
      <c r="AYG231" s="49"/>
      <c r="AYH231" s="49"/>
      <c r="AYI231" s="49"/>
      <c r="AYJ231" s="49"/>
      <c r="AYK231" s="49"/>
      <c r="AYL231" s="49"/>
      <c r="AYM231" s="49"/>
      <c r="AYN231" s="49"/>
      <c r="AYO231" s="49"/>
      <c r="AYP231" s="49"/>
      <c r="AYQ231" s="49"/>
      <c r="AYR231" s="49"/>
      <c r="AYS231" s="49"/>
      <c r="AYT231" s="49"/>
      <c r="AYU231" s="49"/>
      <c r="AYV231" s="49"/>
      <c r="AYW231" s="49"/>
      <c r="AYX231" s="49"/>
      <c r="AYY231" s="49"/>
      <c r="AYZ231" s="49"/>
      <c r="AZA231" s="49"/>
      <c r="AZB231" s="49"/>
      <c r="AZC231" s="49"/>
      <c r="AZD231" s="49"/>
      <c r="AZE231" s="49"/>
      <c r="AZF231" s="49"/>
      <c r="AZG231" s="49"/>
      <c r="AZH231" s="49"/>
      <c r="AZI231" s="49"/>
      <c r="AZJ231" s="49"/>
      <c r="AZK231" s="49"/>
      <c r="AZL231" s="49"/>
      <c r="AZM231" s="49"/>
      <c r="AZN231" s="49"/>
      <c r="AZO231" s="49"/>
      <c r="AZP231" s="49"/>
      <c r="AZQ231" s="49"/>
      <c r="AZR231" s="49"/>
      <c r="AZS231" s="49"/>
      <c r="AZT231" s="49"/>
      <c r="AZU231" s="49"/>
      <c r="AZV231" s="49"/>
      <c r="AZW231" s="49"/>
      <c r="AZX231" s="49"/>
      <c r="AZY231" s="49"/>
      <c r="AZZ231" s="49"/>
      <c r="BAA231" s="49"/>
      <c r="BAB231" s="49"/>
      <c r="BAC231" s="49"/>
      <c r="BAD231" s="49"/>
      <c r="BAE231" s="49"/>
      <c r="BAF231" s="49"/>
      <c r="BAG231" s="49"/>
      <c r="BAH231" s="49"/>
      <c r="BAI231" s="49"/>
      <c r="BAJ231" s="49"/>
      <c r="BAK231" s="49"/>
      <c r="BAL231" s="49"/>
      <c r="BAM231" s="49"/>
      <c r="BAN231" s="49"/>
      <c r="BAO231" s="49"/>
      <c r="BAP231" s="49"/>
      <c r="BAQ231" s="49"/>
      <c r="BAR231" s="49"/>
      <c r="BAS231" s="49"/>
      <c r="BAT231" s="49"/>
      <c r="BAU231" s="49"/>
      <c r="BAV231" s="49"/>
      <c r="BAW231" s="49"/>
      <c r="BAX231" s="49"/>
      <c r="BAY231" s="49"/>
      <c r="BAZ231" s="49"/>
      <c r="BBA231" s="49"/>
      <c r="BBB231" s="49"/>
      <c r="BBC231" s="49"/>
      <c r="BBD231" s="49"/>
      <c r="BBE231" s="49"/>
      <c r="BBF231" s="49"/>
      <c r="BBG231" s="49"/>
      <c r="BBH231" s="49"/>
      <c r="BBI231" s="49"/>
      <c r="BBJ231" s="49"/>
      <c r="BBK231" s="49"/>
      <c r="BBL231" s="49"/>
      <c r="BBM231" s="49"/>
      <c r="BBN231" s="49"/>
      <c r="BBO231" s="49"/>
      <c r="BBP231" s="49"/>
      <c r="BBQ231" s="49"/>
      <c r="BBR231" s="49"/>
      <c r="BBS231" s="49"/>
      <c r="BBT231" s="49"/>
      <c r="BBU231" s="49"/>
      <c r="BBV231" s="49"/>
      <c r="BBW231" s="49"/>
      <c r="BBX231" s="49"/>
      <c r="BBY231" s="49"/>
      <c r="BBZ231" s="49"/>
      <c r="BCA231" s="49"/>
      <c r="BCB231" s="49"/>
      <c r="BCC231" s="49"/>
      <c r="BCD231" s="49"/>
      <c r="BCE231" s="49"/>
      <c r="BCF231" s="49"/>
      <c r="BCG231" s="49"/>
      <c r="BCH231" s="49"/>
      <c r="BCI231" s="49"/>
      <c r="BCJ231" s="49"/>
      <c r="BCK231" s="49"/>
      <c r="BCL231" s="49"/>
      <c r="BCM231" s="49"/>
      <c r="BCN231" s="49"/>
      <c r="BCO231" s="49"/>
      <c r="BCP231" s="49"/>
      <c r="BCQ231" s="49"/>
      <c r="BCR231" s="49"/>
      <c r="BCS231" s="49"/>
      <c r="BCT231" s="49"/>
      <c r="BCU231" s="49"/>
      <c r="BCV231" s="49"/>
      <c r="BCW231" s="49"/>
      <c r="BCX231" s="49"/>
      <c r="BCY231" s="49"/>
      <c r="BCZ231" s="49"/>
      <c r="BDA231" s="49"/>
      <c r="BDB231" s="49"/>
      <c r="BDC231" s="49"/>
      <c r="BDD231" s="49"/>
      <c r="BDE231" s="49"/>
      <c r="BDF231" s="49"/>
      <c r="BDG231" s="49"/>
      <c r="BDH231" s="49"/>
      <c r="BDI231" s="49"/>
      <c r="BDJ231" s="49"/>
      <c r="BDK231" s="49"/>
      <c r="BDL231" s="49"/>
      <c r="BDM231" s="49"/>
      <c r="BDN231" s="49"/>
      <c r="BDO231" s="49"/>
      <c r="BDP231" s="49"/>
      <c r="BDQ231" s="49"/>
      <c r="BDR231" s="49"/>
      <c r="BDS231" s="49"/>
      <c r="BDT231" s="49"/>
      <c r="BDU231" s="49"/>
      <c r="BDV231" s="49"/>
      <c r="BDW231" s="49"/>
      <c r="BDX231" s="49"/>
      <c r="BDY231" s="49"/>
      <c r="BDZ231" s="49"/>
      <c r="BEA231" s="49"/>
      <c r="BEB231" s="49"/>
      <c r="BEC231" s="49"/>
      <c r="BED231" s="49"/>
      <c r="BEE231" s="49"/>
      <c r="BEF231" s="49"/>
      <c r="BEG231" s="49"/>
      <c r="BEH231" s="49"/>
      <c r="BEI231" s="49"/>
      <c r="BEJ231" s="49"/>
      <c r="BEK231" s="49"/>
      <c r="BEL231" s="49"/>
      <c r="BEM231" s="49"/>
      <c r="BEN231" s="49"/>
      <c r="BEO231" s="49"/>
      <c r="BEP231" s="49"/>
      <c r="BEQ231" s="49"/>
      <c r="BER231" s="49"/>
      <c r="BES231" s="49"/>
      <c r="BET231" s="49"/>
      <c r="BEU231" s="49"/>
      <c r="BEV231" s="49"/>
      <c r="BEW231" s="49"/>
      <c r="BEX231" s="49"/>
      <c r="BEY231" s="49"/>
      <c r="BEZ231" s="49"/>
      <c r="BFA231" s="49"/>
      <c r="BFB231" s="49"/>
      <c r="BFC231" s="49"/>
      <c r="BFD231" s="49"/>
      <c r="BFE231" s="49"/>
      <c r="BFF231" s="49"/>
      <c r="BFG231" s="49"/>
      <c r="BFH231" s="49"/>
      <c r="BFI231" s="49"/>
      <c r="BFJ231" s="49"/>
      <c r="BFK231" s="49"/>
      <c r="BFL231" s="49"/>
      <c r="BFM231" s="49"/>
      <c r="BFN231" s="49"/>
      <c r="BFO231" s="49"/>
      <c r="BFP231" s="49"/>
      <c r="BFQ231" s="49"/>
      <c r="BFR231" s="49"/>
      <c r="BFS231" s="49"/>
      <c r="BFT231" s="49"/>
      <c r="BFU231" s="49"/>
      <c r="BFV231" s="49"/>
      <c r="BFW231" s="49"/>
      <c r="BFX231" s="49"/>
      <c r="BFY231" s="49"/>
      <c r="BFZ231" s="49"/>
      <c r="BGA231" s="49"/>
      <c r="BGB231" s="49"/>
      <c r="BGC231" s="49"/>
      <c r="BGD231" s="49"/>
      <c r="BGE231" s="49"/>
      <c r="BGF231" s="49"/>
      <c r="BGG231" s="49"/>
      <c r="BGH231" s="49"/>
      <c r="BGI231" s="49"/>
      <c r="BGJ231" s="49"/>
      <c r="BGK231" s="49"/>
      <c r="BGL231" s="49"/>
      <c r="BGM231" s="49"/>
      <c r="BGN231" s="49"/>
      <c r="BGO231" s="49"/>
      <c r="BGP231" s="49"/>
      <c r="BGQ231" s="49"/>
      <c r="BGR231" s="49"/>
      <c r="BGS231" s="49"/>
      <c r="BGT231" s="49"/>
      <c r="BGU231" s="49"/>
      <c r="BGV231" s="49"/>
      <c r="BGW231" s="49"/>
      <c r="BGX231" s="49"/>
      <c r="BGY231" s="49"/>
      <c r="BGZ231" s="49"/>
      <c r="BHA231" s="49"/>
      <c r="BHB231" s="49"/>
      <c r="BHC231" s="49"/>
      <c r="BHD231" s="49"/>
      <c r="BHE231" s="49"/>
      <c r="BHF231" s="49"/>
      <c r="BHG231" s="49"/>
      <c r="BHH231" s="49"/>
      <c r="BHI231" s="49"/>
      <c r="BHJ231" s="49"/>
      <c r="BHK231" s="49"/>
      <c r="BHL231" s="49"/>
      <c r="BHM231" s="49"/>
      <c r="BHN231" s="49"/>
      <c r="BHO231" s="49"/>
      <c r="BHP231" s="49"/>
      <c r="BHQ231" s="49"/>
      <c r="BHR231" s="49"/>
      <c r="BHS231" s="49"/>
      <c r="BHT231" s="49"/>
      <c r="BHU231" s="49"/>
      <c r="BHV231" s="49"/>
      <c r="BHW231" s="49"/>
      <c r="BHX231" s="49"/>
      <c r="BHY231" s="49"/>
      <c r="BHZ231" s="49"/>
      <c r="BIA231" s="49"/>
      <c r="BIB231" s="49"/>
      <c r="BIC231" s="49"/>
      <c r="BID231" s="49"/>
      <c r="BIE231" s="49"/>
      <c r="BIF231" s="49"/>
      <c r="BIG231" s="49"/>
      <c r="BIH231" s="49"/>
      <c r="BII231" s="49"/>
      <c r="BIJ231" s="49"/>
      <c r="BIK231" s="49"/>
      <c r="BIL231" s="49"/>
      <c r="BIM231" s="49"/>
      <c r="BIN231" s="49"/>
      <c r="BIO231" s="49"/>
      <c r="BIP231" s="49"/>
      <c r="BIQ231" s="49"/>
      <c r="BIR231" s="49"/>
      <c r="BIS231" s="49"/>
      <c r="BIT231" s="49"/>
      <c r="BIU231" s="49"/>
      <c r="BIV231" s="49"/>
      <c r="BIW231" s="49"/>
      <c r="BIX231" s="49"/>
      <c r="BIY231" s="49"/>
      <c r="BIZ231" s="49"/>
      <c r="BJA231" s="49"/>
      <c r="BJB231" s="49"/>
      <c r="BJC231" s="49"/>
      <c r="BJD231" s="49"/>
      <c r="BJE231" s="49"/>
      <c r="BJF231" s="49"/>
      <c r="BJG231" s="49"/>
      <c r="BJH231" s="49"/>
      <c r="BJI231" s="49"/>
      <c r="BJJ231" s="49"/>
      <c r="BJK231" s="49"/>
      <c r="BJL231" s="49"/>
      <c r="BJM231" s="49"/>
      <c r="BJN231" s="49"/>
      <c r="BJO231" s="49"/>
      <c r="BJP231" s="49"/>
      <c r="BJQ231" s="49"/>
      <c r="BJR231" s="49"/>
      <c r="BJS231" s="49"/>
      <c r="BJT231" s="49"/>
      <c r="BJU231" s="49"/>
      <c r="BJV231" s="49"/>
      <c r="BJW231" s="49"/>
      <c r="BJX231" s="49"/>
      <c r="BJY231" s="49"/>
      <c r="BJZ231" s="49"/>
      <c r="BKA231" s="49"/>
      <c r="BKB231" s="49"/>
      <c r="BKC231" s="49"/>
      <c r="BKD231" s="49"/>
      <c r="BKE231" s="49"/>
      <c r="BKF231" s="49"/>
      <c r="BKG231" s="49"/>
      <c r="BKH231" s="49"/>
      <c r="BKI231" s="49"/>
      <c r="BKJ231" s="49"/>
      <c r="BKK231" s="49"/>
      <c r="BKL231" s="49"/>
      <c r="BKM231" s="49"/>
      <c r="BKN231" s="49"/>
      <c r="BKO231" s="49"/>
      <c r="BKP231" s="49"/>
      <c r="BKQ231" s="49"/>
      <c r="BKR231" s="49"/>
      <c r="BKS231" s="49"/>
      <c r="BKT231" s="49"/>
      <c r="BKU231" s="49"/>
      <c r="BKV231" s="49"/>
      <c r="BKW231" s="49"/>
      <c r="BKX231" s="49"/>
      <c r="BKY231" s="49"/>
      <c r="BKZ231" s="49"/>
      <c r="BLA231" s="49"/>
      <c r="BLB231" s="49"/>
      <c r="BLC231" s="49"/>
      <c r="BLD231" s="49"/>
      <c r="BLE231" s="49"/>
      <c r="BLF231" s="49"/>
      <c r="BLG231" s="49"/>
      <c r="BLH231" s="49"/>
      <c r="BLI231" s="49"/>
      <c r="BLJ231" s="49"/>
      <c r="BLK231" s="49"/>
      <c r="BLL231" s="49"/>
      <c r="BLM231" s="49"/>
      <c r="BLN231" s="49"/>
      <c r="BLO231" s="49"/>
      <c r="BLP231" s="49"/>
      <c r="BLQ231" s="49"/>
      <c r="BLR231" s="49"/>
      <c r="BLS231" s="49"/>
      <c r="BLT231" s="49"/>
      <c r="BLU231" s="49"/>
      <c r="BLV231" s="49"/>
      <c r="BLW231" s="49"/>
      <c r="BLX231" s="49"/>
      <c r="BLY231" s="49"/>
      <c r="BLZ231" s="49"/>
      <c r="BMA231" s="49"/>
      <c r="BMB231" s="49"/>
      <c r="BMC231" s="49"/>
      <c r="BMD231" s="49"/>
      <c r="BME231" s="49"/>
      <c r="BMF231" s="49"/>
      <c r="BMG231" s="49"/>
      <c r="BMH231" s="49"/>
      <c r="BMI231" s="49"/>
      <c r="BMJ231" s="49"/>
      <c r="BMK231" s="49"/>
      <c r="BML231" s="49"/>
      <c r="BMM231" s="49"/>
      <c r="BMN231" s="49"/>
      <c r="BMO231" s="49"/>
      <c r="BMP231" s="49"/>
      <c r="BMQ231" s="49"/>
      <c r="BMR231" s="49"/>
      <c r="BMS231" s="49"/>
      <c r="BMT231" s="49"/>
      <c r="BMU231" s="49"/>
      <c r="BMV231" s="49"/>
      <c r="BMW231" s="49"/>
      <c r="BMX231" s="49"/>
      <c r="BMY231" s="49"/>
      <c r="BMZ231" s="49"/>
      <c r="BNA231" s="49"/>
      <c r="BNB231" s="49"/>
      <c r="BNC231" s="49"/>
      <c r="BND231" s="49"/>
      <c r="BNE231" s="49"/>
      <c r="BNF231" s="49"/>
      <c r="BNG231" s="49"/>
      <c r="BNH231" s="49"/>
      <c r="BNI231" s="49"/>
      <c r="BNJ231" s="49"/>
      <c r="BNK231" s="49"/>
      <c r="BNL231" s="49"/>
      <c r="BNM231" s="49"/>
      <c r="BNN231" s="49"/>
      <c r="BNO231" s="49"/>
      <c r="BNP231" s="49"/>
      <c r="BNQ231" s="49"/>
      <c r="BNR231" s="49"/>
      <c r="BNS231" s="49"/>
      <c r="BNT231" s="49"/>
      <c r="BNU231" s="49"/>
      <c r="BNV231" s="49"/>
      <c r="BNW231" s="49"/>
      <c r="BNX231" s="49"/>
      <c r="BNY231" s="49"/>
      <c r="BNZ231" s="49"/>
      <c r="BOA231" s="49"/>
      <c r="BOB231" s="49"/>
      <c r="BOC231" s="49"/>
      <c r="BOD231" s="49"/>
      <c r="BOE231" s="49"/>
      <c r="BOF231" s="49"/>
      <c r="BOG231" s="49"/>
      <c r="BOH231" s="49"/>
      <c r="BOI231" s="49"/>
      <c r="BOJ231" s="49"/>
      <c r="BOK231" s="49"/>
      <c r="BOL231" s="49"/>
      <c r="BOM231" s="49"/>
      <c r="BON231" s="49"/>
      <c r="BOO231" s="49"/>
      <c r="BOP231" s="49"/>
      <c r="BOQ231" s="49"/>
      <c r="BOR231" s="49"/>
      <c r="BOS231" s="49"/>
      <c r="BOT231" s="49"/>
      <c r="BOU231" s="49"/>
      <c r="BOV231" s="49"/>
      <c r="BOW231" s="49"/>
      <c r="BOX231" s="49"/>
      <c r="BOY231" s="49"/>
      <c r="BOZ231" s="49"/>
      <c r="BPA231" s="49"/>
      <c r="BPB231" s="49"/>
      <c r="BPC231" s="49"/>
      <c r="BPD231" s="49"/>
      <c r="BPE231" s="49"/>
      <c r="BPF231" s="49"/>
      <c r="BPG231" s="49"/>
      <c r="BPH231" s="49"/>
      <c r="BPI231" s="49"/>
      <c r="BPJ231" s="49"/>
      <c r="BPK231" s="49"/>
      <c r="BPL231" s="49"/>
      <c r="BPM231" s="49"/>
      <c r="BPN231" s="49"/>
      <c r="BPO231" s="49"/>
      <c r="BPP231" s="49"/>
      <c r="BPQ231" s="49"/>
      <c r="BPR231" s="49"/>
      <c r="BPS231" s="49"/>
      <c r="BPT231" s="49"/>
      <c r="BPU231" s="49"/>
      <c r="BPV231" s="49"/>
      <c r="BPW231" s="49"/>
      <c r="BPX231" s="49"/>
      <c r="BPY231" s="49"/>
      <c r="BPZ231" s="49"/>
      <c r="BQA231" s="49"/>
      <c r="BQB231" s="49"/>
      <c r="BQC231" s="49"/>
      <c r="BQD231" s="49"/>
      <c r="BQE231" s="49"/>
      <c r="BQF231" s="49"/>
      <c r="BQG231" s="49"/>
      <c r="BQH231" s="49"/>
      <c r="BQI231" s="49"/>
      <c r="BQJ231" s="49"/>
      <c r="BQK231" s="49"/>
      <c r="BQL231" s="49"/>
      <c r="BQM231" s="49"/>
      <c r="BQN231" s="49"/>
      <c r="BQO231" s="49"/>
      <c r="BQP231" s="49"/>
      <c r="BQQ231" s="49"/>
      <c r="BQR231" s="49"/>
      <c r="BQS231" s="49"/>
      <c r="BQT231" s="49"/>
      <c r="BQU231" s="49"/>
      <c r="BQV231" s="49"/>
      <c r="BQW231" s="49"/>
      <c r="BQX231" s="49"/>
      <c r="BQY231" s="49"/>
      <c r="BQZ231" s="49"/>
      <c r="BRA231" s="49"/>
      <c r="BRB231" s="49"/>
      <c r="BRC231" s="49"/>
      <c r="BRD231" s="49"/>
      <c r="BRE231" s="49"/>
      <c r="BRF231" s="49"/>
      <c r="BRG231" s="49"/>
      <c r="BRH231" s="49"/>
      <c r="BRI231" s="49"/>
      <c r="BRJ231" s="49"/>
      <c r="BRK231" s="49"/>
      <c r="BRL231" s="49"/>
      <c r="BRM231" s="49"/>
      <c r="BRN231" s="49"/>
      <c r="BRO231" s="49"/>
      <c r="BRP231" s="49"/>
      <c r="BRQ231" s="49"/>
      <c r="BRR231" s="49"/>
      <c r="BRS231" s="49"/>
      <c r="BRT231" s="49"/>
      <c r="BRU231" s="49"/>
      <c r="BRV231" s="49"/>
      <c r="BRW231" s="49"/>
      <c r="BRX231" s="49"/>
      <c r="BRY231" s="49"/>
      <c r="BRZ231" s="49"/>
      <c r="BSA231" s="49"/>
      <c r="BSB231" s="49"/>
      <c r="BSC231" s="49"/>
      <c r="BSD231" s="49"/>
      <c r="BSE231" s="49"/>
      <c r="BSF231" s="49"/>
      <c r="BSG231" s="49"/>
      <c r="BSH231" s="49"/>
      <c r="BSI231" s="49"/>
      <c r="BSJ231" s="49"/>
      <c r="BSK231" s="49"/>
      <c r="BSL231" s="49"/>
      <c r="BSM231" s="49"/>
      <c r="BSN231" s="49"/>
      <c r="BSO231" s="49"/>
      <c r="BSP231" s="49"/>
      <c r="BSQ231" s="49"/>
      <c r="BSR231" s="49"/>
      <c r="BSS231" s="49"/>
      <c r="BST231" s="49"/>
      <c r="BSU231" s="49"/>
      <c r="BSV231" s="49"/>
      <c r="BSW231" s="49"/>
      <c r="BSX231" s="49"/>
      <c r="BSY231" s="49"/>
      <c r="BSZ231" s="49"/>
      <c r="BTA231" s="49"/>
      <c r="BTB231" s="49"/>
      <c r="BTC231" s="49"/>
      <c r="BTD231" s="49"/>
      <c r="BTE231" s="49"/>
      <c r="BTF231" s="49"/>
      <c r="BTG231" s="49"/>
      <c r="BTH231" s="49"/>
      <c r="BTI231" s="49"/>
      <c r="BTJ231" s="49"/>
      <c r="BTK231" s="49"/>
      <c r="BTL231" s="49"/>
      <c r="BTM231" s="49"/>
      <c r="BTN231" s="49"/>
      <c r="BTO231" s="49"/>
      <c r="BTP231" s="49"/>
      <c r="BTQ231" s="49"/>
      <c r="BTR231" s="49"/>
      <c r="BTS231" s="49"/>
      <c r="BTT231" s="49"/>
      <c r="BTU231" s="49"/>
      <c r="BTV231" s="49"/>
      <c r="BTW231" s="49"/>
      <c r="BTX231" s="49"/>
      <c r="BTY231" s="49"/>
      <c r="BTZ231" s="49"/>
      <c r="BUA231" s="49"/>
      <c r="BUB231" s="49"/>
      <c r="BUC231" s="49"/>
      <c r="BUD231" s="49"/>
      <c r="BUE231" s="49"/>
      <c r="BUF231" s="49"/>
      <c r="BUG231" s="49"/>
      <c r="BUH231" s="49"/>
      <c r="BUI231" s="49"/>
      <c r="BUJ231" s="49"/>
      <c r="BUK231" s="49"/>
      <c r="BUL231" s="49"/>
      <c r="BUM231" s="49"/>
      <c r="BUN231" s="49"/>
      <c r="BUO231" s="49"/>
      <c r="BUP231" s="49"/>
      <c r="BUQ231" s="49"/>
      <c r="BUR231" s="49"/>
      <c r="BUS231" s="49"/>
      <c r="BUT231" s="49"/>
      <c r="BUU231" s="49"/>
      <c r="BUV231" s="49"/>
      <c r="BUW231" s="49"/>
      <c r="BUX231" s="49"/>
      <c r="BUY231" s="49"/>
      <c r="BUZ231" s="49"/>
      <c r="BVA231" s="49"/>
      <c r="BVB231" s="49"/>
      <c r="BVC231" s="49"/>
      <c r="BVD231" s="49"/>
      <c r="BVE231" s="49"/>
      <c r="BVF231" s="49"/>
      <c r="BVG231" s="49"/>
      <c r="BVH231" s="49"/>
      <c r="BVI231" s="49"/>
      <c r="BVJ231" s="49"/>
      <c r="BVK231" s="49"/>
      <c r="BVL231" s="49"/>
      <c r="BVM231" s="49"/>
      <c r="BVN231" s="49"/>
      <c r="BVO231" s="49"/>
      <c r="BVP231" s="49"/>
      <c r="BVQ231" s="49"/>
      <c r="BVR231" s="49"/>
      <c r="BVS231" s="49"/>
      <c r="BVT231" s="49"/>
      <c r="BVU231" s="49"/>
      <c r="BVV231" s="49"/>
      <c r="BVW231" s="49"/>
      <c r="BVX231" s="49"/>
      <c r="BVY231" s="49"/>
      <c r="BVZ231" s="49"/>
      <c r="BWA231" s="49"/>
      <c r="BWB231" s="49"/>
      <c r="BWC231" s="49"/>
      <c r="BWD231" s="49"/>
      <c r="BWE231" s="49"/>
      <c r="BWF231" s="49"/>
      <c r="BWG231" s="49"/>
      <c r="BWH231" s="49"/>
      <c r="BWI231" s="49"/>
      <c r="BWJ231" s="49"/>
      <c r="BWK231" s="49"/>
      <c r="BWL231" s="49"/>
      <c r="BWM231" s="49"/>
      <c r="BWN231" s="49"/>
      <c r="BWO231" s="49"/>
      <c r="BWP231" s="49"/>
      <c r="BWQ231" s="49"/>
      <c r="BWR231" s="49"/>
      <c r="BWS231" s="49"/>
      <c r="BWT231" s="49"/>
      <c r="BWU231" s="49"/>
      <c r="BWV231" s="49"/>
      <c r="BWW231" s="49"/>
      <c r="BWX231" s="49"/>
      <c r="BWY231" s="49"/>
      <c r="BWZ231" s="49"/>
      <c r="BXA231" s="49"/>
      <c r="BXB231" s="49"/>
      <c r="BXC231" s="49"/>
      <c r="BXD231" s="49"/>
      <c r="BXE231" s="49"/>
      <c r="BXF231" s="49"/>
      <c r="BXG231" s="49"/>
      <c r="BXH231" s="49"/>
      <c r="BXI231" s="49"/>
      <c r="BXJ231" s="49"/>
      <c r="BXK231" s="49"/>
      <c r="BXL231" s="49"/>
      <c r="BXM231" s="49"/>
      <c r="BXN231" s="49"/>
      <c r="BXO231" s="49"/>
      <c r="BXP231" s="49"/>
      <c r="BXQ231" s="49"/>
      <c r="BXR231" s="49"/>
      <c r="BXS231" s="49"/>
      <c r="BXT231" s="49"/>
      <c r="BXU231" s="49"/>
      <c r="BXV231" s="49"/>
      <c r="BXW231" s="49"/>
      <c r="BXX231" s="49"/>
      <c r="BXY231" s="49"/>
      <c r="BXZ231" s="49"/>
      <c r="BYA231" s="49"/>
      <c r="BYB231" s="49"/>
      <c r="BYC231" s="49"/>
      <c r="BYD231" s="49"/>
      <c r="BYE231" s="49"/>
      <c r="BYF231" s="49"/>
      <c r="BYG231" s="49"/>
      <c r="BYH231" s="49"/>
      <c r="BYI231" s="49"/>
      <c r="BYJ231" s="49"/>
      <c r="BYK231" s="49"/>
      <c r="BYL231" s="49"/>
      <c r="BYM231" s="49"/>
      <c r="BYN231" s="49"/>
      <c r="BYO231" s="49"/>
      <c r="BYP231" s="49"/>
      <c r="BYQ231" s="49"/>
      <c r="BYR231" s="49"/>
      <c r="BYS231" s="49"/>
      <c r="BYT231" s="49"/>
      <c r="BYU231" s="49"/>
      <c r="BYV231" s="49"/>
      <c r="BYW231" s="49"/>
      <c r="BYX231" s="49"/>
      <c r="BYY231" s="49"/>
      <c r="BYZ231" s="49"/>
      <c r="BZA231" s="49"/>
      <c r="BZB231" s="49"/>
      <c r="BZC231" s="49"/>
      <c r="BZD231" s="49"/>
      <c r="BZE231" s="49"/>
      <c r="BZF231" s="49"/>
      <c r="BZG231" s="49"/>
      <c r="BZH231" s="49"/>
      <c r="BZI231" s="49"/>
      <c r="BZJ231" s="49"/>
      <c r="BZK231" s="49"/>
      <c r="BZL231" s="49"/>
      <c r="BZM231" s="49"/>
      <c r="BZN231" s="49"/>
      <c r="BZO231" s="49"/>
      <c r="BZP231" s="49"/>
      <c r="BZQ231" s="49"/>
      <c r="BZR231" s="49"/>
      <c r="BZS231" s="49"/>
      <c r="BZT231" s="49"/>
      <c r="BZU231" s="49"/>
      <c r="BZV231" s="49"/>
      <c r="BZW231" s="49"/>
      <c r="BZX231" s="49"/>
      <c r="BZY231" s="49"/>
      <c r="BZZ231" s="49"/>
      <c r="CAA231" s="49"/>
      <c r="CAB231" s="49"/>
      <c r="CAC231" s="49"/>
      <c r="CAD231" s="49"/>
      <c r="CAE231" s="49"/>
      <c r="CAF231" s="49"/>
      <c r="CAG231" s="49"/>
      <c r="CAH231" s="49"/>
      <c r="CAI231" s="49"/>
      <c r="CAJ231" s="49"/>
      <c r="CAK231" s="49"/>
      <c r="CAL231" s="49"/>
      <c r="CAM231" s="49"/>
      <c r="CAN231" s="49"/>
      <c r="CAO231" s="49"/>
      <c r="CAP231" s="49"/>
      <c r="CAQ231" s="49"/>
      <c r="CAR231" s="49"/>
      <c r="CAS231" s="49"/>
      <c r="CAT231" s="49"/>
      <c r="CAU231" s="49"/>
      <c r="CAV231" s="49"/>
      <c r="CAW231" s="49"/>
      <c r="CAX231" s="49"/>
      <c r="CAY231" s="49"/>
      <c r="CAZ231" s="49"/>
      <c r="CBA231" s="49"/>
      <c r="CBB231" s="49"/>
      <c r="CBC231" s="49"/>
      <c r="CBD231" s="49"/>
      <c r="CBE231" s="49"/>
      <c r="CBF231" s="49"/>
      <c r="CBG231" s="49"/>
      <c r="CBH231" s="49"/>
      <c r="CBI231" s="49"/>
      <c r="CBJ231" s="49"/>
      <c r="CBK231" s="49"/>
      <c r="CBL231" s="49"/>
      <c r="CBM231" s="49"/>
      <c r="CBN231" s="49"/>
      <c r="CBO231" s="49"/>
      <c r="CBP231" s="49"/>
      <c r="CBQ231" s="49"/>
      <c r="CBR231" s="49"/>
      <c r="CBS231" s="49"/>
      <c r="CBT231" s="49"/>
      <c r="CBU231" s="49"/>
      <c r="CBV231" s="49"/>
      <c r="CBW231" s="49"/>
      <c r="CBX231" s="49"/>
      <c r="CBY231" s="49"/>
      <c r="CBZ231" s="49"/>
      <c r="CCA231" s="49"/>
      <c r="CCB231" s="49"/>
      <c r="CCC231" s="49"/>
      <c r="CCD231" s="49"/>
      <c r="CCE231" s="49"/>
      <c r="CCF231" s="49"/>
      <c r="CCG231" s="49"/>
      <c r="CCH231" s="49"/>
      <c r="CCI231" s="49"/>
      <c r="CCJ231" s="49"/>
      <c r="CCK231" s="49"/>
      <c r="CCL231" s="49"/>
      <c r="CCM231" s="49"/>
      <c r="CCN231" s="49"/>
      <c r="CCO231" s="49"/>
      <c r="CCP231" s="49"/>
      <c r="CCQ231" s="49"/>
      <c r="CCR231" s="49"/>
      <c r="CCS231" s="49"/>
      <c r="CCT231" s="49"/>
      <c r="CCU231" s="49"/>
      <c r="CCV231" s="49"/>
      <c r="CCW231" s="49"/>
      <c r="CCX231" s="49"/>
      <c r="CCY231" s="49"/>
      <c r="CCZ231" s="49"/>
      <c r="CDA231" s="49"/>
      <c r="CDB231" s="49"/>
      <c r="CDC231" s="49"/>
      <c r="CDD231" s="49"/>
      <c r="CDE231" s="49"/>
      <c r="CDF231" s="49"/>
      <c r="CDG231" s="49"/>
      <c r="CDH231" s="49"/>
      <c r="CDI231" s="49"/>
      <c r="CDJ231" s="49"/>
      <c r="CDK231" s="49"/>
      <c r="CDL231" s="49"/>
      <c r="CDM231" s="49"/>
      <c r="CDN231" s="49"/>
      <c r="CDO231" s="49"/>
      <c r="CDP231" s="49"/>
      <c r="CDQ231" s="49"/>
      <c r="CDR231" s="49"/>
      <c r="CDS231" s="49"/>
      <c r="CDT231" s="49"/>
      <c r="CDU231" s="49"/>
      <c r="CDV231" s="49"/>
      <c r="CDW231" s="49"/>
      <c r="CDX231" s="49"/>
      <c r="CDY231" s="49"/>
      <c r="CDZ231" s="49"/>
      <c r="CEA231" s="49"/>
      <c r="CEB231" s="49"/>
      <c r="CEC231" s="49"/>
      <c r="CED231" s="49"/>
      <c r="CEE231" s="49"/>
      <c r="CEF231" s="49"/>
      <c r="CEG231" s="49"/>
      <c r="CEH231" s="49"/>
      <c r="CEI231" s="49"/>
      <c r="CEJ231" s="49"/>
      <c r="CEK231" s="49"/>
      <c r="CEL231" s="49"/>
      <c r="CEM231" s="49"/>
      <c r="CEN231" s="49"/>
      <c r="CEO231" s="49"/>
      <c r="CEP231" s="49"/>
      <c r="CEQ231" s="49"/>
      <c r="CER231" s="49"/>
      <c r="CES231" s="49"/>
      <c r="CET231" s="49"/>
      <c r="CEU231" s="49"/>
      <c r="CEV231" s="49"/>
      <c r="CEW231" s="49"/>
      <c r="CEX231" s="49"/>
      <c r="CEY231" s="49"/>
      <c r="CEZ231" s="49"/>
      <c r="CFA231" s="49"/>
      <c r="CFB231" s="49"/>
      <c r="CFC231" s="49"/>
      <c r="CFD231" s="49"/>
      <c r="CFE231" s="49"/>
      <c r="CFF231" s="49"/>
      <c r="CFG231" s="49"/>
      <c r="CFH231" s="49"/>
      <c r="CFI231" s="49"/>
      <c r="CFJ231" s="49"/>
      <c r="CFK231" s="49"/>
      <c r="CFL231" s="49"/>
      <c r="CFM231" s="49"/>
      <c r="CFN231" s="49"/>
      <c r="CFO231" s="49"/>
      <c r="CFP231" s="49"/>
      <c r="CFQ231" s="49"/>
      <c r="CFR231" s="49"/>
      <c r="CFS231" s="49"/>
      <c r="CFT231" s="49"/>
      <c r="CFU231" s="49"/>
      <c r="CFV231" s="49"/>
      <c r="CFW231" s="49"/>
      <c r="CFX231" s="49"/>
      <c r="CFY231" s="49"/>
      <c r="CFZ231" s="49"/>
      <c r="CGA231" s="49"/>
      <c r="CGB231" s="49"/>
      <c r="CGC231" s="49"/>
      <c r="CGD231" s="49"/>
      <c r="CGE231" s="49"/>
      <c r="CGF231" s="49"/>
      <c r="CGG231" s="49"/>
      <c r="CGH231" s="49"/>
      <c r="CGI231" s="49"/>
      <c r="CGJ231" s="49"/>
      <c r="CGK231" s="49"/>
      <c r="CGL231" s="49"/>
      <c r="CGM231" s="49"/>
      <c r="CGN231" s="49"/>
      <c r="CGO231" s="49"/>
      <c r="CGP231" s="49"/>
      <c r="CGQ231" s="49"/>
      <c r="CGR231" s="49"/>
      <c r="CGS231" s="49"/>
      <c r="CGT231" s="49"/>
      <c r="CGU231" s="49"/>
      <c r="CGV231" s="49"/>
      <c r="CGW231" s="49"/>
      <c r="CGX231" s="49"/>
      <c r="CGY231" s="49"/>
      <c r="CGZ231" s="49"/>
      <c r="CHA231" s="49"/>
      <c r="CHB231" s="49"/>
      <c r="CHC231" s="49"/>
      <c r="CHD231" s="49"/>
      <c r="CHE231" s="49"/>
      <c r="CHF231" s="49"/>
      <c r="CHG231" s="49"/>
      <c r="CHH231" s="49"/>
      <c r="CHI231" s="49"/>
      <c r="CHJ231" s="49"/>
      <c r="CHK231" s="49"/>
      <c r="CHL231" s="49"/>
      <c r="CHM231" s="49"/>
      <c r="CHN231" s="49"/>
      <c r="CHO231" s="49"/>
      <c r="CHP231" s="49"/>
      <c r="CHQ231" s="49"/>
      <c r="CHR231" s="49"/>
      <c r="CHS231" s="49"/>
      <c r="CHT231" s="49"/>
      <c r="CHU231" s="49"/>
      <c r="CHV231" s="49"/>
      <c r="CHW231" s="49"/>
      <c r="CHX231" s="49"/>
      <c r="CHY231" s="49"/>
      <c r="CHZ231" s="49"/>
      <c r="CIA231" s="49"/>
      <c r="CIB231" s="49"/>
      <c r="CIC231" s="49"/>
      <c r="CID231" s="49"/>
      <c r="CIE231" s="49"/>
      <c r="CIF231" s="49"/>
      <c r="CIG231" s="49"/>
      <c r="CIH231" s="49"/>
      <c r="CII231" s="49"/>
      <c r="CIJ231" s="49"/>
      <c r="CIK231" s="49"/>
      <c r="CIL231" s="49"/>
      <c r="CIM231" s="49"/>
      <c r="CIN231" s="49"/>
      <c r="CIO231" s="49"/>
      <c r="CIP231" s="49"/>
      <c r="CIQ231" s="49"/>
      <c r="CIR231" s="49"/>
      <c r="CIS231" s="49"/>
      <c r="CIT231" s="49"/>
      <c r="CIU231" s="49"/>
      <c r="CIV231" s="49"/>
      <c r="CIW231" s="49"/>
      <c r="CIX231" s="49"/>
      <c r="CIY231" s="49"/>
      <c r="CIZ231" s="49"/>
      <c r="CJA231" s="49"/>
      <c r="CJB231" s="49"/>
      <c r="CJC231" s="49"/>
      <c r="CJD231" s="49"/>
      <c r="CJE231" s="49"/>
      <c r="CJF231" s="49"/>
      <c r="CJG231" s="49"/>
      <c r="CJH231" s="49"/>
      <c r="CJI231" s="49"/>
      <c r="CJJ231" s="49"/>
      <c r="CJK231" s="49"/>
      <c r="CJL231" s="49"/>
      <c r="CJM231" s="49"/>
      <c r="CJN231" s="49"/>
      <c r="CJO231" s="49"/>
      <c r="CJP231" s="49"/>
      <c r="CJQ231" s="49"/>
      <c r="CJR231" s="49"/>
      <c r="CJS231" s="49"/>
      <c r="CJT231" s="49"/>
      <c r="CJU231" s="49"/>
      <c r="CJV231" s="49"/>
      <c r="CJW231" s="49"/>
      <c r="CJX231" s="49"/>
      <c r="CJY231" s="49"/>
      <c r="CJZ231" s="49"/>
      <c r="CKA231" s="49"/>
      <c r="CKB231" s="49"/>
      <c r="CKC231" s="49"/>
      <c r="CKD231" s="49"/>
      <c r="CKE231" s="49"/>
      <c r="CKF231" s="49"/>
      <c r="CKG231" s="49"/>
      <c r="CKH231" s="49"/>
      <c r="CKI231" s="49"/>
      <c r="CKJ231" s="49"/>
      <c r="CKK231" s="49"/>
      <c r="CKL231" s="49"/>
      <c r="CKM231" s="49"/>
      <c r="CKN231" s="49"/>
      <c r="CKO231" s="49"/>
      <c r="CKP231" s="49"/>
      <c r="CKQ231" s="49"/>
      <c r="CKR231" s="49"/>
      <c r="CKS231" s="49"/>
      <c r="CKT231" s="49"/>
      <c r="CKU231" s="49"/>
      <c r="CKV231" s="49"/>
      <c r="CKW231" s="49"/>
      <c r="CKX231" s="49"/>
      <c r="CKY231" s="49"/>
      <c r="CKZ231" s="49"/>
      <c r="CLA231" s="49"/>
      <c r="CLB231" s="49"/>
      <c r="CLC231" s="49"/>
      <c r="CLD231" s="49"/>
      <c r="CLE231" s="49"/>
      <c r="CLF231" s="49"/>
      <c r="CLG231" s="49"/>
      <c r="CLH231" s="49"/>
      <c r="CLI231" s="49"/>
      <c r="CLJ231" s="49"/>
      <c r="CLK231" s="49"/>
      <c r="CLL231" s="49"/>
      <c r="CLM231" s="49"/>
      <c r="CLN231" s="49"/>
      <c r="CLO231" s="49"/>
      <c r="CLP231" s="49"/>
      <c r="CLQ231" s="49"/>
      <c r="CLR231" s="49"/>
      <c r="CLS231" s="49"/>
      <c r="CLT231" s="49"/>
      <c r="CLU231" s="49"/>
      <c r="CLV231" s="49"/>
      <c r="CLW231" s="49"/>
      <c r="CLX231" s="49"/>
      <c r="CLY231" s="49"/>
      <c r="CLZ231" s="49"/>
      <c r="CMA231" s="49"/>
      <c r="CMB231" s="49"/>
      <c r="CMC231" s="49"/>
      <c r="CMD231" s="49"/>
      <c r="CME231" s="49"/>
      <c r="CMF231" s="49"/>
      <c r="CMG231" s="49"/>
      <c r="CMH231" s="49"/>
      <c r="CMI231" s="49"/>
      <c r="CMJ231" s="49"/>
      <c r="CMK231" s="49"/>
      <c r="CML231" s="49"/>
      <c r="CMM231" s="49"/>
      <c r="CMN231" s="49"/>
      <c r="CMO231" s="49"/>
      <c r="CMP231" s="49"/>
      <c r="CMQ231" s="49"/>
      <c r="CMR231" s="49"/>
      <c r="CMS231" s="49"/>
      <c r="CMT231" s="49"/>
      <c r="CMU231" s="49"/>
      <c r="CMV231" s="49"/>
      <c r="CMW231" s="49"/>
      <c r="CMX231" s="49"/>
      <c r="CMY231" s="49"/>
      <c r="CMZ231" s="49"/>
      <c r="CNA231" s="49"/>
      <c r="CNB231" s="49"/>
      <c r="CNC231" s="49"/>
      <c r="CND231" s="49"/>
      <c r="CNE231" s="49"/>
      <c r="CNF231" s="49"/>
      <c r="CNG231" s="49"/>
      <c r="CNH231" s="49"/>
      <c r="CNI231" s="49"/>
      <c r="CNJ231" s="49"/>
      <c r="CNK231" s="49"/>
      <c r="CNL231" s="49"/>
      <c r="CNM231" s="49"/>
      <c r="CNN231" s="49"/>
      <c r="CNO231" s="49"/>
      <c r="CNP231" s="49"/>
      <c r="CNQ231" s="49"/>
      <c r="CNR231" s="49"/>
      <c r="CNS231" s="49"/>
      <c r="CNT231" s="49"/>
      <c r="CNU231" s="49"/>
      <c r="CNV231" s="49"/>
      <c r="CNW231" s="49"/>
      <c r="CNX231" s="49"/>
      <c r="CNY231" s="49"/>
      <c r="CNZ231" s="49"/>
      <c r="COA231" s="49"/>
      <c r="COB231" s="49"/>
      <c r="COC231" s="49"/>
      <c r="COD231" s="49"/>
      <c r="COE231" s="49"/>
      <c r="COF231" s="49"/>
      <c r="COG231" s="49"/>
      <c r="COH231" s="49"/>
      <c r="COI231" s="49"/>
      <c r="COJ231" s="49"/>
      <c r="COK231" s="49"/>
      <c r="COL231" s="49"/>
      <c r="COM231" s="49"/>
      <c r="CON231" s="49"/>
      <c r="COO231" s="49"/>
      <c r="COP231" s="49"/>
      <c r="COQ231" s="49"/>
      <c r="COR231" s="49"/>
      <c r="COS231" s="49"/>
      <c r="COT231" s="49"/>
      <c r="COU231" s="49"/>
      <c r="COV231" s="49"/>
      <c r="COW231" s="49"/>
      <c r="COX231" s="49"/>
      <c r="COY231" s="49"/>
      <c r="COZ231" s="49"/>
      <c r="CPA231" s="49"/>
      <c r="CPB231" s="49"/>
      <c r="CPC231" s="49"/>
      <c r="CPD231" s="49"/>
      <c r="CPE231" s="49"/>
      <c r="CPF231" s="49"/>
      <c r="CPG231" s="49"/>
      <c r="CPH231" s="49"/>
      <c r="CPI231" s="49"/>
      <c r="CPJ231" s="49"/>
      <c r="CPK231" s="49"/>
      <c r="CPL231" s="49"/>
      <c r="CPM231" s="49"/>
      <c r="CPN231" s="49"/>
      <c r="CPO231" s="49"/>
      <c r="CPP231" s="49"/>
      <c r="CPQ231" s="49"/>
      <c r="CPR231" s="49"/>
      <c r="CPS231" s="49"/>
      <c r="CPT231" s="49"/>
      <c r="CPU231" s="49"/>
      <c r="CPV231" s="49"/>
      <c r="CPW231" s="49"/>
      <c r="CPX231" s="49"/>
      <c r="CPY231" s="49"/>
      <c r="CPZ231" s="49"/>
      <c r="CQA231" s="49"/>
      <c r="CQB231" s="49"/>
      <c r="CQC231" s="49"/>
      <c r="CQD231" s="49"/>
      <c r="CQE231" s="49"/>
      <c r="CQF231" s="49"/>
      <c r="CQG231" s="49"/>
      <c r="CQH231" s="49"/>
      <c r="CQI231" s="49"/>
      <c r="CQJ231" s="49"/>
      <c r="CQK231" s="49"/>
      <c r="CQL231" s="49"/>
      <c r="CQM231" s="49"/>
      <c r="CQN231" s="49"/>
      <c r="CQO231" s="49"/>
      <c r="CQP231" s="49"/>
      <c r="CQQ231" s="49"/>
      <c r="CQR231" s="49"/>
      <c r="CQS231" s="49"/>
      <c r="CQT231" s="49"/>
      <c r="CQU231" s="49"/>
      <c r="CQV231" s="49"/>
      <c r="CQW231" s="49"/>
      <c r="CQX231" s="49"/>
      <c r="CQY231" s="49"/>
      <c r="CQZ231" s="49"/>
      <c r="CRA231" s="49"/>
      <c r="CRB231" s="49"/>
      <c r="CRC231" s="49"/>
      <c r="CRD231" s="49"/>
      <c r="CRE231" s="49"/>
      <c r="CRF231" s="49"/>
      <c r="CRG231" s="49"/>
      <c r="CRH231" s="49"/>
      <c r="CRI231" s="49"/>
      <c r="CRJ231" s="49"/>
      <c r="CRK231" s="49"/>
      <c r="CRL231" s="49"/>
      <c r="CRM231" s="49"/>
      <c r="CRN231" s="49"/>
      <c r="CRO231" s="49"/>
      <c r="CRP231" s="49"/>
      <c r="CRQ231" s="49"/>
      <c r="CRR231" s="49"/>
      <c r="CRS231" s="49"/>
      <c r="CRT231" s="49"/>
      <c r="CRU231" s="49"/>
      <c r="CRV231" s="49"/>
      <c r="CRW231" s="49"/>
      <c r="CRX231" s="49"/>
      <c r="CRY231" s="49"/>
      <c r="CRZ231" s="49"/>
      <c r="CSA231" s="49"/>
      <c r="CSB231" s="49"/>
      <c r="CSC231" s="49"/>
      <c r="CSD231" s="49"/>
      <c r="CSE231" s="49"/>
      <c r="CSF231" s="49"/>
      <c r="CSG231" s="49"/>
      <c r="CSH231" s="49"/>
      <c r="CSI231" s="49"/>
      <c r="CSJ231" s="49"/>
      <c r="CSK231" s="49"/>
      <c r="CSL231" s="49"/>
      <c r="CSM231" s="49"/>
      <c r="CSN231" s="49"/>
      <c r="CSO231" s="49"/>
      <c r="CSP231" s="49"/>
      <c r="CSQ231" s="49"/>
      <c r="CSR231" s="49"/>
      <c r="CSS231" s="49"/>
      <c r="CST231" s="49"/>
      <c r="CSU231" s="49"/>
      <c r="CSV231" s="49"/>
      <c r="CSW231" s="49"/>
      <c r="CSX231" s="49"/>
      <c r="CSY231" s="49"/>
      <c r="CSZ231" s="49"/>
      <c r="CTA231" s="49"/>
      <c r="CTB231" s="49"/>
      <c r="CTC231" s="49"/>
      <c r="CTD231" s="49"/>
      <c r="CTE231" s="49"/>
      <c r="CTF231" s="49"/>
      <c r="CTG231" s="49"/>
      <c r="CTH231" s="49"/>
      <c r="CTI231" s="49"/>
      <c r="CTJ231" s="49"/>
      <c r="CTK231" s="49"/>
      <c r="CTL231" s="49"/>
      <c r="CTM231" s="49"/>
      <c r="CTN231" s="49"/>
      <c r="CTO231" s="49"/>
      <c r="CTP231" s="49"/>
      <c r="CTQ231" s="49"/>
      <c r="CTR231" s="49"/>
      <c r="CTS231" s="49"/>
      <c r="CTT231" s="49"/>
      <c r="CTU231" s="49"/>
      <c r="CTV231" s="49"/>
      <c r="CTW231" s="49"/>
      <c r="CTX231" s="49"/>
      <c r="CTY231" s="49"/>
      <c r="CTZ231" s="49"/>
      <c r="CUA231" s="49"/>
      <c r="CUB231" s="49"/>
      <c r="CUC231" s="49"/>
      <c r="CUD231" s="49"/>
      <c r="CUE231" s="49"/>
      <c r="CUF231" s="49"/>
      <c r="CUG231" s="49"/>
      <c r="CUH231" s="49"/>
      <c r="CUI231" s="49"/>
      <c r="CUJ231" s="49"/>
      <c r="CUK231" s="49"/>
      <c r="CUL231" s="49"/>
      <c r="CUM231" s="49"/>
      <c r="CUN231" s="49"/>
      <c r="CUO231" s="49"/>
      <c r="CUP231" s="49"/>
      <c r="CUQ231" s="49"/>
      <c r="CUR231" s="49"/>
      <c r="CUS231" s="49"/>
      <c r="CUT231" s="49"/>
      <c r="CUU231" s="49"/>
      <c r="CUV231" s="49"/>
      <c r="CUW231" s="49"/>
      <c r="CUX231" s="49"/>
      <c r="CUY231" s="49"/>
      <c r="CUZ231" s="49"/>
      <c r="CVA231" s="49"/>
      <c r="CVB231" s="49"/>
      <c r="CVC231" s="49"/>
      <c r="CVD231" s="49"/>
      <c r="CVE231" s="49"/>
      <c r="CVF231" s="49"/>
      <c r="CVG231" s="49"/>
      <c r="CVH231" s="49"/>
      <c r="CVI231" s="49"/>
      <c r="CVJ231" s="49"/>
      <c r="CVK231" s="49"/>
      <c r="CVL231" s="49"/>
      <c r="CVM231" s="49"/>
      <c r="CVN231" s="49"/>
      <c r="CVO231" s="49"/>
      <c r="CVP231" s="49"/>
      <c r="CVQ231" s="49"/>
      <c r="CVR231" s="49"/>
      <c r="CVS231" s="49"/>
      <c r="CVT231" s="49"/>
      <c r="CVU231" s="49"/>
      <c r="CVV231" s="49"/>
      <c r="CVW231" s="49"/>
      <c r="CVX231" s="49"/>
      <c r="CVY231" s="49"/>
      <c r="CVZ231" s="49"/>
      <c r="CWA231" s="49"/>
      <c r="CWB231" s="49"/>
      <c r="CWC231" s="49"/>
      <c r="CWD231" s="49"/>
      <c r="CWE231" s="49"/>
      <c r="CWF231" s="49"/>
      <c r="CWG231" s="49"/>
      <c r="CWH231" s="49"/>
      <c r="CWI231" s="49"/>
      <c r="CWJ231" s="49"/>
      <c r="CWK231" s="49"/>
      <c r="CWL231" s="49"/>
      <c r="CWM231" s="49"/>
      <c r="CWN231" s="49"/>
      <c r="CWO231" s="49"/>
      <c r="CWP231" s="49"/>
      <c r="CWQ231" s="49"/>
      <c r="CWR231" s="49"/>
      <c r="CWS231" s="49"/>
      <c r="CWT231" s="49"/>
      <c r="CWU231" s="49"/>
      <c r="CWV231" s="49"/>
      <c r="CWW231" s="49"/>
      <c r="CWX231" s="49"/>
      <c r="CWY231" s="49"/>
      <c r="CWZ231" s="49"/>
      <c r="CXA231" s="49"/>
      <c r="CXB231" s="49"/>
      <c r="CXC231" s="49"/>
      <c r="CXD231" s="49"/>
      <c r="CXE231" s="49"/>
      <c r="CXF231" s="49"/>
      <c r="CXG231" s="49"/>
      <c r="CXH231" s="49"/>
      <c r="CXI231" s="49"/>
      <c r="CXJ231" s="49"/>
      <c r="CXK231" s="49"/>
      <c r="CXL231" s="49"/>
      <c r="CXM231" s="49"/>
      <c r="CXN231" s="49"/>
      <c r="CXO231" s="49"/>
      <c r="CXP231" s="49"/>
      <c r="CXQ231" s="49"/>
      <c r="CXR231" s="49"/>
      <c r="CXS231" s="49"/>
      <c r="CXT231" s="49"/>
      <c r="CXU231" s="49"/>
      <c r="CXV231" s="49"/>
      <c r="CXW231" s="49"/>
      <c r="CXX231" s="49"/>
      <c r="CXY231" s="49"/>
      <c r="CXZ231" s="49"/>
      <c r="CYA231" s="49"/>
      <c r="CYB231" s="49"/>
      <c r="CYC231" s="49"/>
      <c r="CYD231" s="49"/>
      <c r="CYE231" s="49"/>
      <c r="CYF231" s="49"/>
      <c r="CYG231" s="49"/>
      <c r="CYH231" s="49"/>
      <c r="CYI231" s="49"/>
      <c r="CYJ231" s="49"/>
      <c r="CYK231" s="49"/>
      <c r="CYL231" s="49"/>
      <c r="CYM231" s="49"/>
      <c r="CYN231" s="49"/>
      <c r="CYO231" s="49"/>
      <c r="CYP231" s="49"/>
      <c r="CYQ231" s="49"/>
      <c r="CYR231" s="49"/>
      <c r="CYS231" s="49"/>
      <c r="CYT231" s="49"/>
      <c r="CYU231" s="49"/>
      <c r="CYV231" s="49"/>
      <c r="CYW231" s="49"/>
      <c r="CYX231" s="49"/>
      <c r="CYY231" s="49"/>
      <c r="CYZ231" s="49"/>
      <c r="CZA231" s="49"/>
      <c r="CZB231" s="49"/>
      <c r="CZC231" s="49"/>
      <c r="CZD231" s="49"/>
      <c r="CZE231" s="49"/>
      <c r="CZF231" s="49"/>
      <c r="CZG231" s="49"/>
      <c r="CZH231" s="49"/>
      <c r="CZI231" s="49"/>
      <c r="CZJ231" s="49"/>
      <c r="CZK231" s="49"/>
      <c r="CZL231" s="49"/>
      <c r="CZM231" s="49"/>
      <c r="CZN231" s="49"/>
      <c r="CZO231" s="49"/>
      <c r="CZP231" s="49"/>
      <c r="CZQ231" s="49"/>
      <c r="CZR231" s="49"/>
      <c r="CZS231" s="49"/>
      <c r="CZT231" s="49"/>
      <c r="CZU231" s="49"/>
      <c r="CZV231" s="49"/>
      <c r="CZW231" s="49"/>
      <c r="CZX231" s="49"/>
      <c r="CZY231" s="49"/>
      <c r="CZZ231" s="49"/>
      <c r="DAA231" s="49"/>
      <c r="DAB231" s="49"/>
      <c r="DAC231" s="49"/>
      <c r="DAD231" s="49"/>
      <c r="DAE231" s="49"/>
      <c r="DAF231" s="49"/>
      <c r="DAG231" s="49"/>
      <c r="DAH231" s="49"/>
      <c r="DAI231" s="49"/>
      <c r="DAJ231" s="49"/>
      <c r="DAK231" s="49"/>
      <c r="DAL231" s="49"/>
      <c r="DAM231" s="49"/>
      <c r="DAN231" s="49"/>
      <c r="DAO231" s="49"/>
      <c r="DAP231" s="49"/>
      <c r="DAQ231" s="49"/>
      <c r="DAR231" s="49"/>
      <c r="DAS231" s="49"/>
      <c r="DAT231" s="49"/>
      <c r="DAU231" s="49"/>
      <c r="DAV231" s="49"/>
      <c r="DAW231" s="49"/>
      <c r="DAX231" s="49"/>
      <c r="DAY231" s="49"/>
      <c r="DAZ231" s="49"/>
      <c r="DBA231" s="49"/>
      <c r="DBB231" s="49"/>
      <c r="DBC231" s="49"/>
      <c r="DBD231" s="49"/>
      <c r="DBE231" s="49"/>
      <c r="DBF231" s="49"/>
      <c r="DBG231" s="49"/>
      <c r="DBH231" s="49"/>
      <c r="DBI231" s="49"/>
      <c r="DBJ231" s="49"/>
      <c r="DBK231" s="49"/>
      <c r="DBL231" s="49"/>
      <c r="DBM231" s="49"/>
      <c r="DBN231" s="49"/>
      <c r="DBO231" s="49"/>
      <c r="DBP231" s="49"/>
      <c r="DBQ231" s="49"/>
      <c r="DBR231" s="49"/>
      <c r="DBS231" s="49"/>
      <c r="DBT231" s="49"/>
      <c r="DBU231" s="49"/>
      <c r="DBV231" s="49"/>
      <c r="DBW231" s="49"/>
      <c r="DBX231" s="49"/>
      <c r="DBY231" s="49"/>
      <c r="DBZ231" s="49"/>
      <c r="DCA231" s="49"/>
      <c r="DCB231" s="49"/>
      <c r="DCC231" s="49"/>
      <c r="DCD231" s="49"/>
      <c r="DCE231" s="49"/>
      <c r="DCF231" s="49"/>
      <c r="DCG231" s="49"/>
      <c r="DCH231" s="49"/>
      <c r="DCI231" s="49"/>
      <c r="DCJ231" s="49"/>
      <c r="DCK231" s="49"/>
      <c r="DCL231" s="49"/>
      <c r="DCM231" s="49"/>
      <c r="DCN231" s="49"/>
      <c r="DCO231" s="49"/>
      <c r="DCP231" s="49"/>
      <c r="DCQ231" s="49"/>
      <c r="DCR231" s="49"/>
      <c r="DCS231" s="49"/>
      <c r="DCT231" s="49"/>
      <c r="DCU231" s="49"/>
      <c r="DCV231" s="49"/>
      <c r="DCW231" s="49"/>
      <c r="DCX231" s="49"/>
      <c r="DCY231" s="49"/>
      <c r="DCZ231" s="49"/>
      <c r="DDA231" s="49"/>
      <c r="DDB231" s="49"/>
      <c r="DDC231" s="49"/>
      <c r="DDD231" s="49"/>
      <c r="DDE231" s="49"/>
      <c r="DDF231" s="49"/>
      <c r="DDG231" s="49"/>
      <c r="DDH231" s="49"/>
      <c r="DDI231" s="49"/>
      <c r="DDJ231" s="49"/>
      <c r="DDK231" s="49"/>
      <c r="DDL231" s="49"/>
      <c r="DDM231" s="49"/>
      <c r="DDN231" s="49"/>
      <c r="DDO231" s="49"/>
      <c r="DDP231" s="49"/>
      <c r="DDQ231" s="49"/>
      <c r="DDR231" s="49"/>
      <c r="DDS231" s="49"/>
      <c r="DDT231" s="49"/>
      <c r="DDU231" s="49"/>
      <c r="DDV231" s="49"/>
      <c r="DDW231" s="49"/>
      <c r="DDX231" s="49"/>
      <c r="DDY231" s="49"/>
      <c r="DDZ231" s="49"/>
      <c r="DEA231" s="49"/>
      <c r="DEB231" s="49"/>
      <c r="DEC231" s="49"/>
      <c r="DED231" s="49"/>
      <c r="DEE231" s="49"/>
      <c r="DEF231" s="49"/>
      <c r="DEG231" s="49"/>
      <c r="DEH231" s="49"/>
      <c r="DEI231" s="49"/>
      <c r="DEJ231" s="49"/>
      <c r="DEK231" s="49"/>
      <c r="DEL231" s="49"/>
      <c r="DEM231" s="49"/>
      <c r="DEN231" s="49"/>
      <c r="DEO231" s="49"/>
      <c r="DEP231" s="49"/>
      <c r="DEQ231" s="49"/>
      <c r="DER231" s="49"/>
      <c r="DES231" s="49"/>
      <c r="DET231" s="49"/>
      <c r="DEU231" s="49"/>
      <c r="DEV231" s="49"/>
      <c r="DEW231" s="49"/>
      <c r="DEX231" s="49"/>
      <c r="DEY231" s="49"/>
      <c r="DEZ231" s="49"/>
      <c r="DFA231" s="49"/>
      <c r="DFB231" s="49"/>
      <c r="DFC231" s="49"/>
      <c r="DFD231" s="49"/>
      <c r="DFE231" s="49"/>
      <c r="DFF231" s="49"/>
      <c r="DFG231" s="49"/>
      <c r="DFH231" s="49"/>
      <c r="DFI231" s="49"/>
      <c r="DFJ231" s="49"/>
      <c r="DFK231" s="49"/>
      <c r="DFL231" s="49"/>
      <c r="DFM231" s="49"/>
      <c r="DFN231" s="49"/>
      <c r="DFO231" s="49"/>
      <c r="DFP231" s="49"/>
      <c r="DFQ231" s="49"/>
      <c r="DFR231" s="49"/>
      <c r="DFS231" s="49"/>
      <c r="DFT231" s="49"/>
      <c r="DFU231" s="49"/>
      <c r="DFV231" s="49"/>
      <c r="DFW231" s="49"/>
      <c r="DFX231" s="49"/>
      <c r="DFY231" s="49"/>
      <c r="DFZ231" s="49"/>
      <c r="DGA231" s="49"/>
      <c r="DGB231" s="49"/>
      <c r="DGC231" s="49"/>
      <c r="DGD231" s="49"/>
      <c r="DGE231" s="49"/>
      <c r="DGF231" s="49"/>
      <c r="DGG231" s="49"/>
      <c r="DGH231" s="49"/>
      <c r="DGI231" s="49"/>
      <c r="DGJ231" s="49"/>
      <c r="DGK231" s="49"/>
      <c r="DGL231" s="49"/>
      <c r="DGM231" s="49"/>
      <c r="DGN231" s="49"/>
      <c r="DGO231" s="49"/>
      <c r="DGP231" s="49"/>
      <c r="DGQ231" s="49"/>
      <c r="DGR231" s="49"/>
      <c r="DGS231" s="49"/>
      <c r="DGT231" s="49"/>
      <c r="DGU231" s="49"/>
      <c r="DGV231" s="49"/>
      <c r="DGW231" s="49"/>
      <c r="DGX231" s="49"/>
      <c r="DGY231" s="49"/>
      <c r="DGZ231" s="49"/>
      <c r="DHA231" s="49"/>
      <c r="DHB231" s="49"/>
      <c r="DHC231" s="49"/>
      <c r="DHD231" s="49"/>
      <c r="DHE231" s="49"/>
      <c r="DHF231" s="49"/>
      <c r="DHG231" s="49"/>
      <c r="DHH231" s="49"/>
      <c r="DHI231" s="49"/>
      <c r="DHJ231" s="49"/>
      <c r="DHK231" s="49"/>
      <c r="DHL231" s="49"/>
      <c r="DHM231" s="49"/>
      <c r="DHN231" s="49"/>
      <c r="DHO231" s="49"/>
      <c r="DHP231" s="49"/>
      <c r="DHQ231" s="49"/>
      <c r="DHR231" s="49"/>
      <c r="DHS231" s="49"/>
      <c r="DHT231" s="49"/>
      <c r="DHU231" s="49"/>
      <c r="DHV231" s="49"/>
      <c r="DHW231" s="49"/>
      <c r="DHX231" s="49"/>
      <c r="DHY231" s="49"/>
      <c r="DHZ231" s="49"/>
      <c r="DIA231" s="49"/>
      <c r="DIB231" s="49"/>
      <c r="DIC231" s="49"/>
      <c r="DID231" s="49"/>
      <c r="DIE231" s="49"/>
      <c r="DIF231" s="49"/>
      <c r="DIG231" s="49"/>
      <c r="DIH231" s="49"/>
      <c r="DII231" s="49"/>
      <c r="DIJ231" s="49"/>
      <c r="DIK231" s="49"/>
      <c r="DIL231" s="49"/>
      <c r="DIM231" s="49"/>
      <c r="DIN231" s="49"/>
      <c r="DIO231" s="49"/>
      <c r="DIP231" s="49"/>
      <c r="DIQ231" s="49"/>
      <c r="DIR231" s="49"/>
      <c r="DIS231" s="49"/>
      <c r="DIT231" s="49"/>
      <c r="DIU231" s="49"/>
      <c r="DIV231" s="49"/>
      <c r="DIW231" s="49"/>
      <c r="DIX231" s="49"/>
      <c r="DIY231" s="49"/>
      <c r="DIZ231" s="49"/>
      <c r="DJA231" s="49"/>
      <c r="DJB231" s="49"/>
      <c r="DJC231" s="49"/>
      <c r="DJD231" s="49"/>
      <c r="DJE231" s="49"/>
      <c r="DJF231" s="49"/>
      <c r="DJG231" s="49"/>
      <c r="DJH231" s="49"/>
      <c r="DJI231" s="49"/>
      <c r="DJJ231" s="49"/>
      <c r="DJK231" s="49"/>
      <c r="DJL231" s="49"/>
      <c r="DJM231" s="49"/>
      <c r="DJN231" s="49"/>
      <c r="DJO231" s="49"/>
      <c r="DJP231" s="49"/>
      <c r="DJQ231" s="49"/>
      <c r="DJR231" s="49"/>
      <c r="DJS231" s="49"/>
      <c r="DJT231" s="49"/>
      <c r="DJU231" s="49"/>
      <c r="DJV231" s="49"/>
      <c r="DJW231" s="49"/>
      <c r="DJX231" s="49"/>
      <c r="DJY231" s="49"/>
      <c r="DJZ231" s="49"/>
      <c r="DKA231" s="49"/>
      <c r="DKB231" s="49"/>
      <c r="DKC231" s="49"/>
      <c r="DKD231" s="49"/>
      <c r="DKE231" s="49"/>
      <c r="DKF231" s="49"/>
      <c r="DKG231" s="49"/>
      <c r="DKH231" s="49"/>
      <c r="DKI231" s="49"/>
      <c r="DKJ231" s="49"/>
      <c r="DKK231" s="49"/>
      <c r="DKL231" s="49"/>
      <c r="DKM231" s="49"/>
      <c r="DKN231" s="49"/>
      <c r="DKO231" s="49"/>
      <c r="DKP231" s="49"/>
      <c r="DKQ231" s="49"/>
      <c r="DKR231" s="49"/>
      <c r="DKS231" s="49"/>
      <c r="DKT231" s="49"/>
      <c r="DKU231" s="49"/>
      <c r="DKV231" s="49"/>
      <c r="DKW231" s="49"/>
      <c r="DKX231" s="49"/>
      <c r="DKY231" s="49"/>
      <c r="DKZ231" s="49"/>
      <c r="DLA231" s="49"/>
      <c r="DLB231" s="49"/>
      <c r="DLC231" s="49"/>
      <c r="DLD231" s="49"/>
      <c r="DLE231" s="49"/>
      <c r="DLF231" s="49"/>
      <c r="DLG231" s="49"/>
      <c r="DLH231" s="49"/>
      <c r="DLI231" s="49"/>
      <c r="DLJ231" s="49"/>
      <c r="DLK231" s="49"/>
      <c r="DLL231" s="49"/>
      <c r="DLM231" s="49"/>
      <c r="DLN231" s="49"/>
      <c r="DLO231" s="49"/>
      <c r="DLP231" s="49"/>
      <c r="DLQ231" s="49"/>
      <c r="DLR231" s="49"/>
      <c r="DLS231" s="49"/>
      <c r="DLT231" s="49"/>
      <c r="DLU231" s="49"/>
      <c r="DLV231" s="49"/>
      <c r="DLW231" s="49"/>
      <c r="DLX231" s="49"/>
      <c r="DLY231" s="49"/>
      <c r="DLZ231" s="49"/>
      <c r="DMA231" s="49"/>
      <c r="DMB231" s="49"/>
      <c r="DMC231" s="49"/>
      <c r="DMD231" s="49"/>
      <c r="DME231" s="49"/>
      <c r="DMF231" s="49"/>
      <c r="DMG231" s="49"/>
      <c r="DMH231" s="49"/>
      <c r="DMI231" s="49"/>
      <c r="DMJ231" s="49"/>
      <c r="DMK231" s="49"/>
      <c r="DML231" s="49"/>
      <c r="DMM231" s="49"/>
      <c r="DMN231" s="49"/>
      <c r="DMO231" s="49"/>
      <c r="DMP231" s="49"/>
      <c r="DMQ231" s="49"/>
      <c r="DMR231" s="49"/>
      <c r="DMS231" s="49"/>
      <c r="DMT231" s="49"/>
      <c r="DMU231" s="49"/>
      <c r="DMV231" s="49"/>
      <c r="DMW231" s="49"/>
      <c r="DMX231" s="49"/>
      <c r="DMY231" s="49"/>
      <c r="DMZ231" s="49"/>
      <c r="DNA231" s="49"/>
      <c r="DNB231" s="49"/>
      <c r="DNC231" s="49"/>
      <c r="DND231" s="49"/>
      <c r="DNE231" s="49"/>
      <c r="DNF231" s="49"/>
      <c r="DNG231" s="49"/>
      <c r="DNH231" s="49"/>
      <c r="DNI231" s="49"/>
      <c r="DNJ231" s="49"/>
      <c r="DNK231" s="49"/>
      <c r="DNL231" s="49"/>
      <c r="DNM231" s="49"/>
      <c r="DNN231" s="49"/>
      <c r="DNO231" s="49"/>
      <c r="DNP231" s="49"/>
      <c r="DNQ231" s="49"/>
      <c r="DNR231" s="49"/>
      <c r="DNS231" s="49"/>
      <c r="DNT231" s="49"/>
      <c r="DNU231" s="49"/>
      <c r="DNV231" s="49"/>
      <c r="DNW231" s="49"/>
      <c r="DNX231" s="49"/>
      <c r="DNY231" s="49"/>
      <c r="DNZ231" s="49"/>
      <c r="DOA231" s="49"/>
      <c r="DOB231" s="49"/>
      <c r="DOC231" s="49"/>
      <c r="DOD231" s="49"/>
      <c r="DOE231" s="49"/>
      <c r="DOF231" s="49"/>
      <c r="DOG231" s="49"/>
      <c r="DOH231" s="49"/>
      <c r="DOI231" s="49"/>
      <c r="DOJ231" s="49"/>
      <c r="DOK231" s="49"/>
      <c r="DOL231" s="49"/>
      <c r="DOM231" s="49"/>
      <c r="DON231" s="49"/>
      <c r="DOO231" s="49"/>
      <c r="DOP231" s="49"/>
      <c r="DOQ231" s="49"/>
      <c r="DOR231" s="49"/>
      <c r="DOS231" s="49"/>
      <c r="DOT231" s="49"/>
      <c r="DOU231" s="49"/>
      <c r="DOV231" s="49"/>
      <c r="DOW231" s="49"/>
      <c r="DOX231" s="49"/>
      <c r="DOY231" s="49"/>
      <c r="DOZ231" s="49"/>
      <c r="DPA231" s="49"/>
      <c r="DPB231" s="49"/>
      <c r="DPC231" s="49"/>
      <c r="DPD231" s="49"/>
      <c r="DPE231" s="49"/>
      <c r="DPF231" s="49"/>
      <c r="DPG231" s="49"/>
      <c r="DPH231" s="49"/>
      <c r="DPI231" s="49"/>
      <c r="DPJ231" s="49"/>
      <c r="DPK231" s="49"/>
      <c r="DPL231" s="49"/>
      <c r="DPM231" s="49"/>
      <c r="DPN231" s="49"/>
      <c r="DPO231" s="49"/>
      <c r="DPP231" s="49"/>
      <c r="DPQ231" s="49"/>
      <c r="DPR231" s="49"/>
      <c r="DPS231" s="49"/>
      <c r="DPT231" s="49"/>
      <c r="DPU231" s="49"/>
      <c r="DPV231" s="49"/>
      <c r="DPW231" s="49"/>
      <c r="DPX231" s="49"/>
      <c r="DPY231" s="49"/>
      <c r="DPZ231" s="49"/>
      <c r="DQA231" s="49"/>
      <c r="DQB231" s="49"/>
      <c r="DQC231" s="49"/>
      <c r="DQD231" s="49"/>
      <c r="DQE231" s="49"/>
      <c r="DQF231" s="49"/>
      <c r="DQG231" s="49"/>
      <c r="DQH231" s="49"/>
      <c r="DQI231" s="49"/>
      <c r="DQJ231" s="49"/>
      <c r="DQK231" s="49"/>
      <c r="DQL231" s="49"/>
      <c r="DQM231" s="49"/>
      <c r="DQN231" s="49"/>
      <c r="DQO231" s="49"/>
      <c r="DQP231" s="49"/>
      <c r="DQQ231" s="49"/>
      <c r="DQR231" s="49"/>
      <c r="DQS231" s="49"/>
      <c r="DQT231" s="49"/>
      <c r="DQU231" s="49"/>
      <c r="DQV231" s="49"/>
      <c r="DQW231" s="49"/>
      <c r="DQX231" s="49"/>
      <c r="DQY231" s="49"/>
      <c r="DQZ231" s="49"/>
      <c r="DRA231" s="49"/>
      <c r="DRB231" s="49"/>
      <c r="DRC231" s="49"/>
      <c r="DRD231" s="49"/>
      <c r="DRE231" s="49"/>
      <c r="DRF231" s="49"/>
      <c r="DRG231" s="49"/>
      <c r="DRH231" s="49"/>
      <c r="DRI231" s="49"/>
      <c r="DRJ231" s="49"/>
      <c r="DRK231" s="49"/>
      <c r="DRL231" s="49"/>
      <c r="DRM231" s="49"/>
      <c r="DRN231" s="49"/>
      <c r="DRO231" s="49"/>
      <c r="DRP231" s="49"/>
      <c r="DRQ231" s="49"/>
      <c r="DRR231" s="49"/>
      <c r="DRS231" s="49"/>
      <c r="DRT231" s="49"/>
      <c r="DRU231" s="49"/>
      <c r="DRV231" s="49"/>
      <c r="DRW231" s="49"/>
      <c r="DRX231" s="49"/>
      <c r="DRY231" s="49"/>
      <c r="DRZ231" s="49"/>
      <c r="DSA231" s="49"/>
      <c r="DSB231" s="49"/>
      <c r="DSC231" s="49"/>
      <c r="DSD231" s="49"/>
      <c r="DSE231" s="49"/>
      <c r="DSF231" s="49"/>
      <c r="DSG231" s="49"/>
      <c r="DSH231" s="49"/>
      <c r="DSI231" s="49"/>
      <c r="DSJ231" s="49"/>
      <c r="DSK231" s="49"/>
      <c r="DSL231" s="49"/>
      <c r="DSM231" s="49"/>
      <c r="DSN231" s="49"/>
      <c r="DSO231" s="49"/>
      <c r="DSP231" s="49"/>
      <c r="DSQ231" s="49"/>
      <c r="DSR231" s="49"/>
      <c r="DSS231" s="49"/>
      <c r="DST231" s="49"/>
      <c r="DSU231" s="49"/>
      <c r="DSV231" s="49"/>
      <c r="DSW231" s="49"/>
      <c r="DSX231" s="49"/>
      <c r="DSY231" s="49"/>
      <c r="DSZ231" s="49"/>
      <c r="DTA231" s="49"/>
      <c r="DTB231" s="49"/>
      <c r="DTC231" s="49"/>
      <c r="DTD231" s="49"/>
      <c r="DTE231" s="49"/>
      <c r="DTF231" s="49"/>
      <c r="DTG231" s="49"/>
      <c r="DTH231" s="49"/>
      <c r="DTI231" s="49"/>
      <c r="DTJ231" s="49"/>
      <c r="DTK231" s="49"/>
      <c r="DTL231" s="49"/>
      <c r="DTM231" s="49"/>
      <c r="DTN231" s="49"/>
      <c r="DTO231" s="49"/>
      <c r="DTP231" s="49"/>
      <c r="DTQ231" s="49"/>
      <c r="DTR231" s="49"/>
      <c r="DTS231" s="49"/>
      <c r="DTT231" s="49"/>
      <c r="DTU231" s="49"/>
      <c r="DTV231" s="49"/>
      <c r="DTW231" s="49"/>
      <c r="DTX231" s="49"/>
      <c r="DTY231" s="49"/>
      <c r="DTZ231" s="49"/>
      <c r="DUA231" s="49"/>
      <c r="DUB231" s="49"/>
      <c r="DUC231" s="49"/>
      <c r="DUD231" s="49"/>
      <c r="DUE231" s="49"/>
      <c r="DUF231" s="49"/>
      <c r="DUG231" s="49"/>
      <c r="DUH231" s="49"/>
      <c r="DUI231" s="49"/>
      <c r="DUJ231" s="49"/>
      <c r="DUK231" s="49"/>
      <c r="DUL231" s="49"/>
      <c r="DUM231" s="49"/>
      <c r="DUN231" s="49"/>
      <c r="DUO231" s="49"/>
      <c r="DUP231" s="49"/>
      <c r="DUQ231" s="49"/>
      <c r="DUR231" s="49"/>
      <c r="DUS231" s="49"/>
      <c r="DUT231" s="49"/>
      <c r="DUU231" s="49"/>
      <c r="DUV231" s="49"/>
      <c r="DUW231" s="49"/>
      <c r="DUX231" s="49"/>
      <c r="DUY231" s="49"/>
      <c r="DUZ231" s="49"/>
      <c r="DVA231" s="49"/>
      <c r="DVB231" s="49"/>
      <c r="DVC231" s="49"/>
      <c r="DVD231" s="49"/>
      <c r="DVE231" s="49"/>
      <c r="DVF231" s="49"/>
      <c r="DVG231" s="49"/>
      <c r="DVH231" s="49"/>
      <c r="DVI231" s="49"/>
      <c r="DVJ231" s="49"/>
      <c r="DVK231" s="49"/>
      <c r="DVL231" s="49"/>
      <c r="DVM231" s="49"/>
      <c r="DVN231" s="49"/>
      <c r="DVO231" s="49"/>
      <c r="DVP231" s="49"/>
      <c r="DVQ231" s="49"/>
      <c r="DVR231" s="49"/>
      <c r="DVS231" s="49"/>
      <c r="DVT231" s="49"/>
      <c r="DVU231" s="49"/>
      <c r="DVV231" s="49"/>
      <c r="DVW231" s="49"/>
      <c r="DVX231" s="49"/>
      <c r="DVY231" s="49"/>
      <c r="DVZ231" s="49"/>
      <c r="DWA231" s="49"/>
      <c r="DWB231" s="49"/>
      <c r="DWC231" s="49"/>
      <c r="DWD231" s="49"/>
      <c r="DWE231" s="49"/>
      <c r="DWF231" s="49"/>
      <c r="DWG231" s="49"/>
      <c r="DWH231" s="49"/>
      <c r="DWI231" s="49"/>
      <c r="DWJ231" s="49"/>
      <c r="DWK231" s="49"/>
      <c r="DWL231" s="49"/>
      <c r="DWM231" s="49"/>
      <c r="DWN231" s="49"/>
      <c r="DWO231" s="49"/>
      <c r="DWP231" s="49"/>
      <c r="DWQ231" s="49"/>
      <c r="DWR231" s="49"/>
      <c r="DWS231" s="49"/>
      <c r="DWT231" s="49"/>
      <c r="DWU231" s="49"/>
      <c r="DWV231" s="49"/>
      <c r="DWW231" s="49"/>
      <c r="DWX231" s="49"/>
      <c r="DWY231" s="49"/>
      <c r="DWZ231" s="49"/>
      <c r="DXA231" s="49"/>
      <c r="DXB231" s="49"/>
      <c r="DXC231" s="49"/>
      <c r="DXD231" s="49"/>
      <c r="DXE231" s="49"/>
      <c r="DXF231" s="49"/>
      <c r="DXG231" s="49"/>
      <c r="DXH231" s="49"/>
      <c r="DXI231" s="49"/>
      <c r="DXJ231" s="49"/>
      <c r="DXK231" s="49"/>
      <c r="DXL231" s="49"/>
      <c r="DXM231" s="49"/>
      <c r="DXN231" s="49"/>
      <c r="DXO231" s="49"/>
      <c r="DXP231" s="49"/>
      <c r="DXQ231" s="49"/>
      <c r="DXR231" s="49"/>
      <c r="DXS231" s="49"/>
      <c r="DXT231" s="49"/>
      <c r="DXU231" s="49"/>
      <c r="DXV231" s="49"/>
      <c r="DXW231" s="49"/>
      <c r="DXX231" s="49"/>
      <c r="DXY231" s="49"/>
      <c r="DXZ231" s="49"/>
      <c r="DYA231" s="49"/>
      <c r="DYB231" s="49"/>
      <c r="DYC231" s="49"/>
      <c r="DYD231" s="49"/>
      <c r="DYE231" s="49"/>
      <c r="DYF231" s="49"/>
      <c r="DYG231" s="49"/>
      <c r="DYH231" s="49"/>
      <c r="DYI231" s="49"/>
      <c r="DYJ231" s="49"/>
      <c r="DYK231" s="49"/>
      <c r="DYL231" s="49"/>
      <c r="DYM231" s="49"/>
      <c r="DYN231" s="49"/>
      <c r="DYO231" s="49"/>
      <c r="DYP231" s="49"/>
      <c r="DYQ231" s="49"/>
      <c r="DYR231" s="49"/>
      <c r="DYS231" s="49"/>
      <c r="DYT231" s="49"/>
      <c r="DYU231" s="49"/>
      <c r="DYV231" s="49"/>
      <c r="DYW231" s="49"/>
      <c r="DYX231" s="49"/>
      <c r="DYY231" s="49"/>
      <c r="DYZ231" s="49"/>
      <c r="DZA231" s="49"/>
      <c r="DZB231" s="49"/>
      <c r="DZC231" s="49"/>
      <c r="DZD231" s="49"/>
      <c r="DZE231" s="49"/>
      <c r="DZF231" s="49"/>
      <c r="DZG231" s="49"/>
      <c r="DZH231" s="49"/>
      <c r="DZI231" s="49"/>
      <c r="DZJ231" s="49"/>
      <c r="DZK231" s="49"/>
      <c r="DZL231" s="49"/>
      <c r="DZM231" s="49"/>
      <c r="DZN231" s="49"/>
      <c r="DZO231" s="49"/>
      <c r="DZP231" s="49"/>
      <c r="DZQ231" s="49"/>
      <c r="DZR231" s="49"/>
      <c r="DZS231" s="49"/>
      <c r="DZT231" s="49"/>
      <c r="DZU231" s="49"/>
      <c r="DZV231" s="49"/>
      <c r="DZW231" s="49"/>
      <c r="DZX231" s="49"/>
      <c r="DZY231" s="49"/>
      <c r="DZZ231" s="49"/>
      <c r="EAA231" s="49"/>
      <c r="EAB231" s="49"/>
      <c r="EAC231" s="49"/>
      <c r="EAD231" s="49"/>
      <c r="EAE231" s="49"/>
      <c r="EAF231" s="49"/>
      <c r="EAG231" s="49"/>
      <c r="EAH231" s="49"/>
      <c r="EAI231" s="49"/>
      <c r="EAJ231" s="49"/>
      <c r="EAK231" s="49"/>
      <c r="EAL231" s="49"/>
      <c r="EAM231" s="49"/>
      <c r="EAN231" s="49"/>
      <c r="EAO231" s="49"/>
      <c r="EAP231" s="49"/>
      <c r="EAQ231" s="49"/>
      <c r="EAR231" s="49"/>
      <c r="EAS231" s="49"/>
      <c r="EAT231" s="49"/>
      <c r="EAU231" s="49"/>
      <c r="EAV231" s="49"/>
      <c r="EAW231" s="49"/>
      <c r="EAX231" s="49"/>
      <c r="EAY231" s="49"/>
      <c r="EAZ231" s="49"/>
      <c r="EBA231" s="49"/>
      <c r="EBB231" s="49"/>
      <c r="EBC231" s="49"/>
      <c r="EBD231" s="49"/>
      <c r="EBE231" s="49"/>
      <c r="EBF231" s="49"/>
      <c r="EBG231" s="49"/>
      <c r="EBH231" s="49"/>
      <c r="EBI231" s="49"/>
      <c r="EBJ231" s="49"/>
      <c r="EBK231" s="49"/>
      <c r="EBL231" s="49"/>
      <c r="EBM231" s="49"/>
      <c r="EBN231" s="49"/>
      <c r="EBO231" s="49"/>
      <c r="EBP231" s="49"/>
      <c r="EBQ231" s="49"/>
      <c r="EBR231" s="49"/>
      <c r="EBS231" s="49"/>
      <c r="EBT231" s="49"/>
      <c r="EBU231" s="49"/>
      <c r="EBV231" s="49"/>
      <c r="EBW231" s="49"/>
      <c r="EBX231" s="49"/>
      <c r="EBY231" s="49"/>
      <c r="EBZ231" s="49"/>
      <c r="ECA231" s="49"/>
      <c r="ECB231" s="49"/>
      <c r="ECC231" s="49"/>
      <c r="ECD231" s="49"/>
      <c r="ECE231" s="49"/>
      <c r="ECF231" s="49"/>
      <c r="ECG231" s="49"/>
      <c r="ECH231" s="49"/>
      <c r="ECI231" s="49"/>
      <c r="ECJ231" s="49"/>
      <c r="ECK231" s="49"/>
      <c r="ECL231" s="49"/>
      <c r="ECM231" s="49"/>
      <c r="ECN231" s="49"/>
      <c r="ECO231" s="49"/>
      <c r="ECP231" s="49"/>
      <c r="ECQ231" s="49"/>
      <c r="ECR231" s="49"/>
      <c r="ECS231" s="49"/>
      <c r="ECT231" s="49"/>
      <c r="ECU231" s="49"/>
      <c r="ECV231" s="49"/>
      <c r="ECW231" s="49"/>
      <c r="ECX231" s="49"/>
      <c r="ECY231" s="49"/>
      <c r="ECZ231" s="49"/>
      <c r="EDA231" s="49"/>
      <c r="EDB231" s="49"/>
      <c r="EDC231" s="49"/>
      <c r="EDD231" s="49"/>
      <c r="EDE231" s="49"/>
      <c r="EDF231" s="49"/>
      <c r="EDG231" s="49"/>
      <c r="EDH231" s="49"/>
      <c r="EDI231" s="49"/>
      <c r="EDJ231" s="49"/>
      <c r="EDK231" s="49"/>
      <c r="EDL231" s="49"/>
      <c r="EDM231" s="49"/>
      <c r="EDN231" s="49"/>
      <c r="EDO231" s="49"/>
      <c r="EDP231" s="49"/>
      <c r="EDQ231" s="49"/>
      <c r="EDR231" s="49"/>
      <c r="EDS231" s="49"/>
      <c r="EDT231" s="49"/>
      <c r="EDU231" s="49"/>
      <c r="EDV231" s="49"/>
      <c r="EDW231" s="49"/>
      <c r="EDX231" s="49"/>
      <c r="EDY231" s="49"/>
      <c r="EDZ231" s="49"/>
      <c r="EEA231" s="49"/>
      <c r="EEB231" s="49"/>
      <c r="EEC231" s="49"/>
      <c r="EED231" s="49"/>
      <c r="EEE231" s="49"/>
      <c r="EEF231" s="49"/>
      <c r="EEG231" s="49"/>
      <c r="EEH231" s="49"/>
      <c r="EEI231" s="49"/>
      <c r="EEJ231" s="49"/>
      <c r="EEK231" s="49"/>
      <c r="EEL231" s="49"/>
      <c r="EEM231" s="49"/>
      <c r="EEN231" s="49"/>
      <c r="EEO231" s="49"/>
      <c r="EEP231" s="49"/>
      <c r="EEQ231" s="49"/>
      <c r="EER231" s="49"/>
      <c r="EES231" s="49"/>
      <c r="EET231" s="49"/>
      <c r="EEU231" s="49"/>
      <c r="EEV231" s="49"/>
      <c r="EEW231" s="49"/>
      <c r="EEX231" s="49"/>
      <c r="EEY231" s="49"/>
      <c r="EEZ231" s="49"/>
      <c r="EFA231" s="49"/>
      <c r="EFB231" s="49"/>
      <c r="EFC231" s="49"/>
      <c r="EFD231" s="49"/>
      <c r="EFE231" s="49"/>
      <c r="EFF231" s="49"/>
      <c r="EFG231" s="49"/>
      <c r="EFH231" s="49"/>
      <c r="EFI231" s="49"/>
      <c r="EFJ231" s="49"/>
      <c r="EFK231" s="49"/>
      <c r="EFL231" s="49"/>
      <c r="EFM231" s="49"/>
      <c r="EFN231" s="49"/>
      <c r="EFO231" s="49"/>
      <c r="EFP231" s="49"/>
      <c r="EFQ231" s="49"/>
      <c r="EFR231" s="49"/>
      <c r="EFS231" s="49"/>
      <c r="EFT231" s="49"/>
      <c r="EFU231" s="49"/>
      <c r="EFV231" s="49"/>
      <c r="EFW231" s="49"/>
      <c r="EFX231" s="49"/>
      <c r="EFY231" s="49"/>
      <c r="EFZ231" s="49"/>
      <c r="EGA231" s="49"/>
      <c r="EGB231" s="49"/>
      <c r="EGC231" s="49"/>
      <c r="EGD231" s="49"/>
      <c r="EGE231" s="49"/>
      <c r="EGF231" s="49"/>
      <c r="EGG231" s="49"/>
      <c r="EGH231" s="49"/>
      <c r="EGI231" s="49"/>
      <c r="EGJ231" s="49"/>
      <c r="EGK231" s="49"/>
      <c r="EGL231" s="49"/>
      <c r="EGM231" s="49"/>
      <c r="EGN231" s="49"/>
      <c r="EGO231" s="49"/>
      <c r="EGP231" s="49"/>
      <c r="EGQ231" s="49"/>
      <c r="EGR231" s="49"/>
      <c r="EGS231" s="49"/>
      <c r="EGT231" s="49"/>
      <c r="EGU231" s="49"/>
      <c r="EGV231" s="49"/>
      <c r="EGW231" s="49"/>
      <c r="EGX231" s="49"/>
      <c r="EGY231" s="49"/>
      <c r="EGZ231" s="49"/>
      <c r="EHA231" s="49"/>
      <c r="EHB231" s="49"/>
      <c r="EHC231" s="49"/>
      <c r="EHD231" s="49"/>
      <c r="EHE231" s="49"/>
      <c r="EHF231" s="49"/>
      <c r="EHG231" s="49"/>
      <c r="EHH231" s="49"/>
      <c r="EHI231" s="49"/>
      <c r="EHJ231" s="49"/>
      <c r="EHK231" s="49"/>
      <c r="EHL231" s="49"/>
      <c r="EHM231" s="49"/>
      <c r="EHN231" s="49"/>
      <c r="EHO231" s="49"/>
      <c r="EHP231" s="49"/>
      <c r="EHQ231" s="49"/>
      <c r="EHR231" s="49"/>
      <c r="EHS231" s="49"/>
      <c r="EHT231" s="49"/>
      <c r="EHU231" s="49"/>
      <c r="EHV231" s="49"/>
      <c r="EHW231" s="49"/>
      <c r="EHX231" s="49"/>
      <c r="EHY231" s="49"/>
      <c r="EHZ231" s="49"/>
      <c r="EIA231" s="49"/>
      <c r="EIB231" s="49"/>
      <c r="EIC231" s="49"/>
      <c r="EID231" s="49"/>
      <c r="EIE231" s="49"/>
      <c r="EIF231" s="49"/>
      <c r="EIG231" s="49"/>
      <c r="EIH231" s="49"/>
      <c r="EII231" s="49"/>
      <c r="EIJ231" s="49"/>
      <c r="EIK231" s="49"/>
      <c r="EIL231" s="49"/>
      <c r="EIM231" s="49"/>
      <c r="EIN231" s="49"/>
      <c r="EIO231" s="49"/>
      <c r="EIP231" s="49"/>
      <c r="EIQ231" s="49"/>
      <c r="EIR231" s="49"/>
      <c r="EIS231" s="49"/>
      <c r="EIT231" s="49"/>
      <c r="EIU231" s="49"/>
      <c r="EIV231" s="49"/>
      <c r="EIW231" s="49"/>
      <c r="EIX231" s="49"/>
      <c r="EIY231" s="49"/>
      <c r="EIZ231" s="49"/>
      <c r="EJA231" s="49"/>
      <c r="EJB231" s="49"/>
      <c r="EJC231" s="49"/>
      <c r="EJD231" s="49"/>
      <c r="EJE231" s="49"/>
      <c r="EJF231" s="49"/>
      <c r="EJG231" s="49"/>
      <c r="EJH231" s="49"/>
      <c r="EJI231" s="49"/>
      <c r="EJJ231" s="49"/>
      <c r="EJK231" s="49"/>
      <c r="EJL231" s="49"/>
      <c r="EJM231" s="49"/>
      <c r="EJN231" s="49"/>
      <c r="EJO231" s="49"/>
      <c r="EJP231" s="49"/>
      <c r="EJQ231" s="49"/>
      <c r="EJR231" s="49"/>
      <c r="EJS231" s="49"/>
      <c r="EJT231" s="49"/>
      <c r="EJU231" s="49"/>
      <c r="EJV231" s="49"/>
      <c r="EJW231" s="49"/>
      <c r="EJX231" s="49"/>
      <c r="EJY231" s="49"/>
      <c r="EJZ231" s="49"/>
      <c r="EKA231" s="49"/>
      <c r="EKB231" s="49"/>
      <c r="EKC231" s="49"/>
      <c r="EKD231" s="49"/>
      <c r="EKE231" s="49"/>
      <c r="EKF231" s="49"/>
      <c r="EKG231" s="49"/>
      <c r="EKH231" s="49"/>
      <c r="EKI231" s="49"/>
      <c r="EKJ231" s="49"/>
      <c r="EKK231" s="49"/>
      <c r="EKL231" s="49"/>
      <c r="EKM231" s="49"/>
      <c r="EKN231" s="49"/>
      <c r="EKO231" s="49"/>
      <c r="EKP231" s="49"/>
      <c r="EKQ231" s="49"/>
      <c r="EKR231" s="49"/>
      <c r="EKS231" s="49"/>
      <c r="EKT231" s="49"/>
      <c r="EKU231" s="49"/>
      <c r="EKV231" s="49"/>
      <c r="EKW231" s="49"/>
      <c r="EKX231" s="49"/>
      <c r="EKY231" s="49"/>
      <c r="EKZ231" s="49"/>
      <c r="ELA231" s="49"/>
      <c r="ELB231" s="49"/>
      <c r="ELC231" s="49"/>
      <c r="ELD231" s="49"/>
      <c r="ELE231" s="49"/>
      <c r="ELF231" s="49"/>
      <c r="ELG231" s="49"/>
      <c r="ELH231" s="49"/>
      <c r="ELI231" s="49"/>
      <c r="ELJ231" s="49"/>
      <c r="ELK231" s="49"/>
      <c r="ELL231" s="49"/>
      <c r="ELM231" s="49"/>
      <c r="ELN231" s="49"/>
      <c r="ELO231" s="49"/>
      <c r="ELP231" s="49"/>
      <c r="ELQ231" s="49"/>
      <c r="ELR231" s="49"/>
      <c r="ELS231" s="49"/>
      <c r="ELT231" s="49"/>
      <c r="ELU231" s="49"/>
      <c r="ELV231" s="49"/>
      <c r="ELW231" s="49"/>
      <c r="ELX231" s="49"/>
      <c r="ELY231" s="49"/>
      <c r="ELZ231" s="49"/>
      <c r="EMA231" s="49"/>
      <c r="EMB231" s="49"/>
      <c r="EMC231" s="49"/>
      <c r="EMD231" s="49"/>
      <c r="EME231" s="49"/>
      <c r="EMF231" s="49"/>
      <c r="EMG231" s="49"/>
      <c r="EMH231" s="49"/>
      <c r="EMI231" s="49"/>
      <c r="EMJ231" s="49"/>
      <c r="EMK231" s="49"/>
      <c r="EML231" s="49"/>
      <c r="EMM231" s="49"/>
      <c r="EMN231" s="49"/>
      <c r="EMO231" s="49"/>
      <c r="EMP231" s="49"/>
      <c r="EMQ231" s="49"/>
      <c r="EMR231" s="49"/>
      <c r="EMS231" s="49"/>
      <c r="EMT231" s="49"/>
      <c r="EMU231" s="49"/>
      <c r="EMV231" s="49"/>
      <c r="EMW231" s="49"/>
      <c r="EMX231" s="49"/>
      <c r="EMY231" s="49"/>
      <c r="EMZ231" s="49"/>
      <c r="ENA231" s="49"/>
      <c r="ENB231" s="49"/>
      <c r="ENC231" s="49"/>
      <c r="END231" s="49"/>
      <c r="ENE231" s="49"/>
      <c r="ENF231" s="49"/>
      <c r="ENG231" s="49"/>
      <c r="ENH231" s="49"/>
      <c r="ENI231" s="49"/>
      <c r="ENJ231" s="49"/>
      <c r="ENK231" s="49"/>
      <c r="ENL231" s="49"/>
      <c r="ENM231" s="49"/>
      <c r="ENN231" s="49"/>
      <c r="ENO231" s="49"/>
      <c r="ENP231" s="49"/>
      <c r="ENQ231" s="49"/>
      <c r="ENR231" s="49"/>
      <c r="ENS231" s="49"/>
      <c r="ENT231" s="49"/>
      <c r="ENU231" s="49"/>
      <c r="ENV231" s="49"/>
      <c r="ENW231" s="49"/>
      <c r="ENX231" s="49"/>
      <c r="ENY231" s="49"/>
      <c r="ENZ231" s="49"/>
      <c r="EOA231" s="49"/>
      <c r="EOB231" s="49"/>
      <c r="EOC231" s="49"/>
      <c r="EOD231" s="49"/>
      <c r="EOE231" s="49"/>
      <c r="EOF231" s="49"/>
      <c r="EOG231" s="49"/>
      <c r="EOH231" s="49"/>
      <c r="EOI231" s="49"/>
      <c r="EOJ231" s="49"/>
      <c r="EOK231" s="49"/>
      <c r="EOL231" s="49"/>
      <c r="EOM231" s="49"/>
      <c r="EON231" s="49"/>
      <c r="EOO231" s="49"/>
      <c r="EOP231" s="49"/>
      <c r="EOQ231" s="49"/>
      <c r="EOR231" s="49"/>
      <c r="EOS231" s="49"/>
      <c r="EOT231" s="49"/>
      <c r="EOU231" s="49"/>
      <c r="EOV231" s="49"/>
      <c r="EOW231" s="49"/>
      <c r="EOX231" s="49"/>
      <c r="EOY231" s="49"/>
      <c r="EOZ231" s="49"/>
      <c r="EPA231" s="49"/>
      <c r="EPB231" s="49"/>
      <c r="EPC231" s="49"/>
      <c r="EPD231" s="49"/>
      <c r="EPE231" s="49"/>
      <c r="EPF231" s="49"/>
      <c r="EPG231" s="49"/>
      <c r="EPH231" s="49"/>
      <c r="EPI231" s="49"/>
      <c r="EPJ231" s="49"/>
      <c r="EPK231" s="49"/>
      <c r="EPL231" s="49"/>
      <c r="EPM231" s="49"/>
      <c r="EPN231" s="49"/>
      <c r="EPO231" s="49"/>
      <c r="EPP231" s="49"/>
      <c r="EPQ231" s="49"/>
      <c r="EPR231" s="49"/>
      <c r="EPS231" s="49"/>
      <c r="EPT231" s="49"/>
      <c r="EPU231" s="49"/>
      <c r="EPV231" s="49"/>
      <c r="EPW231" s="49"/>
      <c r="EPX231" s="49"/>
      <c r="EPY231" s="49"/>
      <c r="EPZ231" s="49"/>
      <c r="EQA231" s="49"/>
      <c r="EQB231" s="49"/>
      <c r="EQC231" s="49"/>
      <c r="EQD231" s="49"/>
      <c r="EQE231" s="49"/>
      <c r="EQF231" s="49"/>
      <c r="EQG231" s="49"/>
      <c r="EQH231" s="49"/>
      <c r="EQI231" s="49"/>
      <c r="EQJ231" s="49"/>
      <c r="EQK231" s="49"/>
      <c r="EQL231" s="49"/>
      <c r="EQM231" s="49"/>
      <c r="EQN231" s="49"/>
      <c r="EQO231" s="49"/>
      <c r="EQP231" s="49"/>
      <c r="EQQ231" s="49"/>
      <c r="EQR231" s="49"/>
      <c r="EQS231" s="49"/>
      <c r="EQT231" s="49"/>
      <c r="EQU231" s="49"/>
      <c r="EQV231" s="49"/>
      <c r="EQW231" s="49"/>
      <c r="EQX231" s="49"/>
      <c r="EQY231" s="49"/>
      <c r="EQZ231" s="49"/>
      <c r="ERA231" s="49"/>
      <c r="ERB231" s="49"/>
      <c r="ERC231" s="49"/>
      <c r="ERD231" s="49"/>
      <c r="ERE231" s="49"/>
      <c r="ERF231" s="49"/>
      <c r="ERG231" s="49"/>
      <c r="ERH231" s="49"/>
      <c r="ERI231" s="49"/>
      <c r="ERJ231" s="49"/>
      <c r="ERK231" s="49"/>
      <c r="ERL231" s="49"/>
      <c r="ERM231" s="49"/>
      <c r="ERN231" s="49"/>
      <c r="ERO231" s="49"/>
      <c r="ERP231" s="49"/>
      <c r="ERQ231" s="49"/>
      <c r="ERR231" s="49"/>
      <c r="ERS231" s="49"/>
      <c r="ERT231" s="49"/>
      <c r="ERU231" s="49"/>
      <c r="ERV231" s="49"/>
      <c r="ERW231" s="49"/>
      <c r="ERX231" s="49"/>
      <c r="ERY231" s="49"/>
      <c r="ERZ231" s="49"/>
      <c r="ESA231" s="49"/>
      <c r="ESB231" s="49"/>
      <c r="ESC231" s="49"/>
      <c r="ESD231" s="49"/>
      <c r="ESE231" s="49"/>
      <c r="ESF231" s="49"/>
      <c r="ESG231" s="49"/>
      <c r="ESH231" s="49"/>
      <c r="ESI231" s="49"/>
      <c r="ESJ231" s="49"/>
      <c r="ESK231" s="49"/>
      <c r="ESL231" s="49"/>
      <c r="ESM231" s="49"/>
      <c r="ESN231" s="49"/>
      <c r="ESO231" s="49"/>
      <c r="ESP231" s="49"/>
      <c r="ESQ231" s="49"/>
      <c r="ESR231" s="49"/>
      <c r="ESS231" s="49"/>
      <c r="EST231" s="49"/>
      <c r="ESU231" s="49"/>
      <c r="ESV231" s="49"/>
      <c r="ESW231" s="49"/>
      <c r="ESX231" s="49"/>
      <c r="ESY231" s="49"/>
      <c r="ESZ231" s="49"/>
      <c r="ETA231" s="49"/>
      <c r="ETB231" s="49"/>
      <c r="ETC231" s="49"/>
      <c r="ETD231" s="49"/>
      <c r="ETE231" s="49"/>
      <c r="ETF231" s="49"/>
      <c r="ETG231" s="49"/>
      <c r="ETH231" s="49"/>
      <c r="ETI231" s="49"/>
      <c r="ETJ231" s="49"/>
      <c r="ETK231" s="49"/>
      <c r="ETL231" s="49"/>
      <c r="ETM231" s="49"/>
      <c r="ETN231" s="49"/>
      <c r="ETO231" s="49"/>
      <c r="ETP231" s="49"/>
      <c r="ETQ231" s="49"/>
      <c r="ETR231" s="49"/>
      <c r="ETS231" s="49"/>
      <c r="ETT231" s="49"/>
      <c r="ETU231" s="49"/>
      <c r="ETV231" s="49"/>
      <c r="ETW231" s="49"/>
      <c r="ETX231" s="49"/>
      <c r="ETY231" s="49"/>
      <c r="ETZ231" s="49"/>
      <c r="EUA231" s="49"/>
      <c r="EUB231" s="49"/>
      <c r="EUC231" s="49"/>
      <c r="EUD231" s="49"/>
      <c r="EUE231" s="49"/>
      <c r="EUF231" s="49"/>
      <c r="EUG231" s="49"/>
      <c r="EUH231" s="49"/>
      <c r="EUI231" s="49"/>
      <c r="EUJ231" s="49"/>
      <c r="EUK231" s="49"/>
      <c r="EUL231" s="49"/>
      <c r="EUM231" s="49"/>
      <c r="EUN231" s="49"/>
      <c r="EUO231" s="49"/>
      <c r="EUP231" s="49"/>
      <c r="EUQ231" s="49"/>
      <c r="EUR231" s="49"/>
      <c r="EUS231" s="49"/>
      <c r="EUT231" s="49"/>
      <c r="EUU231" s="49"/>
      <c r="EUV231" s="49"/>
      <c r="EUW231" s="49"/>
      <c r="EUX231" s="49"/>
      <c r="EUY231" s="49"/>
      <c r="EUZ231" s="49"/>
      <c r="EVA231" s="49"/>
      <c r="EVB231" s="49"/>
      <c r="EVC231" s="49"/>
      <c r="EVD231" s="49"/>
      <c r="EVE231" s="49"/>
      <c r="EVF231" s="49"/>
      <c r="EVG231" s="49"/>
      <c r="EVH231" s="49"/>
      <c r="EVI231" s="49"/>
      <c r="EVJ231" s="49"/>
      <c r="EVK231" s="49"/>
      <c r="EVL231" s="49"/>
      <c r="EVM231" s="49"/>
      <c r="EVN231" s="49"/>
      <c r="EVO231" s="49"/>
      <c r="EVP231" s="49"/>
      <c r="EVQ231" s="49"/>
      <c r="EVR231" s="49"/>
      <c r="EVS231" s="49"/>
      <c r="EVT231" s="49"/>
      <c r="EVU231" s="49"/>
      <c r="EVV231" s="49"/>
      <c r="EVW231" s="49"/>
      <c r="EVX231" s="49"/>
      <c r="EVY231" s="49"/>
      <c r="EVZ231" s="49"/>
      <c r="EWA231" s="49"/>
      <c r="EWB231" s="49"/>
      <c r="EWC231" s="49"/>
      <c r="EWD231" s="49"/>
      <c r="EWE231" s="49"/>
      <c r="EWF231" s="49"/>
      <c r="EWG231" s="49"/>
      <c r="EWH231" s="49"/>
      <c r="EWI231" s="49"/>
      <c r="EWJ231" s="49"/>
      <c r="EWK231" s="49"/>
      <c r="EWL231" s="49"/>
      <c r="EWM231" s="49"/>
      <c r="EWN231" s="49"/>
      <c r="EWO231" s="49"/>
      <c r="EWP231" s="49"/>
      <c r="EWQ231" s="49"/>
      <c r="EWR231" s="49"/>
      <c r="EWS231" s="49"/>
      <c r="EWT231" s="49"/>
      <c r="EWU231" s="49"/>
      <c r="EWV231" s="49"/>
      <c r="EWW231" s="49"/>
      <c r="EWX231" s="49"/>
      <c r="EWY231" s="49"/>
      <c r="EWZ231" s="49"/>
      <c r="EXA231" s="49"/>
      <c r="EXB231" s="49"/>
      <c r="EXC231" s="49"/>
      <c r="EXD231" s="49"/>
      <c r="EXE231" s="49"/>
      <c r="EXF231" s="49"/>
      <c r="EXG231" s="49"/>
      <c r="EXH231" s="49"/>
      <c r="EXI231" s="49"/>
      <c r="EXJ231" s="49"/>
      <c r="EXK231" s="49"/>
      <c r="EXL231" s="49"/>
      <c r="EXM231" s="49"/>
      <c r="EXN231" s="49"/>
      <c r="EXO231" s="49"/>
      <c r="EXP231" s="49"/>
      <c r="EXQ231" s="49"/>
      <c r="EXR231" s="49"/>
      <c r="EXS231" s="49"/>
      <c r="EXT231" s="49"/>
      <c r="EXU231" s="49"/>
      <c r="EXV231" s="49"/>
      <c r="EXW231" s="49"/>
      <c r="EXX231" s="49"/>
      <c r="EXY231" s="49"/>
      <c r="EXZ231" s="49"/>
      <c r="EYA231" s="49"/>
      <c r="EYB231" s="49"/>
      <c r="EYC231" s="49"/>
      <c r="EYD231" s="49"/>
      <c r="EYE231" s="49"/>
      <c r="EYF231" s="49"/>
      <c r="EYG231" s="49"/>
      <c r="EYH231" s="49"/>
      <c r="EYI231" s="49"/>
      <c r="EYJ231" s="49"/>
      <c r="EYK231" s="49"/>
      <c r="EYL231" s="49"/>
      <c r="EYM231" s="49"/>
      <c r="EYN231" s="49"/>
      <c r="EYO231" s="49"/>
      <c r="EYP231" s="49"/>
      <c r="EYQ231" s="49"/>
      <c r="EYR231" s="49"/>
      <c r="EYS231" s="49"/>
      <c r="EYT231" s="49"/>
      <c r="EYU231" s="49"/>
      <c r="EYV231" s="49"/>
      <c r="EYW231" s="49"/>
      <c r="EYX231" s="49"/>
      <c r="EYY231" s="49"/>
      <c r="EYZ231" s="49"/>
      <c r="EZA231" s="49"/>
      <c r="EZB231" s="49"/>
      <c r="EZC231" s="49"/>
      <c r="EZD231" s="49"/>
      <c r="EZE231" s="49"/>
      <c r="EZF231" s="49"/>
      <c r="EZG231" s="49"/>
      <c r="EZH231" s="49"/>
      <c r="EZI231" s="49"/>
      <c r="EZJ231" s="49"/>
      <c r="EZK231" s="49"/>
      <c r="EZL231" s="49"/>
      <c r="EZM231" s="49"/>
      <c r="EZN231" s="49"/>
      <c r="EZO231" s="49"/>
      <c r="EZP231" s="49"/>
      <c r="EZQ231" s="49"/>
      <c r="EZR231" s="49"/>
      <c r="EZS231" s="49"/>
      <c r="EZT231" s="49"/>
      <c r="EZU231" s="49"/>
      <c r="EZV231" s="49"/>
      <c r="EZW231" s="49"/>
      <c r="EZX231" s="49"/>
      <c r="EZY231" s="49"/>
      <c r="EZZ231" s="49"/>
      <c r="FAA231" s="49"/>
      <c r="FAB231" s="49"/>
      <c r="FAC231" s="49"/>
      <c r="FAD231" s="49"/>
      <c r="FAE231" s="49"/>
      <c r="FAF231" s="49"/>
      <c r="FAG231" s="49"/>
      <c r="FAH231" s="49"/>
      <c r="FAI231" s="49"/>
      <c r="FAJ231" s="49"/>
      <c r="FAK231" s="49"/>
      <c r="FAL231" s="49"/>
      <c r="FAM231" s="49"/>
      <c r="FAN231" s="49"/>
      <c r="FAO231" s="49"/>
      <c r="FAP231" s="49"/>
      <c r="FAQ231" s="49"/>
      <c r="FAR231" s="49"/>
      <c r="FAS231" s="49"/>
      <c r="FAT231" s="49"/>
      <c r="FAU231" s="49"/>
      <c r="FAV231" s="49"/>
      <c r="FAW231" s="49"/>
      <c r="FAX231" s="49"/>
      <c r="FAY231" s="49"/>
      <c r="FAZ231" s="49"/>
      <c r="FBA231" s="49"/>
      <c r="FBB231" s="49"/>
      <c r="FBC231" s="49"/>
      <c r="FBD231" s="49"/>
      <c r="FBE231" s="49"/>
      <c r="FBF231" s="49"/>
      <c r="FBG231" s="49"/>
      <c r="FBH231" s="49"/>
      <c r="FBI231" s="49"/>
      <c r="FBJ231" s="49"/>
      <c r="FBK231" s="49"/>
      <c r="FBL231" s="49"/>
      <c r="FBM231" s="49"/>
      <c r="FBN231" s="49"/>
      <c r="FBO231" s="49"/>
      <c r="FBP231" s="49"/>
      <c r="FBQ231" s="49"/>
      <c r="FBR231" s="49"/>
      <c r="FBS231" s="49"/>
      <c r="FBT231" s="49"/>
      <c r="FBU231" s="49"/>
      <c r="FBV231" s="49"/>
      <c r="FBW231" s="49"/>
      <c r="FBX231" s="49"/>
      <c r="FBY231" s="49"/>
      <c r="FBZ231" s="49"/>
      <c r="FCA231" s="49"/>
      <c r="FCB231" s="49"/>
      <c r="FCC231" s="49"/>
      <c r="FCD231" s="49"/>
      <c r="FCE231" s="49"/>
      <c r="FCF231" s="49"/>
      <c r="FCG231" s="49"/>
      <c r="FCH231" s="49"/>
      <c r="FCI231" s="49"/>
      <c r="FCJ231" s="49"/>
      <c r="FCK231" s="49"/>
      <c r="FCL231" s="49"/>
      <c r="FCM231" s="49"/>
      <c r="FCN231" s="49"/>
      <c r="FCO231" s="49"/>
      <c r="FCP231" s="49"/>
      <c r="FCQ231" s="49"/>
      <c r="FCR231" s="49"/>
      <c r="FCS231" s="49"/>
      <c r="FCT231" s="49"/>
      <c r="FCU231" s="49"/>
      <c r="FCV231" s="49"/>
      <c r="FCW231" s="49"/>
      <c r="FCX231" s="49"/>
      <c r="FCY231" s="49"/>
      <c r="FCZ231" s="49"/>
      <c r="FDA231" s="49"/>
      <c r="FDB231" s="49"/>
      <c r="FDC231" s="49"/>
      <c r="FDD231" s="49"/>
      <c r="FDE231" s="49"/>
      <c r="FDF231" s="49"/>
      <c r="FDG231" s="49"/>
      <c r="FDH231" s="49"/>
      <c r="FDI231" s="49"/>
      <c r="FDJ231" s="49"/>
      <c r="FDK231" s="49"/>
      <c r="FDL231" s="49"/>
      <c r="FDM231" s="49"/>
      <c r="FDN231" s="49"/>
      <c r="FDO231" s="49"/>
      <c r="FDP231" s="49"/>
      <c r="FDQ231" s="49"/>
      <c r="FDR231" s="49"/>
      <c r="FDS231" s="49"/>
      <c r="FDT231" s="49"/>
      <c r="FDU231" s="49"/>
      <c r="FDV231" s="49"/>
      <c r="FDW231" s="49"/>
      <c r="FDX231" s="49"/>
      <c r="FDY231" s="49"/>
      <c r="FDZ231" s="49"/>
      <c r="FEA231" s="49"/>
      <c r="FEB231" s="49"/>
      <c r="FEC231" s="49"/>
      <c r="FED231" s="49"/>
      <c r="FEE231" s="49"/>
      <c r="FEF231" s="49"/>
      <c r="FEG231" s="49"/>
      <c r="FEH231" s="49"/>
      <c r="FEI231" s="49"/>
      <c r="FEJ231" s="49"/>
      <c r="FEK231" s="49"/>
      <c r="FEL231" s="49"/>
      <c r="FEM231" s="49"/>
      <c r="FEN231" s="49"/>
      <c r="FEO231" s="49"/>
      <c r="FEP231" s="49"/>
      <c r="FEQ231" s="49"/>
      <c r="FER231" s="49"/>
      <c r="FES231" s="49"/>
      <c r="FET231" s="49"/>
      <c r="FEU231" s="49"/>
      <c r="FEV231" s="49"/>
      <c r="FEW231" s="49"/>
      <c r="FEX231" s="49"/>
      <c r="FEY231" s="49"/>
      <c r="FEZ231" s="49"/>
      <c r="FFA231" s="49"/>
      <c r="FFB231" s="49"/>
      <c r="FFC231" s="49"/>
      <c r="FFD231" s="49"/>
      <c r="FFE231" s="49"/>
      <c r="FFF231" s="49"/>
      <c r="FFG231" s="49"/>
      <c r="FFH231" s="49"/>
      <c r="FFI231" s="49"/>
      <c r="FFJ231" s="49"/>
      <c r="FFK231" s="49"/>
      <c r="FFL231" s="49"/>
      <c r="FFM231" s="49"/>
      <c r="FFN231" s="49"/>
      <c r="FFO231" s="49"/>
      <c r="FFP231" s="49"/>
      <c r="FFQ231" s="49"/>
      <c r="FFR231" s="49"/>
      <c r="FFS231" s="49"/>
      <c r="FFT231" s="49"/>
      <c r="FFU231" s="49"/>
      <c r="FFV231" s="49"/>
      <c r="FFW231" s="49"/>
      <c r="FFX231" s="49"/>
      <c r="FFY231" s="49"/>
      <c r="FFZ231" s="49"/>
      <c r="FGA231" s="49"/>
      <c r="FGB231" s="49"/>
      <c r="FGC231" s="49"/>
      <c r="FGD231" s="49"/>
      <c r="FGE231" s="49"/>
      <c r="FGF231" s="49"/>
      <c r="FGG231" s="49"/>
      <c r="FGH231" s="49"/>
      <c r="FGI231" s="49"/>
      <c r="FGJ231" s="49"/>
      <c r="FGK231" s="49"/>
      <c r="FGL231" s="49"/>
      <c r="FGM231" s="49"/>
      <c r="FGN231" s="49"/>
      <c r="FGO231" s="49"/>
      <c r="FGP231" s="49"/>
      <c r="FGQ231" s="49"/>
      <c r="FGR231" s="49"/>
      <c r="FGS231" s="49"/>
      <c r="FGT231" s="49"/>
      <c r="FGU231" s="49"/>
      <c r="FGV231" s="49"/>
      <c r="FGW231" s="49"/>
      <c r="FGX231" s="49"/>
      <c r="FGY231" s="49"/>
      <c r="FGZ231" s="49"/>
      <c r="FHA231" s="49"/>
      <c r="FHB231" s="49"/>
      <c r="FHC231" s="49"/>
      <c r="FHD231" s="49"/>
      <c r="FHE231" s="49"/>
      <c r="FHF231" s="49"/>
      <c r="FHG231" s="49"/>
      <c r="FHH231" s="49"/>
      <c r="FHI231" s="49"/>
      <c r="FHJ231" s="49"/>
      <c r="FHK231" s="49"/>
      <c r="FHL231" s="49"/>
      <c r="FHM231" s="49"/>
      <c r="FHN231" s="49"/>
      <c r="FHO231" s="49"/>
      <c r="FHP231" s="49"/>
      <c r="FHQ231" s="49"/>
      <c r="FHR231" s="49"/>
      <c r="FHS231" s="49"/>
      <c r="FHT231" s="49"/>
      <c r="FHU231" s="49"/>
      <c r="FHV231" s="49"/>
      <c r="FHW231" s="49"/>
      <c r="FHX231" s="49"/>
      <c r="FHY231" s="49"/>
      <c r="FHZ231" s="49"/>
      <c r="FIA231" s="49"/>
      <c r="FIB231" s="49"/>
      <c r="FIC231" s="49"/>
      <c r="FID231" s="49"/>
      <c r="FIE231" s="49"/>
      <c r="FIF231" s="49"/>
      <c r="FIG231" s="49"/>
      <c r="FIH231" s="49"/>
      <c r="FII231" s="49"/>
      <c r="FIJ231" s="49"/>
      <c r="FIK231" s="49"/>
      <c r="FIL231" s="49"/>
      <c r="FIM231" s="49"/>
      <c r="FIN231" s="49"/>
      <c r="FIO231" s="49"/>
      <c r="FIP231" s="49"/>
      <c r="FIQ231" s="49"/>
      <c r="FIR231" s="49"/>
      <c r="FIS231" s="49"/>
      <c r="FIT231" s="49"/>
      <c r="FIU231" s="49"/>
      <c r="FIV231" s="49"/>
      <c r="FIW231" s="49"/>
      <c r="FIX231" s="49"/>
      <c r="FIY231" s="49"/>
      <c r="FIZ231" s="49"/>
      <c r="FJA231" s="49"/>
      <c r="FJB231" s="49"/>
      <c r="FJC231" s="49"/>
      <c r="FJD231" s="49"/>
      <c r="FJE231" s="49"/>
      <c r="FJF231" s="49"/>
      <c r="FJG231" s="49"/>
      <c r="FJH231" s="49"/>
      <c r="FJI231" s="49"/>
      <c r="FJJ231" s="49"/>
      <c r="FJK231" s="49"/>
      <c r="FJL231" s="49"/>
      <c r="FJM231" s="49"/>
      <c r="FJN231" s="49"/>
      <c r="FJO231" s="49"/>
      <c r="FJP231" s="49"/>
      <c r="FJQ231" s="49"/>
      <c r="FJR231" s="49"/>
      <c r="FJS231" s="49"/>
      <c r="FJT231" s="49"/>
      <c r="FJU231" s="49"/>
      <c r="FJV231" s="49"/>
      <c r="FJW231" s="49"/>
      <c r="FJX231" s="49"/>
      <c r="FJY231" s="49"/>
      <c r="FJZ231" s="49"/>
      <c r="FKA231" s="49"/>
      <c r="FKB231" s="49"/>
      <c r="FKC231" s="49"/>
      <c r="FKD231" s="49"/>
      <c r="FKE231" s="49"/>
      <c r="FKF231" s="49"/>
      <c r="FKG231" s="49"/>
      <c r="FKH231" s="49"/>
      <c r="FKI231" s="49"/>
      <c r="FKJ231" s="49"/>
      <c r="FKK231" s="49"/>
      <c r="FKL231" s="49"/>
      <c r="FKM231" s="49"/>
      <c r="FKN231" s="49"/>
      <c r="FKO231" s="49"/>
      <c r="FKP231" s="49"/>
      <c r="FKQ231" s="49"/>
      <c r="FKR231" s="49"/>
      <c r="FKS231" s="49"/>
      <c r="FKT231" s="49"/>
      <c r="FKU231" s="49"/>
      <c r="FKV231" s="49"/>
      <c r="FKW231" s="49"/>
      <c r="FKX231" s="49"/>
      <c r="FKY231" s="49"/>
      <c r="FKZ231" s="49"/>
      <c r="FLA231" s="49"/>
      <c r="FLB231" s="49"/>
      <c r="FLC231" s="49"/>
      <c r="FLD231" s="49"/>
      <c r="FLE231" s="49"/>
      <c r="FLF231" s="49"/>
      <c r="FLG231" s="49"/>
      <c r="FLH231" s="49"/>
      <c r="FLI231" s="49"/>
      <c r="FLJ231" s="49"/>
      <c r="FLK231" s="49"/>
      <c r="FLL231" s="49"/>
      <c r="FLM231" s="49"/>
      <c r="FLN231" s="49"/>
      <c r="FLO231" s="49"/>
      <c r="FLP231" s="49"/>
      <c r="FLQ231" s="49"/>
      <c r="FLR231" s="49"/>
      <c r="FLS231" s="49"/>
      <c r="FLT231" s="49"/>
      <c r="FLU231" s="49"/>
      <c r="FLV231" s="49"/>
      <c r="FLW231" s="49"/>
      <c r="FLX231" s="49"/>
      <c r="FLY231" s="49"/>
      <c r="FLZ231" s="49"/>
      <c r="FMA231" s="49"/>
      <c r="FMB231" s="49"/>
      <c r="FMC231" s="49"/>
      <c r="FMD231" s="49"/>
      <c r="FME231" s="49"/>
      <c r="FMF231" s="49"/>
      <c r="FMG231" s="49"/>
      <c r="FMH231" s="49"/>
      <c r="FMI231" s="49"/>
      <c r="FMJ231" s="49"/>
      <c r="FMK231" s="49"/>
      <c r="FML231" s="49"/>
      <c r="FMM231" s="49"/>
      <c r="FMN231" s="49"/>
      <c r="FMO231" s="49"/>
      <c r="FMP231" s="49"/>
      <c r="FMQ231" s="49"/>
      <c r="FMR231" s="49"/>
      <c r="FMS231" s="49"/>
      <c r="FMT231" s="49"/>
      <c r="FMU231" s="49"/>
      <c r="FMV231" s="49"/>
      <c r="FMW231" s="49"/>
      <c r="FMX231" s="49"/>
      <c r="FMY231" s="49"/>
      <c r="FMZ231" s="49"/>
      <c r="FNA231" s="49"/>
      <c r="FNB231" s="49"/>
      <c r="FNC231" s="49"/>
      <c r="FND231" s="49"/>
      <c r="FNE231" s="49"/>
      <c r="FNF231" s="49"/>
      <c r="FNG231" s="49"/>
      <c r="FNH231" s="49"/>
      <c r="FNI231" s="49"/>
      <c r="FNJ231" s="49"/>
      <c r="FNK231" s="49"/>
      <c r="FNL231" s="49"/>
      <c r="FNM231" s="49"/>
      <c r="FNN231" s="49"/>
      <c r="FNO231" s="49"/>
      <c r="FNP231" s="49"/>
      <c r="FNQ231" s="49"/>
      <c r="FNR231" s="49"/>
      <c r="FNS231" s="49"/>
      <c r="FNT231" s="49"/>
      <c r="FNU231" s="49"/>
      <c r="FNV231" s="49"/>
      <c r="FNW231" s="49"/>
      <c r="FNX231" s="49"/>
      <c r="FNY231" s="49"/>
      <c r="FNZ231" s="49"/>
      <c r="FOA231" s="49"/>
      <c r="FOB231" s="49"/>
      <c r="FOC231" s="49"/>
      <c r="FOD231" s="49"/>
      <c r="FOE231" s="49"/>
      <c r="FOF231" s="49"/>
      <c r="FOG231" s="49"/>
      <c r="FOH231" s="49"/>
      <c r="FOI231" s="49"/>
      <c r="FOJ231" s="49"/>
      <c r="FOK231" s="49"/>
      <c r="FOL231" s="49"/>
      <c r="FOM231" s="49"/>
      <c r="FON231" s="49"/>
      <c r="FOO231" s="49"/>
      <c r="FOP231" s="49"/>
      <c r="FOQ231" s="49"/>
      <c r="FOR231" s="49"/>
      <c r="FOS231" s="49"/>
      <c r="FOT231" s="49"/>
      <c r="FOU231" s="49"/>
      <c r="FOV231" s="49"/>
      <c r="FOW231" s="49"/>
      <c r="FOX231" s="49"/>
      <c r="FOY231" s="49"/>
      <c r="FOZ231" s="49"/>
      <c r="FPA231" s="49"/>
      <c r="FPB231" s="49"/>
      <c r="FPC231" s="49"/>
      <c r="FPD231" s="49"/>
      <c r="FPE231" s="49"/>
      <c r="FPF231" s="49"/>
      <c r="FPG231" s="49"/>
      <c r="FPH231" s="49"/>
      <c r="FPI231" s="49"/>
      <c r="FPJ231" s="49"/>
      <c r="FPK231" s="49"/>
      <c r="FPL231" s="49"/>
      <c r="FPM231" s="49"/>
      <c r="FPN231" s="49"/>
      <c r="FPO231" s="49"/>
      <c r="FPP231" s="49"/>
      <c r="FPQ231" s="49"/>
      <c r="FPR231" s="49"/>
      <c r="FPS231" s="49"/>
      <c r="FPT231" s="49"/>
      <c r="FPU231" s="49"/>
      <c r="FPV231" s="49"/>
      <c r="FPW231" s="49"/>
      <c r="FPX231" s="49"/>
      <c r="FPY231" s="49"/>
      <c r="FPZ231" s="49"/>
      <c r="FQA231" s="49"/>
      <c r="FQB231" s="49"/>
      <c r="FQC231" s="49"/>
      <c r="FQD231" s="49"/>
      <c r="FQE231" s="49"/>
      <c r="FQF231" s="49"/>
      <c r="FQG231" s="49"/>
      <c r="FQH231" s="49"/>
      <c r="FQI231" s="49"/>
      <c r="FQJ231" s="49"/>
      <c r="FQK231" s="49"/>
      <c r="FQL231" s="49"/>
      <c r="FQM231" s="49"/>
      <c r="FQN231" s="49"/>
      <c r="FQO231" s="49"/>
      <c r="FQP231" s="49"/>
      <c r="FQQ231" s="49"/>
      <c r="FQR231" s="49"/>
      <c r="FQS231" s="49"/>
      <c r="FQT231" s="49"/>
      <c r="FQU231" s="49"/>
      <c r="FQV231" s="49"/>
      <c r="FQW231" s="49"/>
      <c r="FQX231" s="49"/>
      <c r="FQY231" s="49"/>
      <c r="FQZ231" s="49"/>
      <c r="FRA231" s="49"/>
      <c r="FRB231" s="49"/>
      <c r="FRC231" s="49"/>
      <c r="FRD231" s="49"/>
      <c r="FRE231" s="49"/>
      <c r="FRF231" s="49"/>
      <c r="FRG231" s="49"/>
      <c r="FRH231" s="49"/>
      <c r="FRI231" s="49"/>
      <c r="FRJ231" s="49"/>
      <c r="FRK231" s="49"/>
      <c r="FRL231" s="49"/>
      <c r="FRM231" s="49"/>
      <c r="FRN231" s="49"/>
      <c r="FRO231" s="49"/>
      <c r="FRP231" s="49"/>
      <c r="FRQ231" s="49"/>
      <c r="FRR231" s="49"/>
      <c r="FRS231" s="49"/>
      <c r="FRT231" s="49"/>
      <c r="FRU231" s="49"/>
      <c r="FRV231" s="49"/>
      <c r="FRW231" s="49"/>
      <c r="FRX231" s="49"/>
      <c r="FRY231" s="49"/>
      <c r="FRZ231" s="49"/>
      <c r="FSA231" s="49"/>
      <c r="FSB231" s="49"/>
      <c r="FSC231" s="49"/>
      <c r="FSD231" s="49"/>
      <c r="FSE231" s="49"/>
      <c r="FSF231" s="49"/>
      <c r="FSG231" s="49"/>
      <c r="FSH231" s="49"/>
      <c r="FSI231" s="49"/>
      <c r="FSJ231" s="49"/>
      <c r="FSK231" s="49"/>
      <c r="FSL231" s="49"/>
      <c r="FSM231" s="49"/>
      <c r="FSN231" s="49"/>
      <c r="FSO231" s="49"/>
      <c r="FSP231" s="49"/>
      <c r="FSQ231" s="49"/>
      <c r="FSR231" s="49"/>
      <c r="FSS231" s="49"/>
      <c r="FST231" s="49"/>
      <c r="FSU231" s="49"/>
      <c r="FSV231" s="49"/>
      <c r="FSW231" s="49"/>
      <c r="FSX231" s="49"/>
      <c r="FSY231" s="49"/>
      <c r="FSZ231" s="49"/>
      <c r="FTA231" s="49"/>
      <c r="FTB231" s="49"/>
      <c r="FTC231" s="49"/>
      <c r="FTD231" s="49"/>
      <c r="FTE231" s="49"/>
      <c r="FTF231" s="49"/>
      <c r="FTG231" s="49"/>
      <c r="FTH231" s="49"/>
      <c r="FTI231" s="49"/>
      <c r="FTJ231" s="49"/>
      <c r="FTK231" s="49"/>
      <c r="FTL231" s="49"/>
      <c r="FTM231" s="49"/>
      <c r="FTN231" s="49"/>
      <c r="FTO231" s="49"/>
      <c r="FTP231" s="49"/>
      <c r="FTQ231" s="49"/>
      <c r="FTR231" s="49"/>
      <c r="FTS231" s="49"/>
      <c r="FTT231" s="49"/>
      <c r="FTU231" s="49"/>
      <c r="FTV231" s="49"/>
      <c r="FTW231" s="49"/>
      <c r="FTX231" s="49"/>
      <c r="FTY231" s="49"/>
      <c r="FTZ231" s="49"/>
      <c r="FUA231" s="49"/>
      <c r="FUB231" s="49"/>
      <c r="FUC231" s="49"/>
      <c r="FUD231" s="49"/>
      <c r="FUE231" s="49"/>
      <c r="FUF231" s="49"/>
      <c r="FUG231" s="49"/>
      <c r="FUH231" s="49"/>
      <c r="FUI231" s="49"/>
      <c r="FUJ231" s="49"/>
      <c r="FUK231" s="49"/>
      <c r="FUL231" s="49"/>
      <c r="FUM231" s="49"/>
      <c r="FUN231" s="49"/>
      <c r="FUO231" s="49"/>
      <c r="FUP231" s="49"/>
      <c r="FUQ231" s="49"/>
      <c r="FUR231" s="49"/>
      <c r="FUS231" s="49"/>
      <c r="FUT231" s="49"/>
      <c r="FUU231" s="49"/>
      <c r="FUV231" s="49"/>
      <c r="FUW231" s="49"/>
      <c r="FUX231" s="49"/>
      <c r="FUY231" s="49"/>
      <c r="FUZ231" s="49"/>
      <c r="FVA231" s="49"/>
      <c r="FVB231" s="49"/>
      <c r="FVC231" s="49"/>
      <c r="FVD231" s="49"/>
      <c r="FVE231" s="49"/>
      <c r="FVF231" s="49"/>
      <c r="FVG231" s="49"/>
      <c r="FVH231" s="49"/>
      <c r="FVI231" s="49"/>
      <c r="FVJ231" s="49"/>
      <c r="FVK231" s="49"/>
      <c r="FVL231" s="49"/>
      <c r="FVM231" s="49"/>
      <c r="FVN231" s="49"/>
      <c r="FVO231" s="49"/>
      <c r="FVP231" s="49"/>
      <c r="FVQ231" s="49"/>
      <c r="FVR231" s="49"/>
      <c r="FVS231" s="49"/>
      <c r="FVT231" s="49"/>
      <c r="FVU231" s="49"/>
      <c r="FVV231" s="49"/>
      <c r="FVW231" s="49"/>
      <c r="FVX231" s="49"/>
      <c r="FVY231" s="49"/>
      <c r="FVZ231" s="49"/>
      <c r="FWA231" s="49"/>
      <c r="FWB231" s="49"/>
      <c r="FWC231" s="49"/>
      <c r="FWD231" s="49"/>
      <c r="FWE231" s="49"/>
      <c r="FWF231" s="49"/>
      <c r="FWG231" s="49"/>
      <c r="FWH231" s="49"/>
      <c r="FWI231" s="49"/>
      <c r="FWJ231" s="49"/>
      <c r="FWK231" s="49"/>
      <c r="FWL231" s="49"/>
      <c r="FWM231" s="49"/>
      <c r="FWN231" s="49"/>
      <c r="FWO231" s="49"/>
      <c r="FWP231" s="49"/>
      <c r="FWQ231" s="49"/>
      <c r="FWR231" s="49"/>
      <c r="FWS231" s="49"/>
      <c r="FWT231" s="49"/>
      <c r="FWU231" s="49"/>
      <c r="FWV231" s="49"/>
      <c r="FWW231" s="49"/>
      <c r="FWX231" s="49"/>
      <c r="FWY231" s="49"/>
      <c r="FWZ231" s="49"/>
      <c r="FXA231" s="49"/>
      <c r="FXB231" s="49"/>
      <c r="FXC231" s="49"/>
      <c r="FXD231" s="49"/>
      <c r="FXE231" s="49"/>
      <c r="FXF231" s="49"/>
      <c r="FXG231" s="49"/>
      <c r="FXH231" s="49"/>
      <c r="FXI231" s="49"/>
      <c r="FXJ231" s="49"/>
      <c r="FXK231" s="49"/>
      <c r="FXL231" s="49"/>
      <c r="FXM231" s="49"/>
      <c r="FXN231" s="49"/>
      <c r="FXO231" s="49"/>
      <c r="FXP231" s="49"/>
      <c r="FXQ231" s="49"/>
      <c r="FXR231" s="49"/>
      <c r="FXS231" s="49"/>
      <c r="FXT231" s="49"/>
      <c r="FXU231" s="49"/>
      <c r="FXV231" s="49"/>
      <c r="FXW231" s="49"/>
      <c r="FXX231" s="49"/>
      <c r="FXY231" s="49"/>
      <c r="FXZ231" s="49"/>
      <c r="FYA231" s="49"/>
      <c r="FYB231" s="49"/>
      <c r="FYC231" s="49"/>
      <c r="FYD231" s="49"/>
      <c r="FYE231" s="49"/>
      <c r="FYF231" s="49"/>
      <c r="FYG231" s="49"/>
      <c r="FYH231" s="49"/>
      <c r="FYI231" s="49"/>
      <c r="FYJ231" s="49"/>
      <c r="FYK231" s="49"/>
      <c r="FYL231" s="49"/>
      <c r="FYM231" s="49"/>
      <c r="FYN231" s="49"/>
      <c r="FYO231" s="49"/>
      <c r="FYP231" s="49"/>
      <c r="FYQ231" s="49"/>
      <c r="FYR231" s="49"/>
      <c r="FYS231" s="49"/>
      <c r="FYT231" s="49"/>
      <c r="FYU231" s="49"/>
      <c r="FYV231" s="49"/>
      <c r="FYW231" s="49"/>
      <c r="FYX231" s="49"/>
      <c r="FYY231" s="49"/>
      <c r="FYZ231" s="49"/>
      <c r="FZA231" s="49"/>
      <c r="FZB231" s="49"/>
      <c r="FZC231" s="49"/>
      <c r="FZD231" s="49"/>
      <c r="FZE231" s="49"/>
      <c r="FZF231" s="49"/>
      <c r="FZG231" s="49"/>
      <c r="FZH231" s="49"/>
      <c r="FZI231" s="49"/>
      <c r="FZJ231" s="49"/>
      <c r="FZK231" s="49"/>
      <c r="FZL231" s="49"/>
      <c r="FZM231" s="49"/>
      <c r="FZN231" s="49"/>
      <c r="FZO231" s="49"/>
      <c r="FZP231" s="49"/>
      <c r="FZQ231" s="49"/>
      <c r="FZR231" s="49"/>
      <c r="FZS231" s="49"/>
      <c r="FZT231" s="49"/>
      <c r="FZU231" s="49"/>
      <c r="FZV231" s="49"/>
      <c r="FZW231" s="49"/>
      <c r="FZX231" s="49"/>
      <c r="FZY231" s="49"/>
      <c r="FZZ231" s="49"/>
      <c r="GAA231" s="49"/>
      <c r="GAB231" s="49"/>
      <c r="GAC231" s="49"/>
      <c r="GAD231" s="49"/>
      <c r="GAE231" s="49"/>
      <c r="GAF231" s="49"/>
      <c r="GAG231" s="49"/>
      <c r="GAH231" s="49"/>
      <c r="GAI231" s="49"/>
      <c r="GAJ231" s="49"/>
      <c r="GAK231" s="49"/>
      <c r="GAL231" s="49"/>
      <c r="GAM231" s="49"/>
      <c r="GAN231" s="49"/>
      <c r="GAO231" s="49"/>
      <c r="GAP231" s="49"/>
      <c r="GAQ231" s="49"/>
      <c r="GAR231" s="49"/>
      <c r="GAS231" s="49"/>
      <c r="GAT231" s="49"/>
      <c r="GAU231" s="49"/>
      <c r="GAV231" s="49"/>
      <c r="GAW231" s="49"/>
      <c r="GAX231" s="49"/>
      <c r="GAY231" s="49"/>
      <c r="GAZ231" s="49"/>
      <c r="GBA231" s="49"/>
      <c r="GBB231" s="49"/>
      <c r="GBC231" s="49"/>
      <c r="GBD231" s="49"/>
      <c r="GBE231" s="49"/>
      <c r="GBF231" s="49"/>
      <c r="GBG231" s="49"/>
      <c r="GBH231" s="49"/>
      <c r="GBI231" s="49"/>
      <c r="GBJ231" s="49"/>
      <c r="GBK231" s="49"/>
      <c r="GBL231" s="49"/>
      <c r="GBM231" s="49"/>
      <c r="GBN231" s="49"/>
      <c r="GBO231" s="49"/>
      <c r="GBP231" s="49"/>
      <c r="GBQ231" s="49"/>
      <c r="GBR231" s="49"/>
      <c r="GBS231" s="49"/>
      <c r="GBT231" s="49"/>
      <c r="GBU231" s="49"/>
      <c r="GBV231" s="49"/>
      <c r="GBW231" s="49"/>
      <c r="GBX231" s="49"/>
      <c r="GBY231" s="49"/>
      <c r="GBZ231" s="49"/>
      <c r="GCA231" s="49"/>
      <c r="GCB231" s="49"/>
      <c r="GCC231" s="49"/>
      <c r="GCD231" s="49"/>
      <c r="GCE231" s="49"/>
      <c r="GCF231" s="49"/>
      <c r="GCG231" s="49"/>
      <c r="GCH231" s="49"/>
      <c r="GCI231" s="49"/>
      <c r="GCJ231" s="49"/>
      <c r="GCK231" s="49"/>
      <c r="GCL231" s="49"/>
      <c r="GCM231" s="49"/>
      <c r="GCN231" s="49"/>
      <c r="GCO231" s="49"/>
      <c r="GCP231" s="49"/>
      <c r="GCQ231" s="49"/>
      <c r="GCR231" s="49"/>
      <c r="GCS231" s="49"/>
      <c r="GCT231" s="49"/>
      <c r="GCU231" s="49"/>
      <c r="GCV231" s="49"/>
      <c r="GCW231" s="49"/>
      <c r="GCX231" s="49"/>
      <c r="GCY231" s="49"/>
      <c r="GCZ231" s="49"/>
      <c r="GDA231" s="49"/>
      <c r="GDB231" s="49"/>
      <c r="GDC231" s="49"/>
      <c r="GDD231" s="49"/>
      <c r="GDE231" s="49"/>
      <c r="GDF231" s="49"/>
      <c r="GDG231" s="49"/>
      <c r="GDH231" s="49"/>
      <c r="GDI231" s="49"/>
      <c r="GDJ231" s="49"/>
      <c r="GDK231" s="49"/>
      <c r="GDL231" s="49"/>
      <c r="GDM231" s="49"/>
      <c r="GDN231" s="49"/>
      <c r="GDO231" s="49"/>
      <c r="GDP231" s="49"/>
      <c r="GDQ231" s="49"/>
      <c r="GDR231" s="49"/>
      <c r="GDS231" s="49"/>
      <c r="GDT231" s="49"/>
      <c r="GDU231" s="49"/>
      <c r="GDV231" s="49"/>
      <c r="GDW231" s="49"/>
      <c r="GDX231" s="49"/>
      <c r="GDY231" s="49"/>
      <c r="GDZ231" s="49"/>
      <c r="GEA231" s="49"/>
      <c r="GEB231" s="49"/>
      <c r="GEC231" s="49"/>
      <c r="GED231" s="49"/>
      <c r="GEE231" s="49"/>
      <c r="GEF231" s="49"/>
      <c r="GEG231" s="49"/>
      <c r="GEH231" s="49"/>
      <c r="GEI231" s="49"/>
      <c r="GEJ231" s="49"/>
      <c r="GEK231" s="49"/>
      <c r="GEL231" s="49"/>
      <c r="GEM231" s="49"/>
      <c r="GEN231" s="49"/>
      <c r="GEO231" s="49"/>
      <c r="GEP231" s="49"/>
      <c r="GEQ231" s="49"/>
      <c r="GER231" s="49"/>
      <c r="GES231" s="49"/>
      <c r="GET231" s="49"/>
      <c r="GEU231" s="49"/>
      <c r="GEV231" s="49"/>
      <c r="GEW231" s="49"/>
      <c r="GEX231" s="49"/>
      <c r="GEY231" s="49"/>
      <c r="GEZ231" s="49"/>
      <c r="GFA231" s="49"/>
      <c r="GFB231" s="49"/>
      <c r="GFC231" s="49"/>
      <c r="GFD231" s="49"/>
      <c r="GFE231" s="49"/>
      <c r="GFF231" s="49"/>
      <c r="GFG231" s="49"/>
      <c r="GFH231" s="49"/>
      <c r="GFI231" s="49"/>
      <c r="GFJ231" s="49"/>
      <c r="GFK231" s="49"/>
      <c r="GFL231" s="49"/>
      <c r="GFM231" s="49"/>
      <c r="GFN231" s="49"/>
      <c r="GFO231" s="49"/>
      <c r="GFP231" s="49"/>
      <c r="GFQ231" s="49"/>
      <c r="GFR231" s="49"/>
      <c r="GFS231" s="49"/>
      <c r="GFT231" s="49"/>
      <c r="GFU231" s="49"/>
      <c r="GFV231" s="49"/>
      <c r="GFW231" s="49"/>
      <c r="GFX231" s="49"/>
      <c r="GFY231" s="49"/>
      <c r="GFZ231" s="49"/>
      <c r="GGA231" s="49"/>
      <c r="GGB231" s="49"/>
      <c r="GGC231" s="49"/>
      <c r="GGD231" s="49"/>
      <c r="GGE231" s="49"/>
      <c r="GGF231" s="49"/>
      <c r="GGG231" s="49"/>
      <c r="GGH231" s="49"/>
      <c r="GGI231" s="49"/>
      <c r="GGJ231" s="49"/>
      <c r="GGK231" s="49"/>
      <c r="GGL231" s="49"/>
      <c r="GGM231" s="49"/>
      <c r="GGN231" s="49"/>
      <c r="GGO231" s="49"/>
      <c r="GGP231" s="49"/>
      <c r="GGQ231" s="49"/>
      <c r="GGR231" s="49"/>
      <c r="GGS231" s="49"/>
      <c r="GGT231" s="49"/>
      <c r="GGU231" s="49"/>
      <c r="GGV231" s="49"/>
      <c r="GGW231" s="49"/>
      <c r="GGX231" s="49"/>
      <c r="GGY231" s="49"/>
      <c r="GGZ231" s="49"/>
      <c r="GHA231" s="49"/>
      <c r="GHB231" s="49"/>
      <c r="GHC231" s="49"/>
      <c r="GHD231" s="49"/>
      <c r="GHE231" s="49"/>
      <c r="GHF231" s="49"/>
      <c r="GHG231" s="49"/>
      <c r="GHH231" s="49"/>
      <c r="GHI231" s="49"/>
      <c r="GHJ231" s="49"/>
      <c r="GHK231" s="49"/>
      <c r="GHL231" s="49"/>
      <c r="GHM231" s="49"/>
      <c r="GHN231" s="49"/>
      <c r="GHO231" s="49"/>
      <c r="GHP231" s="49"/>
      <c r="GHQ231" s="49"/>
      <c r="GHR231" s="49"/>
      <c r="GHS231" s="49"/>
      <c r="GHT231" s="49"/>
      <c r="GHU231" s="49"/>
      <c r="GHV231" s="49"/>
      <c r="GHW231" s="49"/>
      <c r="GHX231" s="49"/>
      <c r="GHY231" s="49"/>
      <c r="GHZ231" s="49"/>
      <c r="GIA231" s="49"/>
      <c r="GIB231" s="49"/>
      <c r="GIC231" s="49"/>
      <c r="GID231" s="49"/>
      <c r="GIE231" s="49"/>
      <c r="GIF231" s="49"/>
      <c r="GIG231" s="49"/>
      <c r="GIH231" s="49"/>
      <c r="GII231" s="49"/>
      <c r="GIJ231" s="49"/>
      <c r="GIK231" s="49"/>
      <c r="GIL231" s="49"/>
      <c r="GIM231" s="49"/>
      <c r="GIN231" s="49"/>
      <c r="GIO231" s="49"/>
      <c r="GIP231" s="49"/>
      <c r="GIQ231" s="49"/>
      <c r="GIR231" s="49"/>
      <c r="GIS231" s="49"/>
      <c r="GIT231" s="49"/>
      <c r="GIU231" s="49"/>
      <c r="GIV231" s="49"/>
      <c r="GIW231" s="49"/>
      <c r="GIX231" s="49"/>
      <c r="GIY231" s="49"/>
      <c r="GIZ231" s="49"/>
      <c r="GJA231" s="49"/>
      <c r="GJB231" s="49"/>
      <c r="GJC231" s="49"/>
      <c r="GJD231" s="49"/>
      <c r="GJE231" s="49"/>
      <c r="GJF231" s="49"/>
      <c r="GJG231" s="49"/>
      <c r="GJH231" s="49"/>
      <c r="GJI231" s="49"/>
      <c r="GJJ231" s="49"/>
      <c r="GJK231" s="49"/>
      <c r="GJL231" s="49"/>
      <c r="GJM231" s="49"/>
      <c r="GJN231" s="49"/>
      <c r="GJO231" s="49"/>
      <c r="GJP231" s="49"/>
      <c r="GJQ231" s="49"/>
      <c r="GJR231" s="49"/>
      <c r="GJS231" s="49"/>
      <c r="GJT231" s="49"/>
      <c r="GJU231" s="49"/>
      <c r="GJV231" s="49"/>
      <c r="GJW231" s="49"/>
      <c r="GJX231" s="49"/>
      <c r="GJY231" s="49"/>
      <c r="GJZ231" s="49"/>
      <c r="GKA231" s="49"/>
      <c r="GKB231" s="49"/>
      <c r="GKC231" s="49"/>
      <c r="GKD231" s="49"/>
      <c r="GKE231" s="49"/>
      <c r="GKF231" s="49"/>
      <c r="GKG231" s="49"/>
      <c r="GKH231" s="49"/>
      <c r="GKI231" s="49"/>
      <c r="GKJ231" s="49"/>
      <c r="GKK231" s="49"/>
      <c r="GKL231" s="49"/>
      <c r="GKM231" s="49"/>
      <c r="GKN231" s="49"/>
      <c r="GKO231" s="49"/>
      <c r="GKP231" s="49"/>
      <c r="GKQ231" s="49"/>
      <c r="GKR231" s="49"/>
      <c r="GKS231" s="49"/>
      <c r="GKT231" s="49"/>
      <c r="GKU231" s="49"/>
      <c r="GKV231" s="49"/>
      <c r="GKW231" s="49"/>
      <c r="GKX231" s="49"/>
      <c r="GKY231" s="49"/>
      <c r="GKZ231" s="49"/>
      <c r="GLA231" s="49"/>
      <c r="GLB231" s="49"/>
      <c r="GLC231" s="49"/>
      <c r="GLD231" s="49"/>
      <c r="GLE231" s="49"/>
      <c r="GLF231" s="49"/>
      <c r="GLG231" s="49"/>
      <c r="GLH231" s="49"/>
      <c r="GLI231" s="49"/>
      <c r="GLJ231" s="49"/>
      <c r="GLK231" s="49"/>
      <c r="GLL231" s="49"/>
      <c r="GLM231" s="49"/>
      <c r="GLN231" s="49"/>
      <c r="GLO231" s="49"/>
      <c r="GLP231" s="49"/>
      <c r="GLQ231" s="49"/>
      <c r="GLR231" s="49"/>
      <c r="GLS231" s="49"/>
      <c r="GLT231" s="49"/>
      <c r="GLU231" s="49"/>
      <c r="GLV231" s="49"/>
      <c r="GLW231" s="49"/>
      <c r="GLX231" s="49"/>
      <c r="GLY231" s="49"/>
      <c r="GLZ231" s="49"/>
      <c r="GMA231" s="49"/>
      <c r="GMB231" s="49"/>
      <c r="GMC231" s="49"/>
      <c r="GMD231" s="49"/>
      <c r="GME231" s="49"/>
      <c r="GMF231" s="49"/>
      <c r="GMG231" s="49"/>
      <c r="GMH231" s="49"/>
      <c r="GMI231" s="49"/>
      <c r="GMJ231" s="49"/>
      <c r="GMK231" s="49"/>
      <c r="GML231" s="49"/>
      <c r="GMM231" s="49"/>
      <c r="GMN231" s="49"/>
      <c r="GMO231" s="49"/>
      <c r="GMP231" s="49"/>
      <c r="GMQ231" s="49"/>
      <c r="GMR231" s="49"/>
      <c r="GMS231" s="49"/>
      <c r="GMT231" s="49"/>
      <c r="GMU231" s="49"/>
      <c r="GMV231" s="49"/>
      <c r="GMW231" s="49"/>
      <c r="GMX231" s="49"/>
      <c r="GMY231" s="49"/>
      <c r="GMZ231" s="49"/>
      <c r="GNA231" s="49"/>
      <c r="GNB231" s="49"/>
      <c r="GNC231" s="49"/>
      <c r="GND231" s="49"/>
      <c r="GNE231" s="49"/>
      <c r="GNF231" s="49"/>
      <c r="GNG231" s="49"/>
      <c r="GNH231" s="49"/>
      <c r="GNI231" s="49"/>
      <c r="GNJ231" s="49"/>
      <c r="GNK231" s="49"/>
      <c r="GNL231" s="49"/>
      <c r="GNM231" s="49"/>
      <c r="GNN231" s="49"/>
      <c r="GNO231" s="49"/>
      <c r="GNP231" s="49"/>
      <c r="GNQ231" s="49"/>
      <c r="GNR231" s="49"/>
      <c r="GNS231" s="49"/>
      <c r="GNT231" s="49"/>
      <c r="GNU231" s="49"/>
      <c r="GNV231" s="49"/>
      <c r="GNW231" s="49"/>
      <c r="GNX231" s="49"/>
      <c r="GNY231" s="49"/>
      <c r="GNZ231" s="49"/>
      <c r="GOA231" s="49"/>
      <c r="GOB231" s="49"/>
      <c r="GOC231" s="49"/>
      <c r="GOD231" s="49"/>
      <c r="GOE231" s="49"/>
      <c r="GOF231" s="49"/>
      <c r="GOG231" s="49"/>
      <c r="GOH231" s="49"/>
      <c r="GOI231" s="49"/>
      <c r="GOJ231" s="49"/>
      <c r="GOK231" s="49"/>
      <c r="GOL231" s="49"/>
      <c r="GOM231" s="49"/>
      <c r="GON231" s="49"/>
      <c r="GOO231" s="49"/>
      <c r="GOP231" s="49"/>
      <c r="GOQ231" s="49"/>
      <c r="GOR231" s="49"/>
      <c r="GOS231" s="49"/>
      <c r="GOT231" s="49"/>
      <c r="GOU231" s="49"/>
      <c r="GOV231" s="49"/>
      <c r="GOW231" s="49"/>
      <c r="GOX231" s="49"/>
      <c r="GOY231" s="49"/>
      <c r="GOZ231" s="49"/>
      <c r="GPA231" s="49"/>
      <c r="GPB231" s="49"/>
      <c r="GPC231" s="49"/>
      <c r="GPD231" s="49"/>
      <c r="GPE231" s="49"/>
      <c r="GPF231" s="49"/>
      <c r="GPG231" s="49"/>
      <c r="GPH231" s="49"/>
      <c r="GPI231" s="49"/>
      <c r="GPJ231" s="49"/>
      <c r="GPK231" s="49"/>
      <c r="GPL231" s="49"/>
      <c r="GPM231" s="49"/>
      <c r="GPN231" s="49"/>
      <c r="GPO231" s="49"/>
      <c r="GPP231" s="49"/>
      <c r="GPQ231" s="49"/>
      <c r="GPR231" s="49"/>
      <c r="GPS231" s="49"/>
      <c r="GPT231" s="49"/>
      <c r="GPU231" s="49"/>
      <c r="GPV231" s="49"/>
      <c r="GPW231" s="49"/>
      <c r="GPX231" s="49"/>
      <c r="GPY231" s="49"/>
      <c r="GPZ231" s="49"/>
      <c r="GQA231" s="49"/>
      <c r="GQB231" s="49"/>
      <c r="GQC231" s="49"/>
      <c r="GQD231" s="49"/>
      <c r="GQE231" s="49"/>
      <c r="GQF231" s="49"/>
      <c r="GQG231" s="49"/>
      <c r="GQH231" s="49"/>
      <c r="GQI231" s="49"/>
      <c r="GQJ231" s="49"/>
      <c r="GQK231" s="49"/>
      <c r="GQL231" s="49"/>
      <c r="GQM231" s="49"/>
      <c r="GQN231" s="49"/>
      <c r="GQO231" s="49"/>
      <c r="GQP231" s="49"/>
      <c r="GQQ231" s="49"/>
      <c r="GQR231" s="49"/>
      <c r="GQS231" s="49"/>
      <c r="GQT231" s="49"/>
      <c r="GQU231" s="49"/>
      <c r="GQV231" s="49"/>
      <c r="GQW231" s="49"/>
      <c r="GQX231" s="49"/>
      <c r="GQY231" s="49"/>
      <c r="GQZ231" s="49"/>
      <c r="GRA231" s="49"/>
      <c r="GRB231" s="49"/>
      <c r="GRC231" s="49"/>
      <c r="GRD231" s="49"/>
      <c r="GRE231" s="49"/>
      <c r="GRF231" s="49"/>
      <c r="GRG231" s="49"/>
      <c r="GRH231" s="49"/>
      <c r="GRI231" s="49"/>
      <c r="GRJ231" s="49"/>
      <c r="GRK231" s="49"/>
      <c r="GRL231" s="49"/>
      <c r="GRM231" s="49"/>
      <c r="GRN231" s="49"/>
      <c r="GRO231" s="49"/>
      <c r="GRP231" s="49"/>
      <c r="GRQ231" s="49"/>
      <c r="GRR231" s="49"/>
      <c r="GRS231" s="49"/>
      <c r="GRT231" s="49"/>
      <c r="GRU231" s="49"/>
      <c r="GRV231" s="49"/>
      <c r="GRW231" s="49"/>
      <c r="GRX231" s="49"/>
      <c r="GRY231" s="49"/>
      <c r="GRZ231" s="49"/>
      <c r="GSA231" s="49"/>
      <c r="GSB231" s="49"/>
      <c r="GSC231" s="49"/>
      <c r="GSD231" s="49"/>
      <c r="GSE231" s="49"/>
      <c r="GSF231" s="49"/>
      <c r="GSG231" s="49"/>
      <c r="GSH231" s="49"/>
      <c r="GSI231" s="49"/>
      <c r="GSJ231" s="49"/>
      <c r="GSK231" s="49"/>
      <c r="GSL231" s="49"/>
      <c r="GSM231" s="49"/>
      <c r="GSN231" s="49"/>
      <c r="GSO231" s="49"/>
      <c r="GSP231" s="49"/>
      <c r="GSQ231" s="49"/>
      <c r="GSR231" s="49"/>
      <c r="GSS231" s="49"/>
      <c r="GST231" s="49"/>
      <c r="GSU231" s="49"/>
      <c r="GSV231" s="49"/>
      <c r="GSW231" s="49"/>
      <c r="GSX231" s="49"/>
      <c r="GSY231" s="49"/>
      <c r="GSZ231" s="49"/>
      <c r="GTA231" s="49"/>
      <c r="GTB231" s="49"/>
      <c r="GTC231" s="49"/>
      <c r="GTD231" s="49"/>
      <c r="GTE231" s="49"/>
      <c r="GTF231" s="49"/>
      <c r="GTG231" s="49"/>
      <c r="GTH231" s="49"/>
      <c r="GTI231" s="49"/>
      <c r="GTJ231" s="49"/>
      <c r="GTK231" s="49"/>
      <c r="GTL231" s="49"/>
      <c r="GTM231" s="49"/>
      <c r="GTN231" s="49"/>
      <c r="GTO231" s="49"/>
      <c r="GTP231" s="49"/>
      <c r="GTQ231" s="49"/>
      <c r="GTR231" s="49"/>
      <c r="GTS231" s="49"/>
      <c r="GTT231" s="49"/>
      <c r="GTU231" s="49"/>
      <c r="GTV231" s="49"/>
      <c r="GTW231" s="49"/>
      <c r="GTX231" s="49"/>
      <c r="GTY231" s="49"/>
      <c r="GTZ231" s="49"/>
      <c r="GUA231" s="49"/>
      <c r="GUB231" s="49"/>
      <c r="GUC231" s="49"/>
      <c r="GUD231" s="49"/>
      <c r="GUE231" s="49"/>
      <c r="GUF231" s="49"/>
      <c r="GUG231" s="49"/>
      <c r="GUH231" s="49"/>
      <c r="GUI231" s="49"/>
      <c r="GUJ231" s="49"/>
      <c r="GUK231" s="49"/>
      <c r="GUL231" s="49"/>
      <c r="GUM231" s="49"/>
      <c r="GUN231" s="49"/>
      <c r="GUO231" s="49"/>
      <c r="GUP231" s="49"/>
      <c r="GUQ231" s="49"/>
      <c r="GUR231" s="49"/>
      <c r="GUS231" s="49"/>
      <c r="GUT231" s="49"/>
      <c r="GUU231" s="49"/>
      <c r="GUV231" s="49"/>
      <c r="GUW231" s="49"/>
      <c r="GUX231" s="49"/>
      <c r="GUY231" s="49"/>
      <c r="GUZ231" s="49"/>
      <c r="GVA231" s="49"/>
      <c r="GVB231" s="49"/>
      <c r="GVC231" s="49"/>
      <c r="GVD231" s="49"/>
      <c r="GVE231" s="49"/>
      <c r="GVF231" s="49"/>
      <c r="GVG231" s="49"/>
      <c r="GVH231" s="49"/>
      <c r="GVI231" s="49"/>
      <c r="GVJ231" s="49"/>
      <c r="GVK231" s="49"/>
      <c r="GVL231" s="49"/>
      <c r="GVM231" s="49"/>
      <c r="GVN231" s="49"/>
      <c r="GVO231" s="49"/>
      <c r="GVP231" s="49"/>
      <c r="GVQ231" s="49"/>
      <c r="GVR231" s="49"/>
      <c r="GVS231" s="49"/>
      <c r="GVT231" s="49"/>
      <c r="GVU231" s="49"/>
      <c r="GVV231" s="49"/>
      <c r="GVW231" s="49"/>
      <c r="GVX231" s="49"/>
      <c r="GVY231" s="49"/>
      <c r="GVZ231" s="49"/>
      <c r="GWA231" s="49"/>
      <c r="GWB231" s="49"/>
      <c r="GWC231" s="49"/>
      <c r="GWD231" s="49"/>
      <c r="GWE231" s="49"/>
      <c r="GWF231" s="49"/>
      <c r="GWG231" s="49"/>
      <c r="GWH231" s="49"/>
      <c r="GWI231" s="49"/>
      <c r="GWJ231" s="49"/>
      <c r="GWK231" s="49"/>
      <c r="GWL231" s="49"/>
      <c r="GWM231" s="49"/>
      <c r="GWN231" s="49"/>
      <c r="GWO231" s="49"/>
      <c r="GWP231" s="49"/>
      <c r="GWQ231" s="49"/>
      <c r="GWR231" s="49"/>
      <c r="GWS231" s="49"/>
      <c r="GWT231" s="49"/>
      <c r="GWU231" s="49"/>
      <c r="GWV231" s="49"/>
      <c r="GWW231" s="49"/>
      <c r="GWX231" s="49"/>
      <c r="GWY231" s="49"/>
      <c r="GWZ231" s="49"/>
      <c r="GXA231" s="49"/>
      <c r="GXB231" s="49"/>
      <c r="GXC231" s="49"/>
      <c r="GXD231" s="49"/>
      <c r="GXE231" s="49"/>
      <c r="GXF231" s="49"/>
      <c r="GXG231" s="49"/>
      <c r="GXH231" s="49"/>
      <c r="GXI231" s="49"/>
      <c r="GXJ231" s="49"/>
      <c r="GXK231" s="49"/>
      <c r="GXL231" s="49"/>
      <c r="GXM231" s="49"/>
      <c r="GXN231" s="49"/>
      <c r="GXO231" s="49"/>
      <c r="GXP231" s="49"/>
      <c r="GXQ231" s="49"/>
      <c r="GXR231" s="49"/>
      <c r="GXS231" s="49"/>
      <c r="GXT231" s="49"/>
      <c r="GXU231" s="49"/>
      <c r="GXV231" s="49"/>
      <c r="GXW231" s="49"/>
      <c r="GXX231" s="49"/>
      <c r="GXY231" s="49"/>
      <c r="GXZ231" s="49"/>
      <c r="GYA231" s="49"/>
      <c r="GYB231" s="49"/>
      <c r="GYC231" s="49"/>
      <c r="GYD231" s="49"/>
      <c r="GYE231" s="49"/>
      <c r="GYF231" s="49"/>
      <c r="GYG231" s="49"/>
      <c r="GYH231" s="49"/>
      <c r="GYI231" s="49"/>
      <c r="GYJ231" s="49"/>
      <c r="GYK231" s="49"/>
      <c r="GYL231" s="49"/>
      <c r="GYM231" s="49"/>
      <c r="GYN231" s="49"/>
      <c r="GYO231" s="49"/>
      <c r="GYP231" s="49"/>
      <c r="GYQ231" s="49"/>
      <c r="GYR231" s="49"/>
      <c r="GYS231" s="49"/>
      <c r="GYT231" s="49"/>
      <c r="GYU231" s="49"/>
      <c r="GYV231" s="49"/>
      <c r="GYW231" s="49"/>
      <c r="GYX231" s="49"/>
      <c r="GYY231" s="49"/>
      <c r="GYZ231" s="49"/>
      <c r="GZA231" s="49"/>
      <c r="GZB231" s="49"/>
      <c r="GZC231" s="49"/>
      <c r="GZD231" s="49"/>
      <c r="GZE231" s="49"/>
      <c r="GZF231" s="49"/>
      <c r="GZG231" s="49"/>
      <c r="GZH231" s="49"/>
      <c r="GZI231" s="49"/>
      <c r="GZJ231" s="49"/>
      <c r="GZK231" s="49"/>
      <c r="GZL231" s="49"/>
      <c r="GZM231" s="49"/>
      <c r="GZN231" s="49"/>
      <c r="GZO231" s="49"/>
      <c r="GZP231" s="49"/>
      <c r="GZQ231" s="49"/>
      <c r="GZR231" s="49"/>
      <c r="GZS231" s="49"/>
      <c r="GZT231" s="49"/>
      <c r="GZU231" s="49"/>
      <c r="GZV231" s="49"/>
      <c r="GZW231" s="49"/>
      <c r="GZX231" s="49"/>
      <c r="GZY231" s="49"/>
      <c r="GZZ231" s="49"/>
      <c r="HAA231" s="49"/>
      <c r="HAB231" s="49"/>
      <c r="HAC231" s="49"/>
      <c r="HAD231" s="49"/>
      <c r="HAE231" s="49"/>
      <c r="HAF231" s="49"/>
      <c r="HAG231" s="49"/>
      <c r="HAH231" s="49"/>
      <c r="HAI231" s="49"/>
      <c r="HAJ231" s="49"/>
      <c r="HAK231" s="49"/>
      <c r="HAL231" s="49"/>
      <c r="HAM231" s="49"/>
      <c r="HAN231" s="49"/>
      <c r="HAO231" s="49"/>
      <c r="HAP231" s="49"/>
      <c r="HAQ231" s="49"/>
      <c r="HAR231" s="49"/>
      <c r="HAS231" s="49"/>
      <c r="HAT231" s="49"/>
      <c r="HAU231" s="49"/>
      <c r="HAV231" s="49"/>
      <c r="HAW231" s="49"/>
      <c r="HAX231" s="49"/>
      <c r="HAY231" s="49"/>
      <c r="HAZ231" s="49"/>
      <c r="HBA231" s="49"/>
      <c r="HBB231" s="49"/>
      <c r="HBC231" s="49"/>
      <c r="HBD231" s="49"/>
      <c r="HBE231" s="49"/>
      <c r="HBF231" s="49"/>
      <c r="HBG231" s="49"/>
      <c r="HBH231" s="49"/>
      <c r="HBI231" s="49"/>
      <c r="HBJ231" s="49"/>
      <c r="HBK231" s="49"/>
      <c r="HBL231" s="49"/>
      <c r="HBM231" s="49"/>
      <c r="HBN231" s="49"/>
      <c r="HBO231" s="49"/>
      <c r="HBP231" s="49"/>
      <c r="HBQ231" s="49"/>
      <c r="HBR231" s="49"/>
      <c r="HBS231" s="49"/>
      <c r="HBT231" s="49"/>
      <c r="HBU231" s="49"/>
      <c r="HBV231" s="49"/>
      <c r="HBW231" s="49"/>
      <c r="HBX231" s="49"/>
      <c r="HBY231" s="49"/>
      <c r="HBZ231" s="49"/>
      <c r="HCA231" s="49"/>
      <c r="HCB231" s="49"/>
      <c r="HCC231" s="49"/>
      <c r="HCD231" s="49"/>
      <c r="HCE231" s="49"/>
      <c r="HCF231" s="49"/>
      <c r="HCG231" s="49"/>
      <c r="HCH231" s="49"/>
      <c r="HCI231" s="49"/>
      <c r="HCJ231" s="49"/>
      <c r="HCK231" s="49"/>
      <c r="HCL231" s="49"/>
      <c r="HCM231" s="49"/>
      <c r="HCN231" s="49"/>
      <c r="HCO231" s="49"/>
      <c r="HCP231" s="49"/>
      <c r="HCQ231" s="49"/>
      <c r="HCR231" s="49"/>
      <c r="HCS231" s="49"/>
      <c r="HCT231" s="49"/>
      <c r="HCU231" s="49"/>
      <c r="HCV231" s="49"/>
      <c r="HCW231" s="49"/>
      <c r="HCX231" s="49"/>
      <c r="HCY231" s="49"/>
      <c r="HCZ231" s="49"/>
      <c r="HDA231" s="49"/>
      <c r="HDB231" s="49"/>
      <c r="HDC231" s="49"/>
      <c r="HDD231" s="49"/>
      <c r="HDE231" s="49"/>
      <c r="HDF231" s="49"/>
      <c r="HDG231" s="49"/>
      <c r="HDH231" s="49"/>
      <c r="HDI231" s="49"/>
      <c r="HDJ231" s="49"/>
      <c r="HDK231" s="49"/>
      <c r="HDL231" s="49"/>
      <c r="HDM231" s="49"/>
      <c r="HDN231" s="49"/>
      <c r="HDO231" s="49"/>
      <c r="HDP231" s="49"/>
      <c r="HDQ231" s="49"/>
      <c r="HDR231" s="49"/>
      <c r="HDS231" s="49"/>
      <c r="HDT231" s="49"/>
      <c r="HDU231" s="49"/>
      <c r="HDV231" s="49"/>
      <c r="HDW231" s="49"/>
      <c r="HDX231" s="49"/>
      <c r="HDY231" s="49"/>
      <c r="HDZ231" s="49"/>
      <c r="HEA231" s="49"/>
      <c r="HEB231" s="49"/>
      <c r="HEC231" s="49"/>
      <c r="HED231" s="49"/>
      <c r="HEE231" s="49"/>
      <c r="HEF231" s="49"/>
      <c r="HEG231" s="49"/>
      <c r="HEH231" s="49"/>
      <c r="HEI231" s="49"/>
      <c r="HEJ231" s="49"/>
      <c r="HEK231" s="49"/>
      <c r="HEL231" s="49"/>
      <c r="HEM231" s="49"/>
      <c r="HEN231" s="49"/>
      <c r="HEO231" s="49"/>
      <c r="HEP231" s="49"/>
      <c r="HEQ231" s="49"/>
      <c r="HER231" s="49"/>
      <c r="HES231" s="49"/>
      <c r="HET231" s="49"/>
      <c r="HEU231" s="49"/>
      <c r="HEV231" s="49"/>
      <c r="HEW231" s="49"/>
      <c r="HEX231" s="49"/>
      <c r="HEY231" s="49"/>
      <c r="HEZ231" s="49"/>
      <c r="HFA231" s="49"/>
      <c r="HFB231" s="49"/>
      <c r="HFC231" s="49"/>
      <c r="HFD231" s="49"/>
      <c r="HFE231" s="49"/>
      <c r="HFF231" s="49"/>
      <c r="HFG231" s="49"/>
      <c r="HFH231" s="49"/>
      <c r="HFI231" s="49"/>
      <c r="HFJ231" s="49"/>
      <c r="HFK231" s="49"/>
      <c r="HFL231" s="49"/>
      <c r="HFM231" s="49"/>
      <c r="HFN231" s="49"/>
      <c r="HFO231" s="49"/>
      <c r="HFP231" s="49"/>
      <c r="HFQ231" s="49"/>
      <c r="HFR231" s="49"/>
      <c r="HFS231" s="49"/>
      <c r="HFT231" s="49"/>
      <c r="HFU231" s="49"/>
      <c r="HFV231" s="49"/>
      <c r="HFW231" s="49"/>
      <c r="HFX231" s="49"/>
      <c r="HFY231" s="49"/>
      <c r="HFZ231" s="49"/>
      <c r="HGA231" s="49"/>
      <c r="HGB231" s="49"/>
      <c r="HGC231" s="49"/>
      <c r="HGD231" s="49"/>
      <c r="HGE231" s="49"/>
      <c r="HGF231" s="49"/>
      <c r="HGG231" s="49"/>
      <c r="HGH231" s="49"/>
      <c r="HGI231" s="49"/>
      <c r="HGJ231" s="49"/>
      <c r="HGK231" s="49"/>
      <c r="HGL231" s="49"/>
      <c r="HGM231" s="49"/>
      <c r="HGN231" s="49"/>
      <c r="HGO231" s="49"/>
      <c r="HGP231" s="49"/>
      <c r="HGQ231" s="49"/>
      <c r="HGR231" s="49"/>
      <c r="HGS231" s="49"/>
      <c r="HGT231" s="49"/>
      <c r="HGU231" s="49"/>
      <c r="HGV231" s="49"/>
      <c r="HGW231" s="49"/>
      <c r="HGX231" s="49"/>
      <c r="HGY231" s="49"/>
      <c r="HGZ231" s="49"/>
      <c r="HHA231" s="49"/>
      <c r="HHB231" s="49"/>
      <c r="HHC231" s="49"/>
      <c r="HHD231" s="49"/>
      <c r="HHE231" s="49"/>
      <c r="HHF231" s="49"/>
      <c r="HHG231" s="49"/>
      <c r="HHH231" s="49"/>
      <c r="HHI231" s="49"/>
      <c r="HHJ231" s="49"/>
      <c r="HHK231" s="49"/>
      <c r="HHL231" s="49"/>
      <c r="HHM231" s="49"/>
      <c r="HHN231" s="49"/>
      <c r="HHO231" s="49"/>
      <c r="HHP231" s="49"/>
      <c r="HHQ231" s="49"/>
      <c r="HHR231" s="49"/>
      <c r="HHS231" s="49"/>
      <c r="HHT231" s="49"/>
      <c r="HHU231" s="49"/>
      <c r="HHV231" s="49"/>
      <c r="HHW231" s="49"/>
      <c r="HHX231" s="49"/>
      <c r="HHY231" s="49"/>
      <c r="HHZ231" s="49"/>
      <c r="HIA231" s="49"/>
      <c r="HIB231" s="49"/>
      <c r="HIC231" s="49"/>
      <c r="HID231" s="49"/>
      <c r="HIE231" s="49"/>
      <c r="HIF231" s="49"/>
      <c r="HIG231" s="49"/>
      <c r="HIH231" s="49"/>
      <c r="HII231" s="49"/>
      <c r="HIJ231" s="49"/>
      <c r="HIK231" s="49"/>
      <c r="HIL231" s="49"/>
      <c r="HIM231" s="49"/>
      <c r="HIN231" s="49"/>
      <c r="HIO231" s="49"/>
      <c r="HIP231" s="49"/>
      <c r="HIQ231" s="49"/>
      <c r="HIR231" s="49"/>
      <c r="HIS231" s="49"/>
      <c r="HIT231" s="49"/>
      <c r="HIU231" s="49"/>
      <c r="HIV231" s="49"/>
      <c r="HIW231" s="49"/>
      <c r="HIX231" s="49"/>
      <c r="HIY231" s="49"/>
      <c r="HIZ231" s="49"/>
      <c r="HJA231" s="49"/>
      <c r="HJB231" s="49"/>
      <c r="HJC231" s="49"/>
      <c r="HJD231" s="49"/>
      <c r="HJE231" s="49"/>
      <c r="HJF231" s="49"/>
      <c r="HJG231" s="49"/>
      <c r="HJH231" s="49"/>
      <c r="HJI231" s="49"/>
      <c r="HJJ231" s="49"/>
      <c r="HJK231" s="49"/>
      <c r="HJL231" s="49"/>
      <c r="HJM231" s="49"/>
      <c r="HJN231" s="49"/>
      <c r="HJO231" s="49"/>
      <c r="HJP231" s="49"/>
      <c r="HJQ231" s="49"/>
      <c r="HJR231" s="49"/>
      <c r="HJS231" s="49"/>
      <c r="HJT231" s="49"/>
      <c r="HJU231" s="49"/>
      <c r="HJV231" s="49"/>
      <c r="HJW231" s="49"/>
      <c r="HJX231" s="49"/>
      <c r="HJY231" s="49"/>
      <c r="HJZ231" s="49"/>
      <c r="HKA231" s="49"/>
      <c r="HKB231" s="49"/>
      <c r="HKC231" s="49"/>
      <c r="HKD231" s="49"/>
      <c r="HKE231" s="49"/>
      <c r="HKF231" s="49"/>
      <c r="HKG231" s="49"/>
      <c r="HKH231" s="49"/>
      <c r="HKI231" s="49"/>
      <c r="HKJ231" s="49"/>
      <c r="HKK231" s="49"/>
      <c r="HKL231" s="49"/>
      <c r="HKM231" s="49"/>
      <c r="HKN231" s="49"/>
      <c r="HKO231" s="49"/>
      <c r="HKP231" s="49"/>
      <c r="HKQ231" s="49"/>
      <c r="HKR231" s="49"/>
      <c r="HKS231" s="49"/>
      <c r="HKT231" s="49"/>
      <c r="HKU231" s="49"/>
      <c r="HKV231" s="49"/>
      <c r="HKW231" s="49"/>
      <c r="HKX231" s="49"/>
      <c r="HKY231" s="49"/>
      <c r="HKZ231" s="49"/>
      <c r="HLA231" s="49"/>
      <c r="HLB231" s="49"/>
      <c r="HLC231" s="49"/>
      <c r="HLD231" s="49"/>
      <c r="HLE231" s="49"/>
      <c r="HLF231" s="49"/>
      <c r="HLG231" s="49"/>
      <c r="HLH231" s="49"/>
      <c r="HLI231" s="49"/>
      <c r="HLJ231" s="49"/>
      <c r="HLK231" s="49"/>
      <c r="HLL231" s="49"/>
      <c r="HLM231" s="49"/>
      <c r="HLN231" s="49"/>
      <c r="HLO231" s="49"/>
      <c r="HLP231" s="49"/>
      <c r="HLQ231" s="49"/>
      <c r="HLR231" s="49"/>
      <c r="HLS231" s="49"/>
      <c r="HLT231" s="49"/>
      <c r="HLU231" s="49"/>
      <c r="HLV231" s="49"/>
      <c r="HLW231" s="49"/>
      <c r="HLX231" s="49"/>
      <c r="HLY231" s="49"/>
      <c r="HLZ231" s="49"/>
      <c r="HMA231" s="49"/>
      <c r="HMB231" s="49"/>
      <c r="HMC231" s="49"/>
      <c r="HMD231" s="49"/>
      <c r="HME231" s="49"/>
      <c r="HMF231" s="49"/>
      <c r="HMG231" s="49"/>
      <c r="HMH231" s="49"/>
      <c r="HMI231" s="49"/>
      <c r="HMJ231" s="49"/>
      <c r="HMK231" s="49"/>
      <c r="HML231" s="49"/>
      <c r="HMM231" s="49"/>
      <c r="HMN231" s="49"/>
      <c r="HMO231" s="49"/>
      <c r="HMP231" s="49"/>
      <c r="HMQ231" s="49"/>
      <c r="HMR231" s="49"/>
      <c r="HMS231" s="49"/>
      <c r="HMT231" s="49"/>
      <c r="HMU231" s="49"/>
      <c r="HMV231" s="49"/>
      <c r="HMW231" s="49"/>
      <c r="HMX231" s="49"/>
      <c r="HMY231" s="49"/>
      <c r="HMZ231" s="49"/>
      <c r="HNA231" s="49"/>
      <c r="HNB231" s="49"/>
      <c r="HNC231" s="49"/>
      <c r="HND231" s="49"/>
      <c r="HNE231" s="49"/>
      <c r="HNF231" s="49"/>
      <c r="HNG231" s="49"/>
      <c r="HNH231" s="49"/>
      <c r="HNI231" s="49"/>
      <c r="HNJ231" s="49"/>
      <c r="HNK231" s="49"/>
      <c r="HNL231" s="49"/>
      <c r="HNM231" s="49"/>
      <c r="HNN231" s="49"/>
      <c r="HNO231" s="49"/>
      <c r="HNP231" s="49"/>
      <c r="HNQ231" s="49"/>
      <c r="HNR231" s="49"/>
      <c r="HNS231" s="49"/>
      <c r="HNT231" s="49"/>
      <c r="HNU231" s="49"/>
      <c r="HNV231" s="49"/>
      <c r="HNW231" s="49"/>
      <c r="HNX231" s="49"/>
      <c r="HNY231" s="49"/>
      <c r="HNZ231" s="49"/>
      <c r="HOA231" s="49"/>
      <c r="HOB231" s="49"/>
      <c r="HOC231" s="49"/>
      <c r="HOD231" s="49"/>
      <c r="HOE231" s="49"/>
      <c r="HOF231" s="49"/>
      <c r="HOG231" s="49"/>
      <c r="HOH231" s="49"/>
      <c r="HOI231" s="49"/>
      <c r="HOJ231" s="49"/>
      <c r="HOK231" s="49"/>
      <c r="HOL231" s="49"/>
      <c r="HOM231" s="49"/>
      <c r="HON231" s="49"/>
      <c r="HOO231" s="49"/>
      <c r="HOP231" s="49"/>
      <c r="HOQ231" s="49"/>
      <c r="HOR231" s="49"/>
      <c r="HOS231" s="49"/>
      <c r="HOT231" s="49"/>
      <c r="HOU231" s="49"/>
      <c r="HOV231" s="49"/>
      <c r="HOW231" s="49"/>
      <c r="HOX231" s="49"/>
      <c r="HOY231" s="49"/>
      <c r="HOZ231" s="49"/>
      <c r="HPA231" s="49"/>
      <c r="HPB231" s="49"/>
      <c r="HPC231" s="49"/>
      <c r="HPD231" s="49"/>
      <c r="HPE231" s="49"/>
      <c r="HPF231" s="49"/>
      <c r="HPG231" s="49"/>
      <c r="HPH231" s="49"/>
      <c r="HPI231" s="49"/>
      <c r="HPJ231" s="49"/>
      <c r="HPK231" s="49"/>
      <c r="HPL231" s="49"/>
      <c r="HPM231" s="49"/>
      <c r="HPN231" s="49"/>
      <c r="HPO231" s="49"/>
      <c r="HPP231" s="49"/>
      <c r="HPQ231" s="49"/>
      <c r="HPR231" s="49"/>
      <c r="HPS231" s="49"/>
      <c r="HPT231" s="49"/>
      <c r="HPU231" s="49"/>
      <c r="HPV231" s="49"/>
      <c r="HPW231" s="49"/>
      <c r="HPX231" s="49"/>
      <c r="HPY231" s="49"/>
      <c r="HPZ231" s="49"/>
      <c r="HQA231" s="49"/>
      <c r="HQB231" s="49"/>
      <c r="HQC231" s="49"/>
      <c r="HQD231" s="49"/>
      <c r="HQE231" s="49"/>
      <c r="HQF231" s="49"/>
      <c r="HQG231" s="49"/>
      <c r="HQH231" s="49"/>
      <c r="HQI231" s="49"/>
      <c r="HQJ231" s="49"/>
      <c r="HQK231" s="49"/>
      <c r="HQL231" s="49"/>
      <c r="HQM231" s="49"/>
      <c r="HQN231" s="49"/>
      <c r="HQO231" s="49"/>
      <c r="HQP231" s="49"/>
      <c r="HQQ231" s="49"/>
      <c r="HQR231" s="49"/>
      <c r="HQS231" s="49"/>
      <c r="HQT231" s="49"/>
      <c r="HQU231" s="49"/>
      <c r="HQV231" s="49"/>
      <c r="HQW231" s="49"/>
      <c r="HQX231" s="49"/>
      <c r="HQY231" s="49"/>
      <c r="HQZ231" s="49"/>
      <c r="HRA231" s="49"/>
      <c r="HRB231" s="49"/>
      <c r="HRC231" s="49"/>
      <c r="HRD231" s="49"/>
      <c r="HRE231" s="49"/>
      <c r="HRF231" s="49"/>
      <c r="HRG231" s="49"/>
      <c r="HRH231" s="49"/>
      <c r="HRI231" s="49"/>
      <c r="HRJ231" s="49"/>
      <c r="HRK231" s="49"/>
      <c r="HRL231" s="49"/>
      <c r="HRM231" s="49"/>
      <c r="HRN231" s="49"/>
      <c r="HRO231" s="49"/>
      <c r="HRP231" s="49"/>
      <c r="HRQ231" s="49"/>
      <c r="HRR231" s="49"/>
      <c r="HRS231" s="49"/>
      <c r="HRT231" s="49"/>
      <c r="HRU231" s="49"/>
      <c r="HRV231" s="49"/>
      <c r="HRW231" s="49"/>
      <c r="HRX231" s="49"/>
      <c r="HRY231" s="49"/>
      <c r="HRZ231" s="49"/>
      <c r="HSA231" s="49"/>
      <c r="HSB231" s="49"/>
      <c r="HSC231" s="49"/>
      <c r="HSD231" s="49"/>
      <c r="HSE231" s="49"/>
      <c r="HSF231" s="49"/>
      <c r="HSG231" s="49"/>
      <c r="HSH231" s="49"/>
      <c r="HSI231" s="49"/>
      <c r="HSJ231" s="49"/>
      <c r="HSK231" s="49"/>
      <c r="HSL231" s="49"/>
      <c r="HSM231" s="49"/>
      <c r="HSN231" s="49"/>
      <c r="HSO231" s="49"/>
      <c r="HSP231" s="49"/>
      <c r="HSQ231" s="49"/>
      <c r="HSR231" s="49"/>
      <c r="HSS231" s="49"/>
      <c r="HST231" s="49"/>
      <c r="HSU231" s="49"/>
      <c r="HSV231" s="49"/>
      <c r="HSW231" s="49"/>
      <c r="HSX231" s="49"/>
      <c r="HSY231" s="49"/>
      <c r="HSZ231" s="49"/>
      <c r="HTA231" s="49"/>
      <c r="HTB231" s="49"/>
      <c r="HTC231" s="49"/>
      <c r="HTD231" s="49"/>
      <c r="HTE231" s="49"/>
      <c r="HTF231" s="49"/>
      <c r="HTG231" s="49"/>
      <c r="HTH231" s="49"/>
      <c r="HTI231" s="49"/>
      <c r="HTJ231" s="49"/>
      <c r="HTK231" s="49"/>
      <c r="HTL231" s="49"/>
      <c r="HTM231" s="49"/>
      <c r="HTN231" s="49"/>
      <c r="HTO231" s="49"/>
      <c r="HTP231" s="49"/>
      <c r="HTQ231" s="49"/>
      <c r="HTR231" s="49"/>
      <c r="HTS231" s="49"/>
      <c r="HTT231" s="49"/>
      <c r="HTU231" s="49"/>
      <c r="HTV231" s="49"/>
      <c r="HTW231" s="49"/>
      <c r="HTX231" s="49"/>
      <c r="HTY231" s="49"/>
      <c r="HTZ231" s="49"/>
      <c r="HUA231" s="49"/>
      <c r="HUB231" s="49"/>
      <c r="HUC231" s="49"/>
      <c r="HUD231" s="49"/>
      <c r="HUE231" s="49"/>
      <c r="HUF231" s="49"/>
      <c r="HUG231" s="49"/>
      <c r="HUH231" s="49"/>
      <c r="HUI231" s="49"/>
      <c r="HUJ231" s="49"/>
      <c r="HUK231" s="49"/>
      <c r="HUL231" s="49"/>
      <c r="HUM231" s="49"/>
      <c r="HUN231" s="49"/>
      <c r="HUO231" s="49"/>
      <c r="HUP231" s="49"/>
      <c r="HUQ231" s="49"/>
      <c r="HUR231" s="49"/>
      <c r="HUS231" s="49"/>
      <c r="HUT231" s="49"/>
      <c r="HUU231" s="49"/>
      <c r="HUV231" s="49"/>
      <c r="HUW231" s="49"/>
      <c r="HUX231" s="49"/>
      <c r="HUY231" s="49"/>
      <c r="HUZ231" s="49"/>
      <c r="HVA231" s="49"/>
      <c r="HVB231" s="49"/>
      <c r="HVC231" s="49"/>
      <c r="HVD231" s="49"/>
      <c r="HVE231" s="49"/>
      <c r="HVF231" s="49"/>
      <c r="HVG231" s="49"/>
      <c r="HVH231" s="49"/>
      <c r="HVI231" s="49"/>
      <c r="HVJ231" s="49"/>
      <c r="HVK231" s="49"/>
      <c r="HVL231" s="49"/>
      <c r="HVM231" s="49"/>
      <c r="HVN231" s="49"/>
      <c r="HVO231" s="49"/>
      <c r="HVP231" s="49"/>
      <c r="HVQ231" s="49"/>
      <c r="HVR231" s="49"/>
      <c r="HVS231" s="49"/>
      <c r="HVT231" s="49"/>
      <c r="HVU231" s="49"/>
      <c r="HVV231" s="49"/>
      <c r="HVW231" s="49"/>
      <c r="HVX231" s="49"/>
      <c r="HVY231" s="49"/>
      <c r="HVZ231" s="49"/>
      <c r="HWA231" s="49"/>
      <c r="HWB231" s="49"/>
      <c r="HWC231" s="49"/>
      <c r="HWD231" s="49"/>
      <c r="HWE231" s="49"/>
      <c r="HWF231" s="49"/>
      <c r="HWG231" s="49"/>
      <c r="HWH231" s="49"/>
      <c r="HWI231" s="49"/>
      <c r="HWJ231" s="49"/>
      <c r="HWK231" s="49"/>
      <c r="HWL231" s="49"/>
      <c r="HWM231" s="49"/>
      <c r="HWN231" s="49"/>
      <c r="HWO231" s="49"/>
      <c r="HWP231" s="49"/>
      <c r="HWQ231" s="49"/>
      <c r="HWR231" s="49"/>
      <c r="HWS231" s="49"/>
      <c r="HWT231" s="49"/>
      <c r="HWU231" s="49"/>
      <c r="HWV231" s="49"/>
      <c r="HWW231" s="49"/>
      <c r="HWX231" s="49"/>
      <c r="HWY231" s="49"/>
      <c r="HWZ231" s="49"/>
      <c r="HXA231" s="49"/>
      <c r="HXB231" s="49"/>
      <c r="HXC231" s="49"/>
      <c r="HXD231" s="49"/>
      <c r="HXE231" s="49"/>
      <c r="HXF231" s="49"/>
      <c r="HXG231" s="49"/>
      <c r="HXH231" s="49"/>
      <c r="HXI231" s="49"/>
      <c r="HXJ231" s="49"/>
      <c r="HXK231" s="49"/>
      <c r="HXL231" s="49"/>
      <c r="HXM231" s="49"/>
      <c r="HXN231" s="49"/>
      <c r="HXO231" s="49"/>
      <c r="HXP231" s="49"/>
      <c r="HXQ231" s="49"/>
      <c r="HXR231" s="49"/>
      <c r="HXS231" s="49"/>
      <c r="HXT231" s="49"/>
      <c r="HXU231" s="49"/>
      <c r="HXV231" s="49"/>
      <c r="HXW231" s="49"/>
      <c r="HXX231" s="49"/>
      <c r="HXY231" s="49"/>
      <c r="HXZ231" s="49"/>
      <c r="HYA231" s="49"/>
      <c r="HYB231" s="49"/>
      <c r="HYC231" s="49"/>
      <c r="HYD231" s="49"/>
      <c r="HYE231" s="49"/>
      <c r="HYF231" s="49"/>
      <c r="HYG231" s="49"/>
      <c r="HYH231" s="49"/>
      <c r="HYI231" s="49"/>
      <c r="HYJ231" s="49"/>
      <c r="HYK231" s="49"/>
      <c r="HYL231" s="49"/>
      <c r="HYM231" s="49"/>
      <c r="HYN231" s="49"/>
      <c r="HYO231" s="49"/>
      <c r="HYP231" s="49"/>
      <c r="HYQ231" s="49"/>
      <c r="HYR231" s="49"/>
      <c r="HYS231" s="49"/>
      <c r="HYT231" s="49"/>
      <c r="HYU231" s="49"/>
      <c r="HYV231" s="49"/>
      <c r="HYW231" s="49"/>
      <c r="HYX231" s="49"/>
      <c r="HYY231" s="49"/>
      <c r="HYZ231" s="49"/>
      <c r="HZA231" s="49"/>
      <c r="HZB231" s="49"/>
      <c r="HZC231" s="49"/>
      <c r="HZD231" s="49"/>
      <c r="HZE231" s="49"/>
      <c r="HZF231" s="49"/>
      <c r="HZG231" s="49"/>
      <c r="HZH231" s="49"/>
      <c r="HZI231" s="49"/>
      <c r="HZJ231" s="49"/>
      <c r="HZK231" s="49"/>
      <c r="HZL231" s="49"/>
      <c r="HZM231" s="49"/>
      <c r="HZN231" s="49"/>
      <c r="HZO231" s="49"/>
      <c r="HZP231" s="49"/>
      <c r="HZQ231" s="49"/>
      <c r="HZR231" s="49"/>
      <c r="HZS231" s="49"/>
      <c r="HZT231" s="49"/>
      <c r="HZU231" s="49"/>
      <c r="HZV231" s="49"/>
      <c r="HZW231" s="49"/>
      <c r="HZX231" s="49"/>
      <c r="HZY231" s="49"/>
      <c r="HZZ231" s="49"/>
      <c r="IAA231" s="49"/>
      <c r="IAB231" s="49"/>
      <c r="IAC231" s="49"/>
      <c r="IAD231" s="49"/>
      <c r="IAE231" s="49"/>
      <c r="IAF231" s="49"/>
      <c r="IAG231" s="49"/>
      <c r="IAH231" s="49"/>
      <c r="IAI231" s="49"/>
      <c r="IAJ231" s="49"/>
      <c r="IAK231" s="49"/>
      <c r="IAL231" s="49"/>
      <c r="IAM231" s="49"/>
      <c r="IAN231" s="49"/>
      <c r="IAO231" s="49"/>
      <c r="IAP231" s="49"/>
      <c r="IAQ231" s="49"/>
      <c r="IAR231" s="49"/>
      <c r="IAS231" s="49"/>
      <c r="IAT231" s="49"/>
      <c r="IAU231" s="49"/>
      <c r="IAV231" s="49"/>
      <c r="IAW231" s="49"/>
      <c r="IAX231" s="49"/>
      <c r="IAY231" s="49"/>
      <c r="IAZ231" s="49"/>
      <c r="IBA231" s="49"/>
      <c r="IBB231" s="49"/>
      <c r="IBC231" s="49"/>
      <c r="IBD231" s="49"/>
      <c r="IBE231" s="49"/>
      <c r="IBF231" s="49"/>
      <c r="IBG231" s="49"/>
      <c r="IBH231" s="49"/>
      <c r="IBI231" s="49"/>
      <c r="IBJ231" s="49"/>
      <c r="IBK231" s="49"/>
      <c r="IBL231" s="49"/>
      <c r="IBM231" s="49"/>
      <c r="IBN231" s="49"/>
      <c r="IBO231" s="49"/>
      <c r="IBP231" s="49"/>
      <c r="IBQ231" s="49"/>
      <c r="IBR231" s="49"/>
      <c r="IBS231" s="49"/>
      <c r="IBT231" s="49"/>
      <c r="IBU231" s="49"/>
      <c r="IBV231" s="49"/>
      <c r="IBW231" s="49"/>
      <c r="IBX231" s="49"/>
      <c r="IBY231" s="49"/>
      <c r="IBZ231" s="49"/>
      <c r="ICA231" s="49"/>
      <c r="ICB231" s="49"/>
      <c r="ICC231" s="49"/>
      <c r="ICD231" s="49"/>
      <c r="ICE231" s="49"/>
      <c r="ICF231" s="49"/>
      <c r="ICG231" s="49"/>
      <c r="ICH231" s="49"/>
      <c r="ICI231" s="49"/>
      <c r="ICJ231" s="49"/>
      <c r="ICK231" s="49"/>
      <c r="ICL231" s="49"/>
      <c r="ICM231" s="49"/>
      <c r="ICN231" s="49"/>
      <c r="ICO231" s="49"/>
      <c r="ICP231" s="49"/>
      <c r="ICQ231" s="49"/>
      <c r="ICR231" s="49"/>
      <c r="ICS231" s="49"/>
      <c r="ICT231" s="49"/>
      <c r="ICU231" s="49"/>
      <c r="ICV231" s="49"/>
      <c r="ICW231" s="49"/>
      <c r="ICX231" s="49"/>
      <c r="ICY231" s="49"/>
      <c r="ICZ231" s="49"/>
      <c r="IDA231" s="49"/>
      <c r="IDB231" s="49"/>
      <c r="IDC231" s="49"/>
      <c r="IDD231" s="49"/>
      <c r="IDE231" s="49"/>
      <c r="IDF231" s="49"/>
      <c r="IDG231" s="49"/>
      <c r="IDH231" s="49"/>
      <c r="IDI231" s="49"/>
      <c r="IDJ231" s="49"/>
      <c r="IDK231" s="49"/>
      <c r="IDL231" s="49"/>
      <c r="IDM231" s="49"/>
      <c r="IDN231" s="49"/>
      <c r="IDO231" s="49"/>
      <c r="IDP231" s="49"/>
      <c r="IDQ231" s="49"/>
      <c r="IDR231" s="49"/>
      <c r="IDS231" s="49"/>
      <c r="IDT231" s="49"/>
      <c r="IDU231" s="49"/>
      <c r="IDV231" s="49"/>
      <c r="IDW231" s="49"/>
      <c r="IDX231" s="49"/>
      <c r="IDY231" s="49"/>
      <c r="IDZ231" s="49"/>
      <c r="IEA231" s="49"/>
      <c r="IEB231" s="49"/>
      <c r="IEC231" s="49"/>
      <c r="IED231" s="49"/>
      <c r="IEE231" s="49"/>
      <c r="IEF231" s="49"/>
      <c r="IEG231" s="49"/>
      <c r="IEH231" s="49"/>
      <c r="IEI231" s="49"/>
      <c r="IEJ231" s="49"/>
      <c r="IEK231" s="49"/>
      <c r="IEL231" s="49"/>
      <c r="IEM231" s="49"/>
      <c r="IEN231" s="49"/>
      <c r="IEO231" s="49"/>
      <c r="IEP231" s="49"/>
      <c r="IEQ231" s="49"/>
      <c r="IER231" s="49"/>
      <c r="IES231" s="49"/>
      <c r="IET231" s="49"/>
      <c r="IEU231" s="49"/>
      <c r="IEV231" s="49"/>
      <c r="IEW231" s="49"/>
      <c r="IEX231" s="49"/>
      <c r="IEY231" s="49"/>
      <c r="IEZ231" s="49"/>
      <c r="IFA231" s="49"/>
      <c r="IFB231" s="49"/>
      <c r="IFC231" s="49"/>
      <c r="IFD231" s="49"/>
      <c r="IFE231" s="49"/>
      <c r="IFF231" s="49"/>
      <c r="IFG231" s="49"/>
      <c r="IFH231" s="49"/>
      <c r="IFI231" s="49"/>
      <c r="IFJ231" s="49"/>
      <c r="IFK231" s="49"/>
      <c r="IFL231" s="49"/>
      <c r="IFM231" s="49"/>
      <c r="IFN231" s="49"/>
      <c r="IFO231" s="49"/>
      <c r="IFP231" s="49"/>
      <c r="IFQ231" s="49"/>
      <c r="IFR231" s="49"/>
      <c r="IFS231" s="49"/>
      <c r="IFT231" s="49"/>
      <c r="IFU231" s="49"/>
      <c r="IFV231" s="49"/>
      <c r="IFW231" s="49"/>
      <c r="IFX231" s="49"/>
      <c r="IFY231" s="49"/>
      <c r="IFZ231" s="49"/>
      <c r="IGA231" s="49"/>
      <c r="IGB231" s="49"/>
      <c r="IGC231" s="49"/>
      <c r="IGD231" s="49"/>
      <c r="IGE231" s="49"/>
      <c r="IGF231" s="49"/>
      <c r="IGG231" s="49"/>
      <c r="IGH231" s="49"/>
      <c r="IGI231" s="49"/>
      <c r="IGJ231" s="49"/>
      <c r="IGK231" s="49"/>
      <c r="IGL231" s="49"/>
      <c r="IGM231" s="49"/>
      <c r="IGN231" s="49"/>
      <c r="IGO231" s="49"/>
      <c r="IGP231" s="49"/>
      <c r="IGQ231" s="49"/>
      <c r="IGR231" s="49"/>
      <c r="IGS231" s="49"/>
      <c r="IGT231" s="49"/>
      <c r="IGU231" s="49"/>
      <c r="IGV231" s="49"/>
      <c r="IGW231" s="49"/>
      <c r="IGX231" s="49"/>
      <c r="IGY231" s="49"/>
      <c r="IGZ231" s="49"/>
      <c r="IHA231" s="49"/>
      <c r="IHB231" s="49"/>
      <c r="IHC231" s="49"/>
      <c r="IHD231" s="49"/>
      <c r="IHE231" s="49"/>
      <c r="IHF231" s="49"/>
      <c r="IHG231" s="49"/>
      <c r="IHH231" s="49"/>
      <c r="IHI231" s="49"/>
      <c r="IHJ231" s="49"/>
      <c r="IHK231" s="49"/>
      <c r="IHL231" s="49"/>
      <c r="IHM231" s="49"/>
      <c r="IHN231" s="49"/>
      <c r="IHO231" s="49"/>
      <c r="IHP231" s="49"/>
      <c r="IHQ231" s="49"/>
      <c r="IHR231" s="49"/>
      <c r="IHS231" s="49"/>
      <c r="IHT231" s="49"/>
      <c r="IHU231" s="49"/>
      <c r="IHV231" s="49"/>
      <c r="IHW231" s="49"/>
      <c r="IHX231" s="49"/>
      <c r="IHY231" s="49"/>
      <c r="IHZ231" s="49"/>
      <c r="IIA231" s="49"/>
      <c r="IIB231" s="49"/>
      <c r="IIC231" s="49"/>
      <c r="IID231" s="49"/>
      <c r="IIE231" s="49"/>
      <c r="IIF231" s="49"/>
      <c r="IIG231" s="49"/>
      <c r="IIH231" s="49"/>
      <c r="III231" s="49"/>
      <c r="IIJ231" s="49"/>
      <c r="IIK231" s="49"/>
      <c r="IIL231" s="49"/>
      <c r="IIM231" s="49"/>
      <c r="IIN231" s="49"/>
      <c r="IIO231" s="49"/>
      <c r="IIP231" s="49"/>
      <c r="IIQ231" s="49"/>
      <c r="IIR231" s="49"/>
      <c r="IIS231" s="49"/>
      <c r="IIT231" s="49"/>
      <c r="IIU231" s="49"/>
      <c r="IIV231" s="49"/>
      <c r="IIW231" s="49"/>
      <c r="IIX231" s="49"/>
      <c r="IIY231" s="49"/>
      <c r="IIZ231" s="49"/>
      <c r="IJA231" s="49"/>
      <c r="IJB231" s="49"/>
      <c r="IJC231" s="49"/>
      <c r="IJD231" s="49"/>
      <c r="IJE231" s="49"/>
      <c r="IJF231" s="49"/>
      <c r="IJG231" s="49"/>
      <c r="IJH231" s="49"/>
      <c r="IJI231" s="49"/>
      <c r="IJJ231" s="49"/>
      <c r="IJK231" s="49"/>
      <c r="IJL231" s="49"/>
      <c r="IJM231" s="49"/>
      <c r="IJN231" s="49"/>
      <c r="IJO231" s="49"/>
      <c r="IJP231" s="49"/>
      <c r="IJQ231" s="49"/>
      <c r="IJR231" s="49"/>
      <c r="IJS231" s="49"/>
      <c r="IJT231" s="49"/>
      <c r="IJU231" s="49"/>
      <c r="IJV231" s="49"/>
      <c r="IJW231" s="49"/>
      <c r="IJX231" s="49"/>
      <c r="IJY231" s="49"/>
      <c r="IJZ231" s="49"/>
      <c r="IKA231" s="49"/>
      <c r="IKB231" s="49"/>
      <c r="IKC231" s="49"/>
      <c r="IKD231" s="49"/>
      <c r="IKE231" s="49"/>
      <c r="IKF231" s="49"/>
      <c r="IKG231" s="49"/>
      <c r="IKH231" s="49"/>
      <c r="IKI231" s="49"/>
      <c r="IKJ231" s="49"/>
      <c r="IKK231" s="49"/>
      <c r="IKL231" s="49"/>
      <c r="IKM231" s="49"/>
      <c r="IKN231" s="49"/>
      <c r="IKO231" s="49"/>
      <c r="IKP231" s="49"/>
      <c r="IKQ231" s="49"/>
      <c r="IKR231" s="49"/>
      <c r="IKS231" s="49"/>
      <c r="IKT231" s="49"/>
      <c r="IKU231" s="49"/>
      <c r="IKV231" s="49"/>
      <c r="IKW231" s="49"/>
      <c r="IKX231" s="49"/>
      <c r="IKY231" s="49"/>
      <c r="IKZ231" s="49"/>
      <c r="ILA231" s="49"/>
      <c r="ILB231" s="49"/>
      <c r="ILC231" s="49"/>
      <c r="ILD231" s="49"/>
      <c r="ILE231" s="49"/>
      <c r="ILF231" s="49"/>
      <c r="ILG231" s="49"/>
      <c r="ILH231" s="49"/>
      <c r="ILI231" s="49"/>
      <c r="ILJ231" s="49"/>
      <c r="ILK231" s="49"/>
      <c r="ILL231" s="49"/>
      <c r="ILM231" s="49"/>
      <c r="ILN231" s="49"/>
      <c r="ILO231" s="49"/>
      <c r="ILP231" s="49"/>
      <c r="ILQ231" s="49"/>
      <c r="ILR231" s="49"/>
      <c r="ILS231" s="49"/>
      <c r="ILT231" s="49"/>
      <c r="ILU231" s="49"/>
      <c r="ILV231" s="49"/>
      <c r="ILW231" s="49"/>
      <c r="ILX231" s="49"/>
      <c r="ILY231" s="49"/>
      <c r="ILZ231" s="49"/>
      <c r="IMA231" s="49"/>
      <c r="IMB231" s="49"/>
      <c r="IMC231" s="49"/>
      <c r="IMD231" s="49"/>
      <c r="IME231" s="49"/>
      <c r="IMF231" s="49"/>
      <c r="IMG231" s="49"/>
      <c r="IMH231" s="49"/>
      <c r="IMI231" s="49"/>
      <c r="IMJ231" s="49"/>
      <c r="IMK231" s="49"/>
      <c r="IML231" s="49"/>
      <c r="IMM231" s="49"/>
      <c r="IMN231" s="49"/>
      <c r="IMO231" s="49"/>
      <c r="IMP231" s="49"/>
      <c r="IMQ231" s="49"/>
      <c r="IMR231" s="49"/>
      <c r="IMS231" s="49"/>
      <c r="IMT231" s="49"/>
      <c r="IMU231" s="49"/>
      <c r="IMV231" s="49"/>
      <c r="IMW231" s="49"/>
      <c r="IMX231" s="49"/>
      <c r="IMY231" s="49"/>
      <c r="IMZ231" s="49"/>
      <c r="INA231" s="49"/>
      <c r="INB231" s="49"/>
      <c r="INC231" s="49"/>
      <c r="IND231" s="49"/>
      <c r="INE231" s="49"/>
      <c r="INF231" s="49"/>
      <c r="ING231" s="49"/>
      <c r="INH231" s="49"/>
      <c r="INI231" s="49"/>
      <c r="INJ231" s="49"/>
      <c r="INK231" s="49"/>
      <c r="INL231" s="49"/>
      <c r="INM231" s="49"/>
      <c r="INN231" s="49"/>
      <c r="INO231" s="49"/>
      <c r="INP231" s="49"/>
      <c r="INQ231" s="49"/>
      <c r="INR231" s="49"/>
      <c r="INS231" s="49"/>
      <c r="INT231" s="49"/>
      <c r="INU231" s="49"/>
      <c r="INV231" s="49"/>
      <c r="INW231" s="49"/>
      <c r="INX231" s="49"/>
      <c r="INY231" s="49"/>
      <c r="INZ231" s="49"/>
      <c r="IOA231" s="49"/>
      <c r="IOB231" s="49"/>
      <c r="IOC231" s="49"/>
      <c r="IOD231" s="49"/>
      <c r="IOE231" s="49"/>
      <c r="IOF231" s="49"/>
      <c r="IOG231" s="49"/>
      <c r="IOH231" s="49"/>
      <c r="IOI231" s="49"/>
      <c r="IOJ231" s="49"/>
      <c r="IOK231" s="49"/>
      <c r="IOL231" s="49"/>
      <c r="IOM231" s="49"/>
      <c r="ION231" s="49"/>
      <c r="IOO231" s="49"/>
      <c r="IOP231" s="49"/>
      <c r="IOQ231" s="49"/>
      <c r="IOR231" s="49"/>
      <c r="IOS231" s="49"/>
      <c r="IOT231" s="49"/>
      <c r="IOU231" s="49"/>
      <c r="IOV231" s="49"/>
      <c r="IOW231" s="49"/>
      <c r="IOX231" s="49"/>
      <c r="IOY231" s="49"/>
      <c r="IOZ231" s="49"/>
      <c r="IPA231" s="49"/>
      <c r="IPB231" s="49"/>
      <c r="IPC231" s="49"/>
      <c r="IPD231" s="49"/>
      <c r="IPE231" s="49"/>
      <c r="IPF231" s="49"/>
      <c r="IPG231" s="49"/>
      <c r="IPH231" s="49"/>
      <c r="IPI231" s="49"/>
      <c r="IPJ231" s="49"/>
      <c r="IPK231" s="49"/>
      <c r="IPL231" s="49"/>
      <c r="IPM231" s="49"/>
      <c r="IPN231" s="49"/>
      <c r="IPO231" s="49"/>
      <c r="IPP231" s="49"/>
      <c r="IPQ231" s="49"/>
      <c r="IPR231" s="49"/>
      <c r="IPS231" s="49"/>
      <c r="IPT231" s="49"/>
      <c r="IPU231" s="49"/>
      <c r="IPV231" s="49"/>
      <c r="IPW231" s="49"/>
      <c r="IPX231" s="49"/>
      <c r="IPY231" s="49"/>
      <c r="IPZ231" s="49"/>
      <c r="IQA231" s="49"/>
      <c r="IQB231" s="49"/>
      <c r="IQC231" s="49"/>
      <c r="IQD231" s="49"/>
      <c r="IQE231" s="49"/>
      <c r="IQF231" s="49"/>
      <c r="IQG231" s="49"/>
      <c r="IQH231" s="49"/>
      <c r="IQI231" s="49"/>
      <c r="IQJ231" s="49"/>
      <c r="IQK231" s="49"/>
      <c r="IQL231" s="49"/>
      <c r="IQM231" s="49"/>
      <c r="IQN231" s="49"/>
      <c r="IQO231" s="49"/>
      <c r="IQP231" s="49"/>
      <c r="IQQ231" s="49"/>
      <c r="IQR231" s="49"/>
      <c r="IQS231" s="49"/>
      <c r="IQT231" s="49"/>
      <c r="IQU231" s="49"/>
      <c r="IQV231" s="49"/>
      <c r="IQW231" s="49"/>
      <c r="IQX231" s="49"/>
      <c r="IQY231" s="49"/>
      <c r="IQZ231" s="49"/>
      <c r="IRA231" s="49"/>
      <c r="IRB231" s="49"/>
      <c r="IRC231" s="49"/>
      <c r="IRD231" s="49"/>
      <c r="IRE231" s="49"/>
      <c r="IRF231" s="49"/>
      <c r="IRG231" s="49"/>
      <c r="IRH231" s="49"/>
      <c r="IRI231" s="49"/>
      <c r="IRJ231" s="49"/>
      <c r="IRK231" s="49"/>
      <c r="IRL231" s="49"/>
      <c r="IRM231" s="49"/>
      <c r="IRN231" s="49"/>
      <c r="IRO231" s="49"/>
      <c r="IRP231" s="49"/>
      <c r="IRQ231" s="49"/>
      <c r="IRR231" s="49"/>
      <c r="IRS231" s="49"/>
      <c r="IRT231" s="49"/>
      <c r="IRU231" s="49"/>
      <c r="IRV231" s="49"/>
      <c r="IRW231" s="49"/>
      <c r="IRX231" s="49"/>
      <c r="IRY231" s="49"/>
      <c r="IRZ231" s="49"/>
      <c r="ISA231" s="49"/>
      <c r="ISB231" s="49"/>
      <c r="ISC231" s="49"/>
      <c r="ISD231" s="49"/>
      <c r="ISE231" s="49"/>
      <c r="ISF231" s="49"/>
      <c r="ISG231" s="49"/>
      <c r="ISH231" s="49"/>
      <c r="ISI231" s="49"/>
      <c r="ISJ231" s="49"/>
      <c r="ISK231" s="49"/>
      <c r="ISL231" s="49"/>
      <c r="ISM231" s="49"/>
      <c r="ISN231" s="49"/>
      <c r="ISO231" s="49"/>
      <c r="ISP231" s="49"/>
      <c r="ISQ231" s="49"/>
      <c r="ISR231" s="49"/>
      <c r="ISS231" s="49"/>
      <c r="IST231" s="49"/>
      <c r="ISU231" s="49"/>
      <c r="ISV231" s="49"/>
      <c r="ISW231" s="49"/>
      <c r="ISX231" s="49"/>
      <c r="ISY231" s="49"/>
      <c r="ISZ231" s="49"/>
      <c r="ITA231" s="49"/>
      <c r="ITB231" s="49"/>
      <c r="ITC231" s="49"/>
      <c r="ITD231" s="49"/>
      <c r="ITE231" s="49"/>
      <c r="ITF231" s="49"/>
      <c r="ITG231" s="49"/>
      <c r="ITH231" s="49"/>
      <c r="ITI231" s="49"/>
      <c r="ITJ231" s="49"/>
      <c r="ITK231" s="49"/>
      <c r="ITL231" s="49"/>
      <c r="ITM231" s="49"/>
      <c r="ITN231" s="49"/>
      <c r="ITO231" s="49"/>
      <c r="ITP231" s="49"/>
      <c r="ITQ231" s="49"/>
      <c r="ITR231" s="49"/>
      <c r="ITS231" s="49"/>
      <c r="ITT231" s="49"/>
      <c r="ITU231" s="49"/>
      <c r="ITV231" s="49"/>
      <c r="ITW231" s="49"/>
      <c r="ITX231" s="49"/>
      <c r="ITY231" s="49"/>
      <c r="ITZ231" s="49"/>
      <c r="IUA231" s="49"/>
      <c r="IUB231" s="49"/>
      <c r="IUC231" s="49"/>
      <c r="IUD231" s="49"/>
      <c r="IUE231" s="49"/>
      <c r="IUF231" s="49"/>
      <c r="IUG231" s="49"/>
      <c r="IUH231" s="49"/>
      <c r="IUI231" s="49"/>
      <c r="IUJ231" s="49"/>
      <c r="IUK231" s="49"/>
      <c r="IUL231" s="49"/>
      <c r="IUM231" s="49"/>
      <c r="IUN231" s="49"/>
      <c r="IUO231" s="49"/>
      <c r="IUP231" s="49"/>
      <c r="IUQ231" s="49"/>
      <c r="IUR231" s="49"/>
      <c r="IUS231" s="49"/>
      <c r="IUT231" s="49"/>
      <c r="IUU231" s="49"/>
      <c r="IUV231" s="49"/>
      <c r="IUW231" s="49"/>
      <c r="IUX231" s="49"/>
      <c r="IUY231" s="49"/>
      <c r="IUZ231" s="49"/>
      <c r="IVA231" s="49"/>
      <c r="IVB231" s="49"/>
      <c r="IVC231" s="49"/>
      <c r="IVD231" s="49"/>
      <c r="IVE231" s="49"/>
      <c r="IVF231" s="49"/>
      <c r="IVG231" s="49"/>
      <c r="IVH231" s="49"/>
      <c r="IVI231" s="49"/>
      <c r="IVJ231" s="49"/>
      <c r="IVK231" s="49"/>
      <c r="IVL231" s="49"/>
      <c r="IVM231" s="49"/>
      <c r="IVN231" s="49"/>
      <c r="IVO231" s="49"/>
      <c r="IVP231" s="49"/>
      <c r="IVQ231" s="49"/>
      <c r="IVR231" s="49"/>
      <c r="IVS231" s="49"/>
      <c r="IVT231" s="49"/>
      <c r="IVU231" s="49"/>
      <c r="IVV231" s="49"/>
      <c r="IVW231" s="49"/>
      <c r="IVX231" s="49"/>
      <c r="IVY231" s="49"/>
      <c r="IVZ231" s="49"/>
      <c r="IWA231" s="49"/>
      <c r="IWB231" s="49"/>
      <c r="IWC231" s="49"/>
      <c r="IWD231" s="49"/>
      <c r="IWE231" s="49"/>
      <c r="IWF231" s="49"/>
      <c r="IWG231" s="49"/>
      <c r="IWH231" s="49"/>
      <c r="IWI231" s="49"/>
      <c r="IWJ231" s="49"/>
      <c r="IWK231" s="49"/>
      <c r="IWL231" s="49"/>
      <c r="IWM231" s="49"/>
      <c r="IWN231" s="49"/>
      <c r="IWO231" s="49"/>
      <c r="IWP231" s="49"/>
      <c r="IWQ231" s="49"/>
      <c r="IWR231" s="49"/>
      <c r="IWS231" s="49"/>
      <c r="IWT231" s="49"/>
      <c r="IWU231" s="49"/>
      <c r="IWV231" s="49"/>
      <c r="IWW231" s="49"/>
      <c r="IWX231" s="49"/>
      <c r="IWY231" s="49"/>
      <c r="IWZ231" s="49"/>
      <c r="IXA231" s="49"/>
      <c r="IXB231" s="49"/>
      <c r="IXC231" s="49"/>
      <c r="IXD231" s="49"/>
      <c r="IXE231" s="49"/>
      <c r="IXF231" s="49"/>
      <c r="IXG231" s="49"/>
      <c r="IXH231" s="49"/>
      <c r="IXI231" s="49"/>
      <c r="IXJ231" s="49"/>
      <c r="IXK231" s="49"/>
      <c r="IXL231" s="49"/>
      <c r="IXM231" s="49"/>
      <c r="IXN231" s="49"/>
      <c r="IXO231" s="49"/>
      <c r="IXP231" s="49"/>
      <c r="IXQ231" s="49"/>
      <c r="IXR231" s="49"/>
      <c r="IXS231" s="49"/>
      <c r="IXT231" s="49"/>
      <c r="IXU231" s="49"/>
      <c r="IXV231" s="49"/>
      <c r="IXW231" s="49"/>
      <c r="IXX231" s="49"/>
      <c r="IXY231" s="49"/>
      <c r="IXZ231" s="49"/>
      <c r="IYA231" s="49"/>
      <c r="IYB231" s="49"/>
      <c r="IYC231" s="49"/>
      <c r="IYD231" s="49"/>
      <c r="IYE231" s="49"/>
      <c r="IYF231" s="49"/>
      <c r="IYG231" s="49"/>
      <c r="IYH231" s="49"/>
      <c r="IYI231" s="49"/>
      <c r="IYJ231" s="49"/>
      <c r="IYK231" s="49"/>
      <c r="IYL231" s="49"/>
      <c r="IYM231" s="49"/>
      <c r="IYN231" s="49"/>
      <c r="IYO231" s="49"/>
      <c r="IYP231" s="49"/>
      <c r="IYQ231" s="49"/>
      <c r="IYR231" s="49"/>
      <c r="IYS231" s="49"/>
      <c r="IYT231" s="49"/>
      <c r="IYU231" s="49"/>
      <c r="IYV231" s="49"/>
      <c r="IYW231" s="49"/>
      <c r="IYX231" s="49"/>
      <c r="IYY231" s="49"/>
      <c r="IYZ231" s="49"/>
      <c r="IZA231" s="49"/>
      <c r="IZB231" s="49"/>
      <c r="IZC231" s="49"/>
      <c r="IZD231" s="49"/>
      <c r="IZE231" s="49"/>
      <c r="IZF231" s="49"/>
      <c r="IZG231" s="49"/>
      <c r="IZH231" s="49"/>
      <c r="IZI231" s="49"/>
      <c r="IZJ231" s="49"/>
      <c r="IZK231" s="49"/>
      <c r="IZL231" s="49"/>
      <c r="IZM231" s="49"/>
      <c r="IZN231" s="49"/>
      <c r="IZO231" s="49"/>
      <c r="IZP231" s="49"/>
      <c r="IZQ231" s="49"/>
      <c r="IZR231" s="49"/>
      <c r="IZS231" s="49"/>
      <c r="IZT231" s="49"/>
      <c r="IZU231" s="49"/>
      <c r="IZV231" s="49"/>
      <c r="IZW231" s="49"/>
      <c r="IZX231" s="49"/>
      <c r="IZY231" s="49"/>
      <c r="IZZ231" s="49"/>
      <c r="JAA231" s="49"/>
      <c r="JAB231" s="49"/>
      <c r="JAC231" s="49"/>
      <c r="JAD231" s="49"/>
      <c r="JAE231" s="49"/>
      <c r="JAF231" s="49"/>
      <c r="JAG231" s="49"/>
      <c r="JAH231" s="49"/>
      <c r="JAI231" s="49"/>
      <c r="JAJ231" s="49"/>
      <c r="JAK231" s="49"/>
      <c r="JAL231" s="49"/>
      <c r="JAM231" s="49"/>
      <c r="JAN231" s="49"/>
      <c r="JAO231" s="49"/>
      <c r="JAP231" s="49"/>
      <c r="JAQ231" s="49"/>
      <c r="JAR231" s="49"/>
      <c r="JAS231" s="49"/>
      <c r="JAT231" s="49"/>
      <c r="JAU231" s="49"/>
      <c r="JAV231" s="49"/>
      <c r="JAW231" s="49"/>
      <c r="JAX231" s="49"/>
      <c r="JAY231" s="49"/>
      <c r="JAZ231" s="49"/>
      <c r="JBA231" s="49"/>
      <c r="JBB231" s="49"/>
      <c r="JBC231" s="49"/>
      <c r="JBD231" s="49"/>
      <c r="JBE231" s="49"/>
      <c r="JBF231" s="49"/>
      <c r="JBG231" s="49"/>
      <c r="JBH231" s="49"/>
      <c r="JBI231" s="49"/>
      <c r="JBJ231" s="49"/>
      <c r="JBK231" s="49"/>
      <c r="JBL231" s="49"/>
      <c r="JBM231" s="49"/>
      <c r="JBN231" s="49"/>
      <c r="JBO231" s="49"/>
      <c r="JBP231" s="49"/>
      <c r="JBQ231" s="49"/>
      <c r="JBR231" s="49"/>
      <c r="JBS231" s="49"/>
      <c r="JBT231" s="49"/>
      <c r="JBU231" s="49"/>
      <c r="JBV231" s="49"/>
      <c r="JBW231" s="49"/>
      <c r="JBX231" s="49"/>
      <c r="JBY231" s="49"/>
      <c r="JBZ231" s="49"/>
      <c r="JCA231" s="49"/>
      <c r="JCB231" s="49"/>
      <c r="JCC231" s="49"/>
      <c r="JCD231" s="49"/>
      <c r="JCE231" s="49"/>
      <c r="JCF231" s="49"/>
      <c r="JCG231" s="49"/>
      <c r="JCH231" s="49"/>
      <c r="JCI231" s="49"/>
      <c r="JCJ231" s="49"/>
      <c r="JCK231" s="49"/>
      <c r="JCL231" s="49"/>
      <c r="JCM231" s="49"/>
      <c r="JCN231" s="49"/>
      <c r="JCO231" s="49"/>
      <c r="JCP231" s="49"/>
      <c r="JCQ231" s="49"/>
      <c r="JCR231" s="49"/>
      <c r="JCS231" s="49"/>
      <c r="JCT231" s="49"/>
      <c r="JCU231" s="49"/>
      <c r="JCV231" s="49"/>
      <c r="JCW231" s="49"/>
      <c r="JCX231" s="49"/>
      <c r="JCY231" s="49"/>
      <c r="JCZ231" s="49"/>
      <c r="JDA231" s="49"/>
      <c r="JDB231" s="49"/>
      <c r="JDC231" s="49"/>
      <c r="JDD231" s="49"/>
      <c r="JDE231" s="49"/>
      <c r="JDF231" s="49"/>
      <c r="JDG231" s="49"/>
      <c r="JDH231" s="49"/>
      <c r="JDI231" s="49"/>
      <c r="JDJ231" s="49"/>
      <c r="JDK231" s="49"/>
      <c r="JDL231" s="49"/>
      <c r="JDM231" s="49"/>
      <c r="JDN231" s="49"/>
      <c r="JDO231" s="49"/>
      <c r="JDP231" s="49"/>
      <c r="JDQ231" s="49"/>
      <c r="JDR231" s="49"/>
      <c r="JDS231" s="49"/>
      <c r="JDT231" s="49"/>
      <c r="JDU231" s="49"/>
      <c r="JDV231" s="49"/>
      <c r="JDW231" s="49"/>
      <c r="JDX231" s="49"/>
      <c r="JDY231" s="49"/>
      <c r="JDZ231" s="49"/>
      <c r="JEA231" s="49"/>
      <c r="JEB231" s="49"/>
      <c r="JEC231" s="49"/>
      <c r="JED231" s="49"/>
      <c r="JEE231" s="49"/>
      <c r="JEF231" s="49"/>
      <c r="JEG231" s="49"/>
      <c r="JEH231" s="49"/>
      <c r="JEI231" s="49"/>
      <c r="JEJ231" s="49"/>
      <c r="JEK231" s="49"/>
      <c r="JEL231" s="49"/>
      <c r="JEM231" s="49"/>
      <c r="JEN231" s="49"/>
      <c r="JEO231" s="49"/>
      <c r="JEP231" s="49"/>
      <c r="JEQ231" s="49"/>
      <c r="JER231" s="49"/>
      <c r="JES231" s="49"/>
      <c r="JET231" s="49"/>
      <c r="JEU231" s="49"/>
      <c r="JEV231" s="49"/>
      <c r="JEW231" s="49"/>
      <c r="JEX231" s="49"/>
      <c r="JEY231" s="49"/>
      <c r="JEZ231" s="49"/>
      <c r="JFA231" s="49"/>
      <c r="JFB231" s="49"/>
      <c r="JFC231" s="49"/>
      <c r="JFD231" s="49"/>
      <c r="JFE231" s="49"/>
      <c r="JFF231" s="49"/>
      <c r="JFG231" s="49"/>
      <c r="JFH231" s="49"/>
      <c r="JFI231" s="49"/>
      <c r="JFJ231" s="49"/>
      <c r="JFK231" s="49"/>
      <c r="JFL231" s="49"/>
      <c r="JFM231" s="49"/>
      <c r="JFN231" s="49"/>
      <c r="JFO231" s="49"/>
      <c r="JFP231" s="49"/>
      <c r="JFQ231" s="49"/>
      <c r="JFR231" s="49"/>
      <c r="JFS231" s="49"/>
      <c r="JFT231" s="49"/>
      <c r="JFU231" s="49"/>
      <c r="JFV231" s="49"/>
      <c r="JFW231" s="49"/>
      <c r="JFX231" s="49"/>
      <c r="JFY231" s="49"/>
      <c r="JFZ231" s="49"/>
      <c r="JGA231" s="49"/>
      <c r="JGB231" s="49"/>
      <c r="JGC231" s="49"/>
      <c r="JGD231" s="49"/>
      <c r="JGE231" s="49"/>
      <c r="JGF231" s="49"/>
      <c r="JGG231" s="49"/>
      <c r="JGH231" s="49"/>
      <c r="JGI231" s="49"/>
      <c r="JGJ231" s="49"/>
      <c r="JGK231" s="49"/>
      <c r="JGL231" s="49"/>
      <c r="JGM231" s="49"/>
      <c r="JGN231" s="49"/>
      <c r="JGO231" s="49"/>
      <c r="JGP231" s="49"/>
      <c r="JGQ231" s="49"/>
      <c r="JGR231" s="49"/>
      <c r="JGS231" s="49"/>
      <c r="JGT231" s="49"/>
      <c r="JGU231" s="49"/>
      <c r="JGV231" s="49"/>
      <c r="JGW231" s="49"/>
      <c r="JGX231" s="49"/>
      <c r="JGY231" s="49"/>
      <c r="JGZ231" s="49"/>
      <c r="JHA231" s="49"/>
      <c r="JHB231" s="49"/>
      <c r="JHC231" s="49"/>
      <c r="JHD231" s="49"/>
      <c r="JHE231" s="49"/>
      <c r="JHF231" s="49"/>
      <c r="JHG231" s="49"/>
      <c r="JHH231" s="49"/>
      <c r="JHI231" s="49"/>
      <c r="JHJ231" s="49"/>
      <c r="JHK231" s="49"/>
      <c r="JHL231" s="49"/>
      <c r="JHM231" s="49"/>
      <c r="JHN231" s="49"/>
      <c r="JHO231" s="49"/>
      <c r="JHP231" s="49"/>
      <c r="JHQ231" s="49"/>
      <c r="JHR231" s="49"/>
      <c r="JHS231" s="49"/>
      <c r="JHT231" s="49"/>
      <c r="JHU231" s="49"/>
      <c r="JHV231" s="49"/>
      <c r="JHW231" s="49"/>
      <c r="JHX231" s="49"/>
      <c r="JHY231" s="49"/>
      <c r="JHZ231" s="49"/>
      <c r="JIA231" s="49"/>
      <c r="JIB231" s="49"/>
      <c r="JIC231" s="49"/>
      <c r="JID231" s="49"/>
      <c r="JIE231" s="49"/>
      <c r="JIF231" s="49"/>
      <c r="JIG231" s="49"/>
      <c r="JIH231" s="49"/>
      <c r="JII231" s="49"/>
      <c r="JIJ231" s="49"/>
      <c r="JIK231" s="49"/>
      <c r="JIL231" s="49"/>
      <c r="JIM231" s="49"/>
      <c r="JIN231" s="49"/>
      <c r="JIO231" s="49"/>
      <c r="JIP231" s="49"/>
      <c r="JIQ231" s="49"/>
      <c r="JIR231" s="49"/>
      <c r="JIS231" s="49"/>
      <c r="JIT231" s="49"/>
      <c r="JIU231" s="49"/>
      <c r="JIV231" s="49"/>
      <c r="JIW231" s="49"/>
      <c r="JIX231" s="49"/>
      <c r="JIY231" s="49"/>
      <c r="JIZ231" s="49"/>
      <c r="JJA231" s="49"/>
      <c r="JJB231" s="49"/>
      <c r="JJC231" s="49"/>
      <c r="JJD231" s="49"/>
      <c r="JJE231" s="49"/>
      <c r="JJF231" s="49"/>
      <c r="JJG231" s="49"/>
      <c r="JJH231" s="49"/>
      <c r="JJI231" s="49"/>
      <c r="JJJ231" s="49"/>
      <c r="JJK231" s="49"/>
      <c r="JJL231" s="49"/>
      <c r="JJM231" s="49"/>
      <c r="JJN231" s="49"/>
      <c r="JJO231" s="49"/>
      <c r="JJP231" s="49"/>
      <c r="JJQ231" s="49"/>
      <c r="JJR231" s="49"/>
      <c r="JJS231" s="49"/>
      <c r="JJT231" s="49"/>
      <c r="JJU231" s="49"/>
      <c r="JJV231" s="49"/>
      <c r="JJW231" s="49"/>
      <c r="JJX231" s="49"/>
      <c r="JJY231" s="49"/>
      <c r="JJZ231" s="49"/>
      <c r="JKA231" s="49"/>
      <c r="JKB231" s="49"/>
      <c r="JKC231" s="49"/>
      <c r="JKD231" s="49"/>
      <c r="JKE231" s="49"/>
      <c r="JKF231" s="49"/>
      <c r="JKG231" s="49"/>
      <c r="JKH231" s="49"/>
      <c r="JKI231" s="49"/>
      <c r="JKJ231" s="49"/>
      <c r="JKK231" s="49"/>
      <c r="JKL231" s="49"/>
      <c r="JKM231" s="49"/>
      <c r="JKN231" s="49"/>
      <c r="JKO231" s="49"/>
      <c r="JKP231" s="49"/>
      <c r="JKQ231" s="49"/>
      <c r="JKR231" s="49"/>
      <c r="JKS231" s="49"/>
      <c r="JKT231" s="49"/>
      <c r="JKU231" s="49"/>
      <c r="JKV231" s="49"/>
      <c r="JKW231" s="49"/>
      <c r="JKX231" s="49"/>
      <c r="JKY231" s="49"/>
      <c r="JKZ231" s="49"/>
      <c r="JLA231" s="49"/>
      <c r="JLB231" s="49"/>
      <c r="JLC231" s="49"/>
      <c r="JLD231" s="49"/>
      <c r="JLE231" s="49"/>
      <c r="JLF231" s="49"/>
      <c r="JLG231" s="49"/>
      <c r="JLH231" s="49"/>
      <c r="JLI231" s="49"/>
      <c r="JLJ231" s="49"/>
      <c r="JLK231" s="49"/>
      <c r="JLL231" s="49"/>
      <c r="JLM231" s="49"/>
      <c r="JLN231" s="49"/>
      <c r="JLO231" s="49"/>
      <c r="JLP231" s="49"/>
      <c r="JLQ231" s="49"/>
      <c r="JLR231" s="49"/>
      <c r="JLS231" s="49"/>
      <c r="JLT231" s="49"/>
      <c r="JLU231" s="49"/>
      <c r="JLV231" s="49"/>
      <c r="JLW231" s="49"/>
      <c r="JLX231" s="49"/>
      <c r="JLY231" s="49"/>
      <c r="JLZ231" s="49"/>
      <c r="JMA231" s="49"/>
      <c r="JMB231" s="49"/>
      <c r="JMC231" s="49"/>
      <c r="JMD231" s="49"/>
      <c r="JME231" s="49"/>
      <c r="JMF231" s="49"/>
      <c r="JMG231" s="49"/>
      <c r="JMH231" s="49"/>
      <c r="JMI231" s="49"/>
      <c r="JMJ231" s="49"/>
      <c r="JMK231" s="49"/>
      <c r="JML231" s="49"/>
      <c r="JMM231" s="49"/>
      <c r="JMN231" s="49"/>
      <c r="JMO231" s="49"/>
      <c r="JMP231" s="49"/>
      <c r="JMQ231" s="49"/>
      <c r="JMR231" s="49"/>
      <c r="JMS231" s="49"/>
      <c r="JMT231" s="49"/>
      <c r="JMU231" s="49"/>
      <c r="JMV231" s="49"/>
      <c r="JMW231" s="49"/>
      <c r="JMX231" s="49"/>
      <c r="JMY231" s="49"/>
      <c r="JMZ231" s="49"/>
      <c r="JNA231" s="49"/>
      <c r="JNB231" s="49"/>
      <c r="JNC231" s="49"/>
      <c r="JND231" s="49"/>
      <c r="JNE231" s="49"/>
      <c r="JNF231" s="49"/>
      <c r="JNG231" s="49"/>
      <c r="JNH231" s="49"/>
      <c r="JNI231" s="49"/>
      <c r="JNJ231" s="49"/>
      <c r="JNK231" s="49"/>
      <c r="JNL231" s="49"/>
      <c r="JNM231" s="49"/>
      <c r="JNN231" s="49"/>
      <c r="JNO231" s="49"/>
      <c r="JNP231" s="49"/>
      <c r="JNQ231" s="49"/>
      <c r="JNR231" s="49"/>
      <c r="JNS231" s="49"/>
      <c r="JNT231" s="49"/>
      <c r="JNU231" s="49"/>
      <c r="JNV231" s="49"/>
      <c r="JNW231" s="49"/>
      <c r="JNX231" s="49"/>
      <c r="JNY231" s="49"/>
      <c r="JNZ231" s="49"/>
      <c r="JOA231" s="49"/>
      <c r="JOB231" s="49"/>
      <c r="JOC231" s="49"/>
      <c r="JOD231" s="49"/>
      <c r="JOE231" s="49"/>
      <c r="JOF231" s="49"/>
      <c r="JOG231" s="49"/>
      <c r="JOH231" s="49"/>
      <c r="JOI231" s="49"/>
      <c r="JOJ231" s="49"/>
      <c r="JOK231" s="49"/>
      <c r="JOL231" s="49"/>
      <c r="JOM231" s="49"/>
      <c r="JON231" s="49"/>
      <c r="JOO231" s="49"/>
      <c r="JOP231" s="49"/>
      <c r="JOQ231" s="49"/>
      <c r="JOR231" s="49"/>
      <c r="JOS231" s="49"/>
      <c r="JOT231" s="49"/>
      <c r="JOU231" s="49"/>
      <c r="JOV231" s="49"/>
      <c r="JOW231" s="49"/>
      <c r="JOX231" s="49"/>
      <c r="JOY231" s="49"/>
      <c r="JOZ231" s="49"/>
      <c r="JPA231" s="49"/>
      <c r="JPB231" s="49"/>
      <c r="JPC231" s="49"/>
      <c r="JPD231" s="49"/>
      <c r="JPE231" s="49"/>
      <c r="JPF231" s="49"/>
      <c r="JPG231" s="49"/>
      <c r="JPH231" s="49"/>
      <c r="JPI231" s="49"/>
      <c r="JPJ231" s="49"/>
      <c r="JPK231" s="49"/>
      <c r="JPL231" s="49"/>
      <c r="JPM231" s="49"/>
      <c r="JPN231" s="49"/>
      <c r="JPO231" s="49"/>
      <c r="JPP231" s="49"/>
      <c r="JPQ231" s="49"/>
      <c r="JPR231" s="49"/>
      <c r="JPS231" s="49"/>
      <c r="JPT231" s="49"/>
      <c r="JPU231" s="49"/>
      <c r="JPV231" s="49"/>
      <c r="JPW231" s="49"/>
      <c r="JPX231" s="49"/>
      <c r="JPY231" s="49"/>
      <c r="JPZ231" s="49"/>
      <c r="JQA231" s="49"/>
      <c r="JQB231" s="49"/>
      <c r="JQC231" s="49"/>
      <c r="JQD231" s="49"/>
      <c r="JQE231" s="49"/>
      <c r="JQF231" s="49"/>
      <c r="JQG231" s="49"/>
      <c r="JQH231" s="49"/>
      <c r="JQI231" s="49"/>
      <c r="JQJ231" s="49"/>
      <c r="JQK231" s="49"/>
      <c r="JQL231" s="49"/>
      <c r="JQM231" s="49"/>
      <c r="JQN231" s="49"/>
      <c r="JQO231" s="49"/>
      <c r="JQP231" s="49"/>
      <c r="JQQ231" s="49"/>
      <c r="JQR231" s="49"/>
      <c r="JQS231" s="49"/>
      <c r="JQT231" s="49"/>
      <c r="JQU231" s="49"/>
      <c r="JQV231" s="49"/>
      <c r="JQW231" s="49"/>
      <c r="JQX231" s="49"/>
      <c r="JQY231" s="49"/>
      <c r="JQZ231" s="49"/>
      <c r="JRA231" s="49"/>
      <c r="JRB231" s="49"/>
      <c r="JRC231" s="49"/>
      <c r="JRD231" s="49"/>
      <c r="JRE231" s="49"/>
      <c r="JRF231" s="49"/>
      <c r="JRG231" s="49"/>
      <c r="JRH231" s="49"/>
      <c r="JRI231" s="49"/>
      <c r="JRJ231" s="49"/>
      <c r="JRK231" s="49"/>
      <c r="JRL231" s="49"/>
      <c r="JRM231" s="49"/>
      <c r="JRN231" s="49"/>
      <c r="JRO231" s="49"/>
      <c r="JRP231" s="49"/>
      <c r="JRQ231" s="49"/>
      <c r="JRR231" s="49"/>
      <c r="JRS231" s="49"/>
      <c r="JRT231" s="49"/>
      <c r="JRU231" s="49"/>
      <c r="JRV231" s="49"/>
      <c r="JRW231" s="49"/>
      <c r="JRX231" s="49"/>
      <c r="JRY231" s="49"/>
      <c r="JRZ231" s="49"/>
      <c r="JSA231" s="49"/>
      <c r="JSB231" s="49"/>
      <c r="JSC231" s="49"/>
      <c r="JSD231" s="49"/>
      <c r="JSE231" s="49"/>
      <c r="JSF231" s="49"/>
      <c r="JSG231" s="49"/>
      <c r="JSH231" s="49"/>
      <c r="JSI231" s="49"/>
      <c r="JSJ231" s="49"/>
      <c r="JSK231" s="49"/>
      <c r="JSL231" s="49"/>
      <c r="JSM231" s="49"/>
      <c r="JSN231" s="49"/>
      <c r="JSO231" s="49"/>
      <c r="JSP231" s="49"/>
      <c r="JSQ231" s="49"/>
      <c r="JSR231" s="49"/>
      <c r="JSS231" s="49"/>
      <c r="JST231" s="49"/>
      <c r="JSU231" s="49"/>
      <c r="JSV231" s="49"/>
      <c r="JSW231" s="49"/>
      <c r="JSX231" s="49"/>
      <c r="JSY231" s="49"/>
      <c r="JSZ231" s="49"/>
      <c r="JTA231" s="49"/>
      <c r="JTB231" s="49"/>
      <c r="JTC231" s="49"/>
      <c r="JTD231" s="49"/>
      <c r="JTE231" s="49"/>
      <c r="JTF231" s="49"/>
      <c r="JTG231" s="49"/>
      <c r="JTH231" s="49"/>
      <c r="JTI231" s="49"/>
      <c r="JTJ231" s="49"/>
      <c r="JTK231" s="49"/>
      <c r="JTL231" s="49"/>
      <c r="JTM231" s="49"/>
      <c r="JTN231" s="49"/>
      <c r="JTO231" s="49"/>
      <c r="JTP231" s="49"/>
      <c r="JTQ231" s="49"/>
      <c r="JTR231" s="49"/>
      <c r="JTS231" s="49"/>
      <c r="JTT231" s="49"/>
      <c r="JTU231" s="49"/>
      <c r="JTV231" s="49"/>
      <c r="JTW231" s="49"/>
      <c r="JTX231" s="49"/>
      <c r="JTY231" s="49"/>
      <c r="JTZ231" s="49"/>
      <c r="JUA231" s="49"/>
      <c r="JUB231" s="49"/>
      <c r="JUC231" s="49"/>
      <c r="JUD231" s="49"/>
      <c r="JUE231" s="49"/>
      <c r="JUF231" s="49"/>
      <c r="JUG231" s="49"/>
      <c r="JUH231" s="49"/>
      <c r="JUI231" s="49"/>
      <c r="JUJ231" s="49"/>
      <c r="JUK231" s="49"/>
      <c r="JUL231" s="49"/>
      <c r="JUM231" s="49"/>
      <c r="JUN231" s="49"/>
      <c r="JUO231" s="49"/>
      <c r="JUP231" s="49"/>
      <c r="JUQ231" s="49"/>
      <c r="JUR231" s="49"/>
      <c r="JUS231" s="49"/>
      <c r="JUT231" s="49"/>
      <c r="JUU231" s="49"/>
      <c r="JUV231" s="49"/>
      <c r="JUW231" s="49"/>
      <c r="JUX231" s="49"/>
      <c r="JUY231" s="49"/>
      <c r="JUZ231" s="49"/>
      <c r="JVA231" s="49"/>
      <c r="JVB231" s="49"/>
      <c r="JVC231" s="49"/>
      <c r="JVD231" s="49"/>
      <c r="JVE231" s="49"/>
      <c r="JVF231" s="49"/>
      <c r="JVG231" s="49"/>
      <c r="JVH231" s="49"/>
      <c r="JVI231" s="49"/>
      <c r="JVJ231" s="49"/>
      <c r="JVK231" s="49"/>
      <c r="JVL231" s="49"/>
      <c r="JVM231" s="49"/>
      <c r="JVN231" s="49"/>
      <c r="JVO231" s="49"/>
      <c r="JVP231" s="49"/>
      <c r="JVQ231" s="49"/>
      <c r="JVR231" s="49"/>
      <c r="JVS231" s="49"/>
      <c r="JVT231" s="49"/>
      <c r="JVU231" s="49"/>
      <c r="JVV231" s="49"/>
      <c r="JVW231" s="49"/>
      <c r="JVX231" s="49"/>
      <c r="JVY231" s="49"/>
      <c r="JVZ231" s="49"/>
      <c r="JWA231" s="49"/>
      <c r="JWB231" s="49"/>
      <c r="JWC231" s="49"/>
      <c r="JWD231" s="49"/>
      <c r="JWE231" s="49"/>
      <c r="JWF231" s="49"/>
      <c r="JWG231" s="49"/>
      <c r="JWH231" s="49"/>
      <c r="JWI231" s="49"/>
      <c r="JWJ231" s="49"/>
      <c r="JWK231" s="49"/>
      <c r="JWL231" s="49"/>
      <c r="JWM231" s="49"/>
      <c r="JWN231" s="49"/>
      <c r="JWO231" s="49"/>
      <c r="JWP231" s="49"/>
      <c r="JWQ231" s="49"/>
      <c r="JWR231" s="49"/>
      <c r="JWS231" s="49"/>
      <c r="JWT231" s="49"/>
      <c r="JWU231" s="49"/>
      <c r="JWV231" s="49"/>
      <c r="JWW231" s="49"/>
      <c r="JWX231" s="49"/>
      <c r="JWY231" s="49"/>
      <c r="JWZ231" s="49"/>
      <c r="JXA231" s="49"/>
      <c r="JXB231" s="49"/>
      <c r="JXC231" s="49"/>
      <c r="JXD231" s="49"/>
      <c r="JXE231" s="49"/>
      <c r="JXF231" s="49"/>
      <c r="JXG231" s="49"/>
      <c r="JXH231" s="49"/>
      <c r="JXI231" s="49"/>
      <c r="JXJ231" s="49"/>
      <c r="JXK231" s="49"/>
      <c r="JXL231" s="49"/>
      <c r="JXM231" s="49"/>
      <c r="JXN231" s="49"/>
      <c r="JXO231" s="49"/>
      <c r="JXP231" s="49"/>
      <c r="JXQ231" s="49"/>
      <c r="JXR231" s="49"/>
      <c r="JXS231" s="49"/>
      <c r="JXT231" s="49"/>
      <c r="JXU231" s="49"/>
      <c r="JXV231" s="49"/>
      <c r="JXW231" s="49"/>
      <c r="JXX231" s="49"/>
      <c r="JXY231" s="49"/>
      <c r="JXZ231" s="49"/>
      <c r="JYA231" s="49"/>
      <c r="JYB231" s="49"/>
      <c r="JYC231" s="49"/>
      <c r="JYD231" s="49"/>
      <c r="JYE231" s="49"/>
      <c r="JYF231" s="49"/>
      <c r="JYG231" s="49"/>
      <c r="JYH231" s="49"/>
      <c r="JYI231" s="49"/>
      <c r="JYJ231" s="49"/>
      <c r="JYK231" s="49"/>
      <c r="JYL231" s="49"/>
      <c r="JYM231" s="49"/>
      <c r="JYN231" s="49"/>
      <c r="JYO231" s="49"/>
      <c r="JYP231" s="49"/>
      <c r="JYQ231" s="49"/>
      <c r="JYR231" s="49"/>
      <c r="JYS231" s="49"/>
      <c r="JYT231" s="49"/>
      <c r="JYU231" s="49"/>
      <c r="JYV231" s="49"/>
      <c r="JYW231" s="49"/>
      <c r="JYX231" s="49"/>
      <c r="JYY231" s="49"/>
      <c r="JYZ231" s="49"/>
      <c r="JZA231" s="49"/>
      <c r="JZB231" s="49"/>
      <c r="JZC231" s="49"/>
      <c r="JZD231" s="49"/>
      <c r="JZE231" s="49"/>
      <c r="JZF231" s="49"/>
      <c r="JZG231" s="49"/>
      <c r="JZH231" s="49"/>
      <c r="JZI231" s="49"/>
      <c r="JZJ231" s="49"/>
      <c r="JZK231" s="49"/>
      <c r="JZL231" s="49"/>
      <c r="JZM231" s="49"/>
      <c r="JZN231" s="49"/>
      <c r="JZO231" s="49"/>
      <c r="JZP231" s="49"/>
      <c r="JZQ231" s="49"/>
      <c r="JZR231" s="49"/>
      <c r="JZS231" s="49"/>
      <c r="JZT231" s="49"/>
      <c r="JZU231" s="49"/>
      <c r="JZV231" s="49"/>
      <c r="JZW231" s="49"/>
      <c r="JZX231" s="49"/>
      <c r="JZY231" s="49"/>
      <c r="JZZ231" s="49"/>
      <c r="KAA231" s="49"/>
      <c r="KAB231" s="49"/>
      <c r="KAC231" s="49"/>
      <c r="KAD231" s="49"/>
      <c r="KAE231" s="49"/>
      <c r="KAF231" s="49"/>
      <c r="KAG231" s="49"/>
      <c r="KAH231" s="49"/>
      <c r="KAI231" s="49"/>
      <c r="KAJ231" s="49"/>
      <c r="KAK231" s="49"/>
      <c r="KAL231" s="49"/>
      <c r="KAM231" s="49"/>
      <c r="KAN231" s="49"/>
      <c r="KAO231" s="49"/>
      <c r="KAP231" s="49"/>
      <c r="KAQ231" s="49"/>
      <c r="KAR231" s="49"/>
      <c r="KAS231" s="49"/>
      <c r="KAT231" s="49"/>
      <c r="KAU231" s="49"/>
      <c r="KAV231" s="49"/>
      <c r="KAW231" s="49"/>
      <c r="KAX231" s="49"/>
      <c r="KAY231" s="49"/>
      <c r="KAZ231" s="49"/>
      <c r="KBA231" s="49"/>
      <c r="KBB231" s="49"/>
      <c r="KBC231" s="49"/>
      <c r="KBD231" s="49"/>
      <c r="KBE231" s="49"/>
      <c r="KBF231" s="49"/>
      <c r="KBG231" s="49"/>
      <c r="KBH231" s="49"/>
      <c r="KBI231" s="49"/>
      <c r="KBJ231" s="49"/>
      <c r="KBK231" s="49"/>
      <c r="KBL231" s="49"/>
      <c r="KBM231" s="49"/>
      <c r="KBN231" s="49"/>
      <c r="KBO231" s="49"/>
      <c r="KBP231" s="49"/>
      <c r="KBQ231" s="49"/>
      <c r="KBR231" s="49"/>
      <c r="KBS231" s="49"/>
      <c r="KBT231" s="49"/>
      <c r="KBU231" s="49"/>
      <c r="KBV231" s="49"/>
      <c r="KBW231" s="49"/>
      <c r="KBX231" s="49"/>
      <c r="KBY231" s="49"/>
      <c r="KBZ231" s="49"/>
      <c r="KCA231" s="49"/>
      <c r="KCB231" s="49"/>
      <c r="KCC231" s="49"/>
      <c r="KCD231" s="49"/>
      <c r="KCE231" s="49"/>
      <c r="KCF231" s="49"/>
      <c r="KCG231" s="49"/>
      <c r="KCH231" s="49"/>
      <c r="KCI231" s="49"/>
      <c r="KCJ231" s="49"/>
      <c r="KCK231" s="49"/>
      <c r="KCL231" s="49"/>
      <c r="KCM231" s="49"/>
      <c r="KCN231" s="49"/>
      <c r="KCO231" s="49"/>
      <c r="KCP231" s="49"/>
      <c r="KCQ231" s="49"/>
      <c r="KCR231" s="49"/>
      <c r="KCS231" s="49"/>
      <c r="KCT231" s="49"/>
      <c r="KCU231" s="49"/>
      <c r="KCV231" s="49"/>
      <c r="KCW231" s="49"/>
      <c r="KCX231" s="49"/>
      <c r="KCY231" s="49"/>
      <c r="KCZ231" s="49"/>
      <c r="KDA231" s="49"/>
      <c r="KDB231" s="49"/>
      <c r="KDC231" s="49"/>
      <c r="KDD231" s="49"/>
      <c r="KDE231" s="49"/>
      <c r="KDF231" s="49"/>
      <c r="KDG231" s="49"/>
      <c r="KDH231" s="49"/>
      <c r="KDI231" s="49"/>
      <c r="KDJ231" s="49"/>
      <c r="KDK231" s="49"/>
      <c r="KDL231" s="49"/>
      <c r="KDM231" s="49"/>
      <c r="KDN231" s="49"/>
      <c r="KDO231" s="49"/>
      <c r="KDP231" s="49"/>
      <c r="KDQ231" s="49"/>
      <c r="KDR231" s="49"/>
      <c r="KDS231" s="49"/>
      <c r="KDT231" s="49"/>
      <c r="KDU231" s="49"/>
      <c r="KDV231" s="49"/>
      <c r="KDW231" s="49"/>
      <c r="KDX231" s="49"/>
      <c r="KDY231" s="49"/>
      <c r="KDZ231" s="49"/>
      <c r="KEA231" s="49"/>
      <c r="KEB231" s="49"/>
      <c r="KEC231" s="49"/>
      <c r="KED231" s="49"/>
      <c r="KEE231" s="49"/>
      <c r="KEF231" s="49"/>
      <c r="KEG231" s="49"/>
      <c r="KEH231" s="49"/>
      <c r="KEI231" s="49"/>
      <c r="KEJ231" s="49"/>
      <c r="KEK231" s="49"/>
      <c r="KEL231" s="49"/>
      <c r="KEM231" s="49"/>
      <c r="KEN231" s="49"/>
      <c r="KEO231" s="49"/>
      <c r="KEP231" s="49"/>
      <c r="KEQ231" s="49"/>
      <c r="KER231" s="49"/>
      <c r="KES231" s="49"/>
      <c r="KET231" s="49"/>
      <c r="KEU231" s="49"/>
      <c r="KEV231" s="49"/>
      <c r="KEW231" s="49"/>
      <c r="KEX231" s="49"/>
      <c r="KEY231" s="49"/>
      <c r="KEZ231" s="49"/>
      <c r="KFA231" s="49"/>
      <c r="KFB231" s="49"/>
      <c r="KFC231" s="49"/>
      <c r="KFD231" s="49"/>
      <c r="KFE231" s="49"/>
      <c r="KFF231" s="49"/>
      <c r="KFG231" s="49"/>
      <c r="KFH231" s="49"/>
      <c r="KFI231" s="49"/>
      <c r="KFJ231" s="49"/>
      <c r="KFK231" s="49"/>
      <c r="KFL231" s="49"/>
      <c r="KFM231" s="49"/>
      <c r="KFN231" s="49"/>
      <c r="KFO231" s="49"/>
      <c r="KFP231" s="49"/>
      <c r="KFQ231" s="49"/>
      <c r="KFR231" s="49"/>
      <c r="KFS231" s="49"/>
      <c r="KFT231" s="49"/>
      <c r="KFU231" s="49"/>
      <c r="KFV231" s="49"/>
      <c r="KFW231" s="49"/>
      <c r="KFX231" s="49"/>
      <c r="KFY231" s="49"/>
      <c r="KFZ231" s="49"/>
      <c r="KGA231" s="49"/>
      <c r="KGB231" s="49"/>
      <c r="KGC231" s="49"/>
      <c r="KGD231" s="49"/>
      <c r="KGE231" s="49"/>
      <c r="KGF231" s="49"/>
      <c r="KGG231" s="49"/>
      <c r="KGH231" s="49"/>
      <c r="KGI231" s="49"/>
      <c r="KGJ231" s="49"/>
      <c r="KGK231" s="49"/>
      <c r="KGL231" s="49"/>
      <c r="KGM231" s="49"/>
      <c r="KGN231" s="49"/>
      <c r="KGO231" s="49"/>
      <c r="KGP231" s="49"/>
      <c r="KGQ231" s="49"/>
      <c r="KGR231" s="49"/>
      <c r="KGS231" s="49"/>
      <c r="KGT231" s="49"/>
      <c r="KGU231" s="49"/>
      <c r="KGV231" s="49"/>
      <c r="KGW231" s="49"/>
      <c r="KGX231" s="49"/>
      <c r="KGY231" s="49"/>
      <c r="KGZ231" s="49"/>
      <c r="KHA231" s="49"/>
      <c r="KHB231" s="49"/>
      <c r="KHC231" s="49"/>
      <c r="KHD231" s="49"/>
      <c r="KHE231" s="49"/>
      <c r="KHF231" s="49"/>
      <c r="KHG231" s="49"/>
      <c r="KHH231" s="49"/>
      <c r="KHI231" s="49"/>
      <c r="KHJ231" s="49"/>
      <c r="KHK231" s="49"/>
      <c r="KHL231" s="49"/>
      <c r="KHM231" s="49"/>
      <c r="KHN231" s="49"/>
      <c r="KHO231" s="49"/>
      <c r="KHP231" s="49"/>
      <c r="KHQ231" s="49"/>
      <c r="KHR231" s="49"/>
      <c r="KHS231" s="49"/>
      <c r="KHT231" s="49"/>
      <c r="KHU231" s="49"/>
      <c r="KHV231" s="49"/>
      <c r="KHW231" s="49"/>
      <c r="KHX231" s="49"/>
      <c r="KHY231" s="49"/>
      <c r="KHZ231" s="49"/>
      <c r="KIA231" s="49"/>
      <c r="KIB231" s="49"/>
      <c r="KIC231" s="49"/>
      <c r="KID231" s="49"/>
      <c r="KIE231" s="49"/>
      <c r="KIF231" s="49"/>
      <c r="KIG231" s="49"/>
      <c r="KIH231" s="49"/>
      <c r="KII231" s="49"/>
      <c r="KIJ231" s="49"/>
      <c r="KIK231" s="49"/>
      <c r="KIL231" s="49"/>
      <c r="KIM231" s="49"/>
      <c r="KIN231" s="49"/>
      <c r="KIO231" s="49"/>
      <c r="KIP231" s="49"/>
      <c r="KIQ231" s="49"/>
      <c r="KIR231" s="49"/>
      <c r="KIS231" s="49"/>
      <c r="KIT231" s="49"/>
      <c r="KIU231" s="49"/>
      <c r="KIV231" s="49"/>
      <c r="KIW231" s="49"/>
      <c r="KIX231" s="49"/>
      <c r="KIY231" s="49"/>
      <c r="KIZ231" s="49"/>
      <c r="KJA231" s="49"/>
      <c r="KJB231" s="49"/>
      <c r="KJC231" s="49"/>
      <c r="KJD231" s="49"/>
      <c r="KJE231" s="49"/>
      <c r="KJF231" s="49"/>
      <c r="KJG231" s="49"/>
      <c r="KJH231" s="49"/>
      <c r="KJI231" s="49"/>
      <c r="KJJ231" s="49"/>
      <c r="KJK231" s="49"/>
      <c r="KJL231" s="49"/>
      <c r="KJM231" s="49"/>
      <c r="KJN231" s="49"/>
      <c r="KJO231" s="49"/>
      <c r="KJP231" s="49"/>
      <c r="KJQ231" s="49"/>
      <c r="KJR231" s="49"/>
      <c r="KJS231" s="49"/>
      <c r="KJT231" s="49"/>
      <c r="KJU231" s="49"/>
      <c r="KJV231" s="49"/>
      <c r="KJW231" s="49"/>
      <c r="KJX231" s="49"/>
      <c r="KJY231" s="49"/>
      <c r="KJZ231" s="49"/>
      <c r="KKA231" s="49"/>
      <c r="KKB231" s="49"/>
      <c r="KKC231" s="49"/>
      <c r="KKD231" s="49"/>
      <c r="KKE231" s="49"/>
      <c r="KKF231" s="49"/>
      <c r="KKG231" s="49"/>
      <c r="KKH231" s="49"/>
      <c r="KKI231" s="49"/>
      <c r="KKJ231" s="49"/>
      <c r="KKK231" s="49"/>
      <c r="KKL231" s="49"/>
      <c r="KKM231" s="49"/>
      <c r="KKN231" s="49"/>
      <c r="KKO231" s="49"/>
      <c r="KKP231" s="49"/>
      <c r="KKQ231" s="49"/>
      <c r="KKR231" s="49"/>
      <c r="KKS231" s="49"/>
      <c r="KKT231" s="49"/>
      <c r="KKU231" s="49"/>
      <c r="KKV231" s="49"/>
      <c r="KKW231" s="49"/>
      <c r="KKX231" s="49"/>
      <c r="KKY231" s="49"/>
      <c r="KKZ231" s="49"/>
      <c r="KLA231" s="49"/>
      <c r="KLB231" s="49"/>
      <c r="KLC231" s="49"/>
      <c r="KLD231" s="49"/>
      <c r="KLE231" s="49"/>
      <c r="KLF231" s="49"/>
      <c r="KLG231" s="49"/>
      <c r="KLH231" s="49"/>
      <c r="KLI231" s="49"/>
      <c r="KLJ231" s="49"/>
      <c r="KLK231" s="49"/>
      <c r="KLL231" s="49"/>
      <c r="KLM231" s="49"/>
      <c r="KLN231" s="49"/>
      <c r="KLO231" s="49"/>
      <c r="KLP231" s="49"/>
      <c r="KLQ231" s="49"/>
      <c r="KLR231" s="49"/>
      <c r="KLS231" s="49"/>
      <c r="KLT231" s="49"/>
      <c r="KLU231" s="49"/>
      <c r="KLV231" s="49"/>
      <c r="KLW231" s="49"/>
      <c r="KLX231" s="49"/>
      <c r="KLY231" s="49"/>
      <c r="KLZ231" s="49"/>
      <c r="KMA231" s="49"/>
      <c r="KMB231" s="49"/>
      <c r="KMC231" s="49"/>
      <c r="KMD231" s="49"/>
      <c r="KME231" s="49"/>
      <c r="KMF231" s="49"/>
      <c r="KMG231" s="49"/>
      <c r="KMH231" s="49"/>
      <c r="KMI231" s="49"/>
      <c r="KMJ231" s="49"/>
      <c r="KMK231" s="49"/>
      <c r="KML231" s="49"/>
      <c r="KMM231" s="49"/>
      <c r="KMN231" s="49"/>
      <c r="KMO231" s="49"/>
      <c r="KMP231" s="49"/>
      <c r="KMQ231" s="49"/>
      <c r="KMR231" s="49"/>
      <c r="KMS231" s="49"/>
      <c r="KMT231" s="49"/>
      <c r="KMU231" s="49"/>
      <c r="KMV231" s="49"/>
      <c r="KMW231" s="49"/>
      <c r="KMX231" s="49"/>
      <c r="KMY231" s="49"/>
      <c r="KMZ231" s="49"/>
      <c r="KNA231" s="49"/>
      <c r="KNB231" s="49"/>
      <c r="KNC231" s="49"/>
      <c r="KND231" s="49"/>
      <c r="KNE231" s="49"/>
      <c r="KNF231" s="49"/>
      <c r="KNG231" s="49"/>
      <c r="KNH231" s="49"/>
      <c r="KNI231" s="49"/>
      <c r="KNJ231" s="49"/>
      <c r="KNK231" s="49"/>
      <c r="KNL231" s="49"/>
      <c r="KNM231" s="49"/>
      <c r="KNN231" s="49"/>
      <c r="KNO231" s="49"/>
      <c r="KNP231" s="49"/>
      <c r="KNQ231" s="49"/>
      <c r="KNR231" s="49"/>
      <c r="KNS231" s="49"/>
      <c r="KNT231" s="49"/>
      <c r="KNU231" s="49"/>
      <c r="KNV231" s="49"/>
      <c r="KNW231" s="49"/>
      <c r="KNX231" s="49"/>
      <c r="KNY231" s="49"/>
      <c r="KNZ231" s="49"/>
      <c r="KOA231" s="49"/>
      <c r="KOB231" s="49"/>
      <c r="KOC231" s="49"/>
      <c r="KOD231" s="49"/>
      <c r="KOE231" s="49"/>
      <c r="KOF231" s="49"/>
      <c r="KOG231" s="49"/>
      <c r="KOH231" s="49"/>
      <c r="KOI231" s="49"/>
      <c r="KOJ231" s="49"/>
      <c r="KOK231" s="49"/>
      <c r="KOL231" s="49"/>
      <c r="KOM231" s="49"/>
      <c r="KON231" s="49"/>
      <c r="KOO231" s="49"/>
      <c r="KOP231" s="49"/>
      <c r="KOQ231" s="49"/>
      <c r="KOR231" s="49"/>
      <c r="KOS231" s="49"/>
      <c r="KOT231" s="49"/>
      <c r="KOU231" s="49"/>
      <c r="KOV231" s="49"/>
      <c r="KOW231" s="49"/>
      <c r="KOX231" s="49"/>
      <c r="KOY231" s="49"/>
      <c r="KOZ231" s="49"/>
      <c r="KPA231" s="49"/>
      <c r="KPB231" s="49"/>
      <c r="KPC231" s="49"/>
      <c r="KPD231" s="49"/>
      <c r="KPE231" s="49"/>
      <c r="KPF231" s="49"/>
      <c r="KPG231" s="49"/>
      <c r="KPH231" s="49"/>
      <c r="KPI231" s="49"/>
      <c r="KPJ231" s="49"/>
      <c r="KPK231" s="49"/>
      <c r="KPL231" s="49"/>
      <c r="KPM231" s="49"/>
      <c r="KPN231" s="49"/>
      <c r="KPO231" s="49"/>
      <c r="KPP231" s="49"/>
      <c r="KPQ231" s="49"/>
      <c r="KPR231" s="49"/>
      <c r="KPS231" s="49"/>
      <c r="KPT231" s="49"/>
      <c r="KPU231" s="49"/>
      <c r="KPV231" s="49"/>
      <c r="KPW231" s="49"/>
      <c r="KPX231" s="49"/>
      <c r="KPY231" s="49"/>
      <c r="KPZ231" s="49"/>
      <c r="KQA231" s="49"/>
      <c r="KQB231" s="49"/>
      <c r="KQC231" s="49"/>
      <c r="KQD231" s="49"/>
      <c r="KQE231" s="49"/>
      <c r="KQF231" s="49"/>
      <c r="KQG231" s="49"/>
      <c r="KQH231" s="49"/>
      <c r="KQI231" s="49"/>
      <c r="KQJ231" s="49"/>
      <c r="KQK231" s="49"/>
      <c r="KQL231" s="49"/>
      <c r="KQM231" s="49"/>
      <c r="KQN231" s="49"/>
      <c r="KQO231" s="49"/>
      <c r="KQP231" s="49"/>
      <c r="KQQ231" s="49"/>
      <c r="KQR231" s="49"/>
      <c r="KQS231" s="49"/>
      <c r="KQT231" s="49"/>
      <c r="KQU231" s="49"/>
      <c r="KQV231" s="49"/>
      <c r="KQW231" s="49"/>
      <c r="KQX231" s="49"/>
      <c r="KQY231" s="49"/>
      <c r="KQZ231" s="49"/>
      <c r="KRA231" s="49"/>
      <c r="KRB231" s="49"/>
      <c r="KRC231" s="49"/>
      <c r="KRD231" s="49"/>
      <c r="KRE231" s="49"/>
      <c r="KRF231" s="49"/>
      <c r="KRG231" s="49"/>
      <c r="KRH231" s="49"/>
      <c r="KRI231" s="49"/>
      <c r="KRJ231" s="49"/>
      <c r="KRK231" s="49"/>
      <c r="KRL231" s="49"/>
      <c r="KRM231" s="49"/>
      <c r="KRN231" s="49"/>
      <c r="KRO231" s="49"/>
      <c r="KRP231" s="49"/>
      <c r="KRQ231" s="49"/>
      <c r="KRR231" s="49"/>
      <c r="KRS231" s="49"/>
      <c r="KRT231" s="49"/>
      <c r="KRU231" s="49"/>
      <c r="KRV231" s="49"/>
      <c r="KRW231" s="49"/>
      <c r="KRX231" s="49"/>
      <c r="KRY231" s="49"/>
      <c r="KRZ231" s="49"/>
      <c r="KSA231" s="49"/>
      <c r="KSB231" s="49"/>
      <c r="KSC231" s="49"/>
      <c r="KSD231" s="49"/>
      <c r="KSE231" s="49"/>
      <c r="KSF231" s="49"/>
      <c r="KSG231" s="49"/>
      <c r="KSH231" s="49"/>
      <c r="KSI231" s="49"/>
      <c r="KSJ231" s="49"/>
      <c r="KSK231" s="49"/>
      <c r="KSL231" s="49"/>
      <c r="KSM231" s="49"/>
      <c r="KSN231" s="49"/>
      <c r="KSO231" s="49"/>
      <c r="KSP231" s="49"/>
      <c r="KSQ231" s="49"/>
      <c r="KSR231" s="49"/>
      <c r="KSS231" s="49"/>
      <c r="KST231" s="49"/>
      <c r="KSU231" s="49"/>
      <c r="KSV231" s="49"/>
      <c r="KSW231" s="49"/>
      <c r="KSX231" s="49"/>
      <c r="KSY231" s="49"/>
      <c r="KSZ231" s="49"/>
      <c r="KTA231" s="49"/>
      <c r="KTB231" s="49"/>
      <c r="KTC231" s="49"/>
      <c r="KTD231" s="49"/>
      <c r="KTE231" s="49"/>
      <c r="KTF231" s="49"/>
      <c r="KTG231" s="49"/>
      <c r="KTH231" s="49"/>
      <c r="KTI231" s="49"/>
      <c r="KTJ231" s="49"/>
      <c r="KTK231" s="49"/>
      <c r="KTL231" s="49"/>
      <c r="KTM231" s="49"/>
      <c r="KTN231" s="49"/>
      <c r="KTO231" s="49"/>
      <c r="KTP231" s="49"/>
      <c r="KTQ231" s="49"/>
      <c r="KTR231" s="49"/>
      <c r="KTS231" s="49"/>
      <c r="KTT231" s="49"/>
      <c r="KTU231" s="49"/>
      <c r="KTV231" s="49"/>
      <c r="KTW231" s="49"/>
      <c r="KTX231" s="49"/>
      <c r="KTY231" s="49"/>
      <c r="KTZ231" s="49"/>
      <c r="KUA231" s="49"/>
      <c r="KUB231" s="49"/>
      <c r="KUC231" s="49"/>
      <c r="KUD231" s="49"/>
      <c r="KUE231" s="49"/>
      <c r="KUF231" s="49"/>
      <c r="KUG231" s="49"/>
      <c r="KUH231" s="49"/>
      <c r="KUI231" s="49"/>
      <c r="KUJ231" s="49"/>
      <c r="KUK231" s="49"/>
      <c r="KUL231" s="49"/>
      <c r="KUM231" s="49"/>
      <c r="KUN231" s="49"/>
      <c r="KUO231" s="49"/>
      <c r="KUP231" s="49"/>
      <c r="KUQ231" s="49"/>
      <c r="KUR231" s="49"/>
      <c r="KUS231" s="49"/>
      <c r="KUT231" s="49"/>
      <c r="KUU231" s="49"/>
      <c r="KUV231" s="49"/>
      <c r="KUW231" s="49"/>
      <c r="KUX231" s="49"/>
      <c r="KUY231" s="49"/>
      <c r="KUZ231" s="49"/>
      <c r="KVA231" s="49"/>
      <c r="KVB231" s="49"/>
      <c r="KVC231" s="49"/>
      <c r="KVD231" s="49"/>
      <c r="KVE231" s="49"/>
      <c r="KVF231" s="49"/>
      <c r="KVG231" s="49"/>
      <c r="KVH231" s="49"/>
      <c r="KVI231" s="49"/>
      <c r="KVJ231" s="49"/>
      <c r="KVK231" s="49"/>
      <c r="KVL231" s="49"/>
      <c r="KVM231" s="49"/>
      <c r="KVN231" s="49"/>
      <c r="KVO231" s="49"/>
      <c r="KVP231" s="49"/>
      <c r="KVQ231" s="49"/>
      <c r="KVR231" s="49"/>
      <c r="KVS231" s="49"/>
      <c r="KVT231" s="49"/>
      <c r="KVU231" s="49"/>
      <c r="KVV231" s="49"/>
      <c r="KVW231" s="49"/>
      <c r="KVX231" s="49"/>
      <c r="KVY231" s="49"/>
      <c r="KVZ231" s="49"/>
      <c r="KWA231" s="49"/>
      <c r="KWB231" s="49"/>
      <c r="KWC231" s="49"/>
      <c r="KWD231" s="49"/>
      <c r="KWE231" s="49"/>
      <c r="KWF231" s="49"/>
      <c r="KWG231" s="49"/>
      <c r="KWH231" s="49"/>
      <c r="KWI231" s="49"/>
      <c r="KWJ231" s="49"/>
      <c r="KWK231" s="49"/>
      <c r="KWL231" s="49"/>
      <c r="KWM231" s="49"/>
      <c r="KWN231" s="49"/>
      <c r="KWO231" s="49"/>
      <c r="KWP231" s="49"/>
      <c r="KWQ231" s="49"/>
      <c r="KWR231" s="49"/>
      <c r="KWS231" s="49"/>
      <c r="KWT231" s="49"/>
      <c r="KWU231" s="49"/>
      <c r="KWV231" s="49"/>
      <c r="KWW231" s="49"/>
      <c r="KWX231" s="49"/>
      <c r="KWY231" s="49"/>
      <c r="KWZ231" s="49"/>
      <c r="KXA231" s="49"/>
      <c r="KXB231" s="49"/>
      <c r="KXC231" s="49"/>
      <c r="KXD231" s="49"/>
      <c r="KXE231" s="49"/>
      <c r="KXF231" s="49"/>
      <c r="KXG231" s="49"/>
      <c r="KXH231" s="49"/>
      <c r="KXI231" s="49"/>
      <c r="KXJ231" s="49"/>
      <c r="KXK231" s="49"/>
      <c r="KXL231" s="49"/>
      <c r="KXM231" s="49"/>
      <c r="KXN231" s="49"/>
      <c r="KXO231" s="49"/>
      <c r="KXP231" s="49"/>
      <c r="KXQ231" s="49"/>
      <c r="KXR231" s="49"/>
      <c r="KXS231" s="49"/>
      <c r="KXT231" s="49"/>
      <c r="KXU231" s="49"/>
      <c r="KXV231" s="49"/>
      <c r="KXW231" s="49"/>
      <c r="KXX231" s="49"/>
      <c r="KXY231" s="49"/>
      <c r="KXZ231" s="49"/>
      <c r="KYA231" s="49"/>
      <c r="KYB231" s="49"/>
      <c r="KYC231" s="49"/>
      <c r="KYD231" s="49"/>
      <c r="KYE231" s="49"/>
      <c r="KYF231" s="49"/>
      <c r="KYG231" s="49"/>
      <c r="KYH231" s="49"/>
      <c r="KYI231" s="49"/>
      <c r="KYJ231" s="49"/>
      <c r="KYK231" s="49"/>
      <c r="KYL231" s="49"/>
      <c r="KYM231" s="49"/>
      <c r="KYN231" s="49"/>
      <c r="KYO231" s="49"/>
      <c r="KYP231" s="49"/>
      <c r="KYQ231" s="49"/>
      <c r="KYR231" s="49"/>
      <c r="KYS231" s="49"/>
      <c r="KYT231" s="49"/>
      <c r="KYU231" s="49"/>
      <c r="KYV231" s="49"/>
      <c r="KYW231" s="49"/>
      <c r="KYX231" s="49"/>
      <c r="KYY231" s="49"/>
      <c r="KYZ231" s="49"/>
      <c r="KZA231" s="49"/>
      <c r="KZB231" s="49"/>
      <c r="KZC231" s="49"/>
      <c r="KZD231" s="49"/>
      <c r="KZE231" s="49"/>
      <c r="KZF231" s="49"/>
      <c r="KZG231" s="49"/>
      <c r="KZH231" s="49"/>
      <c r="KZI231" s="49"/>
      <c r="KZJ231" s="49"/>
      <c r="KZK231" s="49"/>
      <c r="KZL231" s="49"/>
      <c r="KZM231" s="49"/>
      <c r="KZN231" s="49"/>
      <c r="KZO231" s="49"/>
      <c r="KZP231" s="49"/>
      <c r="KZQ231" s="49"/>
      <c r="KZR231" s="49"/>
      <c r="KZS231" s="49"/>
      <c r="KZT231" s="49"/>
      <c r="KZU231" s="49"/>
      <c r="KZV231" s="49"/>
      <c r="KZW231" s="49"/>
      <c r="KZX231" s="49"/>
      <c r="KZY231" s="49"/>
      <c r="KZZ231" s="49"/>
      <c r="LAA231" s="49"/>
      <c r="LAB231" s="49"/>
      <c r="LAC231" s="49"/>
      <c r="LAD231" s="49"/>
      <c r="LAE231" s="49"/>
      <c r="LAF231" s="49"/>
      <c r="LAG231" s="49"/>
      <c r="LAH231" s="49"/>
      <c r="LAI231" s="49"/>
      <c r="LAJ231" s="49"/>
      <c r="LAK231" s="49"/>
      <c r="LAL231" s="49"/>
      <c r="LAM231" s="49"/>
      <c r="LAN231" s="49"/>
      <c r="LAO231" s="49"/>
      <c r="LAP231" s="49"/>
      <c r="LAQ231" s="49"/>
      <c r="LAR231" s="49"/>
      <c r="LAS231" s="49"/>
      <c r="LAT231" s="49"/>
      <c r="LAU231" s="49"/>
      <c r="LAV231" s="49"/>
      <c r="LAW231" s="49"/>
      <c r="LAX231" s="49"/>
      <c r="LAY231" s="49"/>
      <c r="LAZ231" s="49"/>
      <c r="LBA231" s="49"/>
      <c r="LBB231" s="49"/>
      <c r="LBC231" s="49"/>
      <c r="LBD231" s="49"/>
      <c r="LBE231" s="49"/>
      <c r="LBF231" s="49"/>
      <c r="LBG231" s="49"/>
      <c r="LBH231" s="49"/>
      <c r="LBI231" s="49"/>
      <c r="LBJ231" s="49"/>
      <c r="LBK231" s="49"/>
      <c r="LBL231" s="49"/>
      <c r="LBM231" s="49"/>
      <c r="LBN231" s="49"/>
      <c r="LBO231" s="49"/>
      <c r="LBP231" s="49"/>
      <c r="LBQ231" s="49"/>
      <c r="LBR231" s="49"/>
      <c r="LBS231" s="49"/>
      <c r="LBT231" s="49"/>
      <c r="LBU231" s="49"/>
      <c r="LBV231" s="49"/>
      <c r="LBW231" s="49"/>
      <c r="LBX231" s="49"/>
      <c r="LBY231" s="49"/>
      <c r="LBZ231" s="49"/>
      <c r="LCA231" s="49"/>
      <c r="LCB231" s="49"/>
      <c r="LCC231" s="49"/>
      <c r="LCD231" s="49"/>
      <c r="LCE231" s="49"/>
      <c r="LCF231" s="49"/>
      <c r="LCG231" s="49"/>
      <c r="LCH231" s="49"/>
      <c r="LCI231" s="49"/>
      <c r="LCJ231" s="49"/>
      <c r="LCK231" s="49"/>
      <c r="LCL231" s="49"/>
      <c r="LCM231" s="49"/>
      <c r="LCN231" s="49"/>
      <c r="LCO231" s="49"/>
      <c r="LCP231" s="49"/>
      <c r="LCQ231" s="49"/>
      <c r="LCR231" s="49"/>
      <c r="LCS231" s="49"/>
      <c r="LCT231" s="49"/>
      <c r="LCU231" s="49"/>
      <c r="LCV231" s="49"/>
      <c r="LCW231" s="49"/>
      <c r="LCX231" s="49"/>
      <c r="LCY231" s="49"/>
      <c r="LCZ231" s="49"/>
      <c r="LDA231" s="49"/>
      <c r="LDB231" s="49"/>
      <c r="LDC231" s="49"/>
      <c r="LDD231" s="49"/>
      <c r="LDE231" s="49"/>
      <c r="LDF231" s="49"/>
      <c r="LDG231" s="49"/>
      <c r="LDH231" s="49"/>
      <c r="LDI231" s="49"/>
      <c r="LDJ231" s="49"/>
      <c r="LDK231" s="49"/>
      <c r="LDL231" s="49"/>
      <c r="LDM231" s="49"/>
      <c r="LDN231" s="49"/>
      <c r="LDO231" s="49"/>
      <c r="LDP231" s="49"/>
      <c r="LDQ231" s="49"/>
      <c r="LDR231" s="49"/>
      <c r="LDS231" s="49"/>
      <c r="LDT231" s="49"/>
      <c r="LDU231" s="49"/>
      <c r="LDV231" s="49"/>
      <c r="LDW231" s="49"/>
      <c r="LDX231" s="49"/>
      <c r="LDY231" s="49"/>
      <c r="LDZ231" s="49"/>
      <c r="LEA231" s="49"/>
      <c r="LEB231" s="49"/>
      <c r="LEC231" s="49"/>
      <c r="LED231" s="49"/>
      <c r="LEE231" s="49"/>
      <c r="LEF231" s="49"/>
      <c r="LEG231" s="49"/>
      <c r="LEH231" s="49"/>
      <c r="LEI231" s="49"/>
      <c r="LEJ231" s="49"/>
      <c r="LEK231" s="49"/>
      <c r="LEL231" s="49"/>
      <c r="LEM231" s="49"/>
      <c r="LEN231" s="49"/>
      <c r="LEO231" s="49"/>
      <c r="LEP231" s="49"/>
      <c r="LEQ231" s="49"/>
      <c r="LER231" s="49"/>
      <c r="LES231" s="49"/>
      <c r="LET231" s="49"/>
      <c r="LEU231" s="49"/>
      <c r="LEV231" s="49"/>
      <c r="LEW231" s="49"/>
      <c r="LEX231" s="49"/>
      <c r="LEY231" s="49"/>
      <c r="LEZ231" s="49"/>
      <c r="LFA231" s="49"/>
      <c r="LFB231" s="49"/>
      <c r="LFC231" s="49"/>
      <c r="LFD231" s="49"/>
      <c r="LFE231" s="49"/>
      <c r="LFF231" s="49"/>
      <c r="LFG231" s="49"/>
      <c r="LFH231" s="49"/>
      <c r="LFI231" s="49"/>
      <c r="LFJ231" s="49"/>
      <c r="LFK231" s="49"/>
      <c r="LFL231" s="49"/>
      <c r="LFM231" s="49"/>
      <c r="LFN231" s="49"/>
      <c r="LFO231" s="49"/>
      <c r="LFP231" s="49"/>
      <c r="LFQ231" s="49"/>
      <c r="LFR231" s="49"/>
      <c r="LFS231" s="49"/>
      <c r="LFT231" s="49"/>
      <c r="LFU231" s="49"/>
      <c r="LFV231" s="49"/>
      <c r="LFW231" s="49"/>
      <c r="LFX231" s="49"/>
      <c r="LFY231" s="49"/>
      <c r="LFZ231" s="49"/>
      <c r="LGA231" s="49"/>
      <c r="LGB231" s="49"/>
      <c r="LGC231" s="49"/>
      <c r="LGD231" s="49"/>
      <c r="LGE231" s="49"/>
      <c r="LGF231" s="49"/>
      <c r="LGG231" s="49"/>
      <c r="LGH231" s="49"/>
      <c r="LGI231" s="49"/>
      <c r="LGJ231" s="49"/>
      <c r="LGK231" s="49"/>
      <c r="LGL231" s="49"/>
      <c r="LGM231" s="49"/>
      <c r="LGN231" s="49"/>
      <c r="LGO231" s="49"/>
      <c r="LGP231" s="49"/>
      <c r="LGQ231" s="49"/>
      <c r="LGR231" s="49"/>
      <c r="LGS231" s="49"/>
      <c r="LGT231" s="49"/>
      <c r="LGU231" s="49"/>
      <c r="LGV231" s="49"/>
      <c r="LGW231" s="49"/>
      <c r="LGX231" s="49"/>
      <c r="LGY231" s="49"/>
      <c r="LGZ231" s="49"/>
      <c r="LHA231" s="49"/>
      <c r="LHB231" s="49"/>
      <c r="LHC231" s="49"/>
      <c r="LHD231" s="49"/>
      <c r="LHE231" s="49"/>
      <c r="LHF231" s="49"/>
      <c r="LHG231" s="49"/>
      <c r="LHH231" s="49"/>
      <c r="LHI231" s="49"/>
      <c r="LHJ231" s="49"/>
      <c r="LHK231" s="49"/>
      <c r="LHL231" s="49"/>
      <c r="LHM231" s="49"/>
      <c r="LHN231" s="49"/>
      <c r="LHO231" s="49"/>
      <c r="LHP231" s="49"/>
      <c r="LHQ231" s="49"/>
      <c r="LHR231" s="49"/>
      <c r="LHS231" s="49"/>
      <c r="LHT231" s="49"/>
      <c r="LHU231" s="49"/>
      <c r="LHV231" s="49"/>
      <c r="LHW231" s="49"/>
      <c r="LHX231" s="49"/>
      <c r="LHY231" s="49"/>
      <c r="LHZ231" s="49"/>
      <c r="LIA231" s="49"/>
      <c r="LIB231" s="49"/>
      <c r="LIC231" s="49"/>
      <c r="LID231" s="49"/>
      <c r="LIE231" s="49"/>
      <c r="LIF231" s="49"/>
      <c r="LIG231" s="49"/>
      <c r="LIH231" s="49"/>
      <c r="LII231" s="49"/>
      <c r="LIJ231" s="49"/>
      <c r="LIK231" s="49"/>
      <c r="LIL231" s="49"/>
      <c r="LIM231" s="49"/>
      <c r="LIN231" s="49"/>
      <c r="LIO231" s="49"/>
      <c r="LIP231" s="49"/>
      <c r="LIQ231" s="49"/>
      <c r="LIR231" s="49"/>
      <c r="LIS231" s="49"/>
      <c r="LIT231" s="49"/>
      <c r="LIU231" s="49"/>
      <c r="LIV231" s="49"/>
      <c r="LIW231" s="49"/>
      <c r="LIX231" s="49"/>
      <c r="LIY231" s="49"/>
      <c r="LIZ231" s="49"/>
      <c r="LJA231" s="49"/>
      <c r="LJB231" s="49"/>
      <c r="LJC231" s="49"/>
      <c r="LJD231" s="49"/>
      <c r="LJE231" s="49"/>
      <c r="LJF231" s="49"/>
      <c r="LJG231" s="49"/>
      <c r="LJH231" s="49"/>
      <c r="LJI231" s="49"/>
      <c r="LJJ231" s="49"/>
      <c r="LJK231" s="49"/>
      <c r="LJL231" s="49"/>
      <c r="LJM231" s="49"/>
      <c r="LJN231" s="49"/>
      <c r="LJO231" s="49"/>
      <c r="LJP231" s="49"/>
      <c r="LJQ231" s="49"/>
      <c r="LJR231" s="49"/>
      <c r="LJS231" s="49"/>
      <c r="LJT231" s="49"/>
      <c r="LJU231" s="49"/>
      <c r="LJV231" s="49"/>
      <c r="LJW231" s="49"/>
      <c r="LJX231" s="49"/>
      <c r="LJY231" s="49"/>
      <c r="LJZ231" s="49"/>
      <c r="LKA231" s="49"/>
      <c r="LKB231" s="49"/>
      <c r="LKC231" s="49"/>
      <c r="LKD231" s="49"/>
      <c r="LKE231" s="49"/>
      <c r="LKF231" s="49"/>
      <c r="LKG231" s="49"/>
      <c r="LKH231" s="49"/>
      <c r="LKI231" s="49"/>
      <c r="LKJ231" s="49"/>
      <c r="LKK231" s="49"/>
      <c r="LKL231" s="49"/>
      <c r="LKM231" s="49"/>
      <c r="LKN231" s="49"/>
      <c r="LKO231" s="49"/>
      <c r="LKP231" s="49"/>
      <c r="LKQ231" s="49"/>
      <c r="LKR231" s="49"/>
      <c r="LKS231" s="49"/>
      <c r="LKT231" s="49"/>
      <c r="LKU231" s="49"/>
      <c r="LKV231" s="49"/>
      <c r="LKW231" s="49"/>
      <c r="LKX231" s="49"/>
      <c r="LKY231" s="49"/>
      <c r="LKZ231" s="49"/>
      <c r="LLA231" s="49"/>
      <c r="LLB231" s="49"/>
      <c r="LLC231" s="49"/>
      <c r="LLD231" s="49"/>
      <c r="LLE231" s="49"/>
      <c r="LLF231" s="49"/>
      <c r="LLG231" s="49"/>
      <c r="LLH231" s="49"/>
      <c r="LLI231" s="49"/>
      <c r="LLJ231" s="49"/>
      <c r="LLK231" s="49"/>
      <c r="LLL231" s="49"/>
      <c r="LLM231" s="49"/>
      <c r="LLN231" s="49"/>
      <c r="LLO231" s="49"/>
      <c r="LLP231" s="49"/>
      <c r="LLQ231" s="49"/>
      <c r="LLR231" s="49"/>
      <c r="LLS231" s="49"/>
      <c r="LLT231" s="49"/>
      <c r="LLU231" s="49"/>
      <c r="LLV231" s="49"/>
      <c r="LLW231" s="49"/>
      <c r="LLX231" s="49"/>
      <c r="LLY231" s="49"/>
      <c r="LLZ231" s="49"/>
      <c r="LMA231" s="49"/>
      <c r="LMB231" s="49"/>
      <c r="LMC231" s="49"/>
      <c r="LMD231" s="49"/>
      <c r="LME231" s="49"/>
      <c r="LMF231" s="49"/>
      <c r="LMG231" s="49"/>
      <c r="LMH231" s="49"/>
      <c r="LMI231" s="49"/>
      <c r="LMJ231" s="49"/>
      <c r="LMK231" s="49"/>
      <c r="LML231" s="49"/>
      <c r="LMM231" s="49"/>
      <c r="LMN231" s="49"/>
      <c r="LMO231" s="49"/>
      <c r="LMP231" s="49"/>
      <c r="LMQ231" s="49"/>
      <c r="LMR231" s="49"/>
      <c r="LMS231" s="49"/>
      <c r="LMT231" s="49"/>
      <c r="LMU231" s="49"/>
      <c r="LMV231" s="49"/>
      <c r="LMW231" s="49"/>
      <c r="LMX231" s="49"/>
      <c r="LMY231" s="49"/>
      <c r="LMZ231" s="49"/>
      <c r="LNA231" s="49"/>
      <c r="LNB231" s="49"/>
      <c r="LNC231" s="49"/>
      <c r="LND231" s="49"/>
      <c r="LNE231" s="49"/>
      <c r="LNF231" s="49"/>
      <c r="LNG231" s="49"/>
      <c r="LNH231" s="49"/>
      <c r="LNI231" s="49"/>
      <c r="LNJ231" s="49"/>
      <c r="LNK231" s="49"/>
      <c r="LNL231" s="49"/>
      <c r="LNM231" s="49"/>
      <c r="LNN231" s="49"/>
      <c r="LNO231" s="49"/>
      <c r="LNP231" s="49"/>
      <c r="LNQ231" s="49"/>
      <c r="LNR231" s="49"/>
      <c r="LNS231" s="49"/>
      <c r="LNT231" s="49"/>
      <c r="LNU231" s="49"/>
      <c r="LNV231" s="49"/>
      <c r="LNW231" s="49"/>
      <c r="LNX231" s="49"/>
      <c r="LNY231" s="49"/>
      <c r="LNZ231" s="49"/>
      <c r="LOA231" s="49"/>
      <c r="LOB231" s="49"/>
      <c r="LOC231" s="49"/>
      <c r="LOD231" s="49"/>
      <c r="LOE231" s="49"/>
      <c r="LOF231" s="49"/>
      <c r="LOG231" s="49"/>
      <c r="LOH231" s="49"/>
      <c r="LOI231" s="49"/>
      <c r="LOJ231" s="49"/>
      <c r="LOK231" s="49"/>
      <c r="LOL231" s="49"/>
      <c r="LOM231" s="49"/>
      <c r="LON231" s="49"/>
      <c r="LOO231" s="49"/>
      <c r="LOP231" s="49"/>
      <c r="LOQ231" s="49"/>
      <c r="LOR231" s="49"/>
      <c r="LOS231" s="49"/>
      <c r="LOT231" s="49"/>
      <c r="LOU231" s="49"/>
      <c r="LOV231" s="49"/>
      <c r="LOW231" s="49"/>
      <c r="LOX231" s="49"/>
      <c r="LOY231" s="49"/>
      <c r="LOZ231" s="49"/>
      <c r="LPA231" s="49"/>
      <c r="LPB231" s="49"/>
      <c r="LPC231" s="49"/>
      <c r="LPD231" s="49"/>
      <c r="LPE231" s="49"/>
      <c r="LPF231" s="49"/>
      <c r="LPG231" s="49"/>
      <c r="LPH231" s="49"/>
      <c r="LPI231" s="49"/>
      <c r="LPJ231" s="49"/>
      <c r="LPK231" s="49"/>
      <c r="LPL231" s="49"/>
      <c r="LPM231" s="49"/>
      <c r="LPN231" s="49"/>
      <c r="LPO231" s="49"/>
      <c r="LPP231" s="49"/>
      <c r="LPQ231" s="49"/>
      <c r="LPR231" s="49"/>
      <c r="LPS231" s="49"/>
      <c r="LPT231" s="49"/>
      <c r="LPU231" s="49"/>
      <c r="LPV231" s="49"/>
      <c r="LPW231" s="49"/>
      <c r="LPX231" s="49"/>
      <c r="LPY231" s="49"/>
      <c r="LPZ231" s="49"/>
      <c r="LQA231" s="49"/>
      <c r="LQB231" s="49"/>
      <c r="LQC231" s="49"/>
      <c r="LQD231" s="49"/>
      <c r="LQE231" s="49"/>
      <c r="LQF231" s="49"/>
      <c r="LQG231" s="49"/>
      <c r="LQH231" s="49"/>
      <c r="LQI231" s="49"/>
      <c r="LQJ231" s="49"/>
      <c r="LQK231" s="49"/>
      <c r="LQL231" s="49"/>
      <c r="LQM231" s="49"/>
      <c r="LQN231" s="49"/>
      <c r="LQO231" s="49"/>
      <c r="LQP231" s="49"/>
      <c r="LQQ231" s="49"/>
      <c r="LQR231" s="49"/>
      <c r="LQS231" s="49"/>
      <c r="LQT231" s="49"/>
      <c r="LQU231" s="49"/>
      <c r="LQV231" s="49"/>
      <c r="LQW231" s="49"/>
      <c r="LQX231" s="49"/>
      <c r="LQY231" s="49"/>
      <c r="LQZ231" s="49"/>
      <c r="LRA231" s="49"/>
      <c r="LRB231" s="49"/>
      <c r="LRC231" s="49"/>
      <c r="LRD231" s="49"/>
      <c r="LRE231" s="49"/>
      <c r="LRF231" s="49"/>
      <c r="LRG231" s="49"/>
      <c r="LRH231" s="49"/>
      <c r="LRI231" s="49"/>
      <c r="LRJ231" s="49"/>
      <c r="LRK231" s="49"/>
      <c r="LRL231" s="49"/>
      <c r="LRM231" s="49"/>
      <c r="LRN231" s="49"/>
      <c r="LRO231" s="49"/>
      <c r="LRP231" s="49"/>
      <c r="LRQ231" s="49"/>
      <c r="LRR231" s="49"/>
      <c r="LRS231" s="49"/>
      <c r="LRT231" s="49"/>
      <c r="LRU231" s="49"/>
      <c r="LRV231" s="49"/>
      <c r="LRW231" s="49"/>
      <c r="LRX231" s="49"/>
      <c r="LRY231" s="49"/>
      <c r="LRZ231" s="49"/>
      <c r="LSA231" s="49"/>
      <c r="LSB231" s="49"/>
      <c r="LSC231" s="49"/>
      <c r="LSD231" s="49"/>
      <c r="LSE231" s="49"/>
      <c r="LSF231" s="49"/>
      <c r="LSG231" s="49"/>
      <c r="LSH231" s="49"/>
      <c r="LSI231" s="49"/>
      <c r="LSJ231" s="49"/>
      <c r="LSK231" s="49"/>
      <c r="LSL231" s="49"/>
      <c r="LSM231" s="49"/>
      <c r="LSN231" s="49"/>
      <c r="LSO231" s="49"/>
      <c r="LSP231" s="49"/>
      <c r="LSQ231" s="49"/>
      <c r="LSR231" s="49"/>
      <c r="LSS231" s="49"/>
      <c r="LST231" s="49"/>
      <c r="LSU231" s="49"/>
      <c r="LSV231" s="49"/>
      <c r="LSW231" s="49"/>
      <c r="LSX231" s="49"/>
      <c r="LSY231" s="49"/>
      <c r="LSZ231" s="49"/>
      <c r="LTA231" s="49"/>
      <c r="LTB231" s="49"/>
      <c r="LTC231" s="49"/>
      <c r="LTD231" s="49"/>
      <c r="LTE231" s="49"/>
      <c r="LTF231" s="49"/>
      <c r="LTG231" s="49"/>
      <c r="LTH231" s="49"/>
      <c r="LTI231" s="49"/>
      <c r="LTJ231" s="49"/>
      <c r="LTK231" s="49"/>
      <c r="LTL231" s="49"/>
      <c r="LTM231" s="49"/>
      <c r="LTN231" s="49"/>
      <c r="LTO231" s="49"/>
      <c r="LTP231" s="49"/>
      <c r="LTQ231" s="49"/>
      <c r="LTR231" s="49"/>
      <c r="LTS231" s="49"/>
      <c r="LTT231" s="49"/>
      <c r="LTU231" s="49"/>
      <c r="LTV231" s="49"/>
      <c r="LTW231" s="49"/>
      <c r="LTX231" s="49"/>
      <c r="LTY231" s="49"/>
      <c r="LTZ231" s="49"/>
      <c r="LUA231" s="49"/>
      <c r="LUB231" s="49"/>
      <c r="LUC231" s="49"/>
      <c r="LUD231" s="49"/>
      <c r="LUE231" s="49"/>
      <c r="LUF231" s="49"/>
      <c r="LUG231" s="49"/>
      <c r="LUH231" s="49"/>
      <c r="LUI231" s="49"/>
      <c r="LUJ231" s="49"/>
      <c r="LUK231" s="49"/>
      <c r="LUL231" s="49"/>
      <c r="LUM231" s="49"/>
      <c r="LUN231" s="49"/>
      <c r="LUO231" s="49"/>
      <c r="LUP231" s="49"/>
      <c r="LUQ231" s="49"/>
      <c r="LUR231" s="49"/>
      <c r="LUS231" s="49"/>
      <c r="LUT231" s="49"/>
      <c r="LUU231" s="49"/>
      <c r="LUV231" s="49"/>
      <c r="LUW231" s="49"/>
      <c r="LUX231" s="49"/>
      <c r="LUY231" s="49"/>
      <c r="LUZ231" s="49"/>
      <c r="LVA231" s="49"/>
      <c r="LVB231" s="49"/>
      <c r="LVC231" s="49"/>
      <c r="LVD231" s="49"/>
      <c r="LVE231" s="49"/>
      <c r="LVF231" s="49"/>
      <c r="LVG231" s="49"/>
      <c r="LVH231" s="49"/>
      <c r="LVI231" s="49"/>
      <c r="LVJ231" s="49"/>
      <c r="LVK231" s="49"/>
      <c r="LVL231" s="49"/>
      <c r="LVM231" s="49"/>
      <c r="LVN231" s="49"/>
      <c r="LVO231" s="49"/>
      <c r="LVP231" s="49"/>
      <c r="LVQ231" s="49"/>
      <c r="LVR231" s="49"/>
      <c r="LVS231" s="49"/>
      <c r="LVT231" s="49"/>
      <c r="LVU231" s="49"/>
      <c r="LVV231" s="49"/>
      <c r="LVW231" s="49"/>
      <c r="LVX231" s="49"/>
      <c r="LVY231" s="49"/>
      <c r="LVZ231" s="49"/>
      <c r="LWA231" s="49"/>
      <c r="LWB231" s="49"/>
      <c r="LWC231" s="49"/>
      <c r="LWD231" s="49"/>
      <c r="LWE231" s="49"/>
      <c r="LWF231" s="49"/>
      <c r="LWG231" s="49"/>
      <c r="LWH231" s="49"/>
      <c r="LWI231" s="49"/>
      <c r="LWJ231" s="49"/>
      <c r="LWK231" s="49"/>
      <c r="LWL231" s="49"/>
      <c r="LWM231" s="49"/>
      <c r="LWN231" s="49"/>
      <c r="LWO231" s="49"/>
      <c r="LWP231" s="49"/>
      <c r="LWQ231" s="49"/>
      <c r="LWR231" s="49"/>
      <c r="LWS231" s="49"/>
      <c r="LWT231" s="49"/>
      <c r="LWU231" s="49"/>
      <c r="LWV231" s="49"/>
      <c r="LWW231" s="49"/>
      <c r="LWX231" s="49"/>
      <c r="LWY231" s="49"/>
      <c r="LWZ231" s="49"/>
      <c r="LXA231" s="49"/>
      <c r="LXB231" s="49"/>
      <c r="LXC231" s="49"/>
      <c r="LXD231" s="49"/>
      <c r="LXE231" s="49"/>
      <c r="LXF231" s="49"/>
      <c r="LXG231" s="49"/>
      <c r="LXH231" s="49"/>
      <c r="LXI231" s="49"/>
      <c r="LXJ231" s="49"/>
      <c r="LXK231" s="49"/>
      <c r="LXL231" s="49"/>
      <c r="LXM231" s="49"/>
      <c r="LXN231" s="49"/>
      <c r="LXO231" s="49"/>
      <c r="LXP231" s="49"/>
      <c r="LXQ231" s="49"/>
      <c r="LXR231" s="49"/>
      <c r="LXS231" s="49"/>
      <c r="LXT231" s="49"/>
      <c r="LXU231" s="49"/>
      <c r="LXV231" s="49"/>
      <c r="LXW231" s="49"/>
      <c r="LXX231" s="49"/>
      <c r="LXY231" s="49"/>
      <c r="LXZ231" s="49"/>
      <c r="LYA231" s="49"/>
      <c r="LYB231" s="49"/>
      <c r="LYC231" s="49"/>
      <c r="LYD231" s="49"/>
      <c r="LYE231" s="49"/>
      <c r="LYF231" s="49"/>
      <c r="LYG231" s="49"/>
      <c r="LYH231" s="49"/>
      <c r="LYI231" s="49"/>
      <c r="LYJ231" s="49"/>
      <c r="LYK231" s="49"/>
      <c r="LYL231" s="49"/>
      <c r="LYM231" s="49"/>
      <c r="LYN231" s="49"/>
      <c r="LYO231" s="49"/>
      <c r="LYP231" s="49"/>
      <c r="LYQ231" s="49"/>
      <c r="LYR231" s="49"/>
      <c r="LYS231" s="49"/>
      <c r="LYT231" s="49"/>
      <c r="LYU231" s="49"/>
      <c r="LYV231" s="49"/>
      <c r="LYW231" s="49"/>
      <c r="LYX231" s="49"/>
      <c r="LYY231" s="49"/>
      <c r="LYZ231" s="49"/>
      <c r="LZA231" s="49"/>
      <c r="LZB231" s="49"/>
      <c r="LZC231" s="49"/>
      <c r="LZD231" s="49"/>
      <c r="LZE231" s="49"/>
      <c r="LZF231" s="49"/>
      <c r="LZG231" s="49"/>
      <c r="LZH231" s="49"/>
      <c r="LZI231" s="49"/>
      <c r="LZJ231" s="49"/>
      <c r="LZK231" s="49"/>
      <c r="LZL231" s="49"/>
      <c r="LZM231" s="49"/>
      <c r="LZN231" s="49"/>
      <c r="LZO231" s="49"/>
      <c r="LZP231" s="49"/>
      <c r="LZQ231" s="49"/>
      <c r="LZR231" s="49"/>
      <c r="LZS231" s="49"/>
      <c r="LZT231" s="49"/>
      <c r="LZU231" s="49"/>
      <c r="LZV231" s="49"/>
      <c r="LZW231" s="49"/>
      <c r="LZX231" s="49"/>
      <c r="LZY231" s="49"/>
      <c r="LZZ231" s="49"/>
      <c r="MAA231" s="49"/>
      <c r="MAB231" s="49"/>
      <c r="MAC231" s="49"/>
      <c r="MAD231" s="49"/>
      <c r="MAE231" s="49"/>
      <c r="MAF231" s="49"/>
      <c r="MAG231" s="49"/>
      <c r="MAH231" s="49"/>
      <c r="MAI231" s="49"/>
      <c r="MAJ231" s="49"/>
      <c r="MAK231" s="49"/>
      <c r="MAL231" s="49"/>
      <c r="MAM231" s="49"/>
      <c r="MAN231" s="49"/>
      <c r="MAO231" s="49"/>
      <c r="MAP231" s="49"/>
      <c r="MAQ231" s="49"/>
      <c r="MAR231" s="49"/>
      <c r="MAS231" s="49"/>
      <c r="MAT231" s="49"/>
      <c r="MAU231" s="49"/>
      <c r="MAV231" s="49"/>
      <c r="MAW231" s="49"/>
      <c r="MAX231" s="49"/>
      <c r="MAY231" s="49"/>
      <c r="MAZ231" s="49"/>
      <c r="MBA231" s="49"/>
      <c r="MBB231" s="49"/>
      <c r="MBC231" s="49"/>
      <c r="MBD231" s="49"/>
      <c r="MBE231" s="49"/>
      <c r="MBF231" s="49"/>
      <c r="MBG231" s="49"/>
      <c r="MBH231" s="49"/>
      <c r="MBI231" s="49"/>
      <c r="MBJ231" s="49"/>
      <c r="MBK231" s="49"/>
      <c r="MBL231" s="49"/>
      <c r="MBM231" s="49"/>
      <c r="MBN231" s="49"/>
      <c r="MBO231" s="49"/>
      <c r="MBP231" s="49"/>
      <c r="MBQ231" s="49"/>
      <c r="MBR231" s="49"/>
      <c r="MBS231" s="49"/>
      <c r="MBT231" s="49"/>
      <c r="MBU231" s="49"/>
      <c r="MBV231" s="49"/>
      <c r="MBW231" s="49"/>
      <c r="MBX231" s="49"/>
      <c r="MBY231" s="49"/>
      <c r="MBZ231" s="49"/>
      <c r="MCA231" s="49"/>
      <c r="MCB231" s="49"/>
      <c r="MCC231" s="49"/>
      <c r="MCD231" s="49"/>
      <c r="MCE231" s="49"/>
      <c r="MCF231" s="49"/>
      <c r="MCG231" s="49"/>
      <c r="MCH231" s="49"/>
      <c r="MCI231" s="49"/>
      <c r="MCJ231" s="49"/>
      <c r="MCK231" s="49"/>
      <c r="MCL231" s="49"/>
      <c r="MCM231" s="49"/>
      <c r="MCN231" s="49"/>
      <c r="MCO231" s="49"/>
      <c r="MCP231" s="49"/>
      <c r="MCQ231" s="49"/>
      <c r="MCR231" s="49"/>
      <c r="MCS231" s="49"/>
      <c r="MCT231" s="49"/>
      <c r="MCU231" s="49"/>
      <c r="MCV231" s="49"/>
      <c r="MCW231" s="49"/>
      <c r="MCX231" s="49"/>
      <c r="MCY231" s="49"/>
      <c r="MCZ231" s="49"/>
      <c r="MDA231" s="49"/>
      <c r="MDB231" s="49"/>
      <c r="MDC231" s="49"/>
      <c r="MDD231" s="49"/>
      <c r="MDE231" s="49"/>
      <c r="MDF231" s="49"/>
      <c r="MDG231" s="49"/>
      <c r="MDH231" s="49"/>
      <c r="MDI231" s="49"/>
      <c r="MDJ231" s="49"/>
      <c r="MDK231" s="49"/>
      <c r="MDL231" s="49"/>
      <c r="MDM231" s="49"/>
      <c r="MDN231" s="49"/>
      <c r="MDO231" s="49"/>
      <c r="MDP231" s="49"/>
      <c r="MDQ231" s="49"/>
      <c r="MDR231" s="49"/>
      <c r="MDS231" s="49"/>
      <c r="MDT231" s="49"/>
      <c r="MDU231" s="49"/>
      <c r="MDV231" s="49"/>
      <c r="MDW231" s="49"/>
      <c r="MDX231" s="49"/>
      <c r="MDY231" s="49"/>
      <c r="MDZ231" s="49"/>
      <c r="MEA231" s="49"/>
      <c r="MEB231" s="49"/>
      <c r="MEC231" s="49"/>
      <c r="MED231" s="49"/>
      <c r="MEE231" s="49"/>
      <c r="MEF231" s="49"/>
      <c r="MEG231" s="49"/>
      <c r="MEH231" s="49"/>
      <c r="MEI231" s="49"/>
      <c r="MEJ231" s="49"/>
      <c r="MEK231" s="49"/>
      <c r="MEL231" s="49"/>
      <c r="MEM231" s="49"/>
      <c r="MEN231" s="49"/>
      <c r="MEO231" s="49"/>
      <c r="MEP231" s="49"/>
      <c r="MEQ231" s="49"/>
      <c r="MER231" s="49"/>
      <c r="MES231" s="49"/>
      <c r="MET231" s="49"/>
      <c r="MEU231" s="49"/>
      <c r="MEV231" s="49"/>
      <c r="MEW231" s="49"/>
      <c r="MEX231" s="49"/>
      <c r="MEY231" s="49"/>
      <c r="MEZ231" s="49"/>
      <c r="MFA231" s="49"/>
      <c r="MFB231" s="49"/>
      <c r="MFC231" s="49"/>
      <c r="MFD231" s="49"/>
      <c r="MFE231" s="49"/>
      <c r="MFF231" s="49"/>
      <c r="MFG231" s="49"/>
      <c r="MFH231" s="49"/>
      <c r="MFI231" s="49"/>
      <c r="MFJ231" s="49"/>
      <c r="MFK231" s="49"/>
      <c r="MFL231" s="49"/>
      <c r="MFM231" s="49"/>
      <c r="MFN231" s="49"/>
      <c r="MFO231" s="49"/>
      <c r="MFP231" s="49"/>
      <c r="MFQ231" s="49"/>
      <c r="MFR231" s="49"/>
      <c r="MFS231" s="49"/>
      <c r="MFT231" s="49"/>
      <c r="MFU231" s="49"/>
      <c r="MFV231" s="49"/>
      <c r="MFW231" s="49"/>
      <c r="MFX231" s="49"/>
      <c r="MFY231" s="49"/>
      <c r="MFZ231" s="49"/>
      <c r="MGA231" s="49"/>
      <c r="MGB231" s="49"/>
      <c r="MGC231" s="49"/>
      <c r="MGD231" s="49"/>
      <c r="MGE231" s="49"/>
      <c r="MGF231" s="49"/>
      <c r="MGG231" s="49"/>
      <c r="MGH231" s="49"/>
      <c r="MGI231" s="49"/>
      <c r="MGJ231" s="49"/>
      <c r="MGK231" s="49"/>
      <c r="MGL231" s="49"/>
      <c r="MGM231" s="49"/>
      <c r="MGN231" s="49"/>
      <c r="MGO231" s="49"/>
      <c r="MGP231" s="49"/>
      <c r="MGQ231" s="49"/>
      <c r="MGR231" s="49"/>
      <c r="MGS231" s="49"/>
      <c r="MGT231" s="49"/>
      <c r="MGU231" s="49"/>
      <c r="MGV231" s="49"/>
      <c r="MGW231" s="49"/>
      <c r="MGX231" s="49"/>
      <c r="MGY231" s="49"/>
      <c r="MGZ231" s="49"/>
      <c r="MHA231" s="49"/>
      <c r="MHB231" s="49"/>
      <c r="MHC231" s="49"/>
      <c r="MHD231" s="49"/>
      <c r="MHE231" s="49"/>
      <c r="MHF231" s="49"/>
      <c r="MHG231" s="49"/>
      <c r="MHH231" s="49"/>
      <c r="MHI231" s="49"/>
      <c r="MHJ231" s="49"/>
      <c r="MHK231" s="49"/>
      <c r="MHL231" s="49"/>
      <c r="MHM231" s="49"/>
      <c r="MHN231" s="49"/>
      <c r="MHO231" s="49"/>
      <c r="MHP231" s="49"/>
      <c r="MHQ231" s="49"/>
      <c r="MHR231" s="49"/>
      <c r="MHS231" s="49"/>
      <c r="MHT231" s="49"/>
      <c r="MHU231" s="49"/>
      <c r="MHV231" s="49"/>
      <c r="MHW231" s="49"/>
      <c r="MHX231" s="49"/>
      <c r="MHY231" s="49"/>
      <c r="MHZ231" s="49"/>
      <c r="MIA231" s="49"/>
      <c r="MIB231" s="49"/>
      <c r="MIC231" s="49"/>
      <c r="MID231" s="49"/>
      <c r="MIE231" s="49"/>
      <c r="MIF231" s="49"/>
      <c r="MIG231" s="49"/>
      <c r="MIH231" s="49"/>
      <c r="MII231" s="49"/>
      <c r="MIJ231" s="49"/>
      <c r="MIK231" s="49"/>
      <c r="MIL231" s="49"/>
      <c r="MIM231" s="49"/>
      <c r="MIN231" s="49"/>
      <c r="MIO231" s="49"/>
      <c r="MIP231" s="49"/>
      <c r="MIQ231" s="49"/>
      <c r="MIR231" s="49"/>
      <c r="MIS231" s="49"/>
      <c r="MIT231" s="49"/>
      <c r="MIU231" s="49"/>
      <c r="MIV231" s="49"/>
      <c r="MIW231" s="49"/>
      <c r="MIX231" s="49"/>
      <c r="MIY231" s="49"/>
      <c r="MIZ231" s="49"/>
      <c r="MJA231" s="49"/>
      <c r="MJB231" s="49"/>
      <c r="MJC231" s="49"/>
      <c r="MJD231" s="49"/>
      <c r="MJE231" s="49"/>
      <c r="MJF231" s="49"/>
      <c r="MJG231" s="49"/>
      <c r="MJH231" s="49"/>
      <c r="MJI231" s="49"/>
      <c r="MJJ231" s="49"/>
      <c r="MJK231" s="49"/>
      <c r="MJL231" s="49"/>
      <c r="MJM231" s="49"/>
      <c r="MJN231" s="49"/>
      <c r="MJO231" s="49"/>
      <c r="MJP231" s="49"/>
      <c r="MJQ231" s="49"/>
      <c r="MJR231" s="49"/>
      <c r="MJS231" s="49"/>
      <c r="MJT231" s="49"/>
      <c r="MJU231" s="49"/>
      <c r="MJV231" s="49"/>
      <c r="MJW231" s="49"/>
      <c r="MJX231" s="49"/>
      <c r="MJY231" s="49"/>
      <c r="MJZ231" s="49"/>
      <c r="MKA231" s="49"/>
      <c r="MKB231" s="49"/>
      <c r="MKC231" s="49"/>
      <c r="MKD231" s="49"/>
      <c r="MKE231" s="49"/>
      <c r="MKF231" s="49"/>
      <c r="MKG231" s="49"/>
      <c r="MKH231" s="49"/>
      <c r="MKI231" s="49"/>
      <c r="MKJ231" s="49"/>
      <c r="MKK231" s="49"/>
      <c r="MKL231" s="49"/>
      <c r="MKM231" s="49"/>
      <c r="MKN231" s="49"/>
      <c r="MKO231" s="49"/>
      <c r="MKP231" s="49"/>
      <c r="MKQ231" s="49"/>
      <c r="MKR231" s="49"/>
      <c r="MKS231" s="49"/>
      <c r="MKT231" s="49"/>
      <c r="MKU231" s="49"/>
      <c r="MKV231" s="49"/>
      <c r="MKW231" s="49"/>
      <c r="MKX231" s="49"/>
      <c r="MKY231" s="49"/>
      <c r="MKZ231" s="49"/>
      <c r="MLA231" s="49"/>
      <c r="MLB231" s="49"/>
      <c r="MLC231" s="49"/>
      <c r="MLD231" s="49"/>
      <c r="MLE231" s="49"/>
      <c r="MLF231" s="49"/>
      <c r="MLG231" s="49"/>
      <c r="MLH231" s="49"/>
      <c r="MLI231" s="49"/>
      <c r="MLJ231" s="49"/>
      <c r="MLK231" s="49"/>
      <c r="MLL231" s="49"/>
      <c r="MLM231" s="49"/>
      <c r="MLN231" s="49"/>
      <c r="MLO231" s="49"/>
      <c r="MLP231" s="49"/>
      <c r="MLQ231" s="49"/>
      <c r="MLR231" s="49"/>
      <c r="MLS231" s="49"/>
      <c r="MLT231" s="49"/>
      <c r="MLU231" s="49"/>
      <c r="MLV231" s="49"/>
      <c r="MLW231" s="49"/>
      <c r="MLX231" s="49"/>
      <c r="MLY231" s="49"/>
      <c r="MLZ231" s="49"/>
      <c r="MMA231" s="49"/>
      <c r="MMB231" s="49"/>
      <c r="MMC231" s="49"/>
      <c r="MMD231" s="49"/>
      <c r="MME231" s="49"/>
      <c r="MMF231" s="49"/>
      <c r="MMG231" s="49"/>
      <c r="MMH231" s="49"/>
      <c r="MMI231" s="49"/>
      <c r="MMJ231" s="49"/>
      <c r="MMK231" s="49"/>
      <c r="MML231" s="49"/>
      <c r="MMM231" s="49"/>
      <c r="MMN231" s="49"/>
      <c r="MMO231" s="49"/>
      <c r="MMP231" s="49"/>
      <c r="MMQ231" s="49"/>
      <c r="MMR231" s="49"/>
      <c r="MMS231" s="49"/>
      <c r="MMT231" s="49"/>
      <c r="MMU231" s="49"/>
      <c r="MMV231" s="49"/>
      <c r="MMW231" s="49"/>
      <c r="MMX231" s="49"/>
      <c r="MMY231" s="49"/>
      <c r="MMZ231" s="49"/>
      <c r="MNA231" s="49"/>
      <c r="MNB231" s="49"/>
      <c r="MNC231" s="49"/>
      <c r="MND231" s="49"/>
      <c r="MNE231" s="49"/>
      <c r="MNF231" s="49"/>
      <c r="MNG231" s="49"/>
      <c r="MNH231" s="49"/>
      <c r="MNI231" s="49"/>
      <c r="MNJ231" s="49"/>
      <c r="MNK231" s="49"/>
      <c r="MNL231" s="49"/>
      <c r="MNM231" s="49"/>
      <c r="MNN231" s="49"/>
      <c r="MNO231" s="49"/>
      <c r="MNP231" s="49"/>
      <c r="MNQ231" s="49"/>
      <c r="MNR231" s="49"/>
      <c r="MNS231" s="49"/>
      <c r="MNT231" s="49"/>
      <c r="MNU231" s="49"/>
      <c r="MNV231" s="49"/>
      <c r="MNW231" s="49"/>
      <c r="MNX231" s="49"/>
      <c r="MNY231" s="49"/>
      <c r="MNZ231" s="49"/>
      <c r="MOA231" s="49"/>
      <c r="MOB231" s="49"/>
      <c r="MOC231" s="49"/>
      <c r="MOD231" s="49"/>
      <c r="MOE231" s="49"/>
      <c r="MOF231" s="49"/>
      <c r="MOG231" s="49"/>
      <c r="MOH231" s="49"/>
      <c r="MOI231" s="49"/>
      <c r="MOJ231" s="49"/>
      <c r="MOK231" s="49"/>
      <c r="MOL231" s="49"/>
      <c r="MOM231" s="49"/>
      <c r="MON231" s="49"/>
      <c r="MOO231" s="49"/>
      <c r="MOP231" s="49"/>
      <c r="MOQ231" s="49"/>
      <c r="MOR231" s="49"/>
      <c r="MOS231" s="49"/>
      <c r="MOT231" s="49"/>
      <c r="MOU231" s="49"/>
      <c r="MOV231" s="49"/>
      <c r="MOW231" s="49"/>
      <c r="MOX231" s="49"/>
      <c r="MOY231" s="49"/>
      <c r="MOZ231" s="49"/>
      <c r="MPA231" s="49"/>
      <c r="MPB231" s="49"/>
      <c r="MPC231" s="49"/>
      <c r="MPD231" s="49"/>
      <c r="MPE231" s="49"/>
      <c r="MPF231" s="49"/>
      <c r="MPG231" s="49"/>
      <c r="MPH231" s="49"/>
      <c r="MPI231" s="49"/>
      <c r="MPJ231" s="49"/>
      <c r="MPK231" s="49"/>
      <c r="MPL231" s="49"/>
      <c r="MPM231" s="49"/>
      <c r="MPN231" s="49"/>
      <c r="MPO231" s="49"/>
      <c r="MPP231" s="49"/>
      <c r="MPQ231" s="49"/>
      <c r="MPR231" s="49"/>
      <c r="MPS231" s="49"/>
      <c r="MPT231" s="49"/>
      <c r="MPU231" s="49"/>
      <c r="MPV231" s="49"/>
      <c r="MPW231" s="49"/>
      <c r="MPX231" s="49"/>
      <c r="MPY231" s="49"/>
      <c r="MPZ231" s="49"/>
      <c r="MQA231" s="49"/>
      <c r="MQB231" s="49"/>
      <c r="MQC231" s="49"/>
      <c r="MQD231" s="49"/>
      <c r="MQE231" s="49"/>
      <c r="MQF231" s="49"/>
      <c r="MQG231" s="49"/>
      <c r="MQH231" s="49"/>
      <c r="MQI231" s="49"/>
      <c r="MQJ231" s="49"/>
      <c r="MQK231" s="49"/>
      <c r="MQL231" s="49"/>
      <c r="MQM231" s="49"/>
      <c r="MQN231" s="49"/>
      <c r="MQO231" s="49"/>
      <c r="MQP231" s="49"/>
      <c r="MQQ231" s="49"/>
      <c r="MQR231" s="49"/>
      <c r="MQS231" s="49"/>
      <c r="MQT231" s="49"/>
      <c r="MQU231" s="49"/>
      <c r="MQV231" s="49"/>
      <c r="MQW231" s="49"/>
      <c r="MQX231" s="49"/>
      <c r="MQY231" s="49"/>
      <c r="MQZ231" s="49"/>
      <c r="MRA231" s="49"/>
      <c r="MRB231" s="49"/>
      <c r="MRC231" s="49"/>
      <c r="MRD231" s="49"/>
      <c r="MRE231" s="49"/>
      <c r="MRF231" s="49"/>
      <c r="MRG231" s="49"/>
      <c r="MRH231" s="49"/>
      <c r="MRI231" s="49"/>
      <c r="MRJ231" s="49"/>
      <c r="MRK231" s="49"/>
      <c r="MRL231" s="49"/>
      <c r="MRM231" s="49"/>
      <c r="MRN231" s="49"/>
      <c r="MRO231" s="49"/>
      <c r="MRP231" s="49"/>
      <c r="MRQ231" s="49"/>
      <c r="MRR231" s="49"/>
      <c r="MRS231" s="49"/>
      <c r="MRT231" s="49"/>
      <c r="MRU231" s="49"/>
      <c r="MRV231" s="49"/>
      <c r="MRW231" s="49"/>
      <c r="MRX231" s="49"/>
      <c r="MRY231" s="49"/>
      <c r="MRZ231" s="49"/>
      <c r="MSA231" s="49"/>
      <c r="MSB231" s="49"/>
      <c r="MSC231" s="49"/>
      <c r="MSD231" s="49"/>
      <c r="MSE231" s="49"/>
      <c r="MSF231" s="49"/>
      <c r="MSG231" s="49"/>
      <c r="MSH231" s="49"/>
      <c r="MSI231" s="49"/>
      <c r="MSJ231" s="49"/>
      <c r="MSK231" s="49"/>
      <c r="MSL231" s="49"/>
      <c r="MSM231" s="49"/>
      <c r="MSN231" s="49"/>
      <c r="MSO231" s="49"/>
      <c r="MSP231" s="49"/>
      <c r="MSQ231" s="49"/>
      <c r="MSR231" s="49"/>
      <c r="MSS231" s="49"/>
      <c r="MST231" s="49"/>
      <c r="MSU231" s="49"/>
      <c r="MSV231" s="49"/>
      <c r="MSW231" s="49"/>
      <c r="MSX231" s="49"/>
      <c r="MSY231" s="49"/>
      <c r="MSZ231" s="49"/>
      <c r="MTA231" s="49"/>
      <c r="MTB231" s="49"/>
      <c r="MTC231" s="49"/>
      <c r="MTD231" s="49"/>
      <c r="MTE231" s="49"/>
      <c r="MTF231" s="49"/>
      <c r="MTG231" s="49"/>
      <c r="MTH231" s="49"/>
      <c r="MTI231" s="49"/>
      <c r="MTJ231" s="49"/>
      <c r="MTK231" s="49"/>
      <c r="MTL231" s="49"/>
      <c r="MTM231" s="49"/>
      <c r="MTN231" s="49"/>
      <c r="MTO231" s="49"/>
      <c r="MTP231" s="49"/>
      <c r="MTQ231" s="49"/>
      <c r="MTR231" s="49"/>
      <c r="MTS231" s="49"/>
      <c r="MTT231" s="49"/>
      <c r="MTU231" s="49"/>
      <c r="MTV231" s="49"/>
      <c r="MTW231" s="49"/>
      <c r="MTX231" s="49"/>
      <c r="MTY231" s="49"/>
      <c r="MTZ231" s="49"/>
      <c r="MUA231" s="49"/>
      <c r="MUB231" s="49"/>
      <c r="MUC231" s="49"/>
      <c r="MUD231" s="49"/>
      <c r="MUE231" s="49"/>
      <c r="MUF231" s="49"/>
      <c r="MUG231" s="49"/>
      <c r="MUH231" s="49"/>
      <c r="MUI231" s="49"/>
      <c r="MUJ231" s="49"/>
      <c r="MUK231" s="49"/>
      <c r="MUL231" s="49"/>
      <c r="MUM231" s="49"/>
      <c r="MUN231" s="49"/>
      <c r="MUO231" s="49"/>
      <c r="MUP231" s="49"/>
      <c r="MUQ231" s="49"/>
      <c r="MUR231" s="49"/>
      <c r="MUS231" s="49"/>
      <c r="MUT231" s="49"/>
      <c r="MUU231" s="49"/>
      <c r="MUV231" s="49"/>
      <c r="MUW231" s="49"/>
      <c r="MUX231" s="49"/>
      <c r="MUY231" s="49"/>
      <c r="MUZ231" s="49"/>
      <c r="MVA231" s="49"/>
      <c r="MVB231" s="49"/>
      <c r="MVC231" s="49"/>
      <c r="MVD231" s="49"/>
      <c r="MVE231" s="49"/>
      <c r="MVF231" s="49"/>
      <c r="MVG231" s="49"/>
      <c r="MVH231" s="49"/>
      <c r="MVI231" s="49"/>
      <c r="MVJ231" s="49"/>
      <c r="MVK231" s="49"/>
      <c r="MVL231" s="49"/>
      <c r="MVM231" s="49"/>
      <c r="MVN231" s="49"/>
      <c r="MVO231" s="49"/>
      <c r="MVP231" s="49"/>
      <c r="MVQ231" s="49"/>
      <c r="MVR231" s="49"/>
      <c r="MVS231" s="49"/>
      <c r="MVT231" s="49"/>
      <c r="MVU231" s="49"/>
      <c r="MVV231" s="49"/>
      <c r="MVW231" s="49"/>
      <c r="MVX231" s="49"/>
      <c r="MVY231" s="49"/>
      <c r="MVZ231" s="49"/>
      <c r="MWA231" s="49"/>
      <c r="MWB231" s="49"/>
      <c r="MWC231" s="49"/>
      <c r="MWD231" s="49"/>
      <c r="MWE231" s="49"/>
      <c r="MWF231" s="49"/>
      <c r="MWG231" s="49"/>
      <c r="MWH231" s="49"/>
      <c r="MWI231" s="49"/>
      <c r="MWJ231" s="49"/>
      <c r="MWK231" s="49"/>
      <c r="MWL231" s="49"/>
      <c r="MWM231" s="49"/>
      <c r="MWN231" s="49"/>
      <c r="MWO231" s="49"/>
      <c r="MWP231" s="49"/>
      <c r="MWQ231" s="49"/>
      <c r="MWR231" s="49"/>
      <c r="MWS231" s="49"/>
      <c r="MWT231" s="49"/>
      <c r="MWU231" s="49"/>
      <c r="MWV231" s="49"/>
      <c r="MWW231" s="49"/>
      <c r="MWX231" s="49"/>
      <c r="MWY231" s="49"/>
      <c r="MWZ231" s="49"/>
      <c r="MXA231" s="49"/>
      <c r="MXB231" s="49"/>
      <c r="MXC231" s="49"/>
      <c r="MXD231" s="49"/>
      <c r="MXE231" s="49"/>
      <c r="MXF231" s="49"/>
      <c r="MXG231" s="49"/>
      <c r="MXH231" s="49"/>
      <c r="MXI231" s="49"/>
      <c r="MXJ231" s="49"/>
      <c r="MXK231" s="49"/>
      <c r="MXL231" s="49"/>
      <c r="MXM231" s="49"/>
      <c r="MXN231" s="49"/>
      <c r="MXO231" s="49"/>
      <c r="MXP231" s="49"/>
      <c r="MXQ231" s="49"/>
      <c r="MXR231" s="49"/>
      <c r="MXS231" s="49"/>
      <c r="MXT231" s="49"/>
      <c r="MXU231" s="49"/>
      <c r="MXV231" s="49"/>
      <c r="MXW231" s="49"/>
      <c r="MXX231" s="49"/>
      <c r="MXY231" s="49"/>
      <c r="MXZ231" s="49"/>
      <c r="MYA231" s="49"/>
      <c r="MYB231" s="49"/>
      <c r="MYC231" s="49"/>
      <c r="MYD231" s="49"/>
      <c r="MYE231" s="49"/>
      <c r="MYF231" s="49"/>
      <c r="MYG231" s="49"/>
      <c r="MYH231" s="49"/>
      <c r="MYI231" s="49"/>
      <c r="MYJ231" s="49"/>
      <c r="MYK231" s="49"/>
      <c r="MYL231" s="49"/>
      <c r="MYM231" s="49"/>
      <c r="MYN231" s="49"/>
      <c r="MYO231" s="49"/>
      <c r="MYP231" s="49"/>
      <c r="MYQ231" s="49"/>
      <c r="MYR231" s="49"/>
      <c r="MYS231" s="49"/>
      <c r="MYT231" s="49"/>
      <c r="MYU231" s="49"/>
      <c r="MYV231" s="49"/>
      <c r="MYW231" s="49"/>
      <c r="MYX231" s="49"/>
      <c r="MYY231" s="49"/>
      <c r="MYZ231" s="49"/>
      <c r="MZA231" s="49"/>
      <c r="MZB231" s="49"/>
      <c r="MZC231" s="49"/>
      <c r="MZD231" s="49"/>
      <c r="MZE231" s="49"/>
      <c r="MZF231" s="49"/>
      <c r="MZG231" s="49"/>
      <c r="MZH231" s="49"/>
      <c r="MZI231" s="49"/>
      <c r="MZJ231" s="49"/>
      <c r="MZK231" s="49"/>
      <c r="MZL231" s="49"/>
      <c r="MZM231" s="49"/>
      <c r="MZN231" s="49"/>
      <c r="MZO231" s="49"/>
      <c r="MZP231" s="49"/>
      <c r="MZQ231" s="49"/>
      <c r="MZR231" s="49"/>
      <c r="MZS231" s="49"/>
      <c r="MZT231" s="49"/>
      <c r="MZU231" s="49"/>
      <c r="MZV231" s="49"/>
      <c r="MZW231" s="49"/>
      <c r="MZX231" s="49"/>
      <c r="MZY231" s="49"/>
      <c r="MZZ231" s="49"/>
      <c r="NAA231" s="49"/>
      <c r="NAB231" s="49"/>
      <c r="NAC231" s="49"/>
      <c r="NAD231" s="49"/>
      <c r="NAE231" s="49"/>
      <c r="NAF231" s="49"/>
      <c r="NAG231" s="49"/>
      <c r="NAH231" s="49"/>
      <c r="NAI231" s="49"/>
      <c r="NAJ231" s="49"/>
      <c r="NAK231" s="49"/>
      <c r="NAL231" s="49"/>
      <c r="NAM231" s="49"/>
      <c r="NAN231" s="49"/>
      <c r="NAO231" s="49"/>
      <c r="NAP231" s="49"/>
      <c r="NAQ231" s="49"/>
      <c r="NAR231" s="49"/>
      <c r="NAS231" s="49"/>
      <c r="NAT231" s="49"/>
      <c r="NAU231" s="49"/>
      <c r="NAV231" s="49"/>
      <c r="NAW231" s="49"/>
      <c r="NAX231" s="49"/>
      <c r="NAY231" s="49"/>
      <c r="NAZ231" s="49"/>
      <c r="NBA231" s="49"/>
      <c r="NBB231" s="49"/>
      <c r="NBC231" s="49"/>
      <c r="NBD231" s="49"/>
      <c r="NBE231" s="49"/>
      <c r="NBF231" s="49"/>
      <c r="NBG231" s="49"/>
      <c r="NBH231" s="49"/>
      <c r="NBI231" s="49"/>
      <c r="NBJ231" s="49"/>
      <c r="NBK231" s="49"/>
      <c r="NBL231" s="49"/>
      <c r="NBM231" s="49"/>
      <c r="NBN231" s="49"/>
      <c r="NBO231" s="49"/>
      <c r="NBP231" s="49"/>
      <c r="NBQ231" s="49"/>
      <c r="NBR231" s="49"/>
      <c r="NBS231" s="49"/>
      <c r="NBT231" s="49"/>
      <c r="NBU231" s="49"/>
      <c r="NBV231" s="49"/>
      <c r="NBW231" s="49"/>
      <c r="NBX231" s="49"/>
      <c r="NBY231" s="49"/>
      <c r="NBZ231" s="49"/>
      <c r="NCA231" s="49"/>
      <c r="NCB231" s="49"/>
      <c r="NCC231" s="49"/>
      <c r="NCD231" s="49"/>
      <c r="NCE231" s="49"/>
      <c r="NCF231" s="49"/>
      <c r="NCG231" s="49"/>
      <c r="NCH231" s="49"/>
      <c r="NCI231" s="49"/>
      <c r="NCJ231" s="49"/>
      <c r="NCK231" s="49"/>
      <c r="NCL231" s="49"/>
      <c r="NCM231" s="49"/>
      <c r="NCN231" s="49"/>
      <c r="NCO231" s="49"/>
      <c r="NCP231" s="49"/>
      <c r="NCQ231" s="49"/>
      <c r="NCR231" s="49"/>
      <c r="NCS231" s="49"/>
      <c r="NCT231" s="49"/>
      <c r="NCU231" s="49"/>
      <c r="NCV231" s="49"/>
      <c r="NCW231" s="49"/>
      <c r="NCX231" s="49"/>
      <c r="NCY231" s="49"/>
      <c r="NCZ231" s="49"/>
      <c r="NDA231" s="49"/>
      <c r="NDB231" s="49"/>
      <c r="NDC231" s="49"/>
      <c r="NDD231" s="49"/>
      <c r="NDE231" s="49"/>
      <c r="NDF231" s="49"/>
      <c r="NDG231" s="49"/>
      <c r="NDH231" s="49"/>
      <c r="NDI231" s="49"/>
      <c r="NDJ231" s="49"/>
      <c r="NDK231" s="49"/>
      <c r="NDL231" s="49"/>
      <c r="NDM231" s="49"/>
      <c r="NDN231" s="49"/>
      <c r="NDO231" s="49"/>
      <c r="NDP231" s="49"/>
      <c r="NDQ231" s="49"/>
      <c r="NDR231" s="49"/>
      <c r="NDS231" s="49"/>
      <c r="NDT231" s="49"/>
      <c r="NDU231" s="49"/>
      <c r="NDV231" s="49"/>
      <c r="NDW231" s="49"/>
      <c r="NDX231" s="49"/>
      <c r="NDY231" s="49"/>
      <c r="NDZ231" s="49"/>
      <c r="NEA231" s="49"/>
      <c r="NEB231" s="49"/>
      <c r="NEC231" s="49"/>
      <c r="NED231" s="49"/>
      <c r="NEE231" s="49"/>
      <c r="NEF231" s="49"/>
      <c r="NEG231" s="49"/>
      <c r="NEH231" s="49"/>
      <c r="NEI231" s="49"/>
      <c r="NEJ231" s="49"/>
      <c r="NEK231" s="49"/>
      <c r="NEL231" s="49"/>
      <c r="NEM231" s="49"/>
      <c r="NEN231" s="49"/>
      <c r="NEO231" s="49"/>
      <c r="NEP231" s="49"/>
      <c r="NEQ231" s="49"/>
      <c r="NER231" s="49"/>
      <c r="NES231" s="49"/>
      <c r="NET231" s="49"/>
      <c r="NEU231" s="49"/>
      <c r="NEV231" s="49"/>
      <c r="NEW231" s="49"/>
      <c r="NEX231" s="49"/>
      <c r="NEY231" s="49"/>
      <c r="NEZ231" s="49"/>
      <c r="NFA231" s="49"/>
      <c r="NFB231" s="49"/>
      <c r="NFC231" s="49"/>
      <c r="NFD231" s="49"/>
      <c r="NFE231" s="49"/>
      <c r="NFF231" s="49"/>
      <c r="NFG231" s="49"/>
      <c r="NFH231" s="49"/>
      <c r="NFI231" s="49"/>
      <c r="NFJ231" s="49"/>
      <c r="NFK231" s="49"/>
      <c r="NFL231" s="49"/>
      <c r="NFM231" s="49"/>
      <c r="NFN231" s="49"/>
      <c r="NFO231" s="49"/>
      <c r="NFP231" s="49"/>
      <c r="NFQ231" s="49"/>
      <c r="NFR231" s="49"/>
      <c r="NFS231" s="49"/>
      <c r="NFT231" s="49"/>
      <c r="NFU231" s="49"/>
      <c r="NFV231" s="49"/>
      <c r="NFW231" s="49"/>
      <c r="NFX231" s="49"/>
      <c r="NFY231" s="49"/>
      <c r="NFZ231" s="49"/>
      <c r="NGA231" s="49"/>
      <c r="NGB231" s="49"/>
      <c r="NGC231" s="49"/>
      <c r="NGD231" s="49"/>
      <c r="NGE231" s="49"/>
      <c r="NGF231" s="49"/>
      <c r="NGG231" s="49"/>
      <c r="NGH231" s="49"/>
      <c r="NGI231" s="49"/>
      <c r="NGJ231" s="49"/>
      <c r="NGK231" s="49"/>
      <c r="NGL231" s="49"/>
      <c r="NGM231" s="49"/>
      <c r="NGN231" s="49"/>
      <c r="NGO231" s="49"/>
      <c r="NGP231" s="49"/>
      <c r="NGQ231" s="49"/>
      <c r="NGR231" s="49"/>
      <c r="NGS231" s="49"/>
      <c r="NGT231" s="49"/>
      <c r="NGU231" s="49"/>
      <c r="NGV231" s="49"/>
      <c r="NGW231" s="49"/>
      <c r="NGX231" s="49"/>
      <c r="NGY231" s="49"/>
      <c r="NGZ231" s="49"/>
      <c r="NHA231" s="49"/>
      <c r="NHB231" s="49"/>
      <c r="NHC231" s="49"/>
      <c r="NHD231" s="49"/>
      <c r="NHE231" s="49"/>
      <c r="NHF231" s="49"/>
      <c r="NHG231" s="49"/>
      <c r="NHH231" s="49"/>
      <c r="NHI231" s="49"/>
      <c r="NHJ231" s="49"/>
      <c r="NHK231" s="49"/>
      <c r="NHL231" s="49"/>
      <c r="NHM231" s="49"/>
      <c r="NHN231" s="49"/>
      <c r="NHO231" s="49"/>
      <c r="NHP231" s="49"/>
      <c r="NHQ231" s="49"/>
      <c r="NHR231" s="49"/>
      <c r="NHS231" s="49"/>
      <c r="NHT231" s="49"/>
      <c r="NHU231" s="49"/>
      <c r="NHV231" s="49"/>
      <c r="NHW231" s="49"/>
      <c r="NHX231" s="49"/>
      <c r="NHY231" s="49"/>
      <c r="NHZ231" s="49"/>
      <c r="NIA231" s="49"/>
      <c r="NIB231" s="49"/>
      <c r="NIC231" s="49"/>
      <c r="NID231" s="49"/>
      <c r="NIE231" s="49"/>
      <c r="NIF231" s="49"/>
      <c r="NIG231" s="49"/>
      <c r="NIH231" s="49"/>
      <c r="NII231" s="49"/>
      <c r="NIJ231" s="49"/>
      <c r="NIK231" s="49"/>
      <c r="NIL231" s="49"/>
      <c r="NIM231" s="49"/>
      <c r="NIN231" s="49"/>
      <c r="NIO231" s="49"/>
      <c r="NIP231" s="49"/>
      <c r="NIQ231" s="49"/>
      <c r="NIR231" s="49"/>
      <c r="NIS231" s="49"/>
      <c r="NIT231" s="49"/>
      <c r="NIU231" s="49"/>
      <c r="NIV231" s="49"/>
      <c r="NIW231" s="49"/>
      <c r="NIX231" s="49"/>
      <c r="NIY231" s="49"/>
      <c r="NIZ231" s="49"/>
      <c r="NJA231" s="49"/>
      <c r="NJB231" s="49"/>
      <c r="NJC231" s="49"/>
      <c r="NJD231" s="49"/>
      <c r="NJE231" s="49"/>
      <c r="NJF231" s="49"/>
      <c r="NJG231" s="49"/>
      <c r="NJH231" s="49"/>
      <c r="NJI231" s="49"/>
      <c r="NJJ231" s="49"/>
      <c r="NJK231" s="49"/>
      <c r="NJL231" s="49"/>
      <c r="NJM231" s="49"/>
      <c r="NJN231" s="49"/>
      <c r="NJO231" s="49"/>
      <c r="NJP231" s="49"/>
      <c r="NJQ231" s="49"/>
      <c r="NJR231" s="49"/>
      <c r="NJS231" s="49"/>
      <c r="NJT231" s="49"/>
      <c r="NJU231" s="49"/>
      <c r="NJV231" s="49"/>
      <c r="NJW231" s="49"/>
      <c r="NJX231" s="49"/>
      <c r="NJY231" s="49"/>
      <c r="NJZ231" s="49"/>
      <c r="NKA231" s="49"/>
      <c r="NKB231" s="49"/>
      <c r="NKC231" s="49"/>
      <c r="NKD231" s="49"/>
      <c r="NKE231" s="49"/>
      <c r="NKF231" s="49"/>
      <c r="NKG231" s="49"/>
      <c r="NKH231" s="49"/>
      <c r="NKI231" s="49"/>
      <c r="NKJ231" s="49"/>
      <c r="NKK231" s="49"/>
      <c r="NKL231" s="49"/>
      <c r="NKM231" s="49"/>
      <c r="NKN231" s="49"/>
      <c r="NKO231" s="49"/>
      <c r="NKP231" s="49"/>
      <c r="NKQ231" s="49"/>
      <c r="NKR231" s="49"/>
      <c r="NKS231" s="49"/>
      <c r="NKT231" s="49"/>
      <c r="NKU231" s="49"/>
      <c r="NKV231" s="49"/>
      <c r="NKW231" s="49"/>
      <c r="NKX231" s="49"/>
      <c r="NKY231" s="49"/>
      <c r="NKZ231" s="49"/>
      <c r="NLA231" s="49"/>
      <c r="NLB231" s="49"/>
      <c r="NLC231" s="49"/>
      <c r="NLD231" s="49"/>
      <c r="NLE231" s="49"/>
      <c r="NLF231" s="49"/>
      <c r="NLG231" s="49"/>
      <c r="NLH231" s="49"/>
      <c r="NLI231" s="49"/>
      <c r="NLJ231" s="49"/>
      <c r="NLK231" s="49"/>
      <c r="NLL231" s="49"/>
      <c r="NLM231" s="49"/>
      <c r="NLN231" s="49"/>
      <c r="NLO231" s="49"/>
      <c r="NLP231" s="49"/>
      <c r="NLQ231" s="49"/>
      <c r="NLR231" s="49"/>
      <c r="NLS231" s="49"/>
      <c r="NLT231" s="49"/>
      <c r="NLU231" s="49"/>
      <c r="NLV231" s="49"/>
      <c r="NLW231" s="49"/>
      <c r="NLX231" s="49"/>
      <c r="NLY231" s="49"/>
      <c r="NLZ231" s="49"/>
      <c r="NMA231" s="49"/>
      <c r="NMB231" s="49"/>
      <c r="NMC231" s="49"/>
      <c r="NMD231" s="49"/>
      <c r="NME231" s="49"/>
      <c r="NMF231" s="49"/>
      <c r="NMG231" s="49"/>
      <c r="NMH231" s="49"/>
      <c r="NMI231" s="49"/>
      <c r="NMJ231" s="49"/>
      <c r="NMK231" s="49"/>
      <c r="NML231" s="49"/>
      <c r="NMM231" s="49"/>
      <c r="NMN231" s="49"/>
      <c r="NMO231" s="49"/>
      <c r="NMP231" s="49"/>
      <c r="NMQ231" s="49"/>
      <c r="NMR231" s="49"/>
      <c r="NMS231" s="49"/>
      <c r="NMT231" s="49"/>
      <c r="NMU231" s="49"/>
      <c r="NMV231" s="49"/>
      <c r="NMW231" s="49"/>
      <c r="NMX231" s="49"/>
      <c r="NMY231" s="49"/>
      <c r="NMZ231" s="49"/>
      <c r="NNA231" s="49"/>
      <c r="NNB231" s="49"/>
      <c r="NNC231" s="49"/>
      <c r="NND231" s="49"/>
      <c r="NNE231" s="49"/>
      <c r="NNF231" s="49"/>
      <c r="NNG231" s="49"/>
      <c r="NNH231" s="49"/>
      <c r="NNI231" s="49"/>
      <c r="NNJ231" s="49"/>
      <c r="NNK231" s="49"/>
      <c r="NNL231" s="49"/>
      <c r="NNM231" s="49"/>
      <c r="NNN231" s="49"/>
      <c r="NNO231" s="49"/>
      <c r="NNP231" s="49"/>
      <c r="NNQ231" s="49"/>
      <c r="NNR231" s="49"/>
      <c r="NNS231" s="49"/>
      <c r="NNT231" s="49"/>
      <c r="NNU231" s="49"/>
      <c r="NNV231" s="49"/>
      <c r="NNW231" s="49"/>
      <c r="NNX231" s="49"/>
      <c r="NNY231" s="49"/>
      <c r="NNZ231" s="49"/>
      <c r="NOA231" s="49"/>
      <c r="NOB231" s="49"/>
      <c r="NOC231" s="49"/>
      <c r="NOD231" s="49"/>
      <c r="NOE231" s="49"/>
      <c r="NOF231" s="49"/>
      <c r="NOG231" s="49"/>
      <c r="NOH231" s="49"/>
      <c r="NOI231" s="49"/>
      <c r="NOJ231" s="49"/>
      <c r="NOK231" s="49"/>
      <c r="NOL231" s="49"/>
      <c r="NOM231" s="49"/>
      <c r="NON231" s="49"/>
      <c r="NOO231" s="49"/>
      <c r="NOP231" s="49"/>
      <c r="NOQ231" s="49"/>
      <c r="NOR231" s="49"/>
      <c r="NOS231" s="49"/>
      <c r="NOT231" s="49"/>
      <c r="NOU231" s="49"/>
      <c r="NOV231" s="49"/>
      <c r="NOW231" s="49"/>
      <c r="NOX231" s="49"/>
      <c r="NOY231" s="49"/>
      <c r="NOZ231" s="49"/>
      <c r="NPA231" s="49"/>
      <c r="NPB231" s="49"/>
      <c r="NPC231" s="49"/>
      <c r="NPD231" s="49"/>
      <c r="NPE231" s="49"/>
      <c r="NPF231" s="49"/>
      <c r="NPG231" s="49"/>
      <c r="NPH231" s="49"/>
      <c r="NPI231" s="49"/>
      <c r="NPJ231" s="49"/>
      <c r="NPK231" s="49"/>
      <c r="NPL231" s="49"/>
      <c r="NPM231" s="49"/>
      <c r="NPN231" s="49"/>
      <c r="NPO231" s="49"/>
      <c r="NPP231" s="49"/>
      <c r="NPQ231" s="49"/>
      <c r="NPR231" s="49"/>
      <c r="NPS231" s="49"/>
      <c r="NPT231" s="49"/>
      <c r="NPU231" s="49"/>
      <c r="NPV231" s="49"/>
      <c r="NPW231" s="49"/>
      <c r="NPX231" s="49"/>
      <c r="NPY231" s="49"/>
      <c r="NPZ231" s="49"/>
      <c r="NQA231" s="49"/>
      <c r="NQB231" s="49"/>
      <c r="NQC231" s="49"/>
      <c r="NQD231" s="49"/>
      <c r="NQE231" s="49"/>
      <c r="NQF231" s="49"/>
      <c r="NQG231" s="49"/>
      <c r="NQH231" s="49"/>
      <c r="NQI231" s="49"/>
      <c r="NQJ231" s="49"/>
      <c r="NQK231" s="49"/>
      <c r="NQL231" s="49"/>
      <c r="NQM231" s="49"/>
      <c r="NQN231" s="49"/>
      <c r="NQO231" s="49"/>
      <c r="NQP231" s="49"/>
      <c r="NQQ231" s="49"/>
      <c r="NQR231" s="49"/>
      <c r="NQS231" s="49"/>
      <c r="NQT231" s="49"/>
      <c r="NQU231" s="49"/>
      <c r="NQV231" s="49"/>
      <c r="NQW231" s="49"/>
      <c r="NQX231" s="49"/>
      <c r="NQY231" s="49"/>
      <c r="NQZ231" s="49"/>
      <c r="NRA231" s="49"/>
      <c r="NRB231" s="49"/>
      <c r="NRC231" s="49"/>
      <c r="NRD231" s="49"/>
      <c r="NRE231" s="49"/>
      <c r="NRF231" s="49"/>
      <c r="NRG231" s="49"/>
      <c r="NRH231" s="49"/>
      <c r="NRI231" s="49"/>
      <c r="NRJ231" s="49"/>
      <c r="NRK231" s="49"/>
      <c r="NRL231" s="49"/>
      <c r="NRM231" s="49"/>
      <c r="NRN231" s="49"/>
      <c r="NRO231" s="49"/>
      <c r="NRP231" s="49"/>
      <c r="NRQ231" s="49"/>
      <c r="NRR231" s="49"/>
      <c r="NRS231" s="49"/>
      <c r="NRT231" s="49"/>
      <c r="NRU231" s="49"/>
      <c r="NRV231" s="49"/>
      <c r="NRW231" s="49"/>
      <c r="NRX231" s="49"/>
      <c r="NRY231" s="49"/>
      <c r="NRZ231" s="49"/>
      <c r="NSA231" s="49"/>
      <c r="NSB231" s="49"/>
      <c r="NSC231" s="49"/>
      <c r="NSD231" s="49"/>
      <c r="NSE231" s="49"/>
      <c r="NSF231" s="49"/>
      <c r="NSG231" s="49"/>
      <c r="NSH231" s="49"/>
      <c r="NSI231" s="49"/>
      <c r="NSJ231" s="49"/>
      <c r="NSK231" s="49"/>
      <c r="NSL231" s="49"/>
      <c r="NSM231" s="49"/>
      <c r="NSN231" s="49"/>
      <c r="NSO231" s="49"/>
      <c r="NSP231" s="49"/>
      <c r="NSQ231" s="49"/>
      <c r="NSR231" s="49"/>
      <c r="NSS231" s="49"/>
      <c r="NST231" s="49"/>
      <c r="NSU231" s="49"/>
      <c r="NSV231" s="49"/>
      <c r="NSW231" s="49"/>
      <c r="NSX231" s="49"/>
      <c r="NSY231" s="49"/>
      <c r="NSZ231" s="49"/>
      <c r="NTA231" s="49"/>
      <c r="NTB231" s="49"/>
      <c r="NTC231" s="49"/>
      <c r="NTD231" s="49"/>
      <c r="NTE231" s="49"/>
      <c r="NTF231" s="49"/>
      <c r="NTG231" s="49"/>
      <c r="NTH231" s="49"/>
      <c r="NTI231" s="49"/>
      <c r="NTJ231" s="49"/>
      <c r="NTK231" s="49"/>
      <c r="NTL231" s="49"/>
      <c r="NTM231" s="49"/>
      <c r="NTN231" s="49"/>
      <c r="NTO231" s="49"/>
      <c r="NTP231" s="49"/>
      <c r="NTQ231" s="49"/>
      <c r="NTR231" s="49"/>
      <c r="NTS231" s="49"/>
      <c r="NTT231" s="49"/>
      <c r="NTU231" s="49"/>
      <c r="NTV231" s="49"/>
      <c r="NTW231" s="49"/>
      <c r="NTX231" s="49"/>
      <c r="NTY231" s="49"/>
      <c r="NTZ231" s="49"/>
      <c r="NUA231" s="49"/>
      <c r="NUB231" s="49"/>
      <c r="NUC231" s="49"/>
      <c r="NUD231" s="49"/>
      <c r="NUE231" s="49"/>
      <c r="NUF231" s="49"/>
      <c r="NUG231" s="49"/>
      <c r="NUH231" s="49"/>
      <c r="NUI231" s="49"/>
      <c r="NUJ231" s="49"/>
      <c r="NUK231" s="49"/>
      <c r="NUL231" s="49"/>
      <c r="NUM231" s="49"/>
      <c r="NUN231" s="49"/>
      <c r="NUO231" s="49"/>
      <c r="NUP231" s="49"/>
      <c r="NUQ231" s="49"/>
      <c r="NUR231" s="49"/>
      <c r="NUS231" s="49"/>
      <c r="NUT231" s="49"/>
      <c r="NUU231" s="49"/>
      <c r="NUV231" s="49"/>
      <c r="NUW231" s="49"/>
      <c r="NUX231" s="49"/>
      <c r="NUY231" s="49"/>
      <c r="NUZ231" s="49"/>
      <c r="NVA231" s="49"/>
      <c r="NVB231" s="49"/>
      <c r="NVC231" s="49"/>
      <c r="NVD231" s="49"/>
      <c r="NVE231" s="49"/>
      <c r="NVF231" s="49"/>
      <c r="NVG231" s="49"/>
      <c r="NVH231" s="49"/>
      <c r="NVI231" s="49"/>
      <c r="NVJ231" s="49"/>
      <c r="NVK231" s="49"/>
      <c r="NVL231" s="49"/>
      <c r="NVM231" s="49"/>
      <c r="NVN231" s="49"/>
      <c r="NVO231" s="49"/>
      <c r="NVP231" s="49"/>
      <c r="NVQ231" s="49"/>
      <c r="NVR231" s="49"/>
      <c r="NVS231" s="49"/>
      <c r="NVT231" s="49"/>
      <c r="NVU231" s="49"/>
      <c r="NVV231" s="49"/>
      <c r="NVW231" s="49"/>
      <c r="NVX231" s="49"/>
      <c r="NVY231" s="49"/>
      <c r="NVZ231" s="49"/>
      <c r="NWA231" s="49"/>
      <c r="NWB231" s="49"/>
      <c r="NWC231" s="49"/>
      <c r="NWD231" s="49"/>
      <c r="NWE231" s="49"/>
      <c r="NWF231" s="49"/>
      <c r="NWG231" s="49"/>
      <c r="NWH231" s="49"/>
      <c r="NWI231" s="49"/>
      <c r="NWJ231" s="49"/>
      <c r="NWK231" s="49"/>
      <c r="NWL231" s="49"/>
      <c r="NWM231" s="49"/>
      <c r="NWN231" s="49"/>
      <c r="NWO231" s="49"/>
      <c r="NWP231" s="49"/>
      <c r="NWQ231" s="49"/>
      <c r="NWR231" s="49"/>
      <c r="NWS231" s="49"/>
      <c r="NWT231" s="49"/>
      <c r="NWU231" s="49"/>
      <c r="NWV231" s="49"/>
      <c r="NWW231" s="49"/>
      <c r="NWX231" s="49"/>
      <c r="NWY231" s="49"/>
      <c r="NWZ231" s="49"/>
      <c r="NXA231" s="49"/>
      <c r="NXB231" s="49"/>
      <c r="NXC231" s="49"/>
      <c r="NXD231" s="49"/>
      <c r="NXE231" s="49"/>
      <c r="NXF231" s="49"/>
      <c r="NXG231" s="49"/>
      <c r="NXH231" s="49"/>
      <c r="NXI231" s="49"/>
      <c r="NXJ231" s="49"/>
      <c r="NXK231" s="49"/>
      <c r="NXL231" s="49"/>
      <c r="NXM231" s="49"/>
      <c r="NXN231" s="49"/>
      <c r="NXO231" s="49"/>
      <c r="NXP231" s="49"/>
      <c r="NXQ231" s="49"/>
      <c r="NXR231" s="49"/>
      <c r="NXS231" s="49"/>
      <c r="NXT231" s="49"/>
      <c r="NXU231" s="49"/>
      <c r="NXV231" s="49"/>
      <c r="NXW231" s="49"/>
      <c r="NXX231" s="49"/>
      <c r="NXY231" s="49"/>
      <c r="NXZ231" s="49"/>
      <c r="NYA231" s="49"/>
      <c r="NYB231" s="49"/>
      <c r="NYC231" s="49"/>
      <c r="NYD231" s="49"/>
      <c r="NYE231" s="49"/>
      <c r="NYF231" s="49"/>
      <c r="NYG231" s="49"/>
      <c r="NYH231" s="49"/>
      <c r="NYI231" s="49"/>
      <c r="NYJ231" s="49"/>
      <c r="NYK231" s="49"/>
      <c r="NYL231" s="49"/>
      <c r="NYM231" s="49"/>
      <c r="NYN231" s="49"/>
      <c r="NYO231" s="49"/>
      <c r="NYP231" s="49"/>
      <c r="NYQ231" s="49"/>
      <c r="NYR231" s="49"/>
      <c r="NYS231" s="49"/>
      <c r="NYT231" s="49"/>
      <c r="NYU231" s="49"/>
      <c r="NYV231" s="49"/>
      <c r="NYW231" s="49"/>
      <c r="NYX231" s="49"/>
      <c r="NYY231" s="49"/>
      <c r="NYZ231" s="49"/>
      <c r="NZA231" s="49"/>
      <c r="NZB231" s="49"/>
      <c r="NZC231" s="49"/>
      <c r="NZD231" s="49"/>
      <c r="NZE231" s="49"/>
      <c r="NZF231" s="49"/>
      <c r="NZG231" s="49"/>
      <c r="NZH231" s="49"/>
      <c r="NZI231" s="49"/>
      <c r="NZJ231" s="49"/>
      <c r="NZK231" s="49"/>
      <c r="NZL231" s="49"/>
      <c r="NZM231" s="49"/>
      <c r="NZN231" s="49"/>
      <c r="NZO231" s="49"/>
      <c r="NZP231" s="49"/>
      <c r="NZQ231" s="49"/>
      <c r="NZR231" s="49"/>
      <c r="NZS231" s="49"/>
      <c r="NZT231" s="49"/>
      <c r="NZU231" s="49"/>
      <c r="NZV231" s="49"/>
      <c r="NZW231" s="49"/>
      <c r="NZX231" s="49"/>
      <c r="NZY231" s="49"/>
      <c r="NZZ231" s="49"/>
      <c r="OAA231" s="49"/>
      <c r="OAB231" s="49"/>
      <c r="OAC231" s="49"/>
      <c r="OAD231" s="49"/>
      <c r="OAE231" s="49"/>
      <c r="OAF231" s="49"/>
      <c r="OAG231" s="49"/>
      <c r="OAH231" s="49"/>
      <c r="OAI231" s="49"/>
      <c r="OAJ231" s="49"/>
      <c r="OAK231" s="49"/>
      <c r="OAL231" s="49"/>
      <c r="OAM231" s="49"/>
      <c r="OAN231" s="49"/>
      <c r="OAO231" s="49"/>
      <c r="OAP231" s="49"/>
      <c r="OAQ231" s="49"/>
      <c r="OAR231" s="49"/>
      <c r="OAS231" s="49"/>
      <c r="OAT231" s="49"/>
      <c r="OAU231" s="49"/>
      <c r="OAV231" s="49"/>
      <c r="OAW231" s="49"/>
      <c r="OAX231" s="49"/>
      <c r="OAY231" s="49"/>
      <c r="OAZ231" s="49"/>
      <c r="OBA231" s="49"/>
      <c r="OBB231" s="49"/>
      <c r="OBC231" s="49"/>
      <c r="OBD231" s="49"/>
      <c r="OBE231" s="49"/>
      <c r="OBF231" s="49"/>
      <c r="OBG231" s="49"/>
      <c r="OBH231" s="49"/>
      <c r="OBI231" s="49"/>
      <c r="OBJ231" s="49"/>
      <c r="OBK231" s="49"/>
      <c r="OBL231" s="49"/>
      <c r="OBM231" s="49"/>
      <c r="OBN231" s="49"/>
      <c r="OBO231" s="49"/>
      <c r="OBP231" s="49"/>
      <c r="OBQ231" s="49"/>
      <c r="OBR231" s="49"/>
      <c r="OBS231" s="49"/>
      <c r="OBT231" s="49"/>
      <c r="OBU231" s="49"/>
      <c r="OBV231" s="49"/>
      <c r="OBW231" s="49"/>
      <c r="OBX231" s="49"/>
      <c r="OBY231" s="49"/>
      <c r="OBZ231" s="49"/>
      <c r="OCA231" s="49"/>
      <c r="OCB231" s="49"/>
      <c r="OCC231" s="49"/>
      <c r="OCD231" s="49"/>
      <c r="OCE231" s="49"/>
      <c r="OCF231" s="49"/>
      <c r="OCG231" s="49"/>
      <c r="OCH231" s="49"/>
      <c r="OCI231" s="49"/>
      <c r="OCJ231" s="49"/>
      <c r="OCK231" s="49"/>
      <c r="OCL231" s="49"/>
      <c r="OCM231" s="49"/>
      <c r="OCN231" s="49"/>
      <c r="OCO231" s="49"/>
      <c r="OCP231" s="49"/>
      <c r="OCQ231" s="49"/>
      <c r="OCR231" s="49"/>
      <c r="OCS231" s="49"/>
      <c r="OCT231" s="49"/>
      <c r="OCU231" s="49"/>
      <c r="OCV231" s="49"/>
      <c r="OCW231" s="49"/>
      <c r="OCX231" s="49"/>
      <c r="OCY231" s="49"/>
      <c r="OCZ231" s="49"/>
      <c r="ODA231" s="49"/>
      <c r="ODB231" s="49"/>
      <c r="ODC231" s="49"/>
      <c r="ODD231" s="49"/>
      <c r="ODE231" s="49"/>
      <c r="ODF231" s="49"/>
      <c r="ODG231" s="49"/>
      <c r="ODH231" s="49"/>
      <c r="ODI231" s="49"/>
      <c r="ODJ231" s="49"/>
      <c r="ODK231" s="49"/>
      <c r="ODL231" s="49"/>
      <c r="ODM231" s="49"/>
      <c r="ODN231" s="49"/>
      <c r="ODO231" s="49"/>
      <c r="ODP231" s="49"/>
      <c r="ODQ231" s="49"/>
      <c r="ODR231" s="49"/>
      <c r="ODS231" s="49"/>
      <c r="ODT231" s="49"/>
      <c r="ODU231" s="49"/>
      <c r="ODV231" s="49"/>
      <c r="ODW231" s="49"/>
      <c r="ODX231" s="49"/>
      <c r="ODY231" s="49"/>
      <c r="ODZ231" s="49"/>
      <c r="OEA231" s="49"/>
      <c r="OEB231" s="49"/>
      <c r="OEC231" s="49"/>
      <c r="OED231" s="49"/>
      <c r="OEE231" s="49"/>
      <c r="OEF231" s="49"/>
      <c r="OEG231" s="49"/>
      <c r="OEH231" s="49"/>
      <c r="OEI231" s="49"/>
      <c r="OEJ231" s="49"/>
      <c r="OEK231" s="49"/>
      <c r="OEL231" s="49"/>
      <c r="OEM231" s="49"/>
      <c r="OEN231" s="49"/>
      <c r="OEO231" s="49"/>
      <c r="OEP231" s="49"/>
      <c r="OEQ231" s="49"/>
      <c r="OER231" s="49"/>
      <c r="OES231" s="49"/>
      <c r="OET231" s="49"/>
      <c r="OEU231" s="49"/>
      <c r="OEV231" s="49"/>
      <c r="OEW231" s="49"/>
      <c r="OEX231" s="49"/>
      <c r="OEY231" s="49"/>
      <c r="OEZ231" s="49"/>
      <c r="OFA231" s="49"/>
      <c r="OFB231" s="49"/>
      <c r="OFC231" s="49"/>
      <c r="OFD231" s="49"/>
      <c r="OFE231" s="49"/>
      <c r="OFF231" s="49"/>
      <c r="OFG231" s="49"/>
      <c r="OFH231" s="49"/>
      <c r="OFI231" s="49"/>
      <c r="OFJ231" s="49"/>
      <c r="OFK231" s="49"/>
      <c r="OFL231" s="49"/>
      <c r="OFM231" s="49"/>
      <c r="OFN231" s="49"/>
      <c r="OFO231" s="49"/>
      <c r="OFP231" s="49"/>
      <c r="OFQ231" s="49"/>
      <c r="OFR231" s="49"/>
      <c r="OFS231" s="49"/>
      <c r="OFT231" s="49"/>
      <c r="OFU231" s="49"/>
      <c r="OFV231" s="49"/>
      <c r="OFW231" s="49"/>
      <c r="OFX231" s="49"/>
      <c r="OFY231" s="49"/>
      <c r="OFZ231" s="49"/>
      <c r="OGA231" s="49"/>
      <c r="OGB231" s="49"/>
      <c r="OGC231" s="49"/>
      <c r="OGD231" s="49"/>
      <c r="OGE231" s="49"/>
      <c r="OGF231" s="49"/>
      <c r="OGG231" s="49"/>
      <c r="OGH231" s="49"/>
      <c r="OGI231" s="49"/>
      <c r="OGJ231" s="49"/>
      <c r="OGK231" s="49"/>
      <c r="OGL231" s="49"/>
      <c r="OGM231" s="49"/>
      <c r="OGN231" s="49"/>
      <c r="OGO231" s="49"/>
      <c r="OGP231" s="49"/>
      <c r="OGQ231" s="49"/>
      <c r="OGR231" s="49"/>
      <c r="OGS231" s="49"/>
      <c r="OGT231" s="49"/>
      <c r="OGU231" s="49"/>
      <c r="OGV231" s="49"/>
      <c r="OGW231" s="49"/>
      <c r="OGX231" s="49"/>
      <c r="OGY231" s="49"/>
      <c r="OGZ231" s="49"/>
      <c r="OHA231" s="49"/>
      <c r="OHB231" s="49"/>
      <c r="OHC231" s="49"/>
      <c r="OHD231" s="49"/>
      <c r="OHE231" s="49"/>
      <c r="OHF231" s="49"/>
      <c r="OHG231" s="49"/>
      <c r="OHH231" s="49"/>
      <c r="OHI231" s="49"/>
      <c r="OHJ231" s="49"/>
      <c r="OHK231" s="49"/>
      <c r="OHL231" s="49"/>
      <c r="OHM231" s="49"/>
      <c r="OHN231" s="49"/>
      <c r="OHO231" s="49"/>
      <c r="OHP231" s="49"/>
      <c r="OHQ231" s="49"/>
      <c r="OHR231" s="49"/>
      <c r="OHS231" s="49"/>
      <c r="OHT231" s="49"/>
      <c r="OHU231" s="49"/>
      <c r="OHV231" s="49"/>
      <c r="OHW231" s="49"/>
      <c r="OHX231" s="49"/>
      <c r="OHY231" s="49"/>
      <c r="OHZ231" s="49"/>
      <c r="OIA231" s="49"/>
      <c r="OIB231" s="49"/>
      <c r="OIC231" s="49"/>
      <c r="OID231" s="49"/>
      <c r="OIE231" s="49"/>
      <c r="OIF231" s="49"/>
      <c r="OIG231" s="49"/>
      <c r="OIH231" s="49"/>
      <c r="OII231" s="49"/>
      <c r="OIJ231" s="49"/>
      <c r="OIK231" s="49"/>
      <c r="OIL231" s="49"/>
      <c r="OIM231" s="49"/>
      <c r="OIN231" s="49"/>
      <c r="OIO231" s="49"/>
      <c r="OIP231" s="49"/>
      <c r="OIQ231" s="49"/>
      <c r="OIR231" s="49"/>
      <c r="OIS231" s="49"/>
      <c r="OIT231" s="49"/>
      <c r="OIU231" s="49"/>
      <c r="OIV231" s="49"/>
      <c r="OIW231" s="49"/>
      <c r="OIX231" s="49"/>
      <c r="OIY231" s="49"/>
      <c r="OIZ231" s="49"/>
      <c r="OJA231" s="49"/>
      <c r="OJB231" s="49"/>
      <c r="OJC231" s="49"/>
      <c r="OJD231" s="49"/>
      <c r="OJE231" s="49"/>
      <c r="OJF231" s="49"/>
      <c r="OJG231" s="49"/>
      <c r="OJH231" s="49"/>
      <c r="OJI231" s="49"/>
      <c r="OJJ231" s="49"/>
      <c r="OJK231" s="49"/>
      <c r="OJL231" s="49"/>
      <c r="OJM231" s="49"/>
      <c r="OJN231" s="49"/>
      <c r="OJO231" s="49"/>
      <c r="OJP231" s="49"/>
      <c r="OJQ231" s="49"/>
      <c r="OJR231" s="49"/>
      <c r="OJS231" s="49"/>
      <c r="OJT231" s="49"/>
      <c r="OJU231" s="49"/>
      <c r="OJV231" s="49"/>
      <c r="OJW231" s="49"/>
      <c r="OJX231" s="49"/>
      <c r="OJY231" s="49"/>
      <c r="OJZ231" s="49"/>
      <c r="OKA231" s="49"/>
      <c r="OKB231" s="49"/>
      <c r="OKC231" s="49"/>
      <c r="OKD231" s="49"/>
      <c r="OKE231" s="49"/>
      <c r="OKF231" s="49"/>
      <c r="OKG231" s="49"/>
      <c r="OKH231" s="49"/>
      <c r="OKI231" s="49"/>
      <c r="OKJ231" s="49"/>
      <c r="OKK231" s="49"/>
      <c r="OKL231" s="49"/>
      <c r="OKM231" s="49"/>
      <c r="OKN231" s="49"/>
      <c r="OKO231" s="49"/>
      <c r="OKP231" s="49"/>
      <c r="OKQ231" s="49"/>
      <c r="OKR231" s="49"/>
      <c r="OKS231" s="49"/>
      <c r="OKT231" s="49"/>
      <c r="OKU231" s="49"/>
      <c r="OKV231" s="49"/>
      <c r="OKW231" s="49"/>
      <c r="OKX231" s="49"/>
      <c r="OKY231" s="49"/>
      <c r="OKZ231" s="49"/>
      <c r="OLA231" s="49"/>
      <c r="OLB231" s="49"/>
      <c r="OLC231" s="49"/>
      <c r="OLD231" s="49"/>
      <c r="OLE231" s="49"/>
      <c r="OLF231" s="49"/>
      <c r="OLG231" s="49"/>
      <c r="OLH231" s="49"/>
      <c r="OLI231" s="49"/>
      <c r="OLJ231" s="49"/>
      <c r="OLK231" s="49"/>
      <c r="OLL231" s="49"/>
      <c r="OLM231" s="49"/>
      <c r="OLN231" s="49"/>
      <c r="OLO231" s="49"/>
      <c r="OLP231" s="49"/>
      <c r="OLQ231" s="49"/>
      <c r="OLR231" s="49"/>
      <c r="OLS231" s="49"/>
      <c r="OLT231" s="49"/>
      <c r="OLU231" s="49"/>
      <c r="OLV231" s="49"/>
      <c r="OLW231" s="49"/>
      <c r="OLX231" s="49"/>
      <c r="OLY231" s="49"/>
      <c r="OLZ231" s="49"/>
      <c r="OMA231" s="49"/>
      <c r="OMB231" s="49"/>
      <c r="OMC231" s="49"/>
      <c r="OMD231" s="49"/>
      <c r="OME231" s="49"/>
      <c r="OMF231" s="49"/>
      <c r="OMG231" s="49"/>
      <c r="OMH231" s="49"/>
      <c r="OMI231" s="49"/>
      <c r="OMJ231" s="49"/>
      <c r="OMK231" s="49"/>
      <c r="OML231" s="49"/>
      <c r="OMM231" s="49"/>
      <c r="OMN231" s="49"/>
      <c r="OMO231" s="49"/>
      <c r="OMP231" s="49"/>
      <c r="OMQ231" s="49"/>
      <c r="OMR231" s="49"/>
      <c r="OMS231" s="49"/>
      <c r="OMT231" s="49"/>
      <c r="OMU231" s="49"/>
      <c r="OMV231" s="49"/>
      <c r="OMW231" s="49"/>
      <c r="OMX231" s="49"/>
      <c r="OMY231" s="49"/>
      <c r="OMZ231" s="49"/>
      <c r="ONA231" s="49"/>
      <c r="ONB231" s="49"/>
      <c r="ONC231" s="49"/>
      <c r="OND231" s="49"/>
      <c r="ONE231" s="49"/>
      <c r="ONF231" s="49"/>
      <c r="ONG231" s="49"/>
      <c r="ONH231" s="49"/>
      <c r="ONI231" s="49"/>
      <c r="ONJ231" s="49"/>
      <c r="ONK231" s="49"/>
      <c r="ONL231" s="49"/>
      <c r="ONM231" s="49"/>
      <c r="ONN231" s="49"/>
      <c r="ONO231" s="49"/>
      <c r="ONP231" s="49"/>
      <c r="ONQ231" s="49"/>
      <c r="ONR231" s="49"/>
      <c r="ONS231" s="49"/>
      <c r="ONT231" s="49"/>
      <c r="ONU231" s="49"/>
      <c r="ONV231" s="49"/>
      <c r="ONW231" s="49"/>
      <c r="ONX231" s="49"/>
      <c r="ONY231" s="49"/>
      <c r="ONZ231" s="49"/>
      <c r="OOA231" s="49"/>
      <c r="OOB231" s="49"/>
      <c r="OOC231" s="49"/>
      <c r="OOD231" s="49"/>
      <c r="OOE231" s="49"/>
      <c r="OOF231" s="49"/>
      <c r="OOG231" s="49"/>
      <c r="OOH231" s="49"/>
      <c r="OOI231" s="49"/>
      <c r="OOJ231" s="49"/>
      <c r="OOK231" s="49"/>
      <c r="OOL231" s="49"/>
      <c r="OOM231" s="49"/>
      <c r="OON231" s="49"/>
      <c r="OOO231" s="49"/>
      <c r="OOP231" s="49"/>
      <c r="OOQ231" s="49"/>
      <c r="OOR231" s="49"/>
      <c r="OOS231" s="49"/>
      <c r="OOT231" s="49"/>
      <c r="OOU231" s="49"/>
      <c r="OOV231" s="49"/>
      <c r="OOW231" s="49"/>
      <c r="OOX231" s="49"/>
      <c r="OOY231" s="49"/>
      <c r="OOZ231" s="49"/>
      <c r="OPA231" s="49"/>
      <c r="OPB231" s="49"/>
      <c r="OPC231" s="49"/>
      <c r="OPD231" s="49"/>
      <c r="OPE231" s="49"/>
      <c r="OPF231" s="49"/>
      <c r="OPG231" s="49"/>
      <c r="OPH231" s="49"/>
      <c r="OPI231" s="49"/>
      <c r="OPJ231" s="49"/>
      <c r="OPK231" s="49"/>
      <c r="OPL231" s="49"/>
      <c r="OPM231" s="49"/>
      <c r="OPN231" s="49"/>
      <c r="OPO231" s="49"/>
      <c r="OPP231" s="49"/>
      <c r="OPQ231" s="49"/>
      <c r="OPR231" s="49"/>
      <c r="OPS231" s="49"/>
      <c r="OPT231" s="49"/>
      <c r="OPU231" s="49"/>
      <c r="OPV231" s="49"/>
      <c r="OPW231" s="49"/>
      <c r="OPX231" s="49"/>
      <c r="OPY231" s="49"/>
      <c r="OPZ231" s="49"/>
      <c r="OQA231" s="49"/>
      <c r="OQB231" s="49"/>
      <c r="OQC231" s="49"/>
      <c r="OQD231" s="49"/>
      <c r="OQE231" s="49"/>
      <c r="OQF231" s="49"/>
      <c r="OQG231" s="49"/>
      <c r="OQH231" s="49"/>
      <c r="OQI231" s="49"/>
      <c r="OQJ231" s="49"/>
      <c r="OQK231" s="49"/>
      <c r="OQL231" s="49"/>
      <c r="OQM231" s="49"/>
      <c r="OQN231" s="49"/>
      <c r="OQO231" s="49"/>
      <c r="OQP231" s="49"/>
      <c r="OQQ231" s="49"/>
      <c r="OQR231" s="49"/>
      <c r="OQS231" s="49"/>
      <c r="OQT231" s="49"/>
      <c r="OQU231" s="49"/>
      <c r="OQV231" s="49"/>
      <c r="OQW231" s="49"/>
      <c r="OQX231" s="49"/>
      <c r="OQY231" s="49"/>
      <c r="OQZ231" s="49"/>
      <c r="ORA231" s="49"/>
      <c r="ORB231" s="49"/>
      <c r="ORC231" s="49"/>
      <c r="ORD231" s="49"/>
      <c r="ORE231" s="49"/>
      <c r="ORF231" s="49"/>
      <c r="ORG231" s="49"/>
      <c r="ORH231" s="49"/>
      <c r="ORI231" s="49"/>
      <c r="ORJ231" s="49"/>
      <c r="ORK231" s="49"/>
      <c r="ORL231" s="49"/>
      <c r="ORM231" s="49"/>
      <c r="ORN231" s="49"/>
      <c r="ORO231" s="49"/>
      <c r="ORP231" s="49"/>
      <c r="ORQ231" s="49"/>
      <c r="ORR231" s="49"/>
      <c r="ORS231" s="49"/>
      <c r="ORT231" s="49"/>
      <c r="ORU231" s="49"/>
      <c r="ORV231" s="49"/>
      <c r="ORW231" s="49"/>
      <c r="ORX231" s="49"/>
      <c r="ORY231" s="49"/>
      <c r="ORZ231" s="49"/>
      <c r="OSA231" s="49"/>
      <c r="OSB231" s="49"/>
      <c r="OSC231" s="49"/>
      <c r="OSD231" s="49"/>
      <c r="OSE231" s="49"/>
      <c r="OSF231" s="49"/>
      <c r="OSG231" s="49"/>
      <c r="OSH231" s="49"/>
      <c r="OSI231" s="49"/>
      <c r="OSJ231" s="49"/>
      <c r="OSK231" s="49"/>
      <c r="OSL231" s="49"/>
      <c r="OSM231" s="49"/>
      <c r="OSN231" s="49"/>
      <c r="OSO231" s="49"/>
      <c r="OSP231" s="49"/>
      <c r="OSQ231" s="49"/>
      <c r="OSR231" s="49"/>
      <c r="OSS231" s="49"/>
      <c r="OST231" s="49"/>
      <c r="OSU231" s="49"/>
      <c r="OSV231" s="49"/>
      <c r="OSW231" s="49"/>
      <c r="OSX231" s="49"/>
      <c r="OSY231" s="49"/>
      <c r="OSZ231" s="49"/>
      <c r="OTA231" s="49"/>
      <c r="OTB231" s="49"/>
      <c r="OTC231" s="49"/>
      <c r="OTD231" s="49"/>
      <c r="OTE231" s="49"/>
      <c r="OTF231" s="49"/>
      <c r="OTG231" s="49"/>
      <c r="OTH231" s="49"/>
      <c r="OTI231" s="49"/>
      <c r="OTJ231" s="49"/>
      <c r="OTK231" s="49"/>
      <c r="OTL231" s="49"/>
      <c r="OTM231" s="49"/>
      <c r="OTN231" s="49"/>
      <c r="OTO231" s="49"/>
      <c r="OTP231" s="49"/>
      <c r="OTQ231" s="49"/>
      <c r="OTR231" s="49"/>
      <c r="OTS231" s="49"/>
      <c r="OTT231" s="49"/>
      <c r="OTU231" s="49"/>
      <c r="OTV231" s="49"/>
      <c r="OTW231" s="49"/>
      <c r="OTX231" s="49"/>
      <c r="OTY231" s="49"/>
      <c r="OTZ231" s="49"/>
      <c r="OUA231" s="49"/>
      <c r="OUB231" s="49"/>
      <c r="OUC231" s="49"/>
      <c r="OUD231" s="49"/>
      <c r="OUE231" s="49"/>
      <c r="OUF231" s="49"/>
      <c r="OUG231" s="49"/>
      <c r="OUH231" s="49"/>
      <c r="OUI231" s="49"/>
      <c r="OUJ231" s="49"/>
      <c r="OUK231" s="49"/>
      <c r="OUL231" s="49"/>
      <c r="OUM231" s="49"/>
      <c r="OUN231" s="49"/>
      <c r="OUO231" s="49"/>
      <c r="OUP231" s="49"/>
      <c r="OUQ231" s="49"/>
      <c r="OUR231" s="49"/>
      <c r="OUS231" s="49"/>
      <c r="OUT231" s="49"/>
      <c r="OUU231" s="49"/>
      <c r="OUV231" s="49"/>
      <c r="OUW231" s="49"/>
      <c r="OUX231" s="49"/>
      <c r="OUY231" s="49"/>
      <c r="OUZ231" s="49"/>
      <c r="OVA231" s="49"/>
      <c r="OVB231" s="49"/>
      <c r="OVC231" s="49"/>
      <c r="OVD231" s="49"/>
      <c r="OVE231" s="49"/>
      <c r="OVF231" s="49"/>
      <c r="OVG231" s="49"/>
      <c r="OVH231" s="49"/>
      <c r="OVI231" s="49"/>
      <c r="OVJ231" s="49"/>
      <c r="OVK231" s="49"/>
      <c r="OVL231" s="49"/>
      <c r="OVM231" s="49"/>
      <c r="OVN231" s="49"/>
      <c r="OVO231" s="49"/>
      <c r="OVP231" s="49"/>
      <c r="OVQ231" s="49"/>
      <c r="OVR231" s="49"/>
      <c r="OVS231" s="49"/>
      <c r="OVT231" s="49"/>
      <c r="OVU231" s="49"/>
      <c r="OVV231" s="49"/>
      <c r="OVW231" s="49"/>
      <c r="OVX231" s="49"/>
      <c r="OVY231" s="49"/>
      <c r="OVZ231" s="49"/>
      <c r="OWA231" s="49"/>
      <c r="OWB231" s="49"/>
      <c r="OWC231" s="49"/>
      <c r="OWD231" s="49"/>
      <c r="OWE231" s="49"/>
      <c r="OWF231" s="49"/>
      <c r="OWG231" s="49"/>
      <c r="OWH231" s="49"/>
      <c r="OWI231" s="49"/>
      <c r="OWJ231" s="49"/>
      <c r="OWK231" s="49"/>
      <c r="OWL231" s="49"/>
      <c r="OWM231" s="49"/>
      <c r="OWN231" s="49"/>
      <c r="OWO231" s="49"/>
      <c r="OWP231" s="49"/>
      <c r="OWQ231" s="49"/>
      <c r="OWR231" s="49"/>
      <c r="OWS231" s="49"/>
      <c r="OWT231" s="49"/>
      <c r="OWU231" s="49"/>
      <c r="OWV231" s="49"/>
      <c r="OWW231" s="49"/>
      <c r="OWX231" s="49"/>
      <c r="OWY231" s="49"/>
      <c r="OWZ231" s="49"/>
      <c r="OXA231" s="49"/>
      <c r="OXB231" s="49"/>
      <c r="OXC231" s="49"/>
      <c r="OXD231" s="49"/>
      <c r="OXE231" s="49"/>
      <c r="OXF231" s="49"/>
      <c r="OXG231" s="49"/>
      <c r="OXH231" s="49"/>
      <c r="OXI231" s="49"/>
      <c r="OXJ231" s="49"/>
      <c r="OXK231" s="49"/>
      <c r="OXL231" s="49"/>
      <c r="OXM231" s="49"/>
      <c r="OXN231" s="49"/>
      <c r="OXO231" s="49"/>
      <c r="OXP231" s="49"/>
      <c r="OXQ231" s="49"/>
      <c r="OXR231" s="49"/>
      <c r="OXS231" s="49"/>
      <c r="OXT231" s="49"/>
      <c r="OXU231" s="49"/>
      <c r="OXV231" s="49"/>
      <c r="OXW231" s="49"/>
      <c r="OXX231" s="49"/>
      <c r="OXY231" s="49"/>
      <c r="OXZ231" s="49"/>
      <c r="OYA231" s="49"/>
      <c r="OYB231" s="49"/>
      <c r="OYC231" s="49"/>
      <c r="OYD231" s="49"/>
      <c r="OYE231" s="49"/>
      <c r="OYF231" s="49"/>
      <c r="OYG231" s="49"/>
      <c r="OYH231" s="49"/>
      <c r="OYI231" s="49"/>
      <c r="OYJ231" s="49"/>
      <c r="OYK231" s="49"/>
      <c r="OYL231" s="49"/>
      <c r="OYM231" s="49"/>
      <c r="OYN231" s="49"/>
      <c r="OYO231" s="49"/>
      <c r="OYP231" s="49"/>
      <c r="OYQ231" s="49"/>
      <c r="OYR231" s="49"/>
      <c r="OYS231" s="49"/>
      <c r="OYT231" s="49"/>
      <c r="OYU231" s="49"/>
      <c r="OYV231" s="49"/>
      <c r="OYW231" s="49"/>
      <c r="OYX231" s="49"/>
      <c r="OYY231" s="49"/>
      <c r="OYZ231" s="49"/>
      <c r="OZA231" s="49"/>
      <c r="OZB231" s="49"/>
      <c r="OZC231" s="49"/>
      <c r="OZD231" s="49"/>
      <c r="OZE231" s="49"/>
      <c r="OZF231" s="49"/>
      <c r="OZG231" s="49"/>
      <c r="OZH231" s="49"/>
      <c r="OZI231" s="49"/>
      <c r="OZJ231" s="49"/>
      <c r="OZK231" s="49"/>
      <c r="OZL231" s="49"/>
      <c r="OZM231" s="49"/>
      <c r="OZN231" s="49"/>
      <c r="OZO231" s="49"/>
      <c r="OZP231" s="49"/>
      <c r="OZQ231" s="49"/>
      <c r="OZR231" s="49"/>
      <c r="OZS231" s="49"/>
      <c r="OZT231" s="49"/>
      <c r="OZU231" s="49"/>
      <c r="OZV231" s="49"/>
      <c r="OZW231" s="49"/>
      <c r="OZX231" s="49"/>
      <c r="OZY231" s="49"/>
      <c r="OZZ231" s="49"/>
      <c r="PAA231" s="49"/>
      <c r="PAB231" s="49"/>
      <c r="PAC231" s="49"/>
      <c r="PAD231" s="49"/>
      <c r="PAE231" s="49"/>
      <c r="PAF231" s="49"/>
      <c r="PAG231" s="49"/>
      <c r="PAH231" s="49"/>
      <c r="PAI231" s="49"/>
      <c r="PAJ231" s="49"/>
      <c r="PAK231" s="49"/>
      <c r="PAL231" s="49"/>
      <c r="PAM231" s="49"/>
      <c r="PAN231" s="49"/>
      <c r="PAO231" s="49"/>
      <c r="PAP231" s="49"/>
      <c r="PAQ231" s="49"/>
      <c r="PAR231" s="49"/>
      <c r="PAS231" s="49"/>
      <c r="PAT231" s="49"/>
      <c r="PAU231" s="49"/>
      <c r="PAV231" s="49"/>
      <c r="PAW231" s="49"/>
      <c r="PAX231" s="49"/>
      <c r="PAY231" s="49"/>
      <c r="PAZ231" s="49"/>
      <c r="PBA231" s="49"/>
      <c r="PBB231" s="49"/>
      <c r="PBC231" s="49"/>
      <c r="PBD231" s="49"/>
      <c r="PBE231" s="49"/>
      <c r="PBF231" s="49"/>
      <c r="PBG231" s="49"/>
      <c r="PBH231" s="49"/>
      <c r="PBI231" s="49"/>
      <c r="PBJ231" s="49"/>
      <c r="PBK231" s="49"/>
      <c r="PBL231" s="49"/>
      <c r="PBM231" s="49"/>
      <c r="PBN231" s="49"/>
      <c r="PBO231" s="49"/>
      <c r="PBP231" s="49"/>
      <c r="PBQ231" s="49"/>
      <c r="PBR231" s="49"/>
      <c r="PBS231" s="49"/>
      <c r="PBT231" s="49"/>
      <c r="PBU231" s="49"/>
      <c r="PBV231" s="49"/>
      <c r="PBW231" s="49"/>
      <c r="PBX231" s="49"/>
      <c r="PBY231" s="49"/>
      <c r="PBZ231" s="49"/>
      <c r="PCA231" s="49"/>
      <c r="PCB231" s="49"/>
      <c r="PCC231" s="49"/>
      <c r="PCD231" s="49"/>
      <c r="PCE231" s="49"/>
      <c r="PCF231" s="49"/>
      <c r="PCG231" s="49"/>
      <c r="PCH231" s="49"/>
      <c r="PCI231" s="49"/>
      <c r="PCJ231" s="49"/>
      <c r="PCK231" s="49"/>
      <c r="PCL231" s="49"/>
      <c r="PCM231" s="49"/>
      <c r="PCN231" s="49"/>
      <c r="PCO231" s="49"/>
      <c r="PCP231" s="49"/>
      <c r="PCQ231" s="49"/>
      <c r="PCR231" s="49"/>
      <c r="PCS231" s="49"/>
      <c r="PCT231" s="49"/>
      <c r="PCU231" s="49"/>
      <c r="PCV231" s="49"/>
      <c r="PCW231" s="49"/>
      <c r="PCX231" s="49"/>
      <c r="PCY231" s="49"/>
      <c r="PCZ231" s="49"/>
      <c r="PDA231" s="49"/>
      <c r="PDB231" s="49"/>
      <c r="PDC231" s="49"/>
      <c r="PDD231" s="49"/>
      <c r="PDE231" s="49"/>
      <c r="PDF231" s="49"/>
      <c r="PDG231" s="49"/>
      <c r="PDH231" s="49"/>
      <c r="PDI231" s="49"/>
      <c r="PDJ231" s="49"/>
      <c r="PDK231" s="49"/>
      <c r="PDL231" s="49"/>
      <c r="PDM231" s="49"/>
      <c r="PDN231" s="49"/>
      <c r="PDO231" s="49"/>
      <c r="PDP231" s="49"/>
      <c r="PDQ231" s="49"/>
      <c r="PDR231" s="49"/>
      <c r="PDS231" s="49"/>
      <c r="PDT231" s="49"/>
      <c r="PDU231" s="49"/>
      <c r="PDV231" s="49"/>
      <c r="PDW231" s="49"/>
      <c r="PDX231" s="49"/>
      <c r="PDY231" s="49"/>
      <c r="PDZ231" s="49"/>
      <c r="PEA231" s="49"/>
      <c r="PEB231" s="49"/>
      <c r="PEC231" s="49"/>
      <c r="PED231" s="49"/>
      <c r="PEE231" s="49"/>
      <c r="PEF231" s="49"/>
      <c r="PEG231" s="49"/>
      <c r="PEH231" s="49"/>
      <c r="PEI231" s="49"/>
      <c r="PEJ231" s="49"/>
      <c r="PEK231" s="49"/>
      <c r="PEL231" s="49"/>
      <c r="PEM231" s="49"/>
      <c r="PEN231" s="49"/>
      <c r="PEO231" s="49"/>
      <c r="PEP231" s="49"/>
      <c r="PEQ231" s="49"/>
      <c r="PER231" s="49"/>
      <c r="PES231" s="49"/>
      <c r="PET231" s="49"/>
      <c r="PEU231" s="49"/>
      <c r="PEV231" s="49"/>
      <c r="PEW231" s="49"/>
      <c r="PEX231" s="49"/>
      <c r="PEY231" s="49"/>
      <c r="PEZ231" s="49"/>
      <c r="PFA231" s="49"/>
      <c r="PFB231" s="49"/>
      <c r="PFC231" s="49"/>
      <c r="PFD231" s="49"/>
      <c r="PFE231" s="49"/>
      <c r="PFF231" s="49"/>
      <c r="PFG231" s="49"/>
      <c r="PFH231" s="49"/>
      <c r="PFI231" s="49"/>
      <c r="PFJ231" s="49"/>
      <c r="PFK231" s="49"/>
      <c r="PFL231" s="49"/>
      <c r="PFM231" s="49"/>
      <c r="PFN231" s="49"/>
      <c r="PFO231" s="49"/>
      <c r="PFP231" s="49"/>
      <c r="PFQ231" s="49"/>
      <c r="PFR231" s="49"/>
      <c r="PFS231" s="49"/>
      <c r="PFT231" s="49"/>
      <c r="PFU231" s="49"/>
      <c r="PFV231" s="49"/>
      <c r="PFW231" s="49"/>
      <c r="PFX231" s="49"/>
      <c r="PFY231" s="49"/>
      <c r="PFZ231" s="49"/>
      <c r="PGA231" s="49"/>
      <c r="PGB231" s="49"/>
      <c r="PGC231" s="49"/>
      <c r="PGD231" s="49"/>
      <c r="PGE231" s="49"/>
      <c r="PGF231" s="49"/>
      <c r="PGG231" s="49"/>
      <c r="PGH231" s="49"/>
      <c r="PGI231" s="49"/>
      <c r="PGJ231" s="49"/>
      <c r="PGK231" s="49"/>
      <c r="PGL231" s="49"/>
      <c r="PGM231" s="49"/>
      <c r="PGN231" s="49"/>
      <c r="PGO231" s="49"/>
      <c r="PGP231" s="49"/>
      <c r="PGQ231" s="49"/>
      <c r="PGR231" s="49"/>
      <c r="PGS231" s="49"/>
      <c r="PGT231" s="49"/>
      <c r="PGU231" s="49"/>
      <c r="PGV231" s="49"/>
      <c r="PGW231" s="49"/>
      <c r="PGX231" s="49"/>
      <c r="PGY231" s="49"/>
      <c r="PGZ231" s="49"/>
      <c r="PHA231" s="49"/>
      <c r="PHB231" s="49"/>
      <c r="PHC231" s="49"/>
      <c r="PHD231" s="49"/>
      <c r="PHE231" s="49"/>
      <c r="PHF231" s="49"/>
      <c r="PHG231" s="49"/>
      <c r="PHH231" s="49"/>
      <c r="PHI231" s="49"/>
      <c r="PHJ231" s="49"/>
      <c r="PHK231" s="49"/>
      <c r="PHL231" s="49"/>
      <c r="PHM231" s="49"/>
      <c r="PHN231" s="49"/>
      <c r="PHO231" s="49"/>
      <c r="PHP231" s="49"/>
      <c r="PHQ231" s="49"/>
      <c r="PHR231" s="49"/>
      <c r="PHS231" s="49"/>
      <c r="PHT231" s="49"/>
      <c r="PHU231" s="49"/>
      <c r="PHV231" s="49"/>
      <c r="PHW231" s="49"/>
      <c r="PHX231" s="49"/>
      <c r="PHY231" s="49"/>
      <c r="PHZ231" s="49"/>
      <c r="PIA231" s="49"/>
      <c r="PIB231" s="49"/>
      <c r="PIC231" s="49"/>
      <c r="PID231" s="49"/>
      <c r="PIE231" s="49"/>
      <c r="PIF231" s="49"/>
      <c r="PIG231" s="49"/>
      <c r="PIH231" s="49"/>
      <c r="PII231" s="49"/>
      <c r="PIJ231" s="49"/>
      <c r="PIK231" s="49"/>
      <c r="PIL231" s="49"/>
      <c r="PIM231" s="49"/>
      <c r="PIN231" s="49"/>
      <c r="PIO231" s="49"/>
      <c r="PIP231" s="49"/>
      <c r="PIQ231" s="49"/>
      <c r="PIR231" s="49"/>
      <c r="PIS231" s="49"/>
      <c r="PIT231" s="49"/>
      <c r="PIU231" s="49"/>
      <c r="PIV231" s="49"/>
      <c r="PIW231" s="49"/>
      <c r="PIX231" s="49"/>
      <c r="PIY231" s="49"/>
      <c r="PIZ231" s="49"/>
      <c r="PJA231" s="49"/>
      <c r="PJB231" s="49"/>
      <c r="PJC231" s="49"/>
      <c r="PJD231" s="49"/>
      <c r="PJE231" s="49"/>
      <c r="PJF231" s="49"/>
      <c r="PJG231" s="49"/>
      <c r="PJH231" s="49"/>
      <c r="PJI231" s="49"/>
      <c r="PJJ231" s="49"/>
      <c r="PJK231" s="49"/>
      <c r="PJL231" s="49"/>
      <c r="PJM231" s="49"/>
      <c r="PJN231" s="49"/>
      <c r="PJO231" s="49"/>
      <c r="PJP231" s="49"/>
      <c r="PJQ231" s="49"/>
      <c r="PJR231" s="49"/>
      <c r="PJS231" s="49"/>
      <c r="PJT231" s="49"/>
      <c r="PJU231" s="49"/>
      <c r="PJV231" s="49"/>
      <c r="PJW231" s="49"/>
      <c r="PJX231" s="49"/>
      <c r="PJY231" s="49"/>
      <c r="PJZ231" s="49"/>
      <c r="PKA231" s="49"/>
      <c r="PKB231" s="49"/>
      <c r="PKC231" s="49"/>
      <c r="PKD231" s="49"/>
      <c r="PKE231" s="49"/>
      <c r="PKF231" s="49"/>
      <c r="PKG231" s="49"/>
      <c r="PKH231" s="49"/>
      <c r="PKI231" s="49"/>
      <c r="PKJ231" s="49"/>
      <c r="PKK231" s="49"/>
      <c r="PKL231" s="49"/>
      <c r="PKM231" s="49"/>
      <c r="PKN231" s="49"/>
      <c r="PKO231" s="49"/>
      <c r="PKP231" s="49"/>
      <c r="PKQ231" s="49"/>
      <c r="PKR231" s="49"/>
      <c r="PKS231" s="49"/>
      <c r="PKT231" s="49"/>
      <c r="PKU231" s="49"/>
      <c r="PKV231" s="49"/>
      <c r="PKW231" s="49"/>
      <c r="PKX231" s="49"/>
      <c r="PKY231" s="49"/>
      <c r="PKZ231" s="49"/>
      <c r="PLA231" s="49"/>
      <c r="PLB231" s="49"/>
      <c r="PLC231" s="49"/>
      <c r="PLD231" s="49"/>
      <c r="PLE231" s="49"/>
      <c r="PLF231" s="49"/>
      <c r="PLG231" s="49"/>
      <c r="PLH231" s="49"/>
      <c r="PLI231" s="49"/>
      <c r="PLJ231" s="49"/>
      <c r="PLK231" s="49"/>
      <c r="PLL231" s="49"/>
      <c r="PLM231" s="49"/>
      <c r="PLN231" s="49"/>
      <c r="PLO231" s="49"/>
      <c r="PLP231" s="49"/>
      <c r="PLQ231" s="49"/>
      <c r="PLR231" s="49"/>
      <c r="PLS231" s="49"/>
      <c r="PLT231" s="49"/>
      <c r="PLU231" s="49"/>
      <c r="PLV231" s="49"/>
      <c r="PLW231" s="49"/>
      <c r="PLX231" s="49"/>
      <c r="PLY231" s="49"/>
      <c r="PLZ231" s="49"/>
      <c r="PMA231" s="49"/>
      <c r="PMB231" s="49"/>
      <c r="PMC231" s="49"/>
      <c r="PMD231" s="49"/>
      <c r="PME231" s="49"/>
      <c r="PMF231" s="49"/>
      <c r="PMG231" s="49"/>
      <c r="PMH231" s="49"/>
      <c r="PMI231" s="49"/>
      <c r="PMJ231" s="49"/>
      <c r="PMK231" s="49"/>
      <c r="PML231" s="49"/>
      <c r="PMM231" s="49"/>
      <c r="PMN231" s="49"/>
      <c r="PMO231" s="49"/>
      <c r="PMP231" s="49"/>
      <c r="PMQ231" s="49"/>
      <c r="PMR231" s="49"/>
      <c r="PMS231" s="49"/>
      <c r="PMT231" s="49"/>
      <c r="PMU231" s="49"/>
      <c r="PMV231" s="49"/>
      <c r="PMW231" s="49"/>
      <c r="PMX231" s="49"/>
      <c r="PMY231" s="49"/>
      <c r="PMZ231" s="49"/>
      <c r="PNA231" s="49"/>
      <c r="PNB231" s="49"/>
      <c r="PNC231" s="49"/>
      <c r="PND231" s="49"/>
      <c r="PNE231" s="49"/>
      <c r="PNF231" s="49"/>
      <c r="PNG231" s="49"/>
      <c r="PNH231" s="49"/>
      <c r="PNI231" s="49"/>
      <c r="PNJ231" s="49"/>
      <c r="PNK231" s="49"/>
      <c r="PNL231" s="49"/>
      <c r="PNM231" s="49"/>
      <c r="PNN231" s="49"/>
      <c r="PNO231" s="49"/>
      <c r="PNP231" s="49"/>
      <c r="PNQ231" s="49"/>
      <c r="PNR231" s="49"/>
      <c r="PNS231" s="49"/>
      <c r="PNT231" s="49"/>
      <c r="PNU231" s="49"/>
      <c r="PNV231" s="49"/>
      <c r="PNW231" s="49"/>
      <c r="PNX231" s="49"/>
      <c r="PNY231" s="49"/>
      <c r="PNZ231" s="49"/>
      <c r="POA231" s="49"/>
      <c r="POB231" s="49"/>
      <c r="POC231" s="49"/>
      <c r="POD231" s="49"/>
      <c r="POE231" s="49"/>
      <c r="POF231" s="49"/>
      <c r="POG231" s="49"/>
      <c r="POH231" s="49"/>
      <c r="POI231" s="49"/>
      <c r="POJ231" s="49"/>
      <c r="POK231" s="49"/>
      <c r="POL231" s="49"/>
      <c r="POM231" s="49"/>
      <c r="PON231" s="49"/>
      <c r="POO231" s="49"/>
      <c r="POP231" s="49"/>
      <c r="POQ231" s="49"/>
      <c r="POR231" s="49"/>
      <c r="POS231" s="49"/>
      <c r="POT231" s="49"/>
      <c r="POU231" s="49"/>
      <c r="POV231" s="49"/>
      <c r="POW231" s="49"/>
      <c r="POX231" s="49"/>
      <c r="POY231" s="49"/>
      <c r="POZ231" s="49"/>
      <c r="PPA231" s="49"/>
      <c r="PPB231" s="49"/>
      <c r="PPC231" s="49"/>
      <c r="PPD231" s="49"/>
      <c r="PPE231" s="49"/>
      <c r="PPF231" s="49"/>
      <c r="PPG231" s="49"/>
      <c r="PPH231" s="49"/>
      <c r="PPI231" s="49"/>
      <c r="PPJ231" s="49"/>
      <c r="PPK231" s="49"/>
      <c r="PPL231" s="49"/>
      <c r="PPM231" s="49"/>
      <c r="PPN231" s="49"/>
      <c r="PPO231" s="49"/>
      <c r="PPP231" s="49"/>
      <c r="PPQ231" s="49"/>
      <c r="PPR231" s="49"/>
      <c r="PPS231" s="49"/>
      <c r="PPT231" s="49"/>
      <c r="PPU231" s="49"/>
      <c r="PPV231" s="49"/>
      <c r="PPW231" s="49"/>
      <c r="PPX231" s="49"/>
      <c r="PPY231" s="49"/>
      <c r="PPZ231" s="49"/>
      <c r="PQA231" s="49"/>
      <c r="PQB231" s="49"/>
      <c r="PQC231" s="49"/>
      <c r="PQD231" s="49"/>
      <c r="PQE231" s="49"/>
      <c r="PQF231" s="49"/>
      <c r="PQG231" s="49"/>
      <c r="PQH231" s="49"/>
      <c r="PQI231" s="49"/>
      <c r="PQJ231" s="49"/>
      <c r="PQK231" s="49"/>
      <c r="PQL231" s="49"/>
      <c r="PQM231" s="49"/>
      <c r="PQN231" s="49"/>
      <c r="PQO231" s="49"/>
      <c r="PQP231" s="49"/>
      <c r="PQQ231" s="49"/>
      <c r="PQR231" s="49"/>
      <c r="PQS231" s="49"/>
      <c r="PQT231" s="49"/>
      <c r="PQU231" s="49"/>
      <c r="PQV231" s="49"/>
      <c r="PQW231" s="49"/>
      <c r="PQX231" s="49"/>
      <c r="PQY231" s="49"/>
      <c r="PQZ231" s="49"/>
      <c r="PRA231" s="49"/>
      <c r="PRB231" s="49"/>
      <c r="PRC231" s="49"/>
      <c r="PRD231" s="49"/>
      <c r="PRE231" s="49"/>
      <c r="PRF231" s="49"/>
      <c r="PRG231" s="49"/>
      <c r="PRH231" s="49"/>
      <c r="PRI231" s="49"/>
      <c r="PRJ231" s="49"/>
      <c r="PRK231" s="49"/>
      <c r="PRL231" s="49"/>
      <c r="PRM231" s="49"/>
      <c r="PRN231" s="49"/>
      <c r="PRO231" s="49"/>
      <c r="PRP231" s="49"/>
      <c r="PRQ231" s="49"/>
      <c r="PRR231" s="49"/>
      <c r="PRS231" s="49"/>
      <c r="PRT231" s="49"/>
      <c r="PRU231" s="49"/>
      <c r="PRV231" s="49"/>
      <c r="PRW231" s="49"/>
      <c r="PRX231" s="49"/>
      <c r="PRY231" s="49"/>
      <c r="PRZ231" s="49"/>
      <c r="PSA231" s="49"/>
      <c r="PSB231" s="49"/>
      <c r="PSC231" s="49"/>
      <c r="PSD231" s="49"/>
      <c r="PSE231" s="49"/>
      <c r="PSF231" s="49"/>
      <c r="PSG231" s="49"/>
      <c r="PSH231" s="49"/>
      <c r="PSI231" s="49"/>
      <c r="PSJ231" s="49"/>
      <c r="PSK231" s="49"/>
      <c r="PSL231" s="49"/>
      <c r="PSM231" s="49"/>
      <c r="PSN231" s="49"/>
      <c r="PSO231" s="49"/>
      <c r="PSP231" s="49"/>
      <c r="PSQ231" s="49"/>
      <c r="PSR231" s="49"/>
      <c r="PSS231" s="49"/>
      <c r="PST231" s="49"/>
      <c r="PSU231" s="49"/>
      <c r="PSV231" s="49"/>
      <c r="PSW231" s="49"/>
      <c r="PSX231" s="49"/>
      <c r="PSY231" s="49"/>
      <c r="PSZ231" s="49"/>
      <c r="PTA231" s="49"/>
      <c r="PTB231" s="49"/>
      <c r="PTC231" s="49"/>
      <c r="PTD231" s="49"/>
      <c r="PTE231" s="49"/>
      <c r="PTF231" s="49"/>
      <c r="PTG231" s="49"/>
      <c r="PTH231" s="49"/>
      <c r="PTI231" s="49"/>
      <c r="PTJ231" s="49"/>
      <c r="PTK231" s="49"/>
      <c r="PTL231" s="49"/>
      <c r="PTM231" s="49"/>
      <c r="PTN231" s="49"/>
      <c r="PTO231" s="49"/>
      <c r="PTP231" s="49"/>
      <c r="PTQ231" s="49"/>
      <c r="PTR231" s="49"/>
      <c r="PTS231" s="49"/>
      <c r="PTT231" s="49"/>
      <c r="PTU231" s="49"/>
      <c r="PTV231" s="49"/>
      <c r="PTW231" s="49"/>
      <c r="PTX231" s="49"/>
      <c r="PTY231" s="49"/>
      <c r="PTZ231" s="49"/>
      <c r="PUA231" s="49"/>
      <c r="PUB231" s="49"/>
      <c r="PUC231" s="49"/>
      <c r="PUD231" s="49"/>
      <c r="PUE231" s="49"/>
      <c r="PUF231" s="49"/>
      <c r="PUG231" s="49"/>
      <c r="PUH231" s="49"/>
      <c r="PUI231" s="49"/>
      <c r="PUJ231" s="49"/>
      <c r="PUK231" s="49"/>
      <c r="PUL231" s="49"/>
      <c r="PUM231" s="49"/>
      <c r="PUN231" s="49"/>
      <c r="PUO231" s="49"/>
      <c r="PUP231" s="49"/>
      <c r="PUQ231" s="49"/>
      <c r="PUR231" s="49"/>
      <c r="PUS231" s="49"/>
      <c r="PUT231" s="49"/>
      <c r="PUU231" s="49"/>
      <c r="PUV231" s="49"/>
      <c r="PUW231" s="49"/>
      <c r="PUX231" s="49"/>
      <c r="PUY231" s="49"/>
      <c r="PUZ231" s="49"/>
      <c r="PVA231" s="49"/>
      <c r="PVB231" s="49"/>
      <c r="PVC231" s="49"/>
      <c r="PVD231" s="49"/>
      <c r="PVE231" s="49"/>
      <c r="PVF231" s="49"/>
      <c r="PVG231" s="49"/>
      <c r="PVH231" s="49"/>
      <c r="PVI231" s="49"/>
      <c r="PVJ231" s="49"/>
      <c r="PVK231" s="49"/>
      <c r="PVL231" s="49"/>
      <c r="PVM231" s="49"/>
      <c r="PVN231" s="49"/>
      <c r="PVO231" s="49"/>
      <c r="PVP231" s="49"/>
      <c r="PVQ231" s="49"/>
      <c r="PVR231" s="49"/>
      <c r="PVS231" s="49"/>
      <c r="PVT231" s="49"/>
      <c r="PVU231" s="49"/>
      <c r="PVV231" s="49"/>
      <c r="PVW231" s="49"/>
      <c r="PVX231" s="49"/>
      <c r="PVY231" s="49"/>
      <c r="PVZ231" s="49"/>
      <c r="PWA231" s="49"/>
      <c r="PWB231" s="49"/>
      <c r="PWC231" s="49"/>
      <c r="PWD231" s="49"/>
      <c r="PWE231" s="49"/>
      <c r="PWF231" s="49"/>
      <c r="PWG231" s="49"/>
      <c r="PWH231" s="49"/>
      <c r="PWI231" s="49"/>
      <c r="PWJ231" s="49"/>
      <c r="PWK231" s="49"/>
      <c r="PWL231" s="49"/>
      <c r="PWM231" s="49"/>
      <c r="PWN231" s="49"/>
      <c r="PWO231" s="49"/>
      <c r="PWP231" s="49"/>
      <c r="PWQ231" s="49"/>
      <c r="PWR231" s="49"/>
      <c r="PWS231" s="49"/>
      <c r="PWT231" s="49"/>
      <c r="PWU231" s="49"/>
      <c r="PWV231" s="49"/>
      <c r="PWW231" s="49"/>
      <c r="PWX231" s="49"/>
      <c r="PWY231" s="49"/>
      <c r="PWZ231" s="49"/>
      <c r="PXA231" s="49"/>
      <c r="PXB231" s="49"/>
      <c r="PXC231" s="49"/>
      <c r="PXD231" s="49"/>
      <c r="PXE231" s="49"/>
      <c r="PXF231" s="49"/>
      <c r="PXG231" s="49"/>
      <c r="PXH231" s="49"/>
      <c r="PXI231" s="49"/>
      <c r="PXJ231" s="49"/>
      <c r="PXK231" s="49"/>
      <c r="PXL231" s="49"/>
      <c r="PXM231" s="49"/>
      <c r="PXN231" s="49"/>
      <c r="PXO231" s="49"/>
      <c r="PXP231" s="49"/>
      <c r="PXQ231" s="49"/>
      <c r="PXR231" s="49"/>
      <c r="PXS231" s="49"/>
      <c r="PXT231" s="49"/>
      <c r="PXU231" s="49"/>
      <c r="PXV231" s="49"/>
      <c r="PXW231" s="49"/>
      <c r="PXX231" s="49"/>
      <c r="PXY231" s="49"/>
      <c r="PXZ231" s="49"/>
      <c r="PYA231" s="49"/>
      <c r="PYB231" s="49"/>
      <c r="PYC231" s="49"/>
      <c r="PYD231" s="49"/>
      <c r="PYE231" s="49"/>
      <c r="PYF231" s="49"/>
      <c r="PYG231" s="49"/>
      <c r="PYH231" s="49"/>
      <c r="PYI231" s="49"/>
      <c r="PYJ231" s="49"/>
      <c r="PYK231" s="49"/>
      <c r="PYL231" s="49"/>
      <c r="PYM231" s="49"/>
      <c r="PYN231" s="49"/>
      <c r="PYO231" s="49"/>
      <c r="PYP231" s="49"/>
      <c r="PYQ231" s="49"/>
      <c r="PYR231" s="49"/>
      <c r="PYS231" s="49"/>
      <c r="PYT231" s="49"/>
      <c r="PYU231" s="49"/>
      <c r="PYV231" s="49"/>
      <c r="PYW231" s="49"/>
      <c r="PYX231" s="49"/>
      <c r="PYY231" s="49"/>
      <c r="PYZ231" s="49"/>
      <c r="PZA231" s="49"/>
      <c r="PZB231" s="49"/>
      <c r="PZC231" s="49"/>
      <c r="PZD231" s="49"/>
      <c r="PZE231" s="49"/>
      <c r="PZF231" s="49"/>
      <c r="PZG231" s="49"/>
      <c r="PZH231" s="49"/>
      <c r="PZI231" s="49"/>
      <c r="PZJ231" s="49"/>
      <c r="PZK231" s="49"/>
      <c r="PZL231" s="49"/>
      <c r="PZM231" s="49"/>
      <c r="PZN231" s="49"/>
      <c r="PZO231" s="49"/>
      <c r="PZP231" s="49"/>
      <c r="PZQ231" s="49"/>
      <c r="PZR231" s="49"/>
      <c r="PZS231" s="49"/>
      <c r="PZT231" s="49"/>
      <c r="PZU231" s="49"/>
      <c r="PZV231" s="49"/>
      <c r="PZW231" s="49"/>
      <c r="PZX231" s="49"/>
      <c r="PZY231" s="49"/>
      <c r="PZZ231" s="49"/>
      <c r="QAA231" s="49"/>
      <c r="QAB231" s="49"/>
      <c r="QAC231" s="49"/>
      <c r="QAD231" s="49"/>
      <c r="QAE231" s="49"/>
      <c r="QAF231" s="49"/>
      <c r="QAG231" s="49"/>
      <c r="QAH231" s="49"/>
      <c r="QAI231" s="49"/>
      <c r="QAJ231" s="49"/>
      <c r="QAK231" s="49"/>
      <c r="QAL231" s="49"/>
      <c r="QAM231" s="49"/>
      <c r="QAN231" s="49"/>
      <c r="QAO231" s="49"/>
      <c r="QAP231" s="49"/>
      <c r="QAQ231" s="49"/>
      <c r="QAR231" s="49"/>
      <c r="QAS231" s="49"/>
      <c r="QAT231" s="49"/>
      <c r="QAU231" s="49"/>
      <c r="QAV231" s="49"/>
      <c r="QAW231" s="49"/>
      <c r="QAX231" s="49"/>
      <c r="QAY231" s="49"/>
      <c r="QAZ231" s="49"/>
      <c r="QBA231" s="49"/>
      <c r="QBB231" s="49"/>
      <c r="QBC231" s="49"/>
      <c r="QBD231" s="49"/>
      <c r="QBE231" s="49"/>
      <c r="QBF231" s="49"/>
      <c r="QBG231" s="49"/>
      <c r="QBH231" s="49"/>
      <c r="QBI231" s="49"/>
      <c r="QBJ231" s="49"/>
      <c r="QBK231" s="49"/>
      <c r="QBL231" s="49"/>
      <c r="QBM231" s="49"/>
      <c r="QBN231" s="49"/>
      <c r="QBO231" s="49"/>
      <c r="QBP231" s="49"/>
      <c r="QBQ231" s="49"/>
      <c r="QBR231" s="49"/>
      <c r="QBS231" s="49"/>
      <c r="QBT231" s="49"/>
      <c r="QBU231" s="49"/>
      <c r="QBV231" s="49"/>
      <c r="QBW231" s="49"/>
      <c r="QBX231" s="49"/>
      <c r="QBY231" s="49"/>
      <c r="QBZ231" s="49"/>
      <c r="QCA231" s="49"/>
      <c r="QCB231" s="49"/>
      <c r="QCC231" s="49"/>
      <c r="QCD231" s="49"/>
      <c r="QCE231" s="49"/>
      <c r="QCF231" s="49"/>
      <c r="QCG231" s="49"/>
      <c r="QCH231" s="49"/>
      <c r="QCI231" s="49"/>
      <c r="QCJ231" s="49"/>
      <c r="QCK231" s="49"/>
      <c r="QCL231" s="49"/>
      <c r="QCM231" s="49"/>
      <c r="QCN231" s="49"/>
      <c r="QCO231" s="49"/>
      <c r="QCP231" s="49"/>
      <c r="QCQ231" s="49"/>
      <c r="QCR231" s="49"/>
      <c r="QCS231" s="49"/>
      <c r="QCT231" s="49"/>
      <c r="QCU231" s="49"/>
      <c r="QCV231" s="49"/>
      <c r="QCW231" s="49"/>
      <c r="QCX231" s="49"/>
      <c r="QCY231" s="49"/>
      <c r="QCZ231" s="49"/>
      <c r="QDA231" s="49"/>
      <c r="QDB231" s="49"/>
      <c r="QDC231" s="49"/>
      <c r="QDD231" s="49"/>
      <c r="QDE231" s="49"/>
      <c r="QDF231" s="49"/>
      <c r="QDG231" s="49"/>
      <c r="QDH231" s="49"/>
      <c r="QDI231" s="49"/>
      <c r="QDJ231" s="49"/>
      <c r="QDK231" s="49"/>
      <c r="QDL231" s="49"/>
      <c r="QDM231" s="49"/>
      <c r="QDN231" s="49"/>
      <c r="QDO231" s="49"/>
      <c r="QDP231" s="49"/>
      <c r="QDQ231" s="49"/>
      <c r="QDR231" s="49"/>
      <c r="QDS231" s="49"/>
      <c r="QDT231" s="49"/>
      <c r="QDU231" s="49"/>
      <c r="QDV231" s="49"/>
      <c r="QDW231" s="49"/>
      <c r="QDX231" s="49"/>
      <c r="QDY231" s="49"/>
      <c r="QDZ231" s="49"/>
      <c r="QEA231" s="49"/>
      <c r="QEB231" s="49"/>
      <c r="QEC231" s="49"/>
      <c r="QED231" s="49"/>
      <c r="QEE231" s="49"/>
      <c r="QEF231" s="49"/>
      <c r="QEG231" s="49"/>
      <c r="QEH231" s="49"/>
      <c r="QEI231" s="49"/>
      <c r="QEJ231" s="49"/>
      <c r="QEK231" s="49"/>
      <c r="QEL231" s="49"/>
      <c r="QEM231" s="49"/>
      <c r="QEN231" s="49"/>
      <c r="QEO231" s="49"/>
      <c r="QEP231" s="49"/>
      <c r="QEQ231" s="49"/>
      <c r="QER231" s="49"/>
      <c r="QES231" s="49"/>
      <c r="QET231" s="49"/>
      <c r="QEU231" s="49"/>
      <c r="QEV231" s="49"/>
      <c r="QEW231" s="49"/>
      <c r="QEX231" s="49"/>
      <c r="QEY231" s="49"/>
      <c r="QEZ231" s="49"/>
      <c r="QFA231" s="49"/>
      <c r="QFB231" s="49"/>
      <c r="QFC231" s="49"/>
      <c r="QFD231" s="49"/>
      <c r="QFE231" s="49"/>
      <c r="QFF231" s="49"/>
      <c r="QFG231" s="49"/>
      <c r="QFH231" s="49"/>
      <c r="QFI231" s="49"/>
      <c r="QFJ231" s="49"/>
      <c r="QFK231" s="49"/>
      <c r="QFL231" s="49"/>
      <c r="QFM231" s="49"/>
      <c r="QFN231" s="49"/>
      <c r="QFO231" s="49"/>
      <c r="QFP231" s="49"/>
      <c r="QFQ231" s="49"/>
      <c r="QFR231" s="49"/>
      <c r="QFS231" s="49"/>
      <c r="QFT231" s="49"/>
      <c r="QFU231" s="49"/>
      <c r="QFV231" s="49"/>
      <c r="QFW231" s="49"/>
      <c r="QFX231" s="49"/>
      <c r="QFY231" s="49"/>
      <c r="QFZ231" s="49"/>
      <c r="QGA231" s="49"/>
      <c r="QGB231" s="49"/>
      <c r="QGC231" s="49"/>
      <c r="QGD231" s="49"/>
      <c r="QGE231" s="49"/>
      <c r="QGF231" s="49"/>
      <c r="QGG231" s="49"/>
      <c r="QGH231" s="49"/>
      <c r="QGI231" s="49"/>
      <c r="QGJ231" s="49"/>
      <c r="QGK231" s="49"/>
      <c r="QGL231" s="49"/>
      <c r="QGM231" s="49"/>
      <c r="QGN231" s="49"/>
      <c r="QGO231" s="49"/>
      <c r="QGP231" s="49"/>
      <c r="QGQ231" s="49"/>
      <c r="QGR231" s="49"/>
      <c r="QGS231" s="49"/>
      <c r="QGT231" s="49"/>
      <c r="QGU231" s="49"/>
      <c r="QGV231" s="49"/>
      <c r="QGW231" s="49"/>
      <c r="QGX231" s="49"/>
      <c r="QGY231" s="49"/>
      <c r="QGZ231" s="49"/>
      <c r="QHA231" s="49"/>
      <c r="QHB231" s="49"/>
      <c r="QHC231" s="49"/>
      <c r="QHD231" s="49"/>
      <c r="QHE231" s="49"/>
      <c r="QHF231" s="49"/>
      <c r="QHG231" s="49"/>
      <c r="QHH231" s="49"/>
      <c r="QHI231" s="49"/>
      <c r="QHJ231" s="49"/>
      <c r="QHK231" s="49"/>
      <c r="QHL231" s="49"/>
      <c r="QHM231" s="49"/>
      <c r="QHN231" s="49"/>
      <c r="QHO231" s="49"/>
      <c r="QHP231" s="49"/>
      <c r="QHQ231" s="49"/>
      <c r="QHR231" s="49"/>
      <c r="QHS231" s="49"/>
      <c r="QHT231" s="49"/>
      <c r="QHU231" s="49"/>
      <c r="QHV231" s="49"/>
      <c r="QHW231" s="49"/>
      <c r="QHX231" s="49"/>
      <c r="QHY231" s="49"/>
      <c r="QHZ231" s="49"/>
      <c r="QIA231" s="49"/>
      <c r="QIB231" s="49"/>
      <c r="QIC231" s="49"/>
      <c r="QID231" s="49"/>
      <c r="QIE231" s="49"/>
      <c r="QIF231" s="49"/>
      <c r="QIG231" s="49"/>
      <c r="QIH231" s="49"/>
      <c r="QII231" s="49"/>
      <c r="QIJ231" s="49"/>
      <c r="QIK231" s="49"/>
      <c r="QIL231" s="49"/>
      <c r="QIM231" s="49"/>
      <c r="QIN231" s="49"/>
      <c r="QIO231" s="49"/>
      <c r="QIP231" s="49"/>
      <c r="QIQ231" s="49"/>
      <c r="QIR231" s="49"/>
      <c r="QIS231" s="49"/>
      <c r="QIT231" s="49"/>
      <c r="QIU231" s="49"/>
      <c r="QIV231" s="49"/>
      <c r="QIW231" s="49"/>
      <c r="QIX231" s="49"/>
      <c r="QIY231" s="49"/>
      <c r="QIZ231" s="49"/>
      <c r="QJA231" s="49"/>
      <c r="QJB231" s="49"/>
      <c r="QJC231" s="49"/>
      <c r="QJD231" s="49"/>
      <c r="QJE231" s="49"/>
      <c r="QJF231" s="49"/>
      <c r="QJG231" s="49"/>
      <c r="QJH231" s="49"/>
      <c r="QJI231" s="49"/>
      <c r="QJJ231" s="49"/>
      <c r="QJK231" s="49"/>
      <c r="QJL231" s="49"/>
      <c r="QJM231" s="49"/>
      <c r="QJN231" s="49"/>
      <c r="QJO231" s="49"/>
      <c r="QJP231" s="49"/>
      <c r="QJQ231" s="49"/>
      <c r="QJR231" s="49"/>
      <c r="QJS231" s="49"/>
      <c r="QJT231" s="49"/>
      <c r="QJU231" s="49"/>
      <c r="QJV231" s="49"/>
      <c r="QJW231" s="49"/>
      <c r="QJX231" s="49"/>
      <c r="QJY231" s="49"/>
      <c r="QJZ231" s="49"/>
      <c r="QKA231" s="49"/>
      <c r="QKB231" s="49"/>
      <c r="QKC231" s="49"/>
      <c r="QKD231" s="49"/>
      <c r="QKE231" s="49"/>
      <c r="QKF231" s="49"/>
      <c r="QKG231" s="49"/>
      <c r="QKH231" s="49"/>
      <c r="QKI231" s="49"/>
      <c r="QKJ231" s="49"/>
      <c r="QKK231" s="49"/>
      <c r="QKL231" s="49"/>
      <c r="QKM231" s="49"/>
      <c r="QKN231" s="49"/>
      <c r="QKO231" s="49"/>
      <c r="QKP231" s="49"/>
      <c r="QKQ231" s="49"/>
      <c r="QKR231" s="49"/>
      <c r="QKS231" s="49"/>
      <c r="QKT231" s="49"/>
      <c r="QKU231" s="49"/>
      <c r="QKV231" s="49"/>
      <c r="QKW231" s="49"/>
      <c r="QKX231" s="49"/>
      <c r="QKY231" s="49"/>
      <c r="QKZ231" s="49"/>
      <c r="QLA231" s="49"/>
      <c r="QLB231" s="49"/>
      <c r="QLC231" s="49"/>
      <c r="QLD231" s="49"/>
      <c r="QLE231" s="49"/>
      <c r="QLF231" s="49"/>
      <c r="QLG231" s="49"/>
      <c r="QLH231" s="49"/>
      <c r="QLI231" s="49"/>
      <c r="QLJ231" s="49"/>
      <c r="QLK231" s="49"/>
      <c r="QLL231" s="49"/>
      <c r="QLM231" s="49"/>
      <c r="QLN231" s="49"/>
      <c r="QLO231" s="49"/>
      <c r="QLP231" s="49"/>
      <c r="QLQ231" s="49"/>
      <c r="QLR231" s="49"/>
      <c r="QLS231" s="49"/>
      <c r="QLT231" s="49"/>
      <c r="QLU231" s="49"/>
      <c r="QLV231" s="49"/>
      <c r="QLW231" s="49"/>
      <c r="QLX231" s="49"/>
      <c r="QLY231" s="49"/>
      <c r="QLZ231" s="49"/>
      <c r="QMA231" s="49"/>
      <c r="QMB231" s="49"/>
      <c r="QMC231" s="49"/>
      <c r="QMD231" s="49"/>
      <c r="QME231" s="49"/>
      <c r="QMF231" s="49"/>
      <c r="QMG231" s="49"/>
      <c r="QMH231" s="49"/>
      <c r="QMI231" s="49"/>
      <c r="QMJ231" s="49"/>
      <c r="QMK231" s="49"/>
      <c r="QML231" s="49"/>
      <c r="QMM231" s="49"/>
      <c r="QMN231" s="49"/>
      <c r="QMO231" s="49"/>
      <c r="QMP231" s="49"/>
      <c r="QMQ231" s="49"/>
      <c r="QMR231" s="49"/>
      <c r="QMS231" s="49"/>
      <c r="QMT231" s="49"/>
      <c r="QMU231" s="49"/>
      <c r="QMV231" s="49"/>
      <c r="QMW231" s="49"/>
      <c r="QMX231" s="49"/>
      <c r="QMY231" s="49"/>
      <c r="QMZ231" s="49"/>
      <c r="QNA231" s="49"/>
      <c r="QNB231" s="49"/>
      <c r="QNC231" s="49"/>
      <c r="QND231" s="49"/>
      <c r="QNE231" s="49"/>
      <c r="QNF231" s="49"/>
      <c r="QNG231" s="49"/>
      <c r="QNH231" s="49"/>
      <c r="QNI231" s="49"/>
      <c r="QNJ231" s="49"/>
      <c r="QNK231" s="49"/>
      <c r="QNL231" s="49"/>
      <c r="QNM231" s="49"/>
      <c r="QNN231" s="49"/>
      <c r="QNO231" s="49"/>
      <c r="QNP231" s="49"/>
      <c r="QNQ231" s="49"/>
      <c r="QNR231" s="49"/>
      <c r="QNS231" s="49"/>
      <c r="QNT231" s="49"/>
      <c r="QNU231" s="49"/>
      <c r="QNV231" s="49"/>
      <c r="QNW231" s="49"/>
      <c r="QNX231" s="49"/>
      <c r="QNY231" s="49"/>
      <c r="QNZ231" s="49"/>
      <c r="QOA231" s="49"/>
      <c r="QOB231" s="49"/>
      <c r="QOC231" s="49"/>
      <c r="QOD231" s="49"/>
      <c r="QOE231" s="49"/>
      <c r="QOF231" s="49"/>
      <c r="QOG231" s="49"/>
      <c r="QOH231" s="49"/>
      <c r="QOI231" s="49"/>
      <c r="QOJ231" s="49"/>
      <c r="QOK231" s="49"/>
      <c r="QOL231" s="49"/>
      <c r="QOM231" s="49"/>
      <c r="QON231" s="49"/>
      <c r="QOO231" s="49"/>
      <c r="QOP231" s="49"/>
      <c r="QOQ231" s="49"/>
      <c r="QOR231" s="49"/>
      <c r="QOS231" s="49"/>
      <c r="QOT231" s="49"/>
      <c r="QOU231" s="49"/>
      <c r="QOV231" s="49"/>
      <c r="QOW231" s="49"/>
      <c r="QOX231" s="49"/>
      <c r="QOY231" s="49"/>
      <c r="QOZ231" s="49"/>
      <c r="QPA231" s="49"/>
      <c r="QPB231" s="49"/>
      <c r="QPC231" s="49"/>
      <c r="QPD231" s="49"/>
      <c r="QPE231" s="49"/>
      <c r="QPF231" s="49"/>
      <c r="QPG231" s="49"/>
      <c r="QPH231" s="49"/>
      <c r="QPI231" s="49"/>
      <c r="QPJ231" s="49"/>
      <c r="QPK231" s="49"/>
      <c r="QPL231" s="49"/>
      <c r="QPM231" s="49"/>
      <c r="QPN231" s="49"/>
      <c r="QPO231" s="49"/>
      <c r="QPP231" s="49"/>
      <c r="QPQ231" s="49"/>
      <c r="QPR231" s="49"/>
      <c r="QPS231" s="49"/>
      <c r="QPT231" s="49"/>
      <c r="QPU231" s="49"/>
      <c r="QPV231" s="49"/>
      <c r="QPW231" s="49"/>
      <c r="QPX231" s="49"/>
      <c r="QPY231" s="49"/>
      <c r="QPZ231" s="49"/>
      <c r="QQA231" s="49"/>
      <c r="QQB231" s="49"/>
      <c r="QQC231" s="49"/>
      <c r="QQD231" s="49"/>
      <c r="QQE231" s="49"/>
      <c r="QQF231" s="49"/>
      <c r="QQG231" s="49"/>
      <c r="QQH231" s="49"/>
      <c r="QQI231" s="49"/>
      <c r="QQJ231" s="49"/>
      <c r="QQK231" s="49"/>
      <c r="QQL231" s="49"/>
      <c r="QQM231" s="49"/>
      <c r="QQN231" s="49"/>
      <c r="QQO231" s="49"/>
      <c r="QQP231" s="49"/>
      <c r="QQQ231" s="49"/>
      <c r="QQR231" s="49"/>
      <c r="QQS231" s="49"/>
      <c r="QQT231" s="49"/>
      <c r="QQU231" s="49"/>
      <c r="QQV231" s="49"/>
      <c r="QQW231" s="49"/>
      <c r="QQX231" s="49"/>
      <c r="QQY231" s="49"/>
      <c r="QQZ231" s="49"/>
      <c r="QRA231" s="49"/>
      <c r="QRB231" s="49"/>
      <c r="QRC231" s="49"/>
      <c r="QRD231" s="49"/>
      <c r="QRE231" s="49"/>
      <c r="QRF231" s="49"/>
      <c r="QRG231" s="49"/>
      <c r="QRH231" s="49"/>
      <c r="QRI231" s="49"/>
      <c r="QRJ231" s="49"/>
      <c r="QRK231" s="49"/>
      <c r="QRL231" s="49"/>
      <c r="QRM231" s="49"/>
      <c r="QRN231" s="49"/>
      <c r="QRO231" s="49"/>
      <c r="QRP231" s="49"/>
      <c r="QRQ231" s="49"/>
      <c r="QRR231" s="49"/>
      <c r="QRS231" s="49"/>
      <c r="QRT231" s="49"/>
      <c r="QRU231" s="49"/>
      <c r="QRV231" s="49"/>
      <c r="QRW231" s="49"/>
      <c r="QRX231" s="49"/>
      <c r="QRY231" s="49"/>
      <c r="QRZ231" s="49"/>
      <c r="QSA231" s="49"/>
      <c r="QSB231" s="49"/>
      <c r="QSC231" s="49"/>
      <c r="QSD231" s="49"/>
      <c r="QSE231" s="49"/>
      <c r="QSF231" s="49"/>
      <c r="QSG231" s="49"/>
      <c r="QSH231" s="49"/>
      <c r="QSI231" s="49"/>
      <c r="QSJ231" s="49"/>
      <c r="QSK231" s="49"/>
      <c r="QSL231" s="49"/>
      <c r="QSM231" s="49"/>
      <c r="QSN231" s="49"/>
      <c r="QSO231" s="49"/>
      <c r="QSP231" s="49"/>
      <c r="QSQ231" s="49"/>
      <c r="QSR231" s="49"/>
      <c r="QSS231" s="49"/>
      <c r="QST231" s="49"/>
      <c r="QSU231" s="49"/>
      <c r="QSV231" s="49"/>
      <c r="QSW231" s="49"/>
      <c r="QSX231" s="49"/>
      <c r="QSY231" s="49"/>
      <c r="QSZ231" s="49"/>
      <c r="QTA231" s="49"/>
      <c r="QTB231" s="49"/>
      <c r="QTC231" s="49"/>
      <c r="QTD231" s="49"/>
      <c r="QTE231" s="49"/>
      <c r="QTF231" s="49"/>
      <c r="QTG231" s="49"/>
      <c r="QTH231" s="49"/>
      <c r="QTI231" s="49"/>
      <c r="QTJ231" s="49"/>
      <c r="QTK231" s="49"/>
      <c r="QTL231" s="49"/>
      <c r="QTM231" s="49"/>
      <c r="QTN231" s="49"/>
      <c r="QTO231" s="49"/>
      <c r="QTP231" s="49"/>
      <c r="QTQ231" s="49"/>
      <c r="QTR231" s="49"/>
      <c r="QTS231" s="49"/>
      <c r="QTT231" s="49"/>
      <c r="QTU231" s="49"/>
      <c r="QTV231" s="49"/>
      <c r="QTW231" s="49"/>
      <c r="QTX231" s="49"/>
      <c r="QTY231" s="49"/>
      <c r="QTZ231" s="49"/>
      <c r="QUA231" s="49"/>
      <c r="QUB231" s="49"/>
      <c r="QUC231" s="49"/>
      <c r="QUD231" s="49"/>
      <c r="QUE231" s="49"/>
      <c r="QUF231" s="49"/>
      <c r="QUG231" s="49"/>
      <c r="QUH231" s="49"/>
      <c r="QUI231" s="49"/>
      <c r="QUJ231" s="49"/>
      <c r="QUK231" s="49"/>
      <c r="QUL231" s="49"/>
      <c r="QUM231" s="49"/>
      <c r="QUN231" s="49"/>
      <c r="QUO231" s="49"/>
      <c r="QUP231" s="49"/>
      <c r="QUQ231" s="49"/>
      <c r="QUR231" s="49"/>
      <c r="QUS231" s="49"/>
      <c r="QUT231" s="49"/>
      <c r="QUU231" s="49"/>
      <c r="QUV231" s="49"/>
      <c r="QUW231" s="49"/>
      <c r="QUX231" s="49"/>
      <c r="QUY231" s="49"/>
      <c r="QUZ231" s="49"/>
      <c r="QVA231" s="49"/>
      <c r="QVB231" s="49"/>
      <c r="QVC231" s="49"/>
      <c r="QVD231" s="49"/>
      <c r="QVE231" s="49"/>
      <c r="QVF231" s="49"/>
      <c r="QVG231" s="49"/>
      <c r="QVH231" s="49"/>
      <c r="QVI231" s="49"/>
      <c r="QVJ231" s="49"/>
      <c r="QVK231" s="49"/>
      <c r="QVL231" s="49"/>
      <c r="QVM231" s="49"/>
      <c r="QVN231" s="49"/>
      <c r="QVO231" s="49"/>
      <c r="QVP231" s="49"/>
      <c r="QVQ231" s="49"/>
      <c r="QVR231" s="49"/>
      <c r="QVS231" s="49"/>
      <c r="QVT231" s="49"/>
      <c r="QVU231" s="49"/>
      <c r="QVV231" s="49"/>
      <c r="QVW231" s="49"/>
      <c r="QVX231" s="49"/>
      <c r="QVY231" s="49"/>
      <c r="QVZ231" s="49"/>
      <c r="QWA231" s="49"/>
      <c r="QWB231" s="49"/>
      <c r="QWC231" s="49"/>
      <c r="QWD231" s="49"/>
      <c r="QWE231" s="49"/>
      <c r="QWF231" s="49"/>
      <c r="QWG231" s="49"/>
      <c r="QWH231" s="49"/>
      <c r="QWI231" s="49"/>
      <c r="QWJ231" s="49"/>
      <c r="QWK231" s="49"/>
      <c r="QWL231" s="49"/>
      <c r="QWM231" s="49"/>
      <c r="QWN231" s="49"/>
      <c r="QWO231" s="49"/>
      <c r="QWP231" s="49"/>
      <c r="QWQ231" s="49"/>
      <c r="QWR231" s="49"/>
      <c r="QWS231" s="49"/>
      <c r="QWT231" s="49"/>
      <c r="QWU231" s="49"/>
      <c r="QWV231" s="49"/>
      <c r="QWW231" s="49"/>
      <c r="QWX231" s="49"/>
      <c r="QWY231" s="49"/>
      <c r="QWZ231" s="49"/>
      <c r="QXA231" s="49"/>
      <c r="QXB231" s="49"/>
      <c r="QXC231" s="49"/>
      <c r="QXD231" s="49"/>
      <c r="QXE231" s="49"/>
      <c r="QXF231" s="49"/>
      <c r="QXG231" s="49"/>
      <c r="QXH231" s="49"/>
      <c r="QXI231" s="49"/>
      <c r="QXJ231" s="49"/>
      <c r="QXK231" s="49"/>
      <c r="QXL231" s="49"/>
      <c r="QXM231" s="49"/>
      <c r="QXN231" s="49"/>
      <c r="QXO231" s="49"/>
      <c r="QXP231" s="49"/>
      <c r="QXQ231" s="49"/>
      <c r="QXR231" s="49"/>
      <c r="QXS231" s="49"/>
      <c r="QXT231" s="49"/>
      <c r="QXU231" s="49"/>
      <c r="QXV231" s="49"/>
      <c r="QXW231" s="49"/>
      <c r="QXX231" s="49"/>
      <c r="QXY231" s="49"/>
      <c r="QXZ231" s="49"/>
      <c r="QYA231" s="49"/>
      <c r="QYB231" s="49"/>
      <c r="QYC231" s="49"/>
      <c r="QYD231" s="49"/>
      <c r="QYE231" s="49"/>
      <c r="QYF231" s="49"/>
      <c r="QYG231" s="49"/>
      <c r="QYH231" s="49"/>
      <c r="QYI231" s="49"/>
      <c r="QYJ231" s="49"/>
      <c r="QYK231" s="49"/>
      <c r="QYL231" s="49"/>
      <c r="QYM231" s="49"/>
      <c r="QYN231" s="49"/>
      <c r="QYO231" s="49"/>
      <c r="QYP231" s="49"/>
      <c r="QYQ231" s="49"/>
      <c r="QYR231" s="49"/>
      <c r="QYS231" s="49"/>
      <c r="QYT231" s="49"/>
      <c r="QYU231" s="49"/>
      <c r="QYV231" s="49"/>
      <c r="QYW231" s="49"/>
      <c r="QYX231" s="49"/>
      <c r="QYY231" s="49"/>
      <c r="QYZ231" s="49"/>
      <c r="QZA231" s="49"/>
      <c r="QZB231" s="49"/>
      <c r="QZC231" s="49"/>
      <c r="QZD231" s="49"/>
      <c r="QZE231" s="49"/>
      <c r="QZF231" s="49"/>
      <c r="QZG231" s="49"/>
      <c r="QZH231" s="49"/>
      <c r="QZI231" s="49"/>
      <c r="QZJ231" s="49"/>
      <c r="QZK231" s="49"/>
      <c r="QZL231" s="49"/>
      <c r="QZM231" s="49"/>
      <c r="QZN231" s="49"/>
      <c r="QZO231" s="49"/>
      <c r="QZP231" s="49"/>
      <c r="QZQ231" s="49"/>
      <c r="QZR231" s="49"/>
      <c r="QZS231" s="49"/>
      <c r="QZT231" s="49"/>
      <c r="QZU231" s="49"/>
      <c r="QZV231" s="49"/>
      <c r="QZW231" s="49"/>
      <c r="QZX231" s="49"/>
      <c r="QZY231" s="49"/>
      <c r="QZZ231" s="49"/>
      <c r="RAA231" s="49"/>
      <c r="RAB231" s="49"/>
      <c r="RAC231" s="49"/>
      <c r="RAD231" s="49"/>
      <c r="RAE231" s="49"/>
      <c r="RAF231" s="49"/>
      <c r="RAG231" s="49"/>
      <c r="RAH231" s="49"/>
      <c r="RAI231" s="49"/>
      <c r="RAJ231" s="49"/>
      <c r="RAK231" s="49"/>
      <c r="RAL231" s="49"/>
      <c r="RAM231" s="49"/>
      <c r="RAN231" s="49"/>
      <c r="RAO231" s="49"/>
      <c r="RAP231" s="49"/>
      <c r="RAQ231" s="49"/>
      <c r="RAR231" s="49"/>
      <c r="RAS231" s="49"/>
      <c r="RAT231" s="49"/>
      <c r="RAU231" s="49"/>
      <c r="RAV231" s="49"/>
      <c r="RAW231" s="49"/>
      <c r="RAX231" s="49"/>
      <c r="RAY231" s="49"/>
      <c r="RAZ231" s="49"/>
      <c r="RBA231" s="49"/>
      <c r="RBB231" s="49"/>
      <c r="RBC231" s="49"/>
      <c r="RBD231" s="49"/>
      <c r="RBE231" s="49"/>
      <c r="RBF231" s="49"/>
      <c r="RBG231" s="49"/>
      <c r="RBH231" s="49"/>
      <c r="RBI231" s="49"/>
      <c r="RBJ231" s="49"/>
      <c r="RBK231" s="49"/>
      <c r="RBL231" s="49"/>
      <c r="RBM231" s="49"/>
      <c r="RBN231" s="49"/>
      <c r="RBO231" s="49"/>
      <c r="RBP231" s="49"/>
      <c r="RBQ231" s="49"/>
      <c r="RBR231" s="49"/>
      <c r="RBS231" s="49"/>
      <c r="RBT231" s="49"/>
      <c r="RBU231" s="49"/>
      <c r="RBV231" s="49"/>
      <c r="RBW231" s="49"/>
      <c r="RBX231" s="49"/>
      <c r="RBY231" s="49"/>
      <c r="RBZ231" s="49"/>
      <c r="RCA231" s="49"/>
      <c r="RCB231" s="49"/>
      <c r="RCC231" s="49"/>
      <c r="RCD231" s="49"/>
      <c r="RCE231" s="49"/>
      <c r="RCF231" s="49"/>
      <c r="RCG231" s="49"/>
      <c r="RCH231" s="49"/>
      <c r="RCI231" s="49"/>
      <c r="RCJ231" s="49"/>
      <c r="RCK231" s="49"/>
      <c r="RCL231" s="49"/>
      <c r="RCM231" s="49"/>
      <c r="RCN231" s="49"/>
      <c r="RCO231" s="49"/>
      <c r="RCP231" s="49"/>
      <c r="RCQ231" s="49"/>
      <c r="RCR231" s="49"/>
      <c r="RCS231" s="49"/>
      <c r="RCT231" s="49"/>
      <c r="RCU231" s="49"/>
      <c r="RCV231" s="49"/>
      <c r="RCW231" s="49"/>
      <c r="RCX231" s="49"/>
      <c r="RCY231" s="49"/>
      <c r="RCZ231" s="49"/>
      <c r="RDA231" s="49"/>
      <c r="RDB231" s="49"/>
      <c r="RDC231" s="49"/>
      <c r="RDD231" s="49"/>
      <c r="RDE231" s="49"/>
      <c r="RDF231" s="49"/>
      <c r="RDG231" s="49"/>
      <c r="RDH231" s="49"/>
      <c r="RDI231" s="49"/>
      <c r="RDJ231" s="49"/>
      <c r="RDK231" s="49"/>
      <c r="RDL231" s="49"/>
      <c r="RDM231" s="49"/>
      <c r="RDN231" s="49"/>
      <c r="RDO231" s="49"/>
      <c r="RDP231" s="49"/>
      <c r="RDQ231" s="49"/>
      <c r="RDR231" s="49"/>
      <c r="RDS231" s="49"/>
      <c r="RDT231" s="49"/>
      <c r="RDU231" s="49"/>
      <c r="RDV231" s="49"/>
      <c r="RDW231" s="49"/>
      <c r="RDX231" s="49"/>
      <c r="RDY231" s="49"/>
      <c r="RDZ231" s="49"/>
      <c r="REA231" s="49"/>
      <c r="REB231" s="49"/>
      <c r="REC231" s="49"/>
      <c r="RED231" s="49"/>
      <c r="REE231" s="49"/>
      <c r="REF231" s="49"/>
      <c r="REG231" s="49"/>
      <c r="REH231" s="49"/>
      <c r="REI231" s="49"/>
      <c r="REJ231" s="49"/>
      <c r="REK231" s="49"/>
      <c r="REL231" s="49"/>
      <c r="REM231" s="49"/>
      <c r="REN231" s="49"/>
      <c r="REO231" s="49"/>
      <c r="REP231" s="49"/>
      <c r="REQ231" s="49"/>
      <c r="RER231" s="49"/>
      <c r="RES231" s="49"/>
      <c r="RET231" s="49"/>
      <c r="REU231" s="49"/>
      <c r="REV231" s="49"/>
      <c r="REW231" s="49"/>
      <c r="REX231" s="49"/>
      <c r="REY231" s="49"/>
      <c r="REZ231" s="49"/>
      <c r="RFA231" s="49"/>
      <c r="RFB231" s="49"/>
      <c r="RFC231" s="49"/>
      <c r="RFD231" s="49"/>
      <c r="RFE231" s="49"/>
      <c r="RFF231" s="49"/>
      <c r="RFG231" s="49"/>
      <c r="RFH231" s="49"/>
      <c r="RFI231" s="49"/>
      <c r="RFJ231" s="49"/>
      <c r="RFK231" s="49"/>
      <c r="RFL231" s="49"/>
      <c r="RFM231" s="49"/>
      <c r="RFN231" s="49"/>
      <c r="RFO231" s="49"/>
      <c r="RFP231" s="49"/>
      <c r="RFQ231" s="49"/>
      <c r="RFR231" s="49"/>
      <c r="RFS231" s="49"/>
      <c r="RFT231" s="49"/>
      <c r="RFU231" s="49"/>
      <c r="RFV231" s="49"/>
      <c r="RFW231" s="49"/>
      <c r="RFX231" s="49"/>
      <c r="RFY231" s="49"/>
      <c r="RFZ231" s="49"/>
      <c r="RGA231" s="49"/>
      <c r="RGB231" s="49"/>
      <c r="RGC231" s="49"/>
      <c r="RGD231" s="49"/>
      <c r="RGE231" s="49"/>
      <c r="RGF231" s="49"/>
      <c r="RGG231" s="49"/>
      <c r="RGH231" s="49"/>
      <c r="RGI231" s="49"/>
      <c r="RGJ231" s="49"/>
      <c r="RGK231" s="49"/>
      <c r="RGL231" s="49"/>
      <c r="RGM231" s="49"/>
      <c r="RGN231" s="49"/>
      <c r="RGO231" s="49"/>
      <c r="RGP231" s="49"/>
      <c r="RGQ231" s="49"/>
      <c r="RGR231" s="49"/>
      <c r="RGS231" s="49"/>
      <c r="RGT231" s="49"/>
      <c r="RGU231" s="49"/>
      <c r="RGV231" s="49"/>
      <c r="RGW231" s="49"/>
      <c r="RGX231" s="49"/>
      <c r="RGY231" s="49"/>
      <c r="RGZ231" s="49"/>
      <c r="RHA231" s="49"/>
      <c r="RHB231" s="49"/>
      <c r="RHC231" s="49"/>
      <c r="RHD231" s="49"/>
      <c r="RHE231" s="49"/>
      <c r="RHF231" s="49"/>
      <c r="RHG231" s="49"/>
      <c r="RHH231" s="49"/>
      <c r="RHI231" s="49"/>
      <c r="RHJ231" s="49"/>
      <c r="RHK231" s="49"/>
      <c r="RHL231" s="49"/>
      <c r="RHM231" s="49"/>
      <c r="RHN231" s="49"/>
      <c r="RHO231" s="49"/>
      <c r="RHP231" s="49"/>
      <c r="RHQ231" s="49"/>
      <c r="RHR231" s="49"/>
      <c r="RHS231" s="49"/>
      <c r="RHT231" s="49"/>
      <c r="RHU231" s="49"/>
      <c r="RHV231" s="49"/>
      <c r="RHW231" s="49"/>
      <c r="RHX231" s="49"/>
      <c r="RHY231" s="49"/>
      <c r="RHZ231" s="49"/>
      <c r="RIA231" s="49"/>
      <c r="RIB231" s="49"/>
      <c r="RIC231" s="49"/>
      <c r="RID231" s="49"/>
      <c r="RIE231" s="49"/>
      <c r="RIF231" s="49"/>
      <c r="RIG231" s="49"/>
      <c r="RIH231" s="49"/>
      <c r="RII231" s="49"/>
      <c r="RIJ231" s="49"/>
      <c r="RIK231" s="49"/>
      <c r="RIL231" s="49"/>
      <c r="RIM231" s="49"/>
      <c r="RIN231" s="49"/>
      <c r="RIO231" s="49"/>
      <c r="RIP231" s="49"/>
      <c r="RIQ231" s="49"/>
      <c r="RIR231" s="49"/>
      <c r="RIS231" s="49"/>
      <c r="RIT231" s="49"/>
      <c r="RIU231" s="49"/>
      <c r="RIV231" s="49"/>
      <c r="RIW231" s="49"/>
      <c r="RIX231" s="49"/>
      <c r="RIY231" s="49"/>
      <c r="RIZ231" s="49"/>
      <c r="RJA231" s="49"/>
      <c r="RJB231" s="49"/>
      <c r="RJC231" s="49"/>
      <c r="RJD231" s="49"/>
      <c r="RJE231" s="49"/>
      <c r="RJF231" s="49"/>
      <c r="RJG231" s="49"/>
      <c r="RJH231" s="49"/>
      <c r="RJI231" s="49"/>
      <c r="RJJ231" s="49"/>
      <c r="RJK231" s="49"/>
      <c r="RJL231" s="49"/>
      <c r="RJM231" s="49"/>
      <c r="RJN231" s="49"/>
      <c r="RJO231" s="49"/>
      <c r="RJP231" s="49"/>
      <c r="RJQ231" s="49"/>
      <c r="RJR231" s="49"/>
      <c r="RJS231" s="49"/>
      <c r="RJT231" s="49"/>
      <c r="RJU231" s="49"/>
      <c r="RJV231" s="49"/>
      <c r="RJW231" s="49"/>
      <c r="RJX231" s="49"/>
      <c r="RJY231" s="49"/>
      <c r="RJZ231" s="49"/>
      <c r="RKA231" s="49"/>
      <c r="RKB231" s="49"/>
      <c r="RKC231" s="49"/>
      <c r="RKD231" s="49"/>
      <c r="RKE231" s="49"/>
      <c r="RKF231" s="49"/>
      <c r="RKG231" s="49"/>
      <c r="RKH231" s="49"/>
      <c r="RKI231" s="49"/>
      <c r="RKJ231" s="49"/>
      <c r="RKK231" s="49"/>
      <c r="RKL231" s="49"/>
      <c r="RKM231" s="49"/>
      <c r="RKN231" s="49"/>
      <c r="RKO231" s="49"/>
      <c r="RKP231" s="49"/>
      <c r="RKQ231" s="49"/>
      <c r="RKR231" s="49"/>
      <c r="RKS231" s="49"/>
      <c r="RKT231" s="49"/>
      <c r="RKU231" s="49"/>
      <c r="RKV231" s="49"/>
      <c r="RKW231" s="49"/>
      <c r="RKX231" s="49"/>
      <c r="RKY231" s="49"/>
      <c r="RKZ231" s="49"/>
      <c r="RLA231" s="49"/>
      <c r="RLB231" s="49"/>
      <c r="RLC231" s="49"/>
      <c r="RLD231" s="49"/>
      <c r="RLE231" s="49"/>
      <c r="RLF231" s="49"/>
      <c r="RLG231" s="49"/>
      <c r="RLH231" s="49"/>
      <c r="RLI231" s="49"/>
      <c r="RLJ231" s="49"/>
      <c r="RLK231" s="49"/>
      <c r="RLL231" s="49"/>
      <c r="RLM231" s="49"/>
      <c r="RLN231" s="49"/>
      <c r="RLO231" s="49"/>
      <c r="RLP231" s="49"/>
      <c r="RLQ231" s="49"/>
      <c r="RLR231" s="49"/>
      <c r="RLS231" s="49"/>
      <c r="RLT231" s="49"/>
      <c r="RLU231" s="49"/>
      <c r="RLV231" s="49"/>
      <c r="RLW231" s="49"/>
      <c r="RLX231" s="49"/>
      <c r="RLY231" s="49"/>
      <c r="RLZ231" s="49"/>
      <c r="RMA231" s="49"/>
      <c r="RMB231" s="49"/>
      <c r="RMC231" s="49"/>
      <c r="RMD231" s="49"/>
      <c r="RME231" s="49"/>
      <c r="RMF231" s="49"/>
      <c r="RMG231" s="49"/>
      <c r="RMH231" s="49"/>
      <c r="RMI231" s="49"/>
      <c r="RMJ231" s="49"/>
      <c r="RMK231" s="49"/>
      <c r="RML231" s="49"/>
      <c r="RMM231" s="49"/>
      <c r="RMN231" s="49"/>
      <c r="RMO231" s="49"/>
      <c r="RMP231" s="49"/>
      <c r="RMQ231" s="49"/>
      <c r="RMR231" s="49"/>
      <c r="RMS231" s="49"/>
      <c r="RMT231" s="49"/>
      <c r="RMU231" s="49"/>
      <c r="RMV231" s="49"/>
      <c r="RMW231" s="49"/>
      <c r="RMX231" s="49"/>
      <c r="RMY231" s="49"/>
      <c r="RMZ231" s="49"/>
      <c r="RNA231" s="49"/>
      <c r="RNB231" s="49"/>
      <c r="RNC231" s="49"/>
      <c r="RND231" s="49"/>
      <c r="RNE231" s="49"/>
      <c r="RNF231" s="49"/>
      <c r="RNG231" s="49"/>
      <c r="RNH231" s="49"/>
      <c r="RNI231" s="49"/>
      <c r="RNJ231" s="49"/>
      <c r="RNK231" s="49"/>
      <c r="RNL231" s="49"/>
      <c r="RNM231" s="49"/>
      <c r="RNN231" s="49"/>
      <c r="RNO231" s="49"/>
      <c r="RNP231" s="49"/>
      <c r="RNQ231" s="49"/>
      <c r="RNR231" s="49"/>
      <c r="RNS231" s="49"/>
      <c r="RNT231" s="49"/>
      <c r="RNU231" s="49"/>
      <c r="RNV231" s="49"/>
      <c r="RNW231" s="49"/>
      <c r="RNX231" s="49"/>
      <c r="RNY231" s="49"/>
      <c r="RNZ231" s="49"/>
      <c r="ROA231" s="49"/>
      <c r="ROB231" s="49"/>
      <c r="ROC231" s="49"/>
      <c r="ROD231" s="49"/>
      <c r="ROE231" s="49"/>
      <c r="ROF231" s="49"/>
      <c r="ROG231" s="49"/>
      <c r="ROH231" s="49"/>
      <c r="ROI231" s="49"/>
      <c r="ROJ231" s="49"/>
      <c r="ROK231" s="49"/>
      <c r="ROL231" s="49"/>
      <c r="ROM231" s="49"/>
      <c r="RON231" s="49"/>
      <c r="ROO231" s="49"/>
      <c r="ROP231" s="49"/>
      <c r="ROQ231" s="49"/>
      <c r="ROR231" s="49"/>
      <c r="ROS231" s="49"/>
      <c r="ROT231" s="49"/>
      <c r="ROU231" s="49"/>
      <c r="ROV231" s="49"/>
      <c r="ROW231" s="49"/>
      <c r="ROX231" s="49"/>
      <c r="ROY231" s="49"/>
      <c r="ROZ231" s="49"/>
      <c r="RPA231" s="49"/>
      <c r="RPB231" s="49"/>
      <c r="RPC231" s="49"/>
      <c r="RPD231" s="49"/>
      <c r="RPE231" s="49"/>
      <c r="RPF231" s="49"/>
      <c r="RPG231" s="49"/>
      <c r="RPH231" s="49"/>
      <c r="RPI231" s="49"/>
      <c r="RPJ231" s="49"/>
      <c r="RPK231" s="49"/>
      <c r="RPL231" s="49"/>
      <c r="RPM231" s="49"/>
      <c r="RPN231" s="49"/>
      <c r="RPO231" s="49"/>
      <c r="RPP231" s="49"/>
      <c r="RPQ231" s="49"/>
      <c r="RPR231" s="49"/>
      <c r="RPS231" s="49"/>
      <c r="RPT231" s="49"/>
      <c r="RPU231" s="49"/>
      <c r="RPV231" s="49"/>
      <c r="RPW231" s="49"/>
      <c r="RPX231" s="49"/>
      <c r="RPY231" s="49"/>
      <c r="RPZ231" s="49"/>
      <c r="RQA231" s="49"/>
      <c r="RQB231" s="49"/>
      <c r="RQC231" s="49"/>
      <c r="RQD231" s="49"/>
      <c r="RQE231" s="49"/>
      <c r="RQF231" s="49"/>
      <c r="RQG231" s="49"/>
      <c r="RQH231" s="49"/>
      <c r="RQI231" s="49"/>
      <c r="RQJ231" s="49"/>
      <c r="RQK231" s="49"/>
      <c r="RQL231" s="49"/>
      <c r="RQM231" s="49"/>
      <c r="RQN231" s="49"/>
      <c r="RQO231" s="49"/>
      <c r="RQP231" s="49"/>
      <c r="RQQ231" s="49"/>
      <c r="RQR231" s="49"/>
      <c r="RQS231" s="49"/>
      <c r="RQT231" s="49"/>
      <c r="RQU231" s="49"/>
      <c r="RQV231" s="49"/>
      <c r="RQW231" s="49"/>
      <c r="RQX231" s="49"/>
      <c r="RQY231" s="49"/>
      <c r="RQZ231" s="49"/>
      <c r="RRA231" s="49"/>
      <c r="RRB231" s="49"/>
      <c r="RRC231" s="49"/>
      <c r="RRD231" s="49"/>
      <c r="RRE231" s="49"/>
      <c r="RRF231" s="49"/>
      <c r="RRG231" s="49"/>
      <c r="RRH231" s="49"/>
      <c r="RRI231" s="49"/>
      <c r="RRJ231" s="49"/>
      <c r="RRK231" s="49"/>
      <c r="RRL231" s="49"/>
      <c r="RRM231" s="49"/>
      <c r="RRN231" s="49"/>
      <c r="RRO231" s="49"/>
      <c r="RRP231" s="49"/>
      <c r="RRQ231" s="49"/>
      <c r="RRR231" s="49"/>
      <c r="RRS231" s="49"/>
      <c r="RRT231" s="49"/>
      <c r="RRU231" s="49"/>
      <c r="RRV231" s="49"/>
      <c r="RRW231" s="49"/>
      <c r="RRX231" s="49"/>
      <c r="RRY231" s="49"/>
      <c r="RRZ231" s="49"/>
      <c r="RSA231" s="49"/>
      <c r="RSB231" s="49"/>
      <c r="RSC231" s="49"/>
      <c r="RSD231" s="49"/>
      <c r="RSE231" s="49"/>
      <c r="RSF231" s="49"/>
      <c r="RSG231" s="49"/>
      <c r="RSH231" s="49"/>
      <c r="RSI231" s="49"/>
      <c r="RSJ231" s="49"/>
      <c r="RSK231" s="49"/>
      <c r="RSL231" s="49"/>
      <c r="RSM231" s="49"/>
      <c r="RSN231" s="49"/>
      <c r="RSO231" s="49"/>
      <c r="RSP231" s="49"/>
      <c r="RSQ231" s="49"/>
      <c r="RSR231" s="49"/>
      <c r="RSS231" s="49"/>
      <c r="RST231" s="49"/>
      <c r="RSU231" s="49"/>
      <c r="RSV231" s="49"/>
      <c r="RSW231" s="49"/>
      <c r="RSX231" s="49"/>
      <c r="RSY231" s="49"/>
      <c r="RSZ231" s="49"/>
      <c r="RTA231" s="49"/>
      <c r="RTB231" s="49"/>
      <c r="RTC231" s="49"/>
      <c r="RTD231" s="49"/>
      <c r="RTE231" s="49"/>
      <c r="RTF231" s="49"/>
      <c r="RTG231" s="49"/>
      <c r="RTH231" s="49"/>
      <c r="RTI231" s="49"/>
      <c r="RTJ231" s="49"/>
      <c r="RTK231" s="49"/>
      <c r="RTL231" s="49"/>
      <c r="RTM231" s="49"/>
      <c r="RTN231" s="49"/>
      <c r="RTO231" s="49"/>
      <c r="RTP231" s="49"/>
      <c r="RTQ231" s="49"/>
      <c r="RTR231" s="49"/>
      <c r="RTS231" s="49"/>
      <c r="RTT231" s="49"/>
      <c r="RTU231" s="49"/>
      <c r="RTV231" s="49"/>
      <c r="RTW231" s="49"/>
      <c r="RTX231" s="49"/>
      <c r="RTY231" s="49"/>
      <c r="RTZ231" s="49"/>
      <c r="RUA231" s="49"/>
      <c r="RUB231" s="49"/>
      <c r="RUC231" s="49"/>
      <c r="RUD231" s="49"/>
      <c r="RUE231" s="49"/>
      <c r="RUF231" s="49"/>
      <c r="RUG231" s="49"/>
      <c r="RUH231" s="49"/>
      <c r="RUI231" s="49"/>
      <c r="RUJ231" s="49"/>
      <c r="RUK231" s="49"/>
      <c r="RUL231" s="49"/>
      <c r="RUM231" s="49"/>
      <c r="RUN231" s="49"/>
      <c r="RUO231" s="49"/>
      <c r="RUP231" s="49"/>
      <c r="RUQ231" s="49"/>
      <c r="RUR231" s="49"/>
      <c r="RUS231" s="49"/>
      <c r="RUT231" s="49"/>
      <c r="RUU231" s="49"/>
      <c r="RUV231" s="49"/>
      <c r="RUW231" s="49"/>
      <c r="RUX231" s="49"/>
      <c r="RUY231" s="49"/>
      <c r="RUZ231" s="49"/>
      <c r="RVA231" s="49"/>
      <c r="RVB231" s="49"/>
      <c r="RVC231" s="49"/>
      <c r="RVD231" s="49"/>
      <c r="RVE231" s="49"/>
      <c r="RVF231" s="49"/>
      <c r="RVG231" s="49"/>
      <c r="RVH231" s="49"/>
      <c r="RVI231" s="49"/>
      <c r="RVJ231" s="49"/>
      <c r="RVK231" s="49"/>
      <c r="RVL231" s="49"/>
      <c r="RVM231" s="49"/>
      <c r="RVN231" s="49"/>
      <c r="RVO231" s="49"/>
      <c r="RVP231" s="49"/>
      <c r="RVQ231" s="49"/>
      <c r="RVR231" s="49"/>
      <c r="RVS231" s="49"/>
      <c r="RVT231" s="49"/>
      <c r="RVU231" s="49"/>
      <c r="RVV231" s="49"/>
      <c r="RVW231" s="49"/>
      <c r="RVX231" s="49"/>
      <c r="RVY231" s="49"/>
      <c r="RVZ231" s="49"/>
      <c r="RWA231" s="49"/>
      <c r="RWB231" s="49"/>
      <c r="RWC231" s="49"/>
      <c r="RWD231" s="49"/>
      <c r="RWE231" s="49"/>
      <c r="RWF231" s="49"/>
      <c r="RWG231" s="49"/>
      <c r="RWH231" s="49"/>
      <c r="RWI231" s="49"/>
      <c r="RWJ231" s="49"/>
      <c r="RWK231" s="49"/>
      <c r="RWL231" s="49"/>
      <c r="RWM231" s="49"/>
      <c r="RWN231" s="49"/>
      <c r="RWO231" s="49"/>
      <c r="RWP231" s="49"/>
      <c r="RWQ231" s="49"/>
      <c r="RWR231" s="49"/>
      <c r="RWS231" s="49"/>
      <c r="RWT231" s="49"/>
      <c r="RWU231" s="49"/>
      <c r="RWV231" s="49"/>
      <c r="RWW231" s="49"/>
      <c r="RWX231" s="49"/>
      <c r="RWY231" s="49"/>
      <c r="RWZ231" s="49"/>
      <c r="RXA231" s="49"/>
      <c r="RXB231" s="49"/>
      <c r="RXC231" s="49"/>
      <c r="RXD231" s="49"/>
      <c r="RXE231" s="49"/>
      <c r="RXF231" s="49"/>
      <c r="RXG231" s="49"/>
      <c r="RXH231" s="49"/>
      <c r="RXI231" s="49"/>
      <c r="RXJ231" s="49"/>
      <c r="RXK231" s="49"/>
      <c r="RXL231" s="49"/>
      <c r="RXM231" s="49"/>
      <c r="RXN231" s="49"/>
      <c r="RXO231" s="49"/>
      <c r="RXP231" s="49"/>
      <c r="RXQ231" s="49"/>
      <c r="RXR231" s="49"/>
      <c r="RXS231" s="49"/>
      <c r="RXT231" s="49"/>
      <c r="RXU231" s="49"/>
      <c r="RXV231" s="49"/>
      <c r="RXW231" s="49"/>
      <c r="RXX231" s="49"/>
      <c r="RXY231" s="49"/>
      <c r="RXZ231" s="49"/>
      <c r="RYA231" s="49"/>
      <c r="RYB231" s="49"/>
      <c r="RYC231" s="49"/>
      <c r="RYD231" s="49"/>
      <c r="RYE231" s="49"/>
      <c r="RYF231" s="49"/>
      <c r="RYG231" s="49"/>
      <c r="RYH231" s="49"/>
      <c r="RYI231" s="49"/>
      <c r="RYJ231" s="49"/>
      <c r="RYK231" s="49"/>
      <c r="RYL231" s="49"/>
      <c r="RYM231" s="49"/>
      <c r="RYN231" s="49"/>
      <c r="RYO231" s="49"/>
      <c r="RYP231" s="49"/>
      <c r="RYQ231" s="49"/>
      <c r="RYR231" s="49"/>
      <c r="RYS231" s="49"/>
      <c r="RYT231" s="49"/>
      <c r="RYU231" s="49"/>
      <c r="RYV231" s="49"/>
      <c r="RYW231" s="49"/>
      <c r="RYX231" s="49"/>
      <c r="RYY231" s="49"/>
      <c r="RYZ231" s="49"/>
      <c r="RZA231" s="49"/>
      <c r="RZB231" s="49"/>
      <c r="RZC231" s="49"/>
      <c r="RZD231" s="49"/>
      <c r="RZE231" s="49"/>
      <c r="RZF231" s="49"/>
      <c r="RZG231" s="49"/>
      <c r="RZH231" s="49"/>
      <c r="RZI231" s="49"/>
      <c r="RZJ231" s="49"/>
      <c r="RZK231" s="49"/>
      <c r="RZL231" s="49"/>
      <c r="RZM231" s="49"/>
      <c r="RZN231" s="49"/>
      <c r="RZO231" s="49"/>
      <c r="RZP231" s="49"/>
      <c r="RZQ231" s="49"/>
      <c r="RZR231" s="49"/>
      <c r="RZS231" s="49"/>
      <c r="RZT231" s="49"/>
      <c r="RZU231" s="49"/>
      <c r="RZV231" s="49"/>
      <c r="RZW231" s="49"/>
      <c r="RZX231" s="49"/>
      <c r="RZY231" s="49"/>
      <c r="RZZ231" s="49"/>
      <c r="SAA231" s="49"/>
      <c r="SAB231" s="49"/>
      <c r="SAC231" s="49"/>
      <c r="SAD231" s="49"/>
      <c r="SAE231" s="49"/>
      <c r="SAF231" s="49"/>
      <c r="SAG231" s="49"/>
      <c r="SAH231" s="49"/>
      <c r="SAI231" s="49"/>
      <c r="SAJ231" s="49"/>
      <c r="SAK231" s="49"/>
      <c r="SAL231" s="49"/>
      <c r="SAM231" s="49"/>
      <c r="SAN231" s="49"/>
      <c r="SAO231" s="49"/>
      <c r="SAP231" s="49"/>
      <c r="SAQ231" s="49"/>
      <c r="SAR231" s="49"/>
      <c r="SAS231" s="49"/>
      <c r="SAT231" s="49"/>
      <c r="SAU231" s="49"/>
      <c r="SAV231" s="49"/>
      <c r="SAW231" s="49"/>
      <c r="SAX231" s="49"/>
      <c r="SAY231" s="49"/>
      <c r="SAZ231" s="49"/>
      <c r="SBA231" s="49"/>
      <c r="SBB231" s="49"/>
      <c r="SBC231" s="49"/>
      <c r="SBD231" s="49"/>
      <c r="SBE231" s="49"/>
      <c r="SBF231" s="49"/>
      <c r="SBG231" s="49"/>
      <c r="SBH231" s="49"/>
      <c r="SBI231" s="49"/>
      <c r="SBJ231" s="49"/>
      <c r="SBK231" s="49"/>
      <c r="SBL231" s="49"/>
      <c r="SBM231" s="49"/>
      <c r="SBN231" s="49"/>
      <c r="SBO231" s="49"/>
      <c r="SBP231" s="49"/>
      <c r="SBQ231" s="49"/>
      <c r="SBR231" s="49"/>
      <c r="SBS231" s="49"/>
      <c r="SBT231" s="49"/>
      <c r="SBU231" s="49"/>
      <c r="SBV231" s="49"/>
      <c r="SBW231" s="49"/>
      <c r="SBX231" s="49"/>
      <c r="SBY231" s="49"/>
      <c r="SBZ231" s="49"/>
      <c r="SCA231" s="49"/>
      <c r="SCB231" s="49"/>
      <c r="SCC231" s="49"/>
      <c r="SCD231" s="49"/>
      <c r="SCE231" s="49"/>
      <c r="SCF231" s="49"/>
      <c r="SCG231" s="49"/>
      <c r="SCH231" s="49"/>
      <c r="SCI231" s="49"/>
      <c r="SCJ231" s="49"/>
      <c r="SCK231" s="49"/>
      <c r="SCL231" s="49"/>
      <c r="SCM231" s="49"/>
      <c r="SCN231" s="49"/>
      <c r="SCO231" s="49"/>
      <c r="SCP231" s="49"/>
      <c r="SCQ231" s="49"/>
      <c r="SCR231" s="49"/>
      <c r="SCS231" s="49"/>
      <c r="SCT231" s="49"/>
      <c r="SCU231" s="49"/>
      <c r="SCV231" s="49"/>
      <c r="SCW231" s="49"/>
      <c r="SCX231" s="49"/>
      <c r="SCY231" s="49"/>
      <c r="SCZ231" s="49"/>
      <c r="SDA231" s="49"/>
      <c r="SDB231" s="49"/>
      <c r="SDC231" s="49"/>
      <c r="SDD231" s="49"/>
      <c r="SDE231" s="49"/>
      <c r="SDF231" s="49"/>
      <c r="SDG231" s="49"/>
      <c r="SDH231" s="49"/>
      <c r="SDI231" s="49"/>
      <c r="SDJ231" s="49"/>
      <c r="SDK231" s="49"/>
      <c r="SDL231" s="49"/>
      <c r="SDM231" s="49"/>
      <c r="SDN231" s="49"/>
      <c r="SDO231" s="49"/>
      <c r="SDP231" s="49"/>
      <c r="SDQ231" s="49"/>
      <c r="SDR231" s="49"/>
      <c r="SDS231" s="49"/>
      <c r="SDT231" s="49"/>
      <c r="SDU231" s="49"/>
      <c r="SDV231" s="49"/>
      <c r="SDW231" s="49"/>
      <c r="SDX231" s="49"/>
      <c r="SDY231" s="49"/>
      <c r="SDZ231" s="49"/>
      <c r="SEA231" s="49"/>
      <c r="SEB231" s="49"/>
      <c r="SEC231" s="49"/>
      <c r="SED231" s="49"/>
      <c r="SEE231" s="49"/>
      <c r="SEF231" s="49"/>
      <c r="SEG231" s="49"/>
      <c r="SEH231" s="49"/>
      <c r="SEI231" s="49"/>
      <c r="SEJ231" s="49"/>
      <c r="SEK231" s="49"/>
      <c r="SEL231" s="49"/>
      <c r="SEM231" s="49"/>
      <c r="SEN231" s="49"/>
      <c r="SEO231" s="49"/>
      <c r="SEP231" s="49"/>
      <c r="SEQ231" s="49"/>
      <c r="SER231" s="49"/>
      <c r="SES231" s="49"/>
      <c r="SET231" s="49"/>
      <c r="SEU231" s="49"/>
      <c r="SEV231" s="49"/>
      <c r="SEW231" s="49"/>
      <c r="SEX231" s="49"/>
      <c r="SEY231" s="49"/>
      <c r="SEZ231" s="49"/>
      <c r="SFA231" s="49"/>
      <c r="SFB231" s="49"/>
      <c r="SFC231" s="49"/>
      <c r="SFD231" s="49"/>
      <c r="SFE231" s="49"/>
      <c r="SFF231" s="49"/>
      <c r="SFG231" s="49"/>
      <c r="SFH231" s="49"/>
      <c r="SFI231" s="49"/>
      <c r="SFJ231" s="49"/>
      <c r="SFK231" s="49"/>
      <c r="SFL231" s="49"/>
      <c r="SFM231" s="49"/>
      <c r="SFN231" s="49"/>
      <c r="SFO231" s="49"/>
      <c r="SFP231" s="49"/>
      <c r="SFQ231" s="49"/>
      <c r="SFR231" s="49"/>
      <c r="SFS231" s="49"/>
      <c r="SFT231" s="49"/>
      <c r="SFU231" s="49"/>
      <c r="SFV231" s="49"/>
      <c r="SFW231" s="49"/>
      <c r="SFX231" s="49"/>
      <c r="SFY231" s="49"/>
      <c r="SFZ231" s="49"/>
      <c r="SGA231" s="49"/>
      <c r="SGB231" s="49"/>
      <c r="SGC231" s="49"/>
      <c r="SGD231" s="49"/>
      <c r="SGE231" s="49"/>
      <c r="SGF231" s="49"/>
      <c r="SGG231" s="49"/>
      <c r="SGH231" s="49"/>
      <c r="SGI231" s="49"/>
      <c r="SGJ231" s="49"/>
      <c r="SGK231" s="49"/>
      <c r="SGL231" s="49"/>
      <c r="SGM231" s="49"/>
      <c r="SGN231" s="49"/>
      <c r="SGO231" s="49"/>
      <c r="SGP231" s="49"/>
      <c r="SGQ231" s="49"/>
      <c r="SGR231" s="49"/>
      <c r="SGS231" s="49"/>
      <c r="SGT231" s="49"/>
      <c r="SGU231" s="49"/>
      <c r="SGV231" s="49"/>
      <c r="SGW231" s="49"/>
      <c r="SGX231" s="49"/>
      <c r="SGY231" s="49"/>
      <c r="SGZ231" s="49"/>
      <c r="SHA231" s="49"/>
      <c r="SHB231" s="49"/>
      <c r="SHC231" s="49"/>
      <c r="SHD231" s="49"/>
      <c r="SHE231" s="49"/>
      <c r="SHF231" s="49"/>
      <c r="SHG231" s="49"/>
      <c r="SHH231" s="49"/>
      <c r="SHI231" s="49"/>
      <c r="SHJ231" s="49"/>
      <c r="SHK231" s="49"/>
      <c r="SHL231" s="49"/>
      <c r="SHM231" s="49"/>
      <c r="SHN231" s="49"/>
      <c r="SHO231" s="49"/>
      <c r="SHP231" s="49"/>
      <c r="SHQ231" s="49"/>
      <c r="SHR231" s="49"/>
      <c r="SHS231" s="49"/>
      <c r="SHT231" s="49"/>
      <c r="SHU231" s="49"/>
      <c r="SHV231" s="49"/>
      <c r="SHW231" s="49"/>
      <c r="SHX231" s="49"/>
      <c r="SHY231" s="49"/>
      <c r="SHZ231" s="49"/>
      <c r="SIA231" s="49"/>
      <c r="SIB231" s="49"/>
      <c r="SIC231" s="49"/>
      <c r="SID231" s="49"/>
      <c r="SIE231" s="49"/>
      <c r="SIF231" s="49"/>
      <c r="SIG231" s="49"/>
      <c r="SIH231" s="49"/>
      <c r="SII231" s="49"/>
      <c r="SIJ231" s="49"/>
      <c r="SIK231" s="49"/>
      <c r="SIL231" s="49"/>
      <c r="SIM231" s="49"/>
      <c r="SIN231" s="49"/>
      <c r="SIO231" s="49"/>
      <c r="SIP231" s="49"/>
      <c r="SIQ231" s="49"/>
      <c r="SIR231" s="49"/>
      <c r="SIS231" s="49"/>
      <c r="SIT231" s="49"/>
      <c r="SIU231" s="49"/>
      <c r="SIV231" s="49"/>
      <c r="SIW231" s="49"/>
      <c r="SIX231" s="49"/>
      <c r="SIY231" s="49"/>
      <c r="SIZ231" s="49"/>
      <c r="SJA231" s="49"/>
      <c r="SJB231" s="49"/>
      <c r="SJC231" s="49"/>
      <c r="SJD231" s="49"/>
      <c r="SJE231" s="49"/>
      <c r="SJF231" s="49"/>
      <c r="SJG231" s="49"/>
      <c r="SJH231" s="49"/>
      <c r="SJI231" s="49"/>
      <c r="SJJ231" s="49"/>
      <c r="SJK231" s="49"/>
      <c r="SJL231" s="49"/>
      <c r="SJM231" s="49"/>
      <c r="SJN231" s="49"/>
      <c r="SJO231" s="49"/>
      <c r="SJP231" s="49"/>
      <c r="SJQ231" s="49"/>
      <c r="SJR231" s="49"/>
      <c r="SJS231" s="49"/>
      <c r="SJT231" s="49"/>
      <c r="SJU231" s="49"/>
      <c r="SJV231" s="49"/>
      <c r="SJW231" s="49"/>
      <c r="SJX231" s="49"/>
      <c r="SJY231" s="49"/>
      <c r="SJZ231" s="49"/>
      <c r="SKA231" s="49"/>
      <c r="SKB231" s="49"/>
      <c r="SKC231" s="49"/>
      <c r="SKD231" s="49"/>
      <c r="SKE231" s="49"/>
      <c r="SKF231" s="49"/>
      <c r="SKG231" s="49"/>
      <c r="SKH231" s="49"/>
      <c r="SKI231" s="49"/>
      <c r="SKJ231" s="49"/>
      <c r="SKK231" s="49"/>
      <c r="SKL231" s="49"/>
      <c r="SKM231" s="49"/>
      <c r="SKN231" s="49"/>
      <c r="SKO231" s="49"/>
      <c r="SKP231" s="49"/>
      <c r="SKQ231" s="49"/>
      <c r="SKR231" s="49"/>
      <c r="SKS231" s="49"/>
      <c r="SKT231" s="49"/>
      <c r="SKU231" s="49"/>
      <c r="SKV231" s="49"/>
      <c r="SKW231" s="49"/>
      <c r="SKX231" s="49"/>
      <c r="SKY231" s="49"/>
      <c r="SKZ231" s="49"/>
      <c r="SLA231" s="49"/>
      <c r="SLB231" s="49"/>
      <c r="SLC231" s="49"/>
      <c r="SLD231" s="49"/>
      <c r="SLE231" s="49"/>
      <c r="SLF231" s="49"/>
      <c r="SLG231" s="49"/>
      <c r="SLH231" s="49"/>
      <c r="SLI231" s="49"/>
      <c r="SLJ231" s="49"/>
      <c r="SLK231" s="49"/>
      <c r="SLL231" s="49"/>
      <c r="SLM231" s="49"/>
      <c r="SLN231" s="49"/>
      <c r="SLO231" s="49"/>
      <c r="SLP231" s="49"/>
      <c r="SLQ231" s="49"/>
      <c r="SLR231" s="49"/>
      <c r="SLS231" s="49"/>
      <c r="SLT231" s="49"/>
      <c r="SLU231" s="49"/>
      <c r="SLV231" s="49"/>
      <c r="SLW231" s="49"/>
      <c r="SLX231" s="49"/>
      <c r="SLY231" s="49"/>
      <c r="SLZ231" s="49"/>
      <c r="SMA231" s="49"/>
      <c r="SMB231" s="49"/>
      <c r="SMC231" s="49"/>
      <c r="SMD231" s="49"/>
      <c r="SME231" s="49"/>
      <c r="SMF231" s="49"/>
      <c r="SMG231" s="49"/>
      <c r="SMH231" s="49"/>
      <c r="SMI231" s="49"/>
      <c r="SMJ231" s="49"/>
      <c r="SMK231" s="49"/>
      <c r="SML231" s="49"/>
      <c r="SMM231" s="49"/>
      <c r="SMN231" s="49"/>
      <c r="SMO231" s="49"/>
      <c r="SMP231" s="49"/>
      <c r="SMQ231" s="49"/>
      <c r="SMR231" s="49"/>
      <c r="SMS231" s="49"/>
      <c r="SMT231" s="49"/>
      <c r="SMU231" s="49"/>
      <c r="SMV231" s="49"/>
      <c r="SMW231" s="49"/>
      <c r="SMX231" s="49"/>
      <c r="SMY231" s="49"/>
      <c r="SMZ231" s="49"/>
      <c r="SNA231" s="49"/>
      <c r="SNB231" s="49"/>
      <c r="SNC231" s="49"/>
      <c r="SND231" s="49"/>
      <c r="SNE231" s="49"/>
      <c r="SNF231" s="49"/>
      <c r="SNG231" s="49"/>
      <c r="SNH231" s="49"/>
      <c r="SNI231" s="49"/>
      <c r="SNJ231" s="49"/>
      <c r="SNK231" s="49"/>
      <c r="SNL231" s="49"/>
      <c r="SNM231" s="49"/>
      <c r="SNN231" s="49"/>
      <c r="SNO231" s="49"/>
      <c r="SNP231" s="49"/>
      <c r="SNQ231" s="49"/>
      <c r="SNR231" s="49"/>
      <c r="SNS231" s="49"/>
      <c r="SNT231" s="49"/>
      <c r="SNU231" s="49"/>
      <c r="SNV231" s="49"/>
      <c r="SNW231" s="49"/>
      <c r="SNX231" s="49"/>
      <c r="SNY231" s="49"/>
      <c r="SNZ231" s="49"/>
      <c r="SOA231" s="49"/>
      <c r="SOB231" s="49"/>
      <c r="SOC231" s="49"/>
      <c r="SOD231" s="49"/>
      <c r="SOE231" s="49"/>
      <c r="SOF231" s="49"/>
      <c r="SOG231" s="49"/>
      <c r="SOH231" s="49"/>
      <c r="SOI231" s="49"/>
      <c r="SOJ231" s="49"/>
      <c r="SOK231" s="49"/>
      <c r="SOL231" s="49"/>
      <c r="SOM231" s="49"/>
      <c r="SON231" s="49"/>
      <c r="SOO231" s="49"/>
      <c r="SOP231" s="49"/>
      <c r="SOQ231" s="49"/>
      <c r="SOR231" s="49"/>
      <c r="SOS231" s="49"/>
      <c r="SOT231" s="49"/>
      <c r="SOU231" s="49"/>
      <c r="SOV231" s="49"/>
      <c r="SOW231" s="49"/>
      <c r="SOX231" s="49"/>
      <c r="SOY231" s="49"/>
      <c r="SOZ231" s="49"/>
      <c r="SPA231" s="49"/>
      <c r="SPB231" s="49"/>
      <c r="SPC231" s="49"/>
      <c r="SPD231" s="49"/>
      <c r="SPE231" s="49"/>
      <c r="SPF231" s="49"/>
      <c r="SPG231" s="49"/>
      <c r="SPH231" s="49"/>
      <c r="SPI231" s="49"/>
      <c r="SPJ231" s="49"/>
      <c r="SPK231" s="49"/>
      <c r="SPL231" s="49"/>
      <c r="SPM231" s="49"/>
      <c r="SPN231" s="49"/>
      <c r="SPO231" s="49"/>
      <c r="SPP231" s="49"/>
      <c r="SPQ231" s="49"/>
      <c r="SPR231" s="49"/>
      <c r="SPS231" s="49"/>
      <c r="SPT231" s="49"/>
      <c r="SPU231" s="49"/>
      <c r="SPV231" s="49"/>
      <c r="SPW231" s="49"/>
      <c r="SPX231" s="49"/>
      <c r="SPY231" s="49"/>
      <c r="SPZ231" s="49"/>
      <c r="SQA231" s="49"/>
      <c r="SQB231" s="49"/>
      <c r="SQC231" s="49"/>
      <c r="SQD231" s="49"/>
      <c r="SQE231" s="49"/>
      <c r="SQF231" s="49"/>
      <c r="SQG231" s="49"/>
      <c r="SQH231" s="49"/>
      <c r="SQI231" s="49"/>
      <c r="SQJ231" s="49"/>
      <c r="SQK231" s="49"/>
      <c r="SQL231" s="49"/>
      <c r="SQM231" s="49"/>
      <c r="SQN231" s="49"/>
      <c r="SQO231" s="49"/>
      <c r="SQP231" s="49"/>
      <c r="SQQ231" s="49"/>
      <c r="SQR231" s="49"/>
      <c r="SQS231" s="49"/>
      <c r="SQT231" s="49"/>
      <c r="SQU231" s="49"/>
      <c r="SQV231" s="49"/>
      <c r="SQW231" s="49"/>
      <c r="SQX231" s="49"/>
      <c r="SQY231" s="49"/>
      <c r="SQZ231" s="49"/>
      <c r="SRA231" s="49"/>
      <c r="SRB231" s="49"/>
      <c r="SRC231" s="49"/>
      <c r="SRD231" s="49"/>
      <c r="SRE231" s="49"/>
      <c r="SRF231" s="49"/>
      <c r="SRG231" s="49"/>
      <c r="SRH231" s="49"/>
      <c r="SRI231" s="49"/>
      <c r="SRJ231" s="49"/>
      <c r="SRK231" s="49"/>
      <c r="SRL231" s="49"/>
      <c r="SRM231" s="49"/>
      <c r="SRN231" s="49"/>
      <c r="SRO231" s="49"/>
      <c r="SRP231" s="49"/>
      <c r="SRQ231" s="49"/>
      <c r="SRR231" s="49"/>
      <c r="SRS231" s="49"/>
      <c r="SRT231" s="49"/>
      <c r="SRU231" s="49"/>
      <c r="SRV231" s="49"/>
      <c r="SRW231" s="49"/>
      <c r="SRX231" s="49"/>
      <c r="SRY231" s="49"/>
      <c r="SRZ231" s="49"/>
      <c r="SSA231" s="49"/>
      <c r="SSB231" s="49"/>
      <c r="SSC231" s="49"/>
      <c r="SSD231" s="49"/>
      <c r="SSE231" s="49"/>
      <c r="SSF231" s="49"/>
      <c r="SSG231" s="49"/>
      <c r="SSH231" s="49"/>
      <c r="SSI231" s="49"/>
      <c r="SSJ231" s="49"/>
      <c r="SSK231" s="49"/>
      <c r="SSL231" s="49"/>
      <c r="SSM231" s="49"/>
      <c r="SSN231" s="49"/>
      <c r="SSO231" s="49"/>
      <c r="SSP231" s="49"/>
      <c r="SSQ231" s="49"/>
      <c r="SSR231" s="49"/>
      <c r="SSS231" s="49"/>
      <c r="SST231" s="49"/>
      <c r="SSU231" s="49"/>
      <c r="SSV231" s="49"/>
      <c r="SSW231" s="49"/>
      <c r="SSX231" s="49"/>
      <c r="SSY231" s="49"/>
      <c r="SSZ231" s="49"/>
      <c r="STA231" s="49"/>
      <c r="STB231" s="49"/>
      <c r="STC231" s="49"/>
      <c r="STD231" s="49"/>
      <c r="STE231" s="49"/>
      <c r="STF231" s="49"/>
      <c r="STG231" s="49"/>
      <c r="STH231" s="49"/>
      <c r="STI231" s="49"/>
      <c r="STJ231" s="49"/>
      <c r="STK231" s="49"/>
      <c r="STL231" s="49"/>
      <c r="STM231" s="49"/>
      <c r="STN231" s="49"/>
      <c r="STO231" s="49"/>
      <c r="STP231" s="49"/>
      <c r="STQ231" s="49"/>
      <c r="STR231" s="49"/>
      <c r="STS231" s="49"/>
      <c r="STT231" s="49"/>
      <c r="STU231" s="49"/>
      <c r="STV231" s="49"/>
      <c r="STW231" s="49"/>
      <c r="STX231" s="49"/>
      <c r="STY231" s="49"/>
      <c r="STZ231" s="49"/>
      <c r="SUA231" s="49"/>
      <c r="SUB231" s="49"/>
      <c r="SUC231" s="49"/>
      <c r="SUD231" s="49"/>
      <c r="SUE231" s="49"/>
      <c r="SUF231" s="49"/>
      <c r="SUG231" s="49"/>
      <c r="SUH231" s="49"/>
      <c r="SUI231" s="49"/>
      <c r="SUJ231" s="49"/>
      <c r="SUK231" s="49"/>
      <c r="SUL231" s="49"/>
      <c r="SUM231" s="49"/>
      <c r="SUN231" s="49"/>
      <c r="SUO231" s="49"/>
      <c r="SUP231" s="49"/>
      <c r="SUQ231" s="49"/>
      <c r="SUR231" s="49"/>
      <c r="SUS231" s="49"/>
      <c r="SUT231" s="49"/>
      <c r="SUU231" s="49"/>
      <c r="SUV231" s="49"/>
      <c r="SUW231" s="49"/>
      <c r="SUX231" s="49"/>
      <c r="SUY231" s="49"/>
      <c r="SUZ231" s="49"/>
      <c r="SVA231" s="49"/>
      <c r="SVB231" s="49"/>
      <c r="SVC231" s="49"/>
      <c r="SVD231" s="49"/>
      <c r="SVE231" s="49"/>
      <c r="SVF231" s="49"/>
      <c r="SVG231" s="49"/>
      <c r="SVH231" s="49"/>
      <c r="SVI231" s="49"/>
      <c r="SVJ231" s="49"/>
      <c r="SVK231" s="49"/>
      <c r="SVL231" s="49"/>
      <c r="SVM231" s="49"/>
      <c r="SVN231" s="49"/>
      <c r="SVO231" s="49"/>
      <c r="SVP231" s="49"/>
      <c r="SVQ231" s="49"/>
      <c r="SVR231" s="49"/>
      <c r="SVS231" s="49"/>
      <c r="SVT231" s="49"/>
      <c r="SVU231" s="49"/>
      <c r="SVV231" s="49"/>
      <c r="SVW231" s="49"/>
      <c r="SVX231" s="49"/>
      <c r="SVY231" s="49"/>
      <c r="SVZ231" s="49"/>
      <c r="SWA231" s="49"/>
      <c r="SWB231" s="49"/>
      <c r="SWC231" s="49"/>
      <c r="SWD231" s="49"/>
      <c r="SWE231" s="49"/>
      <c r="SWF231" s="49"/>
      <c r="SWG231" s="49"/>
      <c r="SWH231" s="49"/>
      <c r="SWI231" s="49"/>
      <c r="SWJ231" s="49"/>
      <c r="SWK231" s="49"/>
      <c r="SWL231" s="49"/>
      <c r="SWM231" s="49"/>
      <c r="SWN231" s="49"/>
      <c r="SWO231" s="49"/>
      <c r="SWP231" s="49"/>
      <c r="SWQ231" s="49"/>
      <c r="SWR231" s="49"/>
      <c r="SWS231" s="49"/>
      <c r="SWT231" s="49"/>
      <c r="SWU231" s="49"/>
      <c r="SWV231" s="49"/>
      <c r="SWW231" s="49"/>
      <c r="SWX231" s="49"/>
      <c r="SWY231" s="49"/>
      <c r="SWZ231" s="49"/>
      <c r="SXA231" s="49"/>
      <c r="SXB231" s="49"/>
      <c r="SXC231" s="49"/>
      <c r="SXD231" s="49"/>
      <c r="SXE231" s="49"/>
      <c r="SXF231" s="49"/>
      <c r="SXG231" s="49"/>
      <c r="SXH231" s="49"/>
      <c r="SXI231" s="49"/>
      <c r="SXJ231" s="49"/>
      <c r="SXK231" s="49"/>
      <c r="SXL231" s="49"/>
      <c r="SXM231" s="49"/>
      <c r="SXN231" s="49"/>
      <c r="SXO231" s="49"/>
      <c r="SXP231" s="49"/>
      <c r="SXQ231" s="49"/>
      <c r="SXR231" s="49"/>
      <c r="SXS231" s="49"/>
      <c r="SXT231" s="49"/>
      <c r="SXU231" s="49"/>
      <c r="SXV231" s="49"/>
      <c r="SXW231" s="49"/>
      <c r="SXX231" s="49"/>
      <c r="SXY231" s="49"/>
      <c r="SXZ231" s="49"/>
      <c r="SYA231" s="49"/>
      <c r="SYB231" s="49"/>
      <c r="SYC231" s="49"/>
      <c r="SYD231" s="49"/>
      <c r="SYE231" s="49"/>
      <c r="SYF231" s="49"/>
      <c r="SYG231" s="49"/>
      <c r="SYH231" s="49"/>
      <c r="SYI231" s="49"/>
      <c r="SYJ231" s="49"/>
      <c r="SYK231" s="49"/>
      <c r="SYL231" s="49"/>
      <c r="SYM231" s="49"/>
      <c r="SYN231" s="49"/>
      <c r="SYO231" s="49"/>
      <c r="SYP231" s="49"/>
      <c r="SYQ231" s="49"/>
      <c r="SYR231" s="49"/>
      <c r="SYS231" s="49"/>
      <c r="SYT231" s="49"/>
      <c r="SYU231" s="49"/>
      <c r="SYV231" s="49"/>
      <c r="SYW231" s="49"/>
      <c r="SYX231" s="49"/>
      <c r="SYY231" s="49"/>
      <c r="SYZ231" s="49"/>
      <c r="SZA231" s="49"/>
      <c r="SZB231" s="49"/>
      <c r="SZC231" s="49"/>
      <c r="SZD231" s="49"/>
      <c r="SZE231" s="49"/>
      <c r="SZF231" s="49"/>
      <c r="SZG231" s="49"/>
      <c r="SZH231" s="49"/>
      <c r="SZI231" s="49"/>
      <c r="SZJ231" s="49"/>
      <c r="SZK231" s="49"/>
      <c r="SZL231" s="49"/>
      <c r="SZM231" s="49"/>
      <c r="SZN231" s="49"/>
      <c r="SZO231" s="49"/>
      <c r="SZP231" s="49"/>
      <c r="SZQ231" s="49"/>
      <c r="SZR231" s="49"/>
      <c r="SZS231" s="49"/>
      <c r="SZT231" s="49"/>
      <c r="SZU231" s="49"/>
      <c r="SZV231" s="49"/>
      <c r="SZW231" s="49"/>
      <c r="SZX231" s="49"/>
      <c r="SZY231" s="49"/>
      <c r="SZZ231" s="49"/>
      <c r="TAA231" s="49"/>
      <c r="TAB231" s="49"/>
      <c r="TAC231" s="49"/>
      <c r="TAD231" s="49"/>
      <c r="TAE231" s="49"/>
      <c r="TAF231" s="49"/>
      <c r="TAG231" s="49"/>
      <c r="TAH231" s="49"/>
      <c r="TAI231" s="49"/>
      <c r="TAJ231" s="49"/>
      <c r="TAK231" s="49"/>
      <c r="TAL231" s="49"/>
      <c r="TAM231" s="49"/>
      <c r="TAN231" s="49"/>
      <c r="TAO231" s="49"/>
      <c r="TAP231" s="49"/>
      <c r="TAQ231" s="49"/>
      <c r="TAR231" s="49"/>
      <c r="TAS231" s="49"/>
      <c r="TAT231" s="49"/>
      <c r="TAU231" s="49"/>
      <c r="TAV231" s="49"/>
      <c r="TAW231" s="49"/>
      <c r="TAX231" s="49"/>
      <c r="TAY231" s="49"/>
      <c r="TAZ231" s="49"/>
      <c r="TBA231" s="49"/>
      <c r="TBB231" s="49"/>
      <c r="TBC231" s="49"/>
      <c r="TBD231" s="49"/>
      <c r="TBE231" s="49"/>
      <c r="TBF231" s="49"/>
      <c r="TBG231" s="49"/>
      <c r="TBH231" s="49"/>
      <c r="TBI231" s="49"/>
      <c r="TBJ231" s="49"/>
      <c r="TBK231" s="49"/>
      <c r="TBL231" s="49"/>
      <c r="TBM231" s="49"/>
      <c r="TBN231" s="49"/>
      <c r="TBO231" s="49"/>
      <c r="TBP231" s="49"/>
      <c r="TBQ231" s="49"/>
      <c r="TBR231" s="49"/>
      <c r="TBS231" s="49"/>
      <c r="TBT231" s="49"/>
      <c r="TBU231" s="49"/>
      <c r="TBV231" s="49"/>
      <c r="TBW231" s="49"/>
      <c r="TBX231" s="49"/>
      <c r="TBY231" s="49"/>
      <c r="TBZ231" s="49"/>
      <c r="TCA231" s="49"/>
      <c r="TCB231" s="49"/>
      <c r="TCC231" s="49"/>
      <c r="TCD231" s="49"/>
      <c r="TCE231" s="49"/>
      <c r="TCF231" s="49"/>
      <c r="TCG231" s="49"/>
      <c r="TCH231" s="49"/>
      <c r="TCI231" s="49"/>
      <c r="TCJ231" s="49"/>
      <c r="TCK231" s="49"/>
      <c r="TCL231" s="49"/>
      <c r="TCM231" s="49"/>
      <c r="TCN231" s="49"/>
      <c r="TCO231" s="49"/>
      <c r="TCP231" s="49"/>
      <c r="TCQ231" s="49"/>
      <c r="TCR231" s="49"/>
      <c r="TCS231" s="49"/>
      <c r="TCT231" s="49"/>
      <c r="TCU231" s="49"/>
      <c r="TCV231" s="49"/>
      <c r="TCW231" s="49"/>
      <c r="TCX231" s="49"/>
      <c r="TCY231" s="49"/>
      <c r="TCZ231" s="49"/>
      <c r="TDA231" s="49"/>
      <c r="TDB231" s="49"/>
      <c r="TDC231" s="49"/>
      <c r="TDD231" s="49"/>
      <c r="TDE231" s="49"/>
      <c r="TDF231" s="49"/>
      <c r="TDG231" s="49"/>
      <c r="TDH231" s="49"/>
      <c r="TDI231" s="49"/>
      <c r="TDJ231" s="49"/>
      <c r="TDK231" s="49"/>
      <c r="TDL231" s="49"/>
      <c r="TDM231" s="49"/>
      <c r="TDN231" s="49"/>
      <c r="TDO231" s="49"/>
      <c r="TDP231" s="49"/>
      <c r="TDQ231" s="49"/>
      <c r="TDR231" s="49"/>
      <c r="TDS231" s="49"/>
      <c r="TDT231" s="49"/>
      <c r="TDU231" s="49"/>
      <c r="TDV231" s="49"/>
      <c r="TDW231" s="49"/>
      <c r="TDX231" s="49"/>
      <c r="TDY231" s="49"/>
      <c r="TDZ231" s="49"/>
      <c r="TEA231" s="49"/>
      <c r="TEB231" s="49"/>
      <c r="TEC231" s="49"/>
      <c r="TED231" s="49"/>
      <c r="TEE231" s="49"/>
      <c r="TEF231" s="49"/>
      <c r="TEG231" s="49"/>
      <c r="TEH231" s="49"/>
      <c r="TEI231" s="49"/>
      <c r="TEJ231" s="49"/>
      <c r="TEK231" s="49"/>
      <c r="TEL231" s="49"/>
      <c r="TEM231" s="49"/>
      <c r="TEN231" s="49"/>
      <c r="TEO231" s="49"/>
      <c r="TEP231" s="49"/>
      <c r="TEQ231" s="49"/>
      <c r="TER231" s="49"/>
      <c r="TES231" s="49"/>
      <c r="TET231" s="49"/>
      <c r="TEU231" s="49"/>
      <c r="TEV231" s="49"/>
      <c r="TEW231" s="49"/>
      <c r="TEX231" s="49"/>
      <c r="TEY231" s="49"/>
      <c r="TEZ231" s="49"/>
      <c r="TFA231" s="49"/>
      <c r="TFB231" s="49"/>
      <c r="TFC231" s="49"/>
      <c r="TFD231" s="49"/>
      <c r="TFE231" s="49"/>
      <c r="TFF231" s="49"/>
      <c r="TFG231" s="49"/>
      <c r="TFH231" s="49"/>
      <c r="TFI231" s="49"/>
      <c r="TFJ231" s="49"/>
      <c r="TFK231" s="49"/>
      <c r="TFL231" s="49"/>
      <c r="TFM231" s="49"/>
      <c r="TFN231" s="49"/>
      <c r="TFO231" s="49"/>
      <c r="TFP231" s="49"/>
      <c r="TFQ231" s="49"/>
      <c r="TFR231" s="49"/>
      <c r="TFS231" s="49"/>
      <c r="TFT231" s="49"/>
      <c r="TFU231" s="49"/>
      <c r="TFV231" s="49"/>
      <c r="TFW231" s="49"/>
      <c r="TFX231" s="49"/>
      <c r="TFY231" s="49"/>
      <c r="TFZ231" s="49"/>
      <c r="TGA231" s="49"/>
      <c r="TGB231" s="49"/>
      <c r="TGC231" s="49"/>
      <c r="TGD231" s="49"/>
      <c r="TGE231" s="49"/>
      <c r="TGF231" s="49"/>
      <c r="TGG231" s="49"/>
      <c r="TGH231" s="49"/>
      <c r="TGI231" s="49"/>
      <c r="TGJ231" s="49"/>
      <c r="TGK231" s="49"/>
      <c r="TGL231" s="49"/>
      <c r="TGM231" s="49"/>
      <c r="TGN231" s="49"/>
      <c r="TGO231" s="49"/>
      <c r="TGP231" s="49"/>
      <c r="TGQ231" s="49"/>
      <c r="TGR231" s="49"/>
      <c r="TGS231" s="49"/>
      <c r="TGT231" s="49"/>
      <c r="TGU231" s="49"/>
      <c r="TGV231" s="49"/>
      <c r="TGW231" s="49"/>
      <c r="TGX231" s="49"/>
      <c r="TGY231" s="49"/>
      <c r="TGZ231" s="49"/>
      <c r="THA231" s="49"/>
      <c r="THB231" s="49"/>
      <c r="THC231" s="49"/>
      <c r="THD231" s="49"/>
      <c r="THE231" s="49"/>
      <c r="THF231" s="49"/>
      <c r="THG231" s="49"/>
      <c r="THH231" s="49"/>
      <c r="THI231" s="49"/>
      <c r="THJ231" s="49"/>
      <c r="THK231" s="49"/>
      <c r="THL231" s="49"/>
      <c r="THM231" s="49"/>
      <c r="THN231" s="49"/>
      <c r="THO231" s="49"/>
      <c r="THP231" s="49"/>
      <c r="THQ231" s="49"/>
      <c r="THR231" s="49"/>
      <c r="THS231" s="49"/>
      <c r="THT231" s="49"/>
      <c r="THU231" s="49"/>
      <c r="THV231" s="49"/>
      <c r="THW231" s="49"/>
      <c r="THX231" s="49"/>
      <c r="THY231" s="49"/>
      <c r="THZ231" s="49"/>
      <c r="TIA231" s="49"/>
      <c r="TIB231" s="49"/>
      <c r="TIC231" s="49"/>
      <c r="TID231" s="49"/>
      <c r="TIE231" s="49"/>
      <c r="TIF231" s="49"/>
      <c r="TIG231" s="49"/>
      <c r="TIH231" s="49"/>
      <c r="TII231" s="49"/>
      <c r="TIJ231" s="49"/>
      <c r="TIK231" s="49"/>
      <c r="TIL231" s="49"/>
      <c r="TIM231" s="49"/>
      <c r="TIN231" s="49"/>
      <c r="TIO231" s="49"/>
      <c r="TIP231" s="49"/>
      <c r="TIQ231" s="49"/>
      <c r="TIR231" s="49"/>
      <c r="TIS231" s="49"/>
      <c r="TIT231" s="49"/>
      <c r="TIU231" s="49"/>
      <c r="TIV231" s="49"/>
      <c r="TIW231" s="49"/>
      <c r="TIX231" s="49"/>
      <c r="TIY231" s="49"/>
      <c r="TIZ231" s="49"/>
      <c r="TJA231" s="49"/>
      <c r="TJB231" s="49"/>
      <c r="TJC231" s="49"/>
      <c r="TJD231" s="49"/>
      <c r="TJE231" s="49"/>
      <c r="TJF231" s="49"/>
      <c r="TJG231" s="49"/>
      <c r="TJH231" s="49"/>
      <c r="TJI231" s="49"/>
      <c r="TJJ231" s="49"/>
      <c r="TJK231" s="49"/>
      <c r="TJL231" s="49"/>
      <c r="TJM231" s="49"/>
      <c r="TJN231" s="49"/>
      <c r="TJO231" s="49"/>
      <c r="TJP231" s="49"/>
      <c r="TJQ231" s="49"/>
      <c r="TJR231" s="49"/>
      <c r="TJS231" s="49"/>
      <c r="TJT231" s="49"/>
      <c r="TJU231" s="49"/>
      <c r="TJV231" s="49"/>
      <c r="TJW231" s="49"/>
      <c r="TJX231" s="49"/>
      <c r="TJY231" s="49"/>
      <c r="TJZ231" s="49"/>
      <c r="TKA231" s="49"/>
      <c r="TKB231" s="49"/>
      <c r="TKC231" s="49"/>
      <c r="TKD231" s="49"/>
      <c r="TKE231" s="49"/>
      <c r="TKF231" s="49"/>
      <c r="TKG231" s="49"/>
      <c r="TKH231" s="49"/>
      <c r="TKI231" s="49"/>
      <c r="TKJ231" s="49"/>
      <c r="TKK231" s="49"/>
      <c r="TKL231" s="49"/>
      <c r="TKM231" s="49"/>
      <c r="TKN231" s="49"/>
      <c r="TKO231" s="49"/>
      <c r="TKP231" s="49"/>
      <c r="TKQ231" s="49"/>
      <c r="TKR231" s="49"/>
      <c r="TKS231" s="49"/>
      <c r="TKT231" s="49"/>
      <c r="TKU231" s="49"/>
      <c r="TKV231" s="49"/>
      <c r="TKW231" s="49"/>
      <c r="TKX231" s="49"/>
      <c r="TKY231" s="49"/>
      <c r="TKZ231" s="49"/>
      <c r="TLA231" s="49"/>
      <c r="TLB231" s="49"/>
      <c r="TLC231" s="49"/>
      <c r="TLD231" s="49"/>
      <c r="TLE231" s="49"/>
      <c r="TLF231" s="49"/>
      <c r="TLG231" s="49"/>
      <c r="TLH231" s="49"/>
      <c r="TLI231" s="49"/>
      <c r="TLJ231" s="49"/>
      <c r="TLK231" s="49"/>
      <c r="TLL231" s="49"/>
      <c r="TLM231" s="49"/>
      <c r="TLN231" s="49"/>
      <c r="TLO231" s="49"/>
      <c r="TLP231" s="49"/>
      <c r="TLQ231" s="49"/>
      <c r="TLR231" s="49"/>
      <c r="TLS231" s="49"/>
      <c r="TLT231" s="49"/>
      <c r="TLU231" s="49"/>
      <c r="TLV231" s="49"/>
      <c r="TLW231" s="49"/>
      <c r="TLX231" s="49"/>
      <c r="TLY231" s="49"/>
      <c r="TLZ231" s="49"/>
      <c r="TMA231" s="49"/>
      <c r="TMB231" s="49"/>
      <c r="TMC231" s="49"/>
      <c r="TMD231" s="49"/>
      <c r="TME231" s="49"/>
      <c r="TMF231" s="49"/>
      <c r="TMG231" s="49"/>
      <c r="TMH231" s="49"/>
      <c r="TMI231" s="49"/>
      <c r="TMJ231" s="49"/>
      <c r="TMK231" s="49"/>
      <c r="TML231" s="49"/>
      <c r="TMM231" s="49"/>
      <c r="TMN231" s="49"/>
      <c r="TMO231" s="49"/>
      <c r="TMP231" s="49"/>
      <c r="TMQ231" s="49"/>
      <c r="TMR231" s="49"/>
      <c r="TMS231" s="49"/>
      <c r="TMT231" s="49"/>
      <c r="TMU231" s="49"/>
      <c r="TMV231" s="49"/>
      <c r="TMW231" s="49"/>
      <c r="TMX231" s="49"/>
      <c r="TMY231" s="49"/>
      <c r="TMZ231" s="49"/>
      <c r="TNA231" s="49"/>
      <c r="TNB231" s="49"/>
      <c r="TNC231" s="49"/>
      <c r="TND231" s="49"/>
      <c r="TNE231" s="49"/>
      <c r="TNF231" s="49"/>
      <c r="TNG231" s="49"/>
      <c r="TNH231" s="49"/>
      <c r="TNI231" s="49"/>
      <c r="TNJ231" s="49"/>
      <c r="TNK231" s="49"/>
      <c r="TNL231" s="49"/>
      <c r="TNM231" s="49"/>
      <c r="TNN231" s="49"/>
      <c r="TNO231" s="49"/>
      <c r="TNP231" s="49"/>
      <c r="TNQ231" s="49"/>
      <c r="TNR231" s="49"/>
      <c r="TNS231" s="49"/>
      <c r="TNT231" s="49"/>
      <c r="TNU231" s="49"/>
      <c r="TNV231" s="49"/>
      <c r="TNW231" s="49"/>
      <c r="TNX231" s="49"/>
      <c r="TNY231" s="49"/>
      <c r="TNZ231" s="49"/>
      <c r="TOA231" s="49"/>
      <c r="TOB231" s="49"/>
      <c r="TOC231" s="49"/>
      <c r="TOD231" s="49"/>
      <c r="TOE231" s="49"/>
      <c r="TOF231" s="49"/>
      <c r="TOG231" s="49"/>
      <c r="TOH231" s="49"/>
      <c r="TOI231" s="49"/>
      <c r="TOJ231" s="49"/>
      <c r="TOK231" s="49"/>
      <c r="TOL231" s="49"/>
      <c r="TOM231" s="49"/>
      <c r="TON231" s="49"/>
      <c r="TOO231" s="49"/>
      <c r="TOP231" s="49"/>
      <c r="TOQ231" s="49"/>
      <c r="TOR231" s="49"/>
      <c r="TOS231" s="49"/>
      <c r="TOT231" s="49"/>
      <c r="TOU231" s="49"/>
      <c r="TOV231" s="49"/>
      <c r="TOW231" s="49"/>
      <c r="TOX231" s="49"/>
      <c r="TOY231" s="49"/>
      <c r="TOZ231" s="49"/>
      <c r="TPA231" s="49"/>
      <c r="TPB231" s="49"/>
      <c r="TPC231" s="49"/>
      <c r="TPD231" s="49"/>
      <c r="TPE231" s="49"/>
      <c r="TPF231" s="49"/>
      <c r="TPG231" s="49"/>
      <c r="TPH231" s="49"/>
      <c r="TPI231" s="49"/>
      <c r="TPJ231" s="49"/>
      <c r="TPK231" s="49"/>
      <c r="TPL231" s="49"/>
      <c r="TPM231" s="49"/>
      <c r="TPN231" s="49"/>
      <c r="TPO231" s="49"/>
      <c r="TPP231" s="49"/>
      <c r="TPQ231" s="49"/>
      <c r="TPR231" s="49"/>
      <c r="TPS231" s="49"/>
      <c r="TPT231" s="49"/>
      <c r="TPU231" s="49"/>
      <c r="TPV231" s="49"/>
      <c r="TPW231" s="49"/>
      <c r="TPX231" s="49"/>
      <c r="TPY231" s="49"/>
      <c r="TPZ231" s="49"/>
      <c r="TQA231" s="49"/>
      <c r="TQB231" s="49"/>
      <c r="TQC231" s="49"/>
      <c r="TQD231" s="49"/>
      <c r="TQE231" s="49"/>
      <c r="TQF231" s="49"/>
      <c r="TQG231" s="49"/>
      <c r="TQH231" s="49"/>
      <c r="TQI231" s="49"/>
      <c r="TQJ231" s="49"/>
      <c r="TQK231" s="49"/>
      <c r="TQL231" s="49"/>
      <c r="TQM231" s="49"/>
      <c r="TQN231" s="49"/>
      <c r="TQO231" s="49"/>
      <c r="TQP231" s="49"/>
      <c r="TQQ231" s="49"/>
      <c r="TQR231" s="49"/>
      <c r="TQS231" s="49"/>
      <c r="TQT231" s="49"/>
      <c r="TQU231" s="49"/>
      <c r="TQV231" s="49"/>
      <c r="TQW231" s="49"/>
      <c r="TQX231" s="49"/>
      <c r="TQY231" s="49"/>
      <c r="TQZ231" s="49"/>
      <c r="TRA231" s="49"/>
      <c r="TRB231" s="49"/>
      <c r="TRC231" s="49"/>
      <c r="TRD231" s="49"/>
      <c r="TRE231" s="49"/>
      <c r="TRF231" s="49"/>
      <c r="TRG231" s="49"/>
      <c r="TRH231" s="49"/>
      <c r="TRI231" s="49"/>
      <c r="TRJ231" s="49"/>
      <c r="TRK231" s="49"/>
      <c r="TRL231" s="49"/>
      <c r="TRM231" s="49"/>
      <c r="TRN231" s="49"/>
      <c r="TRO231" s="49"/>
      <c r="TRP231" s="49"/>
      <c r="TRQ231" s="49"/>
      <c r="TRR231" s="49"/>
      <c r="TRS231" s="49"/>
      <c r="TRT231" s="49"/>
      <c r="TRU231" s="49"/>
      <c r="TRV231" s="49"/>
      <c r="TRW231" s="49"/>
      <c r="TRX231" s="49"/>
      <c r="TRY231" s="49"/>
      <c r="TRZ231" s="49"/>
      <c r="TSA231" s="49"/>
      <c r="TSB231" s="49"/>
      <c r="TSC231" s="49"/>
      <c r="TSD231" s="49"/>
      <c r="TSE231" s="49"/>
      <c r="TSF231" s="49"/>
      <c r="TSG231" s="49"/>
      <c r="TSH231" s="49"/>
      <c r="TSI231" s="49"/>
      <c r="TSJ231" s="49"/>
      <c r="TSK231" s="49"/>
      <c r="TSL231" s="49"/>
      <c r="TSM231" s="49"/>
      <c r="TSN231" s="49"/>
      <c r="TSO231" s="49"/>
      <c r="TSP231" s="49"/>
      <c r="TSQ231" s="49"/>
      <c r="TSR231" s="49"/>
      <c r="TSS231" s="49"/>
      <c r="TST231" s="49"/>
      <c r="TSU231" s="49"/>
      <c r="TSV231" s="49"/>
      <c r="TSW231" s="49"/>
      <c r="TSX231" s="49"/>
      <c r="TSY231" s="49"/>
      <c r="TSZ231" s="49"/>
      <c r="TTA231" s="49"/>
      <c r="TTB231" s="49"/>
      <c r="TTC231" s="49"/>
      <c r="TTD231" s="49"/>
      <c r="TTE231" s="49"/>
      <c r="TTF231" s="49"/>
      <c r="TTG231" s="49"/>
      <c r="TTH231" s="49"/>
      <c r="TTI231" s="49"/>
      <c r="TTJ231" s="49"/>
      <c r="TTK231" s="49"/>
      <c r="TTL231" s="49"/>
      <c r="TTM231" s="49"/>
      <c r="TTN231" s="49"/>
      <c r="TTO231" s="49"/>
      <c r="TTP231" s="49"/>
      <c r="TTQ231" s="49"/>
      <c r="TTR231" s="49"/>
      <c r="TTS231" s="49"/>
      <c r="TTT231" s="49"/>
      <c r="TTU231" s="49"/>
      <c r="TTV231" s="49"/>
      <c r="TTW231" s="49"/>
      <c r="TTX231" s="49"/>
      <c r="TTY231" s="49"/>
      <c r="TTZ231" s="49"/>
      <c r="TUA231" s="49"/>
      <c r="TUB231" s="49"/>
      <c r="TUC231" s="49"/>
      <c r="TUD231" s="49"/>
      <c r="TUE231" s="49"/>
      <c r="TUF231" s="49"/>
      <c r="TUG231" s="49"/>
      <c r="TUH231" s="49"/>
      <c r="TUI231" s="49"/>
      <c r="TUJ231" s="49"/>
      <c r="TUK231" s="49"/>
      <c r="TUL231" s="49"/>
      <c r="TUM231" s="49"/>
      <c r="TUN231" s="49"/>
      <c r="TUO231" s="49"/>
      <c r="TUP231" s="49"/>
      <c r="TUQ231" s="49"/>
      <c r="TUR231" s="49"/>
      <c r="TUS231" s="49"/>
      <c r="TUT231" s="49"/>
      <c r="TUU231" s="49"/>
      <c r="TUV231" s="49"/>
      <c r="TUW231" s="49"/>
      <c r="TUX231" s="49"/>
      <c r="TUY231" s="49"/>
      <c r="TUZ231" s="49"/>
      <c r="TVA231" s="49"/>
      <c r="TVB231" s="49"/>
      <c r="TVC231" s="49"/>
      <c r="TVD231" s="49"/>
      <c r="TVE231" s="49"/>
      <c r="TVF231" s="49"/>
      <c r="TVG231" s="49"/>
      <c r="TVH231" s="49"/>
      <c r="TVI231" s="49"/>
      <c r="TVJ231" s="49"/>
      <c r="TVK231" s="49"/>
      <c r="TVL231" s="49"/>
      <c r="TVM231" s="49"/>
      <c r="TVN231" s="49"/>
      <c r="TVO231" s="49"/>
      <c r="TVP231" s="49"/>
      <c r="TVQ231" s="49"/>
      <c r="TVR231" s="49"/>
      <c r="TVS231" s="49"/>
      <c r="TVT231" s="49"/>
      <c r="TVU231" s="49"/>
      <c r="TVV231" s="49"/>
      <c r="TVW231" s="49"/>
      <c r="TVX231" s="49"/>
      <c r="TVY231" s="49"/>
      <c r="TVZ231" s="49"/>
      <c r="TWA231" s="49"/>
      <c r="TWB231" s="49"/>
      <c r="TWC231" s="49"/>
      <c r="TWD231" s="49"/>
      <c r="TWE231" s="49"/>
      <c r="TWF231" s="49"/>
      <c r="TWG231" s="49"/>
      <c r="TWH231" s="49"/>
      <c r="TWI231" s="49"/>
      <c r="TWJ231" s="49"/>
      <c r="TWK231" s="49"/>
      <c r="TWL231" s="49"/>
      <c r="TWM231" s="49"/>
      <c r="TWN231" s="49"/>
      <c r="TWO231" s="49"/>
      <c r="TWP231" s="49"/>
      <c r="TWQ231" s="49"/>
      <c r="TWR231" s="49"/>
      <c r="TWS231" s="49"/>
      <c r="TWT231" s="49"/>
      <c r="TWU231" s="49"/>
      <c r="TWV231" s="49"/>
      <c r="TWW231" s="49"/>
      <c r="TWX231" s="49"/>
      <c r="TWY231" s="49"/>
      <c r="TWZ231" s="49"/>
      <c r="TXA231" s="49"/>
      <c r="TXB231" s="49"/>
      <c r="TXC231" s="49"/>
      <c r="TXD231" s="49"/>
      <c r="TXE231" s="49"/>
      <c r="TXF231" s="49"/>
      <c r="TXG231" s="49"/>
      <c r="TXH231" s="49"/>
      <c r="TXI231" s="49"/>
      <c r="TXJ231" s="49"/>
      <c r="TXK231" s="49"/>
      <c r="TXL231" s="49"/>
      <c r="TXM231" s="49"/>
      <c r="TXN231" s="49"/>
      <c r="TXO231" s="49"/>
      <c r="TXP231" s="49"/>
      <c r="TXQ231" s="49"/>
      <c r="TXR231" s="49"/>
      <c r="TXS231" s="49"/>
      <c r="TXT231" s="49"/>
      <c r="TXU231" s="49"/>
      <c r="TXV231" s="49"/>
      <c r="TXW231" s="49"/>
      <c r="TXX231" s="49"/>
      <c r="TXY231" s="49"/>
      <c r="TXZ231" s="49"/>
      <c r="TYA231" s="49"/>
      <c r="TYB231" s="49"/>
      <c r="TYC231" s="49"/>
      <c r="TYD231" s="49"/>
      <c r="TYE231" s="49"/>
      <c r="TYF231" s="49"/>
      <c r="TYG231" s="49"/>
      <c r="TYH231" s="49"/>
      <c r="TYI231" s="49"/>
      <c r="TYJ231" s="49"/>
      <c r="TYK231" s="49"/>
      <c r="TYL231" s="49"/>
      <c r="TYM231" s="49"/>
      <c r="TYN231" s="49"/>
      <c r="TYO231" s="49"/>
      <c r="TYP231" s="49"/>
      <c r="TYQ231" s="49"/>
      <c r="TYR231" s="49"/>
      <c r="TYS231" s="49"/>
      <c r="TYT231" s="49"/>
      <c r="TYU231" s="49"/>
      <c r="TYV231" s="49"/>
      <c r="TYW231" s="49"/>
      <c r="TYX231" s="49"/>
      <c r="TYY231" s="49"/>
      <c r="TYZ231" s="49"/>
      <c r="TZA231" s="49"/>
      <c r="TZB231" s="49"/>
      <c r="TZC231" s="49"/>
      <c r="TZD231" s="49"/>
      <c r="TZE231" s="49"/>
      <c r="TZF231" s="49"/>
      <c r="TZG231" s="49"/>
      <c r="TZH231" s="49"/>
      <c r="TZI231" s="49"/>
      <c r="TZJ231" s="49"/>
      <c r="TZK231" s="49"/>
      <c r="TZL231" s="49"/>
      <c r="TZM231" s="49"/>
      <c r="TZN231" s="49"/>
      <c r="TZO231" s="49"/>
      <c r="TZP231" s="49"/>
      <c r="TZQ231" s="49"/>
      <c r="TZR231" s="49"/>
      <c r="TZS231" s="49"/>
      <c r="TZT231" s="49"/>
      <c r="TZU231" s="49"/>
      <c r="TZV231" s="49"/>
      <c r="TZW231" s="49"/>
      <c r="TZX231" s="49"/>
      <c r="TZY231" s="49"/>
      <c r="TZZ231" s="49"/>
      <c r="UAA231" s="49"/>
      <c r="UAB231" s="49"/>
      <c r="UAC231" s="49"/>
      <c r="UAD231" s="49"/>
      <c r="UAE231" s="49"/>
      <c r="UAF231" s="49"/>
      <c r="UAG231" s="49"/>
      <c r="UAH231" s="49"/>
      <c r="UAI231" s="49"/>
      <c r="UAJ231" s="49"/>
      <c r="UAK231" s="49"/>
      <c r="UAL231" s="49"/>
      <c r="UAM231" s="49"/>
      <c r="UAN231" s="49"/>
      <c r="UAO231" s="49"/>
      <c r="UAP231" s="49"/>
      <c r="UAQ231" s="49"/>
      <c r="UAR231" s="49"/>
      <c r="UAS231" s="49"/>
      <c r="UAT231" s="49"/>
      <c r="UAU231" s="49"/>
      <c r="UAV231" s="49"/>
      <c r="UAW231" s="49"/>
      <c r="UAX231" s="49"/>
      <c r="UAY231" s="49"/>
      <c r="UAZ231" s="49"/>
      <c r="UBA231" s="49"/>
      <c r="UBB231" s="49"/>
      <c r="UBC231" s="49"/>
      <c r="UBD231" s="49"/>
      <c r="UBE231" s="49"/>
      <c r="UBF231" s="49"/>
      <c r="UBG231" s="49"/>
      <c r="UBH231" s="49"/>
      <c r="UBI231" s="49"/>
      <c r="UBJ231" s="49"/>
      <c r="UBK231" s="49"/>
      <c r="UBL231" s="49"/>
      <c r="UBM231" s="49"/>
      <c r="UBN231" s="49"/>
      <c r="UBO231" s="49"/>
      <c r="UBP231" s="49"/>
      <c r="UBQ231" s="49"/>
      <c r="UBR231" s="49"/>
      <c r="UBS231" s="49"/>
      <c r="UBT231" s="49"/>
      <c r="UBU231" s="49"/>
      <c r="UBV231" s="49"/>
      <c r="UBW231" s="49"/>
      <c r="UBX231" s="49"/>
      <c r="UBY231" s="49"/>
      <c r="UBZ231" s="49"/>
      <c r="UCA231" s="49"/>
      <c r="UCB231" s="49"/>
      <c r="UCC231" s="49"/>
      <c r="UCD231" s="49"/>
      <c r="UCE231" s="49"/>
      <c r="UCF231" s="49"/>
      <c r="UCG231" s="49"/>
      <c r="UCH231" s="49"/>
      <c r="UCI231" s="49"/>
      <c r="UCJ231" s="49"/>
      <c r="UCK231" s="49"/>
      <c r="UCL231" s="49"/>
      <c r="UCM231" s="49"/>
      <c r="UCN231" s="49"/>
      <c r="UCO231" s="49"/>
      <c r="UCP231" s="49"/>
      <c r="UCQ231" s="49"/>
      <c r="UCR231" s="49"/>
      <c r="UCS231" s="49"/>
      <c r="UCT231" s="49"/>
      <c r="UCU231" s="49"/>
      <c r="UCV231" s="49"/>
      <c r="UCW231" s="49"/>
      <c r="UCX231" s="49"/>
      <c r="UCY231" s="49"/>
      <c r="UCZ231" s="49"/>
      <c r="UDA231" s="49"/>
      <c r="UDB231" s="49"/>
      <c r="UDC231" s="49"/>
      <c r="UDD231" s="49"/>
      <c r="UDE231" s="49"/>
      <c r="UDF231" s="49"/>
      <c r="UDG231" s="49"/>
      <c r="UDH231" s="49"/>
      <c r="UDI231" s="49"/>
      <c r="UDJ231" s="49"/>
      <c r="UDK231" s="49"/>
      <c r="UDL231" s="49"/>
      <c r="UDM231" s="49"/>
      <c r="UDN231" s="49"/>
      <c r="UDO231" s="49"/>
      <c r="UDP231" s="49"/>
      <c r="UDQ231" s="49"/>
      <c r="UDR231" s="49"/>
      <c r="UDS231" s="49"/>
      <c r="UDT231" s="49"/>
      <c r="UDU231" s="49"/>
      <c r="UDV231" s="49"/>
      <c r="UDW231" s="49"/>
      <c r="UDX231" s="49"/>
      <c r="UDY231" s="49"/>
      <c r="UDZ231" s="49"/>
      <c r="UEA231" s="49"/>
      <c r="UEB231" s="49"/>
      <c r="UEC231" s="49"/>
      <c r="UED231" s="49"/>
      <c r="UEE231" s="49"/>
      <c r="UEF231" s="49"/>
      <c r="UEG231" s="49"/>
      <c r="UEH231" s="49"/>
      <c r="UEI231" s="49"/>
      <c r="UEJ231" s="49"/>
      <c r="UEK231" s="49"/>
      <c r="UEL231" s="49"/>
      <c r="UEM231" s="49"/>
      <c r="UEN231" s="49"/>
      <c r="UEO231" s="49"/>
      <c r="UEP231" s="49"/>
      <c r="UEQ231" s="49"/>
      <c r="UER231" s="49"/>
      <c r="UES231" s="49"/>
      <c r="UET231" s="49"/>
      <c r="UEU231" s="49"/>
      <c r="UEV231" s="49"/>
      <c r="UEW231" s="49"/>
      <c r="UEX231" s="49"/>
      <c r="UEY231" s="49"/>
      <c r="UEZ231" s="49"/>
      <c r="UFA231" s="49"/>
      <c r="UFB231" s="49"/>
      <c r="UFC231" s="49"/>
      <c r="UFD231" s="49"/>
      <c r="UFE231" s="49"/>
      <c r="UFF231" s="49"/>
      <c r="UFG231" s="49"/>
      <c r="UFH231" s="49"/>
      <c r="UFI231" s="49"/>
      <c r="UFJ231" s="49"/>
      <c r="UFK231" s="49"/>
      <c r="UFL231" s="49"/>
      <c r="UFM231" s="49"/>
      <c r="UFN231" s="49"/>
      <c r="UFO231" s="49"/>
      <c r="UFP231" s="49"/>
      <c r="UFQ231" s="49"/>
      <c r="UFR231" s="49"/>
      <c r="UFS231" s="49"/>
      <c r="UFT231" s="49"/>
      <c r="UFU231" s="49"/>
      <c r="UFV231" s="49"/>
      <c r="UFW231" s="49"/>
      <c r="UFX231" s="49"/>
      <c r="UFY231" s="49"/>
      <c r="UFZ231" s="49"/>
      <c r="UGA231" s="49"/>
      <c r="UGB231" s="49"/>
      <c r="UGC231" s="49"/>
      <c r="UGD231" s="49"/>
      <c r="UGE231" s="49"/>
      <c r="UGF231" s="49"/>
      <c r="UGG231" s="49"/>
      <c r="UGH231" s="49"/>
      <c r="UGI231" s="49"/>
      <c r="UGJ231" s="49"/>
      <c r="UGK231" s="49"/>
      <c r="UGL231" s="49"/>
      <c r="UGM231" s="49"/>
      <c r="UGN231" s="49"/>
      <c r="UGO231" s="49"/>
      <c r="UGP231" s="49"/>
      <c r="UGQ231" s="49"/>
      <c r="UGR231" s="49"/>
      <c r="UGS231" s="49"/>
      <c r="UGT231" s="49"/>
      <c r="UGU231" s="49"/>
      <c r="UGV231" s="49"/>
      <c r="UGW231" s="49"/>
      <c r="UGX231" s="49"/>
      <c r="UGY231" s="49"/>
      <c r="UGZ231" s="49"/>
      <c r="UHA231" s="49"/>
      <c r="UHB231" s="49"/>
      <c r="UHC231" s="49"/>
      <c r="UHD231" s="49"/>
      <c r="UHE231" s="49"/>
      <c r="UHF231" s="49"/>
      <c r="UHG231" s="49"/>
      <c r="UHH231" s="49"/>
      <c r="UHI231" s="49"/>
      <c r="UHJ231" s="49"/>
      <c r="UHK231" s="49"/>
      <c r="UHL231" s="49"/>
      <c r="UHM231" s="49"/>
      <c r="UHN231" s="49"/>
      <c r="UHO231" s="49"/>
      <c r="UHP231" s="49"/>
      <c r="UHQ231" s="49"/>
      <c r="UHR231" s="49"/>
      <c r="UHS231" s="49"/>
      <c r="UHT231" s="49"/>
      <c r="UHU231" s="49"/>
      <c r="UHV231" s="49"/>
      <c r="UHW231" s="49"/>
      <c r="UHX231" s="49"/>
      <c r="UHY231" s="49"/>
      <c r="UHZ231" s="49"/>
      <c r="UIA231" s="49"/>
      <c r="UIB231" s="49"/>
      <c r="UIC231" s="49"/>
      <c r="UID231" s="49"/>
      <c r="UIE231" s="49"/>
      <c r="UIF231" s="49"/>
      <c r="UIG231" s="49"/>
      <c r="UIH231" s="49"/>
      <c r="UII231" s="49"/>
      <c r="UIJ231" s="49"/>
      <c r="UIK231" s="49"/>
      <c r="UIL231" s="49"/>
      <c r="UIM231" s="49"/>
      <c r="UIN231" s="49"/>
      <c r="UIO231" s="49"/>
      <c r="UIP231" s="49"/>
      <c r="UIQ231" s="49"/>
      <c r="UIR231" s="49"/>
      <c r="UIS231" s="49"/>
      <c r="UIT231" s="49"/>
      <c r="UIU231" s="49"/>
      <c r="UIV231" s="49"/>
      <c r="UIW231" s="49"/>
      <c r="UIX231" s="49"/>
      <c r="UIY231" s="49"/>
      <c r="UIZ231" s="49"/>
      <c r="UJA231" s="49"/>
      <c r="UJB231" s="49"/>
      <c r="UJC231" s="49"/>
      <c r="UJD231" s="49"/>
      <c r="UJE231" s="49"/>
      <c r="UJF231" s="49"/>
      <c r="UJG231" s="49"/>
      <c r="UJH231" s="49"/>
      <c r="UJI231" s="49"/>
      <c r="UJJ231" s="49"/>
      <c r="UJK231" s="49"/>
      <c r="UJL231" s="49"/>
      <c r="UJM231" s="49"/>
      <c r="UJN231" s="49"/>
      <c r="UJO231" s="49"/>
      <c r="UJP231" s="49"/>
      <c r="UJQ231" s="49"/>
      <c r="UJR231" s="49"/>
      <c r="UJS231" s="49"/>
      <c r="UJT231" s="49"/>
      <c r="UJU231" s="49"/>
      <c r="UJV231" s="49"/>
      <c r="UJW231" s="49"/>
      <c r="UJX231" s="49"/>
      <c r="UJY231" s="49"/>
      <c r="UJZ231" s="49"/>
      <c r="UKA231" s="49"/>
      <c r="UKB231" s="49"/>
      <c r="UKC231" s="49"/>
      <c r="UKD231" s="49"/>
      <c r="UKE231" s="49"/>
      <c r="UKF231" s="49"/>
      <c r="UKG231" s="49"/>
      <c r="UKH231" s="49"/>
      <c r="UKI231" s="49"/>
      <c r="UKJ231" s="49"/>
      <c r="UKK231" s="49"/>
      <c r="UKL231" s="49"/>
      <c r="UKM231" s="49"/>
      <c r="UKN231" s="49"/>
      <c r="UKO231" s="49"/>
      <c r="UKP231" s="49"/>
      <c r="UKQ231" s="49"/>
      <c r="UKR231" s="49"/>
      <c r="UKS231" s="49"/>
      <c r="UKT231" s="49"/>
      <c r="UKU231" s="49"/>
      <c r="UKV231" s="49"/>
      <c r="UKW231" s="49"/>
      <c r="UKX231" s="49"/>
      <c r="UKY231" s="49"/>
      <c r="UKZ231" s="49"/>
      <c r="ULA231" s="49"/>
      <c r="ULB231" s="49"/>
      <c r="ULC231" s="49"/>
      <c r="ULD231" s="49"/>
      <c r="ULE231" s="49"/>
      <c r="ULF231" s="49"/>
      <c r="ULG231" s="49"/>
      <c r="ULH231" s="49"/>
      <c r="ULI231" s="49"/>
      <c r="ULJ231" s="49"/>
      <c r="ULK231" s="49"/>
      <c r="ULL231" s="49"/>
      <c r="ULM231" s="49"/>
      <c r="ULN231" s="49"/>
      <c r="ULO231" s="49"/>
      <c r="ULP231" s="49"/>
      <c r="ULQ231" s="49"/>
      <c r="ULR231" s="49"/>
      <c r="ULS231" s="49"/>
      <c r="ULT231" s="49"/>
      <c r="ULU231" s="49"/>
      <c r="ULV231" s="49"/>
      <c r="ULW231" s="49"/>
      <c r="ULX231" s="49"/>
      <c r="ULY231" s="49"/>
      <c r="ULZ231" s="49"/>
      <c r="UMA231" s="49"/>
      <c r="UMB231" s="49"/>
      <c r="UMC231" s="49"/>
      <c r="UMD231" s="49"/>
      <c r="UME231" s="49"/>
      <c r="UMF231" s="49"/>
      <c r="UMG231" s="49"/>
      <c r="UMH231" s="49"/>
      <c r="UMI231" s="49"/>
      <c r="UMJ231" s="49"/>
      <c r="UMK231" s="49"/>
      <c r="UML231" s="49"/>
      <c r="UMM231" s="49"/>
      <c r="UMN231" s="49"/>
      <c r="UMO231" s="49"/>
      <c r="UMP231" s="49"/>
      <c r="UMQ231" s="49"/>
      <c r="UMR231" s="49"/>
      <c r="UMS231" s="49"/>
      <c r="UMT231" s="49"/>
      <c r="UMU231" s="49"/>
      <c r="UMV231" s="49"/>
      <c r="UMW231" s="49"/>
      <c r="UMX231" s="49"/>
      <c r="UMY231" s="49"/>
      <c r="UMZ231" s="49"/>
      <c r="UNA231" s="49"/>
      <c r="UNB231" s="49"/>
      <c r="UNC231" s="49"/>
      <c r="UND231" s="49"/>
      <c r="UNE231" s="49"/>
      <c r="UNF231" s="49"/>
      <c r="UNG231" s="49"/>
      <c r="UNH231" s="49"/>
      <c r="UNI231" s="49"/>
      <c r="UNJ231" s="49"/>
      <c r="UNK231" s="49"/>
      <c r="UNL231" s="49"/>
      <c r="UNM231" s="49"/>
      <c r="UNN231" s="49"/>
      <c r="UNO231" s="49"/>
      <c r="UNP231" s="49"/>
      <c r="UNQ231" s="49"/>
      <c r="UNR231" s="49"/>
      <c r="UNS231" s="49"/>
      <c r="UNT231" s="49"/>
      <c r="UNU231" s="49"/>
      <c r="UNV231" s="49"/>
      <c r="UNW231" s="49"/>
      <c r="UNX231" s="49"/>
      <c r="UNY231" s="49"/>
      <c r="UNZ231" s="49"/>
      <c r="UOA231" s="49"/>
      <c r="UOB231" s="49"/>
      <c r="UOC231" s="49"/>
      <c r="UOD231" s="49"/>
      <c r="UOE231" s="49"/>
      <c r="UOF231" s="49"/>
      <c r="UOG231" s="49"/>
      <c r="UOH231" s="49"/>
      <c r="UOI231" s="49"/>
      <c r="UOJ231" s="49"/>
      <c r="UOK231" s="49"/>
      <c r="UOL231" s="49"/>
      <c r="UOM231" s="49"/>
      <c r="UON231" s="49"/>
      <c r="UOO231" s="49"/>
      <c r="UOP231" s="49"/>
      <c r="UOQ231" s="49"/>
      <c r="UOR231" s="49"/>
      <c r="UOS231" s="49"/>
      <c r="UOT231" s="49"/>
      <c r="UOU231" s="49"/>
      <c r="UOV231" s="49"/>
      <c r="UOW231" s="49"/>
      <c r="UOX231" s="49"/>
      <c r="UOY231" s="49"/>
      <c r="UOZ231" s="49"/>
      <c r="UPA231" s="49"/>
      <c r="UPB231" s="49"/>
      <c r="UPC231" s="49"/>
      <c r="UPD231" s="49"/>
      <c r="UPE231" s="49"/>
      <c r="UPF231" s="49"/>
      <c r="UPG231" s="49"/>
      <c r="UPH231" s="49"/>
      <c r="UPI231" s="49"/>
      <c r="UPJ231" s="49"/>
      <c r="UPK231" s="49"/>
      <c r="UPL231" s="49"/>
      <c r="UPM231" s="49"/>
      <c r="UPN231" s="49"/>
      <c r="UPO231" s="49"/>
      <c r="UPP231" s="49"/>
      <c r="UPQ231" s="49"/>
      <c r="UPR231" s="49"/>
      <c r="UPS231" s="49"/>
      <c r="UPT231" s="49"/>
      <c r="UPU231" s="49"/>
      <c r="UPV231" s="49"/>
      <c r="UPW231" s="49"/>
      <c r="UPX231" s="49"/>
      <c r="UPY231" s="49"/>
      <c r="UPZ231" s="49"/>
      <c r="UQA231" s="49"/>
      <c r="UQB231" s="49"/>
      <c r="UQC231" s="49"/>
      <c r="UQD231" s="49"/>
      <c r="UQE231" s="49"/>
      <c r="UQF231" s="49"/>
      <c r="UQG231" s="49"/>
      <c r="UQH231" s="49"/>
      <c r="UQI231" s="49"/>
      <c r="UQJ231" s="49"/>
      <c r="UQK231" s="49"/>
      <c r="UQL231" s="49"/>
      <c r="UQM231" s="49"/>
      <c r="UQN231" s="49"/>
      <c r="UQO231" s="49"/>
      <c r="UQP231" s="49"/>
      <c r="UQQ231" s="49"/>
      <c r="UQR231" s="49"/>
      <c r="UQS231" s="49"/>
      <c r="UQT231" s="49"/>
      <c r="UQU231" s="49"/>
      <c r="UQV231" s="49"/>
      <c r="UQW231" s="49"/>
      <c r="UQX231" s="49"/>
      <c r="UQY231" s="49"/>
      <c r="UQZ231" s="49"/>
      <c r="URA231" s="49"/>
      <c r="URB231" s="49"/>
      <c r="URC231" s="49"/>
      <c r="URD231" s="49"/>
      <c r="URE231" s="49"/>
      <c r="URF231" s="49"/>
      <c r="URG231" s="49"/>
      <c r="URH231" s="49"/>
      <c r="URI231" s="49"/>
      <c r="URJ231" s="49"/>
      <c r="URK231" s="49"/>
      <c r="URL231" s="49"/>
      <c r="URM231" s="49"/>
      <c r="URN231" s="49"/>
      <c r="URO231" s="49"/>
      <c r="URP231" s="49"/>
      <c r="URQ231" s="49"/>
      <c r="URR231" s="49"/>
      <c r="URS231" s="49"/>
      <c r="URT231" s="49"/>
      <c r="URU231" s="49"/>
      <c r="URV231" s="49"/>
      <c r="URW231" s="49"/>
      <c r="URX231" s="49"/>
      <c r="URY231" s="49"/>
      <c r="URZ231" s="49"/>
      <c r="USA231" s="49"/>
      <c r="USB231" s="49"/>
      <c r="USC231" s="49"/>
      <c r="USD231" s="49"/>
      <c r="USE231" s="49"/>
      <c r="USF231" s="49"/>
      <c r="USG231" s="49"/>
      <c r="USH231" s="49"/>
      <c r="USI231" s="49"/>
      <c r="USJ231" s="49"/>
      <c r="USK231" s="49"/>
      <c r="USL231" s="49"/>
      <c r="USM231" s="49"/>
      <c r="USN231" s="49"/>
      <c r="USO231" s="49"/>
      <c r="USP231" s="49"/>
      <c r="USQ231" s="49"/>
      <c r="USR231" s="49"/>
      <c r="USS231" s="49"/>
      <c r="UST231" s="49"/>
      <c r="USU231" s="49"/>
      <c r="USV231" s="49"/>
      <c r="USW231" s="49"/>
      <c r="USX231" s="49"/>
      <c r="USY231" s="49"/>
      <c r="USZ231" s="49"/>
      <c r="UTA231" s="49"/>
      <c r="UTB231" s="49"/>
      <c r="UTC231" s="49"/>
      <c r="UTD231" s="49"/>
      <c r="UTE231" s="49"/>
      <c r="UTF231" s="49"/>
      <c r="UTG231" s="49"/>
      <c r="UTH231" s="49"/>
      <c r="UTI231" s="49"/>
      <c r="UTJ231" s="49"/>
      <c r="UTK231" s="49"/>
      <c r="UTL231" s="49"/>
      <c r="UTM231" s="49"/>
      <c r="UTN231" s="49"/>
      <c r="UTO231" s="49"/>
      <c r="UTP231" s="49"/>
      <c r="UTQ231" s="49"/>
      <c r="UTR231" s="49"/>
      <c r="UTS231" s="49"/>
      <c r="UTT231" s="49"/>
      <c r="UTU231" s="49"/>
      <c r="UTV231" s="49"/>
      <c r="UTW231" s="49"/>
      <c r="UTX231" s="49"/>
      <c r="UTY231" s="49"/>
      <c r="UTZ231" s="49"/>
      <c r="UUA231" s="49"/>
      <c r="UUB231" s="49"/>
      <c r="UUC231" s="49"/>
      <c r="UUD231" s="49"/>
      <c r="UUE231" s="49"/>
      <c r="UUF231" s="49"/>
      <c r="UUG231" s="49"/>
      <c r="UUH231" s="49"/>
      <c r="UUI231" s="49"/>
      <c r="UUJ231" s="49"/>
      <c r="UUK231" s="49"/>
      <c r="UUL231" s="49"/>
      <c r="UUM231" s="49"/>
      <c r="UUN231" s="49"/>
      <c r="UUO231" s="49"/>
      <c r="UUP231" s="49"/>
      <c r="UUQ231" s="49"/>
      <c r="UUR231" s="49"/>
      <c r="UUS231" s="49"/>
      <c r="UUT231" s="49"/>
      <c r="UUU231" s="49"/>
      <c r="UUV231" s="49"/>
      <c r="UUW231" s="49"/>
      <c r="UUX231" s="49"/>
      <c r="UUY231" s="49"/>
      <c r="UUZ231" s="49"/>
      <c r="UVA231" s="49"/>
      <c r="UVB231" s="49"/>
      <c r="UVC231" s="49"/>
      <c r="UVD231" s="49"/>
      <c r="UVE231" s="49"/>
      <c r="UVF231" s="49"/>
      <c r="UVG231" s="49"/>
      <c r="UVH231" s="49"/>
      <c r="UVI231" s="49"/>
      <c r="UVJ231" s="49"/>
      <c r="UVK231" s="49"/>
      <c r="UVL231" s="49"/>
      <c r="UVM231" s="49"/>
      <c r="UVN231" s="49"/>
      <c r="UVO231" s="49"/>
      <c r="UVP231" s="49"/>
      <c r="UVQ231" s="49"/>
      <c r="UVR231" s="49"/>
      <c r="UVS231" s="49"/>
      <c r="UVT231" s="49"/>
      <c r="UVU231" s="49"/>
      <c r="UVV231" s="49"/>
      <c r="UVW231" s="49"/>
      <c r="UVX231" s="49"/>
      <c r="UVY231" s="49"/>
      <c r="UVZ231" s="49"/>
      <c r="UWA231" s="49"/>
      <c r="UWB231" s="49"/>
      <c r="UWC231" s="49"/>
      <c r="UWD231" s="49"/>
      <c r="UWE231" s="49"/>
      <c r="UWF231" s="49"/>
      <c r="UWG231" s="49"/>
      <c r="UWH231" s="49"/>
      <c r="UWI231" s="49"/>
      <c r="UWJ231" s="49"/>
      <c r="UWK231" s="49"/>
      <c r="UWL231" s="49"/>
      <c r="UWM231" s="49"/>
      <c r="UWN231" s="49"/>
      <c r="UWO231" s="49"/>
      <c r="UWP231" s="49"/>
      <c r="UWQ231" s="49"/>
      <c r="UWR231" s="49"/>
      <c r="UWS231" s="49"/>
      <c r="UWT231" s="49"/>
      <c r="UWU231" s="49"/>
      <c r="UWV231" s="49"/>
      <c r="UWW231" s="49"/>
      <c r="UWX231" s="49"/>
      <c r="UWY231" s="49"/>
      <c r="UWZ231" s="49"/>
      <c r="UXA231" s="49"/>
      <c r="UXB231" s="49"/>
      <c r="UXC231" s="49"/>
      <c r="UXD231" s="49"/>
      <c r="UXE231" s="49"/>
      <c r="UXF231" s="49"/>
      <c r="UXG231" s="49"/>
      <c r="UXH231" s="49"/>
      <c r="UXI231" s="49"/>
      <c r="UXJ231" s="49"/>
      <c r="UXK231" s="49"/>
      <c r="UXL231" s="49"/>
      <c r="UXM231" s="49"/>
      <c r="UXN231" s="49"/>
      <c r="UXO231" s="49"/>
      <c r="UXP231" s="49"/>
      <c r="UXQ231" s="49"/>
      <c r="UXR231" s="49"/>
      <c r="UXS231" s="49"/>
      <c r="UXT231" s="49"/>
      <c r="UXU231" s="49"/>
      <c r="UXV231" s="49"/>
      <c r="UXW231" s="49"/>
      <c r="UXX231" s="49"/>
      <c r="UXY231" s="49"/>
      <c r="UXZ231" s="49"/>
      <c r="UYA231" s="49"/>
      <c r="UYB231" s="49"/>
      <c r="UYC231" s="49"/>
      <c r="UYD231" s="49"/>
      <c r="UYE231" s="49"/>
      <c r="UYF231" s="49"/>
      <c r="UYG231" s="49"/>
      <c r="UYH231" s="49"/>
      <c r="UYI231" s="49"/>
      <c r="UYJ231" s="49"/>
      <c r="UYK231" s="49"/>
      <c r="UYL231" s="49"/>
      <c r="UYM231" s="49"/>
      <c r="UYN231" s="49"/>
      <c r="UYO231" s="49"/>
      <c r="UYP231" s="49"/>
      <c r="UYQ231" s="49"/>
      <c r="UYR231" s="49"/>
      <c r="UYS231" s="49"/>
      <c r="UYT231" s="49"/>
      <c r="UYU231" s="49"/>
      <c r="UYV231" s="49"/>
      <c r="UYW231" s="49"/>
      <c r="UYX231" s="49"/>
      <c r="UYY231" s="49"/>
      <c r="UYZ231" s="49"/>
      <c r="UZA231" s="49"/>
      <c r="UZB231" s="49"/>
      <c r="UZC231" s="49"/>
      <c r="UZD231" s="49"/>
      <c r="UZE231" s="49"/>
      <c r="UZF231" s="49"/>
      <c r="UZG231" s="49"/>
      <c r="UZH231" s="49"/>
      <c r="UZI231" s="49"/>
      <c r="UZJ231" s="49"/>
      <c r="UZK231" s="49"/>
      <c r="UZL231" s="49"/>
      <c r="UZM231" s="49"/>
      <c r="UZN231" s="49"/>
      <c r="UZO231" s="49"/>
      <c r="UZP231" s="49"/>
      <c r="UZQ231" s="49"/>
      <c r="UZR231" s="49"/>
      <c r="UZS231" s="49"/>
      <c r="UZT231" s="49"/>
      <c r="UZU231" s="49"/>
      <c r="UZV231" s="49"/>
      <c r="UZW231" s="49"/>
      <c r="UZX231" s="49"/>
      <c r="UZY231" s="49"/>
      <c r="UZZ231" s="49"/>
      <c r="VAA231" s="49"/>
      <c r="VAB231" s="49"/>
      <c r="VAC231" s="49"/>
      <c r="VAD231" s="49"/>
      <c r="VAE231" s="49"/>
      <c r="VAF231" s="49"/>
      <c r="VAG231" s="49"/>
      <c r="VAH231" s="49"/>
      <c r="VAI231" s="49"/>
      <c r="VAJ231" s="49"/>
      <c r="VAK231" s="49"/>
      <c r="VAL231" s="49"/>
      <c r="VAM231" s="49"/>
      <c r="VAN231" s="49"/>
      <c r="VAO231" s="49"/>
      <c r="VAP231" s="49"/>
      <c r="VAQ231" s="49"/>
      <c r="VAR231" s="49"/>
      <c r="VAS231" s="49"/>
      <c r="VAT231" s="49"/>
      <c r="VAU231" s="49"/>
      <c r="VAV231" s="49"/>
      <c r="VAW231" s="49"/>
      <c r="VAX231" s="49"/>
      <c r="VAY231" s="49"/>
      <c r="VAZ231" s="49"/>
      <c r="VBA231" s="49"/>
      <c r="VBB231" s="49"/>
      <c r="VBC231" s="49"/>
      <c r="VBD231" s="49"/>
      <c r="VBE231" s="49"/>
      <c r="VBF231" s="49"/>
      <c r="VBG231" s="49"/>
      <c r="VBH231" s="49"/>
      <c r="VBI231" s="49"/>
      <c r="VBJ231" s="49"/>
      <c r="VBK231" s="49"/>
      <c r="VBL231" s="49"/>
      <c r="VBM231" s="49"/>
      <c r="VBN231" s="49"/>
      <c r="VBO231" s="49"/>
      <c r="VBP231" s="49"/>
      <c r="VBQ231" s="49"/>
      <c r="VBR231" s="49"/>
      <c r="VBS231" s="49"/>
      <c r="VBT231" s="49"/>
      <c r="VBU231" s="49"/>
      <c r="VBV231" s="49"/>
      <c r="VBW231" s="49"/>
      <c r="VBX231" s="49"/>
      <c r="VBY231" s="49"/>
      <c r="VBZ231" s="49"/>
      <c r="VCA231" s="49"/>
      <c r="VCB231" s="49"/>
      <c r="VCC231" s="49"/>
      <c r="VCD231" s="49"/>
      <c r="VCE231" s="49"/>
      <c r="VCF231" s="49"/>
      <c r="VCG231" s="49"/>
      <c r="VCH231" s="49"/>
      <c r="VCI231" s="49"/>
      <c r="VCJ231" s="49"/>
      <c r="VCK231" s="49"/>
      <c r="VCL231" s="49"/>
      <c r="VCM231" s="49"/>
      <c r="VCN231" s="49"/>
      <c r="VCO231" s="49"/>
      <c r="VCP231" s="49"/>
      <c r="VCQ231" s="49"/>
      <c r="VCR231" s="49"/>
      <c r="VCS231" s="49"/>
      <c r="VCT231" s="49"/>
      <c r="VCU231" s="49"/>
      <c r="VCV231" s="49"/>
      <c r="VCW231" s="49"/>
      <c r="VCX231" s="49"/>
      <c r="VCY231" s="49"/>
      <c r="VCZ231" s="49"/>
      <c r="VDA231" s="49"/>
      <c r="VDB231" s="49"/>
      <c r="VDC231" s="49"/>
      <c r="VDD231" s="49"/>
      <c r="VDE231" s="49"/>
      <c r="VDF231" s="49"/>
      <c r="VDG231" s="49"/>
      <c r="VDH231" s="49"/>
      <c r="VDI231" s="49"/>
      <c r="VDJ231" s="49"/>
      <c r="VDK231" s="49"/>
      <c r="VDL231" s="49"/>
      <c r="VDM231" s="49"/>
      <c r="VDN231" s="49"/>
      <c r="VDO231" s="49"/>
      <c r="VDP231" s="49"/>
      <c r="VDQ231" s="49"/>
      <c r="VDR231" s="49"/>
      <c r="VDS231" s="49"/>
      <c r="VDT231" s="49"/>
      <c r="VDU231" s="49"/>
      <c r="VDV231" s="49"/>
      <c r="VDW231" s="49"/>
      <c r="VDX231" s="49"/>
      <c r="VDY231" s="49"/>
      <c r="VDZ231" s="49"/>
      <c r="VEA231" s="49"/>
      <c r="VEB231" s="49"/>
      <c r="VEC231" s="49"/>
      <c r="VED231" s="49"/>
      <c r="VEE231" s="49"/>
      <c r="VEF231" s="49"/>
      <c r="VEG231" s="49"/>
      <c r="VEH231" s="49"/>
      <c r="VEI231" s="49"/>
      <c r="VEJ231" s="49"/>
      <c r="VEK231" s="49"/>
      <c r="VEL231" s="49"/>
      <c r="VEM231" s="49"/>
      <c r="VEN231" s="49"/>
      <c r="VEO231" s="49"/>
      <c r="VEP231" s="49"/>
      <c r="VEQ231" s="49"/>
      <c r="VER231" s="49"/>
      <c r="VES231" s="49"/>
      <c r="VET231" s="49"/>
      <c r="VEU231" s="49"/>
      <c r="VEV231" s="49"/>
      <c r="VEW231" s="49"/>
      <c r="VEX231" s="49"/>
      <c r="VEY231" s="49"/>
      <c r="VEZ231" s="49"/>
      <c r="VFA231" s="49"/>
      <c r="VFB231" s="49"/>
      <c r="VFC231" s="49"/>
      <c r="VFD231" s="49"/>
      <c r="VFE231" s="49"/>
      <c r="VFF231" s="49"/>
      <c r="VFG231" s="49"/>
      <c r="VFH231" s="49"/>
      <c r="VFI231" s="49"/>
      <c r="VFJ231" s="49"/>
      <c r="VFK231" s="49"/>
      <c r="VFL231" s="49"/>
      <c r="VFM231" s="49"/>
      <c r="VFN231" s="49"/>
      <c r="VFO231" s="49"/>
      <c r="VFP231" s="49"/>
      <c r="VFQ231" s="49"/>
      <c r="VFR231" s="49"/>
      <c r="VFS231" s="49"/>
      <c r="VFT231" s="49"/>
      <c r="VFU231" s="49"/>
      <c r="VFV231" s="49"/>
      <c r="VFW231" s="49"/>
      <c r="VFX231" s="49"/>
      <c r="VFY231" s="49"/>
      <c r="VFZ231" s="49"/>
      <c r="VGA231" s="49"/>
      <c r="VGB231" s="49"/>
      <c r="VGC231" s="49"/>
      <c r="VGD231" s="49"/>
      <c r="VGE231" s="49"/>
      <c r="VGF231" s="49"/>
      <c r="VGG231" s="49"/>
      <c r="VGH231" s="49"/>
      <c r="VGI231" s="49"/>
      <c r="VGJ231" s="49"/>
      <c r="VGK231" s="49"/>
      <c r="VGL231" s="49"/>
      <c r="VGM231" s="49"/>
      <c r="VGN231" s="49"/>
      <c r="VGO231" s="49"/>
      <c r="VGP231" s="49"/>
      <c r="VGQ231" s="49"/>
      <c r="VGR231" s="49"/>
      <c r="VGS231" s="49"/>
      <c r="VGT231" s="49"/>
      <c r="VGU231" s="49"/>
      <c r="VGV231" s="49"/>
      <c r="VGW231" s="49"/>
      <c r="VGX231" s="49"/>
      <c r="VGY231" s="49"/>
      <c r="VGZ231" s="49"/>
      <c r="VHA231" s="49"/>
      <c r="VHB231" s="49"/>
      <c r="VHC231" s="49"/>
      <c r="VHD231" s="49"/>
      <c r="VHE231" s="49"/>
      <c r="VHF231" s="49"/>
      <c r="VHG231" s="49"/>
      <c r="VHH231" s="49"/>
      <c r="VHI231" s="49"/>
      <c r="VHJ231" s="49"/>
      <c r="VHK231" s="49"/>
      <c r="VHL231" s="49"/>
      <c r="VHM231" s="49"/>
      <c r="VHN231" s="49"/>
      <c r="VHO231" s="49"/>
      <c r="VHP231" s="49"/>
      <c r="VHQ231" s="49"/>
      <c r="VHR231" s="49"/>
      <c r="VHS231" s="49"/>
      <c r="VHT231" s="49"/>
      <c r="VHU231" s="49"/>
      <c r="VHV231" s="49"/>
      <c r="VHW231" s="49"/>
      <c r="VHX231" s="49"/>
      <c r="VHY231" s="49"/>
      <c r="VHZ231" s="49"/>
      <c r="VIA231" s="49"/>
      <c r="VIB231" s="49"/>
      <c r="VIC231" s="49"/>
      <c r="VID231" s="49"/>
      <c r="VIE231" s="49"/>
      <c r="VIF231" s="49"/>
      <c r="VIG231" s="49"/>
      <c r="VIH231" s="49"/>
      <c r="VII231" s="49"/>
      <c r="VIJ231" s="49"/>
      <c r="VIK231" s="49"/>
      <c r="VIL231" s="49"/>
      <c r="VIM231" s="49"/>
      <c r="VIN231" s="49"/>
      <c r="VIO231" s="49"/>
      <c r="VIP231" s="49"/>
      <c r="VIQ231" s="49"/>
      <c r="VIR231" s="49"/>
      <c r="VIS231" s="49"/>
      <c r="VIT231" s="49"/>
      <c r="VIU231" s="49"/>
      <c r="VIV231" s="49"/>
      <c r="VIW231" s="49"/>
      <c r="VIX231" s="49"/>
      <c r="VIY231" s="49"/>
      <c r="VIZ231" s="49"/>
      <c r="VJA231" s="49"/>
      <c r="VJB231" s="49"/>
      <c r="VJC231" s="49"/>
      <c r="VJD231" s="49"/>
      <c r="VJE231" s="49"/>
      <c r="VJF231" s="49"/>
      <c r="VJG231" s="49"/>
      <c r="VJH231" s="49"/>
      <c r="VJI231" s="49"/>
      <c r="VJJ231" s="49"/>
      <c r="VJK231" s="49"/>
      <c r="VJL231" s="49"/>
      <c r="VJM231" s="49"/>
      <c r="VJN231" s="49"/>
      <c r="VJO231" s="49"/>
      <c r="VJP231" s="49"/>
      <c r="VJQ231" s="49"/>
      <c r="VJR231" s="49"/>
      <c r="VJS231" s="49"/>
      <c r="VJT231" s="49"/>
      <c r="VJU231" s="49"/>
      <c r="VJV231" s="49"/>
      <c r="VJW231" s="49"/>
      <c r="VJX231" s="49"/>
      <c r="VJY231" s="49"/>
      <c r="VJZ231" s="49"/>
      <c r="VKA231" s="49"/>
      <c r="VKB231" s="49"/>
      <c r="VKC231" s="49"/>
      <c r="VKD231" s="49"/>
      <c r="VKE231" s="49"/>
      <c r="VKF231" s="49"/>
      <c r="VKG231" s="49"/>
      <c r="VKH231" s="49"/>
      <c r="VKI231" s="49"/>
      <c r="VKJ231" s="49"/>
      <c r="VKK231" s="49"/>
      <c r="VKL231" s="49"/>
      <c r="VKM231" s="49"/>
      <c r="VKN231" s="49"/>
      <c r="VKO231" s="49"/>
      <c r="VKP231" s="49"/>
      <c r="VKQ231" s="49"/>
      <c r="VKR231" s="49"/>
      <c r="VKS231" s="49"/>
      <c r="VKT231" s="49"/>
      <c r="VKU231" s="49"/>
      <c r="VKV231" s="49"/>
      <c r="VKW231" s="49"/>
      <c r="VKX231" s="49"/>
      <c r="VKY231" s="49"/>
      <c r="VKZ231" s="49"/>
      <c r="VLA231" s="49"/>
      <c r="VLB231" s="49"/>
      <c r="VLC231" s="49"/>
      <c r="VLD231" s="49"/>
      <c r="VLE231" s="49"/>
      <c r="VLF231" s="49"/>
      <c r="VLG231" s="49"/>
      <c r="VLH231" s="49"/>
      <c r="VLI231" s="49"/>
      <c r="VLJ231" s="49"/>
      <c r="VLK231" s="49"/>
      <c r="VLL231" s="49"/>
      <c r="VLM231" s="49"/>
      <c r="VLN231" s="49"/>
      <c r="VLO231" s="49"/>
      <c r="VLP231" s="49"/>
      <c r="VLQ231" s="49"/>
      <c r="VLR231" s="49"/>
      <c r="VLS231" s="49"/>
      <c r="VLT231" s="49"/>
      <c r="VLU231" s="49"/>
      <c r="VLV231" s="49"/>
      <c r="VLW231" s="49"/>
      <c r="VLX231" s="49"/>
      <c r="VLY231" s="49"/>
      <c r="VLZ231" s="49"/>
      <c r="VMA231" s="49"/>
      <c r="VMB231" s="49"/>
      <c r="VMC231" s="49"/>
      <c r="VMD231" s="49"/>
      <c r="VME231" s="49"/>
      <c r="VMF231" s="49"/>
      <c r="VMG231" s="49"/>
      <c r="VMH231" s="49"/>
      <c r="VMI231" s="49"/>
      <c r="VMJ231" s="49"/>
      <c r="VMK231" s="49"/>
      <c r="VML231" s="49"/>
      <c r="VMM231" s="49"/>
      <c r="VMN231" s="49"/>
      <c r="VMO231" s="49"/>
      <c r="VMP231" s="49"/>
      <c r="VMQ231" s="49"/>
      <c r="VMR231" s="49"/>
      <c r="VMS231" s="49"/>
      <c r="VMT231" s="49"/>
      <c r="VMU231" s="49"/>
      <c r="VMV231" s="49"/>
      <c r="VMW231" s="49"/>
      <c r="VMX231" s="49"/>
      <c r="VMY231" s="49"/>
      <c r="VMZ231" s="49"/>
      <c r="VNA231" s="49"/>
      <c r="VNB231" s="49"/>
      <c r="VNC231" s="49"/>
      <c r="VND231" s="49"/>
      <c r="VNE231" s="49"/>
      <c r="VNF231" s="49"/>
      <c r="VNG231" s="49"/>
      <c r="VNH231" s="49"/>
      <c r="VNI231" s="49"/>
      <c r="VNJ231" s="49"/>
      <c r="VNK231" s="49"/>
      <c r="VNL231" s="49"/>
      <c r="VNM231" s="49"/>
      <c r="VNN231" s="49"/>
      <c r="VNO231" s="49"/>
      <c r="VNP231" s="49"/>
      <c r="VNQ231" s="49"/>
      <c r="VNR231" s="49"/>
      <c r="VNS231" s="49"/>
      <c r="VNT231" s="49"/>
      <c r="VNU231" s="49"/>
      <c r="VNV231" s="49"/>
      <c r="VNW231" s="49"/>
      <c r="VNX231" s="49"/>
      <c r="VNY231" s="49"/>
      <c r="VNZ231" s="49"/>
      <c r="VOA231" s="49"/>
      <c r="VOB231" s="49"/>
      <c r="VOC231" s="49"/>
      <c r="VOD231" s="49"/>
      <c r="VOE231" s="49"/>
      <c r="VOF231" s="49"/>
      <c r="VOG231" s="49"/>
      <c r="VOH231" s="49"/>
      <c r="VOI231" s="49"/>
      <c r="VOJ231" s="49"/>
      <c r="VOK231" s="49"/>
      <c r="VOL231" s="49"/>
      <c r="VOM231" s="49"/>
      <c r="VON231" s="49"/>
      <c r="VOO231" s="49"/>
      <c r="VOP231" s="49"/>
      <c r="VOQ231" s="49"/>
      <c r="VOR231" s="49"/>
      <c r="VOS231" s="49"/>
      <c r="VOT231" s="49"/>
      <c r="VOU231" s="49"/>
      <c r="VOV231" s="49"/>
      <c r="VOW231" s="49"/>
      <c r="VOX231" s="49"/>
      <c r="VOY231" s="49"/>
      <c r="VOZ231" s="49"/>
      <c r="VPA231" s="49"/>
      <c r="VPB231" s="49"/>
      <c r="VPC231" s="49"/>
      <c r="VPD231" s="49"/>
      <c r="VPE231" s="49"/>
      <c r="VPF231" s="49"/>
      <c r="VPG231" s="49"/>
      <c r="VPH231" s="49"/>
      <c r="VPI231" s="49"/>
      <c r="VPJ231" s="49"/>
      <c r="VPK231" s="49"/>
      <c r="VPL231" s="49"/>
      <c r="VPM231" s="49"/>
      <c r="VPN231" s="49"/>
      <c r="VPO231" s="49"/>
      <c r="VPP231" s="49"/>
      <c r="VPQ231" s="49"/>
      <c r="VPR231" s="49"/>
      <c r="VPS231" s="49"/>
      <c r="VPT231" s="49"/>
      <c r="VPU231" s="49"/>
      <c r="VPV231" s="49"/>
      <c r="VPW231" s="49"/>
      <c r="VPX231" s="49"/>
      <c r="VPY231" s="49"/>
      <c r="VPZ231" s="49"/>
      <c r="VQA231" s="49"/>
      <c r="VQB231" s="49"/>
      <c r="VQC231" s="49"/>
      <c r="VQD231" s="49"/>
      <c r="VQE231" s="49"/>
      <c r="VQF231" s="49"/>
      <c r="VQG231" s="49"/>
      <c r="VQH231" s="49"/>
      <c r="VQI231" s="49"/>
      <c r="VQJ231" s="49"/>
      <c r="VQK231" s="49"/>
      <c r="VQL231" s="49"/>
      <c r="VQM231" s="49"/>
      <c r="VQN231" s="49"/>
      <c r="VQO231" s="49"/>
      <c r="VQP231" s="49"/>
      <c r="VQQ231" s="49"/>
      <c r="VQR231" s="49"/>
      <c r="VQS231" s="49"/>
      <c r="VQT231" s="49"/>
      <c r="VQU231" s="49"/>
      <c r="VQV231" s="49"/>
      <c r="VQW231" s="49"/>
      <c r="VQX231" s="49"/>
      <c r="VQY231" s="49"/>
      <c r="VQZ231" s="49"/>
      <c r="VRA231" s="49"/>
      <c r="VRB231" s="49"/>
      <c r="VRC231" s="49"/>
      <c r="VRD231" s="49"/>
      <c r="VRE231" s="49"/>
      <c r="VRF231" s="49"/>
      <c r="VRG231" s="49"/>
      <c r="VRH231" s="49"/>
      <c r="VRI231" s="49"/>
      <c r="VRJ231" s="49"/>
      <c r="VRK231" s="49"/>
      <c r="VRL231" s="49"/>
      <c r="VRM231" s="49"/>
      <c r="VRN231" s="49"/>
      <c r="VRO231" s="49"/>
      <c r="VRP231" s="49"/>
      <c r="VRQ231" s="49"/>
      <c r="VRR231" s="49"/>
      <c r="VRS231" s="49"/>
      <c r="VRT231" s="49"/>
      <c r="VRU231" s="49"/>
      <c r="VRV231" s="49"/>
      <c r="VRW231" s="49"/>
      <c r="VRX231" s="49"/>
      <c r="VRY231" s="49"/>
      <c r="VRZ231" s="49"/>
      <c r="VSA231" s="49"/>
      <c r="VSB231" s="49"/>
      <c r="VSC231" s="49"/>
      <c r="VSD231" s="49"/>
      <c r="VSE231" s="49"/>
      <c r="VSF231" s="49"/>
      <c r="VSG231" s="49"/>
      <c r="VSH231" s="49"/>
      <c r="VSI231" s="49"/>
      <c r="VSJ231" s="49"/>
      <c r="VSK231" s="49"/>
      <c r="VSL231" s="49"/>
      <c r="VSM231" s="49"/>
      <c r="VSN231" s="49"/>
      <c r="VSO231" s="49"/>
      <c r="VSP231" s="49"/>
      <c r="VSQ231" s="49"/>
      <c r="VSR231" s="49"/>
      <c r="VSS231" s="49"/>
      <c r="VST231" s="49"/>
      <c r="VSU231" s="49"/>
      <c r="VSV231" s="49"/>
      <c r="VSW231" s="49"/>
      <c r="VSX231" s="49"/>
      <c r="VSY231" s="49"/>
      <c r="VSZ231" s="49"/>
      <c r="VTA231" s="49"/>
      <c r="VTB231" s="49"/>
      <c r="VTC231" s="49"/>
      <c r="VTD231" s="49"/>
      <c r="VTE231" s="49"/>
      <c r="VTF231" s="49"/>
      <c r="VTG231" s="49"/>
      <c r="VTH231" s="49"/>
      <c r="VTI231" s="49"/>
      <c r="VTJ231" s="49"/>
      <c r="VTK231" s="49"/>
      <c r="VTL231" s="49"/>
      <c r="VTM231" s="49"/>
      <c r="VTN231" s="49"/>
      <c r="VTO231" s="49"/>
      <c r="VTP231" s="49"/>
      <c r="VTQ231" s="49"/>
      <c r="VTR231" s="49"/>
      <c r="VTS231" s="49"/>
      <c r="VTT231" s="49"/>
      <c r="VTU231" s="49"/>
      <c r="VTV231" s="49"/>
      <c r="VTW231" s="49"/>
      <c r="VTX231" s="49"/>
      <c r="VTY231" s="49"/>
      <c r="VTZ231" s="49"/>
      <c r="VUA231" s="49"/>
      <c r="VUB231" s="49"/>
      <c r="VUC231" s="49"/>
      <c r="VUD231" s="49"/>
      <c r="VUE231" s="49"/>
      <c r="VUF231" s="49"/>
      <c r="VUG231" s="49"/>
      <c r="VUH231" s="49"/>
      <c r="VUI231" s="49"/>
      <c r="VUJ231" s="49"/>
      <c r="VUK231" s="49"/>
      <c r="VUL231" s="49"/>
      <c r="VUM231" s="49"/>
      <c r="VUN231" s="49"/>
      <c r="VUO231" s="49"/>
      <c r="VUP231" s="49"/>
      <c r="VUQ231" s="49"/>
      <c r="VUR231" s="49"/>
      <c r="VUS231" s="49"/>
      <c r="VUT231" s="49"/>
      <c r="VUU231" s="49"/>
      <c r="VUV231" s="49"/>
      <c r="VUW231" s="49"/>
      <c r="VUX231" s="49"/>
      <c r="VUY231" s="49"/>
      <c r="VUZ231" s="49"/>
      <c r="VVA231" s="49"/>
      <c r="VVB231" s="49"/>
      <c r="VVC231" s="49"/>
      <c r="VVD231" s="49"/>
      <c r="VVE231" s="49"/>
      <c r="VVF231" s="49"/>
      <c r="VVG231" s="49"/>
      <c r="VVH231" s="49"/>
      <c r="VVI231" s="49"/>
      <c r="VVJ231" s="49"/>
      <c r="VVK231" s="49"/>
      <c r="VVL231" s="49"/>
      <c r="VVM231" s="49"/>
      <c r="VVN231" s="49"/>
      <c r="VVO231" s="49"/>
      <c r="VVP231" s="49"/>
      <c r="VVQ231" s="49"/>
      <c r="VVR231" s="49"/>
      <c r="VVS231" s="49"/>
      <c r="VVT231" s="49"/>
      <c r="VVU231" s="49"/>
      <c r="VVV231" s="49"/>
      <c r="VVW231" s="49"/>
      <c r="VVX231" s="49"/>
      <c r="VVY231" s="49"/>
      <c r="VVZ231" s="49"/>
      <c r="VWA231" s="49"/>
      <c r="VWB231" s="49"/>
      <c r="VWC231" s="49"/>
      <c r="VWD231" s="49"/>
      <c r="VWE231" s="49"/>
      <c r="VWF231" s="49"/>
      <c r="VWG231" s="49"/>
      <c r="VWH231" s="49"/>
      <c r="VWI231" s="49"/>
      <c r="VWJ231" s="49"/>
      <c r="VWK231" s="49"/>
      <c r="VWL231" s="49"/>
      <c r="VWM231" s="49"/>
      <c r="VWN231" s="49"/>
      <c r="VWO231" s="49"/>
      <c r="VWP231" s="49"/>
      <c r="VWQ231" s="49"/>
      <c r="VWR231" s="49"/>
      <c r="VWS231" s="49"/>
      <c r="VWT231" s="49"/>
      <c r="VWU231" s="49"/>
      <c r="VWV231" s="49"/>
      <c r="VWW231" s="49"/>
      <c r="VWX231" s="49"/>
      <c r="VWY231" s="49"/>
      <c r="VWZ231" s="49"/>
      <c r="VXA231" s="49"/>
      <c r="VXB231" s="49"/>
      <c r="VXC231" s="49"/>
      <c r="VXD231" s="49"/>
      <c r="VXE231" s="49"/>
      <c r="VXF231" s="49"/>
      <c r="VXG231" s="49"/>
      <c r="VXH231" s="49"/>
      <c r="VXI231" s="49"/>
      <c r="VXJ231" s="49"/>
      <c r="VXK231" s="49"/>
      <c r="VXL231" s="49"/>
      <c r="VXM231" s="49"/>
      <c r="VXN231" s="49"/>
      <c r="VXO231" s="49"/>
      <c r="VXP231" s="49"/>
      <c r="VXQ231" s="49"/>
      <c r="VXR231" s="49"/>
      <c r="VXS231" s="49"/>
      <c r="VXT231" s="49"/>
      <c r="VXU231" s="49"/>
      <c r="VXV231" s="49"/>
      <c r="VXW231" s="49"/>
      <c r="VXX231" s="49"/>
      <c r="VXY231" s="49"/>
      <c r="VXZ231" s="49"/>
      <c r="VYA231" s="49"/>
      <c r="VYB231" s="49"/>
      <c r="VYC231" s="49"/>
      <c r="VYD231" s="49"/>
      <c r="VYE231" s="49"/>
      <c r="VYF231" s="49"/>
      <c r="VYG231" s="49"/>
      <c r="VYH231" s="49"/>
      <c r="VYI231" s="49"/>
      <c r="VYJ231" s="49"/>
      <c r="VYK231" s="49"/>
      <c r="VYL231" s="49"/>
      <c r="VYM231" s="49"/>
      <c r="VYN231" s="49"/>
      <c r="VYO231" s="49"/>
      <c r="VYP231" s="49"/>
      <c r="VYQ231" s="49"/>
      <c r="VYR231" s="49"/>
      <c r="VYS231" s="49"/>
      <c r="VYT231" s="49"/>
      <c r="VYU231" s="49"/>
      <c r="VYV231" s="49"/>
      <c r="VYW231" s="49"/>
      <c r="VYX231" s="49"/>
      <c r="VYY231" s="49"/>
      <c r="VYZ231" s="49"/>
      <c r="VZA231" s="49"/>
      <c r="VZB231" s="49"/>
      <c r="VZC231" s="49"/>
      <c r="VZD231" s="49"/>
      <c r="VZE231" s="49"/>
      <c r="VZF231" s="49"/>
      <c r="VZG231" s="49"/>
      <c r="VZH231" s="49"/>
      <c r="VZI231" s="49"/>
      <c r="VZJ231" s="49"/>
      <c r="VZK231" s="49"/>
      <c r="VZL231" s="49"/>
      <c r="VZM231" s="49"/>
      <c r="VZN231" s="49"/>
      <c r="VZO231" s="49"/>
      <c r="VZP231" s="49"/>
      <c r="VZQ231" s="49"/>
      <c r="VZR231" s="49"/>
      <c r="VZS231" s="49"/>
      <c r="VZT231" s="49"/>
      <c r="VZU231" s="49"/>
      <c r="VZV231" s="49"/>
      <c r="VZW231" s="49"/>
      <c r="VZX231" s="49"/>
      <c r="VZY231" s="49"/>
      <c r="VZZ231" s="49"/>
      <c r="WAA231" s="49"/>
      <c r="WAB231" s="49"/>
      <c r="WAC231" s="49"/>
      <c r="WAD231" s="49"/>
      <c r="WAE231" s="49"/>
      <c r="WAF231" s="49"/>
      <c r="WAG231" s="49"/>
      <c r="WAH231" s="49"/>
      <c r="WAI231" s="49"/>
      <c r="WAJ231" s="49"/>
      <c r="WAK231" s="49"/>
      <c r="WAL231" s="49"/>
      <c r="WAM231" s="49"/>
      <c r="WAN231" s="49"/>
      <c r="WAO231" s="49"/>
      <c r="WAP231" s="49"/>
      <c r="WAQ231" s="49"/>
      <c r="WAR231" s="49"/>
      <c r="WAS231" s="49"/>
      <c r="WAT231" s="49"/>
      <c r="WAU231" s="49"/>
      <c r="WAV231" s="49"/>
      <c r="WAW231" s="49"/>
      <c r="WAX231" s="49"/>
      <c r="WAY231" s="49"/>
      <c r="WAZ231" s="49"/>
      <c r="WBA231" s="49"/>
      <c r="WBB231" s="49"/>
      <c r="WBC231" s="49"/>
      <c r="WBD231" s="49"/>
      <c r="WBE231" s="49"/>
      <c r="WBF231" s="49"/>
      <c r="WBG231" s="49"/>
      <c r="WBH231" s="49"/>
      <c r="WBI231" s="49"/>
      <c r="WBJ231" s="49"/>
      <c r="WBK231" s="49"/>
      <c r="WBL231" s="49"/>
      <c r="WBM231" s="49"/>
      <c r="WBN231" s="49"/>
      <c r="WBO231" s="49"/>
      <c r="WBP231" s="49"/>
      <c r="WBQ231" s="49"/>
      <c r="WBR231" s="49"/>
      <c r="WBS231" s="49"/>
      <c r="WBT231" s="49"/>
      <c r="WBU231" s="49"/>
      <c r="WBV231" s="49"/>
      <c r="WBW231" s="49"/>
      <c r="WBX231" s="49"/>
      <c r="WBY231" s="49"/>
      <c r="WBZ231" s="49"/>
      <c r="WCA231" s="49"/>
      <c r="WCB231" s="49"/>
      <c r="WCC231" s="49"/>
      <c r="WCD231" s="49"/>
      <c r="WCE231" s="49"/>
      <c r="WCF231" s="49"/>
      <c r="WCG231" s="49"/>
      <c r="WCH231" s="49"/>
      <c r="WCI231" s="49"/>
      <c r="WCJ231" s="49"/>
      <c r="WCK231" s="49"/>
      <c r="WCL231" s="49"/>
      <c r="WCM231" s="49"/>
      <c r="WCN231" s="49"/>
      <c r="WCO231" s="49"/>
      <c r="WCP231" s="49"/>
      <c r="WCQ231" s="49"/>
      <c r="WCR231" s="49"/>
      <c r="WCS231" s="49"/>
      <c r="WCT231" s="49"/>
      <c r="WCU231" s="49"/>
      <c r="WCV231" s="49"/>
      <c r="WCW231" s="49"/>
      <c r="WCX231" s="49"/>
      <c r="WCY231" s="49"/>
      <c r="WCZ231" s="49"/>
      <c r="WDA231" s="49"/>
      <c r="WDB231" s="49"/>
      <c r="WDC231" s="49"/>
      <c r="WDD231" s="49"/>
      <c r="WDE231" s="49"/>
      <c r="WDF231" s="49"/>
      <c r="WDG231" s="49"/>
      <c r="WDH231" s="49"/>
      <c r="WDI231" s="49"/>
      <c r="WDJ231" s="49"/>
      <c r="WDK231" s="49"/>
      <c r="WDL231" s="49"/>
      <c r="WDM231" s="49"/>
      <c r="WDN231" s="49"/>
      <c r="WDO231" s="49"/>
      <c r="WDP231" s="49"/>
      <c r="WDQ231" s="49"/>
      <c r="WDR231" s="49"/>
      <c r="WDS231" s="49"/>
      <c r="WDT231" s="49"/>
      <c r="WDU231" s="49"/>
      <c r="WDV231" s="49"/>
      <c r="WDW231" s="49"/>
      <c r="WDX231" s="49"/>
      <c r="WDY231" s="49"/>
      <c r="WDZ231" s="49"/>
      <c r="WEA231" s="49"/>
      <c r="WEB231" s="49"/>
      <c r="WEC231" s="49"/>
      <c r="WED231" s="49"/>
      <c r="WEE231" s="49"/>
      <c r="WEF231" s="49"/>
      <c r="WEG231" s="49"/>
      <c r="WEH231" s="49"/>
      <c r="WEI231" s="49"/>
      <c r="WEJ231" s="49"/>
      <c r="WEK231" s="49"/>
      <c r="WEL231" s="49"/>
      <c r="WEM231" s="49"/>
      <c r="WEN231" s="49"/>
      <c r="WEO231" s="49"/>
      <c r="WEP231" s="49"/>
      <c r="WEQ231" s="49"/>
      <c r="WER231" s="49"/>
      <c r="WES231" s="49"/>
      <c r="WET231" s="49"/>
      <c r="WEU231" s="49"/>
      <c r="WEV231" s="49"/>
      <c r="WEW231" s="49"/>
      <c r="WEX231" s="49"/>
      <c r="WEY231" s="49"/>
      <c r="WEZ231" s="49"/>
      <c r="WFA231" s="49"/>
      <c r="WFB231" s="49"/>
      <c r="WFC231" s="49"/>
      <c r="WFD231" s="49"/>
      <c r="WFE231" s="49"/>
      <c r="WFF231" s="49"/>
      <c r="WFG231" s="49"/>
      <c r="WFH231" s="49"/>
      <c r="WFI231" s="49"/>
      <c r="WFJ231" s="49"/>
      <c r="WFK231" s="49"/>
      <c r="WFL231" s="49"/>
      <c r="WFM231" s="49"/>
      <c r="WFN231" s="49"/>
      <c r="WFO231" s="49"/>
      <c r="WFP231" s="49"/>
      <c r="WFQ231" s="49"/>
      <c r="WFR231" s="49"/>
      <c r="WFS231" s="49"/>
      <c r="WFT231" s="49"/>
      <c r="WFU231" s="49"/>
      <c r="WFV231" s="49"/>
      <c r="WFW231" s="49"/>
      <c r="WFX231" s="49"/>
      <c r="WFY231" s="49"/>
      <c r="WFZ231" s="49"/>
      <c r="WGA231" s="49"/>
      <c r="WGB231" s="49"/>
      <c r="WGC231" s="49"/>
      <c r="WGD231" s="49"/>
      <c r="WGE231" s="49"/>
      <c r="WGF231" s="49"/>
      <c r="WGG231" s="49"/>
      <c r="WGH231" s="49"/>
      <c r="WGI231" s="49"/>
      <c r="WGJ231" s="49"/>
      <c r="WGK231" s="49"/>
      <c r="WGL231" s="49"/>
      <c r="WGM231" s="49"/>
      <c r="WGN231" s="49"/>
      <c r="WGO231" s="49"/>
      <c r="WGP231" s="49"/>
      <c r="WGQ231" s="49"/>
      <c r="WGR231" s="49"/>
      <c r="WGS231" s="49"/>
      <c r="WGT231" s="49"/>
      <c r="WGU231" s="49"/>
      <c r="WGV231" s="49"/>
      <c r="WGW231" s="49"/>
      <c r="WGX231" s="49"/>
      <c r="WGY231" s="49"/>
      <c r="WGZ231" s="49"/>
      <c r="WHA231" s="49"/>
      <c r="WHB231" s="49"/>
      <c r="WHC231" s="49"/>
      <c r="WHD231" s="49"/>
      <c r="WHE231" s="49"/>
      <c r="WHF231" s="49"/>
      <c r="WHG231" s="49"/>
      <c r="WHH231" s="49"/>
      <c r="WHI231" s="49"/>
      <c r="WHJ231" s="49"/>
      <c r="WHK231" s="49"/>
      <c r="WHL231" s="49"/>
      <c r="WHM231" s="49"/>
      <c r="WHN231" s="49"/>
      <c r="WHO231" s="49"/>
      <c r="WHP231" s="49"/>
      <c r="WHQ231" s="49"/>
      <c r="WHR231" s="49"/>
      <c r="WHS231" s="49"/>
      <c r="WHT231" s="49"/>
      <c r="WHU231" s="49"/>
      <c r="WHV231" s="49"/>
      <c r="WHW231" s="49"/>
      <c r="WHX231" s="49"/>
      <c r="WHY231" s="49"/>
      <c r="WHZ231" s="49"/>
      <c r="WIA231" s="49"/>
      <c r="WIB231" s="49"/>
      <c r="WIC231" s="49"/>
      <c r="WID231" s="49"/>
      <c r="WIE231" s="49"/>
      <c r="WIF231" s="49"/>
      <c r="WIG231" s="49"/>
      <c r="WIH231" s="49"/>
      <c r="WII231" s="49"/>
      <c r="WIJ231" s="49"/>
      <c r="WIK231" s="49"/>
      <c r="WIL231" s="49"/>
      <c r="WIM231" s="49"/>
      <c r="WIN231" s="49"/>
      <c r="WIO231" s="49"/>
      <c r="WIP231" s="49"/>
      <c r="WIQ231" s="49"/>
      <c r="WIR231" s="49"/>
      <c r="WIS231" s="49"/>
      <c r="WIT231" s="49"/>
      <c r="WIU231" s="49"/>
      <c r="WIV231" s="49"/>
      <c r="WIW231" s="49"/>
      <c r="WIX231" s="49"/>
      <c r="WIY231" s="49"/>
      <c r="WIZ231" s="49"/>
      <c r="WJA231" s="49"/>
      <c r="WJB231" s="49"/>
      <c r="WJC231" s="49"/>
      <c r="WJD231" s="49"/>
      <c r="WJE231" s="49"/>
      <c r="WJF231" s="49"/>
      <c r="WJG231" s="49"/>
      <c r="WJH231" s="49"/>
      <c r="WJI231" s="49"/>
      <c r="WJJ231" s="49"/>
      <c r="WJK231" s="49"/>
      <c r="WJL231" s="49"/>
      <c r="WJM231" s="49"/>
      <c r="WJN231" s="49"/>
      <c r="WJO231" s="49"/>
      <c r="WJP231" s="49"/>
      <c r="WJQ231" s="49"/>
      <c r="WJR231" s="49"/>
      <c r="WJS231" s="49"/>
      <c r="WJT231" s="49"/>
      <c r="WJU231" s="49"/>
      <c r="WJV231" s="49"/>
      <c r="WJW231" s="49"/>
      <c r="WJX231" s="49"/>
      <c r="WJY231" s="49"/>
      <c r="WJZ231" s="49"/>
      <c r="WKA231" s="49"/>
      <c r="WKB231" s="49"/>
      <c r="WKC231" s="49"/>
      <c r="WKD231" s="49"/>
      <c r="WKE231" s="49"/>
      <c r="WKF231" s="49"/>
      <c r="WKG231" s="49"/>
      <c r="WKH231" s="49"/>
      <c r="WKI231" s="49"/>
      <c r="WKJ231" s="49"/>
      <c r="WKK231" s="49"/>
      <c r="WKL231" s="49"/>
      <c r="WKM231" s="49"/>
      <c r="WKN231" s="49"/>
      <c r="WKO231" s="49"/>
      <c r="WKP231" s="49"/>
      <c r="WKQ231" s="49"/>
      <c r="WKR231" s="49"/>
      <c r="WKS231" s="49"/>
      <c r="WKT231" s="49"/>
      <c r="WKU231" s="49"/>
      <c r="WKV231" s="49"/>
      <c r="WKW231" s="49"/>
      <c r="WKX231" s="49"/>
      <c r="WKY231" s="49"/>
      <c r="WKZ231" s="49"/>
      <c r="WLA231" s="49"/>
      <c r="WLB231" s="49"/>
      <c r="WLC231" s="49"/>
      <c r="WLD231" s="49"/>
      <c r="WLE231" s="49"/>
      <c r="WLF231" s="49"/>
      <c r="WLG231" s="49"/>
      <c r="WLH231" s="49"/>
      <c r="WLI231" s="49"/>
      <c r="WLJ231" s="49"/>
      <c r="WLK231" s="49"/>
      <c r="WLL231" s="49"/>
      <c r="WLM231" s="49"/>
      <c r="WLN231" s="49"/>
      <c r="WLO231" s="49"/>
      <c r="WLP231" s="49"/>
      <c r="WLQ231" s="49"/>
      <c r="WLR231" s="49"/>
      <c r="WLS231" s="49"/>
      <c r="WLT231" s="49"/>
      <c r="WLU231" s="49"/>
      <c r="WLV231" s="49"/>
      <c r="WLW231" s="49"/>
      <c r="WLX231" s="49"/>
      <c r="WLY231" s="49"/>
      <c r="WLZ231" s="49"/>
      <c r="WMA231" s="49"/>
      <c r="WMB231" s="49"/>
      <c r="WMC231" s="49"/>
      <c r="WMD231" s="49"/>
      <c r="WME231" s="49"/>
      <c r="WMF231" s="49"/>
      <c r="WMG231" s="49"/>
      <c r="WMH231" s="49"/>
      <c r="WMI231" s="49"/>
      <c r="WMJ231" s="49"/>
      <c r="WMK231" s="49"/>
      <c r="WML231" s="49"/>
      <c r="WMM231" s="49"/>
      <c r="WMN231" s="49"/>
      <c r="WMO231" s="49"/>
      <c r="WMP231" s="49"/>
      <c r="WMQ231" s="49"/>
      <c r="WMR231" s="49"/>
      <c r="WMS231" s="49"/>
      <c r="WMT231" s="49"/>
      <c r="WMU231" s="49"/>
      <c r="WMV231" s="49"/>
      <c r="WMW231" s="49"/>
      <c r="WMX231" s="49"/>
      <c r="WMY231" s="49"/>
      <c r="WMZ231" s="49"/>
      <c r="WNA231" s="49"/>
      <c r="WNB231" s="49"/>
      <c r="WNC231" s="49"/>
      <c r="WND231" s="49"/>
      <c r="WNE231" s="49"/>
      <c r="WNF231" s="49"/>
      <c r="WNG231" s="49"/>
      <c r="WNH231" s="49"/>
      <c r="WNI231" s="49"/>
      <c r="WNJ231" s="49"/>
      <c r="WNK231" s="49"/>
      <c r="WNL231" s="49"/>
      <c r="WNM231" s="49"/>
      <c r="WNN231" s="49"/>
      <c r="WNO231" s="49"/>
      <c r="WNP231" s="49"/>
      <c r="WNQ231" s="49"/>
      <c r="WNR231" s="49"/>
      <c r="WNS231" s="49"/>
      <c r="WNT231" s="49"/>
      <c r="WNU231" s="49"/>
      <c r="WNV231" s="49"/>
      <c r="WNW231" s="49"/>
      <c r="WNX231" s="49"/>
      <c r="WNY231" s="49"/>
      <c r="WNZ231" s="49"/>
      <c r="WOA231" s="49"/>
      <c r="WOB231" s="49"/>
      <c r="WOC231" s="49"/>
      <c r="WOD231" s="49"/>
      <c r="WOE231" s="49"/>
      <c r="WOF231" s="49"/>
      <c r="WOG231" s="49"/>
      <c r="WOH231" s="49"/>
      <c r="WOI231" s="49"/>
      <c r="WOJ231" s="49"/>
      <c r="WOK231" s="49"/>
      <c r="WOL231" s="49"/>
      <c r="WOM231" s="49"/>
      <c r="WON231" s="49"/>
      <c r="WOO231" s="49"/>
      <c r="WOP231" s="49"/>
      <c r="WOQ231" s="49"/>
      <c r="WOR231" s="49"/>
      <c r="WOS231" s="49"/>
      <c r="WOT231" s="49"/>
      <c r="WOU231" s="49"/>
      <c r="WOV231" s="49"/>
      <c r="WOW231" s="49"/>
      <c r="WOX231" s="49"/>
      <c r="WOY231" s="49"/>
      <c r="WOZ231" s="49"/>
      <c r="WPA231" s="49"/>
      <c r="WPB231" s="49"/>
      <c r="WPC231" s="49"/>
      <c r="WPD231" s="49"/>
      <c r="WPE231" s="49"/>
      <c r="WPF231" s="49"/>
      <c r="WPG231" s="49"/>
      <c r="WPH231" s="49"/>
      <c r="WPI231" s="49"/>
      <c r="WPJ231" s="49"/>
      <c r="WPK231" s="49"/>
      <c r="WPL231" s="49"/>
      <c r="WPM231" s="49"/>
      <c r="WPN231" s="49"/>
      <c r="WPO231" s="49"/>
      <c r="WPP231" s="49"/>
      <c r="WPQ231" s="49"/>
      <c r="WPR231" s="49"/>
      <c r="WPS231" s="49"/>
      <c r="WPT231" s="49"/>
      <c r="WPU231" s="49"/>
      <c r="WPV231" s="49"/>
      <c r="WPW231" s="49"/>
      <c r="WPX231" s="49"/>
      <c r="WPY231" s="49"/>
      <c r="WPZ231" s="49"/>
      <c r="WQA231" s="49"/>
      <c r="WQB231" s="49"/>
      <c r="WQC231" s="49"/>
      <c r="WQD231" s="49"/>
      <c r="WQE231" s="49"/>
      <c r="WQF231" s="49"/>
      <c r="WQG231" s="49"/>
      <c r="WQH231" s="49"/>
      <c r="WQI231" s="49"/>
      <c r="WQJ231" s="49"/>
      <c r="WQK231" s="49"/>
      <c r="WQL231" s="49"/>
      <c r="WQM231" s="49"/>
      <c r="WQN231" s="49"/>
      <c r="WQO231" s="49"/>
      <c r="WQP231" s="49"/>
      <c r="WQQ231" s="49"/>
      <c r="WQR231" s="49"/>
      <c r="WQS231" s="49"/>
      <c r="WQT231" s="49"/>
      <c r="WQU231" s="49"/>
      <c r="WQV231" s="49"/>
      <c r="WQW231" s="49"/>
      <c r="WQX231" s="49"/>
      <c r="WQY231" s="49"/>
      <c r="WQZ231" s="49"/>
      <c r="WRA231" s="49"/>
      <c r="WRB231" s="49"/>
      <c r="WRC231" s="49"/>
      <c r="WRD231" s="49"/>
      <c r="WRE231" s="49"/>
      <c r="WRF231" s="49"/>
      <c r="WRG231" s="49"/>
      <c r="WRH231" s="49"/>
      <c r="WRI231" s="49"/>
      <c r="WRJ231" s="49"/>
      <c r="WRK231" s="49"/>
      <c r="WRL231" s="49"/>
      <c r="WRM231" s="49"/>
      <c r="WRN231" s="49"/>
      <c r="WRO231" s="49"/>
      <c r="WRP231" s="49"/>
      <c r="WRQ231" s="49"/>
      <c r="WRR231" s="49"/>
      <c r="WRS231" s="49"/>
      <c r="WRT231" s="49"/>
      <c r="WRU231" s="49"/>
      <c r="WRV231" s="49"/>
      <c r="WRW231" s="49"/>
      <c r="WRX231" s="49"/>
      <c r="WRY231" s="49"/>
      <c r="WRZ231" s="49"/>
      <c r="WSA231" s="49"/>
      <c r="WSB231" s="49"/>
      <c r="WSC231" s="49"/>
      <c r="WSD231" s="49"/>
      <c r="WSE231" s="49"/>
      <c r="WSF231" s="49"/>
      <c r="WSG231" s="49"/>
      <c r="WSH231" s="49"/>
      <c r="WSI231" s="49"/>
      <c r="WSJ231" s="49"/>
      <c r="WSK231" s="49"/>
      <c r="WSL231" s="49"/>
      <c r="WSM231" s="49"/>
      <c r="WSN231" s="49"/>
      <c r="WSO231" s="49"/>
      <c r="WSP231" s="49"/>
      <c r="WSQ231" s="49"/>
      <c r="WSR231" s="49"/>
      <c r="WSS231" s="49"/>
      <c r="WST231" s="49"/>
      <c r="WSU231" s="49"/>
      <c r="WSV231" s="49"/>
      <c r="WSW231" s="49"/>
      <c r="WSX231" s="49"/>
      <c r="WSY231" s="49"/>
      <c r="WSZ231" s="49"/>
      <c r="WTA231" s="49"/>
      <c r="WTB231" s="49"/>
      <c r="WTC231" s="49"/>
      <c r="WTD231" s="49"/>
      <c r="WTE231" s="49"/>
      <c r="WTF231" s="49"/>
      <c r="WTG231" s="49"/>
      <c r="WTH231" s="49"/>
      <c r="WTI231" s="49"/>
      <c r="WTJ231" s="49"/>
      <c r="WTK231" s="49"/>
      <c r="WTL231" s="49"/>
      <c r="WTM231" s="49"/>
      <c r="WTN231" s="49"/>
      <c r="WTO231" s="49"/>
      <c r="WTP231" s="49"/>
      <c r="WTQ231" s="49"/>
      <c r="WTR231" s="49"/>
      <c r="WTS231" s="49"/>
      <c r="WTT231" s="49"/>
      <c r="WTU231" s="49"/>
      <c r="WTV231" s="49"/>
      <c r="WTW231" s="49"/>
      <c r="WTX231" s="49"/>
      <c r="WTY231" s="49"/>
      <c r="WTZ231" s="49"/>
      <c r="WUA231" s="49"/>
      <c r="WUB231" s="49"/>
      <c r="WUC231" s="49"/>
      <c r="WUD231" s="49"/>
      <c r="WUE231" s="49"/>
      <c r="WUF231" s="49"/>
      <c r="WUG231" s="49"/>
      <c r="WUH231" s="49"/>
      <c r="WUI231" s="49"/>
      <c r="WUJ231" s="49"/>
      <c r="WUK231" s="49"/>
      <c r="WUL231" s="49"/>
      <c r="WUM231" s="49"/>
      <c r="WUN231" s="49"/>
      <c r="WUO231" s="49"/>
      <c r="WUP231" s="49"/>
      <c r="WUQ231" s="49"/>
      <c r="WUR231" s="49"/>
      <c r="WUS231" s="49"/>
      <c r="WUT231" s="49"/>
      <c r="WUU231" s="49"/>
      <c r="WUV231" s="49"/>
      <c r="WUW231" s="49"/>
      <c r="WUX231" s="49"/>
      <c r="WUY231" s="49"/>
      <c r="WUZ231" s="49"/>
      <c r="WVA231" s="49"/>
      <c r="WVB231" s="49"/>
      <c r="WVC231" s="49"/>
      <c r="WVD231" s="49"/>
      <c r="WVE231" s="49"/>
      <c r="WVF231" s="49"/>
      <c r="WVG231" s="49"/>
      <c r="WVH231" s="49"/>
      <c r="WVI231" s="49"/>
      <c r="WVJ231" s="49"/>
      <c r="WVK231" s="49"/>
      <c r="WVL231" s="49"/>
      <c r="WVM231" s="49"/>
      <c r="WVN231" s="49"/>
      <c r="WVO231" s="49"/>
      <c r="WVP231" s="49"/>
      <c r="WVQ231" s="49"/>
      <c r="WVR231" s="49"/>
      <c r="WVS231" s="49"/>
      <c r="WVT231" s="49"/>
      <c r="WVU231" s="49"/>
      <c r="WVV231" s="49"/>
      <c r="WVW231" s="49"/>
      <c r="WVX231" s="49"/>
      <c r="WVY231" s="49"/>
      <c r="WVZ231" s="49"/>
      <c r="WWA231" s="49"/>
      <c r="WWB231" s="49"/>
      <c r="WWC231" s="49"/>
      <c r="WWD231" s="49"/>
      <c r="WWE231" s="49"/>
      <c r="WWF231" s="49"/>
      <c r="WWG231" s="49"/>
      <c r="WWH231" s="49"/>
      <c r="WWI231" s="49"/>
      <c r="WWJ231" s="49"/>
      <c r="WWK231" s="49"/>
      <c r="WWL231" s="49"/>
      <c r="WWM231" s="49"/>
      <c r="WWN231" s="49"/>
      <c r="WWO231" s="49"/>
      <c r="WWP231" s="49"/>
      <c r="WWQ231" s="49"/>
      <c r="WWR231" s="49"/>
      <c r="WWS231" s="49"/>
      <c r="WWT231" s="49"/>
      <c r="WWU231" s="49"/>
      <c r="WWV231" s="49"/>
      <c r="WWW231" s="49"/>
      <c r="WWX231" s="49"/>
      <c r="WWY231" s="49"/>
      <c r="WWZ231" s="49"/>
      <c r="WXA231" s="49"/>
      <c r="WXB231" s="49"/>
      <c r="WXC231" s="49"/>
      <c r="WXD231" s="49"/>
      <c r="WXE231" s="49"/>
      <c r="WXF231" s="49"/>
      <c r="WXG231" s="49"/>
      <c r="WXH231" s="49"/>
      <c r="WXI231" s="49"/>
      <c r="WXJ231" s="49"/>
      <c r="WXK231" s="49"/>
      <c r="WXL231" s="49"/>
      <c r="WXM231" s="49"/>
      <c r="WXN231" s="49"/>
      <c r="WXO231" s="49"/>
      <c r="WXP231" s="49"/>
      <c r="WXQ231" s="49"/>
      <c r="WXR231" s="49"/>
      <c r="WXS231" s="49"/>
      <c r="WXT231" s="49"/>
      <c r="WXU231" s="49"/>
      <c r="WXV231" s="49"/>
      <c r="WXW231" s="49"/>
      <c r="WXX231" s="49"/>
      <c r="WXY231" s="49"/>
      <c r="WXZ231" s="49"/>
      <c r="WYA231" s="49"/>
      <c r="WYB231" s="49"/>
      <c r="WYC231" s="49"/>
      <c r="WYD231" s="49"/>
      <c r="WYE231" s="49"/>
      <c r="WYF231" s="49"/>
      <c r="WYG231" s="49"/>
      <c r="WYH231" s="49"/>
      <c r="WYI231" s="49"/>
      <c r="WYJ231" s="49"/>
      <c r="WYK231" s="49"/>
      <c r="WYL231" s="49"/>
      <c r="WYM231" s="49"/>
      <c r="WYN231" s="49"/>
      <c r="WYO231" s="49"/>
      <c r="WYP231" s="49"/>
      <c r="WYQ231" s="49"/>
      <c r="WYR231" s="49"/>
      <c r="WYS231" s="49"/>
      <c r="WYT231" s="49"/>
      <c r="WYU231" s="49"/>
      <c r="WYV231" s="49"/>
      <c r="WYW231" s="49"/>
      <c r="WYX231" s="49"/>
      <c r="WYY231" s="49"/>
      <c r="WYZ231" s="49"/>
      <c r="WZA231" s="49"/>
      <c r="WZB231" s="49"/>
      <c r="WZC231" s="49"/>
      <c r="WZD231" s="49"/>
      <c r="WZE231" s="49"/>
      <c r="WZF231" s="49"/>
      <c r="WZG231" s="49"/>
      <c r="WZH231" s="49"/>
      <c r="WZI231" s="49"/>
      <c r="WZJ231" s="49"/>
      <c r="WZK231" s="49"/>
      <c r="WZL231" s="49"/>
      <c r="WZM231" s="49"/>
      <c r="WZN231" s="49"/>
      <c r="WZO231" s="49"/>
      <c r="WZP231" s="49"/>
      <c r="WZQ231" s="49"/>
      <c r="WZR231" s="49"/>
      <c r="WZS231" s="49"/>
      <c r="WZT231" s="49"/>
      <c r="WZU231" s="49"/>
      <c r="WZV231" s="49"/>
      <c r="WZW231" s="49"/>
      <c r="WZX231" s="49"/>
      <c r="WZY231" s="49"/>
      <c r="WZZ231" s="49"/>
      <c r="XAA231" s="49"/>
      <c r="XAB231" s="49"/>
      <c r="XAC231" s="49"/>
      <c r="XAD231" s="49"/>
      <c r="XAE231" s="49"/>
      <c r="XAF231" s="49"/>
      <c r="XAG231" s="49"/>
      <c r="XAH231" s="49"/>
      <c r="XAI231" s="49"/>
      <c r="XAJ231" s="49"/>
      <c r="XAK231" s="49"/>
      <c r="XAL231" s="49"/>
      <c r="XAM231" s="49"/>
      <c r="XAN231" s="49"/>
      <c r="XAO231" s="49"/>
      <c r="XAP231" s="49"/>
      <c r="XAQ231" s="49"/>
      <c r="XAR231" s="49"/>
      <c r="XAS231" s="49"/>
      <c r="XAT231" s="49"/>
      <c r="XAU231" s="49"/>
      <c r="XAV231" s="49"/>
      <c r="XAW231" s="49"/>
      <c r="XAX231" s="49"/>
      <c r="XAY231" s="49"/>
      <c r="XAZ231" s="49"/>
      <c r="XBA231" s="49"/>
      <c r="XBB231" s="49"/>
      <c r="XBC231" s="49"/>
      <c r="XBD231" s="49"/>
      <c r="XBE231" s="49"/>
      <c r="XBF231" s="49"/>
      <c r="XBG231" s="49"/>
      <c r="XBH231" s="49"/>
      <c r="XBI231" s="49"/>
      <c r="XBJ231" s="49"/>
      <c r="XBK231" s="49"/>
      <c r="XBL231" s="49"/>
      <c r="XBM231" s="49"/>
      <c r="XBN231" s="49"/>
      <c r="XBO231" s="49"/>
      <c r="XBP231" s="49"/>
      <c r="XBQ231" s="49"/>
      <c r="XBR231" s="49"/>
      <c r="XBS231" s="49"/>
      <c r="XBT231" s="49"/>
      <c r="XBU231" s="49"/>
      <c r="XBV231" s="49"/>
      <c r="XBW231" s="49"/>
      <c r="XBX231" s="49"/>
      <c r="XBY231" s="49"/>
      <c r="XBZ231" s="49"/>
      <c r="XCA231" s="49"/>
      <c r="XCB231" s="49"/>
      <c r="XCC231" s="49"/>
      <c r="XCD231" s="49"/>
      <c r="XCE231" s="49"/>
      <c r="XCF231" s="49"/>
      <c r="XCG231" s="49"/>
      <c r="XCH231" s="49"/>
      <c r="XCI231" s="49"/>
      <c r="XCJ231" s="49"/>
      <c r="XCK231" s="49"/>
      <c r="XCL231" s="49"/>
      <c r="XCM231" s="49"/>
      <c r="XCN231" s="49"/>
      <c r="XCO231" s="49"/>
      <c r="XCP231" s="49"/>
      <c r="XCQ231" s="49"/>
      <c r="XCR231" s="49"/>
      <c r="XCS231" s="49"/>
      <c r="XCT231" s="49"/>
      <c r="XCU231" s="49"/>
      <c r="XCV231" s="49"/>
      <c r="XCW231" s="49"/>
      <c r="XCX231" s="49"/>
      <c r="XCY231" s="49"/>
      <c r="XCZ231" s="49"/>
      <c r="XDA231" s="49"/>
      <c r="XDB231" s="49"/>
      <c r="XDC231" s="49"/>
      <c r="XDD231" s="49"/>
      <c r="XDE231" s="49"/>
      <c r="XDF231" s="49"/>
      <c r="XDG231" s="49"/>
      <c r="XDH231" s="49"/>
      <c r="XDI231" s="49"/>
      <c r="XDJ231" s="49"/>
      <c r="XDK231" s="49"/>
      <c r="XDL231" s="49"/>
      <c r="XDM231" s="49"/>
      <c r="XDN231" s="49"/>
      <c r="XDO231" s="49"/>
      <c r="XDP231" s="49"/>
      <c r="XDQ231" s="49"/>
      <c r="XDR231" s="49"/>
      <c r="XDS231" s="49"/>
      <c r="XDT231" s="49"/>
      <c r="XDU231" s="49"/>
      <c r="XDV231" s="49"/>
      <c r="XDW231" s="49"/>
      <c r="XDX231" s="49"/>
      <c r="XDY231" s="49"/>
      <c r="XDZ231" s="49"/>
      <c r="XEA231" s="49"/>
      <c r="XEB231" s="49"/>
      <c r="XEC231" s="49"/>
      <c r="XED231" s="49"/>
      <c r="XEE231" s="49"/>
      <c r="XEF231" s="49"/>
      <c r="XEG231" s="49"/>
      <c r="XEH231" s="49"/>
      <c r="XEI231" s="49"/>
      <c r="XEJ231" s="49"/>
      <c r="XEK231" s="49"/>
      <c r="XEL231" s="49"/>
      <c r="XEM231" s="49"/>
      <c r="XEN231" s="49"/>
      <c r="XEO231" s="49"/>
      <c r="XEP231" s="49"/>
      <c r="XEQ231" s="49"/>
      <c r="XER231" s="49"/>
      <c r="XES231" s="49"/>
    </row>
    <row r="232" spans="1:16373" s="49" customFormat="1" ht="89.25" outlineLevel="2" x14ac:dyDescent="0.2">
      <c r="A232" s="41">
        <v>240</v>
      </c>
      <c r="B232" s="41">
        <v>12</v>
      </c>
      <c r="C232" s="43" t="s">
        <v>530</v>
      </c>
      <c r="D232" s="62" t="s">
        <v>543</v>
      </c>
      <c r="E232" s="66">
        <v>5026227</v>
      </c>
      <c r="F232" s="66" t="s">
        <v>546</v>
      </c>
      <c r="G232" s="66" t="s">
        <v>1241</v>
      </c>
      <c r="H232" s="66" t="s">
        <v>1242</v>
      </c>
      <c r="I232" s="66" t="s">
        <v>1242</v>
      </c>
      <c r="J232" s="67">
        <v>21</v>
      </c>
      <c r="K232" s="176">
        <v>2268073</v>
      </c>
      <c r="L232" s="41">
        <v>1184349.1200000001</v>
      </c>
      <c r="M232" s="66"/>
      <c r="N232" s="42">
        <v>200000</v>
      </c>
      <c r="O232" s="59" t="s">
        <v>1280</v>
      </c>
      <c r="P232" s="97">
        <f t="shared" si="7"/>
        <v>2268073</v>
      </c>
      <c r="Q232" s="81"/>
      <c r="R232" s="81"/>
      <c r="S232" s="81">
        <v>2160069</v>
      </c>
      <c r="T232" s="81"/>
      <c r="U232" s="81"/>
      <c r="V232" s="81"/>
      <c r="W232" s="81"/>
      <c r="X232" s="81"/>
      <c r="Y232" s="81">
        <v>108004</v>
      </c>
      <c r="Z232" s="84"/>
      <c r="AA232" s="232">
        <v>2082</v>
      </c>
      <c r="AB232" s="233" t="s">
        <v>530</v>
      </c>
      <c r="AC232" s="68" t="s">
        <v>83</v>
      </c>
      <c r="AD232" s="197">
        <v>1</v>
      </c>
      <c r="AE232" s="229">
        <v>5026227</v>
      </c>
      <c r="AF232" s="66" t="s">
        <v>546</v>
      </c>
      <c r="AG232" s="181" t="s">
        <v>1281</v>
      </c>
      <c r="AH232" s="181" t="s">
        <v>1241</v>
      </c>
      <c r="AI232" s="181"/>
      <c r="AJ232" s="181"/>
      <c r="AK232" s="230" t="s">
        <v>1224</v>
      </c>
      <c r="AL232" s="181" t="s">
        <v>1242</v>
      </c>
      <c r="AM232" s="181" t="s">
        <v>1242</v>
      </c>
      <c r="AN232" s="181" t="s">
        <v>1225</v>
      </c>
      <c r="AO232" s="181" t="s">
        <v>1226</v>
      </c>
      <c r="AP232" s="201" t="s">
        <v>1266</v>
      </c>
      <c r="AQ232" s="183">
        <v>100</v>
      </c>
      <c r="AR232" s="231" t="s">
        <v>1239</v>
      </c>
      <c r="AS232" s="185">
        <v>100</v>
      </c>
      <c r="AT232" s="188">
        <v>2268073</v>
      </c>
      <c r="AU232" s="159">
        <v>80</v>
      </c>
      <c r="AV232" s="187">
        <v>1184349.1200000001</v>
      </c>
      <c r="AW232" s="60">
        <v>1184349.1200000001</v>
      </c>
      <c r="AX232" s="60">
        <v>1184349.1200000001</v>
      </c>
      <c r="AY232" s="60">
        <v>1184349.1200000001</v>
      </c>
      <c r="AZ232" s="60">
        <v>1184349.1200000001</v>
      </c>
      <c r="BA232" s="60"/>
      <c r="BB232" s="60">
        <v>0</v>
      </c>
      <c r="BC232" s="60"/>
      <c r="BD232" s="60">
        <v>180000</v>
      </c>
      <c r="BE232" s="60">
        <v>200000</v>
      </c>
      <c r="BF232" s="60">
        <v>160000</v>
      </c>
      <c r="BG232" s="60">
        <v>200000</v>
      </c>
      <c r="BH232" s="60">
        <v>800000</v>
      </c>
      <c r="BI232" s="60">
        <v>640000</v>
      </c>
      <c r="BJ232" s="60">
        <v>600000</v>
      </c>
      <c r="BK232" s="60">
        <v>1180000</v>
      </c>
      <c r="BL232" s="60">
        <v>944000</v>
      </c>
      <c r="BM232" s="60">
        <v>380000</v>
      </c>
      <c r="BN232" s="60">
        <v>1180000</v>
      </c>
      <c r="BO232" s="187">
        <v>944000</v>
      </c>
      <c r="BP232" s="161">
        <v>0</v>
      </c>
      <c r="BQ232" s="225"/>
      <c r="BR232" s="225"/>
      <c r="BS232" s="225"/>
    </row>
    <row r="233" spans="1:16373" s="49" customFormat="1" ht="51" outlineLevel="2" x14ac:dyDescent="0.2">
      <c r="A233" s="105">
        <v>241</v>
      </c>
      <c r="B233" s="105">
        <v>12</v>
      </c>
      <c r="C233" s="102" t="s">
        <v>530</v>
      </c>
      <c r="D233" s="62" t="s">
        <v>537</v>
      </c>
      <c r="E233" s="234">
        <v>5029176</v>
      </c>
      <c r="F233" s="234" t="s">
        <v>547</v>
      </c>
      <c r="G233" s="234" t="s">
        <v>1241</v>
      </c>
      <c r="H233" s="234" t="s">
        <v>1242</v>
      </c>
      <c r="I233" s="234" t="s">
        <v>1242</v>
      </c>
      <c r="J233" s="106" t="s">
        <v>1283</v>
      </c>
      <c r="K233" s="235">
        <f>105468.75+2003906.25</f>
        <v>2109375</v>
      </c>
      <c r="L233" s="105">
        <f>54155.689+1028958.09</f>
        <v>1083113.7789999999</v>
      </c>
      <c r="M233" s="234"/>
      <c r="N233" s="105">
        <f>5000+95000</f>
        <v>100000</v>
      </c>
      <c r="O233" s="59" t="s">
        <v>1280</v>
      </c>
      <c r="P233" s="236">
        <f t="shared" si="7"/>
        <v>2109375</v>
      </c>
      <c r="Q233" s="237"/>
      <c r="R233" s="237"/>
      <c r="S233" s="237">
        <v>2109375</v>
      </c>
      <c r="T233" s="237"/>
      <c r="U233" s="237"/>
      <c r="V233" s="237"/>
      <c r="W233" s="237"/>
      <c r="X233" s="237"/>
      <c r="Y233" s="237"/>
      <c r="Z233" s="106" t="s">
        <v>1284</v>
      </c>
      <c r="AA233" s="232">
        <v>2608</v>
      </c>
      <c r="AB233" s="233" t="s">
        <v>530</v>
      </c>
      <c r="AC233" s="68" t="s">
        <v>543</v>
      </c>
      <c r="AD233" s="197">
        <v>1</v>
      </c>
      <c r="AE233" s="229">
        <v>5029176</v>
      </c>
      <c r="AF233" s="234" t="s">
        <v>547</v>
      </c>
      <c r="AG233" s="181" t="s">
        <v>1281</v>
      </c>
      <c r="AH233" s="181" t="s">
        <v>1241</v>
      </c>
      <c r="AI233" s="181"/>
      <c r="AJ233" s="181"/>
      <c r="AK233" s="230" t="s">
        <v>1224</v>
      </c>
      <c r="AL233" s="181" t="s">
        <v>1242</v>
      </c>
      <c r="AM233" s="181" t="s">
        <v>1242</v>
      </c>
      <c r="AN233" s="181" t="s">
        <v>1225</v>
      </c>
      <c r="AO233" s="181" t="s">
        <v>1226</v>
      </c>
      <c r="AP233" s="201" t="s">
        <v>1266</v>
      </c>
      <c r="AQ233" s="183">
        <v>100</v>
      </c>
      <c r="AR233" s="231" t="s">
        <v>1228</v>
      </c>
      <c r="AS233" s="185">
        <v>5</v>
      </c>
      <c r="AT233" s="188">
        <v>105468.75</v>
      </c>
      <c r="AU233" s="159">
        <v>80</v>
      </c>
      <c r="AV233" s="187">
        <v>0</v>
      </c>
      <c r="AW233" s="60">
        <v>54155.688999999998</v>
      </c>
      <c r="AX233" s="60">
        <v>54000</v>
      </c>
      <c r="AY233" s="60">
        <v>54155.688999999998</v>
      </c>
      <c r="AZ233" s="60">
        <v>54155.688999999998</v>
      </c>
      <c r="BA233" s="60"/>
      <c r="BB233" s="60">
        <v>0</v>
      </c>
      <c r="BC233" s="60"/>
      <c r="BD233" s="60">
        <v>2500</v>
      </c>
      <c r="BE233" s="60">
        <v>5000</v>
      </c>
      <c r="BF233" s="60">
        <v>4000</v>
      </c>
      <c r="BG233" s="60">
        <v>5000</v>
      </c>
      <c r="BH233" s="60">
        <v>30000</v>
      </c>
      <c r="BI233" s="60">
        <v>24000</v>
      </c>
      <c r="BJ233" s="60">
        <v>25000</v>
      </c>
      <c r="BK233" s="60">
        <v>55000</v>
      </c>
      <c r="BL233" s="60">
        <v>44000</v>
      </c>
      <c r="BM233" s="60">
        <v>25000</v>
      </c>
      <c r="BN233" s="60">
        <v>55000</v>
      </c>
      <c r="BO233" s="187">
        <v>44000</v>
      </c>
      <c r="BP233" s="161">
        <v>0</v>
      </c>
      <c r="BQ233" s="225"/>
      <c r="BR233" s="225"/>
      <c r="BS233" s="225"/>
      <c r="BT233" s="98"/>
      <c r="BU233" s="98"/>
      <c r="BV233" s="98"/>
      <c r="BW233" s="98"/>
      <c r="BX233" s="98"/>
      <c r="BY233" s="98"/>
      <c r="BZ233" s="98"/>
      <c r="CA233" s="98"/>
      <c r="CB233" s="98"/>
      <c r="CC233" s="98"/>
      <c r="CD233" s="98"/>
      <c r="CE233" s="98"/>
      <c r="CF233" s="98"/>
      <c r="CG233" s="98"/>
      <c r="CH233" s="98"/>
      <c r="CI233" s="98"/>
      <c r="CJ233" s="98"/>
      <c r="CK233" s="98"/>
      <c r="CL233" s="98"/>
      <c r="CM233" s="98"/>
      <c r="CN233" s="98"/>
      <c r="CO233" s="98"/>
      <c r="CP233" s="98"/>
      <c r="CQ233" s="98"/>
      <c r="CR233" s="98"/>
      <c r="CS233" s="98"/>
      <c r="CT233" s="98"/>
      <c r="CU233" s="98"/>
      <c r="CV233" s="98"/>
      <c r="CW233" s="98"/>
      <c r="CX233" s="98"/>
      <c r="CY233" s="98"/>
      <c r="CZ233" s="98"/>
      <c r="DA233" s="98"/>
      <c r="DB233" s="98"/>
      <c r="DC233" s="98"/>
      <c r="DD233" s="98"/>
      <c r="DE233" s="98"/>
      <c r="DF233" s="98"/>
      <c r="DG233" s="98"/>
      <c r="DH233" s="98"/>
      <c r="DI233" s="98"/>
      <c r="DJ233" s="98"/>
      <c r="DK233" s="98"/>
      <c r="DL233" s="98"/>
      <c r="DM233" s="98"/>
      <c r="DN233" s="98"/>
      <c r="DO233" s="98"/>
      <c r="DP233" s="98"/>
      <c r="DQ233" s="98"/>
      <c r="DR233" s="98"/>
      <c r="DS233" s="98"/>
      <c r="DT233" s="98"/>
      <c r="DU233" s="98"/>
      <c r="DV233" s="98"/>
      <c r="DW233" s="98"/>
      <c r="DX233" s="98"/>
      <c r="DY233" s="98"/>
      <c r="DZ233" s="98"/>
      <c r="EA233" s="98"/>
      <c r="EB233" s="98"/>
      <c r="EC233" s="98"/>
      <c r="ED233" s="98"/>
      <c r="EE233" s="98"/>
      <c r="EF233" s="98"/>
      <c r="EG233" s="98"/>
      <c r="EH233" s="98"/>
      <c r="EI233" s="98"/>
      <c r="EJ233" s="98"/>
      <c r="EK233" s="98"/>
      <c r="EL233" s="98"/>
      <c r="EM233" s="98"/>
      <c r="EN233" s="98"/>
      <c r="EO233" s="98"/>
      <c r="EP233" s="98"/>
      <c r="EQ233" s="98"/>
      <c r="ER233" s="98"/>
      <c r="ES233" s="98"/>
      <c r="ET233" s="98"/>
      <c r="EU233" s="98"/>
      <c r="EV233" s="98"/>
      <c r="EW233" s="98"/>
      <c r="EX233" s="98"/>
      <c r="EY233" s="98"/>
      <c r="EZ233" s="98"/>
      <c r="FA233" s="98"/>
      <c r="FB233" s="98"/>
      <c r="FC233" s="98"/>
      <c r="FD233" s="98"/>
      <c r="FE233" s="98"/>
      <c r="FF233" s="98"/>
      <c r="FG233" s="98"/>
      <c r="FH233" s="98"/>
      <c r="FI233" s="98"/>
      <c r="FJ233" s="98"/>
      <c r="FK233" s="98"/>
      <c r="FL233" s="98"/>
      <c r="FM233" s="98"/>
      <c r="FN233" s="98"/>
      <c r="FO233" s="98"/>
      <c r="FP233" s="98"/>
      <c r="FQ233" s="98"/>
      <c r="FR233" s="98"/>
      <c r="FS233" s="98"/>
      <c r="FT233" s="98"/>
      <c r="FU233" s="98"/>
      <c r="FV233" s="98"/>
      <c r="FW233" s="98"/>
      <c r="FX233" s="98"/>
      <c r="FY233" s="98"/>
      <c r="FZ233" s="98"/>
      <c r="GA233" s="98"/>
      <c r="GB233" s="98"/>
      <c r="GC233" s="98"/>
      <c r="GD233" s="98"/>
      <c r="GE233" s="98"/>
      <c r="GF233" s="98"/>
      <c r="GG233" s="98"/>
      <c r="GH233" s="98"/>
      <c r="GI233" s="98"/>
      <c r="GJ233" s="98"/>
      <c r="GK233" s="98"/>
      <c r="GL233" s="98"/>
      <c r="GM233" s="98"/>
      <c r="GN233" s="98"/>
      <c r="GO233" s="98"/>
      <c r="GP233" s="98"/>
      <c r="GQ233" s="98"/>
      <c r="GR233" s="98"/>
      <c r="GS233" s="98"/>
      <c r="GT233" s="98"/>
      <c r="GU233" s="98"/>
      <c r="GV233" s="98"/>
      <c r="GW233" s="98"/>
      <c r="GX233" s="98"/>
      <c r="GY233" s="98"/>
      <c r="GZ233" s="98"/>
      <c r="HA233" s="98"/>
      <c r="HB233" s="98"/>
      <c r="HC233" s="98"/>
      <c r="HD233" s="98"/>
      <c r="HE233" s="98"/>
      <c r="HF233" s="98"/>
      <c r="HG233" s="98"/>
      <c r="HH233" s="98"/>
      <c r="HI233" s="98"/>
      <c r="HJ233" s="98"/>
      <c r="HK233" s="98"/>
      <c r="HL233" s="98"/>
      <c r="HM233" s="98"/>
      <c r="HN233" s="98"/>
      <c r="HO233" s="98"/>
      <c r="HP233" s="98"/>
      <c r="HQ233" s="98"/>
      <c r="HR233" s="98"/>
      <c r="HS233" s="98"/>
      <c r="HT233" s="98"/>
      <c r="HU233" s="98"/>
      <c r="HV233" s="98"/>
      <c r="HW233" s="98"/>
      <c r="HX233" s="98"/>
      <c r="HY233" s="98"/>
      <c r="HZ233" s="98"/>
      <c r="IA233" s="98"/>
      <c r="IB233" s="98"/>
      <c r="IC233" s="98"/>
      <c r="ID233" s="98"/>
      <c r="IE233" s="98"/>
      <c r="IF233" s="98"/>
      <c r="IG233" s="98"/>
      <c r="IH233" s="98"/>
      <c r="II233" s="98"/>
      <c r="IJ233" s="98"/>
      <c r="IK233" s="98"/>
      <c r="IL233" s="98"/>
      <c r="IM233" s="98"/>
      <c r="IN233" s="98"/>
      <c r="IO233" s="98"/>
      <c r="IP233" s="98"/>
      <c r="IQ233" s="98"/>
      <c r="IR233" s="98"/>
      <c r="IS233" s="98"/>
      <c r="IT233" s="98"/>
      <c r="IU233" s="98"/>
      <c r="IV233" s="98"/>
      <c r="IW233" s="98"/>
      <c r="IX233" s="98"/>
      <c r="IY233" s="98"/>
      <c r="IZ233" s="98"/>
      <c r="JA233" s="98"/>
      <c r="JB233" s="98"/>
      <c r="JC233" s="98"/>
      <c r="JD233" s="98"/>
      <c r="JE233" s="98"/>
      <c r="JF233" s="98"/>
      <c r="JG233" s="98"/>
      <c r="JH233" s="98"/>
      <c r="JI233" s="98"/>
      <c r="JJ233" s="98"/>
      <c r="JK233" s="98"/>
      <c r="JL233" s="98"/>
      <c r="JM233" s="98"/>
      <c r="JN233" s="98"/>
      <c r="JO233" s="98"/>
      <c r="JP233" s="98"/>
      <c r="JQ233" s="98"/>
      <c r="JR233" s="98"/>
      <c r="JS233" s="98"/>
      <c r="JT233" s="98"/>
      <c r="JU233" s="98"/>
      <c r="JV233" s="98"/>
      <c r="JW233" s="98"/>
      <c r="JX233" s="98"/>
      <c r="JY233" s="98"/>
      <c r="JZ233" s="98"/>
      <c r="KA233" s="98"/>
      <c r="KB233" s="98"/>
      <c r="KC233" s="98"/>
      <c r="KD233" s="98"/>
      <c r="KE233" s="98"/>
      <c r="KF233" s="98"/>
      <c r="KG233" s="98"/>
      <c r="KH233" s="98"/>
      <c r="KI233" s="98"/>
      <c r="KJ233" s="98"/>
      <c r="KK233" s="98"/>
      <c r="KL233" s="98"/>
      <c r="KM233" s="98"/>
      <c r="KN233" s="98"/>
      <c r="KO233" s="98"/>
      <c r="KP233" s="98"/>
      <c r="KQ233" s="98"/>
      <c r="KR233" s="98"/>
      <c r="KS233" s="98"/>
      <c r="KT233" s="98"/>
      <c r="KU233" s="98"/>
      <c r="KV233" s="98"/>
      <c r="KW233" s="98"/>
      <c r="KX233" s="98"/>
      <c r="KY233" s="98"/>
      <c r="KZ233" s="98"/>
      <c r="LA233" s="98"/>
      <c r="LB233" s="98"/>
      <c r="LC233" s="98"/>
      <c r="LD233" s="98"/>
      <c r="LE233" s="98"/>
      <c r="LF233" s="98"/>
      <c r="LG233" s="98"/>
      <c r="LH233" s="98"/>
      <c r="LI233" s="98"/>
      <c r="LJ233" s="98"/>
      <c r="LK233" s="98"/>
      <c r="LL233" s="98"/>
      <c r="LM233" s="98"/>
      <c r="LN233" s="98"/>
      <c r="LO233" s="98"/>
      <c r="LP233" s="98"/>
      <c r="LQ233" s="98"/>
      <c r="LR233" s="98"/>
      <c r="LS233" s="98"/>
      <c r="LT233" s="98"/>
      <c r="LU233" s="98"/>
      <c r="LV233" s="98"/>
      <c r="LW233" s="98"/>
      <c r="LX233" s="98"/>
      <c r="LY233" s="98"/>
      <c r="LZ233" s="98"/>
      <c r="MA233" s="98"/>
      <c r="MB233" s="98"/>
      <c r="MC233" s="98"/>
      <c r="MD233" s="98"/>
      <c r="ME233" s="98"/>
      <c r="MF233" s="98"/>
      <c r="MG233" s="98"/>
      <c r="MH233" s="98"/>
      <c r="MI233" s="98"/>
      <c r="MJ233" s="98"/>
      <c r="MK233" s="98"/>
      <c r="ML233" s="98"/>
      <c r="MM233" s="98"/>
      <c r="MN233" s="98"/>
      <c r="MO233" s="98"/>
      <c r="MP233" s="98"/>
      <c r="MQ233" s="98"/>
      <c r="MR233" s="98"/>
      <c r="MS233" s="98"/>
      <c r="MT233" s="98"/>
      <c r="MU233" s="98"/>
      <c r="MV233" s="98"/>
      <c r="MW233" s="98"/>
      <c r="MX233" s="98"/>
      <c r="MY233" s="98"/>
      <c r="MZ233" s="98"/>
      <c r="NA233" s="98"/>
      <c r="NB233" s="98"/>
      <c r="NC233" s="98"/>
      <c r="ND233" s="98"/>
      <c r="NE233" s="98"/>
      <c r="NF233" s="98"/>
      <c r="NG233" s="98"/>
      <c r="NH233" s="98"/>
      <c r="NI233" s="98"/>
      <c r="NJ233" s="98"/>
      <c r="NK233" s="98"/>
      <c r="NL233" s="98"/>
      <c r="NM233" s="98"/>
      <c r="NN233" s="98"/>
      <c r="NO233" s="98"/>
      <c r="NP233" s="98"/>
      <c r="NQ233" s="98"/>
      <c r="NR233" s="98"/>
      <c r="NS233" s="98"/>
      <c r="NT233" s="98"/>
      <c r="NU233" s="98"/>
      <c r="NV233" s="98"/>
      <c r="NW233" s="98"/>
      <c r="NX233" s="98"/>
      <c r="NY233" s="98"/>
      <c r="NZ233" s="98"/>
      <c r="OA233" s="98"/>
      <c r="OB233" s="98"/>
      <c r="OC233" s="98"/>
      <c r="OD233" s="98"/>
      <c r="OE233" s="98"/>
      <c r="OF233" s="98"/>
      <c r="OG233" s="98"/>
      <c r="OH233" s="98"/>
      <c r="OI233" s="98"/>
      <c r="OJ233" s="98"/>
      <c r="OK233" s="98"/>
      <c r="OL233" s="98"/>
      <c r="OM233" s="98"/>
      <c r="ON233" s="98"/>
      <c r="OO233" s="98"/>
      <c r="OP233" s="98"/>
      <c r="OQ233" s="98"/>
      <c r="OR233" s="98"/>
      <c r="OS233" s="98"/>
      <c r="OT233" s="98"/>
      <c r="OU233" s="98"/>
      <c r="OV233" s="98"/>
      <c r="OW233" s="98"/>
      <c r="OX233" s="98"/>
      <c r="OY233" s="98"/>
      <c r="OZ233" s="98"/>
      <c r="PA233" s="98"/>
      <c r="PB233" s="98"/>
      <c r="PC233" s="98"/>
      <c r="PD233" s="98"/>
      <c r="PE233" s="98"/>
      <c r="PF233" s="98"/>
      <c r="PG233" s="98"/>
      <c r="PH233" s="98"/>
      <c r="PI233" s="98"/>
      <c r="PJ233" s="98"/>
      <c r="PK233" s="98"/>
      <c r="PL233" s="98"/>
      <c r="PM233" s="98"/>
      <c r="PN233" s="98"/>
      <c r="PO233" s="98"/>
      <c r="PP233" s="98"/>
      <c r="PQ233" s="98"/>
      <c r="PR233" s="98"/>
      <c r="PS233" s="98"/>
      <c r="PT233" s="98"/>
      <c r="PU233" s="98"/>
      <c r="PV233" s="98"/>
      <c r="PW233" s="98"/>
      <c r="PX233" s="98"/>
      <c r="PY233" s="98"/>
      <c r="PZ233" s="98"/>
      <c r="QA233" s="98"/>
      <c r="QB233" s="98"/>
      <c r="QC233" s="98"/>
      <c r="QD233" s="98"/>
      <c r="QE233" s="98"/>
      <c r="QF233" s="98"/>
      <c r="QG233" s="98"/>
      <c r="QH233" s="98"/>
      <c r="QI233" s="98"/>
      <c r="QJ233" s="98"/>
      <c r="QK233" s="98"/>
      <c r="QL233" s="98"/>
      <c r="QM233" s="98"/>
      <c r="QN233" s="98"/>
      <c r="QO233" s="98"/>
      <c r="QP233" s="98"/>
      <c r="QQ233" s="98"/>
      <c r="QR233" s="98"/>
      <c r="QS233" s="98"/>
      <c r="QT233" s="98"/>
      <c r="QU233" s="98"/>
      <c r="QV233" s="98"/>
      <c r="QW233" s="98"/>
      <c r="QX233" s="98"/>
      <c r="QY233" s="98"/>
      <c r="QZ233" s="98"/>
      <c r="RA233" s="98"/>
      <c r="RB233" s="98"/>
      <c r="RC233" s="98"/>
      <c r="RD233" s="98"/>
      <c r="RE233" s="98"/>
      <c r="RF233" s="98"/>
      <c r="RG233" s="98"/>
      <c r="RH233" s="98"/>
      <c r="RI233" s="98"/>
      <c r="RJ233" s="98"/>
      <c r="RK233" s="98"/>
      <c r="RL233" s="98"/>
      <c r="RM233" s="98"/>
      <c r="RN233" s="98"/>
      <c r="RO233" s="98"/>
      <c r="RP233" s="98"/>
      <c r="RQ233" s="98"/>
      <c r="RR233" s="98"/>
      <c r="RS233" s="98"/>
      <c r="RT233" s="98"/>
      <c r="RU233" s="98"/>
      <c r="RV233" s="98"/>
      <c r="RW233" s="98"/>
      <c r="RX233" s="98"/>
      <c r="RY233" s="98"/>
      <c r="RZ233" s="98"/>
      <c r="SA233" s="98"/>
      <c r="SB233" s="98"/>
      <c r="SC233" s="98"/>
      <c r="SD233" s="98"/>
      <c r="SE233" s="98"/>
      <c r="SF233" s="98"/>
      <c r="SG233" s="98"/>
      <c r="SH233" s="98"/>
      <c r="SI233" s="98"/>
      <c r="SJ233" s="98"/>
      <c r="SK233" s="98"/>
      <c r="SL233" s="98"/>
      <c r="SM233" s="98"/>
      <c r="SN233" s="98"/>
      <c r="SO233" s="98"/>
      <c r="SP233" s="98"/>
      <c r="SQ233" s="98"/>
      <c r="SR233" s="98"/>
      <c r="SS233" s="98"/>
      <c r="ST233" s="98"/>
      <c r="SU233" s="98"/>
      <c r="SV233" s="98"/>
      <c r="SW233" s="98"/>
      <c r="SX233" s="98"/>
      <c r="SY233" s="98"/>
      <c r="SZ233" s="98"/>
      <c r="TA233" s="98"/>
      <c r="TB233" s="98"/>
      <c r="TC233" s="98"/>
      <c r="TD233" s="98"/>
      <c r="TE233" s="98"/>
      <c r="TF233" s="98"/>
      <c r="TG233" s="98"/>
      <c r="TH233" s="98"/>
      <c r="TI233" s="98"/>
      <c r="TJ233" s="98"/>
      <c r="TK233" s="98"/>
      <c r="TL233" s="98"/>
      <c r="TM233" s="98"/>
      <c r="TN233" s="98"/>
      <c r="TO233" s="98"/>
      <c r="TP233" s="98"/>
      <c r="TQ233" s="98"/>
      <c r="TR233" s="98"/>
      <c r="TS233" s="98"/>
      <c r="TT233" s="98"/>
      <c r="TU233" s="98"/>
      <c r="TV233" s="98"/>
      <c r="TW233" s="98"/>
      <c r="TX233" s="98"/>
      <c r="TY233" s="98"/>
      <c r="TZ233" s="98"/>
      <c r="UA233" s="98"/>
      <c r="UB233" s="98"/>
      <c r="UC233" s="98"/>
      <c r="UD233" s="98"/>
      <c r="UE233" s="98"/>
      <c r="UF233" s="98"/>
      <c r="UG233" s="98"/>
      <c r="UH233" s="98"/>
      <c r="UI233" s="98"/>
      <c r="UJ233" s="98"/>
      <c r="UK233" s="98"/>
      <c r="UL233" s="98"/>
      <c r="UM233" s="98"/>
      <c r="UN233" s="98"/>
      <c r="UO233" s="98"/>
      <c r="UP233" s="98"/>
      <c r="UQ233" s="98"/>
      <c r="UR233" s="98"/>
      <c r="US233" s="98"/>
      <c r="UT233" s="98"/>
      <c r="UU233" s="98"/>
      <c r="UV233" s="98"/>
      <c r="UW233" s="98"/>
      <c r="UX233" s="98"/>
      <c r="UY233" s="98"/>
      <c r="UZ233" s="98"/>
      <c r="VA233" s="98"/>
      <c r="VB233" s="98"/>
      <c r="VC233" s="98"/>
      <c r="VD233" s="98"/>
      <c r="VE233" s="98"/>
      <c r="VF233" s="98"/>
      <c r="VG233" s="98"/>
      <c r="VH233" s="98"/>
      <c r="VI233" s="98"/>
      <c r="VJ233" s="98"/>
      <c r="VK233" s="98"/>
      <c r="VL233" s="98"/>
      <c r="VM233" s="98"/>
      <c r="VN233" s="98"/>
      <c r="VO233" s="98"/>
      <c r="VP233" s="98"/>
      <c r="VQ233" s="98"/>
      <c r="VR233" s="98"/>
      <c r="VS233" s="98"/>
      <c r="VT233" s="98"/>
      <c r="VU233" s="98"/>
      <c r="VV233" s="98"/>
      <c r="VW233" s="98"/>
      <c r="VX233" s="98"/>
      <c r="VY233" s="98"/>
      <c r="VZ233" s="98"/>
      <c r="WA233" s="98"/>
      <c r="WB233" s="98"/>
      <c r="WC233" s="98"/>
      <c r="WD233" s="98"/>
      <c r="WE233" s="98"/>
      <c r="WF233" s="98"/>
      <c r="WG233" s="98"/>
      <c r="WH233" s="98"/>
      <c r="WI233" s="98"/>
      <c r="WJ233" s="98"/>
      <c r="WK233" s="98"/>
      <c r="WL233" s="98"/>
      <c r="WM233" s="98"/>
      <c r="WN233" s="98"/>
      <c r="WO233" s="98"/>
      <c r="WP233" s="98"/>
      <c r="WQ233" s="98"/>
      <c r="WR233" s="98"/>
      <c r="WS233" s="98"/>
      <c r="WT233" s="98"/>
      <c r="WU233" s="98"/>
      <c r="WV233" s="98"/>
      <c r="WW233" s="98"/>
      <c r="WX233" s="98"/>
      <c r="WY233" s="98"/>
      <c r="WZ233" s="98"/>
      <c r="XA233" s="98"/>
      <c r="XB233" s="98"/>
      <c r="XC233" s="98"/>
      <c r="XD233" s="98"/>
      <c r="XE233" s="98"/>
      <c r="XF233" s="98"/>
      <c r="XG233" s="98"/>
      <c r="XH233" s="98"/>
      <c r="XI233" s="98"/>
      <c r="XJ233" s="98"/>
      <c r="XK233" s="98"/>
      <c r="XL233" s="98"/>
      <c r="XM233" s="98"/>
      <c r="XN233" s="98"/>
      <c r="XO233" s="98"/>
      <c r="XP233" s="98"/>
      <c r="XQ233" s="98"/>
      <c r="XR233" s="98"/>
      <c r="XS233" s="98"/>
      <c r="XT233" s="98"/>
      <c r="XU233" s="98"/>
      <c r="XV233" s="98"/>
      <c r="XW233" s="98"/>
      <c r="XX233" s="98"/>
      <c r="XY233" s="98"/>
      <c r="XZ233" s="98"/>
      <c r="YA233" s="98"/>
      <c r="YB233" s="98"/>
      <c r="YC233" s="98"/>
      <c r="YD233" s="98"/>
      <c r="YE233" s="98"/>
      <c r="YF233" s="98"/>
      <c r="YG233" s="98"/>
      <c r="YH233" s="98"/>
      <c r="YI233" s="98"/>
      <c r="YJ233" s="98"/>
      <c r="YK233" s="98"/>
      <c r="YL233" s="98"/>
      <c r="YM233" s="98"/>
      <c r="YN233" s="98"/>
      <c r="YO233" s="98"/>
      <c r="YP233" s="98"/>
      <c r="YQ233" s="98"/>
      <c r="YR233" s="98"/>
      <c r="YS233" s="98"/>
      <c r="YT233" s="98"/>
      <c r="YU233" s="98"/>
      <c r="YV233" s="98"/>
      <c r="YW233" s="98"/>
      <c r="YX233" s="98"/>
      <c r="YY233" s="98"/>
      <c r="YZ233" s="98"/>
      <c r="ZA233" s="98"/>
      <c r="ZB233" s="98"/>
      <c r="ZC233" s="98"/>
      <c r="ZD233" s="98"/>
      <c r="ZE233" s="98"/>
      <c r="ZF233" s="98"/>
      <c r="ZG233" s="98"/>
      <c r="ZH233" s="98"/>
      <c r="ZI233" s="98"/>
      <c r="ZJ233" s="98"/>
      <c r="ZK233" s="98"/>
      <c r="ZL233" s="98"/>
      <c r="ZM233" s="98"/>
      <c r="ZN233" s="98"/>
      <c r="ZO233" s="98"/>
      <c r="ZP233" s="98"/>
      <c r="ZQ233" s="98"/>
      <c r="ZR233" s="98"/>
      <c r="ZS233" s="98"/>
      <c r="ZT233" s="98"/>
      <c r="ZU233" s="98"/>
      <c r="ZV233" s="98"/>
      <c r="ZW233" s="98"/>
      <c r="ZX233" s="98"/>
      <c r="ZY233" s="98"/>
      <c r="ZZ233" s="98"/>
      <c r="AAA233" s="98"/>
      <c r="AAB233" s="98"/>
      <c r="AAC233" s="98"/>
      <c r="AAD233" s="98"/>
      <c r="AAE233" s="98"/>
      <c r="AAF233" s="98"/>
      <c r="AAG233" s="98"/>
      <c r="AAH233" s="98"/>
      <c r="AAI233" s="98"/>
      <c r="AAJ233" s="98"/>
      <c r="AAK233" s="98"/>
      <c r="AAL233" s="98"/>
      <c r="AAM233" s="98"/>
      <c r="AAN233" s="98"/>
      <c r="AAO233" s="98"/>
      <c r="AAP233" s="98"/>
      <c r="AAQ233" s="98"/>
      <c r="AAR233" s="98"/>
      <c r="AAS233" s="98"/>
      <c r="AAT233" s="98"/>
      <c r="AAU233" s="98"/>
      <c r="AAV233" s="98"/>
      <c r="AAW233" s="98"/>
      <c r="AAX233" s="98"/>
      <c r="AAY233" s="98"/>
      <c r="AAZ233" s="98"/>
      <c r="ABA233" s="98"/>
      <c r="ABB233" s="98"/>
      <c r="ABC233" s="98"/>
      <c r="ABD233" s="98"/>
      <c r="ABE233" s="98"/>
      <c r="ABF233" s="98"/>
      <c r="ABG233" s="98"/>
      <c r="ABH233" s="98"/>
      <c r="ABI233" s="98"/>
      <c r="ABJ233" s="98"/>
      <c r="ABK233" s="98"/>
      <c r="ABL233" s="98"/>
      <c r="ABM233" s="98"/>
      <c r="ABN233" s="98"/>
      <c r="ABO233" s="98"/>
      <c r="ABP233" s="98"/>
      <c r="ABQ233" s="98"/>
      <c r="ABR233" s="98"/>
      <c r="ABS233" s="98"/>
      <c r="ABT233" s="98"/>
      <c r="ABU233" s="98"/>
      <c r="ABV233" s="98"/>
      <c r="ABW233" s="98"/>
      <c r="ABX233" s="98"/>
      <c r="ABY233" s="98"/>
      <c r="ABZ233" s="98"/>
      <c r="ACA233" s="98"/>
      <c r="ACB233" s="98"/>
      <c r="ACC233" s="98"/>
      <c r="ACD233" s="98"/>
      <c r="ACE233" s="98"/>
      <c r="ACF233" s="98"/>
      <c r="ACG233" s="98"/>
      <c r="ACH233" s="98"/>
      <c r="ACI233" s="98"/>
      <c r="ACJ233" s="98"/>
      <c r="ACK233" s="98"/>
      <c r="ACL233" s="98"/>
      <c r="ACM233" s="98"/>
      <c r="ACN233" s="98"/>
      <c r="ACO233" s="98"/>
      <c r="ACP233" s="98"/>
      <c r="ACQ233" s="98"/>
      <c r="ACR233" s="98"/>
      <c r="ACS233" s="98"/>
      <c r="ACT233" s="98"/>
      <c r="ACU233" s="98"/>
      <c r="ACV233" s="98"/>
      <c r="ACW233" s="98"/>
      <c r="ACX233" s="98"/>
      <c r="ACY233" s="98"/>
      <c r="ACZ233" s="98"/>
      <c r="ADA233" s="98"/>
      <c r="ADB233" s="98"/>
      <c r="ADC233" s="98"/>
      <c r="ADD233" s="98"/>
      <c r="ADE233" s="98"/>
      <c r="ADF233" s="98"/>
      <c r="ADG233" s="98"/>
      <c r="ADH233" s="98"/>
      <c r="ADI233" s="98"/>
      <c r="ADJ233" s="98"/>
      <c r="ADK233" s="98"/>
      <c r="ADL233" s="98"/>
      <c r="ADM233" s="98"/>
      <c r="ADN233" s="98"/>
      <c r="ADO233" s="98"/>
      <c r="ADP233" s="98"/>
      <c r="ADQ233" s="98"/>
      <c r="ADR233" s="98"/>
      <c r="ADS233" s="98"/>
      <c r="ADT233" s="98"/>
      <c r="ADU233" s="98"/>
      <c r="ADV233" s="98"/>
      <c r="ADW233" s="98"/>
      <c r="ADX233" s="98"/>
      <c r="ADY233" s="98"/>
      <c r="ADZ233" s="98"/>
      <c r="AEA233" s="98"/>
      <c r="AEB233" s="98"/>
      <c r="AEC233" s="98"/>
      <c r="AED233" s="98"/>
      <c r="AEE233" s="98"/>
      <c r="AEF233" s="98"/>
      <c r="AEG233" s="98"/>
      <c r="AEH233" s="98"/>
      <c r="AEI233" s="98"/>
      <c r="AEJ233" s="98"/>
      <c r="AEK233" s="98"/>
      <c r="AEL233" s="98"/>
      <c r="AEM233" s="98"/>
      <c r="AEN233" s="98"/>
      <c r="AEO233" s="98"/>
      <c r="AEP233" s="98"/>
      <c r="AEQ233" s="98"/>
      <c r="AER233" s="98"/>
      <c r="AES233" s="98"/>
      <c r="AET233" s="98"/>
      <c r="AEU233" s="98"/>
      <c r="AEV233" s="98"/>
      <c r="AEW233" s="98"/>
      <c r="AEX233" s="98"/>
      <c r="AEY233" s="98"/>
      <c r="AEZ233" s="98"/>
      <c r="AFA233" s="98"/>
      <c r="AFB233" s="98"/>
      <c r="AFC233" s="98"/>
      <c r="AFD233" s="98"/>
      <c r="AFE233" s="98"/>
      <c r="AFF233" s="98"/>
      <c r="AFG233" s="98"/>
      <c r="AFH233" s="98"/>
      <c r="AFI233" s="98"/>
      <c r="AFJ233" s="98"/>
      <c r="AFK233" s="98"/>
      <c r="AFL233" s="98"/>
      <c r="AFM233" s="98"/>
      <c r="AFN233" s="98"/>
      <c r="AFO233" s="98"/>
      <c r="AFP233" s="98"/>
      <c r="AFQ233" s="98"/>
      <c r="AFR233" s="98"/>
      <c r="AFS233" s="98"/>
      <c r="AFT233" s="98"/>
      <c r="AFU233" s="98"/>
      <c r="AFV233" s="98"/>
      <c r="AFW233" s="98"/>
      <c r="AFX233" s="98"/>
      <c r="AFY233" s="98"/>
      <c r="AFZ233" s="98"/>
      <c r="AGA233" s="98"/>
      <c r="AGB233" s="98"/>
      <c r="AGC233" s="98"/>
      <c r="AGD233" s="98"/>
      <c r="AGE233" s="98"/>
      <c r="AGF233" s="98"/>
      <c r="AGG233" s="98"/>
      <c r="AGH233" s="98"/>
      <c r="AGI233" s="98"/>
      <c r="AGJ233" s="98"/>
      <c r="AGK233" s="98"/>
      <c r="AGL233" s="98"/>
      <c r="AGM233" s="98"/>
      <c r="AGN233" s="98"/>
      <c r="AGO233" s="98"/>
      <c r="AGP233" s="98"/>
      <c r="AGQ233" s="98"/>
      <c r="AGR233" s="98"/>
      <c r="AGS233" s="98"/>
      <c r="AGT233" s="98"/>
      <c r="AGU233" s="98"/>
      <c r="AGV233" s="98"/>
      <c r="AGW233" s="98"/>
      <c r="AGX233" s="98"/>
      <c r="AGY233" s="98"/>
      <c r="AGZ233" s="98"/>
      <c r="AHA233" s="98"/>
      <c r="AHB233" s="98"/>
      <c r="AHC233" s="98"/>
      <c r="AHD233" s="98"/>
      <c r="AHE233" s="98"/>
      <c r="AHF233" s="98"/>
      <c r="AHG233" s="98"/>
      <c r="AHH233" s="98"/>
      <c r="AHI233" s="98"/>
      <c r="AHJ233" s="98"/>
      <c r="AHK233" s="98"/>
      <c r="AHL233" s="98"/>
      <c r="AHM233" s="98"/>
      <c r="AHN233" s="98"/>
      <c r="AHO233" s="98"/>
      <c r="AHP233" s="98"/>
      <c r="AHQ233" s="98"/>
      <c r="AHR233" s="98"/>
      <c r="AHS233" s="98"/>
      <c r="AHT233" s="98"/>
      <c r="AHU233" s="98"/>
      <c r="AHV233" s="98"/>
      <c r="AHW233" s="98"/>
      <c r="AHX233" s="98"/>
      <c r="AHY233" s="98"/>
      <c r="AHZ233" s="98"/>
      <c r="AIA233" s="98"/>
      <c r="AIB233" s="98"/>
      <c r="AIC233" s="98"/>
      <c r="AID233" s="98"/>
      <c r="AIE233" s="98"/>
      <c r="AIF233" s="98"/>
      <c r="AIG233" s="98"/>
      <c r="AIH233" s="98"/>
      <c r="AII233" s="98"/>
      <c r="AIJ233" s="98"/>
      <c r="AIK233" s="98"/>
      <c r="AIL233" s="98"/>
      <c r="AIM233" s="98"/>
      <c r="AIN233" s="98"/>
      <c r="AIO233" s="98"/>
      <c r="AIP233" s="98"/>
      <c r="AIQ233" s="98"/>
      <c r="AIR233" s="98"/>
      <c r="AIS233" s="98"/>
      <c r="AIT233" s="98"/>
      <c r="AIU233" s="98"/>
      <c r="AIV233" s="98"/>
      <c r="AIW233" s="98"/>
      <c r="AIX233" s="98"/>
      <c r="AIY233" s="98"/>
      <c r="AIZ233" s="98"/>
      <c r="AJA233" s="98"/>
      <c r="AJB233" s="98"/>
      <c r="AJC233" s="98"/>
      <c r="AJD233" s="98"/>
      <c r="AJE233" s="98"/>
      <c r="AJF233" s="98"/>
      <c r="AJG233" s="98"/>
      <c r="AJH233" s="98"/>
      <c r="AJI233" s="98"/>
      <c r="AJJ233" s="98"/>
      <c r="AJK233" s="98"/>
      <c r="AJL233" s="98"/>
      <c r="AJM233" s="98"/>
      <c r="AJN233" s="98"/>
      <c r="AJO233" s="98"/>
      <c r="AJP233" s="98"/>
      <c r="AJQ233" s="98"/>
      <c r="AJR233" s="98"/>
      <c r="AJS233" s="98"/>
      <c r="AJT233" s="98"/>
      <c r="AJU233" s="98"/>
      <c r="AJV233" s="98"/>
      <c r="AJW233" s="98"/>
      <c r="AJX233" s="98"/>
      <c r="AJY233" s="98"/>
      <c r="AJZ233" s="98"/>
      <c r="AKA233" s="98"/>
      <c r="AKB233" s="98"/>
      <c r="AKC233" s="98"/>
      <c r="AKD233" s="98"/>
      <c r="AKE233" s="98"/>
      <c r="AKF233" s="98"/>
      <c r="AKG233" s="98"/>
      <c r="AKH233" s="98"/>
      <c r="AKI233" s="98"/>
      <c r="AKJ233" s="98"/>
      <c r="AKK233" s="98"/>
      <c r="AKL233" s="98"/>
      <c r="AKM233" s="98"/>
      <c r="AKN233" s="98"/>
      <c r="AKO233" s="98"/>
      <c r="AKP233" s="98"/>
      <c r="AKQ233" s="98"/>
      <c r="AKR233" s="98"/>
      <c r="AKS233" s="98"/>
      <c r="AKT233" s="98"/>
      <c r="AKU233" s="98"/>
      <c r="AKV233" s="98"/>
      <c r="AKW233" s="98"/>
      <c r="AKX233" s="98"/>
      <c r="AKY233" s="98"/>
      <c r="AKZ233" s="98"/>
      <c r="ALA233" s="98"/>
      <c r="ALB233" s="98"/>
      <c r="ALC233" s="98"/>
      <c r="ALD233" s="98"/>
      <c r="ALE233" s="98"/>
      <c r="ALF233" s="98"/>
      <c r="ALG233" s="98"/>
      <c r="ALH233" s="98"/>
      <c r="ALI233" s="98"/>
      <c r="ALJ233" s="98"/>
      <c r="ALK233" s="98"/>
      <c r="ALL233" s="98"/>
      <c r="ALM233" s="98"/>
      <c r="ALN233" s="98"/>
      <c r="ALO233" s="98"/>
      <c r="ALP233" s="98"/>
      <c r="ALQ233" s="98"/>
      <c r="ALR233" s="98"/>
      <c r="ALS233" s="98"/>
      <c r="ALT233" s="98"/>
      <c r="ALU233" s="98"/>
      <c r="ALV233" s="98"/>
      <c r="ALW233" s="98"/>
      <c r="ALX233" s="98"/>
      <c r="ALY233" s="98"/>
      <c r="ALZ233" s="98"/>
      <c r="AMA233" s="98"/>
      <c r="AMB233" s="98"/>
      <c r="AMC233" s="98"/>
      <c r="AMD233" s="98"/>
      <c r="AME233" s="98"/>
      <c r="AMF233" s="98"/>
      <c r="AMG233" s="98"/>
      <c r="AMH233" s="98"/>
      <c r="AMI233" s="98"/>
      <c r="AMJ233" s="98"/>
      <c r="AMK233" s="98"/>
      <c r="AML233" s="98"/>
      <c r="AMM233" s="98"/>
      <c r="AMN233" s="98"/>
      <c r="AMO233" s="98"/>
      <c r="AMP233" s="98"/>
      <c r="AMQ233" s="98"/>
      <c r="AMR233" s="98"/>
      <c r="AMS233" s="98"/>
      <c r="AMT233" s="98"/>
      <c r="AMU233" s="98"/>
      <c r="AMV233" s="98"/>
      <c r="AMW233" s="98"/>
      <c r="AMX233" s="98"/>
      <c r="AMY233" s="98"/>
      <c r="AMZ233" s="98"/>
      <c r="ANA233" s="98"/>
      <c r="ANB233" s="98"/>
      <c r="ANC233" s="98"/>
      <c r="AND233" s="98"/>
      <c r="ANE233" s="98"/>
      <c r="ANF233" s="98"/>
      <c r="ANG233" s="98"/>
      <c r="ANH233" s="98"/>
      <c r="ANI233" s="98"/>
      <c r="ANJ233" s="98"/>
      <c r="ANK233" s="98"/>
      <c r="ANL233" s="98"/>
      <c r="ANM233" s="98"/>
      <c r="ANN233" s="98"/>
      <c r="ANO233" s="98"/>
      <c r="ANP233" s="98"/>
      <c r="ANQ233" s="98"/>
      <c r="ANR233" s="98"/>
      <c r="ANS233" s="98"/>
      <c r="ANT233" s="98"/>
      <c r="ANU233" s="98"/>
      <c r="ANV233" s="98"/>
      <c r="ANW233" s="98"/>
      <c r="ANX233" s="98"/>
      <c r="ANY233" s="98"/>
      <c r="ANZ233" s="98"/>
      <c r="AOA233" s="98"/>
      <c r="AOB233" s="98"/>
      <c r="AOC233" s="98"/>
      <c r="AOD233" s="98"/>
      <c r="AOE233" s="98"/>
      <c r="AOF233" s="98"/>
      <c r="AOG233" s="98"/>
      <c r="AOH233" s="98"/>
      <c r="AOI233" s="98"/>
      <c r="AOJ233" s="98"/>
      <c r="AOK233" s="98"/>
      <c r="AOL233" s="98"/>
      <c r="AOM233" s="98"/>
      <c r="AON233" s="98"/>
      <c r="AOO233" s="98"/>
      <c r="AOP233" s="98"/>
      <c r="AOQ233" s="98"/>
      <c r="AOR233" s="98"/>
      <c r="AOS233" s="98"/>
      <c r="AOT233" s="98"/>
      <c r="AOU233" s="98"/>
      <c r="AOV233" s="98"/>
      <c r="AOW233" s="98"/>
      <c r="AOX233" s="98"/>
      <c r="AOY233" s="98"/>
      <c r="AOZ233" s="98"/>
      <c r="APA233" s="98"/>
      <c r="APB233" s="98"/>
      <c r="APC233" s="98"/>
      <c r="APD233" s="98"/>
      <c r="APE233" s="98"/>
      <c r="APF233" s="98"/>
      <c r="APG233" s="98"/>
      <c r="APH233" s="98"/>
      <c r="API233" s="98"/>
      <c r="APJ233" s="98"/>
      <c r="APK233" s="98"/>
      <c r="APL233" s="98"/>
      <c r="APM233" s="98"/>
      <c r="APN233" s="98"/>
      <c r="APO233" s="98"/>
      <c r="APP233" s="98"/>
      <c r="APQ233" s="98"/>
      <c r="APR233" s="98"/>
      <c r="APS233" s="98"/>
      <c r="APT233" s="98"/>
      <c r="APU233" s="98"/>
      <c r="APV233" s="98"/>
      <c r="APW233" s="98"/>
      <c r="APX233" s="98"/>
      <c r="APY233" s="98"/>
      <c r="APZ233" s="98"/>
      <c r="AQA233" s="98"/>
      <c r="AQB233" s="98"/>
      <c r="AQC233" s="98"/>
      <c r="AQD233" s="98"/>
      <c r="AQE233" s="98"/>
      <c r="AQF233" s="98"/>
      <c r="AQG233" s="98"/>
      <c r="AQH233" s="98"/>
      <c r="AQI233" s="98"/>
      <c r="AQJ233" s="98"/>
      <c r="AQK233" s="98"/>
      <c r="AQL233" s="98"/>
      <c r="AQM233" s="98"/>
      <c r="AQN233" s="98"/>
      <c r="AQO233" s="98"/>
      <c r="AQP233" s="98"/>
      <c r="AQQ233" s="98"/>
      <c r="AQR233" s="98"/>
      <c r="AQS233" s="98"/>
      <c r="AQT233" s="98"/>
      <c r="AQU233" s="98"/>
      <c r="AQV233" s="98"/>
      <c r="AQW233" s="98"/>
      <c r="AQX233" s="98"/>
      <c r="AQY233" s="98"/>
      <c r="AQZ233" s="98"/>
      <c r="ARA233" s="98"/>
      <c r="ARB233" s="98"/>
      <c r="ARC233" s="98"/>
      <c r="ARD233" s="98"/>
      <c r="ARE233" s="98"/>
      <c r="ARF233" s="98"/>
      <c r="ARG233" s="98"/>
      <c r="ARH233" s="98"/>
      <c r="ARI233" s="98"/>
      <c r="ARJ233" s="98"/>
      <c r="ARK233" s="98"/>
      <c r="ARL233" s="98"/>
      <c r="ARM233" s="98"/>
      <c r="ARN233" s="98"/>
      <c r="ARO233" s="98"/>
      <c r="ARP233" s="98"/>
      <c r="ARQ233" s="98"/>
      <c r="ARR233" s="98"/>
      <c r="ARS233" s="98"/>
      <c r="ART233" s="98"/>
      <c r="ARU233" s="98"/>
      <c r="ARV233" s="98"/>
      <c r="ARW233" s="98"/>
      <c r="ARX233" s="98"/>
      <c r="ARY233" s="98"/>
      <c r="ARZ233" s="98"/>
      <c r="ASA233" s="98"/>
      <c r="ASB233" s="98"/>
      <c r="ASC233" s="98"/>
      <c r="ASD233" s="98"/>
      <c r="ASE233" s="98"/>
      <c r="ASF233" s="98"/>
      <c r="ASG233" s="98"/>
      <c r="ASH233" s="98"/>
      <c r="ASI233" s="98"/>
      <c r="ASJ233" s="98"/>
      <c r="ASK233" s="98"/>
      <c r="ASL233" s="98"/>
      <c r="ASM233" s="98"/>
      <c r="ASN233" s="98"/>
      <c r="ASO233" s="98"/>
      <c r="ASP233" s="98"/>
      <c r="ASQ233" s="98"/>
      <c r="ASR233" s="98"/>
      <c r="ASS233" s="98"/>
      <c r="AST233" s="98"/>
      <c r="ASU233" s="98"/>
      <c r="ASV233" s="98"/>
      <c r="ASW233" s="98"/>
      <c r="ASX233" s="98"/>
      <c r="ASY233" s="98"/>
      <c r="ASZ233" s="98"/>
      <c r="ATA233" s="98"/>
      <c r="ATB233" s="98"/>
      <c r="ATC233" s="98"/>
      <c r="ATD233" s="98"/>
      <c r="ATE233" s="98"/>
      <c r="ATF233" s="98"/>
      <c r="ATG233" s="98"/>
      <c r="ATH233" s="98"/>
      <c r="ATI233" s="98"/>
      <c r="ATJ233" s="98"/>
      <c r="ATK233" s="98"/>
      <c r="ATL233" s="98"/>
      <c r="ATM233" s="98"/>
      <c r="ATN233" s="98"/>
      <c r="ATO233" s="98"/>
      <c r="ATP233" s="98"/>
      <c r="ATQ233" s="98"/>
      <c r="ATR233" s="98"/>
      <c r="ATS233" s="98"/>
      <c r="ATT233" s="98"/>
      <c r="ATU233" s="98"/>
      <c r="ATV233" s="98"/>
      <c r="ATW233" s="98"/>
      <c r="ATX233" s="98"/>
      <c r="ATY233" s="98"/>
      <c r="ATZ233" s="98"/>
      <c r="AUA233" s="98"/>
      <c r="AUB233" s="98"/>
      <c r="AUC233" s="98"/>
      <c r="AUD233" s="98"/>
      <c r="AUE233" s="98"/>
      <c r="AUF233" s="98"/>
      <c r="AUG233" s="98"/>
      <c r="AUH233" s="98"/>
      <c r="AUI233" s="98"/>
      <c r="AUJ233" s="98"/>
      <c r="AUK233" s="98"/>
      <c r="AUL233" s="98"/>
      <c r="AUM233" s="98"/>
      <c r="AUN233" s="98"/>
      <c r="AUO233" s="98"/>
      <c r="AUP233" s="98"/>
      <c r="AUQ233" s="98"/>
      <c r="AUR233" s="98"/>
      <c r="AUS233" s="98"/>
      <c r="AUT233" s="98"/>
      <c r="AUU233" s="98"/>
      <c r="AUV233" s="98"/>
      <c r="AUW233" s="98"/>
      <c r="AUX233" s="98"/>
      <c r="AUY233" s="98"/>
      <c r="AUZ233" s="98"/>
      <c r="AVA233" s="98"/>
      <c r="AVB233" s="98"/>
      <c r="AVC233" s="98"/>
      <c r="AVD233" s="98"/>
      <c r="AVE233" s="98"/>
      <c r="AVF233" s="98"/>
      <c r="AVG233" s="98"/>
      <c r="AVH233" s="98"/>
      <c r="AVI233" s="98"/>
      <c r="AVJ233" s="98"/>
      <c r="AVK233" s="98"/>
      <c r="AVL233" s="98"/>
      <c r="AVM233" s="98"/>
      <c r="AVN233" s="98"/>
      <c r="AVO233" s="98"/>
      <c r="AVP233" s="98"/>
      <c r="AVQ233" s="98"/>
      <c r="AVR233" s="98"/>
      <c r="AVS233" s="98"/>
      <c r="AVT233" s="98"/>
      <c r="AVU233" s="98"/>
      <c r="AVV233" s="98"/>
      <c r="AVW233" s="98"/>
      <c r="AVX233" s="98"/>
      <c r="AVY233" s="98"/>
      <c r="AVZ233" s="98"/>
      <c r="AWA233" s="98"/>
      <c r="AWB233" s="98"/>
      <c r="AWC233" s="98"/>
      <c r="AWD233" s="98"/>
      <c r="AWE233" s="98"/>
      <c r="AWF233" s="98"/>
      <c r="AWG233" s="98"/>
      <c r="AWH233" s="98"/>
      <c r="AWI233" s="98"/>
      <c r="AWJ233" s="98"/>
      <c r="AWK233" s="98"/>
      <c r="AWL233" s="98"/>
      <c r="AWM233" s="98"/>
      <c r="AWN233" s="98"/>
      <c r="AWO233" s="98"/>
      <c r="AWP233" s="98"/>
      <c r="AWQ233" s="98"/>
      <c r="AWR233" s="98"/>
      <c r="AWS233" s="98"/>
      <c r="AWT233" s="98"/>
      <c r="AWU233" s="98"/>
      <c r="AWV233" s="98"/>
      <c r="AWW233" s="98"/>
      <c r="AWX233" s="98"/>
      <c r="AWY233" s="98"/>
      <c r="AWZ233" s="98"/>
      <c r="AXA233" s="98"/>
      <c r="AXB233" s="98"/>
      <c r="AXC233" s="98"/>
      <c r="AXD233" s="98"/>
      <c r="AXE233" s="98"/>
      <c r="AXF233" s="98"/>
      <c r="AXG233" s="98"/>
      <c r="AXH233" s="98"/>
      <c r="AXI233" s="98"/>
      <c r="AXJ233" s="98"/>
      <c r="AXK233" s="98"/>
      <c r="AXL233" s="98"/>
      <c r="AXM233" s="98"/>
      <c r="AXN233" s="98"/>
      <c r="AXO233" s="98"/>
      <c r="AXP233" s="98"/>
      <c r="AXQ233" s="98"/>
      <c r="AXR233" s="98"/>
      <c r="AXS233" s="98"/>
      <c r="AXT233" s="98"/>
      <c r="AXU233" s="98"/>
      <c r="AXV233" s="98"/>
      <c r="AXW233" s="98"/>
      <c r="AXX233" s="98"/>
      <c r="AXY233" s="98"/>
      <c r="AXZ233" s="98"/>
      <c r="AYA233" s="98"/>
      <c r="AYB233" s="98"/>
      <c r="AYC233" s="98"/>
      <c r="AYD233" s="98"/>
      <c r="AYE233" s="98"/>
      <c r="AYF233" s="98"/>
      <c r="AYG233" s="98"/>
      <c r="AYH233" s="98"/>
      <c r="AYI233" s="98"/>
      <c r="AYJ233" s="98"/>
      <c r="AYK233" s="98"/>
      <c r="AYL233" s="98"/>
      <c r="AYM233" s="98"/>
      <c r="AYN233" s="98"/>
      <c r="AYO233" s="98"/>
      <c r="AYP233" s="98"/>
      <c r="AYQ233" s="98"/>
      <c r="AYR233" s="98"/>
      <c r="AYS233" s="98"/>
      <c r="AYT233" s="98"/>
      <c r="AYU233" s="98"/>
      <c r="AYV233" s="98"/>
      <c r="AYW233" s="98"/>
      <c r="AYX233" s="98"/>
      <c r="AYY233" s="98"/>
      <c r="AYZ233" s="98"/>
      <c r="AZA233" s="98"/>
      <c r="AZB233" s="98"/>
      <c r="AZC233" s="98"/>
      <c r="AZD233" s="98"/>
      <c r="AZE233" s="98"/>
      <c r="AZF233" s="98"/>
      <c r="AZG233" s="98"/>
      <c r="AZH233" s="98"/>
      <c r="AZI233" s="98"/>
      <c r="AZJ233" s="98"/>
      <c r="AZK233" s="98"/>
      <c r="AZL233" s="98"/>
      <c r="AZM233" s="98"/>
      <c r="AZN233" s="98"/>
      <c r="AZO233" s="98"/>
      <c r="AZP233" s="98"/>
      <c r="AZQ233" s="98"/>
      <c r="AZR233" s="98"/>
      <c r="AZS233" s="98"/>
      <c r="AZT233" s="98"/>
      <c r="AZU233" s="98"/>
      <c r="AZV233" s="98"/>
      <c r="AZW233" s="98"/>
      <c r="AZX233" s="98"/>
      <c r="AZY233" s="98"/>
      <c r="AZZ233" s="98"/>
      <c r="BAA233" s="98"/>
      <c r="BAB233" s="98"/>
      <c r="BAC233" s="98"/>
      <c r="BAD233" s="98"/>
      <c r="BAE233" s="98"/>
      <c r="BAF233" s="98"/>
      <c r="BAG233" s="98"/>
      <c r="BAH233" s="98"/>
      <c r="BAI233" s="98"/>
      <c r="BAJ233" s="98"/>
      <c r="BAK233" s="98"/>
      <c r="BAL233" s="98"/>
      <c r="BAM233" s="98"/>
      <c r="BAN233" s="98"/>
      <c r="BAO233" s="98"/>
      <c r="BAP233" s="98"/>
      <c r="BAQ233" s="98"/>
      <c r="BAR233" s="98"/>
      <c r="BAS233" s="98"/>
      <c r="BAT233" s="98"/>
      <c r="BAU233" s="98"/>
      <c r="BAV233" s="98"/>
      <c r="BAW233" s="98"/>
      <c r="BAX233" s="98"/>
      <c r="BAY233" s="98"/>
      <c r="BAZ233" s="98"/>
      <c r="BBA233" s="98"/>
      <c r="BBB233" s="98"/>
      <c r="BBC233" s="98"/>
      <c r="BBD233" s="98"/>
      <c r="BBE233" s="98"/>
      <c r="BBF233" s="98"/>
      <c r="BBG233" s="98"/>
      <c r="BBH233" s="98"/>
      <c r="BBI233" s="98"/>
      <c r="BBJ233" s="98"/>
      <c r="BBK233" s="98"/>
      <c r="BBL233" s="98"/>
      <c r="BBM233" s="98"/>
      <c r="BBN233" s="98"/>
      <c r="BBO233" s="98"/>
      <c r="BBP233" s="98"/>
      <c r="BBQ233" s="98"/>
      <c r="BBR233" s="98"/>
      <c r="BBS233" s="98"/>
      <c r="BBT233" s="98"/>
      <c r="BBU233" s="98"/>
      <c r="BBV233" s="98"/>
      <c r="BBW233" s="98"/>
      <c r="BBX233" s="98"/>
      <c r="BBY233" s="98"/>
      <c r="BBZ233" s="98"/>
      <c r="BCA233" s="98"/>
      <c r="BCB233" s="98"/>
      <c r="BCC233" s="98"/>
      <c r="BCD233" s="98"/>
      <c r="BCE233" s="98"/>
      <c r="BCF233" s="98"/>
      <c r="BCG233" s="98"/>
      <c r="BCH233" s="98"/>
      <c r="BCI233" s="98"/>
      <c r="BCJ233" s="98"/>
      <c r="BCK233" s="98"/>
      <c r="BCL233" s="98"/>
      <c r="BCM233" s="98"/>
      <c r="BCN233" s="98"/>
      <c r="BCO233" s="98"/>
      <c r="BCP233" s="98"/>
      <c r="BCQ233" s="98"/>
      <c r="BCR233" s="98"/>
      <c r="BCS233" s="98"/>
      <c r="BCT233" s="98"/>
      <c r="BCU233" s="98"/>
      <c r="BCV233" s="98"/>
      <c r="BCW233" s="98"/>
      <c r="BCX233" s="98"/>
      <c r="BCY233" s="98"/>
      <c r="BCZ233" s="98"/>
      <c r="BDA233" s="98"/>
      <c r="BDB233" s="98"/>
      <c r="BDC233" s="98"/>
      <c r="BDD233" s="98"/>
      <c r="BDE233" s="98"/>
      <c r="BDF233" s="98"/>
      <c r="BDG233" s="98"/>
      <c r="BDH233" s="98"/>
      <c r="BDI233" s="98"/>
      <c r="BDJ233" s="98"/>
      <c r="BDK233" s="98"/>
      <c r="BDL233" s="98"/>
      <c r="BDM233" s="98"/>
      <c r="BDN233" s="98"/>
      <c r="BDO233" s="98"/>
      <c r="BDP233" s="98"/>
      <c r="BDQ233" s="98"/>
      <c r="BDR233" s="98"/>
      <c r="BDS233" s="98"/>
      <c r="BDT233" s="98"/>
      <c r="BDU233" s="98"/>
      <c r="BDV233" s="98"/>
      <c r="BDW233" s="98"/>
      <c r="BDX233" s="98"/>
      <c r="BDY233" s="98"/>
      <c r="BDZ233" s="98"/>
      <c r="BEA233" s="98"/>
      <c r="BEB233" s="98"/>
      <c r="BEC233" s="98"/>
      <c r="BED233" s="98"/>
      <c r="BEE233" s="98"/>
      <c r="BEF233" s="98"/>
      <c r="BEG233" s="98"/>
      <c r="BEH233" s="98"/>
      <c r="BEI233" s="98"/>
      <c r="BEJ233" s="98"/>
      <c r="BEK233" s="98"/>
      <c r="BEL233" s="98"/>
      <c r="BEM233" s="98"/>
      <c r="BEN233" s="98"/>
      <c r="BEO233" s="98"/>
      <c r="BEP233" s="98"/>
      <c r="BEQ233" s="98"/>
      <c r="BER233" s="98"/>
      <c r="BES233" s="98"/>
      <c r="BET233" s="98"/>
      <c r="BEU233" s="98"/>
      <c r="BEV233" s="98"/>
      <c r="BEW233" s="98"/>
      <c r="BEX233" s="98"/>
      <c r="BEY233" s="98"/>
      <c r="BEZ233" s="98"/>
      <c r="BFA233" s="98"/>
      <c r="BFB233" s="98"/>
      <c r="BFC233" s="98"/>
      <c r="BFD233" s="98"/>
      <c r="BFE233" s="98"/>
      <c r="BFF233" s="98"/>
      <c r="BFG233" s="98"/>
      <c r="BFH233" s="98"/>
      <c r="BFI233" s="98"/>
      <c r="BFJ233" s="98"/>
      <c r="BFK233" s="98"/>
      <c r="BFL233" s="98"/>
      <c r="BFM233" s="98"/>
      <c r="BFN233" s="98"/>
      <c r="BFO233" s="98"/>
      <c r="BFP233" s="98"/>
      <c r="BFQ233" s="98"/>
      <c r="BFR233" s="98"/>
      <c r="BFS233" s="98"/>
      <c r="BFT233" s="98"/>
      <c r="BFU233" s="98"/>
      <c r="BFV233" s="98"/>
      <c r="BFW233" s="98"/>
      <c r="BFX233" s="98"/>
      <c r="BFY233" s="98"/>
      <c r="BFZ233" s="98"/>
      <c r="BGA233" s="98"/>
      <c r="BGB233" s="98"/>
      <c r="BGC233" s="98"/>
      <c r="BGD233" s="98"/>
      <c r="BGE233" s="98"/>
      <c r="BGF233" s="98"/>
      <c r="BGG233" s="98"/>
      <c r="BGH233" s="98"/>
      <c r="BGI233" s="98"/>
      <c r="BGJ233" s="98"/>
      <c r="BGK233" s="98"/>
      <c r="BGL233" s="98"/>
      <c r="BGM233" s="98"/>
      <c r="BGN233" s="98"/>
      <c r="BGO233" s="98"/>
      <c r="BGP233" s="98"/>
      <c r="BGQ233" s="98"/>
      <c r="BGR233" s="98"/>
      <c r="BGS233" s="98"/>
      <c r="BGT233" s="98"/>
      <c r="BGU233" s="98"/>
      <c r="BGV233" s="98"/>
      <c r="BGW233" s="98"/>
      <c r="BGX233" s="98"/>
      <c r="BGY233" s="98"/>
      <c r="BGZ233" s="98"/>
      <c r="BHA233" s="98"/>
      <c r="BHB233" s="98"/>
      <c r="BHC233" s="98"/>
      <c r="BHD233" s="98"/>
      <c r="BHE233" s="98"/>
      <c r="BHF233" s="98"/>
      <c r="BHG233" s="98"/>
      <c r="BHH233" s="98"/>
      <c r="BHI233" s="98"/>
      <c r="BHJ233" s="98"/>
      <c r="BHK233" s="98"/>
      <c r="BHL233" s="98"/>
      <c r="BHM233" s="98"/>
      <c r="BHN233" s="98"/>
      <c r="BHO233" s="98"/>
      <c r="BHP233" s="98"/>
      <c r="BHQ233" s="98"/>
      <c r="BHR233" s="98"/>
      <c r="BHS233" s="98"/>
      <c r="BHT233" s="98"/>
      <c r="BHU233" s="98"/>
      <c r="BHV233" s="98"/>
      <c r="BHW233" s="98"/>
      <c r="BHX233" s="98"/>
      <c r="BHY233" s="98"/>
      <c r="BHZ233" s="98"/>
      <c r="BIA233" s="98"/>
      <c r="BIB233" s="98"/>
      <c r="BIC233" s="98"/>
      <c r="BID233" s="98"/>
      <c r="BIE233" s="98"/>
      <c r="BIF233" s="98"/>
      <c r="BIG233" s="98"/>
      <c r="BIH233" s="98"/>
      <c r="BII233" s="98"/>
      <c r="BIJ233" s="98"/>
      <c r="BIK233" s="98"/>
      <c r="BIL233" s="98"/>
      <c r="BIM233" s="98"/>
      <c r="BIN233" s="98"/>
      <c r="BIO233" s="98"/>
      <c r="BIP233" s="98"/>
      <c r="BIQ233" s="98"/>
      <c r="BIR233" s="98"/>
      <c r="BIS233" s="98"/>
      <c r="BIT233" s="98"/>
      <c r="BIU233" s="98"/>
      <c r="BIV233" s="98"/>
      <c r="BIW233" s="98"/>
      <c r="BIX233" s="98"/>
      <c r="BIY233" s="98"/>
      <c r="BIZ233" s="98"/>
      <c r="BJA233" s="98"/>
      <c r="BJB233" s="98"/>
      <c r="BJC233" s="98"/>
      <c r="BJD233" s="98"/>
      <c r="BJE233" s="98"/>
      <c r="BJF233" s="98"/>
      <c r="BJG233" s="98"/>
      <c r="BJH233" s="98"/>
      <c r="BJI233" s="98"/>
      <c r="BJJ233" s="98"/>
      <c r="BJK233" s="98"/>
      <c r="BJL233" s="98"/>
      <c r="BJM233" s="98"/>
      <c r="BJN233" s="98"/>
      <c r="BJO233" s="98"/>
      <c r="BJP233" s="98"/>
      <c r="BJQ233" s="98"/>
      <c r="BJR233" s="98"/>
      <c r="BJS233" s="98"/>
      <c r="BJT233" s="98"/>
      <c r="BJU233" s="98"/>
      <c r="BJV233" s="98"/>
      <c r="BJW233" s="98"/>
      <c r="BJX233" s="98"/>
      <c r="BJY233" s="98"/>
      <c r="BJZ233" s="98"/>
      <c r="BKA233" s="98"/>
      <c r="BKB233" s="98"/>
      <c r="BKC233" s="98"/>
      <c r="BKD233" s="98"/>
      <c r="BKE233" s="98"/>
      <c r="BKF233" s="98"/>
      <c r="BKG233" s="98"/>
      <c r="BKH233" s="98"/>
      <c r="BKI233" s="98"/>
      <c r="BKJ233" s="98"/>
      <c r="BKK233" s="98"/>
      <c r="BKL233" s="98"/>
      <c r="BKM233" s="98"/>
      <c r="BKN233" s="98"/>
      <c r="BKO233" s="98"/>
      <c r="BKP233" s="98"/>
      <c r="BKQ233" s="98"/>
      <c r="BKR233" s="98"/>
      <c r="BKS233" s="98"/>
      <c r="BKT233" s="98"/>
      <c r="BKU233" s="98"/>
      <c r="BKV233" s="98"/>
      <c r="BKW233" s="98"/>
      <c r="BKX233" s="98"/>
      <c r="BKY233" s="98"/>
      <c r="BKZ233" s="98"/>
      <c r="BLA233" s="98"/>
      <c r="BLB233" s="98"/>
      <c r="BLC233" s="98"/>
      <c r="BLD233" s="98"/>
      <c r="BLE233" s="98"/>
      <c r="BLF233" s="98"/>
      <c r="BLG233" s="98"/>
      <c r="BLH233" s="98"/>
      <c r="BLI233" s="98"/>
      <c r="BLJ233" s="98"/>
      <c r="BLK233" s="98"/>
      <c r="BLL233" s="98"/>
      <c r="BLM233" s="98"/>
      <c r="BLN233" s="98"/>
      <c r="BLO233" s="98"/>
      <c r="BLP233" s="98"/>
      <c r="BLQ233" s="98"/>
      <c r="BLR233" s="98"/>
      <c r="BLS233" s="98"/>
      <c r="BLT233" s="98"/>
      <c r="BLU233" s="98"/>
      <c r="BLV233" s="98"/>
      <c r="BLW233" s="98"/>
      <c r="BLX233" s="98"/>
      <c r="BLY233" s="98"/>
      <c r="BLZ233" s="98"/>
      <c r="BMA233" s="98"/>
      <c r="BMB233" s="98"/>
      <c r="BMC233" s="98"/>
      <c r="BMD233" s="98"/>
      <c r="BME233" s="98"/>
      <c r="BMF233" s="98"/>
      <c r="BMG233" s="98"/>
      <c r="BMH233" s="98"/>
      <c r="BMI233" s="98"/>
      <c r="BMJ233" s="98"/>
      <c r="BMK233" s="98"/>
      <c r="BML233" s="98"/>
      <c r="BMM233" s="98"/>
      <c r="BMN233" s="98"/>
      <c r="BMO233" s="98"/>
      <c r="BMP233" s="98"/>
      <c r="BMQ233" s="98"/>
      <c r="BMR233" s="98"/>
      <c r="BMS233" s="98"/>
      <c r="BMT233" s="98"/>
      <c r="BMU233" s="98"/>
      <c r="BMV233" s="98"/>
      <c r="BMW233" s="98"/>
      <c r="BMX233" s="98"/>
      <c r="BMY233" s="98"/>
      <c r="BMZ233" s="98"/>
      <c r="BNA233" s="98"/>
      <c r="BNB233" s="98"/>
      <c r="BNC233" s="98"/>
      <c r="BND233" s="98"/>
      <c r="BNE233" s="98"/>
      <c r="BNF233" s="98"/>
      <c r="BNG233" s="98"/>
      <c r="BNH233" s="98"/>
      <c r="BNI233" s="98"/>
      <c r="BNJ233" s="98"/>
      <c r="BNK233" s="98"/>
      <c r="BNL233" s="98"/>
      <c r="BNM233" s="98"/>
      <c r="BNN233" s="98"/>
      <c r="BNO233" s="98"/>
      <c r="BNP233" s="98"/>
      <c r="BNQ233" s="98"/>
      <c r="BNR233" s="98"/>
      <c r="BNS233" s="98"/>
      <c r="BNT233" s="98"/>
      <c r="BNU233" s="98"/>
      <c r="BNV233" s="98"/>
      <c r="BNW233" s="98"/>
      <c r="BNX233" s="98"/>
      <c r="BNY233" s="98"/>
      <c r="BNZ233" s="98"/>
      <c r="BOA233" s="98"/>
      <c r="BOB233" s="98"/>
      <c r="BOC233" s="98"/>
      <c r="BOD233" s="98"/>
      <c r="BOE233" s="98"/>
      <c r="BOF233" s="98"/>
      <c r="BOG233" s="98"/>
      <c r="BOH233" s="98"/>
      <c r="BOI233" s="98"/>
      <c r="BOJ233" s="98"/>
      <c r="BOK233" s="98"/>
      <c r="BOL233" s="98"/>
      <c r="BOM233" s="98"/>
      <c r="BON233" s="98"/>
      <c r="BOO233" s="98"/>
      <c r="BOP233" s="98"/>
      <c r="BOQ233" s="98"/>
      <c r="BOR233" s="98"/>
      <c r="BOS233" s="98"/>
      <c r="BOT233" s="98"/>
      <c r="BOU233" s="98"/>
      <c r="BOV233" s="98"/>
      <c r="BOW233" s="98"/>
      <c r="BOX233" s="98"/>
      <c r="BOY233" s="98"/>
      <c r="BOZ233" s="98"/>
      <c r="BPA233" s="98"/>
      <c r="BPB233" s="98"/>
      <c r="BPC233" s="98"/>
      <c r="BPD233" s="98"/>
      <c r="BPE233" s="98"/>
      <c r="BPF233" s="98"/>
      <c r="BPG233" s="98"/>
      <c r="BPH233" s="98"/>
      <c r="BPI233" s="98"/>
      <c r="BPJ233" s="98"/>
      <c r="BPK233" s="98"/>
      <c r="BPL233" s="98"/>
      <c r="BPM233" s="98"/>
      <c r="BPN233" s="98"/>
      <c r="BPO233" s="98"/>
      <c r="BPP233" s="98"/>
      <c r="BPQ233" s="98"/>
      <c r="BPR233" s="98"/>
      <c r="BPS233" s="98"/>
      <c r="BPT233" s="98"/>
      <c r="BPU233" s="98"/>
      <c r="BPV233" s="98"/>
      <c r="BPW233" s="98"/>
      <c r="BPX233" s="98"/>
      <c r="BPY233" s="98"/>
      <c r="BPZ233" s="98"/>
      <c r="BQA233" s="98"/>
      <c r="BQB233" s="98"/>
      <c r="BQC233" s="98"/>
      <c r="BQD233" s="98"/>
      <c r="BQE233" s="98"/>
      <c r="BQF233" s="98"/>
      <c r="BQG233" s="98"/>
      <c r="BQH233" s="98"/>
      <c r="BQI233" s="98"/>
      <c r="BQJ233" s="98"/>
      <c r="BQK233" s="98"/>
      <c r="BQL233" s="98"/>
      <c r="BQM233" s="98"/>
      <c r="BQN233" s="98"/>
      <c r="BQO233" s="98"/>
      <c r="BQP233" s="98"/>
      <c r="BQQ233" s="98"/>
      <c r="BQR233" s="98"/>
      <c r="BQS233" s="98"/>
      <c r="BQT233" s="98"/>
      <c r="BQU233" s="98"/>
      <c r="BQV233" s="98"/>
      <c r="BQW233" s="98"/>
      <c r="BQX233" s="98"/>
      <c r="BQY233" s="98"/>
      <c r="BQZ233" s="98"/>
      <c r="BRA233" s="98"/>
      <c r="BRB233" s="98"/>
      <c r="BRC233" s="98"/>
      <c r="BRD233" s="98"/>
      <c r="BRE233" s="98"/>
      <c r="BRF233" s="98"/>
      <c r="BRG233" s="98"/>
      <c r="BRH233" s="98"/>
      <c r="BRI233" s="98"/>
      <c r="BRJ233" s="98"/>
      <c r="BRK233" s="98"/>
      <c r="BRL233" s="98"/>
      <c r="BRM233" s="98"/>
      <c r="BRN233" s="98"/>
      <c r="BRO233" s="98"/>
      <c r="BRP233" s="98"/>
      <c r="BRQ233" s="98"/>
      <c r="BRR233" s="98"/>
      <c r="BRS233" s="98"/>
      <c r="BRT233" s="98"/>
      <c r="BRU233" s="98"/>
      <c r="BRV233" s="98"/>
      <c r="BRW233" s="98"/>
      <c r="BRX233" s="98"/>
      <c r="BRY233" s="98"/>
      <c r="BRZ233" s="98"/>
      <c r="BSA233" s="98"/>
      <c r="BSB233" s="98"/>
      <c r="BSC233" s="98"/>
      <c r="BSD233" s="98"/>
      <c r="BSE233" s="98"/>
      <c r="BSF233" s="98"/>
      <c r="BSG233" s="98"/>
      <c r="BSH233" s="98"/>
      <c r="BSI233" s="98"/>
      <c r="BSJ233" s="98"/>
      <c r="BSK233" s="98"/>
      <c r="BSL233" s="98"/>
      <c r="BSM233" s="98"/>
      <c r="BSN233" s="98"/>
      <c r="BSO233" s="98"/>
      <c r="BSP233" s="98"/>
      <c r="BSQ233" s="98"/>
      <c r="BSR233" s="98"/>
      <c r="BSS233" s="98"/>
      <c r="BST233" s="98"/>
      <c r="BSU233" s="98"/>
      <c r="BSV233" s="98"/>
      <c r="BSW233" s="98"/>
      <c r="BSX233" s="98"/>
      <c r="BSY233" s="98"/>
      <c r="BSZ233" s="98"/>
      <c r="BTA233" s="98"/>
      <c r="BTB233" s="98"/>
      <c r="BTC233" s="98"/>
      <c r="BTD233" s="98"/>
      <c r="BTE233" s="98"/>
      <c r="BTF233" s="98"/>
      <c r="BTG233" s="98"/>
      <c r="BTH233" s="98"/>
      <c r="BTI233" s="98"/>
      <c r="BTJ233" s="98"/>
      <c r="BTK233" s="98"/>
      <c r="BTL233" s="98"/>
      <c r="BTM233" s="98"/>
      <c r="BTN233" s="98"/>
      <c r="BTO233" s="98"/>
      <c r="BTP233" s="98"/>
      <c r="BTQ233" s="98"/>
      <c r="BTR233" s="98"/>
      <c r="BTS233" s="98"/>
      <c r="BTT233" s="98"/>
      <c r="BTU233" s="98"/>
      <c r="BTV233" s="98"/>
      <c r="BTW233" s="98"/>
      <c r="BTX233" s="98"/>
      <c r="BTY233" s="98"/>
      <c r="BTZ233" s="98"/>
      <c r="BUA233" s="98"/>
      <c r="BUB233" s="98"/>
      <c r="BUC233" s="98"/>
      <c r="BUD233" s="98"/>
      <c r="BUE233" s="98"/>
      <c r="BUF233" s="98"/>
      <c r="BUG233" s="98"/>
      <c r="BUH233" s="98"/>
      <c r="BUI233" s="98"/>
      <c r="BUJ233" s="98"/>
      <c r="BUK233" s="98"/>
      <c r="BUL233" s="98"/>
      <c r="BUM233" s="98"/>
      <c r="BUN233" s="98"/>
      <c r="BUO233" s="98"/>
      <c r="BUP233" s="98"/>
      <c r="BUQ233" s="98"/>
      <c r="BUR233" s="98"/>
      <c r="BUS233" s="98"/>
      <c r="BUT233" s="98"/>
      <c r="BUU233" s="98"/>
      <c r="BUV233" s="98"/>
      <c r="BUW233" s="98"/>
      <c r="BUX233" s="98"/>
      <c r="BUY233" s="98"/>
      <c r="BUZ233" s="98"/>
      <c r="BVA233" s="98"/>
      <c r="BVB233" s="98"/>
      <c r="BVC233" s="98"/>
      <c r="BVD233" s="98"/>
      <c r="BVE233" s="98"/>
      <c r="BVF233" s="98"/>
      <c r="BVG233" s="98"/>
      <c r="BVH233" s="98"/>
      <c r="BVI233" s="98"/>
      <c r="BVJ233" s="98"/>
      <c r="BVK233" s="98"/>
      <c r="BVL233" s="98"/>
      <c r="BVM233" s="98"/>
      <c r="BVN233" s="98"/>
      <c r="BVO233" s="98"/>
      <c r="BVP233" s="98"/>
      <c r="BVQ233" s="98"/>
      <c r="BVR233" s="98"/>
      <c r="BVS233" s="98"/>
      <c r="BVT233" s="98"/>
      <c r="BVU233" s="98"/>
      <c r="BVV233" s="98"/>
      <c r="BVW233" s="98"/>
      <c r="BVX233" s="98"/>
      <c r="BVY233" s="98"/>
      <c r="BVZ233" s="98"/>
      <c r="BWA233" s="98"/>
      <c r="BWB233" s="98"/>
      <c r="BWC233" s="98"/>
      <c r="BWD233" s="98"/>
      <c r="BWE233" s="98"/>
      <c r="BWF233" s="98"/>
      <c r="BWG233" s="98"/>
      <c r="BWH233" s="98"/>
      <c r="BWI233" s="98"/>
      <c r="BWJ233" s="98"/>
      <c r="BWK233" s="98"/>
      <c r="BWL233" s="98"/>
      <c r="BWM233" s="98"/>
      <c r="BWN233" s="98"/>
      <c r="BWO233" s="98"/>
      <c r="BWP233" s="98"/>
      <c r="BWQ233" s="98"/>
      <c r="BWR233" s="98"/>
      <c r="BWS233" s="98"/>
      <c r="BWT233" s="98"/>
      <c r="BWU233" s="98"/>
      <c r="BWV233" s="98"/>
      <c r="BWW233" s="98"/>
      <c r="BWX233" s="98"/>
      <c r="BWY233" s="98"/>
      <c r="BWZ233" s="98"/>
      <c r="BXA233" s="98"/>
      <c r="BXB233" s="98"/>
      <c r="BXC233" s="98"/>
      <c r="BXD233" s="98"/>
      <c r="BXE233" s="98"/>
      <c r="BXF233" s="98"/>
      <c r="BXG233" s="98"/>
      <c r="BXH233" s="98"/>
      <c r="BXI233" s="98"/>
      <c r="BXJ233" s="98"/>
      <c r="BXK233" s="98"/>
      <c r="BXL233" s="98"/>
      <c r="BXM233" s="98"/>
      <c r="BXN233" s="98"/>
      <c r="BXO233" s="98"/>
      <c r="BXP233" s="98"/>
      <c r="BXQ233" s="98"/>
      <c r="BXR233" s="98"/>
      <c r="BXS233" s="98"/>
      <c r="BXT233" s="98"/>
      <c r="BXU233" s="98"/>
      <c r="BXV233" s="98"/>
      <c r="BXW233" s="98"/>
      <c r="BXX233" s="98"/>
      <c r="BXY233" s="98"/>
      <c r="BXZ233" s="98"/>
      <c r="BYA233" s="98"/>
      <c r="BYB233" s="98"/>
      <c r="BYC233" s="98"/>
      <c r="BYD233" s="98"/>
      <c r="BYE233" s="98"/>
      <c r="BYF233" s="98"/>
      <c r="BYG233" s="98"/>
      <c r="BYH233" s="98"/>
      <c r="BYI233" s="98"/>
      <c r="BYJ233" s="98"/>
      <c r="BYK233" s="98"/>
      <c r="BYL233" s="98"/>
      <c r="BYM233" s="98"/>
      <c r="BYN233" s="98"/>
      <c r="BYO233" s="98"/>
      <c r="BYP233" s="98"/>
      <c r="BYQ233" s="98"/>
      <c r="BYR233" s="98"/>
      <c r="BYS233" s="98"/>
      <c r="BYT233" s="98"/>
      <c r="BYU233" s="98"/>
      <c r="BYV233" s="98"/>
      <c r="BYW233" s="98"/>
      <c r="BYX233" s="98"/>
      <c r="BYY233" s="98"/>
      <c r="BYZ233" s="98"/>
      <c r="BZA233" s="98"/>
      <c r="BZB233" s="98"/>
      <c r="BZC233" s="98"/>
      <c r="BZD233" s="98"/>
      <c r="BZE233" s="98"/>
      <c r="BZF233" s="98"/>
      <c r="BZG233" s="98"/>
      <c r="BZH233" s="98"/>
      <c r="BZI233" s="98"/>
      <c r="BZJ233" s="98"/>
      <c r="BZK233" s="98"/>
      <c r="BZL233" s="98"/>
      <c r="BZM233" s="98"/>
      <c r="BZN233" s="98"/>
      <c r="BZO233" s="98"/>
      <c r="BZP233" s="98"/>
      <c r="BZQ233" s="98"/>
      <c r="BZR233" s="98"/>
      <c r="BZS233" s="98"/>
      <c r="BZT233" s="98"/>
      <c r="BZU233" s="98"/>
      <c r="BZV233" s="98"/>
      <c r="BZW233" s="98"/>
      <c r="BZX233" s="98"/>
      <c r="BZY233" s="98"/>
      <c r="BZZ233" s="98"/>
      <c r="CAA233" s="98"/>
      <c r="CAB233" s="98"/>
      <c r="CAC233" s="98"/>
      <c r="CAD233" s="98"/>
      <c r="CAE233" s="98"/>
      <c r="CAF233" s="98"/>
      <c r="CAG233" s="98"/>
      <c r="CAH233" s="98"/>
      <c r="CAI233" s="98"/>
      <c r="CAJ233" s="98"/>
      <c r="CAK233" s="98"/>
      <c r="CAL233" s="98"/>
      <c r="CAM233" s="98"/>
      <c r="CAN233" s="98"/>
      <c r="CAO233" s="98"/>
      <c r="CAP233" s="98"/>
      <c r="CAQ233" s="98"/>
      <c r="CAR233" s="98"/>
      <c r="CAS233" s="98"/>
      <c r="CAT233" s="98"/>
      <c r="CAU233" s="98"/>
      <c r="CAV233" s="98"/>
      <c r="CAW233" s="98"/>
      <c r="CAX233" s="98"/>
      <c r="CAY233" s="98"/>
      <c r="CAZ233" s="98"/>
      <c r="CBA233" s="98"/>
      <c r="CBB233" s="98"/>
      <c r="CBC233" s="98"/>
      <c r="CBD233" s="98"/>
      <c r="CBE233" s="98"/>
      <c r="CBF233" s="98"/>
      <c r="CBG233" s="98"/>
      <c r="CBH233" s="98"/>
      <c r="CBI233" s="98"/>
      <c r="CBJ233" s="98"/>
      <c r="CBK233" s="98"/>
      <c r="CBL233" s="98"/>
      <c r="CBM233" s="98"/>
      <c r="CBN233" s="98"/>
      <c r="CBO233" s="98"/>
      <c r="CBP233" s="98"/>
      <c r="CBQ233" s="98"/>
      <c r="CBR233" s="98"/>
      <c r="CBS233" s="98"/>
      <c r="CBT233" s="98"/>
      <c r="CBU233" s="98"/>
      <c r="CBV233" s="98"/>
      <c r="CBW233" s="98"/>
      <c r="CBX233" s="98"/>
      <c r="CBY233" s="98"/>
      <c r="CBZ233" s="98"/>
      <c r="CCA233" s="98"/>
      <c r="CCB233" s="98"/>
      <c r="CCC233" s="98"/>
      <c r="CCD233" s="98"/>
      <c r="CCE233" s="98"/>
      <c r="CCF233" s="98"/>
      <c r="CCG233" s="98"/>
      <c r="CCH233" s="98"/>
      <c r="CCI233" s="98"/>
      <c r="CCJ233" s="98"/>
      <c r="CCK233" s="98"/>
      <c r="CCL233" s="98"/>
      <c r="CCM233" s="98"/>
      <c r="CCN233" s="98"/>
      <c r="CCO233" s="98"/>
      <c r="CCP233" s="98"/>
      <c r="CCQ233" s="98"/>
      <c r="CCR233" s="98"/>
      <c r="CCS233" s="98"/>
      <c r="CCT233" s="98"/>
      <c r="CCU233" s="98"/>
      <c r="CCV233" s="98"/>
      <c r="CCW233" s="98"/>
      <c r="CCX233" s="98"/>
      <c r="CCY233" s="98"/>
      <c r="CCZ233" s="98"/>
      <c r="CDA233" s="98"/>
      <c r="CDB233" s="98"/>
      <c r="CDC233" s="98"/>
      <c r="CDD233" s="98"/>
      <c r="CDE233" s="98"/>
      <c r="CDF233" s="98"/>
      <c r="CDG233" s="98"/>
      <c r="CDH233" s="98"/>
      <c r="CDI233" s="98"/>
      <c r="CDJ233" s="98"/>
      <c r="CDK233" s="98"/>
      <c r="CDL233" s="98"/>
      <c r="CDM233" s="98"/>
      <c r="CDN233" s="98"/>
      <c r="CDO233" s="98"/>
      <c r="CDP233" s="98"/>
      <c r="CDQ233" s="98"/>
      <c r="CDR233" s="98"/>
      <c r="CDS233" s="98"/>
      <c r="CDT233" s="98"/>
      <c r="CDU233" s="98"/>
      <c r="CDV233" s="98"/>
      <c r="CDW233" s="98"/>
      <c r="CDX233" s="98"/>
      <c r="CDY233" s="98"/>
      <c r="CDZ233" s="98"/>
      <c r="CEA233" s="98"/>
      <c r="CEB233" s="98"/>
      <c r="CEC233" s="98"/>
      <c r="CED233" s="98"/>
      <c r="CEE233" s="98"/>
      <c r="CEF233" s="98"/>
      <c r="CEG233" s="98"/>
      <c r="CEH233" s="98"/>
      <c r="CEI233" s="98"/>
      <c r="CEJ233" s="98"/>
      <c r="CEK233" s="98"/>
      <c r="CEL233" s="98"/>
      <c r="CEM233" s="98"/>
      <c r="CEN233" s="98"/>
      <c r="CEO233" s="98"/>
      <c r="CEP233" s="98"/>
      <c r="CEQ233" s="98"/>
      <c r="CER233" s="98"/>
      <c r="CES233" s="98"/>
      <c r="CET233" s="98"/>
      <c r="CEU233" s="98"/>
      <c r="CEV233" s="98"/>
      <c r="CEW233" s="98"/>
      <c r="CEX233" s="98"/>
      <c r="CEY233" s="98"/>
      <c r="CEZ233" s="98"/>
      <c r="CFA233" s="98"/>
      <c r="CFB233" s="98"/>
      <c r="CFC233" s="98"/>
      <c r="CFD233" s="98"/>
      <c r="CFE233" s="98"/>
      <c r="CFF233" s="98"/>
      <c r="CFG233" s="98"/>
      <c r="CFH233" s="98"/>
      <c r="CFI233" s="98"/>
      <c r="CFJ233" s="98"/>
      <c r="CFK233" s="98"/>
      <c r="CFL233" s="98"/>
      <c r="CFM233" s="98"/>
      <c r="CFN233" s="98"/>
      <c r="CFO233" s="98"/>
      <c r="CFP233" s="98"/>
      <c r="CFQ233" s="98"/>
      <c r="CFR233" s="98"/>
      <c r="CFS233" s="98"/>
      <c r="CFT233" s="98"/>
      <c r="CFU233" s="98"/>
      <c r="CFV233" s="98"/>
      <c r="CFW233" s="98"/>
      <c r="CFX233" s="98"/>
      <c r="CFY233" s="98"/>
      <c r="CFZ233" s="98"/>
      <c r="CGA233" s="98"/>
      <c r="CGB233" s="98"/>
      <c r="CGC233" s="98"/>
      <c r="CGD233" s="98"/>
      <c r="CGE233" s="98"/>
      <c r="CGF233" s="98"/>
      <c r="CGG233" s="98"/>
      <c r="CGH233" s="98"/>
      <c r="CGI233" s="98"/>
      <c r="CGJ233" s="98"/>
      <c r="CGK233" s="98"/>
      <c r="CGL233" s="98"/>
      <c r="CGM233" s="98"/>
      <c r="CGN233" s="98"/>
      <c r="CGO233" s="98"/>
      <c r="CGP233" s="98"/>
      <c r="CGQ233" s="98"/>
      <c r="CGR233" s="98"/>
      <c r="CGS233" s="98"/>
      <c r="CGT233" s="98"/>
      <c r="CGU233" s="98"/>
      <c r="CGV233" s="98"/>
      <c r="CGW233" s="98"/>
      <c r="CGX233" s="98"/>
      <c r="CGY233" s="98"/>
      <c r="CGZ233" s="98"/>
      <c r="CHA233" s="98"/>
      <c r="CHB233" s="98"/>
      <c r="CHC233" s="98"/>
      <c r="CHD233" s="98"/>
      <c r="CHE233" s="98"/>
      <c r="CHF233" s="98"/>
      <c r="CHG233" s="98"/>
      <c r="CHH233" s="98"/>
      <c r="CHI233" s="98"/>
      <c r="CHJ233" s="98"/>
      <c r="CHK233" s="98"/>
      <c r="CHL233" s="98"/>
      <c r="CHM233" s="98"/>
      <c r="CHN233" s="98"/>
      <c r="CHO233" s="98"/>
      <c r="CHP233" s="98"/>
      <c r="CHQ233" s="98"/>
      <c r="CHR233" s="98"/>
      <c r="CHS233" s="98"/>
      <c r="CHT233" s="98"/>
      <c r="CHU233" s="98"/>
      <c r="CHV233" s="98"/>
      <c r="CHW233" s="98"/>
      <c r="CHX233" s="98"/>
      <c r="CHY233" s="98"/>
      <c r="CHZ233" s="98"/>
      <c r="CIA233" s="98"/>
      <c r="CIB233" s="98"/>
      <c r="CIC233" s="98"/>
      <c r="CID233" s="98"/>
      <c r="CIE233" s="98"/>
      <c r="CIF233" s="98"/>
      <c r="CIG233" s="98"/>
      <c r="CIH233" s="98"/>
      <c r="CII233" s="98"/>
      <c r="CIJ233" s="98"/>
      <c r="CIK233" s="98"/>
      <c r="CIL233" s="98"/>
      <c r="CIM233" s="98"/>
      <c r="CIN233" s="98"/>
      <c r="CIO233" s="98"/>
      <c r="CIP233" s="98"/>
      <c r="CIQ233" s="98"/>
      <c r="CIR233" s="98"/>
      <c r="CIS233" s="98"/>
      <c r="CIT233" s="98"/>
      <c r="CIU233" s="98"/>
      <c r="CIV233" s="98"/>
      <c r="CIW233" s="98"/>
      <c r="CIX233" s="98"/>
      <c r="CIY233" s="98"/>
      <c r="CIZ233" s="98"/>
      <c r="CJA233" s="98"/>
      <c r="CJB233" s="98"/>
      <c r="CJC233" s="98"/>
      <c r="CJD233" s="98"/>
      <c r="CJE233" s="98"/>
      <c r="CJF233" s="98"/>
      <c r="CJG233" s="98"/>
      <c r="CJH233" s="98"/>
      <c r="CJI233" s="98"/>
      <c r="CJJ233" s="98"/>
      <c r="CJK233" s="98"/>
      <c r="CJL233" s="98"/>
      <c r="CJM233" s="98"/>
      <c r="CJN233" s="98"/>
      <c r="CJO233" s="98"/>
      <c r="CJP233" s="98"/>
      <c r="CJQ233" s="98"/>
      <c r="CJR233" s="98"/>
      <c r="CJS233" s="98"/>
      <c r="CJT233" s="98"/>
      <c r="CJU233" s="98"/>
      <c r="CJV233" s="98"/>
      <c r="CJW233" s="98"/>
      <c r="CJX233" s="98"/>
      <c r="CJY233" s="98"/>
      <c r="CJZ233" s="98"/>
      <c r="CKA233" s="98"/>
      <c r="CKB233" s="98"/>
      <c r="CKC233" s="98"/>
      <c r="CKD233" s="98"/>
      <c r="CKE233" s="98"/>
      <c r="CKF233" s="98"/>
      <c r="CKG233" s="98"/>
      <c r="CKH233" s="98"/>
      <c r="CKI233" s="98"/>
      <c r="CKJ233" s="98"/>
      <c r="CKK233" s="98"/>
      <c r="CKL233" s="98"/>
      <c r="CKM233" s="98"/>
      <c r="CKN233" s="98"/>
      <c r="CKO233" s="98"/>
      <c r="CKP233" s="98"/>
      <c r="CKQ233" s="98"/>
      <c r="CKR233" s="98"/>
      <c r="CKS233" s="98"/>
      <c r="CKT233" s="98"/>
      <c r="CKU233" s="98"/>
      <c r="CKV233" s="98"/>
      <c r="CKW233" s="98"/>
      <c r="CKX233" s="98"/>
      <c r="CKY233" s="98"/>
      <c r="CKZ233" s="98"/>
      <c r="CLA233" s="98"/>
      <c r="CLB233" s="98"/>
      <c r="CLC233" s="98"/>
      <c r="CLD233" s="98"/>
      <c r="CLE233" s="98"/>
      <c r="CLF233" s="98"/>
      <c r="CLG233" s="98"/>
      <c r="CLH233" s="98"/>
      <c r="CLI233" s="98"/>
      <c r="CLJ233" s="98"/>
      <c r="CLK233" s="98"/>
      <c r="CLL233" s="98"/>
      <c r="CLM233" s="98"/>
      <c r="CLN233" s="98"/>
      <c r="CLO233" s="98"/>
      <c r="CLP233" s="98"/>
      <c r="CLQ233" s="98"/>
      <c r="CLR233" s="98"/>
      <c r="CLS233" s="98"/>
      <c r="CLT233" s="98"/>
      <c r="CLU233" s="98"/>
      <c r="CLV233" s="98"/>
      <c r="CLW233" s="98"/>
      <c r="CLX233" s="98"/>
      <c r="CLY233" s="98"/>
      <c r="CLZ233" s="98"/>
      <c r="CMA233" s="98"/>
      <c r="CMB233" s="98"/>
      <c r="CMC233" s="98"/>
      <c r="CMD233" s="98"/>
      <c r="CME233" s="98"/>
      <c r="CMF233" s="98"/>
      <c r="CMG233" s="98"/>
      <c r="CMH233" s="98"/>
      <c r="CMI233" s="98"/>
      <c r="CMJ233" s="98"/>
      <c r="CMK233" s="98"/>
      <c r="CML233" s="98"/>
      <c r="CMM233" s="98"/>
      <c r="CMN233" s="98"/>
      <c r="CMO233" s="98"/>
      <c r="CMP233" s="98"/>
      <c r="CMQ233" s="98"/>
      <c r="CMR233" s="98"/>
      <c r="CMS233" s="98"/>
      <c r="CMT233" s="98"/>
      <c r="CMU233" s="98"/>
      <c r="CMV233" s="98"/>
      <c r="CMW233" s="98"/>
      <c r="CMX233" s="98"/>
      <c r="CMY233" s="98"/>
      <c r="CMZ233" s="98"/>
      <c r="CNA233" s="98"/>
      <c r="CNB233" s="98"/>
      <c r="CNC233" s="98"/>
      <c r="CND233" s="98"/>
      <c r="CNE233" s="98"/>
      <c r="CNF233" s="98"/>
      <c r="CNG233" s="98"/>
      <c r="CNH233" s="98"/>
      <c r="CNI233" s="98"/>
      <c r="CNJ233" s="98"/>
      <c r="CNK233" s="98"/>
      <c r="CNL233" s="98"/>
      <c r="CNM233" s="98"/>
      <c r="CNN233" s="98"/>
      <c r="CNO233" s="98"/>
      <c r="CNP233" s="98"/>
      <c r="CNQ233" s="98"/>
      <c r="CNR233" s="98"/>
      <c r="CNS233" s="98"/>
      <c r="CNT233" s="98"/>
      <c r="CNU233" s="98"/>
      <c r="CNV233" s="98"/>
      <c r="CNW233" s="98"/>
      <c r="CNX233" s="98"/>
      <c r="CNY233" s="98"/>
      <c r="CNZ233" s="98"/>
      <c r="COA233" s="98"/>
      <c r="COB233" s="98"/>
      <c r="COC233" s="98"/>
      <c r="COD233" s="98"/>
      <c r="COE233" s="98"/>
      <c r="COF233" s="98"/>
      <c r="COG233" s="98"/>
      <c r="COH233" s="98"/>
      <c r="COI233" s="98"/>
      <c r="COJ233" s="98"/>
      <c r="COK233" s="98"/>
      <c r="COL233" s="98"/>
      <c r="COM233" s="98"/>
      <c r="CON233" s="98"/>
      <c r="COO233" s="98"/>
      <c r="COP233" s="98"/>
      <c r="COQ233" s="98"/>
      <c r="COR233" s="98"/>
      <c r="COS233" s="98"/>
      <c r="COT233" s="98"/>
      <c r="COU233" s="98"/>
      <c r="COV233" s="98"/>
      <c r="COW233" s="98"/>
      <c r="COX233" s="98"/>
      <c r="COY233" s="98"/>
      <c r="COZ233" s="98"/>
      <c r="CPA233" s="98"/>
      <c r="CPB233" s="98"/>
      <c r="CPC233" s="98"/>
      <c r="CPD233" s="98"/>
      <c r="CPE233" s="98"/>
      <c r="CPF233" s="98"/>
      <c r="CPG233" s="98"/>
      <c r="CPH233" s="98"/>
      <c r="CPI233" s="98"/>
      <c r="CPJ233" s="98"/>
      <c r="CPK233" s="98"/>
      <c r="CPL233" s="98"/>
      <c r="CPM233" s="98"/>
      <c r="CPN233" s="98"/>
      <c r="CPO233" s="98"/>
      <c r="CPP233" s="98"/>
      <c r="CPQ233" s="98"/>
      <c r="CPR233" s="98"/>
      <c r="CPS233" s="98"/>
      <c r="CPT233" s="98"/>
      <c r="CPU233" s="98"/>
      <c r="CPV233" s="98"/>
      <c r="CPW233" s="98"/>
      <c r="CPX233" s="98"/>
      <c r="CPY233" s="98"/>
      <c r="CPZ233" s="98"/>
      <c r="CQA233" s="98"/>
      <c r="CQB233" s="98"/>
      <c r="CQC233" s="98"/>
      <c r="CQD233" s="98"/>
      <c r="CQE233" s="98"/>
      <c r="CQF233" s="98"/>
      <c r="CQG233" s="98"/>
      <c r="CQH233" s="98"/>
      <c r="CQI233" s="98"/>
      <c r="CQJ233" s="98"/>
      <c r="CQK233" s="98"/>
      <c r="CQL233" s="98"/>
      <c r="CQM233" s="98"/>
      <c r="CQN233" s="98"/>
      <c r="CQO233" s="98"/>
      <c r="CQP233" s="98"/>
      <c r="CQQ233" s="98"/>
      <c r="CQR233" s="98"/>
      <c r="CQS233" s="98"/>
      <c r="CQT233" s="98"/>
      <c r="CQU233" s="98"/>
      <c r="CQV233" s="98"/>
      <c r="CQW233" s="98"/>
      <c r="CQX233" s="98"/>
      <c r="CQY233" s="98"/>
      <c r="CQZ233" s="98"/>
      <c r="CRA233" s="98"/>
      <c r="CRB233" s="98"/>
      <c r="CRC233" s="98"/>
      <c r="CRD233" s="98"/>
      <c r="CRE233" s="98"/>
      <c r="CRF233" s="98"/>
      <c r="CRG233" s="98"/>
      <c r="CRH233" s="98"/>
      <c r="CRI233" s="98"/>
      <c r="CRJ233" s="98"/>
      <c r="CRK233" s="98"/>
      <c r="CRL233" s="98"/>
      <c r="CRM233" s="98"/>
      <c r="CRN233" s="98"/>
      <c r="CRO233" s="98"/>
      <c r="CRP233" s="98"/>
      <c r="CRQ233" s="98"/>
      <c r="CRR233" s="98"/>
      <c r="CRS233" s="98"/>
      <c r="CRT233" s="98"/>
      <c r="CRU233" s="98"/>
      <c r="CRV233" s="98"/>
      <c r="CRW233" s="98"/>
      <c r="CRX233" s="98"/>
      <c r="CRY233" s="98"/>
      <c r="CRZ233" s="98"/>
      <c r="CSA233" s="98"/>
      <c r="CSB233" s="98"/>
      <c r="CSC233" s="98"/>
      <c r="CSD233" s="98"/>
      <c r="CSE233" s="98"/>
      <c r="CSF233" s="98"/>
      <c r="CSG233" s="98"/>
      <c r="CSH233" s="98"/>
      <c r="CSI233" s="98"/>
      <c r="CSJ233" s="98"/>
      <c r="CSK233" s="98"/>
      <c r="CSL233" s="98"/>
      <c r="CSM233" s="98"/>
      <c r="CSN233" s="98"/>
      <c r="CSO233" s="98"/>
      <c r="CSP233" s="98"/>
      <c r="CSQ233" s="98"/>
      <c r="CSR233" s="98"/>
      <c r="CSS233" s="98"/>
      <c r="CST233" s="98"/>
      <c r="CSU233" s="98"/>
      <c r="CSV233" s="98"/>
      <c r="CSW233" s="98"/>
      <c r="CSX233" s="98"/>
      <c r="CSY233" s="98"/>
      <c r="CSZ233" s="98"/>
      <c r="CTA233" s="98"/>
      <c r="CTB233" s="98"/>
      <c r="CTC233" s="98"/>
      <c r="CTD233" s="98"/>
      <c r="CTE233" s="98"/>
      <c r="CTF233" s="98"/>
      <c r="CTG233" s="98"/>
      <c r="CTH233" s="98"/>
      <c r="CTI233" s="98"/>
      <c r="CTJ233" s="98"/>
      <c r="CTK233" s="98"/>
      <c r="CTL233" s="98"/>
      <c r="CTM233" s="98"/>
      <c r="CTN233" s="98"/>
      <c r="CTO233" s="98"/>
      <c r="CTP233" s="98"/>
      <c r="CTQ233" s="98"/>
      <c r="CTR233" s="98"/>
      <c r="CTS233" s="98"/>
      <c r="CTT233" s="98"/>
      <c r="CTU233" s="98"/>
      <c r="CTV233" s="98"/>
      <c r="CTW233" s="98"/>
      <c r="CTX233" s="98"/>
      <c r="CTY233" s="98"/>
      <c r="CTZ233" s="98"/>
      <c r="CUA233" s="98"/>
      <c r="CUB233" s="98"/>
      <c r="CUC233" s="98"/>
      <c r="CUD233" s="98"/>
      <c r="CUE233" s="98"/>
      <c r="CUF233" s="98"/>
      <c r="CUG233" s="98"/>
      <c r="CUH233" s="98"/>
      <c r="CUI233" s="98"/>
      <c r="CUJ233" s="98"/>
      <c r="CUK233" s="98"/>
      <c r="CUL233" s="98"/>
      <c r="CUM233" s="98"/>
      <c r="CUN233" s="98"/>
      <c r="CUO233" s="98"/>
      <c r="CUP233" s="98"/>
      <c r="CUQ233" s="98"/>
      <c r="CUR233" s="98"/>
      <c r="CUS233" s="98"/>
      <c r="CUT233" s="98"/>
      <c r="CUU233" s="98"/>
      <c r="CUV233" s="98"/>
      <c r="CUW233" s="98"/>
      <c r="CUX233" s="98"/>
      <c r="CUY233" s="98"/>
      <c r="CUZ233" s="98"/>
      <c r="CVA233" s="98"/>
      <c r="CVB233" s="98"/>
      <c r="CVC233" s="98"/>
      <c r="CVD233" s="98"/>
      <c r="CVE233" s="98"/>
      <c r="CVF233" s="98"/>
      <c r="CVG233" s="98"/>
      <c r="CVH233" s="98"/>
      <c r="CVI233" s="98"/>
      <c r="CVJ233" s="98"/>
      <c r="CVK233" s="98"/>
      <c r="CVL233" s="98"/>
      <c r="CVM233" s="98"/>
      <c r="CVN233" s="98"/>
      <c r="CVO233" s="98"/>
      <c r="CVP233" s="98"/>
      <c r="CVQ233" s="98"/>
      <c r="CVR233" s="98"/>
      <c r="CVS233" s="98"/>
      <c r="CVT233" s="98"/>
      <c r="CVU233" s="98"/>
      <c r="CVV233" s="98"/>
      <c r="CVW233" s="98"/>
      <c r="CVX233" s="98"/>
      <c r="CVY233" s="98"/>
      <c r="CVZ233" s="98"/>
      <c r="CWA233" s="98"/>
      <c r="CWB233" s="98"/>
      <c r="CWC233" s="98"/>
      <c r="CWD233" s="98"/>
      <c r="CWE233" s="98"/>
      <c r="CWF233" s="98"/>
      <c r="CWG233" s="98"/>
      <c r="CWH233" s="98"/>
      <c r="CWI233" s="98"/>
      <c r="CWJ233" s="98"/>
      <c r="CWK233" s="98"/>
      <c r="CWL233" s="98"/>
      <c r="CWM233" s="98"/>
      <c r="CWN233" s="98"/>
      <c r="CWO233" s="98"/>
      <c r="CWP233" s="98"/>
      <c r="CWQ233" s="98"/>
      <c r="CWR233" s="98"/>
      <c r="CWS233" s="98"/>
      <c r="CWT233" s="98"/>
      <c r="CWU233" s="98"/>
      <c r="CWV233" s="98"/>
      <c r="CWW233" s="98"/>
      <c r="CWX233" s="98"/>
      <c r="CWY233" s="98"/>
      <c r="CWZ233" s="98"/>
      <c r="CXA233" s="98"/>
      <c r="CXB233" s="98"/>
      <c r="CXC233" s="98"/>
      <c r="CXD233" s="98"/>
      <c r="CXE233" s="98"/>
      <c r="CXF233" s="98"/>
      <c r="CXG233" s="98"/>
      <c r="CXH233" s="98"/>
      <c r="CXI233" s="98"/>
      <c r="CXJ233" s="98"/>
      <c r="CXK233" s="98"/>
      <c r="CXL233" s="98"/>
      <c r="CXM233" s="98"/>
      <c r="CXN233" s="98"/>
      <c r="CXO233" s="98"/>
      <c r="CXP233" s="98"/>
      <c r="CXQ233" s="98"/>
      <c r="CXR233" s="98"/>
      <c r="CXS233" s="98"/>
      <c r="CXT233" s="98"/>
      <c r="CXU233" s="98"/>
      <c r="CXV233" s="98"/>
      <c r="CXW233" s="98"/>
      <c r="CXX233" s="98"/>
      <c r="CXY233" s="98"/>
      <c r="CXZ233" s="98"/>
      <c r="CYA233" s="98"/>
      <c r="CYB233" s="98"/>
      <c r="CYC233" s="98"/>
      <c r="CYD233" s="98"/>
      <c r="CYE233" s="98"/>
      <c r="CYF233" s="98"/>
      <c r="CYG233" s="98"/>
      <c r="CYH233" s="98"/>
      <c r="CYI233" s="98"/>
      <c r="CYJ233" s="98"/>
      <c r="CYK233" s="98"/>
      <c r="CYL233" s="98"/>
      <c r="CYM233" s="98"/>
      <c r="CYN233" s="98"/>
      <c r="CYO233" s="98"/>
      <c r="CYP233" s="98"/>
      <c r="CYQ233" s="98"/>
      <c r="CYR233" s="98"/>
      <c r="CYS233" s="98"/>
      <c r="CYT233" s="98"/>
      <c r="CYU233" s="98"/>
      <c r="CYV233" s="98"/>
      <c r="CYW233" s="98"/>
      <c r="CYX233" s="98"/>
      <c r="CYY233" s="98"/>
      <c r="CYZ233" s="98"/>
      <c r="CZA233" s="98"/>
      <c r="CZB233" s="98"/>
      <c r="CZC233" s="98"/>
      <c r="CZD233" s="98"/>
      <c r="CZE233" s="98"/>
      <c r="CZF233" s="98"/>
      <c r="CZG233" s="98"/>
      <c r="CZH233" s="98"/>
      <c r="CZI233" s="98"/>
      <c r="CZJ233" s="98"/>
      <c r="CZK233" s="98"/>
      <c r="CZL233" s="98"/>
      <c r="CZM233" s="98"/>
      <c r="CZN233" s="98"/>
      <c r="CZO233" s="98"/>
      <c r="CZP233" s="98"/>
      <c r="CZQ233" s="98"/>
      <c r="CZR233" s="98"/>
      <c r="CZS233" s="98"/>
      <c r="CZT233" s="98"/>
      <c r="CZU233" s="98"/>
      <c r="CZV233" s="98"/>
      <c r="CZW233" s="98"/>
      <c r="CZX233" s="98"/>
      <c r="CZY233" s="98"/>
      <c r="CZZ233" s="98"/>
      <c r="DAA233" s="98"/>
      <c r="DAB233" s="98"/>
      <c r="DAC233" s="98"/>
      <c r="DAD233" s="98"/>
      <c r="DAE233" s="98"/>
      <c r="DAF233" s="98"/>
      <c r="DAG233" s="98"/>
      <c r="DAH233" s="98"/>
      <c r="DAI233" s="98"/>
      <c r="DAJ233" s="98"/>
      <c r="DAK233" s="98"/>
      <c r="DAL233" s="98"/>
      <c r="DAM233" s="98"/>
      <c r="DAN233" s="98"/>
      <c r="DAO233" s="98"/>
      <c r="DAP233" s="98"/>
      <c r="DAQ233" s="98"/>
      <c r="DAR233" s="98"/>
      <c r="DAS233" s="98"/>
      <c r="DAT233" s="98"/>
      <c r="DAU233" s="98"/>
      <c r="DAV233" s="98"/>
      <c r="DAW233" s="98"/>
      <c r="DAX233" s="98"/>
      <c r="DAY233" s="98"/>
      <c r="DAZ233" s="98"/>
      <c r="DBA233" s="98"/>
      <c r="DBB233" s="98"/>
      <c r="DBC233" s="98"/>
      <c r="DBD233" s="98"/>
      <c r="DBE233" s="98"/>
      <c r="DBF233" s="98"/>
      <c r="DBG233" s="98"/>
      <c r="DBH233" s="98"/>
      <c r="DBI233" s="98"/>
      <c r="DBJ233" s="98"/>
      <c r="DBK233" s="98"/>
      <c r="DBL233" s="98"/>
      <c r="DBM233" s="98"/>
      <c r="DBN233" s="98"/>
      <c r="DBO233" s="98"/>
      <c r="DBP233" s="98"/>
      <c r="DBQ233" s="98"/>
      <c r="DBR233" s="98"/>
      <c r="DBS233" s="98"/>
      <c r="DBT233" s="98"/>
      <c r="DBU233" s="98"/>
      <c r="DBV233" s="98"/>
      <c r="DBW233" s="98"/>
      <c r="DBX233" s="98"/>
      <c r="DBY233" s="98"/>
      <c r="DBZ233" s="98"/>
      <c r="DCA233" s="98"/>
      <c r="DCB233" s="98"/>
      <c r="DCC233" s="98"/>
      <c r="DCD233" s="98"/>
      <c r="DCE233" s="98"/>
      <c r="DCF233" s="98"/>
      <c r="DCG233" s="98"/>
      <c r="DCH233" s="98"/>
      <c r="DCI233" s="98"/>
      <c r="DCJ233" s="98"/>
      <c r="DCK233" s="98"/>
      <c r="DCL233" s="98"/>
      <c r="DCM233" s="98"/>
      <c r="DCN233" s="98"/>
      <c r="DCO233" s="98"/>
      <c r="DCP233" s="98"/>
      <c r="DCQ233" s="98"/>
      <c r="DCR233" s="98"/>
      <c r="DCS233" s="98"/>
      <c r="DCT233" s="98"/>
      <c r="DCU233" s="98"/>
      <c r="DCV233" s="98"/>
      <c r="DCW233" s="98"/>
      <c r="DCX233" s="98"/>
      <c r="DCY233" s="98"/>
      <c r="DCZ233" s="98"/>
      <c r="DDA233" s="98"/>
      <c r="DDB233" s="98"/>
      <c r="DDC233" s="98"/>
      <c r="DDD233" s="98"/>
      <c r="DDE233" s="98"/>
      <c r="DDF233" s="98"/>
      <c r="DDG233" s="98"/>
      <c r="DDH233" s="98"/>
      <c r="DDI233" s="98"/>
      <c r="DDJ233" s="98"/>
      <c r="DDK233" s="98"/>
      <c r="DDL233" s="98"/>
      <c r="DDM233" s="98"/>
      <c r="DDN233" s="98"/>
      <c r="DDO233" s="98"/>
      <c r="DDP233" s="98"/>
      <c r="DDQ233" s="98"/>
      <c r="DDR233" s="98"/>
      <c r="DDS233" s="98"/>
      <c r="DDT233" s="98"/>
      <c r="DDU233" s="98"/>
      <c r="DDV233" s="98"/>
      <c r="DDW233" s="98"/>
      <c r="DDX233" s="98"/>
      <c r="DDY233" s="98"/>
      <c r="DDZ233" s="98"/>
      <c r="DEA233" s="98"/>
      <c r="DEB233" s="98"/>
      <c r="DEC233" s="98"/>
      <c r="DED233" s="98"/>
      <c r="DEE233" s="98"/>
      <c r="DEF233" s="98"/>
      <c r="DEG233" s="98"/>
      <c r="DEH233" s="98"/>
      <c r="DEI233" s="98"/>
      <c r="DEJ233" s="98"/>
      <c r="DEK233" s="98"/>
      <c r="DEL233" s="98"/>
      <c r="DEM233" s="98"/>
      <c r="DEN233" s="98"/>
      <c r="DEO233" s="98"/>
      <c r="DEP233" s="98"/>
      <c r="DEQ233" s="98"/>
      <c r="DER233" s="98"/>
      <c r="DES233" s="98"/>
      <c r="DET233" s="98"/>
      <c r="DEU233" s="98"/>
      <c r="DEV233" s="98"/>
      <c r="DEW233" s="98"/>
      <c r="DEX233" s="98"/>
      <c r="DEY233" s="98"/>
      <c r="DEZ233" s="98"/>
      <c r="DFA233" s="98"/>
      <c r="DFB233" s="98"/>
      <c r="DFC233" s="98"/>
      <c r="DFD233" s="98"/>
      <c r="DFE233" s="98"/>
      <c r="DFF233" s="98"/>
      <c r="DFG233" s="98"/>
      <c r="DFH233" s="98"/>
      <c r="DFI233" s="98"/>
      <c r="DFJ233" s="98"/>
      <c r="DFK233" s="98"/>
      <c r="DFL233" s="98"/>
      <c r="DFM233" s="98"/>
      <c r="DFN233" s="98"/>
      <c r="DFO233" s="98"/>
      <c r="DFP233" s="98"/>
      <c r="DFQ233" s="98"/>
      <c r="DFR233" s="98"/>
      <c r="DFS233" s="98"/>
      <c r="DFT233" s="98"/>
      <c r="DFU233" s="98"/>
      <c r="DFV233" s="98"/>
      <c r="DFW233" s="98"/>
      <c r="DFX233" s="98"/>
      <c r="DFY233" s="98"/>
      <c r="DFZ233" s="98"/>
      <c r="DGA233" s="98"/>
      <c r="DGB233" s="98"/>
      <c r="DGC233" s="98"/>
      <c r="DGD233" s="98"/>
      <c r="DGE233" s="98"/>
      <c r="DGF233" s="98"/>
      <c r="DGG233" s="98"/>
      <c r="DGH233" s="98"/>
      <c r="DGI233" s="98"/>
      <c r="DGJ233" s="98"/>
      <c r="DGK233" s="98"/>
      <c r="DGL233" s="98"/>
      <c r="DGM233" s="98"/>
      <c r="DGN233" s="98"/>
      <c r="DGO233" s="98"/>
      <c r="DGP233" s="98"/>
      <c r="DGQ233" s="98"/>
      <c r="DGR233" s="98"/>
      <c r="DGS233" s="98"/>
      <c r="DGT233" s="98"/>
      <c r="DGU233" s="98"/>
      <c r="DGV233" s="98"/>
      <c r="DGW233" s="98"/>
      <c r="DGX233" s="98"/>
      <c r="DGY233" s="98"/>
      <c r="DGZ233" s="98"/>
      <c r="DHA233" s="98"/>
      <c r="DHB233" s="98"/>
      <c r="DHC233" s="98"/>
      <c r="DHD233" s="98"/>
      <c r="DHE233" s="98"/>
      <c r="DHF233" s="98"/>
      <c r="DHG233" s="98"/>
      <c r="DHH233" s="98"/>
      <c r="DHI233" s="98"/>
      <c r="DHJ233" s="98"/>
      <c r="DHK233" s="98"/>
      <c r="DHL233" s="98"/>
      <c r="DHM233" s="98"/>
      <c r="DHN233" s="98"/>
      <c r="DHO233" s="98"/>
      <c r="DHP233" s="98"/>
      <c r="DHQ233" s="98"/>
      <c r="DHR233" s="98"/>
      <c r="DHS233" s="98"/>
      <c r="DHT233" s="98"/>
      <c r="DHU233" s="98"/>
      <c r="DHV233" s="98"/>
      <c r="DHW233" s="98"/>
      <c r="DHX233" s="98"/>
      <c r="DHY233" s="98"/>
      <c r="DHZ233" s="98"/>
      <c r="DIA233" s="98"/>
      <c r="DIB233" s="98"/>
      <c r="DIC233" s="98"/>
      <c r="DID233" s="98"/>
      <c r="DIE233" s="98"/>
      <c r="DIF233" s="98"/>
      <c r="DIG233" s="98"/>
      <c r="DIH233" s="98"/>
      <c r="DII233" s="98"/>
      <c r="DIJ233" s="98"/>
      <c r="DIK233" s="98"/>
      <c r="DIL233" s="98"/>
      <c r="DIM233" s="98"/>
      <c r="DIN233" s="98"/>
      <c r="DIO233" s="98"/>
      <c r="DIP233" s="98"/>
      <c r="DIQ233" s="98"/>
      <c r="DIR233" s="98"/>
      <c r="DIS233" s="98"/>
      <c r="DIT233" s="98"/>
      <c r="DIU233" s="98"/>
      <c r="DIV233" s="98"/>
      <c r="DIW233" s="98"/>
      <c r="DIX233" s="98"/>
      <c r="DIY233" s="98"/>
      <c r="DIZ233" s="98"/>
      <c r="DJA233" s="98"/>
      <c r="DJB233" s="98"/>
      <c r="DJC233" s="98"/>
      <c r="DJD233" s="98"/>
      <c r="DJE233" s="98"/>
      <c r="DJF233" s="98"/>
      <c r="DJG233" s="98"/>
      <c r="DJH233" s="98"/>
      <c r="DJI233" s="98"/>
      <c r="DJJ233" s="98"/>
      <c r="DJK233" s="98"/>
      <c r="DJL233" s="98"/>
      <c r="DJM233" s="98"/>
      <c r="DJN233" s="98"/>
      <c r="DJO233" s="98"/>
      <c r="DJP233" s="98"/>
      <c r="DJQ233" s="98"/>
      <c r="DJR233" s="98"/>
      <c r="DJS233" s="98"/>
      <c r="DJT233" s="98"/>
      <c r="DJU233" s="98"/>
      <c r="DJV233" s="98"/>
      <c r="DJW233" s="98"/>
      <c r="DJX233" s="98"/>
      <c r="DJY233" s="98"/>
      <c r="DJZ233" s="98"/>
      <c r="DKA233" s="98"/>
      <c r="DKB233" s="98"/>
      <c r="DKC233" s="98"/>
      <c r="DKD233" s="98"/>
      <c r="DKE233" s="98"/>
      <c r="DKF233" s="98"/>
      <c r="DKG233" s="98"/>
      <c r="DKH233" s="98"/>
      <c r="DKI233" s="98"/>
      <c r="DKJ233" s="98"/>
      <c r="DKK233" s="98"/>
      <c r="DKL233" s="98"/>
      <c r="DKM233" s="98"/>
      <c r="DKN233" s="98"/>
      <c r="DKO233" s="98"/>
      <c r="DKP233" s="98"/>
      <c r="DKQ233" s="98"/>
      <c r="DKR233" s="98"/>
      <c r="DKS233" s="98"/>
      <c r="DKT233" s="98"/>
      <c r="DKU233" s="98"/>
      <c r="DKV233" s="98"/>
      <c r="DKW233" s="98"/>
      <c r="DKX233" s="98"/>
      <c r="DKY233" s="98"/>
      <c r="DKZ233" s="98"/>
      <c r="DLA233" s="98"/>
      <c r="DLB233" s="98"/>
      <c r="DLC233" s="98"/>
      <c r="DLD233" s="98"/>
      <c r="DLE233" s="98"/>
      <c r="DLF233" s="98"/>
      <c r="DLG233" s="98"/>
      <c r="DLH233" s="98"/>
      <c r="DLI233" s="98"/>
      <c r="DLJ233" s="98"/>
      <c r="DLK233" s="98"/>
      <c r="DLL233" s="98"/>
      <c r="DLM233" s="98"/>
      <c r="DLN233" s="98"/>
      <c r="DLO233" s="98"/>
      <c r="DLP233" s="98"/>
      <c r="DLQ233" s="98"/>
      <c r="DLR233" s="98"/>
      <c r="DLS233" s="98"/>
      <c r="DLT233" s="98"/>
      <c r="DLU233" s="98"/>
      <c r="DLV233" s="98"/>
      <c r="DLW233" s="98"/>
      <c r="DLX233" s="98"/>
      <c r="DLY233" s="98"/>
      <c r="DLZ233" s="98"/>
      <c r="DMA233" s="98"/>
      <c r="DMB233" s="98"/>
      <c r="DMC233" s="98"/>
      <c r="DMD233" s="98"/>
      <c r="DME233" s="98"/>
      <c r="DMF233" s="98"/>
      <c r="DMG233" s="98"/>
      <c r="DMH233" s="98"/>
      <c r="DMI233" s="98"/>
      <c r="DMJ233" s="98"/>
      <c r="DMK233" s="98"/>
      <c r="DML233" s="98"/>
      <c r="DMM233" s="98"/>
      <c r="DMN233" s="98"/>
      <c r="DMO233" s="98"/>
      <c r="DMP233" s="98"/>
      <c r="DMQ233" s="98"/>
      <c r="DMR233" s="98"/>
      <c r="DMS233" s="98"/>
      <c r="DMT233" s="98"/>
      <c r="DMU233" s="98"/>
      <c r="DMV233" s="98"/>
      <c r="DMW233" s="98"/>
      <c r="DMX233" s="98"/>
      <c r="DMY233" s="98"/>
      <c r="DMZ233" s="98"/>
      <c r="DNA233" s="98"/>
      <c r="DNB233" s="98"/>
      <c r="DNC233" s="98"/>
      <c r="DND233" s="98"/>
      <c r="DNE233" s="98"/>
      <c r="DNF233" s="98"/>
      <c r="DNG233" s="98"/>
      <c r="DNH233" s="98"/>
      <c r="DNI233" s="98"/>
      <c r="DNJ233" s="98"/>
      <c r="DNK233" s="98"/>
      <c r="DNL233" s="98"/>
      <c r="DNM233" s="98"/>
      <c r="DNN233" s="98"/>
      <c r="DNO233" s="98"/>
      <c r="DNP233" s="98"/>
      <c r="DNQ233" s="98"/>
      <c r="DNR233" s="98"/>
      <c r="DNS233" s="98"/>
      <c r="DNT233" s="98"/>
      <c r="DNU233" s="98"/>
      <c r="DNV233" s="98"/>
      <c r="DNW233" s="98"/>
      <c r="DNX233" s="98"/>
      <c r="DNY233" s="98"/>
      <c r="DNZ233" s="98"/>
      <c r="DOA233" s="98"/>
      <c r="DOB233" s="98"/>
      <c r="DOC233" s="98"/>
      <c r="DOD233" s="98"/>
      <c r="DOE233" s="98"/>
      <c r="DOF233" s="98"/>
      <c r="DOG233" s="98"/>
      <c r="DOH233" s="98"/>
      <c r="DOI233" s="98"/>
      <c r="DOJ233" s="98"/>
      <c r="DOK233" s="98"/>
      <c r="DOL233" s="98"/>
      <c r="DOM233" s="98"/>
      <c r="DON233" s="98"/>
      <c r="DOO233" s="98"/>
      <c r="DOP233" s="98"/>
      <c r="DOQ233" s="98"/>
      <c r="DOR233" s="98"/>
      <c r="DOS233" s="98"/>
      <c r="DOT233" s="98"/>
      <c r="DOU233" s="98"/>
      <c r="DOV233" s="98"/>
      <c r="DOW233" s="98"/>
      <c r="DOX233" s="98"/>
      <c r="DOY233" s="98"/>
      <c r="DOZ233" s="98"/>
      <c r="DPA233" s="98"/>
      <c r="DPB233" s="98"/>
      <c r="DPC233" s="98"/>
      <c r="DPD233" s="98"/>
      <c r="DPE233" s="98"/>
      <c r="DPF233" s="98"/>
      <c r="DPG233" s="98"/>
      <c r="DPH233" s="98"/>
      <c r="DPI233" s="98"/>
      <c r="DPJ233" s="98"/>
      <c r="DPK233" s="98"/>
      <c r="DPL233" s="98"/>
      <c r="DPM233" s="98"/>
      <c r="DPN233" s="98"/>
      <c r="DPO233" s="98"/>
      <c r="DPP233" s="98"/>
      <c r="DPQ233" s="98"/>
      <c r="DPR233" s="98"/>
      <c r="DPS233" s="98"/>
      <c r="DPT233" s="98"/>
      <c r="DPU233" s="98"/>
      <c r="DPV233" s="98"/>
      <c r="DPW233" s="98"/>
      <c r="DPX233" s="98"/>
      <c r="DPY233" s="98"/>
      <c r="DPZ233" s="98"/>
      <c r="DQA233" s="98"/>
      <c r="DQB233" s="98"/>
      <c r="DQC233" s="98"/>
      <c r="DQD233" s="98"/>
      <c r="DQE233" s="98"/>
      <c r="DQF233" s="98"/>
      <c r="DQG233" s="98"/>
      <c r="DQH233" s="98"/>
      <c r="DQI233" s="98"/>
      <c r="DQJ233" s="98"/>
      <c r="DQK233" s="98"/>
      <c r="DQL233" s="98"/>
      <c r="DQM233" s="98"/>
      <c r="DQN233" s="98"/>
      <c r="DQO233" s="98"/>
      <c r="DQP233" s="98"/>
      <c r="DQQ233" s="98"/>
      <c r="DQR233" s="98"/>
      <c r="DQS233" s="98"/>
      <c r="DQT233" s="98"/>
      <c r="DQU233" s="98"/>
      <c r="DQV233" s="98"/>
      <c r="DQW233" s="98"/>
      <c r="DQX233" s="98"/>
      <c r="DQY233" s="98"/>
      <c r="DQZ233" s="98"/>
      <c r="DRA233" s="98"/>
      <c r="DRB233" s="98"/>
      <c r="DRC233" s="98"/>
      <c r="DRD233" s="98"/>
      <c r="DRE233" s="98"/>
      <c r="DRF233" s="98"/>
      <c r="DRG233" s="98"/>
      <c r="DRH233" s="98"/>
      <c r="DRI233" s="98"/>
      <c r="DRJ233" s="98"/>
      <c r="DRK233" s="98"/>
      <c r="DRL233" s="98"/>
      <c r="DRM233" s="98"/>
      <c r="DRN233" s="98"/>
      <c r="DRO233" s="98"/>
      <c r="DRP233" s="98"/>
      <c r="DRQ233" s="98"/>
      <c r="DRR233" s="98"/>
      <c r="DRS233" s="98"/>
      <c r="DRT233" s="98"/>
      <c r="DRU233" s="98"/>
      <c r="DRV233" s="98"/>
      <c r="DRW233" s="98"/>
      <c r="DRX233" s="98"/>
      <c r="DRY233" s="98"/>
      <c r="DRZ233" s="98"/>
      <c r="DSA233" s="98"/>
      <c r="DSB233" s="98"/>
      <c r="DSC233" s="98"/>
      <c r="DSD233" s="98"/>
      <c r="DSE233" s="98"/>
      <c r="DSF233" s="98"/>
      <c r="DSG233" s="98"/>
      <c r="DSH233" s="98"/>
      <c r="DSI233" s="98"/>
      <c r="DSJ233" s="98"/>
      <c r="DSK233" s="98"/>
      <c r="DSL233" s="98"/>
      <c r="DSM233" s="98"/>
      <c r="DSN233" s="98"/>
      <c r="DSO233" s="98"/>
      <c r="DSP233" s="98"/>
      <c r="DSQ233" s="98"/>
      <c r="DSR233" s="98"/>
      <c r="DSS233" s="98"/>
      <c r="DST233" s="98"/>
      <c r="DSU233" s="98"/>
      <c r="DSV233" s="98"/>
      <c r="DSW233" s="98"/>
      <c r="DSX233" s="98"/>
      <c r="DSY233" s="98"/>
      <c r="DSZ233" s="98"/>
      <c r="DTA233" s="98"/>
      <c r="DTB233" s="98"/>
      <c r="DTC233" s="98"/>
      <c r="DTD233" s="98"/>
      <c r="DTE233" s="98"/>
      <c r="DTF233" s="98"/>
      <c r="DTG233" s="98"/>
      <c r="DTH233" s="98"/>
      <c r="DTI233" s="98"/>
      <c r="DTJ233" s="98"/>
      <c r="DTK233" s="98"/>
      <c r="DTL233" s="98"/>
      <c r="DTM233" s="98"/>
      <c r="DTN233" s="98"/>
      <c r="DTO233" s="98"/>
      <c r="DTP233" s="98"/>
      <c r="DTQ233" s="98"/>
      <c r="DTR233" s="98"/>
      <c r="DTS233" s="98"/>
      <c r="DTT233" s="98"/>
      <c r="DTU233" s="98"/>
      <c r="DTV233" s="98"/>
      <c r="DTW233" s="98"/>
      <c r="DTX233" s="98"/>
      <c r="DTY233" s="98"/>
      <c r="DTZ233" s="98"/>
      <c r="DUA233" s="98"/>
      <c r="DUB233" s="98"/>
      <c r="DUC233" s="98"/>
      <c r="DUD233" s="98"/>
      <c r="DUE233" s="98"/>
      <c r="DUF233" s="98"/>
      <c r="DUG233" s="98"/>
      <c r="DUH233" s="98"/>
      <c r="DUI233" s="98"/>
      <c r="DUJ233" s="98"/>
      <c r="DUK233" s="98"/>
      <c r="DUL233" s="98"/>
      <c r="DUM233" s="98"/>
      <c r="DUN233" s="98"/>
      <c r="DUO233" s="98"/>
      <c r="DUP233" s="98"/>
      <c r="DUQ233" s="98"/>
      <c r="DUR233" s="98"/>
      <c r="DUS233" s="98"/>
      <c r="DUT233" s="98"/>
      <c r="DUU233" s="98"/>
      <c r="DUV233" s="98"/>
      <c r="DUW233" s="98"/>
      <c r="DUX233" s="98"/>
      <c r="DUY233" s="98"/>
      <c r="DUZ233" s="98"/>
      <c r="DVA233" s="98"/>
      <c r="DVB233" s="98"/>
      <c r="DVC233" s="98"/>
      <c r="DVD233" s="98"/>
      <c r="DVE233" s="98"/>
      <c r="DVF233" s="98"/>
      <c r="DVG233" s="98"/>
      <c r="DVH233" s="98"/>
      <c r="DVI233" s="98"/>
      <c r="DVJ233" s="98"/>
      <c r="DVK233" s="98"/>
      <c r="DVL233" s="98"/>
      <c r="DVM233" s="98"/>
      <c r="DVN233" s="98"/>
      <c r="DVO233" s="98"/>
      <c r="DVP233" s="98"/>
      <c r="DVQ233" s="98"/>
      <c r="DVR233" s="98"/>
      <c r="DVS233" s="98"/>
      <c r="DVT233" s="98"/>
      <c r="DVU233" s="98"/>
      <c r="DVV233" s="98"/>
      <c r="DVW233" s="98"/>
      <c r="DVX233" s="98"/>
      <c r="DVY233" s="98"/>
      <c r="DVZ233" s="98"/>
      <c r="DWA233" s="98"/>
      <c r="DWB233" s="98"/>
      <c r="DWC233" s="98"/>
      <c r="DWD233" s="98"/>
      <c r="DWE233" s="98"/>
      <c r="DWF233" s="98"/>
      <c r="DWG233" s="98"/>
      <c r="DWH233" s="98"/>
      <c r="DWI233" s="98"/>
      <c r="DWJ233" s="98"/>
      <c r="DWK233" s="98"/>
      <c r="DWL233" s="98"/>
      <c r="DWM233" s="98"/>
      <c r="DWN233" s="98"/>
      <c r="DWO233" s="98"/>
      <c r="DWP233" s="98"/>
      <c r="DWQ233" s="98"/>
      <c r="DWR233" s="98"/>
      <c r="DWS233" s="98"/>
      <c r="DWT233" s="98"/>
      <c r="DWU233" s="98"/>
      <c r="DWV233" s="98"/>
      <c r="DWW233" s="98"/>
      <c r="DWX233" s="98"/>
      <c r="DWY233" s="98"/>
      <c r="DWZ233" s="98"/>
      <c r="DXA233" s="98"/>
      <c r="DXB233" s="98"/>
      <c r="DXC233" s="98"/>
      <c r="DXD233" s="98"/>
      <c r="DXE233" s="98"/>
      <c r="DXF233" s="98"/>
      <c r="DXG233" s="98"/>
      <c r="DXH233" s="98"/>
      <c r="DXI233" s="98"/>
      <c r="DXJ233" s="98"/>
      <c r="DXK233" s="98"/>
      <c r="DXL233" s="98"/>
      <c r="DXM233" s="98"/>
      <c r="DXN233" s="98"/>
      <c r="DXO233" s="98"/>
      <c r="DXP233" s="98"/>
      <c r="DXQ233" s="98"/>
      <c r="DXR233" s="98"/>
      <c r="DXS233" s="98"/>
      <c r="DXT233" s="98"/>
      <c r="DXU233" s="98"/>
      <c r="DXV233" s="98"/>
      <c r="DXW233" s="98"/>
      <c r="DXX233" s="98"/>
      <c r="DXY233" s="98"/>
      <c r="DXZ233" s="98"/>
      <c r="DYA233" s="98"/>
      <c r="DYB233" s="98"/>
      <c r="DYC233" s="98"/>
      <c r="DYD233" s="98"/>
      <c r="DYE233" s="98"/>
      <c r="DYF233" s="98"/>
      <c r="DYG233" s="98"/>
      <c r="DYH233" s="98"/>
      <c r="DYI233" s="98"/>
      <c r="DYJ233" s="98"/>
      <c r="DYK233" s="98"/>
      <c r="DYL233" s="98"/>
      <c r="DYM233" s="98"/>
      <c r="DYN233" s="98"/>
      <c r="DYO233" s="98"/>
      <c r="DYP233" s="98"/>
      <c r="DYQ233" s="98"/>
      <c r="DYR233" s="98"/>
      <c r="DYS233" s="98"/>
      <c r="DYT233" s="98"/>
      <c r="DYU233" s="98"/>
      <c r="DYV233" s="98"/>
      <c r="DYW233" s="98"/>
      <c r="DYX233" s="98"/>
      <c r="DYY233" s="98"/>
      <c r="DYZ233" s="98"/>
      <c r="DZA233" s="98"/>
      <c r="DZB233" s="98"/>
      <c r="DZC233" s="98"/>
      <c r="DZD233" s="98"/>
      <c r="DZE233" s="98"/>
      <c r="DZF233" s="98"/>
      <c r="DZG233" s="98"/>
      <c r="DZH233" s="98"/>
      <c r="DZI233" s="98"/>
      <c r="DZJ233" s="98"/>
      <c r="DZK233" s="98"/>
      <c r="DZL233" s="98"/>
      <c r="DZM233" s="98"/>
      <c r="DZN233" s="98"/>
      <c r="DZO233" s="98"/>
      <c r="DZP233" s="98"/>
      <c r="DZQ233" s="98"/>
      <c r="DZR233" s="98"/>
      <c r="DZS233" s="98"/>
      <c r="DZT233" s="98"/>
      <c r="DZU233" s="98"/>
      <c r="DZV233" s="98"/>
      <c r="DZW233" s="98"/>
      <c r="DZX233" s="98"/>
      <c r="DZY233" s="98"/>
      <c r="DZZ233" s="98"/>
      <c r="EAA233" s="98"/>
      <c r="EAB233" s="98"/>
      <c r="EAC233" s="98"/>
      <c r="EAD233" s="98"/>
      <c r="EAE233" s="98"/>
      <c r="EAF233" s="98"/>
      <c r="EAG233" s="98"/>
      <c r="EAH233" s="98"/>
      <c r="EAI233" s="98"/>
      <c r="EAJ233" s="98"/>
      <c r="EAK233" s="98"/>
      <c r="EAL233" s="98"/>
      <c r="EAM233" s="98"/>
      <c r="EAN233" s="98"/>
      <c r="EAO233" s="98"/>
      <c r="EAP233" s="98"/>
      <c r="EAQ233" s="98"/>
      <c r="EAR233" s="98"/>
      <c r="EAS233" s="98"/>
      <c r="EAT233" s="98"/>
      <c r="EAU233" s="98"/>
      <c r="EAV233" s="98"/>
      <c r="EAW233" s="98"/>
      <c r="EAX233" s="98"/>
      <c r="EAY233" s="98"/>
      <c r="EAZ233" s="98"/>
      <c r="EBA233" s="98"/>
      <c r="EBB233" s="98"/>
      <c r="EBC233" s="98"/>
      <c r="EBD233" s="98"/>
      <c r="EBE233" s="98"/>
      <c r="EBF233" s="98"/>
      <c r="EBG233" s="98"/>
      <c r="EBH233" s="98"/>
      <c r="EBI233" s="98"/>
      <c r="EBJ233" s="98"/>
      <c r="EBK233" s="98"/>
      <c r="EBL233" s="98"/>
      <c r="EBM233" s="98"/>
      <c r="EBN233" s="98"/>
      <c r="EBO233" s="98"/>
      <c r="EBP233" s="98"/>
      <c r="EBQ233" s="98"/>
      <c r="EBR233" s="98"/>
      <c r="EBS233" s="98"/>
      <c r="EBT233" s="98"/>
      <c r="EBU233" s="98"/>
      <c r="EBV233" s="98"/>
      <c r="EBW233" s="98"/>
      <c r="EBX233" s="98"/>
      <c r="EBY233" s="98"/>
      <c r="EBZ233" s="98"/>
      <c r="ECA233" s="98"/>
      <c r="ECB233" s="98"/>
      <c r="ECC233" s="98"/>
      <c r="ECD233" s="98"/>
      <c r="ECE233" s="98"/>
      <c r="ECF233" s="98"/>
      <c r="ECG233" s="98"/>
      <c r="ECH233" s="98"/>
      <c r="ECI233" s="98"/>
      <c r="ECJ233" s="98"/>
      <c r="ECK233" s="98"/>
      <c r="ECL233" s="98"/>
      <c r="ECM233" s="98"/>
      <c r="ECN233" s="98"/>
      <c r="ECO233" s="98"/>
      <c r="ECP233" s="98"/>
      <c r="ECQ233" s="98"/>
      <c r="ECR233" s="98"/>
      <c r="ECS233" s="98"/>
      <c r="ECT233" s="98"/>
      <c r="ECU233" s="98"/>
      <c r="ECV233" s="98"/>
      <c r="ECW233" s="98"/>
      <c r="ECX233" s="98"/>
      <c r="ECY233" s="98"/>
      <c r="ECZ233" s="98"/>
      <c r="EDA233" s="98"/>
      <c r="EDB233" s="98"/>
      <c r="EDC233" s="98"/>
      <c r="EDD233" s="98"/>
      <c r="EDE233" s="98"/>
      <c r="EDF233" s="98"/>
      <c r="EDG233" s="98"/>
      <c r="EDH233" s="98"/>
      <c r="EDI233" s="98"/>
      <c r="EDJ233" s="98"/>
      <c r="EDK233" s="98"/>
      <c r="EDL233" s="98"/>
      <c r="EDM233" s="98"/>
      <c r="EDN233" s="98"/>
      <c r="EDO233" s="98"/>
      <c r="EDP233" s="98"/>
      <c r="EDQ233" s="98"/>
      <c r="EDR233" s="98"/>
      <c r="EDS233" s="98"/>
      <c r="EDT233" s="98"/>
      <c r="EDU233" s="98"/>
      <c r="EDV233" s="98"/>
      <c r="EDW233" s="98"/>
      <c r="EDX233" s="98"/>
      <c r="EDY233" s="98"/>
      <c r="EDZ233" s="98"/>
      <c r="EEA233" s="98"/>
      <c r="EEB233" s="98"/>
      <c r="EEC233" s="98"/>
      <c r="EED233" s="98"/>
      <c r="EEE233" s="98"/>
      <c r="EEF233" s="98"/>
      <c r="EEG233" s="98"/>
      <c r="EEH233" s="98"/>
      <c r="EEI233" s="98"/>
      <c r="EEJ233" s="98"/>
      <c r="EEK233" s="98"/>
      <c r="EEL233" s="98"/>
      <c r="EEM233" s="98"/>
      <c r="EEN233" s="98"/>
      <c r="EEO233" s="98"/>
      <c r="EEP233" s="98"/>
      <c r="EEQ233" s="98"/>
      <c r="EER233" s="98"/>
      <c r="EES233" s="98"/>
      <c r="EET233" s="98"/>
      <c r="EEU233" s="98"/>
      <c r="EEV233" s="98"/>
      <c r="EEW233" s="98"/>
      <c r="EEX233" s="98"/>
      <c r="EEY233" s="98"/>
      <c r="EEZ233" s="98"/>
      <c r="EFA233" s="98"/>
      <c r="EFB233" s="98"/>
      <c r="EFC233" s="98"/>
      <c r="EFD233" s="98"/>
      <c r="EFE233" s="98"/>
      <c r="EFF233" s="98"/>
      <c r="EFG233" s="98"/>
      <c r="EFH233" s="98"/>
      <c r="EFI233" s="98"/>
      <c r="EFJ233" s="98"/>
      <c r="EFK233" s="98"/>
      <c r="EFL233" s="98"/>
      <c r="EFM233" s="98"/>
      <c r="EFN233" s="98"/>
      <c r="EFO233" s="98"/>
      <c r="EFP233" s="98"/>
      <c r="EFQ233" s="98"/>
      <c r="EFR233" s="98"/>
      <c r="EFS233" s="98"/>
      <c r="EFT233" s="98"/>
      <c r="EFU233" s="98"/>
      <c r="EFV233" s="98"/>
      <c r="EFW233" s="98"/>
      <c r="EFX233" s="98"/>
      <c r="EFY233" s="98"/>
      <c r="EFZ233" s="98"/>
      <c r="EGA233" s="98"/>
      <c r="EGB233" s="98"/>
      <c r="EGC233" s="98"/>
      <c r="EGD233" s="98"/>
      <c r="EGE233" s="98"/>
      <c r="EGF233" s="98"/>
      <c r="EGG233" s="98"/>
      <c r="EGH233" s="98"/>
      <c r="EGI233" s="98"/>
      <c r="EGJ233" s="98"/>
      <c r="EGK233" s="98"/>
      <c r="EGL233" s="98"/>
      <c r="EGM233" s="98"/>
      <c r="EGN233" s="98"/>
      <c r="EGO233" s="98"/>
      <c r="EGP233" s="98"/>
      <c r="EGQ233" s="98"/>
      <c r="EGR233" s="98"/>
      <c r="EGS233" s="98"/>
      <c r="EGT233" s="98"/>
      <c r="EGU233" s="98"/>
      <c r="EGV233" s="98"/>
      <c r="EGW233" s="98"/>
      <c r="EGX233" s="98"/>
      <c r="EGY233" s="98"/>
      <c r="EGZ233" s="98"/>
      <c r="EHA233" s="98"/>
      <c r="EHB233" s="98"/>
      <c r="EHC233" s="98"/>
      <c r="EHD233" s="98"/>
      <c r="EHE233" s="98"/>
      <c r="EHF233" s="98"/>
      <c r="EHG233" s="98"/>
      <c r="EHH233" s="98"/>
      <c r="EHI233" s="98"/>
      <c r="EHJ233" s="98"/>
      <c r="EHK233" s="98"/>
      <c r="EHL233" s="98"/>
      <c r="EHM233" s="98"/>
      <c r="EHN233" s="98"/>
      <c r="EHO233" s="98"/>
      <c r="EHP233" s="98"/>
      <c r="EHQ233" s="98"/>
      <c r="EHR233" s="98"/>
      <c r="EHS233" s="98"/>
      <c r="EHT233" s="98"/>
      <c r="EHU233" s="98"/>
      <c r="EHV233" s="98"/>
      <c r="EHW233" s="98"/>
      <c r="EHX233" s="98"/>
      <c r="EHY233" s="98"/>
      <c r="EHZ233" s="98"/>
      <c r="EIA233" s="98"/>
      <c r="EIB233" s="98"/>
      <c r="EIC233" s="98"/>
      <c r="EID233" s="98"/>
      <c r="EIE233" s="98"/>
      <c r="EIF233" s="98"/>
      <c r="EIG233" s="98"/>
      <c r="EIH233" s="98"/>
      <c r="EII233" s="98"/>
      <c r="EIJ233" s="98"/>
      <c r="EIK233" s="98"/>
      <c r="EIL233" s="98"/>
      <c r="EIM233" s="98"/>
      <c r="EIN233" s="98"/>
      <c r="EIO233" s="98"/>
      <c r="EIP233" s="98"/>
      <c r="EIQ233" s="98"/>
      <c r="EIR233" s="98"/>
      <c r="EIS233" s="98"/>
      <c r="EIT233" s="98"/>
      <c r="EIU233" s="98"/>
      <c r="EIV233" s="98"/>
      <c r="EIW233" s="98"/>
      <c r="EIX233" s="98"/>
      <c r="EIY233" s="98"/>
      <c r="EIZ233" s="98"/>
      <c r="EJA233" s="98"/>
      <c r="EJB233" s="98"/>
      <c r="EJC233" s="98"/>
      <c r="EJD233" s="98"/>
      <c r="EJE233" s="98"/>
      <c r="EJF233" s="98"/>
      <c r="EJG233" s="98"/>
      <c r="EJH233" s="98"/>
      <c r="EJI233" s="98"/>
      <c r="EJJ233" s="98"/>
      <c r="EJK233" s="98"/>
      <c r="EJL233" s="98"/>
      <c r="EJM233" s="98"/>
      <c r="EJN233" s="98"/>
      <c r="EJO233" s="98"/>
      <c r="EJP233" s="98"/>
      <c r="EJQ233" s="98"/>
      <c r="EJR233" s="98"/>
      <c r="EJS233" s="98"/>
      <c r="EJT233" s="98"/>
      <c r="EJU233" s="98"/>
      <c r="EJV233" s="98"/>
      <c r="EJW233" s="98"/>
      <c r="EJX233" s="98"/>
      <c r="EJY233" s="98"/>
      <c r="EJZ233" s="98"/>
      <c r="EKA233" s="98"/>
      <c r="EKB233" s="98"/>
      <c r="EKC233" s="98"/>
      <c r="EKD233" s="98"/>
      <c r="EKE233" s="98"/>
      <c r="EKF233" s="98"/>
      <c r="EKG233" s="98"/>
      <c r="EKH233" s="98"/>
      <c r="EKI233" s="98"/>
      <c r="EKJ233" s="98"/>
      <c r="EKK233" s="98"/>
      <c r="EKL233" s="98"/>
      <c r="EKM233" s="98"/>
      <c r="EKN233" s="98"/>
      <c r="EKO233" s="98"/>
      <c r="EKP233" s="98"/>
      <c r="EKQ233" s="98"/>
      <c r="EKR233" s="98"/>
      <c r="EKS233" s="98"/>
      <c r="EKT233" s="98"/>
      <c r="EKU233" s="98"/>
      <c r="EKV233" s="98"/>
      <c r="EKW233" s="98"/>
      <c r="EKX233" s="98"/>
      <c r="EKY233" s="98"/>
      <c r="EKZ233" s="98"/>
      <c r="ELA233" s="98"/>
      <c r="ELB233" s="98"/>
      <c r="ELC233" s="98"/>
      <c r="ELD233" s="98"/>
      <c r="ELE233" s="98"/>
      <c r="ELF233" s="98"/>
      <c r="ELG233" s="98"/>
      <c r="ELH233" s="98"/>
      <c r="ELI233" s="98"/>
      <c r="ELJ233" s="98"/>
      <c r="ELK233" s="98"/>
      <c r="ELL233" s="98"/>
      <c r="ELM233" s="98"/>
      <c r="ELN233" s="98"/>
      <c r="ELO233" s="98"/>
      <c r="ELP233" s="98"/>
      <c r="ELQ233" s="98"/>
      <c r="ELR233" s="98"/>
      <c r="ELS233" s="98"/>
      <c r="ELT233" s="98"/>
      <c r="ELU233" s="98"/>
      <c r="ELV233" s="98"/>
      <c r="ELW233" s="98"/>
      <c r="ELX233" s="98"/>
      <c r="ELY233" s="98"/>
      <c r="ELZ233" s="98"/>
      <c r="EMA233" s="98"/>
      <c r="EMB233" s="98"/>
      <c r="EMC233" s="98"/>
      <c r="EMD233" s="98"/>
      <c r="EME233" s="98"/>
      <c r="EMF233" s="98"/>
      <c r="EMG233" s="98"/>
      <c r="EMH233" s="98"/>
      <c r="EMI233" s="98"/>
      <c r="EMJ233" s="98"/>
      <c r="EMK233" s="98"/>
      <c r="EML233" s="98"/>
      <c r="EMM233" s="98"/>
      <c r="EMN233" s="98"/>
      <c r="EMO233" s="98"/>
      <c r="EMP233" s="98"/>
      <c r="EMQ233" s="98"/>
      <c r="EMR233" s="98"/>
      <c r="EMS233" s="98"/>
      <c r="EMT233" s="98"/>
      <c r="EMU233" s="98"/>
      <c r="EMV233" s="98"/>
      <c r="EMW233" s="98"/>
      <c r="EMX233" s="98"/>
      <c r="EMY233" s="98"/>
      <c r="EMZ233" s="98"/>
      <c r="ENA233" s="98"/>
      <c r="ENB233" s="98"/>
      <c r="ENC233" s="98"/>
      <c r="END233" s="98"/>
      <c r="ENE233" s="98"/>
      <c r="ENF233" s="98"/>
      <c r="ENG233" s="98"/>
      <c r="ENH233" s="98"/>
      <c r="ENI233" s="98"/>
      <c r="ENJ233" s="98"/>
      <c r="ENK233" s="98"/>
      <c r="ENL233" s="98"/>
      <c r="ENM233" s="98"/>
      <c r="ENN233" s="98"/>
      <c r="ENO233" s="98"/>
      <c r="ENP233" s="98"/>
      <c r="ENQ233" s="98"/>
      <c r="ENR233" s="98"/>
      <c r="ENS233" s="98"/>
      <c r="ENT233" s="98"/>
      <c r="ENU233" s="98"/>
      <c r="ENV233" s="98"/>
      <c r="ENW233" s="98"/>
      <c r="ENX233" s="98"/>
      <c r="ENY233" s="98"/>
      <c r="ENZ233" s="98"/>
      <c r="EOA233" s="98"/>
      <c r="EOB233" s="98"/>
      <c r="EOC233" s="98"/>
      <c r="EOD233" s="98"/>
      <c r="EOE233" s="98"/>
      <c r="EOF233" s="98"/>
      <c r="EOG233" s="98"/>
      <c r="EOH233" s="98"/>
      <c r="EOI233" s="98"/>
      <c r="EOJ233" s="98"/>
      <c r="EOK233" s="98"/>
      <c r="EOL233" s="98"/>
      <c r="EOM233" s="98"/>
      <c r="EON233" s="98"/>
      <c r="EOO233" s="98"/>
      <c r="EOP233" s="98"/>
      <c r="EOQ233" s="98"/>
      <c r="EOR233" s="98"/>
      <c r="EOS233" s="98"/>
      <c r="EOT233" s="98"/>
      <c r="EOU233" s="98"/>
      <c r="EOV233" s="98"/>
      <c r="EOW233" s="98"/>
      <c r="EOX233" s="98"/>
      <c r="EOY233" s="98"/>
      <c r="EOZ233" s="98"/>
      <c r="EPA233" s="98"/>
      <c r="EPB233" s="98"/>
      <c r="EPC233" s="98"/>
      <c r="EPD233" s="98"/>
      <c r="EPE233" s="98"/>
      <c r="EPF233" s="98"/>
      <c r="EPG233" s="98"/>
      <c r="EPH233" s="98"/>
      <c r="EPI233" s="98"/>
      <c r="EPJ233" s="98"/>
      <c r="EPK233" s="98"/>
      <c r="EPL233" s="98"/>
      <c r="EPM233" s="98"/>
      <c r="EPN233" s="98"/>
      <c r="EPO233" s="98"/>
      <c r="EPP233" s="98"/>
      <c r="EPQ233" s="98"/>
      <c r="EPR233" s="98"/>
      <c r="EPS233" s="98"/>
      <c r="EPT233" s="98"/>
      <c r="EPU233" s="98"/>
      <c r="EPV233" s="98"/>
      <c r="EPW233" s="98"/>
      <c r="EPX233" s="98"/>
      <c r="EPY233" s="98"/>
      <c r="EPZ233" s="98"/>
      <c r="EQA233" s="98"/>
      <c r="EQB233" s="98"/>
      <c r="EQC233" s="98"/>
      <c r="EQD233" s="98"/>
      <c r="EQE233" s="98"/>
      <c r="EQF233" s="98"/>
      <c r="EQG233" s="98"/>
      <c r="EQH233" s="98"/>
      <c r="EQI233" s="98"/>
      <c r="EQJ233" s="98"/>
      <c r="EQK233" s="98"/>
      <c r="EQL233" s="98"/>
      <c r="EQM233" s="98"/>
      <c r="EQN233" s="98"/>
      <c r="EQO233" s="98"/>
      <c r="EQP233" s="98"/>
      <c r="EQQ233" s="98"/>
      <c r="EQR233" s="98"/>
      <c r="EQS233" s="98"/>
      <c r="EQT233" s="98"/>
      <c r="EQU233" s="98"/>
      <c r="EQV233" s="98"/>
      <c r="EQW233" s="98"/>
      <c r="EQX233" s="98"/>
      <c r="EQY233" s="98"/>
      <c r="EQZ233" s="98"/>
      <c r="ERA233" s="98"/>
      <c r="ERB233" s="98"/>
      <c r="ERC233" s="98"/>
      <c r="ERD233" s="98"/>
      <c r="ERE233" s="98"/>
      <c r="ERF233" s="98"/>
      <c r="ERG233" s="98"/>
      <c r="ERH233" s="98"/>
      <c r="ERI233" s="98"/>
      <c r="ERJ233" s="98"/>
      <c r="ERK233" s="98"/>
      <c r="ERL233" s="98"/>
      <c r="ERM233" s="98"/>
      <c r="ERN233" s="98"/>
      <c r="ERO233" s="98"/>
      <c r="ERP233" s="98"/>
      <c r="ERQ233" s="98"/>
      <c r="ERR233" s="98"/>
      <c r="ERS233" s="98"/>
      <c r="ERT233" s="98"/>
      <c r="ERU233" s="98"/>
      <c r="ERV233" s="98"/>
      <c r="ERW233" s="98"/>
      <c r="ERX233" s="98"/>
      <c r="ERY233" s="98"/>
      <c r="ERZ233" s="98"/>
      <c r="ESA233" s="98"/>
      <c r="ESB233" s="98"/>
      <c r="ESC233" s="98"/>
      <c r="ESD233" s="98"/>
      <c r="ESE233" s="98"/>
      <c r="ESF233" s="98"/>
      <c r="ESG233" s="98"/>
      <c r="ESH233" s="98"/>
      <c r="ESI233" s="98"/>
      <c r="ESJ233" s="98"/>
      <c r="ESK233" s="98"/>
      <c r="ESL233" s="98"/>
      <c r="ESM233" s="98"/>
      <c r="ESN233" s="98"/>
      <c r="ESO233" s="98"/>
      <c r="ESP233" s="98"/>
      <c r="ESQ233" s="98"/>
      <c r="ESR233" s="98"/>
      <c r="ESS233" s="98"/>
      <c r="EST233" s="98"/>
      <c r="ESU233" s="98"/>
      <c r="ESV233" s="98"/>
      <c r="ESW233" s="98"/>
      <c r="ESX233" s="98"/>
      <c r="ESY233" s="98"/>
      <c r="ESZ233" s="98"/>
      <c r="ETA233" s="98"/>
      <c r="ETB233" s="98"/>
      <c r="ETC233" s="98"/>
      <c r="ETD233" s="98"/>
      <c r="ETE233" s="98"/>
      <c r="ETF233" s="98"/>
      <c r="ETG233" s="98"/>
      <c r="ETH233" s="98"/>
      <c r="ETI233" s="98"/>
      <c r="ETJ233" s="98"/>
      <c r="ETK233" s="98"/>
      <c r="ETL233" s="98"/>
      <c r="ETM233" s="98"/>
      <c r="ETN233" s="98"/>
      <c r="ETO233" s="98"/>
      <c r="ETP233" s="98"/>
      <c r="ETQ233" s="98"/>
      <c r="ETR233" s="98"/>
      <c r="ETS233" s="98"/>
      <c r="ETT233" s="98"/>
      <c r="ETU233" s="98"/>
      <c r="ETV233" s="98"/>
      <c r="ETW233" s="98"/>
      <c r="ETX233" s="98"/>
      <c r="ETY233" s="98"/>
      <c r="ETZ233" s="98"/>
      <c r="EUA233" s="98"/>
      <c r="EUB233" s="98"/>
      <c r="EUC233" s="98"/>
      <c r="EUD233" s="98"/>
      <c r="EUE233" s="98"/>
      <c r="EUF233" s="98"/>
      <c r="EUG233" s="98"/>
      <c r="EUH233" s="98"/>
      <c r="EUI233" s="98"/>
      <c r="EUJ233" s="98"/>
      <c r="EUK233" s="98"/>
      <c r="EUL233" s="98"/>
      <c r="EUM233" s="98"/>
      <c r="EUN233" s="98"/>
      <c r="EUO233" s="98"/>
      <c r="EUP233" s="98"/>
      <c r="EUQ233" s="98"/>
      <c r="EUR233" s="98"/>
      <c r="EUS233" s="98"/>
      <c r="EUT233" s="98"/>
      <c r="EUU233" s="98"/>
      <c r="EUV233" s="98"/>
      <c r="EUW233" s="98"/>
      <c r="EUX233" s="98"/>
      <c r="EUY233" s="98"/>
      <c r="EUZ233" s="98"/>
      <c r="EVA233" s="98"/>
      <c r="EVB233" s="98"/>
      <c r="EVC233" s="98"/>
      <c r="EVD233" s="98"/>
      <c r="EVE233" s="98"/>
      <c r="EVF233" s="98"/>
      <c r="EVG233" s="98"/>
      <c r="EVH233" s="98"/>
      <c r="EVI233" s="98"/>
      <c r="EVJ233" s="98"/>
      <c r="EVK233" s="98"/>
      <c r="EVL233" s="98"/>
      <c r="EVM233" s="98"/>
      <c r="EVN233" s="98"/>
      <c r="EVO233" s="98"/>
      <c r="EVP233" s="98"/>
      <c r="EVQ233" s="98"/>
      <c r="EVR233" s="98"/>
      <c r="EVS233" s="98"/>
      <c r="EVT233" s="98"/>
      <c r="EVU233" s="98"/>
      <c r="EVV233" s="98"/>
      <c r="EVW233" s="98"/>
      <c r="EVX233" s="98"/>
      <c r="EVY233" s="98"/>
      <c r="EVZ233" s="98"/>
      <c r="EWA233" s="98"/>
      <c r="EWB233" s="98"/>
      <c r="EWC233" s="98"/>
      <c r="EWD233" s="98"/>
      <c r="EWE233" s="98"/>
      <c r="EWF233" s="98"/>
      <c r="EWG233" s="98"/>
      <c r="EWH233" s="98"/>
      <c r="EWI233" s="98"/>
      <c r="EWJ233" s="98"/>
      <c r="EWK233" s="98"/>
      <c r="EWL233" s="98"/>
      <c r="EWM233" s="98"/>
      <c r="EWN233" s="98"/>
      <c r="EWO233" s="98"/>
      <c r="EWP233" s="98"/>
      <c r="EWQ233" s="98"/>
      <c r="EWR233" s="98"/>
      <c r="EWS233" s="98"/>
      <c r="EWT233" s="98"/>
      <c r="EWU233" s="98"/>
      <c r="EWV233" s="98"/>
      <c r="EWW233" s="98"/>
      <c r="EWX233" s="98"/>
      <c r="EWY233" s="98"/>
      <c r="EWZ233" s="98"/>
      <c r="EXA233" s="98"/>
      <c r="EXB233" s="98"/>
      <c r="EXC233" s="98"/>
      <c r="EXD233" s="98"/>
      <c r="EXE233" s="98"/>
      <c r="EXF233" s="98"/>
      <c r="EXG233" s="98"/>
      <c r="EXH233" s="98"/>
      <c r="EXI233" s="98"/>
      <c r="EXJ233" s="98"/>
      <c r="EXK233" s="98"/>
      <c r="EXL233" s="98"/>
      <c r="EXM233" s="98"/>
      <c r="EXN233" s="98"/>
      <c r="EXO233" s="98"/>
      <c r="EXP233" s="98"/>
      <c r="EXQ233" s="98"/>
      <c r="EXR233" s="98"/>
      <c r="EXS233" s="98"/>
      <c r="EXT233" s="98"/>
      <c r="EXU233" s="98"/>
      <c r="EXV233" s="98"/>
      <c r="EXW233" s="98"/>
      <c r="EXX233" s="98"/>
      <c r="EXY233" s="98"/>
      <c r="EXZ233" s="98"/>
      <c r="EYA233" s="98"/>
      <c r="EYB233" s="98"/>
      <c r="EYC233" s="98"/>
      <c r="EYD233" s="98"/>
      <c r="EYE233" s="98"/>
      <c r="EYF233" s="98"/>
      <c r="EYG233" s="98"/>
      <c r="EYH233" s="98"/>
      <c r="EYI233" s="98"/>
      <c r="EYJ233" s="98"/>
      <c r="EYK233" s="98"/>
      <c r="EYL233" s="98"/>
      <c r="EYM233" s="98"/>
      <c r="EYN233" s="98"/>
      <c r="EYO233" s="98"/>
      <c r="EYP233" s="98"/>
      <c r="EYQ233" s="98"/>
      <c r="EYR233" s="98"/>
      <c r="EYS233" s="98"/>
      <c r="EYT233" s="98"/>
      <c r="EYU233" s="98"/>
      <c r="EYV233" s="98"/>
      <c r="EYW233" s="98"/>
      <c r="EYX233" s="98"/>
      <c r="EYY233" s="98"/>
      <c r="EYZ233" s="98"/>
      <c r="EZA233" s="98"/>
      <c r="EZB233" s="98"/>
      <c r="EZC233" s="98"/>
      <c r="EZD233" s="98"/>
      <c r="EZE233" s="98"/>
      <c r="EZF233" s="98"/>
      <c r="EZG233" s="98"/>
      <c r="EZH233" s="98"/>
      <c r="EZI233" s="98"/>
      <c r="EZJ233" s="98"/>
      <c r="EZK233" s="98"/>
      <c r="EZL233" s="98"/>
      <c r="EZM233" s="98"/>
      <c r="EZN233" s="98"/>
      <c r="EZO233" s="98"/>
      <c r="EZP233" s="98"/>
      <c r="EZQ233" s="98"/>
      <c r="EZR233" s="98"/>
      <c r="EZS233" s="98"/>
      <c r="EZT233" s="98"/>
      <c r="EZU233" s="98"/>
      <c r="EZV233" s="98"/>
      <c r="EZW233" s="98"/>
      <c r="EZX233" s="98"/>
      <c r="EZY233" s="98"/>
      <c r="EZZ233" s="98"/>
      <c r="FAA233" s="98"/>
      <c r="FAB233" s="98"/>
      <c r="FAC233" s="98"/>
      <c r="FAD233" s="98"/>
      <c r="FAE233" s="98"/>
      <c r="FAF233" s="98"/>
      <c r="FAG233" s="98"/>
      <c r="FAH233" s="98"/>
      <c r="FAI233" s="98"/>
      <c r="FAJ233" s="98"/>
      <c r="FAK233" s="98"/>
      <c r="FAL233" s="98"/>
      <c r="FAM233" s="98"/>
      <c r="FAN233" s="98"/>
      <c r="FAO233" s="98"/>
      <c r="FAP233" s="98"/>
      <c r="FAQ233" s="98"/>
      <c r="FAR233" s="98"/>
      <c r="FAS233" s="98"/>
      <c r="FAT233" s="98"/>
      <c r="FAU233" s="98"/>
      <c r="FAV233" s="98"/>
      <c r="FAW233" s="98"/>
      <c r="FAX233" s="98"/>
      <c r="FAY233" s="98"/>
      <c r="FAZ233" s="98"/>
      <c r="FBA233" s="98"/>
      <c r="FBB233" s="98"/>
      <c r="FBC233" s="98"/>
      <c r="FBD233" s="98"/>
      <c r="FBE233" s="98"/>
      <c r="FBF233" s="98"/>
      <c r="FBG233" s="98"/>
      <c r="FBH233" s="98"/>
      <c r="FBI233" s="98"/>
      <c r="FBJ233" s="98"/>
      <c r="FBK233" s="98"/>
      <c r="FBL233" s="98"/>
      <c r="FBM233" s="98"/>
      <c r="FBN233" s="98"/>
      <c r="FBO233" s="98"/>
      <c r="FBP233" s="98"/>
      <c r="FBQ233" s="98"/>
      <c r="FBR233" s="98"/>
      <c r="FBS233" s="98"/>
      <c r="FBT233" s="98"/>
      <c r="FBU233" s="98"/>
      <c r="FBV233" s="98"/>
      <c r="FBW233" s="98"/>
      <c r="FBX233" s="98"/>
      <c r="FBY233" s="98"/>
      <c r="FBZ233" s="98"/>
      <c r="FCA233" s="98"/>
      <c r="FCB233" s="98"/>
      <c r="FCC233" s="98"/>
      <c r="FCD233" s="98"/>
      <c r="FCE233" s="98"/>
      <c r="FCF233" s="98"/>
      <c r="FCG233" s="98"/>
      <c r="FCH233" s="98"/>
      <c r="FCI233" s="98"/>
      <c r="FCJ233" s="98"/>
      <c r="FCK233" s="98"/>
      <c r="FCL233" s="98"/>
      <c r="FCM233" s="98"/>
      <c r="FCN233" s="98"/>
      <c r="FCO233" s="98"/>
      <c r="FCP233" s="98"/>
      <c r="FCQ233" s="98"/>
      <c r="FCR233" s="98"/>
      <c r="FCS233" s="98"/>
      <c r="FCT233" s="98"/>
      <c r="FCU233" s="98"/>
      <c r="FCV233" s="98"/>
      <c r="FCW233" s="98"/>
      <c r="FCX233" s="98"/>
      <c r="FCY233" s="98"/>
      <c r="FCZ233" s="98"/>
      <c r="FDA233" s="98"/>
      <c r="FDB233" s="98"/>
      <c r="FDC233" s="98"/>
      <c r="FDD233" s="98"/>
      <c r="FDE233" s="98"/>
      <c r="FDF233" s="98"/>
      <c r="FDG233" s="98"/>
      <c r="FDH233" s="98"/>
      <c r="FDI233" s="98"/>
      <c r="FDJ233" s="98"/>
      <c r="FDK233" s="98"/>
      <c r="FDL233" s="98"/>
      <c r="FDM233" s="98"/>
      <c r="FDN233" s="98"/>
      <c r="FDO233" s="98"/>
      <c r="FDP233" s="98"/>
      <c r="FDQ233" s="98"/>
      <c r="FDR233" s="98"/>
      <c r="FDS233" s="98"/>
      <c r="FDT233" s="98"/>
      <c r="FDU233" s="98"/>
      <c r="FDV233" s="98"/>
      <c r="FDW233" s="98"/>
      <c r="FDX233" s="98"/>
      <c r="FDY233" s="98"/>
      <c r="FDZ233" s="98"/>
      <c r="FEA233" s="98"/>
      <c r="FEB233" s="98"/>
      <c r="FEC233" s="98"/>
      <c r="FED233" s="98"/>
      <c r="FEE233" s="98"/>
      <c r="FEF233" s="98"/>
      <c r="FEG233" s="98"/>
      <c r="FEH233" s="98"/>
      <c r="FEI233" s="98"/>
      <c r="FEJ233" s="98"/>
      <c r="FEK233" s="98"/>
      <c r="FEL233" s="98"/>
      <c r="FEM233" s="98"/>
      <c r="FEN233" s="98"/>
      <c r="FEO233" s="98"/>
      <c r="FEP233" s="98"/>
      <c r="FEQ233" s="98"/>
      <c r="FER233" s="98"/>
      <c r="FES233" s="98"/>
      <c r="FET233" s="98"/>
      <c r="FEU233" s="98"/>
      <c r="FEV233" s="98"/>
      <c r="FEW233" s="98"/>
      <c r="FEX233" s="98"/>
      <c r="FEY233" s="98"/>
      <c r="FEZ233" s="98"/>
      <c r="FFA233" s="98"/>
      <c r="FFB233" s="98"/>
      <c r="FFC233" s="98"/>
      <c r="FFD233" s="98"/>
      <c r="FFE233" s="98"/>
      <c r="FFF233" s="98"/>
      <c r="FFG233" s="98"/>
      <c r="FFH233" s="98"/>
      <c r="FFI233" s="98"/>
      <c r="FFJ233" s="98"/>
      <c r="FFK233" s="98"/>
      <c r="FFL233" s="98"/>
      <c r="FFM233" s="98"/>
      <c r="FFN233" s="98"/>
      <c r="FFO233" s="98"/>
      <c r="FFP233" s="98"/>
      <c r="FFQ233" s="98"/>
      <c r="FFR233" s="98"/>
      <c r="FFS233" s="98"/>
      <c r="FFT233" s="98"/>
      <c r="FFU233" s="98"/>
      <c r="FFV233" s="98"/>
      <c r="FFW233" s="98"/>
      <c r="FFX233" s="98"/>
      <c r="FFY233" s="98"/>
      <c r="FFZ233" s="98"/>
      <c r="FGA233" s="98"/>
      <c r="FGB233" s="98"/>
      <c r="FGC233" s="98"/>
      <c r="FGD233" s="98"/>
      <c r="FGE233" s="98"/>
      <c r="FGF233" s="98"/>
      <c r="FGG233" s="98"/>
      <c r="FGH233" s="98"/>
      <c r="FGI233" s="98"/>
      <c r="FGJ233" s="98"/>
      <c r="FGK233" s="98"/>
      <c r="FGL233" s="98"/>
      <c r="FGM233" s="98"/>
      <c r="FGN233" s="98"/>
      <c r="FGO233" s="98"/>
      <c r="FGP233" s="98"/>
      <c r="FGQ233" s="98"/>
      <c r="FGR233" s="98"/>
      <c r="FGS233" s="98"/>
      <c r="FGT233" s="98"/>
      <c r="FGU233" s="98"/>
      <c r="FGV233" s="98"/>
      <c r="FGW233" s="98"/>
      <c r="FGX233" s="98"/>
      <c r="FGY233" s="98"/>
      <c r="FGZ233" s="98"/>
      <c r="FHA233" s="98"/>
      <c r="FHB233" s="98"/>
      <c r="FHC233" s="98"/>
      <c r="FHD233" s="98"/>
      <c r="FHE233" s="98"/>
      <c r="FHF233" s="98"/>
      <c r="FHG233" s="98"/>
      <c r="FHH233" s="98"/>
      <c r="FHI233" s="98"/>
      <c r="FHJ233" s="98"/>
      <c r="FHK233" s="98"/>
      <c r="FHL233" s="98"/>
      <c r="FHM233" s="98"/>
      <c r="FHN233" s="98"/>
      <c r="FHO233" s="98"/>
      <c r="FHP233" s="98"/>
      <c r="FHQ233" s="98"/>
      <c r="FHR233" s="98"/>
      <c r="FHS233" s="98"/>
      <c r="FHT233" s="98"/>
      <c r="FHU233" s="98"/>
      <c r="FHV233" s="98"/>
      <c r="FHW233" s="98"/>
      <c r="FHX233" s="98"/>
      <c r="FHY233" s="98"/>
      <c r="FHZ233" s="98"/>
      <c r="FIA233" s="98"/>
      <c r="FIB233" s="98"/>
      <c r="FIC233" s="98"/>
      <c r="FID233" s="98"/>
      <c r="FIE233" s="98"/>
      <c r="FIF233" s="98"/>
      <c r="FIG233" s="98"/>
      <c r="FIH233" s="98"/>
      <c r="FII233" s="98"/>
      <c r="FIJ233" s="98"/>
      <c r="FIK233" s="98"/>
      <c r="FIL233" s="98"/>
      <c r="FIM233" s="98"/>
      <c r="FIN233" s="98"/>
      <c r="FIO233" s="98"/>
      <c r="FIP233" s="98"/>
      <c r="FIQ233" s="98"/>
      <c r="FIR233" s="98"/>
      <c r="FIS233" s="98"/>
      <c r="FIT233" s="98"/>
      <c r="FIU233" s="98"/>
      <c r="FIV233" s="98"/>
      <c r="FIW233" s="98"/>
      <c r="FIX233" s="98"/>
      <c r="FIY233" s="98"/>
      <c r="FIZ233" s="98"/>
      <c r="FJA233" s="98"/>
      <c r="FJB233" s="98"/>
      <c r="FJC233" s="98"/>
      <c r="FJD233" s="98"/>
      <c r="FJE233" s="98"/>
      <c r="FJF233" s="98"/>
      <c r="FJG233" s="98"/>
      <c r="FJH233" s="98"/>
      <c r="FJI233" s="98"/>
      <c r="FJJ233" s="98"/>
      <c r="FJK233" s="98"/>
      <c r="FJL233" s="98"/>
      <c r="FJM233" s="98"/>
      <c r="FJN233" s="98"/>
      <c r="FJO233" s="98"/>
      <c r="FJP233" s="98"/>
      <c r="FJQ233" s="98"/>
      <c r="FJR233" s="98"/>
      <c r="FJS233" s="98"/>
      <c r="FJT233" s="98"/>
      <c r="FJU233" s="98"/>
      <c r="FJV233" s="98"/>
      <c r="FJW233" s="98"/>
      <c r="FJX233" s="98"/>
      <c r="FJY233" s="98"/>
      <c r="FJZ233" s="98"/>
      <c r="FKA233" s="98"/>
      <c r="FKB233" s="98"/>
      <c r="FKC233" s="98"/>
      <c r="FKD233" s="98"/>
      <c r="FKE233" s="98"/>
      <c r="FKF233" s="98"/>
      <c r="FKG233" s="98"/>
      <c r="FKH233" s="98"/>
      <c r="FKI233" s="98"/>
      <c r="FKJ233" s="98"/>
      <c r="FKK233" s="98"/>
      <c r="FKL233" s="98"/>
      <c r="FKM233" s="98"/>
      <c r="FKN233" s="98"/>
      <c r="FKO233" s="98"/>
      <c r="FKP233" s="98"/>
      <c r="FKQ233" s="98"/>
      <c r="FKR233" s="98"/>
      <c r="FKS233" s="98"/>
      <c r="FKT233" s="98"/>
      <c r="FKU233" s="98"/>
      <c r="FKV233" s="98"/>
      <c r="FKW233" s="98"/>
      <c r="FKX233" s="98"/>
      <c r="FKY233" s="98"/>
      <c r="FKZ233" s="98"/>
      <c r="FLA233" s="98"/>
      <c r="FLB233" s="98"/>
      <c r="FLC233" s="98"/>
      <c r="FLD233" s="98"/>
      <c r="FLE233" s="98"/>
      <c r="FLF233" s="98"/>
      <c r="FLG233" s="98"/>
      <c r="FLH233" s="98"/>
      <c r="FLI233" s="98"/>
      <c r="FLJ233" s="98"/>
      <c r="FLK233" s="98"/>
      <c r="FLL233" s="98"/>
      <c r="FLM233" s="98"/>
      <c r="FLN233" s="98"/>
      <c r="FLO233" s="98"/>
      <c r="FLP233" s="98"/>
      <c r="FLQ233" s="98"/>
      <c r="FLR233" s="98"/>
      <c r="FLS233" s="98"/>
      <c r="FLT233" s="98"/>
      <c r="FLU233" s="98"/>
      <c r="FLV233" s="98"/>
      <c r="FLW233" s="98"/>
      <c r="FLX233" s="98"/>
      <c r="FLY233" s="98"/>
      <c r="FLZ233" s="98"/>
      <c r="FMA233" s="98"/>
      <c r="FMB233" s="98"/>
      <c r="FMC233" s="98"/>
      <c r="FMD233" s="98"/>
      <c r="FME233" s="98"/>
      <c r="FMF233" s="98"/>
      <c r="FMG233" s="98"/>
      <c r="FMH233" s="98"/>
      <c r="FMI233" s="98"/>
      <c r="FMJ233" s="98"/>
      <c r="FMK233" s="98"/>
      <c r="FML233" s="98"/>
      <c r="FMM233" s="98"/>
      <c r="FMN233" s="98"/>
      <c r="FMO233" s="98"/>
      <c r="FMP233" s="98"/>
      <c r="FMQ233" s="98"/>
      <c r="FMR233" s="98"/>
      <c r="FMS233" s="98"/>
      <c r="FMT233" s="98"/>
      <c r="FMU233" s="98"/>
      <c r="FMV233" s="98"/>
      <c r="FMW233" s="98"/>
      <c r="FMX233" s="98"/>
      <c r="FMY233" s="98"/>
      <c r="FMZ233" s="98"/>
      <c r="FNA233" s="98"/>
      <c r="FNB233" s="98"/>
      <c r="FNC233" s="98"/>
      <c r="FND233" s="98"/>
      <c r="FNE233" s="98"/>
      <c r="FNF233" s="98"/>
      <c r="FNG233" s="98"/>
      <c r="FNH233" s="98"/>
      <c r="FNI233" s="98"/>
      <c r="FNJ233" s="98"/>
      <c r="FNK233" s="98"/>
      <c r="FNL233" s="98"/>
      <c r="FNM233" s="98"/>
      <c r="FNN233" s="98"/>
      <c r="FNO233" s="98"/>
      <c r="FNP233" s="98"/>
      <c r="FNQ233" s="98"/>
      <c r="FNR233" s="98"/>
      <c r="FNS233" s="98"/>
      <c r="FNT233" s="98"/>
      <c r="FNU233" s="98"/>
      <c r="FNV233" s="98"/>
      <c r="FNW233" s="98"/>
      <c r="FNX233" s="98"/>
      <c r="FNY233" s="98"/>
      <c r="FNZ233" s="98"/>
      <c r="FOA233" s="98"/>
      <c r="FOB233" s="98"/>
      <c r="FOC233" s="98"/>
      <c r="FOD233" s="98"/>
      <c r="FOE233" s="98"/>
      <c r="FOF233" s="98"/>
      <c r="FOG233" s="98"/>
      <c r="FOH233" s="98"/>
      <c r="FOI233" s="98"/>
      <c r="FOJ233" s="98"/>
      <c r="FOK233" s="98"/>
      <c r="FOL233" s="98"/>
      <c r="FOM233" s="98"/>
      <c r="FON233" s="98"/>
      <c r="FOO233" s="98"/>
      <c r="FOP233" s="98"/>
      <c r="FOQ233" s="98"/>
      <c r="FOR233" s="98"/>
      <c r="FOS233" s="98"/>
      <c r="FOT233" s="98"/>
      <c r="FOU233" s="98"/>
      <c r="FOV233" s="98"/>
      <c r="FOW233" s="98"/>
      <c r="FOX233" s="98"/>
      <c r="FOY233" s="98"/>
      <c r="FOZ233" s="98"/>
      <c r="FPA233" s="98"/>
      <c r="FPB233" s="98"/>
      <c r="FPC233" s="98"/>
      <c r="FPD233" s="98"/>
      <c r="FPE233" s="98"/>
      <c r="FPF233" s="98"/>
      <c r="FPG233" s="98"/>
      <c r="FPH233" s="98"/>
      <c r="FPI233" s="98"/>
      <c r="FPJ233" s="98"/>
      <c r="FPK233" s="98"/>
      <c r="FPL233" s="98"/>
      <c r="FPM233" s="98"/>
      <c r="FPN233" s="98"/>
      <c r="FPO233" s="98"/>
      <c r="FPP233" s="98"/>
      <c r="FPQ233" s="98"/>
      <c r="FPR233" s="98"/>
      <c r="FPS233" s="98"/>
      <c r="FPT233" s="98"/>
      <c r="FPU233" s="98"/>
      <c r="FPV233" s="98"/>
      <c r="FPW233" s="98"/>
      <c r="FPX233" s="98"/>
      <c r="FPY233" s="98"/>
      <c r="FPZ233" s="98"/>
      <c r="FQA233" s="98"/>
      <c r="FQB233" s="98"/>
      <c r="FQC233" s="98"/>
      <c r="FQD233" s="98"/>
      <c r="FQE233" s="98"/>
      <c r="FQF233" s="98"/>
      <c r="FQG233" s="98"/>
      <c r="FQH233" s="98"/>
      <c r="FQI233" s="98"/>
      <c r="FQJ233" s="98"/>
      <c r="FQK233" s="98"/>
      <c r="FQL233" s="98"/>
      <c r="FQM233" s="98"/>
      <c r="FQN233" s="98"/>
      <c r="FQO233" s="98"/>
      <c r="FQP233" s="98"/>
      <c r="FQQ233" s="98"/>
      <c r="FQR233" s="98"/>
      <c r="FQS233" s="98"/>
      <c r="FQT233" s="98"/>
      <c r="FQU233" s="98"/>
      <c r="FQV233" s="98"/>
      <c r="FQW233" s="98"/>
      <c r="FQX233" s="98"/>
      <c r="FQY233" s="98"/>
      <c r="FQZ233" s="98"/>
      <c r="FRA233" s="98"/>
      <c r="FRB233" s="98"/>
      <c r="FRC233" s="98"/>
      <c r="FRD233" s="98"/>
      <c r="FRE233" s="98"/>
      <c r="FRF233" s="98"/>
      <c r="FRG233" s="98"/>
      <c r="FRH233" s="98"/>
      <c r="FRI233" s="98"/>
      <c r="FRJ233" s="98"/>
      <c r="FRK233" s="98"/>
      <c r="FRL233" s="98"/>
      <c r="FRM233" s="98"/>
      <c r="FRN233" s="98"/>
      <c r="FRO233" s="98"/>
      <c r="FRP233" s="98"/>
      <c r="FRQ233" s="98"/>
      <c r="FRR233" s="98"/>
      <c r="FRS233" s="98"/>
      <c r="FRT233" s="98"/>
      <c r="FRU233" s="98"/>
      <c r="FRV233" s="98"/>
      <c r="FRW233" s="98"/>
      <c r="FRX233" s="98"/>
      <c r="FRY233" s="98"/>
      <c r="FRZ233" s="98"/>
      <c r="FSA233" s="98"/>
      <c r="FSB233" s="98"/>
      <c r="FSC233" s="98"/>
      <c r="FSD233" s="98"/>
      <c r="FSE233" s="98"/>
      <c r="FSF233" s="98"/>
      <c r="FSG233" s="98"/>
      <c r="FSH233" s="98"/>
      <c r="FSI233" s="98"/>
      <c r="FSJ233" s="98"/>
      <c r="FSK233" s="98"/>
      <c r="FSL233" s="98"/>
      <c r="FSM233" s="98"/>
      <c r="FSN233" s="98"/>
      <c r="FSO233" s="98"/>
      <c r="FSP233" s="98"/>
      <c r="FSQ233" s="98"/>
      <c r="FSR233" s="98"/>
      <c r="FSS233" s="98"/>
      <c r="FST233" s="98"/>
      <c r="FSU233" s="98"/>
      <c r="FSV233" s="98"/>
      <c r="FSW233" s="98"/>
      <c r="FSX233" s="98"/>
      <c r="FSY233" s="98"/>
      <c r="FSZ233" s="98"/>
      <c r="FTA233" s="98"/>
      <c r="FTB233" s="98"/>
      <c r="FTC233" s="98"/>
      <c r="FTD233" s="98"/>
      <c r="FTE233" s="98"/>
      <c r="FTF233" s="98"/>
      <c r="FTG233" s="98"/>
      <c r="FTH233" s="98"/>
      <c r="FTI233" s="98"/>
      <c r="FTJ233" s="98"/>
      <c r="FTK233" s="98"/>
      <c r="FTL233" s="98"/>
      <c r="FTM233" s="98"/>
      <c r="FTN233" s="98"/>
      <c r="FTO233" s="98"/>
      <c r="FTP233" s="98"/>
      <c r="FTQ233" s="98"/>
      <c r="FTR233" s="98"/>
      <c r="FTS233" s="98"/>
      <c r="FTT233" s="98"/>
      <c r="FTU233" s="98"/>
      <c r="FTV233" s="98"/>
      <c r="FTW233" s="98"/>
      <c r="FTX233" s="98"/>
      <c r="FTY233" s="98"/>
      <c r="FTZ233" s="98"/>
      <c r="FUA233" s="98"/>
      <c r="FUB233" s="98"/>
      <c r="FUC233" s="98"/>
      <c r="FUD233" s="98"/>
      <c r="FUE233" s="98"/>
      <c r="FUF233" s="98"/>
      <c r="FUG233" s="98"/>
      <c r="FUH233" s="98"/>
      <c r="FUI233" s="98"/>
      <c r="FUJ233" s="98"/>
      <c r="FUK233" s="98"/>
      <c r="FUL233" s="98"/>
      <c r="FUM233" s="98"/>
      <c r="FUN233" s="98"/>
      <c r="FUO233" s="98"/>
      <c r="FUP233" s="98"/>
      <c r="FUQ233" s="98"/>
      <c r="FUR233" s="98"/>
      <c r="FUS233" s="98"/>
      <c r="FUT233" s="98"/>
      <c r="FUU233" s="98"/>
      <c r="FUV233" s="98"/>
      <c r="FUW233" s="98"/>
      <c r="FUX233" s="98"/>
      <c r="FUY233" s="98"/>
      <c r="FUZ233" s="98"/>
      <c r="FVA233" s="98"/>
      <c r="FVB233" s="98"/>
      <c r="FVC233" s="98"/>
      <c r="FVD233" s="98"/>
      <c r="FVE233" s="98"/>
      <c r="FVF233" s="98"/>
      <c r="FVG233" s="98"/>
      <c r="FVH233" s="98"/>
      <c r="FVI233" s="98"/>
      <c r="FVJ233" s="98"/>
      <c r="FVK233" s="98"/>
      <c r="FVL233" s="98"/>
      <c r="FVM233" s="98"/>
      <c r="FVN233" s="98"/>
      <c r="FVO233" s="98"/>
      <c r="FVP233" s="98"/>
      <c r="FVQ233" s="98"/>
      <c r="FVR233" s="98"/>
      <c r="FVS233" s="98"/>
      <c r="FVT233" s="98"/>
      <c r="FVU233" s="98"/>
      <c r="FVV233" s="98"/>
      <c r="FVW233" s="98"/>
      <c r="FVX233" s="98"/>
      <c r="FVY233" s="98"/>
      <c r="FVZ233" s="98"/>
      <c r="FWA233" s="98"/>
      <c r="FWB233" s="98"/>
      <c r="FWC233" s="98"/>
      <c r="FWD233" s="98"/>
      <c r="FWE233" s="98"/>
      <c r="FWF233" s="98"/>
      <c r="FWG233" s="98"/>
      <c r="FWH233" s="98"/>
      <c r="FWI233" s="98"/>
      <c r="FWJ233" s="98"/>
      <c r="FWK233" s="98"/>
      <c r="FWL233" s="98"/>
      <c r="FWM233" s="98"/>
      <c r="FWN233" s="98"/>
      <c r="FWO233" s="98"/>
      <c r="FWP233" s="98"/>
      <c r="FWQ233" s="98"/>
      <c r="FWR233" s="98"/>
      <c r="FWS233" s="98"/>
      <c r="FWT233" s="98"/>
      <c r="FWU233" s="98"/>
      <c r="FWV233" s="98"/>
      <c r="FWW233" s="98"/>
      <c r="FWX233" s="98"/>
      <c r="FWY233" s="98"/>
      <c r="FWZ233" s="98"/>
      <c r="FXA233" s="98"/>
      <c r="FXB233" s="98"/>
      <c r="FXC233" s="98"/>
      <c r="FXD233" s="98"/>
      <c r="FXE233" s="98"/>
      <c r="FXF233" s="98"/>
      <c r="FXG233" s="98"/>
      <c r="FXH233" s="98"/>
      <c r="FXI233" s="98"/>
      <c r="FXJ233" s="98"/>
      <c r="FXK233" s="98"/>
      <c r="FXL233" s="98"/>
      <c r="FXM233" s="98"/>
      <c r="FXN233" s="98"/>
      <c r="FXO233" s="98"/>
      <c r="FXP233" s="98"/>
      <c r="FXQ233" s="98"/>
      <c r="FXR233" s="98"/>
      <c r="FXS233" s="98"/>
      <c r="FXT233" s="98"/>
      <c r="FXU233" s="98"/>
      <c r="FXV233" s="98"/>
      <c r="FXW233" s="98"/>
      <c r="FXX233" s="98"/>
      <c r="FXY233" s="98"/>
      <c r="FXZ233" s="98"/>
      <c r="FYA233" s="98"/>
      <c r="FYB233" s="98"/>
      <c r="FYC233" s="98"/>
      <c r="FYD233" s="98"/>
      <c r="FYE233" s="98"/>
      <c r="FYF233" s="98"/>
      <c r="FYG233" s="98"/>
      <c r="FYH233" s="98"/>
      <c r="FYI233" s="98"/>
      <c r="FYJ233" s="98"/>
      <c r="FYK233" s="98"/>
      <c r="FYL233" s="98"/>
      <c r="FYM233" s="98"/>
      <c r="FYN233" s="98"/>
      <c r="FYO233" s="98"/>
      <c r="FYP233" s="98"/>
      <c r="FYQ233" s="98"/>
      <c r="FYR233" s="98"/>
      <c r="FYS233" s="98"/>
      <c r="FYT233" s="98"/>
      <c r="FYU233" s="98"/>
      <c r="FYV233" s="98"/>
      <c r="FYW233" s="98"/>
      <c r="FYX233" s="98"/>
      <c r="FYY233" s="98"/>
      <c r="FYZ233" s="98"/>
      <c r="FZA233" s="98"/>
      <c r="FZB233" s="98"/>
      <c r="FZC233" s="98"/>
      <c r="FZD233" s="98"/>
      <c r="FZE233" s="98"/>
      <c r="FZF233" s="98"/>
      <c r="FZG233" s="98"/>
      <c r="FZH233" s="98"/>
      <c r="FZI233" s="98"/>
      <c r="FZJ233" s="98"/>
      <c r="FZK233" s="98"/>
      <c r="FZL233" s="98"/>
      <c r="FZM233" s="98"/>
      <c r="FZN233" s="98"/>
      <c r="FZO233" s="98"/>
      <c r="FZP233" s="98"/>
      <c r="FZQ233" s="98"/>
      <c r="FZR233" s="98"/>
      <c r="FZS233" s="98"/>
      <c r="FZT233" s="98"/>
      <c r="FZU233" s="98"/>
      <c r="FZV233" s="98"/>
      <c r="FZW233" s="98"/>
      <c r="FZX233" s="98"/>
      <c r="FZY233" s="98"/>
      <c r="FZZ233" s="98"/>
      <c r="GAA233" s="98"/>
      <c r="GAB233" s="98"/>
      <c r="GAC233" s="98"/>
      <c r="GAD233" s="98"/>
      <c r="GAE233" s="98"/>
      <c r="GAF233" s="98"/>
      <c r="GAG233" s="98"/>
      <c r="GAH233" s="98"/>
      <c r="GAI233" s="98"/>
      <c r="GAJ233" s="98"/>
      <c r="GAK233" s="98"/>
      <c r="GAL233" s="98"/>
      <c r="GAM233" s="98"/>
      <c r="GAN233" s="98"/>
      <c r="GAO233" s="98"/>
      <c r="GAP233" s="98"/>
      <c r="GAQ233" s="98"/>
      <c r="GAR233" s="98"/>
      <c r="GAS233" s="98"/>
      <c r="GAT233" s="98"/>
      <c r="GAU233" s="98"/>
      <c r="GAV233" s="98"/>
      <c r="GAW233" s="98"/>
      <c r="GAX233" s="98"/>
      <c r="GAY233" s="98"/>
      <c r="GAZ233" s="98"/>
      <c r="GBA233" s="98"/>
      <c r="GBB233" s="98"/>
      <c r="GBC233" s="98"/>
      <c r="GBD233" s="98"/>
      <c r="GBE233" s="98"/>
      <c r="GBF233" s="98"/>
      <c r="GBG233" s="98"/>
      <c r="GBH233" s="98"/>
      <c r="GBI233" s="98"/>
      <c r="GBJ233" s="98"/>
      <c r="GBK233" s="98"/>
      <c r="GBL233" s="98"/>
      <c r="GBM233" s="98"/>
      <c r="GBN233" s="98"/>
      <c r="GBO233" s="98"/>
      <c r="GBP233" s="98"/>
      <c r="GBQ233" s="98"/>
      <c r="GBR233" s="98"/>
      <c r="GBS233" s="98"/>
      <c r="GBT233" s="98"/>
      <c r="GBU233" s="98"/>
      <c r="GBV233" s="98"/>
      <c r="GBW233" s="98"/>
      <c r="GBX233" s="98"/>
      <c r="GBY233" s="98"/>
      <c r="GBZ233" s="98"/>
      <c r="GCA233" s="98"/>
      <c r="GCB233" s="98"/>
      <c r="GCC233" s="98"/>
      <c r="GCD233" s="98"/>
      <c r="GCE233" s="98"/>
      <c r="GCF233" s="98"/>
      <c r="GCG233" s="98"/>
      <c r="GCH233" s="98"/>
      <c r="GCI233" s="98"/>
      <c r="GCJ233" s="98"/>
      <c r="GCK233" s="98"/>
      <c r="GCL233" s="98"/>
      <c r="GCM233" s="98"/>
      <c r="GCN233" s="98"/>
      <c r="GCO233" s="98"/>
      <c r="GCP233" s="98"/>
      <c r="GCQ233" s="98"/>
      <c r="GCR233" s="98"/>
      <c r="GCS233" s="98"/>
      <c r="GCT233" s="98"/>
      <c r="GCU233" s="98"/>
      <c r="GCV233" s="98"/>
      <c r="GCW233" s="98"/>
      <c r="GCX233" s="98"/>
      <c r="GCY233" s="98"/>
      <c r="GCZ233" s="98"/>
      <c r="GDA233" s="98"/>
      <c r="GDB233" s="98"/>
      <c r="GDC233" s="98"/>
      <c r="GDD233" s="98"/>
      <c r="GDE233" s="98"/>
      <c r="GDF233" s="98"/>
      <c r="GDG233" s="98"/>
      <c r="GDH233" s="98"/>
      <c r="GDI233" s="98"/>
      <c r="GDJ233" s="98"/>
      <c r="GDK233" s="98"/>
      <c r="GDL233" s="98"/>
      <c r="GDM233" s="98"/>
      <c r="GDN233" s="98"/>
      <c r="GDO233" s="98"/>
      <c r="GDP233" s="98"/>
      <c r="GDQ233" s="98"/>
      <c r="GDR233" s="98"/>
      <c r="GDS233" s="98"/>
      <c r="GDT233" s="98"/>
      <c r="GDU233" s="98"/>
      <c r="GDV233" s="98"/>
      <c r="GDW233" s="98"/>
      <c r="GDX233" s="98"/>
      <c r="GDY233" s="98"/>
      <c r="GDZ233" s="98"/>
      <c r="GEA233" s="98"/>
      <c r="GEB233" s="98"/>
      <c r="GEC233" s="98"/>
      <c r="GED233" s="98"/>
      <c r="GEE233" s="98"/>
      <c r="GEF233" s="98"/>
      <c r="GEG233" s="98"/>
      <c r="GEH233" s="98"/>
      <c r="GEI233" s="98"/>
      <c r="GEJ233" s="98"/>
      <c r="GEK233" s="98"/>
      <c r="GEL233" s="98"/>
      <c r="GEM233" s="98"/>
      <c r="GEN233" s="98"/>
      <c r="GEO233" s="98"/>
      <c r="GEP233" s="98"/>
      <c r="GEQ233" s="98"/>
      <c r="GER233" s="98"/>
      <c r="GES233" s="98"/>
      <c r="GET233" s="98"/>
      <c r="GEU233" s="98"/>
      <c r="GEV233" s="98"/>
      <c r="GEW233" s="98"/>
      <c r="GEX233" s="98"/>
      <c r="GEY233" s="98"/>
      <c r="GEZ233" s="98"/>
      <c r="GFA233" s="98"/>
      <c r="GFB233" s="98"/>
      <c r="GFC233" s="98"/>
      <c r="GFD233" s="98"/>
      <c r="GFE233" s="98"/>
      <c r="GFF233" s="98"/>
      <c r="GFG233" s="98"/>
      <c r="GFH233" s="98"/>
      <c r="GFI233" s="98"/>
      <c r="GFJ233" s="98"/>
      <c r="GFK233" s="98"/>
      <c r="GFL233" s="98"/>
      <c r="GFM233" s="98"/>
      <c r="GFN233" s="98"/>
      <c r="GFO233" s="98"/>
      <c r="GFP233" s="98"/>
      <c r="GFQ233" s="98"/>
      <c r="GFR233" s="98"/>
      <c r="GFS233" s="98"/>
      <c r="GFT233" s="98"/>
      <c r="GFU233" s="98"/>
      <c r="GFV233" s="98"/>
      <c r="GFW233" s="98"/>
      <c r="GFX233" s="98"/>
      <c r="GFY233" s="98"/>
      <c r="GFZ233" s="98"/>
      <c r="GGA233" s="98"/>
      <c r="GGB233" s="98"/>
      <c r="GGC233" s="98"/>
      <c r="GGD233" s="98"/>
      <c r="GGE233" s="98"/>
      <c r="GGF233" s="98"/>
      <c r="GGG233" s="98"/>
      <c r="GGH233" s="98"/>
      <c r="GGI233" s="98"/>
      <c r="GGJ233" s="98"/>
      <c r="GGK233" s="98"/>
      <c r="GGL233" s="98"/>
      <c r="GGM233" s="98"/>
      <c r="GGN233" s="98"/>
      <c r="GGO233" s="98"/>
      <c r="GGP233" s="98"/>
      <c r="GGQ233" s="98"/>
      <c r="GGR233" s="98"/>
      <c r="GGS233" s="98"/>
      <c r="GGT233" s="98"/>
      <c r="GGU233" s="98"/>
      <c r="GGV233" s="98"/>
      <c r="GGW233" s="98"/>
      <c r="GGX233" s="98"/>
      <c r="GGY233" s="98"/>
      <c r="GGZ233" s="98"/>
      <c r="GHA233" s="98"/>
      <c r="GHB233" s="98"/>
      <c r="GHC233" s="98"/>
      <c r="GHD233" s="98"/>
      <c r="GHE233" s="98"/>
      <c r="GHF233" s="98"/>
      <c r="GHG233" s="98"/>
      <c r="GHH233" s="98"/>
      <c r="GHI233" s="98"/>
      <c r="GHJ233" s="98"/>
      <c r="GHK233" s="98"/>
      <c r="GHL233" s="98"/>
      <c r="GHM233" s="98"/>
      <c r="GHN233" s="98"/>
      <c r="GHO233" s="98"/>
      <c r="GHP233" s="98"/>
      <c r="GHQ233" s="98"/>
      <c r="GHR233" s="98"/>
      <c r="GHS233" s="98"/>
      <c r="GHT233" s="98"/>
      <c r="GHU233" s="98"/>
      <c r="GHV233" s="98"/>
      <c r="GHW233" s="98"/>
      <c r="GHX233" s="98"/>
      <c r="GHY233" s="98"/>
      <c r="GHZ233" s="98"/>
      <c r="GIA233" s="98"/>
      <c r="GIB233" s="98"/>
      <c r="GIC233" s="98"/>
      <c r="GID233" s="98"/>
      <c r="GIE233" s="98"/>
      <c r="GIF233" s="98"/>
      <c r="GIG233" s="98"/>
      <c r="GIH233" s="98"/>
      <c r="GII233" s="98"/>
      <c r="GIJ233" s="98"/>
      <c r="GIK233" s="98"/>
      <c r="GIL233" s="98"/>
      <c r="GIM233" s="98"/>
      <c r="GIN233" s="98"/>
      <c r="GIO233" s="98"/>
      <c r="GIP233" s="98"/>
      <c r="GIQ233" s="98"/>
      <c r="GIR233" s="98"/>
      <c r="GIS233" s="98"/>
      <c r="GIT233" s="98"/>
      <c r="GIU233" s="98"/>
      <c r="GIV233" s="98"/>
      <c r="GIW233" s="98"/>
      <c r="GIX233" s="98"/>
      <c r="GIY233" s="98"/>
      <c r="GIZ233" s="98"/>
      <c r="GJA233" s="98"/>
      <c r="GJB233" s="98"/>
      <c r="GJC233" s="98"/>
      <c r="GJD233" s="98"/>
      <c r="GJE233" s="98"/>
      <c r="GJF233" s="98"/>
      <c r="GJG233" s="98"/>
      <c r="GJH233" s="98"/>
      <c r="GJI233" s="98"/>
      <c r="GJJ233" s="98"/>
      <c r="GJK233" s="98"/>
      <c r="GJL233" s="98"/>
      <c r="GJM233" s="98"/>
      <c r="GJN233" s="98"/>
      <c r="GJO233" s="98"/>
      <c r="GJP233" s="98"/>
      <c r="GJQ233" s="98"/>
      <c r="GJR233" s="98"/>
      <c r="GJS233" s="98"/>
      <c r="GJT233" s="98"/>
      <c r="GJU233" s="98"/>
      <c r="GJV233" s="98"/>
      <c r="GJW233" s="98"/>
      <c r="GJX233" s="98"/>
      <c r="GJY233" s="98"/>
      <c r="GJZ233" s="98"/>
      <c r="GKA233" s="98"/>
      <c r="GKB233" s="98"/>
      <c r="GKC233" s="98"/>
      <c r="GKD233" s="98"/>
      <c r="GKE233" s="98"/>
      <c r="GKF233" s="98"/>
      <c r="GKG233" s="98"/>
      <c r="GKH233" s="98"/>
      <c r="GKI233" s="98"/>
      <c r="GKJ233" s="98"/>
      <c r="GKK233" s="98"/>
      <c r="GKL233" s="98"/>
      <c r="GKM233" s="98"/>
      <c r="GKN233" s="98"/>
      <c r="GKO233" s="98"/>
      <c r="GKP233" s="98"/>
      <c r="GKQ233" s="98"/>
      <c r="GKR233" s="98"/>
      <c r="GKS233" s="98"/>
      <c r="GKT233" s="98"/>
      <c r="GKU233" s="98"/>
      <c r="GKV233" s="98"/>
      <c r="GKW233" s="98"/>
      <c r="GKX233" s="98"/>
      <c r="GKY233" s="98"/>
      <c r="GKZ233" s="98"/>
      <c r="GLA233" s="98"/>
      <c r="GLB233" s="98"/>
      <c r="GLC233" s="98"/>
      <c r="GLD233" s="98"/>
      <c r="GLE233" s="98"/>
      <c r="GLF233" s="98"/>
      <c r="GLG233" s="98"/>
      <c r="GLH233" s="98"/>
      <c r="GLI233" s="98"/>
      <c r="GLJ233" s="98"/>
      <c r="GLK233" s="98"/>
      <c r="GLL233" s="98"/>
      <c r="GLM233" s="98"/>
      <c r="GLN233" s="98"/>
      <c r="GLO233" s="98"/>
      <c r="GLP233" s="98"/>
      <c r="GLQ233" s="98"/>
      <c r="GLR233" s="98"/>
      <c r="GLS233" s="98"/>
      <c r="GLT233" s="98"/>
      <c r="GLU233" s="98"/>
      <c r="GLV233" s="98"/>
      <c r="GLW233" s="98"/>
      <c r="GLX233" s="98"/>
      <c r="GLY233" s="98"/>
      <c r="GLZ233" s="98"/>
      <c r="GMA233" s="98"/>
      <c r="GMB233" s="98"/>
      <c r="GMC233" s="98"/>
      <c r="GMD233" s="98"/>
      <c r="GME233" s="98"/>
      <c r="GMF233" s="98"/>
      <c r="GMG233" s="98"/>
      <c r="GMH233" s="98"/>
      <c r="GMI233" s="98"/>
      <c r="GMJ233" s="98"/>
      <c r="GMK233" s="98"/>
      <c r="GML233" s="98"/>
      <c r="GMM233" s="98"/>
      <c r="GMN233" s="98"/>
      <c r="GMO233" s="98"/>
      <c r="GMP233" s="98"/>
      <c r="GMQ233" s="98"/>
      <c r="GMR233" s="98"/>
      <c r="GMS233" s="98"/>
      <c r="GMT233" s="98"/>
      <c r="GMU233" s="98"/>
      <c r="GMV233" s="98"/>
      <c r="GMW233" s="98"/>
      <c r="GMX233" s="98"/>
      <c r="GMY233" s="98"/>
      <c r="GMZ233" s="98"/>
      <c r="GNA233" s="98"/>
      <c r="GNB233" s="98"/>
      <c r="GNC233" s="98"/>
      <c r="GND233" s="98"/>
      <c r="GNE233" s="98"/>
      <c r="GNF233" s="98"/>
      <c r="GNG233" s="98"/>
      <c r="GNH233" s="98"/>
      <c r="GNI233" s="98"/>
      <c r="GNJ233" s="98"/>
      <c r="GNK233" s="98"/>
      <c r="GNL233" s="98"/>
      <c r="GNM233" s="98"/>
      <c r="GNN233" s="98"/>
      <c r="GNO233" s="98"/>
      <c r="GNP233" s="98"/>
      <c r="GNQ233" s="98"/>
      <c r="GNR233" s="98"/>
      <c r="GNS233" s="98"/>
      <c r="GNT233" s="98"/>
      <c r="GNU233" s="98"/>
      <c r="GNV233" s="98"/>
      <c r="GNW233" s="98"/>
      <c r="GNX233" s="98"/>
      <c r="GNY233" s="98"/>
      <c r="GNZ233" s="98"/>
      <c r="GOA233" s="98"/>
      <c r="GOB233" s="98"/>
      <c r="GOC233" s="98"/>
      <c r="GOD233" s="98"/>
      <c r="GOE233" s="98"/>
      <c r="GOF233" s="98"/>
      <c r="GOG233" s="98"/>
      <c r="GOH233" s="98"/>
      <c r="GOI233" s="98"/>
      <c r="GOJ233" s="98"/>
      <c r="GOK233" s="98"/>
      <c r="GOL233" s="98"/>
      <c r="GOM233" s="98"/>
      <c r="GON233" s="98"/>
      <c r="GOO233" s="98"/>
      <c r="GOP233" s="98"/>
      <c r="GOQ233" s="98"/>
      <c r="GOR233" s="98"/>
      <c r="GOS233" s="98"/>
      <c r="GOT233" s="98"/>
      <c r="GOU233" s="98"/>
      <c r="GOV233" s="98"/>
      <c r="GOW233" s="98"/>
      <c r="GOX233" s="98"/>
      <c r="GOY233" s="98"/>
      <c r="GOZ233" s="98"/>
      <c r="GPA233" s="98"/>
      <c r="GPB233" s="98"/>
      <c r="GPC233" s="98"/>
      <c r="GPD233" s="98"/>
      <c r="GPE233" s="98"/>
      <c r="GPF233" s="98"/>
      <c r="GPG233" s="98"/>
      <c r="GPH233" s="98"/>
      <c r="GPI233" s="98"/>
      <c r="GPJ233" s="98"/>
      <c r="GPK233" s="98"/>
      <c r="GPL233" s="98"/>
      <c r="GPM233" s="98"/>
      <c r="GPN233" s="98"/>
      <c r="GPO233" s="98"/>
      <c r="GPP233" s="98"/>
      <c r="GPQ233" s="98"/>
      <c r="GPR233" s="98"/>
      <c r="GPS233" s="98"/>
      <c r="GPT233" s="98"/>
      <c r="GPU233" s="98"/>
      <c r="GPV233" s="98"/>
      <c r="GPW233" s="98"/>
      <c r="GPX233" s="98"/>
      <c r="GPY233" s="98"/>
      <c r="GPZ233" s="98"/>
      <c r="GQA233" s="98"/>
      <c r="GQB233" s="98"/>
      <c r="GQC233" s="98"/>
      <c r="GQD233" s="98"/>
      <c r="GQE233" s="98"/>
      <c r="GQF233" s="98"/>
      <c r="GQG233" s="98"/>
      <c r="GQH233" s="98"/>
      <c r="GQI233" s="98"/>
      <c r="GQJ233" s="98"/>
      <c r="GQK233" s="98"/>
      <c r="GQL233" s="98"/>
      <c r="GQM233" s="98"/>
      <c r="GQN233" s="98"/>
      <c r="GQO233" s="98"/>
      <c r="GQP233" s="98"/>
      <c r="GQQ233" s="98"/>
      <c r="GQR233" s="98"/>
      <c r="GQS233" s="98"/>
      <c r="GQT233" s="98"/>
      <c r="GQU233" s="98"/>
      <c r="GQV233" s="98"/>
      <c r="GQW233" s="98"/>
      <c r="GQX233" s="98"/>
      <c r="GQY233" s="98"/>
      <c r="GQZ233" s="98"/>
      <c r="GRA233" s="98"/>
      <c r="GRB233" s="98"/>
      <c r="GRC233" s="98"/>
      <c r="GRD233" s="98"/>
      <c r="GRE233" s="98"/>
      <c r="GRF233" s="98"/>
      <c r="GRG233" s="98"/>
      <c r="GRH233" s="98"/>
      <c r="GRI233" s="98"/>
      <c r="GRJ233" s="98"/>
      <c r="GRK233" s="98"/>
      <c r="GRL233" s="98"/>
      <c r="GRM233" s="98"/>
      <c r="GRN233" s="98"/>
      <c r="GRO233" s="98"/>
      <c r="GRP233" s="98"/>
      <c r="GRQ233" s="98"/>
      <c r="GRR233" s="98"/>
      <c r="GRS233" s="98"/>
      <c r="GRT233" s="98"/>
      <c r="GRU233" s="98"/>
      <c r="GRV233" s="98"/>
      <c r="GRW233" s="98"/>
      <c r="GRX233" s="98"/>
      <c r="GRY233" s="98"/>
      <c r="GRZ233" s="98"/>
      <c r="GSA233" s="98"/>
      <c r="GSB233" s="98"/>
      <c r="GSC233" s="98"/>
      <c r="GSD233" s="98"/>
      <c r="GSE233" s="98"/>
      <c r="GSF233" s="98"/>
      <c r="GSG233" s="98"/>
      <c r="GSH233" s="98"/>
      <c r="GSI233" s="98"/>
      <c r="GSJ233" s="98"/>
      <c r="GSK233" s="98"/>
      <c r="GSL233" s="98"/>
      <c r="GSM233" s="98"/>
      <c r="GSN233" s="98"/>
      <c r="GSO233" s="98"/>
      <c r="GSP233" s="98"/>
      <c r="GSQ233" s="98"/>
      <c r="GSR233" s="98"/>
      <c r="GSS233" s="98"/>
      <c r="GST233" s="98"/>
      <c r="GSU233" s="98"/>
      <c r="GSV233" s="98"/>
      <c r="GSW233" s="98"/>
      <c r="GSX233" s="98"/>
      <c r="GSY233" s="98"/>
      <c r="GSZ233" s="98"/>
      <c r="GTA233" s="98"/>
      <c r="GTB233" s="98"/>
      <c r="GTC233" s="98"/>
      <c r="GTD233" s="98"/>
      <c r="GTE233" s="98"/>
      <c r="GTF233" s="98"/>
      <c r="GTG233" s="98"/>
      <c r="GTH233" s="98"/>
      <c r="GTI233" s="98"/>
      <c r="GTJ233" s="98"/>
      <c r="GTK233" s="98"/>
      <c r="GTL233" s="98"/>
      <c r="GTM233" s="98"/>
      <c r="GTN233" s="98"/>
      <c r="GTO233" s="98"/>
      <c r="GTP233" s="98"/>
      <c r="GTQ233" s="98"/>
      <c r="GTR233" s="98"/>
      <c r="GTS233" s="98"/>
      <c r="GTT233" s="98"/>
      <c r="GTU233" s="98"/>
      <c r="GTV233" s="98"/>
      <c r="GTW233" s="98"/>
      <c r="GTX233" s="98"/>
      <c r="GTY233" s="98"/>
      <c r="GTZ233" s="98"/>
      <c r="GUA233" s="98"/>
      <c r="GUB233" s="98"/>
      <c r="GUC233" s="98"/>
      <c r="GUD233" s="98"/>
      <c r="GUE233" s="98"/>
      <c r="GUF233" s="98"/>
      <c r="GUG233" s="98"/>
      <c r="GUH233" s="98"/>
      <c r="GUI233" s="98"/>
      <c r="GUJ233" s="98"/>
      <c r="GUK233" s="98"/>
      <c r="GUL233" s="98"/>
      <c r="GUM233" s="98"/>
      <c r="GUN233" s="98"/>
      <c r="GUO233" s="98"/>
      <c r="GUP233" s="98"/>
      <c r="GUQ233" s="98"/>
      <c r="GUR233" s="98"/>
      <c r="GUS233" s="98"/>
      <c r="GUT233" s="98"/>
      <c r="GUU233" s="98"/>
      <c r="GUV233" s="98"/>
      <c r="GUW233" s="98"/>
      <c r="GUX233" s="98"/>
      <c r="GUY233" s="98"/>
      <c r="GUZ233" s="98"/>
      <c r="GVA233" s="98"/>
      <c r="GVB233" s="98"/>
      <c r="GVC233" s="98"/>
      <c r="GVD233" s="98"/>
      <c r="GVE233" s="98"/>
      <c r="GVF233" s="98"/>
      <c r="GVG233" s="98"/>
      <c r="GVH233" s="98"/>
      <c r="GVI233" s="98"/>
      <c r="GVJ233" s="98"/>
      <c r="GVK233" s="98"/>
      <c r="GVL233" s="98"/>
      <c r="GVM233" s="98"/>
      <c r="GVN233" s="98"/>
      <c r="GVO233" s="98"/>
      <c r="GVP233" s="98"/>
      <c r="GVQ233" s="98"/>
      <c r="GVR233" s="98"/>
      <c r="GVS233" s="98"/>
      <c r="GVT233" s="98"/>
      <c r="GVU233" s="98"/>
      <c r="GVV233" s="98"/>
      <c r="GVW233" s="98"/>
      <c r="GVX233" s="98"/>
      <c r="GVY233" s="98"/>
      <c r="GVZ233" s="98"/>
      <c r="GWA233" s="98"/>
      <c r="GWB233" s="98"/>
      <c r="GWC233" s="98"/>
      <c r="GWD233" s="98"/>
      <c r="GWE233" s="98"/>
      <c r="GWF233" s="98"/>
      <c r="GWG233" s="98"/>
      <c r="GWH233" s="98"/>
      <c r="GWI233" s="98"/>
      <c r="GWJ233" s="98"/>
      <c r="GWK233" s="98"/>
      <c r="GWL233" s="98"/>
      <c r="GWM233" s="98"/>
      <c r="GWN233" s="98"/>
      <c r="GWO233" s="98"/>
      <c r="GWP233" s="98"/>
      <c r="GWQ233" s="98"/>
      <c r="GWR233" s="98"/>
      <c r="GWS233" s="98"/>
      <c r="GWT233" s="98"/>
      <c r="GWU233" s="98"/>
      <c r="GWV233" s="98"/>
      <c r="GWW233" s="98"/>
      <c r="GWX233" s="98"/>
      <c r="GWY233" s="98"/>
      <c r="GWZ233" s="98"/>
      <c r="GXA233" s="98"/>
      <c r="GXB233" s="98"/>
      <c r="GXC233" s="98"/>
      <c r="GXD233" s="98"/>
      <c r="GXE233" s="98"/>
      <c r="GXF233" s="98"/>
      <c r="GXG233" s="98"/>
      <c r="GXH233" s="98"/>
      <c r="GXI233" s="98"/>
      <c r="GXJ233" s="98"/>
      <c r="GXK233" s="98"/>
      <c r="GXL233" s="98"/>
      <c r="GXM233" s="98"/>
      <c r="GXN233" s="98"/>
      <c r="GXO233" s="98"/>
      <c r="GXP233" s="98"/>
      <c r="GXQ233" s="98"/>
      <c r="GXR233" s="98"/>
      <c r="GXS233" s="98"/>
      <c r="GXT233" s="98"/>
      <c r="GXU233" s="98"/>
      <c r="GXV233" s="98"/>
      <c r="GXW233" s="98"/>
      <c r="GXX233" s="98"/>
      <c r="GXY233" s="98"/>
      <c r="GXZ233" s="98"/>
      <c r="GYA233" s="98"/>
      <c r="GYB233" s="98"/>
      <c r="GYC233" s="98"/>
      <c r="GYD233" s="98"/>
      <c r="GYE233" s="98"/>
      <c r="GYF233" s="98"/>
      <c r="GYG233" s="98"/>
      <c r="GYH233" s="98"/>
      <c r="GYI233" s="98"/>
      <c r="GYJ233" s="98"/>
      <c r="GYK233" s="98"/>
      <c r="GYL233" s="98"/>
      <c r="GYM233" s="98"/>
      <c r="GYN233" s="98"/>
      <c r="GYO233" s="98"/>
      <c r="GYP233" s="98"/>
      <c r="GYQ233" s="98"/>
      <c r="GYR233" s="98"/>
      <c r="GYS233" s="98"/>
      <c r="GYT233" s="98"/>
      <c r="GYU233" s="98"/>
      <c r="GYV233" s="98"/>
      <c r="GYW233" s="98"/>
      <c r="GYX233" s="98"/>
      <c r="GYY233" s="98"/>
      <c r="GYZ233" s="98"/>
      <c r="GZA233" s="98"/>
      <c r="GZB233" s="98"/>
      <c r="GZC233" s="98"/>
      <c r="GZD233" s="98"/>
      <c r="GZE233" s="98"/>
      <c r="GZF233" s="98"/>
      <c r="GZG233" s="98"/>
      <c r="GZH233" s="98"/>
      <c r="GZI233" s="98"/>
      <c r="GZJ233" s="98"/>
      <c r="GZK233" s="98"/>
      <c r="GZL233" s="98"/>
      <c r="GZM233" s="98"/>
      <c r="GZN233" s="98"/>
      <c r="GZO233" s="98"/>
      <c r="GZP233" s="98"/>
      <c r="GZQ233" s="98"/>
      <c r="GZR233" s="98"/>
      <c r="GZS233" s="98"/>
      <c r="GZT233" s="98"/>
      <c r="GZU233" s="98"/>
      <c r="GZV233" s="98"/>
      <c r="GZW233" s="98"/>
      <c r="GZX233" s="98"/>
      <c r="GZY233" s="98"/>
      <c r="GZZ233" s="98"/>
      <c r="HAA233" s="98"/>
      <c r="HAB233" s="98"/>
      <c r="HAC233" s="98"/>
      <c r="HAD233" s="98"/>
      <c r="HAE233" s="98"/>
      <c r="HAF233" s="98"/>
      <c r="HAG233" s="98"/>
      <c r="HAH233" s="98"/>
      <c r="HAI233" s="98"/>
      <c r="HAJ233" s="98"/>
      <c r="HAK233" s="98"/>
      <c r="HAL233" s="98"/>
      <c r="HAM233" s="98"/>
      <c r="HAN233" s="98"/>
      <c r="HAO233" s="98"/>
      <c r="HAP233" s="98"/>
      <c r="HAQ233" s="98"/>
      <c r="HAR233" s="98"/>
      <c r="HAS233" s="98"/>
      <c r="HAT233" s="98"/>
      <c r="HAU233" s="98"/>
      <c r="HAV233" s="98"/>
      <c r="HAW233" s="98"/>
      <c r="HAX233" s="98"/>
      <c r="HAY233" s="98"/>
      <c r="HAZ233" s="98"/>
      <c r="HBA233" s="98"/>
      <c r="HBB233" s="98"/>
      <c r="HBC233" s="98"/>
      <c r="HBD233" s="98"/>
      <c r="HBE233" s="98"/>
      <c r="HBF233" s="98"/>
      <c r="HBG233" s="98"/>
      <c r="HBH233" s="98"/>
      <c r="HBI233" s="98"/>
      <c r="HBJ233" s="98"/>
      <c r="HBK233" s="98"/>
      <c r="HBL233" s="98"/>
      <c r="HBM233" s="98"/>
      <c r="HBN233" s="98"/>
      <c r="HBO233" s="98"/>
      <c r="HBP233" s="98"/>
      <c r="HBQ233" s="98"/>
      <c r="HBR233" s="98"/>
      <c r="HBS233" s="98"/>
      <c r="HBT233" s="98"/>
      <c r="HBU233" s="98"/>
      <c r="HBV233" s="98"/>
      <c r="HBW233" s="98"/>
      <c r="HBX233" s="98"/>
      <c r="HBY233" s="98"/>
      <c r="HBZ233" s="98"/>
      <c r="HCA233" s="98"/>
      <c r="HCB233" s="98"/>
      <c r="HCC233" s="98"/>
      <c r="HCD233" s="98"/>
      <c r="HCE233" s="98"/>
      <c r="HCF233" s="98"/>
      <c r="HCG233" s="98"/>
      <c r="HCH233" s="98"/>
      <c r="HCI233" s="98"/>
      <c r="HCJ233" s="98"/>
      <c r="HCK233" s="98"/>
      <c r="HCL233" s="98"/>
      <c r="HCM233" s="98"/>
      <c r="HCN233" s="98"/>
      <c r="HCO233" s="98"/>
      <c r="HCP233" s="98"/>
      <c r="HCQ233" s="98"/>
      <c r="HCR233" s="98"/>
      <c r="HCS233" s="98"/>
      <c r="HCT233" s="98"/>
      <c r="HCU233" s="98"/>
      <c r="HCV233" s="98"/>
      <c r="HCW233" s="98"/>
      <c r="HCX233" s="98"/>
      <c r="HCY233" s="98"/>
      <c r="HCZ233" s="98"/>
      <c r="HDA233" s="98"/>
      <c r="HDB233" s="98"/>
      <c r="HDC233" s="98"/>
      <c r="HDD233" s="98"/>
      <c r="HDE233" s="98"/>
      <c r="HDF233" s="98"/>
      <c r="HDG233" s="98"/>
      <c r="HDH233" s="98"/>
      <c r="HDI233" s="98"/>
      <c r="HDJ233" s="98"/>
      <c r="HDK233" s="98"/>
      <c r="HDL233" s="98"/>
      <c r="HDM233" s="98"/>
      <c r="HDN233" s="98"/>
      <c r="HDO233" s="98"/>
      <c r="HDP233" s="98"/>
      <c r="HDQ233" s="98"/>
      <c r="HDR233" s="98"/>
      <c r="HDS233" s="98"/>
      <c r="HDT233" s="98"/>
      <c r="HDU233" s="98"/>
      <c r="HDV233" s="98"/>
      <c r="HDW233" s="98"/>
      <c r="HDX233" s="98"/>
      <c r="HDY233" s="98"/>
      <c r="HDZ233" s="98"/>
      <c r="HEA233" s="98"/>
      <c r="HEB233" s="98"/>
      <c r="HEC233" s="98"/>
      <c r="HED233" s="98"/>
      <c r="HEE233" s="98"/>
      <c r="HEF233" s="98"/>
      <c r="HEG233" s="98"/>
      <c r="HEH233" s="98"/>
      <c r="HEI233" s="98"/>
      <c r="HEJ233" s="98"/>
      <c r="HEK233" s="98"/>
      <c r="HEL233" s="98"/>
      <c r="HEM233" s="98"/>
      <c r="HEN233" s="98"/>
      <c r="HEO233" s="98"/>
      <c r="HEP233" s="98"/>
      <c r="HEQ233" s="98"/>
      <c r="HER233" s="98"/>
      <c r="HES233" s="98"/>
      <c r="HET233" s="98"/>
      <c r="HEU233" s="98"/>
      <c r="HEV233" s="98"/>
      <c r="HEW233" s="98"/>
      <c r="HEX233" s="98"/>
      <c r="HEY233" s="98"/>
      <c r="HEZ233" s="98"/>
      <c r="HFA233" s="98"/>
      <c r="HFB233" s="98"/>
      <c r="HFC233" s="98"/>
      <c r="HFD233" s="98"/>
      <c r="HFE233" s="98"/>
      <c r="HFF233" s="98"/>
      <c r="HFG233" s="98"/>
      <c r="HFH233" s="98"/>
      <c r="HFI233" s="98"/>
      <c r="HFJ233" s="98"/>
      <c r="HFK233" s="98"/>
      <c r="HFL233" s="98"/>
      <c r="HFM233" s="98"/>
      <c r="HFN233" s="98"/>
      <c r="HFO233" s="98"/>
      <c r="HFP233" s="98"/>
      <c r="HFQ233" s="98"/>
      <c r="HFR233" s="98"/>
      <c r="HFS233" s="98"/>
      <c r="HFT233" s="98"/>
      <c r="HFU233" s="98"/>
      <c r="HFV233" s="98"/>
      <c r="HFW233" s="98"/>
      <c r="HFX233" s="98"/>
      <c r="HFY233" s="98"/>
      <c r="HFZ233" s="98"/>
      <c r="HGA233" s="98"/>
      <c r="HGB233" s="98"/>
      <c r="HGC233" s="98"/>
      <c r="HGD233" s="98"/>
      <c r="HGE233" s="98"/>
      <c r="HGF233" s="98"/>
      <c r="HGG233" s="98"/>
      <c r="HGH233" s="98"/>
      <c r="HGI233" s="98"/>
      <c r="HGJ233" s="98"/>
      <c r="HGK233" s="98"/>
      <c r="HGL233" s="98"/>
      <c r="HGM233" s="98"/>
      <c r="HGN233" s="98"/>
      <c r="HGO233" s="98"/>
      <c r="HGP233" s="98"/>
      <c r="HGQ233" s="98"/>
      <c r="HGR233" s="98"/>
      <c r="HGS233" s="98"/>
      <c r="HGT233" s="98"/>
      <c r="HGU233" s="98"/>
      <c r="HGV233" s="98"/>
      <c r="HGW233" s="98"/>
      <c r="HGX233" s="98"/>
      <c r="HGY233" s="98"/>
      <c r="HGZ233" s="98"/>
      <c r="HHA233" s="98"/>
      <c r="HHB233" s="98"/>
      <c r="HHC233" s="98"/>
      <c r="HHD233" s="98"/>
      <c r="HHE233" s="98"/>
      <c r="HHF233" s="98"/>
      <c r="HHG233" s="98"/>
      <c r="HHH233" s="98"/>
      <c r="HHI233" s="98"/>
      <c r="HHJ233" s="98"/>
      <c r="HHK233" s="98"/>
      <c r="HHL233" s="98"/>
      <c r="HHM233" s="98"/>
      <c r="HHN233" s="98"/>
      <c r="HHO233" s="98"/>
      <c r="HHP233" s="98"/>
      <c r="HHQ233" s="98"/>
      <c r="HHR233" s="98"/>
      <c r="HHS233" s="98"/>
      <c r="HHT233" s="98"/>
      <c r="HHU233" s="98"/>
      <c r="HHV233" s="98"/>
      <c r="HHW233" s="98"/>
      <c r="HHX233" s="98"/>
      <c r="HHY233" s="98"/>
      <c r="HHZ233" s="98"/>
      <c r="HIA233" s="98"/>
      <c r="HIB233" s="98"/>
      <c r="HIC233" s="98"/>
      <c r="HID233" s="98"/>
      <c r="HIE233" s="98"/>
      <c r="HIF233" s="98"/>
      <c r="HIG233" s="98"/>
      <c r="HIH233" s="98"/>
      <c r="HII233" s="98"/>
      <c r="HIJ233" s="98"/>
      <c r="HIK233" s="98"/>
      <c r="HIL233" s="98"/>
      <c r="HIM233" s="98"/>
      <c r="HIN233" s="98"/>
      <c r="HIO233" s="98"/>
      <c r="HIP233" s="98"/>
      <c r="HIQ233" s="98"/>
      <c r="HIR233" s="98"/>
      <c r="HIS233" s="98"/>
      <c r="HIT233" s="98"/>
      <c r="HIU233" s="98"/>
      <c r="HIV233" s="98"/>
      <c r="HIW233" s="98"/>
      <c r="HIX233" s="98"/>
      <c r="HIY233" s="98"/>
      <c r="HIZ233" s="98"/>
      <c r="HJA233" s="98"/>
      <c r="HJB233" s="98"/>
      <c r="HJC233" s="98"/>
      <c r="HJD233" s="98"/>
      <c r="HJE233" s="98"/>
      <c r="HJF233" s="98"/>
      <c r="HJG233" s="98"/>
      <c r="HJH233" s="98"/>
      <c r="HJI233" s="98"/>
      <c r="HJJ233" s="98"/>
      <c r="HJK233" s="98"/>
      <c r="HJL233" s="98"/>
      <c r="HJM233" s="98"/>
      <c r="HJN233" s="98"/>
      <c r="HJO233" s="98"/>
      <c r="HJP233" s="98"/>
      <c r="HJQ233" s="98"/>
      <c r="HJR233" s="98"/>
      <c r="HJS233" s="98"/>
      <c r="HJT233" s="98"/>
      <c r="HJU233" s="98"/>
      <c r="HJV233" s="98"/>
      <c r="HJW233" s="98"/>
      <c r="HJX233" s="98"/>
      <c r="HJY233" s="98"/>
      <c r="HJZ233" s="98"/>
      <c r="HKA233" s="98"/>
      <c r="HKB233" s="98"/>
      <c r="HKC233" s="98"/>
      <c r="HKD233" s="98"/>
      <c r="HKE233" s="98"/>
      <c r="HKF233" s="98"/>
      <c r="HKG233" s="98"/>
      <c r="HKH233" s="98"/>
      <c r="HKI233" s="98"/>
      <c r="HKJ233" s="98"/>
      <c r="HKK233" s="98"/>
      <c r="HKL233" s="98"/>
      <c r="HKM233" s="98"/>
      <c r="HKN233" s="98"/>
      <c r="HKO233" s="98"/>
      <c r="HKP233" s="98"/>
      <c r="HKQ233" s="98"/>
      <c r="HKR233" s="98"/>
      <c r="HKS233" s="98"/>
      <c r="HKT233" s="98"/>
      <c r="HKU233" s="98"/>
      <c r="HKV233" s="98"/>
      <c r="HKW233" s="98"/>
      <c r="HKX233" s="98"/>
      <c r="HKY233" s="98"/>
      <c r="HKZ233" s="98"/>
      <c r="HLA233" s="98"/>
      <c r="HLB233" s="98"/>
      <c r="HLC233" s="98"/>
      <c r="HLD233" s="98"/>
      <c r="HLE233" s="98"/>
      <c r="HLF233" s="98"/>
      <c r="HLG233" s="98"/>
      <c r="HLH233" s="98"/>
      <c r="HLI233" s="98"/>
      <c r="HLJ233" s="98"/>
      <c r="HLK233" s="98"/>
      <c r="HLL233" s="98"/>
      <c r="HLM233" s="98"/>
      <c r="HLN233" s="98"/>
      <c r="HLO233" s="98"/>
      <c r="HLP233" s="98"/>
      <c r="HLQ233" s="98"/>
      <c r="HLR233" s="98"/>
      <c r="HLS233" s="98"/>
      <c r="HLT233" s="98"/>
      <c r="HLU233" s="98"/>
      <c r="HLV233" s="98"/>
      <c r="HLW233" s="98"/>
      <c r="HLX233" s="98"/>
      <c r="HLY233" s="98"/>
      <c r="HLZ233" s="98"/>
      <c r="HMA233" s="98"/>
      <c r="HMB233" s="98"/>
      <c r="HMC233" s="98"/>
      <c r="HMD233" s="98"/>
      <c r="HME233" s="98"/>
      <c r="HMF233" s="98"/>
      <c r="HMG233" s="98"/>
      <c r="HMH233" s="98"/>
      <c r="HMI233" s="98"/>
      <c r="HMJ233" s="98"/>
      <c r="HMK233" s="98"/>
      <c r="HML233" s="98"/>
      <c r="HMM233" s="98"/>
      <c r="HMN233" s="98"/>
      <c r="HMO233" s="98"/>
      <c r="HMP233" s="98"/>
      <c r="HMQ233" s="98"/>
      <c r="HMR233" s="98"/>
      <c r="HMS233" s="98"/>
      <c r="HMT233" s="98"/>
      <c r="HMU233" s="98"/>
      <c r="HMV233" s="98"/>
      <c r="HMW233" s="98"/>
      <c r="HMX233" s="98"/>
      <c r="HMY233" s="98"/>
      <c r="HMZ233" s="98"/>
      <c r="HNA233" s="98"/>
      <c r="HNB233" s="98"/>
      <c r="HNC233" s="98"/>
      <c r="HND233" s="98"/>
      <c r="HNE233" s="98"/>
      <c r="HNF233" s="98"/>
      <c r="HNG233" s="98"/>
      <c r="HNH233" s="98"/>
      <c r="HNI233" s="98"/>
      <c r="HNJ233" s="98"/>
      <c r="HNK233" s="98"/>
      <c r="HNL233" s="98"/>
      <c r="HNM233" s="98"/>
      <c r="HNN233" s="98"/>
      <c r="HNO233" s="98"/>
      <c r="HNP233" s="98"/>
      <c r="HNQ233" s="98"/>
      <c r="HNR233" s="98"/>
      <c r="HNS233" s="98"/>
      <c r="HNT233" s="98"/>
      <c r="HNU233" s="98"/>
      <c r="HNV233" s="98"/>
      <c r="HNW233" s="98"/>
      <c r="HNX233" s="98"/>
      <c r="HNY233" s="98"/>
      <c r="HNZ233" s="98"/>
      <c r="HOA233" s="98"/>
      <c r="HOB233" s="98"/>
      <c r="HOC233" s="98"/>
      <c r="HOD233" s="98"/>
      <c r="HOE233" s="98"/>
      <c r="HOF233" s="98"/>
      <c r="HOG233" s="98"/>
      <c r="HOH233" s="98"/>
      <c r="HOI233" s="98"/>
      <c r="HOJ233" s="98"/>
      <c r="HOK233" s="98"/>
      <c r="HOL233" s="98"/>
      <c r="HOM233" s="98"/>
      <c r="HON233" s="98"/>
      <c r="HOO233" s="98"/>
      <c r="HOP233" s="98"/>
      <c r="HOQ233" s="98"/>
      <c r="HOR233" s="98"/>
      <c r="HOS233" s="98"/>
      <c r="HOT233" s="98"/>
      <c r="HOU233" s="98"/>
      <c r="HOV233" s="98"/>
      <c r="HOW233" s="98"/>
      <c r="HOX233" s="98"/>
      <c r="HOY233" s="98"/>
      <c r="HOZ233" s="98"/>
      <c r="HPA233" s="98"/>
      <c r="HPB233" s="98"/>
      <c r="HPC233" s="98"/>
      <c r="HPD233" s="98"/>
      <c r="HPE233" s="98"/>
      <c r="HPF233" s="98"/>
      <c r="HPG233" s="98"/>
      <c r="HPH233" s="98"/>
      <c r="HPI233" s="98"/>
      <c r="HPJ233" s="98"/>
      <c r="HPK233" s="98"/>
      <c r="HPL233" s="98"/>
      <c r="HPM233" s="98"/>
      <c r="HPN233" s="98"/>
      <c r="HPO233" s="98"/>
      <c r="HPP233" s="98"/>
      <c r="HPQ233" s="98"/>
      <c r="HPR233" s="98"/>
      <c r="HPS233" s="98"/>
      <c r="HPT233" s="98"/>
      <c r="HPU233" s="98"/>
      <c r="HPV233" s="98"/>
      <c r="HPW233" s="98"/>
      <c r="HPX233" s="98"/>
      <c r="HPY233" s="98"/>
      <c r="HPZ233" s="98"/>
      <c r="HQA233" s="98"/>
      <c r="HQB233" s="98"/>
      <c r="HQC233" s="98"/>
      <c r="HQD233" s="98"/>
      <c r="HQE233" s="98"/>
      <c r="HQF233" s="98"/>
      <c r="HQG233" s="98"/>
      <c r="HQH233" s="98"/>
      <c r="HQI233" s="98"/>
      <c r="HQJ233" s="98"/>
      <c r="HQK233" s="98"/>
      <c r="HQL233" s="98"/>
      <c r="HQM233" s="98"/>
      <c r="HQN233" s="98"/>
      <c r="HQO233" s="98"/>
      <c r="HQP233" s="98"/>
      <c r="HQQ233" s="98"/>
      <c r="HQR233" s="98"/>
      <c r="HQS233" s="98"/>
      <c r="HQT233" s="98"/>
      <c r="HQU233" s="98"/>
      <c r="HQV233" s="98"/>
      <c r="HQW233" s="98"/>
      <c r="HQX233" s="98"/>
      <c r="HQY233" s="98"/>
      <c r="HQZ233" s="98"/>
      <c r="HRA233" s="98"/>
      <c r="HRB233" s="98"/>
      <c r="HRC233" s="98"/>
      <c r="HRD233" s="98"/>
      <c r="HRE233" s="98"/>
      <c r="HRF233" s="98"/>
      <c r="HRG233" s="98"/>
      <c r="HRH233" s="98"/>
      <c r="HRI233" s="98"/>
      <c r="HRJ233" s="98"/>
      <c r="HRK233" s="98"/>
      <c r="HRL233" s="98"/>
      <c r="HRM233" s="98"/>
      <c r="HRN233" s="98"/>
      <c r="HRO233" s="98"/>
      <c r="HRP233" s="98"/>
      <c r="HRQ233" s="98"/>
      <c r="HRR233" s="98"/>
      <c r="HRS233" s="98"/>
      <c r="HRT233" s="98"/>
      <c r="HRU233" s="98"/>
      <c r="HRV233" s="98"/>
      <c r="HRW233" s="98"/>
      <c r="HRX233" s="98"/>
      <c r="HRY233" s="98"/>
      <c r="HRZ233" s="98"/>
      <c r="HSA233" s="98"/>
      <c r="HSB233" s="98"/>
      <c r="HSC233" s="98"/>
      <c r="HSD233" s="98"/>
      <c r="HSE233" s="98"/>
      <c r="HSF233" s="98"/>
      <c r="HSG233" s="98"/>
      <c r="HSH233" s="98"/>
      <c r="HSI233" s="98"/>
      <c r="HSJ233" s="98"/>
      <c r="HSK233" s="98"/>
      <c r="HSL233" s="98"/>
      <c r="HSM233" s="98"/>
      <c r="HSN233" s="98"/>
      <c r="HSO233" s="98"/>
      <c r="HSP233" s="98"/>
      <c r="HSQ233" s="98"/>
      <c r="HSR233" s="98"/>
      <c r="HSS233" s="98"/>
      <c r="HST233" s="98"/>
      <c r="HSU233" s="98"/>
      <c r="HSV233" s="98"/>
      <c r="HSW233" s="98"/>
      <c r="HSX233" s="98"/>
      <c r="HSY233" s="98"/>
      <c r="HSZ233" s="98"/>
      <c r="HTA233" s="98"/>
      <c r="HTB233" s="98"/>
      <c r="HTC233" s="98"/>
      <c r="HTD233" s="98"/>
      <c r="HTE233" s="98"/>
      <c r="HTF233" s="98"/>
      <c r="HTG233" s="98"/>
      <c r="HTH233" s="98"/>
      <c r="HTI233" s="98"/>
      <c r="HTJ233" s="98"/>
      <c r="HTK233" s="98"/>
      <c r="HTL233" s="98"/>
      <c r="HTM233" s="98"/>
      <c r="HTN233" s="98"/>
      <c r="HTO233" s="98"/>
      <c r="HTP233" s="98"/>
      <c r="HTQ233" s="98"/>
      <c r="HTR233" s="98"/>
      <c r="HTS233" s="98"/>
      <c r="HTT233" s="98"/>
      <c r="HTU233" s="98"/>
      <c r="HTV233" s="98"/>
      <c r="HTW233" s="98"/>
      <c r="HTX233" s="98"/>
      <c r="HTY233" s="98"/>
      <c r="HTZ233" s="98"/>
      <c r="HUA233" s="98"/>
      <c r="HUB233" s="98"/>
      <c r="HUC233" s="98"/>
      <c r="HUD233" s="98"/>
      <c r="HUE233" s="98"/>
      <c r="HUF233" s="98"/>
      <c r="HUG233" s="98"/>
      <c r="HUH233" s="98"/>
      <c r="HUI233" s="98"/>
      <c r="HUJ233" s="98"/>
      <c r="HUK233" s="98"/>
      <c r="HUL233" s="98"/>
      <c r="HUM233" s="98"/>
      <c r="HUN233" s="98"/>
      <c r="HUO233" s="98"/>
      <c r="HUP233" s="98"/>
      <c r="HUQ233" s="98"/>
      <c r="HUR233" s="98"/>
      <c r="HUS233" s="98"/>
      <c r="HUT233" s="98"/>
      <c r="HUU233" s="98"/>
      <c r="HUV233" s="98"/>
      <c r="HUW233" s="98"/>
      <c r="HUX233" s="98"/>
      <c r="HUY233" s="98"/>
      <c r="HUZ233" s="98"/>
      <c r="HVA233" s="98"/>
      <c r="HVB233" s="98"/>
      <c r="HVC233" s="98"/>
      <c r="HVD233" s="98"/>
      <c r="HVE233" s="98"/>
      <c r="HVF233" s="98"/>
      <c r="HVG233" s="98"/>
      <c r="HVH233" s="98"/>
      <c r="HVI233" s="98"/>
      <c r="HVJ233" s="98"/>
      <c r="HVK233" s="98"/>
      <c r="HVL233" s="98"/>
      <c r="HVM233" s="98"/>
      <c r="HVN233" s="98"/>
      <c r="HVO233" s="98"/>
      <c r="HVP233" s="98"/>
      <c r="HVQ233" s="98"/>
      <c r="HVR233" s="98"/>
      <c r="HVS233" s="98"/>
      <c r="HVT233" s="98"/>
      <c r="HVU233" s="98"/>
      <c r="HVV233" s="98"/>
      <c r="HVW233" s="98"/>
      <c r="HVX233" s="98"/>
      <c r="HVY233" s="98"/>
      <c r="HVZ233" s="98"/>
      <c r="HWA233" s="98"/>
      <c r="HWB233" s="98"/>
      <c r="HWC233" s="98"/>
      <c r="HWD233" s="98"/>
      <c r="HWE233" s="98"/>
      <c r="HWF233" s="98"/>
      <c r="HWG233" s="98"/>
      <c r="HWH233" s="98"/>
      <c r="HWI233" s="98"/>
      <c r="HWJ233" s="98"/>
      <c r="HWK233" s="98"/>
      <c r="HWL233" s="98"/>
      <c r="HWM233" s="98"/>
      <c r="HWN233" s="98"/>
      <c r="HWO233" s="98"/>
      <c r="HWP233" s="98"/>
      <c r="HWQ233" s="98"/>
      <c r="HWR233" s="98"/>
      <c r="HWS233" s="98"/>
      <c r="HWT233" s="98"/>
      <c r="HWU233" s="98"/>
      <c r="HWV233" s="98"/>
      <c r="HWW233" s="98"/>
      <c r="HWX233" s="98"/>
      <c r="HWY233" s="98"/>
      <c r="HWZ233" s="98"/>
      <c r="HXA233" s="98"/>
      <c r="HXB233" s="98"/>
      <c r="HXC233" s="98"/>
      <c r="HXD233" s="98"/>
      <c r="HXE233" s="98"/>
      <c r="HXF233" s="98"/>
      <c r="HXG233" s="98"/>
      <c r="HXH233" s="98"/>
      <c r="HXI233" s="98"/>
      <c r="HXJ233" s="98"/>
      <c r="HXK233" s="98"/>
      <c r="HXL233" s="98"/>
      <c r="HXM233" s="98"/>
      <c r="HXN233" s="98"/>
      <c r="HXO233" s="98"/>
      <c r="HXP233" s="98"/>
      <c r="HXQ233" s="98"/>
      <c r="HXR233" s="98"/>
      <c r="HXS233" s="98"/>
      <c r="HXT233" s="98"/>
      <c r="HXU233" s="98"/>
      <c r="HXV233" s="98"/>
      <c r="HXW233" s="98"/>
      <c r="HXX233" s="98"/>
      <c r="HXY233" s="98"/>
      <c r="HXZ233" s="98"/>
      <c r="HYA233" s="98"/>
      <c r="HYB233" s="98"/>
      <c r="HYC233" s="98"/>
      <c r="HYD233" s="98"/>
      <c r="HYE233" s="98"/>
      <c r="HYF233" s="98"/>
      <c r="HYG233" s="98"/>
      <c r="HYH233" s="98"/>
      <c r="HYI233" s="98"/>
      <c r="HYJ233" s="98"/>
      <c r="HYK233" s="98"/>
      <c r="HYL233" s="98"/>
      <c r="HYM233" s="98"/>
      <c r="HYN233" s="98"/>
      <c r="HYO233" s="98"/>
      <c r="HYP233" s="98"/>
      <c r="HYQ233" s="98"/>
      <c r="HYR233" s="98"/>
      <c r="HYS233" s="98"/>
      <c r="HYT233" s="98"/>
      <c r="HYU233" s="98"/>
      <c r="HYV233" s="98"/>
      <c r="HYW233" s="98"/>
      <c r="HYX233" s="98"/>
      <c r="HYY233" s="98"/>
      <c r="HYZ233" s="98"/>
      <c r="HZA233" s="98"/>
      <c r="HZB233" s="98"/>
      <c r="HZC233" s="98"/>
      <c r="HZD233" s="98"/>
      <c r="HZE233" s="98"/>
      <c r="HZF233" s="98"/>
      <c r="HZG233" s="98"/>
      <c r="HZH233" s="98"/>
      <c r="HZI233" s="98"/>
      <c r="HZJ233" s="98"/>
      <c r="HZK233" s="98"/>
      <c r="HZL233" s="98"/>
      <c r="HZM233" s="98"/>
      <c r="HZN233" s="98"/>
      <c r="HZO233" s="98"/>
      <c r="HZP233" s="98"/>
      <c r="HZQ233" s="98"/>
      <c r="HZR233" s="98"/>
      <c r="HZS233" s="98"/>
      <c r="HZT233" s="98"/>
      <c r="HZU233" s="98"/>
      <c r="HZV233" s="98"/>
      <c r="HZW233" s="98"/>
      <c r="HZX233" s="98"/>
      <c r="HZY233" s="98"/>
      <c r="HZZ233" s="98"/>
      <c r="IAA233" s="98"/>
      <c r="IAB233" s="98"/>
      <c r="IAC233" s="98"/>
      <c r="IAD233" s="98"/>
      <c r="IAE233" s="98"/>
      <c r="IAF233" s="98"/>
      <c r="IAG233" s="98"/>
      <c r="IAH233" s="98"/>
      <c r="IAI233" s="98"/>
      <c r="IAJ233" s="98"/>
      <c r="IAK233" s="98"/>
      <c r="IAL233" s="98"/>
      <c r="IAM233" s="98"/>
      <c r="IAN233" s="98"/>
      <c r="IAO233" s="98"/>
      <c r="IAP233" s="98"/>
      <c r="IAQ233" s="98"/>
      <c r="IAR233" s="98"/>
      <c r="IAS233" s="98"/>
      <c r="IAT233" s="98"/>
      <c r="IAU233" s="98"/>
      <c r="IAV233" s="98"/>
      <c r="IAW233" s="98"/>
      <c r="IAX233" s="98"/>
      <c r="IAY233" s="98"/>
      <c r="IAZ233" s="98"/>
      <c r="IBA233" s="98"/>
      <c r="IBB233" s="98"/>
      <c r="IBC233" s="98"/>
      <c r="IBD233" s="98"/>
      <c r="IBE233" s="98"/>
      <c r="IBF233" s="98"/>
      <c r="IBG233" s="98"/>
      <c r="IBH233" s="98"/>
      <c r="IBI233" s="98"/>
      <c r="IBJ233" s="98"/>
      <c r="IBK233" s="98"/>
      <c r="IBL233" s="98"/>
      <c r="IBM233" s="98"/>
      <c r="IBN233" s="98"/>
      <c r="IBO233" s="98"/>
      <c r="IBP233" s="98"/>
      <c r="IBQ233" s="98"/>
      <c r="IBR233" s="98"/>
      <c r="IBS233" s="98"/>
      <c r="IBT233" s="98"/>
      <c r="IBU233" s="98"/>
      <c r="IBV233" s="98"/>
      <c r="IBW233" s="98"/>
      <c r="IBX233" s="98"/>
      <c r="IBY233" s="98"/>
      <c r="IBZ233" s="98"/>
      <c r="ICA233" s="98"/>
      <c r="ICB233" s="98"/>
      <c r="ICC233" s="98"/>
      <c r="ICD233" s="98"/>
      <c r="ICE233" s="98"/>
      <c r="ICF233" s="98"/>
      <c r="ICG233" s="98"/>
      <c r="ICH233" s="98"/>
      <c r="ICI233" s="98"/>
      <c r="ICJ233" s="98"/>
      <c r="ICK233" s="98"/>
      <c r="ICL233" s="98"/>
      <c r="ICM233" s="98"/>
      <c r="ICN233" s="98"/>
      <c r="ICO233" s="98"/>
      <c r="ICP233" s="98"/>
      <c r="ICQ233" s="98"/>
      <c r="ICR233" s="98"/>
      <c r="ICS233" s="98"/>
      <c r="ICT233" s="98"/>
      <c r="ICU233" s="98"/>
      <c r="ICV233" s="98"/>
      <c r="ICW233" s="98"/>
      <c r="ICX233" s="98"/>
      <c r="ICY233" s="98"/>
      <c r="ICZ233" s="98"/>
      <c r="IDA233" s="98"/>
      <c r="IDB233" s="98"/>
      <c r="IDC233" s="98"/>
      <c r="IDD233" s="98"/>
      <c r="IDE233" s="98"/>
      <c r="IDF233" s="98"/>
      <c r="IDG233" s="98"/>
      <c r="IDH233" s="98"/>
      <c r="IDI233" s="98"/>
      <c r="IDJ233" s="98"/>
      <c r="IDK233" s="98"/>
      <c r="IDL233" s="98"/>
      <c r="IDM233" s="98"/>
      <c r="IDN233" s="98"/>
      <c r="IDO233" s="98"/>
      <c r="IDP233" s="98"/>
      <c r="IDQ233" s="98"/>
      <c r="IDR233" s="98"/>
      <c r="IDS233" s="98"/>
      <c r="IDT233" s="98"/>
      <c r="IDU233" s="98"/>
      <c r="IDV233" s="98"/>
      <c r="IDW233" s="98"/>
      <c r="IDX233" s="98"/>
      <c r="IDY233" s="98"/>
      <c r="IDZ233" s="98"/>
      <c r="IEA233" s="98"/>
      <c r="IEB233" s="98"/>
      <c r="IEC233" s="98"/>
      <c r="IED233" s="98"/>
      <c r="IEE233" s="98"/>
      <c r="IEF233" s="98"/>
      <c r="IEG233" s="98"/>
      <c r="IEH233" s="98"/>
      <c r="IEI233" s="98"/>
      <c r="IEJ233" s="98"/>
      <c r="IEK233" s="98"/>
      <c r="IEL233" s="98"/>
      <c r="IEM233" s="98"/>
      <c r="IEN233" s="98"/>
      <c r="IEO233" s="98"/>
      <c r="IEP233" s="98"/>
      <c r="IEQ233" s="98"/>
      <c r="IER233" s="98"/>
      <c r="IES233" s="98"/>
      <c r="IET233" s="98"/>
      <c r="IEU233" s="98"/>
      <c r="IEV233" s="98"/>
      <c r="IEW233" s="98"/>
      <c r="IEX233" s="98"/>
      <c r="IEY233" s="98"/>
      <c r="IEZ233" s="98"/>
      <c r="IFA233" s="98"/>
      <c r="IFB233" s="98"/>
      <c r="IFC233" s="98"/>
      <c r="IFD233" s="98"/>
      <c r="IFE233" s="98"/>
      <c r="IFF233" s="98"/>
      <c r="IFG233" s="98"/>
      <c r="IFH233" s="98"/>
      <c r="IFI233" s="98"/>
      <c r="IFJ233" s="98"/>
      <c r="IFK233" s="98"/>
      <c r="IFL233" s="98"/>
      <c r="IFM233" s="98"/>
      <c r="IFN233" s="98"/>
      <c r="IFO233" s="98"/>
      <c r="IFP233" s="98"/>
      <c r="IFQ233" s="98"/>
      <c r="IFR233" s="98"/>
      <c r="IFS233" s="98"/>
      <c r="IFT233" s="98"/>
      <c r="IFU233" s="98"/>
      <c r="IFV233" s="98"/>
      <c r="IFW233" s="98"/>
      <c r="IFX233" s="98"/>
      <c r="IFY233" s="98"/>
      <c r="IFZ233" s="98"/>
      <c r="IGA233" s="98"/>
      <c r="IGB233" s="98"/>
      <c r="IGC233" s="98"/>
      <c r="IGD233" s="98"/>
      <c r="IGE233" s="98"/>
      <c r="IGF233" s="98"/>
      <c r="IGG233" s="98"/>
      <c r="IGH233" s="98"/>
      <c r="IGI233" s="98"/>
      <c r="IGJ233" s="98"/>
      <c r="IGK233" s="98"/>
      <c r="IGL233" s="98"/>
      <c r="IGM233" s="98"/>
      <c r="IGN233" s="98"/>
      <c r="IGO233" s="98"/>
      <c r="IGP233" s="98"/>
      <c r="IGQ233" s="98"/>
      <c r="IGR233" s="98"/>
      <c r="IGS233" s="98"/>
      <c r="IGT233" s="98"/>
      <c r="IGU233" s="98"/>
      <c r="IGV233" s="98"/>
      <c r="IGW233" s="98"/>
      <c r="IGX233" s="98"/>
      <c r="IGY233" s="98"/>
      <c r="IGZ233" s="98"/>
      <c r="IHA233" s="98"/>
      <c r="IHB233" s="98"/>
      <c r="IHC233" s="98"/>
      <c r="IHD233" s="98"/>
      <c r="IHE233" s="98"/>
      <c r="IHF233" s="98"/>
      <c r="IHG233" s="98"/>
      <c r="IHH233" s="98"/>
      <c r="IHI233" s="98"/>
      <c r="IHJ233" s="98"/>
      <c r="IHK233" s="98"/>
      <c r="IHL233" s="98"/>
      <c r="IHM233" s="98"/>
      <c r="IHN233" s="98"/>
      <c r="IHO233" s="98"/>
      <c r="IHP233" s="98"/>
      <c r="IHQ233" s="98"/>
      <c r="IHR233" s="98"/>
      <c r="IHS233" s="98"/>
      <c r="IHT233" s="98"/>
      <c r="IHU233" s="98"/>
      <c r="IHV233" s="98"/>
      <c r="IHW233" s="98"/>
      <c r="IHX233" s="98"/>
      <c r="IHY233" s="98"/>
      <c r="IHZ233" s="98"/>
      <c r="IIA233" s="98"/>
      <c r="IIB233" s="98"/>
      <c r="IIC233" s="98"/>
      <c r="IID233" s="98"/>
      <c r="IIE233" s="98"/>
      <c r="IIF233" s="98"/>
      <c r="IIG233" s="98"/>
      <c r="IIH233" s="98"/>
      <c r="III233" s="98"/>
      <c r="IIJ233" s="98"/>
      <c r="IIK233" s="98"/>
      <c r="IIL233" s="98"/>
      <c r="IIM233" s="98"/>
      <c r="IIN233" s="98"/>
      <c r="IIO233" s="98"/>
      <c r="IIP233" s="98"/>
      <c r="IIQ233" s="98"/>
      <c r="IIR233" s="98"/>
      <c r="IIS233" s="98"/>
      <c r="IIT233" s="98"/>
      <c r="IIU233" s="98"/>
      <c r="IIV233" s="98"/>
      <c r="IIW233" s="98"/>
      <c r="IIX233" s="98"/>
      <c r="IIY233" s="98"/>
      <c r="IIZ233" s="98"/>
      <c r="IJA233" s="98"/>
      <c r="IJB233" s="98"/>
      <c r="IJC233" s="98"/>
      <c r="IJD233" s="98"/>
      <c r="IJE233" s="98"/>
      <c r="IJF233" s="98"/>
      <c r="IJG233" s="98"/>
      <c r="IJH233" s="98"/>
      <c r="IJI233" s="98"/>
      <c r="IJJ233" s="98"/>
      <c r="IJK233" s="98"/>
      <c r="IJL233" s="98"/>
      <c r="IJM233" s="98"/>
      <c r="IJN233" s="98"/>
      <c r="IJO233" s="98"/>
      <c r="IJP233" s="98"/>
      <c r="IJQ233" s="98"/>
      <c r="IJR233" s="98"/>
      <c r="IJS233" s="98"/>
      <c r="IJT233" s="98"/>
      <c r="IJU233" s="98"/>
      <c r="IJV233" s="98"/>
      <c r="IJW233" s="98"/>
      <c r="IJX233" s="98"/>
      <c r="IJY233" s="98"/>
      <c r="IJZ233" s="98"/>
      <c r="IKA233" s="98"/>
      <c r="IKB233" s="98"/>
      <c r="IKC233" s="98"/>
      <c r="IKD233" s="98"/>
      <c r="IKE233" s="98"/>
      <c r="IKF233" s="98"/>
      <c r="IKG233" s="98"/>
      <c r="IKH233" s="98"/>
      <c r="IKI233" s="98"/>
      <c r="IKJ233" s="98"/>
      <c r="IKK233" s="98"/>
      <c r="IKL233" s="98"/>
      <c r="IKM233" s="98"/>
      <c r="IKN233" s="98"/>
      <c r="IKO233" s="98"/>
      <c r="IKP233" s="98"/>
      <c r="IKQ233" s="98"/>
      <c r="IKR233" s="98"/>
      <c r="IKS233" s="98"/>
      <c r="IKT233" s="98"/>
      <c r="IKU233" s="98"/>
      <c r="IKV233" s="98"/>
      <c r="IKW233" s="98"/>
      <c r="IKX233" s="98"/>
      <c r="IKY233" s="98"/>
      <c r="IKZ233" s="98"/>
      <c r="ILA233" s="98"/>
      <c r="ILB233" s="98"/>
      <c r="ILC233" s="98"/>
      <c r="ILD233" s="98"/>
      <c r="ILE233" s="98"/>
      <c r="ILF233" s="98"/>
      <c r="ILG233" s="98"/>
      <c r="ILH233" s="98"/>
      <c r="ILI233" s="98"/>
      <c r="ILJ233" s="98"/>
      <c r="ILK233" s="98"/>
      <c r="ILL233" s="98"/>
      <c r="ILM233" s="98"/>
      <c r="ILN233" s="98"/>
      <c r="ILO233" s="98"/>
      <c r="ILP233" s="98"/>
      <c r="ILQ233" s="98"/>
      <c r="ILR233" s="98"/>
      <c r="ILS233" s="98"/>
      <c r="ILT233" s="98"/>
      <c r="ILU233" s="98"/>
      <c r="ILV233" s="98"/>
      <c r="ILW233" s="98"/>
      <c r="ILX233" s="98"/>
      <c r="ILY233" s="98"/>
      <c r="ILZ233" s="98"/>
      <c r="IMA233" s="98"/>
      <c r="IMB233" s="98"/>
      <c r="IMC233" s="98"/>
      <c r="IMD233" s="98"/>
      <c r="IME233" s="98"/>
      <c r="IMF233" s="98"/>
      <c r="IMG233" s="98"/>
      <c r="IMH233" s="98"/>
      <c r="IMI233" s="98"/>
      <c r="IMJ233" s="98"/>
      <c r="IMK233" s="98"/>
      <c r="IML233" s="98"/>
      <c r="IMM233" s="98"/>
      <c r="IMN233" s="98"/>
      <c r="IMO233" s="98"/>
      <c r="IMP233" s="98"/>
      <c r="IMQ233" s="98"/>
      <c r="IMR233" s="98"/>
      <c r="IMS233" s="98"/>
      <c r="IMT233" s="98"/>
      <c r="IMU233" s="98"/>
      <c r="IMV233" s="98"/>
      <c r="IMW233" s="98"/>
      <c r="IMX233" s="98"/>
      <c r="IMY233" s="98"/>
      <c r="IMZ233" s="98"/>
      <c r="INA233" s="98"/>
      <c r="INB233" s="98"/>
      <c r="INC233" s="98"/>
      <c r="IND233" s="98"/>
      <c r="INE233" s="98"/>
      <c r="INF233" s="98"/>
      <c r="ING233" s="98"/>
      <c r="INH233" s="98"/>
      <c r="INI233" s="98"/>
      <c r="INJ233" s="98"/>
      <c r="INK233" s="98"/>
      <c r="INL233" s="98"/>
      <c r="INM233" s="98"/>
      <c r="INN233" s="98"/>
      <c r="INO233" s="98"/>
      <c r="INP233" s="98"/>
      <c r="INQ233" s="98"/>
      <c r="INR233" s="98"/>
      <c r="INS233" s="98"/>
      <c r="INT233" s="98"/>
      <c r="INU233" s="98"/>
      <c r="INV233" s="98"/>
      <c r="INW233" s="98"/>
      <c r="INX233" s="98"/>
      <c r="INY233" s="98"/>
      <c r="INZ233" s="98"/>
      <c r="IOA233" s="98"/>
      <c r="IOB233" s="98"/>
      <c r="IOC233" s="98"/>
      <c r="IOD233" s="98"/>
      <c r="IOE233" s="98"/>
      <c r="IOF233" s="98"/>
      <c r="IOG233" s="98"/>
      <c r="IOH233" s="98"/>
      <c r="IOI233" s="98"/>
      <c r="IOJ233" s="98"/>
      <c r="IOK233" s="98"/>
      <c r="IOL233" s="98"/>
      <c r="IOM233" s="98"/>
      <c r="ION233" s="98"/>
      <c r="IOO233" s="98"/>
      <c r="IOP233" s="98"/>
      <c r="IOQ233" s="98"/>
      <c r="IOR233" s="98"/>
      <c r="IOS233" s="98"/>
      <c r="IOT233" s="98"/>
      <c r="IOU233" s="98"/>
      <c r="IOV233" s="98"/>
      <c r="IOW233" s="98"/>
      <c r="IOX233" s="98"/>
      <c r="IOY233" s="98"/>
      <c r="IOZ233" s="98"/>
      <c r="IPA233" s="98"/>
      <c r="IPB233" s="98"/>
      <c r="IPC233" s="98"/>
      <c r="IPD233" s="98"/>
      <c r="IPE233" s="98"/>
      <c r="IPF233" s="98"/>
      <c r="IPG233" s="98"/>
      <c r="IPH233" s="98"/>
      <c r="IPI233" s="98"/>
      <c r="IPJ233" s="98"/>
      <c r="IPK233" s="98"/>
      <c r="IPL233" s="98"/>
      <c r="IPM233" s="98"/>
      <c r="IPN233" s="98"/>
      <c r="IPO233" s="98"/>
      <c r="IPP233" s="98"/>
      <c r="IPQ233" s="98"/>
      <c r="IPR233" s="98"/>
      <c r="IPS233" s="98"/>
      <c r="IPT233" s="98"/>
      <c r="IPU233" s="98"/>
      <c r="IPV233" s="98"/>
      <c r="IPW233" s="98"/>
      <c r="IPX233" s="98"/>
      <c r="IPY233" s="98"/>
      <c r="IPZ233" s="98"/>
      <c r="IQA233" s="98"/>
      <c r="IQB233" s="98"/>
      <c r="IQC233" s="98"/>
      <c r="IQD233" s="98"/>
      <c r="IQE233" s="98"/>
      <c r="IQF233" s="98"/>
      <c r="IQG233" s="98"/>
      <c r="IQH233" s="98"/>
      <c r="IQI233" s="98"/>
      <c r="IQJ233" s="98"/>
      <c r="IQK233" s="98"/>
      <c r="IQL233" s="98"/>
      <c r="IQM233" s="98"/>
      <c r="IQN233" s="98"/>
      <c r="IQO233" s="98"/>
      <c r="IQP233" s="98"/>
      <c r="IQQ233" s="98"/>
      <c r="IQR233" s="98"/>
      <c r="IQS233" s="98"/>
      <c r="IQT233" s="98"/>
      <c r="IQU233" s="98"/>
      <c r="IQV233" s="98"/>
      <c r="IQW233" s="98"/>
      <c r="IQX233" s="98"/>
      <c r="IQY233" s="98"/>
      <c r="IQZ233" s="98"/>
      <c r="IRA233" s="98"/>
      <c r="IRB233" s="98"/>
      <c r="IRC233" s="98"/>
      <c r="IRD233" s="98"/>
      <c r="IRE233" s="98"/>
      <c r="IRF233" s="98"/>
      <c r="IRG233" s="98"/>
      <c r="IRH233" s="98"/>
      <c r="IRI233" s="98"/>
      <c r="IRJ233" s="98"/>
      <c r="IRK233" s="98"/>
      <c r="IRL233" s="98"/>
      <c r="IRM233" s="98"/>
      <c r="IRN233" s="98"/>
      <c r="IRO233" s="98"/>
      <c r="IRP233" s="98"/>
      <c r="IRQ233" s="98"/>
      <c r="IRR233" s="98"/>
      <c r="IRS233" s="98"/>
      <c r="IRT233" s="98"/>
      <c r="IRU233" s="98"/>
      <c r="IRV233" s="98"/>
      <c r="IRW233" s="98"/>
      <c r="IRX233" s="98"/>
      <c r="IRY233" s="98"/>
      <c r="IRZ233" s="98"/>
      <c r="ISA233" s="98"/>
      <c r="ISB233" s="98"/>
      <c r="ISC233" s="98"/>
      <c r="ISD233" s="98"/>
      <c r="ISE233" s="98"/>
      <c r="ISF233" s="98"/>
      <c r="ISG233" s="98"/>
      <c r="ISH233" s="98"/>
      <c r="ISI233" s="98"/>
      <c r="ISJ233" s="98"/>
      <c r="ISK233" s="98"/>
      <c r="ISL233" s="98"/>
      <c r="ISM233" s="98"/>
      <c r="ISN233" s="98"/>
      <c r="ISO233" s="98"/>
      <c r="ISP233" s="98"/>
      <c r="ISQ233" s="98"/>
      <c r="ISR233" s="98"/>
      <c r="ISS233" s="98"/>
      <c r="IST233" s="98"/>
      <c r="ISU233" s="98"/>
      <c r="ISV233" s="98"/>
      <c r="ISW233" s="98"/>
      <c r="ISX233" s="98"/>
      <c r="ISY233" s="98"/>
      <c r="ISZ233" s="98"/>
      <c r="ITA233" s="98"/>
      <c r="ITB233" s="98"/>
      <c r="ITC233" s="98"/>
      <c r="ITD233" s="98"/>
      <c r="ITE233" s="98"/>
      <c r="ITF233" s="98"/>
      <c r="ITG233" s="98"/>
      <c r="ITH233" s="98"/>
      <c r="ITI233" s="98"/>
      <c r="ITJ233" s="98"/>
      <c r="ITK233" s="98"/>
      <c r="ITL233" s="98"/>
      <c r="ITM233" s="98"/>
      <c r="ITN233" s="98"/>
      <c r="ITO233" s="98"/>
      <c r="ITP233" s="98"/>
      <c r="ITQ233" s="98"/>
      <c r="ITR233" s="98"/>
      <c r="ITS233" s="98"/>
      <c r="ITT233" s="98"/>
      <c r="ITU233" s="98"/>
      <c r="ITV233" s="98"/>
      <c r="ITW233" s="98"/>
      <c r="ITX233" s="98"/>
      <c r="ITY233" s="98"/>
      <c r="ITZ233" s="98"/>
      <c r="IUA233" s="98"/>
      <c r="IUB233" s="98"/>
      <c r="IUC233" s="98"/>
      <c r="IUD233" s="98"/>
      <c r="IUE233" s="98"/>
      <c r="IUF233" s="98"/>
      <c r="IUG233" s="98"/>
      <c r="IUH233" s="98"/>
      <c r="IUI233" s="98"/>
      <c r="IUJ233" s="98"/>
      <c r="IUK233" s="98"/>
      <c r="IUL233" s="98"/>
      <c r="IUM233" s="98"/>
      <c r="IUN233" s="98"/>
      <c r="IUO233" s="98"/>
      <c r="IUP233" s="98"/>
      <c r="IUQ233" s="98"/>
      <c r="IUR233" s="98"/>
      <c r="IUS233" s="98"/>
      <c r="IUT233" s="98"/>
      <c r="IUU233" s="98"/>
      <c r="IUV233" s="98"/>
      <c r="IUW233" s="98"/>
      <c r="IUX233" s="98"/>
      <c r="IUY233" s="98"/>
      <c r="IUZ233" s="98"/>
      <c r="IVA233" s="98"/>
      <c r="IVB233" s="98"/>
      <c r="IVC233" s="98"/>
      <c r="IVD233" s="98"/>
      <c r="IVE233" s="98"/>
      <c r="IVF233" s="98"/>
      <c r="IVG233" s="98"/>
      <c r="IVH233" s="98"/>
      <c r="IVI233" s="98"/>
      <c r="IVJ233" s="98"/>
      <c r="IVK233" s="98"/>
      <c r="IVL233" s="98"/>
      <c r="IVM233" s="98"/>
      <c r="IVN233" s="98"/>
      <c r="IVO233" s="98"/>
      <c r="IVP233" s="98"/>
      <c r="IVQ233" s="98"/>
      <c r="IVR233" s="98"/>
      <c r="IVS233" s="98"/>
      <c r="IVT233" s="98"/>
      <c r="IVU233" s="98"/>
      <c r="IVV233" s="98"/>
      <c r="IVW233" s="98"/>
      <c r="IVX233" s="98"/>
      <c r="IVY233" s="98"/>
      <c r="IVZ233" s="98"/>
      <c r="IWA233" s="98"/>
      <c r="IWB233" s="98"/>
      <c r="IWC233" s="98"/>
      <c r="IWD233" s="98"/>
      <c r="IWE233" s="98"/>
      <c r="IWF233" s="98"/>
      <c r="IWG233" s="98"/>
      <c r="IWH233" s="98"/>
      <c r="IWI233" s="98"/>
      <c r="IWJ233" s="98"/>
      <c r="IWK233" s="98"/>
      <c r="IWL233" s="98"/>
      <c r="IWM233" s="98"/>
      <c r="IWN233" s="98"/>
      <c r="IWO233" s="98"/>
      <c r="IWP233" s="98"/>
      <c r="IWQ233" s="98"/>
      <c r="IWR233" s="98"/>
      <c r="IWS233" s="98"/>
      <c r="IWT233" s="98"/>
      <c r="IWU233" s="98"/>
      <c r="IWV233" s="98"/>
      <c r="IWW233" s="98"/>
      <c r="IWX233" s="98"/>
      <c r="IWY233" s="98"/>
      <c r="IWZ233" s="98"/>
      <c r="IXA233" s="98"/>
      <c r="IXB233" s="98"/>
      <c r="IXC233" s="98"/>
      <c r="IXD233" s="98"/>
      <c r="IXE233" s="98"/>
      <c r="IXF233" s="98"/>
      <c r="IXG233" s="98"/>
      <c r="IXH233" s="98"/>
      <c r="IXI233" s="98"/>
      <c r="IXJ233" s="98"/>
      <c r="IXK233" s="98"/>
      <c r="IXL233" s="98"/>
      <c r="IXM233" s="98"/>
      <c r="IXN233" s="98"/>
      <c r="IXO233" s="98"/>
      <c r="IXP233" s="98"/>
      <c r="IXQ233" s="98"/>
      <c r="IXR233" s="98"/>
      <c r="IXS233" s="98"/>
      <c r="IXT233" s="98"/>
      <c r="IXU233" s="98"/>
      <c r="IXV233" s="98"/>
      <c r="IXW233" s="98"/>
      <c r="IXX233" s="98"/>
      <c r="IXY233" s="98"/>
      <c r="IXZ233" s="98"/>
      <c r="IYA233" s="98"/>
      <c r="IYB233" s="98"/>
      <c r="IYC233" s="98"/>
      <c r="IYD233" s="98"/>
      <c r="IYE233" s="98"/>
      <c r="IYF233" s="98"/>
      <c r="IYG233" s="98"/>
      <c r="IYH233" s="98"/>
      <c r="IYI233" s="98"/>
      <c r="IYJ233" s="98"/>
      <c r="IYK233" s="98"/>
      <c r="IYL233" s="98"/>
      <c r="IYM233" s="98"/>
      <c r="IYN233" s="98"/>
      <c r="IYO233" s="98"/>
      <c r="IYP233" s="98"/>
      <c r="IYQ233" s="98"/>
      <c r="IYR233" s="98"/>
      <c r="IYS233" s="98"/>
      <c r="IYT233" s="98"/>
      <c r="IYU233" s="98"/>
      <c r="IYV233" s="98"/>
      <c r="IYW233" s="98"/>
      <c r="IYX233" s="98"/>
      <c r="IYY233" s="98"/>
      <c r="IYZ233" s="98"/>
      <c r="IZA233" s="98"/>
      <c r="IZB233" s="98"/>
      <c r="IZC233" s="98"/>
      <c r="IZD233" s="98"/>
      <c r="IZE233" s="98"/>
      <c r="IZF233" s="98"/>
      <c r="IZG233" s="98"/>
      <c r="IZH233" s="98"/>
      <c r="IZI233" s="98"/>
      <c r="IZJ233" s="98"/>
      <c r="IZK233" s="98"/>
      <c r="IZL233" s="98"/>
      <c r="IZM233" s="98"/>
      <c r="IZN233" s="98"/>
      <c r="IZO233" s="98"/>
      <c r="IZP233" s="98"/>
      <c r="IZQ233" s="98"/>
      <c r="IZR233" s="98"/>
      <c r="IZS233" s="98"/>
      <c r="IZT233" s="98"/>
      <c r="IZU233" s="98"/>
      <c r="IZV233" s="98"/>
      <c r="IZW233" s="98"/>
      <c r="IZX233" s="98"/>
      <c r="IZY233" s="98"/>
      <c r="IZZ233" s="98"/>
      <c r="JAA233" s="98"/>
      <c r="JAB233" s="98"/>
      <c r="JAC233" s="98"/>
      <c r="JAD233" s="98"/>
      <c r="JAE233" s="98"/>
      <c r="JAF233" s="98"/>
      <c r="JAG233" s="98"/>
      <c r="JAH233" s="98"/>
      <c r="JAI233" s="98"/>
      <c r="JAJ233" s="98"/>
      <c r="JAK233" s="98"/>
      <c r="JAL233" s="98"/>
      <c r="JAM233" s="98"/>
      <c r="JAN233" s="98"/>
      <c r="JAO233" s="98"/>
      <c r="JAP233" s="98"/>
      <c r="JAQ233" s="98"/>
      <c r="JAR233" s="98"/>
      <c r="JAS233" s="98"/>
      <c r="JAT233" s="98"/>
      <c r="JAU233" s="98"/>
      <c r="JAV233" s="98"/>
      <c r="JAW233" s="98"/>
      <c r="JAX233" s="98"/>
      <c r="JAY233" s="98"/>
      <c r="JAZ233" s="98"/>
      <c r="JBA233" s="98"/>
      <c r="JBB233" s="98"/>
      <c r="JBC233" s="98"/>
      <c r="JBD233" s="98"/>
      <c r="JBE233" s="98"/>
      <c r="JBF233" s="98"/>
      <c r="JBG233" s="98"/>
      <c r="JBH233" s="98"/>
      <c r="JBI233" s="98"/>
      <c r="JBJ233" s="98"/>
      <c r="JBK233" s="98"/>
      <c r="JBL233" s="98"/>
      <c r="JBM233" s="98"/>
      <c r="JBN233" s="98"/>
      <c r="JBO233" s="98"/>
      <c r="JBP233" s="98"/>
      <c r="JBQ233" s="98"/>
      <c r="JBR233" s="98"/>
      <c r="JBS233" s="98"/>
      <c r="JBT233" s="98"/>
      <c r="JBU233" s="98"/>
      <c r="JBV233" s="98"/>
      <c r="JBW233" s="98"/>
      <c r="JBX233" s="98"/>
      <c r="JBY233" s="98"/>
      <c r="JBZ233" s="98"/>
      <c r="JCA233" s="98"/>
      <c r="JCB233" s="98"/>
      <c r="JCC233" s="98"/>
      <c r="JCD233" s="98"/>
      <c r="JCE233" s="98"/>
      <c r="JCF233" s="98"/>
      <c r="JCG233" s="98"/>
      <c r="JCH233" s="98"/>
      <c r="JCI233" s="98"/>
      <c r="JCJ233" s="98"/>
      <c r="JCK233" s="98"/>
      <c r="JCL233" s="98"/>
      <c r="JCM233" s="98"/>
      <c r="JCN233" s="98"/>
      <c r="JCO233" s="98"/>
      <c r="JCP233" s="98"/>
      <c r="JCQ233" s="98"/>
      <c r="JCR233" s="98"/>
      <c r="JCS233" s="98"/>
      <c r="JCT233" s="98"/>
      <c r="JCU233" s="98"/>
      <c r="JCV233" s="98"/>
      <c r="JCW233" s="98"/>
      <c r="JCX233" s="98"/>
      <c r="JCY233" s="98"/>
      <c r="JCZ233" s="98"/>
      <c r="JDA233" s="98"/>
      <c r="JDB233" s="98"/>
      <c r="JDC233" s="98"/>
      <c r="JDD233" s="98"/>
      <c r="JDE233" s="98"/>
      <c r="JDF233" s="98"/>
      <c r="JDG233" s="98"/>
      <c r="JDH233" s="98"/>
      <c r="JDI233" s="98"/>
      <c r="JDJ233" s="98"/>
      <c r="JDK233" s="98"/>
      <c r="JDL233" s="98"/>
      <c r="JDM233" s="98"/>
      <c r="JDN233" s="98"/>
      <c r="JDO233" s="98"/>
      <c r="JDP233" s="98"/>
      <c r="JDQ233" s="98"/>
      <c r="JDR233" s="98"/>
      <c r="JDS233" s="98"/>
      <c r="JDT233" s="98"/>
      <c r="JDU233" s="98"/>
      <c r="JDV233" s="98"/>
      <c r="JDW233" s="98"/>
      <c r="JDX233" s="98"/>
      <c r="JDY233" s="98"/>
      <c r="JDZ233" s="98"/>
      <c r="JEA233" s="98"/>
      <c r="JEB233" s="98"/>
      <c r="JEC233" s="98"/>
      <c r="JED233" s="98"/>
      <c r="JEE233" s="98"/>
      <c r="JEF233" s="98"/>
      <c r="JEG233" s="98"/>
      <c r="JEH233" s="98"/>
      <c r="JEI233" s="98"/>
      <c r="JEJ233" s="98"/>
      <c r="JEK233" s="98"/>
      <c r="JEL233" s="98"/>
      <c r="JEM233" s="98"/>
      <c r="JEN233" s="98"/>
      <c r="JEO233" s="98"/>
      <c r="JEP233" s="98"/>
      <c r="JEQ233" s="98"/>
      <c r="JER233" s="98"/>
      <c r="JES233" s="98"/>
      <c r="JET233" s="98"/>
      <c r="JEU233" s="98"/>
      <c r="JEV233" s="98"/>
      <c r="JEW233" s="98"/>
      <c r="JEX233" s="98"/>
      <c r="JEY233" s="98"/>
      <c r="JEZ233" s="98"/>
      <c r="JFA233" s="98"/>
      <c r="JFB233" s="98"/>
      <c r="JFC233" s="98"/>
      <c r="JFD233" s="98"/>
      <c r="JFE233" s="98"/>
      <c r="JFF233" s="98"/>
      <c r="JFG233" s="98"/>
      <c r="JFH233" s="98"/>
      <c r="JFI233" s="98"/>
      <c r="JFJ233" s="98"/>
      <c r="JFK233" s="98"/>
      <c r="JFL233" s="98"/>
      <c r="JFM233" s="98"/>
      <c r="JFN233" s="98"/>
      <c r="JFO233" s="98"/>
      <c r="JFP233" s="98"/>
      <c r="JFQ233" s="98"/>
      <c r="JFR233" s="98"/>
      <c r="JFS233" s="98"/>
      <c r="JFT233" s="98"/>
      <c r="JFU233" s="98"/>
      <c r="JFV233" s="98"/>
      <c r="JFW233" s="98"/>
      <c r="JFX233" s="98"/>
      <c r="JFY233" s="98"/>
      <c r="JFZ233" s="98"/>
      <c r="JGA233" s="98"/>
      <c r="JGB233" s="98"/>
      <c r="JGC233" s="98"/>
      <c r="JGD233" s="98"/>
      <c r="JGE233" s="98"/>
      <c r="JGF233" s="98"/>
      <c r="JGG233" s="98"/>
      <c r="JGH233" s="98"/>
      <c r="JGI233" s="98"/>
      <c r="JGJ233" s="98"/>
      <c r="JGK233" s="98"/>
      <c r="JGL233" s="98"/>
      <c r="JGM233" s="98"/>
      <c r="JGN233" s="98"/>
      <c r="JGO233" s="98"/>
      <c r="JGP233" s="98"/>
      <c r="JGQ233" s="98"/>
      <c r="JGR233" s="98"/>
      <c r="JGS233" s="98"/>
      <c r="JGT233" s="98"/>
      <c r="JGU233" s="98"/>
      <c r="JGV233" s="98"/>
      <c r="JGW233" s="98"/>
      <c r="JGX233" s="98"/>
      <c r="JGY233" s="98"/>
      <c r="JGZ233" s="98"/>
      <c r="JHA233" s="98"/>
      <c r="JHB233" s="98"/>
      <c r="JHC233" s="98"/>
      <c r="JHD233" s="98"/>
      <c r="JHE233" s="98"/>
      <c r="JHF233" s="98"/>
      <c r="JHG233" s="98"/>
      <c r="JHH233" s="98"/>
      <c r="JHI233" s="98"/>
      <c r="JHJ233" s="98"/>
      <c r="JHK233" s="98"/>
      <c r="JHL233" s="98"/>
      <c r="JHM233" s="98"/>
      <c r="JHN233" s="98"/>
      <c r="JHO233" s="98"/>
      <c r="JHP233" s="98"/>
      <c r="JHQ233" s="98"/>
      <c r="JHR233" s="98"/>
      <c r="JHS233" s="98"/>
      <c r="JHT233" s="98"/>
      <c r="JHU233" s="98"/>
      <c r="JHV233" s="98"/>
      <c r="JHW233" s="98"/>
      <c r="JHX233" s="98"/>
      <c r="JHY233" s="98"/>
      <c r="JHZ233" s="98"/>
      <c r="JIA233" s="98"/>
      <c r="JIB233" s="98"/>
      <c r="JIC233" s="98"/>
      <c r="JID233" s="98"/>
      <c r="JIE233" s="98"/>
      <c r="JIF233" s="98"/>
      <c r="JIG233" s="98"/>
      <c r="JIH233" s="98"/>
      <c r="JII233" s="98"/>
      <c r="JIJ233" s="98"/>
      <c r="JIK233" s="98"/>
      <c r="JIL233" s="98"/>
      <c r="JIM233" s="98"/>
      <c r="JIN233" s="98"/>
      <c r="JIO233" s="98"/>
      <c r="JIP233" s="98"/>
      <c r="JIQ233" s="98"/>
      <c r="JIR233" s="98"/>
      <c r="JIS233" s="98"/>
      <c r="JIT233" s="98"/>
      <c r="JIU233" s="98"/>
      <c r="JIV233" s="98"/>
      <c r="JIW233" s="98"/>
      <c r="JIX233" s="98"/>
      <c r="JIY233" s="98"/>
      <c r="JIZ233" s="98"/>
      <c r="JJA233" s="98"/>
      <c r="JJB233" s="98"/>
      <c r="JJC233" s="98"/>
      <c r="JJD233" s="98"/>
      <c r="JJE233" s="98"/>
      <c r="JJF233" s="98"/>
      <c r="JJG233" s="98"/>
      <c r="JJH233" s="98"/>
      <c r="JJI233" s="98"/>
      <c r="JJJ233" s="98"/>
      <c r="JJK233" s="98"/>
      <c r="JJL233" s="98"/>
      <c r="JJM233" s="98"/>
      <c r="JJN233" s="98"/>
      <c r="JJO233" s="98"/>
      <c r="JJP233" s="98"/>
      <c r="JJQ233" s="98"/>
      <c r="JJR233" s="98"/>
      <c r="JJS233" s="98"/>
      <c r="JJT233" s="98"/>
      <c r="JJU233" s="98"/>
      <c r="JJV233" s="98"/>
      <c r="JJW233" s="98"/>
      <c r="JJX233" s="98"/>
      <c r="JJY233" s="98"/>
      <c r="JJZ233" s="98"/>
      <c r="JKA233" s="98"/>
      <c r="JKB233" s="98"/>
      <c r="JKC233" s="98"/>
      <c r="JKD233" s="98"/>
      <c r="JKE233" s="98"/>
      <c r="JKF233" s="98"/>
      <c r="JKG233" s="98"/>
      <c r="JKH233" s="98"/>
      <c r="JKI233" s="98"/>
      <c r="JKJ233" s="98"/>
      <c r="JKK233" s="98"/>
      <c r="JKL233" s="98"/>
      <c r="JKM233" s="98"/>
      <c r="JKN233" s="98"/>
      <c r="JKO233" s="98"/>
      <c r="JKP233" s="98"/>
      <c r="JKQ233" s="98"/>
      <c r="JKR233" s="98"/>
      <c r="JKS233" s="98"/>
      <c r="JKT233" s="98"/>
      <c r="JKU233" s="98"/>
      <c r="JKV233" s="98"/>
      <c r="JKW233" s="98"/>
      <c r="JKX233" s="98"/>
      <c r="JKY233" s="98"/>
      <c r="JKZ233" s="98"/>
      <c r="JLA233" s="98"/>
      <c r="JLB233" s="98"/>
      <c r="JLC233" s="98"/>
      <c r="JLD233" s="98"/>
      <c r="JLE233" s="98"/>
      <c r="JLF233" s="98"/>
      <c r="JLG233" s="98"/>
      <c r="JLH233" s="98"/>
      <c r="JLI233" s="98"/>
      <c r="JLJ233" s="98"/>
      <c r="JLK233" s="98"/>
      <c r="JLL233" s="98"/>
      <c r="JLM233" s="98"/>
      <c r="JLN233" s="98"/>
      <c r="JLO233" s="98"/>
      <c r="JLP233" s="98"/>
      <c r="JLQ233" s="98"/>
      <c r="JLR233" s="98"/>
      <c r="JLS233" s="98"/>
      <c r="JLT233" s="98"/>
      <c r="JLU233" s="98"/>
      <c r="JLV233" s="98"/>
      <c r="JLW233" s="98"/>
      <c r="JLX233" s="98"/>
      <c r="JLY233" s="98"/>
      <c r="JLZ233" s="98"/>
      <c r="JMA233" s="98"/>
      <c r="JMB233" s="98"/>
      <c r="JMC233" s="98"/>
      <c r="JMD233" s="98"/>
      <c r="JME233" s="98"/>
      <c r="JMF233" s="98"/>
      <c r="JMG233" s="98"/>
      <c r="JMH233" s="98"/>
      <c r="JMI233" s="98"/>
      <c r="JMJ233" s="98"/>
      <c r="JMK233" s="98"/>
      <c r="JML233" s="98"/>
      <c r="JMM233" s="98"/>
      <c r="JMN233" s="98"/>
      <c r="JMO233" s="98"/>
      <c r="JMP233" s="98"/>
      <c r="JMQ233" s="98"/>
      <c r="JMR233" s="98"/>
      <c r="JMS233" s="98"/>
      <c r="JMT233" s="98"/>
      <c r="JMU233" s="98"/>
      <c r="JMV233" s="98"/>
      <c r="JMW233" s="98"/>
      <c r="JMX233" s="98"/>
      <c r="JMY233" s="98"/>
      <c r="JMZ233" s="98"/>
      <c r="JNA233" s="98"/>
      <c r="JNB233" s="98"/>
      <c r="JNC233" s="98"/>
      <c r="JND233" s="98"/>
      <c r="JNE233" s="98"/>
      <c r="JNF233" s="98"/>
      <c r="JNG233" s="98"/>
      <c r="JNH233" s="98"/>
      <c r="JNI233" s="98"/>
      <c r="JNJ233" s="98"/>
      <c r="JNK233" s="98"/>
      <c r="JNL233" s="98"/>
      <c r="JNM233" s="98"/>
      <c r="JNN233" s="98"/>
      <c r="JNO233" s="98"/>
      <c r="JNP233" s="98"/>
      <c r="JNQ233" s="98"/>
      <c r="JNR233" s="98"/>
      <c r="JNS233" s="98"/>
      <c r="JNT233" s="98"/>
      <c r="JNU233" s="98"/>
      <c r="JNV233" s="98"/>
      <c r="JNW233" s="98"/>
      <c r="JNX233" s="98"/>
      <c r="JNY233" s="98"/>
      <c r="JNZ233" s="98"/>
      <c r="JOA233" s="98"/>
      <c r="JOB233" s="98"/>
      <c r="JOC233" s="98"/>
      <c r="JOD233" s="98"/>
      <c r="JOE233" s="98"/>
      <c r="JOF233" s="98"/>
      <c r="JOG233" s="98"/>
      <c r="JOH233" s="98"/>
      <c r="JOI233" s="98"/>
      <c r="JOJ233" s="98"/>
      <c r="JOK233" s="98"/>
      <c r="JOL233" s="98"/>
      <c r="JOM233" s="98"/>
      <c r="JON233" s="98"/>
      <c r="JOO233" s="98"/>
      <c r="JOP233" s="98"/>
      <c r="JOQ233" s="98"/>
      <c r="JOR233" s="98"/>
      <c r="JOS233" s="98"/>
      <c r="JOT233" s="98"/>
      <c r="JOU233" s="98"/>
      <c r="JOV233" s="98"/>
      <c r="JOW233" s="98"/>
      <c r="JOX233" s="98"/>
      <c r="JOY233" s="98"/>
      <c r="JOZ233" s="98"/>
      <c r="JPA233" s="98"/>
      <c r="JPB233" s="98"/>
      <c r="JPC233" s="98"/>
      <c r="JPD233" s="98"/>
      <c r="JPE233" s="98"/>
      <c r="JPF233" s="98"/>
      <c r="JPG233" s="98"/>
      <c r="JPH233" s="98"/>
      <c r="JPI233" s="98"/>
      <c r="JPJ233" s="98"/>
      <c r="JPK233" s="98"/>
      <c r="JPL233" s="98"/>
      <c r="JPM233" s="98"/>
      <c r="JPN233" s="98"/>
      <c r="JPO233" s="98"/>
      <c r="JPP233" s="98"/>
      <c r="JPQ233" s="98"/>
      <c r="JPR233" s="98"/>
      <c r="JPS233" s="98"/>
      <c r="JPT233" s="98"/>
      <c r="JPU233" s="98"/>
      <c r="JPV233" s="98"/>
      <c r="JPW233" s="98"/>
      <c r="JPX233" s="98"/>
      <c r="JPY233" s="98"/>
      <c r="JPZ233" s="98"/>
      <c r="JQA233" s="98"/>
      <c r="JQB233" s="98"/>
      <c r="JQC233" s="98"/>
      <c r="JQD233" s="98"/>
      <c r="JQE233" s="98"/>
      <c r="JQF233" s="98"/>
      <c r="JQG233" s="98"/>
      <c r="JQH233" s="98"/>
      <c r="JQI233" s="98"/>
      <c r="JQJ233" s="98"/>
      <c r="JQK233" s="98"/>
      <c r="JQL233" s="98"/>
      <c r="JQM233" s="98"/>
      <c r="JQN233" s="98"/>
      <c r="JQO233" s="98"/>
      <c r="JQP233" s="98"/>
      <c r="JQQ233" s="98"/>
      <c r="JQR233" s="98"/>
      <c r="JQS233" s="98"/>
      <c r="JQT233" s="98"/>
      <c r="JQU233" s="98"/>
      <c r="JQV233" s="98"/>
      <c r="JQW233" s="98"/>
      <c r="JQX233" s="98"/>
      <c r="JQY233" s="98"/>
      <c r="JQZ233" s="98"/>
      <c r="JRA233" s="98"/>
      <c r="JRB233" s="98"/>
      <c r="JRC233" s="98"/>
      <c r="JRD233" s="98"/>
      <c r="JRE233" s="98"/>
      <c r="JRF233" s="98"/>
      <c r="JRG233" s="98"/>
      <c r="JRH233" s="98"/>
      <c r="JRI233" s="98"/>
      <c r="JRJ233" s="98"/>
      <c r="JRK233" s="98"/>
      <c r="JRL233" s="98"/>
      <c r="JRM233" s="98"/>
      <c r="JRN233" s="98"/>
      <c r="JRO233" s="98"/>
      <c r="JRP233" s="98"/>
      <c r="JRQ233" s="98"/>
      <c r="JRR233" s="98"/>
      <c r="JRS233" s="98"/>
      <c r="JRT233" s="98"/>
      <c r="JRU233" s="98"/>
      <c r="JRV233" s="98"/>
      <c r="JRW233" s="98"/>
      <c r="JRX233" s="98"/>
      <c r="JRY233" s="98"/>
      <c r="JRZ233" s="98"/>
      <c r="JSA233" s="98"/>
      <c r="JSB233" s="98"/>
      <c r="JSC233" s="98"/>
      <c r="JSD233" s="98"/>
      <c r="JSE233" s="98"/>
      <c r="JSF233" s="98"/>
      <c r="JSG233" s="98"/>
      <c r="JSH233" s="98"/>
      <c r="JSI233" s="98"/>
      <c r="JSJ233" s="98"/>
      <c r="JSK233" s="98"/>
      <c r="JSL233" s="98"/>
      <c r="JSM233" s="98"/>
      <c r="JSN233" s="98"/>
      <c r="JSO233" s="98"/>
      <c r="JSP233" s="98"/>
      <c r="JSQ233" s="98"/>
      <c r="JSR233" s="98"/>
      <c r="JSS233" s="98"/>
      <c r="JST233" s="98"/>
      <c r="JSU233" s="98"/>
      <c r="JSV233" s="98"/>
      <c r="JSW233" s="98"/>
      <c r="JSX233" s="98"/>
      <c r="JSY233" s="98"/>
      <c r="JSZ233" s="98"/>
      <c r="JTA233" s="98"/>
      <c r="JTB233" s="98"/>
      <c r="JTC233" s="98"/>
      <c r="JTD233" s="98"/>
      <c r="JTE233" s="98"/>
      <c r="JTF233" s="98"/>
      <c r="JTG233" s="98"/>
      <c r="JTH233" s="98"/>
      <c r="JTI233" s="98"/>
      <c r="JTJ233" s="98"/>
      <c r="JTK233" s="98"/>
      <c r="JTL233" s="98"/>
      <c r="JTM233" s="98"/>
      <c r="JTN233" s="98"/>
      <c r="JTO233" s="98"/>
      <c r="JTP233" s="98"/>
      <c r="JTQ233" s="98"/>
      <c r="JTR233" s="98"/>
      <c r="JTS233" s="98"/>
      <c r="JTT233" s="98"/>
      <c r="JTU233" s="98"/>
      <c r="JTV233" s="98"/>
      <c r="JTW233" s="98"/>
      <c r="JTX233" s="98"/>
      <c r="JTY233" s="98"/>
      <c r="JTZ233" s="98"/>
      <c r="JUA233" s="98"/>
      <c r="JUB233" s="98"/>
      <c r="JUC233" s="98"/>
      <c r="JUD233" s="98"/>
      <c r="JUE233" s="98"/>
      <c r="JUF233" s="98"/>
      <c r="JUG233" s="98"/>
      <c r="JUH233" s="98"/>
      <c r="JUI233" s="98"/>
      <c r="JUJ233" s="98"/>
      <c r="JUK233" s="98"/>
      <c r="JUL233" s="98"/>
      <c r="JUM233" s="98"/>
      <c r="JUN233" s="98"/>
      <c r="JUO233" s="98"/>
      <c r="JUP233" s="98"/>
      <c r="JUQ233" s="98"/>
      <c r="JUR233" s="98"/>
      <c r="JUS233" s="98"/>
      <c r="JUT233" s="98"/>
      <c r="JUU233" s="98"/>
      <c r="JUV233" s="98"/>
      <c r="JUW233" s="98"/>
      <c r="JUX233" s="98"/>
      <c r="JUY233" s="98"/>
      <c r="JUZ233" s="98"/>
      <c r="JVA233" s="98"/>
      <c r="JVB233" s="98"/>
      <c r="JVC233" s="98"/>
      <c r="JVD233" s="98"/>
      <c r="JVE233" s="98"/>
      <c r="JVF233" s="98"/>
      <c r="JVG233" s="98"/>
      <c r="JVH233" s="98"/>
      <c r="JVI233" s="98"/>
      <c r="JVJ233" s="98"/>
      <c r="JVK233" s="98"/>
      <c r="JVL233" s="98"/>
      <c r="JVM233" s="98"/>
      <c r="JVN233" s="98"/>
      <c r="JVO233" s="98"/>
      <c r="JVP233" s="98"/>
      <c r="JVQ233" s="98"/>
      <c r="JVR233" s="98"/>
      <c r="JVS233" s="98"/>
      <c r="JVT233" s="98"/>
      <c r="JVU233" s="98"/>
      <c r="JVV233" s="98"/>
      <c r="JVW233" s="98"/>
      <c r="JVX233" s="98"/>
      <c r="JVY233" s="98"/>
      <c r="JVZ233" s="98"/>
      <c r="JWA233" s="98"/>
      <c r="JWB233" s="98"/>
      <c r="JWC233" s="98"/>
      <c r="JWD233" s="98"/>
      <c r="JWE233" s="98"/>
      <c r="JWF233" s="98"/>
      <c r="JWG233" s="98"/>
      <c r="JWH233" s="98"/>
      <c r="JWI233" s="98"/>
      <c r="JWJ233" s="98"/>
      <c r="JWK233" s="98"/>
      <c r="JWL233" s="98"/>
      <c r="JWM233" s="98"/>
      <c r="JWN233" s="98"/>
      <c r="JWO233" s="98"/>
      <c r="JWP233" s="98"/>
      <c r="JWQ233" s="98"/>
      <c r="JWR233" s="98"/>
      <c r="JWS233" s="98"/>
      <c r="JWT233" s="98"/>
      <c r="JWU233" s="98"/>
      <c r="JWV233" s="98"/>
      <c r="JWW233" s="98"/>
      <c r="JWX233" s="98"/>
      <c r="JWY233" s="98"/>
      <c r="JWZ233" s="98"/>
      <c r="JXA233" s="98"/>
      <c r="JXB233" s="98"/>
      <c r="JXC233" s="98"/>
      <c r="JXD233" s="98"/>
      <c r="JXE233" s="98"/>
      <c r="JXF233" s="98"/>
      <c r="JXG233" s="98"/>
      <c r="JXH233" s="98"/>
      <c r="JXI233" s="98"/>
      <c r="JXJ233" s="98"/>
      <c r="JXK233" s="98"/>
      <c r="JXL233" s="98"/>
      <c r="JXM233" s="98"/>
      <c r="JXN233" s="98"/>
      <c r="JXO233" s="98"/>
      <c r="JXP233" s="98"/>
      <c r="JXQ233" s="98"/>
      <c r="JXR233" s="98"/>
      <c r="JXS233" s="98"/>
      <c r="JXT233" s="98"/>
      <c r="JXU233" s="98"/>
      <c r="JXV233" s="98"/>
      <c r="JXW233" s="98"/>
      <c r="JXX233" s="98"/>
      <c r="JXY233" s="98"/>
      <c r="JXZ233" s="98"/>
      <c r="JYA233" s="98"/>
      <c r="JYB233" s="98"/>
      <c r="JYC233" s="98"/>
      <c r="JYD233" s="98"/>
      <c r="JYE233" s="98"/>
      <c r="JYF233" s="98"/>
      <c r="JYG233" s="98"/>
      <c r="JYH233" s="98"/>
      <c r="JYI233" s="98"/>
      <c r="JYJ233" s="98"/>
      <c r="JYK233" s="98"/>
      <c r="JYL233" s="98"/>
      <c r="JYM233" s="98"/>
      <c r="JYN233" s="98"/>
      <c r="JYO233" s="98"/>
      <c r="JYP233" s="98"/>
      <c r="JYQ233" s="98"/>
      <c r="JYR233" s="98"/>
      <c r="JYS233" s="98"/>
      <c r="JYT233" s="98"/>
      <c r="JYU233" s="98"/>
      <c r="JYV233" s="98"/>
      <c r="JYW233" s="98"/>
      <c r="JYX233" s="98"/>
      <c r="JYY233" s="98"/>
      <c r="JYZ233" s="98"/>
      <c r="JZA233" s="98"/>
      <c r="JZB233" s="98"/>
      <c r="JZC233" s="98"/>
      <c r="JZD233" s="98"/>
      <c r="JZE233" s="98"/>
      <c r="JZF233" s="98"/>
      <c r="JZG233" s="98"/>
      <c r="JZH233" s="98"/>
      <c r="JZI233" s="98"/>
      <c r="JZJ233" s="98"/>
      <c r="JZK233" s="98"/>
      <c r="JZL233" s="98"/>
      <c r="JZM233" s="98"/>
      <c r="JZN233" s="98"/>
      <c r="JZO233" s="98"/>
      <c r="JZP233" s="98"/>
      <c r="JZQ233" s="98"/>
      <c r="JZR233" s="98"/>
      <c r="JZS233" s="98"/>
      <c r="JZT233" s="98"/>
      <c r="JZU233" s="98"/>
      <c r="JZV233" s="98"/>
      <c r="JZW233" s="98"/>
      <c r="JZX233" s="98"/>
      <c r="JZY233" s="98"/>
      <c r="JZZ233" s="98"/>
      <c r="KAA233" s="98"/>
      <c r="KAB233" s="98"/>
      <c r="KAC233" s="98"/>
      <c r="KAD233" s="98"/>
      <c r="KAE233" s="98"/>
      <c r="KAF233" s="98"/>
      <c r="KAG233" s="98"/>
      <c r="KAH233" s="98"/>
      <c r="KAI233" s="98"/>
      <c r="KAJ233" s="98"/>
      <c r="KAK233" s="98"/>
      <c r="KAL233" s="98"/>
      <c r="KAM233" s="98"/>
      <c r="KAN233" s="98"/>
      <c r="KAO233" s="98"/>
      <c r="KAP233" s="98"/>
      <c r="KAQ233" s="98"/>
      <c r="KAR233" s="98"/>
      <c r="KAS233" s="98"/>
      <c r="KAT233" s="98"/>
      <c r="KAU233" s="98"/>
      <c r="KAV233" s="98"/>
      <c r="KAW233" s="98"/>
      <c r="KAX233" s="98"/>
      <c r="KAY233" s="98"/>
      <c r="KAZ233" s="98"/>
      <c r="KBA233" s="98"/>
      <c r="KBB233" s="98"/>
      <c r="KBC233" s="98"/>
      <c r="KBD233" s="98"/>
      <c r="KBE233" s="98"/>
      <c r="KBF233" s="98"/>
      <c r="KBG233" s="98"/>
      <c r="KBH233" s="98"/>
      <c r="KBI233" s="98"/>
      <c r="KBJ233" s="98"/>
      <c r="KBK233" s="98"/>
      <c r="KBL233" s="98"/>
      <c r="KBM233" s="98"/>
      <c r="KBN233" s="98"/>
      <c r="KBO233" s="98"/>
      <c r="KBP233" s="98"/>
      <c r="KBQ233" s="98"/>
      <c r="KBR233" s="98"/>
      <c r="KBS233" s="98"/>
      <c r="KBT233" s="98"/>
      <c r="KBU233" s="98"/>
      <c r="KBV233" s="98"/>
      <c r="KBW233" s="98"/>
      <c r="KBX233" s="98"/>
      <c r="KBY233" s="98"/>
      <c r="KBZ233" s="98"/>
      <c r="KCA233" s="98"/>
      <c r="KCB233" s="98"/>
      <c r="KCC233" s="98"/>
      <c r="KCD233" s="98"/>
      <c r="KCE233" s="98"/>
      <c r="KCF233" s="98"/>
      <c r="KCG233" s="98"/>
      <c r="KCH233" s="98"/>
      <c r="KCI233" s="98"/>
      <c r="KCJ233" s="98"/>
      <c r="KCK233" s="98"/>
      <c r="KCL233" s="98"/>
      <c r="KCM233" s="98"/>
      <c r="KCN233" s="98"/>
      <c r="KCO233" s="98"/>
      <c r="KCP233" s="98"/>
      <c r="KCQ233" s="98"/>
      <c r="KCR233" s="98"/>
      <c r="KCS233" s="98"/>
      <c r="KCT233" s="98"/>
      <c r="KCU233" s="98"/>
      <c r="KCV233" s="98"/>
      <c r="KCW233" s="98"/>
      <c r="KCX233" s="98"/>
      <c r="KCY233" s="98"/>
      <c r="KCZ233" s="98"/>
      <c r="KDA233" s="98"/>
      <c r="KDB233" s="98"/>
      <c r="KDC233" s="98"/>
      <c r="KDD233" s="98"/>
      <c r="KDE233" s="98"/>
      <c r="KDF233" s="98"/>
      <c r="KDG233" s="98"/>
      <c r="KDH233" s="98"/>
      <c r="KDI233" s="98"/>
      <c r="KDJ233" s="98"/>
      <c r="KDK233" s="98"/>
      <c r="KDL233" s="98"/>
      <c r="KDM233" s="98"/>
      <c r="KDN233" s="98"/>
      <c r="KDO233" s="98"/>
      <c r="KDP233" s="98"/>
      <c r="KDQ233" s="98"/>
      <c r="KDR233" s="98"/>
      <c r="KDS233" s="98"/>
      <c r="KDT233" s="98"/>
      <c r="KDU233" s="98"/>
      <c r="KDV233" s="98"/>
      <c r="KDW233" s="98"/>
      <c r="KDX233" s="98"/>
      <c r="KDY233" s="98"/>
      <c r="KDZ233" s="98"/>
      <c r="KEA233" s="98"/>
      <c r="KEB233" s="98"/>
      <c r="KEC233" s="98"/>
      <c r="KED233" s="98"/>
      <c r="KEE233" s="98"/>
      <c r="KEF233" s="98"/>
      <c r="KEG233" s="98"/>
      <c r="KEH233" s="98"/>
      <c r="KEI233" s="98"/>
      <c r="KEJ233" s="98"/>
      <c r="KEK233" s="98"/>
      <c r="KEL233" s="98"/>
      <c r="KEM233" s="98"/>
      <c r="KEN233" s="98"/>
      <c r="KEO233" s="98"/>
      <c r="KEP233" s="98"/>
      <c r="KEQ233" s="98"/>
      <c r="KER233" s="98"/>
      <c r="KES233" s="98"/>
      <c r="KET233" s="98"/>
      <c r="KEU233" s="98"/>
      <c r="KEV233" s="98"/>
      <c r="KEW233" s="98"/>
      <c r="KEX233" s="98"/>
      <c r="KEY233" s="98"/>
      <c r="KEZ233" s="98"/>
      <c r="KFA233" s="98"/>
      <c r="KFB233" s="98"/>
      <c r="KFC233" s="98"/>
      <c r="KFD233" s="98"/>
      <c r="KFE233" s="98"/>
      <c r="KFF233" s="98"/>
      <c r="KFG233" s="98"/>
      <c r="KFH233" s="98"/>
      <c r="KFI233" s="98"/>
      <c r="KFJ233" s="98"/>
      <c r="KFK233" s="98"/>
      <c r="KFL233" s="98"/>
      <c r="KFM233" s="98"/>
      <c r="KFN233" s="98"/>
      <c r="KFO233" s="98"/>
      <c r="KFP233" s="98"/>
      <c r="KFQ233" s="98"/>
      <c r="KFR233" s="98"/>
      <c r="KFS233" s="98"/>
      <c r="KFT233" s="98"/>
      <c r="KFU233" s="98"/>
      <c r="KFV233" s="98"/>
      <c r="KFW233" s="98"/>
      <c r="KFX233" s="98"/>
      <c r="KFY233" s="98"/>
      <c r="KFZ233" s="98"/>
      <c r="KGA233" s="98"/>
      <c r="KGB233" s="98"/>
      <c r="KGC233" s="98"/>
      <c r="KGD233" s="98"/>
      <c r="KGE233" s="98"/>
      <c r="KGF233" s="98"/>
      <c r="KGG233" s="98"/>
      <c r="KGH233" s="98"/>
      <c r="KGI233" s="98"/>
      <c r="KGJ233" s="98"/>
      <c r="KGK233" s="98"/>
      <c r="KGL233" s="98"/>
      <c r="KGM233" s="98"/>
      <c r="KGN233" s="98"/>
      <c r="KGO233" s="98"/>
      <c r="KGP233" s="98"/>
      <c r="KGQ233" s="98"/>
      <c r="KGR233" s="98"/>
      <c r="KGS233" s="98"/>
      <c r="KGT233" s="98"/>
      <c r="KGU233" s="98"/>
      <c r="KGV233" s="98"/>
      <c r="KGW233" s="98"/>
      <c r="KGX233" s="98"/>
      <c r="KGY233" s="98"/>
      <c r="KGZ233" s="98"/>
      <c r="KHA233" s="98"/>
      <c r="KHB233" s="98"/>
      <c r="KHC233" s="98"/>
      <c r="KHD233" s="98"/>
      <c r="KHE233" s="98"/>
      <c r="KHF233" s="98"/>
      <c r="KHG233" s="98"/>
      <c r="KHH233" s="98"/>
      <c r="KHI233" s="98"/>
      <c r="KHJ233" s="98"/>
      <c r="KHK233" s="98"/>
      <c r="KHL233" s="98"/>
      <c r="KHM233" s="98"/>
      <c r="KHN233" s="98"/>
      <c r="KHO233" s="98"/>
      <c r="KHP233" s="98"/>
      <c r="KHQ233" s="98"/>
      <c r="KHR233" s="98"/>
      <c r="KHS233" s="98"/>
      <c r="KHT233" s="98"/>
      <c r="KHU233" s="98"/>
      <c r="KHV233" s="98"/>
      <c r="KHW233" s="98"/>
      <c r="KHX233" s="98"/>
      <c r="KHY233" s="98"/>
      <c r="KHZ233" s="98"/>
      <c r="KIA233" s="98"/>
      <c r="KIB233" s="98"/>
      <c r="KIC233" s="98"/>
      <c r="KID233" s="98"/>
      <c r="KIE233" s="98"/>
      <c r="KIF233" s="98"/>
      <c r="KIG233" s="98"/>
      <c r="KIH233" s="98"/>
      <c r="KII233" s="98"/>
      <c r="KIJ233" s="98"/>
      <c r="KIK233" s="98"/>
      <c r="KIL233" s="98"/>
      <c r="KIM233" s="98"/>
      <c r="KIN233" s="98"/>
      <c r="KIO233" s="98"/>
      <c r="KIP233" s="98"/>
      <c r="KIQ233" s="98"/>
      <c r="KIR233" s="98"/>
      <c r="KIS233" s="98"/>
      <c r="KIT233" s="98"/>
      <c r="KIU233" s="98"/>
      <c r="KIV233" s="98"/>
      <c r="KIW233" s="98"/>
      <c r="KIX233" s="98"/>
      <c r="KIY233" s="98"/>
      <c r="KIZ233" s="98"/>
      <c r="KJA233" s="98"/>
      <c r="KJB233" s="98"/>
      <c r="KJC233" s="98"/>
      <c r="KJD233" s="98"/>
      <c r="KJE233" s="98"/>
      <c r="KJF233" s="98"/>
      <c r="KJG233" s="98"/>
      <c r="KJH233" s="98"/>
      <c r="KJI233" s="98"/>
      <c r="KJJ233" s="98"/>
      <c r="KJK233" s="98"/>
      <c r="KJL233" s="98"/>
      <c r="KJM233" s="98"/>
      <c r="KJN233" s="98"/>
      <c r="KJO233" s="98"/>
      <c r="KJP233" s="98"/>
      <c r="KJQ233" s="98"/>
      <c r="KJR233" s="98"/>
      <c r="KJS233" s="98"/>
      <c r="KJT233" s="98"/>
      <c r="KJU233" s="98"/>
      <c r="KJV233" s="98"/>
      <c r="KJW233" s="98"/>
      <c r="KJX233" s="98"/>
      <c r="KJY233" s="98"/>
      <c r="KJZ233" s="98"/>
      <c r="KKA233" s="98"/>
      <c r="KKB233" s="98"/>
      <c r="KKC233" s="98"/>
      <c r="KKD233" s="98"/>
      <c r="KKE233" s="98"/>
      <c r="KKF233" s="98"/>
      <c r="KKG233" s="98"/>
      <c r="KKH233" s="98"/>
      <c r="KKI233" s="98"/>
      <c r="KKJ233" s="98"/>
      <c r="KKK233" s="98"/>
      <c r="KKL233" s="98"/>
      <c r="KKM233" s="98"/>
      <c r="KKN233" s="98"/>
      <c r="KKO233" s="98"/>
      <c r="KKP233" s="98"/>
      <c r="KKQ233" s="98"/>
      <c r="KKR233" s="98"/>
      <c r="KKS233" s="98"/>
      <c r="KKT233" s="98"/>
      <c r="KKU233" s="98"/>
      <c r="KKV233" s="98"/>
      <c r="KKW233" s="98"/>
      <c r="KKX233" s="98"/>
      <c r="KKY233" s="98"/>
      <c r="KKZ233" s="98"/>
      <c r="KLA233" s="98"/>
      <c r="KLB233" s="98"/>
      <c r="KLC233" s="98"/>
      <c r="KLD233" s="98"/>
      <c r="KLE233" s="98"/>
      <c r="KLF233" s="98"/>
      <c r="KLG233" s="98"/>
      <c r="KLH233" s="98"/>
      <c r="KLI233" s="98"/>
      <c r="KLJ233" s="98"/>
      <c r="KLK233" s="98"/>
      <c r="KLL233" s="98"/>
      <c r="KLM233" s="98"/>
      <c r="KLN233" s="98"/>
      <c r="KLO233" s="98"/>
      <c r="KLP233" s="98"/>
      <c r="KLQ233" s="98"/>
      <c r="KLR233" s="98"/>
      <c r="KLS233" s="98"/>
      <c r="KLT233" s="98"/>
      <c r="KLU233" s="98"/>
      <c r="KLV233" s="98"/>
      <c r="KLW233" s="98"/>
      <c r="KLX233" s="98"/>
      <c r="KLY233" s="98"/>
      <c r="KLZ233" s="98"/>
      <c r="KMA233" s="98"/>
      <c r="KMB233" s="98"/>
      <c r="KMC233" s="98"/>
      <c r="KMD233" s="98"/>
      <c r="KME233" s="98"/>
      <c r="KMF233" s="98"/>
      <c r="KMG233" s="98"/>
      <c r="KMH233" s="98"/>
      <c r="KMI233" s="98"/>
      <c r="KMJ233" s="98"/>
      <c r="KMK233" s="98"/>
      <c r="KML233" s="98"/>
      <c r="KMM233" s="98"/>
      <c r="KMN233" s="98"/>
      <c r="KMO233" s="98"/>
      <c r="KMP233" s="98"/>
      <c r="KMQ233" s="98"/>
      <c r="KMR233" s="98"/>
      <c r="KMS233" s="98"/>
      <c r="KMT233" s="98"/>
      <c r="KMU233" s="98"/>
      <c r="KMV233" s="98"/>
      <c r="KMW233" s="98"/>
      <c r="KMX233" s="98"/>
      <c r="KMY233" s="98"/>
      <c r="KMZ233" s="98"/>
      <c r="KNA233" s="98"/>
      <c r="KNB233" s="98"/>
      <c r="KNC233" s="98"/>
      <c r="KND233" s="98"/>
      <c r="KNE233" s="98"/>
      <c r="KNF233" s="98"/>
      <c r="KNG233" s="98"/>
      <c r="KNH233" s="98"/>
      <c r="KNI233" s="98"/>
      <c r="KNJ233" s="98"/>
      <c r="KNK233" s="98"/>
      <c r="KNL233" s="98"/>
      <c r="KNM233" s="98"/>
      <c r="KNN233" s="98"/>
      <c r="KNO233" s="98"/>
      <c r="KNP233" s="98"/>
      <c r="KNQ233" s="98"/>
      <c r="KNR233" s="98"/>
      <c r="KNS233" s="98"/>
      <c r="KNT233" s="98"/>
      <c r="KNU233" s="98"/>
      <c r="KNV233" s="98"/>
      <c r="KNW233" s="98"/>
      <c r="KNX233" s="98"/>
      <c r="KNY233" s="98"/>
      <c r="KNZ233" s="98"/>
      <c r="KOA233" s="98"/>
      <c r="KOB233" s="98"/>
      <c r="KOC233" s="98"/>
      <c r="KOD233" s="98"/>
      <c r="KOE233" s="98"/>
      <c r="KOF233" s="98"/>
      <c r="KOG233" s="98"/>
      <c r="KOH233" s="98"/>
      <c r="KOI233" s="98"/>
      <c r="KOJ233" s="98"/>
      <c r="KOK233" s="98"/>
      <c r="KOL233" s="98"/>
      <c r="KOM233" s="98"/>
      <c r="KON233" s="98"/>
      <c r="KOO233" s="98"/>
      <c r="KOP233" s="98"/>
      <c r="KOQ233" s="98"/>
      <c r="KOR233" s="98"/>
      <c r="KOS233" s="98"/>
      <c r="KOT233" s="98"/>
      <c r="KOU233" s="98"/>
      <c r="KOV233" s="98"/>
      <c r="KOW233" s="98"/>
      <c r="KOX233" s="98"/>
      <c r="KOY233" s="98"/>
      <c r="KOZ233" s="98"/>
      <c r="KPA233" s="98"/>
      <c r="KPB233" s="98"/>
      <c r="KPC233" s="98"/>
      <c r="KPD233" s="98"/>
      <c r="KPE233" s="98"/>
      <c r="KPF233" s="98"/>
      <c r="KPG233" s="98"/>
      <c r="KPH233" s="98"/>
      <c r="KPI233" s="98"/>
      <c r="KPJ233" s="98"/>
      <c r="KPK233" s="98"/>
      <c r="KPL233" s="98"/>
      <c r="KPM233" s="98"/>
      <c r="KPN233" s="98"/>
      <c r="KPO233" s="98"/>
      <c r="KPP233" s="98"/>
      <c r="KPQ233" s="98"/>
      <c r="KPR233" s="98"/>
      <c r="KPS233" s="98"/>
      <c r="KPT233" s="98"/>
      <c r="KPU233" s="98"/>
      <c r="KPV233" s="98"/>
      <c r="KPW233" s="98"/>
      <c r="KPX233" s="98"/>
      <c r="KPY233" s="98"/>
      <c r="KPZ233" s="98"/>
      <c r="KQA233" s="98"/>
      <c r="KQB233" s="98"/>
      <c r="KQC233" s="98"/>
      <c r="KQD233" s="98"/>
      <c r="KQE233" s="98"/>
      <c r="KQF233" s="98"/>
      <c r="KQG233" s="98"/>
      <c r="KQH233" s="98"/>
      <c r="KQI233" s="98"/>
      <c r="KQJ233" s="98"/>
      <c r="KQK233" s="98"/>
      <c r="KQL233" s="98"/>
      <c r="KQM233" s="98"/>
      <c r="KQN233" s="98"/>
      <c r="KQO233" s="98"/>
      <c r="KQP233" s="98"/>
      <c r="KQQ233" s="98"/>
      <c r="KQR233" s="98"/>
      <c r="KQS233" s="98"/>
      <c r="KQT233" s="98"/>
      <c r="KQU233" s="98"/>
      <c r="KQV233" s="98"/>
      <c r="KQW233" s="98"/>
      <c r="KQX233" s="98"/>
      <c r="KQY233" s="98"/>
      <c r="KQZ233" s="98"/>
      <c r="KRA233" s="98"/>
      <c r="KRB233" s="98"/>
      <c r="KRC233" s="98"/>
      <c r="KRD233" s="98"/>
      <c r="KRE233" s="98"/>
      <c r="KRF233" s="98"/>
      <c r="KRG233" s="98"/>
      <c r="KRH233" s="98"/>
      <c r="KRI233" s="98"/>
      <c r="KRJ233" s="98"/>
      <c r="KRK233" s="98"/>
      <c r="KRL233" s="98"/>
      <c r="KRM233" s="98"/>
      <c r="KRN233" s="98"/>
      <c r="KRO233" s="98"/>
      <c r="KRP233" s="98"/>
      <c r="KRQ233" s="98"/>
      <c r="KRR233" s="98"/>
      <c r="KRS233" s="98"/>
      <c r="KRT233" s="98"/>
      <c r="KRU233" s="98"/>
      <c r="KRV233" s="98"/>
      <c r="KRW233" s="98"/>
      <c r="KRX233" s="98"/>
      <c r="KRY233" s="98"/>
      <c r="KRZ233" s="98"/>
      <c r="KSA233" s="98"/>
      <c r="KSB233" s="98"/>
      <c r="KSC233" s="98"/>
      <c r="KSD233" s="98"/>
      <c r="KSE233" s="98"/>
      <c r="KSF233" s="98"/>
      <c r="KSG233" s="98"/>
      <c r="KSH233" s="98"/>
      <c r="KSI233" s="98"/>
      <c r="KSJ233" s="98"/>
      <c r="KSK233" s="98"/>
      <c r="KSL233" s="98"/>
      <c r="KSM233" s="98"/>
      <c r="KSN233" s="98"/>
      <c r="KSO233" s="98"/>
      <c r="KSP233" s="98"/>
      <c r="KSQ233" s="98"/>
      <c r="KSR233" s="98"/>
      <c r="KSS233" s="98"/>
      <c r="KST233" s="98"/>
      <c r="KSU233" s="98"/>
      <c r="KSV233" s="98"/>
      <c r="KSW233" s="98"/>
      <c r="KSX233" s="98"/>
      <c r="KSY233" s="98"/>
      <c r="KSZ233" s="98"/>
      <c r="KTA233" s="98"/>
      <c r="KTB233" s="98"/>
      <c r="KTC233" s="98"/>
      <c r="KTD233" s="98"/>
      <c r="KTE233" s="98"/>
      <c r="KTF233" s="98"/>
      <c r="KTG233" s="98"/>
      <c r="KTH233" s="98"/>
      <c r="KTI233" s="98"/>
      <c r="KTJ233" s="98"/>
      <c r="KTK233" s="98"/>
      <c r="KTL233" s="98"/>
      <c r="KTM233" s="98"/>
      <c r="KTN233" s="98"/>
      <c r="KTO233" s="98"/>
      <c r="KTP233" s="98"/>
      <c r="KTQ233" s="98"/>
      <c r="KTR233" s="98"/>
      <c r="KTS233" s="98"/>
      <c r="KTT233" s="98"/>
      <c r="KTU233" s="98"/>
      <c r="KTV233" s="98"/>
      <c r="KTW233" s="98"/>
      <c r="KTX233" s="98"/>
      <c r="KTY233" s="98"/>
      <c r="KTZ233" s="98"/>
      <c r="KUA233" s="98"/>
      <c r="KUB233" s="98"/>
      <c r="KUC233" s="98"/>
      <c r="KUD233" s="98"/>
      <c r="KUE233" s="98"/>
      <c r="KUF233" s="98"/>
      <c r="KUG233" s="98"/>
      <c r="KUH233" s="98"/>
      <c r="KUI233" s="98"/>
      <c r="KUJ233" s="98"/>
      <c r="KUK233" s="98"/>
      <c r="KUL233" s="98"/>
      <c r="KUM233" s="98"/>
      <c r="KUN233" s="98"/>
      <c r="KUO233" s="98"/>
      <c r="KUP233" s="98"/>
      <c r="KUQ233" s="98"/>
      <c r="KUR233" s="98"/>
      <c r="KUS233" s="98"/>
      <c r="KUT233" s="98"/>
      <c r="KUU233" s="98"/>
      <c r="KUV233" s="98"/>
      <c r="KUW233" s="98"/>
      <c r="KUX233" s="98"/>
      <c r="KUY233" s="98"/>
      <c r="KUZ233" s="98"/>
      <c r="KVA233" s="98"/>
      <c r="KVB233" s="98"/>
      <c r="KVC233" s="98"/>
      <c r="KVD233" s="98"/>
      <c r="KVE233" s="98"/>
      <c r="KVF233" s="98"/>
      <c r="KVG233" s="98"/>
      <c r="KVH233" s="98"/>
      <c r="KVI233" s="98"/>
      <c r="KVJ233" s="98"/>
      <c r="KVK233" s="98"/>
      <c r="KVL233" s="98"/>
      <c r="KVM233" s="98"/>
      <c r="KVN233" s="98"/>
      <c r="KVO233" s="98"/>
      <c r="KVP233" s="98"/>
      <c r="KVQ233" s="98"/>
      <c r="KVR233" s="98"/>
      <c r="KVS233" s="98"/>
      <c r="KVT233" s="98"/>
      <c r="KVU233" s="98"/>
      <c r="KVV233" s="98"/>
      <c r="KVW233" s="98"/>
      <c r="KVX233" s="98"/>
      <c r="KVY233" s="98"/>
      <c r="KVZ233" s="98"/>
      <c r="KWA233" s="98"/>
      <c r="KWB233" s="98"/>
      <c r="KWC233" s="98"/>
      <c r="KWD233" s="98"/>
      <c r="KWE233" s="98"/>
      <c r="KWF233" s="98"/>
      <c r="KWG233" s="98"/>
      <c r="KWH233" s="98"/>
      <c r="KWI233" s="98"/>
      <c r="KWJ233" s="98"/>
      <c r="KWK233" s="98"/>
      <c r="KWL233" s="98"/>
      <c r="KWM233" s="98"/>
      <c r="KWN233" s="98"/>
      <c r="KWO233" s="98"/>
      <c r="KWP233" s="98"/>
      <c r="KWQ233" s="98"/>
      <c r="KWR233" s="98"/>
      <c r="KWS233" s="98"/>
      <c r="KWT233" s="98"/>
      <c r="KWU233" s="98"/>
      <c r="KWV233" s="98"/>
      <c r="KWW233" s="98"/>
      <c r="KWX233" s="98"/>
      <c r="KWY233" s="98"/>
      <c r="KWZ233" s="98"/>
      <c r="KXA233" s="98"/>
      <c r="KXB233" s="98"/>
      <c r="KXC233" s="98"/>
      <c r="KXD233" s="98"/>
      <c r="KXE233" s="98"/>
      <c r="KXF233" s="98"/>
      <c r="KXG233" s="98"/>
      <c r="KXH233" s="98"/>
      <c r="KXI233" s="98"/>
      <c r="KXJ233" s="98"/>
      <c r="KXK233" s="98"/>
      <c r="KXL233" s="98"/>
      <c r="KXM233" s="98"/>
      <c r="KXN233" s="98"/>
      <c r="KXO233" s="98"/>
      <c r="KXP233" s="98"/>
      <c r="KXQ233" s="98"/>
      <c r="KXR233" s="98"/>
      <c r="KXS233" s="98"/>
      <c r="KXT233" s="98"/>
      <c r="KXU233" s="98"/>
      <c r="KXV233" s="98"/>
      <c r="KXW233" s="98"/>
      <c r="KXX233" s="98"/>
      <c r="KXY233" s="98"/>
      <c r="KXZ233" s="98"/>
      <c r="KYA233" s="98"/>
      <c r="KYB233" s="98"/>
      <c r="KYC233" s="98"/>
      <c r="KYD233" s="98"/>
      <c r="KYE233" s="98"/>
      <c r="KYF233" s="98"/>
      <c r="KYG233" s="98"/>
      <c r="KYH233" s="98"/>
      <c r="KYI233" s="98"/>
      <c r="KYJ233" s="98"/>
      <c r="KYK233" s="98"/>
      <c r="KYL233" s="98"/>
      <c r="KYM233" s="98"/>
      <c r="KYN233" s="98"/>
      <c r="KYO233" s="98"/>
      <c r="KYP233" s="98"/>
      <c r="KYQ233" s="98"/>
      <c r="KYR233" s="98"/>
      <c r="KYS233" s="98"/>
      <c r="KYT233" s="98"/>
      <c r="KYU233" s="98"/>
      <c r="KYV233" s="98"/>
      <c r="KYW233" s="98"/>
      <c r="KYX233" s="98"/>
      <c r="KYY233" s="98"/>
      <c r="KYZ233" s="98"/>
      <c r="KZA233" s="98"/>
      <c r="KZB233" s="98"/>
      <c r="KZC233" s="98"/>
      <c r="KZD233" s="98"/>
      <c r="KZE233" s="98"/>
      <c r="KZF233" s="98"/>
      <c r="KZG233" s="98"/>
      <c r="KZH233" s="98"/>
      <c r="KZI233" s="98"/>
      <c r="KZJ233" s="98"/>
      <c r="KZK233" s="98"/>
      <c r="KZL233" s="98"/>
      <c r="KZM233" s="98"/>
      <c r="KZN233" s="98"/>
      <c r="KZO233" s="98"/>
      <c r="KZP233" s="98"/>
      <c r="KZQ233" s="98"/>
      <c r="KZR233" s="98"/>
      <c r="KZS233" s="98"/>
      <c r="KZT233" s="98"/>
      <c r="KZU233" s="98"/>
      <c r="KZV233" s="98"/>
      <c r="KZW233" s="98"/>
      <c r="KZX233" s="98"/>
      <c r="KZY233" s="98"/>
      <c r="KZZ233" s="98"/>
      <c r="LAA233" s="98"/>
      <c r="LAB233" s="98"/>
      <c r="LAC233" s="98"/>
      <c r="LAD233" s="98"/>
      <c r="LAE233" s="98"/>
      <c r="LAF233" s="98"/>
      <c r="LAG233" s="98"/>
      <c r="LAH233" s="98"/>
      <c r="LAI233" s="98"/>
      <c r="LAJ233" s="98"/>
      <c r="LAK233" s="98"/>
      <c r="LAL233" s="98"/>
      <c r="LAM233" s="98"/>
      <c r="LAN233" s="98"/>
      <c r="LAO233" s="98"/>
      <c r="LAP233" s="98"/>
      <c r="LAQ233" s="98"/>
      <c r="LAR233" s="98"/>
      <c r="LAS233" s="98"/>
      <c r="LAT233" s="98"/>
      <c r="LAU233" s="98"/>
      <c r="LAV233" s="98"/>
      <c r="LAW233" s="98"/>
      <c r="LAX233" s="98"/>
      <c r="LAY233" s="98"/>
      <c r="LAZ233" s="98"/>
      <c r="LBA233" s="98"/>
      <c r="LBB233" s="98"/>
      <c r="LBC233" s="98"/>
      <c r="LBD233" s="98"/>
      <c r="LBE233" s="98"/>
      <c r="LBF233" s="98"/>
      <c r="LBG233" s="98"/>
      <c r="LBH233" s="98"/>
      <c r="LBI233" s="98"/>
      <c r="LBJ233" s="98"/>
      <c r="LBK233" s="98"/>
      <c r="LBL233" s="98"/>
      <c r="LBM233" s="98"/>
      <c r="LBN233" s="98"/>
      <c r="LBO233" s="98"/>
      <c r="LBP233" s="98"/>
      <c r="LBQ233" s="98"/>
      <c r="LBR233" s="98"/>
      <c r="LBS233" s="98"/>
      <c r="LBT233" s="98"/>
      <c r="LBU233" s="98"/>
      <c r="LBV233" s="98"/>
      <c r="LBW233" s="98"/>
      <c r="LBX233" s="98"/>
      <c r="LBY233" s="98"/>
      <c r="LBZ233" s="98"/>
      <c r="LCA233" s="98"/>
      <c r="LCB233" s="98"/>
      <c r="LCC233" s="98"/>
      <c r="LCD233" s="98"/>
      <c r="LCE233" s="98"/>
      <c r="LCF233" s="98"/>
      <c r="LCG233" s="98"/>
      <c r="LCH233" s="98"/>
      <c r="LCI233" s="98"/>
      <c r="LCJ233" s="98"/>
      <c r="LCK233" s="98"/>
      <c r="LCL233" s="98"/>
      <c r="LCM233" s="98"/>
      <c r="LCN233" s="98"/>
      <c r="LCO233" s="98"/>
      <c r="LCP233" s="98"/>
      <c r="LCQ233" s="98"/>
      <c r="LCR233" s="98"/>
      <c r="LCS233" s="98"/>
      <c r="LCT233" s="98"/>
      <c r="LCU233" s="98"/>
      <c r="LCV233" s="98"/>
      <c r="LCW233" s="98"/>
      <c r="LCX233" s="98"/>
      <c r="LCY233" s="98"/>
      <c r="LCZ233" s="98"/>
      <c r="LDA233" s="98"/>
      <c r="LDB233" s="98"/>
      <c r="LDC233" s="98"/>
      <c r="LDD233" s="98"/>
      <c r="LDE233" s="98"/>
      <c r="LDF233" s="98"/>
      <c r="LDG233" s="98"/>
      <c r="LDH233" s="98"/>
      <c r="LDI233" s="98"/>
      <c r="LDJ233" s="98"/>
      <c r="LDK233" s="98"/>
      <c r="LDL233" s="98"/>
      <c r="LDM233" s="98"/>
      <c r="LDN233" s="98"/>
      <c r="LDO233" s="98"/>
      <c r="LDP233" s="98"/>
      <c r="LDQ233" s="98"/>
      <c r="LDR233" s="98"/>
      <c r="LDS233" s="98"/>
      <c r="LDT233" s="98"/>
      <c r="LDU233" s="98"/>
      <c r="LDV233" s="98"/>
      <c r="LDW233" s="98"/>
      <c r="LDX233" s="98"/>
      <c r="LDY233" s="98"/>
      <c r="LDZ233" s="98"/>
      <c r="LEA233" s="98"/>
      <c r="LEB233" s="98"/>
      <c r="LEC233" s="98"/>
      <c r="LED233" s="98"/>
      <c r="LEE233" s="98"/>
      <c r="LEF233" s="98"/>
      <c r="LEG233" s="98"/>
      <c r="LEH233" s="98"/>
      <c r="LEI233" s="98"/>
      <c r="LEJ233" s="98"/>
      <c r="LEK233" s="98"/>
      <c r="LEL233" s="98"/>
      <c r="LEM233" s="98"/>
      <c r="LEN233" s="98"/>
      <c r="LEO233" s="98"/>
      <c r="LEP233" s="98"/>
      <c r="LEQ233" s="98"/>
      <c r="LER233" s="98"/>
      <c r="LES233" s="98"/>
      <c r="LET233" s="98"/>
      <c r="LEU233" s="98"/>
      <c r="LEV233" s="98"/>
      <c r="LEW233" s="98"/>
      <c r="LEX233" s="98"/>
      <c r="LEY233" s="98"/>
      <c r="LEZ233" s="98"/>
      <c r="LFA233" s="98"/>
      <c r="LFB233" s="98"/>
      <c r="LFC233" s="98"/>
      <c r="LFD233" s="98"/>
      <c r="LFE233" s="98"/>
      <c r="LFF233" s="98"/>
      <c r="LFG233" s="98"/>
      <c r="LFH233" s="98"/>
      <c r="LFI233" s="98"/>
      <c r="LFJ233" s="98"/>
      <c r="LFK233" s="98"/>
      <c r="LFL233" s="98"/>
      <c r="LFM233" s="98"/>
      <c r="LFN233" s="98"/>
      <c r="LFO233" s="98"/>
      <c r="LFP233" s="98"/>
      <c r="LFQ233" s="98"/>
      <c r="LFR233" s="98"/>
      <c r="LFS233" s="98"/>
      <c r="LFT233" s="98"/>
      <c r="LFU233" s="98"/>
      <c r="LFV233" s="98"/>
      <c r="LFW233" s="98"/>
      <c r="LFX233" s="98"/>
      <c r="LFY233" s="98"/>
      <c r="LFZ233" s="98"/>
      <c r="LGA233" s="98"/>
      <c r="LGB233" s="98"/>
      <c r="LGC233" s="98"/>
      <c r="LGD233" s="98"/>
      <c r="LGE233" s="98"/>
      <c r="LGF233" s="98"/>
      <c r="LGG233" s="98"/>
      <c r="LGH233" s="98"/>
      <c r="LGI233" s="98"/>
      <c r="LGJ233" s="98"/>
      <c r="LGK233" s="98"/>
      <c r="LGL233" s="98"/>
      <c r="LGM233" s="98"/>
      <c r="LGN233" s="98"/>
      <c r="LGO233" s="98"/>
      <c r="LGP233" s="98"/>
      <c r="LGQ233" s="98"/>
      <c r="LGR233" s="98"/>
      <c r="LGS233" s="98"/>
      <c r="LGT233" s="98"/>
      <c r="LGU233" s="98"/>
      <c r="LGV233" s="98"/>
      <c r="LGW233" s="98"/>
      <c r="LGX233" s="98"/>
      <c r="LGY233" s="98"/>
      <c r="LGZ233" s="98"/>
      <c r="LHA233" s="98"/>
      <c r="LHB233" s="98"/>
      <c r="LHC233" s="98"/>
      <c r="LHD233" s="98"/>
      <c r="LHE233" s="98"/>
      <c r="LHF233" s="98"/>
      <c r="LHG233" s="98"/>
      <c r="LHH233" s="98"/>
      <c r="LHI233" s="98"/>
      <c r="LHJ233" s="98"/>
      <c r="LHK233" s="98"/>
      <c r="LHL233" s="98"/>
      <c r="LHM233" s="98"/>
      <c r="LHN233" s="98"/>
      <c r="LHO233" s="98"/>
      <c r="LHP233" s="98"/>
      <c r="LHQ233" s="98"/>
      <c r="LHR233" s="98"/>
      <c r="LHS233" s="98"/>
      <c r="LHT233" s="98"/>
      <c r="LHU233" s="98"/>
      <c r="LHV233" s="98"/>
      <c r="LHW233" s="98"/>
      <c r="LHX233" s="98"/>
      <c r="LHY233" s="98"/>
      <c r="LHZ233" s="98"/>
      <c r="LIA233" s="98"/>
      <c r="LIB233" s="98"/>
      <c r="LIC233" s="98"/>
      <c r="LID233" s="98"/>
      <c r="LIE233" s="98"/>
      <c r="LIF233" s="98"/>
      <c r="LIG233" s="98"/>
      <c r="LIH233" s="98"/>
      <c r="LII233" s="98"/>
      <c r="LIJ233" s="98"/>
      <c r="LIK233" s="98"/>
      <c r="LIL233" s="98"/>
      <c r="LIM233" s="98"/>
      <c r="LIN233" s="98"/>
      <c r="LIO233" s="98"/>
      <c r="LIP233" s="98"/>
      <c r="LIQ233" s="98"/>
      <c r="LIR233" s="98"/>
      <c r="LIS233" s="98"/>
      <c r="LIT233" s="98"/>
      <c r="LIU233" s="98"/>
      <c r="LIV233" s="98"/>
      <c r="LIW233" s="98"/>
      <c r="LIX233" s="98"/>
      <c r="LIY233" s="98"/>
      <c r="LIZ233" s="98"/>
      <c r="LJA233" s="98"/>
      <c r="LJB233" s="98"/>
      <c r="LJC233" s="98"/>
      <c r="LJD233" s="98"/>
      <c r="LJE233" s="98"/>
      <c r="LJF233" s="98"/>
      <c r="LJG233" s="98"/>
      <c r="LJH233" s="98"/>
      <c r="LJI233" s="98"/>
      <c r="LJJ233" s="98"/>
      <c r="LJK233" s="98"/>
      <c r="LJL233" s="98"/>
      <c r="LJM233" s="98"/>
      <c r="LJN233" s="98"/>
      <c r="LJO233" s="98"/>
      <c r="LJP233" s="98"/>
      <c r="LJQ233" s="98"/>
      <c r="LJR233" s="98"/>
      <c r="LJS233" s="98"/>
      <c r="LJT233" s="98"/>
      <c r="LJU233" s="98"/>
      <c r="LJV233" s="98"/>
      <c r="LJW233" s="98"/>
      <c r="LJX233" s="98"/>
      <c r="LJY233" s="98"/>
      <c r="LJZ233" s="98"/>
      <c r="LKA233" s="98"/>
      <c r="LKB233" s="98"/>
      <c r="LKC233" s="98"/>
      <c r="LKD233" s="98"/>
      <c r="LKE233" s="98"/>
      <c r="LKF233" s="98"/>
      <c r="LKG233" s="98"/>
      <c r="LKH233" s="98"/>
      <c r="LKI233" s="98"/>
      <c r="LKJ233" s="98"/>
      <c r="LKK233" s="98"/>
      <c r="LKL233" s="98"/>
      <c r="LKM233" s="98"/>
      <c r="LKN233" s="98"/>
      <c r="LKO233" s="98"/>
      <c r="LKP233" s="98"/>
      <c r="LKQ233" s="98"/>
      <c r="LKR233" s="98"/>
      <c r="LKS233" s="98"/>
      <c r="LKT233" s="98"/>
      <c r="LKU233" s="98"/>
      <c r="LKV233" s="98"/>
      <c r="LKW233" s="98"/>
      <c r="LKX233" s="98"/>
      <c r="LKY233" s="98"/>
      <c r="LKZ233" s="98"/>
      <c r="LLA233" s="98"/>
      <c r="LLB233" s="98"/>
      <c r="LLC233" s="98"/>
      <c r="LLD233" s="98"/>
      <c r="LLE233" s="98"/>
      <c r="LLF233" s="98"/>
      <c r="LLG233" s="98"/>
      <c r="LLH233" s="98"/>
      <c r="LLI233" s="98"/>
      <c r="LLJ233" s="98"/>
      <c r="LLK233" s="98"/>
      <c r="LLL233" s="98"/>
      <c r="LLM233" s="98"/>
      <c r="LLN233" s="98"/>
      <c r="LLO233" s="98"/>
      <c r="LLP233" s="98"/>
      <c r="LLQ233" s="98"/>
      <c r="LLR233" s="98"/>
      <c r="LLS233" s="98"/>
      <c r="LLT233" s="98"/>
      <c r="LLU233" s="98"/>
      <c r="LLV233" s="98"/>
      <c r="LLW233" s="98"/>
      <c r="LLX233" s="98"/>
      <c r="LLY233" s="98"/>
      <c r="LLZ233" s="98"/>
      <c r="LMA233" s="98"/>
      <c r="LMB233" s="98"/>
      <c r="LMC233" s="98"/>
      <c r="LMD233" s="98"/>
      <c r="LME233" s="98"/>
      <c r="LMF233" s="98"/>
      <c r="LMG233" s="98"/>
      <c r="LMH233" s="98"/>
      <c r="LMI233" s="98"/>
      <c r="LMJ233" s="98"/>
      <c r="LMK233" s="98"/>
      <c r="LML233" s="98"/>
      <c r="LMM233" s="98"/>
      <c r="LMN233" s="98"/>
      <c r="LMO233" s="98"/>
      <c r="LMP233" s="98"/>
      <c r="LMQ233" s="98"/>
      <c r="LMR233" s="98"/>
      <c r="LMS233" s="98"/>
      <c r="LMT233" s="98"/>
      <c r="LMU233" s="98"/>
      <c r="LMV233" s="98"/>
      <c r="LMW233" s="98"/>
      <c r="LMX233" s="98"/>
      <c r="LMY233" s="98"/>
      <c r="LMZ233" s="98"/>
      <c r="LNA233" s="98"/>
      <c r="LNB233" s="98"/>
      <c r="LNC233" s="98"/>
      <c r="LND233" s="98"/>
      <c r="LNE233" s="98"/>
      <c r="LNF233" s="98"/>
      <c r="LNG233" s="98"/>
      <c r="LNH233" s="98"/>
      <c r="LNI233" s="98"/>
      <c r="LNJ233" s="98"/>
      <c r="LNK233" s="98"/>
      <c r="LNL233" s="98"/>
      <c r="LNM233" s="98"/>
      <c r="LNN233" s="98"/>
      <c r="LNO233" s="98"/>
      <c r="LNP233" s="98"/>
      <c r="LNQ233" s="98"/>
      <c r="LNR233" s="98"/>
      <c r="LNS233" s="98"/>
      <c r="LNT233" s="98"/>
      <c r="LNU233" s="98"/>
      <c r="LNV233" s="98"/>
      <c r="LNW233" s="98"/>
      <c r="LNX233" s="98"/>
      <c r="LNY233" s="98"/>
      <c r="LNZ233" s="98"/>
      <c r="LOA233" s="98"/>
      <c r="LOB233" s="98"/>
      <c r="LOC233" s="98"/>
      <c r="LOD233" s="98"/>
      <c r="LOE233" s="98"/>
      <c r="LOF233" s="98"/>
      <c r="LOG233" s="98"/>
      <c r="LOH233" s="98"/>
      <c r="LOI233" s="98"/>
      <c r="LOJ233" s="98"/>
      <c r="LOK233" s="98"/>
      <c r="LOL233" s="98"/>
      <c r="LOM233" s="98"/>
      <c r="LON233" s="98"/>
      <c r="LOO233" s="98"/>
      <c r="LOP233" s="98"/>
      <c r="LOQ233" s="98"/>
      <c r="LOR233" s="98"/>
      <c r="LOS233" s="98"/>
      <c r="LOT233" s="98"/>
      <c r="LOU233" s="98"/>
      <c r="LOV233" s="98"/>
      <c r="LOW233" s="98"/>
      <c r="LOX233" s="98"/>
      <c r="LOY233" s="98"/>
      <c r="LOZ233" s="98"/>
      <c r="LPA233" s="98"/>
      <c r="LPB233" s="98"/>
      <c r="LPC233" s="98"/>
      <c r="LPD233" s="98"/>
      <c r="LPE233" s="98"/>
      <c r="LPF233" s="98"/>
      <c r="LPG233" s="98"/>
      <c r="LPH233" s="98"/>
      <c r="LPI233" s="98"/>
      <c r="LPJ233" s="98"/>
      <c r="LPK233" s="98"/>
      <c r="LPL233" s="98"/>
      <c r="LPM233" s="98"/>
      <c r="LPN233" s="98"/>
      <c r="LPO233" s="98"/>
      <c r="LPP233" s="98"/>
      <c r="LPQ233" s="98"/>
      <c r="LPR233" s="98"/>
      <c r="LPS233" s="98"/>
      <c r="LPT233" s="98"/>
      <c r="LPU233" s="98"/>
      <c r="LPV233" s="98"/>
      <c r="LPW233" s="98"/>
      <c r="LPX233" s="98"/>
      <c r="LPY233" s="98"/>
      <c r="LPZ233" s="98"/>
      <c r="LQA233" s="98"/>
      <c r="LQB233" s="98"/>
      <c r="LQC233" s="98"/>
      <c r="LQD233" s="98"/>
      <c r="LQE233" s="98"/>
      <c r="LQF233" s="98"/>
      <c r="LQG233" s="98"/>
      <c r="LQH233" s="98"/>
      <c r="LQI233" s="98"/>
      <c r="LQJ233" s="98"/>
      <c r="LQK233" s="98"/>
      <c r="LQL233" s="98"/>
      <c r="LQM233" s="98"/>
      <c r="LQN233" s="98"/>
      <c r="LQO233" s="98"/>
      <c r="LQP233" s="98"/>
      <c r="LQQ233" s="98"/>
      <c r="LQR233" s="98"/>
      <c r="LQS233" s="98"/>
      <c r="LQT233" s="98"/>
      <c r="LQU233" s="98"/>
      <c r="LQV233" s="98"/>
      <c r="LQW233" s="98"/>
      <c r="LQX233" s="98"/>
      <c r="LQY233" s="98"/>
      <c r="LQZ233" s="98"/>
      <c r="LRA233" s="98"/>
      <c r="LRB233" s="98"/>
      <c r="LRC233" s="98"/>
      <c r="LRD233" s="98"/>
      <c r="LRE233" s="98"/>
      <c r="LRF233" s="98"/>
      <c r="LRG233" s="98"/>
      <c r="LRH233" s="98"/>
      <c r="LRI233" s="98"/>
      <c r="LRJ233" s="98"/>
      <c r="LRK233" s="98"/>
      <c r="LRL233" s="98"/>
      <c r="LRM233" s="98"/>
      <c r="LRN233" s="98"/>
      <c r="LRO233" s="98"/>
      <c r="LRP233" s="98"/>
      <c r="LRQ233" s="98"/>
      <c r="LRR233" s="98"/>
      <c r="LRS233" s="98"/>
      <c r="LRT233" s="98"/>
      <c r="LRU233" s="98"/>
      <c r="LRV233" s="98"/>
      <c r="LRW233" s="98"/>
      <c r="LRX233" s="98"/>
      <c r="LRY233" s="98"/>
      <c r="LRZ233" s="98"/>
      <c r="LSA233" s="98"/>
      <c r="LSB233" s="98"/>
      <c r="LSC233" s="98"/>
      <c r="LSD233" s="98"/>
      <c r="LSE233" s="98"/>
      <c r="LSF233" s="98"/>
      <c r="LSG233" s="98"/>
      <c r="LSH233" s="98"/>
      <c r="LSI233" s="98"/>
      <c r="LSJ233" s="98"/>
      <c r="LSK233" s="98"/>
      <c r="LSL233" s="98"/>
      <c r="LSM233" s="98"/>
      <c r="LSN233" s="98"/>
      <c r="LSO233" s="98"/>
      <c r="LSP233" s="98"/>
      <c r="LSQ233" s="98"/>
      <c r="LSR233" s="98"/>
      <c r="LSS233" s="98"/>
      <c r="LST233" s="98"/>
      <c r="LSU233" s="98"/>
      <c r="LSV233" s="98"/>
      <c r="LSW233" s="98"/>
      <c r="LSX233" s="98"/>
      <c r="LSY233" s="98"/>
      <c r="LSZ233" s="98"/>
      <c r="LTA233" s="98"/>
      <c r="LTB233" s="98"/>
      <c r="LTC233" s="98"/>
      <c r="LTD233" s="98"/>
      <c r="LTE233" s="98"/>
      <c r="LTF233" s="98"/>
      <c r="LTG233" s="98"/>
      <c r="LTH233" s="98"/>
      <c r="LTI233" s="98"/>
      <c r="LTJ233" s="98"/>
      <c r="LTK233" s="98"/>
      <c r="LTL233" s="98"/>
      <c r="LTM233" s="98"/>
      <c r="LTN233" s="98"/>
      <c r="LTO233" s="98"/>
      <c r="LTP233" s="98"/>
      <c r="LTQ233" s="98"/>
      <c r="LTR233" s="98"/>
      <c r="LTS233" s="98"/>
      <c r="LTT233" s="98"/>
      <c r="LTU233" s="98"/>
      <c r="LTV233" s="98"/>
      <c r="LTW233" s="98"/>
      <c r="LTX233" s="98"/>
      <c r="LTY233" s="98"/>
      <c r="LTZ233" s="98"/>
      <c r="LUA233" s="98"/>
      <c r="LUB233" s="98"/>
      <c r="LUC233" s="98"/>
      <c r="LUD233" s="98"/>
      <c r="LUE233" s="98"/>
      <c r="LUF233" s="98"/>
      <c r="LUG233" s="98"/>
      <c r="LUH233" s="98"/>
      <c r="LUI233" s="98"/>
      <c r="LUJ233" s="98"/>
      <c r="LUK233" s="98"/>
      <c r="LUL233" s="98"/>
      <c r="LUM233" s="98"/>
      <c r="LUN233" s="98"/>
      <c r="LUO233" s="98"/>
      <c r="LUP233" s="98"/>
      <c r="LUQ233" s="98"/>
      <c r="LUR233" s="98"/>
      <c r="LUS233" s="98"/>
      <c r="LUT233" s="98"/>
      <c r="LUU233" s="98"/>
      <c r="LUV233" s="98"/>
      <c r="LUW233" s="98"/>
      <c r="LUX233" s="98"/>
      <c r="LUY233" s="98"/>
      <c r="LUZ233" s="98"/>
      <c r="LVA233" s="98"/>
      <c r="LVB233" s="98"/>
      <c r="LVC233" s="98"/>
      <c r="LVD233" s="98"/>
      <c r="LVE233" s="98"/>
      <c r="LVF233" s="98"/>
      <c r="LVG233" s="98"/>
      <c r="LVH233" s="98"/>
      <c r="LVI233" s="98"/>
      <c r="LVJ233" s="98"/>
      <c r="LVK233" s="98"/>
      <c r="LVL233" s="98"/>
      <c r="LVM233" s="98"/>
      <c r="LVN233" s="98"/>
      <c r="LVO233" s="98"/>
      <c r="LVP233" s="98"/>
      <c r="LVQ233" s="98"/>
      <c r="LVR233" s="98"/>
      <c r="LVS233" s="98"/>
      <c r="LVT233" s="98"/>
      <c r="LVU233" s="98"/>
      <c r="LVV233" s="98"/>
      <c r="LVW233" s="98"/>
      <c r="LVX233" s="98"/>
      <c r="LVY233" s="98"/>
      <c r="LVZ233" s="98"/>
      <c r="LWA233" s="98"/>
      <c r="LWB233" s="98"/>
      <c r="LWC233" s="98"/>
      <c r="LWD233" s="98"/>
      <c r="LWE233" s="98"/>
      <c r="LWF233" s="98"/>
      <c r="LWG233" s="98"/>
      <c r="LWH233" s="98"/>
      <c r="LWI233" s="98"/>
      <c r="LWJ233" s="98"/>
      <c r="LWK233" s="98"/>
      <c r="LWL233" s="98"/>
      <c r="LWM233" s="98"/>
      <c r="LWN233" s="98"/>
      <c r="LWO233" s="98"/>
      <c r="LWP233" s="98"/>
      <c r="LWQ233" s="98"/>
      <c r="LWR233" s="98"/>
      <c r="LWS233" s="98"/>
      <c r="LWT233" s="98"/>
      <c r="LWU233" s="98"/>
      <c r="LWV233" s="98"/>
      <c r="LWW233" s="98"/>
      <c r="LWX233" s="98"/>
      <c r="LWY233" s="98"/>
      <c r="LWZ233" s="98"/>
      <c r="LXA233" s="98"/>
      <c r="LXB233" s="98"/>
      <c r="LXC233" s="98"/>
      <c r="LXD233" s="98"/>
      <c r="LXE233" s="98"/>
      <c r="LXF233" s="98"/>
      <c r="LXG233" s="98"/>
      <c r="LXH233" s="98"/>
      <c r="LXI233" s="98"/>
      <c r="LXJ233" s="98"/>
      <c r="LXK233" s="98"/>
      <c r="LXL233" s="98"/>
      <c r="LXM233" s="98"/>
      <c r="LXN233" s="98"/>
      <c r="LXO233" s="98"/>
      <c r="LXP233" s="98"/>
      <c r="LXQ233" s="98"/>
      <c r="LXR233" s="98"/>
      <c r="LXS233" s="98"/>
      <c r="LXT233" s="98"/>
      <c r="LXU233" s="98"/>
      <c r="LXV233" s="98"/>
      <c r="LXW233" s="98"/>
      <c r="LXX233" s="98"/>
      <c r="LXY233" s="98"/>
      <c r="LXZ233" s="98"/>
      <c r="LYA233" s="98"/>
      <c r="LYB233" s="98"/>
      <c r="LYC233" s="98"/>
      <c r="LYD233" s="98"/>
      <c r="LYE233" s="98"/>
      <c r="LYF233" s="98"/>
      <c r="LYG233" s="98"/>
      <c r="LYH233" s="98"/>
      <c r="LYI233" s="98"/>
      <c r="LYJ233" s="98"/>
      <c r="LYK233" s="98"/>
      <c r="LYL233" s="98"/>
      <c r="LYM233" s="98"/>
      <c r="LYN233" s="98"/>
      <c r="LYO233" s="98"/>
      <c r="LYP233" s="98"/>
      <c r="LYQ233" s="98"/>
      <c r="LYR233" s="98"/>
      <c r="LYS233" s="98"/>
      <c r="LYT233" s="98"/>
      <c r="LYU233" s="98"/>
      <c r="LYV233" s="98"/>
      <c r="LYW233" s="98"/>
      <c r="LYX233" s="98"/>
      <c r="LYY233" s="98"/>
      <c r="LYZ233" s="98"/>
      <c r="LZA233" s="98"/>
      <c r="LZB233" s="98"/>
      <c r="LZC233" s="98"/>
      <c r="LZD233" s="98"/>
      <c r="LZE233" s="98"/>
      <c r="LZF233" s="98"/>
      <c r="LZG233" s="98"/>
      <c r="LZH233" s="98"/>
      <c r="LZI233" s="98"/>
      <c r="LZJ233" s="98"/>
      <c r="LZK233" s="98"/>
      <c r="LZL233" s="98"/>
      <c r="LZM233" s="98"/>
      <c r="LZN233" s="98"/>
      <c r="LZO233" s="98"/>
      <c r="LZP233" s="98"/>
      <c r="LZQ233" s="98"/>
      <c r="LZR233" s="98"/>
      <c r="LZS233" s="98"/>
      <c r="LZT233" s="98"/>
      <c r="LZU233" s="98"/>
      <c r="LZV233" s="98"/>
      <c r="LZW233" s="98"/>
      <c r="LZX233" s="98"/>
      <c r="LZY233" s="98"/>
      <c r="LZZ233" s="98"/>
      <c r="MAA233" s="98"/>
      <c r="MAB233" s="98"/>
      <c r="MAC233" s="98"/>
      <c r="MAD233" s="98"/>
      <c r="MAE233" s="98"/>
      <c r="MAF233" s="98"/>
      <c r="MAG233" s="98"/>
      <c r="MAH233" s="98"/>
      <c r="MAI233" s="98"/>
      <c r="MAJ233" s="98"/>
      <c r="MAK233" s="98"/>
      <c r="MAL233" s="98"/>
      <c r="MAM233" s="98"/>
      <c r="MAN233" s="98"/>
      <c r="MAO233" s="98"/>
      <c r="MAP233" s="98"/>
      <c r="MAQ233" s="98"/>
      <c r="MAR233" s="98"/>
      <c r="MAS233" s="98"/>
      <c r="MAT233" s="98"/>
      <c r="MAU233" s="98"/>
      <c r="MAV233" s="98"/>
      <c r="MAW233" s="98"/>
      <c r="MAX233" s="98"/>
      <c r="MAY233" s="98"/>
      <c r="MAZ233" s="98"/>
      <c r="MBA233" s="98"/>
      <c r="MBB233" s="98"/>
      <c r="MBC233" s="98"/>
      <c r="MBD233" s="98"/>
      <c r="MBE233" s="98"/>
      <c r="MBF233" s="98"/>
      <c r="MBG233" s="98"/>
      <c r="MBH233" s="98"/>
      <c r="MBI233" s="98"/>
      <c r="MBJ233" s="98"/>
      <c r="MBK233" s="98"/>
      <c r="MBL233" s="98"/>
      <c r="MBM233" s="98"/>
      <c r="MBN233" s="98"/>
      <c r="MBO233" s="98"/>
      <c r="MBP233" s="98"/>
      <c r="MBQ233" s="98"/>
      <c r="MBR233" s="98"/>
      <c r="MBS233" s="98"/>
      <c r="MBT233" s="98"/>
      <c r="MBU233" s="98"/>
      <c r="MBV233" s="98"/>
      <c r="MBW233" s="98"/>
      <c r="MBX233" s="98"/>
      <c r="MBY233" s="98"/>
      <c r="MBZ233" s="98"/>
      <c r="MCA233" s="98"/>
      <c r="MCB233" s="98"/>
      <c r="MCC233" s="98"/>
      <c r="MCD233" s="98"/>
      <c r="MCE233" s="98"/>
      <c r="MCF233" s="98"/>
      <c r="MCG233" s="98"/>
      <c r="MCH233" s="98"/>
      <c r="MCI233" s="98"/>
      <c r="MCJ233" s="98"/>
      <c r="MCK233" s="98"/>
      <c r="MCL233" s="98"/>
      <c r="MCM233" s="98"/>
      <c r="MCN233" s="98"/>
      <c r="MCO233" s="98"/>
      <c r="MCP233" s="98"/>
      <c r="MCQ233" s="98"/>
      <c r="MCR233" s="98"/>
      <c r="MCS233" s="98"/>
      <c r="MCT233" s="98"/>
      <c r="MCU233" s="98"/>
      <c r="MCV233" s="98"/>
      <c r="MCW233" s="98"/>
      <c r="MCX233" s="98"/>
      <c r="MCY233" s="98"/>
      <c r="MCZ233" s="98"/>
      <c r="MDA233" s="98"/>
      <c r="MDB233" s="98"/>
      <c r="MDC233" s="98"/>
      <c r="MDD233" s="98"/>
      <c r="MDE233" s="98"/>
      <c r="MDF233" s="98"/>
      <c r="MDG233" s="98"/>
      <c r="MDH233" s="98"/>
      <c r="MDI233" s="98"/>
      <c r="MDJ233" s="98"/>
      <c r="MDK233" s="98"/>
      <c r="MDL233" s="98"/>
      <c r="MDM233" s="98"/>
      <c r="MDN233" s="98"/>
      <c r="MDO233" s="98"/>
      <c r="MDP233" s="98"/>
      <c r="MDQ233" s="98"/>
      <c r="MDR233" s="98"/>
      <c r="MDS233" s="98"/>
      <c r="MDT233" s="98"/>
      <c r="MDU233" s="98"/>
      <c r="MDV233" s="98"/>
      <c r="MDW233" s="98"/>
      <c r="MDX233" s="98"/>
      <c r="MDY233" s="98"/>
      <c r="MDZ233" s="98"/>
      <c r="MEA233" s="98"/>
      <c r="MEB233" s="98"/>
      <c r="MEC233" s="98"/>
      <c r="MED233" s="98"/>
      <c r="MEE233" s="98"/>
      <c r="MEF233" s="98"/>
      <c r="MEG233" s="98"/>
      <c r="MEH233" s="98"/>
      <c r="MEI233" s="98"/>
      <c r="MEJ233" s="98"/>
      <c r="MEK233" s="98"/>
      <c r="MEL233" s="98"/>
      <c r="MEM233" s="98"/>
      <c r="MEN233" s="98"/>
      <c r="MEO233" s="98"/>
      <c r="MEP233" s="98"/>
      <c r="MEQ233" s="98"/>
      <c r="MER233" s="98"/>
      <c r="MES233" s="98"/>
      <c r="MET233" s="98"/>
      <c r="MEU233" s="98"/>
      <c r="MEV233" s="98"/>
      <c r="MEW233" s="98"/>
      <c r="MEX233" s="98"/>
      <c r="MEY233" s="98"/>
      <c r="MEZ233" s="98"/>
      <c r="MFA233" s="98"/>
      <c r="MFB233" s="98"/>
      <c r="MFC233" s="98"/>
      <c r="MFD233" s="98"/>
      <c r="MFE233" s="98"/>
      <c r="MFF233" s="98"/>
      <c r="MFG233" s="98"/>
      <c r="MFH233" s="98"/>
      <c r="MFI233" s="98"/>
      <c r="MFJ233" s="98"/>
      <c r="MFK233" s="98"/>
      <c r="MFL233" s="98"/>
      <c r="MFM233" s="98"/>
      <c r="MFN233" s="98"/>
      <c r="MFO233" s="98"/>
      <c r="MFP233" s="98"/>
      <c r="MFQ233" s="98"/>
      <c r="MFR233" s="98"/>
      <c r="MFS233" s="98"/>
      <c r="MFT233" s="98"/>
      <c r="MFU233" s="98"/>
      <c r="MFV233" s="98"/>
      <c r="MFW233" s="98"/>
      <c r="MFX233" s="98"/>
      <c r="MFY233" s="98"/>
      <c r="MFZ233" s="98"/>
      <c r="MGA233" s="98"/>
      <c r="MGB233" s="98"/>
      <c r="MGC233" s="98"/>
      <c r="MGD233" s="98"/>
      <c r="MGE233" s="98"/>
      <c r="MGF233" s="98"/>
      <c r="MGG233" s="98"/>
      <c r="MGH233" s="98"/>
      <c r="MGI233" s="98"/>
      <c r="MGJ233" s="98"/>
      <c r="MGK233" s="98"/>
      <c r="MGL233" s="98"/>
      <c r="MGM233" s="98"/>
      <c r="MGN233" s="98"/>
      <c r="MGO233" s="98"/>
      <c r="MGP233" s="98"/>
      <c r="MGQ233" s="98"/>
      <c r="MGR233" s="98"/>
      <c r="MGS233" s="98"/>
      <c r="MGT233" s="98"/>
      <c r="MGU233" s="98"/>
      <c r="MGV233" s="98"/>
      <c r="MGW233" s="98"/>
      <c r="MGX233" s="98"/>
      <c r="MGY233" s="98"/>
      <c r="MGZ233" s="98"/>
      <c r="MHA233" s="98"/>
      <c r="MHB233" s="98"/>
      <c r="MHC233" s="98"/>
      <c r="MHD233" s="98"/>
      <c r="MHE233" s="98"/>
      <c r="MHF233" s="98"/>
      <c r="MHG233" s="98"/>
      <c r="MHH233" s="98"/>
      <c r="MHI233" s="98"/>
      <c r="MHJ233" s="98"/>
      <c r="MHK233" s="98"/>
      <c r="MHL233" s="98"/>
      <c r="MHM233" s="98"/>
      <c r="MHN233" s="98"/>
      <c r="MHO233" s="98"/>
      <c r="MHP233" s="98"/>
      <c r="MHQ233" s="98"/>
      <c r="MHR233" s="98"/>
      <c r="MHS233" s="98"/>
      <c r="MHT233" s="98"/>
      <c r="MHU233" s="98"/>
      <c r="MHV233" s="98"/>
      <c r="MHW233" s="98"/>
      <c r="MHX233" s="98"/>
      <c r="MHY233" s="98"/>
      <c r="MHZ233" s="98"/>
      <c r="MIA233" s="98"/>
      <c r="MIB233" s="98"/>
      <c r="MIC233" s="98"/>
      <c r="MID233" s="98"/>
      <c r="MIE233" s="98"/>
      <c r="MIF233" s="98"/>
      <c r="MIG233" s="98"/>
      <c r="MIH233" s="98"/>
      <c r="MII233" s="98"/>
      <c r="MIJ233" s="98"/>
      <c r="MIK233" s="98"/>
      <c r="MIL233" s="98"/>
      <c r="MIM233" s="98"/>
      <c r="MIN233" s="98"/>
      <c r="MIO233" s="98"/>
      <c r="MIP233" s="98"/>
      <c r="MIQ233" s="98"/>
      <c r="MIR233" s="98"/>
      <c r="MIS233" s="98"/>
      <c r="MIT233" s="98"/>
      <c r="MIU233" s="98"/>
      <c r="MIV233" s="98"/>
      <c r="MIW233" s="98"/>
      <c r="MIX233" s="98"/>
      <c r="MIY233" s="98"/>
      <c r="MIZ233" s="98"/>
      <c r="MJA233" s="98"/>
      <c r="MJB233" s="98"/>
      <c r="MJC233" s="98"/>
      <c r="MJD233" s="98"/>
      <c r="MJE233" s="98"/>
      <c r="MJF233" s="98"/>
      <c r="MJG233" s="98"/>
      <c r="MJH233" s="98"/>
      <c r="MJI233" s="98"/>
      <c r="MJJ233" s="98"/>
      <c r="MJK233" s="98"/>
      <c r="MJL233" s="98"/>
      <c r="MJM233" s="98"/>
      <c r="MJN233" s="98"/>
      <c r="MJO233" s="98"/>
      <c r="MJP233" s="98"/>
      <c r="MJQ233" s="98"/>
      <c r="MJR233" s="98"/>
      <c r="MJS233" s="98"/>
      <c r="MJT233" s="98"/>
      <c r="MJU233" s="98"/>
      <c r="MJV233" s="98"/>
      <c r="MJW233" s="98"/>
      <c r="MJX233" s="98"/>
      <c r="MJY233" s="98"/>
      <c r="MJZ233" s="98"/>
      <c r="MKA233" s="98"/>
      <c r="MKB233" s="98"/>
      <c r="MKC233" s="98"/>
      <c r="MKD233" s="98"/>
      <c r="MKE233" s="98"/>
      <c r="MKF233" s="98"/>
      <c r="MKG233" s="98"/>
      <c r="MKH233" s="98"/>
      <c r="MKI233" s="98"/>
      <c r="MKJ233" s="98"/>
      <c r="MKK233" s="98"/>
      <c r="MKL233" s="98"/>
      <c r="MKM233" s="98"/>
      <c r="MKN233" s="98"/>
      <c r="MKO233" s="98"/>
      <c r="MKP233" s="98"/>
      <c r="MKQ233" s="98"/>
      <c r="MKR233" s="98"/>
      <c r="MKS233" s="98"/>
      <c r="MKT233" s="98"/>
      <c r="MKU233" s="98"/>
      <c r="MKV233" s="98"/>
      <c r="MKW233" s="98"/>
      <c r="MKX233" s="98"/>
      <c r="MKY233" s="98"/>
      <c r="MKZ233" s="98"/>
      <c r="MLA233" s="98"/>
      <c r="MLB233" s="98"/>
      <c r="MLC233" s="98"/>
      <c r="MLD233" s="98"/>
      <c r="MLE233" s="98"/>
      <c r="MLF233" s="98"/>
      <c r="MLG233" s="98"/>
      <c r="MLH233" s="98"/>
      <c r="MLI233" s="98"/>
      <c r="MLJ233" s="98"/>
      <c r="MLK233" s="98"/>
      <c r="MLL233" s="98"/>
      <c r="MLM233" s="98"/>
      <c r="MLN233" s="98"/>
      <c r="MLO233" s="98"/>
      <c r="MLP233" s="98"/>
      <c r="MLQ233" s="98"/>
      <c r="MLR233" s="98"/>
      <c r="MLS233" s="98"/>
      <c r="MLT233" s="98"/>
      <c r="MLU233" s="98"/>
      <c r="MLV233" s="98"/>
      <c r="MLW233" s="98"/>
      <c r="MLX233" s="98"/>
      <c r="MLY233" s="98"/>
      <c r="MLZ233" s="98"/>
      <c r="MMA233" s="98"/>
      <c r="MMB233" s="98"/>
      <c r="MMC233" s="98"/>
      <c r="MMD233" s="98"/>
      <c r="MME233" s="98"/>
      <c r="MMF233" s="98"/>
      <c r="MMG233" s="98"/>
      <c r="MMH233" s="98"/>
      <c r="MMI233" s="98"/>
      <c r="MMJ233" s="98"/>
      <c r="MMK233" s="98"/>
      <c r="MML233" s="98"/>
      <c r="MMM233" s="98"/>
      <c r="MMN233" s="98"/>
      <c r="MMO233" s="98"/>
      <c r="MMP233" s="98"/>
      <c r="MMQ233" s="98"/>
      <c r="MMR233" s="98"/>
      <c r="MMS233" s="98"/>
      <c r="MMT233" s="98"/>
      <c r="MMU233" s="98"/>
      <c r="MMV233" s="98"/>
      <c r="MMW233" s="98"/>
      <c r="MMX233" s="98"/>
      <c r="MMY233" s="98"/>
      <c r="MMZ233" s="98"/>
      <c r="MNA233" s="98"/>
      <c r="MNB233" s="98"/>
      <c r="MNC233" s="98"/>
      <c r="MND233" s="98"/>
      <c r="MNE233" s="98"/>
      <c r="MNF233" s="98"/>
      <c r="MNG233" s="98"/>
      <c r="MNH233" s="98"/>
      <c r="MNI233" s="98"/>
      <c r="MNJ233" s="98"/>
      <c r="MNK233" s="98"/>
      <c r="MNL233" s="98"/>
      <c r="MNM233" s="98"/>
      <c r="MNN233" s="98"/>
      <c r="MNO233" s="98"/>
      <c r="MNP233" s="98"/>
      <c r="MNQ233" s="98"/>
      <c r="MNR233" s="98"/>
      <c r="MNS233" s="98"/>
      <c r="MNT233" s="98"/>
      <c r="MNU233" s="98"/>
      <c r="MNV233" s="98"/>
      <c r="MNW233" s="98"/>
      <c r="MNX233" s="98"/>
      <c r="MNY233" s="98"/>
      <c r="MNZ233" s="98"/>
      <c r="MOA233" s="98"/>
      <c r="MOB233" s="98"/>
      <c r="MOC233" s="98"/>
      <c r="MOD233" s="98"/>
      <c r="MOE233" s="98"/>
      <c r="MOF233" s="98"/>
      <c r="MOG233" s="98"/>
      <c r="MOH233" s="98"/>
      <c r="MOI233" s="98"/>
      <c r="MOJ233" s="98"/>
      <c r="MOK233" s="98"/>
      <c r="MOL233" s="98"/>
      <c r="MOM233" s="98"/>
      <c r="MON233" s="98"/>
      <c r="MOO233" s="98"/>
      <c r="MOP233" s="98"/>
      <c r="MOQ233" s="98"/>
      <c r="MOR233" s="98"/>
      <c r="MOS233" s="98"/>
      <c r="MOT233" s="98"/>
      <c r="MOU233" s="98"/>
      <c r="MOV233" s="98"/>
      <c r="MOW233" s="98"/>
      <c r="MOX233" s="98"/>
      <c r="MOY233" s="98"/>
      <c r="MOZ233" s="98"/>
      <c r="MPA233" s="98"/>
      <c r="MPB233" s="98"/>
      <c r="MPC233" s="98"/>
      <c r="MPD233" s="98"/>
      <c r="MPE233" s="98"/>
      <c r="MPF233" s="98"/>
      <c r="MPG233" s="98"/>
      <c r="MPH233" s="98"/>
      <c r="MPI233" s="98"/>
      <c r="MPJ233" s="98"/>
      <c r="MPK233" s="98"/>
      <c r="MPL233" s="98"/>
      <c r="MPM233" s="98"/>
      <c r="MPN233" s="98"/>
      <c r="MPO233" s="98"/>
      <c r="MPP233" s="98"/>
      <c r="MPQ233" s="98"/>
      <c r="MPR233" s="98"/>
      <c r="MPS233" s="98"/>
      <c r="MPT233" s="98"/>
      <c r="MPU233" s="98"/>
      <c r="MPV233" s="98"/>
      <c r="MPW233" s="98"/>
      <c r="MPX233" s="98"/>
      <c r="MPY233" s="98"/>
      <c r="MPZ233" s="98"/>
      <c r="MQA233" s="98"/>
      <c r="MQB233" s="98"/>
      <c r="MQC233" s="98"/>
      <c r="MQD233" s="98"/>
      <c r="MQE233" s="98"/>
      <c r="MQF233" s="98"/>
      <c r="MQG233" s="98"/>
      <c r="MQH233" s="98"/>
      <c r="MQI233" s="98"/>
      <c r="MQJ233" s="98"/>
      <c r="MQK233" s="98"/>
      <c r="MQL233" s="98"/>
      <c r="MQM233" s="98"/>
      <c r="MQN233" s="98"/>
      <c r="MQO233" s="98"/>
      <c r="MQP233" s="98"/>
      <c r="MQQ233" s="98"/>
      <c r="MQR233" s="98"/>
      <c r="MQS233" s="98"/>
      <c r="MQT233" s="98"/>
      <c r="MQU233" s="98"/>
      <c r="MQV233" s="98"/>
      <c r="MQW233" s="98"/>
      <c r="MQX233" s="98"/>
      <c r="MQY233" s="98"/>
      <c r="MQZ233" s="98"/>
      <c r="MRA233" s="98"/>
      <c r="MRB233" s="98"/>
      <c r="MRC233" s="98"/>
      <c r="MRD233" s="98"/>
      <c r="MRE233" s="98"/>
      <c r="MRF233" s="98"/>
      <c r="MRG233" s="98"/>
      <c r="MRH233" s="98"/>
      <c r="MRI233" s="98"/>
      <c r="MRJ233" s="98"/>
      <c r="MRK233" s="98"/>
      <c r="MRL233" s="98"/>
      <c r="MRM233" s="98"/>
      <c r="MRN233" s="98"/>
      <c r="MRO233" s="98"/>
      <c r="MRP233" s="98"/>
      <c r="MRQ233" s="98"/>
      <c r="MRR233" s="98"/>
      <c r="MRS233" s="98"/>
      <c r="MRT233" s="98"/>
      <c r="MRU233" s="98"/>
      <c r="MRV233" s="98"/>
      <c r="MRW233" s="98"/>
      <c r="MRX233" s="98"/>
      <c r="MRY233" s="98"/>
      <c r="MRZ233" s="98"/>
      <c r="MSA233" s="98"/>
      <c r="MSB233" s="98"/>
      <c r="MSC233" s="98"/>
      <c r="MSD233" s="98"/>
      <c r="MSE233" s="98"/>
      <c r="MSF233" s="98"/>
      <c r="MSG233" s="98"/>
      <c r="MSH233" s="98"/>
      <c r="MSI233" s="98"/>
      <c r="MSJ233" s="98"/>
      <c r="MSK233" s="98"/>
      <c r="MSL233" s="98"/>
      <c r="MSM233" s="98"/>
      <c r="MSN233" s="98"/>
      <c r="MSO233" s="98"/>
      <c r="MSP233" s="98"/>
      <c r="MSQ233" s="98"/>
      <c r="MSR233" s="98"/>
      <c r="MSS233" s="98"/>
      <c r="MST233" s="98"/>
      <c r="MSU233" s="98"/>
      <c r="MSV233" s="98"/>
      <c r="MSW233" s="98"/>
      <c r="MSX233" s="98"/>
      <c r="MSY233" s="98"/>
      <c r="MSZ233" s="98"/>
      <c r="MTA233" s="98"/>
      <c r="MTB233" s="98"/>
      <c r="MTC233" s="98"/>
      <c r="MTD233" s="98"/>
      <c r="MTE233" s="98"/>
      <c r="MTF233" s="98"/>
      <c r="MTG233" s="98"/>
      <c r="MTH233" s="98"/>
      <c r="MTI233" s="98"/>
      <c r="MTJ233" s="98"/>
      <c r="MTK233" s="98"/>
      <c r="MTL233" s="98"/>
      <c r="MTM233" s="98"/>
      <c r="MTN233" s="98"/>
      <c r="MTO233" s="98"/>
      <c r="MTP233" s="98"/>
      <c r="MTQ233" s="98"/>
      <c r="MTR233" s="98"/>
      <c r="MTS233" s="98"/>
      <c r="MTT233" s="98"/>
      <c r="MTU233" s="98"/>
      <c r="MTV233" s="98"/>
      <c r="MTW233" s="98"/>
      <c r="MTX233" s="98"/>
      <c r="MTY233" s="98"/>
      <c r="MTZ233" s="98"/>
      <c r="MUA233" s="98"/>
      <c r="MUB233" s="98"/>
      <c r="MUC233" s="98"/>
      <c r="MUD233" s="98"/>
      <c r="MUE233" s="98"/>
      <c r="MUF233" s="98"/>
      <c r="MUG233" s="98"/>
      <c r="MUH233" s="98"/>
      <c r="MUI233" s="98"/>
      <c r="MUJ233" s="98"/>
      <c r="MUK233" s="98"/>
      <c r="MUL233" s="98"/>
      <c r="MUM233" s="98"/>
      <c r="MUN233" s="98"/>
      <c r="MUO233" s="98"/>
      <c r="MUP233" s="98"/>
      <c r="MUQ233" s="98"/>
      <c r="MUR233" s="98"/>
      <c r="MUS233" s="98"/>
      <c r="MUT233" s="98"/>
      <c r="MUU233" s="98"/>
      <c r="MUV233" s="98"/>
      <c r="MUW233" s="98"/>
      <c r="MUX233" s="98"/>
      <c r="MUY233" s="98"/>
      <c r="MUZ233" s="98"/>
      <c r="MVA233" s="98"/>
      <c r="MVB233" s="98"/>
      <c r="MVC233" s="98"/>
      <c r="MVD233" s="98"/>
      <c r="MVE233" s="98"/>
      <c r="MVF233" s="98"/>
      <c r="MVG233" s="98"/>
      <c r="MVH233" s="98"/>
      <c r="MVI233" s="98"/>
      <c r="MVJ233" s="98"/>
      <c r="MVK233" s="98"/>
      <c r="MVL233" s="98"/>
      <c r="MVM233" s="98"/>
      <c r="MVN233" s="98"/>
      <c r="MVO233" s="98"/>
      <c r="MVP233" s="98"/>
      <c r="MVQ233" s="98"/>
      <c r="MVR233" s="98"/>
      <c r="MVS233" s="98"/>
      <c r="MVT233" s="98"/>
      <c r="MVU233" s="98"/>
      <c r="MVV233" s="98"/>
      <c r="MVW233" s="98"/>
      <c r="MVX233" s="98"/>
      <c r="MVY233" s="98"/>
      <c r="MVZ233" s="98"/>
      <c r="MWA233" s="98"/>
      <c r="MWB233" s="98"/>
      <c r="MWC233" s="98"/>
      <c r="MWD233" s="98"/>
      <c r="MWE233" s="98"/>
      <c r="MWF233" s="98"/>
      <c r="MWG233" s="98"/>
      <c r="MWH233" s="98"/>
      <c r="MWI233" s="98"/>
      <c r="MWJ233" s="98"/>
      <c r="MWK233" s="98"/>
      <c r="MWL233" s="98"/>
      <c r="MWM233" s="98"/>
      <c r="MWN233" s="98"/>
      <c r="MWO233" s="98"/>
      <c r="MWP233" s="98"/>
      <c r="MWQ233" s="98"/>
      <c r="MWR233" s="98"/>
      <c r="MWS233" s="98"/>
      <c r="MWT233" s="98"/>
      <c r="MWU233" s="98"/>
      <c r="MWV233" s="98"/>
      <c r="MWW233" s="98"/>
      <c r="MWX233" s="98"/>
      <c r="MWY233" s="98"/>
      <c r="MWZ233" s="98"/>
      <c r="MXA233" s="98"/>
      <c r="MXB233" s="98"/>
      <c r="MXC233" s="98"/>
      <c r="MXD233" s="98"/>
      <c r="MXE233" s="98"/>
      <c r="MXF233" s="98"/>
      <c r="MXG233" s="98"/>
      <c r="MXH233" s="98"/>
      <c r="MXI233" s="98"/>
      <c r="MXJ233" s="98"/>
      <c r="MXK233" s="98"/>
      <c r="MXL233" s="98"/>
      <c r="MXM233" s="98"/>
      <c r="MXN233" s="98"/>
      <c r="MXO233" s="98"/>
      <c r="MXP233" s="98"/>
      <c r="MXQ233" s="98"/>
      <c r="MXR233" s="98"/>
      <c r="MXS233" s="98"/>
      <c r="MXT233" s="98"/>
      <c r="MXU233" s="98"/>
      <c r="MXV233" s="98"/>
      <c r="MXW233" s="98"/>
      <c r="MXX233" s="98"/>
      <c r="MXY233" s="98"/>
      <c r="MXZ233" s="98"/>
      <c r="MYA233" s="98"/>
      <c r="MYB233" s="98"/>
      <c r="MYC233" s="98"/>
      <c r="MYD233" s="98"/>
      <c r="MYE233" s="98"/>
      <c r="MYF233" s="98"/>
      <c r="MYG233" s="98"/>
      <c r="MYH233" s="98"/>
      <c r="MYI233" s="98"/>
      <c r="MYJ233" s="98"/>
      <c r="MYK233" s="98"/>
      <c r="MYL233" s="98"/>
      <c r="MYM233" s="98"/>
      <c r="MYN233" s="98"/>
      <c r="MYO233" s="98"/>
      <c r="MYP233" s="98"/>
      <c r="MYQ233" s="98"/>
      <c r="MYR233" s="98"/>
      <c r="MYS233" s="98"/>
      <c r="MYT233" s="98"/>
      <c r="MYU233" s="98"/>
      <c r="MYV233" s="98"/>
      <c r="MYW233" s="98"/>
      <c r="MYX233" s="98"/>
      <c r="MYY233" s="98"/>
      <c r="MYZ233" s="98"/>
      <c r="MZA233" s="98"/>
      <c r="MZB233" s="98"/>
      <c r="MZC233" s="98"/>
      <c r="MZD233" s="98"/>
      <c r="MZE233" s="98"/>
      <c r="MZF233" s="98"/>
      <c r="MZG233" s="98"/>
      <c r="MZH233" s="98"/>
      <c r="MZI233" s="98"/>
      <c r="MZJ233" s="98"/>
      <c r="MZK233" s="98"/>
      <c r="MZL233" s="98"/>
      <c r="MZM233" s="98"/>
      <c r="MZN233" s="98"/>
      <c r="MZO233" s="98"/>
      <c r="MZP233" s="98"/>
      <c r="MZQ233" s="98"/>
      <c r="MZR233" s="98"/>
      <c r="MZS233" s="98"/>
      <c r="MZT233" s="98"/>
      <c r="MZU233" s="98"/>
      <c r="MZV233" s="98"/>
      <c r="MZW233" s="98"/>
      <c r="MZX233" s="98"/>
      <c r="MZY233" s="98"/>
      <c r="MZZ233" s="98"/>
      <c r="NAA233" s="98"/>
      <c r="NAB233" s="98"/>
      <c r="NAC233" s="98"/>
      <c r="NAD233" s="98"/>
      <c r="NAE233" s="98"/>
      <c r="NAF233" s="98"/>
      <c r="NAG233" s="98"/>
      <c r="NAH233" s="98"/>
      <c r="NAI233" s="98"/>
      <c r="NAJ233" s="98"/>
      <c r="NAK233" s="98"/>
      <c r="NAL233" s="98"/>
      <c r="NAM233" s="98"/>
      <c r="NAN233" s="98"/>
      <c r="NAO233" s="98"/>
      <c r="NAP233" s="98"/>
      <c r="NAQ233" s="98"/>
      <c r="NAR233" s="98"/>
      <c r="NAS233" s="98"/>
      <c r="NAT233" s="98"/>
      <c r="NAU233" s="98"/>
      <c r="NAV233" s="98"/>
      <c r="NAW233" s="98"/>
      <c r="NAX233" s="98"/>
      <c r="NAY233" s="98"/>
      <c r="NAZ233" s="98"/>
      <c r="NBA233" s="98"/>
      <c r="NBB233" s="98"/>
      <c r="NBC233" s="98"/>
      <c r="NBD233" s="98"/>
      <c r="NBE233" s="98"/>
      <c r="NBF233" s="98"/>
      <c r="NBG233" s="98"/>
      <c r="NBH233" s="98"/>
      <c r="NBI233" s="98"/>
      <c r="NBJ233" s="98"/>
      <c r="NBK233" s="98"/>
      <c r="NBL233" s="98"/>
      <c r="NBM233" s="98"/>
      <c r="NBN233" s="98"/>
      <c r="NBO233" s="98"/>
      <c r="NBP233" s="98"/>
      <c r="NBQ233" s="98"/>
      <c r="NBR233" s="98"/>
      <c r="NBS233" s="98"/>
      <c r="NBT233" s="98"/>
      <c r="NBU233" s="98"/>
      <c r="NBV233" s="98"/>
      <c r="NBW233" s="98"/>
      <c r="NBX233" s="98"/>
      <c r="NBY233" s="98"/>
      <c r="NBZ233" s="98"/>
      <c r="NCA233" s="98"/>
      <c r="NCB233" s="98"/>
      <c r="NCC233" s="98"/>
      <c r="NCD233" s="98"/>
      <c r="NCE233" s="98"/>
      <c r="NCF233" s="98"/>
      <c r="NCG233" s="98"/>
      <c r="NCH233" s="98"/>
      <c r="NCI233" s="98"/>
      <c r="NCJ233" s="98"/>
      <c r="NCK233" s="98"/>
      <c r="NCL233" s="98"/>
      <c r="NCM233" s="98"/>
      <c r="NCN233" s="98"/>
      <c r="NCO233" s="98"/>
      <c r="NCP233" s="98"/>
      <c r="NCQ233" s="98"/>
      <c r="NCR233" s="98"/>
      <c r="NCS233" s="98"/>
      <c r="NCT233" s="98"/>
      <c r="NCU233" s="98"/>
      <c r="NCV233" s="98"/>
      <c r="NCW233" s="98"/>
      <c r="NCX233" s="98"/>
      <c r="NCY233" s="98"/>
      <c r="NCZ233" s="98"/>
      <c r="NDA233" s="98"/>
      <c r="NDB233" s="98"/>
      <c r="NDC233" s="98"/>
      <c r="NDD233" s="98"/>
      <c r="NDE233" s="98"/>
      <c r="NDF233" s="98"/>
      <c r="NDG233" s="98"/>
      <c r="NDH233" s="98"/>
      <c r="NDI233" s="98"/>
      <c r="NDJ233" s="98"/>
      <c r="NDK233" s="98"/>
      <c r="NDL233" s="98"/>
      <c r="NDM233" s="98"/>
      <c r="NDN233" s="98"/>
      <c r="NDO233" s="98"/>
      <c r="NDP233" s="98"/>
      <c r="NDQ233" s="98"/>
      <c r="NDR233" s="98"/>
      <c r="NDS233" s="98"/>
      <c r="NDT233" s="98"/>
      <c r="NDU233" s="98"/>
      <c r="NDV233" s="98"/>
      <c r="NDW233" s="98"/>
      <c r="NDX233" s="98"/>
      <c r="NDY233" s="98"/>
      <c r="NDZ233" s="98"/>
      <c r="NEA233" s="98"/>
      <c r="NEB233" s="98"/>
      <c r="NEC233" s="98"/>
      <c r="NED233" s="98"/>
      <c r="NEE233" s="98"/>
      <c r="NEF233" s="98"/>
      <c r="NEG233" s="98"/>
      <c r="NEH233" s="98"/>
      <c r="NEI233" s="98"/>
      <c r="NEJ233" s="98"/>
      <c r="NEK233" s="98"/>
      <c r="NEL233" s="98"/>
      <c r="NEM233" s="98"/>
      <c r="NEN233" s="98"/>
      <c r="NEO233" s="98"/>
      <c r="NEP233" s="98"/>
      <c r="NEQ233" s="98"/>
      <c r="NER233" s="98"/>
      <c r="NES233" s="98"/>
      <c r="NET233" s="98"/>
      <c r="NEU233" s="98"/>
      <c r="NEV233" s="98"/>
      <c r="NEW233" s="98"/>
      <c r="NEX233" s="98"/>
      <c r="NEY233" s="98"/>
      <c r="NEZ233" s="98"/>
      <c r="NFA233" s="98"/>
      <c r="NFB233" s="98"/>
      <c r="NFC233" s="98"/>
      <c r="NFD233" s="98"/>
      <c r="NFE233" s="98"/>
      <c r="NFF233" s="98"/>
      <c r="NFG233" s="98"/>
      <c r="NFH233" s="98"/>
      <c r="NFI233" s="98"/>
      <c r="NFJ233" s="98"/>
      <c r="NFK233" s="98"/>
      <c r="NFL233" s="98"/>
      <c r="NFM233" s="98"/>
      <c r="NFN233" s="98"/>
      <c r="NFO233" s="98"/>
      <c r="NFP233" s="98"/>
      <c r="NFQ233" s="98"/>
      <c r="NFR233" s="98"/>
      <c r="NFS233" s="98"/>
      <c r="NFT233" s="98"/>
      <c r="NFU233" s="98"/>
      <c r="NFV233" s="98"/>
      <c r="NFW233" s="98"/>
      <c r="NFX233" s="98"/>
      <c r="NFY233" s="98"/>
      <c r="NFZ233" s="98"/>
      <c r="NGA233" s="98"/>
      <c r="NGB233" s="98"/>
      <c r="NGC233" s="98"/>
      <c r="NGD233" s="98"/>
      <c r="NGE233" s="98"/>
      <c r="NGF233" s="98"/>
      <c r="NGG233" s="98"/>
      <c r="NGH233" s="98"/>
      <c r="NGI233" s="98"/>
      <c r="NGJ233" s="98"/>
      <c r="NGK233" s="98"/>
      <c r="NGL233" s="98"/>
      <c r="NGM233" s="98"/>
      <c r="NGN233" s="98"/>
      <c r="NGO233" s="98"/>
      <c r="NGP233" s="98"/>
      <c r="NGQ233" s="98"/>
      <c r="NGR233" s="98"/>
      <c r="NGS233" s="98"/>
      <c r="NGT233" s="98"/>
      <c r="NGU233" s="98"/>
      <c r="NGV233" s="98"/>
      <c r="NGW233" s="98"/>
      <c r="NGX233" s="98"/>
      <c r="NGY233" s="98"/>
      <c r="NGZ233" s="98"/>
      <c r="NHA233" s="98"/>
      <c r="NHB233" s="98"/>
      <c r="NHC233" s="98"/>
      <c r="NHD233" s="98"/>
      <c r="NHE233" s="98"/>
      <c r="NHF233" s="98"/>
      <c r="NHG233" s="98"/>
      <c r="NHH233" s="98"/>
      <c r="NHI233" s="98"/>
      <c r="NHJ233" s="98"/>
      <c r="NHK233" s="98"/>
      <c r="NHL233" s="98"/>
      <c r="NHM233" s="98"/>
      <c r="NHN233" s="98"/>
      <c r="NHO233" s="98"/>
      <c r="NHP233" s="98"/>
      <c r="NHQ233" s="98"/>
      <c r="NHR233" s="98"/>
      <c r="NHS233" s="98"/>
      <c r="NHT233" s="98"/>
      <c r="NHU233" s="98"/>
      <c r="NHV233" s="98"/>
      <c r="NHW233" s="98"/>
      <c r="NHX233" s="98"/>
      <c r="NHY233" s="98"/>
      <c r="NHZ233" s="98"/>
      <c r="NIA233" s="98"/>
      <c r="NIB233" s="98"/>
      <c r="NIC233" s="98"/>
      <c r="NID233" s="98"/>
      <c r="NIE233" s="98"/>
      <c r="NIF233" s="98"/>
      <c r="NIG233" s="98"/>
      <c r="NIH233" s="98"/>
      <c r="NII233" s="98"/>
      <c r="NIJ233" s="98"/>
      <c r="NIK233" s="98"/>
      <c r="NIL233" s="98"/>
      <c r="NIM233" s="98"/>
      <c r="NIN233" s="98"/>
      <c r="NIO233" s="98"/>
      <c r="NIP233" s="98"/>
      <c r="NIQ233" s="98"/>
      <c r="NIR233" s="98"/>
      <c r="NIS233" s="98"/>
      <c r="NIT233" s="98"/>
      <c r="NIU233" s="98"/>
      <c r="NIV233" s="98"/>
      <c r="NIW233" s="98"/>
      <c r="NIX233" s="98"/>
      <c r="NIY233" s="98"/>
      <c r="NIZ233" s="98"/>
      <c r="NJA233" s="98"/>
      <c r="NJB233" s="98"/>
      <c r="NJC233" s="98"/>
      <c r="NJD233" s="98"/>
      <c r="NJE233" s="98"/>
      <c r="NJF233" s="98"/>
      <c r="NJG233" s="98"/>
      <c r="NJH233" s="98"/>
      <c r="NJI233" s="98"/>
      <c r="NJJ233" s="98"/>
      <c r="NJK233" s="98"/>
      <c r="NJL233" s="98"/>
      <c r="NJM233" s="98"/>
      <c r="NJN233" s="98"/>
      <c r="NJO233" s="98"/>
      <c r="NJP233" s="98"/>
      <c r="NJQ233" s="98"/>
      <c r="NJR233" s="98"/>
      <c r="NJS233" s="98"/>
      <c r="NJT233" s="98"/>
      <c r="NJU233" s="98"/>
      <c r="NJV233" s="98"/>
      <c r="NJW233" s="98"/>
      <c r="NJX233" s="98"/>
      <c r="NJY233" s="98"/>
      <c r="NJZ233" s="98"/>
      <c r="NKA233" s="98"/>
      <c r="NKB233" s="98"/>
      <c r="NKC233" s="98"/>
      <c r="NKD233" s="98"/>
      <c r="NKE233" s="98"/>
      <c r="NKF233" s="98"/>
      <c r="NKG233" s="98"/>
      <c r="NKH233" s="98"/>
      <c r="NKI233" s="98"/>
      <c r="NKJ233" s="98"/>
      <c r="NKK233" s="98"/>
      <c r="NKL233" s="98"/>
      <c r="NKM233" s="98"/>
      <c r="NKN233" s="98"/>
      <c r="NKO233" s="98"/>
      <c r="NKP233" s="98"/>
      <c r="NKQ233" s="98"/>
      <c r="NKR233" s="98"/>
      <c r="NKS233" s="98"/>
      <c r="NKT233" s="98"/>
      <c r="NKU233" s="98"/>
      <c r="NKV233" s="98"/>
      <c r="NKW233" s="98"/>
      <c r="NKX233" s="98"/>
      <c r="NKY233" s="98"/>
      <c r="NKZ233" s="98"/>
      <c r="NLA233" s="98"/>
      <c r="NLB233" s="98"/>
      <c r="NLC233" s="98"/>
      <c r="NLD233" s="98"/>
      <c r="NLE233" s="98"/>
      <c r="NLF233" s="98"/>
      <c r="NLG233" s="98"/>
      <c r="NLH233" s="98"/>
      <c r="NLI233" s="98"/>
      <c r="NLJ233" s="98"/>
      <c r="NLK233" s="98"/>
      <c r="NLL233" s="98"/>
      <c r="NLM233" s="98"/>
      <c r="NLN233" s="98"/>
      <c r="NLO233" s="98"/>
      <c r="NLP233" s="98"/>
      <c r="NLQ233" s="98"/>
      <c r="NLR233" s="98"/>
      <c r="NLS233" s="98"/>
      <c r="NLT233" s="98"/>
      <c r="NLU233" s="98"/>
      <c r="NLV233" s="98"/>
      <c r="NLW233" s="98"/>
      <c r="NLX233" s="98"/>
      <c r="NLY233" s="98"/>
      <c r="NLZ233" s="98"/>
      <c r="NMA233" s="98"/>
      <c r="NMB233" s="98"/>
      <c r="NMC233" s="98"/>
      <c r="NMD233" s="98"/>
      <c r="NME233" s="98"/>
      <c r="NMF233" s="98"/>
      <c r="NMG233" s="98"/>
      <c r="NMH233" s="98"/>
      <c r="NMI233" s="98"/>
      <c r="NMJ233" s="98"/>
      <c r="NMK233" s="98"/>
      <c r="NML233" s="98"/>
      <c r="NMM233" s="98"/>
      <c r="NMN233" s="98"/>
      <c r="NMO233" s="98"/>
      <c r="NMP233" s="98"/>
      <c r="NMQ233" s="98"/>
      <c r="NMR233" s="98"/>
      <c r="NMS233" s="98"/>
      <c r="NMT233" s="98"/>
      <c r="NMU233" s="98"/>
      <c r="NMV233" s="98"/>
      <c r="NMW233" s="98"/>
      <c r="NMX233" s="98"/>
      <c r="NMY233" s="98"/>
      <c r="NMZ233" s="98"/>
      <c r="NNA233" s="98"/>
      <c r="NNB233" s="98"/>
      <c r="NNC233" s="98"/>
      <c r="NND233" s="98"/>
      <c r="NNE233" s="98"/>
      <c r="NNF233" s="98"/>
      <c r="NNG233" s="98"/>
      <c r="NNH233" s="98"/>
      <c r="NNI233" s="98"/>
      <c r="NNJ233" s="98"/>
      <c r="NNK233" s="98"/>
      <c r="NNL233" s="98"/>
      <c r="NNM233" s="98"/>
      <c r="NNN233" s="98"/>
      <c r="NNO233" s="98"/>
      <c r="NNP233" s="98"/>
      <c r="NNQ233" s="98"/>
      <c r="NNR233" s="98"/>
      <c r="NNS233" s="98"/>
      <c r="NNT233" s="98"/>
      <c r="NNU233" s="98"/>
      <c r="NNV233" s="98"/>
      <c r="NNW233" s="98"/>
      <c r="NNX233" s="98"/>
      <c r="NNY233" s="98"/>
      <c r="NNZ233" s="98"/>
      <c r="NOA233" s="98"/>
      <c r="NOB233" s="98"/>
      <c r="NOC233" s="98"/>
      <c r="NOD233" s="98"/>
      <c r="NOE233" s="98"/>
      <c r="NOF233" s="98"/>
      <c r="NOG233" s="98"/>
      <c r="NOH233" s="98"/>
      <c r="NOI233" s="98"/>
      <c r="NOJ233" s="98"/>
      <c r="NOK233" s="98"/>
      <c r="NOL233" s="98"/>
      <c r="NOM233" s="98"/>
      <c r="NON233" s="98"/>
      <c r="NOO233" s="98"/>
      <c r="NOP233" s="98"/>
      <c r="NOQ233" s="98"/>
      <c r="NOR233" s="98"/>
      <c r="NOS233" s="98"/>
      <c r="NOT233" s="98"/>
      <c r="NOU233" s="98"/>
      <c r="NOV233" s="98"/>
      <c r="NOW233" s="98"/>
      <c r="NOX233" s="98"/>
      <c r="NOY233" s="98"/>
      <c r="NOZ233" s="98"/>
      <c r="NPA233" s="98"/>
      <c r="NPB233" s="98"/>
      <c r="NPC233" s="98"/>
      <c r="NPD233" s="98"/>
      <c r="NPE233" s="98"/>
      <c r="NPF233" s="98"/>
      <c r="NPG233" s="98"/>
      <c r="NPH233" s="98"/>
      <c r="NPI233" s="98"/>
      <c r="NPJ233" s="98"/>
      <c r="NPK233" s="98"/>
      <c r="NPL233" s="98"/>
      <c r="NPM233" s="98"/>
      <c r="NPN233" s="98"/>
      <c r="NPO233" s="98"/>
      <c r="NPP233" s="98"/>
      <c r="NPQ233" s="98"/>
      <c r="NPR233" s="98"/>
      <c r="NPS233" s="98"/>
      <c r="NPT233" s="98"/>
      <c r="NPU233" s="98"/>
      <c r="NPV233" s="98"/>
      <c r="NPW233" s="98"/>
      <c r="NPX233" s="98"/>
      <c r="NPY233" s="98"/>
      <c r="NPZ233" s="98"/>
      <c r="NQA233" s="98"/>
      <c r="NQB233" s="98"/>
      <c r="NQC233" s="98"/>
      <c r="NQD233" s="98"/>
      <c r="NQE233" s="98"/>
      <c r="NQF233" s="98"/>
      <c r="NQG233" s="98"/>
      <c r="NQH233" s="98"/>
      <c r="NQI233" s="98"/>
      <c r="NQJ233" s="98"/>
      <c r="NQK233" s="98"/>
      <c r="NQL233" s="98"/>
      <c r="NQM233" s="98"/>
      <c r="NQN233" s="98"/>
      <c r="NQO233" s="98"/>
      <c r="NQP233" s="98"/>
      <c r="NQQ233" s="98"/>
      <c r="NQR233" s="98"/>
      <c r="NQS233" s="98"/>
      <c r="NQT233" s="98"/>
      <c r="NQU233" s="98"/>
      <c r="NQV233" s="98"/>
      <c r="NQW233" s="98"/>
      <c r="NQX233" s="98"/>
      <c r="NQY233" s="98"/>
      <c r="NQZ233" s="98"/>
      <c r="NRA233" s="98"/>
      <c r="NRB233" s="98"/>
      <c r="NRC233" s="98"/>
      <c r="NRD233" s="98"/>
      <c r="NRE233" s="98"/>
      <c r="NRF233" s="98"/>
      <c r="NRG233" s="98"/>
      <c r="NRH233" s="98"/>
      <c r="NRI233" s="98"/>
      <c r="NRJ233" s="98"/>
      <c r="NRK233" s="98"/>
      <c r="NRL233" s="98"/>
      <c r="NRM233" s="98"/>
      <c r="NRN233" s="98"/>
      <c r="NRO233" s="98"/>
      <c r="NRP233" s="98"/>
      <c r="NRQ233" s="98"/>
      <c r="NRR233" s="98"/>
      <c r="NRS233" s="98"/>
      <c r="NRT233" s="98"/>
      <c r="NRU233" s="98"/>
      <c r="NRV233" s="98"/>
      <c r="NRW233" s="98"/>
      <c r="NRX233" s="98"/>
      <c r="NRY233" s="98"/>
      <c r="NRZ233" s="98"/>
      <c r="NSA233" s="98"/>
      <c r="NSB233" s="98"/>
      <c r="NSC233" s="98"/>
      <c r="NSD233" s="98"/>
      <c r="NSE233" s="98"/>
      <c r="NSF233" s="98"/>
      <c r="NSG233" s="98"/>
      <c r="NSH233" s="98"/>
      <c r="NSI233" s="98"/>
      <c r="NSJ233" s="98"/>
      <c r="NSK233" s="98"/>
      <c r="NSL233" s="98"/>
      <c r="NSM233" s="98"/>
      <c r="NSN233" s="98"/>
      <c r="NSO233" s="98"/>
      <c r="NSP233" s="98"/>
      <c r="NSQ233" s="98"/>
      <c r="NSR233" s="98"/>
      <c r="NSS233" s="98"/>
      <c r="NST233" s="98"/>
      <c r="NSU233" s="98"/>
      <c r="NSV233" s="98"/>
      <c r="NSW233" s="98"/>
      <c r="NSX233" s="98"/>
      <c r="NSY233" s="98"/>
      <c r="NSZ233" s="98"/>
      <c r="NTA233" s="98"/>
      <c r="NTB233" s="98"/>
      <c r="NTC233" s="98"/>
      <c r="NTD233" s="98"/>
      <c r="NTE233" s="98"/>
      <c r="NTF233" s="98"/>
      <c r="NTG233" s="98"/>
      <c r="NTH233" s="98"/>
      <c r="NTI233" s="98"/>
      <c r="NTJ233" s="98"/>
      <c r="NTK233" s="98"/>
      <c r="NTL233" s="98"/>
      <c r="NTM233" s="98"/>
      <c r="NTN233" s="98"/>
      <c r="NTO233" s="98"/>
      <c r="NTP233" s="98"/>
      <c r="NTQ233" s="98"/>
      <c r="NTR233" s="98"/>
      <c r="NTS233" s="98"/>
      <c r="NTT233" s="98"/>
      <c r="NTU233" s="98"/>
      <c r="NTV233" s="98"/>
      <c r="NTW233" s="98"/>
      <c r="NTX233" s="98"/>
      <c r="NTY233" s="98"/>
      <c r="NTZ233" s="98"/>
      <c r="NUA233" s="98"/>
      <c r="NUB233" s="98"/>
      <c r="NUC233" s="98"/>
      <c r="NUD233" s="98"/>
      <c r="NUE233" s="98"/>
      <c r="NUF233" s="98"/>
      <c r="NUG233" s="98"/>
      <c r="NUH233" s="98"/>
      <c r="NUI233" s="98"/>
      <c r="NUJ233" s="98"/>
      <c r="NUK233" s="98"/>
      <c r="NUL233" s="98"/>
      <c r="NUM233" s="98"/>
      <c r="NUN233" s="98"/>
      <c r="NUO233" s="98"/>
      <c r="NUP233" s="98"/>
      <c r="NUQ233" s="98"/>
      <c r="NUR233" s="98"/>
      <c r="NUS233" s="98"/>
      <c r="NUT233" s="98"/>
      <c r="NUU233" s="98"/>
      <c r="NUV233" s="98"/>
      <c r="NUW233" s="98"/>
      <c r="NUX233" s="98"/>
      <c r="NUY233" s="98"/>
      <c r="NUZ233" s="98"/>
      <c r="NVA233" s="98"/>
      <c r="NVB233" s="98"/>
      <c r="NVC233" s="98"/>
      <c r="NVD233" s="98"/>
      <c r="NVE233" s="98"/>
      <c r="NVF233" s="98"/>
      <c r="NVG233" s="98"/>
      <c r="NVH233" s="98"/>
      <c r="NVI233" s="98"/>
      <c r="NVJ233" s="98"/>
      <c r="NVK233" s="98"/>
      <c r="NVL233" s="98"/>
      <c r="NVM233" s="98"/>
      <c r="NVN233" s="98"/>
      <c r="NVO233" s="98"/>
      <c r="NVP233" s="98"/>
      <c r="NVQ233" s="98"/>
      <c r="NVR233" s="98"/>
      <c r="NVS233" s="98"/>
      <c r="NVT233" s="98"/>
      <c r="NVU233" s="98"/>
      <c r="NVV233" s="98"/>
      <c r="NVW233" s="98"/>
      <c r="NVX233" s="98"/>
      <c r="NVY233" s="98"/>
      <c r="NVZ233" s="98"/>
      <c r="NWA233" s="98"/>
      <c r="NWB233" s="98"/>
      <c r="NWC233" s="98"/>
      <c r="NWD233" s="98"/>
      <c r="NWE233" s="98"/>
      <c r="NWF233" s="98"/>
      <c r="NWG233" s="98"/>
      <c r="NWH233" s="98"/>
      <c r="NWI233" s="98"/>
      <c r="NWJ233" s="98"/>
      <c r="NWK233" s="98"/>
      <c r="NWL233" s="98"/>
      <c r="NWM233" s="98"/>
      <c r="NWN233" s="98"/>
      <c r="NWO233" s="98"/>
      <c r="NWP233" s="98"/>
      <c r="NWQ233" s="98"/>
      <c r="NWR233" s="98"/>
      <c r="NWS233" s="98"/>
      <c r="NWT233" s="98"/>
      <c r="NWU233" s="98"/>
      <c r="NWV233" s="98"/>
      <c r="NWW233" s="98"/>
      <c r="NWX233" s="98"/>
      <c r="NWY233" s="98"/>
      <c r="NWZ233" s="98"/>
      <c r="NXA233" s="98"/>
      <c r="NXB233" s="98"/>
      <c r="NXC233" s="98"/>
      <c r="NXD233" s="98"/>
      <c r="NXE233" s="98"/>
      <c r="NXF233" s="98"/>
      <c r="NXG233" s="98"/>
      <c r="NXH233" s="98"/>
      <c r="NXI233" s="98"/>
      <c r="NXJ233" s="98"/>
      <c r="NXK233" s="98"/>
      <c r="NXL233" s="98"/>
      <c r="NXM233" s="98"/>
      <c r="NXN233" s="98"/>
      <c r="NXO233" s="98"/>
      <c r="NXP233" s="98"/>
      <c r="NXQ233" s="98"/>
      <c r="NXR233" s="98"/>
      <c r="NXS233" s="98"/>
      <c r="NXT233" s="98"/>
      <c r="NXU233" s="98"/>
      <c r="NXV233" s="98"/>
      <c r="NXW233" s="98"/>
      <c r="NXX233" s="98"/>
      <c r="NXY233" s="98"/>
      <c r="NXZ233" s="98"/>
      <c r="NYA233" s="98"/>
      <c r="NYB233" s="98"/>
      <c r="NYC233" s="98"/>
      <c r="NYD233" s="98"/>
      <c r="NYE233" s="98"/>
      <c r="NYF233" s="98"/>
      <c r="NYG233" s="98"/>
      <c r="NYH233" s="98"/>
      <c r="NYI233" s="98"/>
      <c r="NYJ233" s="98"/>
      <c r="NYK233" s="98"/>
      <c r="NYL233" s="98"/>
      <c r="NYM233" s="98"/>
      <c r="NYN233" s="98"/>
      <c r="NYO233" s="98"/>
      <c r="NYP233" s="98"/>
      <c r="NYQ233" s="98"/>
      <c r="NYR233" s="98"/>
      <c r="NYS233" s="98"/>
      <c r="NYT233" s="98"/>
      <c r="NYU233" s="98"/>
      <c r="NYV233" s="98"/>
      <c r="NYW233" s="98"/>
      <c r="NYX233" s="98"/>
      <c r="NYY233" s="98"/>
      <c r="NYZ233" s="98"/>
      <c r="NZA233" s="98"/>
      <c r="NZB233" s="98"/>
      <c r="NZC233" s="98"/>
      <c r="NZD233" s="98"/>
      <c r="NZE233" s="98"/>
      <c r="NZF233" s="98"/>
      <c r="NZG233" s="98"/>
      <c r="NZH233" s="98"/>
      <c r="NZI233" s="98"/>
      <c r="NZJ233" s="98"/>
      <c r="NZK233" s="98"/>
      <c r="NZL233" s="98"/>
      <c r="NZM233" s="98"/>
      <c r="NZN233" s="98"/>
      <c r="NZO233" s="98"/>
      <c r="NZP233" s="98"/>
      <c r="NZQ233" s="98"/>
      <c r="NZR233" s="98"/>
      <c r="NZS233" s="98"/>
      <c r="NZT233" s="98"/>
      <c r="NZU233" s="98"/>
      <c r="NZV233" s="98"/>
      <c r="NZW233" s="98"/>
      <c r="NZX233" s="98"/>
      <c r="NZY233" s="98"/>
      <c r="NZZ233" s="98"/>
      <c r="OAA233" s="98"/>
      <c r="OAB233" s="98"/>
      <c r="OAC233" s="98"/>
      <c r="OAD233" s="98"/>
      <c r="OAE233" s="98"/>
      <c r="OAF233" s="98"/>
      <c r="OAG233" s="98"/>
      <c r="OAH233" s="98"/>
      <c r="OAI233" s="98"/>
      <c r="OAJ233" s="98"/>
      <c r="OAK233" s="98"/>
      <c r="OAL233" s="98"/>
      <c r="OAM233" s="98"/>
      <c r="OAN233" s="98"/>
      <c r="OAO233" s="98"/>
      <c r="OAP233" s="98"/>
      <c r="OAQ233" s="98"/>
      <c r="OAR233" s="98"/>
      <c r="OAS233" s="98"/>
      <c r="OAT233" s="98"/>
      <c r="OAU233" s="98"/>
      <c r="OAV233" s="98"/>
      <c r="OAW233" s="98"/>
      <c r="OAX233" s="98"/>
      <c r="OAY233" s="98"/>
      <c r="OAZ233" s="98"/>
      <c r="OBA233" s="98"/>
      <c r="OBB233" s="98"/>
      <c r="OBC233" s="98"/>
      <c r="OBD233" s="98"/>
      <c r="OBE233" s="98"/>
      <c r="OBF233" s="98"/>
      <c r="OBG233" s="98"/>
      <c r="OBH233" s="98"/>
      <c r="OBI233" s="98"/>
      <c r="OBJ233" s="98"/>
      <c r="OBK233" s="98"/>
      <c r="OBL233" s="98"/>
      <c r="OBM233" s="98"/>
      <c r="OBN233" s="98"/>
      <c r="OBO233" s="98"/>
      <c r="OBP233" s="98"/>
      <c r="OBQ233" s="98"/>
      <c r="OBR233" s="98"/>
      <c r="OBS233" s="98"/>
      <c r="OBT233" s="98"/>
      <c r="OBU233" s="98"/>
      <c r="OBV233" s="98"/>
      <c r="OBW233" s="98"/>
      <c r="OBX233" s="98"/>
      <c r="OBY233" s="98"/>
      <c r="OBZ233" s="98"/>
      <c r="OCA233" s="98"/>
      <c r="OCB233" s="98"/>
      <c r="OCC233" s="98"/>
      <c r="OCD233" s="98"/>
      <c r="OCE233" s="98"/>
      <c r="OCF233" s="98"/>
      <c r="OCG233" s="98"/>
      <c r="OCH233" s="98"/>
      <c r="OCI233" s="98"/>
      <c r="OCJ233" s="98"/>
      <c r="OCK233" s="98"/>
      <c r="OCL233" s="98"/>
      <c r="OCM233" s="98"/>
      <c r="OCN233" s="98"/>
      <c r="OCO233" s="98"/>
      <c r="OCP233" s="98"/>
      <c r="OCQ233" s="98"/>
      <c r="OCR233" s="98"/>
      <c r="OCS233" s="98"/>
      <c r="OCT233" s="98"/>
      <c r="OCU233" s="98"/>
      <c r="OCV233" s="98"/>
      <c r="OCW233" s="98"/>
      <c r="OCX233" s="98"/>
      <c r="OCY233" s="98"/>
      <c r="OCZ233" s="98"/>
      <c r="ODA233" s="98"/>
      <c r="ODB233" s="98"/>
      <c r="ODC233" s="98"/>
      <c r="ODD233" s="98"/>
      <c r="ODE233" s="98"/>
      <c r="ODF233" s="98"/>
      <c r="ODG233" s="98"/>
      <c r="ODH233" s="98"/>
      <c r="ODI233" s="98"/>
      <c r="ODJ233" s="98"/>
      <c r="ODK233" s="98"/>
      <c r="ODL233" s="98"/>
      <c r="ODM233" s="98"/>
      <c r="ODN233" s="98"/>
      <c r="ODO233" s="98"/>
      <c r="ODP233" s="98"/>
      <c r="ODQ233" s="98"/>
      <c r="ODR233" s="98"/>
      <c r="ODS233" s="98"/>
      <c r="ODT233" s="98"/>
      <c r="ODU233" s="98"/>
      <c r="ODV233" s="98"/>
      <c r="ODW233" s="98"/>
      <c r="ODX233" s="98"/>
      <c r="ODY233" s="98"/>
      <c r="ODZ233" s="98"/>
      <c r="OEA233" s="98"/>
      <c r="OEB233" s="98"/>
      <c r="OEC233" s="98"/>
      <c r="OED233" s="98"/>
      <c r="OEE233" s="98"/>
      <c r="OEF233" s="98"/>
      <c r="OEG233" s="98"/>
      <c r="OEH233" s="98"/>
      <c r="OEI233" s="98"/>
      <c r="OEJ233" s="98"/>
      <c r="OEK233" s="98"/>
      <c r="OEL233" s="98"/>
      <c r="OEM233" s="98"/>
      <c r="OEN233" s="98"/>
      <c r="OEO233" s="98"/>
      <c r="OEP233" s="98"/>
      <c r="OEQ233" s="98"/>
      <c r="OER233" s="98"/>
      <c r="OES233" s="98"/>
      <c r="OET233" s="98"/>
      <c r="OEU233" s="98"/>
      <c r="OEV233" s="98"/>
      <c r="OEW233" s="98"/>
      <c r="OEX233" s="98"/>
      <c r="OEY233" s="98"/>
      <c r="OEZ233" s="98"/>
      <c r="OFA233" s="98"/>
      <c r="OFB233" s="98"/>
      <c r="OFC233" s="98"/>
      <c r="OFD233" s="98"/>
      <c r="OFE233" s="98"/>
      <c r="OFF233" s="98"/>
      <c r="OFG233" s="98"/>
      <c r="OFH233" s="98"/>
      <c r="OFI233" s="98"/>
      <c r="OFJ233" s="98"/>
      <c r="OFK233" s="98"/>
      <c r="OFL233" s="98"/>
      <c r="OFM233" s="98"/>
      <c r="OFN233" s="98"/>
      <c r="OFO233" s="98"/>
      <c r="OFP233" s="98"/>
      <c r="OFQ233" s="98"/>
      <c r="OFR233" s="98"/>
      <c r="OFS233" s="98"/>
      <c r="OFT233" s="98"/>
      <c r="OFU233" s="98"/>
      <c r="OFV233" s="98"/>
      <c r="OFW233" s="98"/>
      <c r="OFX233" s="98"/>
      <c r="OFY233" s="98"/>
      <c r="OFZ233" s="98"/>
      <c r="OGA233" s="98"/>
      <c r="OGB233" s="98"/>
      <c r="OGC233" s="98"/>
      <c r="OGD233" s="98"/>
      <c r="OGE233" s="98"/>
      <c r="OGF233" s="98"/>
      <c r="OGG233" s="98"/>
      <c r="OGH233" s="98"/>
      <c r="OGI233" s="98"/>
      <c r="OGJ233" s="98"/>
      <c r="OGK233" s="98"/>
      <c r="OGL233" s="98"/>
      <c r="OGM233" s="98"/>
      <c r="OGN233" s="98"/>
      <c r="OGO233" s="98"/>
      <c r="OGP233" s="98"/>
      <c r="OGQ233" s="98"/>
      <c r="OGR233" s="98"/>
      <c r="OGS233" s="98"/>
      <c r="OGT233" s="98"/>
      <c r="OGU233" s="98"/>
      <c r="OGV233" s="98"/>
      <c r="OGW233" s="98"/>
      <c r="OGX233" s="98"/>
      <c r="OGY233" s="98"/>
      <c r="OGZ233" s="98"/>
      <c r="OHA233" s="98"/>
      <c r="OHB233" s="98"/>
      <c r="OHC233" s="98"/>
      <c r="OHD233" s="98"/>
      <c r="OHE233" s="98"/>
      <c r="OHF233" s="98"/>
      <c r="OHG233" s="98"/>
      <c r="OHH233" s="98"/>
      <c r="OHI233" s="98"/>
      <c r="OHJ233" s="98"/>
      <c r="OHK233" s="98"/>
      <c r="OHL233" s="98"/>
      <c r="OHM233" s="98"/>
      <c r="OHN233" s="98"/>
      <c r="OHO233" s="98"/>
      <c r="OHP233" s="98"/>
      <c r="OHQ233" s="98"/>
      <c r="OHR233" s="98"/>
      <c r="OHS233" s="98"/>
      <c r="OHT233" s="98"/>
      <c r="OHU233" s="98"/>
      <c r="OHV233" s="98"/>
      <c r="OHW233" s="98"/>
      <c r="OHX233" s="98"/>
      <c r="OHY233" s="98"/>
      <c r="OHZ233" s="98"/>
      <c r="OIA233" s="98"/>
      <c r="OIB233" s="98"/>
      <c r="OIC233" s="98"/>
      <c r="OID233" s="98"/>
      <c r="OIE233" s="98"/>
      <c r="OIF233" s="98"/>
      <c r="OIG233" s="98"/>
      <c r="OIH233" s="98"/>
      <c r="OII233" s="98"/>
      <c r="OIJ233" s="98"/>
      <c r="OIK233" s="98"/>
      <c r="OIL233" s="98"/>
      <c r="OIM233" s="98"/>
      <c r="OIN233" s="98"/>
      <c r="OIO233" s="98"/>
      <c r="OIP233" s="98"/>
      <c r="OIQ233" s="98"/>
      <c r="OIR233" s="98"/>
      <c r="OIS233" s="98"/>
      <c r="OIT233" s="98"/>
      <c r="OIU233" s="98"/>
      <c r="OIV233" s="98"/>
      <c r="OIW233" s="98"/>
      <c r="OIX233" s="98"/>
      <c r="OIY233" s="98"/>
      <c r="OIZ233" s="98"/>
      <c r="OJA233" s="98"/>
      <c r="OJB233" s="98"/>
      <c r="OJC233" s="98"/>
      <c r="OJD233" s="98"/>
      <c r="OJE233" s="98"/>
      <c r="OJF233" s="98"/>
      <c r="OJG233" s="98"/>
      <c r="OJH233" s="98"/>
      <c r="OJI233" s="98"/>
      <c r="OJJ233" s="98"/>
      <c r="OJK233" s="98"/>
      <c r="OJL233" s="98"/>
      <c r="OJM233" s="98"/>
      <c r="OJN233" s="98"/>
      <c r="OJO233" s="98"/>
      <c r="OJP233" s="98"/>
      <c r="OJQ233" s="98"/>
      <c r="OJR233" s="98"/>
      <c r="OJS233" s="98"/>
      <c r="OJT233" s="98"/>
      <c r="OJU233" s="98"/>
      <c r="OJV233" s="98"/>
      <c r="OJW233" s="98"/>
      <c r="OJX233" s="98"/>
      <c r="OJY233" s="98"/>
      <c r="OJZ233" s="98"/>
      <c r="OKA233" s="98"/>
      <c r="OKB233" s="98"/>
      <c r="OKC233" s="98"/>
      <c r="OKD233" s="98"/>
      <c r="OKE233" s="98"/>
      <c r="OKF233" s="98"/>
      <c r="OKG233" s="98"/>
      <c r="OKH233" s="98"/>
      <c r="OKI233" s="98"/>
      <c r="OKJ233" s="98"/>
      <c r="OKK233" s="98"/>
      <c r="OKL233" s="98"/>
      <c r="OKM233" s="98"/>
      <c r="OKN233" s="98"/>
      <c r="OKO233" s="98"/>
      <c r="OKP233" s="98"/>
      <c r="OKQ233" s="98"/>
      <c r="OKR233" s="98"/>
      <c r="OKS233" s="98"/>
      <c r="OKT233" s="98"/>
      <c r="OKU233" s="98"/>
      <c r="OKV233" s="98"/>
      <c r="OKW233" s="98"/>
      <c r="OKX233" s="98"/>
      <c r="OKY233" s="98"/>
      <c r="OKZ233" s="98"/>
      <c r="OLA233" s="98"/>
      <c r="OLB233" s="98"/>
      <c r="OLC233" s="98"/>
      <c r="OLD233" s="98"/>
      <c r="OLE233" s="98"/>
      <c r="OLF233" s="98"/>
      <c r="OLG233" s="98"/>
      <c r="OLH233" s="98"/>
      <c r="OLI233" s="98"/>
      <c r="OLJ233" s="98"/>
      <c r="OLK233" s="98"/>
      <c r="OLL233" s="98"/>
      <c r="OLM233" s="98"/>
      <c r="OLN233" s="98"/>
      <c r="OLO233" s="98"/>
      <c r="OLP233" s="98"/>
      <c r="OLQ233" s="98"/>
      <c r="OLR233" s="98"/>
      <c r="OLS233" s="98"/>
      <c r="OLT233" s="98"/>
      <c r="OLU233" s="98"/>
      <c r="OLV233" s="98"/>
      <c r="OLW233" s="98"/>
      <c r="OLX233" s="98"/>
      <c r="OLY233" s="98"/>
      <c r="OLZ233" s="98"/>
      <c r="OMA233" s="98"/>
      <c r="OMB233" s="98"/>
      <c r="OMC233" s="98"/>
      <c r="OMD233" s="98"/>
      <c r="OME233" s="98"/>
      <c r="OMF233" s="98"/>
      <c r="OMG233" s="98"/>
      <c r="OMH233" s="98"/>
      <c r="OMI233" s="98"/>
      <c r="OMJ233" s="98"/>
      <c r="OMK233" s="98"/>
      <c r="OML233" s="98"/>
      <c r="OMM233" s="98"/>
      <c r="OMN233" s="98"/>
      <c r="OMO233" s="98"/>
      <c r="OMP233" s="98"/>
      <c r="OMQ233" s="98"/>
      <c r="OMR233" s="98"/>
      <c r="OMS233" s="98"/>
      <c r="OMT233" s="98"/>
      <c r="OMU233" s="98"/>
      <c r="OMV233" s="98"/>
      <c r="OMW233" s="98"/>
      <c r="OMX233" s="98"/>
      <c r="OMY233" s="98"/>
      <c r="OMZ233" s="98"/>
      <c r="ONA233" s="98"/>
      <c r="ONB233" s="98"/>
      <c r="ONC233" s="98"/>
      <c r="OND233" s="98"/>
      <c r="ONE233" s="98"/>
      <c r="ONF233" s="98"/>
      <c r="ONG233" s="98"/>
      <c r="ONH233" s="98"/>
      <c r="ONI233" s="98"/>
      <c r="ONJ233" s="98"/>
      <c r="ONK233" s="98"/>
      <c r="ONL233" s="98"/>
      <c r="ONM233" s="98"/>
      <c r="ONN233" s="98"/>
      <c r="ONO233" s="98"/>
      <c r="ONP233" s="98"/>
      <c r="ONQ233" s="98"/>
      <c r="ONR233" s="98"/>
      <c r="ONS233" s="98"/>
      <c r="ONT233" s="98"/>
      <c r="ONU233" s="98"/>
      <c r="ONV233" s="98"/>
      <c r="ONW233" s="98"/>
      <c r="ONX233" s="98"/>
      <c r="ONY233" s="98"/>
      <c r="ONZ233" s="98"/>
      <c r="OOA233" s="98"/>
      <c r="OOB233" s="98"/>
      <c r="OOC233" s="98"/>
      <c r="OOD233" s="98"/>
      <c r="OOE233" s="98"/>
      <c r="OOF233" s="98"/>
      <c r="OOG233" s="98"/>
      <c r="OOH233" s="98"/>
      <c r="OOI233" s="98"/>
      <c r="OOJ233" s="98"/>
      <c r="OOK233" s="98"/>
      <c r="OOL233" s="98"/>
      <c r="OOM233" s="98"/>
      <c r="OON233" s="98"/>
      <c r="OOO233" s="98"/>
      <c r="OOP233" s="98"/>
      <c r="OOQ233" s="98"/>
      <c r="OOR233" s="98"/>
      <c r="OOS233" s="98"/>
      <c r="OOT233" s="98"/>
      <c r="OOU233" s="98"/>
      <c r="OOV233" s="98"/>
      <c r="OOW233" s="98"/>
      <c r="OOX233" s="98"/>
      <c r="OOY233" s="98"/>
      <c r="OOZ233" s="98"/>
      <c r="OPA233" s="98"/>
      <c r="OPB233" s="98"/>
      <c r="OPC233" s="98"/>
      <c r="OPD233" s="98"/>
      <c r="OPE233" s="98"/>
      <c r="OPF233" s="98"/>
      <c r="OPG233" s="98"/>
      <c r="OPH233" s="98"/>
      <c r="OPI233" s="98"/>
      <c r="OPJ233" s="98"/>
      <c r="OPK233" s="98"/>
      <c r="OPL233" s="98"/>
      <c r="OPM233" s="98"/>
      <c r="OPN233" s="98"/>
      <c r="OPO233" s="98"/>
      <c r="OPP233" s="98"/>
      <c r="OPQ233" s="98"/>
      <c r="OPR233" s="98"/>
      <c r="OPS233" s="98"/>
      <c r="OPT233" s="98"/>
      <c r="OPU233" s="98"/>
      <c r="OPV233" s="98"/>
      <c r="OPW233" s="98"/>
      <c r="OPX233" s="98"/>
      <c r="OPY233" s="98"/>
      <c r="OPZ233" s="98"/>
      <c r="OQA233" s="98"/>
      <c r="OQB233" s="98"/>
      <c r="OQC233" s="98"/>
      <c r="OQD233" s="98"/>
      <c r="OQE233" s="98"/>
      <c r="OQF233" s="98"/>
      <c r="OQG233" s="98"/>
      <c r="OQH233" s="98"/>
      <c r="OQI233" s="98"/>
      <c r="OQJ233" s="98"/>
      <c r="OQK233" s="98"/>
      <c r="OQL233" s="98"/>
      <c r="OQM233" s="98"/>
      <c r="OQN233" s="98"/>
      <c r="OQO233" s="98"/>
      <c r="OQP233" s="98"/>
      <c r="OQQ233" s="98"/>
      <c r="OQR233" s="98"/>
      <c r="OQS233" s="98"/>
      <c r="OQT233" s="98"/>
      <c r="OQU233" s="98"/>
      <c r="OQV233" s="98"/>
      <c r="OQW233" s="98"/>
      <c r="OQX233" s="98"/>
      <c r="OQY233" s="98"/>
      <c r="OQZ233" s="98"/>
      <c r="ORA233" s="98"/>
      <c r="ORB233" s="98"/>
      <c r="ORC233" s="98"/>
      <c r="ORD233" s="98"/>
      <c r="ORE233" s="98"/>
      <c r="ORF233" s="98"/>
      <c r="ORG233" s="98"/>
      <c r="ORH233" s="98"/>
      <c r="ORI233" s="98"/>
      <c r="ORJ233" s="98"/>
      <c r="ORK233" s="98"/>
      <c r="ORL233" s="98"/>
      <c r="ORM233" s="98"/>
      <c r="ORN233" s="98"/>
      <c r="ORO233" s="98"/>
      <c r="ORP233" s="98"/>
      <c r="ORQ233" s="98"/>
      <c r="ORR233" s="98"/>
      <c r="ORS233" s="98"/>
      <c r="ORT233" s="98"/>
      <c r="ORU233" s="98"/>
      <c r="ORV233" s="98"/>
      <c r="ORW233" s="98"/>
      <c r="ORX233" s="98"/>
      <c r="ORY233" s="98"/>
      <c r="ORZ233" s="98"/>
      <c r="OSA233" s="98"/>
      <c r="OSB233" s="98"/>
      <c r="OSC233" s="98"/>
      <c r="OSD233" s="98"/>
      <c r="OSE233" s="98"/>
      <c r="OSF233" s="98"/>
      <c r="OSG233" s="98"/>
      <c r="OSH233" s="98"/>
      <c r="OSI233" s="98"/>
      <c r="OSJ233" s="98"/>
      <c r="OSK233" s="98"/>
      <c r="OSL233" s="98"/>
      <c r="OSM233" s="98"/>
      <c r="OSN233" s="98"/>
      <c r="OSO233" s="98"/>
      <c r="OSP233" s="98"/>
      <c r="OSQ233" s="98"/>
      <c r="OSR233" s="98"/>
      <c r="OSS233" s="98"/>
      <c r="OST233" s="98"/>
      <c r="OSU233" s="98"/>
      <c r="OSV233" s="98"/>
      <c r="OSW233" s="98"/>
      <c r="OSX233" s="98"/>
      <c r="OSY233" s="98"/>
      <c r="OSZ233" s="98"/>
      <c r="OTA233" s="98"/>
      <c r="OTB233" s="98"/>
      <c r="OTC233" s="98"/>
      <c r="OTD233" s="98"/>
      <c r="OTE233" s="98"/>
      <c r="OTF233" s="98"/>
      <c r="OTG233" s="98"/>
      <c r="OTH233" s="98"/>
      <c r="OTI233" s="98"/>
      <c r="OTJ233" s="98"/>
      <c r="OTK233" s="98"/>
      <c r="OTL233" s="98"/>
      <c r="OTM233" s="98"/>
      <c r="OTN233" s="98"/>
      <c r="OTO233" s="98"/>
      <c r="OTP233" s="98"/>
      <c r="OTQ233" s="98"/>
      <c r="OTR233" s="98"/>
      <c r="OTS233" s="98"/>
      <c r="OTT233" s="98"/>
      <c r="OTU233" s="98"/>
      <c r="OTV233" s="98"/>
      <c r="OTW233" s="98"/>
      <c r="OTX233" s="98"/>
      <c r="OTY233" s="98"/>
      <c r="OTZ233" s="98"/>
      <c r="OUA233" s="98"/>
      <c r="OUB233" s="98"/>
      <c r="OUC233" s="98"/>
      <c r="OUD233" s="98"/>
      <c r="OUE233" s="98"/>
      <c r="OUF233" s="98"/>
      <c r="OUG233" s="98"/>
      <c r="OUH233" s="98"/>
      <c r="OUI233" s="98"/>
      <c r="OUJ233" s="98"/>
      <c r="OUK233" s="98"/>
      <c r="OUL233" s="98"/>
      <c r="OUM233" s="98"/>
      <c r="OUN233" s="98"/>
      <c r="OUO233" s="98"/>
      <c r="OUP233" s="98"/>
      <c r="OUQ233" s="98"/>
      <c r="OUR233" s="98"/>
      <c r="OUS233" s="98"/>
      <c r="OUT233" s="98"/>
      <c r="OUU233" s="98"/>
      <c r="OUV233" s="98"/>
      <c r="OUW233" s="98"/>
      <c r="OUX233" s="98"/>
      <c r="OUY233" s="98"/>
      <c r="OUZ233" s="98"/>
      <c r="OVA233" s="98"/>
      <c r="OVB233" s="98"/>
      <c r="OVC233" s="98"/>
      <c r="OVD233" s="98"/>
      <c r="OVE233" s="98"/>
      <c r="OVF233" s="98"/>
      <c r="OVG233" s="98"/>
      <c r="OVH233" s="98"/>
      <c r="OVI233" s="98"/>
      <c r="OVJ233" s="98"/>
      <c r="OVK233" s="98"/>
      <c r="OVL233" s="98"/>
      <c r="OVM233" s="98"/>
      <c r="OVN233" s="98"/>
      <c r="OVO233" s="98"/>
      <c r="OVP233" s="98"/>
      <c r="OVQ233" s="98"/>
      <c r="OVR233" s="98"/>
      <c r="OVS233" s="98"/>
      <c r="OVT233" s="98"/>
      <c r="OVU233" s="98"/>
      <c r="OVV233" s="98"/>
      <c r="OVW233" s="98"/>
      <c r="OVX233" s="98"/>
      <c r="OVY233" s="98"/>
      <c r="OVZ233" s="98"/>
      <c r="OWA233" s="98"/>
      <c r="OWB233" s="98"/>
      <c r="OWC233" s="98"/>
      <c r="OWD233" s="98"/>
      <c r="OWE233" s="98"/>
      <c r="OWF233" s="98"/>
      <c r="OWG233" s="98"/>
      <c r="OWH233" s="98"/>
      <c r="OWI233" s="98"/>
      <c r="OWJ233" s="98"/>
      <c r="OWK233" s="98"/>
      <c r="OWL233" s="98"/>
      <c r="OWM233" s="98"/>
      <c r="OWN233" s="98"/>
      <c r="OWO233" s="98"/>
      <c r="OWP233" s="98"/>
      <c r="OWQ233" s="98"/>
      <c r="OWR233" s="98"/>
      <c r="OWS233" s="98"/>
      <c r="OWT233" s="98"/>
      <c r="OWU233" s="98"/>
      <c r="OWV233" s="98"/>
      <c r="OWW233" s="98"/>
      <c r="OWX233" s="98"/>
      <c r="OWY233" s="98"/>
      <c r="OWZ233" s="98"/>
      <c r="OXA233" s="98"/>
      <c r="OXB233" s="98"/>
      <c r="OXC233" s="98"/>
      <c r="OXD233" s="98"/>
      <c r="OXE233" s="98"/>
      <c r="OXF233" s="98"/>
      <c r="OXG233" s="98"/>
      <c r="OXH233" s="98"/>
      <c r="OXI233" s="98"/>
      <c r="OXJ233" s="98"/>
      <c r="OXK233" s="98"/>
      <c r="OXL233" s="98"/>
      <c r="OXM233" s="98"/>
      <c r="OXN233" s="98"/>
      <c r="OXO233" s="98"/>
      <c r="OXP233" s="98"/>
      <c r="OXQ233" s="98"/>
      <c r="OXR233" s="98"/>
      <c r="OXS233" s="98"/>
      <c r="OXT233" s="98"/>
      <c r="OXU233" s="98"/>
      <c r="OXV233" s="98"/>
      <c r="OXW233" s="98"/>
      <c r="OXX233" s="98"/>
      <c r="OXY233" s="98"/>
      <c r="OXZ233" s="98"/>
      <c r="OYA233" s="98"/>
      <c r="OYB233" s="98"/>
      <c r="OYC233" s="98"/>
      <c r="OYD233" s="98"/>
      <c r="OYE233" s="98"/>
      <c r="OYF233" s="98"/>
      <c r="OYG233" s="98"/>
      <c r="OYH233" s="98"/>
      <c r="OYI233" s="98"/>
      <c r="OYJ233" s="98"/>
      <c r="OYK233" s="98"/>
      <c r="OYL233" s="98"/>
      <c r="OYM233" s="98"/>
      <c r="OYN233" s="98"/>
      <c r="OYO233" s="98"/>
      <c r="OYP233" s="98"/>
      <c r="OYQ233" s="98"/>
      <c r="OYR233" s="98"/>
      <c r="OYS233" s="98"/>
      <c r="OYT233" s="98"/>
      <c r="OYU233" s="98"/>
      <c r="OYV233" s="98"/>
      <c r="OYW233" s="98"/>
      <c r="OYX233" s="98"/>
      <c r="OYY233" s="98"/>
      <c r="OYZ233" s="98"/>
      <c r="OZA233" s="98"/>
      <c r="OZB233" s="98"/>
      <c r="OZC233" s="98"/>
      <c r="OZD233" s="98"/>
      <c r="OZE233" s="98"/>
      <c r="OZF233" s="98"/>
      <c r="OZG233" s="98"/>
      <c r="OZH233" s="98"/>
      <c r="OZI233" s="98"/>
      <c r="OZJ233" s="98"/>
      <c r="OZK233" s="98"/>
      <c r="OZL233" s="98"/>
      <c r="OZM233" s="98"/>
      <c r="OZN233" s="98"/>
      <c r="OZO233" s="98"/>
      <c r="OZP233" s="98"/>
      <c r="OZQ233" s="98"/>
      <c r="OZR233" s="98"/>
      <c r="OZS233" s="98"/>
      <c r="OZT233" s="98"/>
      <c r="OZU233" s="98"/>
      <c r="OZV233" s="98"/>
      <c r="OZW233" s="98"/>
      <c r="OZX233" s="98"/>
      <c r="OZY233" s="98"/>
      <c r="OZZ233" s="98"/>
      <c r="PAA233" s="98"/>
      <c r="PAB233" s="98"/>
      <c r="PAC233" s="98"/>
      <c r="PAD233" s="98"/>
      <c r="PAE233" s="98"/>
      <c r="PAF233" s="98"/>
      <c r="PAG233" s="98"/>
      <c r="PAH233" s="98"/>
      <c r="PAI233" s="98"/>
      <c r="PAJ233" s="98"/>
      <c r="PAK233" s="98"/>
      <c r="PAL233" s="98"/>
      <c r="PAM233" s="98"/>
      <c r="PAN233" s="98"/>
      <c r="PAO233" s="98"/>
      <c r="PAP233" s="98"/>
      <c r="PAQ233" s="98"/>
      <c r="PAR233" s="98"/>
      <c r="PAS233" s="98"/>
      <c r="PAT233" s="98"/>
      <c r="PAU233" s="98"/>
      <c r="PAV233" s="98"/>
      <c r="PAW233" s="98"/>
      <c r="PAX233" s="98"/>
      <c r="PAY233" s="98"/>
      <c r="PAZ233" s="98"/>
      <c r="PBA233" s="98"/>
      <c r="PBB233" s="98"/>
      <c r="PBC233" s="98"/>
      <c r="PBD233" s="98"/>
      <c r="PBE233" s="98"/>
      <c r="PBF233" s="98"/>
      <c r="PBG233" s="98"/>
      <c r="PBH233" s="98"/>
      <c r="PBI233" s="98"/>
      <c r="PBJ233" s="98"/>
      <c r="PBK233" s="98"/>
      <c r="PBL233" s="98"/>
      <c r="PBM233" s="98"/>
      <c r="PBN233" s="98"/>
      <c r="PBO233" s="98"/>
      <c r="PBP233" s="98"/>
      <c r="PBQ233" s="98"/>
      <c r="PBR233" s="98"/>
      <c r="PBS233" s="98"/>
      <c r="PBT233" s="98"/>
      <c r="PBU233" s="98"/>
      <c r="PBV233" s="98"/>
      <c r="PBW233" s="98"/>
      <c r="PBX233" s="98"/>
      <c r="PBY233" s="98"/>
      <c r="PBZ233" s="98"/>
      <c r="PCA233" s="98"/>
      <c r="PCB233" s="98"/>
      <c r="PCC233" s="98"/>
      <c r="PCD233" s="98"/>
      <c r="PCE233" s="98"/>
      <c r="PCF233" s="98"/>
      <c r="PCG233" s="98"/>
      <c r="PCH233" s="98"/>
      <c r="PCI233" s="98"/>
      <c r="PCJ233" s="98"/>
      <c r="PCK233" s="98"/>
      <c r="PCL233" s="98"/>
      <c r="PCM233" s="98"/>
      <c r="PCN233" s="98"/>
      <c r="PCO233" s="98"/>
      <c r="PCP233" s="98"/>
      <c r="PCQ233" s="98"/>
      <c r="PCR233" s="98"/>
      <c r="PCS233" s="98"/>
      <c r="PCT233" s="98"/>
      <c r="PCU233" s="98"/>
      <c r="PCV233" s="98"/>
      <c r="PCW233" s="98"/>
      <c r="PCX233" s="98"/>
      <c r="PCY233" s="98"/>
      <c r="PCZ233" s="98"/>
      <c r="PDA233" s="98"/>
      <c r="PDB233" s="98"/>
      <c r="PDC233" s="98"/>
      <c r="PDD233" s="98"/>
      <c r="PDE233" s="98"/>
      <c r="PDF233" s="98"/>
      <c r="PDG233" s="98"/>
      <c r="PDH233" s="98"/>
      <c r="PDI233" s="98"/>
      <c r="PDJ233" s="98"/>
      <c r="PDK233" s="98"/>
      <c r="PDL233" s="98"/>
      <c r="PDM233" s="98"/>
      <c r="PDN233" s="98"/>
      <c r="PDO233" s="98"/>
      <c r="PDP233" s="98"/>
      <c r="PDQ233" s="98"/>
      <c r="PDR233" s="98"/>
      <c r="PDS233" s="98"/>
      <c r="PDT233" s="98"/>
      <c r="PDU233" s="98"/>
      <c r="PDV233" s="98"/>
      <c r="PDW233" s="98"/>
      <c r="PDX233" s="98"/>
      <c r="PDY233" s="98"/>
      <c r="PDZ233" s="98"/>
      <c r="PEA233" s="98"/>
      <c r="PEB233" s="98"/>
      <c r="PEC233" s="98"/>
      <c r="PED233" s="98"/>
      <c r="PEE233" s="98"/>
      <c r="PEF233" s="98"/>
      <c r="PEG233" s="98"/>
      <c r="PEH233" s="98"/>
      <c r="PEI233" s="98"/>
      <c r="PEJ233" s="98"/>
      <c r="PEK233" s="98"/>
      <c r="PEL233" s="98"/>
      <c r="PEM233" s="98"/>
      <c r="PEN233" s="98"/>
      <c r="PEO233" s="98"/>
      <c r="PEP233" s="98"/>
      <c r="PEQ233" s="98"/>
      <c r="PER233" s="98"/>
      <c r="PES233" s="98"/>
      <c r="PET233" s="98"/>
      <c r="PEU233" s="98"/>
      <c r="PEV233" s="98"/>
      <c r="PEW233" s="98"/>
      <c r="PEX233" s="98"/>
      <c r="PEY233" s="98"/>
      <c r="PEZ233" s="98"/>
      <c r="PFA233" s="98"/>
      <c r="PFB233" s="98"/>
      <c r="PFC233" s="98"/>
      <c r="PFD233" s="98"/>
      <c r="PFE233" s="98"/>
      <c r="PFF233" s="98"/>
      <c r="PFG233" s="98"/>
      <c r="PFH233" s="98"/>
      <c r="PFI233" s="98"/>
      <c r="PFJ233" s="98"/>
      <c r="PFK233" s="98"/>
      <c r="PFL233" s="98"/>
      <c r="PFM233" s="98"/>
      <c r="PFN233" s="98"/>
      <c r="PFO233" s="98"/>
      <c r="PFP233" s="98"/>
      <c r="PFQ233" s="98"/>
      <c r="PFR233" s="98"/>
      <c r="PFS233" s="98"/>
      <c r="PFT233" s="98"/>
      <c r="PFU233" s="98"/>
      <c r="PFV233" s="98"/>
      <c r="PFW233" s="98"/>
      <c r="PFX233" s="98"/>
      <c r="PFY233" s="98"/>
      <c r="PFZ233" s="98"/>
      <c r="PGA233" s="98"/>
      <c r="PGB233" s="98"/>
      <c r="PGC233" s="98"/>
      <c r="PGD233" s="98"/>
      <c r="PGE233" s="98"/>
      <c r="PGF233" s="98"/>
      <c r="PGG233" s="98"/>
      <c r="PGH233" s="98"/>
      <c r="PGI233" s="98"/>
      <c r="PGJ233" s="98"/>
      <c r="PGK233" s="98"/>
      <c r="PGL233" s="98"/>
      <c r="PGM233" s="98"/>
      <c r="PGN233" s="98"/>
      <c r="PGO233" s="98"/>
      <c r="PGP233" s="98"/>
      <c r="PGQ233" s="98"/>
      <c r="PGR233" s="98"/>
      <c r="PGS233" s="98"/>
      <c r="PGT233" s="98"/>
      <c r="PGU233" s="98"/>
      <c r="PGV233" s="98"/>
      <c r="PGW233" s="98"/>
      <c r="PGX233" s="98"/>
      <c r="PGY233" s="98"/>
      <c r="PGZ233" s="98"/>
      <c r="PHA233" s="98"/>
      <c r="PHB233" s="98"/>
      <c r="PHC233" s="98"/>
      <c r="PHD233" s="98"/>
      <c r="PHE233" s="98"/>
      <c r="PHF233" s="98"/>
      <c r="PHG233" s="98"/>
      <c r="PHH233" s="98"/>
      <c r="PHI233" s="98"/>
      <c r="PHJ233" s="98"/>
      <c r="PHK233" s="98"/>
      <c r="PHL233" s="98"/>
      <c r="PHM233" s="98"/>
      <c r="PHN233" s="98"/>
      <c r="PHO233" s="98"/>
      <c r="PHP233" s="98"/>
      <c r="PHQ233" s="98"/>
      <c r="PHR233" s="98"/>
      <c r="PHS233" s="98"/>
      <c r="PHT233" s="98"/>
      <c r="PHU233" s="98"/>
      <c r="PHV233" s="98"/>
      <c r="PHW233" s="98"/>
      <c r="PHX233" s="98"/>
      <c r="PHY233" s="98"/>
      <c r="PHZ233" s="98"/>
      <c r="PIA233" s="98"/>
      <c r="PIB233" s="98"/>
      <c r="PIC233" s="98"/>
      <c r="PID233" s="98"/>
      <c r="PIE233" s="98"/>
      <c r="PIF233" s="98"/>
      <c r="PIG233" s="98"/>
      <c r="PIH233" s="98"/>
      <c r="PII233" s="98"/>
      <c r="PIJ233" s="98"/>
      <c r="PIK233" s="98"/>
      <c r="PIL233" s="98"/>
      <c r="PIM233" s="98"/>
      <c r="PIN233" s="98"/>
      <c r="PIO233" s="98"/>
      <c r="PIP233" s="98"/>
      <c r="PIQ233" s="98"/>
      <c r="PIR233" s="98"/>
      <c r="PIS233" s="98"/>
      <c r="PIT233" s="98"/>
      <c r="PIU233" s="98"/>
      <c r="PIV233" s="98"/>
      <c r="PIW233" s="98"/>
      <c r="PIX233" s="98"/>
      <c r="PIY233" s="98"/>
      <c r="PIZ233" s="98"/>
      <c r="PJA233" s="98"/>
      <c r="PJB233" s="98"/>
      <c r="PJC233" s="98"/>
      <c r="PJD233" s="98"/>
      <c r="PJE233" s="98"/>
      <c r="PJF233" s="98"/>
      <c r="PJG233" s="98"/>
      <c r="PJH233" s="98"/>
      <c r="PJI233" s="98"/>
      <c r="PJJ233" s="98"/>
      <c r="PJK233" s="98"/>
      <c r="PJL233" s="98"/>
      <c r="PJM233" s="98"/>
      <c r="PJN233" s="98"/>
      <c r="PJO233" s="98"/>
      <c r="PJP233" s="98"/>
      <c r="PJQ233" s="98"/>
      <c r="PJR233" s="98"/>
      <c r="PJS233" s="98"/>
      <c r="PJT233" s="98"/>
      <c r="PJU233" s="98"/>
      <c r="PJV233" s="98"/>
      <c r="PJW233" s="98"/>
      <c r="PJX233" s="98"/>
      <c r="PJY233" s="98"/>
      <c r="PJZ233" s="98"/>
      <c r="PKA233" s="98"/>
      <c r="PKB233" s="98"/>
      <c r="PKC233" s="98"/>
      <c r="PKD233" s="98"/>
      <c r="PKE233" s="98"/>
      <c r="PKF233" s="98"/>
      <c r="PKG233" s="98"/>
      <c r="PKH233" s="98"/>
      <c r="PKI233" s="98"/>
      <c r="PKJ233" s="98"/>
      <c r="PKK233" s="98"/>
      <c r="PKL233" s="98"/>
      <c r="PKM233" s="98"/>
      <c r="PKN233" s="98"/>
      <c r="PKO233" s="98"/>
      <c r="PKP233" s="98"/>
      <c r="PKQ233" s="98"/>
      <c r="PKR233" s="98"/>
      <c r="PKS233" s="98"/>
      <c r="PKT233" s="98"/>
      <c r="PKU233" s="98"/>
      <c r="PKV233" s="98"/>
      <c r="PKW233" s="98"/>
      <c r="PKX233" s="98"/>
      <c r="PKY233" s="98"/>
      <c r="PKZ233" s="98"/>
      <c r="PLA233" s="98"/>
      <c r="PLB233" s="98"/>
      <c r="PLC233" s="98"/>
      <c r="PLD233" s="98"/>
      <c r="PLE233" s="98"/>
      <c r="PLF233" s="98"/>
      <c r="PLG233" s="98"/>
      <c r="PLH233" s="98"/>
      <c r="PLI233" s="98"/>
      <c r="PLJ233" s="98"/>
      <c r="PLK233" s="98"/>
      <c r="PLL233" s="98"/>
      <c r="PLM233" s="98"/>
      <c r="PLN233" s="98"/>
      <c r="PLO233" s="98"/>
      <c r="PLP233" s="98"/>
      <c r="PLQ233" s="98"/>
      <c r="PLR233" s="98"/>
      <c r="PLS233" s="98"/>
      <c r="PLT233" s="98"/>
      <c r="PLU233" s="98"/>
      <c r="PLV233" s="98"/>
      <c r="PLW233" s="98"/>
      <c r="PLX233" s="98"/>
      <c r="PLY233" s="98"/>
      <c r="PLZ233" s="98"/>
      <c r="PMA233" s="98"/>
      <c r="PMB233" s="98"/>
      <c r="PMC233" s="98"/>
      <c r="PMD233" s="98"/>
      <c r="PME233" s="98"/>
      <c r="PMF233" s="98"/>
      <c r="PMG233" s="98"/>
      <c r="PMH233" s="98"/>
      <c r="PMI233" s="98"/>
      <c r="PMJ233" s="98"/>
      <c r="PMK233" s="98"/>
      <c r="PML233" s="98"/>
      <c r="PMM233" s="98"/>
      <c r="PMN233" s="98"/>
      <c r="PMO233" s="98"/>
      <c r="PMP233" s="98"/>
      <c r="PMQ233" s="98"/>
      <c r="PMR233" s="98"/>
      <c r="PMS233" s="98"/>
      <c r="PMT233" s="98"/>
      <c r="PMU233" s="98"/>
      <c r="PMV233" s="98"/>
      <c r="PMW233" s="98"/>
      <c r="PMX233" s="98"/>
      <c r="PMY233" s="98"/>
      <c r="PMZ233" s="98"/>
      <c r="PNA233" s="98"/>
      <c r="PNB233" s="98"/>
      <c r="PNC233" s="98"/>
      <c r="PND233" s="98"/>
      <c r="PNE233" s="98"/>
      <c r="PNF233" s="98"/>
      <c r="PNG233" s="98"/>
      <c r="PNH233" s="98"/>
      <c r="PNI233" s="98"/>
      <c r="PNJ233" s="98"/>
      <c r="PNK233" s="98"/>
      <c r="PNL233" s="98"/>
      <c r="PNM233" s="98"/>
      <c r="PNN233" s="98"/>
      <c r="PNO233" s="98"/>
      <c r="PNP233" s="98"/>
      <c r="PNQ233" s="98"/>
      <c r="PNR233" s="98"/>
      <c r="PNS233" s="98"/>
      <c r="PNT233" s="98"/>
      <c r="PNU233" s="98"/>
      <c r="PNV233" s="98"/>
      <c r="PNW233" s="98"/>
      <c r="PNX233" s="98"/>
      <c r="PNY233" s="98"/>
      <c r="PNZ233" s="98"/>
      <c r="POA233" s="98"/>
      <c r="POB233" s="98"/>
      <c r="POC233" s="98"/>
      <c r="POD233" s="98"/>
      <c r="POE233" s="98"/>
      <c r="POF233" s="98"/>
      <c r="POG233" s="98"/>
      <c r="POH233" s="98"/>
      <c r="POI233" s="98"/>
      <c r="POJ233" s="98"/>
      <c r="POK233" s="98"/>
      <c r="POL233" s="98"/>
      <c r="POM233" s="98"/>
      <c r="PON233" s="98"/>
      <c r="POO233" s="98"/>
      <c r="POP233" s="98"/>
      <c r="POQ233" s="98"/>
      <c r="POR233" s="98"/>
      <c r="POS233" s="98"/>
      <c r="POT233" s="98"/>
      <c r="POU233" s="98"/>
      <c r="POV233" s="98"/>
      <c r="POW233" s="98"/>
      <c r="POX233" s="98"/>
      <c r="POY233" s="98"/>
      <c r="POZ233" s="98"/>
      <c r="PPA233" s="98"/>
      <c r="PPB233" s="98"/>
      <c r="PPC233" s="98"/>
      <c r="PPD233" s="98"/>
      <c r="PPE233" s="98"/>
      <c r="PPF233" s="98"/>
      <c r="PPG233" s="98"/>
      <c r="PPH233" s="98"/>
      <c r="PPI233" s="98"/>
      <c r="PPJ233" s="98"/>
      <c r="PPK233" s="98"/>
      <c r="PPL233" s="98"/>
      <c r="PPM233" s="98"/>
      <c r="PPN233" s="98"/>
      <c r="PPO233" s="98"/>
      <c r="PPP233" s="98"/>
      <c r="PPQ233" s="98"/>
      <c r="PPR233" s="98"/>
      <c r="PPS233" s="98"/>
      <c r="PPT233" s="98"/>
      <c r="PPU233" s="98"/>
      <c r="PPV233" s="98"/>
      <c r="PPW233" s="98"/>
      <c r="PPX233" s="98"/>
      <c r="PPY233" s="98"/>
      <c r="PPZ233" s="98"/>
      <c r="PQA233" s="98"/>
      <c r="PQB233" s="98"/>
      <c r="PQC233" s="98"/>
      <c r="PQD233" s="98"/>
      <c r="PQE233" s="98"/>
      <c r="PQF233" s="98"/>
      <c r="PQG233" s="98"/>
      <c r="PQH233" s="98"/>
      <c r="PQI233" s="98"/>
      <c r="PQJ233" s="98"/>
      <c r="PQK233" s="98"/>
      <c r="PQL233" s="98"/>
      <c r="PQM233" s="98"/>
      <c r="PQN233" s="98"/>
      <c r="PQO233" s="98"/>
      <c r="PQP233" s="98"/>
      <c r="PQQ233" s="98"/>
      <c r="PQR233" s="98"/>
      <c r="PQS233" s="98"/>
      <c r="PQT233" s="98"/>
      <c r="PQU233" s="98"/>
      <c r="PQV233" s="98"/>
      <c r="PQW233" s="98"/>
      <c r="PQX233" s="98"/>
      <c r="PQY233" s="98"/>
      <c r="PQZ233" s="98"/>
      <c r="PRA233" s="98"/>
      <c r="PRB233" s="98"/>
      <c r="PRC233" s="98"/>
      <c r="PRD233" s="98"/>
      <c r="PRE233" s="98"/>
      <c r="PRF233" s="98"/>
      <c r="PRG233" s="98"/>
      <c r="PRH233" s="98"/>
      <c r="PRI233" s="98"/>
      <c r="PRJ233" s="98"/>
      <c r="PRK233" s="98"/>
      <c r="PRL233" s="98"/>
      <c r="PRM233" s="98"/>
      <c r="PRN233" s="98"/>
      <c r="PRO233" s="98"/>
      <c r="PRP233" s="98"/>
      <c r="PRQ233" s="98"/>
      <c r="PRR233" s="98"/>
      <c r="PRS233" s="98"/>
      <c r="PRT233" s="98"/>
      <c r="PRU233" s="98"/>
      <c r="PRV233" s="98"/>
      <c r="PRW233" s="98"/>
      <c r="PRX233" s="98"/>
      <c r="PRY233" s="98"/>
      <c r="PRZ233" s="98"/>
      <c r="PSA233" s="98"/>
      <c r="PSB233" s="98"/>
      <c r="PSC233" s="98"/>
      <c r="PSD233" s="98"/>
      <c r="PSE233" s="98"/>
      <c r="PSF233" s="98"/>
      <c r="PSG233" s="98"/>
      <c r="PSH233" s="98"/>
      <c r="PSI233" s="98"/>
      <c r="PSJ233" s="98"/>
      <c r="PSK233" s="98"/>
      <c r="PSL233" s="98"/>
      <c r="PSM233" s="98"/>
      <c r="PSN233" s="98"/>
      <c r="PSO233" s="98"/>
      <c r="PSP233" s="98"/>
      <c r="PSQ233" s="98"/>
      <c r="PSR233" s="98"/>
      <c r="PSS233" s="98"/>
      <c r="PST233" s="98"/>
      <c r="PSU233" s="98"/>
      <c r="PSV233" s="98"/>
      <c r="PSW233" s="98"/>
      <c r="PSX233" s="98"/>
      <c r="PSY233" s="98"/>
      <c r="PSZ233" s="98"/>
      <c r="PTA233" s="98"/>
      <c r="PTB233" s="98"/>
      <c r="PTC233" s="98"/>
      <c r="PTD233" s="98"/>
      <c r="PTE233" s="98"/>
      <c r="PTF233" s="98"/>
      <c r="PTG233" s="98"/>
      <c r="PTH233" s="98"/>
      <c r="PTI233" s="98"/>
      <c r="PTJ233" s="98"/>
      <c r="PTK233" s="98"/>
      <c r="PTL233" s="98"/>
      <c r="PTM233" s="98"/>
      <c r="PTN233" s="98"/>
      <c r="PTO233" s="98"/>
      <c r="PTP233" s="98"/>
      <c r="PTQ233" s="98"/>
      <c r="PTR233" s="98"/>
      <c r="PTS233" s="98"/>
      <c r="PTT233" s="98"/>
      <c r="PTU233" s="98"/>
      <c r="PTV233" s="98"/>
      <c r="PTW233" s="98"/>
      <c r="PTX233" s="98"/>
      <c r="PTY233" s="98"/>
      <c r="PTZ233" s="98"/>
      <c r="PUA233" s="98"/>
      <c r="PUB233" s="98"/>
      <c r="PUC233" s="98"/>
      <c r="PUD233" s="98"/>
      <c r="PUE233" s="98"/>
      <c r="PUF233" s="98"/>
      <c r="PUG233" s="98"/>
      <c r="PUH233" s="98"/>
      <c r="PUI233" s="98"/>
      <c r="PUJ233" s="98"/>
      <c r="PUK233" s="98"/>
      <c r="PUL233" s="98"/>
      <c r="PUM233" s="98"/>
      <c r="PUN233" s="98"/>
      <c r="PUO233" s="98"/>
      <c r="PUP233" s="98"/>
      <c r="PUQ233" s="98"/>
      <c r="PUR233" s="98"/>
      <c r="PUS233" s="98"/>
      <c r="PUT233" s="98"/>
      <c r="PUU233" s="98"/>
      <c r="PUV233" s="98"/>
      <c r="PUW233" s="98"/>
      <c r="PUX233" s="98"/>
      <c r="PUY233" s="98"/>
      <c r="PUZ233" s="98"/>
      <c r="PVA233" s="98"/>
      <c r="PVB233" s="98"/>
      <c r="PVC233" s="98"/>
      <c r="PVD233" s="98"/>
      <c r="PVE233" s="98"/>
      <c r="PVF233" s="98"/>
      <c r="PVG233" s="98"/>
      <c r="PVH233" s="98"/>
      <c r="PVI233" s="98"/>
      <c r="PVJ233" s="98"/>
      <c r="PVK233" s="98"/>
      <c r="PVL233" s="98"/>
      <c r="PVM233" s="98"/>
      <c r="PVN233" s="98"/>
      <c r="PVO233" s="98"/>
      <c r="PVP233" s="98"/>
      <c r="PVQ233" s="98"/>
      <c r="PVR233" s="98"/>
      <c r="PVS233" s="98"/>
      <c r="PVT233" s="98"/>
      <c r="PVU233" s="98"/>
      <c r="PVV233" s="98"/>
      <c r="PVW233" s="98"/>
      <c r="PVX233" s="98"/>
      <c r="PVY233" s="98"/>
      <c r="PVZ233" s="98"/>
      <c r="PWA233" s="98"/>
      <c r="PWB233" s="98"/>
      <c r="PWC233" s="98"/>
      <c r="PWD233" s="98"/>
      <c r="PWE233" s="98"/>
      <c r="PWF233" s="98"/>
      <c r="PWG233" s="98"/>
      <c r="PWH233" s="98"/>
      <c r="PWI233" s="98"/>
      <c r="PWJ233" s="98"/>
      <c r="PWK233" s="98"/>
      <c r="PWL233" s="98"/>
      <c r="PWM233" s="98"/>
      <c r="PWN233" s="98"/>
      <c r="PWO233" s="98"/>
      <c r="PWP233" s="98"/>
      <c r="PWQ233" s="98"/>
      <c r="PWR233" s="98"/>
      <c r="PWS233" s="98"/>
      <c r="PWT233" s="98"/>
      <c r="PWU233" s="98"/>
      <c r="PWV233" s="98"/>
      <c r="PWW233" s="98"/>
      <c r="PWX233" s="98"/>
      <c r="PWY233" s="98"/>
      <c r="PWZ233" s="98"/>
      <c r="PXA233" s="98"/>
      <c r="PXB233" s="98"/>
      <c r="PXC233" s="98"/>
      <c r="PXD233" s="98"/>
      <c r="PXE233" s="98"/>
      <c r="PXF233" s="98"/>
      <c r="PXG233" s="98"/>
      <c r="PXH233" s="98"/>
      <c r="PXI233" s="98"/>
      <c r="PXJ233" s="98"/>
      <c r="PXK233" s="98"/>
      <c r="PXL233" s="98"/>
      <c r="PXM233" s="98"/>
      <c r="PXN233" s="98"/>
      <c r="PXO233" s="98"/>
      <c r="PXP233" s="98"/>
      <c r="PXQ233" s="98"/>
      <c r="PXR233" s="98"/>
      <c r="PXS233" s="98"/>
      <c r="PXT233" s="98"/>
      <c r="PXU233" s="98"/>
      <c r="PXV233" s="98"/>
      <c r="PXW233" s="98"/>
      <c r="PXX233" s="98"/>
      <c r="PXY233" s="98"/>
      <c r="PXZ233" s="98"/>
      <c r="PYA233" s="98"/>
      <c r="PYB233" s="98"/>
      <c r="PYC233" s="98"/>
      <c r="PYD233" s="98"/>
      <c r="PYE233" s="98"/>
      <c r="PYF233" s="98"/>
      <c r="PYG233" s="98"/>
      <c r="PYH233" s="98"/>
      <c r="PYI233" s="98"/>
      <c r="PYJ233" s="98"/>
      <c r="PYK233" s="98"/>
      <c r="PYL233" s="98"/>
      <c r="PYM233" s="98"/>
      <c r="PYN233" s="98"/>
      <c r="PYO233" s="98"/>
      <c r="PYP233" s="98"/>
      <c r="PYQ233" s="98"/>
      <c r="PYR233" s="98"/>
      <c r="PYS233" s="98"/>
      <c r="PYT233" s="98"/>
      <c r="PYU233" s="98"/>
      <c r="PYV233" s="98"/>
      <c r="PYW233" s="98"/>
      <c r="PYX233" s="98"/>
      <c r="PYY233" s="98"/>
      <c r="PYZ233" s="98"/>
      <c r="PZA233" s="98"/>
      <c r="PZB233" s="98"/>
      <c r="PZC233" s="98"/>
      <c r="PZD233" s="98"/>
      <c r="PZE233" s="98"/>
      <c r="PZF233" s="98"/>
      <c r="PZG233" s="98"/>
      <c r="PZH233" s="98"/>
      <c r="PZI233" s="98"/>
      <c r="PZJ233" s="98"/>
      <c r="PZK233" s="98"/>
      <c r="PZL233" s="98"/>
      <c r="PZM233" s="98"/>
      <c r="PZN233" s="98"/>
      <c r="PZO233" s="98"/>
      <c r="PZP233" s="98"/>
      <c r="PZQ233" s="98"/>
      <c r="PZR233" s="98"/>
      <c r="PZS233" s="98"/>
      <c r="PZT233" s="98"/>
      <c r="PZU233" s="98"/>
      <c r="PZV233" s="98"/>
      <c r="PZW233" s="98"/>
      <c r="PZX233" s="98"/>
      <c r="PZY233" s="98"/>
      <c r="PZZ233" s="98"/>
      <c r="QAA233" s="98"/>
      <c r="QAB233" s="98"/>
      <c r="QAC233" s="98"/>
      <c r="QAD233" s="98"/>
      <c r="QAE233" s="98"/>
      <c r="QAF233" s="98"/>
      <c r="QAG233" s="98"/>
      <c r="QAH233" s="98"/>
      <c r="QAI233" s="98"/>
      <c r="QAJ233" s="98"/>
      <c r="QAK233" s="98"/>
      <c r="QAL233" s="98"/>
      <c r="QAM233" s="98"/>
      <c r="QAN233" s="98"/>
      <c r="QAO233" s="98"/>
      <c r="QAP233" s="98"/>
      <c r="QAQ233" s="98"/>
      <c r="QAR233" s="98"/>
      <c r="QAS233" s="98"/>
      <c r="QAT233" s="98"/>
      <c r="QAU233" s="98"/>
      <c r="QAV233" s="98"/>
      <c r="QAW233" s="98"/>
      <c r="QAX233" s="98"/>
      <c r="QAY233" s="98"/>
      <c r="QAZ233" s="98"/>
      <c r="QBA233" s="98"/>
      <c r="QBB233" s="98"/>
      <c r="QBC233" s="98"/>
      <c r="QBD233" s="98"/>
      <c r="QBE233" s="98"/>
      <c r="QBF233" s="98"/>
      <c r="QBG233" s="98"/>
      <c r="QBH233" s="98"/>
      <c r="QBI233" s="98"/>
      <c r="QBJ233" s="98"/>
      <c r="QBK233" s="98"/>
      <c r="QBL233" s="98"/>
      <c r="QBM233" s="98"/>
      <c r="QBN233" s="98"/>
      <c r="QBO233" s="98"/>
      <c r="QBP233" s="98"/>
      <c r="QBQ233" s="98"/>
      <c r="QBR233" s="98"/>
      <c r="QBS233" s="98"/>
      <c r="QBT233" s="98"/>
      <c r="QBU233" s="98"/>
      <c r="QBV233" s="98"/>
      <c r="QBW233" s="98"/>
      <c r="QBX233" s="98"/>
      <c r="QBY233" s="98"/>
      <c r="QBZ233" s="98"/>
      <c r="QCA233" s="98"/>
      <c r="QCB233" s="98"/>
      <c r="QCC233" s="98"/>
      <c r="QCD233" s="98"/>
      <c r="QCE233" s="98"/>
      <c r="QCF233" s="98"/>
      <c r="QCG233" s="98"/>
      <c r="QCH233" s="98"/>
      <c r="QCI233" s="98"/>
      <c r="QCJ233" s="98"/>
      <c r="QCK233" s="98"/>
      <c r="QCL233" s="98"/>
      <c r="QCM233" s="98"/>
      <c r="QCN233" s="98"/>
      <c r="QCO233" s="98"/>
      <c r="QCP233" s="98"/>
      <c r="QCQ233" s="98"/>
      <c r="QCR233" s="98"/>
      <c r="QCS233" s="98"/>
      <c r="QCT233" s="98"/>
      <c r="QCU233" s="98"/>
      <c r="QCV233" s="98"/>
      <c r="QCW233" s="98"/>
      <c r="QCX233" s="98"/>
      <c r="QCY233" s="98"/>
      <c r="QCZ233" s="98"/>
      <c r="QDA233" s="98"/>
      <c r="QDB233" s="98"/>
      <c r="QDC233" s="98"/>
      <c r="QDD233" s="98"/>
      <c r="QDE233" s="98"/>
      <c r="QDF233" s="98"/>
      <c r="QDG233" s="98"/>
      <c r="QDH233" s="98"/>
      <c r="QDI233" s="98"/>
      <c r="QDJ233" s="98"/>
      <c r="QDK233" s="98"/>
      <c r="QDL233" s="98"/>
      <c r="QDM233" s="98"/>
      <c r="QDN233" s="98"/>
      <c r="QDO233" s="98"/>
      <c r="QDP233" s="98"/>
      <c r="QDQ233" s="98"/>
      <c r="QDR233" s="98"/>
      <c r="QDS233" s="98"/>
      <c r="QDT233" s="98"/>
      <c r="QDU233" s="98"/>
      <c r="QDV233" s="98"/>
      <c r="QDW233" s="98"/>
      <c r="QDX233" s="98"/>
      <c r="QDY233" s="98"/>
      <c r="QDZ233" s="98"/>
      <c r="QEA233" s="98"/>
      <c r="QEB233" s="98"/>
      <c r="QEC233" s="98"/>
      <c r="QED233" s="98"/>
      <c r="QEE233" s="98"/>
      <c r="QEF233" s="98"/>
      <c r="QEG233" s="98"/>
      <c r="QEH233" s="98"/>
      <c r="QEI233" s="98"/>
      <c r="QEJ233" s="98"/>
      <c r="QEK233" s="98"/>
      <c r="QEL233" s="98"/>
      <c r="QEM233" s="98"/>
      <c r="QEN233" s="98"/>
      <c r="QEO233" s="98"/>
      <c r="QEP233" s="98"/>
      <c r="QEQ233" s="98"/>
      <c r="QER233" s="98"/>
      <c r="QES233" s="98"/>
      <c r="QET233" s="98"/>
      <c r="QEU233" s="98"/>
      <c r="QEV233" s="98"/>
      <c r="QEW233" s="98"/>
      <c r="QEX233" s="98"/>
      <c r="QEY233" s="98"/>
      <c r="QEZ233" s="98"/>
      <c r="QFA233" s="98"/>
      <c r="QFB233" s="98"/>
      <c r="QFC233" s="98"/>
      <c r="QFD233" s="98"/>
      <c r="QFE233" s="98"/>
      <c r="QFF233" s="98"/>
      <c r="QFG233" s="98"/>
      <c r="QFH233" s="98"/>
      <c r="QFI233" s="98"/>
      <c r="QFJ233" s="98"/>
      <c r="QFK233" s="98"/>
      <c r="QFL233" s="98"/>
      <c r="QFM233" s="98"/>
      <c r="QFN233" s="98"/>
      <c r="QFO233" s="98"/>
      <c r="QFP233" s="98"/>
      <c r="QFQ233" s="98"/>
      <c r="QFR233" s="98"/>
      <c r="QFS233" s="98"/>
      <c r="QFT233" s="98"/>
      <c r="QFU233" s="98"/>
      <c r="QFV233" s="98"/>
      <c r="QFW233" s="98"/>
      <c r="QFX233" s="98"/>
      <c r="QFY233" s="98"/>
      <c r="QFZ233" s="98"/>
      <c r="QGA233" s="98"/>
      <c r="QGB233" s="98"/>
      <c r="QGC233" s="98"/>
      <c r="QGD233" s="98"/>
      <c r="QGE233" s="98"/>
      <c r="QGF233" s="98"/>
      <c r="QGG233" s="98"/>
      <c r="QGH233" s="98"/>
      <c r="QGI233" s="98"/>
      <c r="QGJ233" s="98"/>
      <c r="QGK233" s="98"/>
      <c r="QGL233" s="98"/>
      <c r="QGM233" s="98"/>
      <c r="QGN233" s="98"/>
      <c r="QGO233" s="98"/>
      <c r="QGP233" s="98"/>
      <c r="QGQ233" s="98"/>
      <c r="QGR233" s="98"/>
      <c r="QGS233" s="98"/>
      <c r="QGT233" s="98"/>
      <c r="QGU233" s="98"/>
      <c r="QGV233" s="98"/>
      <c r="QGW233" s="98"/>
      <c r="QGX233" s="98"/>
      <c r="QGY233" s="98"/>
      <c r="QGZ233" s="98"/>
      <c r="QHA233" s="98"/>
      <c r="QHB233" s="98"/>
      <c r="QHC233" s="98"/>
      <c r="QHD233" s="98"/>
      <c r="QHE233" s="98"/>
      <c r="QHF233" s="98"/>
      <c r="QHG233" s="98"/>
      <c r="QHH233" s="98"/>
      <c r="QHI233" s="98"/>
      <c r="QHJ233" s="98"/>
      <c r="QHK233" s="98"/>
      <c r="QHL233" s="98"/>
      <c r="QHM233" s="98"/>
      <c r="QHN233" s="98"/>
      <c r="QHO233" s="98"/>
      <c r="QHP233" s="98"/>
      <c r="QHQ233" s="98"/>
      <c r="QHR233" s="98"/>
      <c r="QHS233" s="98"/>
      <c r="QHT233" s="98"/>
      <c r="QHU233" s="98"/>
      <c r="QHV233" s="98"/>
      <c r="QHW233" s="98"/>
      <c r="QHX233" s="98"/>
      <c r="QHY233" s="98"/>
      <c r="QHZ233" s="98"/>
      <c r="QIA233" s="98"/>
      <c r="QIB233" s="98"/>
      <c r="QIC233" s="98"/>
      <c r="QID233" s="98"/>
      <c r="QIE233" s="98"/>
      <c r="QIF233" s="98"/>
      <c r="QIG233" s="98"/>
      <c r="QIH233" s="98"/>
      <c r="QII233" s="98"/>
      <c r="QIJ233" s="98"/>
      <c r="QIK233" s="98"/>
      <c r="QIL233" s="98"/>
      <c r="QIM233" s="98"/>
      <c r="QIN233" s="98"/>
      <c r="QIO233" s="98"/>
      <c r="QIP233" s="98"/>
      <c r="QIQ233" s="98"/>
      <c r="QIR233" s="98"/>
      <c r="QIS233" s="98"/>
      <c r="QIT233" s="98"/>
      <c r="QIU233" s="98"/>
      <c r="QIV233" s="98"/>
      <c r="QIW233" s="98"/>
      <c r="QIX233" s="98"/>
      <c r="QIY233" s="98"/>
      <c r="QIZ233" s="98"/>
      <c r="QJA233" s="98"/>
      <c r="QJB233" s="98"/>
      <c r="QJC233" s="98"/>
      <c r="QJD233" s="98"/>
      <c r="QJE233" s="98"/>
      <c r="QJF233" s="98"/>
      <c r="QJG233" s="98"/>
      <c r="QJH233" s="98"/>
      <c r="QJI233" s="98"/>
      <c r="QJJ233" s="98"/>
      <c r="QJK233" s="98"/>
      <c r="QJL233" s="98"/>
      <c r="QJM233" s="98"/>
      <c r="QJN233" s="98"/>
      <c r="QJO233" s="98"/>
      <c r="QJP233" s="98"/>
      <c r="QJQ233" s="98"/>
      <c r="QJR233" s="98"/>
      <c r="QJS233" s="98"/>
      <c r="QJT233" s="98"/>
      <c r="QJU233" s="98"/>
      <c r="QJV233" s="98"/>
      <c r="QJW233" s="98"/>
      <c r="QJX233" s="98"/>
      <c r="QJY233" s="98"/>
      <c r="QJZ233" s="98"/>
      <c r="QKA233" s="98"/>
      <c r="QKB233" s="98"/>
      <c r="QKC233" s="98"/>
      <c r="QKD233" s="98"/>
      <c r="QKE233" s="98"/>
      <c r="QKF233" s="98"/>
      <c r="QKG233" s="98"/>
      <c r="QKH233" s="98"/>
      <c r="QKI233" s="98"/>
      <c r="QKJ233" s="98"/>
      <c r="QKK233" s="98"/>
      <c r="QKL233" s="98"/>
      <c r="QKM233" s="98"/>
      <c r="QKN233" s="98"/>
      <c r="QKO233" s="98"/>
      <c r="QKP233" s="98"/>
      <c r="QKQ233" s="98"/>
      <c r="QKR233" s="98"/>
      <c r="QKS233" s="98"/>
      <c r="QKT233" s="98"/>
      <c r="QKU233" s="98"/>
      <c r="QKV233" s="98"/>
      <c r="QKW233" s="98"/>
      <c r="QKX233" s="98"/>
      <c r="QKY233" s="98"/>
      <c r="QKZ233" s="98"/>
      <c r="QLA233" s="98"/>
      <c r="QLB233" s="98"/>
      <c r="QLC233" s="98"/>
      <c r="QLD233" s="98"/>
      <c r="QLE233" s="98"/>
      <c r="QLF233" s="98"/>
      <c r="QLG233" s="98"/>
      <c r="QLH233" s="98"/>
      <c r="QLI233" s="98"/>
      <c r="QLJ233" s="98"/>
      <c r="QLK233" s="98"/>
      <c r="QLL233" s="98"/>
      <c r="QLM233" s="98"/>
      <c r="QLN233" s="98"/>
      <c r="QLO233" s="98"/>
      <c r="QLP233" s="98"/>
      <c r="QLQ233" s="98"/>
      <c r="QLR233" s="98"/>
      <c r="QLS233" s="98"/>
      <c r="QLT233" s="98"/>
      <c r="QLU233" s="98"/>
      <c r="QLV233" s="98"/>
      <c r="QLW233" s="98"/>
      <c r="QLX233" s="98"/>
      <c r="QLY233" s="98"/>
      <c r="QLZ233" s="98"/>
      <c r="QMA233" s="98"/>
      <c r="QMB233" s="98"/>
      <c r="QMC233" s="98"/>
      <c r="QMD233" s="98"/>
      <c r="QME233" s="98"/>
      <c r="QMF233" s="98"/>
      <c r="QMG233" s="98"/>
      <c r="QMH233" s="98"/>
      <c r="QMI233" s="98"/>
      <c r="QMJ233" s="98"/>
      <c r="QMK233" s="98"/>
      <c r="QML233" s="98"/>
      <c r="QMM233" s="98"/>
      <c r="QMN233" s="98"/>
      <c r="QMO233" s="98"/>
      <c r="QMP233" s="98"/>
      <c r="QMQ233" s="98"/>
      <c r="QMR233" s="98"/>
      <c r="QMS233" s="98"/>
      <c r="QMT233" s="98"/>
      <c r="QMU233" s="98"/>
      <c r="QMV233" s="98"/>
      <c r="QMW233" s="98"/>
      <c r="QMX233" s="98"/>
      <c r="QMY233" s="98"/>
      <c r="QMZ233" s="98"/>
      <c r="QNA233" s="98"/>
      <c r="QNB233" s="98"/>
      <c r="QNC233" s="98"/>
      <c r="QND233" s="98"/>
      <c r="QNE233" s="98"/>
      <c r="QNF233" s="98"/>
      <c r="QNG233" s="98"/>
      <c r="QNH233" s="98"/>
      <c r="QNI233" s="98"/>
      <c r="QNJ233" s="98"/>
      <c r="QNK233" s="98"/>
      <c r="QNL233" s="98"/>
      <c r="QNM233" s="98"/>
      <c r="QNN233" s="98"/>
      <c r="QNO233" s="98"/>
      <c r="QNP233" s="98"/>
      <c r="QNQ233" s="98"/>
      <c r="QNR233" s="98"/>
      <c r="QNS233" s="98"/>
      <c r="QNT233" s="98"/>
      <c r="QNU233" s="98"/>
      <c r="QNV233" s="98"/>
      <c r="QNW233" s="98"/>
      <c r="QNX233" s="98"/>
      <c r="QNY233" s="98"/>
      <c r="QNZ233" s="98"/>
      <c r="QOA233" s="98"/>
      <c r="QOB233" s="98"/>
      <c r="QOC233" s="98"/>
      <c r="QOD233" s="98"/>
      <c r="QOE233" s="98"/>
      <c r="QOF233" s="98"/>
      <c r="QOG233" s="98"/>
      <c r="QOH233" s="98"/>
      <c r="QOI233" s="98"/>
      <c r="QOJ233" s="98"/>
      <c r="QOK233" s="98"/>
      <c r="QOL233" s="98"/>
      <c r="QOM233" s="98"/>
      <c r="QON233" s="98"/>
      <c r="QOO233" s="98"/>
      <c r="QOP233" s="98"/>
      <c r="QOQ233" s="98"/>
      <c r="QOR233" s="98"/>
      <c r="QOS233" s="98"/>
      <c r="QOT233" s="98"/>
      <c r="QOU233" s="98"/>
      <c r="QOV233" s="98"/>
      <c r="QOW233" s="98"/>
      <c r="QOX233" s="98"/>
      <c r="QOY233" s="98"/>
      <c r="QOZ233" s="98"/>
      <c r="QPA233" s="98"/>
      <c r="QPB233" s="98"/>
      <c r="QPC233" s="98"/>
      <c r="QPD233" s="98"/>
      <c r="QPE233" s="98"/>
      <c r="QPF233" s="98"/>
      <c r="QPG233" s="98"/>
      <c r="QPH233" s="98"/>
      <c r="QPI233" s="98"/>
      <c r="QPJ233" s="98"/>
      <c r="QPK233" s="98"/>
      <c r="QPL233" s="98"/>
      <c r="QPM233" s="98"/>
      <c r="QPN233" s="98"/>
      <c r="QPO233" s="98"/>
      <c r="QPP233" s="98"/>
      <c r="QPQ233" s="98"/>
      <c r="QPR233" s="98"/>
      <c r="QPS233" s="98"/>
      <c r="QPT233" s="98"/>
      <c r="QPU233" s="98"/>
      <c r="QPV233" s="98"/>
      <c r="QPW233" s="98"/>
      <c r="QPX233" s="98"/>
      <c r="QPY233" s="98"/>
      <c r="QPZ233" s="98"/>
      <c r="QQA233" s="98"/>
      <c r="QQB233" s="98"/>
      <c r="QQC233" s="98"/>
      <c r="QQD233" s="98"/>
      <c r="QQE233" s="98"/>
      <c r="QQF233" s="98"/>
      <c r="QQG233" s="98"/>
      <c r="QQH233" s="98"/>
      <c r="QQI233" s="98"/>
      <c r="QQJ233" s="98"/>
      <c r="QQK233" s="98"/>
      <c r="QQL233" s="98"/>
      <c r="QQM233" s="98"/>
      <c r="QQN233" s="98"/>
      <c r="QQO233" s="98"/>
      <c r="QQP233" s="98"/>
      <c r="QQQ233" s="98"/>
      <c r="QQR233" s="98"/>
      <c r="QQS233" s="98"/>
      <c r="QQT233" s="98"/>
      <c r="QQU233" s="98"/>
      <c r="QQV233" s="98"/>
      <c r="QQW233" s="98"/>
      <c r="QQX233" s="98"/>
      <c r="QQY233" s="98"/>
      <c r="QQZ233" s="98"/>
      <c r="QRA233" s="98"/>
      <c r="QRB233" s="98"/>
      <c r="QRC233" s="98"/>
      <c r="QRD233" s="98"/>
      <c r="QRE233" s="98"/>
      <c r="QRF233" s="98"/>
      <c r="QRG233" s="98"/>
      <c r="QRH233" s="98"/>
      <c r="QRI233" s="98"/>
      <c r="QRJ233" s="98"/>
      <c r="QRK233" s="98"/>
      <c r="QRL233" s="98"/>
      <c r="QRM233" s="98"/>
      <c r="QRN233" s="98"/>
      <c r="QRO233" s="98"/>
      <c r="QRP233" s="98"/>
      <c r="QRQ233" s="98"/>
      <c r="QRR233" s="98"/>
      <c r="QRS233" s="98"/>
      <c r="QRT233" s="98"/>
      <c r="QRU233" s="98"/>
      <c r="QRV233" s="98"/>
      <c r="QRW233" s="98"/>
      <c r="QRX233" s="98"/>
      <c r="QRY233" s="98"/>
      <c r="QRZ233" s="98"/>
      <c r="QSA233" s="98"/>
      <c r="QSB233" s="98"/>
      <c r="QSC233" s="98"/>
      <c r="QSD233" s="98"/>
      <c r="QSE233" s="98"/>
      <c r="QSF233" s="98"/>
      <c r="QSG233" s="98"/>
      <c r="QSH233" s="98"/>
      <c r="QSI233" s="98"/>
      <c r="QSJ233" s="98"/>
      <c r="QSK233" s="98"/>
      <c r="QSL233" s="98"/>
      <c r="QSM233" s="98"/>
      <c r="QSN233" s="98"/>
      <c r="QSO233" s="98"/>
      <c r="QSP233" s="98"/>
      <c r="QSQ233" s="98"/>
      <c r="QSR233" s="98"/>
      <c r="QSS233" s="98"/>
      <c r="QST233" s="98"/>
      <c r="QSU233" s="98"/>
      <c r="QSV233" s="98"/>
      <c r="QSW233" s="98"/>
      <c r="QSX233" s="98"/>
      <c r="QSY233" s="98"/>
      <c r="QSZ233" s="98"/>
      <c r="QTA233" s="98"/>
      <c r="QTB233" s="98"/>
      <c r="QTC233" s="98"/>
      <c r="QTD233" s="98"/>
      <c r="QTE233" s="98"/>
      <c r="QTF233" s="98"/>
      <c r="QTG233" s="98"/>
      <c r="QTH233" s="98"/>
      <c r="QTI233" s="98"/>
      <c r="QTJ233" s="98"/>
      <c r="QTK233" s="98"/>
      <c r="QTL233" s="98"/>
      <c r="QTM233" s="98"/>
      <c r="QTN233" s="98"/>
      <c r="QTO233" s="98"/>
      <c r="QTP233" s="98"/>
      <c r="QTQ233" s="98"/>
      <c r="QTR233" s="98"/>
      <c r="QTS233" s="98"/>
      <c r="QTT233" s="98"/>
      <c r="QTU233" s="98"/>
      <c r="QTV233" s="98"/>
      <c r="QTW233" s="98"/>
      <c r="QTX233" s="98"/>
      <c r="QTY233" s="98"/>
      <c r="QTZ233" s="98"/>
      <c r="QUA233" s="98"/>
      <c r="QUB233" s="98"/>
      <c r="QUC233" s="98"/>
      <c r="QUD233" s="98"/>
      <c r="QUE233" s="98"/>
      <c r="QUF233" s="98"/>
      <c r="QUG233" s="98"/>
      <c r="QUH233" s="98"/>
      <c r="QUI233" s="98"/>
      <c r="QUJ233" s="98"/>
      <c r="QUK233" s="98"/>
      <c r="QUL233" s="98"/>
      <c r="QUM233" s="98"/>
      <c r="QUN233" s="98"/>
      <c r="QUO233" s="98"/>
      <c r="QUP233" s="98"/>
      <c r="QUQ233" s="98"/>
      <c r="QUR233" s="98"/>
      <c r="QUS233" s="98"/>
      <c r="QUT233" s="98"/>
      <c r="QUU233" s="98"/>
      <c r="QUV233" s="98"/>
      <c r="QUW233" s="98"/>
      <c r="QUX233" s="98"/>
      <c r="QUY233" s="98"/>
      <c r="QUZ233" s="98"/>
      <c r="QVA233" s="98"/>
      <c r="QVB233" s="98"/>
      <c r="QVC233" s="98"/>
      <c r="QVD233" s="98"/>
      <c r="QVE233" s="98"/>
      <c r="QVF233" s="98"/>
      <c r="QVG233" s="98"/>
      <c r="QVH233" s="98"/>
      <c r="QVI233" s="98"/>
      <c r="QVJ233" s="98"/>
      <c r="QVK233" s="98"/>
      <c r="QVL233" s="98"/>
      <c r="QVM233" s="98"/>
      <c r="QVN233" s="98"/>
      <c r="QVO233" s="98"/>
      <c r="QVP233" s="98"/>
      <c r="QVQ233" s="98"/>
      <c r="QVR233" s="98"/>
      <c r="QVS233" s="98"/>
      <c r="QVT233" s="98"/>
      <c r="QVU233" s="98"/>
      <c r="QVV233" s="98"/>
      <c r="QVW233" s="98"/>
      <c r="QVX233" s="98"/>
      <c r="QVY233" s="98"/>
      <c r="QVZ233" s="98"/>
      <c r="QWA233" s="98"/>
      <c r="QWB233" s="98"/>
      <c r="QWC233" s="98"/>
      <c r="QWD233" s="98"/>
      <c r="QWE233" s="98"/>
      <c r="QWF233" s="98"/>
      <c r="QWG233" s="98"/>
      <c r="QWH233" s="98"/>
      <c r="QWI233" s="98"/>
      <c r="QWJ233" s="98"/>
      <c r="QWK233" s="98"/>
      <c r="QWL233" s="98"/>
      <c r="QWM233" s="98"/>
      <c r="QWN233" s="98"/>
      <c r="QWO233" s="98"/>
      <c r="QWP233" s="98"/>
      <c r="QWQ233" s="98"/>
      <c r="QWR233" s="98"/>
      <c r="QWS233" s="98"/>
      <c r="QWT233" s="98"/>
      <c r="QWU233" s="98"/>
      <c r="QWV233" s="98"/>
      <c r="QWW233" s="98"/>
      <c r="QWX233" s="98"/>
      <c r="QWY233" s="98"/>
      <c r="QWZ233" s="98"/>
      <c r="QXA233" s="98"/>
      <c r="QXB233" s="98"/>
      <c r="QXC233" s="98"/>
      <c r="QXD233" s="98"/>
      <c r="QXE233" s="98"/>
      <c r="QXF233" s="98"/>
      <c r="QXG233" s="98"/>
      <c r="QXH233" s="98"/>
      <c r="QXI233" s="98"/>
      <c r="QXJ233" s="98"/>
      <c r="QXK233" s="98"/>
      <c r="QXL233" s="98"/>
      <c r="QXM233" s="98"/>
      <c r="QXN233" s="98"/>
      <c r="QXO233" s="98"/>
      <c r="QXP233" s="98"/>
      <c r="QXQ233" s="98"/>
      <c r="QXR233" s="98"/>
      <c r="QXS233" s="98"/>
      <c r="QXT233" s="98"/>
      <c r="QXU233" s="98"/>
      <c r="QXV233" s="98"/>
      <c r="QXW233" s="98"/>
      <c r="QXX233" s="98"/>
      <c r="QXY233" s="98"/>
      <c r="QXZ233" s="98"/>
      <c r="QYA233" s="98"/>
      <c r="QYB233" s="98"/>
      <c r="QYC233" s="98"/>
      <c r="QYD233" s="98"/>
      <c r="QYE233" s="98"/>
      <c r="QYF233" s="98"/>
      <c r="QYG233" s="98"/>
      <c r="QYH233" s="98"/>
      <c r="QYI233" s="98"/>
      <c r="QYJ233" s="98"/>
      <c r="QYK233" s="98"/>
      <c r="QYL233" s="98"/>
      <c r="QYM233" s="98"/>
      <c r="QYN233" s="98"/>
      <c r="QYO233" s="98"/>
      <c r="QYP233" s="98"/>
      <c r="QYQ233" s="98"/>
      <c r="QYR233" s="98"/>
      <c r="QYS233" s="98"/>
      <c r="QYT233" s="98"/>
      <c r="QYU233" s="98"/>
      <c r="QYV233" s="98"/>
      <c r="QYW233" s="98"/>
      <c r="QYX233" s="98"/>
      <c r="QYY233" s="98"/>
      <c r="QYZ233" s="98"/>
      <c r="QZA233" s="98"/>
      <c r="QZB233" s="98"/>
      <c r="QZC233" s="98"/>
      <c r="QZD233" s="98"/>
      <c r="QZE233" s="98"/>
      <c r="QZF233" s="98"/>
      <c r="QZG233" s="98"/>
      <c r="QZH233" s="98"/>
      <c r="QZI233" s="98"/>
      <c r="QZJ233" s="98"/>
      <c r="QZK233" s="98"/>
      <c r="QZL233" s="98"/>
      <c r="QZM233" s="98"/>
      <c r="QZN233" s="98"/>
      <c r="QZO233" s="98"/>
      <c r="QZP233" s="98"/>
      <c r="QZQ233" s="98"/>
      <c r="QZR233" s="98"/>
      <c r="QZS233" s="98"/>
      <c r="QZT233" s="98"/>
      <c r="QZU233" s="98"/>
      <c r="QZV233" s="98"/>
      <c r="QZW233" s="98"/>
      <c r="QZX233" s="98"/>
      <c r="QZY233" s="98"/>
      <c r="QZZ233" s="98"/>
      <c r="RAA233" s="98"/>
      <c r="RAB233" s="98"/>
      <c r="RAC233" s="98"/>
      <c r="RAD233" s="98"/>
      <c r="RAE233" s="98"/>
      <c r="RAF233" s="98"/>
      <c r="RAG233" s="98"/>
      <c r="RAH233" s="98"/>
      <c r="RAI233" s="98"/>
      <c r="RAJ233" s="98"/>
      <c r="RAK233" s="98"/>
      <c r="RAL233" s="98"/>
      <c r="RAM233" s="98"/>
      <c r="RAN233" s="98"/>
      <c r="RAO233" s="98"/>
      <c r="RAP233" s="98"/>
      <c r="RAQ233" s="98"/>
      <c r="RAR233" s="98"/>
      <c r="RAS233" s="98"/>
      <c r="RAT233" s="98"/>
      <c r="RAU233" s="98"/>
      <c r="RAV233" s="98"/>
      <c r="RAW233" s="98"/>
      <c r="RAX233" s="98"/>
      <c r="RAY233" s="98"/>
      <c r="RAZ233" s="98"/>
      <c r="RBA233" s="98"/>
      <c r="RBB233" s="98"/>
      <c r="RBC233" s="98"/>
      <c r="RBD233" s="98"/>
      <c r="RBE233" s="98"/>
      <c r="RBF233" s="98"/>
      <c r="RBG233" s="98"/>
      <c r="RBH233" s="98"/>
      <c r="RBI233" s="98"/>
      <c r="RBJ233" s="98"/>
      <c r="RBK233" s="98"/>
      <c r="RBL233" s="98"/>
      <c r="RBM233" s="98"/>
      <c r="RBN233" s="98"/>
      <c r="RBO233" s="98"/>
      <c r="RBP233" s="98"/>
      <c r="RBQ233" s="98"/>
      <c r="RBR233" s="98"/>
      <c r="RBS233" s="98"/>
      <c r="RBT233" s="98"/>
      <c r="RBU233" s="98"/>
      <c r="RBV233" s="98"/>
      <c r="RBW233" s="98"/>
      <c r="RBX233" s="98"/>
      <c r="RBY233" s="98"/>
      <c r="RBZ233" s="98"/>
      <c r="RCA233" s="98"/>
      <c r="RCB233" s="98"/>
      <c r="RCC233" s="98"/>
      <c r="RCD233" s="98"/>
      <c r="RCE233" s="98"/>
      <c r="RCF233" s="98"/>
      <c r="RCG233" s="98"/>
      <c r="RCH233" s="98"/>
      <c r="RCI233" s="98"/>
      <c r="RCJ233" s="98"/>
      <c r="RCK233" s="98"/>
      <c r="RCL233" s="98"/>
      <c r="RCM233" s="98"/>
      <c r="RCN233" s="98"/>
      <c r="RCO233" s="98"/>
      <c r="RCP233" s="98"/>
      <c r="RCQ233" s="98"/>
      <c r="RCR233" s="98"/>
      <c r="RCS233" s="98"/>
      <c r="RCT233" s="98"/>
      <c r="RCU233" s="98"/>
      <c r="RCV233" s="98"/>
      <c r="RCW233" s="98"/>
      <c r="RCX233" s="98"/>
      <c r="RCY233" s="98"/>
      <c r="RCZ233" s="98"/>
      <c r="RDA233" s="98"/>
      <c r="RDB233" s="98"/>
      <c r="RDC233" s="98"/>
      <c r="RDD233" s="98"/>
      <c r="RDE233" s="98"/>
      <c r="RDF233" s="98"/>
      <c r="RDG233" s="98"/>
      <c r="RDH233" s="98"/>
      <c r="RDI233" s="98"/>
      <c r="RDJ233" s="98"/>
      <c r="RDK233" s="98"/>
      <c r="RDL233" s="98"/>
      <c r="RDM233" s="98"/>
      <c r="RDN233" s="98"/>
      <c r="RDO233" s="98"/>
      <c r="RDP233" s="98"/>
      <c r="RDQ233" s="98"/>
      <c r="RDR233" s="98"/>
      <c r="RDS233" s="98"/>
      <c r="RDT233" s="98"/>
      <c r="RDU233" s="98"/>
      <c r="RDV233" s="98"/>
      <c r="RDW233" s="98"/>
      <c r="RDX233" s="98"/>
      <c r="RDY233" s="98"/>
      <c r="RDZ233" s="98"/>
      <c r="REA233" s="98"/>
      <c r="REB233" s="98"/>
      <c r="REC233" s="98"/>
      <c r="RED233" s="98"/>
      <c r="REE233" s="98"/>
      <c r="REF233" s="98"/>
      <c r="REG233" s="98"/>
      <c r="REH233" s="98"/>
      <c r="REI233" s="98"/>
      <c r="REJ233" s="98"/>
      <c r="REK233" s="98"/>
      <c r="REL233" s="98"/>
      <c r="REM233" s="98"/>
      <c r="REN233" s="98"/>
      <c r="REO233" s="98"/>
      <c r="REP233" s="98"/>
      <c r="REQ233" s="98"/>
      <c r="RER233" s="98"/>
      <c r="RES233" s="98"/>
      <c r="RET233" s="98"/>
      <c r="REU233" s="98"/>
      <c r="REV233" s="98"/>
      <c r="REW233" s="98"/>
      <c r="REX233" s="98"/>
      <c r="REY233" s="98"/>
      <c r="REZ233" s="98"/>
      <c r="RFA233" s="98"/>
      <c r="RFB233" s="98"/>
      <c r="RFC233" s="98"/>
      <c r="RFD233" s="98"/>
      <c r="RFE233" s="98"/>
      <c r="RFF233" s="98"/>
      <c r="RFG233" s="98"/>
      <c r="RFH233" s="98"/>
      <c r="RFI233" s="98"/>
      <c r="RFJ233" s="98"/>
      <c r="RFK233" s="98"/>
      <c r="RFL233" s="98"/>
      <c r="RFM233" s="98"/>
      <c r="RFN233" s="98"/>
      <c r="RFO233" s="98"/>
      <c r="RFP233" s="98"/>
      <c r="RFQ233" s="98"/>
      <c r="RFR233" s="98"/>
      <c r="RFS233" s="98"/>
      <c r="RFT233" s="98"/>
      <c r="RFU233" s="98"/>
      <c r="RFV233" s="98"/>
      <c r="RFW233" s="98"/>
      <c r="RFX233" s="98"/>
      <c r="RFY233" s="98"/>
      <c r="RFZ233" s="98"/>
      <c r="RGA233" s="98"/>
      <c r="RGB233" s="98"/>
      <c r="RGC233" s="98"/>
      <c r="RGD233" s="98"/>
      <c r="RGE233" s="98"/>
      <c r="RGF233" s="98"/>
      <c r="RGG233" s="98"/>
      <c r="RGH233" s="98"/>
      <c r="RGI233" s="98"/>
      <c r="RGJ233" s="98"/>
      <c r="RGK233" s="98"/>
      <c r="RGL233" s="98"/>
      <c r="RGM233" s="98"/>
      <c r="RGN233" s="98"/>
      <c r="RGO233" s="98"/>
      <c r="RGP233" s="98"/>
      <c r="RGQ233" s="98"/>
      <c r="RGR233" s="98"/>
      <c r="RGS233" s="98"/>
      <c r="RGT233" s="98"/>
      <c r="RGU233" s="98"/>
      <c r="RGV233" s="98"/>
      <c r="RGW233" s="98"/>
      <c r="RGX233" s="98"/>
      <c r="RGY233" s="98"/>
      <c r="RGZ233" s="98"/>
      <c r="RHA233" s="98"/>
      <c r="RHB233" s="98"/>
      <c r="RHC233" s="98"/>
      <c r="RHD233" s="98"/>
      <c r="RHE233" s="98"/>
      <c r="RHF233" s="98"/>
      <c r="RHG233" s="98"/>
      <c r="RHH233" s="98"/>
      <c r="RHI233" s="98"/>
      <c r="RHJ233" s="98"/>
      <c r="RHK233" s="98"/>
      <c r="RHL233" s="98"/>
      <c r="RHM233" s="98"/>
      <c r="RHN233" s="98"/>
      <c r="RHO233" s="98"/>
      <c r="RHP233" s="98"/>
      <c r="RHQ233" s="98"/>
      <c r="RHR233" s="98"/>
      <c r="RHS233" s="98"/>
      <c r="RHT233" s="98"/>
      <c r="RHU233" s="98"/>
      <c r="RHV233" s="98"/>
      <c r="RHW233" s="98"/>
      <c r="RHX233" s="98"/>
      <c r="RHY233" s="98"/>
      <c r="RHZ233" s="98"/>
      <c r="RIA233" s="98"/>
      <c r="RIB233" s="98"/>
      <c r="RIC233" s="98"/>
      <c r="RID233" s="98"/>
      <c r="RIE233" s="98"/>
      <c r="RIF233" s="98"/>
      <c r="RIG233" s="98"/>
      <c r="RIH233" s="98"/>
      <c r="RII233" s="98"/>
      <c r="RIJ233" s="98"/>
      <c r="RIK233" s="98"/>
      <c r="RIL233" s="98"/>
      <c r="RIM233" s="98"/>
      <c r="RIN233" s="98"/>
      <c r="RIO233" s="98"/>
      <c r="RIP233" s="98"/>
      <c r="RIQ233" s="98"/>
      <c r="RIR233" s="98"/>
      <c r="RIS233" s="98"/>
      <c r="RIT233" s="98"/>
      <c r="RIU233" s="98"/>
      <c r="RIV233" s="98"/>
      <c r="RIW233" s="98"/>
      <c r="RIX233" s="98"/>
      <c r="RIY233" s="98"/>
      <c r="RIZ233" s="98"/>
      <c r="RJA233" s="98"/>
      <c r="RJB233" s="98"/>
      <c r="RJC233" s="98"/>
      <c r="RJD233" s="98"/>
      <c r="RJE233" s="98"/>
      <c r="RJF233" s="98"/>
      <c r="RJG233" s="98"/>
      <c r="RJH233" s="98"/>
      <c r="RJI233" s="98"/>
      <c r="RJJ233" s="98"/>
      <c r="RJK233" s="98"/>
      <c r="RJL233" s="98"/>
      <c r="RJM233" s="98"/>
      <c r="RJN233" s="98"/>
      <c r="RJO233" s="98"/>
      <c r="RJP233" s="98"/>
      <c r="RJQ233" s="98"/>
      <c r="RJR233" s="98"/>
      <c r="RJS233" s="98"/>
      <c r="RJT233" s="98"/>
      <c r="RJU233" s="98"/>
      <c r="RJV233" s="98"/>
      <c r="RJW233" s="98"/>
      <c r="RJX233" s="98"/>
      <c r="RJY233" s="98"/>
      <c r="RJZ233" s="98"/>
      <c r="RKA233" s="98"/>
      <c r="RKB233" s="98"/>
      <c r="RKC233" s="98"/>
      <c r="RKD233" s="98"/>
      <c r="RKE233" s="98"/>
      <c r="RKF233" s="98"/>
      <c r="RKG233" s="98"/>
      <c r="RKH233" s="98"/>
      <c r="RKI233" s="98"/>
      <c r="RKJ233" s="98"/>
      <c r="RKK233" s="98"/>
      <c r="RKL233" s="98"/>
      <c r="RKM233" s="98"/>
      <c r="RKN233" s="98"/>
      <c r="RKO233" s="98"/>
      <c r="RKP233" s="98"/>
      <c r="RKQ233" s="98"/>
      <c r="RKR233" s="98"/>
      <c r="RKS233" s="98"/>
      <c r="RKT233" s="98"/>
      <c r="RKU233" s="98"/>
      <c r="RKV233" s="98"/>
      <c r="RKW233" s="98"/>
      <c r="RKX233" s="98"/>
      <c r="RKY233" s="98"/>
      <c r="RKZ233" s="98"/>
      <c r="RLA233" s="98"/>
      <c r="RLB233" s="98"/>
      <c r="RLC233" s="98"/>
      <c r="RLD233" s="98"/>
      <c r="RLE233" s="98"/>
      <c r="RLF233" s="98"/>
      <c r="RLG233" s="98"/>
      <c r="RLH233" s="98"/>
      <c r="RLI233" s="98"/>
      <c r="RLJ233" s="98"/>
      <c r="RLK233" s="98"/>
      <c r="RLL233" s="98"/>
      <c r="RLM233" s="98"/>
      <c r="RLN233" s="98"/>
      <c r="RLO233" s="98"/>
      <c r="RLP233" s="98"/>
      <c r="RLQ233" s="98"/>
      <c r="RLR233" s="98"/>
      <c r="RLS233" s="98"/>
      <c r="RLT233" s="98"/>
      <c r="RLU233" s="98"/>
      <c r="RLV233" s="98"/>
      <c r="RLW233" s="98"/>
      <c r="RLX233" s="98"/>
      <c r="RLY233" s="98"/>
      <c r="RLZ233" s="98"/>
      <c r="RMA233" s="98"/>
      <c r="RMB233" s="98"/>
      <c r="RMC233" s="98"/>
      <c r="RMD233" s="98"/>
      <c r="RME233" s="98"/>
      <c r="RMF233" s="98"/>
      <c r="RMG233" s="98"/>
      <c r="RMH233" s="98"/>
      <c r="RMI233" s="98"/>
      <c r="RMJ233" s="98"/>
      <c r="RMK233" s="98"/>
      <c r="RML233" s="98"/>
      <c r="RMM233" s="98"/>
      <c r="RMN233" s="98"/>
      <c r="RMO233" s="98"/>
      <c r="RMP233" s="98"/>
      <c r="RMQ233" s="98"/>
      <c r="RMR233" s="98"/>
      <c r="RMS233" s="98"/>
      <c r="RMT233" s="98"/>
      <c r="RMU233" s="98"/>
      <c r="RMV233" s="98"/>
      <c r="RMW233" s="98"/>
      <c r="RMX233" s="98"/>
      <c r="RMY233" s="98"/>
      <c r="RMZ233" s="98"/>
      <c r="RNA233" s="98"/>
      <c r="RNB233" s="98"/>
      <c r="RNC233" s="98"/>
      <c r="RND233" s="98"/>
      <c r="RNE233" s="98"/>
      <c r="RNF233" s="98"/>
      <c r="RNG233" s="98"/>
      <c r="RNH233" s="98"/>
      <c r="RNI233" s="98"/>
      <c r="RNJ233" s="98"/>
      <c r="RNK233" s="98"/>
      <c r="RNL233" s="98"/>
      <c r="RNM233" s="98"/>
      <c r="RNN233" s="98"/>
      <c r="RNO233" s="98"/>
      <c r="RNP233" s="98"/>
      <c r="RNQ233" s="98"/>
      <c r="RNR233" s="98"/>
      <c r="RNS233" s="98"/>
      <c r="RNT233" s="98"/>
      <c r="RNU233" s="98"/>
      <c r="RNV233" s="98"/>
      <c r="RNW233" s="98"/>
      <c r="RNX233" s="98"/>
      <c r="RNY233" s="98"/>
      <c r="RNZ233" s="98"/>
      <c r="ROA233" s="98"/>
      <c r="ROB233" s="98"/>
      <c r="ROC233" s="98"/>
      <c r="ROD233" s="98"/>
      <c r="ROE233" s="98"/>
      <c r="ROF233" s="98"/>
      <c r="ROG233" s="98"/>
      <c r="ROH233" s="98"/>
      <c r="ROI233" s="98"/>
      <c r="ROJ233" s="98"/>
      <c r="ROK233" s="98"/>
      <c r="ROL233" s="98"/>
      <c r="ROM233" s="98"/>
      <c r="RON233" s="98"/>
      <c r="ROO233" s="98"/>
      <c r="ROP233" s="98"/>
      <c r="ROQ233" s="98"/>
      <c r="ROR233" s="98"/>
      <c r="ROS233" s="98"/>
      <c r="ROT233" s="98"/>
      <c r="ROU233" s="98"/>
      <c r="ROV233" s="98"/>
      <c r="ROW233" s="98"/>
      <c r="ROX233" s="98"/>
      <c r="ROY233" s="98"/>
      <c r="ROZ233" s="98"/>
      <c r="RPA233" s="98"/>
      <c r="RPB233" s="98"/>
      <c r="RPC233" s="98"/>
      <c r="RPD233" s="98"/>
      <c r="RPE233" s="98"/>
      <c r="RPF233" s="98"/>
      <c r="RPG233" s="98"/>
      <c r="RPH233" s="98"/>
      <c r="RPI233" s="98"/>
      <c r="RPJ233" s="98"/>
      <c r="RPK233" s="98"/>
      <c r="RPL233" s="98"/>
      <c r="RPM233" s="98"/>
      <c r="RPN233" s="98"/>
      <c r="RPO233" s="98"/>
      <c r="RPP233" s="98"/>
      <c r="RPQ233" s="98"/>
      <c r="RPR233" s="98"/>
      <c r="RPS233" s="98"/>
      <c r="RPT233" s="98"/>
      <c r="RPU233" s="98"/>
      <c r="RPV233" s="98"/>
      <c r="RPW233" s="98"/>
      <c r="RPX233" s="98"/>
      <c r="RPY233" s="98"/>
      <c r="RPZ233" s="98"/>
      <c r="RQA233" s="98"/>
      <c r="RQB233" s="98"/>
      <c r="RQC233" s="98"/>
      <c r="RQD233" s="98"/>
      <c r="RQE233" s="98"/>
      <c r="RQF233" s="98"/>
      <c r="RQG233" s="98"/>
      <c r="RQH233" s="98"/>
      <c r="RQI233" s="98"/>
      <c r="RQJ233" s="98"/>
      <c r="RQK233" s="98"/>
      <c r="RQL233" s="98"/>
      <c r="RQM233" s="98"/>
      <c r="RQN233" s="98"/>
      <c r="RQO233" s="98"/>
      <c r="RQP233" s="98"/>
      <c r="RQQ233" s="98"/>
      <c r="RQR233" s="98"/>
      <c r="RQS233" s="98"/>
      <c r="RQT233" s="98"/>
      <c r="RQU233" s="98"/>
      <c r="RQV233" s="98"/>
      <c r="RQW233" s="98"/>
      <c r="RQX233" s="98"/>
      <c r="RQY233" s="98"/>
      <c r="RQZ233" s="98"/>
      <c r="RRA233" s="98"/>
      <c r="RRB233" s="98"/>
      <c r="RRC233" s="98"/>
      <c r="RRD233" s="98"/>
      <c r="RRE233" s="98"/>
      <c r="RRF233" s="98"/>
      <c r="RRG233" s="98"/>
      <c r="RRH233" s="98"/>
      <c r="RRI233" s="98"/>
      <c r="RRJ233" s="98"/>
      <c r="RRK233" s="98"/>
      <c r="RRL233" s="98"/>
      <c r="RRM233" s="98"/>
      <c r="RRN233" s="98"/>
      <c r="RRO233" s="98"/>
      <c r="RRP233" s="98"/>
      <c r="RRQ233" s="98"/>
      <c r="RRR233" s="98"/>
      <c r="RRS233" s="98"/>
      <c r="RRT233" s="98"/>
      <c r="RRU233" s="98"/>
      <c r="RRV233" s="98"/>
      <c r="RRW233" s="98"/>
      <c r="RRX233" s="98"/>
      <c r="RRY233" s="98"/>
      <c r="RRZ233" s="98"/>
      <c r="RSA233" s="98"/>
      <c r="RSB233" s="98"/>
      <c r="RSC233" s="98"/>
      <c r="RSD233" s="98"/>
      <c r="RSE233" s="98"/>
      <c r="RSF233" s="98"/>
      <c r="RSG233" s="98"/>
      <c r="RSH233" s="98"/>
      <c r="RSI233" s="98"/>
      <c r="RSJ233" s="98"/>
      <c r="RSK233" s="98"/>
      <c r="RSL233" s="98"/>
      <c r="RSM233" s="98"/>
      <c r="RSN233" s="98"/>
      <c r="RSO233" s="98"/>
      <c r="RSP233" s="98"/>
      <c r="RSQ233" s="98"/>
      <c r="RSR233" s="98"/>
      <c r="RSS233" s="98"/>
      <c r="RST233" s="98"/>
      <c r="RSU233" s="98"/>
      <c r="RSV233" s="98"/>
      <c r="RSW233" s="98"/>
      <c r="RSX233" s="98"/>
      <c r="RSY233" s="98"/>
      <c r="RSZ233" s="98"/>
      <c r="RTA233" s="98"/>
      <c r="RTB233" s="98"/>
      <c r="RTC233" s="98"/>
      <c r="RTD233" s="98"/>
      <c r="RTE233" s="98"/>
      <c r="RTF233" s="98"/>
      <c r="RTG233" s="98"/>
      <c r="RTH233" s="98"/>
      <c r="RTI233" s="98"/>
      <c r="RTJ233" s="98"/>
      <c r="RTK233" s="98"/>
      <c r="RTL233" s="98"/>
      <c r="RTM233" s="98"/>
      <c r="RTN233" s="98"/>
      <c r="RTO233" s="98"/>
      <c r="RTP233" s="98"/>
      <c r="RTQ233" s="98"/>
      <c r="RTR233" s="98"/>
      <c r="RTS233" s="98"/>
      <c r="RTT233" s="98"/>
      <c r="RTU233" s="98"/>
      <c r="RTV233" s="98"/>
      <c r="RTW233" s="98"/>
      <c r="RTX233" s="98"/>
      <c r="RTY233" s="98"/>
      <c r="RTZ233" s="98"/>
      <c r="RUA233" s="98"/>
      <c r="RUB233" s="98"/>
      <c r="RUC233" s="98"/>
      <c r="RUD233" s="98"/>
      <c r="RUE233" s="98"/>
      <c r="RUF233" s="98"/>
      <c r="RUG233" s="98"/>
      <c r="RUH233" s="98"/>
      <c r="RUI233" s="98"/>
      <c r="RUJ233" s="98"/>
      <c r="RUK233" s="98"/>
      <c r="RUL233" s="98"/>
      <c r="RUM233" s="98"/>
      <c r="RUN233" s="98"/>
      <c r="RUO233" s="98"/>
      <c r="RUP233" s="98"/>
      <c r="RUQ233" s="98"/>
      <c r="RUR233" s="98"/>
      <c r="RUS233" s="98"/>
      <c r="RUT233" s="98"/>
      <c r="RUU233" s="98"/>
      <c r="RUV233" s="98"/>
      <c r="RUW233" s="98"/>
      <c r="RUX233" s="98"/>
      <c r="RUY233" s="98"/>
      <c r="RUZ233" s="98"/>
      <c r="RVA233" s="98"/>
      <c r="RVB233" s="98"/>
      <c r="RVC233" s="98"/>
      <c r="RVD233" s="98"/>
      <c r="RVE233" s="98"/>
      <c r="RVF233" s="98"/>
      <c r="RVG233" s="98"/>
      <c r="RVH233" s="98"/>
      <c r="RVI233" s="98"/>
      <c r="RVJ233" s="98"/>
      <c r="RVK233" s="98"/>
      <c r="RVL233" s="98"/>
      <c r="RVM233" s="98"/>
      <c r="RVN233" s="98"/>
      <c r="RVO233" s="98"/>
      <c r="RVP233" s="98"/>
      <c r="RVQ233" s="98"/>
      <c r="RVR233" s="98"/>
      <c r="RVS233" s="98"/>
      <c r="RVT233" s="98"/>
      <c r="RVU233" s="98"/>
      <c r="RVV233" s="98"/>
      <c r="RVW233" s="98"/>
      <c r="RVX233" s="98"/>
      <c r="RVY233" s="98"/>
      <c r="RVZ233" s="98"/>
      <c r="RWA233" s="98"/>
      <c r="RWB233" s="98"/>
      <c r="RWC233" s="98"/>
      <c r="RWD233" s="98"/>
      <c r="RWE233" s="98"/>
      <c r="RWF233" s="98"/>
      <c r="RWG233" s="98"/>
      <c r="RWH233" s="98"/>
      <c r="RWI233" s="98"/>
      <c r="RWJ233" s="98"/>
      <c r="RWK233" s="98"/>
      <c r="RWL233" s="98"/>
      <c r="RWM233" s="98"/>
      <c r="RWN233" s="98"/>
      <c r="RWO233" s="98"/>
      <c r="RWP233" s="98"/>
      <c r="RWQ233" s="98"/>
      <c r="RWR233" s="98"/>
      <c r="RWS233" s="98"/>
      <c r="RWT233" s="98"/>
      <c r="RWU233" s="98"/>
      <c r="RWV233" s="98"/>
      <c r="RWW233" s="98"/>
      <c r="RWX233" s="98"/>
      <c r="RWY233" s="98"/>
      <c r="RWZ233" s="98"/>
      <c r="RXA233" s="98"/>
      <c r="RXB233" s="98"/>
      <c r="RXC233" s="98"/>
      <c r="RXD233" s="98"/>
      <c r="RXE233" s="98"/>
      <c r="RXF233" s="98"/>
      <c r="RXG233" s="98"/>
      <c r="RXH233" s="98"/>
      <c r="RXI233" s="98"/>
      <c r="RXJ233" s="98"/>
      <c r="RXK233" s="98"/>
      <c r="RXL233" s="98"/>
      <c r="RXM233" s="98"/>
      <c r="RXN233" s="98"/>
      <c r="RXO233" s="98"/>
      <c r="RXP233" s="98"/>
      <c r="RXQ233" s="98"/>
      <c r="RXR233" s="98"/>
      <c r="RXS233" s="98"/>
      <c r="RXT233" s="98"/>
      <c r="RXU233" s="98"/>
      <c r="RXV233" s="98"/>
      <c r="RXW233" s="98"/>
      <c r="RXX233" s="98"/>
      <c r="RXY233" s="98"/>
      <c r="RXZ233" s="98"/>
      <c r="RYA233" s="98"/>
      <c r="RYB233" s="98"/>
      <c r="RYC233" s="98"/>
      <c r="RYD233" s="98"/>
      <c r="RYE233" s="98"/>
      <c r="RYF233" s="98"/>
      <c r="RYG233" s="98"/>
      <c r="RYH233" s="98"/>
      <c r="RYI233" s="98"/>
      <c r="RYJ233" s="98"/>
      <c r="RYK233" s="98"/>
      <c r="RYL233" s="98"/>
      <c r="RYM233" s="98"/>
      <c r="RYN233" s="98"/>
      <c r="RYO233" s="98"/>
      <c r="RYP233" s="98"/>
      <c r="RYQ233" s="98"/>
      <c r="RYR233" s="98"/>
      <c r="RYS233" s="98"/>
      <c r="RYT233" s="98"/>
      <c r="RYU233" s="98"/>
      <c r="RYV233" s="98"/>
      <c r="RYW233" s="98"/>
      <c r="RYX233" s="98"/>
      <c r="RYY233" s="98"/>
      <c r="RYZ233" s="98"/>
      <c r="RZA233" s="98"/>
      <c r="RZB233" s="98"/>
      <c r="RZC233" s="98"/>
      <c r="RZD233" s="98"/>
      <c r="RZE233" s="98"/>
      <c r="RZF233" s="98"/>
      <c r="RZG233" s="98"/>
      <c r="RZH233" s="98"/>
      <c r="RZI233" s="98"/>
      <c r="RZJ233" s="98"/>
      <c r="RZK233" s="98"/>
      <c r="RZL233" s="98"/>
      <c r="RZM233" s="98"/>
      <c r="RZN233" s="98"/>
      <c r="RZO233" s="98"/>
      <c r="RZP233" s="98"/>
      <c r="RZQ233" s="98"/>
      <c r="RZR233" s="98"/>
      <c r="RZS233" s="98"/>
      <c r="RZT233" s="98"/>
      <c r="RZU233" s="98"/>
      <c r="RZV233" s="98"/>
      <c r="RZW233" s="98"/>
      <c r="RZX233" s="98"/>
      <c r="RZY233" s="98"/>
      <c r="RZZ233" s="98"/>
      <c r="SAA233" s="98"/>
      <c r="SAB233" s="98"/>
      <c r="SAC233" s="98"/>
      <c r="SAD233" s="98"/>
      <c r="SAE233" s="98"/>
      <c r="SAF233" s="98"/>
      <c r="SAG233" s="98"/>
      <c r="SAH233" s="98"/>
      <c r="SAI233" s="98"/>
      <c r="SAJ233" s="98"/>
      <c r="SAK233" s="98"/>
      <c r="SAL233" s="98"/>
      <c r="SAM233" s="98"/>
      <c r="SAN233" s="98"/>
      <c r="SAO233" s="98"/>
      <c r="SAP233" s="98"/>
      <c r="SAQ233" s="98"/>
      <c r="SAR233" s="98"/>
      <c r="SAS233" s="98"/>
      <c r="SAT233" s="98"/>
      <c r="SAU233" s="98"/>
      <c r="SAV233" s="98"/>
      <c r="SAW233" s="98"/>
      <c r="SAX233" s="98"/>
      <c r="SAY233" s="98"/>
      <c r="SAZ233" s="98"/>
      <c r="SBA233" s="98"/>
      <c r="SBB233" s="98"/>
      <c r="SBC233" s="98"/>
      <c r="SBD233" s="98"/>
      <c r="SBE233" s="98"/>
      <c r="SBF233" s="98"/>
      <c r="SBG233" s="98"/>
      <c r="SBH233" s="98"/>
      <c r="SBI233" s="98"/>
      <c r="SBJ233" s="98"/>
      <c r="SBK233" s="98"/>
      <c r="SBL233" s="98"/>
      <c r="SBM233" s="98"/>
      <c r="SBN233" s="98"/>
      <c r="SBO233" s="98"/>
      <c r="SBP233" s="98"/>
      <c r="SBQ233" s="98"/>
      <c r="SBR233" s="98"/>
      <c r="SBS233" s="98"/>
      <c r="SBT233" s="98"/>
      <c r="SBU233" s="98"/>
      <c r="SBV233" s="98"/>
      <c r="SBW233" s="98"/>
      <c r="SBX233" s="98"/>
      <c r="SBY233" s="98"/>
      <c r="SBZ233" s="98"/>
      <c r="SCA233" s="98"/>
      <c r="SCB233" s="98"/>
      <c r="SCC233" s="98"/>
      <c r="SCD233" s="98"/>
      <c r="SCE233" s="98"/>
      <c r="SCF233" s="98"/>
      <c r="SCG233" s="98"/>
      <c r="SCH233" s="98"/>
      <c r="SCI233" s="98"/>
      <c r="SCJ233" s="98"/>
      <c r="SCK233" s="98"/>
      <c r="SCL233" s="98"/>
      <c r="SCM233" s="98"/>
      <c r="SCN233" s="98"/>
      <c r="SCO233" s="98"/>
      <c r="SCP233" s="98"/>
      <c r="SCQ233" s="98"/>
      <c r="SCR233" s="98"/>
      <c r="SCS233" s="98"/>
      <c r="SCT233" s="98"/>
      <c r="SCU233" s="98"/>
      <c r="SCV233" s="98"/>
      <c r="SCW233" s="98"/>
      <c r="SCX233" s="98"/>
      <c r="SCY233" s="98"/>
      <c r="SCZ233" s="98"/>
      <c r="SDA233" s="98"/>
      <c r="SDB233" s="98"/>
      <c r="SDC233" s="98"/>
      <c r="SDD233" s="98"/>
      <c r="SDE233" s="98"/>
      <c r="SDF233" s="98"/>
      <c r="SDG233" s="98"/>
      <c r="SDH233" s="98"/>
      <c r="SDI233" s="98"/>
      <c r="SDJ233" s="98"/>
      <c r="SDK233" s="98"/>
      <c r="SDL233" s="98"/>
      <c r="SDM233" s="98"/>
      <c r="SDN233" s="98"/>
      <c r="SDO233" s="98"/>
      <c r="SDP233" s="98"/>
      <c r="SDQ233" s="98"/>
      <c r="SDR233" s="98"/>
      <c r="SDS233" s="98"/>
      <c r="SDT233" s="98"/>
      <c r="SDU233" s="98"/>
      <c r="SDV233" s="98"/>
      <c r="SDW233" s="98"/>
      <c r="SDX233" s="98"/>
      <c r="SDY233" s="98"/>
      <c r="SDZ233" s="98"/>
      <c r="SEA233" s="98"/>
      <c r="SEB233" s="98"/>
      <c r="SEC233" s="98"/>
      <c r="SED233" s="98"/>
      <c r="SEE233" s="98"/>
      <c r="SEF233" s="98"/>
      <c r="SEG233" s="98"/>
      <c r="SEH233" s="98"/>
      <c r="SEI233" s="98"/>
      <c r="SEJ233" s="98"/>
      <c r="SEK233" s="98"/>
      <c r="SEL233" s="98"/>
      <c r="SEM233" s="98"/>
      <c r="SEN233" s="98"/>
      <c r="SEO233" s="98"/>
      <c r="SEP233" s="98"/>
      <c r="SEQ233" s="98"/>
      <c r="SER233" s="98"/>
      <c r="SES233" s="98"/>
      <c r="SET233" s="98"/>
      <c r="SEU233" s="98"/>
      <c r="SEV233" s="98"/>
      <c r="SEW233" s="98"/>
      <c r="SEX233" s="98"/>
      <c r="SEY233" s="98"/>
      <c r="SEZ233" s="98"/>
      <c r="SFA233" s="98"/>
      <c r="SFB233" s="98"/>
      <c r="SFC233" s="98"/>
      <c r="SFD233" s="98"/>
      <c r="SFE233" s="98"/>
      <c r="SFF233" s="98"/>
      <c r="SFG233" s="98"/>
      <c r="SFH233" s="98"/>
      <c r="SFI233" s="98"/>
      <c r="SFJ233" s="98"/>
      <c r="SFK233" s="98"/>
      <c r="SFL233" s="98"/>
      <c r="SFM233" s="98"/>
      <c r="SFN233" s="98"/>
      <c r="SFO233" s="98"/>
      <c r="SFP233" s="98"/>
      <c r="SFQ233" s="98"/>
      <c r="SFR233" s="98"/>
      <c r="SFS233" s="98"/>
      <c r="SFT233" s="98"/>
      <c r="SFU233" s="98"/>
      <c r="SFV233" s="98"/>
      <c r="SFW233" s="98"/>
      <c r="SFX233" s="98"/>
      <c r="SFY233" s="98"/>
      <c r="SFZ233" s="98"/>
      <c r="SGA233" s="98"/>
      <c r="SGB233" s="98"/>
      <c r="SGC233" s="98"/>
      <c r="SGD233" s="98"/>
      <c r="SGE233" s="98"/>
      <c r="SGF233" s="98"/>
      <c r="SGG233" s="98"/>
      <c r="SGH233" s="98"/>
      <c r="SGI233" s="98"/>
      <c r="SGJ233" s="98"/>
      <c r="SGK233" s="98"/>
      <c r="SGL233" s="98"/>
      <c r="SGM233" s="98"/>
      <c r="SGN233" s="98"/>
      <c r="SGO233" s="98"/>
      <c r="SGP233" s="98"/>
      <c r="SGQ233" s="98"/>
      <c r="SGR233" s="98"/>
      <c r="SGS233" s="98"/>
      <c r="SGT233" s="98"/>
      <c r="SGU233" s="98"/>
      <c r="SGV233" s="98"/>
      <c r="SGW233" s="98"/>
      <c r="SGX233" s="98"/>
      <c r="SGY233" s="98"/>
      <c r="SGZ233" s="98"/>
      <c r="SHA233" s="98"/>
      <c r="SHB233" s="98"/>
      <c r="SHC233" s="98"/>
      <c r="SHD233" s="98"/>
      <c r="SHE233" s="98"/>
      <c r="SHF233" s="98"/>
      <c r="SHG233" s="98"/>
      <c r="SHH233" s="98"/>
      <c r="SHI233" s="98"/>
      <c r="SHJ233" s="98"/>
      <c r="SHK233" s="98"/>
      <c r="SHL233" s="98"/>
      <c r="SHM233" s="98"/>
      <c r="SHN233" s="98"/>
      <c r="SHO233" s="98"/>
      <c r="SHP233" s="98"/>
      <c r="SHQ233" s="98"/>
      <c r="SHR233" s="98"/>
      <c r="SHS233" s="98"/>
      <c r="SHT233" s="98"/>
      <c r="SHU233" s="98"/>
      <c r="SHV233" s="98"/>
      <c r="SHW233" s="98"/>
      <c r="SHX233" s="98"/>
      <c r="SHY233" s="98"/>
      <c r="SHZ233" s="98"/>
      <c r="SIA233" s="98"/>
      <c r="SIB233" s="98"/>
      <c r="SIC233" s="98"/>
      <c r="SID233" s="98"/>
      <c r="SIE233" s="98"/>
      <c r="SIF233" s="98"/>
      <c r="SIG233" s="98"/>
      <c r="SIH233" s="98"/>
      <c r="SII233" s="98"/>
      <c r="SIJ233" s="98"/>
      <c r="SIK233" s="98"/>
      <c r="SIL233" s="98"/>
      <c r="SIM233" s="98"/>
      <c r="SIN233" s="98"/>
      <c r="SIO233" s="98"/>
      <c r="SIP233" s="98"/>
      <c r="SIQ233" s="98"/>
      <c r="SIR233" s="98"/>
      <c r="SIS233" s="98"/>
      <c r="SIT233" s="98"/>
      <c r="SIU233" s="98"/>
      <c r="SIV233" s="98"/>
      <c r="SIW233" s="98"/>
      <c r="SIX233" s="98"/>
      <c r="SIY233" s="98"/>
      <c r="SIZ233" s="98"/>
      <c r="SJA233" s="98"/>
      <c r="SJB233" s="98"/>
      <c r="SJC233" s="98"/>
      <c r="SJD233" s="98"/>
      <c r="SJE233" s="98"/>
      <c r="SJF233" s="98"/>
      <c r="SJG233" s="98"/>
      <c r="SJH233" s="98"/>
      <c r="SJI233" s="98"/>
      <c r="SJJ233" s="98"/>
      <c r="SJK233" s="98"/>
      <c r="SJL233" s="98"/>
      <c r="SJM233" s="98"/>
      <c r="SJN233" s="98"/>
      <c r="SJO233" s="98"/>
      <c r="SJP233" s="98"/>
      <c r="SJQ233" s="98"/>
      <c r="SJR233" s="98"/>
      <c r="SJS233" s="98"/>
      <c r="SJT233" s="98"/>
      <c r="SJU233" s="98"/>
      <c r="SJV233" s="98"/>
      <c r="SJW233" s="98"/>
      <c r="SJX233" s="98"/>
      <c r="SJY233" s="98"/>
      <c r="SJZ233" s="98"/>
      <c r="SKA233" s="98"/>
      <c r="SKB233" s="98"/>
      <c r="SKC233" s="98"/>
      <c r="SKD233" s="98"/>
      <c r="SKE233" s="98"/>
      <c r="SKF233" s="98"/>
      <c r="SKG233" s="98"/>
      <c r="SKH233" s="98"/>
      <c r="SKI233" s="98"/>
      <c r="SKJ233" s="98"/>
      <c r="SKK233" s="98"/>
      <c r="SKL233" s="98"/>
      <c r="SKM233" s="98"/>
      <c r="SKN233" s="98"/>
      <c r="SKO233" s="98"/>
      <c r="SKP233" s="98"/>
      <c r="SKQ233" s="98"/>
      <c r="SKR233" s="98"/>
      <c r="SKS233" s="98"/>
      <c r="SKT233" s="98"/>
      <c r="SKU233" s="98"/>
      <c r="SKV233" s="98"/>
      <c r="SKW233" s="98"/>
      <c r="SKX233" s="98"/>
      <c r="SKY233" s="98"/>
      <c r="SKZ233" s="98"/>
      <c r="SLA233" s="98"/>
      <c r="SLB233" s="98"/>
      <c r="SLC233" s="98"/>
      <c r="SLD233" s="98"/>
      <c r="SLE233" s="98"/>
      <c r="SLF233" s="98"/>
      <c r="SLG233" s="98"/>
      <c r="SLH233" s="98"/>
      <c r="SLI233" s="98"/>
      <c r="SLJ233" s="98"/>
      <c r="SLK233" s="98"/>
      <c r="SLL233" s="98"/>
      <c r="SLM233" s="98"/>
      <c r="SLN233" s="98"/>
      <c r="SLO233" s="98"/>
      <c r="SLP233" s="98"/>
      <c r="SLQ233" s="98"/>
      <c r="SLR233" s="98"/>
      <c r="SLS233" s="98"/>
      <c r="SLT233" s="98"/>
      <c r="SLU233" s="98"/>
      <c r="SLV233" s="98"/>
      <c r="SLW233" s="98"/>
      <c r="SLX233" s="98"/>
      <c r="SLY233" s="98"/>
      <c r="SLZ233" s="98"/>
      <c r="SMA233" s="98"/>
      <c r="SMB233" s="98"/>
      <c r="SMC233" s="98"/>
      <c r="SMD233" s="98"/>
      <c r="SME233" s="98"/>
      <c r="SMF233" s="98"/>
      <c r="SMG233" s="98"/>
      <c r="SMH233" s="98"/>
      <c r="SMI233" s="98"/>
      <c r="SMJ233" s="98"/>
      <c r="SMK233" s="98"/>
      <c r="SML233" s="98"/>
      <c r="SMM233" s="98"/>
      <c r="SMN233" s="98"/>
      <c r="SMO233" s="98"/>
      <c r="SMP233" s="98"/>
      <c r="SMQ233" s="98"/>
      <c r="SMR233" s="98"/>
      <c r="SMS233" s="98"/>
      <c r="SMT233" s="98"/>
      <c r="SMU233" s="98"/>
      <c r="SMV233" s="98"/>
      <c r="SMW233" s="98"/>
      <c r="SMX233" s="98"/>
      <c r="SMY233" s="98"/>
      <c r="SMZ233" s="98"/>
      <c r="SNA233" s="98"/>
      <c r="SNB233" s="98"/>
      <c r="SNC233" s="98"/>
      <c r="SND233" s="98"/>
      <c r="SNE233" s="98"/>
      <c r="SNF233" s="98"/>
      <c r="SNG233" s="98"/>
      <c r="SNH233" s="98"/>
      <c r="SNI233" s="98"/>
      <c r="SNJ233" s="98"/>
      <c r="SNK233" s="98"/>
      <c r="SNL233" s="98"/>
      <c r="SNM233" s="98"/>
      <c r="SNN233" s="98"/>
      <c r="SNO233" s="98"/>
      <c r="SNP233" s="98"/>
      <c r="SNQ233" s="98"/>
      <c r="SNR233" s="98"/>
      <c r="SNS233" s="98"/>
      <c r="SNT233" s="98"/>
      <c r="SNU233" s="98"/>
      <c r="SNV233" s="98"/>
      <c r="SNW233" s="98"/>
      <c r="SNX233" s="98"/>
      <c r="SNY233" s="98"/>
      <c r="SNZ233" s="98"/>
      <c r="SOA233" s="98"/>
      <c r="SOB233" s="98"/>
      <c r="SOC233" s="98"/>
      <c r="SOD233" s="98"/>
      <c r="SOE233" s="98"/>
      <c r="SOF233" s="98"/>
      <c r="SOG233" s="98"/>
      <c r="SOH233" s="98"/>
      <c r="SOI233" s="98"/>
      <c r="SOJ233" s="98"/>
      <c r="SOK233" s="98"/>
      <c r="SOL233" s="98"/>
      <c r="SOM233" s="98"/>
      <c r="SON233" s="98"/>
      <c r="SOO233" s="98"/>
      <c r="SOP233" s="98"/>
      <c r="SOQ233" s="98"/>
      <c r="SOR233" s="98"/>
      <c r="SOS233" s="98"/>
      <c r="SOT233" s="98"/>
      <c r="SOU233" s="98"/>
      <c r="SOV233" s="98"/>
      <c r="SOW233" s="98"/>
      <c r="SOX233" s="98"/>
      <c r="SOY233" s="98"/>
      <c r="SOZ233" s="98"/>
      <c r="SPA233" s="98"/>
      <c r="SPB233" s="98"/>
      <c r="SPC233" s="98"/>
      <c r="SPD233" s="98"/>
      <c r="SPE233" s="98"/>
      <c r="SPF233" s="98"/>
      <c r="SPG233" s="98"/>
      <c r="SPH233" s="98"/>
      <c r="SPI233" s="98"/>
      <c r="SPJ233" s="98"/>
      <c r="SPK233" s="98"/>
      <c r="SPL233" s="98"/>
      <c r="SPM233" s="98"/>
      <c r="SPN233" s="98"/>
      <c r="SPO233" s="98"/>
      <c r="SPP233" s="98"/>
      <c r="SPQ233" s="98"/>
      <c r="SPR233" s="98"/>
      <c r="SPS233" s="98"/>
      <c r="SPT233" s="98"/>
      <c r="SPU233" s="98"/>
      <c r="SPV233" s="98"/>
      <c r="SPW233" s="98"/>
      <c r="SPX233" s="98"/>
      <c r="SPY233" s="98"/>
      <c r="SPZ233" s="98"/>
      <c r="SQA233" s="98"/>
      <c r="SQB233" s="98"/>
      <c r="SQC233" s="98"/>
      <c r="SQD233" s="98"/>
      <c r="SQE233" s="98"/>
      <c r="SQF233" s="98"/>
      <c r="SQG233" s="98"/>
      <c r="SQH233" s="98"/>
      <c r="SQI233" s="98"/>
      <c r="SQJ233" s="98"/>
      <c r="SQK233" s="98"/>
      <c r="SQL233" s="98"/>
      <c r="SQM233" s="98"/>
      <c r="SQN233" s="98"/>
      <c r="SQO233" s="98"/>
      <c r="SQP233" s="98"/>
      <c r="SQQ233" s="98"/>
      <c r="SQR233" s="98"/>
      <c r="SQS233" s="98"/>
      <c r="SQT233" s="98"/>
      <c r="SQU233" s="98"/>
      <c r="SQV233" s="98"/>
      <c r="SQW233" s="98"/>
      <c r="SQX233" s="98"/>
      <c r="SQY233" s="98"/>
      <c r="SQZ233" s="98"/>
      <c r="SRA233" s="98"/>
      <c r="SRB233" s="98"/>
      <c r="SRC233" s="98"/>
      <c r="SRD233" s="98"/>
      <c r="SRE233" s="98"/>
      <c r="SRF233" s="98"/>
      <c r="SRG233" s="98"/>
      <c r="SRH233" s="98"/>
      <c r="SRI233" s="98"/>
      <c r="SRJ233" s="98"/>
      <c r="SRK233" s="98"/>
      <c r="SRL233" s="98"/>
      <c r="SRM233" s="98"/>
      <c r="SRN233" s="98"/>
      <c r="SRO233" s="98"/>
      <c r="SRP233" s="98"/>
      <c r="SRQ233" s="98"/>
      <c r="SRR233" s="98"/>
      <c r="SRS233" s="98"/>
      <c r="SRT233" s="98"/>
      <c r="SRU233" s="98"/>
      <c r="SRV233" s="98"/>
      <c r="SRW233" s="98"/>
      <c r="SRX233" s="98"/>
      <c r="SRY233" s="98"/>
      <c r="SRZ233" s="98"/>
      <c r="SSA233" s="98"/>
      <c r="SSB233" s="98"/>
      <c r="SSC233" s="98"/>
      <c r="SSD233" s="98"/>
      <c r="SSE233" s="98"/>
      <c r="SSF233" s="98"/>
      <c r="SSG233" s="98"/>
      <c r="SSH233" s="98"/>
      <c r="SSI233" s="98"/>
      <c r="SSJ233" s="98"/>
      <c r="SSK233" s="98"/>
      <c r="SSL233" s="98"/>
      <c r="SSM233" s="98"/>
      <c r="SSN233" s="98"/>
      <c r="SSO233" s="98"/>
      <c r="SSP233" s="98"/>
      <c r="SSQ233" s="98"/>
      <c r="SSR233" s="98"/>
      <c r="SSS233" s="98"/>
      <c r="SST233" s="98"/>
      <c r="SSU233" s="98"/>
      <c r="SSV233" s="98"/>
      <c r="SSW233" s="98"/>
      <c r="SSX233" s="98"/>
      <c r="SSY233" s="98"/>
      <c r="SSZ233" s="98"/>
      <c r="STA233" s="98"/>
      <c r="STB233" s="98"/>
      <c r="STC233" s="98"/>
      <c r="STD233" s="98"/>
      <c r="STE233" s="98"/>
      <c r="STF233" s="98"/>
      <c r="STG233" s="98"/>
      <c r="STH233" s="98"/>
      <c r="STI233" s="98"/>
      <c r="STJ233" s="98"/>
      <c r="STK233" s="98"/>
      <c r="STL233" s="98"/>
      <c r="STM233" s="98"/>
      <c r="STN233" s="98"/>
      <c r="STO233" s="98"/>
      <c r="STP233" s="98"/>
      <c r="STQ233" s="98"/>
      <c r="STR233" s="98"/>
      <c r="STS233" s="98"/>
      <c r="STT233" s="98"/>
      <c r="STU233" s="98"/>
      <c r="STV233" s="98"/>
      <c r="STW233" s="98"/>
      <c r="STX233" s="98"/>
      <c r="STY233" s="98"/>
      <c r="STZ233" s="98"/>
      <c r="SUA233" s="98"/>
      <c r="SUB233" s="98"/>
      <c r="SUC233" s="98"/>
      <c r="SUD233" s="98"/>
      <c r="SUE233" s="98"/>
      <c r="SUF233" s="98"/>
      <c r="SUG233" s="98"/>
      <c r="SUH233" s="98"/>
      <c r="SUI233" s="98"/>
      <c r="SUJ233" s="98"/>
      <c r="SUK233" s="98"/>
      <c r="SUL233" s="98"/>
      <c r="SUM233" s="98"/>
      <c r="SUN233" s="98"/>
      <c r="SUO233" s="98"/>
      <c r="SUP233" s="98"/>
      <c r="SUQ233" s="98"/>
      <c r="SUR233" s="98"/>
      <c r="SUS233" s="98"/>
      <c r="SUT233" s="98"/>
      <c r="SUU233" s="98"/>
      <c r="SUV233" s="98"/>
      <c r="SUW233" s="98"/>
      <c r="SUX233" s="98"/>
      <c r="SUY233" s="98"/>
      <c r="SUZ233" s="98"/>
      <c r="SVA233" s="98"/>
      <c r="SVB233" s="98"/>
      <c r="SVC233" s="98"/>
      <c r="SVD233" s="98"/>
      <c r="SVE233" s="98"/>
      <c r="SVF233" s="98"/>
      <c r="SVG233" s="98"/>
      <c r="SVH233" s="98"/>
      <c r="SVI233" s="98"/>
      <c r="SVJ233" s="98"/>
      <c r="SVK233" s="98"/>
      <c r="SVL233" s="98"/>
      <c r="SVM233" s="98"/>
      <c r="SVN233" s="98"/>
      <c r="SVO233" s="98"/>
      <c r="SVP233" s="98"/>
      <c r="SVQ233" s="98"/>
      <c r="SVR233" s="98"/>
      <c r="SVS233" s="98"/>
      <c r="SVT233" s="98"/>
      <c r="SVU233" s="98"/>
      <c r="SVV233" s="98"/>
      <c r="SVW233" s="98"/>
      <c r="SVX233" s="98"/>
      <c r="SVY233" s="98"/>
      <c r="SVZ233" s="98"/>
      <c r="SWA233" s="98"/>
      <c r="SWB233" s="98"/>
      <c r="SWC233" s="98"/>
      <c r="SWD233" s="98"/>
      <c r="SWE233" s="98"/>
      <c r="SWF233" s="98"/>
      <c r="SWG233" s="98"/>
      <c r="SWH233" s="98"/>
      <c r="SWI233" s="98"/>
      <c r="SWJ233" s="98"/>
      <c r="SWK233" s="98"/>
      <c r="SWL233" s="98"/>
      <c r="SWM233" s="98"/>
      <c r="SWN233" s="98"/>
      <c r="SWO233" s="98"/>
      <c r="SWP233" s="98"/>
      <c r="SWQ233" s="98"/>
      <c r="SWR233" s="98"/>
      <c r="SWS233" s="98"/>
      <c r="SWT233" s="98"/>
      <c r="SWU233" s="98"/>
      <c r="SWV233" s="98"/>
      <c r="SWW233" s="98"/>
      <c r="SWX233" s="98"/>
      <c r="SWY233" s="98"/>
      <c r="SWZ233" s="98"/>
      <c r="SXA233" s="98"/>
      <c r="SXB233" s="98"/>
      <c r="SXC233" s="98"/>
      <c r="SXD233" s="98"/>
      <c r="SXE233" s="98"/>
      <c r="SXF233" s="98"/>
      <c r="SXG233" s="98"/>
      <c r="SXH233" s="98"/>
      <c r="SXI233" s="98"/>
      <c r="SXJ233" s="98"/>
      <c r="SXK233" s="98"/>
      <c r="SXL233" s="98"/>
      <c r="SXM233" s="98"/>
      <c r="SXN233" s="98"/>
      <c r="SXO233" s="98"/>
      <c r="SXP233" s="98"/>
      <c r="SXQ233" s="98"/>
      <c r="SXR233" s="98"/>
      <c r="SXS233" s="98"/>
      <c r="SXT233" s="98"/>
      <c r="SXU233" s="98"/>
      <c r="SXV233" s="98"/>
      <c r="SXW233" s="98"/>
      <c r="SXX233" s="98"/>
      <c r="SXY233" s="98"/>
      <c r="SXZ233" s="98"/>
      <c r="SYA233" s="98"/>
      <c r="SYB233" s="98"/>
      <c r="SYC233" s="98"/>
      <c r="SYD233" s="98"/>
      <c r="SYE233" s="98"/>
      <c r="SYF233" s="98"/>
      <c r="SYG233" s="98"/>
      <c r="SYH233" s="98"/>
      <c r="SYI233" s="98"/>
      <c r="SYJ233" s="98"/>
      <c r="SYK233" s="98"/>
      <c r="SYL233" s="98"/>
      <c r="SYM233" s="98"/>
      <c r="SYN233" s="98"/>
      <c r="SYO233" s="98"/>
      <c r="SYP233" s="98"/>
      <c r="SYQ233" s="98"/>
      <c r="SYR233" s="98"/>
      <c r="SYS233" s="98"/>
      <c r="SYT233" s="98"/>
      <c r="SYU233" s="98"/>
      <c r="SYV233" s="98"/>
      <c r="SYW233" s="98"/>
      <c r="SYX233" s="98"/>
      <c r="SYY233" s="98"/>
      <c r="SYZ233" s="98"/>
      <c r="SZA233" s="98"/>
      <c r="SZB233" s="98"/>
      <c r="SZC233" s="98"/>
      <c r="SZD233" s="98"/>
      <c r="SZE233" s="98"/>
      <c r="SZF233" s="98"/>
      <c r="SZG233" s="98"/>
      <c r="SZH233" s="98"/>
      <c r="SZI233" s="98"/>
      <c r="SZJ233" s="98"/>
      <c r="SZK233" s="98"/>
      <c r="SZL233" s="98"/>
      <c r="SZM233" s="98"/>
      <c r="SZN233" s="98"/>
      <c r="SZO233" s="98"/>
      <c r="SZP233" s="98"/>
      <c r="SZQ233" s="98"/>
      <c r="SZR233" s="98"/>
      <c r="SZS233" s="98"/>
      <c r="SZT233" s="98"/>
      <c r="SZU233" s="98"/>
      <c r="SZV233" s="98"/>
      <c r="SZW233" s="98"/>
      <c r="SZX233" s="98"/>
      <c r="SZY233" s="98"/>
      <c r="SZZ233" s="98"/>
      <c r="TAA233" s="98"/>
      <c r="TAB233" s="98"/>
      <c r="TAC233" s="98"/>
      <c r="TAD233" s="98"/>
      <c r="TAE233" s="98"/>
      <c r="TAF233" s="98"/>
      <c r="TAG233" s="98"/>
      <c r="TAH233" s="98"/>
      <c r="TAI233" s="98"/>
      <c r="TAJ233" s="98"/>
      <c r="TAK233" s="98"/>
      <c r="TAL233" s="98"/>
      <c r="TAM233" s="98"/>
      <c r="TAN233" s="98"/>
      <c r="TAO233" s="98"/>
      <c r="TAP233" s="98"/>
      <c r="TAQ233" s="98"/>
      <c r="TAR233" s="98"/>
      <c r="TAS233" s="98"/>
      <c r="TAT233" s="98"/>
      <c r="TAU233" s="98"/>
      <c r="TAV233" s="98"/>
      <c r="TAW233" s="98"/>
      <c r="TAX233" s="98"/>
      <c r="TAY233" s="98"/>
      <c r="TAZ233" s="98"/>
      <c r="TBA233" s="98"/>
      <c r="TBB233" s="98"/>
      <c r="TBC233" s="98"/>
      <c r="TBD233" s="98"/>
      <c r="TBE233" s="98"/>
      <c r="TBF233" s="98"/>
      <c r="TBG233" s="98"/>
      <c r="TBH233" s="98"/>
      <c r="TBI233" s="98"/>
      <c r="TBJ233" s="98"/>
      <c r="TBK233" s="98"/>
      <c r="TBL233" s="98"/>
      <c r="TBM233" s="98"/>
      <c r="TBN233" s="98"/>
      <c r="TBO233" s="98"/>
      <c r="TBP233" s="98"/>
      <c r="TBQ233" s="98"/>
      <c r="TBR233" s="98"/>
      <c r="TBS233" s="98"/>
      <c r="TBT233" s="98"/>
      <c r="TBU233" s="98"/>
      <c r="TBV233" s="98"/>
      <c r="TBW233" s="98"/>
      <c r="TBX233" s="98"/>
      <c r="TBY233" s="98"/>
      <c r="TBZ233" s="98"/>
      <c r="TCA233" s="98"/>
      <c r="TCB233" s="98"/>
      <c r="TCC233" s="98"/>
      <c r="TCD233" s="98"/>
      <c r="TCE233" s="98"/>
      <c r="TCF233" s="98"/>
      <c r="TCG233" s="98"/>
      <c r="TCH233" s="98"/>
      <c r="TCI233" s="98"/>
      <c r="TCJ233" s="98"/>
      <c r="TCK233" s="98"/>
      <c r="TCL233" s="98"/>
      <c r="TCM233" s="98"/>
      <c r="TCN233" s="98"/>
      <c r="TCO233" s="98"/>
      <c r="TCP233" s="98"/>
      <c r="TCQ233" s="98"/>
      <c r="TCR233" s="98"/>
      <c r="TCS233" s="98"/>
      <c r="TCT233" s="98"/>
      <c r="TCU233" s="98"/>
      <c r="TCV233" s="98"/>
      <c r="TCW233" s="98"/>
      <c r="TCX233" s="98"/>
      <c r="TCY233" s="98"/>
      <c r="TCZ233" s="98"/>
      <c r="TDA233" s="98"/>
      <c r="TDB233" s="98"/>
      <c r="TDC233" s="98"/>
      <c r="TDD233" s="98"/>
      <c r="TDE233" s="98"/>
      <c r="TDF233" s="98"/>
      <c r="TDG233" s="98"/>
      <c r="TDH233" s="98"/>
      <c r="TDI233" s="98"/>
      <c r="TDJ233" s="98"/>
      <c r="TDK233" s="98"/>
      <c r="TDL233" s="98"/>
      <c r="TDM233" s="98"/>
      <c r="TDN233" s="98"/>
      <c r="TDO233" s="98"/>
      <c r="TDP233" s="98"/>
      <c r="TDQ233" s="98"/>
      <c r="TDR233" s="98"/>
      <c r="TDS233" s="98"/>
      <c r="TDT233" s="98"/>
      <c r="TDU233" s="98"/>
      <c r="TDV233" s="98"/>
      <c r="TDW233" s="98"/>
      <c r="TDX233" s="98"/>
      <c r="TDY233" s="98"/>
      <c r="TDZ233" s="98"/>
      <c r="TEA233" s="98"/>
      <c r="TEB233" s="98"/>
      <c r="TEC233" s="98"/>
      <c r="TED233" s="98"/>
      <c r="TEE233" s="98"/>
      <c r="TEF233" s="98"/>
      <c r="TEG233" s="98"/>
      <c r="TEH233" s="98"/>
      <c r="TEI233" s="98"/>
      <c r="TEJ233" s="98"/>
      <c r="TEK233" s="98"/>
      <c r="TEL233" s="98"/>
      <c r="TEM233" s="98"/>
      <c r="TEN233" s="98"/>
      <c r="TEO233" s="98"/>
      <c r="TEP233" s="98"/>
      <c r="TEQ233" s="98"/>
      <c r="TER233" s="98"/>
      <c r="TES233" s="98"/>
      <c r="TET233" s="98"/>
      <c r="TEU233" s="98"/>
      <c r="TEV233" s="98"/>
      <c r="TEW233" s="98"/>
      <c r="TEX233" s="98"/>
      <c r="TEY233" s="98"/>
      <c r="TEZ233" s="98"/>
      <c r="TFA233" s="98"/>
      <c r="TFB233" s="98"/>
      <c r="TFC233" s="98"/>
      <c r="TFD233" s="98"/>
      <c r="TFE233" s="98"/>
      <c r="TFF233" s="98"/>
      <c r="TFG233" s="98"/>
      <c r="TFH233" s="98"/>
      <c r="TFI233" s="98"/>
      <c r="TFJ233" s="98"/>
      <c r="TFK233" s="98"/>
      <c r="TFL233" s="98"/>
      <c r="TFM233" s="98"/>
      <c r="TFN233" s="98"/>
      <c r="TFO233" s="98"/>
      <c r="TFP233" s="98"/>
      <c r="TFQ233" s="98"/>
      <c r="TFR233" s="98"/>
      <c r="TFS233" s="98"/>
      <c r="TFT233" s="98"/>
      <c r="TFU233" s="98"/>
      <c r="TFV233" s="98"/>
      <c r="TFW233" s="98"/>
      <c r="TFX233" s="98"/>
      <c r="TFY233" s="98"/>
      <c r="TFZ233" s="98"/>
      <c r="TGA233" s="98"/>
      <c r="TGB233" s="98"/>
      <c r="TGC233" s="98"/>
      <c r="TGD233" s="98"/>
      <c r="TGE233" s="98"/>
      <c r="TGF233" s="98"/>
      <c r="TGG233" s="98"/>
      <c r="TGH233" s="98"/>
      <c r="TGI233" s="98"/>
      <c r="TGJ233" s="98"/>
      <c r="TGK233" s="98"/>
      <c r="TGL233" s="98"/>
      <c r="TGM233" s="98"/>
      <c r="TGN233" s="98"/>
      <c r="TGO233" s="98"/>
      <c r="TGP233" s="98"/>
      <c r="TGQ233" s="98"/>
      <c r="TGR233" s="98"/>
      <c r="TGS233" s="98"/>
      <c r="TGT233" s="98"/>
      <c r="TGU233" s="98"/>
      <c r="TGV233" s="98"/>
      <c r="TGW233" s="98"/>
      <c r="TGX233" s="98"/>
      <c r="TGY233" s="98"/>
      <c r="TGZ233" s="98"/>
      <c r="THA233" s="98"/>
      <c r="THB233" s="98"/>
      <c r="THC233" s="98"/>
      <c r="THD233" s="98"/>
      <c r="THE233" s="98"/>
      <c r="THF233" s="98"/>
      <c r="THG233" s="98"/>
      <c r="THH233" s="98"/>
      <c r="THI233" s="98"/>
      <c r="THJ233" s="98"/>
      <c r="THK233" s="98"/>
      <c r="THL233" s="98"/>
      <c r="THM233" s="98"/>
      <c r="THN233" s="98"/>
      <c r="THO233" s="98"/>
      <c r="THP233" s="98"/>
      <c r="THQ233" s="98"/>
      <c r="THR233" s="98"/>
      <c r="THS233" s="98"/>
      <c r="THT233" s="98"/>
      <c r="THU233" s="98"/>
      <c r="THV233" s="98"/>
      <c r="THW233" s="98"/>
      <c r="THX233" s="98"/>
      <c r="THY233" s="98"/>
      <c r="THZ233" s="98"/>
      <c r="TIA233" s="98"/>
      <c r="TIB233" s="98"/>
      <c r="TIC233" s="98"/>
      <c r="TID233" s="98"/>
      <c r="TIE233" s="98"/>
      <c r="TIF233" s="98"/>
      <c r="TIG233" s="98"/>
      <c r="TIH233" s="98"/>
      <c r="TII233" s="98"/>
      <c r="TIJ233" s="98"/>
      <c r="TIK233" s="98"/>
      <c r="TIL233" s="98"/>
      <c r="TIM233" s="98"/>
      <c r="TIN233" s="98"/>
      <c r="TIO233" s="98"/>
      <c r="TIP233" s="98"/>
      <c r="TIQ233" s="98"/>
      <c r="TIR233" s="98"/>
      <c r="TIS233" s="98"/>
      <c r="TIT233" s="98"/>
      <c r="TIU233" s="98"/>
      <c r="TIV233" s="98"/>
      <c r="TIW233" s="98"/>
      <c r="TIX233" s="98"/>
      <c r="TIY233" s="98"/>
      <c r="TIZ233" s="98"/>
      <c r="TJA233" s="98"/>
      <c r="TJB233" s="98"/>
      <c r="TJC233" s="98"/>
      <c r="TJD233" s="98"/>
      <c r="TJE233" s="98"/>
      <c r="TJF233" s="98"/>
      <c r="TJG233" s="98"/>
      <c r="TJH233" s="98"/>
      <c r="TJI233" s="98"/>
      <c r="TJJ233" s="98"/>
      <c r="TJK233" s="98"/>
      <c r="TJL233" s="98"/>
      <c r="TJM233" s="98"/>
      <c r="TJN233" s="98"/>
      <c r="TJO233" s="98"/>
      <c r="TJP233" s="98"/>
      <c r="TJQ233" s="98"/>
      <c r="TJR233" s="98"/>
      <c r="TJS233" s="98"/>
      <c r="TJT233" s="98"/>
      <c r="TJU233" s="98"/>
      <c r="TJV233" s="98"/>
      <c r="TJW233" s="98"/>
      <c r="TJX233" s="98"/>
      <c r="TJY233" s="98"/>
      <c r="TJZ233" s="98"/>
      <c r="TKA233" s="98"/>
      <c r="TKB233" s="98"/>
      <c r="TKC233" s="98"/>
      <c r="TKD233" s="98"/>
      <c r="TKE233" s="98"/>
      <c r="TKF233" s="98"/>
      <c r="TKG233" s="98"/>
      <c r="TKH233" s="98"/>
      <c r="TKI233" s="98"/>
      <c r="TKJ233" s="98"/>
      <c r="TKK233" s="98"/>
      <c r="TKL233" s="98"/>
      <c r="TKM233" s="98"/>
      <c r="TKN233" s="98"/>
      <c r="TKO233" s="98"/>
      <c r="TKP233" s="98"/>
      <c r="TKQ233" s="98"/>
      <c r="TKR233" s="98"/>
      <c r="TKS233" s="98"/>
      <c r="TKT233" s="98"/>
      <c r="TKU233" s="98"/>
      <c r="TKV233" s="98"/>
      <c r="TKW233" s="98"/>
      <c r="TKX233" s="98"/>
      <c r="TKY233" s="98"/>
      <c r="TKZ233" s="98"/>
      <c r="TLA233" s="98"/>
      <c r="TLB233" s="98"/>
      <c r="TLC233" s="98"/>
      <c r="TLD233" s="98"/>
      <c r="TLE233" s="98"/>
      <c r="TLF233" s="98"/>
      <c r="TLG233" s="98"/>
      <c r="TLH233" s="98"/>
      <c r="TLI233" s="98"/>
      <c r="TLJ233" s="98"/>
      <c r="TLK233" s="98"/>
      <c r="TLL233" s="98"/>
      <c r="TLM233" s="98"/>
      <c r="TLN233" s="98"/>
      <c r="TLO233" s="98"/>
      <c r="TLP233" s="98"/>
      <c r="TLQ233" s="98"/>
      <c r="TLR233" s="98"/>
      <c r="TLS233" s="98"/>
      <c r="TLT233" s="98"/>
      <c r="TLU233" s="98"/>
      <c r="TLV233" s="98"/>
      <c r="TLW233" s="98"/>
      <c r="TLX233" s="98"/>
      <c r="TLY233" s="98"/>
      <c r="TLZ233" s="98"/>
      <c r="TMA233" s="98"/>
      <c r="TMB233" s="98"/>
      <c r="TMC233" s="98"/>
      <c r="TMD233" s="98"/>
      <c r="TME233" s="98"/>
      <c r="TMF233" s="98"/>
      <c r="TMG233" s="98"/>
      <c r="TMH233" s="98"/>
      <c r="TMI233" s="98"/>
      <c r="TMJ233" s="98"/>
      <c r="TMK233" s="98"/>
      <c r="TML233" s="98"/>
      <c r="TMM233" s="98"/>
      <c r="TMN233" s="98"/>
      <c r="TMO233" s="98"/>
      <c r="TMP233" s="98"/>
      <c r="TMQ233" s="98"/>
      <c r="TMR233" s="98"/>
      <c r="TMS233" s="98"/>
      <c r="TMT233" s="98"/>
      <c r="TMU233" s="98"/>
      <c r="TMV233" s="98"/>
      <c r="TMW233" s="98"/>
      <c r="TMX233" s="98"/>
      <c r="TMY233" s="98"/>
      <c r="TMZ233" s="98"/>
      <c r="TNA233" s="98"/>
      <c r="TNB233" s="98"/>
      <c r="TNC233" s="98"/>
      <c r="TND233" s="98"/>
      <c r="TNE233" s="98"/>
      <c r="TNF233" s="98"/>
      <c r="TNG233" s="98"/>
      <c r="TNH233" s="98"/>
      <c r="TNI233" s="98"/>
      <c r="TNJ233" s="98"/>
      <c r="TNK233" s="98"/>
      <c r="TNL233" s="98"/>
      <c r="TNM233" s="98"/>
      <c r="TNN233" s="98"/>
      <c r="TNO233" s="98"/>
      <c r="TNP233" s="98"/>
      <c r="TNQ233" s="98"/>
      <c r="TNR233" s="98"/>
      <c r="TNS233" s="98"/>
      <c r="TNT233" s="98"/>
      <c r="TNU233" s="98"/>
      <c r="TNV233" s="98"/>
      <c r="TNW233" s="98"/>
      <c r="TNX233" s="98"/>
      <c r="TNY233" s="98"/>
      <c r="TNZ233" s="98"/>
      <c r="TOA233" s="98"/>
      <c r="TOB233" s="98"/>
      <c r="TOC233" s="98"/>
      <c r="TOD233" s="98"/>
      <c r="TOE233" s="98"/>
      <c r="TOF233" s="98"/>
      <c r="TOG233" s="98"/>
      <c r="TOH233" s="98"/>
      <c r="TOI233" s="98"/>
      <c r="TOJ233" s="98"/>
      <c r="TOK233" s="98"/>
      <c r="TOL233" s="98"/>
      <c r="TOM233" s="98"/>
      <c r="TON233" s="98"/>
      <c r="TOO233" s="98"/>
      <c r="TOP233" s="98"/>
      <c r="TOQ233" s="98"/>
      <c r="TOR233" s="98"/>
      <c r="TOS233" s="98"/>
      <c r="TOT233" s="98"/>
      <c r="TOU233" s="98"/>
      <c r="TOV233" s="98"/>
      <c r="TOW233" s="98"/>
      <c r="TOX233" s="98"/>
      <c r="TOY233" s="98"/>
      <c r="TOZ233" s="98"/>
      <c r="TPA233" s="98"/>
      <c r="TPB233" s="98"/>
      <c r="TPC233" s="98"/>
      <c r="TPD233" s="98"/>
      <c r="TPE233" s="98"/>
      <c r="TPF233" s="98"/>
      <c r="TPG233" s="98"/>
      <c r="TPH233" s="98"/>
      <c r="TPI233" s="98"/>
      <c r="TPJ233" s="98"/>
      <c r="TPK233" s="98"/>
      <c r="TPL233" s="98"/>
      <c r="TPM233" s="98"/>
      <c r="TPN233" s="98"/>
      <c r="TPO233" s="98"/>
      <c r="TPP233" s="98"/>
      <c r="TPQ233" s="98"/>
      <c r="TPR233" s="98"/>
      <c r="TPS233" s="98"/>
      <c r="TPT233" s="98"/>
      <c r="TPU233" s="98"/>
      <c r="TPV233" s="98"/>
      <c r="TPW233" s="98"/>
      <c r="TPX233" s="98"/>
      <c r="TPY233" s="98"/>
      <c r="TPZ233" s="98"/>
      <c r="TQA233" s="98"/>
      <c r="TQB233" s="98"/>
      <c r="TQC233" s="98"/>
      <c r="TQD233" s="98"/>
      <c r="TQE233" s="98"/>
      <c r="TQF233" s="98"/>
      <c r="TQG233" s="98"/>
      <c r="TQH233" s="98"/>
      <c r="TQI233" s="98"/>
      <c r="TQJ233" s="98"/>
      <c r="TQK233" s="98"/>
      <c r="TQL233" s="98"/>
      <c r="TQM233" s="98"/>
      <c r="TQN233" s="98"/>
      <c r="TQO233" s="98"/>
      <c r="TQP233" s="98"/>
      <c r="TQQ233" s="98"/>
      <c r="TQR233" s="98"/>
      <c r="TQS233" s="98"/>
      <c r="TQT233" s="98"/>
      <c r="TQU233" s="98"/>
      <c r="TQV233" s="98"/>
      <c r="TQW233" s="98"/>
      <c r="TQX233" s="98"/>
      <c r="TQY233" s="98"/>
      <c r="TQZ233" s="98"/>
      <c r="TRA233" s="98"/>
      <c r="TRB233" s="98"/>
      <c r="TRC233" s="98"/>
      <c r="TRD233" s="98"/>
      <c r="TRE233" s="98"/>
      <c r="TRF233" s="98"/>
      <c r="TRG233" s="98"/>
      <c r="TRH233" s="98"/>
      <c r="TRI233" s="98"/>
      <c r="TRJ233" s="98"/>
      <c r="TRK233" s="98"/>
      <c r="TRL233" s="98"/>
      <c r="TRM233" s="98"/>
      <c r="TRN233" s="98"/>
      <c r="TRO233" s="98"/>
      <c r="TRP233" s="98"/>
      <c r="TRQ233" s="98"/>
      <c r="TRR233" s="98"/>
      <c r="TRS233" s="98"/>
      <c r="TRT233" s="98"/>
      <c r="TRU233" s="98"/>
      <c r="TRV233" s="98"/>
      <c r="TRW233" s="98"/>
      <c r="TRX233" s="98"/>
      <c r="TRY233" s="98"/>
      <c r="TRZ233" s="98"/>
      <c r="TSA233" s="98"/>
      <c r="TSB233" s="98"/>
      <c r="TSC233" s="98"/>
      <c r="TSD233" s="98"/>
      <c r="TSE233" s="98"/>
      <c r="TSF233" s="98"/>
      <c r="TSG233" s="98"/>
      <c r="TSH233" s="98"/>
      <c r="TSI233" s="98"/>
      <c r="TSJ233" s="98"/>
      <c r="TSK233" s="98"/>
      <c r="TSL233" s="98"/>
      <c r="TSM233" s="98"/>
      <c r="TSN233" s="98"/>
      <c r="TSO233" s="98"/>
      <c r="TSP233" s="98"/>
      <c r="TSQ233" s="98"/>
      <c r="TSR233" s="98"/>
      <c r="TSS233" s="98"/>
      <c r="TST233" s="98"/>
      <c r="TSU233" s="98"/>
      <c r="TSV233" s="98"/>
      <c r="TSW233" s="98"/>
      <c r="TSX233" s="98"/>
      <c r="TSY233" s="98"/>
      <c r="TSZ233" s="98"/>
      <c r="TTA233" s="98"/>
      <c r="TTB233" s="98"/>
      <c r="TTC233" s="98"/>
      <c r="TTD233" s="98"/>
      <c r="TTE233" s="98"/>
      <c r="TTF233" s="98"/>
      <c r="TTG233" s="98"/>
      <c r="TTH233" s="98"/>
      <c r="TTI233" s="98"/>
      <c r="TTJ233" s="98"/>
      <c r="TTK233" s="98"/>
      <c r="TTL233" s="98"/>
      <c r="TTM233" s="98"/>
      <c r="TTN233" s="98"/>
      <c r="TTO233" s="98"/>
      <c r="TTP233" s="98"/>
      <c r="TTQ233" s="98"/>
      <c r="TTR233" s="98"/>
      <c r="TTS233" s="98"/>
      <c r="TTT233" s="98"/>
      <c r="TTU233" s="98"/>
      <c r="TTV233" s="98"/>
      <c r="TTW233" s="98"/>
      <c r="TTX233" s="98"/>
      <c r="TTY233" s="98"/>
      <c r="TTZ233" s="98"/>
      <c r="TUA233" s="98"/>
      <c r="TUB233" s="98"/>
      <c r="TUC233" s="98"/>
      <c r="TUD233" s="98"/>
      <c r="TUE233" s="98"/>
      <c r="TUF233" s="98"/>
      <c r="TUG233" s="98"/>
      <c r="TUH233" s="98"/>
      <c r="TUI233" s="98"/>
      <c r="TUJ233" s="98"/>
      <c r="TUK233" s="98"/>
      <c r="TUL233" s="98"/>
      <c r="TUM233" s="98"/>
      <c r="TUN233" s="98"/>
      <c r="TUO233" s="98"/>
      <c r="TUP233" s="98"/>
      <c r="TUQ233" s="98"/>
      <c r="TUR233" s="98"/>
      <c r="TUS233" s="98"/>
      <c r="TUT233" s="98"/>
      <c r="TUU233" s="98"/>
      <c r="TUV233" s="98"/>
      <c r="TUW233" s="98"/>
      <c r="TUX233" s="98"/>
      <c r="TUY233" s="98"/>
      <c r="TUZ233" s="98"/>
      <c r="TVA233" s="98"/>
      <c r="TVB233" s="98"/>
      <c r="TVC233" s="98"/>
      <c r="TVD233" s="98"/>
      <c r="TVE233" s="98"/>
      <c r="TVF233" s="98"/>
      <c r="TVG233" s="98"/>
      <c r="TVH233" s="98"/>
      <c r="TVI233" s="98"/>
      <c r="TVJ233" s="98"/>
      <c r="TVK233" s="98"/>
      <c r="TVL233" s="98"/>
      <c r="TVM233" s="98"/>
      <c r="TVN233" s="98"/>
      <c r="TVO233" s="98"/>
      <c r="TVP233" s="98"/>
      <c r="TVQ233" s="98"/>
      <c r="TVR233" s="98"/>
      <c r="TVS233" s="98"/>
      <c r="TVT233" s="98"/>
      <c r="TVU233" s="98"/>
      <c r="TVV233" s="98"/>
      <c r="TVW233" s="98"/>
      <c r="TVX233" s="98"/>
      <c r="TVY233" s="98"/>
      <c r="TVZ233" s="98"/>
      <c r="TWA233" s="98"/>
      <c r="TWB233" s="98"/>
      <c r="TWC233" s="98"/>
      <c r="TWD233" s="98"/>
      <c r="TWE233" s="98"/>
      <c r="TWF233" s="98"/>
      <c r="TWG233" s="98"/>
      <c r="TWH233" s="98"/>
      <c r="TWI233" s="98"/>
      <c r="TWJ233" s="98"/>
      <c r="TWK233" s="98"/>
      <c r="TWL233" s="98"/>
      <c r="TWM233" s="98"/>
      <c r="TWN233" s="98"/>
      <c r="TWO233" s="98"/>
      <c r="TWP233" s="98"/>
      <c r="TWQ233" s="98"/>
      <c r="TWR233" s="98"/>
      <c r="TWS233" s="98"/>
      <c r="TWT233" s="98"/>
      <c r="TWU233" s="98"/>
      <c r="TWV233" s="98"/>
      <c r="TWW233" s="98"/>
      <c r="TWX233" s="98"/>
      <c r="TWY233" s="98"/>
      <c r="TWZ233" s="98"/>
      <c r="TXA233" s="98"/>
      <c r="TXB233" s="98"/>
      <c r="TXC233" s="98"/>
      <c r="TXD233" s="98"/>
      <c r="TXE233" s="98"/>
      <c r="TXF233" s="98"/>
      <c r="TXG233" s="98"/>
      <c r="TXH233" s="98"/>
      <c r="TXI233" s="98"/>
      <c r="TXJ233" s="98"/>
      <c r="TXK233" s="98"/>
      <c r="TXL233" s="98"/>
      <c r="TXM233" s="98"/>
      <c r="TXN233" s="98"/>
      <c r="TXO233" s="98"/>
      <c r="TXP233" s="98"/>
      <c r="TXQ233" s="98"/>
      <c r="TXR233" s="98"/>
      <c r="TXS233" s="98"/>
      <c r="TXT233" s="98"/>
      <c r="TXU233" s="98"/>
      <c r="TXV233" s="98"/>
      <c r="TXW233" s="98"/>
      <c r="TXX233" s="98"/>
      <c r="TXY233" s="98"/>
      <c r="TXZ233" s="98"/>
      <c r="TYA233" s="98"/>
      <c r="TYB233" s="98"/>
      <c r="TYC233" s="98"/>
      <c r="TYD233" s="98"/>
      <c r="TYE233" s="98"/>
      <c r="TYF233" s="98"/>
      <c r="TYG233" s="98"/>
      <c r="TYH233" s="98"/>
      <c r="TYI233" s="98"/>
      <c r="TYJ233" s="98"/>
      <c r="TYK233" s="98"/>
      <c r="TYL233" s="98"/>
      <c r="TYM233" s="98"/>
      <c r="TYN233" s="98"/>
      <c r="TYO233" s="98"/>
      <c r="TYP233" s="98"/>
      <c r="TYQ233" s="98"/>
      <c r="TYR233" s="98"/>
      <c r="TYS233" s="98"/>
      <c r="TYT233" s="98"/>
      <c r="TYU233" s="98"/>
      <c r="TYV233" s="98"/>
      <c r="TYW233" s="98"/>
      <c r="TYX233" s="98"/>
      <c r="TYY233" s="98"/>
      <c r="TYZ233" s="98"/>
      <c r="TZA233" s="98"/>
      <c r="TZB233" s="98"/>
      <c r="TZC233" s="98"/>
      <c r="TZD233" s="98"/>
      <c r="TZE233" s="98"/>
      <c r="TZF233" s="98"/>
      <c r="TZG233" s="98"/>
      <c r="TZH233" s="98"/>
      <c r="TZI233" s="98"/>
      <c r="TZJ233" s="98"/>
      <c r="TZK233" s="98"/>
      <c r="TZL233" s="98"/>
      <c r="TZM233" s="98"/>
      <c r="TZN233" s="98"/>
      <c r="TZO233" s="98"/>
      <c r="TZP233" s="98"/>
      <c r="TZQ233" s="98"/>
      <c r="TZR233" s="98"/>
      <c r="TZS233" s="98"/>
      <c r="TZT233" s="98"/>
      <c r="TZU233" s="98"/>
      <c r="TZV233" s="98"/>
      <c r="TZW233" s="98"/>
      <c r="TZX233" s="98"/>
      <c r="TZY233" s="98"/>
      <c r="TZZ233" s="98"/>
      <c r="UAA233" s="98"/>
      <c r="UAB233" s="98"/>
      <c r="UAC233" s="98"/>
      <c r="UAD233" s="98"/>
      <c r="UAE233" s="98"/>
      <c r="UAF233" s="98"/>
      <c r="UAG233" s="98"/>
      <c r="UAH233" s="98"/>
      <c r="UAI233" s="98"/>
      <c r="UAJ233" s="98"/>
      <c r="UAK233" s="98"/>
      <c r="UAL233" s="98"/>
      <c r="UAM233" s="98"/>
      <c r="UAN233" s="98"/>
      <c r="UAO233" s="98"/>
      <c r="UAP233" s="98"/>
      <c r="UAQ233" s="98"/>
      <c r="UAR233" s="98"/>
      <c r="UAS233" s="98"/>
      <c r="UAT233" s="98"/>
      <c r="UAU233" s="98"/>
      <c r="UAV233" s="98"/>
      <c r="UAW233" s="98"/>
      <c r="UAX233" s="98"/>
      <c r="UAY233" s="98"/>
      <c r="UAZ233" s="98"/>
      <c r="UBA233" s="98"/>
      <c r="UBB233" s="98"/>
      <c r="UBC233" s="98"/>
      <c r="UBD233" s="98"/>
      <c r="UBE233" s="98"/>
      <c r="UBF233" s="98"/>
      <c r="UBG233" s="98"/>
      <c r="UBH233" s="98"/>
      <c r="UBI233" s="98"/>
      <c r="UBJ233" s="98"/>
      <c r="UBK233" s="98"/>
      <c r="UBL233" s="98"/>
      <c r="UBM233" s="98"/>
      <c r="UBN233" s="98"/>
      <c r="UBO233" s="98"/>
      <c r="UBP233" s="98"/>
      <c r="UBQ233" s="98"/>
      <c r="UBR233" s="98"/>
      <c r="UBS233" s="98"/>
      <c r="UBT233" s="98"/>
      <c r="UBU233" s="98"/>
      <c r="UBV233" s="98"/>
      <c r="UBW233" s="98"/>
      <c r="UBX233" s="98"/>
      <c r="UBY233" s="98"/>
      <c r="UBZ233" s="98"/>
      <c r="UCA233" s="98"/>
      <c r="UCB233" s="98"/>
      <c r="UCC233" s="98"/>
      <c r="UCD233" s="98"/>
      <c r="UCE233" s="98"/>
      <c r="UCF233" s="98"/>
      <c r="UCG233" s="98"/>
      <c r="UCH233" s="98"/>
      <c r="UCI233" s="98"/>
      <c r="UCJ233" s="98"/>
      <c r="UCK233" s="98"/>
      <c r="UCL233" s="98"/>
      <c r="UCM233" s="98"/>
      <c r="UCN233" s="98"/>
      <c r="UCO233" s="98"/>
      <c r="UCP233" s="98"/>
      <c r="UCQ233" s="98"/>
      <c r="UCR233" s="98"/>
      <c r="UCS233" s="98"/>
      <c r="UCT233" s="98"/>
      <c r="UCU233" s="98"/>
      <c r="UCV233" s="98"/>
      <c r="UCW233" s="98"/>
      <c r="UCX233" s="98"/>
      <c r="UCY233" s="98"/>
      <c r="UCZ233" s="98"/>
      <c r="UDA233" s="98"/>
      <c r="UDB233" s="98"/>
      <c r="UDC233" s="98"/>
      <c r="UDD233" s="98"/>
      <c r="UDE233" s="98"/>
      <c r="UDF233" s="98"/>
      <c r="UDG233" s="98"/>
      <c r="UDH233" s="98"/>
      <c r="UDI233" s="98"/>
      <c r="UDJ233" s="98"/>
      <c r="UDK233" s="98"/>
      <c r="UDL233" s="98"/>
      <c r="UDM233" s="98"/>
      <c r="UDN233" s="98"/>
      <c r="UDO233" s="98"/>
      <c r="UDP233" s="98"/>
      <c r="UDQ233" s="98"/>
      <c r="UDR233" s="98"/>
      <c r="UDS233" s="98"/>
      <c r="UDT233" s="98"/>
      <c r="UDU233" s="98"/>
      <c r="UDV233" s="98"/>
      <c r="UDW233" s="98"/>
      <c r="UDX233" s="98"/>
      <c r="UDY233" s="98"/>
      <c r="UDZ233" s="98"/>
      <c r="UEA233" s="98"/>
      <c r="UEB233" s="98"/>
      <c r="UEC233" s="98"/>
      <c r="UED233" s="98"/>
      <c r="UEE233" s="98"/>
      <c r="UEF233" s="98"/>
      <c r="UEG233" s="98"/>
      <c r="UEH233" s="98"/>
      <c r="UEI233" s="98"/>
      <c r="UEJ233" s="98"/>
      <c r="UEK233" s="98"/>
      <c r="UEL233" s="98"/>
      <c r="UEM233" s="98"/>
      <c r="UEN233" s="98"/>
      <c r="UEO233" s="98"/>
      <c r="UEP233" s="98"/>
      <c r="UEQ233" s="98"/>
      <c r="UER233" s="98"/>
      <c r="UES233" s="98"/>
      <c r="UET233" s="98"/>
      <c r="UEU233" s="98"/>
      <c r="UEV233" s="98"/>
      <c r="UEW233" s="98"/>
      <c r="UEX233" s="98"/>
      <c r="UEY233" s="98"/>
      <c r="UEZ233" s="98"/>
      <c r="UFA233" s="98"/>
      <c r="UFB233" s="98"/>
      <c r="UFC233" s="98"/>
      <c r="UFD233" s="98"/>
      <c r="UFE233" s="98"/>
      <c r="UFF233" s="98"/>
      <c r="UFG233" s="98"/>
      <c r="UFH233" s="98"/>
      <c r="UFI233" s="98"/>
      <c r="UFJ233" s="98"/>
      <c r="UFK233" s="98"/>
      <c r="UFL233" s="98"/>
      <c r="UFM233" s="98"/>
      <c r="UFN233" s="98"/>
      <c r="UFO233" s="98"/>
      <c r="UFP233" s="98"/>
      <c r="UFQ233" s="98"/>
      <c r="UFR233" s="98"/>
      <c r="UFS233" s="98"/>
      <c r="UFT233" s="98"/>
      <c r="UFU233" s="98"/>
      <c r="UFV233" s="98"/>
      <c r="UFW233" s="98"/>
      <c r="UFX233" s="98"/>
      <c r="UFY233" s="98"/>
      <c r="UFZ233" s="98"/>
      <c r="UGA233" s="98"/>
      <c r="UGB233" s="98"/>
      <c r="UGC233" s="98"/>
      <c r="UGD233" s="98"/>
      <c r="UGE233" s="98"/>
      <c r="UGF233" s="98"/>
      <c r="UGG233" s="98"/>
      <c r="UGH233" s="98"/>
      <c r="UGI233" s="98"/>
      <c r="UGJ233" s="98"/>
      <c r="UGK233" s="98"/>
      <c r="UGL233" s="98"/>
      <c r="UGM233" s="98"/>
      <c r="UGN233" s="98"/>
      <c r="UGO233" s="98"/>
      <c r="UGP233" s="98"/>
      <c r="UGQ233" s="98"/>
      <c r="UGR233" s="98"/>
      <c r="UGS233" s="98"/>
      <c r="UGT233" s="98"/>
      <c r="UGU233" s="98"/>
      <c r="UGV233" s="98"/>
      <c r="UGW233" s="98"/>
      <c r="UGX233" s="98"/>
      <c r="UGY233" s="98"/>
      <c r="UGZ233" s="98"/>
      <c r="UHA233" s="98"/>
      <c r="UHB233" s="98"/>
      <c r="UHC233" s="98"/>
      <c r="UHD233" s="98"/>
      <c r="UHE233" s="98"/>
      <c r="UHF233" s="98"/>
      <c r="UHG233" s="98"/>
      <c r="UHH233" s="98"/>
      <c r="UHI233" s="98"/>
      <c r="UHJ233" s="98"/>
      <c r="UHK233" s="98"/>
      <c r="UHL233" s="98"/>
      <c r="UHM233" s="98"/>
      <c r="UHN233" s="98"/>
      <c r="UHO233" s="98"/>
      <c r="UHP233" s="98"/>
      <c r="UHQ233" s="98"/>
      <c r="UHR233" s="98"/>
      <c r="UHS233" s="98"/>
      <c r="UHT233" s="98"/>
      <c r="UHU233" s="98"/>
      <c r="UHV233" s="98"/>
      <c r="UHW233" s="98"/>
      <c r="UHX233" s="98"/>
      <c r="UHY233" s="98"/>
      <c r="UHZ233" s="98"/>
      <c r="UIA233" s="98"/>
      <c r="UIB233" s="98"/>
      <c r="UIC233" s="98"/>
      <c r="UID233" s="98"/>
      <c r="UIE233" s="98"/>
      <c r="UIF233" s="98"/>
      <c r="UIG233" s="98"/>
      <c r="UIH233" s="98"/>
      <c r="UII233" s="98"/>
      <c r="UIJ233" s="98"/>
      <c r="UIK233" s="98"/>
      <c r="UIL233" s="98"/>
      <c r="UIM233" s="98"/>
      <c r="UIN233" s="98"/>
      <c r="UIO233" s="98"/>
      <c r="UIP233" s="98"/>
      <c r="UIQ233" s="98"/>
      <c r="UIR233" s="98"/>
      <c r="UIS233" s="98"/>
      <c r="UIT233" s="98"/>
      <c r="UIU233" s="98"/>
      <c r="UIV233" s="98"/>
      <c r="UIW233" s="98"/>
      <c r="UIX233" s="98"/>
      <c r="UIY233" s="98"/>
      <c r="UIZ233" s="98"/>
      <c r="UJA233" s="98"/>
      <c r="UJB233" s="98"/>
      <c r="UJC233" s="98"/>
      <c r="UJD233" s="98"/>
      <c r="UJE233" s="98"/>
      <c r="UJF233" s="98"/>
      <c r="UJG233" s="98"/>
      <c r="UJH233" s="98"/>
      <c r="UJI233" s="98"/>
      <c r="UJJ233" s="98"/>
      <c r="UJK233" s="98"/>
      <c r="UJL233" s="98"/>
      <c r="UJM233" s="98"/>
      <c r="UJN233" s="98"/>
      <c r="UJO233" s="98"/>
      <c r="UJP233" s="98"/>
      <c r="UJQ233" s="98"/>
      <c r="UJR233" s="98"/>
      <c r="UJS233" s="98"/>
      <c r="UJT233" s="98"/>
      <c r="UJU233" s="98"/>
      <c r="UJV233" s="98"/>
      <c r="UJW233" s="98"/>
      <c r="UJX233" s="98"/>
      <c r="UJY233" s="98"/>
      <c r="UJZ233" s="98"/>
      <c r="UKA233" s="98"/>
      <c r="UKB233" s="98"/>
      <c r="UKC233" s="98"/>
      <c r="UKD233" s="98"/>
      <c r="UKE233" s="98"/>
      <c r="UKF233" s="98"/>
      <c r="UKG233" s="98"/>
      <c r="UKH233" s="98"/>
      <c r="UKI233" s="98"/>
      <c r="UKJ233" s="98"/>
      <c r="UKK233" s="98"/>
      <c r="UKL233" s="98"/>
      <c r="UKM233" s="98"/>
      <c r="UKN233" s="98"/>
      <c r="UKO233" s="98"/>
      <c r="UKP233" s="98"/>
      <c r="UKQ233" s="98"/>
      <c r="UKR233" s="98"/>
      <c r="UKS233" s="98"/>
      <c r="UKT233" s="98"/>
      <c r="UKU233" s="98"/>
      <c r="UKV233" s="98"/>
      <c r="UKW233" s="98"/>
      <c r="UKX233" s="98"/>
      <c r="UKY233" s="98"/>
      <c r="UKZ233" s="98"/>
      <c r="ULA233" s="98"/>
      <c r="ULB233" s="98"/>
      <c r="ULC233" s="98"/>
      <c r="ULD233" s="98"/>
      <c r="ULE233" s="98"/>
      <c r="ULF233" s="98"/>
      <c r="ULG233" s="98"/>
      <c r="ULH233" s="98"/>
      <c r="ULI233" s="98"/>
      <c r="ULJ233" s="98"/>
      <c r="ULK233" s="98"/>
      <c r="ULL233" s="98"/>
      <c r="ULM233" s="98"/>
      <c r="ULN233" s="98"/>
      <c r="ULO233" s="98"/>
      <c r="ULP233" s="98"/>
      <c r="ULQ233" s="98"/>
      <c r="ULR233" s="98"/>
      <c r="ULS233" s="98"/>
      <c r="ULT233" s="98"/>
      <c r="ULU233" s="98"/>
      <c r="ULV233" s="98"/>
      <c r="ULW233" s="98"/>
      <c r="ULX233" s="98"/>
      <c r="ULY233" s="98"/>
      <c r="ULZ233" s="98"/>
      <c r="UMA233" s="98"/>
      <c r="UMB233" s="98"/>
      <c r="UMC233" s="98"/>
      <c r="UMD233" s="98"/>
      <c r="UME233" s="98"/>
      <c r="UMF233" s="98"/>
      <c r="UMG233" s="98"/>
      <c r="UMH233" s="98"/>
      <c r="UMI233" s="98"/>
      <c r="UMJ233" s="98"/>
      <c r="UMK233" s="98"/>
      <c r="UML233" s="98"/>
      <c r="UMM233" s="98"/>
      <c r="UMN233" s="98"/>
      <c r="UMO233" s="98"/>
      <c r="UMP233" s="98"/>
      <c r="UMQ233" s="98"/>
      <c r="UMR233" s="98"/>
      <c r="UMS233" s="98"/>
      <c r="UMT233" s="98"/>
      <c r="UMU233" s="98"/>
      <c r="UMV233" s="98"/>
      <c r="UMW233" s="98"/>
      <c r="UMX233" s="98"/>
      <c r="UMY233" s="98"/>
      <c r="UMZ233" s="98"/>
      <c r="UNA233" s="98"/>
      <c r="UNB233" s="98"/>
      <c r="UNC233" s="98"/>
      <c r="UND233" s="98"/>
      <c r="UNE233" s="98"/>
      <c r="UNF233" s="98"/>
      <c r="UNG233" s="98"/>
      <c r="UNH233" s="98"/>
      <c r="UNI233" s="98"/>
      <c r="UNJ233" s="98"/>
      <c r="UNK233" s="98"/>
      <c r="UNL233" s="98"/>
      <c r="UNM233" s="98"/>
      <c r="UNN233" s="98"/>
      <c r="UNO233" s="98"/>
      <c r="UNP233" s="98"/>
      <c r="UNQ233" s="98"/>
      <c r="UNR233" s="98"/>
      <c r="UNS233" s="98"/>
      <c r="UNT233" s="98"/>
      <c r="UNU233" s="98"/>
      <c r="UNV233" s="98"/>
      <c r="UNW233" s="98"/>
      <c r="UNX233" s="98"/>
      <c r="UNY233" s="98"/>
      <c r="UNZ233" s="98"/>
      <c r="UOA233" s="98"/>
      <c r="UOB233" s="98"/>
      <c r="UOC233" s="98"/>
      <c r="UOD233" s="98"/>
      <c r="UOE233" s="98"/>
      <c r="UOF233" s="98"/>
      <c r="UOG233" s="98"/>
      <c r="UOH233" s="98"/>
      <c r="UOI233" s="98"/>
      <c r="UOJ233" s="98"/>
      <c r="UOK233" s="98"/>
      <c r="UOL233" s="98"/>
      <c r="UOM233" s="98"/>
      <c r="UON233" s="98"/>
      <c r="UOO233" s="98"/>
      <c r="UOP233" s="98"/>
      <c r="UOQ233" s="98"/>
      <c r="UOR233" s="98"/>
      <c r="UOS233" s="98"/>
      <c r="UOT233" s="98"/>
      <c r="UOU233" s="98"/>
      <c r="UOV233" s="98"/>
      <c r="UOW233" s="98"/>
      <c r="UOX233" s="98"/>
      <c r="UOY233" s="98"/>
      <c r="UOZ233" s="98"/>
      <c r="UPA233" s="98"/>
      <c r="UPB233" s="98"/>
      <c r="UPC233" s="98"/>
      <c r="UPD233" s="98"/>
      <c r="UPE233" s="98"/>
      <c r="UPF233" s="98"/>
      <c r="UPG233" s="98"/>
      <c r="UPH233" s="98"/>
      <c r="UPI233" s="98"/>
      <c r="UPJ233" s="98"/>
      <c r="UPK233" s="98"/>
      <c r="UPL233" s="98"/>
      <c r="UPM233" s="98"/>
      <c r="UPN233" s="98"/>
      <c r="UPO233" s="98"/>
      <c r="UPP233" s="98"/>
      <c r="UPQ233" s="98"/>
      <c r="UPR233" s="98"/>
      <c r="UPS233" s="98"/>
      <c r="UPT233" s="98"/>
      <c r="UPU233" s="98"/>
      <c r="UPV233" s="98"/>
      <c r="UPW233" s="98"/>
      <c r="UPX233" s="98"/>
      <c r="UPY233" s="98"/>
      <c r="UPZ233" s="98"/>
      <c r="UQA233" s="98"/>
      <c r="UQB233" s="98"/>
      <c r="UQC233" s="98"/>
      <c r="UQD233" s="98"/>
      <c r="UQE233" s="98"/>
      <c r="UQF233" s="98"/>
      <c r="UQG233" s="98"/>
      <c r="UQH233" s="98"/>
      <c r="UQI233" s="98"/>
      <c r="UQJ233" s="98"/>
      <c r="UQK233" s="98"/>
      <c r="UQL233" s="98"/>
      <c r="UQM233" s="98"/>
      <c r="UQN233" s="98"/>
      <c r="UQO233" s="98"/>
      <c r="UQP233" s="98"/>
      <c r="UQQ233" s="98"/>
      <c r="UQR233" s="98"/>
      <c r="UQS233" s="98"/>
      <c r="UQT233" s="98"/>
      <c r="UQU233" s="98"/>
      <c r="UQV233" s="98"/>
      <c r="UQW233" s="98"/>
      <c r="UQX233" s="98"/>
      <c r="UQY233" s="98"/>
      <c r="UQZ233" s="98"/>
      <c r="URA233" s="98"/>
      <c r="URB233" s="98"/>
      <c r="URC233" s="98"/>
      <c r="URD233" s="98"/>
      <c r="URE233" s="98"/>
      <c r="URF233" s="98"/>
      <c r="URG233" s="98"/>
      <c r="URH233" s="98"/>
      <c r="URI233" s="98"/>
      <c r="URJ233" s="98"/>
      <c r="URK233" s="98"/>
      <c r="URL233" s="98"/>
      <c r="URM233" s="98"/>
      <c r="URN233" s="98"/>
      <c r="URO233" s="98"/>
      <c r="URP233" s="98"/>
      <c r="URQ233" s="98"/>
      <c r="URR233" s="98"/>
      <c r="URS233" s="98"/>
      <c r="URT233" s="98"/>
      <c r="URU233" s="98"/>
      <c r="URV233" s="98"/>
      <c r="URW233" s="98"/>
      <c r="URX233" s="98"/>
      <c r="URY233" s="98"/>
      <c r="URZ233" s="98"/>
      <c r="USA233" s="98"/>
      <c r="USB233" s="98"/>
      <c r="USC233" s="98"/>
      <c r="USD233" s="98"/>
      <c r="USE233" s="98"/>
      <c r="USF233" s="98"/>
      <c r="USG233" s="98"/>
      <c r="USH233" s="98"/>
      <c r="USI233" s="98"/>
      <c r="USJ233" s="98"/>
      <c r="USK233" s="98"/>
      <c r="USL233" s="98"/>
      <c r="USM233" s="98"/>
      <c r="USN233" s="98"/>
      <c r="USO233" s="98"/>
      <c r="USP233" s="98"/>
      <c r="USQ233" s="98"/>
      <c r="USR233" s="98"/>
      <c r="USS233" s="98"/>
      <c r="UST233" s="98"/>
      <c r="USU233" s="98"/>
      <c r="USV233" s="98"/>
      <c r="USW233" s="98"/>
      <c r="USX233" s="98"/>
      <c r="USY233" s="98"/>
      <c r="USZ233" s="98"/>
      <c r="UTA233" s="98"/>
      <c r="UTB233" s="98"/>
      <c r="UTC233" s="98"/>
      <c r="UTD233" s="98"/>
      <c r="UTE233" s="98"/>
      <c r="UTF233" s="98"/>
      <c r="UTG233" s="98"/>
      <c r="UTH233" s="98"/>
      <c r="UTI233" s="98"/>
      <c r="UTJ233" s="98"/>
      <c r="UTK233" s="98"/>
      <c r="UTL233" s="98"/>
      <c r="UTM233" s="98"/>
      <c r="UTN233" s="98"/>
      <c r="UTO233" s="98"/>
      <c r="UTP233" s="98"/>
      <c r="UTQ233" s="98"/>
      <c r="UTR233" s="98"/>
      <c r="UTS233" s="98"/>
      <c r="UTT233" s="98"/>
      <c r="UTU233" s="98"/>
      <c r="UTV233" s="98"/>
      <c r="UTW233" s="98"/>
      <c r="UTX233" s="98"/>
      <c r="UTY233" s="98"/>
      <c r="UTZ233" s="98"/>
      <c r="UUA233" s="98"/>
      <c r="UUB233" s="98"/>
      <c r="UUC233" s="98"/>
      <c r="UUD233" s="98"/>
      <c r="UUE233" s="98"/>
      <c r="UUF233" s="98"/>
      <c r="UUG233" s="98"/>
      <c r="UUH233" s="98"/>
      <c r="UUI233" s="98"/>
      <c r="UUJ233" s="98"/>
      <c r="UUK233" s="98"/>
      <c r="UUL233" s="98"/>
      <c r="UUM233" s="98"/>
      <c r="UUN233" s="98"/>
      <c r="UUO233" s="98"/>
      <c r="UUP233" s="98"/>
      <c r="UUQ233" s="98"/>
      <c r="UUR233" s="98"/>
      <c r="UUS233" s="98"/>
      <c r="UUT233" s="98"/>
      <c r="UUU233" s="98"/>
      <c r="UUV233" s="98"/>
      <c r="UUW233" s="98"/>
      <c r="UUX233" s="98"/>
      <c r="UUY233" s="98"/>
      <c r="UUZ233" s="98"/>
      <c r="UVA233" s="98"/>
      <c r="UVB233" s="98"/>
      <c r="UVC233" s="98"/>
      <c r="UVD233" s="98"/>
      <c r="UVE233" s="98"/>
      <c r="UVF233" s="98"/>
      <c r="UVG233" s="98"/>
      <c r="UVH233" s="98"/>
      <c r="UVI233" s="98"/>
      <c r="UVJ233" s="98"/>
      <c r="UVK233" s="98"/>
      <c r="UVL233" s="98"/>
      <c r="UVM233" s="98"/>
      <c r="UVN233" s="98"/>
      <c r="UVO233" s="98"/>
      <c r="UVP233" s="98"/>
      <c r="UVQ233" s="98"/>
      <c r="UVR233" s="98"/>
      <c r="UVS233" s="98"/>
      <c r="UVT233" s="98"/>
      <c r="UVU233" s="98"/>
      <c r="UVV233" s="98"/>
      <c r="UVW233" s="98"/>
      <c r="UVX233" s="98"/>
      <c r="UVY233" s="98"/>
      <c r="UVZ233" s="98"/>
      <c r="UWA233" s="98"/>
      <c r="UWB233" s="98"/>
      <c r="UWC233" s="98"/>
      <c r="UWD233" s="98"/>
      <c r="UWE233" s="98"/>
      <c r="UWF233" s="98"/>
      <c r="UWG233" s="98"/>
      <c r="UWH233" s="98"/>
      <c r="UWI233" s="98"/>
      <c r="UWJ233" s="98"/>
      <c r="UWK233" s="98"/>
      <c r="UWL233" s="98"/>
      <c r="UWM233" s="98"/>
      <c r="UWN233" s="98"/>
      <c r="UWO233" s="98"/>
      <c r="UWP233" s="98"/>
      <c r="UWQ233" s="98"/>
      <c r="UWR233" s="98"/>
      <c r="UWS233" s="98"/>
      <c r="UWT233" s="98"/>
      <c r="UWU233" s="98"/>
      <c r="UWV233" s="98"/>
      <c r="UWW233" s="98"/>
      <c r="UWX233" s="98"/>
      <c r="UWY233" s="98"/>
      <c r="UWZ233" s="98"/>
      <c r="UXA233" s="98"/>
      <c r="UXB233" s="98"/>
      <c r="UXC233" s="98"/>
      <c r="UXD233" s="98"/>
      <c r="UXE233" s="98"/>
      <c r="UXF233" s="98"/>
      <c r="UXG233" s="98"/>
      <c r="UXH233" s="98"/>
      <c r="UXI233" s="98"/>
      <c r="UXJ233" s="98"/>
      <c r="UXK233" s="98"/>
      <c r="UXL233" s="98"/>
      <c r="UXM233" s="98"/>
      <c r="UXN233" s="98"/>
      <c r="UXO233" s="98"/>
      <c r="UXP233" s="98"/>
      <c r="UXQ233" s="98"/>
      <c r="UXR233" s="98"/>
      <c r="UXS233" s="98"/>
      <c r="UXT233" s="98"/>
      <c r="UXU233" s="98"/>
      <c r="UXV233" s="98"/>
      <c r="UXW233" s="98"/>
      <c r="UXX233" s="98"/>
      <c r="UXY233" s="98"/>
      <c r="UXZ233" s="98"/>
      <c r="UYA233" s="98"/>
      <c r="UYB233" s="98"/>
      <c r="UYC233" s="98"/>
      <c r="UYD233" s="98"/>
      <c r="UYE233" s="98"/>
      <c r="UYF233" s="98"/>
      <c r="UYG233" s="98"/>
      <c r="UYH233" s="98"/>
      <c r="UYI233" s="98"/>
      <c r="UYJ233" s="98"/>
      <c r="UYK233" s="98"/>
      <c r="UYL233" s="98"/>
      <c r="UYM233" s="98"/>
      <c r="UYN233" s="98"/>
      <c r="UYO233" s="98"/>
      <c r="UYP233" s="98"/>
      <c r="UYQ233" s="98"/>
      <c r="UYR233" s="98"/>
      <c r="UYS233" s="98"/>
      <c r="UYT233" s="98"/>
      <c r="UYU233" s="98"/>
      <c r="UYV233" s="98"/>
      <c r="UYW233" s="98"/>
      <c r="UYX233" s="98"/>
      <c r="UYY233" s="98"/>
      <c r="UYZ233" s="98"/>
      <c r="UZA233" s="98"/>
      <c r="UZB233" s="98"/>
      <c r="UZC233" s="98"/>
      <c r="UZD233" s="98"/>
      <c r="UZE233" s="98"/>
      <c r="UZF233" s="98"/>
      <c r="UZG233" s="98"/>
      <c r="UZH233" s="98"/>
      <c r="UZI233" s="98"/>
      <c r="UZJ233" s="98"/>
      <c r="UZK233" s="98"/>
      <c r="UZL233" s="98"/>
      <c r="UZM233" s="98"/>
      <c r="UZN233" s="98"/>
      <c r="UZO233" s="98"/>
      <c r="UZP233" s="98"/>
      <c r="UZQ233" s="98"/>
      <c r="UZR233" s="98"/>
      <c r="UZS233" s="98"/>
      <c r="UZT233" s="98"/>
      <c r="UZU233" s="98"/>
      <c r="UZV233" s="98"/>
      <c r="UZW233" s="98"/>
      <c r="UZX233" s="98"/>
      <c r="UZY233" s="98"/>
      <c r="UZZ233" s="98"/>
      <c r="VAA233" s="98"/>
      <c r="VAB233" s="98"/>
      <c r="VAC233" s="98"/>
      <c r="VAD233" s="98"/>
      <c r="VAE233" s="98"/>
      <c r="VAF233" s="98"/>
      <c r="VAG233" s="98"/>
      <c r="VAH233" s="98"/>
      <c r="VAI233" s="98"/>
      <c r="VAJ233" s="98"/>
      <c r="VAK233" s="98"/>
      <c r="VAL233" s="98"/>
      <c r="VAM233" s="98"/>
      <c r="VAN233" s="98"/>
      <c r="VAO233" s="98"/>
      <c r="VAP233" s="98"/>
      <c r="VAQ233" s="98"/>
      <c r="VAR233" s="98"/>
      <c r="VAS233" s="98"/>
      <c r="VAT233" s="98"/>
      <c r="VAU233" s="98"/>
      <c r="VAV233" s="98"/>
      <c r="VAW233" s="98"/>
      <c r="VAX233" s="98"/>
      <c r="VAY233" s="98"/>
      <c r="VAZ233" s="98"/>
      <c r="VBA233" s="98"/>
      <c r="VBB233" s="98"/>
      <c r="VBC233" s="98"/>
      <c r="VBD233" s="98"/>
      <c r="VBE233" s="98"/>
      <c r="VBF233" s="98"/>
      <c r="VBG233" s="98"/>
      <c r="VBH233" s="98"/>
      <c r="VBI233" s="98"/>
      <c r="VBJ233" s="98"/>
      <c r="VBK233" s="98"/>
      <c r="VBL233" s="98"/>
      <c r="VBM233" s="98"/>
      <c r="VBN233" s="98"/>
      <c r="VBO233" s="98"/>
      <c r="VBP233" s="98"/>
      <c r="VBQ233" s="98"/>
      <c r="VBR233" s="98"/>
      <c r="VBS233" s="98"/>
      <c r="VBT233" s="98"/>
      <c r="VBU233" s="98"/>
      <c r="VBV233" s="98"/>
      <c r="VBW233" s="98"/>
      <c r="VBX233" s="98"/>
      <c r="VBY233" s="98"/>
      <c r="VBZ233" s="98"/>
      <c r="VCA233" s="98"/>
      <c r="VCB233" s="98"/>
      <c r="VCC233" s="98"/>
      <c r="VCD233" s="98"/>
      <c r="VCE233" s="98"/>
      <c r="VCF233" s="98"/>
      <c r="VCG233" s="98"/>
      <c r="VCH233" s="98"/>
      <c r="VCI233" s="98"/>
      <c r="VCJ233" s="98"/>
      <c r="VCK233" s="98"/>
      <c r="VCL233" s="98"/>
      <c r="VCM233" s="98"/>
      <c r="VCN233" s="98"/>
      <c r="VCO233" s="98"/>
      <c r="VCP233" s="98"/>
      <c r="VCQ233" s="98"/>
      <c r="VCR233" s="98"/>
      <c r="VCS233" s="98"/>
      <c r="VCT233" s="98"/>
      <c r="VCU233" s="98"/>
      <c r="VCV233" s="98"/>
      <c r="VCW233" s="98"/>
      <c r="VCX233" s="98"/>
      <c r="VCY233" s="98"/>
      <c r="VCZ233" s="98"/>
      <c r="VDA233" s="98"/>
      <c r="VDB233" s="98"/>
      <c r="VDC233" s="98"/>
      <c r="VDD233" s="98"/>
      <c r="VDE233" s="98"/>
      <c r="VDF233" s="98"/>
      <c r="VDG233" s="98"/>
      <c r="VDH233" s="98"/>
      <c r="VDI233" s="98"/>
      <c r="VDJ233" s="98"/>
      <c r="VDK233" s="98"/>
      <c r="VDL233" s="98"/>
      <c r="VDM233" s="98"/>
      <c r="VDN233" s="98"/>
      <c r="VDO233" s="98"/>
      <c r="VDP233" s="98"/>
      <c r="VDQ233" s="98"/>
      <c r="VDR233" s="98"/>
      <c r="VDS233" s="98"/>
      <c r="VDT233" s="98"/>
      <c r="VDU233" s="98"/>
      <c r="VDV233" s="98"/>
      <c r="VDW233" s="98"/>
      <c r="VDX233" s="98"/>
      <c r="VDY233" s="98"/>
      <c r="VDZ233" s="98"/>
      <c r="VEA233" s="98"/>
      <c r="VEB233" s="98"/>
      <c r="VEC233" s="98"/>
      <c r="VED233" s="98"/>
      <c r="VEE233" s="98"/>
      <c r="VEF233" s="98"/>
      <c r="VEG233" s="98"/>
      <c r="VEH233" s="98"/>
      <c r="VEI233" s="98"/>
      <c r="VEJ233" s="98"/>
      <c r="VEK233" s="98"/>
      <c r="VEL233" s="98"/>
      <c r="VEM233" s="98"/>
      <c r="VEN233" s="98"/>
      <c r="VEO233" s="98"/>
      <c r="VEP233" s="98"/>
      <c r="VEQ233" s="98"/>
      <c r="VER233" s="98"/>
      <c r="VES233" s="98"/>
      <c r="VET233" s="98"/>
      <c r="VEU233" s="98"/>
      <c r="VEV233" s="98"/>
      <c r="VEW233" s="98"/>
      <c r="VEX233" s="98"/>
      <c r="VEY233" s="98"/>
      <c r="VEZ233" s="98"/>
      <c r="VFA233" s="98"/>
      <c r="VFB233" s="98"/>
      <c r="VFC233" s="98"/>
      <c r="VFD233" s="98"/>
      <c r="VFE233" s="98"/>
      <c r="VFF233" s="98"/>
      <c r="VFG233" s="98"/>
      <c r="VFH233" s="98"/>
      <c r="VFI233" s="98"/>
      <c r="VFJ233" s="98"/>
      <c r="VFK233" s="98"/>
      <c r="VFL233" s="98"/>
      <c r="VFM233" s="98"/>
      <c r="VFN233" s="98"/>
      <c r="VFO233" s="98"/>
      <c r="VFP233" s="98"/>
      <c r="VFQ233" s="98"/>
      <c r="VFR233" s="98"/>
      <c r="VFS233" s="98"/>
      <c r="VFT233" s="98"/>
      <c r="VFU233" s="98"/>
      <c r="VFV233" s="98"/>
      <c r="VFW233" s="98"/>
      <c r="VFX233" s="98"/>
      <c r="VFY233" s="98"/>
      <c r="VFZ233" s="98"/>
      <c r="VGA233" s="98"/>
      <c r="VGB233" s="98"/>
      <c r="VGC233" s="98"/>
      <c r="VGD233" s="98"/>
      <c r="VGE233" s="98"/>
      <c r="VGF233" s="98"/>
      <c r="VGG233" s="98"/>
      <c r="VGH233" s="98"/>
      <c r="VGI233" s="98"/>
      <c r="VGJ233" s="98"/>
      <c r="VGK233" s="98"/>
      <c r="VGL233" s="98"/>
      <c r="VGM233" s="98"/>
      <c r="VGN233" s="98"/>
      <c r="VGO233" s="98"/>
      <c r="VGP233" s="98"/>
      <c r="VGQ233" s="98"/>
      <c r="VGR233" s="98"/>
      <c r="VGS233" s="98"/>
      <c r="VGT233" s="98"/>
      <c r="VGU233" s="98"/>
      <c r="VGV233" s="98"/>
      <c r="VGW233" s="98"/>
      <c r="VGX233" s="98"/>
      <c r="VGY233" s="98"/>
      <c r="VGZ233" s="98"/>
      <c r="VHA233" s="98"/>
      <c r="VHB233" s="98"/>
      <c r="VHC233" s="98"/>
      <c r="VHD233" s="98"/>
      <c r="VHE233" s="98"/>
      <c r="VHF233" s="98"/>
      <c r="VHG233" s="98"/>
      <c r="VHH233" s="98"/>
      <c r="VHI233" s="98"/>
      <c r="VHJ233" s="98"/>
      <c r="VHK233" s="98"/>
      <c r="VHL233" s="98"/>
      <c r="VHM233" s="98"/>
      <c r="VHN233" s="98"/>
      <c r="VHO233" s="98"/>
      <c r="VHP233" s="98"/>
      <c r="VHQ233" s="98"/>
      <c r="VHR233" s="98"/>
      <c r="VHS233" s="98"/>
      <c r="VHT233" s="98"/>
      <c r="VHU233" s="98"/>
      <c r="VHV233" s="98"/>
      <c r="VHW233" s="98"/>
      <c r="VHX233" s="98"/>
      <c r="VHY233" s="98"/>
      <c r="VHZ233" s="98"/>
      <c r="VIA233" s="98"/>
      <c r="VIB233" s="98"/>
      <c r="VIC233" s="98"/>
      <c r="VID233" s="98"/>
      <c r="VIE233" s="98"/>
      <c r="VIF233" s="98"/>
      <c r="VIG233" s="98"/>
      <c r="VIH233" s="98"/>
      <c r="VII233" s="98"/>
      <c r="VIJ233" s="98"/>
      <c r="VIK233" s="98"/>
      <c r="VIL233" s="98"/>
      <c r="VIM233" s="98"/>
      <c r="VIN233" s="98"/>
      <c r="VIO233" s="98"/>
      <c r="VIP233" s="98"/>
      <c r="VIQ233" s="98"/>
      <c r="VIR233" s="98"/>
      <c r="VIS233" s="98"/>
      <c r="VIT233" s="98"/>
      <c r="VIU233" s="98"/>
      <c r="VIV233" s="98"/>
      <c r="VIW233" s="98"/>
      <c r="VIX233" s="98"/>
      <c r="VIY233" s="98"/>
      <c r="VIZ233" s="98"/>
      <c r="VJA233" s="98"/>
      <c r="VJB233" s="98"/>
      <c r="VJC233" s="98"/>
      <c r="VJD233" s="98"/>
      <c r="VJE233" s="98"/>
      <c r="VJF233" s="98"/>
      <c r="VJG233" s="98"/>
      <c r="VJH233" s="98"/>
      <c r="VJI233" s="98"/>
      <c r="VJJ233" s="98"/>
      <c r="VJK233" s="98"/>
      <c r="VJL233" s="98"/>
      <c r="VJM233" s="98"/>
      <c r="VJN233" s="98"/>
      <c r="VJO233" s="98"/>
      <c r="VJP233" s="98"/>
      <c r="VJQ233" s="98"/>
      <c r="VJR233" s="98"/>
      <c r="VJS233" s="98"/>
      <c r="VJT233" s="98"/>
      <c r="VJU233" s="98"/>
      <c r="VJV233" s="98"/>
      <c r="VJW233" s="98"/>
      <c r="VJX233" s="98"/>
      <c r="VJY233" s="98"/>
      <c r="VJZ233" s="98"/>
      <c r="VKA233" s="98"/>
      <c r="VKB233" s="98"/>
      <c r="VKC233" s="98"/>
      <c r="VKD233" s="98"/>
      <c r="VKE233" s="98"/>
      <c r="VKF233" s="98"/>
      <c r="VKG233" s="98"/>
      <c r="VKH233" s="98"/>
      <c r="VKI233" s="98"/>
      <c r="VKJ233" s="98"/>
      <c r="VKK233" s="98"/>
      <c r="VKL233" s="98"/>
      <c r="VKM233" s="98"/>
      <c r="VKN233" s="98"/>
      <c r="VKO233" s="98"/>
      <c r="VKP233" s="98"/>
      <c r="VKQ233" s="98"/>
      <c r="VKR233" s="98"/>
      <c r="VKS233" s="98"/>
      <c r="VKT233" s="98"/>
      <c r="VKU233" s="98"/>
      <c r="VKV233" s="98"/>
      <c r="VKW233" s="98"/>
      <c r="VKX233" s="98"/>
      <c r="VKY233" s="98"/>
      <c r="VKZ233" s="98"/>
      <c r="VLA233" s="98"/>
      <c r="VLB233" s="98"/>
      <c r="VLC233" s="98"/>
      <c r="VLD233" s="98"/>
      <c r="VLE233" s="98"/>
      <c r="VLF233" s="98"/>
      <c r="VLG233" s="98"/>
      <c r="VLH233" s="98"/>
      <c r="VLI233" s="98"/>
      <c r="VLJ233" s="98"/>
      <c r="VLK233" s="98"/>
      <c r="VLL233" s="98"/>
      <c r="VLM233" s="98"/>
      <c r="VLN233" s="98"/>
      <c r="VLO233" s="98"/>
      <c r="VLP233" s="98"/>
      <c r="VLQ233" s="98"/>
      <c r="VLR233" s="98"/>
      <c r="VLS233" s="98"/>
      <c r="VLT233" s="98"/>
      <c r="VLU233" s="98"/>
      <c r="VLV233" s="98"/>
      <c r="VLW233" s="98"/>
      <c r="VLX233" s="98"/>
      <c r="VLY233" s="98"/>
      <c r="VLZ233" s="98"/>
      <c r="VMA233" s="98"/>
      <c r="VMB233" s="98"/>
      <c r="VMC233" s="98"/>
      <c r="VMD233" s="98"/>
      <c r="VME233" s="98"/>
      <c r="VMF233" s="98"/>
      <c r="VMG233" s="98"/>
      <c r="VMH233" s="98"/>
      <c r="VMI233" s="98"/>
      <c r="VMJ233" s="98"/>
      <c r="VMK233" s="98"/>
      <c r="VML233" s="98"/>
      <c r="VMM233" s="98"/>
      <c r="VMN233" s="98"/>
      <c r="VMO233" s="98"/>
      <c r="VMP233" s="98"/>
      <c r="VMQ233" s="98"/>
      <c r="VMR233" s="98"/>
      <c r="VMS233" s="98"/>
      <c r="VMT233" s="98"/>
      <c r="VMU233" s="98"/>
      <c r="VMV233" s="98"/>
      <c r="VMW233" s="98"/>
      <c r="VMX233" s="98"/>
      <c r="VMY233" s="98"/>
      <c r="VMZ233" s="98"/>
      <c r="VNA233" s="98"/>
      <c r="VNB233" s="98"/>
      <c r="VNC233" s="98"/>
      <c r="VND233" s="98"/>
      <c r="VNE233" s="98"/>
      <c r="VNF233" s="98"/>
      <c r="VNG233" s="98"/>
      <c r="VNH233" s="98"/>
      <c r="VNI233" s="98"/>
      <c r="VNJ233" s="98"/>
      <c r="VNK233" s="98"/>
      <c r="VNL233" s="98"/>
      <c r="VNM233" s="98"/>
      <c r="VNN233" s="98"/>
      <c r="VNO233" s="98"/>
      <c r="VNP233" s="98"/>
      <c r="VNQ233" s="98"/>
      <c r="VNR233" s="98"/>
      <c r="VNS233" s="98"/>
      <c r="VNT233" s="98"/>
      <c r="VNU233" s="98"/>
      <c r="VNV233" s="98"/>
      <c r="VNW233" s="98"/>
      <c r="VNX233" s="98"/>
      <c r="VNY233" s="98"/>
      <c r="VNZ233" s="98"/>
      <c r="VOA233" s="98"/>
      <c r="VOB233" s="98"/>
      <c r="VOC233" s="98"/>
      <c r="VOD233" s="98"/>
      <c r="VOE233" s="98"/>
      <c r="VOF233" s="98"/>
      <c r="VOG233" s="98"/>
      <c r="VOH233" s="98"/>
      <c r="VOI233" s="98"/>
      <c r="VOJ233" s="98"/>
      <c r="VOK233" s="98"/>
      <c r="VOL233" s="98"/>
      <c r="VOM233" s="98"/>
      <c r="VON233" s="98"/>
      <c r="VOO233" s="98"/>
      <c r="VOP233" s="98"/>
      <c r="VOQ233" s="98"/>
      <c r="VOR233" s="98"/>
      <c r="VOS233" s="98"/>
      <c r="VOT233" s="98"/>
      <c r="VOU233" s="98"/>
      <c r="VOV233" s="98"/>
      <c r="VOW233" s="98"/>
      <c r="VOX233" s="98"/>
      <c r="VOY233" s="98"/>
      <c r="VOZ233" s="98"/>
      <c r="VPA233" s="98"/>
      <c r="VPB233" s="98"/>
      <c r="VPC233" s="98"/>
      <c r="VPD233" s="98"/>
      <c r="VPE233" s="98"/>
      <c r="VPF233" s="98"/>
      <c r="VPG233" s="98"/>
      <c r="VPH233" s="98"/>
      <c r="VPI233" s="98"/>
      <c r="VPJ233" s="98"/>
      <c r="VPK233" s="98"/>
      <c r="VPL233" s="98"/>
      <c r="VPM233" s="98"/>
      <c r="VPN233" s="98"/>
      <c r="VPO233" s="98"/>
      <c r="VPP233" s="98"/>
      <c r="VPQ233" s="98"/>
      <c r="VPR233" s="98"/>
      <c r="VPS233" s="98"/>
      <c r="VPT233" s="98"/>
      <c r="VPU233" s="98"/>
      <c r="VPV233" s="98"/>
      <c r="VPW233" s="98"/>
      <c r="VPX233" s="98"/>
      <c r="VPY233" s="98"/>
      <c r="VPZ233" s="98"/>
      <c r="VQA233" s="98"/>
      <c r="VQB233" s="98"/>
      <c r="VQC233" s="98"/>
      <c r="VQD233" s="98"/>
      <c r="VQE233" s="98"/>
      <c r="VQF233" s="98"/>
      <c r="VQG233" s="98"/>
      <c r="VQH233" s="98"/>
      <c r="VQI233" s="98"/>
      <c r="VQJ233" s="98"/>
      <c r="VQK233" s="98"/>
      <c r="VQL233" s="98"/>
      <c r="VQM233" s="98"/>
      <c r="VQN233" s="98"/>
      <c r="VQO233" s="98"/>
      <c r="VQP233" s="98"/>
      <c r="VQQ233" s="98"/>
      <c r="VQR233" s="98"/>
      <c r="VQS233" s="98"/>
      <c r="VQT233" s="98"/>
      <c r="VQU233" s="98"/>
      <c r="VQV233" s="98"/>
      <c r="VQW233" s="98"/>
      <c r="VQX233" s="98"/>
      <c r="VQY233" s="98"/>
      <c r="VQZ233" s="98"/>
      <c r="VRA233" s="98"/>
      <c r="VRB233" s="98"/>
      <c r="VRC233" s="98"/>
      <c r="VRD233" s="98"/>
      <c r="VRE233" s="98"/>
      <c r="VRF233" s="98"/>
      <c r="VRG233" s="98"/>
      <c r="VRH233" s="98"/>
      <c r="VRI233" s="98"/>
      <c r="VRJ233" s="98"/>
      <c r="VRK233" s="98"/>
      <c r="VRL233" s="98"/>
      <c r="VRM233" s="98"/>
      <c r="VRN233" s="98"/>
      <c r="VRO233" s="98"/>
      <c r="VRP233" s="98"/>
      <c r="VRQ233" s="98"/>
      <c r="VRR233" s="98"/>
      <c r="VRS233" s="98"/>
      <c r="VRT233" s="98"/>
      <c r="VRU233" s="98"/>
      <c r="VRV233" s="98"/>
      <c r="VRW233" s="98"/>
      <c r="VRX233" s="98"/>
      <c r="VRY233" s="98"/>
      <c r="VRZ233" s="98"/>
      <c r="VSA233" s="98"/>
      <c r="VSB233" s="98"/>
      <c r="VSC233" s="98"/>
      <c r="VSD233" s="98"/>
      <c r="VSE233" s="98"/>
      <c r="VSF233" s="98"/>
      <c r="VSG233" s="98"/>
      <c r="VSH233" s="98"/>
      <c r="VSI233" s="98"/>
      <c r="VSJ233" s="98"/>
      <c r="VSK233" s="98"/>
      <c r="VSL233" s="98"/>
      <c r="VSM233" s="98"/>
      <c r="VSN233" s="98"/>
      <c r="VSO233" s="98"/>
      <c r="VSP233" s="98"/>
      <c r="VSQ233" s="98"/>
      <c r="VSR233" s="98"/>
      <c r="VSS233" s="98"/>
      <c r="VST233" s="98"/>
      <c r="VSU233" s="98"/>
      <c r="VSV233" s="98"/>
      <c r="VSW233" s="98"/>
      <c r="VSX233" s="98"/>
      <c r="VSY233" s="98"/>
      <c r="VSZ233" s="98"/>
      <c r="VTA233" s="98"/>
      <c r="VTB233" s="98"/>
      <c r="VTC233" s="98"/>
      <c r="VTD233" s="98"/>
      <c r="VTE233" s="98"/>
      <c r="VTF233" s="98"/>
      <c r="VTG233" s="98"/>
      <c r="VTH233" s="98"/>
      <c r="VTI233" s="98"/>
      <c r="VTJ233" s="98"/>
      <c r="VTK233" s="98"/>
      <c r="VTL233" s="98"/>
      <c r="VTM233" s="98"/>
      <c r="VTN233" s="98"/>
      <c r="VTO233" s="98"/>
      <c r="VTP233" s="98"/>
      <c r="VTQ233" s="98"/>
      <c r="VTR233" s="98"/>
      <c r="VTS233" s="98"/>
      <c r="VTT233" s="98"/>
      <c r="VTU233" s="98"/>
      <c r="VTV233" s="98"/>
      <c r="VTW233" s="98"/>
      <c r="VTX233" s="98"/>
      <c r="VTY233" s="98"/>
      <c r="VTZ233" s="98"/>
      <c r="VUA233" s="98"/>
      <c r="VUB233" s="98"/>
      <c r="VUC233" s="98"/>
      <c r="VUD233" s="98"/>
      <c r="VUE233" s="98"/>
      <c r="VUF233" s="98"/>
      <c r="VUG233" s="98"/>
      <c r="VUH233" s="98"/>
      <c r="VUI233" s="98"/>
      <c r="VUJ233" s="98"/>
      <c r="VUK233" s="98"/>
      <c r="VUL233" s="98"/>
      <c r="VUM233" s="98"/>
      <c r="VUN233" s="98"/>
      <c r="VUO233" s="98"/>
      <c r="VUP233" s="98"/>
      <c r="VUQ233" s="98"/>
      <c r="VUR233" s="98"/>
      <c r="VUS233" s="98"/>
      <c r="VUT233" s="98"/>
      <c r="VUU233" s="98"/>
      <c r="VUV233" s="98"/>
      <c r="VUW233" s="98"/>
      <c r="VUX233" s="98"/>
      <c r="VUY233" s="98"/>
      <c r="VUZ233" s="98"/>
      <c r="VVA233" s="98"/>
      <c r="VVB233" s="98"/>
      <c r="VVC233" s="98"/>
      <c r="VVD233" s="98"/>
      <c r="VVE233" s="98"/>
      <c r="VVF233" s="98"/>
      <c r="VVG233" s="98"/>
      <c r="VVH233" s="98"/>
      <c r="VVI233" s="98"/>
      <c r="VVJ233" s="98"/>
      <c r="VVK233" s="98"/>
      <c r="VVL233" s="98"/>
      <c r="VVM233" s="98"/>
      <c r="VVN233" s="98"/>
      <c r="VVO233" s="98"/>
      <c r="VVP233" s="98"/>
      <c r="VVQ233" s="98"/>
      <c r="VVR233" s="98"/>
      <c r="VVS233" s="98"/>
      <c r="VVT233" s="98"/>
      <c r="VVU233" s="98"/>
      <c r="VVV233" s="98"/>
      <c r="VVW233" s="98"/>
      <c r="VVX233" s="98"/>
      <c r="VVY233" s="98"/>
      <c r="VVZ233" s="98"/>
      <c r="VWA233" s="98"/>
      <c r="VWB233" s="98"/>
      <c r="VWC233" s="98"/>
      <c r="VWD233" s="98"/>
      <c r="VWE233" s="98"/>
      <c r="VWF233" s="98"/>
      <c r="VWG233" s="98"/>
      <c r="VWH233" s="98"/>
      <c r="VWI233" s="98"/>
      <c r="VWJ233" s="98"/>
      <c r="VWK233" s="98"/>
      <c r="VWL233" s="98"/>
      <c r="VWM233" s="98"/>
      <c r="VWN233" s="98"/>
      <c r="VWO233" s="98"/>
      <c r="VWP233" s="98"/>
      <c r="VWQ233" s="98"/>
      <c r="VWR233" s="98"/>
      <c r="VWS233" s="98"/>
      <c r="VWT233" s="98"/>
      <c r="VWU233" s="98"/>
      <c r="VWV233" s="98"/>
      <c r="VWW233" s="98"/>
      <c r="VWX233" s="98"/>
      <c r="VWY233" s="98"/>
      <c r="VWZ233" s="98"/>
      <c r="VXA233" s="98"/>
      <c r="VXB233" s="98"/>
      <c r="VXC233" s="98"/>
      <c r="VXD233" s="98"/>
      <c r="VXE233" s="98"/>
      <c r="VXF233" s="98"/>
      <c r="VXG233" s="98"/>
      <c r="VXH233" s="98"/>
      <c r="VXI233" s="98"/>
      <c r="VXJ233" s="98"/>
      <c r="VXK233" s="98"/>
      <c r="VXL233" s="98"/>
      <c r="VXM233" s="98"/>
      <c r="VXN233" s="98"/>
      <c r="VXO233" s="98"/>
      <c r="VXP233" s="98"/>
      <c r="VXQ233" s="98"/>
      <c r="VXR233" s="98"/>
      <c r="VXS233" s="98"/>
      <c r="VXT233" s="98"/>
      <c r="VXU233" s="98"/>
      <c r="VXV233" s="98"/>
      <c r="VXW233" s="98"/>
      <c r="VXX233" s="98"/>
      <c r="VXY233" s="98"/>
      <c r="VXZ233" s="98"/>
      <c r="VYA233" s="98"/>
      <c r="VYB233" s="98"/>
      <c r="VYC233" s="98"/>
      <c r="VYD233" s="98"/>
      <c r="VYE233" s="98"/>
      <c r="VYF233" s="98"/>
      <c r="VYG233" s="98"/>
      <c r="VYH233" s="98"/>
      <c r="VYI233" s="98"/>
      <c r="VYJ233" s="98"/>
      <c r="VYK233" s="98"/>
      <c r="VYL233" s="98"/>
      <c r="VYM233" s="98"/>
      <c r="VYN233" s="98"/>
      <c r="VYO233" s="98"/>
      <c r="VYP233" s="98"/>
      <c r="VYQ233" s="98"/>
      <c r="VYR233" s="98"/>
      <c r="VYS233" s="98"/>
      <c r="VYT233" s="98"/>
      <c r="VYU233" s="98"/>
      <c r="VYV233" s="98"/>
      <c r="VYW233" s="98"/>
      <c r="VYX233" s="98"/>
      <c r="VYY233" s="98"/>
      <c r="VYZ233" s="98"/>
      <c r="VZA233" s="98"/>
      <c r="VZB233" s="98"/>
      <c r="VZC233" s="98"/>
      <c r="VZD233" s="98"/>
      <c r="VZE233" s="98"/>
      <c r="VZF233" s="98"/>
      <c r="VZG233" s="98"/>
      <c r="VZH233" s="98"/>
      <c r="VZI233" s="98"/>
      <c r="VZJ233" s="98"/>
      <c r="VZK233" s="98"/>
      <c r="VZL233" s="98"/>
      <c r="VZM233" s="98"/>
      <c r="VZN233" s="98"/>
      <c r="VZO233" s="98"/>
      <c r="VZP233" s="98"/>
      <c r="VZQ233" s="98"/>
      <c r="VZR233" s="98"/>
      <c r="VZS233" s="98"/>
      <c r="VZT233" s="98"/>
      <c r="VZU233" s="98"/>
      <c r="VZV233" s="98"/>
      <c r="VZW233" s="98"/>
      <c r="VZX233" s="98"/>
      <c r="VZY233" s="98"/>
      <c r="VZZ233" s="98"/>
      <c r="WAA233" s="98"/>
      <c r="WAB233" s="98"/>
      <c r="WAC233" s="98"/>
      <c r="WAD233" s="98"/>
      <c r="WAE233" s="98"/>
      <c r="WAF233" s="98"/>
      <c r="WAG233" s="98"/>
      <c r="WAH233" s="98"/>
      <c r="WAI233" s="98"/>
      <c r="WAJ233" s="98"/>
      <c r="WAK233" s="98"/>
      <c r="WAL233" s="98"/>
      <c r="WAM233" s="98"/>
      <c r="WAN233" s="98"/>
      <c r="WAO233" s="98"/>
      <c r="WAP233" s="98"/>
      <c r="WAQ233" s="98"/>
      <c r="WAR233" s="98"/>
      <c r="WAS233" s="98"/>
      <c r="WAT233" s="98"/>
      <c r="WAU233" s="98"/>
      <c r="WAV233" s="98"/>
      <c r="WAW233" s="98"/>
      <c r="WAX233" s="98"/>
      <c r="WAY233" s="98"/>
      <c r="WAZ233" s="98"/>
      <c r="WBA233" s="98"/>
      <c r="WBB233" s="98"/>
      <c r="WBC233" s="98"/>
      <c r="WBD233" s="98"/>
      <c r="WBE233" s="98"/>
      <c r="WBF233" s="98"/>
      <c r="WBG233" s="98"/>
      <c r="WBH233" s="98"/>
      <c r="WBI233" s="98"/>
      <c r="WBJ233" s="98"/>
      <c r="WBK233" s="98"/>
      <c r="WBL233" s="98"/>
      <c r="WBM233" s="98"/>
      <c r="WBN233" s="98"/>
      <c r="WBO233" s="98"/>
      <c r="WBP233" s="98"/>
      <c r="WBQ233" s="98"/>
      <c r="WBR233" s="98"/>
      <c r="WBS233" s="98"/>
      <c r="WBT233" s="98"/>
      <c r="WBU233" s="98"/>
      <c r="WBV233" s="98"/>
      <c r="WBW233" s="98"/>
      <c r="WBX233" s="98"/>
      <c r="WBY233" s="98"/>
      <c r="WBZ233" s="98"/>
      <c r="WCA233" s="98"/>
      <c r="WCB233" s="98"/>
      <c r="WCC233" s="98"/>
      <c r="WCD233" s="98"/>
      <c r="WCE233" s="98"/>
      <c r="WCF233" s="98"/>
      <c r="WCG233" s="98"/>
      <c r="WCH233" s="98"/>
      <c r="WCI233" s="98"/>
      <c r="WCJ233" s="98"/>
      <c r="WCK233" s="98"/>
      <c r="WCL233" s="98"/>
      <c r="WCM233" s="98"/>
      <c r="WCN233" s="98"/>
      <c r="WCO233" s="98"/>
      <c r="WCP233" s="98"/>
      <c r="WCQ233" s="98"/>
      <c r="WCR233" s="98"/>
      <c r="WCS233" s="98"/>
      <c r="WCT233" s="98"/>
      <c r="WCU233" s="98"/>
      <c r="WCV233" s="98"/>
      <c r="WCW233" s="98"/>
      <c r="WCX233" s="98"/>
      <c r="WCY233" s="98"/>
      <c r="WCZ233" s="98"/>
      <c r="WDA233" s="98"/>
      <c r="WDB233" s="98"/>
      <c r="WDC233" s="98"/>
      <c r="WDD233" s="98"/>
      <c r="WDE233" s="98"/>
      <c r="WDF233" s="98"/>
      <c r="WDG233" s="98"/>
      <c r="WDH233" s="98"/>
      <c r="WDI233" s="98"/>
      <c r="WDJ233" s="98"/>
      <c r="WDK233" s="98"/>
      <c r="WDL233" s="98"/>
      <c r="WDM233" s="98"/>
      <c r="WDN233" s="98"/>
      <c r="WDO233" s="98"/>
      <c r="WDP233" s="98"/>
      <c r="WDQ233" s="98"/>
      <c r="WDR233" s="98"/>
      <c r="WDS233" s="98"/>
      <c r="WDT233" s="98"/>
      <c r="WDU233" s="98"/>
      <c r="WDV233" s="98"/>
      <c r="WDW233" s="98"/>
      <c r="WDX233" s="98"/>
      <c r="WDY233" s="98"/>
      <c r="WDZ233" s="98"/>
      <c r="WEA233" s="98"/>
      <c r="WEB233" s="98"/>
      <c r="WEC233" s="98"/>
      <c r="WED233" s="98"/>
      <c r="WEE233" s="98"/>
      <c r="WEF233" s="98"/>
      <c r="WEG233" s="98"/>
      <c r="WEH233" s="98"/>
      <c r="WEI233" s="98"/>
      <c r="WEJ233" s="98"/>
      <c r="WEK233" s="98"/>
      <c r="WEL233" s="98"/>
      <c r="WEM233" s="98"/>
      <c r="WEN233" s="98"/>
      <c r="WEO233" s="98"/>
      <c r="WEP233" s="98"/>
      <c r="WEQ233" s="98"/>
      <c r="WER233" s="98"/>
      <c r="WES233" s="98"/>
      <c r="WET233" s="98"/>
      <c r="WEU233" s="98"/>
      <c r="WEV233" s="98"/>
      <c r="WEW233" s="98"/>
      <c r="WEX233" s="98"/>
      <c r="WEY233" s="98"/>
      <c r="WEZ233" s="98"/>
      <c r="WFA233" s="98"/>
      <c r="WFB233" s="98"/>
      <c r="WFC233" s="98"/>
      <c r="WFD233" s="98"/>
      <c r="WFE233" s="98"/>
      <c r="WFF233" s="98"/>
      <c r="WFG233" s="98"/>
      <c r="WFH233" s="98"/>
      <c r="WFI233" s="98"/>
      <c r="WFJ233" s="98"/>
      <c r="WFK233" s="98"/>
      <c r="WFL233" s="98"/>
      <c r="WFM233" s="98"/>
      <c r="WFN233" s="98"/>
      <c r="WFO233" s="98"/>
      <c r="WFP233" s="98"/>
      <c r="WFQ233" s="98"/>
      <c r="WFR233" s="98"/>
      <c r="WFS233" s="98"/>
      <c r="WFT233" s="98"/>
      <c r="WFU233" s="98"/>
      <c r="WFV233" s="98"/>
      <c r="WFW233" s="98"/>
      <c r="WFX233" s="98"/>
      <c r="WFY233" s="98"/>
      <c r="WFZ233" s="98"/>
      <c r="WGA233" s="98"/>
      <c r="WGB233" s="98"/>
      <c r="WGC233" s="98"/>
      <c r="WGD233" s="98"/>
      <c r="WGE233" s="98"/>
      <c r="WGF233" s="98"/>
      <c r="WGG233" s="98"/>
      <c r="WGH233" s="98"/>
      <c r="WGI233" s="98"/>
      <c r="WGJ233" s="98"/>
      <c r="WGK233" s="98"/>
      <c r="WGL233" s="98"/>
      <c r="WGM233" s="98"/>
      <c r="WGN233" s="98"/>
      <c r="WGO233" s="98"/>
      <c r="WGP233" s="98"/>
      <c r="WGQ233" s="98"/>
      <c r="WGR233" s="98"/>
      <c r="WGS233" s="98"/>
      <c r="WGT233" s="98"/>
      <c r="WGU233" s="98"/>
      <c r="WGV233" s="98"/>
      <c r="WGW233" s="98"/>
      <c r="WGX233" s="98"/>
      <c r="WGY233" s="98"/>
      <c r="WGZ233" s="98"/>
      <c r="WHA233" s="98"/>
      <c r="WHB233" s="98"/>
      <c r="WHC233" s="98"/>
      <c r="WHD233" s="98"/>
      <c r="WHE233" s="98"/>
      <c r="WHF233" s="98"/>
      <c r="WHG233" s="98"/>
      <c r="WHH233" s="98"/>
      <c r="WHI233" s="98"/>
      <c r="WHJ233" s="98"/>
      <c r="WHK233" s="98"/>
      <c r="WHL233" s="98"/>
      <c r="WHM233" s="98"/>
      <c r="WHN233" s="98"/>
      <c r="WHO233" s="98"/>
      <c r="WHP233" s="98"/>
      <c r="WHQ233" s="98"/>
      <c r="WHR233" s="98"/>
      <c r="WHS233" s="98"/>
      <c r="WHT233" s="98"/>
      <c r="WHU233" s="98"/>
      <c r="WHV233" s="98"/>
      <c r="WHW233" s="98"/>
      <c r="WHX233" s="98"/>
      <c r="WHY233" s="98"/>
      <c r="WHZ233" s="98"/>
      <c r="WIA233" s="98"/>
      <c r="WIB233" s="98"/>
      <c r="WIC233" s="98"/>
      <c r="WID233" s="98"/>
      <c r="WIE233" s="98"/>
      <c r="WIF233" s="98"/>
      <c r="WIG233" s="98"/>
      <c r="WIH233" s="98"/>
      <c r="WII233" s="98"/>
      <c r="WIJ233" s="98"/>
      <c r="WIK233" s="98"/>
      <c r="WIL233" s="98"/>
      <c r="WIM233" s="98"/>
      <c r="WIN233" s="98"/>
      <c r="WIO233" s="98"/>
      <c r="WIP233" s="98"/>
      <c r="WIQ233" s="98"/>
      <c r="WIR233" s="98"/>
      <c r="WIS233" s="98"/>
      <c r="WIT233" s="98"/>
      <c r="WIU233" s="98"/>
      <c r="WIV233" s="98"/>
      <c r="WIW233" s="98"/>
      <c r="WIX233" s="98"/>
      <c r="WIY233" s="98"/>
      <c r="WIZ233" s="98"/>
      <c r="WJA233" s="98"/>
      <c r="WJB233" s="98"/>
      <c r="WJC233" s="98"/>
      <c r="WJD233" s="98"/>
      <c r="WJE233" s="98"/>
      <c r="WJF233" s="98"/>
      <c r="WJG233" s="98"/>
      <c r="WJH233" s="98"/>
      <c r="WJI233" s="98"/>
      <c r="WJJ233" s="98"/>
      <c r="WJK233" s="98"/>
      <c r="WJL233" s="98"/>
      <c r="WJM233" s="98"/>
      <c r="WJN233" s="98"/>
      <c r="WJO233" s="98"/>
      <c r="WJP233" s="98"/>
      <c r="WJQ233" s="98"/>
      <c r="WJR233" s="98"/>
      <c r="WJS233" s="98"/>
      <c r="WJT233" s="98"/>
      <c r="WJU233" s="98"/>
      <c r="WJV233" s="98"/>
      <c r="WJW233" s="98"/>
      <c r="WJX233" s="98"/>
      <c r="WJY233" s="98"/>
      <c r="WJZ233" s="98"/>
      <c r="WKA233" s="98"/>
      <c r="WKB233" s="98"/>
      <c r="WKC233" s="98"/>
      <c r="WKD233" s="98"/>
      <c r="WKE233" s="98"/>
      <c r="WKF233" s="98"/>
      <c r="WKG233" s="98"/>
      <c r="WKH233" s="98"/>
      <c r="WKI233" s="98"/>
      <c r="WKJ233" s="98"/>
      <c r="WKK233" s="98"/>
      <c r="WKL233" s="98"/>
      <c r="WKM233" s="98"/>
      <c r="WKN233" s="98"/>
      <c r="WKO233" s="98"/>
      <c r="WKP233" s="98"/>
      <c r="WKQ233" s="98"/>
      <c r="WKR233" s="98"/>
      <c r="WKS233" s="98"/>
      <c r="WKT233" s="98"/>
      <c r="WKU233" s="98"/>
      <c r="WKV233" s="98"/>
      <c r="WKW233" s="98"/>
      <c r="WKX233" s="98"/>
      <c r="WKY233" s="98"/>
      <c r="WKZ233" s="98"/>
      <c r="WLA233" s="98"/>
      <c r="WLB233" s="98"/>
      <c r="WLC233" s="98"/>
      <c r="WLD233" s="98"/>
      <c r="WLE233" s="98"/>
      <c r="WLF233" s="98"/>
      <c r="WLG233" s="98"/>
      <c r="WLH233" s="98"/>
      <c r="WLI233" s="98"/>
      <c r="WLJ233" s="98"/>
      <c r="WLK233" s="98"/>
      <c r="WLL233" s="98"/>
      <c r="WLM233" s="98"/>
      <c r="WLN233" s="98"/>
      <c r="WLO233" s="98"/>
      <c r="WLP233" s="98"/>
      <c r="WLQ233" s="98"/>
      <c r="WLR233" s="98"/>
      <c r="WLS233" s="98"/>
      <c r="WLT233" s="98"/>
      <c r="WLU233" s="98"/>
      <c r="WLV233" s="98"/>
      <c r="WLW233" s="98"/>
      <c r="WLX233" s="98"/>
      <c r="WLY233" s="98"/>
      <c r="WLZ233" s="98"/>
      <c r="WMA233" s="98"/>
      <c r="WMB233" s="98"/>
      <c r="WMC233" s="98"/>
      <c r="WMD233" s="98"/>
      <c r="WME233" s="98"/>
      <c r="WMF233" s="98"/>
      <c r="WMG233" s="98"/>
      <c r="WMH233" s="98"/>
      <c r="WMI233" s="98"/>
      <c r="WMJ233" s="98"/>
      <c r="WMK233" s="98"/>
      <c r="WML233" s="98"/>
      <c r="WMM233" s="98"/>
      <c r="WMN233" s="98"/>
      <c r="WMO233" s="98"/>
      <c r="WMP233" s="98"/>
      <c r="WMQ233" s="98"/>
      <c r="WMR233" s="98"/>
      <c r="WMS233" s="98"/>
      <c r="WMT233" s="98"/>
      <c r="WMU233" s="98"/>
      <c r="WMV233" s="98"/>
      <c r="WMW233" s="98"/>
      <c r="WMX233" s="98"/>
      <c r="WMY233" s="98"/>
      <c r="WMZ233" s="98"/>
      <c r="WNA233" s="98"/>
      <c r="WNB233" s="98"/>
      <c r="WNC233" s="98"/>
      <c r="WND233" s="98"/>
      <c r="WNE233" s="98"/>
      <c r="WNF233" s="98"/>
      <c r="WNG233" s="98"/>
      <c r="WNH233" s="98"/>
      <c r="WNI233" s="98"/>
      <c r="WNJ233" s="98"/>
      <c r="WNK233" s="98"/>
      <c r="WNL233" s="98"/>
      <c r="WNM233" s="98"/>
      <c r="WNN233" s="98"/>
      <c r="WNO233" s="98"/>
      <c r="WNP233" s="98"/>
      <c r="WNQ233" s="98"/>
      <c r="WNR233" s="98"/>
      <c r="WNS233" s="98"/>
      <c r="WNT233" s="98"/>
      <c r="WNU233" s="98"/>
      <c r="WNV233" s="98"/>
      <c r="WNW233" s="98"/>
      <c r="WNX233" s="98"/>
      <c r="WNY233" s="98"/>
      <c r="WNZ233" s="98"/>
      <c r="WOA233" s="98"/>
      <c r="WOB233" s="98"/>
      <c r="WOC233" s="98"/>
      <c r="WOD233" s="98"/>
      <c r="WOE233" s="98"/>
      <c r="WOF233" s="98"/>
      <c r="WOG233" s="98"/>
      <c r="WOH233" s="98"/>
      <c r="WOI233" s="98"/>
      <c r="WOJ233" s="98"/>
      <c r="WOK233" s="98"/>
      <c r="WOL233" s="98"/>
      <c r="WOM233" s="98"/>
      <c r="WON233" s="98"/>
      <c r="WOO233" s="98"/>
      <c r="WOP233" s="98"/>
      <c r="WOQ233" s="98"/>
      <c r="WOR233" s="98"/>
      <c r="WOS233" s="98"/>
      <c r="WOT233" s="98"/>
      <c r="WOU233" s="98"/>
      <c r="WOV233" s="98"/>
      <c r="WOW233" s="98"/>
      <c r="WOX233" s="98"/>
      <c r="WOY233" s="98"/>
      <c r="WOZ233" s="98"/>
      <c r="WPA233" s="98"/>
      <c r="WPB233" s="98"/>
      <c r="WPC233" s="98"/>
      <c r="WPD233" s="98"/>
      <c r="WPE233" s="98"/>
      <c r="WPF233" s="98"/>
      <c r="WPG233" s="98"/>
      <c r="WPH233" s="98"/>
      <c r="WPI233" s="98"/>
      <c r="WPJ233" s="98"/>
      <c r="WPK233" s="98"/>
      <c r="WPL233" s="98"/>
      <c r="WPM233" s="98"/>
      <c r="WPN233" s="98"/>
      <c r="WPO233" s="98"/>
      <c r="WPP233" s="98"/>
      <c r="WPQ233" s="98"/>
      <c r="WPR233" s="98"/>
      <c r="WPS233" s="98"/>
      <c r="WPT233" s="98"/>
      <c r="WPU233" s="98"/>
      <c r="WPV233" s="98"/>
      <c r="WPW233" s="98"/>
      <c r="WPX233" s="98"/>
      <c r="WPY233" s="98"/>
      <c r="WPZ233" s="98"/>
      <c r="WQA233" s="98"/>
      <c r="WQB233" s="98"/>
      <c r="WQC233" s="98"/>
      <c r="WQD233" s="98"/>
      <c r="WQE233" s="98"/>
      <c r="WQF233" s="98"/>
      <c r="WQG233" s="98"/>
      <c r="WQH233" s="98"/>
      <c r="WQI233" s="98"/>
      <c r="WQJ233" s="98"/>
      <c r="WQK233" s="98"/>
      <c r="WQL233" s="98"/>
      <c r="WQM233" s="98"/>
      <c r="WQN233" s="98"/>
      <c r="WQO233" s="98"/>
      <c r="WQP233" s="98"/>
      <c r="WQQ233" s="98"/>
      <c r="WQR233" s="98"/>
      <c r="WQS233" s="98"/>
      <c r="WQT233" s="98"/>
      <c r="WQU233" s="98"/>
      <c r="WQV233" s="98"/>
      <c r="WQW233" s="98"/>
      <c r="WQX233" s="98"/>
      <c r="WQY233" s="98"/>
      <c r="WQZ233" s="98"/>
      <c r="WRA233" s="98"/>
      <c r="WRB233" s="98"/>
      <c r="WRC233" s="98"/>
      <c r="WRD233" s="98"/>
      <c r="WRE233" s="98"/>
      <c r="WRF233" s="98"/>
      <c r="WRG233" s="98"/>
      <c r="WRH233" s="98"/>
      <c r="WRI233" s="98"/>
      <c r="WRJ233" s="98"/>
      <c r="WRK233" s="98"/>
      <c r="WRL233" s="98"/>
      <c r="WRM233" s="98"/>
      <c r="WRN233" s="98"/>
      <c r="WRO233" s="98"/>
      <c r="WRP233" s="98"/>
      <c r="WRQ233" s="98"/>
      <c r="WRR233" s="98"/>
      <c r="WRS233" s="98"/>
      <c r="WRT233" s="98"/>
      <c r="WRU233" s="98"/>
      <c r="WRV233" s="98"/>
      <c r="WRW233" s="98"/>
      <c r="WRX233" s="98"/>
      <c r="WRY233" s="98"/>
      <c r="WRZ233" s="98"/>
      <c r="WSA233" s="98"/>
      <c r="WSB233" s="98"/>
      <c r="WSC233" s="98"/>
      <c r="WSD233" s="98"/>
      <c r="WSE233" s="98"/>
      <c r="WSF233" s="98"/>
      <c r="WSG233" s="98"/>
      <c r="WSH233" s="98"/>
      <c r="WSI233" s="98"/>
      <c r="WSJ233" s="98"/>
      <c r="WSK233" s="98"/>
      <c r="WSL233" s="98"/>
      <c r="WSM233" s="98"/>
      <c r="WSN233" s="98"/>
      <c r="WSO233" s="98"/>
      <c r="WSP233" s="98"/>
      <c r="WSQ233" s="98"/>
      <c r="WSR233" s="98"/>
      <c r="WSS233" s="98"/>
      <c r="WST233" s="98"/>
      <c r="WSU233" s="98"/>
      <c r="WSV233" s="98"/>
      <c r="WSW233" s="98"/>
      <c r="WSX233" s="98"/>
      <c r="WSY233" s="98"/>
      <c r="WSZ233" s="98"/>
      <c r="WTA233" s="98"/>
      <c r="WTB233" s="98"/>
      <c r="WTC233" s="98"/>
      <c r="WTD233" s="98"/>
      <c r="WTE233" s="98"/>
      <c r="WTF233" s="98"/>
      <c r="WTG233" s="98"/>
      <c r="WTH233" s="98"/>
      <c r="WTI233" s="98"/>
      <c r="WTJ233" s="98"/>
      <c r="WTK233" s="98"/>
      <c r="WTL233" s="98"/>
      <c r="WTM233" s="98"/>
      <c r="WTN233" s="98"/>
      <c r="WTO233" s="98"/>
      <c r="WTP233" s="98"/>
      <c r="WTQ233" s="98"/>
      <c r="WTR233" s="98"/>
      <c r="WTS233" s="98"/>
      <c r="WTT233" s="98"/>
      <c r="WTU233" s="98"/>
      <c r="WTV233" s="98"/>
      <c r="WTW233" s="98"/>
      <c r="WTX233" s="98"/>
      <c r="WTY233" s="98"/>
      <c r="WTZ233" s="98"/>
      <c r="WUA233" s="98"/>
      <c r="WUB233" s="98"/>
      <c r="WUC233" s="98"/>
      <c r="WUD233" s="98"/>
      <c r="WUE233" s="98"/>
      <c r="WUF233" s="98"/>
      <c r="WUG233" s="98"/>
      <c r="WUH233" s="98"/>
      <c r="WUI233" s="98"/>
      <c r="WUJ233" s="98"/>
      <c r="WUK233" s="98"/>
      <c r="WUL233" s="98"/>
      <c r="WUM233" s="98"/>
      <c r="WUN233" s="98"/>
      <c r="WUO233" s="98"/>
      <c r="WUP233" s="98"/>
      <c r="WUQ233" s="98"/>
      <c r="WUR233" s="98"/>
      <c r="WUS233" s="98"/>
      <c r="WUT233" s="98"/>
      <c r="WUU233" s="98"/>
      <c r="WUV233" s="98"/>
      <c r="WUW233" s="98"/>
      <c r="WUX233" s="98"/>
      <c r="WUY233" s="98"/>
      <c r="WUZ233" s="98"/>
      <c r="WVA233" s="98"/>
      <c r="WVB233" s="98"/>
      <c r="WVC233" s="98"/>
      <c r="WVD233" s="98"/>
      <c r="WVE233" s="98"/>
      <c r="WVF233" s="98"/>
      <c r="WVG233" s="98"/>
      <c r="WVH233" s="98"/>
      <c r="WVI233" s="98"/>
      <c r="WVJ233" s="98"/>
      <c r="WVK233" s="98"/>
      <c r="WVL233" s="98"/>
      <c r="WVM233" s="98"/>
      <c r="WVN233" s="98"/>
      <c r="WVO233" s="98"/>
      <c r="WVP233" s="98"/>
      <c r="WVQ233" s="98"/>
      <c r="WVR233" s="98"/>
      <c r="WVS233" s="98"/>
      <c r="WVT233" s="98"/>
      <c r="WVU233" s="98"/>
      <c r="WVV233" s="98"/>
      <c r="WVW233" s="98"/>
      <c r="WVX233" s="98"/>
      <c r="WVY233" s="98"/>
      <c r="WVZ233" s="98"/>
      <c r="WWA233" s="98"/>
      <c r="WWB233" s="98"/>
      <c r="WWC233" s="98"/>
      <c r="WWD233" s="98"/>
      <c r="WWE233" s="98"/>
      <c r="WWF233" s="98"/>
      <c r="WWG233" s="98"/>
      <c r="WWH233" s="98"/>
      <c r="WWI233" s="98"/>
      <c r="WWJ233" s="98"/>
      <c r="WWK233" s="98"/>
      <c r="WWL233" s="98"/>
      <c r="WWM233" s="98"/>
      <c r="WWN233" s="98"/>
      <c r="WWO233" s="98"/>
      <c r="WWP233" s="98"/>
      <c r="WWQ233" s="98"/>
      <c r="WWR233" s="98"/>
      <c r="WWS233" s="98"/>
      <c r="WWT233" s="98"/>
      <c r="WWU233" s="98"/>
      <c r="WWV233" s="98"/>
      <c r="WWW233" s="98"/>
      <c r="WWX233" s="98"/>
      <c r="WWY233" s="98"/>
      <c r="WWZ233" s="98"/>
      <c r="WXA233" s="98"/>
      <c r="WXB233" s="98"/>
      <c r="WXC233" s="98"/>
      <c r="WXD233" s="98"/>
      <c r="WXE233" s="98"/>
      <c r="WXF233" s="98"/>
      <c r="WXG233" s="98"/>
      <c r="WXH233" s="98"/>
      <c r="WXI233" s="98"/>
      <c r="WXJ233" s="98"/>
      <c r="WXK233" s="98"/>
      <c r="WXL233" s="98"/>
      <c r="WXM233" s="98"/>
      <c r="WXN233" s="98"/>
      <c r="WXO233" s="98"/>
      <c r="WXP233" s="98"/>
      <c r="WXQ233" s="98"/>
      <c r="WXR233" s="98"/>
      <c r="WXS233" s="98"/>
      <c r="WXT233" s="98"/>
      <c r="WXU233" s="98"/>
      <c r="WXV233" s="98"/>
      <c r="WXW233" s="98"/>
      <c r="WXX233" s="98"/>
      <c r="WXY233" s="98"/>
      <c r="WXZ233" s="98"/>
      <c r="WYA233" s="98"/>
      <c r="WYB233" s="98"/>
      <c r="WYC233" s="98"/>
      <c r="WYD233" s="98"/>
      <c r="WYE233" s="98"/>
      <c r="WYF233" s="98"/>
      <c r="WYG233" s="98"/>
      <c r="WYH233" s="98"/>
      <c r="WYI233" s="98"/>
      <c r="WYJ233" s="98"/>
      <c r="WYK233" s="98"/>
      <c r="WYL233" s="98"/>
      <c r="WYM233" s="98"/>
      <c r="WYN233" s="98"/>
      <c r="WYO233" s="98"/>
      <c r="WYP233" s="98"/>
      <c r="WYQ233" s="98"/>
      <c r="WYR233" s="98"/>
      <c r="WYS233" s="98"/>
      <c r="WYT233" s="98"/>
      <c r="WYU233" s="98"/>
      <c r="WYV233" s="98"/>
      <c r="WYW233" s="98"/>
      <c r="WYX233" s="98"/>
      <c r="WYY233" s="98"/>
      <c r="WYZ233" s="98"/>
      <c r="WZA233" s="98"/>
      <c r="WZB233" s="98"/>
      <c r="WZC233" s="98"/>
      <c r="WZD233" s="98"/>
      <c r="WZE233" s="98"/>
      <c r="WZF233" s="98"/>
      <c r="WZG233" s="98"/>
      <c r="WZH233" s="98"/>
      <c r="WZI233" s="98"/>
      <c r="WZJ233" s="98"/>
      <c r="WZK233" s="98"/>
      <c r="WZL233" s="98"/>
      <c r="WZM233" s="98"/>
      <c r="WZN233" s="98"/>
      <c r="WZO233" s="98"/>
      <c r="WZP233" s="98"/>
      <c r="WZQ233" s="98"/>
      <c r="WZR233" s="98"/>
      <c r="WZS233" s="98"/>
      <c r="WZT233" s="98"/>
      <c r="WZU233" s="98"/>
      <c r="WZV233" s="98"/>
      <c r="WZW233" s="98"/>
      <c r="WZX233" s="98"/>
      <c r="WZY233" s="98"/>
      <c r="WZZ233" s="98"/>
      <c r="XAA233" s="98"/>
      <c r="XAB233" s="98"/>
      <c r="XAC233" s="98"/>
      <c r="XAD233" s="98"/>
      <c r="XAE233" s="98"/>
      <c r="XAF233" s="98"/>
      <c r="XAG233" s="98"/>
      <c r="XAH233" s="98"/>
      <c r="XAI233" s="98"/>
      <c r="XAJ233" s="98"/>
      <c r="XAK233" s="98"/>
      <c r="XAL233" s="98"/>
      <c r="XAM233" s="98"/>
      <c r="XAN233" s="98"/>
      <c r="XAO233" s="98"/>
      <c r="XAP233" s="98"/>
      <c r="XAQ233" s="98"/>
      <c r="XAR233" s="98"/>
      <c r="XAS233" s="98"/>
      <c r="XAT233" s="98"/>
      <c r="XAU233" s="98"/>
      <c r="XAV233" s="98"/>
      <c r="XAW233" s="98"/>
      <c r="XAX233" s="98"/>
      <c r="XAY233" s="98"/>
      <c r="XAZ233" s="98"/>
      <c r="XBA233" s="98"/>
      <c r="XBB233" s="98"/>
      <c r="XBC233" s="98"/>
      <c r="XBD233" s="98"/>
      <c r="XBE233" s="98"/>
      <c r="XBF233" s="98"/>
      <c r="XBG233" s="98"/>
      <c r="XBH233" s="98"/>
      <c r="XBI233" s="98"/>
      <c r="XBJ233" s="98"/>
      <c r="XBK233" s="98"/>
      <c r="XBL233" s="98"/>
      <c r="XBM233" s="98"/>
      <c r="XBN233" s="98"/>
      <c r="XBO233" s="98"/>
      <c r="XBP233" s="98"/>
      <c r="XBQ233" s="98"/>
      <c r="XBR233" s="98"/>
      <c r="XBS233" s="98"/>
      <c r="XBT233" s="98"/>
      <c r="XBU233" s="98"/>
      <c r="XBV233" s="98"/>
      <c r="XBW233" s="98"/>
      <c r="XBX233" s="98"/>
      <c r="XBY233" s="98"/>
      <c r="XBZ233" s="98"/>
      <c r="XCA233" s="98"/>
      <c r="XCB233" s="98"/>
      <c r="XCC233" s="98"/>
      <c r="XCD233" s="98"/>
      <c r="XCE233" s="98"/>
      <c r="XCF233" s="98"/>
      <c r="XCG233" s="98"/>
      <c r="XCH233" s="98"/>
      <c r="XCI233" s="98"/>
      <c r="XCJ233" s="98"/>
      <c r="XCK233" s="98"/>
      <c r="XCL233" s="98"/>
      <c r="XCM233" s="98"/>
      <c r="XCN233" s="98"/>
      <c r="XCO233" s="98"/>
      <c r="XCP233" s="98"/>
      <c r="XCQ233" s="98"/>
      <c r="XCR233" s="98"/>
      <c r="XCS233" s="98"/>
      <c r="XCT233" s="98"/>
      <c r="XCU233" s="98"/>
      <c r="XCV233" s="98"/>
      <c r="XCW233" s="98"/>
      <c r="XCX233" s="98"/>
      <c r="XCY233" s="98"/>
      <c r="XCZ233" s="98"/>
      <c r="XDA233" s="98"/>
      <c r="XDB233" s="98"/>
      <c r="XDC233" s="98"/>
      <c r="XDD233" s="98"/>
      <c r="XDE233" s="98"/>
      <c r="XDF233" s="98"/>
      <c r="XDG233" s="98"/>
      <c r="XDH233" s="98"/>
      <c r="XDI233" s="98"/>
      <c r="XDJ233" s="98"/>
      <c r="XDK233" s="98"/>
      <c r="XDL233" s="98"/>
      <c r="XDM233" s="98"/>
      <c r="XDN233" s="98"/>
      <c r="XDO233" s="98"/>
      <c r="XDP233" s="98"/>
      <c r="XDQ233" s="98"/>
      <c r="XDR233" s="98"/>
      <c r="XDS233" s="98"/>
      <c r="XDT233" s="98"/>
      <c r="XDU233" s="98"/>
      <c r="XDV233" s="98"/>
      <c r="XDW233" s="98"/>
      <c r="XDX233" s="98"/>
      <c r="XDY233" s="98"/>
      <c r="XDZ233" s="98"/>
      <c r="XEA233" s="98"/>
      <c r="XEB233" s="98"/>
      <c r="XEC233" s="98"/>
      <c r="XED233" s="98"/>
      <c r="XEE233" s="98"/>
      <c r="XEF233" s="98"/>
      <c r="XEG233" s="98"/>
      <c r="XEH233" s="98"/>
      <c r="XEI233" s="98"/>
      <c r="XEJ233" s="98"/>
      <c r="XEK233" s="98"/>
      <c r="XEL233" s="98"/>
      <c r="XEM233" s="98"/>
      <c r="XEN233" s="98"/>
      <c r="XEO233" s="98"/>
      <c r="XEP233" s="98"/>
      <c r="XEQ233" s="98"/>
      <c r="XER233" s="98"/>
      <c r="XES233" s="98"/>
    </row>
    <row r="234" spans="1:16373" s="49" customFormat="1" ht="89.25" outlineLevel="2" x14ac:dyDescent="0.2">
      <c r="A234" s="41">
        <v>245</v>
      </c>
      <c r="B234" s="41">
        <v>12</v>
      </c>
      <c r="C234" s="43" t="s">
        <v>548</v>
      </c>
      <c r="D234" s="62" t="s">
        <v>543</v>
      </c>
      <c r="E234" s="66">
        <v>5041950</v>
      </c>
      <c r="F234" s="66" t="s">
        <v>549</v>
      </c>
      <c r="G234" s="66" t="s">
        <v>1241</v>
      </c>
      <c r="H234" s="66" t="s">
        <v>1242</v>
      </c>
      <c r="I234" s="66" t="s">
        <v>1242</v>
      </c>
      <c r="J234" s="67">
        <v>21</v>
      </c>
      <c r="K234" s="176">
        <v>336850.21</v>
      </c>
      <c r="L234" s="66"/>
      <c r="M234" s="66"/>
      <c r="N234" s="42">
        <v>0</v>
      </c>
      <c r="O234" s="59" t="s">
        <v>1280</v>
      </c>
      <c r="P234" s="97">
        <f t="shared" si="7"/>
        <v>336850.21</v>
      </c>
      <c r="Q234" s="81"/>
      <c r="R234" s="81"/>
      <c r="S234" s="81">
        <v>336850.21</v>
      </c>
      <c r="T234" s="81"/>
      <c r="U234" s="81"/>
      <c r="V234" s="81"/>
      <c r="W234" s="81"/>
      <c r="X234" s="81"/>
      <c r="Y234" s="81"/>
      <c r="Z234" s="84"/>
      <c r="AA234" s="232">
        <v>1426</v>
      </c>
      <c r="AB234" s="233" t="s">
        <v>530</v>
      </c>
      <c r="AC234" s="68" t="s">
        <v>733</v>
      </c>
      <c r="AD234" s="197">
        <v>1</v>
      </c>
      <c r="AE234" s="229">
        <v>5041950</v>
      </c>
      <c r="AF234" s="66" t="s">
        <v>549</v>
      </c>
      <c r="AG234" s="181" t="s">
        <v>1281</v>
      </c>
      <c r="AH234" s="181" t="s">
        <v>1241</v>
      </c>
      <c r="AI234" s="222" t="s">
        <v>1285</v>
      </c>
      <c r="AJ234" s="181"/>
      <c r="AK234" s="230" t="s">
        <v>1224</v>
      </c>
      <c r="AL234" s="181" t="s">
        <v>1242</v>
      </c>
      <c r="AM234" s="181" t="s">
        <v>1242</v>
      </c>
      <c r="AN234" s="181" t="s">
        <v>1225</v>
      </c>
      <c r="AO234" s="181" t="s">
        <v>1226</v>
      </c>
      <c r="AP234" s="201" t="s">
        <v>1266</v>
      </c>
      <c r="AQ234" s="183">
        <v>100</v>
      </c>
      <c r="AR234" s="231" t="s">
        <v>1239</v>
      </c>
      <c r="AS234" s="185">
        <v>100</v>
      </c>
      <c r="AT234" s="188">
        <v>336850.21</v>
      </c>
      <c r="AU234" s="159">
        <v>80</v>
      </c>
      <c r="AV234" s="187">
        <v>0</v>
      </c>
      <c r="AW234" s="60"/>
      <c r="AX234" s="60">
        <v>0</v>
      </c>
      <c r="AY234" s="60">
        <v>0</v>
      </c>
      <c r="AZ234" s="60">
        <v>200000</v>
      </c>
      <c r="BA234" s="60">
        <v>44286</v>
      </c>
      <c r="BB234" s="60">
        <v>0</v>
      </c>
      <c r="BC234" s="60"/>
      <c r="BD234" s="60">
        <v>0</v>
      </c>
      <c r="BE234" s="60">
        <v>0</v>
      </c>
      <c r="BF234" s="60">
        <v>0</v>
      </c>
      <c r="BG234" s="60">
        <v>0</v>
      </c>
      <c r="BH234" s="60">
        <v>50000</v>
      </c>
      <c r="BI234" s="60">
        <v>40000</v>
      </c>
      <c r="BJ234" s="60">
        <v>50000</v>
      </c>
      <c r="BK234" s="60">
        <v>200000</v>
      </c>
      <c r="BL234" s="60">
        <v>160000</v>
      </c>
      <c r="BM234" s="60">
        <v>150000</v>
      </c>
      <c r="BN234" s="60">
        <v>200000</v>
      </c>
      <c r="BO234" s="189">
        <v>160000</v>
      </c>
      <c r="BP234" s="161">
        <v>0</v>
      </c>
      <c r="BQ234" s="225"/>
      <c r="BR234" s="225"/>
      <c r="BS234" s="225"/>
    </row>
    <row r="235" spans="1:16373" s="49" customFormat="1" ht="51" outlineLevel="2" x14ac:dyDescent="0.2">
      <c r="A235" s="41">
        <v>246</v>
      </c>
      <c r="B235" s="41">
        <v>12</v>
      </c>
      <c r="C235" s="43" t="s">
        <v>548</v>
      </c>
      <c r="D235" s="62" t="s">
        <v>543</v>
      </c>
      <c r="E235" s="66">
        <v>5041955</v>
      </c>
      <c r="F235" s="66" t="s">
        <v>550</v>
      </c>
      <c r="G235" s="66" t="s">
        <v>1241</v>
      </c>
      <c r="H235" s="66" t="s">
        <v>1242</v>
      </c>
      <c r="I235" s="66" t="s">
        <v>1242</v>
      </c>
      <c r="J235" s="67">
        <v>21</v>
      </c>
      <c r="K235" s="176">
        <v>137096.76999999999</v>
      </c>
      <c r="L235" s="66"/>
      <c r="M235" s="66"/>
      <c r="N235" s="42">
        <v>0</v>
      </c>
      <c r="O235" s="59" t="s">
        <v>1280</v>
      </c>
      <c r="P235" s="97">
        <f t="shared" si="7"/>
        <v>137096.76999999999</v>
      </c>
      <c r="Q235" s="81"/>
      <c r="R235" s="81"/>
      <c r="S235" s="81">
        <v>137096.76999999999</v>
      </c>
      <c r="T235" s="81"/>
      <c r="U235" s="81"/>
      <c r="V235" s="81"/>
      <c r="W235" s="81"/>
      <c r="X235" s="81"/>
      <c r="Y235" s="81"/>
      <c r="Z235" s="84"/>
      <c r="AA235" s="232">
        <v>3474</v>
      </c>
      <c r="AB235" s="233" t="s">
        <v>548</v>
      </c>
      <c r="AC235" s="68" t="s">
        <v>543</v>
      </c>
      <c r="AD235" s="197">
        <v>1</v>
      </c>
      <c r="AE235" s="229">
        <v>5041955</v>
      </c>
      <c r="AF235" s="66" t="s">
        <v>550</v>
      </c>
      <c r="AG235" s="181" t="s">
        <v>1281</v>
      </c>
      <c r="AH235" s="181" t="s">
        <v>1241</v>
      </c>
      <c r="AI235" s="222" t="s">
        <v>1285</v>
      </c>
      <c r="AJ235" s="181"/>
      <c r="AK235" s="230" t="s">
        <v>1224</v>
      </c>
      <c r="AL235" s="181" t="s">
        <v>1242</v>
      </c>
      <c r="AM235" s="181" t="s">
        <v>1242</v>
      </c>
      <c r="AN235" s="181" t="s">
        <v>1225</v>
      </c>
      <c r="AO235" s="181" t="s">
        <v>1226</v>
      </c>
      <c r="AP235" s="201" t="s">
        <v>1266</v>
      </c>
      <c r="AQ235" s="183">
        <v>100</v>
      </c>
      <c r="AR235" s="231" t="s">
        <v>1239</v>
      </c>
      <c r="AS235" s="185">
        <v>100</v>
      </c>
      <c r="AT235" s="188">
        <v>137096.76999999999</v>
      </c>
      <c r="AU235" s="159">
        <v>80</v>
      </c>
      <c r="AV235" s="187">
        <v>0</v>
      </c>
      <c r="AW235" s="60"/>
      <c r="AX235" s="60">
        <v>80000</v>
      </c>
      <c r="AY235" s="60">
        <v>80000</v>
      </c>
      <c r="AZ235" s="60">
        <v>80000</v>
      </c>
      <c r="BA235" s="60">
        <v>44165</v>
      </c>
      <c r="BB235" s="60">
        <v>0</v>
      </c>
      <c r="BC235" s="60"/>
      <c r="BD235" s="60">
        <v>0</v>
      </c>
      <c r="BE235" s="60">
        <v>0</v>
      </c>
      <c r="BF235" s="60">
        <v>0</v>
      </c>
      <c r="BG235" s="60">
        <v>0</v>
      </c>
      <c r="BH235" s="60">
        <v>50000</v>
      </c>
      <c r="BI235" s="60">
        <v>40000</v>
      </c>
      <c r="BJ235" s="60">
        <v>50000</v>
      </c>
      <c r="BK235" s="60">
        <v>80000</v>
      </c>
      <c r="BL235" s="60">
        <v>64000</v>
      </c>
      <c r="BM235" s="60">
        <v>30000</v>
      </c>
      <c r="BN235" s="60">
        <v>80000</v>
      </c>
      <c r="BO235" s="189">
        <v>64000</v>
      </c>
      <c r="BP235" s="161">
        <v>0</v>
      </c>
      <c r="BQ235" s="225"/>
      <c r="BR235" s="225"/>
      <c r="BS235" s="225"/>
    </row>
    <row r="236" spans="1:16373" s="49" customFormat="1" ht="51" outlineLevel="2" x14ac:dyDescent="0.2">
      <c r="A236" s="41">
        <v>247</v>
      </c>
      <c r="B236" s="41">
        <v>12</v>
      </c>
      <c r="C236" s="43" t="s">
        <v>548</v>
      </c>
      <c r="D236" s="62" t="s">
        <v>53</v>
      </c>
      <c r="E236" s="66">
        <v>5044881</v>
      </c>
      <c r="F236" s="66" t="s">
        <v>551</v>
      </c>
      <c r="G236" s="66" t="s">
        <v>1241</v>
      </c>
      <c r="H236" s="66" t="s">
        <v>1242</v>
      </c>
      <c r="I236" s="66" t="s">
        <v>1242</v>
      </c>
      <c r="J236" s="67">
        <v>21</v>
      </c>
      <c r="K236" s="176">
        <v>627400</v>
      </c>
      <c r="L236" s="66"/>
      <c r="M236" s="66"/>
      <c r="N236" s="42">
        <v>30000</v>
      </c>
      <c r="O236" s="59" t="s">
        <v>1280</v>
      </c>
      <c r="P236" s="97">
        <f t="shared" si="7"/>
        <v>627400</v>
      </c>
      <c r="Q236" s="81"/>
      <c r="R236" s="81"/>
      <c r="S236" s="81"/>
      <c r="T236" s="81"/>
      <c r="U236" s="81">
        <v>627400</v>
      </c>
      <c r="V236" s="81"/>
      <c r="W236" s="81"/>
      <c r="X236" s="81"/>
      <c r="Y236" s="81"/>
      <c r="Z236" s="84"/>
      <c r="AA236" s="232">
        <v>3474</v>
      </c>
      <c r="AB236" s="233" t="s">
        <v>548</v>
      </c>
      <c r="AC236" s="68" t="s">
        <v>543</v>
      </c>
      <c r="AD236" s="197">
        <v>1</v>
      </c>
      <c r="AE236" s="229">
        <v>5044881</v>
      </c>
      <c r="AF236" s="66" t="s">
        <v>551</v>
      </c>
      <c r="AG236" s="181" t="s">
        <v>1281</v>
      </c>
      <c r="AH236" s="181" t="s">
        <v>1241</v>
      </c>
      <c r="AI236" s="222" t="s">
        <v>1285</v>
      </c>
      <c r="AJ236" s="181"/>
      <c r="AK236" s="230" t="s">
        <v>1224</v>
      </c>
      <c r="AL236" s="181" t="s">
        <v>1242</v>
      </c>
      <c r="AM236" s="181" t="s">
        <v>1242</v>
      </c>
      <c r="AN236" s="181" t="s">
        <v>1225</v>
      </c>
      <c r="AO236" s="181" t="s">
        <v>1226</v>
      </c>
      <c r="AP236" s="201" t="s">
        <v>1266</v>
      </c>
      <c r="AQ236" s="183">
        <v>100</v>
      </c>
      <c r="AR236" s="231" t="s">
        <v>1239</v>
      </c>
      <c r="AS236" s="185">
        <v>100</v>
      </c>
      <c r="AT236" s="188">
        <v>627400</v>
      </c>
      <c r="AU236" s="159">
        <v>80</v>
      </c>
      <c r="AV236" s="187">
        <v>0</v>
      </c>
      <c r="AW236" s="60"/>
      <c r="AX236" s="60">
        <v>0</v>
      </c>
      <c r="AY236" s="60">
        <v>330000</v>
      </c>
      <c r="AZ236" s="60">
        <v>330000</v>
      </c>
      <c r="BA236" s="60">
        <v>44073</v>
      </c>
      <c r="BB236" s="60">
        <v>0</v>
      </c>
      <c r="BC236" s="60"/>
      <c r="BD236" s="60">
        <v>0</v>
      </c>
      <c r="BE236" s="60">
        <v>30000</v>
      </c>
      <c r="BF236" s="60">
        <v>24000</v>
      </c>
      <c r="BG236" s="60">
        <v>30000</v>
      </c>
      <c r="BH236" s="60">
        <v>250000</v>
      </c>
      <c r="BI236" s="60">
        <v>200000</v>
      </c>
      <c r="BJ236" s="60">
        <v>220000</v>
      </c>
      <c r="BK236" s="60">
        <v>330000</v>
      </c>
      <c r="BL236" s="60">
        <v>264000</v>
      </c>
      <c r="BM236" s="60">
        <v>80000</v>
      </c>
      <c r="BN236" s="60">
        <v>330000</v>
      </c>
      <c r="BO236" s="189">
        <v>264000</v>
      </c>
      <c r="BP236" s="161">
        <v>0</v>
      </c>
      <c r="BQ236" s="225"/>
      <c r="BR236" s="225"/>
      <c r="BS236" s="225"/>
    </row>
    <row r="237" spans="1:16373" s="49" customFormat="1" ht="51" outlineLevel="2" x14ac:dyDescent="0.2">
      <c r="A237" s="42">
        <v>249</v>
      </c>
      <c r="B237" s="42">
        <v>14</v>
      </c>
      <c r="C237" s="43" t="s">
        <v>552</v>
      </c>
      <c r="D237" s="62" t="s">
        <v>200</v>
      </c>
      <c r="E237" s="40">
        <v>5003974</v>
      </c>
      <c r="F237" s="40" t="s">
        <v>553</v>
      </c>
      <c r="G237" s="40" t="s">
        <v>1241</v>
      </c>
      <c r="H237" s="40" t="s">
        <v>1242</v>
      </c>
      <c r="I237" s="40" t="s">
        <v>1242</v>
      </c>
      <c r="J237" s="67">
        <v>20</v>
      </c>
      <c r="K237" s="176">
        <v>607747.68999999994</v>
      </c>
      <c r="L237" s="42">
        <v>272306.43</v>
      </c>
      <c r="M237" s="41">
        <v>133695.62</v>
      </c>
      <c r="N237" s="42">
        <v>44928</v>
      </c>
      <c r="O237" s="59" t="s">
        <v>195</v>
      </c>
      <c r="P237" s="97">
        <f t="shared" si="7"/>
        <v>607747.68999999994</v>
      </c>
      <c r="Q237" s="81"/>
      <c r="R237" s="81"/>
      <c r="S237" s="81"/>
      <c r="T237" s="81"/>
      <c r="U237" s="81">
        <v>597747.68999999994</v>
      </c>
      <c r="V237" s="81"/>
      <c r="W237" s="81"/>
      <c r="X237" s="81"/>
      <c r="Y237" s="81">
        <v>10000</v>
      </c>
      <c r="Z237" s="84"/>
      <c r="AA237" s="195">
        <v>1259</v>
      </c>
      <c r="AB237" s="178" t="s">
        <v>552</v>
      </c>
      <c r="AC237" s="68" t="s">
        <v>558</v>
      </c>
      <c r="AD237" s="179">
        <v>1</v>
      </c>
      <c r="AE237" s="225">
        <v>5003974</v>
      </c>
      <c r="AF237" s="40" t="s">
        <v>553</v>
      </c>
      <c r="AG237" s="222" t="s">
        <v>1281</v>
      </c>
      <c r="AH237" s="222" t="s">
        <v>1241</v>
      </c>
      <c r="AI237" s="222"/>
      <c r="AJ237" s="222"/>
      <c r="AK237" s="238" t="s">
        <v>1224</v>
      </c>
      <c r="AL237" s="222" t="s">
        <v>1242</v>
      </c>
      <c r="AM237" s="222" t="s">
        <v>1242</v>
      </c>
      <c r="AN237" s="222" t="s">
        <v>1225</v>
      </c>
      <c r="AO237" s="181" t="s">
        <v>1226</v>
      </c>
      <c r="AP237" s="201" t="s">
        <v>1266</v>
      </c>
      <c r="AQ237" s="183">
        <v>100</v>
      </c>
      <c r="AR237" s="184" t="s">
        <v>1228</v>
      </c>
      <c r="AS237" s="239">
        <v>100</v>
      </c>
      <c r="AT237" s="186">
        <v>607747.68999999994</v>
      </c>
      <c r="AU237" s="240">
        <v>79.99999952797549</v>
      </c>
      <c r="AV237" s="224">
        <v>272306.43</v>
      </c>
      <c r="AW237" s="60">
        <v>272306.43</v>
      </c>
      <c r="AX237" s="60">
        <v>272306.43</v>
      </c>
      <c r="AY237" s="60">
        <v>272306.43</v>
      </c>
      <c r="AZ237" s="60">
        <v>272306.43</v>
      </c>
      <c r="BA237" s="60"/>
      <c r="BB237" s="60">
        <v>174857.02</v>
      </c>
      <c r="BC237" s="60">
        <v>133695.62</v>
      </c>
      <c r="BD237" s="60">
        <v>194857.02</v>
      </c>
      <c r="BE237" s="60">
        <v>44928</v>
      </c>
      <c r="BF237" s="60">
        <v>35942.399787928829</v>
      </c>
      <c r="BG237" s="60">
        <v>-129929.01999999999</v>
      </c>
      <c r="BH237" s="60">
        <v>233000</v>
      </c>
      <c r="BI237" s="60">
        <v>186399.99890018289</v>
      </c>
      <c r="BJ237" s="60">
        <v>188072</v>
      </c>
      <c r="BK237" s="60">
        <v>233000</v>
      </c>
      <c r="BL237" s="60">
        <v>186399.99890018289</v>
      </c>
      <c r="BM237" s="60">
        <v>0</v>
      </c>
      <c r="BN237" s="60">
        <v>233000</v>
      </c>
      <c r="BO237" s="224">
        <v>186399.99890018289</v>
      </c>
      <c r="BP237" s="161">
        <v>0</v>
      </c>
      <c r="BQ237" s="225"/>
      <c r="BR237" s="225"/>
      <c r="BS237" s="225"/>
    </row>
    <row r="238" spans="1:16373" s="49" customFormat="1" ht="51" outlineLevel="2" x14ac:dyDescent="0.2">
      <c r="A238" s="42">
        <v>250</v>
      </c>
      <c r="B238" s="42">
        <v>14</v>
      </c>
      <c r="C238" s="43" t="s">
        <v>552</v>
      </c>
      <c r="D238" s="62" t="s">
        <v>193</v>
      </c>
      <c r="E238" s="40">
        <v>5004089</v>
      </c>
      <c r="F238" s="40" t="s">
        <v>554</v>
      </c>
      <c r="G238" s="40" t="s">
        <v>1241</v>
      </c>
      <c r="H238" s="40" t="s">
        <v>1242</v>
      </c>
      <c r="I238" s="40" t="s">
        <v>1242</v>
      </c>
      <c r="J238" s="67">
        <v>20</v>
      </c>
      <c r="K238" s="176">
        <v>1769612.25</v>
      </c>
      <c r="L238" s="42">
        <v>723779.04</v>
      </c>
      <c r="M238" s="41">
        <v>276064.81</v>
      </c>
      <c r="N238" s="42">
        <v>666064.81000000006</v>
      </c>
      <c r="O238" s="59" t="s">
        <v>195</v>
      </c>
      <c r="P238" s="97">
        <f t="shared" si="7"/>
        <v>1769612.25</v>
      </c>
      <c r="Q238" s="81"/>
      <c r="R238" s="81"/>
      <c r="S238" s="81">
        <v>1685345</v>
      </c>
      <c r="T238" s="81"/>
      <c r="U238" s="81"/>
      <c r="V238" s="81"/>
      <c r="W238" s="81"/>
      <c r="X238" s="81"/>
      <c r="Y238" s="81">
        <v>84267.25</v>
      </c>
      <c r="Z238" s="84"/>
      <c r="AA238" s="195">
        <v>1716</v>
      </c>
      <c r="AB238" s="178" t="s">
        <v>552</v>
      </c>
      <c r="AC238" s="68" t="s">
        <v>200</v>
      </c>
      <c r="AD238" s="179">
        <v>1</v>
      </c>
      <c r="AE238" s="225">
        <v>5004089</v>
      </c>
      <c r="AF238" s="40" t="s">
        <v>554</v>
      </c>
      <c r="AG238" s="222" t="s">
        <v>1281</v>
      </c>
      <c r="AH238" s="222" t="s">
        <v>1241</v>
      </c>
      <c r="AI238" s="222"/>
      <c r="AJ238" s="222"/>
      <c r="AK238" s="238" t="s">
        <v>1224</v>
      </c>
      <c r="AL238" s="222" t="s">
        <v>1242</v>
      </c>
      <c r="AM238" s="222" t="s">
        <v>1242</v>
      </c>
      <c r="AN238" s="222" t="s">
        <v>1225</v>
      </c>
      <c r="AO238" s="181" t="s">
        <v>1226</v>
      </c>
      <c r="AP238" s="201" t="s">
        <v>1266</v>
      </c>
      <c r="AQ238" s="183">
        <v>100</v>
      </c>
      <c r="AR238" s="184" t="s">
        <v>1228</v>
      </c>
      <c r="AS238" s="239">
        <v>100</v>
      </c>
      <c r="AT238" s="186">
        <v>1769612.25</v>
      </c>
      <c r="AU238" s="240">
        <v>79.99999952797549</v>
      </c>
      <c r="AV238" s="224">
        <v>723779.04</v>
      </c>
      <c r="AW238" s="60">
        <v>723779.04</v>
      </c>
      <c r="AX238" s="60">
        <v>723779.04</v>
      </c>
      <c r="AY238" s="60">
        <v>723779.04</v>
      </c>
      <c r="AZ238" s="60">
        <v>723779.04</v>
      </c>
      <c r="BA238" s="60"/>
      <c r="BB238" s="60">
        <v>247490.61</v>
      </c>
      <c r="BC238" s="60">
        <v>276064.81</v>
      </c>
      <c r="BD238" s="60">
        <v>367490.61</v>
      </c>
      <c r="BE238" s="60">
        <v>666064.81000000006</v>
      </c>
      <c r="BF238" s="60">
        <v>532851.84485601087</v>
      </c>
      <c r="BG238" s="60">
        <v>418574.20000000007</v>
      </c>
      <c r="BH238" s="60">
        <v>720000</v>
      </c>
      <c r="BI238" s="60">
        <v>575999.99660142348</v>
      </c>
      <c r="BJ238" s="60">
        <v>53935.189999999944</v>
      </c>
      <c r="BK238" s="60">
        <v>720000</v>
      </c>
      <c r="BL238" s="60">
        <v>575999.99660142348</v>
      </c>
      <c r="BM238" s="60">
        <v>0</v>
      </c>
      <c r="BN238" s="60">
        <v>720000</v>
      </c>
      <c r="BO238" s="224">
        <v>575999.99660142348</v>
      </c>
      <c r="BP238" s="161">
        <v>0</v>
      </c>
      <c r="BQ238" s="225"/>
      <c r="BR238" s="225"/>
      <c r="BS238" s="225"/>
    </row>
    <row r="239" spans="1:16373" s="49" customFormat="1" ht="51" outlineLevel="2" x14ac:dyDescent="0.2">
      <c r="A239" s="42">
        <v>251</v>
      </c>
      <c r="B239" s="42">
        <v>14</v>
      </c>
      <c r="C239" s="43" t="s">
        <v>552</v>
      </c>
      <c r="D239" s="62" t="s">
        <v>217</v>
      </c>
      <c r="E239" s="40">
        <v>5005016</v>
      </c>
      <c r="F239" s="40" t="s">
        <v>555</v>
      </c>
      <c r="G239" s="40" t="s">
        <v>510</v>
      </c>
      <c r="H239" s="40" t="s">
        <v>1242</v>
      </c>
      <c r="I239" s="40" t="s">
        <v>1242</v>
      </c>
      <c r="J239" s="67">
        <v>20</v>
      </c>
      <c r="K239" s="176">
        <v>310000</v>
      </c>
      <c r="L239" s="42">
        <v>275294.61</v>
      </c>
      <c r="M239" s="41">
        <v>269133.51</v>
      </c>
      <c r="N239" s="42">
        <v>269133.51</v>
      </c>
      <c r="O239" s="59" t="s">
        <v>195</v>
      </c>
      <c r="P239" s="97">
        <f t="shared" si="7"/>
        <v>310000</v>
      </c>
      <c r="Q239" s="81"/>
      <c r="R239" s="81"/>
      <c r="S239" s="81">
        <v>300000</v>
      </c>
      <c r="T239" s="81"/>
      <c r="U239" s="81"/>
      <c r="V239" s="81"/>
      <c r="W239" s="81"/>
      <c r="X239" s="81"/>
      <c r="Y239" s="81">
        <v>10000</v>
      </c>
      <c r="Z239" s="84"/>
      <c r="AA239" s="195">
        <v>1716</v>
      </c>
      <c r="AB239" s="178" t="s">
        <v>552</v>
      </c>
      <c r="AC239" s="68" t="s">
        <v>193</v>
      </c>
      <c r="AD239" s="179">
        <v>1</v>
      </c>
      <c r="AE239" s="225">
        <v>5005016</v>
      </c>
      <c r="AF239" s="40" t="s">
        <v>555</v>
      </c>
      <c r="AG239" s="222" t="s">
        <v>1281</v>
      </c>
      <c r="AH239" s="222" t="s">
        <v>510</v>
      </c>
      <c r="AI239" s="222"/>
      <c r="AJ239" s="222"/>
      <c r="AK239" s="238" t="s">
        <v>1224</v>
      </c>
      <c r="AL239" s="222" t="s">
        <v>1242</v>
      </c>
      <c r="AM239" s="222" t="s">
        <v>1242</v>
      </c>
      <c r="AN239" s="222" t="s">
        <v>1225</v>
      </c>
      <c r="AO239" s="181" t="s">
        <v>1226</v>
      </c>
      <c r="AP239" s="201" t="s">
        <v>1266</v>
      </c>
      <c r="AQ239" s="183">
        <v>100</v>
      </c>
      <c r="AR239" s="184" t="s">
        <v>1228</v>
      </c>
      <c r="AS239" s="239">
        <v>100</v>
      </c>
      <c r="AT239" s="186">
        <v>310000</v>
      </c>
      <c r="AU239" s="240">
        <v>79.99999952797549</v>
      </c>
      <c r="AV239" s="224">
        <v>275294.61</v>
      </c>
      <c r="AW239" s="60">
        <v>275294.61</v>
      </c>
      <c r="AX239" s="60">
        <v>275294.61</v>
      </c>
      <c r="AY239" s="60">
        <v>275294.61</v>
      </c>
      <c r="AZ239" s="60">
        <v>275294.61</v>
      </c>
      <c r="BA239" s="60"/>
      <c r="BB239" s="60">
        <v>269133.51</v>
      </c>
      <c r="BC239" s="60">
        <v>269133.51</v>
      </c>
      <c r="BD239" s="60">
        <v>269133.51</v>
      </c>
      <c r="BE239" s="60">
        <v>269133.51</v>
      </c>
      <c r="BF239" s="60">
        <v>215306.80672962387</v>
      </c>
      <c r="BG239" s="60">
        <v>0</v>
      </c>
      <c r="BH239" s="60">
        <v>269133.51</v>
      </c>
      <c r="BI239" s="60">
        <v>215306.80672962387</v>
      </c>
      <c r="BJ239" s="60">
        <v>0</v>
      </c>
      <c r="BK239" s="60">
        <v>269133.51</v>
      </c>
      <c r="BL239" s="60">
        <v>215306.80672962387</v>
      </c>
      <c r="BM239" s="60">
        <v>0</v>
      </c>
      <c r="BN239" s="60">
        <v>269133.51</v>
      </c>
      <c r="BO239" s="224">
        <v>215306.80672962387</v>
      </c>
      <c r="BP239" s="161">
        <v>0</v>
      </c>
      <c r="BQ239" s="225"/>
      <c r="BR239" s="225"/>
      <c r="BS239" s="225"/>
    </row>
    <row r="240" spans="1:16373" s="49" customFormat="1" ht="89.25" outlineLevel="2" x14ac:dyDescent="0.2">
      <c r="A240" s="42">
        <v>252</v>
      </c>
      <c r="B240" s="42">
        <v>14</v>
      </c>
      <c r="C240" s="43" t="s">
        <v>552</v>
      </c>
      <c r="D240" s="62" t="s">
        <v>193</v>
      </c>
      <c r="E240" s="40">
        <v>5005513</v>
      </c>
      <c r="F240" s="40" t="s">
        <v>556</v>
      </c>
      <c r="G240" s="40" t="s">
        <v>1241</v>
      </c>
      <c r="H240" s="40" t="s">
        <v>1242</v>
      </c>
      <c r="I240" s="40" t="s">
        <v>1242</v>
      </c>
      <c r="J240" s="67">
        <v>20</v>
      </c>
      <c r="K240" s="176">
        <v>3727500</v>
      </c>
      <c r="L240" s="42">
        <v>1865788.36</v>
      </c>
      <c r="M240" s="41">
        <v>1494842.53</v>
      </c>
      <c r="N240" s="42">
        <v>1794842.53</v>
      </c>
      <c r="O240" s="59" t="s">
        <v>195</v>
      </c>
      <c r="P240" s="97">
        <f t="shared" si="7"/>
        <v>3727500</v>
      </c>
      <c r="Q240" s="81"/>
      <c r="R240" s="81"/>
      <c r="S240" s="81"/>
      <c r="T240" s="81"/>
      <c r="U240" s="81">
        <v>3410000</v>
      </c>
      <c r="V240" s="81"/>
      <c r="W240" s="81"/>
      <c r="X240" s="81"/>
      <c r="Y240" s="81">
        <v>317500</v>
      </c>
      <c r="Z240" s="84"/>
      <c r="AA240" s="195">
        <v>1716</v>
      </c>
      <c r="AB240" s="178" t="s">
        <v>552</v>
      </c>
      <c r="AC240" s="68" t="s">
        <v>217</v>
      </c>
      <c r="AD240" s="179">
        <v>1</v>
      </c>
      <c r="AE240" s="225">
        <v>5005513</v>
      </c>
      <c r="AF240" s="40" t="s">
        <v>556</v>
      </c>
      <c r="AG240" s="222" t="s">
        <v>1281</v>
      </c>
      <c r="AH240" s="222" t="s">
        <v>1241</v>
      </c>
      <c r="AI240" s="222"/>
      <c r="AJ240" s="222"/>
      <c r="AK240" s="238" t="s">
        <v>1224</v>
      </c>
      <c r="AL240" s="222" t="s">
        <v>1242</v>
      </c>
      <c r="AM240" s="222" t="s">
        <v>1242</v>
      </c>
      <c r="AN240" s="222" t="s">
        <v>1225</v>
      </c>
      <c r="AO240" s="181" t="s">
        <v>1226</v>
      </c>
      <c r="AP240" s="201" t="s">
        <v>1266</v>
      </c>
      <c r="AQ240" s="183">
        <v>100</v>
      </c>
      <c r="AR240" s="184" t="s">
        <v>1228</v>
      </c>
      <c r="AS240" s="239">
        <v>100</v>
      </c>
      <c r="AT240" s="186">
        <v>3727500</v>
      </c>
      <c r="AU240" s="240">
        <v>79.99999952797549</v>
      </c>
      <c r="AV240" s="224">
        <v>1795788.36</v>
      </c>
      <c r="AW240" s="60">
        <v>1865788.36</v>
      </c>
      <c r="AX240" s="60">
        <v>1795788.36</v>
      </c>
      <c r="AY240" s="60">
        <v>1865788.36</v>
      </c>
      <c r="AZ240" s="60">
        <v>1865788.36</v>
      </c>
      <c r="BA240" s="60"/>
      <c r="BB240" s="60">
        <v>1136428.3799999999</v>
      </c>
      <c r="BC240" s="60">
        <v>1494842.53</v>
      </c>
      <c r="BD240" s="60">
        <v>1256428.3799999999</v>
      </c>
      <c r="BE240" s="60">
        <v>1794842.53</v>
      </c>
      <c r="BF240" s="60">
        <v>1435874.0155279033</v>
      </c>
      <c r="BG240" s="60">
        <v>658414.15000000014</v>
      </c>
      <c r="BH240" s="60">
        <v>1800000</v>
      </c>
      <c r="BI240" s="60">
        <v>1439999.9915035588</v>
      </c>
      <c r="BJ240" s="60">
        <v>5157.4699999999721</v>
      </c>
      <c r="BK240" s="60">
        <v>1800000</v>
      </c>
      <c r="BL240" s="60">
        <v>1439999.9915035588</v>
      </c>
      <c r="BM240" s="60">
        <v>0</v>
      </c>
      <c r="BN240" s="60">
        <v>1800000</v>
      </c>
      <c r="BO240" s="224">
        <v>1439999.9915035588</v>
      </c>
      <c r="BP240" s="161">
        <v>0</v>
      </c>
      <c r="BQ240" s="225"/>
      <c r="BR240" s="225"/>
      <c r="BS240" s="225"/>
    </row>
    <row r="241" spans="1:16373" s="49" customFormat="1" ht="38.25" outlineLevel="2" x14ac:dyDescent="0.2">
      <c r="A241" s="42">
        <v>253</v>
      </c>
      <c r="B241" s="42">
        <v>14</v>
      </c>
      <c r="C241" s="43" t="s">
        <v>552</v>
      </c>
      <c r="D241" s="62" t="s">
        <v>193</v>
      </c>
      <c r="E241" s="40">
        <v>5007274</v>
      </c>
      <c r="F241" s="40" t="s">
        <v>557</v>
      </c>
      <c r="G241" s="40" t="s">
        <v>1241</v>
      </c>
      <c r="H241" s="40" t="s">
        <v>1242</v>
      </c>
      <c r="I241" s="40" t="s">
        <v>1242</v>
      </c>
      <c r="J241" s="67">
        <v>20</v>
      </c>
      <c r="K241" s="176">
        <v>100026.8</v>
      </c>
      <c r="L241" s="42">
        <v>38224.26</v>
      </c>
      <c r="M241" s="41">
        <v>3356.48</v>
      </c>
      <c r="N241" s="42">
        <v>18356.48</v>
      </c>
      <c r="O241" s="59" t="s">
        <v>195</v>
      </c>
      <c r="P241" s="97">
        <f t="shared" si="7"/>
        <v>100026.8</v>
      </c>
      <c r="Q241" s="81"/>
      <c r="R241" s="81"/>
      <c r="S241" s="81"/>
      <c r="T241" s="81"/>
      <c r="U241" s="81"/>
      <c r="V241" s="81"/>
      <c r="W241" s="81">
        <v>100026.8</v>
      </c>
      <c r="X241" s="81"/>
      <c r="Y241" s="81"/>
      <c r="Z241" s="84" t="s">
        <v>1286</v>
      </c>
      <c r="AA241" s="195">
        <v>1716</v>
      </c>
      <c r="AB241" s="178" t="s">
        <v>552</v>
      </c>
      <c r="AC241" s="68" t="s">
        <v>193</v>
      </c>
      <c r="AD241" s="179">
        <v>1</v>
      </c>
      <c r="AE241" s="225">
        <v>5007274</v>
      </c>
      <c r="AF241" s="40" t="s">
        <v>557</v>
      </c>
      <c r="AG241" s="222" t="s">
        <v>1281</v>
      </c>
      <c r="AH241" s="222" t="s">
        <v>1241</v>
      </c>
      <c r="AI241" s="222"/>
      <c r="AJ241" s="222"/>
      <c r="AK241" s="238" t="s">
        <v>1224</v>
      </c>
      <c r="AL241" s="222" t="s">
        <v>1242</v>
      </c>
      <c r="AM241" s="222" t="s">
        <v>1242</v>
      </c>
      <c r="AN241" s="222" t="s">
        <v>1225</v>
      </c>
      <c r="AO241" s="181" t="s">
        <v>1226</v>
      </c>
      <c r="AP241" s="201" t="s">
        <v>1266</v>
      </c>
      <c r="AQ241" s="183">
        <v>100</v>
      </c>
      <c r="AR241" s="184" t="s">
        <v>1228</v>
      </c>
      <c r="AS241" s="239">
        <v>100</v>
      </c>
      <c r="AT241" s="186">
        <v>100026.8</v>
      </c>
      <c r="AU241" s="240">
        <v>79.99999952797549</v>
      </c>
      <c r="AV241" s="224">
        <v>38224.26</v>
      </c>
      <c r="AW241" s="60">
        <v>38224.26</v>
      </c>
      <c r="AX241" s="60">
        <v>38224.26</v>
      </c>
      <c r="AY241" s="60">
        <v>38224.26</v>
      </c>
      <c r="AZ241" s="60">
        <v>38224.26</v>
      </c>
      <c r="BA241" s="60"/>
      <c r="BB241" s="60">
        <v>3356.48</v>
      </c>
      <c r="BC241" s="60">
        <v>3356.48</v>
      </c>
      <c r="BD241" s="60">
        <v>8356.48</v>
      </c>
      <c r="BE241" s="60">
        <v>18356.48</v>
      </c>
      <c r="BF241" s="60">
        <v>14685.183913352914</v>
      </c>
      <c r="BG241" s="60">
        <v>15000</v>
      </c>
      <c r="BH241" s="60">
        <v>38000</v>
      </c>
      <c r="BI241" s="60">
        <v>30399.999820630685</v>
      </c>
      <c r="BJ241" s="60">
        <v>19643.52</v>
      </c>
      <c r="BK241" s="60">
        <v>38000</v>
      </c>
      <c r="BL241" s="60">
        <v>30399.999820630685</v>
      </c>
      <c r="BM241" s="60">
        <v>0</v>
      </c>
      <c r="BN241" s="60">
        <v>38000</v>
      </c>
      <c r="BO241" s="224">
        <v>30399.999820630685</v>
      </c>
      <c r="BP241" s="161">
        <v>0</v>
      </c>
      <c r="BQ241" s="225"/>
      <c r="BR241" s="225"/>
      <c r="BS241" s="225"/>
    </row>
    <row r="242" spans="1:16373" s="49" customFormat="1" ht="38.25" outlineLevel="2" x14ac:dyDescent="0.2">
      <c r="A242" s="42">
        <v>254</v>
      </c>
      <c r="B242" s="42">
        <v>14</v>
      </c>
      <c r="C242" s="43" t="s">
        <v>552</v>
      </c>
      <c r="D242" s="62" t="s">
        <v>558</v>
      </c>
      <c r="E242" s="40">
        <v>5007576</v>
      </c>
      <c r="F242" s="40" t="s">
        <v>559</v>
      </c>
      <c r="G242" s="40" t="s">
        <v>510</v>
      </c>
      <c r="H242" s="40" t="s">
        <v>1242</v>
      </c>
      <c r="I242" s="40" t="s">
        <v>1242</v>
      </c>
      <c r="J242" s="67">
        <v>20</v>
      </c>
      <c r="K242" s="176">
        <v>45000</v>
      </c>
      <c r="L242" s="42">
        <v>12276</v>
      </c>
      <c r="M242" s="41">
        <v>12276</v>
      </c>
      <c r="N242" s="42">
        <v>12276</v>
      </c>
      <c r="O242" s="59" t="s">
        <v>195</v>
      </c>
      <c r="P242" s="97">
        <f t="shared" si="7"/>
        <v>45000</v>
      </c>
      <c r="Q242" s="81"/>
      <c r="R242" s="81"/>
      <c r="S242" s="81"/>
      <c r="T242" s="81"/>
      <c r="U242" s="81"/>
      <c r="V242" s="81"/>
      <c r="W242" s="81">
        <v>45000</v>
      </c>
      <c r="X242" s="81"/>
      <c r="Y242" s="81"/>
      <c r="Z242" s="84"/>
      <c r="AA242" s="195">
        <v>1796</v>
      </c>
      <c r="AB242" s="178" t="s">
        <v>552</v>
      </c>
      <c r="AC242" s="68" t="s">
        <v>193</v>
      </c>
      <c r="AD242" s="179">
        <v>1</v>
      </c>
      <c r="AE242" s="225">
        <v>5007576</v>
      </c>
      <c r="AF242" s="40" t="s">
        <v>559</v>
      </c>
      <c r="AG242" s="222" t="s">
        <v>1281</v>
      </c>
      <c r="AH242" s="222" t="s">
        <v>510</v>
      </c>
      <c r="AI242" s="222"/>
      <c r="AJ242" s="222"/>
      <c r="AK242" s="238" t="s">
        <v>1224</v>
      </c>
      <c r="AL242" s="222" t="s">
        <v>1242</v>
      </c>
      <c r="AM242" s="222" t="s">
        <v>1242</v>
      </c>
      <c r="AN242" s="222" t="s">
        <v>1225</v>
      </c>
      <c r="AO242" s="181" t="s">
        <v>1226</v>
      </c>
      <c r="AP242" s="201" t="s">
        <v>1266</v>
      </c>
      <c r="AQ242" s="183">
        <v>100</v>
      </c>
      <c r="AR242" s="184" t="s">
        <v>1228</v>
      </c>
      <c r="AS242" s="239">
        <v>100</v>
      </c>
      <c r="AT242" s="186">
        <v>45000</v>
      </c>
      <c r="AU242" s="240">
        <v>79.99999952797549</v>
      </c>
      <c r="AV242" s="224">
        <v>12276</v>
      </c>
      <c r="AW242" s="60">
        <v>12276</v>
      </c>
      <c r="AX242" s="60">
        <v>12276</v>
      </c>
      <c r="AY242" s="60">
        <v>12276</v>
      </c>
      <c r="AZ242" s="60">
        <v>12276</v>
      </c>
      <c r="BA242" s="60"/>
      <c r="BB242" s="60">
        <v>12276</v>
      </c>
      <c r="BC242" s="60">
        <v>12276</v>
      </c>
      <c r="BD242" s="60">
        <v>12276</v>
      </c>
      <c r="BE242" s="60">
        <v>12276</v>
      </c>
      <c r="BF242" s="60">
        <v>9820.799942054271</v>
      </c>
      <c r="BG242" s="60">
        <v>0</v>
      </c>
      <c r="BH242" s="60">
        <v>12276</v>
      </c>
      <c r="BI242" s="60">
        <v>9820.799942054271</v>
      </c>
      <c r="BJ242" s="60">
        <v>0</v>
      </c>
      <c r="BK242" s="60">
        <v>12276</v>
      </c>
      <c r="BL242" s="60">
        <v>9820.799942054271</v>
      </c>
      <c r="BM242" s="60">
        <v>0</v>
      </c>
      <c r="BN242" s="60">
        <v>12276</v>
      </c>
      <c r="BO242" s="224">
        <v>9820.799942054271</v>
      </c>
      <c r="BP242" s="161">
        <v>0</v>
      </c>
      <c r="BQ242" s="225"/>
      <c r="BR242" s="225"/>
      <c r="BS242" s="225"/>
    </row>
    <row r="243" spans="1:16373" s="49" customFormat="1" ht="51" outlineLevel="2" x14ac:dyDescent="0.2">
      <c r="A243" s="42">
        <v>255</v>
      </c>
      <c r="B243" s="42">
        <v>14</v>
      </c>
      <c r="C243" s="43" t="s">
        <v>552</v>
      </c>
      <c r="D243" s="62" t="s">
        <v>560</v>
      </c>
      <c r="E243" s="40">
        <v>5007805</v>
      </c>
      <c r="F243" s="40" t="s">
        <v>561</v>
      </c>
      <c r="G243" s="40" t="s">
        <v>1241</v>
      </c>
      <c r="H243" s="40" t="s">
        <v>1242</v>
      </c>
      <c r="I243" s="40" t="s">
        <v>1242</v>
      </c>
      <c r="J243" s="67">
        <v>20</v>
      </c>
      <c r="K243" s="176">
        <v>98537.12</v>
      </c>
      <c r="L243" s="42">
        <v>48824.07</v>
      </c>
      <c r="M243" s="41">
        <v>10787.64</v>
      </c>
      <c r="N243" s="42">
        <v>40000</v>
      </c>
      <c r="O243" s="59" t="s">
        <v>195</v>
      </c>
      <c r="P243" s="97">
        <f t="shared" si="7"/>
        <v>98537.12</v>
      </c>
      <c r="Q243" s="81"/>
      <c r="R243" s="81"/>
      <c r="S243" s="81"/>
      <c r="T243" s="81"/>
      <c r="U243" s="81"/>
      <c r="V243" s="81"/>
      <c r="W243" s="81">
        <v>98537.12</v>
      </c>
      <c r="X243" s="81"/>
      <c r="Y243" s="81"/>
      <c r="Z243" s="84" t="s">
        <v>1287</v>
      </c>
      <c r="AA243" s="195">
        <v>1796</v>
      </c>
      <c r="AB243" s="178" t="s">
        <v>552</v>
      </c>
      <c r="AC243" s="68" t="s">
        <v>558</v>
      </c>
      <c r="AD243" s="179">
        <v>1</v>
      </c>
      <c r="AE243" s="225">
        <v>5007805</v>
      </c>
      <c r="AF243" s="40" t="s">
        <v>561</v>
      </c>
      <c r="AG243" s="222" t="s">
        <v>1281</v>
      </c>
      <c r="AH243" s="222" t="s">
        <v>1241</v>
      </c>
      <c r="AI243" s="222"/>
      <c r="AJ243" s="222"/>
      <c r="AK243" s="238" t="s">
        <v>1224</v>
      </c>
      <c r="AL243" s="222" t="s">
        <v>1242</v>
      </c>
      <c r="AM243" s="222" t="s">
        <v>1242</v>
      </c>
      <c r="AN243" s="222" t="s">
        <v>1225</v>
      </c>
      <c r="AO243" s="181" t="s">
        <v>1226</v>
      </c>
      <c r="AP243" s="201" t="s">
        <v>1266</v>
      </c>
      <c r="AQ243" s="183">
        <v>100</v>
      </c>
      <c r="AR243" s="184" t="s">
        <v>1228</v>
      </c>
      <c r="AS243" s="239">
        <v>100</v>
      </c>
      <c r="AT243" s="186">
        <v>98537.12</v>
      </c>
      <c r="AU243" s="240">
        <v>79.99999952797549</v>
      </c>
      <c r="AV243" s="224">
        <v>48824.07</v>
      </c>
      <c r="AW243" s="60">
        <v>48824.07</v>
      </c>
      <c r="AX243" s="60">
        <v>48824.07</v>
      </c>
      <c r="AY243" s="60">
        <v>48824.07</v>
      </c>
      <c r="AZ243" s="60">
        <v>48824.07</v>
      </c>
      <c r="BA243" s="60"/>
      <c r="BB243" s="60">
        <v>10787.64</v>
      </c>
      <c r="BC243" s="60">
        <v>10787.64</v>
      </c>
      <c r="BD243" s="60">
        <v>20787.64</v>
      </c>
      <c r="BE243" s="60">
        <v>40000</v>
      </c>
      <c r="BF243" s="60">
        <v>31999.999811190195</v>
      </c>
      <c r="BG243" s="60">
        <v>29212.36</v>
      </c>
      <c r="BH243" s="60">
        <v>45000</v>
      </c>
      <c r="BI243" s="60">
        <v>35999.999787588968</v>
      </c>
      <c r="BJ243" s="60">
        <v>5000</v>
      </c>
      <c r="BK243" s="60">
        <v>45000</v>
      </c>
      <c r="BL243" s="60">
        <v>35999.999787588968</v>
      </c>
      <c r="BM243" s="60">
        <v>0</v>
      </c>
      <c r="BN243" s="60">
        <v>45000</v>
      </c>
      <c r="BO243" s="224">
        <v>35999.999787588968</v>
      </c>
      <c r="BP243" s="161">
        <v>0</v>
      </c>
      <c r="BQ243" s="225"/>
      <c r="BR243" s="225"/>
      <c r="BS243" s="225"/>
    </row>
    <row r="244" spans="1:16373" s="49" customFormat="1" ht="38.25" outlineLevel="2" x14ac:dyDescent="0.2">
      <c r="A244" s="42">
        <v>256</v>
      </c>
      <c r="B244" s="42">
        <v>14</v>
      </c>
      <c r="C244" s="43" t="s">
        <v>552</v>
      </c>
      <c r="D244" s="62" t="s">
        <v>200</v>
      </c>
      <c r="E244" s="40">
        <v>5007815</v>
      </c>
      <c r="F244" s="40" t="s">
        <v>562</v>
      </c>
      <c r="G244" s="40" t="s">
        <v>1241</v>
      </c>
      <c r="H244" s="40" t="s">
        <v>1242</v>
      </c>
      <c r="I244" s="40" t="s">
        <v>1242</v>
      </c>
      <c r="J244" s="67">
        <v>20</v>
      </c>
      <c r="K244" s="176">
        <v>99712.65</v>
      </c>
      <c r="L244" s="42">
        <v>58720.9</v>
      </c>
      <c r="M244" s="41">
        <v>36496.54</v>
      </c>
      <c r="N244" s="42">
        <v>46000</v>
      </c>
      <c r="O244" s="59" t="s">
        <v>195</v>
      </c>
      <c r="P244" s="97">
        <f t="shared" si="7"/>
        <v>99712.65</v>
      </c>
      <c r="Q244" s="81"/>
      <c r="R244" s="81"/>
      <c r="S244" s="81"/>
      <c r="T244" s="81"/>
      <c r="U244" s="81"/>
      <c r="V244" s="81"/>
      <c r="W244" s="81">
        <v>99712.65</v>
      </c>
      <c r="X244" s="81"/>
      <c r="Y244" s="81"/>
      <c r="Z244" s="84" t="s">
        <v>1287</v>
      </c>
      <c r="AA244" s="195">
        <v>1796</v>
      </c>
      <c r="AB244" s="178" t="s">
        <v>552</v>
      </c>
      <c r="AC244" s="68" t="s">
        <v>560</v>
      </c>
      <c r="AD244" s="179">
        <v>1</v>
      </c>
      <c r="AE244" s="225">
        <v>5007815</v>
      </c>
      <c r="AF244" s="40" t="s">
        <v>562</v>
      </c>
      <c r="AG244" s="222" t="s">
        <v>1281</v>
      </c>
      <c r="AH244" s="222" t="s">
        <v>1241</v>
      </c>
      <c r="AI244" s="222"/>
      <c r="AJ244" s="222"/>
      <c r="AK244" s="238" t="s">
        <v>1224</v>
      </c>
      <c r="AL244" s="222" t="s">
        <v>1242</v>
      </c>
      <c r="AM244" s="222" t="s">
        <v>1242</v>
      </c>
      <c r="AN244" s="222" t="s">
        <v>1225</v>
      </c>
      <c r="AO244" s="181" t="s">
        <v>1226</v>
      </c>
      <c r="AP244" s="201" t="s">
        <v>1266</v>
      </c>
      <c r="AQ244" s="183">
        <v>100</v>
      </c>
      <c r="AR244" s="184" t="s">
        <v>1228</v>
      </c>
      <c r="AS244" s="239">
        <v>100</v>
      </c>
      <c r="AT244" s="186">
        <v>99712.65</v>
      </c>
      <c r="AU244" s="240">
        <v>79.99999952797549</v>
      </c>
      <c r="AV244" s="224">
        <v>58720.9</v>
      </c>
      <c r="AW244" s="60">
        <v>58720.9</v>
      </c>
      <c r="AX244" s="60">
        <v>58720.9</v>
      </c>
      <c r="AY244" s="60">
        <v>58720.9</v>
      </c>
      <c r="AZ244" s="60">
        <v>58720.9</v>
      </c>
      <c r="BA244" s="60"/>
      <c r="BB244" s="60">
        <v>33666.1</v>
      </c>
      <c r="BC244" s="60">
        <v>36496.54</v>
      </c>
      <c r="BD244" s="60">
        <v>38666.1</v>
      </c>
      <c r="BE244" s="60">
        <v>46000</v>
      </c>
      <c r="BF244" s="60">
        <v>36799.999782868726</v>
      </c>
      <c r="BG244" s="60">
        <v>12333.900000000001</v>
      </c>
      <c r="BH244" s="60">
        <v>56000</v>
      </c>
      <c r="BI244" s="60">
        <v>44799.999735666272</v>
      </c>
      <c r="BJ244" s="60">
        <v>10000</v>
      </c>
      <c r="BK244" s="60">
        <v>56000</v>
      </c>
      <c r="BL244" s="60">
        <v>44799.999735666272</v>
      </c>
      <c r="BM244" s="60">
        <v>0</v>
      </c>
      <c r="BN244" s="60">
        <v>56000</v>
      </c>
      <c r="BO244" s="224">
        <v>44799.999735666272</v>
      </c>
      <c r="BP244" s="161">
        <v>0</v>
      </c>
      <c r="BQ244" s="225"/>
      <c r="BR244" s="225"/>
      <c r="BS244" s="225"/>
    </row>
    <row r="245" spans="1:16373" s="49" customFormat="1" ht="51" outlineLevel="2" x14ac:dyDescent="0.2">
      <c r="A245" s="42">
        <v>257</v>
      </c>
      <c r="B245" s="42">
        <v>14</v>
      </c>
      <c r="C245" s="43" t="s">
        <v>552</v>
      </c>
      <c r="D245" s="62" t="s">
        <v>217</v>
      </c>
      <c r="E245" s="40">
        <v>5007835</v>
      </c>
      <c r="F245" s="40" t="s">
        <v>563</v>
      </c>
      <c r="G245" s="40" t="s">
        <v>1241</v>
      </c>
      <c r="H245" s="40" t="s">
        <v>1242</v>
      </c>
      <c r="I245" s="40" t="s">
        <v>1242</v>
      </c>
      <c r="J245" s="67">
        <v>20</v>
      </c>
      <c r="K245" s="176">
        <v>49804.2</v>
      </c>
      <c r="L245" s="42">
        <v>23000</v>
      </c>
      <c r="M245" s="41">
        <v>20000</v>
      </c>
      <c r="N245" s="42">
        <v>20000</v>
      </c>
      <c r="O245" s="59" t="s">
        <v>195</v>
      </c>
      <c r="P245" s="97">
        <f t="shared" si="7"/>
        <v>49804.2</v>
      </c>
      <c r="Q245" s="81"/>
      <c r="R245" s="81"/>
      <c r="S245" s="81"/>
      <c r="T245" s="81"/>
      <c r="U245" s="81"/>
      <c r="V245" s="81"/>
      <c r="W245" s="81">
        <v>49804.2</v>
      </c>
      <c r="X245" s="81"/>
      <c r="Y245" s="81"/>
      <c r="Z245" s="84"/>
      <c r="AA245" s="195">
        <v>1796</v>
      </c>
      <c r="AB245" s="178" t="s">
        <v>552</v>
      </c>
      <c r="AC245" s="68" t="s">
        <v>200</v>
      </c>
      <c r="AD245" s="179">
        <v>1</v>
      </c>
      <c r="AE245" s="225">
        <v>5007835</v>
      </c>
      <c r="AF245" s="40" t="s">
        <v>563</v>
      </c>
      <c r="AG245" s="222" t="s">
        <v>1281</v>
      </c>
      <c r="AH245" s="222" t="s">
        <v>1241</v>
      </c>
      <c r="AI245" s="222"/>
      <c r="AJ245" s="222"/>
      <c r="AK245" s="238" t="s">
        <v>1224</v>
      </c>
      <c r="AL245" s="222" t="s">
        <v>1242</v>
      </c>
      <c r="AM245" s="222" t="s">
        <v>1242</v>
      </c>
      <c r="AN245" s="222" t="s">
        <v>1225</v>
      </c>
      <c r="AO245" s="181" t="s">
        <v>1226</v>
      </c>
      <c r="AP245" s="201" t="s">
        <v>1266</v>
      </c>
      <c r="AQ245" s="183">
        <v>100</v>
      </c>
      <c r="AR245" s="184" t="s">
        <v>1228</v>
      </c>
      <c r="AS245" s="239">
        <v>100</v>
      </c>
      <c r="AT245" s="186">
        <v>49804.2</v>
      </c>
      <c r="AU245" s="240">
        <v>79.99999952797549</v>
      </c>
      <c r="AV245" s="224">
        <v>23000</v>
      </c>
      <c r="AW245" s="60">
        <v>23000</v>
      </c>
      <c r="AX245" s="60">
        <v>23000</v>
      </c>
      <c r="AY245" s="60">
        <v>23000</v>
      </c>
      <c r="AZ245" s="60">
        <v>23000</v>
      </c>
      <c r="BA245" s="60"/>
      <c r="BB245" s="60">
        <v>20000</v>
      </c>
      <c r="BC245" s="60">
        <v>20000</v>
      </c>
      <c r="BD245" s="60">
        <v>20000</v>
      </c>
      <c r="BE245" s="60">
        <v>20000</v>
      </c>
      <c r="BF245" s="60">
        <v>15999.999905595098</v>
      </c>
      <c r="BG245" s="60">
        <v>0</v>
      </c>
      <c r="BH245" s="60">
        <v>20000</v>
      </c>
      <c r="BI245" s="60">
        <v>15999.999905595098</v>
      </c>
      <c r="BJ245" s="60">
        <v>0</v>
      </c>
      <c r="BK245" s="60">
        <v>20000</v>
      </c>
      <c r="BL245" s="60">
        <v>15999.999905595098</v>
      </c>
      <c r="BM245" s="60">
        <v>0</v>
      </c>
      <c r="BN245" s="60">
        <v>20000</v>
      </c>
      <c r="BO245" s="224">
        <v>15999.999905595098</v>
      </c>
      <c r="BP245" s="161">
        <v>0</v>
      </c>
      <c r="BQ245" s="225"/>
      <c r="BR245" s="225"/>
      <c r="BS245" s="225"/>
    </row>
    <row r="246" spans="1:16373" s="49" customFormat="1" ht="89.25" outlineLevel="2" x14ac:dyDescent="0.2">
      <c r="A246" s="42">
        <v>258</v>
      </c>
      <c r="B246" s="42">
        <v>14</v>
      </c>
      <c r="C246" s="43" t="s">
        <v>552</v>
      </c>
      <c r="D246" s="62" t="s">
        <v>564</v>
      </c>
      <c r="E246" s="40">
        <v>5007891</v>
      </c>
      <c r="F246" s="40" t="s">
        <v>565</v>
      </c>
      <c r="G246" s="40" t="s">
        <v>1241</v>
      </c>
      <c r="H246" s="40" t="s">
        <v>1242</v>
      </c>
      <c r="I246" s="40" t="s">
        <v>1242</v>
      </c>
      <c r="J246" s="67">
        <v>20</v>
      </c>
      <c r="K246" s="176">
        <v>99907.75</v>
      </c>
      <c r="L246" s="42">
        <v>51644.62</v>
      </c>
      <c r="M246" s="41">
        <v>18095.52</v>
      </c>
      <c r="N246" s="42">
        <v>27000</v>
      </c>
      <c r="O246" s="59" t="s">
        <v>195</v>
      </c>
      <c r="P246" s="97">
        <f t="shared" si="7"/>
        <v>99907.75</v>
      </c>
      <c r="Q246" s="81"/>
      <c r="R246" s="81"/>
      <c r="S246" s="81"/>
      <c r="T246" s="81"/>
      <c r="U246" s="81"/>
      <c r="V246" s="81"/>
      <c r="W246" s="81">
        <v>99907.75</v>
      </c>
      <c r="X246" s="81"/>
      <c r="Y246" s="81"/>
      <c r="Z246" s="84" t="s">
        <v>1287</v>
      </c>
      <c r="AA246" s="195">
        <v>1796</v>
      </c>
      <c r="AB246" s="178" t="s">
        <v>552</v>
      </c>
      <c r="AC246" s="68" t="s">
        <v>217</v>
      </c>
      <c r="AD246" s="179">
        <v>1</v>
      </c>
      <c r="AE246" s="225">
        <v>5007891</v>
      </c>
      <c r="AF246" s="40" t="s">
        <v>565</v>
      </c>
      <c r="AG246" s="222" t="s">
        <v>1281</v>
      </c>
      <c r="AH246" s="222" t="s">
        <v>1241</v>
      </c>
      <c r="AI246" s="222"/>
      <c r="AJ246" s="222"/>
      <c r="AK246" s="238" t="s">
        <v>1224</v>
      </c>
      <c r="AL246" s="222" t="s">
        <v>1242</v>
      </c>
      <c r="AM246" s="222" t="s">
        <v>1242</v>
      </c>
      <c r="AN246" s="222" t="s">
        <v>1225</v>
      </c>
      <c r="AO246" s="181" t="s">
        <v>1226</v>
      </c>
      <c r="AP246" s="201" t="s">
        <v>1266</v>
      </c>
      <c r="AQ246" s="183">
        <v>100</v>
      </c>
      <c r="AR246" s="184" t="s">
        <v>1228</v>
      </c>
      <c r="AS246" s="239">
        <v>100</v>
      </c>
      <c r="AT246" s="186">
        <v>99907.75</v>
      </c>
      <c r="AU246" s="240">
        <v>79.99999952797549</v>
      </c>
      <c r="AV246" s="224">
        <v>51644.62</v>
      </c>
      <c r="AW246" s="60">
        <v>51644.62</v>
      </c>
      <c r="AX246" s="60">
        <v>51644.62</v>
      </c>
      <c r="AY246" s="60">
        <v>51644.62</v>
      </c>
      <c r="AZ246" s="60">
        <v>51644.62</v>
      </c>
      <c r="BA246" s="60"/>
      <c r="BB246" s="60">
        <v>18095.52</v>
      </c>
      <c r="BC246" s="60">
        <v>18095.52</v>
      </c>
      <c r="BD246" s="60">
        <v>28095.52</v>
      </c>
      <c r="BE246" s="60">
        <v>27000</v>
      </c>
      <c r="BF246" s="60">
        <v>21599.999872553381</v>
      </c>
      <c r="BG246" s="60">
        <v>8904.48</v>
      </c>
      <c r="BH246" s="60">
        <v>51000</v>
      </c>
      <c r="BI246" s="60">
        <v>40799.999759267499</v>
      </c>
      <c r="BJ246" s="60">
        <v>24000</v>
      </c>
      <c r="BK246" s="60">
        <v>51000</v>
      </c>
      <c r="BL246" s="60">
        <v>40799.999759267499</v>
      </c>
      <c r="BM246" s="60">
        <v>0</v>
      </c>
      <c r="BN246" s="60">
        <v>51000</v>
      </c>
      <c r="BO246" s="224">
        <v>40799.999759267499</v>
      </c>
      <c r="BP246" s="161">
        <v>0</v>
      </c>
      <c r="BQ246" s="225"/>
      <c r="BR246" s="225"/>
      <c r="BS246" s="225"/>
    </row>
    <row r="247" spans="1:16373" s="49" customFormat="1" ht="38.25" outlineLevel="2" x14ac:dyDescent="0.2">
      <c r="A247" s="42">
        <v>259</v>
      </c>
      <c r="B247" s="42">
        <v>14</v>
      </c>
      <c r="C247" s="43" t="s">
        <v>552</v>
      </c>
      <c r="D247" s="62" t="s">
        <v>193</v>
      </c>
      <c r="E247" s="40">
        <v>5010609</v>
      </c>
      <c r="F247" s="40" t="s">
        <v>566</v>
      </c>
      <c r="G247" s="40" t="s">
        <v>1241</v>
      </c>
      <c r="H247" s="40" t="s">
        <v>1242</v>
      </c>
      <c r="I247" s="40" t="s">
        <v>1242</v>
      </c>
      <c r="J247" s="67">
        <v>20</v>
      </c>
      <c r="K247" s="176">
        <v>3465000</v>
      </c>
      <c r="L247" s="42">
        <v>1581427.82</v>
      </c>
      <c r="M247" s="41">
        <v>288168.83</v>
      </c>
      <c r="N247" s="42">
        <v>688168.83000000007</v>
      </c>
      <c r="O247" s="59" t="s">
        <v>195</v>
      </c>
      <c r="P247" s="97">
        <f t="shared" si="7"/>
        <v>3465000</v>
      </c>
      <c r="Q247" s="81"/>
      <c r="R247" s="81"/>
      <c r="S247" s="81"/>
      <c r="T247" s="81"/>
      <c r="U247" s="81">
        <v>3300000</v>
      </c>
      <c r="V247" s="81"/>
      <c r="W247" s="81"/>
      <c r="X247" s="81"/>
      <c r="Y247" s="81">
        <v>165000</v>
      </c>
      <c r="Z247" s="84"/>
      <c r="AA247" s="195">
        <v>1796</v>
      </c>
      <c r="AB247" s="178" t="s">
        <v>552</v>
      </c>
      <c r="AC247" s="68" t="s">
        <v>564</v>
      </c>
      <c r="AD247" s="179">
        <v>1</v>
      </c>
      <c r="AE247" s="225">
        <v>5010609</v>
      </c>
      <c r="AF247" s="40" t="s">
        <v>566</v>
      </c>
      <c r="AG247" s="222" t="s">
        <v>1281</v>
      </c>
      <c r="AH247" s="222" t="s">
        <v>1241</v>
      </c>
      <c r="AI247" s="222"/>
      <c r="AJ247" s="222"/>
      <c r="AK247" s="238" t="s">
        <v>1224</v>
      </c>
      <c r="AL247" s="222" t="s">
        <v>1242</v>
      </c>
      <c r="AM247" s="222" t="s">
        <v>1242</v>
      </c>
      <c r="AN247" s="222" t="s">
        <v>1225</v>
      </c>
      <c r="AO247" s="181" t="s">
        <v>1226</v>
      </c>
      <c r="AP247" s="201" t="s">
        <v>1266</v>
      </c>
      <c r="AQ247" s="183">
        <v>100</v>
      </c>
      <c r="AR247" s="184" t="s">
        <v>1228</v>
      </c>
      <c r="AS247" s="239">
        <v>100</v>
      </c>
      <c r="AT247" s="186">
        <v>3465000</v>
      </c>
      <c r="AU247" s="240">
        <v>79.99999952797549</v>
      </c>
      <c r="AV247" s="224">
        <v>1581427.82</v>
      </c>
      <c r="AW247" s="60">
        <v>1581427.82</v>
      </c>
      <c r="AX247" s="60">
        <v>1581427.82</v>
      </c>
      <c r="AY247" s="60">
        <v>1581427.82</v>
      </c>
      <c r="AZ247" s="60">
        <v>1581427.82</v>
      </c>
      <c r="BA247" s="60"/>
      <c r="BB247" s="60">
        <v>259851.83</v>
      </c>
      <c r="BC247" s="60">
        <v>288168.83</v>
      </c>
      <c r="BD247" s="60">
        <v>409851.82999999996</v>
      </c>
      <c r="BE247" s="60">
        <v>688168.83000000007</v>
      </c>
      <c r="BF247" s="60">
        <v>550535.06075167446</v>
      </c>
      <c r="BG247" s="60">
        <v>428317.00000000012</v>
      </c>
      <c r="BH247" s="60">
        <v>1500000</v>
      </c>
      <c r="BI247" s="60">
        <v>1199999.9929196322</v>
      </c>
      <c r="BJ247" s="60">
        <v>811831.16999999993</v>
      </c>
      <c r="BK247" s="60">
        <v>1500000</v>
      </c>
      <c r="BL247" s="60">
        <v>1199999.9929196322</v>
      </c>
      <c r="BM247" s="60">
        <v>0</v>
      </c>
      <c r="BN247" s="60">
        <v>1500000</v>
      </c>
      <c r="BO247" s="224">
        <v>1199999.9929196322</v>
      </c>
      <c r="BP247" s="161">
        <v>0</v>
      </c>
      <c r="BQ247" s="225"/>
      <c r="BR247" s="225"/>
      <c r="BS247" s="225"/>
    </row>
    <row r="248" spans="1:16373" s="49" customFormat="1" ht="38.25" outlineLevel="2" x14ac:dyDescent="0.2">
      <c r="A248" s="42">
        <v>260</v>
      </c>
      <c r="B248" s="42">
        <v>14</v>
      </c>
      <c r="C248" s="43" t="s">
        <v>552</v>
      </c>
      <c r="D248" s="62" t="s">
        <v>200</v>
      </c>
      <c r="E248" s="40">
        <v>5010666</v>
      </c>
      <c r="F248" s="40" t="s">
        <v>567</v>
      </c>
      <c r="G248" s="40" t="s">
        <v>1241</v>
      </c>
      <c r="H248" s="40" t="s">
        <v>1242</v>
      </c>
      <c r="I248" s="40" t="s">
        <v>1242</v>
      </c>
      <c r="J248" s="67">
        <v>20</v>
      </c>
      <c r="K248" s="176">
        <v>3918204.12</v>
      </c>
      <c r="L248" s="42">
        <v>1918576.2</v>
      </c>
      <c r="M248" s="41">
        <v>651330.24</v>
      </c>
      <c r="N248" s="42">
        <v>1000000</v>
      </c>
      <c r="O248" s="59" t="s">
        <v>195</v>
      </c>
      <c r="P248" s="97">
        <f t="shared" ref="P248:P305" si="8">SUM(Q248:Y248)</f>
        <v>3918204.12</v>
      </c>
      <c r="Q248" s="81"/>
      <c r="R248" s="81"/>
      <c r="S248" s="81">
        <v>3918204.12</v>
      </c>
      <c r="T248" s="81"/>
      <c r="U248" s="81"/>
      <c r="V248" s="81"/>
      <c r="W248" s="81"/>
      <c r="X248" s="81"/>
      <c r="Y248" s="81"/>
      <c r="Z248" s="84"/>
      <c r="AA248" s="195">
        <v>2280</v>
      </c>
      <c r="AB248" s="178" t="s">
        <v>552</v>
      </c>
      <c r="AC248" s="68" t="s">
        <v>193</v>
      </c>
      <c r="AD248" s="179">
        <v>1</v>
      </c>
      <c r="AE248" s="225">
        <v>5010666</v>
      </c>
      <c r="AF248" s="40" t="s">
        <v>567</v>
      </c>
      <c r="AG248" s="222" t="s">
        <v>1281</v>
      </c>
      <c r="AH248" s="222" t="s">
        <v>1241</v>
      </c>
      <c r="AI248" s="222"/>
      <c r="AJ248" s="222"/>
      <c r="AK248" s="238" t="s">
        <v>1224</v>
      </c>
      <c r="AL248" s="222" t="s">
        <v>1242</v>
      </c>
      <c r="AM248" s="222" t="s">
        <v>1242</v>
      </c>
      <c r="AN248" s="222" t="s">
        <v>1225</v>
      </c>
      <c r="AO248" s="181" t="s">
        <v>1226</v>
      </c>
      <c r="AP248" s="201" t="s">
        <v>1266</v>
      </c>
      <c r="AQ248" s="183">
        <v>100</v>
      </c>
      <c r="AR248" s="184" t="s">
        <v>1228</v>
      </c>
      <c r="AS248" s="239">
        <v>100</v>
      </c>
      <c r="AT248" s="186">
        <v>3918204.12</v>
      </c>
      <c r="AU248" s="240">
        <v>79.99999952797549</v>
      </c>
      <c r="AV248" s="224">
        <v>1918576.2</v>
      </c>
      <c r="AW248" s="60">
        <v>1918576.2</v>
      </c>
      <c r="AX248" s="60">
        <v>1918576.2</v>
      </c>
      <c r="AY248" s="60">
        <v>1918576.2</v>
      </c>
      <c r="AZ248" s="60">
        <v>1918576.2</v>
      </c>
      <c r="BA248" s="60"/>
      <c r="BB248" s="60">
        <v>377979.3</v>
      </c>
      <c r="BC248" s="60">
        <v>651330.24</v>
      </c>
      <c r="BD248" s="60">
        <v>477979.3</v>
      </c>
      <c r="BE248" s="60">
        <v>1000000</v>
      </c>
      <c r="BF248" s="60">
        <v>799999.99527975486</v>
      </c>
      <c r="BG248" s="60">
        <v>622020.69999999995</v>
      </c>
      <c r="BH248" s="60">
        <v>1900000</v>
      </c>
      <c r="BI248" s="60">
        <v>1519999.9910315343</v>
      </c>
      <c r="BJ248" s="60">
        <v>900000</v>
      </c>
      <c r="BK248" s="60">
        <v>1900000</v>
      </c>
      <c r="BL248" s="60">
        <v>1519999.9910315343</v>
      </c>
      <c r="BM248" s="60">
        <v>0</v>
      </c>
      <c r="BN248" s="60">
        <v>1900000</v>
      </c>
      <c r="BO248" s="224">
        <v>1519999.9910315343</v>
      </c>
      <c r="BP248" s="161">
        <v>0</v>
      </c>
      <c r="BQ248" s="225"/>
      <c r="BR248" s="225"/>
      <c r="BS248" s="225"/>
    </row>
    <row r="249" spans="1:16373" s="49" customFormat="1" ht="51" outlineLevel="2" x14ac:dyDescent="0.2">
      <c r="A249" s="42">
        <v>261</v>
      </c>
      <c r="B249" s="42">
        <v>14</v>
      </c>
      <c r="C249" s="43" t="s">
        <v>552</v>
      </c>
      <c r="D249" s="62" t="s">
        <v>217</v>
      </c>
      <c r="E249" s="40" t="s">
        <v>568</v>
      </c>
      <c r="F249" s="40" t="s">
        <v>569</v>
      </c>
      <c r="G249" s="40" t="s">
        <v>1241</v>
      </c>
      <c r="H249" s="40" t="s">
        <v>1242</v>
      </c>
      <c r="I249" s="40" t="s">
        <v>1242</v>
      </c>
      <c r="J249" s="67">
        <v>20</v>
      </c>
      <c r="K249" s="176">
        <v>3143178.4</v>
      </c>
      <c r="L249" s="42">
        <v>1889417.64</v>
      </c>
      <c r="M249" s="41">
        <v>1512822.69</v>
      </c>
      <c r="N249" s="42">
        <v>1800000</v>
      </c>
      <c r="O249" s="59" t="s">
        <v>195</v>
      </c>
      <c r="P249" s="97">
        <f t="shared" si="8"/>
        <v>3143178.4</v>
      </c>
      <c r="Q249" s="81"/>
      <c r="R249" s="81">
        <v>3085000</v>
      </c>
      <c r="S249" s="81"/>
      <c r="T249" s="81"/>
      <c r="U249" s="81"/>
      <c r="V249" s="81"/>
      <c r="W249" s="81"/>
      <c r="X249" s="81"/>
      <c r="Y249" s="81">
        <v>58178.400000000001</v>
      </c>
      <c r="Z249" s="84" t="s">
        <v>1288</v>
      </c>
      <c r="AA249" s="195">
        <v>2280</v>
      </c>
      <c r="AB249" s="178" t="s">
        <v>552</v>
      </c>
      <c r="AC249" s="68" t="s">
        <v>200</v>
      </c>
      <c r="AD249" s="179">
        <v>1</v>
      </c>
      <c r="AE249" s="225">
        <v>5011268</v>
      </c>
      <c r="AF249" s="40" t="s">
        <v>569</v>
      </c>
      <c r="AG249" s="222" t="s">
        <v>1281</v>
      </c>
      <c r="AH249" s="222" t="s">
        <v>1241</v>
      </c>
      <c r="AI249" s="222"/>
      <c r="AJ249" s="222"/>
      <c r="AK249" s="238" t="s">
        <v>1224</v>
      </c>
      <c r="AL249" s="222" t="s">
        <v>1242</v>
      </c>
      <c r="AM249" s="222" t="s">
        <v>1242</v>
      </c>
      <c r="AN249" s="222" t="s">
        <v>1225</v>
      </c>
      <c r="AO249" s="181" t="s">
        <v>1226</v>
      </c>
      <c r="AP249" s="201" t="s">
        <v>1266</v>
      </c>
      <c r="AQ249" s="183">
        <v>100</v>
      </c>
      <c r="AR249" s="184" t="s">
        <v>1228</v>
      </c>
      <c r="AS249" s="239">
        <v>100</v>
      </c>
      <c r="AT249" s="186">
        <v>3143178.4</v>
      </c>
      <c r="AU249" s="240">
        <v>79.99999952797549</v>
      </c>
      <c r="AV249" s="224">
        <v>1889417.64</v>
      </c>
      <c r="AW249" s="60">
        <v>1889417.64</v>
      </c>
      <c r="AX249" s="60">
        <v>1889417.64</v>
      </c>
      <c r="AY249" s="60">
        <v>150000</v>
      </c>
      <c r="AZ249" s="60">
        <v>150000</v>
      </c>
      <c r="BA249" s="60"/>
      <c r="BB249" s="60">
        <v>1451183.47</v>
      </c>
      <c r="BC249" s="60">
        <v>1512822.69</v>
      </c>
      <c r="BD249" s="60">
        <v>1531183.47</v>
      </c>
      <c r="BE249" s="60">
        <v>1800000</v>
      </c>
      <c r="BF249" s="60">
        <v>1439999.9915035588</v>
      </c>
      <c r="BG249" s="60">
        <v>348816.53</v>
      </c>
      <c r="BH249" s="60">
        <v>1800000</v>
      </c>
      <c r="BI249" s="60">
        <v>1439999.9915035588</v>
      </c>
      <c r="BJ249" s="60">
        <v>0</v>
      </c>
      <c r="BK249" s="60">
        <v>1800000</v>
      </c>
      <c r="BL249" s="60">
        <v>1439999.9915035588</v>
      </c>
      <c r="BM249" s="60">
        <v>0</v>
      </c>
      <c r="BN249" s="60">
        <v>1800000</v>
      </c>
      <c r="BO249" s="224">
        <v>1439999.9915035588</v>
      </c>
      <c r="BP249" s="161">
        <v>0</v>
      </c>
      <c r="BQ249" s="225"/>
      <c r="BR249" s="225"/>
      <c r="BS249" s="225"/>
    </row>
    <row r="250" spans="1:16373" s="49" customFormat="1" ht="89.25" outlineLevel="2" x14ac:dyDescent="0.2">
      <c r="A250" s="42">
        <v>262</v>
      </c>
      <c r="B250" s="42">
        <v>14</v>
      </c>
      <c r="C250" s="43" t="s">
        <v>552</v>
      </c>
      <c r="D250" s="62" t="s">
        <v>560</v>
      </c>
      <c r="E250" s="40">
        <v>5019144</v>
      </c>
      <c r="F250" s="40" t="s">
        <v>570</v>
      </c>
      <c r="G250" s="40" t="s">
        <v>1241</v>
      </c>
      <c r="H250" s="40" t="s">
        <v>1242</v>
      </c>
      <c r="I250" s="40" t="s">
        <v>1242</v>
      </c>
      <c r="J250" s="67">
        <v>20</v>
      </c>
      <c r="K250" s="176">
        <v>821153.85</v>
      </c>
      <c r="L250" s="42">
        <v>424576.17</v>
      </c>
      <c r="M250" s="41">
        <v>68263.460000000006</v>
      </c>
      <c r="N250" s="42">
        <v>368000</v>
      </c>
      <c r="O250" s="59" t="s">
        <v>195</v>
      </c>
      <c r="P250" s="97">
        <f t="shared" si="8"/>
        <v>821153.85000000009</v>
      </c>
      <c r="Q250" s="81"/>
      <c r="R250" s="81"/>
      <c r="S250" s="81"/>
      <c r="T250" s="81"/>
      <c r="U250" s="81">
        <f>175213.68+606837.61</f>
        <v>782051.29</v>
      </c>
      <c r="V250" s="81"/>
      <c r="W250" s="81"/>
      <c r="X250" s="81"/>
      <c r="Y250" s="81">
        <f>8760.68+30341.88</f>
        <v>39102.559999999998</v>
      </c>
      <c r="Z250" s="84"/>
      <c r="AA250" s="195">
        <v>2281</v>
      </c>
      <c r="AB250" s="178" t="s">
        <v>552</v>
      </c>
      <c r="AC250" s="68" t="s">
        <v>217</v>
      </c>
      <c r="AD250" s="179">
        <v>1</v>
      </c>
      <c r="AE250" s="225">
        <v>5019144</v>
      </c>
      <c r="AF250" s="40" t="s">
        <v>570</v>
      </c>
      <c r="AG250" s="222" t="s">
        <v>1281</v>
      </c>
      <c r="AH250" s="222" t="s">
        <v>1241</v>
      </c>
      <c r="AI250" s="222" t="s">
        <v>1289</v>
      </c>
      <c r="AJ250" s="222"/>
      <c r="AK250" s="238" t="s">
        <v>1224</v>
      </c>
      <c r="AL250" s="222" t="s">
        <v>1242</v>
      </c>
      <c r="AM250" s="222" t="s">
        <v>1242</v>
      </c>
      <c r="AN250" s="222" t="s">
        <v>1225</v>
      </c>
      <c r="AO250" s="181" t="s">
        <v>1226</v>
      </c>
      <c r="AP250" s="201" t="s">
        <v>1266</v>
      </c>
      <c r="AQ250" s="183">
        <v>100</v>
      </c>
      <c r="AR250" s="184" t="s">
        <v>1228</v>
      </c>
      <c r="AS250" s="239">
        <v>100</v>
      </c>
      <c r="AT250" s="186">
        <v>821153.85</v>
      </c>
      <c r="AU250" s="240">
        <v>79.99999952797549</v>
      </c>
      <c r="AV250" s="224">
        <v>424576.17</v>
      </c>
      <c r="AW250" s="60">
        <v>424576.17</v>
      </c>
      <c r="AX250" s="60">
        <v>424576.17</v>
      </c>
      <c r="AY250" s="60">
        <v>433337</v>
      </c>
      <c r="AZ250" s="60">
        <v>433337</v>
      </c>
      <c r="BA250" s="60">
        <v>44196</v>
      </c>
      <c r="BB250" s="60">
        <v>45799.26</v>
      </c>
      <c r="BC250" s="60">
        <v>68263.460000000006</v>
      </c>
      <c r="BD250" s="60">
        <v>45799.26</v>
      </c>
      <c r="BE250" s="60">
        <v>368000</v>
      </c>
      <c r="BF250" s="60">
        <v>294399.99826294981</v>
      </c>
      <c r="BG250" s="60">
        <v>322200.74</v>
      </c>
      <c r="BH250" s="60">
        <v>430000</v>
      </c>
      <c r="BI250" s="60">
        <v>343999.99797029456</v>
      </c>
      <c r="BJ250" s="60">
        <v>62000</v>
      </c>
      <c r="BK250" s="60">
        <v>430000</v>
      </c>
      <c r="BL250" s="60">
        <v>343999.99797029456</v>
      </c>
      <c r="BM250" s="60">
        <v>0</v>
      </c>
      <c r="BN250" s="60">
        <v>430000</v>
      </c>
      <c r="BO250" s="224">
        <v>343999.99797029456</v>
      </c>
      <c r="BP250" s="161">
        <v>0</v>
      </c>
      <c r="BQ250" s="225"/>
      <c r="BR250" s="225"/>
      <c r="BS250" s="225"/>
    </row>
    <row r="251" spans="1:16373" s="49" customFormat="1" ht="102" outlineLevel="2" x14ac:dyDescent="0.2">
      <c r="A251" s="105">
        <v>263</v>
      </c>
      <c r="B251" s="105">
        <v>14</v>
      </c>
      <c r="C251" s="102" t="s">
        <v>552</v>
      </c>
      <c r="D251" s="62" t="s">
        <v>571</v>
      </c>
      <c r="E251" s="234">
        <v>5019438</v>
      </c>
      <c r="F251" s="234" t="s">
        <v>572</v>
      </c>
      <c r="G251" s="234" t="s">
        <v>1241</v>
      </c>
      <c r="H251" s="241" t="s">
        <v>1242</v>
      </c>
      <c r="I251" s="241" t="s">
        <v>1242</v>
      </c>
      <c r="J251" s="67">
        <v>20</v>
      </c>
      <c r="K251" s="235">
        <v>346922.91726000002</v>
      </c>
      <c r="L251" s="242">
        <v>212053.373544</v>
      </c>
      <c r="M251" s="243"/>
      <c r="N251" s="242">
        <v>50000</v>
      </c>
      <c r="O251" s="59" t="s">
        <v>195</v>
      </c>
      <c r="P251" s="226">
        <f t="shared" si="8"/>
        <v>2335104.7200000002</v>
      </c>
      <c r="Q251" s="83"/>
      <c r="R251" s="83"/>
      <c r="S251" s="83"/>
      <c r="T251" s="83"/>
      <c r="U251" s="83">
        <f>4102564.1/2</f>
        <v>2051282.05</v>
      </c>
      <c r="V251" s="83"/>
      <c r="W251" s="83"/>
      <c r="X251" s="83"/>
      <c r="Y251" s="83">
        <f>259750.6+24072.07</f>
        <v>283822.67</v>
      </c>
      <c r="Z251" s="244" t="s">
        <v>1290</v>
      </c>
      <c r="AA251" s="195">
        <v>2298</v>
      </c>
      <c r="AB251" s="178" t="s">
        <v>552</v>
      </c>
      <c r="AC251" s="68" t="s">
        <v>560</v>
      </c>
      <c r="AD251" s="179">
        <v>1</v>
      </c>
      <c r="AE251" s="225">
        <v>5019438</v>
      </c>
      <c r="AF251" s="234" t="s">
        <v>572</v>
      </c>
      <c r="AG251" s="222" t="s">
        <v>1281</v>
      </c>
      <c r="AH251" s="222" t="s">
        <v>1241</v>
      </c>
      <c r="AI251" s="222" t="s">
        <v>1289</v>
      </c>
      <c r="AJ251" s="222"/>
      <c r="AK251" s="238" t="s">
        <v>1224</v>
      </c>
      <c r="AL251" s="222" t="s">
        <v>1242</v>
      </c>
      <c r="AM251" s="222" t="s">
        <v>1242</v>
      </c>
      <c r="AN251" s="222" t="s">
        <v>1291</v>
      </c>
      <c r="AO251" s="181" t="s">
        <v>1226</v>
      </c>
      <c r="AP251" s="201" t="s">
        <v>1266</v>
      </c>
      <c r="AQ251" s="183">
        <v>100</v>
      </c>
      <c r="AR251" s="184" t="s">
        <v>1228</v>
      </c>
      <c r="AS251" s="239">
        <v>6.36</v>
      </c>
      <c r="AT251" s="186">
        <v>346922.91726000002</v>
      </c>
      <c r="AU251" s="240">
        <v>79.99999952797549</v>
      </c>
      <c r="AV251" s="224">
        <v>16520.138796000003</v>
      </c>
      <c r="AW251" s="60">
        <v>212053.373544</v>
      </c>
      <c r="AX251" s="60">
        <v>16520.138796000003</v>
      </c>
      <c r="AY251" s="60">
        <v>212053.373544</v>
      </c>
      <c r="AZ251" s="60">
        <v>232053.373544</v>
      </c>
      <c r="BA251" s="60">
        <v>44196</v>
      </c>
      <c r="BB251" s="60">
        <v>0</v>
      </c>
      <c r="BC251" s="60"/>
      <c r="BD251" s="60">
        <v>0</v>
      </c>
      <c r="BE251" s="60">
        <v>50000</v>
      </c>
      <c r="BF251" s="60">
        <v>39999.99976398774</v>
      </c>
      <c r="BG251" s="60">
        <v>50000</v>
      </c>
      <c r="BH251" s="60">
        <v>150000</v>
      </c>
      <c r="BI251" s="60">
        <v>119999.99929196322</v>
      </c>
      <c r="BJ251" s="60">
        <v>100000</v>
      </c>
      <c r="BK251" s="60">
        <v>220000</v>
      </c>
      <c r="BL251" s="60">
        <v>175999.99896154608</v>
      </c>
      <c r="BM251" s="60">
        <v>70000</v>
      </c>
      <c r="BN251" s="60">
        <v>220000</v>
      </c>
      <c r="BO251" s="224">
        <v>175999.99896154608</v>
      </c>
      <c r="BP251" s="161">
        <v>0</v>
      </c>
      <c r="BQ251" s="225"/>
      <c r="BR251" s="225"/>
      <c r="BS251" s="225"/>
      <c r="BT251" s="92"/>
      <c r="BU251" s="92"/>
      <c r="BV251" s="92"/>
      <c r="BW251" s="92"/>
      <c r="BX251" s="92"/>
      <c r="BY251" s="92"/>
      <c r="BZ251" s="92"/>
      <c r="CA251" s="92"/>
      <c r="CB251" s="92"/>
      <c r="CC251" s="92"/>
      <c r="CD251" s="92"/>
      <c r="CE251" s="92"/>
      <c r="CF251" s="92"/>
      <c r="CG251" s="92"/>
      <c r="CH251" s="92"/>
      <c r="CI251" s="92"/>
      <c r="CJ251" s="92"/>
      <c r="CK251" s="92"/>
      <c r="CL251" s="92"/>
      <c r="CM251" s="92"/>
      <c r="CN251" s="92"/>
      <c r="CO251" s="92"/>
      <c r="CP251" s="92"/>
      <c r="CQ251" s="92"/>
      <c r="CR251" s="92"/>
      <c r="CS251" s="92"/>
      <c r="CT251" s="92"/>
      <c r="CU251" s="92"/>
      <c r="CV251" s="92"/>
      <c r="CW251" s="92"/>
      <c r="CX251" s="92"/>
      <c r="CY251" s="92"/>
      <c r="CZ251" s="92"/>
      <c r="DA251" s="92"/>
      <c r="DB251" s="92"/>
      <c r="DC251" s="92"/>
      <c r="DD251" s="92"/>
      <c r="DE251" s="92"/>
      <c r="DF251" s="92"/>
      <c r="DG251" s="92"/>
      <c r="DH251" s="92"/>
      <c r="DI251" s="92"/>
      <c r="DJ251" s="92"/>
      <c r="DK251" s="92"/>
      <c r="DL251" s="92"/>
      <c r="DM251" s="92"/>
      <c r="DN251" s="92"/>
      <c r="DO251" s="92"/>
      <c r="DP251" s="92"/>
      <c r="DQ251" s="92"/>
      <c r="DR251" s="92"/>
      <c r="DS251" s="92"/>
      <c r="DT251" s="92"/>
      <c r="DU251" s="92"/>
      <c r="DV251" s="92"/>
      <c r="DW251" s="92"/>
      <c r="DX251" s="92"/>
      <c r="DY251" s="92"/>
      <c r="DZ251" s="92"/>
      <c r="EA251" s="92"/>
      <c r="EB251" s="92"/>
      <c r="EC251" s="92"/>
      <c r="ED251" s="92"/>
      <c r="EE251" s="92"/>
      <c r="EF251" s="92"/>
      <c r="EG251" s="92"/>
      <c r="EH251" s="92"/>
      <c r="EI251" s="92"/>
      <c r="EJ251" s="92"/>
      <c r="EK251" s="92"/>
      <c r="EL251" s="92"/>
      <c r="EM251" s="92"/>
      <c r="EN251" s="92"/>
      <c r="EO251" s="92"/>
      <c r="EP251" s="92"/>
      <c r="EQ251" s="92"/>
      <c r="ER251" s="92"/>
      <c r="ES251" s="92"/>
      <c r="ET251" s="92"/>
      <c r="EU251" s="92"/>
      <c r="EV251" s="92"/>
      <c r="EW251" s="92"/>
      <c r="EX251" s="92"/>
      <c r="EY251" s="92"/>
      <c r="EZ251" s="92"/>
      <c r="FA251" s="92"/>
      <c r="FB251" s="92"/>
      <c r="FC251" s="92"/>
      <c r="FD251" s="92"/>
      <c r="FE251" s="92"/>
      <c r="FF251" s="92"/>
      <c r="FG251" s="92"/>
      <c r="FH251" s="92"/>
      <c r="FI251" s="92"/>
      <c r="FJ251" s="92"/>
      <c r="FK251" s="92"/>
      <c r="FL251" s="92"/>
      <c r="FM251" s="92"/>
      <c r="FN251" s="92"/>
      <c r="FO251" s="92"/>
      <c r="FP251" s="92"/>
      <c r="FQ251" s="92"/>
      <c r="FR251" s="92"/>
      <c r="FS251" s="92"/>
      <c r="FT251" s="92"/>
      <c r="FU251" s="92"/>
      <c r="FV251" s="92"/>
      <c r="FW251" s="92"/>
      <c r="FX251" s="92"/>
      <c r="FY251" s="92"/>
      <c r="FZ251" s="92"/>
      <c r="GA251" s="92"/>
      <c r="GB251" s="92"/>
      <c r="GC251" s="92"/>
      <c r="GD251" s="92"/>
      <c r="GE251" s="92"/>
      <c r="GF251" s="92"/>
      <c r="GG251" s="92"/>
      <c r="GH251" s="92"/>
      <c r="GI251" s="92"/>
      <c r="GJ251" s="92"/>
      <c r="GK251" s="92"/>
      <c r="GL251" s="92"/>
      <c r="GM251" s="92"/>
      <c r="GN251" s="92"/>
      <c r="GO251" s="92"/>
      <c r="GP251" s="92"/>
      <c r="GQ251" s="92"/>
      <c r="GR251" s="92"/>
      <c r="GS251" s="92"/>
      <c r="GT251" s="92"/>
      <c r="GU251" s="92"/>
      <c r="GV251" s="92"/>
      <c r="GW251" s="92"/>
      <c r="GX251" s="92"/>
      <c r="GY251" s="92"/>
      <c r="GZ251" s="92"/>
      <c r="HA251" s="92"/>
      <c r="HB251" s="92"/>
      <c r="HC251" s="92"/>
      <c r="HD251" s="92"/>
      <c r="HE251" s="92"/>
      <c r="HF251" s="92"/>
      <c r="HG251" s="92"/>
      <c r="HH251" s="92"/>
      <c r="HI251" s="92"/>
      <c r="HJ251" s="92"/>
      <c r="HK251" s="92"/>
      <c r="HL251" s="92"/>
      <c r="HM251" s="92"/>
      <c r="HN251" s="92"/>
      <c r="HO251" s="92"/>
      <c r="HP251" s="92"/>
      <c r="HQ251" s="92"/>
      <c r="HR251" s="92"/>
      <c r="HS251" s="92"/>
      <c r="HT251" s="92"/>
      <c r="HU251" s="92"/>
      <c r="HV251" s="92"/>
      <c r="HW251" s="92"/>
      <c r="HX251" s="92"/>
      <c r="HY251" s="92"/>
      <c r="HZ251" s="92"/>
      <c r="IA251" s="92"/>
      <c r="IB251" s="92"/>
      <c r="IC251" s="92"/>
      <c r="ID251" s="92"/>
      <c r="IE251" s="92"/>
      <c r="IF251" s="92"/>
      <c r="IG251" s="92"/>
      <c r="IH251" s="92"/>
      <c r="II251" s="92"/>
      <c r="IJ251" s="92"/>
      <c r="IK251" s="92"/>
      <c r="IL251" s="92"/>
      <c r="IM251" s="92"/>
      <c r="IN251" s="92"/>
      <c r="IO251" s="92"/>
      <c r="IP251" s="92"/>
      <c r="IQ251" s="92"/>
      <c r="IR251" s="92"/>
      <c r="IS251" s="92"/>
      <c r="IT251" s="92"/>
      <c r="IU251" s="92"/>
      <c r="IV251" s="92"/>
      <c r="IW251" s="92"/>
      <c r="IX251" s="92"/>
      <c r="IY251" s="92"/>
      <c r="IZ251" s="92"/>
      <c r="JA251" s="92"/>
      <c r="JB251" s="92"/>
      <c r="JC251" s="92"/>
      <c r="JD251" s="92"/>
      <c r="JE251" s="92"/>
      <c r="JF251" s="92"/>
      <c r="JG251" s="92"/>
      <c r="JH251" s="92"/>
      <c r="JI251" s="92"/>
      <c r="JJ251" s="92"/>
      <c r="JK251" s="92"/>
      <c r="JL251" s="92"/>
      <c r="JM251" s="92"/>
      <c r="JN251" s="92"/>
      <c r="JO251" s="92"/>
      <c r="JP251" s="92"/>
      <c r="JQ251" s="92"/>
      <c r="JR251" s="92"/>
      <c r="JS251" s="92"/>
      <c r="JT251" s="92"/>
      <c r="JU251" s="92"/>
      <c r="JV251" s="92"/>
      <c r="JW251" s="92"/>
      <c r="JX251" s="92"/>
      <c r="JY251" s="92"/>
      <c r="JZ251" s="92"/>
      <c r="KA251" s="92"/>
      <c r="KB251" s="92"/>
      <c r="KC251" s="92"/>
      <c r="KD251" s="92"/>
      <c r="KE251" s="92"/>
      <c r="KF251" s="92"/>
      <c r="KG251" s="92"/>
      <c r="KH251" s="92"/>
      <c r="KI251" s="92"/>
      <c r="KJ251" s="92"/>
      <c r="KK251" s="92"/>
      <c r="KL251" s="92"/>
      <c r="KM251" s="92"/>
      <c r="KN251" s="92"/>
      <c r="KO251" s="92"/>
      <c r="KP251" s="92"/>
      <c r="KQ251" s="92"/>
      <c r="KR251" s="92"/>
      <c r="KS251" s="92"/>
      <c r="KT251" s="92"/>
      <c r="KU251" s="92"/>
      <c r="KV251" s="92"/>
      <c r="KW251" s="92"/>
      <c r="KX251" s="92"/>
      <c r="KY251" s="92"/>
      <c r="KZ251" s="92"/>
      <c r="LA251" s="92"/>
      <c r="LB251" s="92"/>
      <c r="LC251" s="92"/>
      <c r="LD251" s="92"/>
      <c r="LE251" s="92"/>
      <c r="LF251" s="92"/>
      <c r="LG251" s="92"/>
      <c r="LH251" s="92"/>
      <c r="LI251" s="92"/>
      <c r="LJ251" s="92"/>
      <c r="LK251" s="92"/>
      <c r="LL251" s="92"/>
      <c r="LM251" s="92"/>
      <c r="LN251" s="92"/>
      <c r="LO251" s="92"/>
      <c r="LP251" s="92"/>
      <c r="LQ251" s="92"/>
      <c r="LR251" s="92"/>
      <c r="LS251" s="92"/>
      <c r="LT251" s="92"/>
      <c r="LU251" s="92"/>
      <c r="LV251" s="92"/>
      <c r="LW251" s="92"/>
      <c r="LX251" s="92"/>
      <c r="LY251" s="92"/>
      <c r="LZ251" s="92"/>
      <c r="MA251" s="92"/>
      <c r="MB251" s="92"/>
      <c r="MC251" s="92"/>
      <c r="MD251" s="92"/>
      <c r="ME251" s="92"/>
      <c r="MF251" s="92"/>
      <c r="MG251" s="92"/>
      <c r="MH251" s="92"/>
      <c r="MI251" s="92"/>
      <c r="MJ251" s="92"/>
      <c r="MK251" s="92"/>
      <c r="ML251" s="92"/>
      <c r="MM251" s="92"/>
      <c r="MN251" s="92"/>
      <c r="MO251" s="92"/>
      <c r="MP251" s="92"/>
      <c r="MQ251" s="92"/>
      <c r="MR251" s="92"/>
      <c r="MS251" s="92"/>
      <c r="MT251" s="92"/>
      <c r="MU251" s="92"/>
      <c r="MV251" s="92"/>
      <c r="MW251" s="92"/>
      <c r="MX251" s="92"/>
      <c r="MY251" s="92"/>
      <c r="MZ251" s="92"/>
      <c r="NA251" s="92"/>
      <c r="NB251" s="92"/>
      <c r="NC251" s="92"/>
      <c r="ND251" s="92"/>
      <c r="NE251" s="92"/>
      <c r="NF251" s="92"/>
      <c r="NG251" s="92"/>
      <c r="NH251" s="92"/>
      <c r="NI251" s="92"/>
      <c r="NJ251" s="92"/>
      <c r="NK251" s="92"/>
      <c r="NL251" s="92"/>
      <c r="NM251" s="92"/>
      <c r="NN251" s="92"/>
      <c r="NO251" s="92"/>
      <c r="NP251" s="92"/>
      <c r="NQ251" s="92"/>
      <c r="NR251" s="92"/>
      <c r="NS251" s="92"/>
      <c r="NT251" s="92"/>
      <c r="NU251" s="92"/>
      <c r="NV251" s="92"/>
      <c r="NW251" s="92"/>
      <c r="NX251" s="92"/>
      <c r="NY251" s="92"/>
      <c r="NZ251" s="92"/>
      <c r="OA251" s="92"/>
      <c r="OB251" s="92"/>
      <c r="OC251" s="92"/>
      <c r="OD251" s="92"/>
      <c r="OE251" s="92"/>
      <c r="OF251" s="92"/>
      <c r="OG251" s="92"/>
      <c r="OH251" s="92"/>
      <c r="OI251" s="92"/>
      <c r="OJ251" s="92"/>
      <c r="OK251" s="92"/>
      <c r="OL251" s="92"/>
      <c r="OM251" s="92"/>
      <c r="ON251" s="92"/>
      <c r="OO251" s="92"/>
      <c r="OP251" s="92"/>
      <c r="OQ251" s="92"/>
      <c r="OR251" s="92"/>
      <c r="OS251" s="92"/>
      <c r="OT251" s="92"/>
      <c r="OU251" s="92"/>
      <c r="OV251" s="92"/>
      <c r="OW251" s="92"/>
      <c r="OX251" s="92"/>
      <c r="OY251" s="92"/>
      <c r="OZ251" s="92"/>
      <c r="PA251" s="92"/>
      <c r="PB251" s="92"/>
      <c r="PC251" s="92"/>
      <c r="PD251" s="92"/>
      <c r="PE251" s="92"/>
      <c r="PF251" s="92"/>
      <c r="PG251" s="92"/>
      <c r="PH251" s="92"/>
      <c r="PI251" s="92"/>
      <c r="PJ251" s="92"/>
      <c r="PK251" s="92"/>
      <c r="PL251" s="92"/>
      <c r="PM251" s="92"/>
      <c r="PN251" s="92"/>
      <c r="PO251" s="92"/>
      <c r="PP251" s="92"/>
      <c r="PQ251" s="92"/>
      <c r="PR251" s="92"/>
      <c r="PS251" s="92"/>
      <c r="PT251" s="92"/>
      <c r="PU251" s="92"/>
      <c r="PV251" s="92"/>
      <c r="PW251" s="92"/>
      <c r="PX251" s="92"/>
      <c r="PY251" s="92"/>
      <c r="PZ251" s="92"/>
      <c r="QA251" s="92"/>
      <c r="QB251" s="92"/>
      <c r="QC251" s="92"/>
      <c r="QD251" s="92"/>
      <c r="QE251" s="92"/>
      <c r="QF251" s="92"/>
      <c r="QG251" s="92"/>
      <c r="QH251" s="92"/>
      <c r="QI251" s="92"/>
      <c r="QJ251" s="92"/>
      <c r="QK251" s="92"/>
      <c r="QL251" s="92"/>
      <c r="QM251" s="92"/>
      <c r="QN251" s="92"/>
      <c r="QO251" s="92"/>
      <c r="QP251" s="92"/>
      <c r="QQ251" s="92"/>
      <c r="QR251" s="92"/>
      <c r="QS251" s="92"/>
      <c r="QT251" s="92"/>
      <c r="QU251" s="92"/>
      <c r="QV251" s="92"/>
      <c r="QW251" s="92"/>
      <c r="QX251" s="92"/>
      <c r="QY251" s="92"/>
      <c r="QZ251" s="92"/>
      <c r="RA251" s="92"/>
      <c r="RB251" s="92"/>
      <c r="RC251" s="92"/>
      <c r="RD251" s="92"/>
      <c r="RE251" s="92"/>
      <c r="RF251" s="92"/>
      <c r="RG251" s="92"/>
      <c r="RH251" s="92"/>
      <c r="RI251" s="92"/>
      <c r="RJ251" s="92"/>
      <c r="RK251" s="92"/>
      <c r="RL251" s="92"/>
      <c r="RM251" s="92"/>
      <c r="RN251" s="92"/>
      <c r="RO251" s="92"/>
      <c r="RP251" s="92"/>
      <c r="RQ251" s="92"/>
      <c r="RR251" s="92"/>
      <c r="RS251" s="92"/>
      <c r="RT251" s="92"/>
      <c r="RU251" s="92"/>
      <c r="RV251" s="92"/>
      <c r="RW251" s="92"/>
      <c r="RX251" s="92"/>
      <c r="RY251" s="92"/>
      <c r="RZ251" s="92"/>
      <c r="SA251" s="92"/>
      <c r="SB251" s="92"/>
      <c r="SC251" s="92"/>
      <c r="SD251" s="92"/>
      <c r="SE251" s="92"/>
      <c r="SF251" s="92"/>
      <c r="SG251" s="92"/>
      <c r="SH251" s="92"/>
      <c r="SI251" s="92"/>
      <c r="SJ251" s="92"/>
      <c r="SK251" s="92"/>
      <c r="SL251" s="92"/>
      <c r="SM251" s="92"/>
      <c r="SN251" s="92"/>
      <c r="SO251" s="92"/>
      <c r="SP251" s="92"/>
      <c r="SQ251" s="92"/>
      <c r="SR251" s="92"/>
      <c r="SS251" s="92"/>
      <c r="ST251" s="92"/>
      <c r="SU251" s="92"/>
      <c r="SV251" s="92"/>
      <c r="SW251" s="92"/>
      <c r="SX251" s="92"/>
      <c r="SY251" s="92"/>
      <c r="SZ251" s="92"/>
      <c r="TA251" s="92"/>
      <c r="TB251" s="92"/>
      <c r="TC251" s="92"/>
      <c r="TD251" s="92"/>
      <c r="TE251" s="92"/>
      <c r="TF251" s="92"/>
      <c r="TG251" s="92"/>
      <c r="TH251" s="92"/>
      <c r="TI251" s="92"/>
      <c r="TJ251" s="92"/>
      <c r="TK251" s="92"/>
      <c r="TL251" s="92"/>
      <c r="TM251" s="92"/>
      <c r="TN251" s="92"/>
      <c r="TO251" s="92"/>
      <c r="TP251" s="92"/>
      <c r="TQ251" s="92"/>
      <c r="TR251" s="92"/>
      <c r="TS251" s="92"/>
      <c r="TT251" s="92"/>
      <c r="TU251" s="92"/>
      <c r="TV251" s="92"/>
      <c r="TW251" s="92"/>
      <c r="TX251" s="92"/>
      <c r="TY251" s="92"/>
      <c r="TZ251" s="92"/>
      <c r="UA251" s="92"/>
      <c r="UB251" s="92"/>
      <c r="UC251" s="92"/>
      <c r="UD251" s="92"/>
      <c r="UE251" s="92"/>
      <c r="UF251" s="92"/>
      <c r="UG251" s="92"/>
      <c r="UH251" s="92"/>
      <c r="UI251" s="92"/>
      <c r="UJ251" s="92"/>
      <c r="UK251" s="92"/>
      <c r="UL251" s="92"/>
      <c r="UM251" s="92"/>
      <c r="UN251" s="92"/>
      <c r="UO251" s="92"/>
      <c r="UP251" s="92"/>
      <c r="UQ251" s="92"/>
      <c r="UR251" s="92"/>
      <c r="US251" s="92"/>
      <c r="UT251" s="92"/>
      <c r="UU251" s="92"/>
      <c r="UV251" s="92"/>
      <c r="UW251" s="92"/>
      <c r="UX251" s="92"/>
      <c r="UY251" s="92"/>
      <c r="UZ251" s="92"/>
      <c r="VA251" s="92"/>
      <c r="VB251" s="92"/>
      <c r="VC251" s="92"/>
      <c r="VD251" s="92"/>
      <c r="VE251" s="92"/>
      <c r="VF251" s="92"/>
      <c r="VG251" s="92"/>
      <c r="VH251" s="92"/>
      <c r="VI251" s="92"/>
      <c r="VJ251" s="92"/>
      <c r="VK251" s="92"/>
      <c r="VL251" s="92"/>
      <c r="VM251" s="92"/>
      <c r="VN251" s="92"/>
      <c r="VO251" s="92"/>
      <c r="VP251" s="92"/>
      <c r="VQ251" s="92"/>
      <c r="VR251" s="92"/>
      <c r="VS251" s="92"/>
      <c r="VT251" s="92"/>
      <c r="VU251" s="92"/>
      <c r="VV251" s="92"/>
      <c r="VW251" s="92"/>
      <c r="VX251" s="92"/>
      <c r="VY251" s="92"/>
      <c r="VZ251" s="92"/>
      <c r="WA251" s="92"/>
      <c r="WB251" s="92"/>
      <c r="WC251" s="92"/>
      <c r="WD251" s="92"/>
      <c r="WE251" s="92"/>
      <c r="WF251" s="92"/>
      <c r="WG251" s="92"/>
      <c r="WH251" s="92"/>
      <c r="WI251" s="92"/>
      <c r="WJ251" s="92"/>
      <c r="WK251" s="92"/>
      <c r="WL251" s="92"/>
      <c r="WM251" s="92"/>
      <c r="WN251" s="92"/>
      <c r="WO251" s="92"/>
      <c r="WP251" s="92"/>
      <c r="WQ251" s="92"/>
      <c r="WR251" s="92"/>
      <c r="WS251" s="92"/>
      <c r="WT251" s="92"/>
      <c r="WU251" s="92"/>
      <c r="WV251" s="92"/>
      <c r="WW251" s="92"/>
      <c r="WX251" s="92"/>
      <c r="WY251" s="92"/>
      <c r="WZ251" s="92"/>
      <c r="XA251" s="92"/>
      <c r="XB251" s="92"/>
      <c r="XC251" s="92"/>
      <c r="XD251" s="92"/>
      <c r="XE251" s="92"/>
      <c r="XF251" s="92"/>
      <c r="XG251" s="92"/>
      <c r="XH251" s="92"/>
      <c r="XI251" s="92"/>
      <c r="XJ251" s="92"/>
      <c r="XK251" s="92"/>
      <c r="XL251" s="92"/>
      <c r="XM251" s="92"/>
      <c r="XN251" s="92"/>
      <c r="XO251" s="92"/>
      <c r="XP251" s="92"/>
      <c r="XQ251" s="92"/>
      <c r="XR251" s="92"/>
      <c r="XS251" s="92"/>
      <c r="XT251" s="92"/>
      <c r="XU251" s="92"/>
      <c r="XV251" s="92"/>
      <c r="XW251" s="92"/>
      <c r="XX251" s="92"/>
      <c r="XY251" s="92"/>
      <c r="XZ251" s="92"/>
      <c r="YA251" s="92"/>
      <c r="YB251" s="92"/>
      <c r="YC251" s="92"/>
      <c r="YD251" s="92"/>
      <c r="YE251" s="92"/>
      <c r="YF251" s="92"/>
      <c r="YG251" s="92"/>
      <c r="YH251" s="92"/>
      <c r="YI251" s="92"/>
      <c r="YJ251" s="92"/>
      <c r="YK251" s="92"/>
      <c r="YL251" s="92"/>
      <c r="YM251" s="92"/>
      <c r="YN251" s="92"/>
      <c r="YO251" s="92"/>
      <c r="YP251" s="92"/>
      <c r="YQ251" s="92"/>
      <c r="YR251" s="92"/>
      <c r="YS251" s="92"/>
      <c r="YT251" s="92"/>
      <c r="YU251" s="92"/>
      <c r="YV251" s="92"/>
      <c r="YW251" s="92"/>
      <c r="YX251" s="92"/>
      <c r="YY251" s="92"/>
      <c r="YZ251" s="92"/>
      <c r="ZA251" s="92"/>
      <c r="ZB251" s="92"/>
      <c r="ZC251" s="92"/>
      <c r="ZD251" s="92"/>
      <c r="ZE251" s="92"/>
      <c r="ZF251" s="92"/>
      <c r="ZG251" s="92"/>
      <c r="ZH251" s="92"/>
      <c r="ZI251" s="92"/>
      <c r="ZJ251" s="92"/>
      <c r="ZK251" s="92"/>
      <c r="ZL251" s="92"/>
      <c r="ZM251" s="92"/>
      <c r="ZN251" s="92"/>
      <c r="ZO251" s="92"/>
      <c r="ZP251" s="92"/>
      <c r="ZQ251" s="92"/>
      <c r="ZR251" s="92"/>
      <c r="ZS251" s="92"/>
      <c r="ZT251" s="92"/>
      <c r="ZU251" s="92"/>
      <c r="ZV251" s="92"/>
      <c r="ZW251" s="92"/>
      <c r="ZX251" s="92"/>
      <c r="ZY251" s="92"/>
      <c r="ZZ251" s="92"/>
      <c r="AAA251" s="92"/>
      <c r="AAB251" s="92"/>
      <c r="AAC251" s="92"/>
      <c r="AAD251" s="92"/>
      <c r="AAE251" s="92"/>
      <c r="AAF251" s="92"/>
      <c r="AAG251" s="92"/>
      <c r="AAH251" s="92"/>
      <c r="AAI251" s="92"/>
      <c r="AAJ251" s="92"/>
      <c r="AAK251" s="92"/>
      <c r="AAL251" s="92"/>
      <c r="AAM251" s="92"/>
      <c r="AAN251" s="92"/>
      <c r="AAO251" s="92"/>
      <c r="AAP251" s="92"/>
      <c r="AAQ251" s="92"/>
      <c r="AAR251" s="92"/>
      <c r="AAS251" s="92"/>
      <c r="AAT251" s="92"/>
      <c r="AAU251" s="92"/>
      <c r="AAV251" s="92"/>
      <c r="AAW251" s="92"/>
      <c r="AAX251" s="92"/>
      <c r="AAY251" s="92"/>
      <c r="AAZ251" s="92"/>
      <c r="ABA251" s="92"/>
      <c r="ABB251" s="92"/>
      <c r="ABC251" s="92"/>
      <c r="ABD251" s="92"/>
      <c r="ABE251" s="92"/>
      <c r="ABF251" s="92"/>
      <c r="ABG251" s="92"/>
      <c r="ABH251" s="92"/>
      <c r="ABI251" s="92"/>
      <c r="ABJ251" s="92"/>
      <c r="ABK251" s="92"/>
      <c r="ABL251" s="92"/>
      <c r="ABM251" s="92"/>
      <c r="ABN251" s="92"/>
      <c r="ABO251" s="92"/>
      <c r="ABP251" s="92"/>
      <c r="ABQ251" s="92"/>
      <c r="ABR251" s="92"/>
      <c r="ABS251" s="92"/>
      <c r="ABT251" s="92"/>
      <c r="ABU251" s="92"/>
      <c r="ABV251" s="92"/>
      <c r="ABW251" s="92"/>
      <c r="ABX251" s="92"/>
      <c r="ABY251" s="92"/>
      <c r="ABZ251" s="92"/>
      <c r="ACA251" s="92"/>
      <c r="ACB251" s="92"/>
      <c r="ACC251" s="92"/>
      <c r="ACD251" s="92"/>
      <c r="ACE251" s="92"/>
      <c r="ACF251" s="92"/>
      <c r="ACG251" s="92"/>
      <c r="ACH251" s="92"/>
      <c r="ACI251" s="92"/>
      <c r="ACJ251" s="92"/>
      <c r="ACK251" s="92"/>
      <c r="ACL251" s="92"/>
      <c r="ACM251" s="92"/>
      <c r="ACN251" s="92"/>
      <c r="ACO251" s="92"/>
      <c r="ACP251" s="92"/>
      <c r="ACQ251" s="92"/>
      <c r="ACR251" s="92"/>
      <c r="ACS251" s="92"/>
      <c r="ACT251" s="92"/>
      <c r="ACU251" s="92"/>
      <c r="ACV251" s="92"/>
      <c r="ACW251" s="92"/>
      <c r="ACX251" s="92"/>
      <c r="ACY251" s="92"/>
      <c r="ACZ251" s="92"/>
      <c r="ADA251" s="92"/>
      <c r="ADB251" s="92"/>
      <c r="ADC251" s="92"/>
      <c r="ADD251" s="92"/>
      <c r="ADE251" s="92"/>
      <c r="ADF251" s="92"/>
      <c r="ADG251" s="92"/>
      <c r="ADH251" s="92"/>
      <c r="ADI251" s="92"/>
      <c r="ADJ251" s="92"/>
      <c r="ADK251" s="92"/>
      <c r="ADL251" s="92"/>
      <c r="ADM251" s="92"/>
      <c r="ADN251" s="92"/>
      <c r="ADO251" s="92"/>
      <c r="ADP251" s="92"/>
      <c r="ADQ251" s="92"/>
      <c r="ADR251" s="92"/>
      <c r="ADS251" s="92"/>
      <c r="ADT251" s="92"/>
      <c r="ADU251" s="92"/>
      <c r="ADV251" s="92"/>
      <c r="ADW251" s="92"/>
      <c r="ADX251" s="92"/>
      <c r="ADY251" s="92"/>
      <c r="ADZ251" s="92"/>
      <c r="AEA251" s="92"/>
      <c r="AEB251" s="92"/>
      <c r="AEC251" s="92"/>
      <c r="AED251" s="92"/>
      <c r="AEE251" s="92"/>
      <c r="AEF251" s="92"/>
      <c r="AEG251" s="92"/>
      <c r="AEH251" s="92"/>
      <c r="AEI251" s="92"/>
      <c r="AEJ251" s="92"/>
      <c r="AEK251" s="92"/>
      <c r="AEL251" s="92"/>
      <c r="AEM251" s="92"/>
      <c r="AEN251" s="92"/>
      <c r="AEO251" s="92"/>
      <c r="AEP251" s="92"/>
      <c r="AEQ251" s="92"/>
      <c r="AER251" s="92"/>
      <c r="AES251" s="92"/>
      <c r="AET251" s="92"/>
      <c r="AEU251" s="92"/>
      <c r="AEV251" s="92"/>
      <c r="AEW251" s="92"/>
      <c r="AEX251" s="92"/>
      <c r="AEY251" s="92"/>
      <c r="AEZ251" s="92"/>
      <c r="AFA251" s="92"/>
      <c r="AFB251" s="92"/>
      <c r="AFC251" s="92"/>
      <c r="AFD251" s="92"/>
      <c r="AFE251" s="92"/>
      <c r="AFF251" s="92"/>
      <c r="AFG251" s="92"/>
      <c r="AFH251" s="92"/>
      <c r="AFI251" s="92"/>
      <c r="AFJ251" s="92"/>
      <c r="AFK251" s="92"/>
      <c r="AFL251" s="92"/>
      <c r="AFM251" s="92"/>
      <c r="AFN251" s="92"/>
      <c r="AFO251" s="92"/>
      <c r="AFP251" s="92"/>
      <c r="AFQ251" s="92"/>
      <c r="AFR251" s="92"/>
      <c r="AFS251" s="92"/>
      <c r="AFT251" s="92"/>
      <c r="AFU251" s="92"/>
      <c r="AFV251" s="92"/>
      <c r="AFW251" s="92"/>
      <c r="AFX251" s="92"/>
      <c r="AFY251" s="92"/>
      <c r="AFZ251" s="92"/>
      <c r="AGA251" s="92"/>
      <c r="AGB251" s="92"/>
      <c r="AGC251" s="92"/>
      <c r="AGD251" s="92"/>
      <c r="AGE251" s="92"/>
      <c r="AGF251" s="92"/>
      <c r="AGG251" s="92"/>
      <c r="AGH251" s="92"/>
      <c r="AGI251" s="92"/>
      <c r="AGJ251" s="92"/>
      <c r="AGK251" s="92"/>
      <c r="AGL251" s="92"/>
      <c r="AGM251" s="92"/>
      <c r="AGN251" s="92"/>
      <c r="AGO251" s="92"/>
      <c r="AGP251" s="92"/>
      <c r="AGQ251" s="92"/>
      <c r="AGR251" s="92"/>
      <c r="AGS251" s="92"/>
      <c r="AGT251" s="92"/>
      <c r="AGU251" s="92"/>
      <c r="AGV251" s="92"/>
      <c r="AGW251" s="92"/>
      <c r="AGX251" s="92"/>
      <c r="AGY251" s="92"/>
      <c r="AGZ251" s="92"/>
      <c r="AHA251" s="92"/>
      <c r="AHB251" s="92"/>
      <c r="AHC251" s="92"/>
      <c r="AHD251" s="92"/>
      <c r="AHE251" s="92"/>
      <c r="AHF251" s="92"/>
      <c r="AHG251" s="92"/>
      <c r="AHH251" s="92"/>
      <c r="AHI251" s="92"/>
      <c r="AHJ251" s="92"/>
      <c r="AHK251" s="92"/>
      <c r="AHL251" s="92"/>
      <c r="AHM251" s="92"/>
      <c r="AHN251" s="92"/>
      <c r="AHO251" s="92"/>
      <c r="AHP251" s="92"/>
      <c r="AHQ251" s="92"/>
      <c r="AHR251" s="92"/>
      <c r="AHS251" s="92"/>
      <c r="AHT251" s="92"/>
      <c r="AHU251" s="92"/>
      <c r="AHV251" s="92"/>
      <c r="AHW251" s="92"/>
      <c r="AHX251" s="92"/>
      <c r="AHY251" s="92"/>
      <c r="AHZ251" s="92"/>
      <c r="AIA251" s="92"/>
      <c r="AIB251" s="92"/>
      <c r="AIC251" s="92"/>
      <c r="AID251" s="92"/>
      <c r="AIE251" s="92"/>
      <c r="AIF251" s="92"/>
      <c r="AIG251" s="92"/>
      <c r="AIH251" s="92"/>
      <c r="AII251" s="92"/>
      <c r="AIJ251" s="92"/>
      <c r="AIK251" s="92"/>
      <c r="AIL251" s="92"/>
      <c r="AIM251" s="92"/>
      <c r="AIN251" s="92"/>
      <c r="AIO251" s="92"/>
      <c r="AIP251" s="92"/>
      <c r="AIQ251" s="92"/>
      <c r="AIR251" s="92"/>
      <c r="AIS251" s="92"/>
      <c r="AIT251" s="92"/>
      <c r="AIU251" s="92"/>
      <c r="AIV251" s="92"/>
      <c r="AIW251" s="92"/>
      <c r="AIX251" s="92"/>
      <c r="AIY251" s="92"/>
      <c r="AIZ251" s="92"/>
      <c r="AJA251" s="92"/>
      <c r="AJB251" s="92"/>
      <c r="AJC251" s="92"/>
      <c r="AJD251" s="92"/>
      <c r="AJE251" s="92"/>
      <c r="AJF251" s="92"/>
      <c r="AJG251" s="92"/>
      <c r="AJH251" s="92"/>
      <c r="AJI251" s="92"/>
      <c r="AJJ251" s="92"/>
      <c r="AJK251" s="92"/>
      <c r="AJL251" s="92"/>
      <c r="AJM251" s="92"/>
      <c r="AJN251" s="92"/>
      <c r="AJO251" s="92"/>
      <c r="AJP251" s="92"/>
      <c r="AJQ251" s="92"/>
      <c r="AJR251" s="92"/>
      <c r="AJS251" s="92"/>
      <c r="AJT251" s="92"/>
      <c r="AJU251" s="92"/>
      <c r="AJV251" s="92"/>
      <c r="AJW251" s="92"/>
      <c r="AJX251" s="92"/>
      <c r="AJY251" s="92"/>
      <c r="AJZ251" s="92"/>
      <c r="AKA251" s="92"/>
      <c r="AKB251" s="92"/>
      <c r="AKC251" s="92"/>
      <c r="AKD251" s="92"/>
      <c r="AKE251" s="92"/>
      <c r="AKF251" s="92"/>
      <c r="AKG251" s="92"/>
      <c r="AKH251" s="92"/>
      <c r="AKI251" s="92"/>
      <c r="AKJ251" s="92"/>
      <c r="AKK251" s="92"/>
      <c r="AKL251" s="92"/>
      <c r="AKM251" s="92"/>
      <c r="AKN251" s="92"/>
      <c r="AKO251" s="92"/>
      <c r="AKP251" s="92"/>
      <c r="AKQ251" s="92"/>
      <c r="AKR251" s="92"/>
      <c r="AKS251" s="92"/>
      <c r="AKT251" s="92"/>
      <c r="AKU251" s="92"/>
      <c r="AKV251" s="92"/>
      <c r="AKW251" s="92"/>
      <c r="AKX251" s="92"/>
      <c r="AKY251" s="92"/>
      <c r="AKZ251" s="92"/>
      <c r="ALA251" s="92"/>
      <c r="ALB251" s="92"/>
      <c r="ALC251" s="92"/>
      <c r="ALD251" s="92"/>
      <c r="ALE251" s="92"/>
      <c r="ALF251" s="92"/>
      <c r="ALG251" s="92"/>
      <c r="ALH251" s="92"/>
      <c r="ALI251" s="92"/>
      <c r="ALJ251" s="92"/>
      <c r="ALK251" s="92"/>
      <c r="ALL251" s="92"/>
      <c r="ALM251" s="92"/>
      <c r="ALN251" s="92"/>
      <c r="ALO251" s="92"/>
      <c r="ALP251" s="92"/>
      <c r="ALQ251" s="92"/>
      <c r="ALR251" s="92"/>
      <c r="ALS251" s="92"/>
      <c r="ALT251" s="92"/>
      <c r="ALU251" s="92"/>
      <c r="ALV251" s="92"/>
      <c r="ALW251" s="92"/>
      <c r="ALX251" s="92"/>
      <c r="ALY251" s="92"/>
      <c r="ALZ251" s="92"/>
      <c r="AMA251" s="92"/>
      <c r="AMB251" s="92"/>
      <c r="AMC251" s="92"/>
      <c r="AMD251" s="92"/>
      <c r="AME251" s="92"/>
      <c r="AMF251" s="92"/>
      <c r="AMG251" s="92"/>
      <c r="AMH251" s="92"/>
      <c r="AMI251" s="92"/>
      <c r="AMJ251" s="92"/>
      <c r="AMK251" s="92"/>
      <c r="AML251" s="92"/>
      <c r="AMM251" s="92"/>
      <c r="AMN251" s="92"/>
      <c r="AMO251" s="92"/>
      <c r="AMP251" s="92"/>
      <c r="AMQ251" s="92"/>
      <c r="AMR251" s="92"/>
      <c r="AMS251" s="92"/>
      <c r="AMT251" s="92"/>
      <c r="AMU251" s="92"/>
      <c r="AMV251" s="92"/>
      <c r="AMW251" s="92"/>
      <c r="AMX251" s="92"/>
      <c r="AMY251" s="92"/>
      <c r="AMZ251" s="92"/>
      <c r="ANA251" s="92"/>
      <c r="ANB251" s="92"/>
      <c r="ANC251" s="92"/>
      <c r="AND251" s="92"/>
      <c r="ANE251" s="92"/>
      <c r="ANF251" s="92"/>
      <c r="ANG251" s="92"/>
      <c r="ANH251" s="92"/>
      <c r="ANI251" s="92"/>
      <c r="ANJ251" s="92"/>
      <c r="ANK251" s="92"/>
      <c r="ANL251" s="92"/>
      <c r="ANM251" s="92"/>
      <c r="ANN251" s="92"/>
      <c r="ANO251" s="92"/>
      <c r="ANP251" s="92"/>
      <c r="ANQ251" s="92"/>
      <c r="ANR251" s="92"/>
      <c r="ANS251" s="92"/>
      <c r="ANT251" s="92"/>
      <c r="ANU251" s="92"/>
      <c r="ANV251" s="92"/>
      <c r="ANW251" s="92"/>
      <c r="ANX251" s="92"/>
      <c r="ANY251" s="92"/>
      <c r="ANZ251" s="92"/>
      <c r="AOA251" s="92"/>
      <c r="AOB251" s="92"/>
      <c r="AOC251" s="92"/>
      <c r="AOD251" s="92"/>
      <c r="AOE251" s="92"/>
      <c r="AOF251" s="92"/>
      <c r="AOG251" s="92"/>
      <c r="AOH251" s="92"/>
      <c r="AOI251" s="92"/>
      <c r="AOJ251" s="92"/>
      <c r="AOK251" s="92"/>
      <c r="AOL251" s="92"/>
      <c r="AOM251" s="92"/>
      <c r="AON251" s="92"/>
      <c r="AOO251" s="92"/>
      <c r="AOP251" s="92"/>
      <c r="AOQ251" s="92"/>
      <c r="AOR251" s="92"/>
      <c r="AOS251" s="92"/>
      <c r="AOT251" s="92"/>
      <c r="AOU251" s="92"/>
      <c r="AOV251" s="92"/>
      <c r="AOW251" s="92"/>
      <c r="AOX251" s="92"/>
      <c r="AOY251" s="92"/>
      <c r="AOZ251" s="92"/>
      <c r="APA251" s="92"/>
      <c r="APB251" s="92"/>
      <c r="APC251" s="92"/>
      <c r="APD251" s="92"/>
      <c r="APE251" s="92"/>
      <c r="APF251" s="92"/>
      <c r="APG251" s="92"/>
      <c r="APH251" s="92"/>
      <c r="API251" s="92"/>
      <c r="APJ251" s="92"/>
      <c r="APK251" s="92"/>
      <c r="APL251" s="92"/>
      <c r="APM251" s="92"/>
      <c r="APN251" s="92"/>
      <c r="APO251" s="92"/>
      <c r="APP251" s="92"/>
      <c r="APQ251" s="92"/>
      <c r="APR251" s="92"/>
      <c r="APS251" s="92"/>
      <c r="APT251" s="92"/>
      <c r="APU251" s="92"/>
      <c r="APV251" s="92"/>
      <c r="APW251" s="92"/>
      <c r="APX251" s="92"/>
      <c r="APY251" s="92"/>
      <c r="APZ251" s="92"/>
      <c r="AQA251" s="92"/>
      <c r="AQB251" s="92"/>
      <c r="AQC251" s="92"/>
      <c r="AQD251" s="92"/>
      <c r="AQE251" s="92"/>
      <c r="AQF251" s="92"/>
      <c r="AQG251" s="92"/>
      <c r="AQH251" s="92"/>
      <c r="AQI251" s="92"/>
      <c r="AQJ251" s="92"/>
      <c r="AQK251" s="92"/>
      <c r="AQL251" s="92"/>
      <c r="AQM251" s="92"/>
      <c r="AQN251" s="92"/>
      <c r="AQO251" s="92"/>
      <c r="AQP251" s="92"/>
      <c r="AQQ251" s="92"/>
      <c r="AQR251" s="92"/>
      <c r="AQS251" s="92"/>
      <c r="AQT251" s="92"/>
      <c r="AQU251" s="92"/>
      <c r="AQV251" s="92"/>
      <c r="AQW251" s="92"/>
      <c r="AQX251" s="92"/>
      <c r="AQY251" s="92"/>
      <c r="AQZ251" s="92"/>
      <c r="ARA251" s="92"/>
      <c r="ARB251" s="92"/>
      <c r="ARC251" s="92"/>
      <c r="ARD251" s="92"/>
      <c r="ARE251" s="92"/>
      <c r="ARF251" s="92"/>
      <c r="ARG251" s="92"/>
      <c r="ARH251" s="92"/>
      <c r="ARI251" s="92"/>
      <c r="ARJ251" s="92"/>
      <c r="ARK251" s="92"/>
      <c r="ARL251" s="92"/>
      <c r="ARM251" s="92"/>
      <c r="ARN251" s="92"/>
      <c r="ARO251" s="92"/>
      <c r="ARP251" s="92"/>
      <c r="ARQ251" s="92"/>
      <c r="ARR251" s="92"/>
      <c r="ARS251" s="92"/>
      <c r="ART251" s="92"/>
      <c r="ARU251" s="92"/>
      <c r="ARV251" s="92"/>
      <c r="ARW251" s="92"/>
      <c r="ARX251" s="92"/>
      <c r="ARY251" s="92"/>
      <c r="ARZ251" s="92"/>
      <c r="ASA251" s="92"/>
      <c r="ASB251" s="92"/>
      <c r="ASC251" s="92"/>
      <c r="ASD251" s="92"/>
      <c r="ASE251" s="92"/>
      <c r="ASF251" s="92"/>
      <c r="ASG251" s="92"/>
      <c r="ASH251" s="92"/>
      <c r="ASI251" s="92"/>
      <c r="ASJ251" s="92"/>
      <c r="ASK251" s="92"/>
      <c r="ASL251" s="92"/>
      <c r="ASM251" s="92"/>
      <c r="ASN251" s="92"/>
      <c r="ASO251" s="92"/>
      <c r="ASP251" s="92"/>
      <c r="ASQ251" s="92"/>
      <c r="ASR251" s="92"/>
      <c r="ASS251" s="92"/>
      <c r="AST251" s="92"/>
      <c r="ASU251" s="92"/>
      <c r="ASV251" s="92"/>
      <c r="ASW251" s="92"/>
      <c r="ASX251" s="92"/>
      <c r="ASY251" s="92"/>
      <c r="ASZ251" s="92"/>
      <c r="ATA251" s="92"/>
      <c r="ATB251" s="92"/>
      <c r="ATC251" s="92"/>
      <c r="ATD251" s="92"/>
      <c r="ATE251" s="92"/>
      <c r="ATF251" s="92"/>
      <c r="ATG251" s="92"/>
      <c r="ATH251" s="92"/>
      <c r="ATI251" s="92"/>
      <c r="ATJ251" s="92"/>
      <c r="ATK251" s="92"/>
      <c r="ATL251" s="92"/>
      <c r="ATM251" s="92"/>
      <c r="ATN251" s="92"/>
      <c r="ATO251" s="92"/>
      <c r="ATP251" s="92"/>
      <c r="ATQ251" s="92"/>
      <c r="ATR251" s="92"/>
      <c r="ATS251" s="92"/>
      <c r="ATT251" s="92"/>
      <c r="ATU251" s="92"/>
      <c r="ATV251" s="92"/>
      <c r="ATW251" s="92"/>
      <c r="ATX251" s="92"/>
      <c r="ATY251" s="92"/>
      <c r="ATZ251" s="92"/>
      <c r="AUA251" s="92"/>
      <c r="AUB251" s="92"/>
      <c r="AUC251" s="92"/>
      <c r="AUD251" s="92"/>
      <c r="AUE251" s="92"/>
      <c r="AUF251" s="92"/>
      <c r="AUG251" s="92"/>
      <c r="AUH251" s="92"/>
      <c r="AUI251" s="92"/>
      <c r="AUJ251" s="92"/>
      <c r="AUK251" s="92"/>
      <c r="AUL251" s="92"/>
      <c r="AUM251" s="92"/>
      <c r="AUN251" s="92"/>
      <c r="AUO251" s="92"/>
      <c r="AUP251" s="92"/>
      <c r="AUQ251" s="92"/>
      <c r="AUR251" s="92"/>
      <c r="AUS251" s="92"/>
      <c r="AUT251" s="92"/>
      <c r="AUU251" s="92"/>
      <c r="AUV251" s="92"/>
      <c r="AUW251" s="92"/>
      <c r="AUX251" s="92"/>
      <c r="AUY251" s="92"/>
      <c r="AUZ251" s="92"/>
      <c r="AVA251" s="92"/>
      <c r="AVB251" s="92"/>
      <c r="AVC251" s="92"/>
      <c r="AVD251" s="92"/>
      <c r="AVE251" s="92"/>
      <c r="AVF251" s="92"/>
      <c r="AVG251" s="92"/>
      <c r="AVH251" s="92"/>
      <c r="AVI251" s="92"/>
      <c r="AVJ251" s="92"/>
      <c r="AVK251" s="92"/>
      <c r="AVL251" s="92"/>
      <c r="AVM251" s="92"/>
      <c r="AVN251" s="92"/>
      <c r="AVO251" s="92"/>
      <c r="AVP251" s="92"/>
      <c r="AVQ251" s="92"/>
      <c r="AVR251" s="92"/>
      <c r="AVS251" s="92"/>
      <c r="AVT251" s="92"/>
      <c r="AVU251" s="92"/>
      <c r="AVV251" s="92"/>
      <c r="AVW251" s="92"/>
      <c r="AVX251" s="92"/>
      <c r="AVY251" s="92"/>
      <c r="AVZ251" s="92"/>
      <c r="AWA251" s="92"/>
      <c r="AWB251" s="92"/>
      <c r="AWC251" s="92"/>
      <c r="AWD251" s="92"/>
      <c r="AWE251" s="92"/>
      <c r="AWF251" s="92"/>
      <c r="AWG251" s="92"/>
      <c r="AWH251" s="92"/>
      <c r="AWI251" s="92"/>
      <c r="AWJ251" s="92"/>
      <c r="AWK251" s="92"/>
      <c r="AWL251" s="92"/>
      <c r="AWM251" s="92"/>
      <c r="AWN251" s="92"/>
      <c r="AWO251" s="92"/>
      <c r="AWP251" s="92"/>
      <c r="AWQ251" s="92"/>
      <c r="AWR251" s="92"/>
      <c r="AWS251" s="92"/>
      <c r="AWT251" s="92"/>
      <c r="AWU251" s="92"/>
      <c r="AWV251" s="92"/>
      <c r="AWW251" s="92"/>
      <c r="AWX251" s="92"/>
      <c r="AWY251" s="92"/>
      <c r="AWZ251" s="92"/>
      <c r="AXA251" s="92"/>
      <c r="AXB251" s="92"/>
      <c r="AXC251" s="92"/>
      <c r="AXD251" s="92"/>
      <c r="AXE251" s="92"/>
      <c r="AXF251" s="92"/>
      <c r="AXG251" s="92"/>
      <c r="AXH251" s="92"/>
      <c r="AXI251" s="92"/>
      <c r="AXJ251" s="92"/>
      <c r="AXK251" s="92"/>
      <c r="AXL251" s="92"/>
      <c r="AXM251" s="92"/>
      <c r="AXN251" s="92"/>
      <c r="AXO251" s="92"/>
      <c r="AXP251" s="92"/>
      <c r="AXQ251" s="92"/>
      <c r="AXR251" s="92"/>
      <c r="AXS251" s="92"/>
      <c r="AXT251" s="92"/>
      <c r="AXU251" s="92"/>
      <c r="AXV251" s="92"/>
      <c r="AXW251" s="92"/>
      <c r="AXX251" s="92"/>
      <c r="AXY251" s="92"/>
      <c r="AXZ251" s="92"/>
      <c r="AYA251" s="92"/>
      <c r="AYB251" s="92"/>
      <c r="AYC251" s="92"/>
      <c r="AYD251" s="92"/>
      <c r="AYE251" s="92"/>
      <c r="AYF251" s="92"/>
      <c r="AYG251" s="92"/>
      <c r="AYH251" s="92"/>
      <c r="AYI251" s="92"/>
      <c r="AYJ251" s="92"/>
      <c r="AYK251" s="92"/>
      <c r="AYL251" s="92"/>
      <c r="AYM251" s="92"/>
      <c r="AYN251" s="92"/>
      <c r="AYO251" s="92"/>
      <c r="AYP251" s="92"/>
      <c r="AYQ251" s="92"/>
      <c r="AYR251" s="92"/>
      <c r="AYS251" s="92"/>
      <c r="AYT251" s="92"/>
      <c r="AYU251" s="92"/>
      <c r="AYV251" s="92"/>
      <c r="AYW251" s="92"/>
      <c r="AYX251" s="92"/>
      <c r="AYY251" s="92"/>
      <c r="AYZ251" s="92"/>
      <c r="AZA251" s="92"/>
      <c r="AZB251" s="92"/>
      <c r="AZC251" s="92"/>
      <c r="AZD251" s="92"/>
      <c r="AZE251" s="92"/>
      <c r="AZF251" s="92"/>
      <c r="AZG251" s="92"/>
      <c r="AZH251" s="92"/>
      <c r="AZI251" s="92"/>
      <c r="AZJ251" s="92"/>
      <c r="AZK251" s="92"/>
      <c r="AZL251" s="92"/>
      <c r="AZM251" s="92"/>
      <c r="AZN251" s="92"/>
      <c r="AZO251" s="92"/>
      <c r="AZP251" s="92"/>
      <c r="AZQ251" s="92"/>
      <c r="AZR251" s="92"/>
      <c r="AZS251" s="92"/>
      <c r="AZT251" s="92"/>
      <c r="AZU251" s="92"/>
      <c r="AZV251" s="92"/>
      <c r="AZW251" s="92"/>
      <c r="AZX251" s="92"/>
      <c r="AZY251" s="92"/>
      <c r="AZZ251" s="92"/>
      <c r="BAA251" s="92"/>
      <c r="BAB251" s="92"/>
      <c r="BAC251" s="92"/>
      <c r="BAD251" s="92"/>
      <c r="BAE251" s="92"/>
      <c r="BAF251" s="92"/>
      <c r="BAG251" s="92"/>
      <c r="BAH251" s="92"/>
      <c r="BAI251" s="92"/>
      <c r="BAJ251" s="92"/>
      <c r="BAK251" s="92"/>
      <c r="BAL251" s="92"/>
      <c r="BAM251" s="92"/>
      <c r="BAN251" s="92"/>
      <c r="BAO251" s="92"/>
      <c r="BAP251" s="92"/>
      <c r="BAQ251" s="92"/>
      <c r="BAR251" s="92"/>
      <c r="BAS251" s="92"/>
      <c r="BAT251" s="92"/>
      <c r="BAU251" s="92"/>
      <c r="BAV251" s="92"/>
      <c r="BAW251" s="92"/>
      <c r="BAX251" s="92"/>
      <c r="BAY251" s="92"/>
      <c r="BAZ251" s="92"/>
      <c r="BBA251" s="92"/>
      <c r="BBB251" s="92"/>
      <c r="BBC251" s="92"/>
      <c r="BBD251" s="92"/>
      <c r="BBE251" s="92"/>
      <c r="BBF251" s="92"/>
      <c r="BBG251" s="92"/>
      <c r="BBH251" s="92"/>
      <c r="BBI251" s="92"/>
      <c r="BBJ251" s="92"/>
      <c r="BBK251" s="92"/>
      <c r="BBL251" s="92"/>
      <c r="BBM251" s="92"/>
      <c r="BBN251" s="92"/>
      <c r="BBO251" s="92"/>
      <c r="BBP251" s="92"/>
      <c r="BBQ251" s="92"/>
      <c r="BBR251" s="92"/>
      <c r="BBS251" s="92"/>
      <c r="BBT251" s="92"/>
      <c r="BBU251" s="92"/>
      <c r="BBV251" s="92"/>
      <c r="BBW251" s="92"/>
      <c r="BBX251" s="92"/>
      <c r="BBY251" s="92"/>
      <c r="BBZ251" s="92"/>
      <c r="BCA251" s="92"/>
      <c r="BCB251" s="92"/>
      <c r="BCC251" s="92"/>
      <c r="BCD251" s="92"/>
      <c r="BCE251" s="92"/>
      <c r="BCF251" s="92"/>
      <c r="BCG251" s="92"/>
      <c r="BCH251" s="92"/>
      <c r="BCI251" s="92"/>
      <c r="BCJ251" s="92"/>
      <c r="BCK251" s="92"/>
      <c r="BCL251" s="92"/>
      <c r="BCM251" s="92"/>
      <c r="BCN251" s="92"/>
      <c r="BCO251" s="92"/>
      <c r="BCP251" s="92"/>
      <c r="BCQ251" s="92"/>
      <c r="BCR251" s="92"/>
      <c r="BCS251" s="92"/>
      <c r="BCT251" s="92"/>
      <c r="BCU251" s="92"/>
      <c r="BCV251" s="92"/>
      <c r="BCW251" s="92"/>
      <c r="BCX251" s="92"/>
      <c r="BCY251" s="92"/>
      <c r="BCZ251" s="92"/>
      <c r="BDA251" s="92"/>
      <c r="BDB251" s="92"/>
      <c r="BDC251" s="92"/>
      <c r="BDD251" s="92"/>
      <c r="BDE251" s="92"/>
      <c r="BDF251" s="92"/>
      <c r="BDG251" s="92"/>
      <c r="BDH251" s="92"/>
      <c r="BDI251" s="92"/>
      <c r="BDJ251" s="92"/>
      <c r="BDK251" s="92"/>
      <c r="BDL251" s="92"/>
      <c r="BDM251" s="92"/>
      <c r="BDN251" s="92"/>
      <c r="BDO251" s="92"/>
      <c r="BDP251" s="92"/>
      <c r="BDQ251" s="92"/>
      <c r="BDR251" s="92"/>
      <c r="BDS251" s="92"/>
      <c r="BDT251" s="92"/>
      <c r="BDU251" s="92"/>
      <c r="BDV251" s="92"/>
      <c r="BDW251" s="92"/>
      <c r="BDX251" s="92"/>
      <c r="BDY251" s="92"/>
      <c r="BDZ251" s="92"/>
      <c r="BEA251" s="92"/>
      <c r="BEB251" s="92"/>
      <c r="BEC251" s="92"/>
      <c r="BED251" s="92"/>
      <c r="BEE251" s="92"/>
      <c r="BEF251" s="92"/>
      <c r="BEG251" s="92"/>
      <c r="BEH251" s="92"/>
      <c r="BEI251" s="92"/>
      <c r="BEJ251" s="92"/>
      <c r="BEK251" s="92"/>
      <c r="BEL251" s="92"/>
      <c r="BEM251" s="92"/>
      <c r="BEN251" s="92"/>
      <c r="BEO251" s="92"/>
      <c r="BEP251" s="92"/>
      <c r="BEQ251" s="92"/>
      <c r="BER251" s="92"/>
      <c r="BES251" s="92"/>
      <c r="BET251" s="92"/>
      <c r="BEU251" s="92"/>
      <c r="BEV251" s="92"/>
      <c r="BEW251" s="92"/>
      <c r="BEX251" s="92"/>
      <c r="BEY251" s="92"/>
      <c r="BEZ251" s="92"/>
      <c r="BFA251" s="92"/>
      <c r="BFB251" s="92"/>
      <c r="BFC251" s="92"/>
      <c r="BFD251" s="92"/>
      <c r="BFE251" s="92"/>
      <c r="BFF251" s="92"/>
      <c r="BFG251" s="92"/>
      <c r="BFH251" s="92"/>
      <c r="BFI251" s="92"/>
      <c r="BFJ251" s="92"/>
      <c r="BFK251" s="92"/>
      <c r="BFL251" s="92"/>
      <c r="BFM251" s="92"/>
      <c r="BFN251" s="92"/>
      <c r="BFO251" s="92"/>
      <c r="BFP251" s="92"/>
      <c r="BFQ251" s="92"/>
      <c r="BFR251" s="92"/>
      <c r="BFS251" s="92"/>
      <c r="BFT251" s="92"/>
      <c r="BFU251" s="92"/>
      <c r="BFV251" s="92"/>
      <c r="BFW251" s="92"/>
      <c r="BFX251" s="92"/>
      <c r="BFY251" s="92"/>
      <c r="BFZ251" s="92"/>
      <c r="BGA251" s="92"/>
      <c r="BGB251" s="92"/>
      <c r="BGC251" s="92"/>
      <c r="BGD251" s="92"/>
      <c r="BGE251" s="92"/>
      <c r="BGF251" s="92"/>
      <c r="BGG251" s="92"/>
      <c r="BGH251" s="92"/>
      <c r="BGI251" s="92"/>
      <c r="BGJ251" s="92"/>
      <c r="BGK251" s="92"/>
      <c r="BGL251" s="92"/>
      <c r="BGM251" s="92"/>
      <c r="BGN251" s="92"/>
      <c r="BGO251" s="92"/>
      <c r="BGP251" s="92"/>
      <c r="BGQ251" s="92"/>
      <c r="BGR251" s="92"/>
      <c r="BGS251" s="92"/>
      <c r="BGT251" s="92"/>
      <c r="BGU251" s="92"/>
      <c r="BGV251" s="92"/>
      <c r="BGW251" s="92"/>
      <c r="BGX251" s="92"/>
      <c r="BGY251" s="92"/>
      <c r="BGZ251" s="92"/>
      <c r="BHA251" s="92"/>
      <c r="BHB251" s="92"/>
      <c r="BHC251" s="92"/>
      <c r="BHD251" s="92"/>
      <c r="BHE251" s="92"/>
      <c r="BHF251" s="92"/>
      <c r="BHG251" s="92"/>
      <c r="BHH251" s="92"/>
      <c r="BHI251" s="92"/>
      <c r="BHJ251" s="92"/>
      <c r="BHK251" s="92"/>
      <c r="BHL251" s="92"/>
      <c r="BHM251" s="92"/>
      <c r="BHN251" s="92"/>
      <c r="BHO251" s="92"/>
      <c r="BHP251" s="92"/>
      <c r="BHQ251" s="92"/>
      <c r="BHR251" s="92"/>
      <c r="BHS251" s="92"/>
      <c r="BHT251" s="92"/>
      <c r="BHU251" s="92"/>
      <c r="BHV251" s="92"/>
      <c r="BHW251" s="92"/>
      <c r="BHX251" s="92"/>
      <c r="BHY251" s="92"/>
      <c r="BHZ251" s="92"/>
      <c r="BIA251" s="92"/>
      <c r="BIB251" s="92"/>
      <c r="BIC251" s="92"/>
      <c r="BID251" s="92"/>
      <c r="BIE251" s="92"/>
      <c r="BIF251" s="92"/>
      <c r="BIG251" s="92"/>
      <c r="BIH251" s="92"/>
      <c r="BII251" s="92"/>
      <c r="BIJ251" s="92"/>
      <c r="BIK251" s="92"/>
      <c r="BIL251" s="92"/>
      <c r="BIM251" s="92"/>
      <c r="BIN251" s="92"/>
      <c r="BIO251" s="92"/>
      <c r="BIP251" s="92"/>
      <c r="BIQ251" s="92"/>
      <c r="BIR251" s="92"/>
      <c r="BIS251" s="92"/>
      <c r="BIT251" s="92"/>
      <c r="BIU251" s="92"/>
      <c r="BIV251" s="92"/>
      <c r="BIW251" s="92"/>
      <c r="BIX251" s="92"/>
      <c r="BIY251" s="92"/>
      <c r="BIZ251" s="92"/>
      <c r="BJA251" s="92"/>
      <c r="BJB251" s="92"/>
      <c r="BJC251" s="92"/>
      <c r="BJD251" s="92"/>
      <c r="BJE251" s="92"/>
      <c r="BJF251" s="92"/>
      <c r="BJG251" s="92"/>
      <c r="BJH251" s="92"/>
      <c r="BJI251" s="92"/>
      <c r="BJJ251" s="92"/>
      <c r="BJK251" s="92"/>
      <c r="BJL251" s="92"/>
      <c r="BJM251" s="92"/>
      <c r="BJN251" s="92"/>
      <c r="BJO251" s="92"/>
      <c r="BJP251" s="92"/>
      <c r="BJQ251" s="92"/>
      <c r="BJR251" s="92"/>
      <c r="BJS251" s="92"/>
      <c r="BJT251" s="92"/>
      <c r="BJU251" s="92"/>
      <c r="BJV251" s="92"/>
      <c r="BJW251" s="92"/>
      <c r="BJX251" s="92"/>
      <c r="BJY251" s="92"/>
      <c r="BJZ251" s="92"/>
      <c r="BKA251" s="92"/>
      <c r="BKB251" s="92"/>
      <c r="BKC251" s="92"/>
      <c r="BKD251" s="92"/>
      <c r="BKE251" s="92"/>
      <c r="BKF251" s="92"/>
      <c r="BKG251" s="92"/>
      <c r="BKH251" s="92"/>
      <c r="BKI251" s="92"/>
      <c r="BKJ251" s="92"/>
      <c r="BKK251" s="92"/>
      <c r="BKL251" s="92"/>
      <c r="BKM251" s="92"/>
      <c r="BKN251" s="92"/>
      <c r="BKO251" s="92"/>
      <c r="BKP251" s="92"/>
      <c r="BKQ251" s="92"/>
      <c r="BKR251" s="92"/>
      <c r="BKS251" s="92"/>
      <c r="BKT251" s="92"/>
      <c r="BKU251" s="92"/>
      <c r="BKV251" s="92"/>
      <c r="BKW251" s="92"/>
      <c r="BKX251" s="92"/>
      <c r="BKY251" s="92"/>
      <c r="BKZ251" s="92"/>
      <c r="BLA251" s="92"/>
      <c r="BLB251" s="92"/>
      <c r="BLC251" s="92"/>
      <c r="BLD251" s="92"/>
      <c r="BLE251" s="92"/>
      <c r="BLF251" s="92"/>
      <c r="BLG251" s="92"/>
      <c r="BLH251" s="92"/>
      <c r="BLI251" s="92"/>
      <c r="BLJ251" s="92"/>
      <c r="BLK251" s="92"/>
      <c r="BLL251" s="92"/>
      <c r="BLM251" s="92"/>
      <c r="BLN251" s="92"/>
      <c r="BLO251" s="92"/>
      <c r="BLP251" s="92"/>
      <c r="BLQ251" s="92"/>
      <c r="BLR251" s="92"/>
      <c r="BLS251" s="92"/>
      <c r="BLT251" s="92"/>
      <c r="BLU251" s="92"/>
      <c r="BLV251" s="92"/>
      <c r="BLW251" s="92"/>
      <c r="BLX251" s="92"/>
      <c r="BLY251" s="92"/>
      <c r="BLZ251" s="92"/>
      <c r="BMA251" s="92"/>
      <c r="BMB251" s="92"/>
      <c r="BMC251" s="92"/>
      <c r="BMD251" s="92"/>
      <c r="BME251" s="92"/>
      <c r="BMF251" s="92"/>
      <c r="BMG251" s="92"/>
      <c r="BMH251" s="92"/>
      <c r="BMI251" s="92"/>
      <c r="BMJ251" s="92"/>
      <c r="BMK251" s="92"/>
      <c r="BML251" s="92"/>
      <c r="BMM251" s="92"/>
      <c r="BMN251" s="92"/>
      <c r="BMO251" s="92"/>
      <c r="BMP251" s="92"/>
      <c r="BMQ251" s="92"/>
      <c r="BMR251" s="92"/>
      <c r="BMS251" s="92"/>
      <c r="BMT251" s="92"/>
      <c r="BMU251" s="92"/>
      <c r="BMV251" s="92"/>
      <c r="BMW251" s="92"/>
      <c r="BMX251" s="92"/>
      <c r="BMY251" s="92"/>
      <c r="BMZ251" s="92"/>
      <c r="BNA251" s="92"/>
      <c r="BNB251" s="92"/>
      <c r="BNC251" s="92"/>
      <c r="BND251" s="92"/>
      <c r="BNE251" s="92"/>
      <c r="BNF251" s="92"/>
      <c r="BNG251" s="92"/>
      <c r="BNH251" s="92"/>
      <c r="BNI251" s="92"/>
      <c r="BNJ251" s="92"/>
      <c r="BNK251" s="92"/>
      <c r="BNL251" s="92"/>
      <c r="BNM251" s="92"/>
      <c r="BNN251" s="92"/>
      <c r="BNO251" s="92"/>
      <c r="BNP251" s="92"/>
      <c r="BNQ251" s="92"/>
      <c r="BNR251" s="92"/>
      <c r="BNS251" s="92"/>
      <c r="BNT251" s="92"/>
      <c r="BNU251" s="92"/>
      <c r="BNV251" s="92"/>
      <c r="BNW251" s="92"/>
      <c r="BNX251" s="92"/>
      <c r="BNY251" s="92"/>
      <c r="BNZ251" s="92"/>
      <c r="BOA251" s="92"/>
      <c r="BOB251" s="92"/>
      <c r="BOC251" s="92"/>
      <c r="BOD251" s="92"/>
      <c r="BOE251" s="92"/>
      <c r="BOF251" s="92"/>
      <c r="BOG251" s="92"/>
      <c r="BOH251" s="92"/>
      <c r="BOI251" s="92"/>
      <c r="BOJ251" s="92"/>
      <c r="BOK251" s="92"/>
      <c r="BOL251" s="92"/>
      <c r="BOM251" s="92"/>
      <c r="BON251" s="92"/>
      <c r="BOO251" s="92"/>
      <c r="BOP251" s="92"/>
      <c r="BOQ251" s="92"/>
      <c r="BOR251" s="92"/>
      <c r="BOS251" s="92"/>
      <c r="BOT251" s="92"/>
      <c r="BOU251" s="92"/>
      <c r="BOV251" s="92"/>
      <c r="BOW251" s="92"/>
      <c r="BOX251" s="92"/>
      <c r="BOY251" s="92"/>
      <c r="BOZ251" s="92"/>
      <c r="BPA251" s="92"/>
      <c r="BPB251" s="92"/>
      <c r="BPC251" s="92"/>
      <c r="BPD251" s="92"/>
      <c r="BPE251" s="92"/>
      <c r="BPF251" s="92"/>
      <c r="BPG251" s="92"/>
      <c r="BPH251" s="92"/>
      <c r="BPI251" s="92"/>
      <c r="BPJ251" s="92"/>
      <c r="BPK251" s="92"/>
      <c r="BPL251" s="92"/>
      <c r="BPM251" s="92"/>
      <c r="BPN251" s="92"/>
      <c r="BPO251" s="92"/>
      <c r="BPP251" s="92"/>
      <c r="BPQ251" s="92"/>
      <c r="BPR251" s="92"/>
      <c r="BPS251" s="92"/>
      <c r="BPT251" s="92"/>
      <c r="BPU251" s="92"/>
      <c r="BPV251" s="92"/>
      <c r="BPW251" s="92"/>
      <c r="BPX251" s="92"/>
      <c r="BPY251" s="92"/>
      <c r="BPZ251" s="92"/>
      <c r="BQA251" s="92"/>
      <c r="BQB251" s="92"/>
      <c r="BQC251" s="92"/>
      <c r="BQD251" s="92"/>
      <c r="BQE251" s="92"/>
      <c r="BQF251" s="92"/>
      <c r="BQG251" s="92"/>
      <c r="BQH251" s="92"/>
      <c r="BQI251" s="92"/>
      <c r="BQJ251" s="92"/>
      <c r="BQK251" s="92"/>
      <c r="BQL251" s="92"/>
      <c r="BQM251" s="92"/>
      <c r="BQN251" s="92"/>
      <c r="BQO251" s="92"/>
      <c r="BQP251" s="92"/>
      <c r="BQQ251" s="92"/>
      <c r="BQR251" s="92"/>
      <c r="BQS251" s="92"/>
      <c r="BQT251" s="92"/>
      <c r="BQU251" s="92"/>
      <c r="BQV251" s="92"/>
      <c r="BQW251" s="92"/>
      <c r="BQX251" s="92"/>
      <c r="BQY251" s="92"/>
      <c r="BQZ251" s="92"/>
      <c r="BRA251" s="92"/>
      <c r="BRB251" s="92"/>
      <c r="BRC251" s="92"/>
      <c r="BRD251" s="92"/>
      <c r="BRE251" s="92"/>
      <c r="BRF251" s="92"/>
      <c r="BRG251" s="92"/>
      <c r="BRH251" s="92"/>
      <c r="BRI251" s="92"/>
      <c r="BRJ251" s="92"/>
      <c r="BRK251" s="92"/>
      <c r="BRL251" s="92"/>
      <c r="BRM251" s="92"/>
      <c r="BRN251" s="92"/>
      <c r="BRO251" s="92"/>
      <c r="BRP251" s="92"/>
      <c r="BRQ251" s="92"/>
      <c r="BRR251" s="92"/>
      <c r="BRS251" s="92"/>
      <c r="BRT251" s="92"/>
      <c r="BRU251" s="92"/>
      <c r="BRV251" s="92"/>
      <c r="BRW251" s="92"/>
      <c r="BRX251" s="92"/>
      <c r="BRY251" s="92"/>
      <c r="BRZ251" s="92"/>
      <c r="BSA251" s="92"/>
      <c r="BSB251" s="92"/>
      <c r="BSC251" s="92"/>
      <c r="BSD251" s="92"/>
      <c r="BSE251" s="92"/>
      <c r="BSF251" s="92"/>
      <c r="BSG251" s="92"/>
      <c r="BSH251" s="92"/>
      <c r="BSI251" s="92"/>
      <c r="BSJ251" s="92"/>
      <c r="BSK251" s="92"/>
      <c r="BSL251" s="92"/>
      <c r="BSM251" s="92"/>
      <c r="BSN251" s="92"/>
      <c r="BSO251" s="92"/>
      <c r="BSP251" s="92"/>
      <c r="BSQ251" s="92"/>
      <c r="BSR251" s="92"/>
      <c r="BSS251" s="92"/>
      <c r="BST251" s="92"/>
      <c r="BSU251" s="92"/>
      <c r="BSV251" s="92"/>
      <c r="BSW251" s="92"/>
      <c r="BSX251" s="92"/>
      <c r="BSY251" s="92"/>
      <c r="BSZ251" s="92"/>
      <c r="BTA251" s="92"/>
      <c r="BTB251" s="92"/>
      <c r="BTC251" s="92"/>
      <c r="BTD251" s="92"/>
      <c r="BTE251" s="92"/>
      <c r="BTF251" s="92"/>
      <c r="BTG251" s="92"/>
      <c r="BTH251" s="92"/>
      <c r="BTI251" s="92"/>
      <c r="BTJ251" s="92"/>
      <c r="BTK251" s="92"/>
      <c r="BTL251" s="92"/>
      <c r="BTM251" s="92"/>
      <c r="BTN251" s="92"/>
      <c r="BTO251" s="92"/>
      <c r="BTP251" s="92"/>
      <c r="BTQ251" s="92"/>
      <c r="BTR251" s="92"/>
      <c r="BTS251" s="92"/>
      <c r="BTT251" s="92"/>
      <c r="BTU251" s="92"/>
      <c r="BTV251" s="92"/>
      <c r="BTW251" s="92"/>
      <c r="BTX251" s="92"/>
      <c r="BTY251" s="92"/>
      <c r="BTZ251" s="92"/>
      <c r="BUA251" s="92"/>
      <c r="BUB251" s="92"/>
      <c r="BUC251" s="92"/>
      <c r="BUD251" s="92"/>
      <c r="BUE251" s="92"/>
      <c r="BUF251" s="92"/>
      <c r="BUG251" s="92"/>
      <c r="BUH251" s="92"/>
      <c r="BUI251" s="92"/>
      <c r="BUJ251" s="92"/>
      <c r="BUK251" s="92"/>
      <c r="BUL251" s="92"/>
      <c r="BUM251" s="92"/>
      <c r="BUN251" s="92"/>
      <c r="BUO251" s="92"/>
      <c r="BUP251" s="92"/>
      <c r="BUQ251" s="92"/>
      <c r="BUR251" s="92"/>
      <c r="BUS251" s="92"/>
      <c r="BUT251" s="92"/>
      <c r="BUU251" s="92"/>
      <c r="BUV251" s="92"/>
      <c r="BUW251" s="92"/>
      <c r="BUX251" s="92"/>
      <c r="BUY251" s="92"/>
      <c r="BUZ251" s="92"/>
      <c r="BVA251" s="92"/>
      <c r="BVB251" s="92"/>
      <c r="BVC251" s="92"/>
      <c r="BVD251" s="92"/>
      <c r="BVE251" s="92"/>
      <c r="BVF251" s="92"/>
      <c r="BVG251" s="92"/>
      <c r="BVH251" s="92"/>
      <c r="BVI251" s="92"/>
      <c r="BVJ251" s="92"/>
      <c r="BVK251" s="92"/>
      <c r="BVL251" s="92"/>
      <c r="BVM251" s="92"/>
      <c r="BVN251" s="92"/>
      <c r="BVO251" s="92"/>
      <c r="BVP251" s="92"/>
      <c r="BVQ251" s="92"/>
      <c r="BVR251" s="92"/>
      <c r="BVS251" s="92"/>
      <c r="BVT251" s="92"/>
      <c r="BVU251" s="92"/>
      <c r="BVV251" s="92"/>
      <c r="BVW251" s="92"/>
      <c r="BVX251" s="92"/>
      <c r="BVY251" s="92"/>
      <c r="BVZ251" s="92"/>
      <c r="BWA251" s="92"/>
      <c r="BWB251" s="92"/>
      <c r="BWC251" s="92"/>
      <c r="BWD251" s="92"/>
      <c r="BWE251" s="92"/>
      <c r="BWF251" s="92"/>
      <c r="BWG251" s="92"/>
      <c r="BWH251" s="92"/>
      <c r="BWI251" s="92"/>
      <c r="BWJ251" s="92"/>
      <c r="BWK251" s="92"/>
      <c r="BWL251" s="92"/>
      <c r="BWM251" s="92"/>
      <c r="BWN251" s="92"/>
      <c r="BWO251" s="92"/>
      <c r="BWP251" s="92"/>
      <c r="BWQ251" s="92"/>
      <c r="BWR251" s="92"/>
      <c r="BWS251" s="92"/>
      <c r="BWT251" s="92"/>
      <c r="BWU251" s="92"/>
      <c r="BWV251" s="92"/>
      <c r="BWW251" s="92"/>
      <c r="BWX251" s="92"/>
      <c r="BWY251" s="92"/>
      <c r="BWZ251" s="92"/>
      <c r="BXA251" s="92"/>
      <c r="BXB251" s="92"/>
      <c r="BXC251" s="92"/>
      <c r="BXD251" s="92"/>
      <c r="BXE251" s="92"/>
      <c r="BXF251" s="92"/>
      <c r="BXG251" s="92"/>
      <c r="BXH251" s="92"/>
      <c r="BXI251" s="92"/>
      <c r="BXJ251" s="92"/>
      <c r="BXK251" s="92"/>
      <c r="BXL251" s="92"/>
      <c r="BXM251" s="92"/>
      <c r="BXN251" s="92"/>
      <c r="BXO251" s="92"/>
      <c r="BXP251" s="92"/>
      <c r="BXQ251" s="92"/>
      <c r="BXR251" s="92"/>
      <c r="BXS251" s="92"/>
      <c r="BXT251" s="92"/>
      <c r="BXU251" s="92"/>
      <c r="BXV251" s="92"/>
      <c r="BXW251" s="92"/>
      <c r="BXX251" s="92"/>
      <c r="BXY251" s="92"/>
      <c r="BXZ251" s="92"/>
      <c r="BYA251" s="92"/>
      <c r="BYB251" s="92"/>
      <c r="BYC251" s="92"/>
      <c r="BYD251" s="92"/>
      <c r="BYE251" s="92"/>
      <c r="BYF251" s="92"/>
      <c r="BYG251" s="92"/>
      <c r="BYH251" s="92"/>
      <c r="BYI251" s="92"/>
      <c r="BYJ251" s="92"/>
      <c r="BYK251" s="92"/>
      <c r="BYL251" s="92"/>
      <c r="BYM251" s="92"/>
      <c r="BYN251" s="92"/>
      <c r="BYO251" s="92"/>
      <c r="BYP251" s="92"/>
      <c r="BYQ251" s="92"/>
      <c r="BYR251" s="92"/>
      <c r="BYS251" s="92"/>
      <c r="BYT251" s="92"/>
      <c r="BYU251" s="92"/>
      <c r="BYV251" s="92"/>
      <c r="BYW251" s="92"/>
      <c r="BYX251" s="92"/>
      <c r="BYY251" s="92"/>
      <c r="BYZ251" s="92"/>
      <c r="BZA251" s="92"/>
      <c r="BZB251" s="92"/>
      <c r="BZC251" s="92"/>
      <c r="BZD251" s="92"/>
      <c r="BZE251" s="92"/>
      <c r="BZF251" s="92"/>
      <c r="BZG251" s="92"/>
      <c r="BZH251" s="92"/>
      <c r="BZI251" s="92"/>
      <c r="BZJ251" s="92"/>
      <c r="BZK251" s="92"/>
      <c r="BZL251" s="92"/>
      <c r="BZM251" s="92"/>
      <c r="BZN251" s="92"/>
      <c r="BZO251" s="92"/>
      <c r="BZP251" s="92"/>
      <c r="BZQ251" s="92"/>
      <c r="BZR251" s="92"/>
      <c r="BZS251" s="92"/>
      <c r="BZT251" s="92"/>
      <c r="BZU251" s="92"/>
      <c r="BZV251" s="92"/>
      <c r="BZW251" s="92"/>
      <c r="BZX251" s="92"/>
      <c r="BZY251" s="92"/>
      <c r="BZZ251" s="92"/>
      <c r="CAA251" s="92"/>
      <c r="CAB251" s="92"/>
      <c r="CAC251" s="92"/>
      <c r="CAD251" s="92"/>
      <c r="CAE251" s="92"/>
      <c r="CAF251" s="92"/>
      <c r="CAG251" s="92"/>
      <c r="CAH251" s="92"/>
      <c r="CAI251" s="92"/>
      <c r="CAJ251" s="92"/>
      <c r="CAK251" s="92"/>
      <c r="CAL251" s="92"/>
      <c r="CAM251" s="92"/>
      <c r="CAN251" s="92"/>
      <c r="CAO251" s="92"/>
      <c r="CAP251" s="92"/>
      <c r="CAQ251" s="92"/>
      <c r="CAR251" s="92"/>
      <c r="CAS251" s="92"/>
      <c r="CAT251" s="92"/>
      <c r="CAU251" s="92"/>
      <c r="CAV251" s="92"/>
      <c r="CAW251" s="92"/>
      <c r="CAX251" s="92"/>
      <c r="CAY251" s="92"/>
      <c r="CAZ251" s="92"/>
      <c r="CBA251" s="92"/>
      <c r="CBB251" s="92"/>
      <c r="CBC251" s="92"/>
      <c r="CBD251" s="92"/>
      <c r="CBE251" s="92"/>
      <c r="CBF251" s="92"/>
      <c r="CBG251" s="92"/>
      <c r="CBH251" s="92"/>
      <c r="CBI251" s="92"/>
      <c r="CBJ251" s="92"/>
      <c r="CBK251" s="92"/>
      <c r="CBL251" s="92"/>
      <c r="CBM251" s="92"/>
      <c r="CBN251" s="92"/>
      <c r="CBO251" s="92"/>
      <c r="CBP251" s="92"/>
      <c r="CBQ251" s="92"/>
      <c r="CBR251" s="92"/>
      <c r="CBS251" s="92"/>
      <c r="CBT251" s="92"/>
      <c r="CBU251" s="92"/>
      <c r="CBV251" s="92"/>
      <c r="CBW251" s="92"/>
      <c r="CBX251" s="92"/>
      <c r="CBY251" s="92"/>
      <c r="CBZ251" s="92"/>
      <c r="CCA251" s="92"/>
      <c r="CCB251" s="92"/>
      <c r="CCC251" s="92"/>
      <c r="CCD251" s="92"/>
      <c r="CCE251" s="92"/>
      <c r="CCF251" s="92"/>
      <c r="CCG251" s="92"/>
      <c r="CCH251" s="92"/>
      <c r="CCI251" s="92"/>
      <c r="CCJ251" s="92"/>
      <c r="CCK251" s="92"/>
      <c r="CCL251" s="92"/>
      <c r="CCM251" s="92"/>
      <c r="CCN251" s="92"/>
      <c r="CCO251" s="92"/>
      <c r="CCP251" s="92"/>
      <c r="CCQ251" s="92"/>
      <c r="CCR251" s="92"/>
      <c r="CCS251" s="92"/>
      <c r="CCT251" s="92"/>
      <c r="CCU251" s="92"/>
      <c r="CCV251" s="92"/>
      <c r="CCW251" s="92"/>
      <c r="CCX251" s="92"/>
      <c r="CCY251" s="92"/>
      <c r="CCZ251" s="92"/>
      <c r="CDA251" s="92"/>
      <c r="CDB251" s="92"/>
      <c r="CDC251" s="92"/>
      <c r="CDD251" s="92"/>
      <c r="CDE251" s="92"/>
      <c r="CDF251" s="92"/>
      <c r="CDG251" s="92"/>
      <c r="CDH251" s="92"/>
      <c r="CDI251" s="92"/>
      <c r="CDJ251" s="92"/>
      <c r="CDK251" s="92"/>
      <c r="CDL251" s="92"/>
      <c r="CDM251" s="92"/>
      <c r="CDN251" s="92"/>
      <c r="CDO251" s="92"/>
      <c r="CDP251" s="92"/>
      <c r="CDQ251" s="92"/>
      <c r="CDR251" s="92"/>
      <c r="CDS251" s="92"/>
      <c r="CDT251" s="92"/>
      <c r="CDU251" s="92"/>
      <c r="CDV251" s="92"/>
      <c r="CDW251" s="92"/>
      <c r="CDX251" s="92"/>
      <c r="CDY251" s="92"/>
      <c r="CDZ251" s="92"/>
      <c r="CEA251" s="92"/>
      <c r="CEB251" s="92"/>
      <c r="CEC251" s="92"/>
      <c r="CED251" s="92"/>
      <c r="CEE251" s="92"/>
      <c r="CEF251" s="92"/>
      <c r="CEG251" s="92"/>
      <c r="CEH251" s="92"/>
      <c r="CEI251" s="92"/>
      <c r="CEJ251" s="92"/>
      <c r="CEK251" s="92"/>
      <c r="CEL251" s="92"/>
      <c r="CEM251" s="92"/>
      <c r="CEN251" s="92"/>
      <c r="CEO251" s="92"/>
      <c r="CEP251" s="92"/>
      <c r="CEQ251" s="92"/>
      <c r="CER251" s="92"/>
      <c r="CES251" s="92"/>
      <c r="CET251" s="92"/>
      <c r="CEU251" s="92"/>
      <c r="CEV251" s="92"/>
      <c r="CEW251" s="92"/>
      <c r="CEX251" s="92"/>
      <c r="CEY251" s="92"/>
      <c r="CEZ251" s="92"/>
      <c r="CFA251" s="92"/>
      <c r="CFB251" s="92"/>
      <c r="CFC251" s="92"/>
      <c r="CFD251" s="92"/>
      <c r="CFE251" s="92"/>
      <c r="CFF251" s="92"/>
      <c r="CFG251" s="92"/>
      <c r="CFH251" s="92"/>
      <c r="CFI251" s="92"/>
      <c r="CFJ251" s="92"/>
      <c r="CFK251" s="92"/>
      <c r="CFL251" s="92"/>
      <c r="CFM251" s="92"/>
      <c r="CFN251" s="92"/>
      <c r="CFO251" s="92"/>
      <c r="CFP251" s="92"/>
      <c r="CFQ251" s="92"/>
      <c r="CFR251" s="92"/>
      <c r="CFS251" s="92"/>
      <c r="CFT251" s="92"/>
      <c r="CFU251" s="92"/>
      <c r="CFV251" s="92"/>
      <c r="CFW251" s="92"/>
      <c r="CFX251" s="92"/>
      <c r="CFY251" s="92"/>
      <c r="CFZ251" s="92"/>
      <c r="CGA251" s="92"/>
      <c r="CGB251" s="92"/>
      <c r="CGC251" s="92"/>
      <c r="CGD251" s="92"/>
      <c r="CGE251" s="92"/>
      <c r="CGF251" s="92"/>
      <c r="CGG251" s="92"/>
      <c r="CGH251" s="92"/>
      <c r="CGI251" s="92"/>
      <c r="CGJ251" s="92"/>
      <c r="CGK251" s="92"/>
      <c r="CGL251" s="92"/>
      <c r="CGM251" s="92"/>
      <c r="CGN251" s="92"/>
      <c r="CGO251" s="92"/>
      <c r="CGP251" s="92"/>
      <c r="CGQ251" s="92"/>
      <c r="CGR251" s="92"/>
      <c r="CGS251" s="92"/>
      <c r="CGT251" s="92"/>
      <c r="CGU251" s="92"/>
      <c r="CGV251" s="92"/>
      <c r="CGW251" s="92"/>
      <c r="CGX251" s="92"/>
      <c r="CGY251" s="92"/>
      <c r="CGZ251" s="92"/>
      <c r="CHA251" s="92"/>
      <c r="CHB251" s="92"/>
      <c r="CHC251" s="92"/>
      <c r="CHD251" s="92"/>
      <c r="CHE251" s="92"/>
      <c r="CHF251" s="92"/>
      <c r="CHG251" s="92"/>
      <c r="CHH251" s="92"/>
      <c r="CHI251" s="92"/>
      <c r="CHJ251" s="92"/>
      <c r="CHK251" s="92"/>
      <c r="CHL251" s="92"/>
      <c r="CHM251" s="92"/>
      <c r="CHN251" s="92"/>
      <c r="CHO251" s="92"/>
      <c r="CHP251" s="92"/>
      <c r="CHQ251" s="92"/>
      <c r="CHR251" s="92"/>
      <c r="CHS251" s="92"/>
      <c r="CHT251" s="92"/>
      <c r="CHU251" s="92"/>
      <c r="CHV251" s="92"/>
      <c r="CHW251" s="92"/>
      <c r="CHX251" s="92"/>
      <c r="CHY251" s="92"/>
      <c r="CHZ251" s="92"/>
      <c r="CIA251" s="92"/>
      <c r="CIB251" s="92"/>
      <c r="CIC251" s="92"/>
      <c r="CID251" s="92"/>
      <c r="CIE251" s="92"/>
      <c r="CIF251" s="92"/>
      <c r="CIG251" s="92"/>
      <c r="CIH251" s="92"/>
      <c r="CII251" s="92"/>
      <c r="CIJ251" s="92"/>
      <c r="CIK251" s="92"/>
      <c r="CIL251" s="92"/>
      <c r="CIM251" s="92"/>
      <c r="CIN251" s="92"/>
      <c r="CIO251" s="92"/>
      <c r="CIP251" s="92"/>
      <c r="CIQ251" s="92"/>
      <c r="CIR251" s="92"/>
      <c r="CIS251" s="92"/>
      <c r="CIT251" s="92"/>
      <c r="CIU251" s="92"/>
      <c r="CIV251" s="92"/>
      <c r="CIW251" s="92"/>
      <c r="CIX251" s="92"/>
      <c r="CIY251" s="92"/>
      <c r="CIZ251" s="92"/>
      <c r="CJA251" s="92"/>
      <c r="CJB251" s="92"/>
      <c r="CJC251" s="92"/>
      <c r="CJD251" s="92"/>
      <c r="CJE251" s="92"/>
      <c r="CJF251" s="92"/>
      <c r="CJG251" s="92"/>
      <c r="CJH251" s="92"/>
      <c r="CJI251" s="92"/>
      <c r="CJJ251" s="92"/>
      <c r="CJK251" s="92"/>
      <c r="CJL251" s="92"/>
      <c r="CJM251" s="92"/>
      <c r="CJN251" s="92"/>
      <c r="CJO251" s="92"/>
      <c r="CJP251" s="92"/>
      <c r="CJQ251" s="92"/>
      <c r="CJR251" s="92"/>
      <c r="CJS251" s="92"/>
      <c r="CJT251" s="92"/>
      <c r="CJU251" s="92"/>
      <c r="CJV251" s="92"/>
      <c r="CJW251" s="92"/>
      <c r="CJX251" s="92"/>
      <c r="CJY251" s="92"/>
      <c r="CJZ251" s="92"/>
      <c r="CKA251" s="92"/>
      <c r="CKB251" s="92"/>
      <c r="CKC251" s="92"/>
      <c r="CKD251" s="92"/>
      <c r="CKE251" s="92"/>
      <c r="CKF251" s="92"/>
      <c r="CKG251" s="92"/>
      <c r="CKH251" s="92"/>
      <c r="CKI251" s="92"/>
      <c r="CKJ251" s="92"/>
      <c r="CKK251" s="92"/>
      <c r="CKL251" s="92"/>
      <c r="CKM251" s="92"/>
      <c r="CKN251" s="92"/>
      <c r="CKO251" s="92"/>
      <c r="CKP251" s="92"/>
      <c r="CKQ251" s="92"/>
      <c r="CKR251" s="92"/>
      <c r="CKS251" s="92"/>
      <c r="CKT251" s="92"/>
      <c r="CKU251" s="92"/>
      <c r="CKV251" s="92"/>
      <c r="CKW251" s="92"/>
      <c r="CKX251" s="92"/>
      <c r="CKY251" s="92"/>
      <c r="CKZ251" s="92"/>
      <c r="CLA251" s="92"/>
      <c r="CLB251" s="92"/>
      <c r="CLC251" s="92"/>
      <c r="CLD251" s="92"/>
      <c r="CLE251" s="92"/>
      <c r="CLF251" s="92"/>
      <c r="CLG251" s="92"/>
      <c r="CLH251" s="92"/>
      <c r="CLI251" s="92"/>
      <c r="CLJ251" s="92"/>
      <c r="CLK251" s="92"/>
      <c r="CLL251" s="92"/>
      <c r="CLM251" s="92"/>
      <c r="CLN251" s="92"/>
      <c r="CLO251" s="92"/>
      <c r="CLP251" s="92"/>
      <c r="CLQ251" s="92"/>
      <c r="CLR251" s="92"/>
      <c r="CLS251" s="92"/>
      <c r="CLT251" s="92"/>
      <c r="CLU251" s="92"/>
      <c r="CLV251" s="92"/>
      <c r="CLW251" s="92"/>
      <c r="CLX251" s="92"/>
      <c r="CLY251" s="92"/>
      <c r="CLZ251" s="92"/>
      <c r="CMA251" s="92"/>
      <c r="CMB251" s="92"/>
      <c r="CMC251" s="92"/>
      <c r="CMD251" s="92"/>
      <c r="CME251" s="92"/>
      <c r="CMF251" s="92"/>
      <c r="CMG251" s="92"/>
      <c r="CMH251" s="92"/>
      <c r="CMI251" s="92"/>
      <c r="CMJ251" s="92"/>
      <c r="CMK251" s="92"/>
      <c r="CML251" s="92"/>
      <c r="CMM251" s="92"/>
      <c r="CMN251" s="92"/>
      <c r="CMO251" s="92"/>
      <c r="CMP251" s="92"/>
      <c r="CMQ251" s="92"/>
      <c r="CMR251" s="92"/>
      <c r="CMS251" s="92"/>
      <c r="CMT251" s="92"/>
      <c r="CMU251" s="92"/>
      <c r="CMV251" s="92"/>
      <c r="CMW251" s="92"/>
      <c r="CMX251" s="92"/>
      <c r="CMY251" s="92"/>
      <c r="CMZ251" s="92"/>
      <c r="CNA251" s="92"/>
      <c r="CNB251" s="92"/>
      <c r="CNC251" s="92"/>
      <c r="CND251" s="92"/>
      <c r="CNE251" s="92"/>
      <c r="CNF251" s="92"/>
      <c r="CNG251" s="92"/>
      <c r="CNH251" s="92"/>
      <c r="CNI251" s="92"/>
      <c r="CNJ251" s="92"/>
      <c r="CNK251" s="92"/>
      <c r="CNL251" s="92"/>
      <c r="CNM251" s="92"/>
      <c r="CNN251" s="92"/>
      <c r="CNO251" s="92"/>
      <c r="CNP251" s="92"/>
      <c r="CNQ251" s="92"/>
      <c r="CNR251" s="92"/>
      <c r="CNS251" s="92"/>
      <c r="CNT251" s="92"/>
      <c r="CNU251" s="92"/>
      <c r="CNV251" s="92"/>
      <c r="CNW251" s="92"/>
      <c r="CNX251" s="92"/>
      <c r="CNY251" s="92"/>
      <c r="CNZ251" s="92"/>
      <c r="COA251" s="92"/>
      <c r="COB251" s="92"/>
      <c r="COC251" s="92"/>
      <c r="COD251" s="92"/>
      <c r="COE251" s="92"/>
      <c r="COF251" s="92"/>
      <c r="COG251" s="92"/>
      <c r="COH251" s="92"/>
      <c r="COI251" s="92"/>
      <c r="COJ251" s="92"/>
      <c r="COK251" s="92"/>
      <c r="COL251" s="92"/>
      <c r="COM251" s="92"/>
      <c r="CON251" s="92"/>
      <c r="COO251" s="92"/>
      <c r="COP251" s="92"/>
      <c r="COQ251" s="92"/>
      <c r="COR251" s="92"/>
      <c r="COS251" s="92"/>
      <c r="COT251" s="92"/>
      <c r="COU251" s="92"/>
      <c r="COV251" s="92"/>
      <c r="COW251" s="92"/>
      <c r="COX251" s="92"/>
      <c r="COY251" s="92"/>
      <c r="COZ251" s="92"/>
      <c r="CPA251" s="92"/>
      <c r="CPB251" s="92"/>
      <c r="CPC251" s="92"/>
      <c r="CPD251" s="92"/>
      <c r="CPE251" s="92"/>
      <c r="CPF251" s="92"/>
      <c r="CPG251" s="92"/>
      <c r="CPH251" s="92"/>
      <c r="CPI251" s="92"/>
      <c r="CPJ251" s="92"/>
      <c r="CPK251" s="92"/>
      <c r="CPL251" s="92"/>
      <c r="CPM251" s="92"/>
      <c r="CPN251" s="92"/>
      <c r="CPO251" s="92"/>
      <c r="CPP251" s="92"/>
      <c r="CPQ251" s="92"/>
      <c r="CPR251" s="92"/>
      <c r="CPS251" s="92"/>
      <c r="CPT251" s="92"/>
      <c r="CPU251" s="92"/>
      <c r="CPV251" s="92"/>
      <c r="CPW251" s="92"/>
      <c r="CPX251" s="92"/>
      <c r="CPY251" s="92"/>
      <c r="CPZ251" s="92"/>
      <c r="CQA251" s="92"/>
      <c r="CQB251" s="92"/>
      <c r="CQC251" s="92"/>
      <c r="CQD251" s="92"/>
      <c r="CQE251" s="92"/>
      <c r="CQF251" s="92"/>
      <c r="CQG251" s="92"/>
      <c r="CQH251" s="92"/>
      <c r="CQI251" s="92"/>
      <c r="CQJ251" s="92"/>
      <c r="CQK251" s="92"/>
      <c r="CQL251" s="92"/>
      <c r="CQM251" s="92"/>
      <c r="CQN251" s="92"/>
      <c r="CQO251" s="92"/>
      <c r="CQP251" s="92"/>
      <c r="CQQ251" s="92"/>
      <c r="CQR251" s="92"/>
      <c r="CQS251" s="92"/>
      <c r="CQT251" s="92"/>
      <c r="CQU251" s="92"/>
      <c r="CQV251" s="92"/>
      <c r="CQW251" s="92"/>
      <c r="CQX251" s="92"/>
      <c r="CQY251" s="92"/>
      <c r="CQZ251" s="92"/>
      <c r="CRA251" s="92"/>
      <c r="CRB251" s="92"/>
      <c r="CRC251" s="92"/>
      <c r="CRD251" s="92"/>
      <c r="CRE251" s="92"/>
      <c r="CRF251" s="92"/>
      <c r="CRG251" s="92"/>
      <c r="CRH251" s="92"/>
      <c r="CRI251" s="92"/>
      <c r="CRJ251" s="92"/>
      <c r="CRK251" s="92"/>
      <c r="CRL251" s="92"/>
      <c r="CRM251" s="92"/>
      <c r="CRN251" s="92"/>
      <c r="CRO251" s="92"/>
      <c r="CRP251" s="92"/>
      <c r="CRQ251" s="92"/>
      <c r="CRR251" s="92"/>
      <c r="CRS251" s="92"/>
      <c r="CRT251" s="92"/>
      <c r="CRU251" s="92"/>
      <c r="CRV251" s="92"/>
      <c r="CRW251" s="92"/>
      <c r="CRX251" s="92"/>
      <c r="CRY251" s="92"/>
      <c r="CRZ251" s="92"/>
      <c r="CSA251" s="92"/>
      <c r="CSB251" s="92"/>
      <c r="CSC251" s="92"/>
      <c r="CSD251" s="92"/>
      <c r="CSE251" s="92"/>
      <c r="CSF251" s="92"/>
      <c r="CSG251" s="92"/>
      <c r="CSH251" s="92"/>
      <c r="CSI251" s="92"/>
      <c r="CSJ251" s="92"/>
      <c r="CSK251" s="92"/>
      <c r="CSL251" s="92"/>
      <c r="CSM251" s="92"/>
      <c r="CSN251" s="92"/>
      <c r="CSO251" s="92"/>
      <c r="CSP251" s="92"/>
      <c r="CSQ251" s="92"/>
      <c r="CSR251" s="92"/>
      <c r="CSS251" s="92"/>
      <c r="CST251" s="92"/>
      <c r="CSU251" s="92"/>
      <c r="CSV251" s="92"/>
      <c r="CSW251" s="92"/>
      <c r="CSX251" s="92"/>
      <c r="CSY251" s="92"/>
      <c r="CSZ251" s="92"/>
      <c r="CTA251" s="92"/>
      <c r="CTB251" s="92"/>
      <c r="CTC251" s="92"/>
      <c r="CTD251" s="92"/>
      <c r="CTE251" s="92"/>
      <c r="CTF251" s="92"/>
      <c r="CTG251" s="92"/>
      <c r="CTH251" s="92"/>
      <c r="CTI251" s="92"/>
      <c r="CTJ251" s="92"/>
      <c r="CTK251" s="92"/>
      <c r="CTL251" s="92"/>
      <c r="CTM251" s="92"/>
      <c r="CTN251" s="92"/>
      <c r="CTO251" s="92"/>
      <c r="CTP251" s="92"/>
      <c r="CTQ251" s="92"/>
      <c r="CTR251" s="92"/>
      <c r="CTS251" s="92"/>
      <c r="CTT251" s="92"/>
      <c r="CTU251" s="92"/>
      <c r="CTV251" s="92"/>
      <c r="CTW251" s="92"/>
      <c r="CTX251" s="92"/>
      <c r="CTY251" s="92"/>
      <c r="CTZ251" s="92"/>
      <c r="CUA251" s="92"/>
      <c r="CUB251" s="92"/>
      <c r="CUC251" s="92"/>
      <c r="CUD251" s="92"/>
      <c r="CUE251" s="92"/>
      <c r="CUF251" s="92"/>
      <c r="CUG251" s="92"/>
      <c r="CUH251" s="92"/>
      <c r="CUI251" s="92"/>
      <c r="CUJ251" s="92"/>
      <c r="CUK251" s="92"/>
      <c r="CUL251" s="92"/>
      <c r="CUM251" s="92"/>
      <c r="CUN251" s="92"/>
      <c r="CUO251" s="92"/>
      <c r="CUP251" s="92"/>
      <c r="CUQ251" s="92"/>
      <c r="CUR251" s="92"/>
      <c r="CUS251" s="92"/>
      <c r="CUT251" s="92"/>
      <c r="CUU251" s="92"/>
      <c r="CUV251" s="92"/>
      <c r="CUW251" s="92"/>
      <c r="CUX251" s="92"/>
      <c r="CUY251" s="92"/>
      <c r="CUZ251" s="92"/>
      <c r="CVA251" s="92"/>
      <c r="CVB251" s="92"/>
      <c r="CVC251" s="92"/>
      <c r="CVD251" s="92"/>
      <c r="CVE251" s="92"/>
      <c r="CVF251" s="92"/>
      <c r="CVG251" s="92"/>
      <c r="CVH251" s="92"/>
      <c r="CVI251" s="92"/>
      <c r="CVJ251" s="92"/>
      <c r="CVK251" s="92"/>
      <c r="CVL251" s="92"/>
      <c r="CVM251" s="92"/>
      <c r="CVN251" s="92"/>
      <c r="CVO251" s="92"/>
      <c r="CVP251" s="92"/>
      <c r="CVQ251" s="92"/>
      <c r="CVR251" s="92"/>
      <c r="CVS251" s="92"/>
      <c r="CVT251" s="92"/>
      <c r="CVU251" s="92"/>
      <c r="CVV251" s="92"/>
      <c r="CVW251" s="92"/>
      <c r="CVX251" s="92"/>
      <c r="CVY251" s="92"/>
      <c r="CVZ251" s="92"/>
      <c r="CWA251" s="92"/>
      <c r="CWB251" s="92"/>
      <c r="CWC251" s="92"/>
      <c r="CWD251" s="92"/>
      <c r="CWE251" s="92"/>
      <c r="CWF251" s="92"/>
      <c r="CWG251" s="92"/>
      <c r="CWH251" s="92"/>
      <c r="CWI251" s="92"/>
      <c r="CWJ251" s="92"/>
      <c r="CWK251" s="92"/>
      <c r="CWL251" s="92"/>
      <c r="CWM251" s="92"/>
      <c r="CWN251" s="92"/>
      <c r="CWO251" s="92"/>
      <c r="CWP251" s="92"/>
      <c r="CWQ251" s="92"/>
      <c r="CWR251" s="92"/>
      <c r="CWS251" s="92"/>
      <c r="CWT251" s="92"/>
      <c r="CWU251" s="92"/>
      <c r="CWV251" s="92"/>
      <c r="CWW251" s="92"/>
      <c r="CWX251" s="92"/>
      <c r="CWY251" s="92"/>
      <c r="CWZ251" s="92"/>
      <c r="CXA251" s="92"/>
      <c r="CXB251" s="92"/>
      <c r="CXC251" s="92"/>
      <c r="CXD251" s="92"/>
      <c r="CXE251" s="92"/>
      <c r="CXF251" s="92"/>
      <c r="CXG251" s="92"/>
      <c r="CXH251" s="92"/>
      <c r="CXI251" s="92"/>
      <c r="CXJ251" s="92"/>
      <c r="CXK251" s="92"/>
      <c r="CXL251" s="92"/>
      <c r="CXM251" s="92"/>
      <c r="CXN251" s="92"/>
      <c r="CXO251" s="92"/>
      <c r="CXP251" s="92"/>
      <c r="CXQ251" s="92"/>
      <c r="CXR251" s="92"/>
      <c r="CXS251" s="92"/>
      <c r="CXT251" s="92"/>
      <c r="CXU251" s="92"/>
      <c r="CXV251" s="92"/>
      <c r="CXW251" s="92"/>
      <c r="CXX251" s="92"/>
      <c r="CXY251" s="92"/>
      <c r="CXZ251" s="92"/>
      <c r="CYA251" s="92"/>
      <c r="CYB251" s="92"/>
      <c r="CYC251" s="92"/>
      <c r="CYD251" s="92"/>
      <c r="CYE251" s="92"/>
      <c r="CYF251" s="92"/>
      <c r="CYG251" s="92"/>
      <c r="CYH251" s="92"/>
      <c r="CYI251" s="92"/>
      <c r="CYJ251" s="92"/>
      <c r="CYK251" s="92"/>
      <c r="CYL251" s="92"/>
      <c r="CYM251" s="92"/>
      <c r="CYN251" s="92"/>
      <c r="CYO251" s="92"/>
      <c r="CYP251" s="92"/>
      <c r="CYQ251" s="92"/>
      <c r="CYR251" s="92"/>
      <c r="CYS251" s="92"/>
      <c r="CYT251" s="92"/>
      <c r="CYU251" s="92"/>
      <c r="CYV251" s="92"/>
      <c r="CYW251" s="92"/>
      <c r="CYX251" s="92"/>
      <c r="CYY251" s="92"/>
      <c r="CYZ251" s="92"/>
      <c r="CZA251" s="92"/>
      <c r="CZB251" s="92"/>
      <c r="CZC251" s="92"/>
      <c r="CZD251" s="92"/>
      <c r="CZE251" s="92"/>
      <c r="CZF251" s="92"/>
      <c r="CZG251" s="92"/>
      <c r="CZH251" s="92"/>
      <c r="CZI251" s="92"/>
      <c r="CZJ251" s="92"/>
      <c r="CZK251" s="92"/>
      <c r="CZL251" s="92"/>
      <c r="CZM251" s="92"/>
      <c r="CZN251" s="92"/>
      <c r="CZO251" s="92"/>
      <c r="CZP251" s="92"/>
      <c r="CZQ251" s="92"/>
      <c r="CZR251" s="92"/>
      <c r="CZS251" s="92"/>
      <c r="CZT251" s="92"/>
      <c r="CZU251" s="92"/>
      <c r="CZV251" s="92"/>
      <c r="CZW251" s="92"/>
      <c r="CZX251" s="92"/>
      <c r="CZY251" s="92"/>
      <c r="CZZ251" s="92"/>
      <c r="DAA251" s="92"/>
      <c r="DAB251" s="92"/>
      <c r="DAC251" s="92"/>
      <c r="DAD251" s="92"/>
      <c r="DAE251" s="92"/>
      <c r="DAF251" s="92"/>
      <c r="DAG251" s="92"/>
      <c r="DAH251" s="92"/>
      <c r="DAI251" s="92"/>
      <c r="DAJ251" s="92"/>
      <c r="DAK251" s="92"/>
      <c r="DAL251" s="92"/>
      <c r="DAM251" s="92"/>
      <c r="DAN251" s="92"/>
      <c r="DAO251" s="92"/>
      <c r="DAP251" s="92"/>
      <c r="DAQ251" s="92"/>
      <c r="DAR251" s="92"/>
      <c r="DAS251" s="92"/>
      <c r="DAT251" s="92"/>
      <c r="DAU251" s="92"/>
      <c r="DAV251" s="92"/>
      <c r="DAW251" s="92"/>
      <c r="DAX251" s="92"/>
      <c r="DAY251" s="92"/>
      <c r="DAZ251" s="92"/>
      <c r="DBA251" s="92"/>
      <c r="DBB251" s="92"/>
      <c r="DBC251" s="92"/>
      <c r="DBD251" s="92"/>
      <c r="DBE251" s="92"/>
      <c r="DBF251" s="92"/>
      <c r="DBG251" s="92"/>
      <c r="DBH251" s="92"/>
      <c r="DBI251" s="92"/>
      <c r="DBJ251" s="92"/>
      <c r="DBK251" s="92"/>
      <c r="DBL251" s="92"/>
      <c r="DBM251" s="92"/>
      <c r="DBN251" s="92"/>
      <c r="DBO251" s="92"/>
      <c r="DBP251" s="92"/>
      <c r="DBQ251" s="92"/>
      <c r="DBR251" s="92"/>
      <c r="DBS251" s="92"/>
      <c r="DBT251" s="92"/>
      <c r="DBU251" s="92"/>
      <c r="DBV251" s="92"/>
      <c r="DBW251" s="92"/>
      <c r="DBX251" s="92"/>
      <c r="DBY251" s="92"/>
      <c r="DBZ251" s="92"/>
      <c r="DCA251" s="92"/>
      <c r="DCB251" s="92"/>
      <c r="DCC251" s="92"/>
      <c r="DCD251" s="92"/>
      <c r="DCE251" s="92"/>
      <c r="DCF251" s="92"/>
      <c r="DCG251" s="92"/>
      <c r="DCH251" s="92"/>
      <c r="DCI251" s="92"/>
      <c r="DCJ251" s="92"/>
      <c r="DCK251" s="92"/>
      <c r="DCL251" s="92"/>
      <c r="DCM251" s="92"/>
      <c r="DCN251" s="92"/>
      <c r="DCO251" s="92"/>
      <c r="DCP251" s="92"/>
      <c r="DCQ251" s="92"/>
      <c r="DCR251" s="92"/>
      <c r="DCS251" s="92"/>
      <c r="DCT251" s="92"/>
      <c r="DCU251" s="92"/>
      <c r="DCV251" s="92"/>
      <c r="DCW251" s="92"/>
      <c r="DCX251" s="92"/>
      <c r="DCY251" s="92"/>
      <c r="DCZ251" s="92"/>
      <c r="DDA251" s="92"/>
      <c r="DDB251" s="92"/>
      <c r="DDC251" s="92"/>
      <c r="DDD251" s="92"/>
      <c r="DDE251" s="92"/>
      <c r="DDF251" s="92"/>
      <c r="DDG251" s="92"/>
      <c r="DDH251" s="92"/>
      <c r="DDI251" s="92"/>
      <c r="DDJ251" s="92"/>
      <c r="DDK251" s="92"/>
      <c r="DDL251" s="92"/>
      <c r="DDM251" s="92"/>
      <c r="DDN251" s="92"/>
      <c r="DDO251" s="92"/>
      <c r="DDP251" s="92"/>
      <c r="DDQ251" s="92"/>
      <c r="DDR251" s="92"/>
      <c r="DDS251" s="92"/>
      <c r="DDT251" s="92"/>
      <c r="DDU251" s="92"/>
      <c r="DDV251" s="92"/>
      <c r="DDW251" s="92"/>
      <c r="DDX251" s="92"/>
      <c r="DDY251" s="92"/>
      <c r="DDZ251" s="92"/>
      <c r="DEA251" s="92"/>
      <c r="DEB251" s="92"/>
      <c r="DEC251" s="92"/>
      <c r="DED251" s="92"/>
      <c r="DEE251" s="92"/>
      <c r="DEF251" s="92"/>
      <c r="DEG251" s="92"/>
      <c r="DEH251" s="92"/>
      <c r="DEI251" s="92"/>
      <c r="DEJ251" s="92"/>
      <c r="DEK251" s="92"/>
      <c r="DEL251" s="92"/>
      <c r="DEM251" s="92"/>
      <c r="DEN251" s="92"/>
      <c r="DEO251" s="92"/>
      <c r="DEP251" s="92"/>
      <c r="DEQ251" s="92"/>
      <c r="DER251" s="92"/>
      <c r="DES251" s="92"/>
      <c r="DET251" s="92"/>
      <c r="DEU251" s="92"/>
      <c r="DEV251" s="92"/>
      <c r="DEW251" s="92"/>
      <c r="DEX251" s="92"/>
      <c r="DEY251" s="92"/>
      <c r="DEZ251" s="92"/>
      <c r="DFA251" s="92"/>
      <c r="DFB251" s="92"/>
      <c r="DFC251" s="92"/>
      <c r="DFD251" s="92"/>
      <c r="DFE251" s="92"/>
      <c r="DFF251" s="92"/>
      <c r="DFG251" s="92"/>
      <c r="DFH251" s="92"/>
      <c r="DFI251" s="92"/>
      <c r="DFJ251" s="92"/>
      <c r="DFK251" s="92"/>
      <c r="DFL251" s="92"/>
      <c r="DFM251" s="92"/>
      <c r="DFN251" s="92"/>
      <c r="DFO251" s="92"/>
      <c r="DFP251" s="92"/>
      <c r="DFQ251" s="92"/>
      <c r="DFR251" s="92"/>
      <c r="DFS251" s="92"/>
      <c r="DFT251" s="92"/>
      <c r="DFU251" s="92"/>
      <c r="DFV251" s="92"/>
      <c r="DFW251" s="92"/>
      <c r="DFX251" s="92"/>
      <c r="DFY251" s="92"/>
      <c r="DFZ251" s="92"/>
      <c r="DGA251" s="92"/>
      <c r="DGB251" s="92"/>
      <c r="DGC251" s="92"/>
      <c r="DGD251" s="92"/>
      <c r="DGE251" s="92"/>
      <c r="DGF251" s="92"/>
      <c r="DGG251" s="92"/>
      <c r="DGH251" s="92"/>
      <c r="DGI251" s="92"/>
      <c r="DGJ251" s="92"/>
      <c r="DGK251" s="92"/>
      <c r="DGL251" s="92"/>
      <c r="DGM251" s="92"/>
      <c r="DGN251" s="92"/>
      <c r="DGO251" s="92"/>
      <c r="DGP251" s="92"/>
      <c r="DGQ251" s="92"/>
      <c r="DGR251" s="92"/>
      <c r="DGS251" s="92"/>
      <c r="DGT251" s="92"/>
      <c r="DGU251" s="92"/>
      <c r="DGV251" s="92"/>
      <c r="DGW251" s="92"/>
      <c r="DGX251" s="92"/>
      <c r="DGY251" s="92"/>
      <c r="DGZ251" s="92"/>
      <c r="DHA251" s="92"/>
      <c r="DHB251" s="92"/>
      <c r="DHC251" s="92"/>
      <c r="DHD251" s="92"/>
      <c r="DHE251" s="92"/>
      <c r="DHF251" s="92"/>
      <c r="DHG251" s="92"/>
      <c r="DHH251" s="92"/>
      <c r="DHI251" s="92"/>
      <c r="DHJ251" s="92"/>
      <c r="DHK251" s="92"/>
      <c r="DHL251" s="92"/>
      <c r="DHM251" s="92"/>
      <c r="DHN251" s="92"/>
      <c r="DHO251" s="92"/>
      <c r="DHP251" s="92"/>
      <c r="DHQ251" s="92"/>
      <c r="DHR251" s="92"/>
      <c r="DHS251" s="92"/>
      <c r="DHT251" s="92"/>
      <c r="DHU251" s="92"/>
      <c r="DHV251" s="92"/>
      <c r="DHW251" s="92"/>
      <c r="DHX251" s="92"/>
      <c r="DHY251" s="92"/>
      <c r="DHZ251" s="92"/>
      <c r="DIA251" s="92"/>
      <c r="DIB251" s="92"/>
      <c r="DIC251" s="92"/>
      <c r="DID251" s="92"/>
      <c r="DIE251" s="92"/>
      <c r="DIF251" s="92"/>
      <c r="DIG251" s="92"/>
      <c r="DIH251" s="92"/>
      <c r="DII251" s="92"/>
      <c r="DIJ251" s="92"/>
      <c r="DIK251" s="92"/>
      <c r="DIL251" s="92"/>
      <c r="DIM251" s="92"/>
      <c r="DIN251" s="92"/>
      <c r="DIO251" s="92"/>
      <c r="DIP251" s="92"/>
      <c r="DIQ251" s="92"/>
      <c r="DIR251" s="92"/>
      <c r="DIS251" s="92"/>
      <c r="DIT251" s="92"/>
      <c r="DIU251" s="92"/>
      <c r="DIV251" s="92"/>
      <c r="DIW251" s="92"/>
      <c r="DIX251" s="92"/>
      <c r="DIY251" s="92"/>
      <c r="DIZ251" s="92"/>
      <c r="DJA251" s="92"/>
      <c r="DJB251" s="92"/>
      <c r="DJC251" s="92"/>
      <c r="DJD251" s="92"/>
      <c r="DJE251" s="92"/>
      <c r="DJF251" s="92"/>
      <c r="DJG251" s="92"/>
      <c r="DJH251" s="92"/>
      <c r="DJI251" s="92"/>
      <c r="DJJ251" s="92"/>
      <c r="DJK251" s="92"/>
      <c r="DJL251" s="92"/>
      <c r="DJM251" s="92"/>
      <c r="DJN251" s="92"/>
      <c r="DJO251" s="92"/>
      <c r="DJP251" s="92"/>
      <c r="DJQ251" s="92"/>
      <c r="DJR251" s="92"/>
      <c r="DJS251" s="92"/>
      <c r="DJT251" s="92"/>
      <c r="DJU251" s="92"/>
      <c r="DJV251" s="92"/>
      <c r="DJW251" s="92"/>
      <c r="DJX251" s="92"/>
      <c r="DJY251" s="92"/>
      <c r="DJZ251" s="92"/>
      <c r="DKA251" s="92"/>
      <c r="DKB251" s="92"/>
      <c r="DKC251" s="92"/>
      <c r="DKD251" s="92"/>
      <c r="DKE251" s="92"/>
      <c r="DKF251" s="92"/>
      <c r="DKG251" s="92"/>
      <c r="DKH251" s="92"/>
      <c r="DKI251" s="92"/>
      <c r="DKJ251" s="92"/>
      <c r="DKK251" s="92"/>
      <c r="DKL251" s="92"/>
      <c r="DKM251" s="92"/>
      <c r="DKN251" s="92"/>
      <c r="DKO251" s="92"/>
      <c r="DKP251" s="92"/>
      <c r="DKQ251" s="92"/>
      <c r="DKR251" s="92"/>
      <c r="DKS251" s="92"/>
      <c r="DKT251" s="92"/>
      <c r="DKU251" s="92"/>
      <c r="DKV251" s="92"/>
      <c r="DKW251" s="92"/>
      <c r="DKX251" s="92"/>
      <c r="DKY251" s="92"/>
      <c r="DKZ251" s="92"/>
      <c r="DLA251" s="92"/>
      <c r="DLB251" s="92"/>
      <c r="DLC251" s="92"/>
      <c r="DLD251" s="92"/>
      <c r="DLE251" s="92"/>
      <c r="DLF251" s="92"/>
      <c r="DLG251" s="92"/>
      <c r="DLH251" s="92"/>
      <c r="DLI251" s="92"/>
      <c r="DLJ251" s="92"/>
      <c r="DLK251" s="92"/>
      <c r="DLL251" s="92"/>
      <c r="DLM251" s="92"/>
      <c r="DLN251" s="92"/>
      <c r="DLO251" s="92"/>
      <c r="DLP251" s="92"/>
      <c r="DLQ251" s="92"/>
      <c r="DLR251" s="92"/>
      <c r="DLS251" s="92"/>
      <c r="DLT251" s="92"/>
      <c r="DLU251" s="92"/>
      <c r="DLV251" s="92"/>
      <c r="DLW251" s="92"/>
      <c r="DLX251" s="92"/>
      <c r="DLY251" s="92"/>
      <c r="DLZ251" s="92"/>
      <c r="DMA251" s="92"/>
      <c r="DMB251" s="92"/>
      <c r="DMC251" s="92"/>
      <c r="DMD251" s="92"/>
      <c r="DME251" s="92"/>
      <c r="DMF251" s="92"/>
      <c r="DMG251" s="92"/>
      <c r="DMH251" s="92"/>
      <c r="DMI251" s="92"/>
      <c r="DMJ251" s="92"/>
      <c r="DMK251" s="92"/>
      <c r="DML251" s="92"/>
      <c r="DMM251" s="92"/>
      <c r="DMN251" s="92"/>
      <c r="DMO251" s="92"/>
      <c r="DMP251" s="92"/>
      <c r="DMQ251" s="92"/>
      <c r="DMR251" s="92"/>
      <c r="DMS251" s="92"/>
      <c r="DMT251" s="92"/>
      <c r="DMU251" s="92"/>
      <c r="DMV251" s="92"/>
      <c r="DMW251" s="92"/>
      <c r="DMX251" s="92"/>
      <c r="DMY251" s="92"/>
      <c r="DMZ251" s="92"/>
      <c r="DNA251" s="92"/>
      <c r="DNB251" s="92"/>
      <c r="DNC251" s="92"/>
      <c r="DND251" s="92"/>
      <c r="DNE251" s="92"/>
      <c r="DNF251" s="92"/>
      <c r="DNG251" s="92"/>
      <c r="DNH251" s="92"/>
      <c r="DNI251" s="92"/>
      <c r="DNJ251" s="92"/>
      <c r="DNK251" s="92"/>
      <c r="DNL251" s="92"/>
      <c r="DNM251" s="92"/>
      <c r="DNN251" s="92"/>
      <c r="DNO251" s="92"/>
      <c r="DNP251" s="92"/>
      <c r="DNQ251" s="92"/>
      <c r="DNR251" s="92"/>
      <c r="DNS251" s="92"/>
      <c r="DNT251" s="92"/>
      <c r="DNU251" s="92"/>
      <c r="DNV251" s="92"/>
      <c r="DNW251" s="92"/>
      <c r="DNX251" s="92"/>
      <c r="DNY251" s="92"/>
      <c r="DNZ251" s="92"/>
      <c r="DOA251" s="92"/>
      <c r="DOB251" s="92"/>
      <c r="DOC251" s="92"/>
      <c r="DOD251" s="92"/>
      <c r="DOE251" s="92"/>
      <c r="DOF251" s="92"/>
      <c r="DOG251" s="92"/>
      <c r="DOH251" s="92"/>
      <c r="DOI251" s="92"/>
      <c r="DOJ251" s="92"/>
      <c r="DOK251" s="92"/>
      <c r="DOL251" s="92"/>
      <c r="DOM251" s="92"/>
      <c r="DON251" s="92"/>
      <c r="DOO251" s="92"/>
      <c r="DOP251" s="92"/>
      <c r="DOQ251" s="92"/>
      <c r="DOR251" s="92"/>
      <c r="DOS251" s="92"/>
      <c r="DOT251" s="92"/>
      <c r="DOU251" s="92"/>
      <c r="DOV251" s="92"/>
      <c r="DOW251" s="92"/>
      <c r="DOX251" s="92"/>
      <c r="DOY251" s="92"/>
      <c r="DOZ251" s="92"/>
      <c r="DPA251" s="92"/>
      <c r="DPB251" s="92"/>
      <c r="DPC251" s="92"/>
      <c r="DPD251" s="92"/>
      <c r="DPE251" s="92"/>
      <c r="DPF251" s="92"/>
      <c r="DPG251" s="92"/>
      <c r="DPH251" s="92"/>
      <c r="DPI251" s="92"/>
      <c r="DPJ251" s="92"/>
      <c r="DPK251" s="92"/>
      <c r="DPL251" s="92"/>
      <c r="DPM251" s="92"/>
      <c r="DPN251" s="92"/>
      <c r="DPO251" s="92"/>
      <c r="DPP251" s="92"/>
      <c r="DPQ251" s="92"/>
      <c r="DPR251" s="92"/>
      <c r="DPS251" s="92"/>
      <c r="DPT251" s="92"/>
      <c r="DPU251" s="92"/>
      <c r="DPV251" s="92"/>
      <c r="DPW251" s="92"/>
      <c r="DPX251" s="92"/>
      <c r="DPY251" s="92"/>
      <c r="DPZ251" s="92"/>
      <c r="DQA251" s="92"/>
      <c r="DQB251" s="92"/>
      <c r="DQC251" s="92"/>
      <c r="DQD251" s="92"/>
      <c r="DQE251" s="92"/>
      <c r="DQF251" s="92"/>
      <c r="DQG251" s="92"/>
      <c r="DQH251" s="92"/>
      <c r="DQI251" s="92"/>
      <c r="DQJ251" s="92"/>
      <c r="DQK251" s="92"/>
      <c r="DQL251" s="92"/>
      <c r="DQM251" s="92"/>
      <c r="DQN251" s="92"/>
      <c r="DQO251" s="92"/>
      <c r="DQP251" s="92"/>
      <c r="DQQ251" s="92"/>
      <c r="DQR251" s="92"/>
      <c r="DQS251" s="92"/>
      <c r="DQT251" s="92"/>
      <c r="DQU251" s="92"/>
      <c r="DQV251" s="92"/>
      <c r="DQW251" s="92"/>
      <c r="DQX251" s="92"/>
      <c r="DQY251" s="92"/>
      <c r="DQZ251" s="92"/>
      <c r="DRA251" s="92"/>
      <c r="DRB251" s="92"/>
      <c r="DRC251" s="92"/>
      <c r="DRD251" s="92"/>
      <c r="DRE251" s="92"/>
      <c r="DRF251" s="92"/>
      <c r="DRG251" s="92"/>
      <c r="DRH251" s="92"/>
      <c r="DRI251" s="92"/>
      <c r="DRJ251" s="92"/>
      <c r="DRK251" s="92"/>
      <c r="DRL251" s="92"/>
      <c r="DRM251" s="92"/>
      <c r="DRN251" s="92"/>
      <c r="DRO251" s="92"/>
      <c r="DRP251" s="92"/>
      <c r="DRQ251" s="92"/>
      <c r="DRR251" s="92"/>
      <c r="DRS251" s="92"/>
      <c r="DRT251" s="92"/>
      <c r="DRU251" s="92"/>
      <c r="DRV251" s="92"/>
      <c r="DRW251" s="92"/>
      <c r="DRX251" s="92"/>
      <c r="DRY251" s="92"/>
      <c r="DRZ251" s="92"/>
      <c r="DSA251" s="92"/>
      <c r="DSB251" s="92"/>
      <c r="DSC251" s="92"/>
      <c r="DSD251" s="92"/>
      <c r="DSE251" s="92"/>
      <c r="DSF251" s="92"/>
      <c r="DSG251" s="92"/>
      <c r="DSH251" s="92"/>
      <c r="DSI251" s="92"/>
      <c r="DSJ251" s="92"/>
      <c r="DSK251" s="92"/>
      <c r="DSL251" s="92"/>
      <c r="DSM251" s="92"/>
      <c r="DSN251" s="92"/>
      <c r="DSO251" s="92"/>
      <c r="DSP251" s="92"/>
      <c r="DSQ251" s="92"/>
      <c r="DSR251" s="92"/>
      <c r="DSS251" s="92"/>
      <c r="DST251" s="92"/>
      <c r="DSU251" s="92"/>
      <c r="DSV251" s="92"/>
      <c r="DSW251" s="92"/>
      <c r="DSX251" s="92"/>
      <c r="DSY251" s="92"/>
      <c r="DSZ251" s="92"/>
      <c r="DTA251" s="92"/>
      <c r="DTB251" s="92"/>
      <c r="DTC251" s="92"/>
      <c r="DTD251" s="92"/>
      <c r="DTE251" s="92"/>
      <c r="DTF251" s="92"/>
      <c r="DTG251" s="92"/>
      <c r="DTH251" s="92"/>
      <c r="DTI251" s="92"/>
      <c r="DTJ251" s="92"/>
      <c r="DTK251" s="92"/>
      <c r="DTL251" s="92"/>
      <c r="DTM251" s="92"/>
      <c r="DTN251" s="92"/>
      <c r="DTO251" s="92"/>
      <c r="DTP251" s="92"/>
      <c r="DTQ251" s="92"/>
      <c r="DTR251" s="92"/>
      <c r="DTS251" s="92"/>
      <c r="DTT251" s="92"/>
      <c r="DTU251" s="92"/>
      <c r="DTV251" s="92"/>
      <c r="DTW251" s="92"/>
      <c r="DTX251" s="92"/>
      <c r="DTY251" s="92"/>
      <c r="DTZ251" s="92"/>
      <c r="DUA251" s="92"/>
      <c r="DUB251" s="92"/>
      <c r="DUC251" s="92"/>
      <c r="DUD251" s="92"/>
      <c r="DUE251" s="92"/>
      <c r="DUF251" s="92"/>
      <c r="DUG251" s="92"/>
      <c r="DUH251" s="92"/>
      <c r="DUI251" s="92"/>
      <c r="DUJ251" s="92"/>
      <c r="DUK251" s="92"/>
      <c r="DUL251" s="92"/>
      <c r="DUM251" s="92"/>
      <c r="DUN251" s="92"/>
      <c r="DUO251" s="92"/>
      <c r="DUP251" s="92"/>
      <c r="DUQ251" s="92"/>
      <c r="DUR251" s="92"/>
      <c r="DUS251" s="92"/>
      <c r="DUT251" s="92"/>
      <c r="DUU251" s="92"/>
      <c r="DUV251" s="92"/>
      <c r="DUW251" s="92"/>
      <c r="DUX251" s="92"/>
      <c r="DUY251" s="92"/>
      <c r="DUZ251" s="92"/>
      <c r="DVA251" s="92"/>
      <c r="DVB251" s="92"/>
      <c r="DVC251" s="92"/>
      <c r="DVD251" s="92"/>
      <c r="DVE251" s="92"/>
      <c r="DVF251" s="92"/>
      <c r="DVG251" s="92"/>
      <c r="DVH251" s="92"/>
      <c r="DVI251" s="92"/>
      <c r="DVJ251" s="92"/>
      <c r="DVK251" s="92"/>
      <c r="DVL251" s="92"/>
      <c r="DVM251" s="92"/>
      <c r="DVN251" s="92"/>
      <c r="DVO251" s="92"/>
      <c r="DVP251" s="92"/>
      <c r="DVQ251" s="92"/>
      <c r="DVR251" s="92"/>
      <c r="DVS251" s="92"/>
      <c r="DVT251" s="92"/>
      <c r="DVU251" s="92"/>
      <c r="DVV251" s="92"/>
      <c r="DVW251" s="92"/>
      <c r="DVX251" s="92"/>
      <c r="DVY251" s="92"/>
      <c r="DVZ251" s="92"/>
      <c r="DWA251" s="92"/>
      <c r="DWB251" s="92"/>
      <c r="DWC251" s="92"/>
      <c r="DWD251" s="92"/>
      <c r="DWE251" s="92"/>
      <c r="DWF251" s="92"/>
      <c r="DWG251" s="92"/>
      <c r="DWH251" s="92"/>
      <c r="DWI251" s="92"/>
      <c r="DWJ251" s="92"/>
      <c r="DWK251" s="92"/>
      <c r="DWL251" s="92"/>
      <c r="DWM251" s="92"/>
      <c r="DWN251" s="92"/>
      <c r="DWO251" s="92"/>
      <c r="DWP251" s="92"/>
      <c r="DWQ251" s="92"/>
      <c r="DWR251" s="92"/>
      <c r="DWS251" s="92"/>
      <c r="DWT251" s="92"/>
      <c r="DWU251" s="92"/>
      <c r="DWV251" s="92"/>
      <c r="DWW251" s="92"/>
      <c r="DWX251" s="92"/>
      <c r="DWY251" s="92"/>
      <c r="DWZ251" s="92"/>
      <c r="DXA251" s="92"/>
      <c r="DXB251" s="92"/>
      <c r="DXC251" s="92"/>
      <c r="DXD251" s="92"/>
      <c r="DXE251" s="92"/>
      <c r="DXF251" s="92"/>
      <c r="DXG251" s="92"/>
      <c r="DXH251" s="92"/>
      <c r="DXI251" s="92"/>
      <c r="DXJ251" s="92"/>
      <c r="DXK251" s="92"/>
      <c r="DXL251" s="92"/>
      <c r="DXM251" s="92"/>
      <c r="DXN251" s="92"/>
      <c r="DXO251" s="92"/>
      <c r="DXP251" s="92"/>
      <c r="DXQ251" s="92"/>
      <c r="DXR251" s="92"/>
      <c r="DXS251" s="92"/>
      <c r="DXT251" s="92"/>
      <c r="DXU251" s="92"/>
      <c r="DXV251" s="92"/>
      <c r="DXW251" s="92"/>
      <c r="DXX251" s="92"/>
      <c r="DXY251" s="92"/>
      <c r="DXZ251" s="92"/>
      <c r="DYA251" s="92"/>
      <c r="DYB251" s="92"/>
      <c r="DYC251" s="92"/>
      <c r="DYD251" s="92"/>
      <c r="DYE251" s="92"/>
      <c r="DYF251" s="92"/>
      <c r="DYG251" s="92"/>
      <c r="DYH251" s="92"/>
      <c r="DYI251" s="92"/>
      <c r="DYJ251" s="92"/>
      <c r="DYK251" s="92"/>
      <c r="DYL251" s="92"/>
      <c r="DYM251" s="92"/>
      <c r="DYN251" s="92"/>
      <c r="DYO251" s="92"/>
      <c r="DYP251" s="92"/>
      <c r="DYQ251" s="92"/>
      <c r="DYR251" s="92"/>
      <c r="DYS251" s="92"/>
      <c r="DYT251" s="92"/>
      <c r="DYU251" s="92"/>
      <c r="DYV251" s="92"/>
      <c r="DYW251" s="92"/>
      <c r="DYX251" s="92"/>
      <c r="DYY251" s="92"/>
      <c r="DYZ251" s="92"/>
      <c r="DZA251" s="92"/>
      <c r="DZB251" s="92"/>
      <c r="DZC251" s="92"/>
      <c r="DZD251" s="92"/>
      <c r="DZE251" s="92"/>
      <c r="DZF251" s="92"/>
      <c r="DZG251" s="92"/>
      <c r="DZH251" s="92"/>
      <c r="DZI251" s="92"/>
      <c r="DZJ251" s="92"/>
      <c r="DZK251" s="92"/>
      <c r="DZL251" s="92"/>
      <c r="DZM251" s="92"/>
      <c r="DZN251" s="92"/>
      <c r="DZO251" s="92"/>
      <c r="DZP251" s="92"/>
      <c r="DZQ251" s="92"/>
      <c r="DZR251" s="92"/>
      <c r="DZS251" s="92"/>
      <c r="DZT251" s="92"/>
      <c r="DZU251" s="92"/>
      <c r="DZV251" s="92"/>
      <c r="DZW251" s="92"/>
      <c r="DZX251" s="92"/>
      <c r="DZY251" s="92"/>
      <c r="DZZ251" s="92"/>
      <c r="EAA251" s="92"/>
      <c r="EAB251" s="92"/>
      <c r="EAC251" s="92"/>
      <c r="EAD251" s="92"/>
      <c r="EAE251" s="92"/>
      <c r="EAF251" s="92"/>
      <c r="EAG251" s="92"/>
      <c r="EAH251" s="92"/>
      <c r="EAI251" s="92"/>
      <c r="EAJ251" s="92"/>
      <c r="EAK251" s="92"/>
      <c r="EAL251" s="92"/>
      <c r="EAM251" s="92"/>
      <c r="EAN251" s="92"/>
      <c r="EAO251" s="92"/>
      <c r="EAP251" s="92"/>
      <c r="EAQ251" s="92"/>
      <c r="EAR251" s="92"/>
      <c r="EAS251" s="92"/>
      <c r="EAT251" s="92"/>
      <c r="EAU251" s="92"/>
      <c r="EAV251" s="92"/>
      <c r="EAW251" s="92"/>
      <c r="EAX251" s="92"/>
      <c r="EAY251" s="92"/>
      <c r="EAZ251" s="92"/>
      <c r="EBA251" s="92"/>
      <c r="EBB251" s="92"/>
      <c r="EBC251" s="92"/>
      <c r="EBD251" s="92"/>
      <c r="EBE251" s="92"/>
      <c r="EBF251" s="92"/>
      <c r="EBG251" s="92"/>
      <c r="EBH251" s="92"/>
      <c r="EBI251" s="92"/>
      <c r="EBJ251" s="92"/>
      <c r="EBK251" s="92"/>
      <c r="EBL251" s="92"/>
      <c r="EBM251" s="92"/>
      <c r="EBN251" s="92"/>
      <c r="EBO251" s="92"/>
      <c r="EBP251" s="92"/>
      <c r="EBQ251" s="92"/>
      <c r="EBR251" s="92"/>
      <c r="EBS251" s="92"/>
      <c r="EBT251" s="92"/>
      <c r="EBU251" s="92"/>
      <c r="EBV251" s="92"/>
      <c r="EBW251" s="92"/>
      <c r="EBX251" s="92"/>
      <c r="EBY251" s="92"/>
      <c r="EBZ251" s="92"/>
      <c r="ECA251" s="92"/>
      <c r="ECB251" s="92"/>
      <c r="ECC251" s="92"/>
      <c r="ECD251" s="92"/>
      <c r="ECE251" s="92"/>
      <c r="ECF251" s="92"/>
      <c r="ECG251" s="92"/>
      <c r="ECH251" s="92"/>
      <c r="ECI251" s="92"/>
      <c r="ECJ251" s="92"/>
      <c r="ECK251" s="92"/>
      <c r="ECL251" s="92"/>
      <c r="ECM251" s="92"/>
      <c r="ECN251" s="92"/>
      <c r="ECO251" s="92"/>
      <c r="ECP251" s="92"/>
      <c r="ECQ251" s="92"/>
      <c r="ECR251" s="92"/>
      <c r="ECS251" s="92"/>
      <c r="ECT251" s="92"/>
      <c r="ECU251" s="92"/>
      <c r="ECV251" s="92"/>
      <c r="ECW251" s="92"/>
      <c r="ECX251" s="92"/>
      <c r="ECY251" s="92"/>
      <c r="ECZ251" s="92"/>
      <c r="EDA251" s="92"/>
      <c r="EDB251" s="92"/>
      <c r="EDC251" s="92"/>
      <c r="EDD251" s="92"/>
      <c r="EDE251" s="92"/>
      <c r="EDF251" s="92"/>
      <c r="EDG251" s="92"/>
      <c r="EDH251" s="92"/>
      <c r="EDI251" s="92"/>
      <c r="EDJ251" s="92"/>
      <c r="EDK251" s="92"/>
      <c r="EDL251" s="92"/>
      <c r="EDM251" s="92"/>
      <c r="EDN251" s="92"/>
      <c r="EDO251" s="92"/>
      <c r="EDP251" s="92"/>
      <c r="EDQ251" s="92"/>
      <c r="EDR251" s="92"/>
      <c r="EDS251" s="92"/>
      <c r="EDT251" s="92"/>
      <c r="EDU251" s="92"/>
      <c r="EDV251" s="92"/>
      <c r="EDW251" s="92"/>
      <c r="EDX251" s="92"/>
      <c r="EDY251" s="92"/>
      <c r="EDZ251" s="92"/>
      <c r="EEA251" s="92"/>
      <c r="EEB251" s="92"/>
      <c r="EEC251" s="92"/>
      <c r="EED251" s="92"/>
      <c r="EEE251" s="92"/>
      <c r="EEF251" s="92"/>
      <c r="EEG251" s="92"/>
      <c r="EEH251" s="92"/>
      <c r="EEI251" s="92"/>
      <c r="EEJ251" s="92"/>
      <c r="EEK251" s="92"/>
      <c r="EEL251" s="92"/>
      <c r="EEM251" s="92"/>
      <c r="EEN251" s="92"/>
      <c r="EEO251" s="92"/>
      <c r="EEP251" s="92"/>
      <c r="EEQ251" s="92"/>
      <c r="EER251" s="92"/>
      <c r="EES251" s="92"/>
      <c r="EET251" s="92"/>
      <c r="EEU251" s="92"/>
      <c r="EEV251" s="92"/>
      <c r="EEW251" s="92"/>
      <c r="EEX251" s="92"/>
      <c r="EEY251" s="92"/>
      <c r="EEZ251" s="92"/>
      <c r="EFA251" s="92"/>
      <c r="EFB251" s="92"/>
      <c r="EFC251" s="92"/>
      <c r="EFD251" s="92"/>
      <c r="EFE251" s="92"/>
      <c r="EFF251" s="92"/>
      <c r="EFG251" s="92"/>
      <c r="EFH251" s="92"/>
      <c r="EFI251" s="92"/>
      <c r="EFJ251" s="92"/>
      <c r="EFK251" s="92"/>
      <c r="EFL251" s="92"/>
      <c r="EFM251" s="92"/>
      <c r="EFN251" s="92"/>
      <c r="EFO251" s="92"/>
      <c r="EFP251" s="92"/>
      <c r="EFQ251" s="92"/>
      <c r="EFR251" s="92"/>
      <c r="EFS251" s="92"/>
      <c r="EFT251" s="92"/>
      <c r="EFU251" s="92"/>
      <c r="EFV251" s="92"/>
      <c r="EFW251" s="92"/>
      <c r="EFX251" s="92"/>
      <c r="EFY251" s="92"/>
      <c r="EFZ251" s="92"/>
      <c r="EGA251" s="92"/>
      <c r="EGB251" s="92"/>
      <c r="EGC251" s="92"/>
      <c r="EGD251" s="92"/>
      <c r="EGE251" s="92"/>
      <c r="EGF251" s="92"/>
      <c r="EGG251" s="92"/>
      <c r="EGH251" s="92"/>
      <c r="EGI251" s="92"/>
      <c r="EGJ251" s="92"/>
      <c r="EGK251" s="92"/>
      <c r="EGL251" s="92"/>
      <c r="EGM251" s="92"/>
      <c r="EGN251" s="92"/>
      <c r="EGO251" s="92"/>
      <c r="EGP251" s="92"/>
      <c r="EGQ251" s="92"/>
      <c r="EGR251" s="92"/>
      <c r="EGS251" s="92"/>
      <c r="EGT251" s="92"/>
      <c r="EGU251" s="92"/>
      <c r="EGV251" s="92"/>
      <c r="EGW251" s="92"/>
      <c r="EGX251" s="92"/>
      <c r="EGY251" s="92"/>
      <c r="EGZ251" s="92"/>
      <c r="EHA251" s="92"/>
      <c r="EHB251" s="92"/>
      <c r="EHC251" s="92"/>
      <c r="EHD251" s="92"/>
      <c r="EHE251" s="92"/>
      <c r="EHF251" s="92"/>
      <c r="EHG251" s="92"/>
      <c r="EHH251" s="92"/>
      <c r="EHI251" s="92"/>
      <c r="EHJ251" s="92"/>
      <c r="EHK251" s="92"/>
      <c r="EHL251" s="92"/>
      <c r="EHM251" s="92"/>
      <c r="EHN251" s="92"/>
      <c r="EHO251" s="92"/>
      <c r="EHP251" s="92"/>
      <c r="EHQ251" s="92"/>
      <c r="EHR251" s="92"/>
      <c r="EHS251" s="92"/>
      <c r="EHT251" s="92"/>
      <c r="EHU251" s="92"/>
      <c r="EHV251" s="92"/>
      <c r="EHW251" s="92"/>
      <c r="EHX251" s="92"/>
      <c r="EHY251" s="92"/>
      <c r="EHZ251" s="92"/>
      <c r="EIA251" s="92"/>
      <c r="EIB251" s="92"/>
      <c r="EIC251" s="92"/>
      <c r="EID251" s="92"/>
      <c r="EIE251" s="92"/>
      <c r="EIF251" s="92"/>
      <c r="EIG251" s="92"/>
      <c r="EIH251" s="92"/>
      <c r="EII251" s="92"/>
      <c r="EIJ251" s="92"/>
      <c r="EIK251" s="92"/>
      <c r="EIL251" s="92"/>
      <c r="EIM251" s="92"/>
      <c r="EIN251" s="92"/>
      <c r="EIO251" s="92"/>
      <c r="EIP251" s="92"/>
      <c r="EIQ251" s="92"/>
      <c r="EIR251" s="92"/>
      <c r="EIS251" s="92"/>
      <c r="EIT251" s="92"/>
      <c r="EIU251" s="92"/>
      <c r="EIV251" s="92"/>
      <c r="EIW251" s="92"/>
      <c r="EIX251" s="92"/>
      <c r="EIY251" s="92"/>
      <c r="EIZ251" s="92"/>
      <c r="EJA251" s="92"/>
      <c r="EJB251" s="92"/>
      <c r="EJC251" s="92"/>
      <c r="EJD251" s="92"/>
      <c r="EJE251" s="92"/>
      <c r="EJF251" s="92"/>
      <c r="EJG251" s="92"/>
      <c r="EJH251" s="92"/>
      <c r="EJI251" s="92"/>
      <c r="EJJ251" s="92"/>
      <c r="EJK251" s="92"/>
      <c r="EJL251" s="92"/>
      <c r="EJM251" s="92"/>
      <c r="EJN251" s="92"/>
      <c r="EJO251" s="92"/>
      <c r="EJP251" s="92"/>
      <c r="EJQ251" s="92"/>
      <c r="EJR251" s="92"/>
      <c r="EJS251" s="92"/>
      <c r="EJT251" s="92"/>
      <c r="EJU251" s="92"/>
      <c r="EJV251" s="92"/>
      <c r="EJW251" s="92"/>
      <c r="EJX251" s="92"/>
      <c r="EJY251" s="92"/>
      <c r="EJZ251" s="92"/>
      <c r="EKA251" s="92"/>
      <c r="EKB251" s="92"/>
      <c r="EKC251" s="92"/>
      <c r="EKD251" s="92"/>
      <c r="EKE251" s="92"/>
      <c r="EKF251" s="92"/>
      <c r="EKG251" s="92"/>
      <c r="EKH251" s="92"/>
      <c r="EKI251" s="92"/>
      <c r="EKJ251" s="92"/>
      <c r="EKK251" s="92"/>
      <c r="EKL251" s="92"/>
      <c r="EKM251" s="92"/>
      <c r="EKN251" s="92"/>
      <c r="EKO251" s="92"/>
      <c r="EKP251" s="92"/>
      <c r="EKQ251" s="92"/>
      <c r="EKR251" s="92"/>
      <c r="EKS251" s="92"/>
      <c r="EKT251" s="92"/>
      <c r="EKU251" s="92"/>
      <c r="EKV251" s="92"/>
      <c r="EKW251" s="92"/>
      <c r="EKX251" s="92"/>
      <c r="EKY251" s="92"/>
      <c r="EKZ251" s="92"/>
      <c r="ELA251" s="92"/>
      <c r="ELB251" s="92"/>
      <c r="ELC251" s="92"/>
      <c r="ELD251" s="92"/>
      <c r="ELE251" s="92"/>
      <c r="ELF251" s="92"/>
      <c r="ELG251" s="92"/>
      <c r="ELH251" s="92"/>
      <c r="ELI251" s="92"/>
      <c r="ELJ251" s="92"/>
      <c r="ELK251" s="92"/>
      <c r="ELL251" s="92"/>
      <c r="ELM251" s="92"/>
      <c r="ELN251" s="92"/>
      <c r="ELO251" s="92"/>
      <c r="ELP251" s="92"/>
      <c r="ELQ251" s="92"/>
      <c r="ELR251" s="92"/>
      <c r="ELS251" s="92"/>
      <c r="ELT251" s="92"/>
      <c r="ELU251" s="92"/>
      <c r="ELV251" s="92"/>
      <c r="ELW251" s="92"/>
      <c r="ELX251" s="92"/>
      <c r="ELY251" s="92"/>
      <c r="ELZ251" s="92"/>
      <c r="EMA251" s="92"/>
      <c r="EMB251" s="92"/>
      <c r="EMC251" s="92"/>
      <c r="EMD251" s="92"/>
      <c r="EME251" s="92"/>
      <c r="EMF251" s="92"/>
      <c r="EMG251" s="92"/>
      <c r="EMH251" s="92"/>
      <c r="EMI251" s="92"/>
      <c r="EMJ251" s="92"/>
      <c r="EMK251" s="92"/>
      <c r="EML251" s="92"/>
      <c r="EMM251" s="92"/>
      <c r="EMN251" s="92"/>
      <c r="EMO251" s="92"/>
      <c r="EMP251" s="92"/>
      <c r="EMQ251" s="92"/>
      <c r="EMR251" s="92"/>
      <c r="EMS251" s="92"/>
      <c r="EMT251" s="92"/>
      <c r="EMU251" s="92"/>
      <c r="EMV251" s="92"/>
      <c r="EMW251" s="92"/>
      <c r="EMX251" s="92"/>
      <c r="EMY251" s="92"/>
      <c r="EMZ251" s="92"/>
      <c r="ENA251" s="92"/>
      <c r="ENB251" s="92"/>
      <c r="ENC251" s="92"/>
      <c r="END251" s="92"/>
      <c r="ENE251" s="92"/>
      <c r="ENF251" s="92"/>
      <c r="ENG251" s="92"/>
      <c r="ENH251" s="92"/>
      <c r="ENI251" s="92"/>
      <c r="ENJ251" s="92"/>
      <c r="ENK251" s="92"/>
      <c r="ENL251" s="92"/>
      <c r="ENM251" s="92"/>
      <c r="ENN251" s="92"/>
      <c r="ENO251" s="92"/>
      <c r="ENP251" s="92"/>
      <c r="ENQ251" s="92"/>
      <c r="ENR251" s="92"/>
      <c r="ENS251" s="92"/>
      <c r="ENT251" s="92"/>
      <c r="ENU251" s="92"/>
      <c r="ENV251" s="92"/>
      <c r="ENW251" s="92"/>
      <c r="ENX251" s="92"/>
      <c r="ENY251" s="92"/>
      <c r="ENZ251" s="92"/>
      <c r="EOA251" s="92"/>
      <c r="EOB251" s="92"/>
      <c r="EOC251" s="92"/>
      <c r="EOD251" s="92"/>
      <c r="EOE251" s="92"/>
      <c r="EOF251" s="92"/>
      <c r="EOG251" s="92"/>
      <c r="EOH251" s="92"/>
      <c r="EOI251" s="92"/>
      <c r="EOJ251" s="92"/>
      <c r="EOK251" s="92"/>
      <c r="EOL251" s="92"/>
      <c r="EOM251" s="92"/>
      <c r="EON251" s="92"/>
      <c r="EOO251" s="92"/>
      <c r="EOP251" s="92"/>
      <c r="EOQ251" s="92"/>
      <c r="EOR251" s="92"/>
      <c r="EOS251" s="92"/>
      <c r="EOT251" s="92"/>
      <c r="EOU251" s="92"/>
      <c r="EOV251" s="92"/>
      <c r="EOW251" s="92"/>
      <c r="EOX251" s="92"/>
      <c r="EOY251" s="92"/>
      <c r="EOZ251" s="92"/>
      <c r="EPA251" s="92"/>
      <c r="EPB251" s="92"/>
      <c r="EPC251" s="92"/>
      <c r="EPD251" s="92"/>
      <c r="EPE251" s="92"/>
      <c r="EPF251" s="92"/>
      <c r="EPG251" s="92"/>
      <c r="EPH251" s="92"/>
      <c r="EPI251" s="92"/>
      <c r="EPJ251" s="92"/>
      <c r="EPK251" s="92"/>
      <c r="EPL251" s="92"/>
      <c r="EPM251" s="92"/>
      <c r="EPN251" s="92"/>
      <c r="EPO251" s="92"/>
      <c r="EPP251" s="92"/>
      <c r="EPQ251" s="92"/>
      <c r="EPR251" s="92"/>
      <c r="EPS251" s="92"/>
      <c r="EPT251" s="92"/>
      <c r="EPU251" s="92"/>
      <c r="EPV251" s="92"/>
      <c r="EPW251" s="92"/>
      <c r="EPX251" s="92"/>
      <c r="EPY251" s="92"/>
      <c r="EPZ251" s="92"/>
      <c r="EQA251" s="92"/>
      <c r="EQB251" s="92"/>
      <c r="EQC251" s="92"/>
      <c r="EQD251" s="92"/>
      <c r="EQE251" s="92"/>
      <c r="EQF251" s="92"/>
      <c r="EQG251" s="92"/>
      <c r="EQH251" s="92"/>
      <c r="EQI251" s="92"/>
      <c r="EQJ251" s="92"/>
      <c r="EQK251" s="92"/>
      <c r="EQL251" s="92"/>
      <c r="EQM251" s="92"/>
      <c r="EQN251" s="92"/>
      <c r="EQO251" s="92"/>
      <c r="EQP251" s="92"/>
      <c r="EQQ251" s="92"/>
      <c r="EQR251" s="92"/>
      <c r="EQS251" s="92"/>
      <c r="EQT251" s="92"/>
      <c r="EQU251" s="92"/>
      <c r="EQV251" s="92"/>
      <c r="EQW251" s="92"/>
      <c r="EQX251" s="92"/>
      <c r="EQY251" s="92"/>
      <c r="EQZ251" s="92"/>
      <c r="ERA251" s="92"/>
      <c r="ERB251" s="92"/>
      <c r="ERC251" s="92"/>
      <c r="ERD251" s="92"/>
      <c r="ERE251" s="92"/>
      <c r="ERF251" s="92"/>
      <c r="ERG251" s="92"/>
      <c r="ERH251" s="92"/>
      <c r="ERI251" s="92"/>
      <c r="ERJ251" s="92"/>
      <c r="ERK251" s="92"/>
      <c r="ERL251" s="92"/>
      <c r="ERM251" s="92"/>
      <c r="ERN251" s="92"/>
      <c r="ERO251" s="92"/>
      <c r="ERP251" s="92"/>
      <c r="ERQ251" s="92"/>
      <c r="ERR251" s="92"/>
      <c r="ERS251" s="92"/>
      <c r="ERT251" s="92"/>
      <c r="ERU251" s="92"/>
      <c r="ERV251" s="92"/>
      <c r="ERW251" s="92"/>
      <c r="ERX251" s="92"/>
      <c r="ERY251" s="92"/>
      <c r="ERZ251" s="92"/>
      <c r="ESA251" s="92"/>
      <c r="ESB251" s="92"/>
      <c r="ESC251" s="92"/>
      <c r="ESD251" s="92"/>
      <c r="ESE251" s="92"/>
      <c r="ESF251" s="92"/>
      <c r="ESG251" s="92"/>
      <c r="ESH251" s="92"/>
      <c r="ESI251" s="92"/>
      <c r="ESJ251" s="92"/>
      <c r="ESK251" s="92"/>
      <c r="ESL251" s="92"/>
      <c r="ESM251" s="92"/>
      <c r="ESN251" s="92"/>
      <c r="ESO251" s="92"/>
      <c r="ESP251" s="92"/>
      <c r="ESQ251" s="92"/>
      <c r="ESR251" s="92"/>
      <c r="ESS251" s="92"/>
      <c r="EST251" s="92"/>
      <c r="ESU251" s="92"/>
      <c r="ESV251" s="92"/>
      <c r="ESW251" s="92"/>
      <c r="ESX251" s="92"/>
      <c r="ESY251" s="92"/>
      <c r="ESZ251" s="92"/>
      <c r="ETA251" s="92"/>
      <c r="ETB251" s="92"/>
      <c r="ETC251" s="92"/>
      <c r="ETD251" s="92"/>
      <c r="ETE251" s="92"/>
      <c r="ETF251" s="92"/>
      <c r="ETG251" s="92"/>
      <c r="ETH251" s="92"/>
      <c r="ETI251" s="92"/>
      <c r="ETJ251" s="92"/>
      <c r="ETK251" s="92"/>
      <c r="ETL251" s="92"/>
      <c r="ETM251" s="92"/>
      <c r="ETN251" s="92"/>
      <c r="ETO251" s="92"/>
      <c r="ETP251" s="92"/>
      <c r="ETQ251" s="92"/>
      <c r="ETR251" s="92"/>
      <c r="ETS251" s="92"/>
      <c r="ETT251" s="92"/>
      <c r="ETU251" s="92"/>
      <c r="ETV251" s="92"/>
      <c r="ETW251" s="92"/>
      <c r="ETX251" s="92"/>
      <c r="ETY251" s="92"/>
      <c r="ETZ251" s="92"/>
      <c r="EUA251" s="92"/>
      <c r="EUB251" s="92"/>
      <c r="EUC251" s="92"/>
      <c r="EUD251" s="92"/>
      <c r="EUE251" s="92"/>
      <c r="EUF251" s="92"/>
      <c r="EUG251" s="92"/>
      <c r="EUH251" s="92"/>
      <c r="EUI251" s="92"/>
      <c r="EUJ251" s="92"/>
      <c r="EUK251" s="92"/>
      <c r="EUL251" s="92"/>
      <c r="EUM251" s="92"/>
      <c r="EUN251" s="92"/>
      <c r="EUO251" s="92"/>
      <c r="EUP251" s="92"/>
      <c r="EUQ251" s="92"/>
      <c r="EUR251" s="92"/>
      <c r="EUS251" s="92"/>
      <c r="EUT251" s="92"/>
      <c r="EUU251" s="92"/>
      <c r="EUV251" s="92"/>
      <c r="EUW251" s="92"/>
      <c r="EUX251" s="92"/>
      <c r="EUY251" s="92"/>
      <c r="EUZ251" s="92"/>
      <c r="EVA251" s="92"/>
      <c r="EVB251" s="92"/>
      <c r="EVC251" s="92"/>
      <c r="EVD251" s="92"/>
      <c r="EVE251" s="92"/>
      <c r="EVF251" s="92"/>
      <c r="EVG251" s="92"/>
      <c r="EVH251" s="92"/>
      <c r="EVI251" s="92"/>
      <c r="EVJ251" s="92"/>
      <c r="EVK251" s="92"/>
      <c r="EVL251" s="92"/>
      <c r="EVM251" s="92"/>
      <c r="EVN251" s="92"/>
      <c r="EVO251" s="92"/>
      <c r="EVP251" s="92"/>
      <c r="EVQ251" s="92"/>
      <c r="EVR251" s="92"/>
      <c r="EVS251" s="92"/>
      <c r="EVT251" s="92"/>
      <c r="EVU251" s="92"/>
      <c r="EVV251" s="92"/>
      <c r="EVW251" s="92"/>
      <c r="EVX251" s="92"/>
      <c r="EVY251" s="92"/>
      <c r="EVZ251" s="92"/>
      <c r="EWA251" s="92"/>
      <c r="EWB251" s="92"/>
      <c r="EWC251" s="92"/>
      <c r="EWD251" s="92"/>
      <c r="EWE251" s="92"/>
      <c r="EWF251" s="92"/>
      <c r="EWG251" s="92"/>
      <c r="EWH251" s="92"/>
      <c r="EWI251" s="92"/>
      <c r="EWJ251" s="92"/>
      <c r="EWK251" s="92"/>
      <c r="EWL251" s="92"/>
      <c r="EWM251" s="92"/>
      <c r="EWN251" s="92"/>
      <c r="EWO251" s="92"/>
      <c r="EWP251" s="92"/>
      <c r="EWQ251" s="92"/>
      <c r="EWR251" s="92"/>
      <c r="EWS251" s="92"/>
      <c r="EWT251" s="92"/>
      <c r="EWU251" s="92"/>
      <c r="EWV251" s="92"/>
      <c r="EWW251" s="92"/>
      <c r="EWX251" s="92"/>
      <c r="EWY251" s="92"/>
      <c r="EWZ251" s="92"/>
      <c r="EXA251" s="92"/>
      <c r="EXB251" s="92"/>
      <c r="EXC251" s="92"/>
      <c r="EXD251" s="92"/>
      <c r="EXE251" s="92"/>
      <c r="EXF251" s="92"/>
      <c r="EXG251" s="92"/>
      <c r="EXH251" s="92"/>
      <c r="EXI251" s="92"/>
      <c r="EXJ251" s="92"/>
      <c r="EXK251" s="92"/>
      <c r="EXL251" s="92"/>
      <c r="EXM251" s="92"/>
      <c r="EXN251" s="92"/>
      <c r="EXO251" s="92"/>
      <c r="EXP251" s="92"/>
      <c r="EXQ251" s="92"/>
      <c r="EXR251" s="92"/>
      <c r="EXS251" s="92"/>
      <c r="EXT251" s="92"/>
      <c r="EXU251" s="92"/>
      <c r="EXV251" s="92"/>
      <c r="EXW251" s="92"/>
      <c r="EXX251" s="92"/>
      <c r="EXY251" s="92"/>
      <c r="EXZ251" s="92"/>
      <c r="EYA251" s="92"/>
      <c r="EYB251" s="92"/>
      <c r="EYC251" s="92"/>
      <c r="EYD251" s="92"/>
      <c r="EYE251" s="92"/>
      <c r="EYF251" s="92"/>
      <c r="EYG251" s="92"/>
      <c r="EYH251" s="92"/>
      <c r="EYI251" s="92"/>
      <c r="EYJ251" s="92"/>
      <c r="EYK251" s="92"/>
      <c r="EYL251" s="92"/>
      <c r="EYM251" s="92"/>
      <c r="EYN251" s="92"/>
      <c r="EYO251" s="92"/>
      <c r="EYP251" s="92"/>
      <c r="EYQ251" s="92"/>
      <c r="EYR251" s="92"/>
      <c r="EYS251" s="92"/>
      <c r="EYT251" s="92"/>
      <c r="EYU251" s="92"/>
      <c r="EYV251" s="92"/>
      <c r="EYW251" s="92"/>
      <c r="EYX251" s="92"/>
      <c r="EYY251" s="92"/>
      <c r="EYZ251" s="92"/>
      <c r="EZA251" s="92"/>
      <c r="EZB251" s="92"/>
      <c r="EZC251" s="92"/>
      <c r="EZD251" s="92"/>
      <c r="EZE251" s="92"/>
      <c r="EZF251" s="92"/>
      <c r="EZG251" s="92"/>
      <c r="EZH251" s="92"/>
      <c r="EZI251" s="92"/>
      <c r="EZJ251" s="92"/>
      <c r="EZK251" s="92"/>
      <c r="EZL251" s="92"/>
      <c r="EZM251" s="92"/>
      <c r="EZN251" s="92"/>
      <c r="EZO251" s="92"/>
      <c r="EZP251" s="92"/>
      <c r="EZQ251" s="92"/>
      <c r="EZR251" s="92"/>
      <c r="EZS251" s="92"/>
      <c r="EZT251" s="92"/>
      <c r="EZU251" s="92"/>
      <c r="EZV251" s="92"/>
      <c r="EZW251" s="92"/>
      <c r="EZX251" s="92"/>
      <c r="EZY251" s="92"/>
      <c r="EZZ251" s="92"/>
      <c r="FAA251" s="92"/>
      <c r="FAB251" s="92"/>
      <c r="FAC251" s="92"/>
      <c r="FAD251" s="92"/>
      <c r="FAE251" s="92"/>
      <c r="FAF251" s="92"/>
      <c r="FAG251" s="92"/>
      <c r="FAH251" s="92"/>
      <c r="FAI251" s="92"/>
      <c r="FAJ251" s="92"/>
      <c r="FAK251" s="92"/>
      <c r="FAL251" s="92"/>
      <c r="FAM251" s="92"/>
      <c r="FAN251" s="92"/>
      <c r="FAO251" s="92"/>
      <c r="FAP251" s="92"/>
      <c r="FAQ251" s="92"/>
      <c r="FAR251" s="92"/>
      <c r="FAS251" s="92"/>
      <c r="FAT251" s="92"/>
      <c r="FAU251" s="92"/>
      <c r="FAV251" s="92"/>
      <c r="FAW251" s="92"/>
      <c r="FAX251" s="92"/>
      <c r="FAY251" s="92"/>
      <c r="FAZ251" s="92"/>
      <c r="FBA251" s="92"/>
      <c r="FBB251" s="92"/>
      <c r="FBC251" s="92"/>
      <c r="FBD251" s="92"/>
      <c r="FBE251" s="92"/>
      <c r="FBF251" s="92"/>
      <c r="FBG251" s="92"/>
      <c r="FBH251" s="92"/>
      <c r="FBI251" s="92"/>
      <c r="FBJ251" s="92"/>
      <c r="FBK251" s="92"/>
      <c r="FBL251" s="92"/>
      <c r="FBM251" s="92"/>
      <c r="FBN251" s="92"/>
      <c r="FBO251" s="92"/>
      <c r="FBP251" s="92"/>
      <c r="FBQ251" s="92"/>
      <c r="FBR251" s="92"/>
      <c r="FBS251" s="92"/>
      <c r="FBT251" s="92"/>
      <c r="FBU251" s="92"/>
      <c r="FBV251" s="92"/>
      <c r="FBW251" s="92"/>
      <c r="FBX251" s="92"/>
      <c r="FBY251" s="92"/>
      <c r="FBZ251" s="92"/>
      <c r="FCA251" s="92"/>
      <c r="FCB251" s="92"/>
      <c r="FCC251" s="92"/>
      <c r="FCD251" s="92"/>
      <c r="FCE251" s="92"/>
      <c r="FCF251" s="92"/>
      <c r="FCG251" s="92"/>
      <c r="FCH251" s="92"/>
      <c r="FCI251" s="92"/>
      <c r="FCJ251" s="92"/>
      <c r="FCK251" s="92"/>
      <c r="FCL251" s="92"/>
      <c r="FCM251" s="92"/>
      <c r="FCN251" s="92"/>
      <c r="FCO251" s="92"/>
      <c r="FCP251" s="92"/>
      <c r="FCQ251" s="92"/>
      <c r="FCR251" s="92"/>
      <c r="FCS251" s="92"/>
      <c r="FCT251" s="92"/>
      <c r="FCU251" s="92"/>
      <c r="FCV251" s="92"/>
      <c r="FCW251" s="92"/>
      <c r="FCX251" s="92"/>
      <c r="FCY251" s="92"/>
      <c r="FCZ251" s="92"/>
      <c r="FDA251" s="92"/>
      <c r="FDB251" s="92"/>
      <c r="FDC251" s="92"/>
      <c r="FDD251" s="92"/>
      <c r="FDE251" s="92"/>
      <c r="FDF251" s="92"/>
      <c r="FDG251" s="92"/>
      <c r="FDH251" s="92"/>
      <c r="FDI251" s="92"/>
      <c r="FDJ251" s="92"/>
      <c r="FDK251" s="92"/>
      <c r="FDL251" s="92"/>
      <c r="FDM251" s="92"/>
      <c r="FDN251" s="92"/>
      <c r="FDO251" s="92"/>
      <c r="FDP251" s="92"/>
      <c r="FDQ251" s="92"/>
      <c r="FDR251" s="92"/>
      <c r="FDS251" s="92"/>
      <c r="FDT251" s="92"/>
      <c r="FDU251" s="92"/>
      <c r="FDV251" s="92"/>
      <c r="FDW251" s="92"/>
      <c r="FDX251" s="92"/>
      <c r="FDY251" s="92"/>
      <c r="FDZ251" s="92"/>
      <c r="FEA251" s="92"/>
      <c r="FEB251" s="92"/>
      <c r="FEC251" s="92"/>
      <c r="FED251" s="92"/>
      <c r="FEE251" s="92"/>
      <c r="FEF251" s="92"/>
      <c r="FEG251" s="92"/>
      <c r="FEH251" s="92"/>
      <c r="FEI251" s="92"/>
      <c r="FEJ251" s="92"/>
      <c r="FEK251" s="92"/>
      <c r="FEL251" s="92"/>
      <c r="FEM251" s="92"/>
      <c r="FEN251" s="92"/>
      <c r="FEO251" s="92"/>
      <c r="FEP251" s="92"/>
      <c r="FEQ251" s="92"/>
      <c r="FER251" s="92"/>
      <c r="FES251" s="92"/>
      <c r="FET251" s="92"/>
      <c r="FEU251" s="92"/>
      <c r="FEV251" s="92"/>
      <c r="FEW251" s="92"/>
      <c r="FEX251" s="92"/>
      <c r="FEY251" s="92"/>
      <c r="FEZ251" s="92"/>
      <c r="FFA251" s="92"/>
      <c r="FFB251" s="92"/>
      <c r="FFC251" s="92"/>
      <c r="FFD251" s="92"/>
      <c r="FFE251" s="92"/>
      <c r="FFF251" s="92"/>
      <c r="FFG251" s="92"/>
      <c r="FFH251" s="92"/>
      <c r="FFI251" s="92"/>
      <c r="FFJ251" s="92"/>
      <c r="FFK251" s="92"/>
      <c r="FFL251" s="92"/>
      <c r="FFM251" s="92"/>
      <c r="FFN251" s="92"/>
      <c r="FFO251" s="92"/>
      <c r="FFP251" s="92"/>
      <c r="FFQ251" s="92"/>
      <c r="FFR251" s="92"/>
      <c r="FFS251" s="92"/>
      <c r="FFT251" s="92"/>
      <c r="FFU251" s="92"/>
      <c r="FFV251" s="92"/>
      <c r="FFW251" s="92"/>
      <c r="FFX251" s="92"/>
      <c r="FFY251" s="92"/>
      <c r="FFZ251" s="92"/>
      <c r="FGA251" s="92"/>
      <c r="FGB251" s="92"/>
      <c r="FGC251" s="92"/>
      <c r="FGD251" s="92"/>
      <c r="FGE251" s="92"/>
      <c r="FGF251" s="92"/>
      <c r="FGG251" s="92"/>
      <c r="FGH251" s="92"/>
      <c r="FGI251" s="92"/>
      <c r="FGJ251" s="92"/>
      <c r="FGK251" s="92"/>
      <c r="FGL251" s="92"/>
      <c r="FGM251" s="92"/>
      <c r="FGN251" s="92"/>
      <c r="FGO251" s="92"/>
      <c r="FGP251" s="92"/>
      <c r="FGQ251" s="92"/>
      <c r="FGR251" s="92"/>
      <c r="FGS251" s="92"/>
      <c r="FGT251" s="92"/>
      <c r="FGU251" s="92"/>
      <c r="FGV251" s="92"/>
      <c r="FGW251" s="92"/>
      <c r="FGX251" s="92"/>
      <c r="FGY251" s="92"/>
      <c r="FGZ251" s="92"/>
      <c r="FHA251" s="92"/>
      <c r="FHB251" s="92"/>
      <c r="FHC251" s="92"/>
      <c r="FHD251" s="92"/>
      <c r="FHE251" s="92"/>
      <c r="FHF251" s="92"/>
      <c r="FHG251" s="92"/>
      <c r="FHH251" s="92"/>
      <c r="FHI251" s="92"/>
      <c r="FHJ251" s="92"/>
      <c r="FHK251" s="92"/>
      <c r="FHL251" s="92"/>
      <c r="FHM251" s="92"/>
      <c r="FHN251" s="92"/>
      <c r="FHO251" s="92"/>
      <c r="FHP251" s="92"/>
      <c r="FHQ251" s="92"/>
      <c r="FHR251" s="92"/>
      <c r="FHS251" s="92"/>
      <c r="FHT251" s="92"/>
      <c r="FHU251" s="92"/>
      <c r="FHV251" s="92"/>
      <c r="FHW251" s="92"/>
      <c r="FHX251" s="92"/>
      <c r="FHY251" s="92"/>
      <c r="FHZ251" s="92"/>
      <c r="FIA251" s="92"/>
      <c r="FIB251" s="92"/>
      <c r="FIC251" s="92"/>
      <c r="FID251" s="92"/>
      <c r="FIE251" s="92"/>
      <c r="FIF251" s="92"/>
      <c r="FIG251" s="92"/>
      <c r="FIH251" s="92"/>
      <c r="FII251" s="92"/>
      <c r="FIJ251" s="92"/>
      <c r="FIK251" s="92"/>
      <c r="FIL251" s="92"/>
      <c r="FIM251" s="92"/>
      <c r="FIN251" s="92"/>
      <c r="FIO251" s="92"/>
      <c r="FIP251" s="92"/>
      <c r="FIQ251" s="92"/>
      <c r="FIR251" s="92"/>
      <c r="FIS251" s="92"/>
      <c r="FIT251" s="92"/>
      <c r="FIU251" s="92"/>
      <c r="FIV251" s="92"/>
      <c r="FIW251" s="92"/>
      <c r="FIX251" s="92"/>
      <c r="FIY251" s="92"/>
      <c r="FIZ251" s="92"/>
      <c r="FJA251" s="92"/>
      <c r="FJB251" s="92"/>
      <c r="FJC251" s="92"/>
      <c r="FJD251" s="92"/>
      <c r="FJE251" s="92"/>
      <c r="FJF251" s="92"/>
      <c r="FJG251" s="92"/>
      <c r="FJH251" s="92"/>
      <c r="FJI251" s="92"/>
      <c r="FJJ251" s="92"/>
      <c r="FJK251" s="92"/>
      <c r="FJL251" s="92"/>
      <c r="FJM251" s="92"/>
      <c r="FJN251" s="92"/>
      <c r="FJO251" s="92"/>
      <c r="FJP251" s="92"/>
      <c r="FJQ251" s="92"/>
      <c r="FJR251" s="92"/>
      <c r="FJS251" s="92"/>
      <c r="FJT251" s="92"/>
      <c r="FJU251" s="92"/>
      <c r="FJV251" s="92"/>
      <c r="FJW251" s="92"/>
      <c r="FJX251" s="92"/>
      <c r="FJY251" s="92"/>
      <c r="FJZ251" s="92"/>
      <c r="FKA251" s="92"/>
      <c r="FKB251" s="92"/>
      <c r="FKC251" s="92"/>
      <c r="FKD251" s="92"/>
      <c r="FKE251" s="92"/>
      <c r="FKF251" s="92"/>
      <c r="FKG251" s="92"/>
      <c r="FKH251" s="92"/>
      <c r="FKI251" s="92"/>
      <c r="FKJ251" s="92"/>
      <c r="FKK251" s="92"/>
      <c r="FKL251" s="92"/>
      <c r="FKM251" s="92"/>
      <c r="FKN251" s="92"/>
      <c r="FKO251" s="92"/>
      <c r="FKP251" s="92"/>
      <c r="FKQ251" s="92"/>
      <c r="FKR251" s="92"/>
      <c r="FKS251" s="92"/>
      <c r="FKT251" s="92"/>
      <c r="FKU251" s="92"/>
      <c r="FKV251" s="92"/>
      <c r="FKW251" s="92"/>
      <c r="FKX251" s="92"/>
      <c r="FKY251" s="92"/>
      <c r="FKZ251" s="92"/>
      <c r="FLA251" s="92"/>
      <c r="FLB251" s="92"/>
      <c r="FLC251" s="92"/>
      <c r="FLD251" s="92"/>
      <c r="FLE251" s="92"/>
      <c r="FLF251" s="92"/>
      <c r="FLG251" s="92"/>
      <c r="FLH251" s="92"/>
      <c r="FLI251" s="92"/>
      <c r="FLJ251" s="92"/>
      <c r="FLK251" s="92"/>
      <c r="FLL251" s="92"/>
      <c r="FLM251" s="92"/>
      <c r="FLN251" s="92"/>
      <c r="FLO251" s="92"/>
      <c r="FLP251" s="92"/>
      <c r="FLQ251" s="92"/>
      <c r="FLR251" s="92"/>
      <c r="FLS251" s="92"/>
      <c r="FLT251" s="92"/>
      <c r="FLU251" s="92"/>
      <c r="FLV251" s="92"/>
      <c r="FLW251" s="92"/>
      <c r="FLX251" s="92"/>
      <c r="FLY251" s="92"/>
      <c r="FLZ251" s="92"/>
      <c r="FMA251" s="92"/>
      <c r="FMB251" s="92"/>
      <c r="FMC251" s="92"/>
      <c r="FMD251" s="92"/>
      <c r="FME251" s="92"/>
      <c r="FMF251" s="92"/>
      <c r="FMG251" s="92"/>
      <c r="FMH251" s="92"/>
      <c r="FMI251" s="92"/>
      <c r="FMJ251" s="92"/>
      <c r="FMK251" s="92"/>
      <c r="FML251" s="92"/>
      <c r="FMM251" s="92"/>
      <c r="FMN251" s="92"/>
      <c r="FMO251" s="92"/>
      <c r="FMP251" s="92"/>
      <c r="FMQ251" s="92"/>
      <c r="FMR251" s="92"/>
      <c r="FMS251" s="92"/>
      <c r="FMT251" s="92"/>
      <c r="FMU251" s="92"/>
      <c r="FMV251" s="92"/>
      <c r="FMW251" s="92"/>
      <c r="FMX251" s="92"/>
      <c r="FMY251" s="92"/>
      <c r="FMZ251" s="92"/>
      <c r="FNA251" s="92"/>
      <c r="FNB251" s="92"/>
      <c r="FNC251" s="92"/>
      <c r="FND251" s="92"/>
      <c r="FNE251" s="92"/>
      <c r="FNF251" s="92"/>
      <c r="FNG251" s="92"/>
      <c r="FNH251" s="92"/>
      <c r="FNI251" s="92"/>
      <c r="FNJ251" s="92"/>
      <c r="FNK251" s="92"/>
      <c r="FNL251" s="92"/>
      <c r="FNM251" s="92"/>
      <c r="FNN251" s="92"/>
      <c r="FNO251" s="92"/>
      <c r="FNP251" s="92"/>
      <c r="FNQ251" s="92"/>
      <c r="FNR251" s="92"/>
      <c r="FNS251" s="92"/>
      <c r="FNT251" s="92"/>
      <c r="FNU251" s="92"/>
      <c r="FNV251" s="92"/>
      <c r="FNW251" s="92"/>
      <c r="FNX251" s="92"/>
      <c r="FNY251" s="92"/>
      <c r="FNZ251" s="92"/>
      <c r="FOA251" s="92"/>
      <c r="FOB251" s="92"/>
      <c r="FOC251" s="92"/>
      <c r="FOD251" s="92"/>
      <c r="FOE251" s="92"/>
      <c r="FOF251" s="92"/>
      <c r="FOG251" s="92"/>
      <c r="FOH251" s="92"/>
      <c r="FOI251" s="92"/>
      <c r="FOJ251" s="92"/>
      <c r="FOK251" s="92"/>
      <c r="FOL251" s="92"/>
      <c r="FOM251" s="92"/>
      <c r="FON251" s="92"/>
      <c r="FOO251" s="92"/>
      <c r="FOP251" s="92"/>
      <c r="FOQ251" s="92"/>
      <c r="FOR251" s="92"/>
      <c r="FOS251" s="92"/>
      <c r="FOT251" s="92"/>
      <c r="FOU251" s="92"/>
      <c r="FOV251" s="92"/>
      <c r="FOW251" s="92"/>
      <c r="FOX251" s="92"/>
      <c r="FOY251" s="92"/>
      <c r="FOZ251" s="92"/>
      <c r="FPA251" s="92"/>
      <c r="FPB251" s="92"/>
      <c r="FPC251" s="92"/>
      <c r="FPD251" s="92"/>
      <c r="FPE251" s="92"/>
      <c r="FPF251" s="92"/>
      <c r="FPG251" s="92"/>
      <c r="FPH251" s="92"/>
      <c r="FPI251" s="92"/>
      <c r="FPJ251" s="92"/>
      <c r="FPK251" s="92"/>
      <c r="FPL251" s="92"/>
      <c r="FPM251" s="92"/>
      <c r="FPN251" s="92"/>
      <c r="FPO251" s="92"/>
      <c r="FPP251" s="92"/>
      <c r="FPQ251" s="92"/>
      <c r="FPR251" s="92"/>
      <c r="FPS251" s="92"/>
      <c r="FPT251" s="92"/>
      <c r="FPU251" s="92"/>
      <c r="FPV251" s="92"/>
      <c r="FPW251" s="92"/>
      <c r="FPX251" s="92"/>
      <c r="FPY251" s="92"/>
      <c r="FPZ251" s="92"/>
      <c r="FQA251" s="92"/>
      <c r="FQB251" s="92"/>
      <c r="FQC251" s="92"/>
      <c r="FQD251" s="92"/>
      <c r="FQE251" s="92"/>
      <c r="FQF251" s="92"/>
      <c r="FQG251" s="92"/>
      <c r="FQH251" s="92"/>
      <c r="FQI251" s="92"/>
      <c r="FQJ251" s="92"/>
      <c r="FQK251" s="92"/>
      <c r="FQL251" s="92"/>
      <c r="FQM251" s="92"/>
      <c r="FQN251" s="92"/>
      <c r="FQO251" s="92"/>
      <c r="FQP251" s="92"/>
      <c r="FQQ251" s="92"/>
      <c r="FQR251" s="92"/>
      <c r="FQS251" s="92"/>
      <c r="FQT251" s="92"/>
      <c r="FQU251" s="92"/>
      <c r="FQV251" s="92"/>
      <c r="FQW251" s="92"/>
      <c r="FQX251" s="92"/>
      <c r="FQY251" s="92"/>
      <c r="FQZ251" s="92"/>
      <c r="FRA251" s="92"/>
      <c r="FRB251" s="92"/>
      <c r="FRC251" s="92"/>
      <c r="FRD251" s="92"/>
      <c r="FRE251" s="92"/>
      <c r="FRF251" s="92"/>
      <c r="FRG251" s="92"/>
      <c r="FRH251" s="92"/>
      <c r="FRI251" s="92"/>
      <c r="FRJ251" s="92"/>
      <c r="FRK251" s="92"/>
      <c r="FRL251" s="92"/>
      <c r="FRM251" s="92"/>
      <c r="FRN251" s="92"/>
      <c r="FRO251" s="92"/>
      <c r="FRP251" s="92"/>
      <c r="FRQ251" s="92"/>
      <c r="FRR251" s="92"/>
      <c r="FRS251" s="92"/>
      <c r="FRT251" s="92"/>
      <c r="FRU251" s="92"/>
      <c r="FRV251" s="92"/>
      <c r="FRW251" s="92"/>
      <c r="FRX251" s="92"/>
      <c r="FRY251" s="92"/>
      <c r="FRZ251" s="92"/>
      <c r="FSA251" s="92"/>
      <c r="FSB251" s="92"/>
      <c r="FSC251" s="92"/>
      <c r="FSD251" s="92"/>
      <c r="FSE251" s="92"/>
      <c r="FSF251" s="92"/>
      <c r="FSG251" s="92"/>
      <c r="FSH251" s="92"/>
      <c r="FSI251" s="92"/>
      <c r="FSJ251" s="92"/>
      <c r="FSK251" s="92"/>
      <c r="FSL251" s="92"/>
      <c r="FSM251" s="92"/>
      <c r="FSN251" s="92"/>
      <c r="FSO251" s="92"/>
      <c r="FSP251" s="92"/>
      <c r="FSQ251" s="92"/>
      <c r="FSR251" s="92"/>
      <c r="FSS251" s="92"/>
      <c r="FST251" s="92"/>
      <c r="FSU251" s="92"/>
      <c r="FSV251" s="92"/>
      <c r="FSW251" s="92"/>
      <c r="FSX251" s="92"/>
      <c r="FSY251" s="92"/>
      <c r="FSZ251" s="92"/>
      <c r="FTA251" s="92"/>
      <c r="FTB251" s="92"/>
      <c r="FTC251" s="92"/>
      <c r="FTD251" s="92"/>
      <c r="FTE251" s="92"/>
      <c r="FTF251" s="92"/>
      <c r="FTG251" s="92"/>
      <c r="FTH251" s="92"/>
      <c r="FTI251" s="92"/>
      <c r="FTJ251" s="92"/>
      <c r="FTK251" s="92"/>
      <c r="FTL251" s="92"/>
      <c r="FTM251" s="92"/>
      <c r="FTN251" s="92"/>
      <c r="FTO251" s="92"/>
      <c r="FTP251" s="92"/>
      <c r="FTQ251" s="92"/>
      <c r="FTR251" s="92"/>
      <c r="FTS251" s="92"/>
      <c r="FTT251" s="92"/>
      <c r="FTU251" s="92"/>
      <c r="FTV251" s="92"/>
      <c r="FTW251" s="92"/>
      <c r="FTX251" s="92"/>
      <c r="FTY251" s="92"/>
      <c r="FTZ251" s="92"/>
      <c r="FUA251" s="92"/>
      <c r="FUB251" s="92"/>
      <c r="FUC251" s="92"/>
      <c r="FUD251" s="92"/>
      <c r="FUE251" s="92"/>
      <c r="FUF251" s="92"/>
      <c r="FUG251" s="92"/>
      <c r="FUH251" s="92"/>
      <c r="FUI251" s="92"/>
      <c r="FUJ251" s="92"/>
      <c r="FUK251" s="92"/>
      <c r="FUL251" s="92"/>
      <c r="FUM251" s="92"/>
      <c r="FUN251" s="92"/>
      <c r="FUO251" s="92"/>
      <c r="FUP251" s="92"/>
      <c r="FUQ251" s="92"/>
      <c r="FUR251" s="92"/>
      <c r="FUS251" s="92"/>
      <c r="FUT251" s="92"/>
      <c r="FUU251" s="92"/>
      <c r="FUV251" s="92"/>
      <c r="FUW251" s="92"/>
      <c r="FUX251" s="92"/>
      <c r="FUY251" s="92"/>
      <c r="FUZ251" s="92"/>
      <c r="FVA251" s="92"/>
      <c r="FVB251" s="92"/>
      <c r="FVC251" s="92"/>
      <c r="FVD251" s="92"/>
      <c r="FVE251" s="92"/>
      <c r="FVF251" s="92"/>
      <c r="FVG251" s="92"/>
      <c r="FVH251" s="92"/>
      <c r="FVI251" s="92"/>
      <c r="FVJ251" s="92"/>
      <c r="FVK251" s="92"/>
      <c r="FVL251" s="92"/>
      <c r="FVM251" s="92"/>
      <c r="FVN251" s="92"/>
      <c r="FVO251" s="92"/>
      <c r="FVP251" s="92"/>
      <c r="FVQ251" s="92"/>
      <c r="FVR251" s="92"/>
      <c r="FVS251" s="92"/>
      <c r="FVT251" s="92"/>
      <c r="FVU251" s="92"/>
      <c r="FVV251" s="92"/>
      <c r="FVW251" s="92"/>
      <c r="FVX251" s="92"/>
      <c r="FVY251" s="92"/>
      <c r="FVZ251" s="92"/>
      <c r="FWA251" s="92"/>
      <c r="FWB251" s="92"/>
      <c r="FWC251" s="92"/>
      <c r="FWD251" s="92"/>
      <c r="FWE251" s="92"/>
      <c r="FWF251" s="92"/>
      <c r="FWG251" s="92"/>
      <c r="FWH251" s="92"/>
      <c r="FWI251" s="92"/>
      <c r="FWJ251" s="92"/>
      <c r="FWK251" s="92"/>
      <c r="FWL251" s="92"/>
      <c r="FWM251" s="92"/>
      <c r="FWN251" s="92"/>
      <c r="FWO251" s="92"/>
      <c r="FWP251" s="92"/>
      <c r="FWQ251" s="92"/>
      <c r="FWR251" s="92"/>
      <c r="FWS251" s="92"/>
      <c r="FWT251" s="92"/>
      <c r="FWU251" s="92"/>
      <c r="FWV251" s="92"/>
      <c r="FWW251" s="92"/>
      <c r="FWX251" s="92"/>
      <c r="FWY251" s="92"/>
      <c r="FWZ251" s="92"/>
      <c r="FXA251" s="92"/>
      <c r="FXB251" s="92"/>
      <c r="FXC251" s="92"/>
      <c r="FXD251" s="92"/>
      <c r="FXE251" s="92"/>
      <c r="FXF251" s="92"/>
      <c r="FXG251" s="92"/>
      <c r="FXH251" s="92"/>
      <c r="FXI251" s="92"/>
      <c r="FXJ251" s="92"/>
      <c r="FXK251" s="92"/>
      <c r="FXL251" s="92"/>
      <c r="FXM251" s="92"/>
      <c r="FXN251" s="92"/>
      <c r="FXO251" s="92"/>
      <c r="FXP251" s="92"/>
      <c r="FXQ251" s="92"/>
      <c r="FXR251" s="92"/>
      <c r="FXS251" s="92"/>
      <c r="FXT251" s="92"/>
      <c r="FXU251" s="92"/>
      <c r="FXV251" s="92"/>
      <c r="FXW251" s="92"/>
      <c r="FXX251" s="92"/>
      <c r="FXY251" s="92"/>
      <c r="FXZ251" s="92"/>
      <c r="FYA251" s="92"/>
      <c r="FYB251" s="92"/>
      <c r="FYC251" s="92"/>
      <c r="FYD251" s="92"/>
      <c r="FYE251" s="92"/>
      <c r="FYF251" s="92"/>
      <c r="FYG251" s="92"/>
      <c r="FYH251" s="92"/>
      <c r="FYI251" s="92"/>
      <c r="FYJ251" s="92"/>
      <c r="FYK251" s="92"/>
      <c r="FYL251" s="92"/>
      <c r="FYM251" s="92"/>
      <c r="FYN251" s="92"/>
      <c r="FYO251" s="92"/>
      <c r="FYP251" s="92"/>
      <c r="FYQ251" s="92"/>
      <c r="FYR251" s="92"/>
      <c r="FYS251" s="92"/>
      <c r="FYT251" s="92"/>
      <c r="FYU251" s="92"/>
      <c r="FYV251" s="92"/>
      <c r="FYW251" s="92"/>
      <c r="FYX251" s="92"/>
      <c r="FYY251" s="92"/>
      <c r="FYZ251" s="92"/>
      <c r="FZA251" s="92"/>
      <c r="FZB251" s="92"/>
      <c r="FZC251" s="92"/>
      <c r="FZD251" s="92"/>
      <c r="FZE251" s="92"/>
      <c r="FZF251" s="92"/>
      <c r="FZG251" s="92"/>
      <c r="FZH251" s="92"/>
      <c r="FZI251" s="92"/>
      <c r="FZJ251" s="92"/>
      <c r="FZK251" s="92"/>
      <c r="FZL251" s="92"/>
      <c r="FZM251" s="92"/>
      <c r="FZN251" s="92"/>
      <c r="FZO251" s="92"/>
      <c r="FZP251" s="92"/>
      <c r="FZQ251" s="92"/>
      <c r="FZR251" s="92"/>
      <c r="FZS251" s="92"/>
      <c r="FZT251" s="92"/>
      <c r="FZU251" s="92"/>
      <c r="FZV251" s="92"/>
      <c r="FZW251" s="92"/>
      <c r="FZX251" s="92"/>
      <c r="FZY251" s="92"/>
      <c r="FZZ251" s="92"/>
      <c r="GAA251" s="92"/>
      <c r="GAB251" s="92"/>
      <c r="GAC251" s="92"/>
      <c r="GAD251" s="92"/>
      <c r="GAE251" s="92"/>
      <c r="GAF251" s="92"/>
      <c r="GAG251" s="92"/>
      <c r="GAH251" s="92"/>
      <c r="GAI251" s="92"/>
      <c r="GAJ251" s="92"/>
      <c r="GAK251" s="92"/>
      <c r="GAL251" s="92"/>
      <c r="GAM251" s="92"/>
      <c r="GAN251" s="92"/>
      <c r="GAO251" s="92"/>
      <c r="GAP251" s="92"/>
      <c r="GAQ251" s="92"/>
      <c r="GAR251" s="92"/>
      <c r="GAS251" s="92"/>
      <c r="GAT251" s="92"/>
      <c r="GAU251" s="92"/>
      <c r="GAV251" s="92"/>
      <c r="GAW251" s="92"/>
      <c r="GAX251" s="92"/>
      <c r="GAY251" s="92"/>
      <c r="GAZ251" s="92"/>
      <c r="GBA251" s="92"/>
      <c r="GBB251" s="92"/>
      <c r="GBC251" s="92"/>
      <c r="GBD251" s="92"/>
      <c r="GBE251" s="92"/>
      <c r="GBF251" s="92"/>
      <c r="GBG251" s="92"/>
      <c r="GBH251" s="92"/>
      <c r="GBI251" s="92"/>
      <c r="GBJ251" s="92"/>
      <c r="GBK251" s="92"/>
      <c r="GBL251" s="92"/>
      <c r="GBM251" s="92"/>
      <c r="GBN251" s="92"/>
      <c r="GBO251" s="92"/>
      <c r="GBP251" s="92"/>
      <c r="GBQ251" s="92"/>
      <c r="GBR251" s="92"/>
      <c r="GBS251" s="92"/>
      <c r="GBT251" s="92"/>
      <c r="GBU251" s="92"/>
      <c r="GBV251" s="92"/>
      <c r="GBW251" s="92"/>
      <c r="GBX251" s="92"/>
      <c r="GBY251" s="92"/>
      <c r="GBZ251" s="92"/>
      <c r="GCA251" s="92"/>
      <c r="GCB251" s="92"/>
      <c r="GCC251" s="92"/>
      <c r="GCD251" s="92"/>
      <c r="GCE251" s="92"/>
      <c r="GCF251" s="92"/>
      <c r="GCG251" s="92"/>
      <c r="GCH251" s="92"/>
      <c r="GCI251" s="92"/>
      <c r="GCJ251" s="92"/>
      <c r="GCK251" s="92"/>
      <c r="GCL251" s="92"/>
      <c r="GCM251" s="92"/>
      <c r="GCN251" s="92"/>
      <c r="GCO251" s="92"/>
      <c r="GCP251" s="92"/>
      <c r="GCQ251" s="92"/>
      <c r="GCR251" s="92"/>
      <c r="GCS251" s="92"/>
      <c r="GCT251" s="92"/>
      <c r="GCU251" s="92"/>
      <c r="GCV251" s="92"/>
      <c r="GCW251" s="92"/>
      <c r="GCX251" s="92"/>
      <c r="GCY251" s="92"/>
      <c r="GCZ251" s="92"/>
      <c r="GDA251" s="92"/>
      <c r="GDB251" s="92"/>
      <c r="GDC251" s="92"/>
      <c r="GDD251" s="92"/>
      <c r="GDE251" s="92"/>
      <c r="GDF251" s="92"/>
      <c r="GDG251" s="92"/>
      <c r="GDH251" s="92"/>
      <c r="GDI251" s="92"/>
      <c r="GDJ251" s="92"/>
      <c r="GDK251" s="92"/>
      <c r="GDL251" s="92"/>
      <c r="GDM251" s="92"/>
      <c r="GDN251" s="92"/>
      <c r="GDO251" s="92"/>
      <c r="GDP251" s="92"/>
      <c r="GDQ251" s="92"/>
      <c r="GDR251" s="92"/>
      <c r="GDS251" s="92"/>
      <c r="GDT251" s="92"/>
      <c r="GDU251" s="92"/>
      <c r="GDV251" s="92"/>
      <c r="GDW251" s="92"/>
      <c r="GDX251" s="92"/>
      <c r="GDY251" s="92"/>
      <c r="GDZ251" s="92"/>
      <c r="GEA251" s="92"/>
      <c r="GEB251" s="92"/>
      <c r="GEC251" s="92"/>
      <c r="GED251" s="92"/>
      <c r="GEE251" s="92"/>
      <c r="GEF251" s="92"/>
      <c r="GEG251" s="92"/>
      <c r="GEH251" s="92"/>
      <c r="GEI251" s="92"/>
      <c r="GEJ251" s="92"/>
      <c r="GEK251" s="92"/>
      <c r="GEL251" s="92"/>
      <c r="GEM251" s="92"/>
      <c r="GEN251" s="92"/>
      <c r="GEO251" s="92"/>
      <c r="GEP251" s="92"/>
      <c r="GEQ251" s="92"/>
      <c r="GER251" s="92"/>
      <c r="GES251" s="92"/>
      <c r="GET251" s="92"/>
      <c r="GEU251" s="92"/>
      <c r="GEV251" s="92"/>
      <c r="GEW251" s="92"/>
      <c r="GEX251" s="92"/>
      <c r="GEY251" s="92"/>
      <c r="GEZ251" s="92"/>
      <c r="GFA251" s="92"/>
      <c r="GFB251" s="92"/>
      <c r="GFC251" s="92"/>
      <c r="GFD251" s="92"/>
      <c r="GFE251" s="92"/>
      <c r="GFF251" s="92"/>
      <c r="GFG251" s="92"/>
      <c r="GFH251" s="92"/>
      <c r="GFI251" s="92"/>
      <c r="GFJ251" s="92"/>
      <c r="GFK251" s="92"/>
      <c r="GFL251" s="92"/>
      <c r="GFM251" s="92"/>
      <c r="GFN251" s="92"/>
      <c r="GFO251" s="92"/>
      <c r="GFP251" s="92"/>
      <c r="GFQ251" s="92"/>
      <c r="GFR251" s="92"/>
      <c r="GFS251" s="92"/>
      <c r="GFT251" s="92"/>
      <c r="GFU251" s="92"/>
      <c r="GFV251" s="92"/>
      <c r="GFW251" s="92"/>
      <c r="GFX251" s="92"/>
      <c r="GFY251" s="92"/>
      <c r="GFZ251" s="92"/>
      <c r="GGA251" s="92"/>
      <c r="GGB251" s="92"/>
      <c r="GGC251" s="92"/>
      <c r="GGD251" s="92"/>
      <c r="GGE251" s="92"/>
      <c r="GGF251" s="92"/>
      <c r="GGG251" s="92"/>
      <c r="GGH251" s="92"/>
      <c r="GGI251" s="92"/>
      <c r="GGJ251" s="92"/>
      <c r="GGK251" s="92"/>
      <c r="GGL251" s="92"/>
      <c r="GGM251" s="92"/>
      <c r="GGN251" s="92"/>
      <c r="GGO251" s="92"/>
      <c r="GGP251" s="92"/>
      <c r="GGQ251" s="92"/>
      <c r="GGR251" s="92"/>
      <c r="GGS251" s="92"/>
      <c r="GGT251" s="92"/>
      <c r="GGU251" s="92"/>
      <c r="GGV251" s="92"/>
      <c r="GGW251" s="92"/>
      <c r="GGX251" s="92"/>
      <c r="GGY251" s="92"/>
      <c r="GGZ251" s="92"/>
      <c r="GHA251" s="92"/>
      <c r="GHB251" s="92"/>
      <c r="GHC251" s="92"/>
      <c r="GHD251" s="92"/>
      <c r="GHE251" s="92"/>
      <c r="GHF251" s="92"/>
      <c r="GHG251" s="92"/>
      <c r="GHH251" s="92"/>
      <c r="GHI251" s="92"/>
      <c r="GHJ251" s="92"/>
      <c r="GHK251" s="92"/>
      <c r="GHL251" s="92"/>
      <c r="GHM251" s="92"/>
      <c r="GHN251" s="92"/>
      <c r="GHO251" s="92"/>
      <c r="GHP251" s="92"/>
      <c r="GHQ251" s="92"/>
      <c r="GHR251" s="92"/>
      <c r="GHS251" s="92"/>
      <c r="GHT251" s="92"/>
      <c r="GHU251" s="92"/>
      <c r="GHV251" s="92"/>
      <c r="GHW251" s="92"/>
      <c r="GHX251" s="92"/>
      <c r="GHY251" s="92"/>
      <c r="GHZ251" s="92"/>
      <c r="GIA251" s="92"/>
      <c r="GIB251" s="92"/>
      <c r="GIC251" s="92"/>
      <c r="GID251" s="92"/>
      <c r="GIE251" s="92"/>
      <c r="GIF251" s="92"/>
      <c r="GIG251" s="92"/>
      <c r="GIH251" s="92"/>
      <c r="GII251" s="92"/>
      <c r="GIJ251" s="92"/>
      <c r="GIK251" s="92"/>
      <c r="GIL251" s="92"/>
      <c r="GIM251" s="92"/>
      <c r="GIN251" s="92"/>
      <c r="GIO251" s="92"/>
      <c r="GIP251" s="92"/>
      <c r="GIQ251" s="92"/>
      <c r="GIR251" s="92"/>
      <c r="GIS251" s="92"/>
      <c r="GIT251" s="92"/>
      <c r="GIU251" s="92"/>
      <c r="GIV251" s="92"/>
      <c r="GIW251" s="92"/>
      <c r="GIX251" s="92"/>
      <c r="GIY251" s="92"/>
      <c r="GIZ251" s="92"/>
      <c r="GJA251" s="92"/>
      <c r="GJB251" s="92"/>
      <c r="GJC251" s="92"/>
      <c r="GJD251" s="92"/>
      <c r="GJE251" s="92"/>
      <c r="GJF251" s="92"/>
      <c r="GJG251" s="92"/>
      <c r="GJH251" s="92"/>
      <c r="GJI251" s="92"/>
      <c r="GJJ251" s="92"/>
      <c r="GJK251" s="92"/>
      <c r="GJL251" s="92"/>
      <c r="GJM251" s="92"/>
      <c r="GJN251" s="92"/>
      <c r="GJO251" s="92"/>
      <c r="GJP251" s="92"/>
      <c r="GJQ251" s="92"/>
      <c r="GJR251" s="92"/>
      <c r="GJS251" s="92"/>
      <c r="GJT251" s="92"/>
      <c r="GJU251" s="92"/>
      <c r="GJV251" s="92"/>
      <c r="GJW251" s="92"/>
      <c r="GJX251" s="92"/>
      <c r="GJY251" s="92"/>
      <c r="GJZ251" s="92"/>
      <c r="GKA251" s="92"/>
      <c r="GKB251" s="92"/>
      <c r="GKC251" s="92"/>
      <c r="GKD251" s="92"/>
      <c r="GKE251" s="92"/>
      <c r="GKF251" s="92"/>
      <c r="GKG251" s="92"/>
      <c r="GKH251" s="92"/>
      <c r="GKI251" s="92"/>
      <c r="GKJ251" s="92"/>
      <c r="GKK251" s="92"/>
      <c r="GKL251" s="92"/>
      <c r="GKM251" s="92"/>
      <c r="GKN251" s="92"/>
      <c r="GKO251" s="92"/>
      <c r="GKP251" s="92"/>
      <c r="GKQ251" s="92"/>
      <c r="GKR251" s="92"/>
      <c r="GKS251" s="92"/>
      <c r="GKT251" s="92"/>
      <c r="GKU251" s="92"/>
      <c r="GKV251" s="92"/>
      <c r="GKW251" s="92"/>
      <c r="GKX251" s="92"/>
      <c r="GKY251" s="92"/>
      <c r="GKZ251" s="92"/>
      <c r="GLA251" s="92"/>
      <c r="GLB251" s="92"/>
      <c r="GLC251" s="92"/>
      <c r="GLD251" s="92"/>
      <c r="GLE251" s="92"/>
      <c r="GLF251" s="92"/>
      <c r="GLG251" s="92"/>
      <c r="GLH251" s="92"/>
      <c r="GLI251" s="92"/>
      <c r="GLJ251" s="92"/>
      <c r="GLK251" s="92"/>
      <c r="GLL251" s="92"/>
      <c r="GLM251" s="92"/>
      <c r="GLN251" s="92"/>
      <c r="GLO251" s="92"/>
      <c r="GLP251" s="92"/>
      <c r="GLQ251" s="92"/>
      <c r="GLR251" s="92"/>
      <c r="GLS251" s="92"/>
      <c r="GLT251" s="92"/>
      <c r="GLU251" s="92"/>
      <c r="GLV251" s="92"/>
      <c r="GLW251" s="92"/>
      <c r="GLX251" s="92"/>
      <c r="GLY251" s="92"/>
      <c r="GLZ251" s="92"/>
      <c r="GMA251" s="92"/>
      <c r="GMB251" s="92"/>
      <c r="GMC251" s="92"/>
      <c r="GMD251" s="92"/>
      <c r="GME251" s="92"/>
      <c r="GMF251" s="92"/>
      <c r="GMG251" s="92"/>
      <c r="GMH251" s="92"/>
      <c r="GMI251" s="92"/>
      <c r="GMJ251" s="92"/>
      <c r="GMK251" s="92"/>
      <c r="GML251" s="92"/>
      <c r="GMM251" s="92"/>
      <c r="GMN251" s="92"/>
      <c r="GMO251" s="92"/>
      <c r="GMP251" s="92"/>
      <c r="GMQ251" s="92"/>
      <c r="GMR251" s="92"/>
      <c r="GMS251" s="92"/>
      <c r="GMT251" s="92"/>
      <c r="GMU251" s="92"/>
      <c r="GMV251" s="92"/>
      <c r="GMW251" s="92"/>
      <c r="GMX251" s="92"/>
      <c r="GMY251" s="92"/>
      <c r="GMZ251" s="92"/>
      <c r="GNA251" s="92"/>
      <c r="GNB251" s="92"/>
      <c r="GNC251" s="92"/>
      <c r="GND251" s="92"/>
      <c r="GNE251" s="92"/>
      <c r="GNF251" s="92"/>
      <c r="GNG251" s="92"/>
      <c r="GNH251" s="92"/>
      <c r="GNI251" s="92"/>
      <c r="GNJ251" s="92"/>
      <c r="GNK251" s="92"/>
      <c r="GNL251" s="92"/>
      <c r="GNM251" s="92"/>
      <c r="GNN251" s="92"/>
      <c r="GNO251" s="92"/>
      <c r="GNP251" s="92"/>
      <c r="GNQ251" s="92"/>
      <c r="GNR251" s="92"/>
      <c r="GNS251" s="92"/>
      <c r="GNT251" s="92"/>
      <c r="GNU251" s="92"/>
      <c r="GNV251" s="92"/>
      <c r="GNW251" s="92"/>
      <c r="GNX251" s="92"/>
      <c r="GNY251" s="92"/>
      <c r="GNZ251" s="92"/>
      <c r="GOA251" s="92"/>
      <c r="GOB251" s="92"/>
      <c r="GOC251" s="92"/>
      <c r="GOD251" s="92"/>
      <c r="GOE251" s="92"/>
      <c r="GOF251" s="92"/>
      <c r="GOG251" s="92"/>
      <c r="GOH251" s="92"/>
      <c r="GOI251" s="92"/>
      <c r="GOJ251" s="92"/>
      <c r="GOK251" s="92"/>
      <c r="GOL251" s="92"/>
      <c r="GOM251" s="92"/>
      <c r="GON251" s="92"/>
      <c r="GOO251" s="92"/>
      <c r="GOP251" s="92"/>
      <c r="GOQ251" s="92"/>
      <c r="GOR251" s="92"/>
      <c r="GOS251" s="92"/>
      <c r="GOT251" s="92"/>
      <c r="GOU251" s="92"/>
      <c r="GOV251" s="92"/>
      <c r="GOW251" s="92"/>
      <c r="GOX251" s="92"/>
      <c r="GOY251" s="92"/>
      <c r="GOZ251" s="92"/>
      <c r="GPA251" s="92"/>
      <c r="GPB251" s="92"/>
      <c r="GPC251" s="92"/>
      <c r="GPD251" s="92"/>
      <c r="GPE251" s="92"/>
      <c r="GPF251" s="92"/>
      <c r="GPG251" s="92"/>
      <c r="GPH251" s="92"/>
      <c r="GPI251" s="92"/>
      <c r="GPJ251" s="92"/>
      <c r="GPK251" s="92"/>
      <c r="GPL251" s="92"/>
      <c r="GPM251" s="92"/>
      <c r="GPN251" s="92"/>
      <c r="GPO251" s="92"/>
      <c r="GPP251" s="92"/>
      <c r="GPQ251" s="92"/>
      <c r="GPR251" s="92"/>
      <c r="GPS251" s="92"/>
      <c r="GPT251" s="92"/>
      <c r="GPU251" s="92"/>
      <c r="GPV251" s="92"/>
      <c r="GPW251" s="92"/>
      <c r="GPX251" s="92"/>
      <c r="GPY251" s="92"/>
      <c r="GPZ251" s="92"/>
      <c r="GQA251" s="92"/>
      <c r="GQB251" s="92"/>
      <c r="GQC251" s="92"/>
      <c r="GQD251" s="92"/>
      <c r="GQE251" s="92"/>
      <c r="GQF251" s="92"/>
      <c r="GQG251" s="92"/>
      <c r="GQH251" s="92"/>
      <c r="GQI251" s="92"/>
      <c r="GQJ251" s="92"/>
      <c r="GQK251" s="92"/>
      <c r="GQL251" s="92"/>
      <c r="GQM251" s="92"/>
      <c r="GQN251" s="92"/>
      <c r="GQO251" s="92"/>
      <c r="GQP251" s="92"/>
      <c r="GQQ251" s="92"/>
      <c r="GQR251" s="92"/>
      <c r="GQS251" s="92"/>
      <c r="GQT251" s="92"/>
      <c r="GQU251" s="92"/>
      <c r="GQV251" s="92"/>
      <c r="GQW251" s="92"/>
      <c r="GQX251" s="92"/>
      <c r="GQY251" s="92"/>
      <c r="GQZ251" s="92"/>
      <c r="GRA251" s="92"/>
      <c r="GRB251" s="92"/>
      <c r="GRC251" s="92"/>
      <c r="GRD251" s="92"/>
      <c r="GRE251" s="92"/>
      <c r="GRF251" s="92"/>
      <c r="GRG251" s="92"/>
      <c r="GRH251" s="92"/>
      <c r="GRI251" s="92"/>
      <c r="GRJ251" s="92"/>
      <c r="GRK251" s="92"/>
      <c r="GRL251" s="92"/>
      <c r="GRM251" s="92"/>
      <c r="GRN251" s="92"/>
      <c r="GRO251" s="92"/>
      <c r="GRP251" s="92"/>
      <c r="GRQ251" s="92"/>
      <c r="GRR251" s="92"/>
      <c r="GRS251" s="92"/>
      <c r="GRT251" s="92"/>
      <c r="GRU251" s="92"/>
      <c r="GRV251" s="92"/>
      <c r="GRW251" s="92"/>
      <c r="GRX251" s="92"/>
      <c r="GRY251" s="92"/>
      <c r="GRZ251" s="92"/>
      <c r="GSA251" s="92"/>
      <c r="GSB251" s="92"/>
      <c r="GSC251" s="92"/>
      <c r="GSD251" s="92"/>
      <c r="GSE251" s="92"/>
      <c r="GSF251" s="92"/>
      <c r="GSG251" s="92"/>
      <c r="GSH251" s="92"/>
      <c r="GSI251" s="92"/>
      <c r="GSJ251" s="92"/>
      <c r="GSK251" s="92"/>
      <c r="GSL251" s="92"/>
      <c r="GSM251" s="92"/>
      <c r="GSN251" s="92"/>
      <c r="GSO251" s="92"/>
      <c r="GSP251" s="92"/>
      <c r="GSQ251" s="92"/>
      <c r="GSR251" s="92"/>
      <c r="GSS251" s="92"/>
      <c r="GST251" s="92"/>
      <c r="GSU251" s="92"/>
      <c r="GSV251" s="92"/>
      <c r="GSW251" s="92"/>
      <c r="GSX251" s="92"/>
      <c r="GSY251" s="92"/>
      <c r="GSZ251" s="92"/>
      <c r="GTA251" s="92"/>
      <c r="GTB251" s="92"/>
      <c r="GTC251" s="92"/>
      <c r="GTD251" s="92"/>
      <c r="GTE251" s="92"/>
      <c r="GTF251" s="92"/>
      <c r="GTG251" s="92"/>
      <c r="GTH251" s="92"/>
      <c r="GTI251" s="92"/>
      <c r="GTJ251" s="92"/>
      <c r="GTK251" s="92"/>
      <c r="GTL251" s="92"/>
      <c r="GTM251" s="92"/>
      <c r="GTN251" s="92"/>
      <c r="GTO251" s="92"/>
      <c r="GTP251" s="92"/>
      <c r="GTQ251" s="92"/>
      <c r="GTR251" s="92"/>
      <c r="GTS251" s="92"/>
      <c r="GTT251" s="92"/>
      <c r="GTU251" s="92"/>
      <c r="GTV251" s="92"/>
      <c r="GTW251" s="92"/>
      <c r="GTX251" s="92"/>
      <c r="GTY251" s="92"/>
      <c r="GTZ251" s="92"/>
      <c r="GUA251" s="92"/>
      <c r="GUB251" s="92"/>
      <c r="GUC251" s="92"/>
      <c r="GUD251" s="92"/>
      <c r="GUE251" s="92"/>
      <c r="GUF251" s="92"/>
      <c r="GUG251" s="92"/>
      <c r="GUH251" s="92"/>
      <c r="GUI251" s="92"/>
      <c r="GUJ251" s="92"/>
      <c r="GUK251" s="92"/>
      <c r="GUL251" s="92"/>
      <c r="GUM251" s="92"/>
      <c r="GUN251" s="92"/>
      <c r="GUO251" s="92"/>
      <c r="GUP251" s="92"/>
      <c r="GUQ251" s="92"/>
      <c r="GUR251" s="92"/>
      <c r="GUS251" s="92"/>
      <c r="GUT251" s="92"/>
      <c r="GUU251" s="92"/>
      <c r="GUV251" s="92"/>
      <c r="GUW251" s="92"/>
      <c r="GUX251" s="92"/>
      <c r="GUY251" s="92"/>
      <c r="GUZ251" s="92"/>
      <c r="GVA251" s="92"/>
      <c r="GVB251" s="92"/>
      <c r="GVC251" s="92"/>
      <c r="GVD251" s="92"/>
      <c r="GVE251" s="92"/>
      <c r="GVF251" s="92"/>
      <c r="GVG251" s="92"/>
      <c r="GVH251" s="92"/>
      <c r="GVI251" s="92"/>
      <c r="GVJ251" s="92"/>
      <c r="GVK251" s="92"/>
      <c r="GVL251" s="92"/>
      <c r="GVM251" s="92"/>
      <c r="GVN251" s="92"/>
      <c r="GVO251" s="92"/>
      <c r="GVP251" s="92"/>
      <c r="GVQ251" s="92"/>
      <c r="GVR251" s="92"/>
      <c r="GVS251" s="92"/>
      <c r="GVT251" s="92"/>
      <c r="GVU251" s="92"/>
      <c r="GVV251" s="92"/>
      <c r="GVW251" s="92"/>
      <c r="GVX251" s="92"/>
      <c r="GVY251" s="92"/>
      <c r="GVZ251" s="92"/>
      <c r="GWA251" s="92"/>
      <c r="GWB251" s="92"/>
      <c r="GWC251" s="92"/>
      <c r="GWD251" s="92"/>
      <c r="GWE251" s="92"/>
      <c r="GWF251" s="92"/>
      <c r="GWG251" s="92"/>
      <c r="GWH251" s="92"/>
      <c r="GWI251" s="92"/>
      <c r="GWJ251" s="92"/>
      <c r="GWK251" s="92"/>
      <c r="GWL251" s="92"/>
      <c r="GWM251" s="92"/>
      <c r="GWN251" s="92"/>
      <c r="GWO251" s="92"/>
      <c r="GWP251" s="92"/>
      <c r="GWQ251" s="92"/>
      <c r="GWR251" s="92"/>
      <c r="GWS251" s="92"/>
      <c r="GWT251" s="92"/>
      <c r="GWU251" s="92"/>
      <c r="GWV251" s="92"/>
      <c r="GWW251" s="92"/>
      <c r="GWX251" s="92"/>
      <c r="GWY251" s="92"/>
      <c r="GWZ251" s="92"/>
      <c r="GXA251" s="92"/>
      <c r="GXB251" s="92"/>
      <c r="GXC251" s="92"/>
      <c r="GXD251" s="92"/>
      <c r="GXE251" s="92"/>
      <c r="GXF251" s="92"/>
      <c r="GXG251" s="92"/>
      <c r="GXH251" s="92"/>
      <c r="GXI251" s="92"/>
      <c r="GXJ251" s="92"/>
      <c r="GXK251" s="92"/>
      <c r="GXL251" s="92"/>
      <c r="GXM251" s="92"/>
      <c r="GXN251" s="92"/>
      <c r="GXO251" s="92"/>
      <c r="GXP251" s="92"/>
      <c r="GXQ251" s="92"/>
      <c r="GXR251" s="92"/>
      <c r="GXS251" s="92"/>
      <c r="GXT251" s="92"/>
      <c r="GXU251" s="92"/>
      <c r="GXV251" s="92"/>
      <c r="GXW251" s="92"/>
      <c r="GXX251" s="92"/>
      <c r="GXY251" s="92"/>
      <c r="GXZ251" s="92"/>
      <c r="GYA251" s="92"/>
      <c r="GYB251" s="92"/>
      <c r="GYC251" s="92"/>
      <c r="GYD251" s="92"/>
      <c r="GYE251" s="92"/>
      <c r="GYF251" s="92"/>
      <c r="GYG251" s="92"/>
      <c r="GYH251" s="92"/>
      <c r="GYI251" s="92"/>
      <c r="GYJ251" s="92"/>
      <c r="GYK251" s="92"/>
      <c r="GYL251" s="92"/>
      <c r="GYM251" s="92"/>
      <c r="GYN251" s="92"/>
      <c r="GYO251" s="92"/>
      <c r="GYP251" s="92"/>
      <c r="GYQ251" s="92"/>
      <c r="GYR251" s="92"/>
      <c r="GYS251" s="92"/>
      <c r="GYT251" s="92"/>
      <c r="GYU251" s="92"/>
      <c r="GYV251" s="92"/>
      <c r="GYW251" s="92"/>
      <c r="GYX251" s="92"/>
      <c r="GYY251" s="92"/>
      <c r="GYZ251" s="92"/>
      <c r="GZA251" s="92"/>
      <c r="GZB251" s="92"/>
      <c r="GZC251" s="92"/>
      <c r="GZD251" s="92"/>
      <c r="GZE251" s="92"/>
      <c r="GZF251" s="92"/>
      <c r="GZG251" s="92"/>
      <c r="GZH251" s="92"/>
      <c r="GZI251" s="92"/>
      <c r="GZJ251" s="92"/>
      <c r="GZK251" s="92"/>
      <c r="GZL251" s="92"/>
      <c r="GZM251" s="92"/>
      <c r="GZN251" s="92"/>
      <c r="GZO251" s="92"/>
      <c r="GZP251" s="92"/>
      <c r="GZQ251" s="92"/>
      <c r="GZR251" s="92"/>
      <c r="GZS251" s="92"/>
      <c r="GZT251" s="92"/>
      <c r="GZU251" s="92"/>
      <c r="GZV251" s="92"/>
      <c r="GZW251" s="92"/>
      <c r="GZX251" s="92"/>
      <c r="GZY251" s="92"/>
      <c r="GZZ251" s="92"/>
      <c r="HAA251" s="92"/>
      <c r="HAB251" s="92"/>
      <c r="HAC251" s="92"/>
      <c r="HAD251" s="92"/>
      <c r="HAE251" s="92"/>
      <c r="HAF251" s="92"/>
      <c r="HAG251" s="92"/>
      <c r="HAH251" s="92"/>
      <c r="HAI251" s="92"/>
      <c r="HAJ251" s="92"/>
      <c r="HAK251" s="92"/>
      <c r="HAL251" s="92"/>
      <c r="HAM251" s="92"/>
      <c r="HAN251" s="92"/>
      <c r="HAO251" s="92"/>
      <c r="HAP251" s="92"/>
      <c r="HAQ251" s="92"/>
      <c r="HAR251" s="92"/>
      <c r="HAS251" s="92"/>
      <c r="HAT251" s="92"/>
      <c r="HAU251" s="92"/>
      <c r="HAV251" s="92"/>
      <c r="HAW251" s="92"/>
      <c r="HAX251" s="92"/>
      <c r="HAY251" s="92"/>
      <c r="HAZ251" s="92"/>
      <c r="HBA251" s="92"/>
      <c r="HBB251" s="92"/>
      <c r="HBC251" s="92"/>
      <c r="HBD251" s="92"/>
      <c r="HBE251" s="92"/>
      <c r="HBF251" s="92"/>
      <c r="HBG251" s="92"/>
      <c r="HBH251" s="92"/>
      <c r="HBI251" s="92"/>
      <c r="HBJ251" s="92"/>
      <c r="HBK251" s="92"/>
      <c r="HBL251" s="92"/>
      <c r="HBM251" s="92"/>
      <c r="HBN251" s="92"/>
      <c r="HBO251" s="92"/>
      <c r="HBP251" s="92"/>
      <c r="HBQ251" s="92"/>
      <c r="HBR251" s="92"/>
      <c r="HBS251" s="92"/>
      <c r="HBT251" s="92"/>
      <c r="HBU251" s="92"/>
      <c r="HBV251" s="92"/>
      <c r="HBW251" s="92"/>
      <c r="HBX251" s="92"/>
      <c r="HBY251" s="92"/>
      <c r="HBZ251" s="92"/>
      <c r="HCA251" s="92"/>
      <c r="HCB251" s="92"/>
      <c r="HCC251" s="92"/>
      <c r="HCD251" s="92"/>
      <c r="HCE251" s="92"/>
      <c r="HCF251" s="92"/>
      <c r="HCG251" s="92"/>
      <c r="HCH251" s="92"/>
      <c r="HCI251" s="92"/>
      <c r="HCJ251" s="92"/>
      <c r="HCK251" s="92"/>
      <c r="HCL251" s="92"/>
      <c r="HCM251" s="92"/>
      <c r="HCN251" s="92"/>
      <c r="HCO251" s="92"/>
      <c r="HCP251" s="92"/>
      <c r="HCQ251" s="92"/>
      <c r="HCR251" s="92"/>
      <c r="HCS251" s="92"/>
      <c r="HCT251" s="92"/>
      <c r="HCU251" s="92"/>
      <c r="HCV251" s="92"/>
      <c r="HCW251" s="92"/>
      <c r="HCX251" s="92"/>
      <c r="HCY251" s="92"/>
      <c r="HCZ251" s="92"/>
      <c r="HDA251" s="92"/>
      <c r="HDB251" s="92"/>
      <c r="HDC251" s="92"/>
      <c r="HDD251" s="92"/>
      <c r="HDE251" s="92"/>
      <c r="HDF251" s="92"/>
      <c r="HDG251" s="92"/>
      <c r="HDH251" s="92"/>
      <c r="HDI251" s="92"/>
      <c r="HDJ251" s="92"/>
      <c r="HDK251" s="92"/>
      <c r="HDL251" s="92"/>
      <c r="HDM251" s="92"/>
      <c r="HDN251" s="92"/>
      <c r="HDO251" s="92"/>
      <c r="HDP251" s="92"/>
      <c r="HDQ251" s="92"/>
      <c r="HDR251" s="92"/>
      <c r="HDS251" s="92"/>
      <c r="HDT251" s="92"/>
      <c r="HDU251" s="92"/>
      <c r="HDV251" s="92"/>
      <c r="HDW251" s="92"/>
      <c r="HDX251" s="92"/>
      <c r="HDY251" s="92"/>
      <c r="HDZ251" s="92"/>
      <c r="HEA251" s="92"/>
      <c r="HEB251" s="92"/>
      <c r="HEC251" s="92"/>
      <c r="HED251" s="92"/>
      <c r="HEE251" s="92"/>
      <c r="HEF251" s="92"/>
      <c r="HEG251" s="92"/>
      <c r="HEH251" s="92"/>
      <c r="HEI251" s="92"/>
      <c r="HEJ251" s="92"/>
      <c r="HEK251" s="92"/>
      <c r="HEL251" s="92"/>
      <c r="HEM251" s="92"/>
      <c r="HEN251" s="92"/>
      <c r="HEO251" s="92"/>
      <c r="HEP251" s="92"/>
      <c r="HEQ251" s="92"/>
      <c r="HER251" s="92"/>
      <c r="HES251" s="92"/>
      <c r="HET251" s="92"/>
      <c r="HEU251" s="92"/>
      <c r="HEV251" s="92"/>
      <c r="HEW251" s="92"/>
      <c r="HEX251" s="92"/>
      <c r="HEY251" s="92"/>
      <c r="HEZ251" s="92"/>
      <c r="HFA251" s="92"/>
      <c r="HFB251" s="92"/>
      <c r="HFC251" s="92"/>
      <c r="HFD251" s="92"/>
      <c r="HFE251" s="92"/>
      <c r="HFF251" s="92"/>
      <c r="HFG251" s="92"/>
      <c r="HFH251" s="92"/>
      <c r="HFI251" s="92"/>
      <c r="HFJ251" s="92"/>
      <c r="HFK251" s="92"/>
      <c r="HFL251" s="92"/>
      <c r="HFM251" s="92"/>
      <c r="HFN251" s="92"/>
      <c r="HFO251" s="92"/>
      <c r="HFP251" s="92"/>
      <c r="HFQ251" s="92"/>
      <c r="HFR251" s="92"/>
      <c r="HFS251" s="92"/>
      <c r="HFT251" s="92"/>
      <c r="HFU251" s="92"/>
      <c r="HFV251" s="92"/>
      <c r="HFW251" s="92"/>
      <c r="HFX251" s="92"/>
      <c r="HFY251" s="92"/>
      <c r="HFZ251" s="92"/>
      <c r="HGA251" s="92"/>
      <c r="HGB251" s="92"/>
      <c r="HGC251" s="92"/>
      <c r="HGD251" s="92"/>
      <c r="HGE251" s="92"/>
      <c r="HGF251" s="92"/>
      <c r="HGG251" s="92"/>
      <c r="HGH251" s="92"/>
      <c r="HGI251" s="92"/>
      <c r="HGJ251" s="92"/>
      <c r="HGK251" s="92"/>
      <c r="HGL251" s="92"/>
      <c r="HGM251" s="92"/>
      <c r="HGN251" s="92"/>
      <c r="HGO251" s="92"/>
      <c r="HGP251" s="92"/>
      <c r="HGQ251" s="92"/>
      <c r="HGR251" s="92"/>
      <c r="HGS251" s="92"/>
      <c r="HGT251" s="92"/>
      <c r="HGU251" s="92"/>
      <c r="HGV251" s="92"/>
      <c r="HGW251" s="92"/>
      <c r="HGX251" s="92"/>
      <c r="HGY251" s="92"/>
      <c r="HGZ251" s="92"/>
      <c r="HHA251" s="92"/>
      <c r="HHB251" s="92"/>
      <c r="HHC251" s="92"/>
      <c r="HHD251" s="92"/>
      <c r="HHE251" s="92"/>
      <c r="HHF251" s="92"/>
      <c r="HHG251" s="92"/>
      <c r="HHH251" s="92"/>
      <c r="HHI251" s="92"/>
      <c r="HHJ251" s="92"/>
      <c r="HHK251" s="92"/>
      <c r="HHL251" s="92"/>
      <c r="HHM251" s="92"/>
      <c r="HHN251" s="92"/>
      <c r="HHO251" s="92"/>
      <c r="HHP251" s="92"/>
      <c r="HHQ251" s="92"/>
      <c r="HHR251" s="92"/>
      <c r="HHS251" s="92"/>
      <c r="HHT251" s="92"/>
      <c r="HHU251" s="92"/>
      <c r="HHV251" s="92"/>
      <c r="HHW251" s="92"/>
      <c r="HHX251" s="92"/>
      <c r="HHY251" s="92"/>
      <c r="HHZ251" s="92"/>
      <c r="HIA251" s="92"/>
      <c r="HIB251" s="92"/>
      <c r="HIC251" s="92"/>
      <c r="HID251" s="92"/>
      <c r="HIE251" s="92"/>
      <c r="HIF251" s="92"/>
      <c r="HIG251" s="92"/>
      <c r="HIH251" s="92"/>
      <c r="HII251" s="92"/>
      <c r="HIJ251" s="92"/>
      <c r="HIK251" s="92"/>
      <c r="HIL251" s="92"/>
      <c r="HIM251" s="92"/>
      <c r="HIN251" s="92"/>
      <c r="HIO251" s="92"/>
      <c r="HIP251" s="92"/>
      <c r="HIQ251" s="92"/>
      <c r="HIR251" s="92"/>
      <c r="HIS251" s="92"/>
      <c r="HIT251" s="92"/>
      <c r="HIU251" s="92"/>
      <c r="HIV251" s="92"/>
      <c r="HIW251" s="92"/>
      <c r="HIX251" s="92"/>
      <c r="HIY251" s="92"/>
      <c r="HIZ251" s="92"/>
      <c r="HJA251" s="92"/>
      <c r="HJB251" s="92"/>
      <c r="HJC251" s="92"/>
      <c r="HJD251" s="92"/>
      <c r="HJE251" s="92"/>
      <c r="HJF251" s="92"/>
      <c r="HJG251" s="92"/>
      <c r="HJH251" s="92"/>
      <c r="HJI251" s="92"/>
      <c r="HJJ251" s="92"/>
      <c r="HJK251" s="92"/>
      <c r="HJL251" s="92"/>
      <c r="HJM251" s="92"/>
      <c r="HJN251" s="92"/>
      <c r="HJO251" s="92"/>
      <c r="HJP251" s="92"/>
      <c r="HJQ251" s="92"/>
      <c r="HJR251" s="92"/>
      <c r="HJS251" s="92"/>
      <c r="HJT251" s="92"/>
      <c r="HJU251" s="92"/>
      <c r="HJV251" s="92"/>
      <c r="HJW251" s="92"/>
      <c r="HJX251" s="92"/>
      <c r="HJY251" s="92"/>
      <c r="HJZ251" s="92"/>
      <c r="HKA251" s="92"/>
      <c r="HKB251" s="92"/>
      <c r="HKC251" s="92"/>
      <c r="HKD251" s="92"/>
      <c r="HKE251" s="92"/>
      <c r="HKF251" s="92"/>
      <c r="HKG251" s="92"/>
      <c r="HKH251" s="92"/>
      <c r="HKI251" s="92"/>
      <c r="HKJ251" s="92"/>
      <c r="HKK251" s="92"/>
      <c r="HKL251" s="92"/>
      <c r="HKM251" s="92"/>
      <c r="HKN251" s="92"/>
      <c r="HKO251" s="92"/>
      <c r="HKP251" s="92"/>
      <c r="HKQ251" s="92"/>
      <c r="HKR251" s="92"/>
      <c r="HKS251" s="92"/>
      <c r="HKT251" s="92"/>
      <c r="HKU251" s="92"/>
      <c r="HKV251" s="92"/>
      <c r="HKW251" s="92"/>
      <c r="HKX251" s="92"/>
      <c r="HKY251" s="92"/>
      <c r="HKZ251" s="92"/>
      <c r="HLA251" s="92"/>
      <c r="HLB251" s="92"/>
      <c r="HLC251" s="92"/>
      <c r="HLD251" s="92"/>
      <c r="HLE251" s="92"/>
      <c r="HLF251" s="92"/>
      <c r="HLG251" s="92"/>
      <c r="HLH251" s="92"/>
      <c r="HLI251" s="92"/>
      <c r="HLJ251" s="92"/>
      <c r="HLK251" s="92"/>
      <c r="HLL251" s="92"/>
      <c r="HLM251" s="92"/>
      <c r="HLN251" s="92"/>
      <c r="HLO251" s="92"/>
      <c r="HLP251" s="92"/>
      <c r="HLQ251" s="92"/>
      <c r="HLR251" s="92"/>
      <c r="HLS251" s="92"/>
      <c r="HLT251" s="92"/>
      <c r="HLU251" s="92"/>
      <c r="HLV251" s="92"/>
      <c r="HLW251" s="92"/>
      <c r="HLX251" s="92"/>
      <c r="HLY251" s="92"/>
      <c r="HLZ251" s="92"/>
      <c r="HMA251" s="92"/>
      <c r="HMB251" s="92"/>
      <c r="HMC251" s="92"/>
      <c r="HMD251" s="92"/>
      <c r="HME251" s="92"/>
      <c r="HMF251" s="92"/>
      <c r="HMG251" s="92"/>
      <c r="HMH251" s="92"/>
      <c r="HMI251" s="92"/>
      <c r="HMJ251" s="92"/>
      <c r="HMK251" s="92"/>
      <c r="HML251" s="92"/>
      <c r="HMM251" s="92"/>
      <c r="HMN251" s="92"/>
      <c r="HMO251" s="92"/>
      <c r="HMP251" s="92"/>
      <c r="HMQ251" s="92"/>
      <c r="HMR251" s="92"/>
      <c r="HMS251" s="92"/>
      <c r="HMT251" s="92"/>
      <c r="HMU251" s="92"/>
      <c r="HMV251" s="92"/>
      <c r="HMW251" s="92"/>
      <c r="HMX251" s="92"/>
      <c r="HMY251" s="92"/>
      <c r="HMZ251" s="92"/>
      <c r="HNA251" s="92"/>
      <c r="HNB251" s="92"/>
      <c r="HNC251" s="92"/>
      <c r="HND251" s="92"/>
      <c r="HNE251" s="92"/>
      <c r="HNF251" s="92"/>
      <c r="HNG251" s="92"/>
      <c r="HNH251" s="92"/>
      <c r="HNI251" s="92"/>
      <c r="HNJ251" s="92"/>
      <c r="HNK251" s="92"/>
      <c r="HNL251" s="92"/>
      <c r="HNM251" s="92"/>
      <c r="HNN251" s="92"/>
      <c r="HNO251" s="92"/>
      <c r="HNP251" s="92"/>
      <c r="HNQ251" s="92"/>
      <c r="HNR251" s="92"/>
      <c r="HNS251" s="92"/>
      <c r="HNT251" s="92"/>
      <c r="HNU251" s="92"/>
      <c r="HNV251" s="92"/>
      <c r="HNW251" s="92"/>
      <c r="HNX251" s="92"/>
      <c r="HNY251" s="92"/>
      <c r="HNZ251" s="92"/>
      <c r="HOA251" s="92"/>
      <c r="HOB251" s="92"/>
      <c r="HOC251" s="92"/>
      <c r="HOD251" s="92"/>
      <c r="HOE251" s="92"/>
      <c r="HOF251" s="92"/>
      <c r="HOG251" s="92"/>
      <c r="HOH251" s="92"/>
      <c r="HOI251" s="92"/>
      <c r="HOJ251" s="92"/>
      <c r="HOK251" s="92"/>
      <c r="HOL251" s="92"/>
      <c r="HOM251" s="92"/>
      <c r="HON251" s="92"/>
      <c r="HOO251" s="92"/>
      <c r="HOP251" s="92"/>
      <c r="HOQ251" s="92"/>
      <c r="HOR251" s="92"/>
      <c r="HOS251" s="92"/>
      <c r="HOT251" s="92"/>
      <c r="HOU251" s="92"/>
      <c r="HOV251" s="92"/>
      <c r="HOW251" s="92"/>
      <c r="HOX251" s="92"/>
      <c r="HOY251" s="92"/>
      <c r="HOZ251" s="92"/>
      <c r="HPA251" s="92"/>
      <c r="HPB251" s="92"/>
      <c r="HPC251" s="92"/>
      <c r="HPD251" s="92"/>
      <c r="HPE251" s="92"/>
      <c r="HPF251" s="92"/>
      <c r="HPG251" s="92"/>
      <c r="HPH251" s="92"/>
      <c r="HPI251" s="92"/>
      <c r="HPJ251" s="92"/>
      <c r="HPK251" s="92"/>
      <c r="HPL251" s="92"/>
      <c r="HPM251" s="92"/>
      <c r="HPN251" s="92"/>
      <c r="HPO251" s="92"/>
      <c r="HPP251" s="92"/>
      <c r="HPQ251" s="92"/>
      <c r="HPR251" s="92"/>
      <c r="HPS251" s="92"/>
      <c r="HPT251" s="92"/>
      <c r="HPU251" s="92"/>
      <c r="HPV251" s="92"/>
      <c r="HPW251" s="92"/>
      <c r="HPX251" s="92"/>
      <c r="HPY251" s="92"/>
      <c r="HPZ251" s="92"/>
      <c r="HQA251" s="92"/>
      <c r="HQB251" s="92"/>
      <c r="HQC251" s="92"/>
      <c r="HQD251" s="92"/>
      <c r="HQE251" s="92"/>
      <c r="HQF251" s="92"/>
      <c r="HQG251" s="92"/>
      <c r="HQH251" s="92"/>
      <c r="HQI251" s="92"/>
      <c r="HQJ251" s="92"/>
      <c r="HQK251" s="92"/>
      <c r="HQL251" s="92"/>
      <c r="HQM251" s="92"/>
      <c r="HQN251" s="92"/>
      <c r="HQO251" s="92"/>
      <c r="HQP251" s="92"/>
      <c r="HQQ251" s="92"/>
      <c r="HQR251" s="92"/>
      <c r="HQS251" s="92"/>
      <c r="HQT251" s="92"/>
      <c r="HQU251" s="92"/>
      <c r="HQV251" s="92"/>
      <c r="HQW251" s="92"/>
      <c r="HQX251" s="92"/>
      <c r="HQY251" s="92"/>
      <c r="HQZ251" s="92"/>
      <c r="HRA251" s="92"/>
      <c r="HRB251" s="92"/>
      <c r="HRC251" s="92"/>
      <c r="HRD251" s="92"/>
      <c r="HRE251" s="92"/>
      <c r="HRF251" s="92"/>
      <c r="HRG251" s="92"/>
      <c r="HRH251" s="92"/>
      <c r="HRI251" s="92"/>
      <c r="HRJ251" s="92"/>
      <c r="HRK251" s="92"/>
      <c r="HRL251" s="92"/>
      <c r="HRM251" s="92"/>
      <c r="HRN251" s="92"/>
      <c r="HRO251" s="92"/>
      <c r="HRP251" s="92"/>
      <c r="HRQ251" s="92"/>
      <c r="HRR251" s="92"/>
      <c r="HRS251" s="92"/>
      <c r="HRT251" s="92"/>
      <c r="HRU251" s="92"/>
      <c r="HRV251" s="92"/>
      <c r="HRW251" s="92"/>
      <c r="HRX251" s="92"/>
      <c r="HRY251" s="92"/>
      <c r="HRZ251" s="92"/>
      <c r="HSA251" s="92"/>
      <c r="HSB251" s="92"/>
      <c r="HSC251" s="92"/>
      <c r="HSD251" s="92"/>
      <c r="HSE251" s="92"/>
      <c r="HSF251" s="92"/>
      <c r="HSG251" s="92"/>
      <c r="HSH251" s="92"/>
      <c r="HSI251" s="92"/>
      <c r="HSJ251" s="92"/>
      <c r="HSK251" s="92"/>
      <c r="HSL251" s="92"/>
      <c r="HSM251" s="92"/>
      <c r="HSN251" s="92"/>
      <c r="HSO251" s="92"/>
      <c r="HSP251" s="92"/>
      <c r="HSQ251" s="92"/>
      <c r="HSR251" s="92"/>
      <c r="HSS251" s="92"/>
      <c r="HST251" s="92"/>
      <c r="HSU251" s="92"/>
      <c r="HSV251" s="92"/>
      <c r="HSW251" s="92"/>
      <c r="HSX251" s="92"/>
      <c r="HSY251" s="92"/>
      <c r="HSZ251" s="92"/>
      <c r="HTA251" s="92"/>
      <c r="HTB251" s="92"/>
      <c r="HTC251" s="92"/>
      <c r="HTD251" s="92"/>
      <c r="HTE251" s="92"/>
      <c r="HTF251" s="92"/>
      <c r="HTG251" s="92"/>
      <c r="HTH251" s="92"/>
      <c r="HTI251" s="92"/>
      <c r="HTJ251" s="92"/>
      <c r="HTK251" s="92"/>
      <c r="HTL251" s="92"/>
      <c r="HTM251" s="92"/>
      <c r="HTN251" s="92"/>
      <c r="HTO251" s="92"/>
      <c r="HTP251" s="92"/>
      <c r="HTQ251" s="92"/>
      <c r="HTR251" s="92"/>
      <c r="HTS251" s="92"/>
      <c r="HTT251" s="92"/>
      <c r="HTU251" s="92"/>
      <c r="HTV251" s="92"/>
      <c r="HTW251" s="92"/>
      <c r="HTX251" s="92"/>
      <c r="HTY251" s="92"/>
      <c r="HTZ251" s="92"/>
      <c r="HUA251" s="92"/>
      <c r="HUB251" s="92"/>
      <c r="HUC251" s="92"/>
      <c r="HUD251" s="92"/>
      <c r="HUE251" s="92"/>
      <c r="HUF251" s="92"/>
      <c r="HUG251" s="92"/>
      <c r="HUH251" s="92"/>
      <c r="HUI251" s="92"/>
      <c r="HUJ251" s="92"/>
      <c r="HUK251" s="92"/>
      <c r="HUL251" s="92"/>
      <c r="HUM251" s="92"/>
      <c r="HUN251" s="92"/>
      <c r="HUO251" s="92"/>
      <c r="HUP251" s="92"/>
      <c r="HUQ251" s="92"/>
      <c r="HUR251" s="92"/>
      <c r="HUS251" s="92"/>
      <c r="HUT251" s="92"/>
      <c r="HUU251" s="92"/>
      <c r="HUV251" s="92"/>
      <c r="HUW251" s="92"/>
      <c r="HUX251" s="92"/>
      <c r="HUY251" s="92"/>
      <c r="HUZ251" s="92"/>
      <c r="HVA251" s="92"/>
      <c r="HVB251" s="92"/>
      <c r="HVC251" s="92"/>
      <c r="HVD251" s="92"/>
      <c r="HVE251" s="92"/>
      <c r="HVF251" s="92"/>
      <c r="HVG251" s="92"/>
      <c r="HVH251" s="92"/>
      <c r="HVI251" s="92"/>
      <c r="HVJ251" s="92"/>
      <c r="HVK251" s="92"/>
      <c r="HVL251" s="92"/>
      <c r="HVM251" s="92"/>
      <c r="HVN251" s="92"/>
      <c r="HVO251" s="92"/>
      <c r="HVP251" s="92"/>
      <c r="HVQ251" s="92"/>
      <c r="HVR251" s="92"/>
      <c r="HVS251" s="92"/>
      <c r="HVT251" s="92"/>
      <c r="HVU251" s="92"/>
      <c r="HVV251" s="92"/>
      <c r="HVW251" s="92"/>
      <c r="HVX251" s="92"/>
      <c r="HVY251" s="92"/>
      <c r="HVZ251" s="92"/>
      <c r="HWA251" s="92"/>
      <c r="HWB251" s="92"/>
      <c r="HWC251" s="92"/>
      <c r="HWD251" s="92"/>
      <c r="HWE251" s="92"/>
      <c r="HWF251" s="92"/>
      <c r="HWG251" s="92"/>
      <c r="HWH251" s="92"/>
      <c r="HWI251" s="92"/>
      <c r="HWJ251" s="92"/>
      <c r="HWK251" s="92"/>
      <c r="HWL251" s="92"/>
      <c r="HWM251" s="92"/>
      <c r="HWN251" s="92"/>
      <c r="HWO251" s="92"/>
      <c r="HWP251" s="92"/>
      <c r="HWQ251" s="92"/>
      <c r="HWR251" s="92"/>
      <c r="HWS251" s="92"/>
      <c r="HWT251" s="92"/>
      <c r="HWU251" s="92"/>
      <c r="HWV251" s="92"/>
      <c r="HWW251" s="92"/>
      <c r="HWX251" s="92"/>
      <c r="HWY251" s="92"/>
      <c r="HWZ251" s="92"/>
      <c r="HXA251" s="92"/>
      <c r="HXB251" s="92"/>
      <c r="HXC251" s="92"/>
      <c r="HXD251" s="92"/>
      <c r="HXE251" s="92"/>
      <c r="HXF251" s="92"/>
      <c r="HXG251" s="92"/>
      <c r="HXH251" s="92"/>
      <c r="HXI251" s="92"/>
      <c r="HXJ251" s="92"/>
      <c r="HXK251" s="92"/>
      <c r="HXL251" s="92"/>
      <c r="HXM251" s="92"/>
      <c r="HXN251" s="92"/>
      <c r="HXO251" s="92"/>
      <c r="HXP251" s="92"/>
      <c r="HXQ251" s="92"/>
      <c r="HXR251" s="92"/>
      <c r="HXS251" s="92"/>
      <c r="HXT251" s="92"/>
      <c r="HXU251" s="92"/>
      <c r="HXV251" s="92"/>
      <c r="HXW251" s="92"/>
      <c r="HXX251" s="92"/>
      <c r="HXY251" s="92"/>
      <c r="HXZ251" s="92"/>
      <c r="HYA251" s="92"/>
      <c r="HYB251" s="92"/>
      <c r="HYC251" s="92"/>
      <c r="HYD251" s="92"/>
      <c r="HYE251" s="92"/>
      <c r="HYF251" s="92"/>
      <c r="HYG251" s="92"/>
      <c r="HYH251" s="92"/>
      <c r="HYI251" s="92"/>
      <c r="HYJ251" s="92"/>
      <c r="HYK251" s="92"/>
      <c r="HYL251" s="92"/>
      <c r="HYM251" s="92"/>
      <c r="HYN251" s="92"/>
      <c r="HYO251" s="92"/>
      <c r="HYP251" s="92"/>
      <c r="HYQ251" s="92"/>
      <c r="HYR251" s="92"/>
      <c r="HYS251" s="92"/>
      <c r="HYT251" s="92"/>
      <c r="HYU251" s="92"/>
      <c r="HYV251" s="92"/>
      <c r="HYW251" s="92"/>
      <c r="HYX251" s="92"/>
      <c r="HYY251" s="92"/>
      <c r="HYZ251" s="92"/>
      <c r="HZA251" s="92"/>
      <c r="HZB251" s="92"/>
      <c r="HZC251" s="92"/>
      <c r="HZD251" s="92"/>
      <c r="HZE251" s="92"/>
      <c r="HZF251" s="92"/>
      <c r="HZG251" s="92"/>
      <c r="HZH251" s="92"/>
      <c r="HZI251" s="92"/>
      <c r="HZJ251" s="92"/>
      <c r="HZK251" s="92"/>
      <c r="HZL251" s="92"/>
      <c r="HZM251" s="92"/>
      <c r="HZN251" s="92"/>
      <c r="HZO251" s="92"/>
      <c r="HZP251" s="92"/>
      <c r="HZQ251" s="92"/>
      <c r="HZR251" s="92"/>
      <c r="HZS251" s="92"/>
      <c r="HZT251" s="92"/>
      <c r="HZU251" s="92"/>
      <c r="HZV251" s="92"/>
      <c r="HZW251" s="92"/>
      <c r="HZX251" s="92"/>
      <c r="HZY251" s="92"/>
      <c r="HZZ251" s="92"/>
      <c r="IAA251" s="92"/>
      <c r="IAB251" s="92"/>
      <c r="IAC251" s="92"/>
      <c r="IAD251" s="92"/>
      <c r="IAE251" s="92"/>
      <c r="IAF251" s="92"/>
      <c r="IAG251" s="92"/>
      <c r="IAH251" s="92"/>
      <c r="IAI251" s="92"/>
      <c r="IAJ251" s="92"/>
      <c r="IAK251" s="92"/>
      <c r="IAL251" s="92"/>
      <c r="IAM251" s="92"/>
      <c r="IAN251" s="92"/>
      <c r="IAO251" s="92"/>
      <c r="IAP251" s="92"/>
      <c r="IAQ251" s="92"/>
      <c r="IAR251" s="92"/>
      <c r="IAS251" s="92"/>
      <c r="IAT251" s="92"/>
      <c r="IAU251" s="92"/>
      <c r="IAV251" s="92"/>
      <c r="IAW251" s="92"/>
      <c r="IAX251" s="92"/>
      <c r="IAY251" s="92"/>
      <c r="IAZ251" s="92"/>
      <c r="IBA251" s="92"/>
      <c r="IBB251" s="92"/>
      <c r="IBC251" s="92"/>
      <c r="IBD251" s="92"/>
      <c r="IBE251" s="92"/>
      <c r="IBF251" s="92"/>
      <c r="IBG251" s="92"/>
      <c r="IBH251" s="92"/>
      <c r="IBI251" s="92"/>
      <c r="IBJ251" s="92"/>
      <c r="IBK251" s="92"/>
      <c r="IBL251" s="92"/>
      <c r="IBM251" s="92"/>
      <c r="IBN251" s="92"/>
      <c r="IBO251" s="92"/>
      <c r="IBP251" s="92"/>
      <c r="IBQ251" s="92"/>
      <c r="IBR251" s="92"/>
      <c r="IBS251" s="92"/>
      <c r="IBT251" s="92"/>
      <c r="IBU251" s="92"/>
      <c r="IBV251" s="92"/>
      <c r="IBW251" s="92"/>
      <c r="IBX251" s="92"/>
      <c r="IBY251" s="92"/>
      <c r="IBZ251" s="92"/>
      <c r="ICA251" s="92"/>
      <c r="ICB251" s="92"/>
      <c r="ICC251" s="92"/>
      <c r="ICD251" s="92"/>
      <c r="ICE251" s="92"/>
      <c r="ICF251" s="92"/>
      <c r="ICG251" s="92"/>
      <c r="ICH251" s="92"/>
      <c r="ICI251" s="92"/>
      <c r="ICJ251" s="92"/>
      <c r="ICK251" s="92"/>
      <c r="ICL251" s="92"/>
      <c r="ICM251" s="92"/>
      <c r="ICN251" s="92"/>
      <c r="ICO251" s="92"/>
      <c r="ICP251" s="92"/>
      <c r="ICQ251" s="92"/>
      <c r="ICR251" s="92"/>
      <c r="ICS251" s="92"/>
      <c r="ICT251" s="92"/>
      <c r="ICU251" s="92"/>
      <c r="ICV251" s="92"/>
      <c r="ICW251" s="92"/>
      <c r="ICX251" s="92"/>
      <c r="ICY251" s="92"/>
      <c r="ICZ251" s="92"/>
      <c r="IDA251" s="92"/>
      <c r="IDB251" s="92"/>
      <c r="IDC251" s="92"/>
      <c r="IDD251" s="92"/>
      <c r="IDE251" s="92"/>
      <c r="IDF251" s="92"/>
      <c r="IDG251" s="92"/>
      <c r="IDH251" s="92"/>
      <c r="IDI251" s="92"/>
      <c r="IDJ251" s="92"/>
      <c r="IDK251" s="92"/>
      <c r="IDL251" s="92"/>
      <c r="IDM251" s="92"/>
      <c r="IDN251" s="92"/>
      <c r="IDO251" s="92"/>
      <c r="IDP251" s="92"/>
      <c r="IDQ251" s="92"/>
      <c r="IDR251" s="92"/>
      <c r="IDS251" s="92"/>
      <c r="IDT251" s="92"/>
      <c r="IDU251" s="92"/>
      <c r="IDV251" s="92"/>
      <c r="IDW251" s="92"/>
      <c r="IDX251" s="92"/>
      <c r="IDY251" s="92"/>
      <c r="IDZ251" s="92"/>
      <c r="IEA251" s="92"/>
      <c r="IEB251" s="92"/>
      <c r="IEC251" s="92"/>
      <c r="IED251" s="92"/>
      <c r="IEE251" s="92"/>
      <c r="IEF251" s="92"/>
      <c r="IEG251" s="92"/>
      <c r="IEH251" s="92"/>
      <c r="IEI251" s="92"/>
      <c r="IEJ251" s="92"/>
      <c r="IEK251" s="92"/>
      <c r="IEL251" s="92"/>
      <c r="IEM251" s="92"/>
      <c r="IEN251" s="92"/>
      <c r="IEO251" s="92"/>
      <c r="IEP251" s="92"/>
      <c r="IEQ251" s="92"/>
      <c r="IER251" s="92"/>
      <c r="IES251" s="92"/>
      <c r="IET251" s="92"/>
      <c r="IEU251" s="92"/>
      <c r="IEV251" s="92"/>
      <c r="IEW251" s="92"/>
      <c r="IEX251" s="92"/>
      <c r="IEY251" s="92"/>
      <c r="IEZ251" s="92"/>
      <c r="IFA251" s="92"/>
      <c r="IFB251" s="92"/>
      <c r="IFC251" s="92"/>
      <c r="IFD251" s="92"/>
      <c r="IFE251" s="92"/>
      <c r="IFF251" s="92"/>
      <c r="IFG251" s="92"/>
      <c r="IFH251" s="92"/>
      <c r="IFI251" s="92"/>
      <c r="IFJ251" s="92"/>
      <c r="IFK251" s="92"/>
      <c r="IFL251" s="92"/>
      <c r="IFM251" s="92"/>
      <c r="IFN251" s="92"/>
      <c r="IFO251" s="92"/>
      <c r="IFP251" s="92"/>
      <c r="IFQ251" s="92"/>
      <c r="IFR251" s="92"/>
      <c r="IFS251" s="92"/>
      <c r="IFT251" s="92"/>
      <c r="IFU251" s="92"/>
      <c r="IFV251" s="92"/>
      <c r="IFW251" s="92"/>
      <c r="IFX251" s="92"/>
      <c r="IFY251" s="92"/>
      <c r="IFZ251" s="92"/>
      <c r="IGA251" s="92"/>
      <c r="IGB251" s="92"/>
      <c r="IGC251" s="92"/>
      <c r="IGD251" s="92"/>
      <c r="IGE251" s="92"/>
      <c r="IGF251" s="92"/>
      <c r="IGG251" s="92"/>
      <c r="IGH251" s="92"/>
      <c r="IGI251" s="92"/>
      <c r="IGJ251" s="92"/>
      <c r="IGK251" s="92"/>
      <c r="IGL251" s="92"/>
      <c r="IGM251" s="92"/>
      <c r="IGN251" s="92"/>
      <c r="IGO251" s="92"/>
      <c r="IGP251" s="92"/>
      <c r="IGQ251" s="92"/>
      <c r="IGR251" s="92"/>
      <c r="IGS251" s="92"/>
      <c r="IGT251" s="92"/>
      <c r="IGU251" s="92"/>
      <c r="IGV251" s="92"/>
      <c r="IGW251" s="92"/>
      <c r="IGX251" s="92"/>
      <c r="IGY251" s="92"/>
      <c r="IGZ251" s="92"/>
      <c r="IHA251" s="92"/>
      <c r="IHB251" s="92"/>
      <c r="IHC251" s="92"/>
      <c r="IHD251" s="92"/>
      <c r="IHE251" s="92"/>
      <c r="IHF251" s="92"/>
      <c r="IHG251" s="92"/>
      <c r="IHH251" s="92"/>
      <c r="IHI251" s="92"/>
      <c r="IHJ251" s="92"/>
      <c r="IHK251" s="92"/>
      <c r="IHL251" s="92"/>
      <c r="IHM251" s="92"/>
      <c r="IHN251" s="92"/>
      <c r="IHO251" s="92"/>
      <c r="IHP251" s="92"/>
      <c r="IHQ251" s="92"/>
      <c r="IHR251" s="92"/>
      <c r="IHS251" s="92"/>
      <c r="IHT251" s="92"/>
      <c r="IHU251" s="92"/>
      <c r="IHV251" s="92"/>
      <c r="IHW251" s="92"/>
      <c r="IHX251" s="92"/>
      <c r="IHY251" s="92"/>
      <c r="IHZ251" s="92"/>
      <c r="IIA251" s="92"/>
      <c r="IIB251" s="92"/>
      <c r="IIC251" s="92"/>
      <c r="IID251" s="92"/>
      <c r="IIE251" s="92"/>
      <c r="IIF251" s="92"/>
      <c r="IIG251" s="92"/>
      <c r="IIH251" s="92"/>
      <c r="III251" s="92"/>
      <c r="IIJ251" s="92"/>
      <c r="IIK251" s="92"/>
      <c r="IIL251" s="92"/>
      <c r="IIM251" s="92"/>
      <c r="IIN251" s="92"/>
      <c r="IIO251" s="92"/>
      <c r="IIP251" s="92"/>
      <c r="IIQ251" s="92"/>
      <c r="IIR251" s="92"/>
      <c r="IIS251" s="92"/>
      <c r="IIT251" s="92"/>
      <c r="IIU251" s="92"/>
      <c r="IIV251" s="92"/>
      <c r="IIW251" s="92"/>
      <c r="IIX251" s="92"/>
      <c r="IIY251" s="92"/>
      <c r="IIZ251" s="92"/>
      <c r="IJA251" s="92"/>
      <c r="IJB251" s="92"/>
      <c r="IJC251" s="92"/>
      <c r="IJD251" s="92"/>
      <c r="IJE251" s="92"/>
      <c r="IJF251" s="92"/>
      <c r="IJG251" s="92"/>
      <c r="IJH251" s="92"/>
      <c r="IJI251" s="92"/>
      <c r="IJJ251" s="92"/>
      <c r="IJK251" s="92"/>
      <c r="IJL251" s="92"/>
      <c r="IJM251" s="92"/>
      <c r="IJN251" s="92"/>
      <c r="IJO251" s="92"/>
      <c r="IJP251" s="92"/>
      <c r="IJQ251" s="92"/>
      <c r="IJR251" s="92"/>
      <c r="IJS251" s="92"/>
      <c r="IJT251" s="92"/>
      <c r="IJU251" s="92"/>
      <c r="IJV251" s="92"/>
      <c r="IJW251" s="92"/>
      <c r="IJX251" s="92"/>
      <c r="IJY251" s="92"/>
      <c r="IJZ251" s="92"/>
      <c r="IKA251" s="92"/>
      <c r="IKB251" s="92"/>
      <c r="IKC251" s="92"/>
      <c r="IKD251" s="92"/>
      <c r="IKE251" s="92"/>
      <c r="IKF251" s="92"/>
      <c r="IKG251" s="92"/>
      <c r="IKH251" s="92"/>
      <c r="IKI251" s="92"/>
      <c r="IKJ251" s="92"/>
      <c r="IKK251" s="92"/>
      <c r="IKL251" s="92"/>
      <c r="IKM251" s="92"/>
      <c r="IKN251" s="92"/>
      <c r="IKO251" s="92"/>
      <c r="IKP251" s="92"/>
      <c r="IKQ251" s="92"/>
      <c r="IKR251" s="92"/>
      <c r="IKS251" s="92"/>
      <c r="IKT251" s="92"/>
      <c r="IKU251" s="92"/>
      <c r="IKV251" s="92"/>
      <c r="IKW251" s="92"/>
      <c r="IKX251" s="92"/>
      <c r="IKY251" s="92"/>
      <c r="IKZ251" s="92"/>
      <c r="ILA251" s="92"/>
      <c r="ILB251" s="92"/>
      <c r="ILC251" s="92"/>
      <c r="ILD251" s="92"/>
      <c r="ILE251" s="92"/>
      <c r="ILF251" s="92"/>
      <c r="ILG251" s="92"/>
      <c r="ILH251" s="92"/>
      <c r="ILI251" s="92"/>
      <c r="ILJ251" s="92"/>
      <c r="ILK251" s="92"/>
      <c r="ILL251" s="92"/>
      <c r="ILM251" s="92"/>
      <c r="ILN251" s="92"/>
      <c r="ILO251" s="92"/>
      <c r="ILP251" s="92"/>
      <c r="ILQ251" s="92"/>
      <c r="ILR251" s="92"/>
      <c r="ILS251" s="92"/>
      <c r="ILT251" s="92"/>
      <c r="ILU251" s="92"/>
      <c r="ILV251" s="92"/>
      <c r="ILW251" s="92"/>
      <c r="ILX251" s="92"/>
      <c r="ILY251" s="92"/>
      <c r="ILZ251" s="92"/>
      <c r="IMA251" s="92"/>
      <c r="IMB251" s="92"/>
      <c r="IMC251" s="92"/>
      <c r="IMD251" s="92"/>
      <c r="IME251" s="92"/>
      <c r="IMF251" s="92"/>
      <c r="IMG251" s="92"/>
      <c r="IMH251" s="92"/>
      <c r="IMI251" s="92"/>
      <c r="IMJ251" s="92"/>
      <c r="IMK251" s="92"/>
      <c r="IML251" s="92"/>
      <c r="IMM251" s="92"/>
      <c r="IMN251" s="92"/>
      <c r="IMO251" s="92"/>
      <c r="IMP251" s="92"/>
      <c r="IMQ251" s="92"/>
      <c r="IMR251" s="92"/>
      <c r="IMS251" s="92"/>
      <c r="IMT251" s="92"/>
      <c r="IMU251" s="92"/>
      <c r="IMV251" s="92"/>
      <c r="IMW251" s="92"/>
      <c r="IMX251" s="92"/>
      <c r="IMY251" s="92"/>
      <c r="IMZ251" s="92"/>
      <c r="INA251" s="92"/>
      <c r="INB251" s="92"/>
      <c r="INC251" s="92"/>
      <c r="IND251" s="92"/>
      <c r="INE251" s="92"/>
      <c r="INF251" s="92"/>
      <c r="ING251" s="92"/>
      <c r="INH251" s="92"/>
      <c r="INI251" s="92"/>
      <c r="INJ251" s="92"/>
      <c r="INK251" s="92"/>
      <c r="INL251" s="92"/>
      <c r="INM251" s="92"/>
      <c r="INN251" s="92"/>
      <c r="INO251" s="92"/>
      <c r="INP251" s="92"/>
      <c r="INQ251" s="92"/>
      <c r="INR251" s="92"/>
      <c r="INS251" s="92"/>
      <c r="INT251" s="92"/>
      <c r="INU251" s="92"/>
      <c r="INV251" s="92"/>
      <c r="INW251" s="92"/>
      <c r="INX251" s="92"/>
      <c r="INY251" s="92"/>
      <c r="INZ251" s="92"/>
      <c r="IOA251" s="92"/>
      <c r="IOB251" s="92"/>
      <c r="IOC251" s="92"/>
      <c r="IOD251" s="92"/>
      <c r="IOE251" s="92"/>
      <c r="IOF251" s="92"/>
      <c r="IOG251" s="92"/>
      <c r="IOH251" s="92"/>
      <c r="IOI251" s="92"/>
      <c r="IOJ251" s="92"/>
      <c r="IOK251" s="92"/>
      <c r="IOL251" s="92"/>
      <c r="IOM251" s="92"/>
      <c r="ION251" s="92"/>
      <c r="IOO251" s="92"/>
      <c r="IOP251" s="92"/>
      <c r="IOQ251" s="92"/>
      <c r="IOR251" s="92"/>
      <c r="IOS251" s="92"/>
      <c r="IOT251" s="92"/>
      <c r="IOU251" s="92"/>
      <c r="IOV251" s="92"/>
      <c r="IOW251" s="92"/>
      <c r="IOX251" s="92"/>
      <c r="IOY251" s="92"/>
      <c r="IOZ251" s="92"/>
      <c r="IPA251" s="92"/>
      <c r="IPB251" s="92"/>
      <c r="IPC251" s="92"/>
      <c r="IPD251" s="92"/>
      <c r="IPE251" s="92"/>
      <c r="IPF251" s="92"/>
      <c r="IPG251" s="92"/>
      <c r="IPH251" s="92"/>
      <c r="IPI251" s="92"/>
      <c r="IPJ251" s="92"/>
      <c r="IPK251" s="92"/>
      <c r="IPL251" s="92"/>
      <c r="IPM251" s="92"/>
      <c r="IPN251" s="92"/>
      <c r="IPO251" s="92"/>
      <c r="IPP251" s="92"/>
      <c r="IPQ251" s="92"/>
      <c r="IPR251" s="92"/>
      <c r="IPS251" s="92"/>
      <c r="IPT251" s="92"/>
      <c r="IPU251" s="92"/>
      <c r="IPV251" s="92"/>
      <c r="IPW251" s="92"/>
      <c r="IPX251" s="92"/>
      <c r="IPY251" s="92"/>
      <c r="IPZ251" s="92"/>
      <c r="IQA251" s="92"/>
      <c r="IQB251" s="92"/>
      <c r="IQC251" s="92"/>
      <c r="IQD251" s="92"/>
      <c r="IQE251" s="92"/>
      <c r="IQF251" s="92"/>
      <c r="IQG251" s="92"/>
      <c r="IQH251" s="92"/>
      <c r="IQI251" s="92"/>
      <c r="IQJ251" s="92"/>
      <c r="IQK251" s="92"/>
      <c r="IQL251" s="92"/>
      <c r="IQM251" s="92"/>
      <c r="IQN251" s="92"/>
      <c r="IQO251" s="92"/>
      <c r="IQP251" s="92"/>
      <c r="IQQ251" s="92"/>
      <c r="IQR251" s="92"/>
      <c r="IQS251" s="92"/>
      <c r="IQT251" s="92"/>
      <c r="IQU251" s="92"/>
      <c r="IQV251" s="92"/>
      <c r="IQW251" s="92"/>
      <c r="IQX251" s="92"/>
      <c r="IQY251" s="92"/>
      <c r="IQZ251" s="92"/>
      <c r="IRA251" s="92"/>
      <c r="IRB251" s="92"/>
      <c r="IRC251" s="92"/>
      <c r="IRD251" s="92"/>
      <c r="IRE251" s="92"/>
      <c r="IRF251" s="92"/>
      <c r="IRG251" s="92"/>
      <c r="IRH251" s="92"/>
      <c r="IRI251" s="92"/>
      <c r="IRJ251" s="92"/>
      <c r="IRK251" s="92"/>
      <c r="IRL251" s="92"/>
      <c r="IRM251" s="92"/>
      <c r="IRN251" s="92"/>
      <c r="IRO251" s="92"/>
      <c r="IRP251" s="92"/>
      <c r="IRQ251" s="92"/>
      <c r="IRR251" s="92"/>
      <c r="IRS251" s="92"/>
      <c r="IRT251" s="92"/>
      <c r="IRU251" s="92"/>
      <c r="IRV251" s="92"/>
      <c r="IRW251" s="92"/>
      <c r="IRX251" s="92"/>
      <c r="IRY251" s="92"/>
      <c r="IRZ251" s="92"/>
      <c r="ISA251" s="92"/>
      <c r="ISB251" s="92"/>
      <c r="ISC251" s="92"/>
      <c r="ISD251" s="92"/>
      <c r="ISE251" s="92"/>
      <c r="ISF251" s="92"/>
      <c r="ISG251" s="92"/>
      <c r="ISH251" s="92"/>
      <c r="ISI251" s="92"/>
      <c r="ISJ251" s="92"/>
      <c r="ISK251" s="92"/>
      <c r="ISL251" s="92"/>
      <c r="ISM251" s="92"/>
      <c r="ISN251" s="92"/>
      <c r="ISO251" s="92"/>
      <c r="ISP251" s="92"/>
      <c r="ISQ251" s="92"/>
      <c r="ISR251" s="92"/>
      <c r="ISS251" s="92"/>
      <c r="IST251" s="92"/>
      <c r="ISU251" s="92"/>
      <c r="ISV251" s="92"/>
      <c r="ISW251" s="92"/>
      <c r="ISX251" s="92"/>
      <c r="ISY251" s="92"/>
      <c r="ISZ251" s="92"/>
      <c r="ITA251" s="92"/>
      <c r="ITB251" s="92"/>
      <c r="ITC251" s="92"/>
      <c r="ITD251" s="92"/>
      <c r="ITE251" s="92"/>
      <c r="ITF251" s="92"/>
      <c r="ITG251" s="92"/>
      <c r="ITH251" s="92"/>
      <c r="ITI251" s="92"/>
      <c r="ITJ251" s="92"/>
      <c r="ITK251" s="92"/>
      <c r="ITL251" s="92"/>
      <c r="ITM251" s="92"/>
      <c r="ITN251" s="92"/>
      <c r="ITO251" s="92"/>
      <c r="ITP251" s="92"/>
      <c r="ITQ251" s="92"/>
      <c r="ITR251" s="92"/>
      <c r="ITS251" s="92"/>
      <c r="ITT251" s="92"/>
      <c r="ITU251" s="92"/>
      <c r="ITV251" s="92"/>
      <c r="ITW251" s="92"/>
      <c r="ITX251" s="92"/>
      <c r="ITY251" s="92"/>
      <c r="ITZ251" s="92"/>
      <c r="IUA251" s="92"/>
      <c r="IUB251" s="92"/>
      <c r="IUC251" s="92"/>
      <c r="IUD251" s="92"/>
      <c r="IUE251" s="92"/>
      <c r="IUF251" s="92"/>
      <c r="IUG251" s="92"/>
      <c r="IUH251" s="92"/>
      <c r="IUI251" s="92"/>
      <c r="IUJ251" s="92"/>
      <c r="IUK251" s="92"/>
      <c r="IUL251" s="92"/>
      <c r="IUM251" s="92"/>
      <c r="IUN251" s="92"/>
      <c r="IUO251" s="92"/>
      <c r="IUP251" s="92"/>
      <c r="IUQ251" s="92"/>
      <c r="IUR251" s="92"/>
      <c r="IUS251" s="92"/>
      <c r="IUT251" s="92"/>
      <c r="IUU251" s="92"/>
      <c r="IUV251" s="92"/>
      <c r="IUW251" s="92"/>
      <c r="IUX251" s="92"/>
      <c r="IUY251" s="92"/>
      <c r="IUZ251" s="92"/>
      <c r="IVA251" s="92"/>
      <c r="IVB251" s="92"/>
      <c r="IVC251" s="92"/>
      <c r="IVD251" s="92"/>
      <c r="IVE251" s="92"/>
      <c r="IVF251" s="92"/>
      <c r="IVG251" s="92"/>
      <c r="IVH251" s="92"/>
      <c r="IVI251" s="92"/>
      <c r="IVJ251" s="92"/>
      <c r="IVK251" s="92"/>
      <c r="IVL251" s="92"/>
      <c r="IVM251" s="92"/>
      <c r="IVN251" s="92"/>
      <c r="IVO251" s="92"/>
      <c r="IVP251" s="92"/>
      <c r="IVQ251" s="92"/>
      <c r="IVR251" s="92"/>
      <c r="IVS251" s="92"/>
      <c r="IVT251" s="92"/>
      <c r="IVU251" s="92"/>
      <c r="IVV251" s="92"/>
      <c r="IVW251" s="92"/>
      <c r="IVX251" s="92"/>
      <c r="IVY251" s="92"/>
      <c r="IVZ251" s="92"/>
      <c r="IWA251" s="92"/>
      <c r="IWB251" s="92"/>
      <c r="IWC251" s="92"/>
      <c r="IWD251" s="92"/>
      <c r="IWE251" s="92"/>
      <c r="IWF251" s="92"/>
      <c r="IWG251" s="92"/>
      <c r="IWH251" s="92"/>
      <c r="IWI251" s="92"/>
      <c r="IWJ251" s="92"/>
      <c r="IWK251" s="92"/>
      <c r="IWL251" s="92"/>
      <c r="IWM251" s="92"/>
      <c r="IWN251" s="92"/>
      <c r="IWO251" s="92"/>
      <c r="IWP251" s="92"/>
      <c r="IWQ251" s="92"/>
      <c r="IWR251" s="92"/>
      <c r="IWS251" s="92"/>
      <c r="IWT251" s="92"/>
      <c r="IWU251" s="92"/>
      <c r="IWV251" s="92"/>
      <c r="IWW251" s="92"/>
      <c r="IWX251" s="92"/>
      <c r="IWY251" s="92"/>
      <c r="IWZ251" s="92"/>
      <c r="IXA251" s="92"/>
      <c r="IXB251" s="92"/>
      <c r="IXC251" s="92"/>
      <c r="IXD251" s="92"/>
      <c r="IXE251" s="92"/>
      <c r="IXF251" s="92"/>
      <c r="IXG251" s="92"/>
      <c r="IXH251" s="92"/>
      <c r="IXI251" s="92"/>
      <c r="IXJ251" s="92"/>
      <c r="IXK251" s="92"/>
      <c r="IXL251" s="92"/>
      <c r="IXM251" s="92"/>
      <c r="IXN251" s="92"/>
      <c r="IXO251" s="92"/>
      <c r="IXP251" s="92"/>
      <c r="IXQ251" s="92"/>
      <c r="IXR251" s="92"/>
      <c r="IXS251" s="92"/>
      <c r="IXT251" s="92"/>
      <c r="IXU251" s="92"/>
      <c r="IXV251" s="92"/>
      <c r="IXW251" s="92"/>
      <c r="IXX251" s="92"/>
      <c r="IXY251" s="92"/>
      <c r="IXZ251" s="92"/>
      <c r="IYA251" s="92"/>
      <c r="IYB251" s="92"/>
      <c r="IYC251" s="92"/>
      <c r="IYD251" s="92"/>
      <c r="IYE251" s="92"/>
      <c r="IYF251" s="92"/>
      <c r="IYG251" s="92"/>
      <c r="IYH251" s="92"/>
      <c r="IYI251" s="92"/>
      <c r="IYJ251" s="92"/>
      <c r="IYK251" s="92"/>
      <c r="IYL251" s="92"/>
      <c r="IYM251" s="92"/>
      <c r="IYN251" s="92"/>
      <c r="IYO251" s="92"/>
      <c r="IYP251" s="92"/>
      <c r="IYQ251" s="92"/>
      <c r="IYR251" s="92"/>
      <c r="IYS251" s="92"/>
      <c r="IYT251" s="92"/>
      <c r="IYU251" s="92"/>
      <c r="IYV251" s="92"/>
      <c r="IYW251" s="92"/>
      <c r="IYX251" s="92"/>
      <c r="IYY251" s="92"/>
      <c r="IYZ251" s="92"/>
      <c r="IZA251" s="92"/>
      <c r="IZB251" s="92"/>
      <c r="IZC251" s="92"/>
      <c r="IZD251" s="92"/>
      <c r="IZE251" s="92"/>
      <c r="IZF251" s="92"/>
      <c r="IZG251" s="92"/>
      <c r="IZH251" s="92"/>
      <c r="IZI251" s="92"/>
      <c r="IZJ251" s="92"/>
      <c r="IZK251" s="92"/>
      <c r="IZL251" s="92"/>
      <c r="IZM251" s="92"/>
      <c r="IZN251" s="92"/>
      <c r="IZO251" s="92"/>
      <c r="IZP251" s="92"/>
      <c r="IZQ251" s="92"/>
      <c r="IZR251" s="92"/>
      <c r="IZS251" s="92"/>
      <c r="IZT251" s="92"/>
      <c r="IZU251" s="92"/>
      <c r="IZV251" s="92"/>
      <c r="IZW251" s="92"/>
      <c r="IZX251" s="92"/>
      <c r="IZY251" s="92"/>
      <c r="IZZ251" s="92"/>
      <c r="JAA251" s="92"/>
      <c r="JAB251" s="92"/>
      <c r="JAC251" s="92"/>
      <c r="JAD251" s="92"/>
      <c r="JAE251" s="92"/>
      <c r="JAF251" s="92"/>
      <c r="JAG251" s="92"/>
      <c r="JAH251" s="92"/>
      <c r="JAI251" s="92"/>
      <c r="JAJ251" s="92"/>
      <c r="JAK251" s="92"/>
      <c r="JAL251" s="92"/>
      <c r="JAM251" s="92"/>
      <c r="JAN251" s="92"/>
      <c r="JAO251" s="92"/>
      <c r="JAP251" s="92"/>
      <c r="JAQ251" s="92"/>
      <c r="JAR251" s="92"/>
      <c r="JAS251" s="92"/>
      <c r="JAT251" s="92"/>
      <c r="JAU251" s="92"/>
      <c r="JAV251" s="92"/>
      <c r="JAW251" s="92"/>
      <c r="JAX251" s="92"/>
      <c r="JAY251" s="92"/>
      <c r="JAZ251" s="92"/>
      <c r="JBA251" s="92"/>
      <c r="JBB251" s="92"/>
      <c r="JBC251" s="92"/>
      <c r="JBD251" s="92"/>
      <c r="JBE251" s="92"/>
      <c r="JBF251" s="92"/>
      <c r="JBG251" s="92"/>
      <c r="JBH251" s="92"/>
      <c r="JBI251" s="92"/>
      <c r="JBJ251" s="92"/>
      <c r="JBK251" s="92"/>
      <c r="JBL251" s="92"/>
      <c r="JBM251" s="92"/>
      <c r="JBN251" s="92"/>
      <c r="JBO251" s="92"/>
      <c r="JBP251" s="92"/>
      <c r="JBQ251" s="92"/>
      <c r="JBR251" s="92"/>
      <c r="JBS251" s="92"/>
      <c r="JBT251" s="92"/>
      <c r="JBU251" s="92"/>
      <c r="JBV251" s="92"/>
      <c r="JBW251" s="92"/>
      <c r="JBX251" s="92"/>
      <c r="JBY251" s="92"/>
      <c r="JBZ251" s="92"/>
      <c r="JCA251" s="92"/>
      <c r="JCB251" s="92"/>
      <c r="JCC251" s="92"/>
      <c r="JCD251" s="92"/>
      <c r="JCE251" s="92"/>
      <c r="JCF251" s="92"/>
      <c r="JCG251" s="92"/>
      <c r="JCH251" s="92"/>
      <c r="JCI251" s="92"/>
      <c r="JCJ251" s="92"/>
      <c r="JCK251" s="92"/>
      <c r="JCL251" s="92"/>
      <c r="JCM251" s="92"/>
      <c r="JCN251" s="92"/>
      <c r="JCO251" s="92"/>
      <c r="JCP251" s="92"/>
      <c r="JCQ251" s="92"/>
      <c r="JCR251" s="92"/>
      <c r="JCS251" s="92"/>
      <c r="JCT251" s="92"/>
      <c r="JCU251" s="92"/>
      <c r="JCV251" s="92"/>
      <c r="JCW251" s="92"/>
      <c r="JCX251" s="92"/>
      <c r="JCY251" s="92"/>
      <c r="JCZ251" s="92"/>
      <c r="JDA251" s="92"/>
      <c r="JDB251" s="92"/>
      <c r="JDC251" s="92"/>
      <c r="JDD251" s="92"/>
      <c r="JDE251" s="92"/>
      <c r="JDF251" s="92"/>
      <c r="JDG251" s="92"/>
      <c r="JDH251" s="92"/>
      <c r="JDI251" s="92"/>
      <c r="JDJ251" s="92"/>
      <c r="JDK251" s="92"/>
      <c r="JDL251" s="92"/>
      <c r="JDM251" s="92"/>
      <c r="JDN251" s="92"/>
      <c r="JDO251" s="92"/>
      <c r="JDP251" s="92"/>
      <c r="JDQ251" s="92"/>
      <c r="JDR251" s="92"/>
      <c r="JDS251" s="92"/>
      <c r="JDT251" s="92"/>
      <c r="JDU251" s="92"/>
      <c r="JDV251" s="92"/>
      <c r="JDW251" s="92"/>
      <c r="JDX251" s="92"/>
      <c r="JDY251" s="92"/>
      <c r="JDZ251" s="92"/>
      <c r="JEA251" s="92"/>
      <c r="JEB251" s="92"/>
      <c r="JEC251" s="92"/>
      <c r="JED251" s="92"/>
      <c r="JEE251" s="92"/>
      <c r="JEF251" s="92"/>
      <c r="JEG251" s="92"/>
      <c r="JEH251" s="92"/>
      <c r="JEI251" s="92"/>
      <c r="JEJ251" s="92"/>
      <c r="JEK251" s="92"/>
      <c r="JEL251" s="92"/>
      <c r="JEM251" s="92"/>
      <c r="JEN251" s="92"/>
      <c r="JEO251" s="92"/>
      <c r="JEP251" s="92"/>
      <c r="JEQ251" s="92"/>
      <c r="JER251" s="92"/>
      <c r="JES251" s="92"/>
      <c r="JET251" s="92"/>
      <c r="JEU251" s="92"/>
      <c r="JEV251" s="92"/>
      <c r="JEW251" s="92"/>
      <c r="JEX251" s="92"/>
      <c r="JEY251" s="92"/>
      <c r="JEZ251" s="92"/>
      <c r="JFA251" s="92"/>
      <c r="JFB251" s="92"/>
      <c r="JFC251" s="92"/>
      <c r="JFD251" s="92"/>
      <c r="JFE251" s="92"/>
      <c r="JFF251" s="92"/>
      <c r="JFG251" s="92"/>
      <c r="JFH251" s="92"/>
      <c r="JFI251" s="92"/>
      <c r="JFJ251" s="92"/>
      <c r="JFK251" s="92"/>
      <c r="JFL251" s="92"/>
      <c r="JFM251" s="92"/>
      <c r="JFN251" s="92"/>
      <c r="JFO251" s="92"/>
      <c r="JFP251" s="92"/>
      <c r="JFQ251" s="92"/>
      <c r="JFR251" s="92"/>
      <c r="JFS251" s="92"/>
      <c r="JFT251" s="92"/>
      <c r="JFU251" s="92"/>
      <c r="JFV251" s="92"/>
      <c r="JFW251" s="92"/>
      <c r="JFX251" s="92"/>
      <c r="JFY251" s="92"/>
      <c r="JFZ251" s="92"/>
      <c r="JGA251" s="92"/>
      <c r="JGB251" s="92"/>
      <c r="JGC251" s="92"/>
      <c r="JGD251" s="92"/>
      <c r="JGE251" s="92"/>
      <c r="JGF251" s="92"/>
      <c r="JGG251" s="92"/>
      <c r="JGH251" s="92"/>
      <c r="JGI251" s="92"/>
      <c r="JGJ251" s="92"/>
      <c r="JGK251" s="92"/>
      <c r="JGL251" s="92"/>
      <c r="JGM251" s="92"/>
      <c r="JGN251" s="92"/>
      <c r="JGO251" s="92"/>
      <c r="JGP251" s="92"/>
      <c r="JGQ251" s="92"/>
      <c r="JGR251" s="92"/>
      <c r="JGS251" s="92"/>
      <c r="JGT251" s="92"/>
      <c r="JGU251" s="92"/>
      <c r="JGV251" s="92"/>
      <c r="JGW251" s="92"/>
      <c r="JGX251" s="92"/>
      <c r="JGY251" s="92"/>
      <c r="JGZ251" s="92"/>
      <c r="JHA251" s="92"/>
      <c r="JHB251" s="92"/>
      <c r="JHC251" s="92"/>
      <c r="JHD251" s="92"/>
      <c r="JHE251" s="92"/>
      <c r="JHF251" s="92"/>
      <c r="JHG251" s="92"/>
      <c r="JHH251" s="92"/>
      <c r="JHI251" s="92"/>
      <c r="JHJ251" s="92"/>
      <c r="JHK251" s="92"/>
      <c r="JHL251" s="92"/>
      <c r="JHM251" s="92"/>
      <c r="JHN251" s="92"/>
      <c r="JHO251" s="92"/>
      <c r="JHP251" s="92"/>
      <c r="JHQ251" s="92"/>
      <c r="JHR251" s="92"/>
      <c r="JHS251" s="92"/>
      <c r="JHT251" s="92"/>
      <c r="JHU251" s="92"/>
      <c r="JHV251" s="92"/>
      <c r="JHW251" s="92"/>
      <c r="JHX251" s="92"/>
      <c r="JHY251" s="92"/>
      <c r="JHZ251" s="92"/>
      <c r="JIA251" s="92"/>
      <c r="JIB251" s="92"/>
      <c r="JIC251" s="92"/>
      <c r="JID251" s="92"/>
      <c r="JIE251" s="92"/>
      <c r="JIF251" s="92"/>
      <c r="JIG251" s="92"/>
      <c r="JIH251" s="92"/>
      <c r="JII251" s="92"/>
      <c r="JIJ251" s="92"/>
      <c r="JIK251" s="92"/>
      <c r="JIL251" s="92"/>
      <c r="JIM251" s="92"/>
      <c r="JIN251" s="92"/>
      <c r="JIO251" s="92"/>
      <c r="JIP251" s="92"/>
      <c r="JIQ251" s="92"/>
      <c r="JIR251" s="92"/>
      <c r="JIS251" s="92"/>
      <c r="JIT251" s="92"/>
      <c r="JIU251" s="92"/>
      <c r="JIV251" s="92"/>
      <c r="JIW251" s="92"/>
      <c r="JIX251" s="92"/>
      <c r="JIY251" s="92"/>
      <c r="JIZ251" s="92"/>
      <c r="JJA251" s="92"/>
      <c r="JJB251" s="92"/>
      <c r="JJC251" s="92"/>
      <c r="JJD251" s="92"/>
      <c r="JJE251" s="92"/>
      <c r="JJF251" s="92"/>
      <c r="JJG251" s="92"/>
      <c r="JJH251" s="92"/>
      <c r="JJI251" s="92"/>
      <c r="JJJ251" s="92"/>
      <c r="JJK251" s="92"/>
      <c r="JJL251" s="92"/>
      <c r="JJM251" s="92"/>
      <c r="JJN251" s="92"/>
      <c r="JJO251" s="92"/>
      <c r="JJP251" s="92"/>
      <c r="JJQ251" s="92"/>
      <c r="JJR251" s="92"/>
      <c r="JJS251" s="92"/>
      <c r="JJT251" s="92"/>
      <c r="JJU251" s="92"/>
      <c r="JJV251" s="92"/>
      <c r="JJW251" s="92"/>
      <c r="JJX251" s="92"/>
      <c r="JJY251" s="92"/>
      <c r="JJZ251" s="92"/>
      <c r="JKA251" s="92"/>
      <c r="JKB251" s="92"/>
      <c r="JKC251" s="92"/>
      <c r="JKD251" s="92"/>
      <c r="JKE251" s="92"/>
      <c r="JKF251" s="92"/>
      <c r="JKG251" s="92"/>
      <c r="JKH251" s="92"/>
      <c r="JKI251" s="92"/>
      <c r="JKJ251" s="92"/>
      <c r="JKK251" s="92"/>
      <c r="JKL251" s="92"/>
      <c r="JKM251" s="92"/>
      <c r="JKN251" s="92"/>
      <c r="JKO251" s="92"/>
      <c r="JKP251" s="92"/>
      <c r="JKQ251" s="92"/>
      <c r="JKR251" s="92"/>
      <c r="JKS251" s="92"/>
      <c r="JKT251" s="92"/>
      <c r="JKU251" s="92"/>
      <c r="JKV251" s="92"/>
      <c r="JKW251" s="92"/>
      <c r="JKX251" s="92"/>
      <c r="JKY251" s="92"/>
      <c r="JKZ251" s="92"/>
      <c r="JLA251" s="92"/>
      <c r="JLB251" s="92"/>
      <c r="JLC251" s="92"/>
      <c r="JLD251" s="92"/>
      <c r="JLE251" s="92"/>
      <c r="JLF251" s="92"/>
      <c r="JLG251" s="92"/>
      <c r="JLH251" s="92"/>
      <c r="JLI251" s="92"/>
      <c r="JLJ251" s="92"/>
      <c r="JLK251" s="92"/>
      <c r="JLL251" s="92"/>
      <c r="JLM251" s="92"/>
      <c r="JLN251" s="92"/>
      <c r="JLO251" s="92"/>
      <c r="JLP251" s="92"/>
      <c r="JLQ251" s="92"/>
      <c r="JLR251" s="92"/>
      <c r="JLS251" s="92"/>
      <c r="JLT251" s="92"/>
      <c r="JLU251" s="92"/>
      <c r="JLV251" s="92"/>
      <c r="JLW251" s="92"/>
      <c r="JLX251" s="92"/>
      <c r="JLY251" s="92"/>
      <c r="JLZ251" s="92"/>
      <c r="JMA251" s="92"/>
      <c r="JMB251" s="92"/>
      <c r="JMC251" s="92"/>
      <c r="JMD251" s="92"/>
      <c r="JME251" s="92"/>
      <c r="JMF251" s="92"/>
      <c r="JMG251" s="92"/>
      <c r="JMH251" s="92"/>
      <c r="JMI251" s="92"/>
      <c r="JMJ251" s="92"/>
      <c r="JMK251" s="92"/>
      <c r="JML251" s="92"/>
      <c r="JMM251" s="92"/>
      <c r="JMN251" s="92"/>
      <c r="JMO251" s="92"/>
      <c r="JMP251" s="92"/>
      <c r="JMQ251" s="92"/>
      <c r="JMR251" s="92"/>
      <c r="JMS251" s="92"/>
      <c r="JMT251" s="92"/>
      <c r="JMU251" s="92"/>
      <c r="JMV251" s="92"/>
      <c r="JMW251" s="92"/>
      <c r="JMX251" s="92"/>
      <c r="JMY251" s="92"/>
      <c r="JMZ251" s="92"/>
      <c r="JNA251" s="92"/>
      <c r="JNB251" s="92"/>
      <c r="JNC251" s="92"/>
      <c r="JND251" s="92"/>
      <c r="JNE251" s="92"/>
      <c r="JNF251" s="92"/>
      <c r="JNG251" s="92"/>
      <c r="JNH251" s="92"/>
      <c r="JNI251" s="92"/>
      <c r="JNJ251" s="92"/>
      <c r="JNK251" s="92"/>
      <c r="JNL251" s="92"/>
      <c r="JNM251" s="92"/>
      <c r="JNN251" s="92"/>
      <c r="JNO251" s="92"/>
      <c r="JNP251" s="92"/>
      <c r="JNQ251" s="92"/>
      <c r="JNR251" s="92"/>
      <c r="JNS251" s="92"/>
      <c r="JNT251" s="92"/>
      <c r="JNU251" s="92"/>
      <c r="JNV251" s="92"/>
      <c r="JNW251" s="92"/>
      <c r="JNX251" s="92"/>
      <c r="JNY251" s="92"/>
      <c r="JNZ251" s="92"/>
      <c r="JOA251" s="92"/>
      <c r="JOB251" s="92"/>
      <c r="JOC251" s="92"/>
      <c r="JOD251" s="92"/>
      <c r="JOE251" s="92"/>
      <c r="JOF251" s="92"/>
      <c r="JOG251" s="92"/>
      <c r="JOH251" s="92"/>
      <c r="JOI251" s="92"/>
      <c r="JOJ251" s="92"/>
      <c r="JOK251" s="92"/>
      <c r="JOL251" s="92"/>
      <c r="JOM251" s="92"/>
      <c r="JON251" s="92"/>
      <c r="JOO251" s="92"/>
      <c r="JOP251" s="92"/>
      <c r="JOQ251" s="92"/>
      <c r="JOR251" s="92"/>
      <c r="JOS251" s="92"/>
      <c r="JOT251" s="92"/>
      <c r="JOU251" s="92"/>
      <c r="JOV251" s="92"/>
      <c r="JOW251" s="92"/>
      <c r="JOX251" s="92"/>
      <c r="JOY251" s="92"/>
      <c r="JOZ251" s="92"/>
      <c r="JPA251" s="92"/>
      <c r="JPB251" s="92"/>
      <c r="JPC251" s="92"/>
      <c r="JPD251" s="92"/>
      <c r="JPE251" s="92"/>
      <c r="JPF251" s="92"/>
      <c r="JPG251" s="92"/>
      <c r="JPH251" s="92"/>
      <c r="JPI251" s="92"/>
      <c r="JPJ251" s="92"/>
      <c r="JPK251" s="92"/>
      <c r="JPL251" s="92"/>
      <c r="JPM251" s="92"/>
      <c r="JPN251" s="92"/>
      <c r="JPO251" s="92"/>
      <c r="JPP251" s="92"/>
      <c r="JPQ251" s="92"/>
      <c r="JPR251" s="92"/>
      <c r="JPS251" s="92"/>
      <c r="JPT251" s="92"/>
      <c r="JPU251" s="92"/>
      <c r="JPV251" s="92"/>
      <c r="JPW251" s="92"/>
      <c r="JPX251" s="92"/>
      <c r="JPY251" s="92"/>
      <c r="JPZ251" s="92"/>
      <c r="JQA251" s="92"/>
      <c r="JQB251" s="92"/>
      <c r="JQC251" s="92"/>
      <c r="JQD251" s="92"/>
      <c r="JQE251" s="92"/>
      <c r="JQF251" s="92"/>
      <c r="JQG251" s="92"/>
      <c r="JQH251" s="92"/>
      <c r="JQI251" s="92"/>
      <c r="JQJ251" s="92"/>
      <c r="JQK251" s="92"/>
      <c r="JQL251" s="92"/>
      <c r="JQM251" s="92"/>
      <c r="JQN251" s="92"/>
      <c r="JQO251" s="92"/>
      <c r="JQP251" s="92"/>
      <c r="JQQ251" s="92"/>
      <c r="JQR251" s="92"/>
      <c r="JQS251" s="92"/>
      <c r="JQT251" s="92"/>
      <c r="JQU251" s="92"/>
      <c r="JQV251" s="92"/>
      <c r="JQW251" s="92"/>
      <c r="JQX251" s="92"/>
      <c r="JQY251" s="92"/>
      <c r="JQZ251" s="92"/>
      <c r="JRA251" s="92"/>
      <c r="JRB251" s="92"/>
      <c r="JRC251" s="92"/>
      <c r="JRD251" s="92"/>
      <c r="JRE251" s="92"/>
      <c r="JRF251" s="92"/>
      <c r="JRG251" s="92"/>
      <c r="JRH251" s="92"/>
      <c r="JRI251" s="92"/>
      <c r="JRJ251" s="92"/>
      <c r="JRK251" s="92"/>
      <c r="JRL251" s="92"/>
      <c r="JRM251" s="92"/>
      <c r="JRN251" s="92"/>
      <c r="JRO251" s="92"/>
      <c r="JRP251" s="92"/>
      <c r="JRQ251" s="92"/>
      <c r="JRR251" s="92"/>
      <c r="JRS251" s="92"/>
      <c r="JRT251" s="92"/>
      <c r="JRU251" s="92"/>
      <c r="JRV251" s="92"/>
      <c r="JRW251" s="92"/>
      <c r="JRX251" s="92"/>
      <c r="JRY251" s="92"/>
      <c r="JRZ251" s="92"/>
      <c r="JSA251" s="92"/>
      <c r="JSB251" s="92"/>
      <c r="JSC251" s="92"/>
      <c r="JSD251" s="92"/>
      <c r="JSE251" s="92"/>
      <c r="JSF251" s="92"/>
      <c r="JSG251" s="92"/>
      <c r="JSH251" s="92"/>
      <c r="JSI251" s="92"/>
      <c r="JSJ251" s="92"/>
      <c r="JSK251" s="92"/>
      <c r="JSL251" s="92"/>
      <c r="JSM251" s="92"/>
      <c r="JSN251" s="92"/>
      <c r="JSO251" s="92"/>
      <c r="JSP251" s="92"/>
      <c r="JSQ251" s="92"/>
      <c r="JSR251" s="92"/>
      <c r="JSS251" s="92"/>
      <c r="JST251" s="92"/>
      <c r="JSU251" s="92"/>
      <c r="JSV251" s="92"/>
      <c r="JSW251" s="92"/>
      <c r="JSX251" s="92"/>
      <c r="JSY251" s="92"/>
      <c r="JSZ251" s="92"/>
      <c r="JTA251" s="92"/>
      <c r="JTB251" s="92"/>
      <c r="JTC251" s="92"/>
      <c r="JTD251" s="92"/>
      <c r="JTE251" s="92"/>
      <c r="JTF251" s="92"/>
      <c r="JTG251" s="92"/>
      <c r="JTH251" s="92"/>
      <c r="JTI251" s="92"/>
      <c r="JTJ251" s="92"/>
      <c r="JTK251" s="92"/>
      <c r="JTL251" s="92"/>
      <c r="JTM251" s="92"/>
      <c r="JTN251" s="92"/>
      <c r="JTO251" s="92"/>
      <c r="JTP251" s="92"/>
      <c r="JTQ251" s="92"/>
      <c r="JTR251" s="92"/>
      <c r="JTS251" s="92"/>
      <c r="JTT251" s="92"/>
      <c r="JTU251" s="92"/>
      <c r="JTV251" s="92"/>
      <c r="JTW251" s="92"/>
      <c r="JTX251" s="92"/>
      <c r="JTY251" s="92"/>
      <c r="JTZ251" s="92"/>
      <c r="JUA251" s="92"/>
      <c r="JUB251" s="92"/>
      <c r="JUC251" s="92"/>
      <c r="JUD251" s="92"/>
      <c r="JUE251" s="92"/>
      <c r="JUF251" s="92"/>
      <c r="JUG251" s="92"/>
      <c r="JUH251" s="92"/>
      <c r="JUI251" s="92"/>
      <c r="JUJ251" s="92"/>
      <c r="JUK251" s="92"/>
      <c r="JUL251" s="92"/>
      <c r="JUM251" s="92"/>
      <c r="JUN251" s="92"/>
      <c r="JUO251" s="92"/>
      <c r="JUP251" s="92"/>
      <c r="JUQ251" s="92"/>
      <c r="JUR251" s="92"/>
      <c r="JUS251" s="92"/>
      <c r="JUT251" s="92"/>
      <c r="JUU251" s="92"/>
      <c r="JUV251" s="92"/>
      <c r="JUW251" s="92"/>
      <c r="JUX251" s="92"/>
      <c r="JUY251" s="92"/>
      <c r="JUZ251" s="92"/>
      <c r="JVA251" s="92"/>
      <c r="JVB251" s="92"/>
      <c r="JVC251" s="92"/>
      <c r="JVD251" s="92"/>
      <c r="JVE251" s="92"/>
      <c r="JVF251" s="92"/>
      <c r="JVG251" s="92"/>
      <c r="JVH251" s="92"/>
      <c r="JVI251" s="92"/>
      <c r="JVJ251" s="92"/>
      <c r="JVK251" s="92"/>
      <c r="JVL251" s="92"/>
      <c r="JVM251" s="92"/>
      <c r="JVN251" s="92"/>
      <c r="JVO251" s="92"/>
      <c r="JVP251" s="92"/>
      <c r="JVQ251" s="92"/>
      <c r="JVR251" s="92"/>
      <c r="JVS251" s="92"/>
      <c r="JVT251" s="92"/>
      <c r="JVU251" s="92"/>
      <c r="JVV251" s="92"/>
      <c r="JVW251" s="92"/>
      <c r="JVX251" s="92"/>
      <c r="JVY251" s="92"/>
      <c r="JVZ251" s="92"/>
      <c r="JWA251" s="92"/>
      <c r="JWB251" s="92"/>
      <c r="JWC251" s="92"/>
      <c r="JWD251" s="92"/>
      <c r="JWE251" s="92"/>
      <c r="JWF251" s="92"/>
      <c r="JWG251" s="92"/>
      <c r="JWH251" s="92"/>
      <c r="JWI251" s="92"/>
      <c r="JWJ251" s="92"/>
      <c r="JWK251" s="92"/>
      <c r="JWL251" s="92"/>
      <c r="JWM251" s="92"/>
      <c r="JWN251" s="92"/>
      <c r="JWO251" s="92"/>
      <c r="JWP251" s="92"/>
      <c r="JWQ251" s="92"/>
      <c r="JWR251" s="92"/>
      <c r="JWS251" s="92"/>
      <c r="JWT251" s="92"/>
      <c r="JWU251" s="92"/>
      <c r="JWV251" s="92"/>
      <c r="JWW251" s="92"/>
      <c r="JWX251" s="92"/>
      <c r="JWY251" s="92"/>
      <c r="JWZ251" s="92"/>
      <c r="JXA251" s="92"/>
      <c r="JXB251" s="92"/>
      <c r="JXC251" s="92"/>
      <c r="JXD251" s="92"/>
      <c r="JXE251" s="92"/>
      <c r="JXF251" s="92"/>
      <c r="JXG251" s="92"/>
      <c r="JXH251" s="92"/>
      <c r="JXI251" s="92"/>
      <c r="JXJ251" s="92"/>
      <c r="JXK251" s="92"/>
      <c r="JXL251" s="92"/>
      <c r="JXM251" s="92"/>
      <c r="JXN251" s="92"/>
      <c r="JXO251" s="92"/>
      <c r="JXP251" s="92"/>
      <c r="JXQ251" s="92"/>
      <c r="JXR251" s="92"/>
      <c r="JXS251" s="92"/>
      <c r="JXT251" s="92"/>
      <c r="JXU251" s="92"/>
      <c r="JXV251" s="92"/>
      <c r="JXW251" s="92"/>
      <c r="JXX251" s="92"/>
      <c r="JXY251" s="92"/>
      <c r="JXZ251" s="92"/>
      <c r="JYA251" s="92"/>
      <c r="JYB251" s="92"/>
      <c r="JYC251" s="92"/>
      <c r="JYD251" s="92"/>
      <c r="JYE251" s="92"/>
      <c r="JYF251" s="92"/>
      <c r="JYG251" s="92"/>
      <c r="JYH251" s="92"/>
      <c r="JYI251" s="92"/>
      <c r="JYJ251" s="92"/>
      <c r="JYK251" s="92"/>
      <c r="JYL251" s="92"/>
      <c r="JYM251" s="92"/>
      <c r="JYN251" s="92"/>
      <c r="JYO251" s="92"/>
      <c r="JYP251" s="92"/>
      <c r="JYQ251" s="92"/>
      <c r="JYR251" s="92"/>
      <c r="JYS251" s="92"/>
      <c r="JYT251" s="92"/>
      <c r="JYU251" s="92"/>
      <c r="JYV251" s="92"/>
      <c r="JYW251" s="92"/>
      <c r="JYX251" s="92"/>
      <c r="JYY251" s="92"/>
      <c r="JYZ251" s="92"/>
      <c r="JZA251" s="92"/>
      <c r="JZB251" s="92"/>
      <c r="JZC251" s="92"/>
      <c r="JZD251" s="92"/>
      <c r="JZE251" s="92"/>
      <c r="JZF251" s="92"/>
      <c r="JZG251" s="92"/>
      <c r="JZH251" s="92"/>
      <c r="JZI251" s="92"/>
      <c r="JZJ251" s="92"/>
      <c r="JZK251" s="92"/>
      <c r="JZL251" s="92"/>
      <c r="JZM251" s="92"/>
      <c r="JZN251" s="92"/>
      <c r="JZO251" s="92"/>
      <c r="JZP251" s="92"/>
      <c r="JZQ251" s="92"/>
      <c r="JZR251" s="92"/>
      <c r="JZS251" s="92"/>
      <c r="JZT251" s="92"/>
      <c r="JZU251" s="92"/>
      <c r="JZV251" s="92"/>
      <c r="JZW251" s="92"/>
      <c r="JZX251" s="92"/>
      <c r="JZY251" s="92"/>
      <c r="JZZ251" s="92"/>
      <c r="KAA251" s="92"/>
      <c r="KAB251" s="92"/>
      <c r="KAC251" s="92"/>
      <c r="KAD251" s="92"/>
      <c r="KAE251" s="92"/>
      <c r="KAF251" s="92"/>
      <c r="KAG251" s="92"/>
      <c r="KAH251" s="92"/>
      <c r="KAI251" s="92"/>
      <c r="KAJ251" s="92"/>
      <c r="KAK251" s="92"/>
      <c r="KAL251" s="92"/>
      <c r="KAM251" s="92"/>
      <c r="KAN251" s="92"/>
      <c r="KAO251" s="92"/>
      <c r="KAP251" s="92"/>
      <c r="KAQ251" s="92"/>
      <c r="KAR251" s="92"/>
      <c r="KAS251" s="92"/>
      <c r="KAT251" s="92"/>
      <c r="KAU251" s="92"/>
      <c r="KAV251" s="92"/>
      <c r="KAW251" s="92"/>
      <c r="KAX251" s="92"/>
      <c r="KAY251" s="92"/>
      <c r="KAZ251" s="92"/>
      <c r="KBA251" s="92"/>
      <c r="KBB251" s="92"/>
      <c r="KBC251" s="92"/>
      <c r="KBD251" s="92"/>
      <c r="KBE251" s="92"/>
      <c r="KBF251" s="92"/>
      <c r="KBG251" s="92"/>
      <c r="KBH251" s="92"/>
      <c r="KBI251" s="92"/>
      <c r="KBJ251" s="92"/>
      <c r="KBK251" s="92"/>
      <c r="KBL251" s="92"/>
      <c r="KBM251" s="92"/>
      <c r="KBN251" s="92"/>
      <c r="KBO251" s="92"/>
      <c r="KBP251" s="92"/>
      <c r="KBQ251" s="92"/>
      <c r="KBR251" s="92"/>
      <c r="KBS251" s="92"/>
      <c r="KBT251" s="92"/>
      <c r="KBU251" s="92"/>
      <c r="KBV251" s="92"/>
      <c r="KBW251" s="92"/>
      <c r="KBX251" s="92"/>
      <c r="KBY251" s="92"/>
      <c r="KBZ251" s="92"/>
      <c r="KCA251" s="92"/>
      <c r="KCB251" s="92"/>
      <c r="KCC251" s="92"/>
      <c r="KCD251" s="92"/>
      <c r="KCE251" s="92"/>
      <c r="KCF251" s="92"/>
      <c r="KCG251" s="92"/>
      <c r="KCH251" s="92"/>
      <c r="KCI251" s="92"/>
      <c r="KCJ251" s="92"/>
      <c r="KCK251" s="92"/>
      <c r="KCL251" s="92"/>
      <c r="KCM251" s="92"/>
      <c r="KCN251" s="92"/>
      <c r="KCO251" s="92"/>
      <c r="KCP251" s="92"/>
      <c r="KCQ251" s="92"/>
      <c r="KCR251" s="92"/>
      <c r="KCS251" s="92"/>
      <c r="KCT251" s="92"/>
      <c r="KCU251" s="92"/>
      <c r="KCV251" s="92"/>
      <c r="KCW251" s="92"/>
      <c r="KCX251" s="92"/>
      <c r="KCY251" s="92"/>
      <c r="KCZ251" s="92"/>
      <c r="KDA251" s="92"/>
      <c r="KDB251" s="92"/>
      <c r="KDC251" s="92"/>
      <c r="KDD251" s="92"/>
      <c r="KDE251" s="92"/>
      <c r="KDF251" s="92"/>
      <c r="KDG251" s="92"/>
      <c r="KDH251" s="92"/>
      <c r="KDI251" s="92"/>
      <c r="KDJ251" s="92"/>
      <c r="KDK251" s="92"/>
      <c r="KDL251" s="92"/>
      <c r="KDM251" s="92"/>
      <c r="KDN251" s="92"/>
      <c r="KDO251" s="92"/>
      <c r="KDP251" s="92"/>
      <c r="KDQ251" s="92"/>
      <c r="KDR251" s="92"/>
      <c r="KDS251" s="92"/>
      <c r="KDT251" s="92"/>
      <c r="KDU251" s="92"/>
      <c r="KDV251" s="92"/>
      <c r="KDW251" s="92"/>
      <c r="KDX251" s="92"/>
      <c r="KDY251" s="92"/>
      <c r="KDZ251" s="92"/>
      <c r="KEA251" s="92"/>
      <c r="KEB251" s="92"/>
      <c r="KEC251" s="92"/>
      <c r="KED251" s="92"/>
      <c r="KEE251" s="92"/>
      <c r="KEF251" s="92"/>
      <c r="KEG251" s="92"/>
      <c r="KEH251" s="92"/>
      <c r="KEI251" s="92"/>
      <c r="KEJ251" s="92"/>
      <c r="KEK251" s="92"/>
      <c r="KEL251" s="92"/>
      <c r="KEM251" s="92"/>
      <c r="KEN251" s="92"/>
      <c r="KEO251" s="92"/>
      <c r="KEP251" s="92"/>
      <c r="KEQ251" s="92"/>
      <c r="KER251" s="92"/>
      <c r="KES251" s="92"/>
      <c r="KET251" s="92"/>
      <c r="KEU251" s="92"/>
      <c r="KEV251" s="92"/>
      <c r="KEW251" s="92"/>
      <c r="KEX251" s="92"/>
      <c r="KEY251" s="92"/>
      <c r="KEZ251" s="92"/>
      <c r="KFA251" s="92"/>
      <c r="KFB251" s="92"/>
      <c r="KFC251" s="92"/>
      <c r="KFD251" s="92"/>
      <c r="KFE251" s="92"/>
      <c r="KFF251" s="92"/>
      <c r="KFG251" s="92"/>
      <c r="KFH251" s="92"/>
      <c r="KFI251" s="92"/>
      <c r="KFJ251" s="92"/>
      <c r="KFK251" s="92"/>
      <c r="KFL251" s="92"/>
      <c r="KFM251" s="92"/>
      <c r="KFN251" s="92"/>
      <c r="KFO251" s="92"/>
      <c r="KFP251" s="92"/>
      <c r="KFQ251" s="92"/>
      <c r="KFR251" s="92"/>
      <c r="KFS251" s="92"/>
      <c r="KFT251" s="92"/>
      <c r="KFU251" s="92"/>
      <c r="KFV251" s="92"/>
      <c r="KFW251" s="92"/>
      <c r="KFX251" s="92"/>
      <c r="KFY251" s="92"/>
      <c r="KFZ251" s="92"/>
      <c r="KGA251" s="92"/>
      <c r="KGB251" s="92"/>
      <c r="KGC251" s="92"/>
      <c r="KGD251" s="92"/>
      <c r="KGE251" s="92"/>
      <c r="KGF251" s="92"/>
      <c r="KGG251" s="92"/>
      <c r="KGH251" s="92"/>
      <c r="KGI251" s="92"/>
      <c r="KGJ251" s="92"/>
      <c r="KGK251" s="92"/>
      <c r="KGL251" s="92"/>
      <c r="KGM251" s="92"/>
      <c r="KGN251" s="92"/>
      <c r="KGO251" s="92"/>
      <c r="KGP251" s="92"/>
      <c r="KGQ251" s="92"/>
      <c r="KGR251" s="92"/>
      <c r="KGS251" s="92"/>
      <c r="KGT251" s="92"/>
      <c r="KGU251" s="92"/>
      <c r="KGV251" s="92"/>
      <c r="KGW251" s="92"/>
      <c r="KGX251" s="92"/>
      <c r="KGY251" s="92"/>
      <c r="KGZ251" s="92"/>
      <c r="KHA251" s="92"/>
      <c r="KHB251" s="92"/>
      <c r="KHC251" s="92"/>
      <c r="KHD251" s="92"/>
      <c r="KHE251" s="92"/>
      <c r="KHF251" s="92"/>
      <c r="KHG251" s="92"/>
      <c r="KHH251" s="92"/>
      <c r="KHI251" s="92"/>
      <c r="KHJ251" s="92"/>
      <c r="KHK251" s="92"/>
      <c r="KHL251" s="92"/>
      <c r="KHM251" s="92"/>
      <c r="KHN251" s="92"/>
      <c r="KHO251" s="92"/>
      <c r="KHP251" s="92"/>
      <c r="KHQ251" s="92"/>
      <c r="KHR251" s="92"/>
      <c r="KHS251" s="92"/>
      <c r="KHT251" s="92"/>
      <c r="KHU251" s="92"/>
      <c r="KHV251" s="92"/>
      <c r="KHW251" s="92"/>
      <c r="KHX251" s="92"/>
      <c r="KHY251" s="92"/>
      <c r="KHZ251" s="92"/>
      <c r="KIA251" s="92"/>
      <c r="KIB251" s="92"/>
      <c r="KIC251" s="92"/>
      <c r="KID251" s="92"/>
      <c r="KIE251" s="92"/>
      <c r="KIF251" s="92"/>
      <c r="KIG251" s="92"/>
      <c r="KIH251" s="92"/>
      <c r="KII251" s="92"/>
      <c r="KIJ251" s="92"/>
      <c r="KIK251" s="92"/>
      <c r="KIL251" s="92"/>
      <c r="KIM251" s="92"/>
      <c r="KIN251" s="92"/>
      <c r="KIO251" s="92"/>
      <c r="KIP251" s="92"/>
      <c r="KIQ251" s="92"/>
      <c r="KIR251" s="92"/>
      <c r="KIS251" s="92"/>
      <c r="KIT251" s="92"/>
      <c r="KIU251" s="92"/>
      <c r="KIV251" s="92"/>
      <c r="KIW251" s="92"/>
      <c r="KIX251" s="92"/>
      <c r="KIY251" s="92"/>
      <c r="KIZ251" s="92"/>
      <c r="KJA251" s="92"/>
      <c r="KJB251" s="92"/>
      <c r="KJC251" s="92"/>
      <c r="KJD251" s="92"/>
      <c r="KJE251" s="92"/>
      <c r="KJF251" s="92"/>
      <c r="KJG251" s="92"/>
      <c r="KJH251" s="92"/>
      <c r="KJI251" s="92"/>
      <c r="KJJ251" s="92"/>
      <c r="KJK251" s="92"/>
      <c r="KJL251" s="92"/>
      <c r="KJM251" s="92"/>
      <c r="KJN251" s="92"/>
      <c r="KJO251" s="92"/>
      <c r="KJP251" s="92"/>
      <c r="KJQ251" s="92"/>
      <c r="KJR251" s="92"/>
      <c r="KJS251" s="92"/>
      <c r="KJT251" s="92"/>
      <c r="KJU251" s="92"/>
      <c r="KJV251" s="92"/>
      <c r="KJW251" s="92"/>
      <c r="KJX251" s="92"/>
      <c r="KJY251" s="92"/>
      <c r="KJZ251" s="92"/>
      <c r="KKA251" s="92"/>
      <c r="KKB251" s="92"/>
      <c r="KKC251" s="92"/>
      <c r="KKD251" s="92"/>
      <c r="KKE251" s="92"/>
      <c r="KKF251" s="92"/>
      <c r="KKG251" s="92"/>
      <c r="KKH251" s="92"/>
      <c r="KKI251" s="92"/>
      <c r="KKJ251" s="92"/>
      <c r="KKK251" s="92"/>
      <c r="KKL251" s="92"/>
      <c r="KKM251" s="92"/>
      <c r="KKN251" s="92"/>
      <c r="KKO251" s="92"/>
      <c r="KKP251" s="92"/>
      <c r="KKQ251" s="92"/>
      <c r="KKR251" s="92"/>
      <c r="KKS251" s="92"/>
      <c r="KKT251" s="92"/>
      <c r="KKU251" s="92"/>
      <c r="KKV251" s="92"/>
      <c r="KKW251" s="92"/>
      <c r="KKX251" s="92"/>
      <c r="KKY251" s="92"/>
      <c r="KKZ251" s="92"/>
      <c r="KLA251" s="92"/>
      <c r="KLB251" s="92"/>
      <c r="KLC251" s="92"/>
      <c r="KLD251" s="92"/>
      <c r="KLE251" s="92"/>
      <c r="KLF251" s="92"/>
      <c r="KLG251" s="92"/>
      <c r="KLH251" s="92"/>
      <c r="KLI251" s="92"/>
      <c r="KLJ251" s="92"/>
      <c r="KLK251" s="92"/>
      <c r="KLL251" s="92"/>
      <c r="KLM251" s="92"/>
      <c r="KLN251" s="92"/>
      <c r="KLO251" s="92"/>
      <c r="KLP251" s="92"/>
      <c r="KLQ251" s="92"/>
      <c r="KLR251" s="92"/>
      <c r="KLS251" s="92"/>
      <c r="KLT251" s="92"/>
      <c r="KLU251" s="92"/>
      <c r="KLV251" s="92"/>
      <c r="KLW251" s="92"/>
      <c r="KLX251" s="92"/>
      <c r="KLY251" s="92"/>
      <c r="KLZ251" s="92"/>
      <c r="KMA251" s="92"/>
      <c r="KMB251" s="92"/>
      <c r="KMC251" s="92"/>
      <c r="KMD251" s="92"/>
      <c r="KME251" s="92"/>
      <c r="KMF251" s="92"/>
      <c r="KMG251" s="92"/>
      <c r="KMH251" s="92"/>
      <c r="KMI251" s="92"/>
      <c r="KMJ251" s="92"/>
      <c r="KMK251" s="92"/>
      <c r="KML251" s="92"/>
      <c r="KMM251" s="92"/>
      <c r="KMN251" s="92"/>
      <c r="KMO251" s="92"/>
      <c r="KMP251" s="92"/>
      <c r="KMQ251" s="92"/>
      <c r="KMR251" s="92"/>
      <c r="KMS251" s="92"/>
      <c r="KMT251" s="92"/>
      <c r="KMU251" s="92"/>
      <c r="KMV251" s="92"/>
      <c r="KMW251" s="92"/>
      <c r="KMX251" s="92"/>
      <c r="KMY251" s="92"/>
      <c r="KMZ251" s="92"/>
      <c r="KNA251" s="92"/>
      <c r="KNB251" s="92"/>
      <c r="KNC251" s="92"/>
      <c r="KND251" s="92"/>
      <c r="KNE251" s="92"/>
      <c r="KNF251" s="92"/>
      <c r="KNG251" s="92"/>
      <c r="KNH251" s="92"/>
      <c r="KNI251" s="92"/>
      <c r="KNJ251" s="92"/>
      <c r="KNK251" s="92"/>
      <c r="KNL251" s="92"/>
      <c r="KNM251" s="92"/>
      <c r="KNN251" s="92"/>
      <c r="KNO251" s="92"/>
      <c r="KNP251" s="92"/>
      <c r="KNQ251" s="92"/>
      <c r="KNR251" s="92"/>
      <c r="KNS251" s="92"/>
      <c r="KNT251" s="92"/>
      <c r="KNU251" s="92"/>
      <c r="KNV251" s="92"/>
      <c r="KNW251" s="92"/>
      <c r="KNX251" s="92"/>
      <c r="KNY251" s="92"/>
      <c r="KNZ251" s="92"/>
      <c r="KOA251" s="92"/>
      <c r="KOB251" s="92"/>
      <c r="KOC251" s="92"/>
      <c r="KOD251" s="92"/>
      <c r="KOE251" s="92"/>
      <c r="KOF251" s="92"/>
      <c r="KOG251" s="92"/>
      <c r="KOH251" s="92"/>
      <c r="KOI251" s="92"/>
      <c r="KOJ251" s="92"/>
      <c r="KOK251" s="92"/>
      <c r="KOL251" s="92"/>
      <c r="KOM251" s="92"/>
      <c r="KON251" s="92"/>
      <c r="KOO251" s="92"/>
      <c r="KOP251" s="92"/>
      <c r="KOQ251" s="92"/>
      <c r="KOR251" s="92"/>
      <c r="KOS251" s="92"/>
      <c r="KOT251" s="92"/>
      <c r="KOU251" s="92"/>
      <c r="KOV251" s="92"/>
      <c r="KOW251" s="92"/>
      <c r="KOX251" s="92"/>
      <c r="KOY251" s="92"/>
      <c r="KOZ251" s="92"/>
      <c r="KPA251" s="92"/>
      <c r="KPB251" s="92"/>
      <c r="KPC251" s="92"/>
      <c r="KPD251" s="92"/>
      <c r="KPE251" s="92"/>
      <c r="KPF251" s="92"/>
      <c r="KPG251" s="92"/>
      <c r="KPH251" s="92"/>
      <c r="KPI251" s="92"/>
      <c r="KPJ251" s="92"/>
      <c r="KPK251" s="92"/>
      <c r="KPL251" s="92"/>
      <c r="KPM251" s="92"/>
      <c r="KPN251" s="92"/>
      <c r="KPO251" s="92"/>
      <c r="KPP251" s="92"/>
      <c r="KPQ251" s="92"/>
      <c r="KPR251" s="92"/>
      <c r="KPS251" s="92"/>
      <c r="KPT251" s="92"/>
      <c r="KPU251" s="92"/>
      <c r="KPV251" s="92"/>
      <c r="KPW251" s="92"/>
      <c r="KPX251" s="92"/>
      <c r="KPY251" s="92"/>
      <c r="KPZ251" s="92"/>
      <c r="KQA251" s="92"/>
      <c r="KQB251" s="92"/>
      <c r="KQC251" s="92"/>
      <c r="KQD251" s="92"/>
      <c r="KQE251" s="92"/>
      <c r="KQF251" s="92"/>
      <c r="KQG251" s="92"/>
      <c r="KQH251" s="92"/>
      <c r="KQI251" s="92"/>
      <c r="KQJ251" s="92"/>
      <c r="KQK251" s="92"/>
      <c r="KQL251" s="92"/>
      <c r="KQM251" s="92"/>
      <c r="KQN251" s="92"/>
      <c r="KQO251" s="92"/>
      <c r="KQP251" s="92"/>
      <c r="KQQ251" s="92"/>
      <c r="KQR251" s="92"/>
      <c r="KQS251" s="92"/>
      <c r="KQT251" s="92"/>
      <c r="KQU251" s="92"/>
      <c r="KQV251" s="92"/>
      <c r="KQW251" s="92"/>
      <c r="KQX251" s="92"/>
      <c r="KQY251" s="92"/>
      <c r="KQZ251" s="92"/>
      <c r="KRA251" s="92"/>
      <c r="KRB251" s="92"/>
      <c r="KRC251" s="92"/>
      <c r="KRD251" s="92"/>
      <c r="KRE251" s="92"/>
      <c r="KRF251" s="92"/>
      <c r="KRG251" s="92"/>
      <c r="KRH251" s="92"/>
      <c r="KRI251" s="92"/>
      <c r="KRJ251" s="92"/>
      <c r="KRK251" s="92"/>
      <c r="KRL251" s="92"/>
      <c r="KRM251" s="92"/>
      <c r="KRN251" s="92"/>
      <c r="KRO251" s="92"/>
      <c r="KRP251" s="92"/>
      <c r="KRQ251" s="92"/>
      <c r="KRR251" s="92"/>
      <c r="KRS251" s="92"/>
      <c r="KRT251" s="92"/>
      <c r="KRU251" s="92"/>
      <c r="KRV251" s="92"/>
      <c r="KRW251" s="92"/>
      <c r="KRX251" s="92"/>
      <c r="KRY251" s="92"/>
      <c r="KRZ251" s="92"/>
      <c r="KSA251" s="92"/>
      <c r="KSB251" s="92"/>
      <c r="KSC251" s="92"/>
      <c r="KSD251" s="92"/>
      <c r="KSE251" s="92"/>
      <c r="KSF251" s="92"/>
      <c r="KSG251" s="92"/>
      <c r="KSH251" s="92"/>
      <c r="KSI251" s="92"/>
      <c r="KSJ251" s="92"/>
      <c r="KSK251" s="92"/>
      <c r="KSL251" s="92"/>
      <c r="KSM251" s="92"/>
      <c r="KSN251" s="92"/>
      <c r="KSO251" s="92"/>
      <c r="KSP251" s="92"/>
      <c r="KSQ251" s="92"/>
      <c r="KSR251" s="92"/>
      <c r="KSS251" s="92"/>
      <c r="KST251" s="92"/>
      <c r="KSU251" s="92"/>
      <c r="KSV251" s="92"/>
      <c r="KSW251" s="92"/>
      <c r="KSX251" s="92"/>
      <c r="KSY251" s="92"/>
      <c r="KSZ251" s="92"/>
      <c r="KTA251" s="92"/>
      <c r="KTB251" s="92"/>
      <c r="KTC251" s="92"/>
      <c r="KTD251" s="92"/>
      <c r="KTE251" s="92"/>
      <c r="KTF251" s="92"/>
      <c r="KTG251" s="92"/>
      <c r="KTH251" s="92"/>
      <c r="KTI251" s="92"/>
      <c r="KTJ251" s="92"/>
      <c r="KTK251" s="92"/>
      <c r="KTL251" s="92"/>
      <c r="KTM251" s="92"/>
      <c r="KTN251" s="92"/>
      <c r="KTO251" s="92"/>
      <c r="KTP251" s="92"/>
      <c r="KTQ251" s="92"/>
      <c r="KTR251" s="92"/>
      <c r="KTS251" s="92"/>
      <c r="KTT251" s="92"/>
      <c r="KTU251" s="92"/>
      <c r="KTV251" s="92"/>
      <c r="KTW251" s="92"/>
      <c r="KTX251" s="92"/>
      <c r="KTY251" s="92"/>
      <c r="KTZ251" s="92"/>
      <c r="KUA251" s="92"/>
      <c r="KUB251" s="92"/>
      <c r="KUC251" s="92"/>
      <c r="KUD251" s="92"/>
      <c r="KUE251" s="92"/>
      <c r="KUF251" s="92"/>
      <c r="KUG251" s="92"/>
      <c r="KUH251" s="92"/>
      <c r="KUI251" s="92"/>
      <c r="KUJ251" s="92"/>
      <c r="KUK251" s="92"/>
      <c r="KUL251" s="92"/>
      <c r="KUM251" s="92"/>
      <c r="KUN251" s="92"/>
      <c r="KUO251" s="92"/>
      <c r="KUP251" s="92"/>
      <c r="KUQ251" s="92"/>
      <c r="KUR251" s="92"/>
      <c r="KUS251" s="92"/>
      <c r="KUT251" s="92"/>
      <c r="KUU251" s="92"/>
      <c r="KUV251" s="92"/>
      <c r="KUW251" s="92"/>
      <c r="KUX251" s="92"/>
      <c r="KUY251" s="92"/>
      <c r="KUZ251" s="92"/>
      <c r="KVA251" s="92"/>
      <c r="KVB251" s="92"/>
      <c r="KVC251" s="92"/>
      <c r="KVD251" s="92"/>
      <c r="KVE251" s="92"/>
      <c r="KVF251" s="92"/>
      <c r="KVG251" s="92"/>
      <c r="KVH251" s="92"/>
      <c r="KVI251" s="92"/>
      <c r="KVJ251" s="92"/>
      <c r="KVK251" s="92"/>
      <c r="KVL251" s="92"/>
      <c r="KVM251" s="92"/>
      <c r="KVN251" s="92"/>
      <c r="KVO251" s="92"/>
      <c r="KVP251" s="92"/>
      <c r="KVQ251" s="92"/>
      <c r="KVR251" s="92"/>
      <c r="KVS251" s="92"/>
      <c r="KVT251" s="92"/>
      <c r="KVU251" s="92"/>
      <c r="KVV251" s="92"/>
      <c r="KVW251" s="92"/>
      <c r="KVX251" s="92"/>
      <c r="KVY251" s="92"/>
      <c r="KVZ251" s="92"/>
      <c r="KWA251" s="92"/>
      <c r="KWB251" s="92"/>
      <c r="KWC251" s="92"/>
      <c r="KWD251" s="92"/>
      <c r="KWE251" s="92"/>
      <c r="KWF251" s="92"/>
      <c r="KWG251" s="92"/>
      <c r="KWH251" s="92"/>
      <c r="KWI251" s="92"/>
      <c r="KWJ251" s="92"/>
      <c r="KWK251" s="92"/>
      <c r="KWL251" s="92"/>
      <c r="KWM251" s="92"/>
      <c r="KWN251" s="92"/>
      <c r="KWO251" s="92"/>
      <c r="KWP251" s="92"/>
      <c r="KWQ251" s="92"/>
      <c r="KWR251" s="92"/>
      <c r="KWS251" s="92"/>
      <c r="KWT251" s="92"/>
      <c r="KWU251" s="92"/>
      <c r="KWV251" s="92"/>
      <c r="KWW251" s="92"/>
      <c r="KWX251" s="92"/>
      <c r="KWY251" s="92"/>
      <c r="KWZ251" s="92"/>
      <c r="KXA251" s="92"/>
      <c r="KXB251" s="92"/>
      <c r="KXC251" s="92"/>
      <c r="KXD251" s="92"/>
      <c r="KXE251" s="92"/>
      <c r="KXF251" s="92"/>
      <c r="KXG251" s="92"/>
      <c r="KXH251" s="92"/>
      <c r="KXI251" s="92"/>
      <c r="KXJ251" s="92"/>
      <c r="KXK251" s="92"/>
      <c r="KXL251" s="92"/>
      <c r="KXM251" s="92"/>
      <c r="KXN251" s="92"/>
      <c r="KXO251" s="92"/>
      <c r="KXP251" s="92"/>
      <c r="KXQ251" s="92"/>
      <c r="KXR251" s="92"/>
      <c r="KXS251" s="92"/>
      <c r="KXT251" s="92"/>
      <c r="KXU251" s="92"/>
      <c r="KXV251" s="92"/>
      <c r="KXW251" s="92"/>
      <c r="KXX251" s="92"/>
      <c r="KXY251" s="92"/>
      <c r="KXZ251" s="92"/>
      <c r="KYA251" s="92"/>
      <c r="KYB251" s="92"/>
      <c r="KYC251" s="92"/>
      <c r="KYD251" s="92"/>
      <c r="KYE251" s="92"/>
      <c r="KYF251" s="92"/>
      <c r="KYG251" s="92"/>
      <c r="KYH251" s="92"/>
      <c r="KYI251" s="92"/>
      <c r="KYJ251" s="92"/>
      <c r="KYK251" s="92"/>
      <c r="KYL251" s="92"/>
      <c r="KYM251" s="92"/>
      <c r="KYN251" s="92"/>
      <c r="KYO251" s="92"/>
      <c r="KYP251" s="92"/>
      <c r="KYQ251" s="92"/>
      <c r="KYR251" s="92"/>
      <c r="KYS251" s="92"/>
      <c r="KYT251" s="92"/>
      <c r="KYU251" s="92"/>
      <c r="KYV251" s="92"/>
      <c r="KYW251" s="92"/>
      <c r="KYX251" s="92"/>
      <c r="KYY251" s="92"/>
      <c r="KYZ251" s="92"/>
      <c r="KZA251" s="92"/>
      <c r="KZB251" s="92"/>
      <c r="KZC251" s="92"/>
      <c r="KZD251" s="92"/>
      <c r="KZE251" s="92"/>
      <c r="KZF251" s="92"/>
      <c r="KZG251" s="92"/>
      <c r="KZH251" s="92"/>
      <c r="KZI251" s="92"/>
      <c r="KZJ251" s="92"/>
      <c r="KZK251" s="92"/>
      <c r="KZL251" s="92"/>
      <c r="KZM251" s="92"/>
      <c r="KZN251" s="92"/>
      <c r="KZO251" s="92"/>
      <c r="KZP251" s="92"/>
      <c r="KZQ251" s="92"/>
      <c r="KZR251" s="92"/>
      <c r="KZS251" s="92"/>
      <c r="KZT251" s="92"/>
      <c r="KZU251" s="92"/>
      <c r="KZV251" s="92"/>
      <c r="KZW251" s="92"/>
      <c r="KZX251" s="92"/>
      <c r="KZY251" s="92"/>
      <c r="KZZ251" s="92"/>
      <c r="LAA251" s="92"/>
      <c r="LAB251" s="92"/>
      <c r="LAC251" s="92"/>
      <c r="LAD251" s="92"/>
      <c r="LAE251" s="92"/>
      <c r="LAF251" s="92"/>
      <c r="LAG251" s="92"/>
      <c r="LAH251" s="92"/>
      <c r="LAI251" s="92"/>
      <c r="LAJ251" s="92"/>
      <c r="LAK251" s="92"/>
      <c r="LAL251" s="92"/>
      <c r="LAM251" s="92"/>
      <c r="LAN251" s="92"/>
      <c r="LAO251" s="92"/>
      <c r="LAP251" s="92"/>
      <c r="LAQ251" s="92"/>
      <c r="LAR251" s="92"/>
      <c r="LAS251" s="92"/>
      <c r="LAT251" s="92"/>
      <c r="LAU251" s="92"/>
      <c r="LAV251" s="92"/>
      <c r="LAW251" s="92"/>
      <c r="LAX251" s="92"/>
      <c r="LAY251" s="92"/>
      <c r="LAZ251" s="92"/>
      <c r="LBA251" s="92"/>
      <c r="LBB251" s="92"/>
      <c r="LBC251" s="92"/>
      <c r="LBD251" s="92"/>
      <c r="LBE251" s="92"/>
      <c r="LBF251" s="92"/>
      <c r="LBG251" s="92"/>
      <c r="LBH251" s="92"/>
      <c r="LBI251" s="92"/>
      <c r="LBJ251" s="92"/>
      <c r="LBK251" s="92"/>
      <c r="LBL251" s="92"/>
      <c r="LBM251" s="92"/>
      <c r="LBN251" s="92"/>
      <c r="LBO251" s="92"/>
      <c r="LBP251" s="92"/>
      <c r="LBQ251" s="92"/>
      <c r="LBR251" s="92"/>
      <c r="LBS251" s="92"/>
      <c r="LBT251" s="92"/>
      <c r="LBU251" s="92"/>
      <c r="LBV251" s="92"/>
      <c r="LBW251" s="92"/>
      <c r="LBX251" s="92"/>
      <c r="LBY251" s="92"/>
      <c r="LBZ251" s="92"/>
      <c r="LCA251" s="92"/>
      <c r="LCB251" s="92"/>
      <c r="LCC251" s="92"/>
      <c r="LCD251" s="92"/>
      <c r="LCE251" s="92"/>
      <c r="LCF251" s="92"/>
      <c r="LCG251" s="92"/>
      <c r="LCH251" s="92"/>
      <c r="LCI251" s="92"/>
      <c r="LCJ251" s="92"/>
      <c r="LCK251" s="92"/>
      <c r="LCL251" s="92"/>
      <c r="LCM251" s="92"/>
      <c r="LCN251" s="92"/>
      <c r="LCO251" s="92"/>
      <c r="LCP251" s="92"/>
      <c r="LCQ251" s="92"/>
      <c r="LCR251" s="92"/>
      <c r="LCS251" s="92"/>
      <c r="LCT251" s="92"/>
      <c r="LCU251" s="92"/>
      <c r="LCV251" s="92"/>
      <c r="LCW251" s="92"/>
      <c r="LCX251" s="92"/>
      <c r="LCY251" s="92"/>
      <c r="LCZ251" s="92"/>
      <c r="LDA251" s="92"/>
      <c r="LDB251" s="92"/>
      <c r="LDC251" s="92"/>
      <c r="LDD251" s="92"/>
      <c r="LDE251" s="92"/>
      <c r="LDF251" s="92"/>
      <c r="LDG251" s="92"/>
      <c r="LDH251" s="92"/>
      <c r="LDI251" s="92"/>
      <c r="LDJ251" s="92"/>
      <c r="LDK251" s="92"/>
      <c r="LDL251" s="92"/>
      <c r="LDM251" s="92"/>
      <c r="LDN251" s="92"/>
      <c r="LDO251" s="92"/>
      <c r="LDP251" s="92"/>
      <c r="LDQ251" s="92"/>
      <c r="LDR251" s="92"/>
      <c r="LDS251" s="92"/>
      <c r="LDT251" s="92"/>
      <c r="LDU251" s="92"/>
      <c r="LDV251" s="92"/>
      <c r="LDW251" s="92"/>
      <c r="LDX251" s="92"/>
      <c r="LDY251" s="92"/>
      <c r="LDZ251" s="92"/>
      <c r="LEA251" s="92"/>
      <c r="LEB251" s="92"/>
      <c r="LEC251" s="92"/>
      <c r="LED251" s="92"/>
      <c r="LEE251" s="92"/>
      <c r="LEF251" s="92"/>
      <c r="LEG251" s="92"/>
      <c r="LEH251" s="92"/>
      <c r="LEI251" s="92"/>
      <c r="LEJ251" s="92"/>
      <c r="LEK251" s="92"/>
      <c r="LEL251" s="92"/>
      <c r="LEM251" s="92"/>
      <c r="LEN251" s="92"/>
      <c r="LEO251" s="92"/>
      <c r="LEP251" s="92"/>
      <c r="LEQ251" s="92"/>
      <c r="LER251" s="92"/>
      <c r="LES251" s="92"/>
      <c r="LET251" s="92"/>
      <c r="LEU251" s="92"/>
      <c r="LEV251" s="92"/>
      <c r="LEW251" s="92"/>
      <c r="LEX251" s="92"/>
      <c r="LEY251" s="92"/>
      <c r="LEZ251" s="92"/>
      <c r="LFA251" s="92"/>
      <c r="LFB251" s="92"/>
      <c r="LFC251" s="92"/>
      <c r="LFD251" s="92"/>
      <c r="LFE251" s="92"/>
      <c r="LFF251" s="92"/>
      <c r="LFG251" s="92"/>
      <c r="LFH251" s="92"/>
      <c r="LFI251" s="92"/>
      <c r="LFJ251" s="92"/>
      <c r="LFK251" s="92"/>
      <c r="LFL251" s="92"/>
      <c r="LFM251" s="92"/>
      <c r="LFN251" s="92"/>
      <c r="LFO251" s="92"/>
      <c r="LFP251" s="92"/>
      <c r="LFQ251" s="92"/>
      <c r="LFR251" s="92"/>
      <c r="LFS251" s="92"/>
      <c r="LFT251" s="92"/>
      <c r="LFU251" s="92"/>
      <c r="LFV251" s="92"/>
      <c r="LFW251" s="92"/>
      <c r="LFX251" s="92"/>
      <c r="LFY251" s="92"/>
      <c r="LFZ251" s="92"/>
      <c r="LGA251" s="92"/>
      <c r="LGB251" s="92"/>
      <c r="LGC251" s="92"/>
      <c r="LGD251" s="92"/>
      <c r="LGE251" s="92"/>
      <c r="LGF251" s="92"/>
      <c r="LGG251" s="92"/>
      <c r="LGH251" s="92"/>
      <c r="LGI251" s="92"/>
      <c r="LGJ251" s="92"/>
      <c r="LGK251" s="92"/>
      <c r="LGL251" s="92"/>
      <c r="LGM251" s="92"/>
      <c r="LGN251" s="92"/>
      <c r="LGO251" s="92"/>
      <c r="LGP251" s="92"/>
      <c r="LGQ251" s="92"/>
      <c r="LGR251" s="92"/>
      <c r="LGS251" s="92"/>
      <c r="LGT251" s="92"/>
      <c r="LGU251" s="92"/>
      <c r="LGV251" s="92"/>
      <c r="LGW251" s="92"/>
      <c r="LGX251" s="92"/>
      <c r="LGY251" s="92"/>
      <c r="LGZ251" s="92"/>
      <c r="LHA251" s="92"/>
      <c r="LHB251" s="92"/>
      <c r="LHC251" s="92"/>
      <c r="LHD251" s="92"/>
      <c r="LHE251" s="92"/>
      <c r="LHF251" s="92"/>
      <c r="LHG251" s="92"/>
      <c r="LHH251" s="92"/>
      <c r="LHI251" s="92"/>
      <c r="LHJ251" s="92"/>
      <c r="LHK251" s="92"/>
      <c r="LHL251" s="92"/>
      <c r="LHM251" s="92"/>
      <c r="LHN251" s="92"/>
      <c r="LHO251" s="92"/>
      <c r="LHP251" s="92"/>
      <c r="LHQ251" s="92"/>
      <c r="LHR251" s="92"/>
      <c r="LHS251" s="92"/>
      <c r="LHT251" s="92"/>
      <c r="LHU251" s="92"/>
      <c r="LHV251" s="92"/>
      <c r="LHW251" s="92"/>
      <c r="LHX251" s="92"/>
      <c r="LHY251" s="92"/>
      <c r="LHZ251" s="92"/>
      <c r="LIA251" s="92"/>
      <c r="LIB251" s="92"/>
      <c r="LIC251" s="92"/>
      <c r="LID251" s="92"/>
      <c r="LIE251" s="92"/>
      <c r="LIF251" s="92"/>
      <c r="LIG251" s="92"/>
      <c r="LIH251" s="92"/>
      <c r="LII251" s="92"/>
      <c r="LIJ251" s="92"/>
      <c r="LIK251" s="92"/>
      <c r="LIL251" s="92"/>
      <c r="LIM251" s="92"/>
      <c r="LIN251" s="92"/>
      <c r="LIO251" s="92"/>
      <c r="LIP251" s="92"/>
      <c r="LIQ251" s="92"/>
      <c r="LIR251" s="92"/>
      <c r="LIS251" s="92"/>
      <c r="LIT251" s="92"/>
      <c r="LIU251" s="92"/>
      <c r="LIV251" s="92"/>
      <c r="LIW251" s="92"/>
      <c r="LIX251" s="92"/>
      <c r="LIY251" s="92"/>
      <c r="LIZ251" s="92"/>
      <c r="LJA251" s="92"/>
      <c r="LJB251" s="92"/>
      <c r="LJC251" s="92"/>
      <c r="LJD251" s="92"/>
      <c r="LJE251" s="92"/>
      <c r="LJF251" s="92"/>
      <c r="LJG251" s="92"/>
      <c r="LJH251" s="92"/>
      <c r="LJI251" s="92"/>
      <c r="LJJ251" s="92"/>
      <c r="LJK251" s="92"/>
      <c r="LJL251" s="92"/>
      <c r="LJM251" s="92"/>
      <c r="LJN251" s="92"/>
      <c r="LJO251" s="92"/>
      <c r="LJP251" s="92"/>
      <c r="LJQ251" s="92"/>
      <c r="LJR251" s="92"/>
      <c r="LJS251" s="92"/>
      <c r="LJT251" s="92"/>
      <c r="LJU251" s="92"/>
      <c r="LJV251" s="92"/>
      <c r="LJW251" s="92"/>
      <c r="LJX251" s="92"/>
      <c r="LJY251" s="92"/>
      <c r="LJZ251" s="92"/>
      <c r="LKA251" s="92"/>
      <c r="LKB251" s="92"/>
      <c r="LKC251" s="92"/>
      <c r="LKD251" s="92"/>
      <c r="LKE251" s="92"/>
      <c r="LKF251" s="92"/>
      <c r="LKG251" s="92"/>
      <c r="LKH251" s="92"/>
      <c r="LKI251" s="92"/>
      <c r="LKJ251" s="92"/>
      <c r="LKK251" s="92"/>
      <c r="LKL251" s="92"/>
      <c r="LKM251" s="92"/>
      <c r="LKN251" s="92"/>
      <c r="LKO251" s="92"/>
      <c r="LKP251" s="92"/>
      <c r="LKQ251" s="92"/>
      <c r="LKR251" s="92"/>
      <c r="LKS251" s="92"/>
      <c r="LKT251" s="92"/>
      <c r="LKU251" s="92"/>
      <c r="LKV251" s="92"/>
      <c r="LKW251" s="92"/>
      <c r="LKX251" s="92"/>
      <c r="LKY251" s="92"/>
      <c r="LKZ251" s="92"/>
      <c r="LLA251" s="92"/>
      <c r="LLB251" s="92"/>
      <c r="LLC251" s="92"/>
      <c r="LLD251" s="92"/>
      <c r="LLE251" s="92"/>
      <c r="LLF251" s="92"/>
      <c r="LLG251" s="92"/>
      <c r="LLH251" s="92"/>
      <c r="LLI251" s="92"/>
      <c r="LLJ251" s="92"/>
      <c r="LLK251" s="92"/>
      <c r="LLL251" s="92"/>
      <c r="LLM251" s="92"/>
      <c r="LLN251" s="92"/>
      <c r="LLO251" s="92"/>
      <c r="LLP251" s="92"/>
      <c r="LLQ251" s="92"/>
      <c r="LLR251" s="92"/>
      <c r="LLS251" s="92"/>
      <c r="LLT251" s="92"/>
      <c r="LLU251" s="92"/>
      <c r="LLV251" s="92"/>
      <c r="LLW251" s="92"/>
      <c r="LLX251" s="92"/>
      <c r="LLY251" s="92"/>
      <c r="LLZ251" s="92"/>
      <c r="LMA251" s="92"/>
      <c r="LMB251" s="92"/>
      <c r="LMC251" s="92"/>
      <c r="LMD251" s="92"/>
      <c r="LME251" s="92"/>
      <c r="LMF251" s="92"/>
      <c r="LMG251" s="92"/>
      <c r="LMH251" s="92"/>
      <c r="LMI251" s="92"/>
      <c r="LMJ251" s="92"/>
      <c r="LMK251" s="92"/>
      <c r="LML251" s="92"/>
      <c r="LMM251" s="92"/>
      <c r="LMN251" s="92"/>
      <c r="LMO251" s="92"/>
      <c r="LMP251" s="92"/>
      <c r="LMQ251" s="92"/>
      <c r="LMR251" s="92"/>
      <c r="LMS251" s="92"/>
      <c r="LMT251" s="92"/>
      <c r="LMU251" s="92"/>
      <c r="LMV251" s="92"/>
      <c r="LMW251" s="92"/>
      <c r="LMX251" s="92"/>
      <c r="LMY251" s="92"/>
      <c r="LMZ251" s="92"/>
      <c r="LNA251" s="92"/>
      <c r="LNB251" s="92"/>
      <c r="LNC251" s="92"/>
      <c r="LND251" s="92"/>
      <c r="LNE251" s="92"/>
      <c r="LNF251" s="92"/>
      <c r="LNG251" s="92"/>
      <c r="LNH251" s="92"/>
      <c r="LNI251" s="92"/>
      <c r="LNJ251" s="92"/>
      <c r="LNK251" s="92"/>
      <c r="LNL251" s="92"/>
      <c r="LNM251" s="92"/>
      <c r="LNN251" s="92"/>
      <c r="LNO251" s="92"/>
      <c r="LNP251" s="92"/>
      <c r="LNQ251" s="92"/>
      <c r="LNR251" s="92"/>
      <c r="LNS251" s="92"/>
      <c r="LNT251" s="92"/>
      <c r="LNU251" s="92"/>
      <c r="LNV251" s="92"/>
      <c r="LNW251" s="92"/>
      <c r="LNX251" s="92"/>
      <c r="LNY251" s="92"/>
      <c r="LNZ251" s="92"/>
      <c r="LOA251" s="92"/>
      <c r="LOB251" s="92"/>
      <c r="LOC251" s="92"/>
      <c r="LOD251" s="92"/>
      <c r="LOE251" s="92"/>
      <c r="LOF251" s="92"/>
      <c r="LOG251" s="92"/>
      <c r="LOH251" s="92"/>
      <c r="LOI251" s="92"/>
      <c r="LOJ251" s="92"/>
      <c r="LOK251" s="92"/>
      <c r="LOL251" s="92"/>
      <c r="LOM251" s="92"/>
      <c r="LON251" s="92"/>
      <c r="LOO251" s="92"/>
      <c r="LOP251" s="92"/>
      <c r="LOQ251" s="92"/>
      <c r="LOR251" s="92"/>
      <c r="LOS251" s="92"/>
      <c r="LOT251" s="92"/>
      <c r="LOU251" s="92"/>
      <c r="LOV251" s="92"/>
      <c r="LOW251" s="92"/>
      <c r="LOX251" s="92"/>
      <c r="LOY251" s="92"/>
      <c r="LOZ251" s="92"/>
      <c r="LPA251" s="92"/>
      <c r="LPB251" s="92"/>
      <c r="LPC251" s="92"/>
      <c r="LPD251" s="92"/>
      <c r="LPE251" s="92"/>
      <c r="LPF251" s="92"/>
      <c r="LPG251" s="92"/>
      <c r="LPH251" s="92"/>
      <c r="LPI251" s="92"/>
      <c r="LPJ251" s="92"/>
      <c r="LPK251" s="92"/>
      <c r="LPL251" s="92"/>
      <c r="LPM251" s="92"/>
      <c r="LPN251" s="92"/>
      <c r="LPO251" s="92"/>
      <c r="LPP251" s="92"/>
      <c r="LPQ251" s="92"/>
      <c r="LPR251" s="92"/>
      <c r="LPS251" s="92"/>
      <c r="LPT251" s="92"/>
      <c r="LPU251" s="92"/>
      <c r="LPV251" s="92"/>
      <c r="LPW251" s="92"/>
      <c r="LPX251" s="92"/>
      <c r="LPY251" s="92"/>
      <c r="LPZ251" s="92"/>
      <c r="LQA251" s="92"/>
      <c r="LQB251" s="92"/>
      <c r="LQC251" s="92"/>
      <c r="LQD251" s="92"/>
      <c r="LQE251" s="92"/>
      <c r="LQF251" s="92"/>
      <c r="LQG251" s="92"/>
      <c r="LQH251" s="92"/>
      <c r="LQI251" s="92"/>
      <c r="LQJ251" s="92"/>
      <c r="LQK251" s="92"/>
      <c r="LQL251" s="92"/>
      <c r="LQM251" s="92"/>
      <c r="LQN251" s="92"/>
      <c r="LQO251" s="92"/>
      <c r="LQP251" s="92"/>
      <c r="LQQ251" s="92"/>
      <c r="LQR251" s="92"/>
      <c r="LQS251" s="92"/>
      <c r="LQT251" s="92"/>
      <c r="LQU251" s="92"/>
      <c r="LQV251" s="92"/>
      <c r="LQW251" s="92"/>
      <c r="LQX251" s="92"/>
      <c r="LQY251" s="92"/>
      <c r="LQZ251" s="92"/>
      <c r="LRA251" s="92"/>
      <c r="LRB251" s="92"/>
      <c r="LRC251" s="92"/>
      <c r="LRD251" s="92"/>
      <c r="LRE251" s="92"/>
      <c r="LRF251" s="92"/>
      <c r="LRG251" s="92"/>
      <c r="LRH251" s="92"/>
      <c r="LRI251" s="92"/>
      <c r="LRJ251" s="92"/>
      <c r="LRK251" s="92"/>
      <c r="LRL251" s="92"/>
      <c r="LRM251" s="92"/>
      <c r="LRN251" s="92"/>
      <c r="LRO251" s="92"/>
      <c r="LRP251" s="92"/>
      <c r="LRQ251" s="92"/>
      <c r="LRR251" s="92"/>
      <c r="LRS251" s="92"/>
      <c r="LRT251" s="92"/>
      <c r="LRU251" s="92"/>
      <c r="LRV251" s="92"/>
      <c r="LRW251" s="92"/>
      <c r="LRX251" s="92"/>
      <c r="LRY251" s="92"/>
      <c r="LRZ251" s="92"/>
      <c r="LSA251" s="92"/>
      <c r="LSB251" s="92"/>
      <c r="LSC251" s="92"/>
      <c r="LSD251" s="92"/>
      <c r="LSE251" s="92"/>
      <c r="LSF251" s="92"/>
      <c r="LSG251" s="92"/>
      <c r="LSH251" s="92"/>
      <c r="LSI251" s="92"/>
      <c r="LSJ251" s="92"/>
      <c r="LSK251" s="92"/>
      <c r="LSL251" s="92"/>
      <c r="LSM251" s="92"/>
      <c r="LSN251" s="92"/>
      <c r="LSO251" s="92"/>
      <c r="LSP251" s="92"/>
      <c r="LSQ251" s="92"/>
      <c r="LSR251" s="92"/>
      <c r="LSS251" s="92"/>
      <c r="LST251" s="92"/>
      <c r="LSU251" s="92"/>
      <c r="LSV251" s="92"/>
      <c r="LSW251" s="92"/>
      <c r="LSX251" s="92"/>
      <c r="LSY251" s="92"/>
      <c r="LSZ251" s="92"/>
      <c r="LTA251" s="92"/>
      <c r="LTB251" s="92"/>
      <c r="LTC251" s="92"/>
      <c r="LTD251" s="92"/>
      <c r="LTE251" s="92"/>
      <c r="LTF251" s="92"/>
      <c r="LTG251" s="92"/>
      <c r="LTH251" s="92"/>
      <c r="LTI251" s="92"/>
      <c r="LTJ251" s="92"/>
      <c r="LTK251" s="92"/>
      <c r="LTL251" s="92"/>
      <c r="LTM251" s="92"/>
      <c r="LTN251" s="92"/>
      <c r="LTO251" s="92"/>
      <c r="LTP251" s="92"/>
      <c r="LTQ251" s="92"/>
      <c r="LTR251" s="92"/>
      <c r="LTS251" s="92"/>
      <c r="LTT251" s="92"/>
      <c r="LTU251" s="92"/>
      <c r="LTV251" s="92"/>
      <c r="LTW251" s="92"/>
      <c r="LTX251" s="92"/>
      <c r="LTY251" s="92"/>
      <c r="LTZ251" s="92"/>
      <c r="LUA251" s="92"/>
      <c r="LUB251" s="92"/>
      <c r="LUC251" s="92"/>
      <c r="LUD251" s="92"/>
      <c r="LUE251" s="92"/>
      <c r="LUF251" s="92"/>
      <c r="LUG251" s="92"/>
      <c r="LUH251" s="92"/>
      <c r="LUI251" s="92"/>
      <c r="LUJ251" s="92"/>
      <c r="LUK251" s="92"/>
      <c r="LUL251" s="92"/>
      <c r="LUM251" s="92"/>
      <c r="LUN251" s="92"/>
      <c r="LUO251" s="92"/>
      <c r="LUP251" s="92"/>
      <c r="LUQ251" s="92"/>
      <c r="LUR251" s="92"/>
      <c r="LUS251" s="92"/>
      <c r="LUT251" s="92"/>
      <c r="LUU251" s="92"/>
      <c r="LUV251" s="92"/>
      <c r="LUW251" s="92"/>
      <c r="LUX251" s="92"/>
      <c r="LUY251" s="92"/>
      <c r="LUZ251" s="92"/>
      <c r="LVA251" s="92"/>
      <c r="LVB251" s="92"/>
      <c r="LVC251" s="92"/>
      <c r="LVD251" s="92"/>
      <c r="LVE251" s="92"/>
      <c r="LVF251" s="92"/>
      <c r="LVG251" s="92"/>
      <c r="LVH251" s="92"/>
      <c r="LVI251" s="92"/>
      <c r="LVJ251" s="92"/>
      <c r="LVK251" s="92"/>
      <c r="LVL251" s="92"/>
      <c r="LVM251" s="92"/>
      <c r="LVN251" s="92"/>
      <c r="LVO251" s="92"/>
      <c r="LVP251" s="92"/>
      <c r="LVQ251" s="92"/>
      <c r="LVR251" s="92"/>
      <c r="LVS251" s="92"/>
      <c r="LVT251" s="92"/>
      <c r="LVU251" s="92"/>
      <c r="LVV251" s="92"/>
      <c r="LVW251" s="92"/>
      <c r="LVX251" s="92"/>
      <c r="LVY251" s="92"/>
      <c r="LVZ251" s="92"/>
      <c r="LWA251" s="92"/>
      <c r="LWB251" s="92"/>
      <c r="LWC251" s="92"/>
      <c r="LWD251" s="92"/>
      <c r="LWE251" s="92"/>
      <c r="LWF251" s="92"/>
      <c r="LWG251" s="92"/>
      <c r="LWH251" s="92"/>
      <c r="LWI251" s="92"/>
      <c r="LWJ251" s="92"/>
      <c r="LWK251" s="92"/>
      <c r="LWL251" s="92"/>
      <c r="LWM251" s="92"/>
      <c r="LWN251" s="92"/>
      <c r="LWO251" s="92"/>
      <c r="LWP251" s="92"/>
      <c r="LWQ251" s="92"/>
      <c r="LWR251" s="92"/>
      <c r="LWS251" s="92"/>
      <c r="LWT251" s="92"/>
      <c r="LWU251" s="92"/>
      <c r="LWV251" s="92"/>
      <c r="LWW251" s="92"/>
      <c r="LWX251" s="92"/>
      <c r="LWY251" s="92"/>
      <c r="LWZ251" s="92"/>
      <c r="LXA251" s="92"/>
      <c r="LXB251" s="92"/>
      <c r="LXC251" s="92"/>
      <c r="LXD251" s="92"/>
      <c r="LXE251" s="92"/>
      <c r="LXF251" s="92"/>
      <c r="LXG251" s="92"/>
      <c r="LXH251" s="92"/>
      <c r="LXI251" s="92"/>
      <c r="LXJ251" s="92"/>
      <c r="LXK251" s="92"/>
      <c r="LXL251" s="92"/>
      <c r="LXM251" s="92"/>
      <c r="LXN251" s="92"/>
      <c r="LXO251" s="92"/>
      <c r="LXP251" s="92"/>
      <c r="LXQ251" s="92"/>
      <c r="LXR251" s="92"/>
      <c r="LXS251" s="92"/>
      <c r="LXT251" s="92"/>
      <c r="LXU251" s="92"/>
      <c r="LXV251" s="92"/>
      <c r="LXW251" s="92"/>
      <c r="LXX251" s="92"/>
      <c r="LXY251" s="92"/>
      <c r="LXZ251" s="92"/>
      <c r="LYA251" s="92"/>
      <c r="LYB251" s="92"/>
      <c r="LYC251" s="92"/>
      <c r="LYD251" s="92"/>
      <c r="LYE251" s="92"/>
      <c r="LYF251" s="92"/>
      <c r="LYG251" s="92"/>
      <c r="LYH251" s="92"/>
      <c r="LYI251" s="92"/>
      <c r="LYJ251" s="92"/>
      <c r="LYK251" s="92"/>
      <c r="LYL251" s="92"/>
      <c r="LYM251" s="92"/>
      <c r="LYN251" s="92"/>
      <c r="LYO251" s="92"/>
      <c r="LYP251" s="92"/>
      <c r="LYQ251" s="92"/>
      <c r="LYR251" s="92"/>
      <c r="LYS251" s="92"/>
      <c r="LYT251" s="92"/>
      <c r="LYU251" s="92"/>
      <c r="LYV251" s="92"/>
      <c r="LYW251" s="92"/>
      <c r="LYX251" s="92"/>
      <c r="LYY251" s="92"/>
      <c r="LYZ251" s="92"/>
      <c r="LZA251" s="92"/>
      <c r="LZB251" s="92"/>
      <c r="LZC251" s="92"/>
      <c r="LZD251" s="92"/>
      <c r="LZE251" s="92"/>
      <c r="LZF251" s="92"/>
      <c r="LZG251" s="92"/>
      <c r="LZH251" s="92"/>
      <c r="LZI251" s="92"/>
      <c r="LZJ251" s="92"/>
      <c r="LZK251" s="92"/>
      <c r="LZL251" s="92"/>
      <c r="LZM251" s="92"/>
      <c r="LZN251" s="92"/>
      <c r="LZO251" s="92"/>
      <c r="LZP251" s="92"/>
      <c r="LZQ251" s="92"/>
      <c r="LZR251" s="92"/>
      <c r="LZS251" s="92"/>
      <c r="LZT251" s="92"/>
      <c r="LZU251" s="92"/>
      <c r="LZV251" s="92"/>
      <c r="LZW251" s="92"/>
      <c r="LZX251" s="92"/>
      <c r="LZY251" s="92"/>
      <c r="LZZ251" s="92"/>
      <c r="MAA251" s="92"/>
      <c r="MAB251" s="92"/>
      <c r="MAC251" s="92"/>
      <c r="MAD251" s="92"/>
      <c r="MAE251" s="92"/>
      <c r="MAF251" s="92"/>
      <c r="MAG251" s="92"/>
      <c r="MAH251" s="92"/>
      <c r="MAI251" s="92"/>
      <c r="MAJ251" s="92"/>
      <c r="MAK251" s="92"/>
      <c r="MAL251" s="92"/>
      <c r="MAM251" s="92"/>
      <c r="MAN251" s="92"/>
      <c r="MAO251" s="92"/>
      <c r="MAP251" s="92"/>
      <c r="MAQ251" s="92"/>
      <c r="MAR251" s="92"/>
      <c r="MAS251" s="92"/>
      <c r="MAT251" s="92"/>
      <c r="MAU251" s="92"/>
      <c r="MAV251" s="92"/>
      <c r="MAW251" s="92"/>
      <c r="MAX251" s="92"/>
      <c r="MAY251" s="92"/>
      <c r="MAZ251" s="92"/>
      <c r="MBA251" s="92"/>
      <c r="MBB251" s="92"/>
      <c r="MBC251" s="92"/>
      <c r="MBD251" s="92"/>
      <c r="MBE251" s="92"/>
      <c r="MBF251" s="92"/>
      <c r="MBG251" s="92"/>
      <c r="MBH251" s="92"/>
      <c r="MBI251" s="92"/>
      <c r="MBJ251" s="92"/>
      <c r="MBK251" s="92"/>
      <c r="MBL251" s="92"/>
      <c r="MBM251" s="92"/>
      <c r="MBN251" s="92"/>
      <c r="MBO251" s="92"/>
      <c r="MBP251" s="92"/>
      <c r="MBQ251" s="92"/>
      <c r="MBR251" s="92"/>
      <c r="MBS251" s="92"/>
      <c r="MBT251" s="92"/>
      <c r="MBU251" s="92"/>
      <c r="MBV251" s="92"/>
      <c r="MBW251" s="92"/>
      <c r="MBX251" s="92"/>
      <c r="MBY251" s="92"/>
      <c r="MBZ251" s="92"/>
      <c r="MCA251" s="92"/>
      <c r="MCB251" s="92"/>
      <c r="MCC251" s="92"/>
      <c r="MCD251" s="92"/>
      <c r="MCE251" s="92"/>
      <c r="MCF251" s="92"/>
      <c r="MCG251" s="92"/>
      <c r="MCH251" s="92"/>
      <c r="MCI251" s="92"/>
      <c r="MCJ251" s="92"/>
      <c r="MCK251" s="92"/>
      <c r="MCL251" s="92"/>
      <c r="MCM251" s="92"/>
      <c r="MCN251" s="92"/>
      <c r="MCO251" s="92"/>
      <c r="MCP251" s="92"/>
      <c r="MCQ251" s="92"/>
      <c r="MCR251" s="92"/>
      <c r="MCS251" s="92"/>
      <c r="MCT251" s="92"/>
      <c r="MCU251" s="92"/>
      <c r="MCV251" s="92"/>
      <c r="MCW251" s="92"/>
      <c r="MCX251" s="92"/>
      <c r="MCY251" s="92"/>
      <c r="MCZ251" s="92"/>
      <c r="MDA251" s="92"/>
      <c r="MDB251" s="92"/>
      <c r="MDC251" s="92"/>
      <c r="MDD251" s="92"/>
      <c r="MDE251" s="92"/>
      <c r="MDF251" s="92"/>
      <c r="MDG251" s="92"/>
      <c r="MDH251" s="92"/>
      <c r="MDI251" s="92"/>
      <c r="MDJ251" s="92"/>
      <c r="MDK251" s="92"/>
      <c r="MDL251" s="92"/>
      <c r="MDM251" s="92"/>
      <c r="MDN251" s="92"/>
      <c r="MDO251" s="92"/>
      <c r="MDP251" s="92"/>
      <c r="MDQ251" s="92"/>
      <c r="MDR251" s="92"/>
      <c r="MDS251" s="92"/>
      <c r="MDT251" s="92"/>
      <c r="MDU251" s="92"/>
      <c r="MDV251" s="92"/>
      <c r="MDW251" s="92"/>
      <c r="MDX251" s="92"/>
      <c r="MDY251" s="92"/>
      <c r="MDZ251" s="92"/>
      <c r="MEA251" s="92"/>
      <c r="MEB251" s="92"/>
      <c r="MEC251" s="92"/>
      <c r="MED251" s="92"/>
      <c r="MEE251" s="92"/>
      <c r="MEF251" s="92"/>
      <c r="MEG251" s="92"/>
      <c r="MEH251" s="92"/>
      <c r="MEI251" s="92"/>
      <c r="MEJ251" s="92"/>
      <c r="MEK251" s="92"/>
      <c r="MEL251" s="92"/>
      <c r="MEM251" s="92"/>
      <c r="MEN251" s="92"/>
      <c r="MEO251" s="92"/>
      <c r="MEP251" s="92"/>
      <c r="MEQ251" s="92"/>
      <c r="MER251" s="92"/>
      <c r="MES251" s="92"/>
      <c r="MET251" s="92"/>
      <c r="MEU251" s="92"/>
      <c r="MEV251" s="92"/>
      <c r="MEW251" s="92"/>
      <c r="MEX251" s="92"/>
      <c r="MEY251" s="92"/>
      <c r="MEZ251" s="92"/>
      <c r="MFA251" s="92"/>
      <c r="MFB251" s="92"/>
      <c r="MFC251" s="92"/>
      <c r="MFD251" s="92"/>
      <c r="MFE251" s="92"/>
      <c r="MFF251" s="92"/>
      <c r="MFG251" s="92"/>
      <c r="MFH251" s="92"/>
      <c r="MFI251" s="92"/>
      <c r="MFJ251" s="92"/>
      <c r="MFK251" s="92"/>
      <c r="MFL251" s="92"/>
      <c r="MFM251" s="92"/>
      <c r="MFN251" s="92"/>
      <c r="MFO251" s="92"/>
      <c r="MFP251" s="92"/>
      <c r="MFQ251" s="92"/>
      <c r="MFR251" s="92"/>
      <c r="MFS251" s="92"/>
      <c r="MFT251" s="92"/>
      <c r="MFU251" s="92"/>
      <c r="MFV251" s="92"/>
      <c r="MFW251" s="92"/>
      <c r="MFX251" s="92"/>
      <c r="MFY251" s="92"/>
      <c r="MFZ251" s="92"/>
      <c r="MGA251" s="92"/>
      <c r="MGB251" s="92"/>
      <c r="MGC251" s="92"/>
      <c r="MGD251" s="92"/>
      <c r="MGE251" s="92"/>
      <c r="MGF251" s="92"/>
      <c r="MGG251" s="92"/>
      <c r="MGH251" s="92"/>
      <c r="MGI251" s="92"/>
      <c r="MGJ251" s="92"/>
      <c r="MGK251" s="92"/>
      <c r="MGL251" s="92"/>
      <c r="MGM251" s="92"/>
      <c r="MGN251" s="92"/>
      <c r="MGO251" s="92"/>
      <c r="MGP251" s="92"/>
      <c r="MGQ251" s="92"/>
      <c r="MGR251" s="92"/>
      <c r="MGS251" s="92"/>
      <c r="MGT251" s="92"/>
      <c r="MGU251" s="92"/>
      <c r="MGV251" s="92"/>
      <c r="MGW251" s="92"/>
      <c r="MGX251" s="92"/>
      <c r="MGY251" s="92"/>
      <c r="MGZ251" s="92"/>
      <c r="MHA251" s="92"/>
      <c r="MHB251" s="92"/>
      <c r="MHC251" s="92"/>
      <c r="MHD251" s="92"/>
      <c r="MHE251" s="92"/>
      <c r="MHF251" s="92"/>
      <c r="MHG251" s="92"/>
      <c r="MHH251" s="92"/>
      <c r="MHI251" s="92"/>
      <c r="MHJ251" s="92"/>
      <c r="MHK251" s="92"/>
      <c r="MHL251" s="92"/>
      <c r="MHM251" s="92"/>
      <c r="MHN251" s="92"/>
      <c r="MHO251" s="92"/>
      <c r="MHP251" s="92"/>
      <c r="MHQ251" s="92"/>
      <c r="MHR251" s="92"/>
      <c r="MHS251" s="92"/>
      <c r="MHT251" s="92"/>
      <c r="MHU251" s="92"/>
      <c r="MHV251" s="92"/>
      <c r="MHW251" s="92"/>
      <c r="MHX251" s="92"/>
      <c r="MHY251" s="92"/>
      <c r="MHZ251" s="92"/>
      <c r="MIA251" s="92"/>
      <c r="MIB251" s="92"/>
      <c r="MIC251" s="92"/>
      <c r="MID251" s="92"/>
      <c r="MIE251" s="92"/>
      <c r="MIF251" s="92"/>
      <c r="MIG251" s="92"/>
      <c r="MIH251" s="92"/>
      <c r="MII251" s="92"/>
      <c r="MIJ251" s="92"/>
      <c r="MIK251" s="92"/>
      <c r="MIL251" s="92"/>
      <c r="MIM251" s="92"/>
      <c r="MIN251" s="92"/>
      <c r="MIO251" s="92"/>
      <c r="MIP251" s="92"/>
      <c r="MIQ251" s="92"/>
      <c r="MIR251" s="92"/>
      <c r="MIS251" s="92"/>
      <c r="MIT251" s="92"/>
      <c r="MIU251" s="92"/>
      <c r="MIV251" s="92"/>
      <c r="MIW251" s="92"/>
      <c r="MIX251" s="92"/>
      <c r="MIY251" s="92"/>
      <c r="MIZ251" s="92"/>
      <c r="MJA251" s="92"/>
      <c r="MJB251" s="92"/>
      <c r="MJC251" s="92"/>
      <c r="MJD251" s="92"/>
      <c r="MJE251" s="92"/>
      <c r="MJF251" s="92"/>
      <c r="MJG251" s="92"/>
      <c r="MJH251" s="92"/>
      <c r="MJI251" s="92"/>
      <c r="MJJ251" s="92"/>
      <c r="MJK251" s="92"/>
      <c r="MJL251" s="92"/>
      <c r="MJM251" s="92"/>
      <c r="MJN251" s="92"/>
      <c r="MJO251" s="92"/>
      <c r="MJP251" s="92"/>
      <c r="MJQ251" s="92"/>
      <c r="MJR251" s="92"/>
      <c r="MJS251" s="92"/>
      <c r="MJT251" s="92"/>
      <c r="MJU251" s="92"/>
      <c r="MJV251" s="92"/>
      <c r="MJW251" s="92"/>
      <c r="MJX251" s="92"/>
      <c r="MJY251" s="92"/>
      <c r="MJZ251" s="92"/>
      <c r="MKA251" s="92"/>
      <c r="MKB251" s="92"/>
      <c r="MKC251" s="92"/>
      <c r="MKD251" s="92"/>
      <c r="MKE251" s="92"/>
      <c r="MKF251" s="92"/>
      <c r="MKG251" s="92"/>
      <c r="MKH251" s="92"/>
      <c r="MKI251" s="92"/>
      <c r="MKJ251" s="92"/>
      <c r="MKK251" s="92"/>
      <c r="MKL251" s="92"/>
      <c r="MKM251" s="92"/>
      <c r="MKN251" s="92"/>
      <c r="MKO251" s="92"/>
      <c r="MKP251" s="92"/>
      <c r="MKQ251" s="92"/>
      <c r="MKR251" s="92"/>
      <c r="MKS251" s="92"/>
      <c r="MKT251" s="92"/>
      <c r="MKU251" s="92"/>
      <c r="MKV251" s="92"/>
      <c r="MKW251" s="92"/>
      <c r="MKX251" s="92"/>
      <c r="MKY251" s="92"/>
      <c r="MKZ251" s="92"/>
      <c r="MLA251" s="92"/>
      <c r="MLB251" s="92"/>
      <c r="MLC251" s="92"/>
      <c r="MLD251" s="92"/>
      <c r="MLE251" s="92"/>
      <c r="MLF251" s="92"/>
      <c r="MLG251" s="92"/>
      <c r="MLH251" s="92"/>
      <c r="MLI251" s="92"/>
      <c r="MLJ251" s="92"/>
      <c r="MLK251" s="92"/>
      <c r="MLL251" s="92"/>
      <c r="MLM251" s="92"/>
      <c r="MLN251" s="92"/>
      <c r="MLO251" s="92"/>
      <c r="MLP251" s="92"/>
      <c r="MLQ251" s="92"/>
      <c r="MLR251" s="92"/>
      <c r="MLS251" s="92"/>
      <c r="MLT251" s="92"/>
      <c r="MLU251" s="92"/>
      <c r="MLV251" s="92"/>
      <c r="MLW251" s="92"/>
      <c r="MLX251" s="92"/>
      <c r="MLY251" s="92"/>
      <c r="MLZ251" s="92"/>
      <c r="MMA251" s="92"/>
      <c r="MMB251" s="92"/>
      <c r="MMC251" s="92"/>
      <c r="MMD251" s="92"/>
      <c r="MME251" s="92"/>
      <c r="MMF251" s="92"/>
      <c r="MMG251" s="92"/>
      <c r="MMH251" s="92"/>
      <c r="MMI251" s="92"/>
      <c r="MMJ251" s="92"/>
      <c r="MMK251" s="92"/>
      <c r="MML251" s="92"/>
      <c r="MMM251" s="92"/>
      <c r="MMN251" s="92"/>
      <c r="MMO251" s="92"/>
      <c r="MMP251" s="92"/>
      <c r="MMQ251" s="92"/>
      <c r="MMR251" s="92"/>
      <c r="MMS251" s="92"/>
      <c r="MMT251" s="92"/>
      <c r="MMU251" s="92"/>
      <c r="MMV251" s="92"/>
      <c r="MMW251" s="92"/>
      <c r="MMX251" s="92"/>
      <c r="MMY251" s="92"/>
      <c r="MMZ251" s="92"/>
      <c r="MNA251" s="92"/>
      <c r="MNB251" s="92"/>
      <c r="MNC251" s="92"/>
      <c r="MND251" s="92"/>
      <c r="MNE251" s="92"/>
      <c r="MNF251" s="92"/>
      <c r="MNG251" s="92"/>
      <c r="MNH251" s="92"/>
      <c r="MNI251" s="92"/>
      <c r="MNJ251" s="92"/>
      <c r="MNK251" s="92"/>
      <c r="MNL251" s="92"/>
      <c r="MNM251" s="92"/>
      <c r="MNN251" s="92"/>
      <c r="MNO251" s="92"/>
      <c r="MNP251" s="92"/>
      <c r="MNQ251" s="92"/>
      <c r="MNR251" s="92"/>
      <c r="MNS251" s="92"/>
      <c r="MNT251" s="92"/>
      <c r="MNU251" s="92"/>
      <c r="MNV251" s="92"/>
      <c r="MNW251" s="92"/>
      <c r="MNX251" s="92"/>
      <c r="MNY251" s="92"/>
      <c r="MNZ251" s="92"/>
      <c r="MOA251" s="92"/>
      <c r="MOB251" s="92"/>
      <c r="MOC251" s="92"/>
      <c r="MOD251" s="92"/>
      <c r="MOE251" s="92"/>
      <c r="MOF251" s="92"/>
      <c r="MOG251" s="92"/>
      <c r="MOH251" s="92"/>
      <c r="MOI251" s="92"/>
      <c r="MOJ251" s="92"/>
      <c r="MOK251" s="92"/>
      <c r="MOL251" s="92"/>
      <c r="MOM251" s="92"/>
      <c r="MON251" s="92"/>
      <c r="MOO251" s="92"/>
      <c r="MOP251" s="92"/>
      <c r="MOQ251" s="92"/>
      <c r="MOR251" s="92"/>
      <c r="MOS251" s="92"/>
      <c r="MOT251" s="92"/>
      <c r="MOU251" s="92"/>
      <c r="MOV251" s="92"/>
      <c r="MOW251" s="92"/>
      <c r="MOX251" s="92"/>
      <c r="MOY251" s="92"/>
      <c r="MOZ251" s="92"/>
      <c r="MPA251" s="92"/>
      <c r="MPB251" s="92"/>
      <c r="MPC251" s="92"/>
      <c r="MPD251" s="92"/>
      <c r="MPE251" s="92"/>
      <c r="MPF251" s="92"/>
      <c r="MPG251" s="92"/>
      <c r="MPH251" s="92"/>
      <c r="MPI251" s="92"/>
      <c r="MPJ251" s="92"/>
      <c r="MPK251" s="92"/>
      <c r="MPL251" s="92"/>
      <c r="MPM251" s="92"/>
      <c r="MPN251" s="92"/>
      <c r="MPO251" s="92"/>
      <c r="MPP251" s="92"/>
      <c r="MPQ251" s="92"/>
      <c r="MPR251" s="92"/>
      <c r="MPS251" s="92"/>
      <c r="MPT251" s="92"/>
      <c r="MPU251" s="92"/>
      <c r="MPV251" s="92"/>
      <c r="MPW251" s="92"/>
      <c r="MPX251" s="92"/>
      <c r="MPY251" s="92"/>
      <c r="MPZ251" s="92"/>
      <c r="MQA251" s="92"/>
      <c r="MQB251" s="92"/>
      <c r="MQC251" s="92"/>
      <c r="MQD251" s="92"/>
      <c r="MQE251" s="92"/>
      <c r="MQF251" s="92"/>
      <c r="MQG251" s="92"/>
      <c r="MQH251" s="92"/>
      <c r="MQI251" s="92"/>
      <c r="MQJ251" s="92"/>
      <c r="MQK251" s="92"/>
      <c r="MQL251" s="92"/>
      <c r="MQM251" s="92"/>
      <c r="MQN251" s="92"/>
      <c r="MQO251" s="92"/>
      <c r="MQP251" s="92"/>
      <c r="MQQ251" s="92"/>
      <c r="MQR251" s="92"/>
      <c r="MQS251" s="92"/>
      <c r="MQT251" s="92"/>
      <c r="MQU251" s="92"/>
      <c r="MQV251" s="92"/>
      <c r="MQW251" s="92"/>
      <c r="MQX251" s="92"/>
      <c r="MQY251" s="92"/>
      <c r="MQZ251" s="92"/>
      <c r="MRA251" s="92"/>
      <c r="MRB251" s="92"/>
      <c r="MRC251" s="92"/>
      <c r="MRD251" s="92"/>
      <c r="MRE251" s="92"/>
      <c r="MRF251" s="92"/>
      <c r="MRG251" s="92"/>
      <c r="MRH251" s="92"/>
      <c r="MRI251" s="92"/>
      <c r="MRJ251" s="92"/>
      <c r="MRK251" s="92"/>
      <c r="MRL251" s="92"/>
      <c r="MRM251" s="92"/>
      <c r="MRN251" s="92"/>
      <c r="MRO251" s="92"/>
      <c r="MRP251" s="92"/>
      <c r="MRQ251" s="92"/>
      <c r="MRR251" s="92"/>
      <c r="MRS251" s="92"/>
      <c r="MRT251" s="92"/>
      <c r="MRU251" s="92"/>
      <c r="MRV251" s="92"/>
      <c r="MRW251" s="92"/>
      <c r="MRX251" s="92"/>
      <c r="MRY251" s="92"/>
      <c r="MRZ251" s="92"/>
      <c r="MSA251" s="92"/>
      <c r="MSB251" s="92"/>
      <c r="MSC251" s="92"/>
      <c r="MSD251" s="92"/>
      <c r="MSE251" s="92"/>
      <c r="MSF251" s="92"/>
      <c r="MSG251" s="92"/>
      <c r="MSH251" s="92"/>
      <c r="MSI251" s="92"/>
      <c r="MSJ251" s="92"/>
      <c r="MSK251" s="92"/>
      <c r="MSL251" s="92"/>
      <c r="MSM251" s="92"/>
      <c r="MSN251" s="92"/>
      <c r="MSO251" s="92"/>
      <c r="MSP251" s="92"/>
      <c r="MSQ251" s="92"/>
      <c r="MSR251" s="92"/>
      <c r="MSS251" s="92"/>
      <c r="MST251" s="92"/>
      <c r="MSU251" s="92"/>
      <c r="MSV251" s="92"/>
      <c r="MSW251" s="92"/>
      <c r="MSX251" s="92"/>
      <c r="MSY251" s="92"/>
      <c r="MSZ251" s="92"/>
      <c r="MTA251" s="92"/>
      <c r="MTB251" s="92"/>
      <c r="MTC251" s="92"/>
      <c r="MTD251" s="92"/>
      <c r="MTE251" s="92"/>
      <c r="MTF251" s="92"/>
      <c r="MTG251" s="92"/>
      <c r="MTH251" s="92"/>
      <c r="MTI251" s="92"/>
      <c r="MTJ251" s="92"/>
      <c r="MTK251" s="92"/>
      <c r="MTL251" s="92"/>
      <c r="MTM251" s="92"/>
      <c r="MTN251" s="92"/>
      <c r="MTO251" s="92"/>
      <c r="MTP251" s="92"/>
      <c r="MTQ251" s="92"/>
      <c r="MTR251" s="92"/>
      <c r="MTS251" s="92"/>
      <c r="MTT251" s="92"/>
      <c r="MTU251" s="92"/>
      <c r="MTV251" s="92"/>
      <c r="MTW251" s="92"/>
      <c r="MTX251" s="92"/>
      <c r="MTY251" s="92"/>
      <c r="MTZ251" s="92"/>
      <c r="MUA251" s="92"/>
      <c r="MUB251" s="92"/>
      <c r="MUC251" s="92"/>
      <c r="MUD251" s="92"/>
      <c r="MUE251" s="92"/>
      <c r="MUF251" s="92"/>
      <c r="MUG251" s="92"/>
      <c r="MUH251" s="92"/>
      <c r="MUI251" s="92"/>
      <c r="MUJ251" s="92"/>
      <c r="MUK251" s="92"/>
      <c r="MUL251" s="92"/>
      <c r="MUM251" s="92"/>
      <c r="MUN251" s="92"/>
      <c r="MUO251" s="92"/>
      <c r="MUP251" s="92"/>
      <c r="MUQ251" s="92"/>
      <c r="MUR251" s="92"/>
      <c r="MUS251" s="92"/>
      <c r="MUT251" s="92"/>
      <c r="MUU251" s="92"/>
      <c r="MUV251" s="92"/>
      <c r="MUW251" s="92"/>
      <c r="MUX251" s="92"/>
      <c r="MUY251" s="92"/>
      <c r="MUZ251" s="92"/>
      <c r="MVA251" s="92"/>
      <c r="MVB251" s="92"/>
      <c r="MVC251" s="92"/>
      <c r="MVD251" s="92"/>
      <c r="MVE251" s="92"/>
      <c r="MVF251" s="92"/>
      <c r="MVG251" s="92"/>
      <c r="MVH251" s="92"/>
      <c r="MVI251" s="92"/>
      <c r="MVJ251" s="92"/>
      <c r="MVK251" s="92"/>
      <c r="MVL251" s="92"/>
      <c r="MVM251" s="92"/>
      <c r="MVN251" s="92"/>
      <c r="MVO251" s="92"/>
      <c r="MVP251" s="92"/>
      <c r="MVQ251" s="92"/>
      <c r="MVR251" s="92"/>
      <c r="MVS251" s="92"/>
      <c r="MVT251" s="92"/>
      <c r="MVU251" s="92"/>
      <c r="MVV251" s="92"/>
      <c r="MVW251" s="92"/>
      <c r="MVX251" s="92"/>
      <c r="MVY251" s="92"/>
      <c r="MVZ251" s="92"/>
      <c r="MWA251" s="92"/>
      <c r="MWB251" s="92"/>
      <c r="MWC251" s="92"/>
      <c r="MWD251" s="92"/>
      <c r="MWE251" s="92"/>
      <c r="MWF251" s="92"/>
      <c r="MWG251" s="92"/>
      <c r="MWH251" s="92"/>
      <c r="MWI251" s="92"/>
      <c r="MWJ251" s="92"/>
      <c r="MWK251" s="92"/>
      <c r="MWL251" s="92"/>
      <c r="MWM251" s="92"/>
      <c r="MWN251" s="92"/>
      <c r="MWO251" s="92"/>
      <c r="MWP251" s="92"/>
      <c r="MWQ251" s="92"/>
      <c r="MWR251" s="92"/>
      <c r="MWS251" s="92"/>
      <c r="MWT251" s="92"/>
      <c r="MWU251" s="92"/>
      <c r="MWV251" s="92"/>
      <c r="MWW251" s="92"/>
      <c r="MWX251" s="92"/>
      <c r="MWY251" s="92"/>
      <c r="MWZ251" s="92"/>
      <c r="MXA251" s="92"/>
      <c r="MXB251" s="92"/>
      <c r="MXC251" s="92"/>
      <c r="MXD251" s="92"/>
      <c r="MXE251" s="92"/>
      <c r="MXF251" s="92"/>
      <c r="MXG251" s="92"/>
      <c r="MXH251" s="92"/>
      <c r="MXI251" s="92"/>
      <c r="MXJ251" s="92"/>
      <c r="MXK251" s="92"/>
      <c r="MXL251" s="92"/>
      <c r="MXM251" s="92"/>
      <c r="MXN251" s="92"/>
      <c r="MXO251" s="92"/>
      <c r="MXP251" s="92"/>
      <c r="MXQ251" s="92"/>
      <c r="MXR251" s="92"/>
      <c r="MXS251" s="92"/>
      <c r="MXT251" s="92"/>
      <c r="MXU251" s="92"/>
      <c r="MXV251" s="92"/>
      <c r="MXW251" s="92"/>
      <c r="MXX251" s="92"/>
      <c r="MXY251" s="92"/>
      <c r="MXZ251" s="92"/>
      <c r="MYA251" s="92"/>
      <c r="MYB251" s="92"/>
      <c r="MYC251" s="92"/>
      <c r="MYD251" s="92"/>
      <c r="MYE251" s="92"/>
      <c r="MYF251" s="92"/>
      <c r="MYG251" s="92"/>
      <c r="MYH251" s="92"/>
      <c r="MYI251" s="92"/>
      <c r="MYJ251" s="92"/>
      <c r="MYK251" s="92"/>
      <c r="MYL251" s="92"/>
      <c r="MYM251" s="92"/>
      <c r="MYN251" s="92"/>
      <c r="MYO251" s="92"/>
      <c r="MYP251" s="92"/>
      <c r="MYQ251" s="92"/>
      <c r="MYR251" s="92"/>
      <c r="MYS251" s="92"/>
      <c r="MYT251" s="92"/>
      <c r="MYU251" s="92"/>
      <c r="MYV251" s="92"/>
      <c r="MYW251" s="92"/>
      <c r="MYX251" s="92"/>
      <c r="MYY251" s="92"/>
      <c r="MYZ251" s="92"/>
      <c r="MZA251" s="92"/>
      <c r="MZB251" s="92"/>
      <c r="MZC251" s="92"/>
      <c r="MZD251" s="92"/>
      <c r="MZE251" s="92"/>
      <c r="MZF251" s="92"/>
      <c r="MZG251" s="92"/>
      <c r="MZH251" s="92"/>
      <c r="MZI251" s="92"/>
      <c r="MZJ251" s="92"/>
      <c r="MZK251" s="92"/>
      <c r="MZL251" s="92"/>
      <c r="MZM251" s="92"/>
      <c r="MZN251" s="92"/>
      <c r="MZO251" s="92"/>
      <c r="MZP251" s="92"/>
      <c r="MZQ251" s="92"/>
      <c r="MZR251" s="92"/>
      <c r="MZS251" s="92"/>
      <c r="MZT251" s="92"/>
      <c r="MZU251" s="92"/>
      <c r="MZV251" s="92"/>
      <c r="MZW251" s="92"/>
      <c r="MZX251" s="92"/>
      <c r="MZY251" s="92"/>
      <c r="MZZ251" s="92"/>
      <c r="NAA251" s="92"/>
      <c r="NAB251" s="92"/>
      <c r="NAC251" s="92"/>
      <c r="NAD251" s="92"/>
      <c r="NAE251" s="92"/>
      <c r="NAF251" s="92"/>
      <c r="NAG251" s="92"/>
      <c r="NAH251" s="92"/>
      <c r="NAI251" s="92"/>
      <c r="NAJ251" s="92"/>
      <c r="NAK251" s="92"/>
      <c r="NAL251" s="92"/>
      <c r="NAM251" s="92"/>
      <c r="NAN251" s="92"/>
      <c r="NAO251" s="92"/>
      <c r="NAP251" s="92"/>
      <c r="NAQ251" s="92"/>
      <c r="NAR251" s="92"/>
      <c r="NAS251" s="92"/>
      <c r="NAT251" s="92"/>
      <c r="NAU251" s="92"/>
      <c r="NAV251" s="92"/>
      <c r="NAW251" s="92"/>
      <c r="NAX251" s="92"/>
      <c r="NAY251" s="92"/>
      <c r="NAZ251" s="92"/>
      <c r="NBA251" s="92"/>
      <c r="NBB251" s="92"/>
      <c r="NBC251" s="92"/>
      <c r="NBD251" s="92"/>
      <c r="NBE251" s="92"/>
      <c r="NBF251" s="92"/>
      <c r="NBG251" s="92"/>
      <c r="NBH251" s="92"/>
      <c r="NBI251" s="92"/>
      <c r="NBJ251" s="92"/>
      <c r="NBK251" s="92"/>
      <c r="NBL251" s="92"/>
      <c r="NBM251" s="92"/>
      <c r="NBN251" s="92"/>
      <c r="NBO251" s="92"/>
      <c r="NBP251" s="92"/>
      <c r="NBQ251" s="92"/>
      <c r="NBR251" s="92"/>
      <c r="NBS251" s="92"/>
      <c r="NBT251" s="92"/>
      <c r="NBU251" s="92"/>
      <c r="NBV251" s="92"/>
      <c r="NBW251" s="92"/>
      <c r="NBX251" s="92"/>
      <c r="NBY251" s="92"/>
      <c r="NBZ251" s="92"/>
      <c r="NCA251" s="92"/>
      <c r="NCB251" s="92"/>
      <c r="NCC251" s="92"/>
      <c r="NCD251" s="92"/>
      <c r="NCE251" s="92"/>
      <c r="NCF251" s="92"/>
      <c r="NCG251" s="92"/>
      <c r="NCH251" s="92"/>
      <c r="NCI251" s="92"/>
      <c r="NCJ251" s="92"/>
      <c r="NCK251" s="92"/>
      <c r="NCL251" s="92"/>
      <c r="NCM251" s="92"/>
      <c r="NCN251" s="92"/>
      <c r="NCO251" s="92"/>
      <c r="NCP251" s="92"/>
      <c r="NCQ251" s="92"/>
      <c r="NCR251" s="92"/>
      <c r="NCS251" s="92"/>
      <c r="NCT251" s="92"/>
      <c r="NCU251" s="92"/>
      <c r="NCV251" s="92"/>
      <c r="NCW251" s="92"/>
      <c r="NCX251" s="92"/>
      <c r="NCY251" s="92"/>
      <c r="NCZ251" s="92"/>
      <c r="NDA251" s="92"/>
      <c r="NDB251" s="92"/>
      <c r="NDC251" s="92"/>
      <c r="NDD251" s="92"/>
      <c r="NDE251" s="92"/>
      <c r="NDF251" s="92"/>
      <c r="NDG251" s="92"/>
      <c r="NDH251" s="92"/>
      <c r="NDI251" s="92"/>
      <c r="NDJ251" s="92"/>
      <c r="NDK251" s="92"/>
      <c r="NDL251" s="92"/>
      <c r="NDM251" s="92"/>
      <c r="NDN251" s="92"/>
      <c r="NDO251" s="92"/>
      <c r="NDP251" s="92"/>
      <c r="NDQ251" s="92"/>
      <c r="NDR251" s="92"/>
      <c r="NDS251" s="92"/>
      <c r="NDT251" s="92"/>
      <c r="NDU251" s="92"/>
      <c r="NDV251" s="92"/>
      <c r="NDW251" s="92"/>
      <c r="NDX251" s="92"/>
      <c r="NDY251" s="92"/>
      <c r="NDZ251" s="92"/>
      <c r="NEA251" s="92"/>
      <c r="NEB251" s="92"/>
      <c r="NEC251" s="92"/>
      <c r="NED251" s="92"/>
      <c r="NEE251" s="92"/>
      <c r="NEF251" s="92"/>
      <c r="NEG251" s="92"/>
      <c r="NEH251" s="92"/>
      <c r="NEI251" s="92"/>
      <c r="NEJ251" s="92"/>
      <c r="NEK251" s="92"/>
      <c r="NEL251" s="92"/>
      <c r="NEM251" s="92"/>
      <c r="NEN251" s="92"/>
      <c r="NEO251" s="92"/>
      <c r="NEP251" s="92"/>
      <c r="NEQ251" s="92"/>
      <c r="NER251" s="92"/>
      <c r="NES251" s="92"/>
      <c r="NET251" s="92"/>
      <c r="NEU251" s="92"/>
      <c r="NEV251" s="92"/>
      <c r="NEW251" s="92"/>
      <c r="NEX251" s="92"/>
      <c r="NEY251" s="92"/>
      <c r="NEZ251" s="92"/>
      <c r="NFA251" s="92"/>
      <c r="NFB251" s="92"/>
      <c r="NFC251" s="92"/>
      <c r="NFD251" s="92"/>
      <c r="NFE251" s="92"/>
      <c r="NFF251" s="92"/>
      <c r="NFG251" s="92"/>
      <c r="NFH251" s="92"/>
      <c r="NFI251" s="92"/>
      <c r="NFJ251" s="92"/>
      <c r="NFK251" s="92"/>
      <c r="NFL251" s="92"/>
      <c r="NFM251" s="92"/>
      <c r="NFN251" s="92"/>
      <c r="NFO251" s="92"/>
      <c r="NFP251" s="92"/>
      <c r="NFQ251" s="92"/>
      <c r="NFR251" s="92"/>
      <c r="NFS251" s="92"/>
      <c r="NFT251" s="92"/>
      <c r="NFU251" s="92"/>
      <c r="NFV251" s="92"/>
      <c r="NFW251" s="92"/>
      <c r="NFX251" s="92"/>
      <c r="NFY251" s="92"/>
      <c r="NFZ251" s="92"/>
      <c r="NGA251" s="92"/>
      <c r="NGB251" s="92"/>
      <c r="NGC251" s="92"/>
      <c r="NGD251" s="92"/>
      <c r="NGE251" s="92"/>
      <c r="NGF251" s="92"/>
      <c r="NGG251" s="92"/>
      <c r="NGH251" s="92"/>
      <c r="NGI251" s="92"/>
      <c r="NGJ251" s="92"/>
      <c r="NGK251" s="92"/>
      <c r="NGL251" s="92"/>
      <c r="NGM251" s="92"/>
      <c r="NGN251" s="92"/>
      <c r="NGO251" s="92"/>
      <c r="NGP251" s="92"/>
      <c r="NGQ251" s="92"/>
      <c r="NGR251" s="92"/>
      <c r="NGS251" s="92"/>
      <c r="NGT251" s="92"/>
      <c r="NGU251" s="92"/>
      <c r="NGV251" s="92"/>
      <c r="NGW251" s="92"/>
      <c r="NGX251" s="92"/>
      <c r="NGY251" s="92"/>
      <c r="NGZ251" s="92"/>
      <c r="NHA251" s="92"/>
      <c r="NHB251" s="92"/>
      <c r="NHC251" s="92"/>
      <c r="NHD251" s="92"/>
      <c r="NHE251" s="92"/>
      <c r="NHF251" s="92"/>
      <c r="NHG251" s="92"/>
      <c r="NHH251" s="92"/>
      <c r="NHI251" s="92"/>
      <c r="NHJ251" s="92"/>
      <c r="NHK251" s="92"/>
      <c r="NHL251" s="92"/>
      <c r="NHM251" s="92"/>
      <c r="NHN251" s="92"/>
      <c r="NHO251" s="92"/>
      <c r="NHP251" s="92"/>
      <c r="NHQ251" s="92"/>
      <c r="NHR251" s="92"/>
      <c r="NHS251" s="92"/>
      <c r="NHT251" s="92"/>
      <c r="NHU251" s="92"/>
      <c r="NHV251" s="92"/>
      <c r="NHW251" s="92"/>
      <c r="NHX251" s="92"/>
      <c r="NHY251" s="92"/>
      <c r="NHZ251" s="92"/>
      <c r="NIA251" s="92"/>
      <c r="NIB251" s="92"/>
      <c r="NIC251" s="92"/>
      <c r="NID251" s="92"/>
      <c r="NIE251" s="92"/>
      <c r="NIF251" s="92"/>
      <c r="NIG251" s="92"/>
      <c r="NIH251" s="92"/>
      <c r="NII251" s="92"/>
      <c r="NIJ251" s="92"/>
      <c r="NIK251" s="92"/>
      <c r="NIL251" s="92"/>
      <c r="NIM251" s="92"/>
      <c r="NIN251" s="92"/>
      <c r="NIO251" s="92"/>
      <c r="NIP251" s="92"/>
      <c r="NIQ251" s="92"/>
      <c r="NIR251" s="92"/>
      <c r="NIS251" s="92"/>
      <c r="NIT251" s="92"/>
      <c r="NIU251" s="92"/>
      <c r="NIV251" s="92"/>
      <c r="NIW251" s="92"/>
      <c r="NIX251" s="92"/>
      <c r="NIY251" s="92"/>
      <c r="NIZ251" s="92"/>
      <c r="NJA251" s="92"/>
      <c r="NJB251" s="92"/>
      <c r="NJC251" s="92"/>
      <c r="NJD251" s="92"/>
      <c r="NJE251" s="92"/>
      <c r="NJF251" s="92"/>
      <c r="NJG251" s="92"/>
      <c r="NJH251" s="92"/>
      <c r="NJI251" s="92"/>
      <c r="NJJ251" s="92"/>
      <c r="NJK251" s="92"/>
      <c r="NJL251" s="92"/>
      <c r="NJM251" s="92"/>
      <c r="NJN251" s="92"/>
      <c r="NJO251" s="92"/>
      <c r="NJP251" s="92"/>
      <c r="NJQ251" s="92"/>
      <c r="NJR251" s="92"/>
      <c r="NJS251" s="92"/>
      <c r="NJT251" s="92"/>
      <c r="NJU251" s="92"/>
      <c r="NJV251" s="92"/>
      <c r="NJW251" s="92"/>
      <c r="NJX251" s="92"/>
      <c r="NJY251" s="92"/>
      <c r="NJZ251" s="92"/>
      <c r="NKA251" s="92"/>
      <c r="NKB251" s="92"/>
      <c r="NKC251" s="92"/>
      <c r="NKD251" s="92"/>
      <c r="NKE251" s="92"/>
      <c r="NKF251" s="92"/>
      <c r="NKG251" s="92"/>
      <c r="NKH251" s="92"/>
      <c r="NKI251" s="92"/>
      <c r="NKJ251" s="92"/>
      <c r="NKK251" s="92"/>
      <c r="NKL251" s="92"/>
      <c r="NKM251" s="92"/>
      <c r="NKN251" s="92"/>
      <c r="NKO251" s="92"/>
      <c r="NKP251" s="92"/>
      <c r="NKQ251" s="92"/>
      <c r="NKR251" s="92"/>
      <c r="NKS251" s="92"/>
      <c r="NKT251" s="92"/>
      <c r="NKU251" s="92"/>
      <c r="NKV251" s="92"/>
      <c r="NKW251" s="92"/>
      <c r="NKX251" s="92"/>
      <c r="NKY251" s="92"/>
      <c r="NKZ251" s="92"/>
      <c r="NLA251" s="92"/>
      <c r="NLB251" s="92"/>
      <c r="NLC251" s="92"/>
      <c r="NLD251" s="92"/>
      <c r="NLE251" s="92"/>
      <c r="NLF251" s="92"/>
      <c r="NLG251" s="92"/>
      <c r="NLH251" s="92"/>
      <c r="NLI251" s="92"/>
      <c r="NLJ251" s="92"/>
      <c r="NLK251" s="92"/>
      <c r="NLL251" s="92"/>
      <c r="NLM251" s="92"/>
      <c r="NLN251" s="92"/>
      <c r="NLO251" s="92"/>
      <c r="NLP251" s="92"/>
      <c r="NLQ251" s="92"/>
      <c r="NLR251" s="92"/>
      <c r="NLS251" s="92"/>
      <c r="NLT251" s="92"/>
      <c r="NLU251" s="92"/>
      <c r="NLV251" s="92"/>
      <c r="NLW251" s="92"/>
      <c r="NLX251" s="92"/>
      <c r="NLY251" s="92"/>
      <c r="NLZ251" s="92"/>
      <c r="NMA251" s="92"/>
      <c r="NMB251" s="92"/>
      <c r="NMC251" s="92"/>
      <c r="NMD251" s="92"/>
      <c r="NME251" s="92"/>
      <c r="NMF251" s="92"/>
      <c r="NMG251" s="92"/>
      <c r="NMH251" s="92"/>
      <c r="NMI251" s="92"/>
      <c r="NMJ251" s="92"/>
      <c r="NMK251" s="92"/>
      <c r="NML251" s="92"/>
      <c r="NMM251" s="92"/>
      <c r="NMN251" s="92"/>
      <c r="NMO251" s="92"/>
      <c r="NMP251" s="92"/>
      <c r="NMQ251" s="92"/>
      <c r="NMR251" s="92"/>
      <c r="NMS251" s="92"/>
      <c r="NMT251" s="92"/>
      <c r="NMU251" s="92"/>
      <c r="NMV251" s="92"/>
      <c r="NMW251" s="92"/>
      <c r="NMX251" s="92"/>
      <c r="NMY251" s="92"/>
      <c r="NMZ251" s="92"/>
      <c r="NNA251" s="92"/>
      <c r="NNB251" s="92"/>
      <c r="NNC251" s="92"/>
      <c r="NND251" s="92"/>
      <c r="NNE251" s="92"/>
      <c r="NNF251" s="92"/>
      <c r="NNG251" s="92"/>
      <c r="NNH251" s="92"/>
      <c r="NNI251" s="92"/>
      <c r="NNJ251" s="92"/>
      <c r="NNK251" s="92"/>
      <c r="NNL251" s="92"/>
      <c r="NNM251" s="92"/>
      <c r="NNN251" s="92"/>
      <c r="NNO251" s="92"/>
      <c r="NNP251" s="92"/>
      <c r="NNQ251" s="92"/>
      <c r="NNR251" s="92"/>
      <c r="NNS251" s="92"/>
      <c r="NNT251" s="92"/>
      <c r="NNU251" s="92"/>
      <c r="NNV251" s="92"/>
      <c r="NNW251" s="92"/>
      <c r="NNX251" s="92"/>
      <c r="NNY251" s="92"/>
      <c r="NNZ251" s="92"/>
      <c r="NOA251" s="92"/>
      <c r="NOB251" s="92"/>
      <c r="NOC251" s="92"/>
      <c r="NOD251" s="92"/>
      <c r="NOE251" s="92"/>
      <c r="NOF251" s="92"/>
      <c r="NOG251" s="92"/>
      <c r="NOH251" s="92"/>
      <c r="NOI251" s="92"/>
      <c r="NOJ251" s="92"/>
      <c r="NOK251" s="92"/>
      <c r="NOL251" s="92"/>
      <c r="NOM251" s="92"/>
      <c r="NON251" s="92"/>
      <c r="NOO251" s="92"/>
      <c r="NOP251" s="92"/>
      <c r="NOQ251" s="92"/>
      <c r="NOR251" s="92"/>
      <c r="NOS251" s="92"/>
      <c r="NOT251" s="92"/>
      <c r="NOU251" s="92"/>
      <c r="NOV251" s="92"/>
      <c r="NOW251" s="92"/>
      <c r="NOX251" s="92"/>
      <c r="NOY251" s="92"/>
      <c r="NOZ251" s="92"/>
      <c r="NPA251" s="92"/>
      <c r="NPB251" s="92"/>
      <c r="NPC251" s="92"/>
      <c r="NPD251" s="92"/>
      <c r="NPE251" s="92"/>
      <c r="NPF251" s="92"/>
      <c r="NPG251" s="92"/>
      <c r="NPH251" s="92"/>
      <c r="NPI251" s="92"/>
      <c r="NPJ251" s="92"/>
      <c r="NPK251" s="92"/>
      <c r="NPL251" s="92"/>
      <c r="NPM251" s="92"/>
      <c r="NPN251" s="92"/>
      <c r="NPO251" s="92"/>
      <c r="NPP251" s="92"/>
      <c r="NPQ251" s="92"/>
      <c r="NPR251" s="92"/>
      <c r="NPS251" s="92"/>
      <c r="NPT251" s="92"/>
      <c r="NPU251" s="92"/>
      <c r="NPV251" s="92"/>
      <c r="NPW251" s="92"/>
      <c r="NPX251" s="92"/>
      <c r="NPY251" s="92"/>
      <c r="NPZ251" s="92"/>
      <c r="NQA251" s="92"/>
      <c r="NQB251" s="92"/>
      <c r="NQC251" s="92"/>
      <c r="NQD251" s="92"/>
      <c r="NQE251" s="92"/>
      <c r="NQF251" s="92"/>
      <c r="NQG251" s="92"/>
      <c r="NQH251" s="92"/>
      <c r="NQI251" s="92"/>
      <c r="NQJ251" s="92"/>
      <c r="NQK251" s="92"/>
      <c r="NQL251" s="92"/>
      <c r="NQM251" s="92"/>
      <c r="NQN251" s="92"/>
      <c r="NQO251" s="92"/>
      <c r="NQP251" s="92"/>
      <c r="NQQ251" s="92"/>
      <c r="NQR251" s="92"/>
      <c r="NQS251" s="92"/>
      <c r="NQT251" s="92"/>
      <c r="NQU251" s="92"/>
      <c r="NQV251" s="92"/>
      <c r="NQW251" s="92"/>
      <c r="NQX251" s="92"/>
      <c r="NQY251" s="92"/>
      <c r="NQZ251" s="92"/>
      <c r="NRA251" s="92"/>
      <c r="NRB251" s="92"/>
      <c r="NRC251" s="92"/>
      <c r="NRD251" s="92"/>
      <c r="NRE251" s="92"/>
      <c r="NRF251" s="92"/>
      <c r="NRG251" s="92"/>
      <c r="NRH251" s="92"/>
      <c r="NRI251" s="92"/>
      <c r="NRJ251" s="92"/>
      <c r="NRK251" s="92"/>
      <c r="NRL251" s="92"/>
      <c r="NRM251" s="92"/>
      <c r="NRN251" s="92"/>
      <c r="NRO251" s="92"/>
      <c r="NRP251" s="92"/>
      <c r="NRQ251" s="92"/>
      <c r="NRR251" s="92"/>
      <c r="NRS251" s="92"/>
      <c r="NRT251" s="92"/>
      <c r="NRU251" s="92"/>
      <c r="NRV251" s="92"/>
      <c r="NRW251" s="92"/>
      <c r="NRX251" s="92"/>
      <c r="NRY251" s="92"/>
      <c r="NRZ251" s="92"/>
      <c r="NSA251" s="92"/>
      <c r="NSB251" s="92"/>
      <c r="NSC251" s="92"/>
      <c r="NSD251" s="92"/>
      <c r="NSE251" s="92"/>
      <c r="NSF251" s="92"/>
      <c r="NSG251" s="92"/>
      <c r="NSH251" s="92"/>
      <c r="NSI251" s="92"/>
      <c r="NSJ251" s="92"/>
      <c r="NSK251" s="92"/>
      <c r="NSL251" s="92"/>
      <c r="NSM251" s="92"/>
      <c r="NSN251" s="92"/>
      <c r="NSO251" s="92"/>
      <c r="NSP251" s="92"/>
      <c r="NSQ251" s="92"/>
      <c r="NSR251" s="92"/>
      <c r="NSS251" s="92"/>
      <c r="NST251" s="92"/>
      <c r="NSU251" s="92"/>
      <c r="NSV251" s="92"/>
      <c r="NSW251" s="92"/>
      <c r="NSX251" s="92"/>
      <c r="NSY251" s="92"/>
      <c r="NSZ251" s="92"/>
      <c r="NTA251" s="92"/>
      <c r="NTB251" s="92"/>
      <c r="NTC251" s="92"/>
      <c r="NTD251" s="92"/>
      <c r="NTE251" s="92"/>
      <c r="NTF251" s="92"/>
      <c r="NTG251" s="92"/>
      <c r="NTH251" s="92"/>
      <c r="NTI251" s="92"/>
      <c r="NTJ251" s="92"/>
      <c r="NTK251" s="92"/>
      <c r="NTL251" s="92"/>
      <c r="NTM251" s="92"/>
      <c r="NTN251" s="92"/>
      <c r="NTO251" s="92"/>
      <c r="NTP251" s="92"/>
      <c r="NTQ251" s="92"/>
      <c r="NTR251" s="92"/>
      <c r="NTS251" s="92"/>
      <c r="NTT251" s="92"/>
      <c r="NTU251" s="92"/>
      <c r="NTV251" s="92"/>
      <c r="NTW251" s="92"/>
      <c r="NTX251" s="92"/>
      <c r="NTY251" s="92"/>
      <c r="NTZ251" s="92"/>
      <c r="NUA251" s="92"/>
      <c r="NUB251" s="92"/>
      <c r="NUC251" s="92"/>
      <c r="NUD251" s="92"/>
      <c r="NUE251" s="92"/>
      <c r="NUF251" s="92"/>
      <c r="NUG251" s="92"/>
      <c r="NUH251" s="92"/>
      <c r="NUI251" s="92"/>
      <c r="NUJ251" s="92"/>
      <c r="NUK251" s="92"/>
      <c r="NUL251" s="92"/>
      <c r="NUM251" s="92"/>
      <c r="NUN251" s="92"/>
      <c r="NUO251" s="92"/>
      <c r="NUP251" s="92"/>
      <c r="NUQ251" s="92"/>
      <c r="NUR251" s="92"/>
      <c r="NUS251" s="92"/>
      <c r="NUT251" s="92"/>
      <c r="NUU251" s="92"/>
      <c r="NUV251" s="92"/>
      <c r="NUW251" s="92"/>
      <c r="NUX251" s="92"/>
      <c r="NUY251" s="92"/>
      <c r="NUZ251" s="92"/>
      <c r="NVA251" s="92"/>
      <c r="NVB251" s="92"/>
      <c r="NVC251" s="92"/>
      <c r="NVD251" s="92"/>
      <c r="NVE251" s="92"/>
      <c r="NVF251" s="92"/>
      <c r="NVG251" s="92"/>
      <c r="NVH251" s="92"/>
      <c r="NVI251" s="92"/>
      <c r="NVJ251" s="92"/>
      <c r="NVK251" s="92"/>
      <c r="NVL251" s="92"/>
      <c r="NVM251" s="92"/>
      <c r="NVN251" s="92"/>
      <c r="NVO251" s="92"/>
      <c r="NVP251" s="92"/>
      <c r="NVQ251" s="92"/>
      <c r="NVR251" s="92"/>
      <c r="NVS251" s="92"/>
      <c r="NVT251" s="92"/>
      <c r="NVU251" s="92"/>
      <c r="NVV251" s="92"/>
      <c r="NVW251" s="92"/>
      <c r="NVX251" s="92"/>
      <c r="NVY251" s="92"/>
      <c r="NVZ251" s="92"/>
      <c r="NWA251" s="92"/>
      <c r="NWB251" s="92"/>
      <c r="NWC251" s="92"/>
      <c r="NWD251" s="92"/>
      <c r="NWE251" s="92"/>
      <c r="NWF251" s="92"/>
      <c r="NWG251" s="92"/>
      <c r="NWH251" s="92"/>
      <c r="NWI251" s="92"/>
      <c r="NWJ251" s="92"/>
      <c r="NWK251" s="92"/>
      <c r="NWL251" s="92"/>
      <c r="NWM251" s="92"/>
      <c r="NWN251" s="92"/>
      <c r="NWO251" s="92"/>
      <c r="NWP251" s="92"/>
      <c r="NWQ251" s="92"/>
      <c r="NWR251" s="92"/>
      <c r="NWS251" s="92"/>
      <c r="NWT251" s="92"/>
      <c r="NWU251" s="92"/>
      <c r="NWV251" s="92"/>
      <c r="NWW251" s="92"/>
      <c r="NWX251" s="92"/>
      <c r="NWY251" s="92"/>
      <c r="NWZ251" s="92"/>
      <c r="NXA251" s="92"/>
      <c r="NXB251" s="92"/>
      <c r="NXC251" s="92"/>
      <c r="NXD251" s="92"/>
      <c r="NXE251" s="92"/>
      <c r="NXF251" s="92"/>
      <c r="NXG251" s="92"/>
      <c r="NXH251" s="92"/>
      <c r="NXI251" s="92"/>
      <c r="NXJ251" s="92"/>
      <c r="NXK251" s="92"/>
      <c r="NXL251" s="92"/>
      <c r="NXM251" s="92"/>
      <c r="NXN251" s="92"/>
      <c r="NXO251" s="92"/>
      <c r="NXP251" s="92"/>
      <c r="NXQ251" s="92"/>
      <c r="NXR251" s="92"/>
      <c r="NXS251" s="92"/>
      <c r="NXT251" s="92"/>
      <c r="NXU251" s="92"/>
      <c r="NXV251" s="92"/>
      <c r="NXW251" s="92"/>
      <c r="NXX251" s="92"/>
      <c r="NXY251" s="92"/>
      <c r="NXZ251" s="92"/>
      <c r="NYA251" s="92"/>
      <c r="NYB251" s="92"/>
      <c r="NYC251" s="92"/>
      <c r="NYD251" s="92"/>
      <c r="NYE251" s="92"/>
      <c r="NYF251" s="92"/>
      <c r="NYG251" s="92"/>
      <c r="NYH251" s="92"/>
      <c r="NYI251" s="92"/>
      <c r="NYJ251" s="92"/>
      <c r="NYK251" s="92"/>
      <c r="NYL251" s="92"/>
      <c r="NYM251" s="92"/>
      <c r="NYN251" s="92"/>
      <c r="NYO251" s="92"/>
      <c r="NYP251" s="92"/>
      <c r="NYQ251" s="92"/>
      <c r="NYR251" s="92"/>
      <c r="NYS251" s="92"/>
      <c r="NYT251" s="92"/>
      <c r="NYU251" s="92"/>
      <c r="NYV251" s="92"/>
      <c r="NYW251" s="92"/>
      <c r="NYX251" s="92"/>
      <c r="NYY251" s="92"/>
      <c r="NYZ251" s="92"/>
      <c r="NZA251" s="92"/>
      <c r="NZB251" s="92"/>
      <c r="NZC251" s="92"/>
      <c r="NZD251" s="92"/>
      <c r="NZE251" s="92"/>
      <c r="NZF251" s="92"/>
      <c r="NZG251" s="92"/>
      <c r="NZH251" s="92"/>
      <c r="NZI251" s="92"/>
      <c r="NZJ251" s="92"/>
      <c r="NZK251" s="92"/>
      <c r="NZL251" s="92"/>
      <c r="NZM251" s="92"/>
      <c r="NZN251" s="92"/>
      <c r="NZO251" s="92"/>
      <c r="NZP251" s="92"/>
      <c r="NZQ251" s="92"/>
      <c r="NZR251" s="92"/>
      <c r="NZS251" s="92"/>
      <c r="NZT251" s="92"/>
      <c r="NZU251" s="92"/>
      <c r="NZV251" s="92"/>
      <c r="NZW251" s="92"/>
      <c r="NZX251" s="92"/>
      <c r="NZY251" s="92"/>
      <c r="NZZ251" s="92"/>
      <c r="OAA251" s="92"/>
      <c r="OAB251" s="92"/>
      <c r="OAC251" s="92"/>
      <c r="OAD251" s="92"/>
      <c r="OAE251" s="92"/>
      <c r="OAF251" s="92"/>
      <c r="OAG251" s="92"/>
      <c r="OAH251" s="92"/>
      <c r="OAI251" s="92"/>
      <c r="OAJ251" s="92"/>
      <c r="OAK251" s="92"/>
      <c r="OAL251" s="92"/>
      <c r="OAM251" s="92"/>
      <c r="OAN251" s="92"/>
      <c r="OAO251" s="92"/>
      <c r="OAP251" s="92"/>
      <c r="OAQ251" s="92"/>
      <c r="OAR251" s="92"/>
      <c r="OAS251" s="92"/>
      <c r="OAT251" s="92"/>
      <c r="OAU251" s="92"/>
      <c r="OAV251" s="92"/>
      <c r="OAW251" s="92"/>
      <c r="OAX251" s="92"/>
      <c r="OAY251" s="92"/>
      <c r="OAZ251" s="92"/>
      <c r="OBA251" s="92"/>
      <c r="OBB251" s="92"/>
      <c r="OBC251" s="92"/>
      <c r="OBD251" s="92"/>
      <c r="OBE251" s="92"/>
      <c r="OBF251" s="92"/>
      <c r="OBG251" s="92"/>
      <c r="OBH251" s="92"/>
      <c r="OBI251" s="92"/>
      <c r="OBJ251" s="92"/>
      <c r="OBK251" s="92"/>
      <c r="OBL251" s="92"/>
      <c r="OBM251" s="92"/>
      <c r="OBN251" s="92"/>
      <c r="OBO251" s="92"/>
      <c r="OBP251" s="92"/>
      <c r="OBQ251" s="92"/>
      <c r="OBR251" s="92"/>
      <c r="OBS251" s="92"/>
      <c r="OBT251" s="92"/>
      <c r="OBU251" s="92"/>
      <c r="OBV251" s="92"/>
      <c r="OBW251" s="92"/>
      <c r="OBX251" s="92"/>
      <c r="OBY251" s="92"/>
      <c r="OBZ251" s="92"/>
      <c r="OCA251" s="92"/>
      <c r="OCB251" s="92"/>
      <c r="OCC251" s="92"/>
      <c r="OCD251" s="92"/>
      <c r="OCE251" s="92"/>
      <c r="OCF251" s="92"/>
      <c r="OCG251" s="92"/>
      <c r="OCH251" s="92"/>
      <c r="OCI251" s="92"/>
      <c r="OCJ251" s="92"/>
      <c r="OCK251" s="92"/>
      <c r="OCL251" s="92"/>
      <c r="OCM251" s="92"/>
      <c r="OCN251" s="92"/>
      <c r="OCO251" s="92"/>
      <c r="OCP251" s="92"/>
      <c r="OCQ251" s="92"/>
      <c r="OCR251" s="92"/>
      <c r="OCS251" s="92"/>
      <c r="OCT251" s="92"/>
      <c r="OCU251" s="92"/>
      <c r="OCV251" s="92"/>
      <c r="OCW251" s="92"/>
      <c r="OCX251" s="92"/>
      <c r="OCY251" s="92"/>
      <c r="OCZ251" s="92"/>
      <c r="ODA251" s="92"/>
      <c r="ODB251" s="92"/>
      <c r="ODC251" s="92"/>
      <c r="ODD251" s="92"/>
      <c r="ODE251" s="92"/>
      <c r="ODF251" s="92"/>
      <c r="ODG251" s="92"/>
      <c r="ODH251" s="92"/>
      <c r="ODI251" s="92"/>
      <c r="ODJ251" s="92"/>
      <c r="ODK251" s="92"/>
      <c r="ODL251" s="92"/>
      <c r="ODM251" s="92"/>
      <c r="ODN251" s="92"/>
      <c r="ODO251" s="92"/>
      <c r="ODP251" s="92"/>
      <c r="ODQ251" s="92"/>
      <c r="ODR251" s="92"/>
      <c r="ODS251" s="92"/>
      <c r="ODT251" s="92"/>
      <c r="ODU251" s="92"/>
      <c r="ODV251" s="92"/>
      <c r="ODW251" s="92"/>
      <c r="ODX251" s="92"/>
      <c r="ODY251" s="92"/>
      <c r="ODZ251" s="92"/>
      <c r="OEA251" s="92"/>
      <c r="OEB251" s="92"/>
      <c r="OEC251" s="92"/>
      <c r="OED251" s="92"/>
      <c r="OEE251" s="92"/>
      <c r="OEF251" s="92"/>
      <c r="OEG251" s="92"/>
      <c r="OEH251" s="92"/>
      <c r="OEI251" s="92"/>
      <c r="OEJ251" s="92"/>
      <c r="OEK251" s="92"/>
      <c r="OEL251" s="92"/>
      <c r="OEM251" s="92"/>
      <c r="OEN251" s="92"/>
      <c r="OEO251" s="92"/>
      <c r="OEP251" s="92"/>
      <c r="OEQ251" s="92"/>
      <c r="OER251" s="92"/>
      <c r="OES251" s="92"/>
      <c r="OET251" s="92"/>
      <c r="OEU251" s="92"/>
      <c r="OEV251" s="92"/>
      <c r="OEW251" s="92"/>
      <c r="OEX251" s="92"/>
      <c r="OEY251" s="92"/>
      <c r="OEZ251" s="92"/>
      <c r="OFA251" s="92"/>
      <c r="OFB251" s="92"/>
      <c r="OFC251" s="92"/>
      <c r="OFD251" s="92"/>
      <c r="OFE251" s="92"/>
      <c r="OFF251" s="92"/>
      <c r="OFG251" s="92"/>
      <c r="OFH251" s="92"/>
      <c r="OFI251" s="92"/>
      <c r="OFJ251" s="92"/>
      <c r="OFK251" s="92"/>
      <c r="OFL251" s="92"/>
      <c r="OFM251" s="92"/>
      <c r="OFN251" s="92"/>
      <c r="OFO251" s="92"/>
      <c r="OFP251" s="92"/>
      <c r="OFQ251" s="92"/>
      <c r="OFR251" s="92"/>
      <c r="OFS251" s="92"/>
      <c r="OFT251" s="92"/>
      <c r="OFU251" s="92"/>
      <c r="OFV251" s="92"/>
      <c r="OFW251" s="92"/>
      <c r="OFX251" s="92"/>
      <c r="OFY251" s="92"/>
      <c r="OFZ251" s="92"/>
      <c r="OGA251" s="92"/>
      <c r="OGB251" s="92"/>
      <c r="OGC251" s="92"/>
      <c r="OGD251" s="92"/>
      <c r="OGE251" s="92"/>
      <c r="OGF251" s="92"/>
      <c r="OGG251" s="92"/>
      <c r="OGH251" s="92"/>
      <c r="OGI251" s="92"/>
      <c r="OGJ251" s="92"/>
      <c r="OGK251" s="92"/>
      <c r="OGL251" s="92"/>
      <c r="OGM251" s="92"/>
      <c r="OGN251" s="92"/>
      <c r="OGO251" s="92"/>
      <c r="OGP251" s="92"/>
      <c r="OGQ251" s="92"/>
      <c r="OGR251" s="92"/>
      <c r="OGS251" s="92"/>
      <c r="OGT251" s="92"/>
      <c r="OGU251" s="92"/>
      <c r="OGV251" s="92"/>
      <c r="OGW251" s="92"/>
      <c r="OGX251" s="92"/>
      <c r="OGY251" s="92"/>
      <c r="OGZ251" s="92"/>
      <c r="OHA251" s="92"/>
      <c r="OHB251" s="92"/>
      <c r="OHC251" s="92"/>
      <c r="OHD251" s="92"/>
      <c r="OHE251" s="92"/>
      <c r="OHF251" s="92"/>
      <c r="OHG251" s="92"/>
      <c r="OHH251" s="92"/>
      <c r="OHI251" s="92"/>
      <c r="OHJ251" s="92"/>
      <c r="OHK251" s="92"/>
      <c r="OHL251" s="92"/>
      <c r="OHM251" s="92"/>
      <c r="OHN251" s="92"/>
      <c r="OHO251" s="92"/>
      <c r="OHP251" s="92"/>
      <c r="OHQ251" s="92"/>
      <c r="OHR251" s="92"/>
      <c r="OHS251" s="92"/>
      <c r="OHT251" s="92"/>
      <c r="OHU251" s="92"/>
      <c r="OHV251" s="92"/>
      <c r="OHW251" s="92"/>
      <c r="OHX251" s="92"/>
      <c r="OHY251" s="92"/>
      <c r="OHZ251" s="92"/>
      <c r="OIA251" s="92"/>
      <c r="OIB251" s="92"/>
      <c r="OIC251" s="92"/>
      <c r="OID251" s="92"/>
      <c r="OIE251" s="92"/>
      <c r="OIF251" s="92"/>
      <c r="OIG251" s="92"/>
      <c r="OIH251" s="92"/>
      <c r="OII251" s="92"/>
      <c r="OIJ251" s="92"/>
      <c r="OIK251" s="92"/>
      <c r="OIL251" s="92"/>
      <c r="OIM251" s="92"/>
      <c r="OIN251" s="92"/>
      <c r="OIO251" s="92"/>
      <c r="OIP251" s="92"/>
      <c r="OIQ251" s="92"/>
      <c r="OIR251" s="92"/>
      <c r="OIS251" s="92"/>
      <c r="OIT251" s="92"/>
      <c r="OIU251" s="92"/>
      <c r="OIV251" s="92"/>
      <c r="OIW251" s="92"/>
      <c r="OIX251" s="92"/>
      <c r="OIY251" s="92"/>
      <c r="OIZ251" s="92"/>
      <c r="OJA251" s="92"/>
      <c r="OJB251" s="92"/>
      <c r="OJC251" s="92"/>
      <c r="OJD251" s="92"/>
      <c r="OJE251" s="92"/>
      <c r="OJF251" s="92"/>
      <c r="OJG251" s="92"/>
      <c r="OJH251" s="92"/>
      <c r="OJI251" s="92"/>
      <c r="OJJ251" s="92"/>
      <c r="OJK251" s="92"/>
      <c r="OJL251" s="92"/>
      <c r="OJM251" s="92"/>
      <c r="OJN251" s="92"/>
      <c r="OJO251" s="92"/>
      <c r="OJP251" s="92"/>
      <c r="OJQ251" s="92"/>
      <c r="OJR251" s="92"/>
      <c r="OJS251" s="92"/>
      <c r="OJT251" s="92"/>
      <c r="OJU251" s="92"/>
      <c r="OJV251" s="92"/>
      <c r="OJW251" s="92"/>
      <c r="OJX251" s="92"/>
      <c r="OJY251" s="92"/>
      <c r="OJZ251" s="92"/>
      <c r="OKA251" s="92"/>
      <c r="OKB251" s="92"/>
      <c r="OKC251" s="92"/>
      <c r="OKD251" s="92"/>
      <c r="OKE251" s="92"/>
      <c r="OKF251" s="92"/>
      <c r="OKG251" s="92"/>
      <c r="OKH251" s="92"/>
      <c r="OKI251" s="92"/>
      <c r="OKJ251" s="92"/>
      <c r="OKK251" s="92"/>
      <c r="OKL251" s="92"/>
      <c r="OKM251" s="92"/>
      <c r="OKN251" s="92"/>
      <c r="OKO251" s="92"/>
      <c r="OKP251" s="92"/>
      <c r="OKQ251" s="92"/>
      <c r="OKR251" s="92"/>
      <c r="OKS251" s="92"/>
      <c r="OKT251" s="92"/>
      <c r="OKU251" s="92"/>
      <c r="OKV251" s="92"/>
      <c r="OKW251" s="92"/>
      <c r="OKX251" s="92"/>
      <c r="OKY251" s="92"/>
      <c r="OKZ251" s="92"/>
      <c r="OLA251" s="92"/>
      <c r="OLB251" s="92"/>
      <c r="OLC251" s="92"/>
      <c r="OLD251" s="92"/>
      <c r="OLE251" s="92"/>
      <c r="OLF251" s="92"/>
      <c r="OLG251" s="92"/>
      <c r="OLH251" s="92"/>
      <c r="OLI251" s="92"/>
      <c r="OLJ251" s="92"/>
      <c r="OLK251" s="92"/>
      <c r="OLL251" s="92"/>
      <c r="OLM251" s="92"/>
      <c r="OLN251" s="92"/>
      <c r="OLO251" s="92"/>
      <c r="OLP251" s="92"/>
      <c r="OLQ251" s="92"/>
      <c r="OLR251" s="92"/>
      <c r="OLS251" s="92"/>
      <c r="OLT251" s="92"/>
      <c r="OLU251" s="92"/>
      <c r="OLV251" s="92"/>
      <c r="OLW251" s="92"/>
      <c r="OLX251" s="92"/>
      <c r="OLY251" s="92"/>
      <c r="OLZ251" s="92"/>
      <c r="OMA251" s="92"/>
      <c r="OMB251" s="92"/>
      <c r="OMC251" s="92"/>
      <c r="OMD251" s="92"/>
      <c r="OME251" s="92"/>
      <c r="OMF251" s="92"/>
      <c r="OMG251" s="92"/>
      <c r="OMH251" s="92"/>
      <c r="OMI251" s="92"/>
      <c r="OMJ251" s="92"/>
      <c r="OMK251" s="92"/>
      <c r="OML251" s="92"/>
      <c r="OMM251" s="92"/>
      <c r="OMN251" s="92"/>
      <c r="OMO251" s="92"/>
      <c r="OMP251" s="92"/>
      <c r="OMQ251" s="92"/>
      <c r="OMR251" s="92"/>
      <c r="OMS251" s="92"/>
      <c r="OMT251" s="92"/>
      <c r="OMU251" s="92"/>
      <c r="OMV251" s="92"/>
      <c r="OMW251" s="92"/>
      <c r="OMX251" s="92"/>
      <c r="OMY251" s="92"/>
      <c r="OMZ251" s="92"/>
      <c r="ONA251" s="92"/>
      <c r="ONB251" s="92"/>
      <c r="ONC251" s="92"/>
      <c r="OND251" s="92"/>
      <c r="ONE251" s="92"/>
      <c r="ONF251" s="92"/>
      <c r="ONG251" s="92"/>
      <c r="ONH251" s="92"/>
      <c r="ONI251" s="92"/>
      <c r="ONJ251" s="92"/>
      <c r="ONK251" s="92"/>
      <c r="ONL251" s="92"/>
      <c r="ONM251" s="92"/>
      <c r="ONN251" s="92"/>
      <c r="ONO251" s="92"/>
      <c r="ONP251" s="92"/>
      <c r="ONQ251" s="92"/>
      <c r="ONR251" s="92"/>
      <c r="ONS251" s="92"/>
      <c r="ONT251" s="92"/>
      <c r="ONU251" s="92"/>
      <c r="ONV251" s="92"/>
      <c r="ONW251" s="92"/>
      <c r="ONX251" s="92"/>
      <c r="ONY251" s="92"/>
      <c r="ONZ251" s="92"/>
      <c r="OOA251" s="92"/>
      <c r="OOB251" s="92"/>
      <c r="OOC251" s="92"/>
      <c r="OOD251" s="92"/>
      <c r="OOE251" s="92"/>
      <c r="OOF251" s="92"/>
      <c r="OOG251" s="92"/>
      <c r="OOH251" s="92"/>
      <c r="OOI251" s="92"/>
      <c r="OOJ251" s="92"/>
      <c r="OOK251" s="92"/>
      <c r="OOL251" s="92"/>
      <c r="OOM251" s="92"/>
      <c r="OON251" s="92"/>
      <c r="OOO251" s="92"/>
      <c r="OOP251" s="92"/>
      <c r="OOQ251" s="92"/>
      <c r="OOR251" s="92"/>
      <c r="OOS251" s="92"/>
      <c r="OOT251" s="92"/>
      <c r="OOU251" s="92"/>
      <c r="OOV251" s="92"/>
      <c r="OOW251" s="92"/>
      <c r="OOX251" s="92"/>
      <c r="OOY251" s="92"/>
      <c r="OOZ251" s="92"/>
      <c r="OPA251" s="92"/>
      <c r="OPB251" s="92"/>
      <c r="OPC251" s="92"/>
      <c r="OPD251" s="92"/>
      <c r="OPE251" s="92"/>
      <c r="OPF251" s="92"/>
      <c r="OPG251" s="92"/>
      <c r="OPH251" s="92"/>
      <c r="OPI251" s="92"/>
      <c r="OPJ251" s="92"/>
      <c r="OPK251" s="92"/>
      <c r="OPL251" s="92"/>
      <c r="OPM251" s="92"/>
      <c r="OPN251" s="92"/>
      <c r="OPO251" s="92"/>
      <c r="OPP251" s="92"/>
      <c r="OPQ251" s="92"/>
      <c r="OPR251" s="92"/>
      <c r="OPS251" s="92"/>
      <c r="OPT251" s="92"/>
      <c r="OPU251" s="92"/>
      <c r="OPV251" s="92"/>
      <c r="OPW251" s="92"/>
      <c r="OPX251" s="92"/>
      <c r="OPY251" s="92"/>
      <c r="OPZ251" s="92"/>
      <c r="OQA251" s="92"/>
      <c r="OQB251" s="92"/>
      <c r="OQC251" s="92"/>
      <c r="OQD251" s="92"/>
      <c r="OQE251" s="92"/>
      <c r="OQF251" s="92"/>
      <c r="OQG251" s="92"/>
      <c r="OQH251" s="92"/>
      <c r="OQI251" s="92"/>
      <c r="OQJ251" s="92"/>
      <c r="OQK251" s="92"/>
      <c r="OQL251" s="92"/>
      <c r="OQM251" s="92"/>
      <c r="OQN251" s="92"/>
      <c r="OQO251" s="92"/>
      <c r="OQP251" s="92"/>
      <c r="OQQ251" s="92"/>
      <c r="OQR251" s="92"/>
      <c r="OQS251" s="92"/>
      <c r="OQT251" s="92"/>
      <c r="OQU251" s="92"/>
      <c r="OQV251" s="92"/>
      <c r="OQW251" s="92"/>
      <c r="OQX251" s="92"/>
      <c r="OQY251" s="92"/>
      <c r="OQZ251" s="92"/>
      <c r="ORA251" s="92"/>
      <c r="ORB251" s="92"/>
      <c r="ORC251" s="92"/>
      <c r="ORD251" s="92"/>
      <c r="ORE251" s="92"/>
      <c r="ORF251" s="92"/>
      <c r="ORG251" s="92"/>
      <c r="ORH251" s="92"/>
      <c r="ORI251" s="92"/>
      <c r="ORJ251" s="92"/>
      <c r="ORK251" s="92"/>
      <c r="ORL251" s="92"/>
      <c r="ORM251" s="92"/>
      <c r="ORN251" s="92"/>
      <c r="ORO251" s="92"/>
      <c r="ORP251" s="92"/>
      <c r="ORQ251" s="92"/>
      <c r="ORR251" s="92"/>
      <c r="ORS251" s="92"/>
      <c r="ORT251" s="92"/>
      <c r="ORU251" s="92"/>
      <c r="ORV251" s="92"/>
      <c r="ORW251" s="92"/>
      <c r="ORX251" s="92"/>
      <c r="ORY251" s="92"/>
      <c r="ORZ251" s="92"/>
      <c r="OSA251" s="92"/>
      <c r="OSB251" s="92"/>
      <c r="OSC251" s="92"/>
      <c r="OSD251" s="92"/>
      <c r="OSE251" s="92"/>
      <c r="OSF251" s="92"/>
      <c r="OSG251" s="92"/>
      <c r="OSH251" s="92"/>
      <c r="OSI251" s="92"/>
      <c r="OSJ251" s="92"/>
      <c r="OSK251" s="92"/>
      <c r="OSL251" s="92"/>
      <c r="OSM251" s="92"/>
      <c r="OSN251" s="92"/>
      <c r="OSO251" s="92"/>
      <c r="OSP251" s="92"/>
      <c r="OSQ251" s="92"/>
      <c r="OSR251" s="92"/>
      <c r="OSS251" s="92"/>
      <c r="OST251" s="92"/>
      <c r="OSU251" s="92"/>
      <c r="OSV251" s="92"/>
      <c r="OSW251" s="92"/>
      <c r="OSX251" s="92"/>
      <c r="OSY251" s="92"/>
      <c r="OSZ251" s="92"/>
      <c r="OTA251" s="92"/>
      <c r="OTB251" s="92"/>
      <c r="OTC251" s="92"/>
      <c r="OTD251" s="92"/>
      <c r="OTE251" s="92"/>
      <c r="OTF251" s="92"/>
      <c r="OTG251" s="92"/>
      <c r="OTH251" s="92"/>
      <c r="OTI251" s="92"/>
      <c r="OTJ251" s="92"/>
      <c r="OTK251" s="92"/>
      <c r="OTL251" s="92"/>
      <c r="OTM251" s="92"/>
      <c r="OTN251" s="92"/>
      <c r="OTO251" s="92"/>
      <c r="OTP251" s="92"/>
      <c r="OTQ251" s="92"/>
      <c r="OTR251" s="92"/>
      <c r="OTS251" s="92"/>
      <c r="OTT251" s="92"/>
      <c r="OTU251" s="92"/>
      <c r="OTV251" s="92"/>
      <c r="OTW251" s="92"/>
      <c r="OTX251" s="92"/>
      <c r="OTY251" s="92"/>
      <c r="OTZ251" s="92"/>
      <c r="OUA251" s="92"/>
      <c r="OUB251" s="92"/>
      <c r="OUC251" s="92"/>
      <c r="OUD251" s="92"/>
      <c r="OUE251" s="92"/>
      <c r="OUF251" s="92"/>
      <c r="OUG251" s="92"/>
      <c r="OUH251" s="92"/>
      <c r="OUI251" s="92"/>
      <c r="OUJ251" s="92"/>
      <c r="OUK251" s="92"/>
      <c r="OUL251" s="92"/>
      <c r="OUM251" s="92"/>
      <c r="OUN251" s="92"/>
      <c r="OUO251" s="92"/>
      <c r="OUP251" s="92"/>
      <c r="OUQ251" s="92"/>
      <c r="OUR251" s="92"/>
      <c r="OUS251" s="92"/>
      <c r="OUT251" s="92"/>
      <c r="OUU251" s="92"/>
      <c r="OUV251" s="92"/>
      <c r="OUW251" s="92"/>
      <c r="OUX251" s="92"/>
      <c r="OUY251" s="92"/>
      <c r="OUZ251" s="92"/>
      <c r="OVA251" s="92"/>
      <c r="OVB251" s="92"/>
      <c r="OVC251" s="92"/>
      <c r="OVD251" s="92"/>
      <c r="OVE251" s="92"/>
      <c r="OVF251" s="92"/>
      <c r="OVG251" s="92"/>
      <c r="OVH251" s="92"/>
      <c r="OVI251" s="92"/>
      <c r="OVJ251" s="92"/>
      <c r="OVK251" s="92"/>
      <c r="OVL251" s="92"/>
      <c r="OVM251" s="92"/>
      <c r="OVN251" s="92"/>
      <c r="OVO251" s="92"/>
      <c r="OVP251" s="92"/>
      <c r="OVQ251" s="92"/>
      <c r="OVR251" s="92"/>
      <c r="OVS251" s="92"/>
      <c r="OVT251" s="92"/>
      <c r="OVU251" s="92"/>
      <c r="OVV251" s="92"/>
      <c r="OVW251" s="92"/>
      <c r="OVX251" s="92"/>
      <c r="OVY251" s="92"/>
      <c r="OVZ251" s="92"/>
      <c r="OWA251" s="92"/>
      <c r="OWB251" s="92"/>
      <c r="OWC251" s="92"/>
      <c r="OWD251" s="92"/>
      <c r="OWE251" s="92"/>
      <c r="OWF251" s="92"/>
      <c r="OWG251" s="92"/>
      <c r="OWH251" s="92"/>
      <c r="OWI251" s="92"/>
      <c r="OWJ251" s="92"/>
      <c r="OWK251" s="92"/>
      <c r="OWL251" s="92"/>
      <c r="OWM251" s="92"/>
      <c r="OWN251" s="92"/>
      <c r="OWO251" s="92"/>
      <c r="OWP251" s="92"/>
      <c r="OWQ251" s="92"/>
      <c r="OWR251" s="92"/>
      <c r="OWS251" s="92"/>
      <c r="OWT251" s="92"/>
      <c r="OWU251" s="92"/>
      <c r="OWV251" s="92"/>
      <c r="OWW251" s="92"/>
      <c r="OWX251" s="92"/>
      <c r="OWY251" s="92"/>
      <c r="OWZ251" s="92"/>
      <c r="OXA251" s="92"/>
      <c r="OXB251" s="92"/>
      <c r="OXC251" s="92"/>
      <c r="OXD251" s="92"/>
      <c r="OXE251" s="92"/>
      <c r="OXF251" s="92"/>
      <c r="OXG251" s="92"/>
      <c r="OXH251" s="92"/>
      <c r="OXI251" s="92"/>
      <c r="OXJ251" s="92"/>
      <c r="OXK251" s="92"/>
      <c r="OXL251" s="92"/>
      <c r="OXM251" s="92"/>
      <c r="OXN251" s="92"/>
      <c r="OXO251" s="92"/>
      <c r="OXP251" s="92"/>
      <c r="OXQ251" s="92"/>
      <c r="OXR251" s="92"/>
      <c r="OXS251" s="92"/>
      <c r="OXT251" s="92"/>
      <c r="OXU251" s="92"/>
      <c r="OXV251" s="92"/>
      <c r="OXW251" s="92"/>
      <c r="OXX251" s="92"/>
      <c r="OXY251" s="92"/>
      <c r="OXZ251" s="92"/>
      <c r="OYA251" s="92"/>
      <c r="OYB251" s="92"/>
      <c r="OYC251" s="92"/>
      <c r="OYD251" s="92"/>
      <c r="OYE251" s="92"/>
      <c r="OYF251" s="92"/>
      <c r="OYG251" s="92"/>
      <c r="OYH251" s="92"/>
      <c r="OYI251" s="92"/>
      <c r="OYJ251" s="92"/>
      <c r="OYK251" s="92"/>
      <c r="OYL251" s="92"/>
      <c r="OYM251" s="92"/>
      <c r="OYN251" s="92"/>
      <c r="OYO251" s="92"/>
      <c r="OYP251" s="92"/>
      <c r="OYQ251" s="92"/>
      <c r="OYR251" s="92"/>
      <c r="OYS251" s="92"/>
      <c r="OYT251" s="92"/>
      <c r="OYU251" s="92"/>
      <c r="OYV251" s="92"/>
      <c r="OYW251" s="92"/>
      <c r="OYX251" s="92"/>
      <c r="OYY251" s="92"/>
      <c r="OYZ251" s="92"/>
      <c r="OZA251" s="92"/>
      <c r="OZB251" s="92"/>
      <c r="OZC251" s="92"/>
      <c r="OZD251" s="92"/>
      <c r="OZE251" s="92"/>
      <c r="OZF251" s="92"/>
      <c r="OZG251" s="92"/>
      <c r="OZH251" s="92"/>
      <c r="OZI251" s="92"/>
      <c r="OZJ251" s="92"/>
      <c r="OZK251" s="92"/>
      <c r="OZL251" s="92"/>
      <c r="OZM251" s="92"/>
      <c r="OZN251" s="92"/>
      <c r="OZO251" s="92"/>
      <c r="OZP251" s="92"/>
      <c r="OZQ251" s="92"/>
      <c r="OZR251" s="92"/>
      <c r="OZS251" s="92"/>
      <c r="OZT251" s="92"/>
      <c r="OZU251" s="92"/>
      <c r="OZV251" s="92"/>
      <c r="OZW251" s="92"/>
      <c r="OZX251" s="92"/>
      <c r="OZY251" s="92"/>
      <c r="OZZ251" s="92"/>
      <c r="PAA251" s="92"/>
      <c r="PAB251" s="92"/>
      <c r="PAC251" s="92"/>
      <c r="PAD251" s="92"/>
      <c r="PAE251" s="92"/>
      <c r="PAF251" s="92"/>
      <c r="PAG251" s="92"/>
      <c r="PAH251" s="92"/>
      <c r="PAI251" s="92"/>
      <c r="PAJ251" s="92"/>
      <c r="PAK251" s="92"/>
      <c r="PAL251" s="92"/>
      <c r="PAM251" s="92"/>
      <c r="PAN251" s="92"/>
      <c r="PAO251" s="92"/>
      <c r="PAP251" s="92"/>
      <c r="PAQ251" s="92"/>
      <c r="PAR251" s="92"/>
      <c r="PAS251" s="92"/>
      <c r="PAT251" s="92"/>
      <c r="PAU251" s="92"/>
      <c r="PAV251" s="92"/>
      <c r="PAW251" s="92"/>
      <c r="PAX251" s="92"/>
      <c r="PAY251" s="92"/>
      <c r="PAZ251" s="92"/>
      <c r="PBA251" s="92"/>
      <c r="PBB251" s="92"/>
      <c r="PBC251" s="92"/>
      <c r="PBD251" s="92"/>
      <c r="PBE251" s="92"/>
      <c r="PBF251" s="92"/>
      <c r="PBG251" s="92"/>
      <c r="PBH251" s="92"/>
      <c r="PBI251" s="92"/>
      <c r="PBJ251" s="92"/>
      <c r="PBK251" s="92"/>
      <c r="PBL251" s="92"/>
      <c r="PBM251" s="92"/>
      <c r="PBN251" s="92"/>
      <c r="PBO251" s="92"/>
      <c r="PBP251" s="92"/>
      <c r="PBQ251" s="92"/>
      <c r="PBR251" s="92"/>
      <c r="PBS251" s="92"/>
      <c r="PBT251" s="92"/>
      <c r="PBU251" s="92"/>
      <c r="PBV251" s="92"/>
      <c r="PBW251" s="92"/>
      <c r="PBX251" s="92"/>
      <c r="PBY251" s="92"/>
      <c r="PBZ251" s="92"/>
      <c r="PCA251" s="92"/>
      <c r="PCB251" s="92"/>
      <c r="PCC251" s="92"/>
      <c r="PCD251" s="92"/>
      <c r="PCE251" s="92"/>
      <c r="PCF251" s="92"/>
      <c r="PCG251" s="92"/>
      <c r="PCH251" s="92"/>
      <c r="PCI251" s="92"/>
      <c r="PCJ251" s="92"/>
      <c r="PCK251" s="92"/>
      <c r="PCL251" s="92"/>
      <c r="PCM251" s="92"/>
      <c r="PCN251" s="92"/>
      <c r="PCO251" s="92"/>
      <c r="PCP251" s="92"/>
      <c r="PCQ251" s="92"/>
      <c r="PCR251" s="92"/>
      <c r="PCS251" s="92"/>
      <c r="PCT251" s="92"/>
      <c r="PCU251" s="92"/>
      <c r="PCV251" s="92"/>
      <c r="PCW251" s="92"/>
      <c r="PCX251" s="92"/>
      <c r="PCY251" s="92"/>
      <c r="PCZ251" s="92"/>
      <c r="PDA251" s="92"/>
      <c r="PDB251" s="92"/>
      <c r="PDC251" s="92"/>
      <c r="PDD251" s="92"/>
      <c r="PDE251" s="92"/>
      <c r="PDF251" s="92"/>
      <c r="PDG251" s="92"/>
      <c r="PDH251" s="92"/>
      <c r="PDI251" s="92"/>
      <c r="PDJ251" s="92"/>
      <c r="PDK251" s="92"/>
      <c r="PDL251" s="92"/>
      <c r="PDM251" s="92"/>
      <c r="PDN251" s="92"/>
      <c r="PDO251" s="92"/>
      <c r="PDP251" s="92"/>
      <c r="PDQ251" s="92"/>
      <c r="PDR251" s="92"/>
      <c r="PDS251" s="92"/>
      <c r="PDT251" s="92"/>
      <c r="PDU251" s="92"/>
      <c r="PDV251" s="92"/>
      <c r="PDW251" s="92"/>
      <c r="PDX251" s="92"/>
      <c r="PDY251" s="92"/>
      <c r="PDZ251" s="92"/>
      <c r="PEA251" s="92"/>
      <c r="PEB251" s="92"/>
      <c r="PEC251" s="92"/>
      <c r="PED251" s="92"/>
      <c r="PEE251" s="92"/>
      <c r="PEF251" s="92"/>
      <c r="PEG251" s="92"/>
      <c r="PEH251" s="92"/>
      <c r="PEI251" s="92"/>
      <c r="PEJ251" s="92"/>
      <c r="PEK251" s="92"/>
      <c r="PEL251" s="92"/>
      <c r="PEM251" s="92"/>
      <c r="PEN251" s="92"/>
      <c r="PEO251" s="92"/>
      <c r="PEP251" s="92"/>
      <c r="PEQ251" s="92"/>
      <c r="PER251" s="92"/>
      <c r="PES251" s="92"/>
      <c r="PET251" s="92"/>
      <c r="PEU251" s="92"/>
      <c r="PEV251" s="92"/>
      <c r="PEW251" s="92"/>
      <c r="PEX251" s="92"/>
      <c r="PEY251" s="92"/>
      <c r="PEZ251" s="92"/>
      <c r="PFA251" s="92"/>
      <c r="PFB251" s="92"/>
      <c r="PFC251" s="92"/>
      <c r="PFD251" s="92"/>
      <c r="PFE251" s="92"/>
      <c r="PFF251" s="92"/>
      <c r="PFG251" s="92"/>
      <c r="PFH251" s="92"/>
      <c r="PFI251" s="92"/>
      <c r="PFJ251" s="92"/>
      <c r="PFK251" s="92"/>
      <c r="PFL251" s="92"/>
      <c r="PFM251" s="92"/>
      <c r="PFN251" s="92"/>
      <c r="PFO251" s="92"/>
      <c r="PFP251" s="92"/>
      <c r="PFQ251" s="92"/>
      <c r="PFR251" s="92"/>
      <c r="PFS251" s="92"/>
      <c r="PFT251" s="92"/>
      <c r="PFU251" s="92"/>
      <c r="PFV251" s="92"/>
      <c r="PFW251" s="92"/>
      <c r="PFX251" s="92"/>
      <c r="PFY251" s="92"/>
      <c r="PFZ251" s="92"/>
      <c r="PGA251" s="92"/>
      <c r="PGB251" s="92"/>
      <c r="PGC251" s="92"/>
      <c r="PGD251" s="92"/>
      <c r="PGE251" s="92"/>
      <c r="PGF251" s="92"/>
      <c r="PGG251" s="92"/>
      <c r="PGH251" s="92"/>
      <c r="PGI251" s="92"/>
      <c r="PGJ251" s="92"/>
      <c r="PGK251" s="92"/>
      <c r="PGL251" s="92"/>
      <c r="PGM251" s="92"/>
      <c r="PGN251" s="92"/>
      <c r="PGO251" s="92"/>
      <c r="PGP251" s="92"/>
      <c r="PGQ251" s="92"/>
      <c r="PGR251" s="92"/>
      <c r="PGS251" s="92"/>
      <c r="PGT251" s="92"/>
      <c r="PGU251" s="92"/>
      <c r="PGV251" s="92"/>
      <c r="PGW251" s="92"/>
      <c r="PGX251" s="92"/>
      <c r="PGY251" s="92"/>
      <c r="PGZ251" s="92"/>
      <c r="PHA251" s="92"/>
      <c r="PHB251" s="92"/>
      <c r="PHC251" s="92"/>
      <c r="PHD251" s="92"/>
      <c r="PHE251" s="92"/>
      <c r="PHF251" s="92"/>
      <c r="PHG251" s="92"/>
      <c r="PHH251" s="92"/>
      <c r="PHI251" s="92"/>
      <c r="PHJ251" s="92"/>
      <c r="PHK251" s="92"/>
      <c r="PHL251" s="92"/>
      <c r="PHM251" s="92"/>
      <c r="PHN251" s="92"/>
      <c r="PHO251" s="92"/>
      <c r="PHP251" s="92"/>
      <c r="PHQ251" s="92"/>
      <c r="PHR251" s="92"/>
      <c r="PHS251" s="92"/>
      <c r="PHT251" s="92"/>
      <c r="PHU251" s="92"/>
      <c r="PHV251" s="92"/>
      <c r="PHW251" s="92"/>
      <c r="PHX251" s="92"/>
      <c r="PHY251" s="92"/>
      <c r="PHZ251" s="92"/>
      <c r="PIA251" s="92"/>
      <c r="PIB251" s="92"/>
      <c r="PIC251" s="92"/>
      <c r="PID251" s="92"/>
      <c r="PIE251" s="92"/>
      <c r="PIF251" s="92"/>
      <c r="PIG251" s="92"/>
      <c r="PIH251" s="92"/>
      <c r="PII251" s="92"/>
      <c r="PIJ251" s="92"/>
      <c r="PIK251" s="92"/>
      <c r="PIL251" s="92"/>
      <c r="PIM251" s="92"/>
      <c r="PIN251" s="92"/>
      <c r="PIO251" s="92"/>
      <c r="PIP251" s="92"/>
      <c r="PIQ251" s="92"/>
      <c r="PIR251" s="92"/>
      <c r="PIS251" s="92"/>
      <c r="PIT251" s="92"/>
      <c r="PIU251" s="92"/>
      <c r="PIV251" s="92"/>
      <c r="PIW251" s="92"/>
      <c r="PIX251" s="92"/>
      <c r="PIY251" s="92"/>
      <c r="PIZ251" s="92"/>
      <c r="PJA251" s="92"/>
      <c r="PJB251" s="92"/>
      <c r="PJC251" s="92"/>
      <c r="PJD251" s="92"/>
      <c r="PJE251" s="92"/>
      <c r="PJF251" s="92"/>
      <c r="PJG251" s="92"/>
      <c r="PJH251" s="92"/>
      <c r="PJI251" s="92"/>
      <c r="PJJ251" s="92"/>
      <c r="PJK251" s="92"/>
      <c r="PJL251" s="92"/>
      <c r="PJM251" s="92"/>
      <c r="PJN251" s="92"/>
      <c r="PJO251" s="92"/>
      <c r="PJP251" s="92"/>
      <c r="PJQ251" s="92"/>
      <c r="PJR251" s="92"/>
      <c r="PJS251" s="92"/>
      <c r="PJT251" s="92"/>
      <c r="PJU251" s="92"/>
      <c r="PJV251" s="92"/>
      <c r="PJW251" s="92"/>
      <c r="PJX251" s="92"/>
      <c r="PJY251" s="92"/>
      <c r="PJZ251" s="92"/>
      <c r="PKA251" s="92"/>
      <c r="PKB251" s="92"/>
      <c r="PKC251" s="92"/>
      <c r="PKD251" s="92"/>
      <c r="PKE251" s="92"/>
      <c r="PKF251" s="92"/>
      <c r="PKG251" s="92"/>
      <c r="PKH251" s="92"/>
      <c r="PKI251" s="92"/>
      <c r="PKJ251" s="92"/>
      <c r="PKK251" s="92"/>
      <c r="PKL251" s="92"/>
      <c r="PKM251" s="92"/>
      <c r="PKN251" s="92"/>
      <c r="PKO251" s="92"/>
      <c r="PKP251" s="92"/>
      <c r="PKQ251" s="92"/>
      <c r="PKR251" s="92"/>
      <c r="PKS251" s="92"/>
      <c r="PKT251" s="92"/>
      <c r="PKU251" s="92"/>
      <c r="PKV251" s="92"/>
      <c r="PKW251" s="92"/>
      <c r="PKX251" s="92"/>
      <c r="PKY251" s="92"/>
      <c r="PKZ251" s="92"/>
      <c r="PLA251" s="92"/>
      <c r="PLB251" s="92"/>
      <c r="PLC251" s="92"/>
      <c r="PLD251" s="92"/>
      <c r="PLE251" s="92"/>
      <c r="PLF251" s="92"/>
      <c r="PLG251" s="92"/>
      <c r="PLH251" s="92"/>
      <c r="PLI251" s="92"/>
      <c r="PLJ251" s="92"/>
      <c r="PLK251" s="92"/>
      <c r="PLL251" s="92"/>
      <c r="PLM251" s="92"/>
      <c r="PLN251" s="92"/>
      <c r="PLO251" s="92"/>
      <c r="PLP251" s="92"/>
      <c r="PLQ251" s="92"/>
      <c r="PLR251" s="92"/>
      <c r="PLS251" s="92"/>
      <c r="PLT251" s="92"/>
      <c r="PLU251" s="92"/>
      <c r="PLV251" s="92"/>
      <c r="PLW251" s="92"/>
      <c r="PLX251" s="92"/>
      <c r="PLY251" s="92"/>
      <c r="PLZ251" s="92"/>
      <c r="PMA251" s="92"/>
      <c r="PMB251" s="92"/>
      <c r="PMC251" s="92"/>
      <c r="PMD251" s="92"/>
      <c r="PME251" s="92"/>
      <c r="PMF251" s="92"/>
      <c r="PMG251" s="92"/>
      <c r="PMH251" s="92"/>
      <c r="PMI251" s="92"/>
      <c r="PMJ251" s="92"/>
      <c r="PMK251" s="92"/>
      <c r="PML251" s="92"/>
      <c r="PMM251" s="92"/>
      <c r="PMN251" s="92"/>
      <c r="PMO251" s="92"/>
      <c r="PMP251" s="92"/>
      <c r="PMQ251" s="92"/>
      <c r="PMR251" s="92"/>
      <c r="PMS251" s="92"/>
      <c r="PMT251" s="92"/>
      <c r="PMU251" s="92"/>
      <c r="PMV251" s="92"/>
      <c r="PMW251" s="92"/>
      <c r="PMX251" s="92"/>
      <c r="PMY251" s="92"/>
      <c r="PMZ251" s="92"/>
      <c r="PNA251" s="92"/>
      <c r="PNB251" s="92"/>
      <c r="PNC251" s="92"/>
      <c r="PND251" s="92"/>
      <c r="PNE251" s="92"/>
      <c r="PNF251" s="92"/>
      <c r="PNG251" s="92"/>
      <c r="PNH251" s="92"/>
      <c r="PNI251" s="92"/>
      <c r="PNJ251" s="92"/>
      <c r="PNK251" s="92"/>
      <c r="PNL251" s="92"/>
      <c r="PNM251" s="92"/>
      <c r="PNN251" s="92"/>
      <c r="PNO251" s="92"/>
      <c r="PNP251" s="92"/>
      <c r="PNQ251" s="92"/>
      <c r="PNR251" s="92"/>
      <c r="PNS251" s="92"/>
      <c r="PNT251" s="92"/>
      <c r="PNU251" s="92"/>
      <c r="PNV251" s="92"/>
      <c r="PNW251" s="92"/>
      <c r="PNX251" s="92"/>
      <c r="PNY251" s="92"/>
      <c r="PNZ251" s="92"/>
      <c r="POA251" s="92"/>
      <c r="POB251" s="92"/>
      <c r="POC251" s="92"/>
      <c r="POD251" s="92"/>
      <c r="POE251" s="92"/>
      <c r="POF251" s="92"/>
      <c r="POG251" s="92"/>
      <c r="POH251" s="92"/>
      <c r="POI251" s="92"/>
      <c r="POJ251" s="92"/>
      <c r="POK251" s="92"/>
      <c r="POL251" s="92"/>
      <c r="POM251" s="92"/>
      <c r="PON251" s="92"/>
      <c r="POO251" s="92"/>
      <c r="POP251" s="92"/>
      <c r="POQ251" s="92"/>
      <c r="POR251" s="92"/>
      <c r="POS251" s="92"/>
      <c r="POT251" s="92"/>
      <c r="POU251" s="92"/>
      <c r="POV251" s="92"/>
      <c r="POW251" s="92"/>
      <c r="POX251" s="92"/>
      <c r="POY251" s="92"/>
      <c r="POZ251" s="92"/>
      <c r="PPA251" s="92"/>
      <c r="PPB251" s="92"/>
      <c r="PPC251" s="92"/>
      <c r="PPD251" s="92"/>
      <c r="PPE251" s="92"/>
      <c r="PPF251" s="92"/>
      <c r="PPG251" s="92"/>
      <c r="PPH251" s="92"/>
      <c r="PPI251" s="92"/>
      <c r="PPJ251" s="92"/>
      <c r="PPK251" s="92"/>
      <c r="PPL251" s="92"/>
      <c r="PPM251" s="92"/>
      <c r="PPN251" s="92"/>
      <c r="PPO251" s="92"/>
      <c r="PPP251" s="92"/>
      <c r="PPQ251" s="92"/>
      <c r="PPR251" s="92"/>
      <c r="PPS251" s="92"/>
      <c r="PPT251" s="92"/>
      <c r="PPU251" s="92"/>
      <c r="PPV251" s="92"/>
      <c r="PPW251" s="92"/>
      <c r="PPX251" s="92"/>
      <c r="PPY251" s="92"/>
      <c r="PPZ251" s="92"/>
      <c r="PQA251" s="92"/>
      <c r="PQB251" s="92"/>
      <c r="PQC251" s="92"/>
      <c r="PQD251" s="92"/>
      <c r="PQE251" s="92"/>
      <c r="PQF251" s="92"/>
      <c r="PQG251" s="92"/>
      <c r="PQH251" s="92"/>
      <c r="PQI251" s="92"/>
      <c r="PQJ251" s="92"/>
      <c r="PQK251" s="92"/>
      <c r="PQL251" s="92"/>
      <c r="PQM251" s="92"/>
      <c r="PQN251" s="92"/>
      <c r="PQO251" s="92"/>
      <c r="PQP251" s="92"/>
      <c r="PQQ251" s="92"/>
      <c r="PQR251" s="92"/>
      <c r="PQS251" s="92"/>
      <c r="PQT251" s="92"/>
      <c r="PQU251" s="92"/>
      <c r="PQV251" s="92"/>
      <c r="PQW251" s="92"/>
      <c r="PQX251" s="92"/>
      <c r="PQY251" s="92"/>
      <c r="PQZ251" s="92"/>
      <c r="PRA251" s="92"/>
      <c r="PRB251" s="92"/>
      <c r="PRC251" s="92"/>
      <c r="PRD251" s="92"/>
      <c r="PRE251" s="92"/>
      <c r="PRF251" s="92"/>
      <c r="PRG251" s="92"/>
      <c r="PRH251" s="92"/>
      <c r="PRI251" s="92"/>
      <c r="PRJ251" s="92"/>
      <c r="PRK251" s="92"/>
      <c r="PRL251" s="92"/>
      <c r="PRM251" s="92"/>
      <c r="PRN251" s="92"/>
      <c r="PRO251" s="92"/>
      <c r="PRP251" s="92"/>
      <c r="PRQ251" s="92"/>
      <c r="PRR251" s="92"/>
      <c r="PRS251" s="92"/>
      <c r="PRT251" s="92"/>
      <c r="PRU251" s="92"/>
      <c r="PRV251" s="92"/>
      <c r="PRW251" s="92"/>
      <c r="PRX251" s="92"/>
      <c r="PRY251" s="92"/>
      <c r="PRZ251" s="92"/>
      <c r="PSA251" s="92"/>
      <c r="PSB251" s="92"/>
      <c r="PSC251" s="92"/>
      <c r="PSD251" s="92"/>
      <c r="PSE251" s="92"/>
      <c r="PSF251" s="92"/>
      <c r="PSG251" s="92"/>
      <c r="PSH251" s="92"/>
      <c r="PSI251" s="92"/>
      <c r="PSJ251" s="92"/>
      <c r="PSK251" s="92"/>
      <c r="PSL251" s="92"/>
      <c r="PSM251" s="92"/>
      <c r="PSN251" s="92"/>
      <c r="PSO251" s="92"/>
      <c r="PSP251" s="92"/>
      <c r="PSQ251" s="92"/>
      <c r="PSR251" s="92"/>
      <c r="PSS251" s="92"/>
      <c r="PST251" s="92"/>
      <c r="PSU251" s="92"/>
      <c r="PSV251" s="92"/>
      <c r="PSW251" s="92"/>
      <c r="PSX251" s="92"/>
      <c r="PSY251" s="92"/>
      <c r="PSZ251" s="92"/>
      <c r="PTA251" s="92"/>
      <c r="PTB251" s="92"/>
      <c r="PTC251" s="92"/>
      <c r="PTD251" s="92"/>
      <c r="PTE251" s="92"/>
      <c r="PTF251" s="92"/>
      <c r="PTG251" s="92"/>
      <c r="PTH251" s="92"/>
      <c r="PTI251" s="92"/>
      <c r="PTJ251" s="92"/>
      <c r="PTK251" s="92"/>
      <c r="PTL251" s="92"/>
      <c r="PTM251" s="92"/>
      <c r="PTN251" s="92"/>
      <c r="PTO251" s="92"/>
      <c r="PTP251" s="92"/>
      <c r="PTQ251" s="92"/>
      <c r="PTR251" s="92"/>
      <c r="PTS251" s="92"/>
      <c r="PTT251" s="92"/>
      <c r="PTU251" s="92"/>
      <c r="PTV251" s="92"/>
      <c r="PTW251" s="92"/>
      <c r="PTX251" s="92"/>
      <c r="PTY251" s="92"/>
      <c r="PTZ251" s="92"/>
      <c r="PUA251" s="92"/>
      <c r="PUB251" s="92"/>
      <c r="PUC251" s="92"/>
      <c r="PUD251" s="92"/>
      <c r="PUE251" s="92"/>
      <c r="PUF251" s="92"/>
      <c r="PUG251" s="92"/>
      <c r="PUH251" s="92"/>
      <c r="PUI251" s="92"/>
      <c r="PUJ251" s="92"/>
      <c r="PUK251" s="92"/>
      <c r="PUL251" s="92"/>
      <c r="PUM251" s="92"/>
      <c r="PUN251" s="92"/>
      <c r="PUO251" s="92"/>
      <c r="PUP251" s="92"/>
      <c r="PUQ251" s="92"/>
      <c r="PUR251" s="92"/>
      <c r="PUS251" s="92"/>
      <c r="PUT251" s="92"/>
      <c r="PUU251" s="92"/>
      <c r="PUV251" s="92"/>
      <c r="PUW251" s="92"/>
      <c r="PUX251" s="92"/>
      <c r="PUY251" s="92"/>
      <c r="PUZ251" s="92"/>
      <c r="PVA251" s="92"/>
      <c r="PVB251" s="92"/>
      <c r="PVC251" s="92"/>
      <c r="PVD251" s="92"/>
      <c r="PVE251" s="92"/>
      <c r="PVF251" s="92"/>
      <c r="PVG251" s="92"/>
      <c r="PVH251" s="92"/>
      <c r="PVI251" s="92"/>
      <c r="PVJ251" s="92"/>
      <c r="PVK251" s="92"/>
      <c r="PVL251" s="92"/>
      <c r="PVM251" s="92"/>
      <c r="PVN251" s="92"/>
      <c r="PVO251" s="92"/>
      <c r="PVP251" s="92"/>
      <c r="PVQ251" s="92"/>
      <c r="PVR251" s="92"/>
      <c r="PVS251" s="92"/>
      <c r="PVT251" s="92"/>
      <c r="PVU251" s="92"/>
      <c r="PVV251" s="92"/>
      <c r="PVW251" s="92"/>
      <c r="PVX251" s="92"/>
      <c r="PVY251" s="92"/>
      <c r="PVZ251" s="92"/>
      <c r="PWA251" s="92"/>
      <c r="PWB251" s="92"/>
      <c r="PWC251" s="92"/>
      <c r="PWD251" s="92"/>
      <c r="PWE251" s="92"/>
      <c r="PWF251" s="92"/>
      <c r="PWG251" s="92"/>
      <c r="PWH251" s="92"/>
      <c r="PWI251" s="92"/>
      <c r="PWJ251" s="92"/>
      <c r="PWK251" s="92"/>
      <c r="PWL251" s="92"/>
      <c r="PWM251" s="92"/>
      <c r="PWN251" s="92"/>
      <c r="PWO251" s="92"/>
      <c r="PWP251" s="92"/>
      <c r="PWQ251" s="92"/>
      <c r="PWR251" s="92"/>
      <c r="PWS251" s="92"/>
      <c r="PWT251" s="92"/>
      <c r="PWU251" s="92"/>
      <c r="PWV251" s="92"/>
      <c r="PWW251" s="92"/>
      <c r="PWX251" s="92"/>
      <c r="PWY251" s="92"/>
      <c r="PWZ251" s="92"/>
      <c r="PXA251" s="92"/>
      <c r="PXB251" s="92"/>
      <c r="PXC251" s="92"/>
      <c r="PXD251" s="92"/>
      <c r="PXE251" s="92"/>
      <c r="PXF251" s="92"/>
      <c r="PXG251" s="92"/>
      <c r="PXH251" s="92"/>
      <c r="PXI251" s="92"/>
      <c r="PXJ251" s="92"/>
      <c r="PXK251" s="92"/>
      <c r="PXL251" s="92"/>
      <c r="PXM251" s="92"/>
      <c r="PXN251" s="92"/>
      <c r="PXO251" s="92"/>
      <c r="PXP251" s="92"/>
      <c r="PXQ251" s="92"/>
      <c r="PXR251" s="92"/>
      <c r="PXS251" s="92"/>
      <c r="PXT251" s="92"/>
      <c r="PXU251" s="92"/>
      <c r="PXV251" s="92"/>
      <c r="PXW251" s="92"/>
      <c r="PXX251" s="92"/>
      <c r="PXY251" s="92"/>
      <c r="PXZ251" s="92"/>
      <c r="PYA251" s="92"/>
      <c r="PYB251" s="92"/>
      <c r="PYC251" s="92"/>
      <c r="PYD251" s="92"/>
      <c r="PYE251" s="92"/>
      <c r="PYF251" s="92"/>
      <c r="PYG251" s="92"/>
      <c r="PYH251" s="92"/>
      <c r="PYI251" s="92"/>
      <c r="PYJ251" s="92"/>
      <c r="PYK251" s="92"/>
      <c r="PYL251" s="92"/>
      <c r="PYM251" s="92"/>
      <c r="PYN251" s="92"/>
      <c r="PYO251" s="92"/>
      <c r="PYP251" s="92"/>
      <c r="PYQ251" s="92"/>
      <c r="PYR251" s="92"/>
      <c r="PYS251" s="92"/>
      <c r="PYT251" s="92"/>
      <c r="PYU251" s="92"/>
      <c r="PYV251" s="92"/>
      <c r="PYW251" s="92"/>
      <c r="PYX251" s="92"/>
      <c r="PYY251" s="92"/>
      <c r="PYZ251" s="92"/>
      <c r="PZA251" s="92"/>
      <c r="PZB251" s="92"/>
      <c r="PZC251" s="92"/>
      <c r="PZD251" s="92"/>
      <c r="PZE251" s="92"/>
      <c r="PZF251" s="92"/>
      <c r="PZG251" s="92"/>
      <c r="PZH251" s="92"/>
      <c r="PZI251" s="92"/>
      <c r="PZJ251" s="92"/>
      <c r="PZK251" s="92"/>
      <c r="PZL251" s="92"/>
      <c r="PZM251" s="92"/>
      <c r="PZN251" s="92"/>
      <c r="PZO251" s="92"/>
      <c r="PZP251" s="92"/>
      <c r="PZQ251" s="92"/>
      <c r="PZR251" s="92"/>
      <c r="PZS251" s="92"/>
      <c r="PZT251" s="92"/>
      <c r="PZU251" s="92"/>
      <c r="PZV251" s="92"/>
      <c r="PZW251" s="92"/>
      <c r="PZX251" s="92"/>
      <c r="PZY251" s="92"/>
      <c r="PZZ251" s="92"/>
      <c r="QAA251" s="92"/>
      <c r="QAB251" s="92"/>
      <c r="QAC251" s="92"/>
      <c r="QAD251" s="92"/>
      <c r="QAE251" s="92"/>
      <c r="QAF251" s="92"/>
      <c r="QAG251" s="92"/>
      <c r="QAH251" s="92"/>
      <c r="QAI251" s="92"/>
      <c r="QAJ251" s="92"/>
      <c r="QAK251" s="92"/>
      <c r="QAL251" s="92"/>
      <c r="QAM251" s="92"/>
      <c r="QAN251" s="92"/>
      <c r="QAO251" s="92"/>
      <c r="QAP251" s="92"/>
      <c r="QAQ251" s="92"/>
      <c r="QAR251" s="92"/>
      <c r="QAS251" s="92"/>
      <c r="QAT251" s="92"/>
      <c r="QAU251" s="92"/>
      <c r="QAV251" s="92"/>
      <c r="QAW251" s="92"/>
      <c r="QAX251" s="92"/>
      <c r="QAY251" s="92"/>
      <c r="QAZ251" s="92"/>
      <c r="QBA251" s="92"/>
      <c r="QBB251" s="92"/>
      <c r="QBC251" s="92"/>
      <c r="QBD251" s="92"/>
      <c r="QBE251" s="92"/>
      <c r="QBF251" s="92"/>
      <c r="QBG251" s="92"/>
      <c r="QBH251" s="92"/>
      <c r="QBI251" s="92"/>
      <c r="QBJ251" s="92"/>
      <c r="QBK251" s="92"/>
      <c r="QBL251" s="92"/>
      <c r="QBM251" s="92"/>
      <c r="QBN251" s="92"/>
      <c r="QBO251" s="92"/>
      <c r="QBP251" s="92"/>
      <c r="QBQ251" s="92"/>
      <c r="QBR251" s="92"/>
      <c r="QBS251" s="92"/>
      <c r="QBT251" s="92"/>
      <c r="QBU251" s="92"/>
      <c r="QBV251" s="92"/>
      <c r="QBW251" s="92"/>
      <c r="QBX251" s="92"/>
      <c r="QBY251" s="92"/>
      <c r="QBZ251" s="92"/>
      <c r="QCA251" s="92"/>
      <c r="QCB251" s="92"/>
      <c r="QCC251" s="92"/>
      <c r="QCD251" s="92"/>
      <c r="QCE251" s="92"/>
      <c r="QCF251" s="92"/>
      <c r="QCG251" s="92"/>
      <c r="QCH251" s="92"/>
      <c r="QCI251" s="92"/>
      <c r="QCJ251" s="92"/>
      <c r="QCK251" s="92"/>
      <c r="QCL251" s="92"/>
      <c r="QCM251" s="92"/>
      <c r="QCN251" s="92"/>
      <c r="QCO251" s="92"/>
      <c r="QCP251" s="92"/>
      <c r="QCQ251" s="92"/>
      <c r="QCR251" s="92"/>
      <c r="QCS251" s="92"/>
      <c r="QCT251" s="92"/>
      <c r="QCU251" s="92"/>
      <c r="QCV251" s="92"/>
      <c r="QCW251" s="92"/>
      <c r="QCX251" s="92"/>
      <c r="QCY251" s="92"/>
      <c r="QCZ251" s="92"/>
      <c r="QDA251" s="92"/>
      <c r="QDB251" s="92"/>
      <c r="QDC251" s="92"/>
      <c r="QDD251" s="92"/>
      <c r="QDE251" s="92"/>
      <c r="QDF251" s="92"/>
      <c r="QDG251" s="92"/>
      <c r="QDH251" s="92"/>
      <c r="QDI251" s="92"/>
      <c r="QDJ251" s="92"/>
      <c r="QDK251" s="92"/>
      <c r="QDL251" s="92"/>
      <c r="QDM251" s="92"/>
      <c r="QDN251" s="92"/>
      <c r="QDO251" s="92"/>
      <c r="QDP251" s="92"/>
      <c r="QDQ251" s="92"/>
      <c r="QDR251" s="92"/>
      <c r="QDS251" s="92"/>
      <c r="QDT251" s="92"/>
      <c r="QDU251" s="92"/>
      <c r="QDV251" s="92"/>
      <c r="QDW251" s="92"/>
      <c r="QDX251" s="92"/>
      <c r="QDY251" s="92"/>
      <c r="QDZ251" s="92"/>
      <c r="QEA251" s="92"/>
      <c r="QEB251" s="92"/>
      <c r="QEC251" s="92"/>
      <c r="QED251" s="92"/>
      <c r="QEE251" s="92"/>
      <c r="QEF251" s="92"/>
      <c r="QEG251" s="92"/>
      <c r="QEH251" s="92"/>
      <c r="QEI251" s="92"/>
      <c r="QEJ251" s="92"/>
      <c r="QEK251" s="92"/>
      <c r="QEL251" s="92"/>
      <c r="QEM251" s="92"/>
      <c r="QEN251" s="92"/>
      <c r="QEO251" s="92"/>
      <c r="QEP251" s="92"/>
      <c r="QEQ251" s="92"/>
      <c r="QER251" s="92"/>
      <c r="QES251" s="92"/>
      <c r="QET251" s="92"/>
      <c r="QEU251" s="92"/>
      <c r="QEV251" s="92"/>
      <c r="QEW251" s="92"/>
      <c r="QEX251" s="92"/>
      <c r="QEY251" s="92"/>
      <c r="QEZ251" s="92"/>
      <c r="QFA251" s="92"/>
      <c r="QFB251" s="92"/>
      <c r="QFC251" s="92"/>
      <c r="QFD251" s="92"/>
      <c r="QFE251" s="92"/>
      <c r="QFF251" s="92"/>
      <c r="QFG251" s="92"/>
      <c r="QFH251" s="92"/>
      <c r="QFI251" s="92"/>
      <c r="QFJ251" s="92"/>
      <c r="QFK251" s="92"/>
      <c r="QFL251" s="92"/>
      <c r="QFM251" s="92"/>
      <c r="QFN251" s="92"/>
      <c r="QFO251" s="92"/>
      <c r="QFP251" s="92"/>
      <c r="QFQ251" s="92"/>
      <c r="QFR251" s="92"/>
      <c r="QFS251" s="92"/>
      <c r="QFT251" s="92"/>
      <c r="QFU251" s="92"/>
      <c r="QFV251" s="92"/>
      <c r="QFW251" s="92"/>
      <c r="QFX251" s="92"/>
      <c r="QFY251" s="92"/>
      <c r="QFZ251" s="92"/>
      <c r="QGA251" s="92"/>
      <c r="QGB251" s="92"/>
      <c r="QGC251" s="92"/>
      <c r="QGD251" s="92"/>
      <c r="QGE251" s="92"/>
      <c r="QGF251" s="92"/>
      <c r="QGG251" s="92"/>
      <c r="QGH251" s="92"/>
      <c r="QGI251" s="92"/>
      <c r="QGJ251" s="92"/>
      <c r="QGK251" s="92"/>
      <c r="QGL251" s="92"/>
      <c r="QGM251" s="92"/>
      <c r="QGN251" s="92"/>
      <c r="QGO251" s="92"/>
      <c r="QGP251" s="92"/>
      <c r="QGQ251" s="92"/>
      <c r="QGR251" s="92"/>
      <c r="QGS251" s="92"/>
      <c r="QGT251" s="92"/>
      <c r="QGU251" s="92"/>
      <c r="QGV251" s="92"/>
      <c r="QGW251" s="92"/>
      <c r="QGX251" s="92"/>
      <c r="QGY251" s="92"/>
      <c r="QGZ251" s="92"/>
      <c r="QHA251" s="92"/>
      <c r="QHB251" s="92"/>
      <c r="QHC251" s="92"/>
      <c r="QHD251" s="92"/>
      <c r="QHE251" s="92"/>
      <c r="QHF251" s="92"/>
      <c r="QHG251" s="92"/>
      <c r="QHH251" s="92"/>
      <c r="QHI251" s="92"/>
      <c r="QHJ251" s="92"/>
      <c r="QHK251" s="92"/>
      <c r="QHL251" s="92"/>
      <c r="QHM251" s="92"/>
      <c r="QHN251" s="92"/>
      <c r="QHO251" s="92"/>
      <c r="QHP251" s="92"/>
      <c r="QHQ251" s="92"/>
      <c r="QHR251" s="92"/>
      <c r="QHS251" s="92"/>
      <c r="QHT251" s="92"/>
      <c r="QHU251" s="92"/>
      <c r="QHV251" s="92"/>
      <c r="QHW251" s="92"/>
      <c r="QHX251" s="92"/>
      <c r="QHY251" s="92"/>
      <c r="QHZ251" s="92"/>
      <c r="QIA251" s="92"/>
      <c r="QIB251" s="92"/>
      <c r="QIC251" s="92"/>
      <c r="QID251" s="92"/>
      <c r="QIE251" s="92"/>
      <c r="QIF251" s="92"/>
      <c r="QIG251" s="92"/>
      <c r="QIH251" s="92"/>
      <c r="QII251" s="92"/>
      <c r="QIJ251" s="92"/>
      <c r="QIK251" s="92"/>
      <c r="QIL251" s="92"/>
      <c r="QIM251" s="92"/>
      <c r="QIN251" s="92"/>
      <c r="QIO251" s="92"/>
      <c r="QIP251" s="92"/>
      <c r="QIQ251" s="92"/>
      <c r="QIR251" s="92"/>
      <c r="QIS251" s="92"/>
      <c r="QIT251" s="92"/>
      <c r="QIU251" s="92"/>
      <c r="QIV251" s="92"/>
      <c r="QIW251" s="92"/>
      <c r="QIX251" s="92"/>
      <c r="QIY251" s="92"/>
      <c r="QIZ251" s="92"/>
      <c r="QJA251" s="92"/>
      <c r="QJB251" s="92"/>
      <c r="QJC251" s="92"/>
      <c r="QJD251" s="92"/>
      <c r="QJE251" s="92"/>
      <c r="QJF251" s="92"/>
      <c r="QJG251" s="92"/>
      <c r="QJH251" s="92"/>
      <c r="QJI251" s="92"/>
      <c r="QJJ251" s="92"/>
      <c r="QJK251" s="92"/>
      <c r="QJL251" s="92"/>
      <c r="QJM251" s="92"/>
      <c r="QJN251" s="92"/>
      <c r="QJO251" s="92"/>
      <c r="QJP251" s="92"/>
      <c r="QJQ251" s="92"/>
      <c r="QJR251" s="92"/>
      <c r="QJS251" s="92"/>
      <c r="QJT251" s="92"/>
      <c r="QJU251" s="92"/>
      <c r="QJV251" s="92"/>
      <c r="QJW251" s="92"/>
      <c r="QJX251" s="92"/>
      <c r="QJY251" s="92"/>
      <c r="QJZ251" s="92"/>
      <c r="QKA251" s="92"/>
      <c r="QKB251" s="92"/>
      <c r="QKC251" s="92"/>
      <c r="QKD251" s="92"/>
      <c r="QKE251" s="92"/>
      <c r="QKF251" s="92"/>
      <c r="QKG251" s="92"/>
      <c r="QKH251" s="92"/>
      <c r="QKI251" s="92"/>
      <c r="QKJ251" s="92"/>
      <c r="QKK251" s="92"/>
      <c r="QKL251" s="92"/>
      <c r="QKM251" s="92"/>
      <c r="QKN251" s="92"/>
      <c r="QKO251" s="92"/>
      <c r="QKP251" s="92"/>
      <c r="QKQ251" s="92"/>
      <c r="QKR251" s="92"/>
      <c r="QKS251" s="92"/>
      <c r="QKT251" s="92"/>
      <c r="QKU251" s="92"/>
      <c r="QKV251" s="92"/>
      <c r="QKW251" s="92"/>
      <c r="QKX251" s="92"/>
      <c r="QKY251" s="92"/>
      <c r="QKZ251" s="92"/>
      <c r="QLA251" s="92"/>
      <c r="QLB251" s="92"/>
      <c r="QLC251" s="92"/>
      <c r="QLD251" s="92"/>
      <c r="QLE251" s="92"/>
      <c r="QLF251" s="92"/>
      <c r="QLG251" s="92"/>
      <c r="QLH251" s="92"/>
      <c r="QLI251" s="92"/>
      <c r="QLJ251" s="92"/>
      <c r="QLK251" s="92"/>
      <c r="QLL251" s="92"/>
      <c r="QLM251" s="92"/>
      <c r="QLN251" s="92"/>
      <c r="QLO251" s="92"/>
      <c r="QLP251" s="92"/>
      <c r="QLQ251" s="92"/>
      <c r="QLR251" s="92"/>
      <c r="QLS251" s="92"/>
      <c r="QLT251" s="92"/>
      <c r="QLU251" s="92"/>
      <c r="QLV251" s="92"/>
      <c r="QLW251" s="92"/>
      <c r="QLX251" s="92"/>
      <c r="QLY251" s="92"/>
      <c r="QLZ251" s="92"/>
      <c r="QMA251" s="92"/>
      <c r="QMB251" s="92"/>
      <c r="QMC251" s="92"/>
      <c r="QMD251" s="92"/>
      <c r="QME251" s="92"/>
      <c r="QMF251" s="92"/>
      <c r="QMG251" s="92"/>
      <c r="QMH251" s="92"/>
      <c r="QMI251" s="92"/>
      <c r="QMJ251" s="92"/>
      <c r="QMK251" s="92"/>
      <c r="QML251" s="92"/>
      <c r="QMM251" s="92"/>
      <c r="QMN251" s="92"/>
      <c r="QMO251" s="92"/>
      <c r="QMP251" s="92"/>
      <c r="QMQ251" s="92"/>
      <c r="QMR251" s="92"/>
      <c r="QMS251" s="92"/>
      <c r="QMT251" s="92"/>
      <c r="QMU251" s="92"/>
      <c r="QMV251" s="92"/>
      <c r="QMW251" s="92"/>
      <c r="QMX251" s="92"/>
      <c r="QMY251" s="92"/>
      <c r="QMZ251" s="92"/>
      <c r="QNA251" s="92"/>
      <c r="QNB251" s="92"/>
      <c r="QNC251" s="92"/>
      <c r="QND251" s="92"/>
      <c r="QNE251" s="92"/>
      <c r="QNF251" s="92"/>
      <c r="QNG251" s="92"/>
      <c r="QNH251" s="92"/>
      <c r="QNI251" s="92"/>
      <c r="QNJ251" s="92"/>
      <c r="QNK251" s="92"/>
      <c r="QNL251" s="92"/>
      <c r="QNM251" s="92"/>
      <c r="QNN251" s="92"/>
      <c r="QNO251" s="92"/>
      <c r="QNP251" s="92"/>
      <c r="QNQ251" s="92"/>
      <c r="QNR251" s="92"/>
      <c r="QNS251" s="92"/>
      <c r="QNT251" s="92"/>
      <c r="QNU251" s="92"/>
      <c r="QNV251" s="92"/>
      <c r="QNW251" s="92"/>
      <c r="QNX251" s="92"/>
      <c r="QNY251" s="92"/>
      <c r="QNZ251" s="92"/>
      <c r="QOA251" s="92"/>
      <c r="QOB251" s="92"/>
      <c r="QOC251" s="92"/>
      <c r="QOD251" s="92"/>
      <c r="QOE251" s="92"/>
      <c r="QOF251" s="92"/>
      <c r="QOG251" s="92"/>
      <c r="QOH251" s="92"/>
      <c r="QOI251" s="92"/>
      <c r="QOJ251" s="92"/>
      <c r="QOK251" s="92"/>
      <c r="QOL251" s="92"/>
      <c r="QOM251" s="92"/>
      <c r="QON251" s="92"/>
      <c r="QOO251" s="92"/>
      <c r="QOP251" s="92"/>
      <c r="QOQ251" s="92"/>
      <c r="QOR251" s="92"/>
      <c r="QOS251" s="92"/>
      <c r="QOT251" s="92"/>
      <c r="QOU251" s="92"/>
      <c r="QOV251" s="92"/>
      <c r="QOW251" s="92"/>
      <c r="QOX251" s="92"/>
      <c r="QOY251" s="92"/>
      <c r="QOZ251" s="92"/>
      <c r="QPA251" s="92"/>
      <c r="QPB251" s="92"/>
      <c r="QPC251" s="92"/>
      <c r="QPD251" s="92"/>
      <c r="QPE251" s="92"/>
      <c r="QPF251" s="92"/>
      <c r="QPG251" s="92"/>
      <c r="QPH251" s="92"/>
      <c r="QPI251" s="92"/>
      <c r="QPJ251" s="92"/>
      <c r="QPK251" s="92"/>
      <c r="QPL251" s="92"/>
      <c r="QPM251" s="92"/>
      <c r="QPN251" s="92"/>
      <c r="QPO251" s="92"/>
      <c r="QPP251" s="92"/>
      <c r="QPQ251" s="92"/>
      <c r="QPR251" s="92"/>
      <c r="QPS251" s="92"/>
      <c r="QPT251" s="92"/>
      <c r="QPU251" s="92"/>
      <c r="QPV251" s="92"/>
      <c r="QPW251" s="92"/>
      <c r="QPX251" s="92"/>
      <c r="QPY251" s="92"/>
      <c r="QPZ251" s="92"/>
      <c r="QQA251" s="92"/>
      <c r="QQB251" s="92"/>
      <c r="QQC251" s="92"/>
      <c r="QQD251" s="92"/>
      <c r="QQE251" s="92"/>
      <c r="QQF251" s="92"/>
      <c r="QQG251" s="92"/>
      <c r="QQH251" s="92"/>
      <c r="QQI251" s="92"/>
      <c r="QQJ251" s="92"/>
      <c r="QQK251" s="92"/>
      <c r="QQL251" s="92"/>
      <c r="QQM251" s="92"/>
      <c r="QQN251" s="92"/>
      <c r="QQO251" s="92"/>
      <c r="QQP251" s="92"/>
      <c r="QQQ251" s="92"/>
      <c r="QQR251" s="92"/>
      <c r="QQS251" s="92"/>
      <c r="QQT251" s="92"/>
      <c r="QQU251" s="92"/>
      <c r="QQV251" s="92"/>
      <c r="QQW251" s="92"/>
      <c r="QQX251" s="92"/>
      <c r="QQY251" s="92"/>
      <c r="QQZ251" s="92"/>
      <c r="QRA251" s="92"/>
      <c r="QRB251" s="92"/>
      <c r="QRC251" s="92"/>
      <c r="QRD251" s="92"/>
      <c r="QRE251" s="92"/>
      <c r="QRF251" s="92"/>
      <c r="QRG251" s="92"/>
      <c r="QRH251" s="92"/>
      <c r="QRI251" s="92"/>
      <c r="QRJ251" s="92"/>
      <c r="QRK251" s="92"/>
      <c r="QRL251" s="92"/>
      <c r="QRM251" s="92"/>
      <c r="QRN251" s="92"/>
      <c r="QRO251" s="92"/>
      <c r="QRP251" s="92"/>
      <c r="QRQ251" s="92"/>
      <c r="QRR251" s="92"/>
      <c r="QRS251" s="92"/>
      <c r="QRT251" s="92"/>
      <c r="QRU251" s="92"/>
      <c r="QRV251" s="92"/>
      <c r="QRW251" s="92"/>
      <c r="QRX251" s="92"/>
      <c r="QRY251" s="92"/>
      <c r="QRZ251" s="92"/>
      <c r="QSA251" s="92"/>
      <c r="QSB251" s="92"/>
      <c r="QSC251" s="92"/>
      <c r="QSD251" s="92"/>
      <c r="QSE251" s="92"/>
      <c r="QSF251" s="92"/>
      <c r="QSG251" s="92"/>
      <c r="QSH251" s="92"/>
      <c r="QSI251" s="92"/>
      <c r="QSJ251" s="92"/>
      <c r="QSK251" s="92"/>
      <c r="QSL251" s="92"/>
      <c r="QSM251" s="92"/>
      <c r="QSN251" s="92"/>
      <c r="QSO251" s="92"/>
      <c r="QSP251" s="92"/>
      <c r="QSQ251" s="92"/>
      <c r="QSR251" s="92"/>
      <c r="QSS251" s="92"/>
      <c r="QST251" s="92"/>
      <c r="QSU251" s="92"/>
      <c r="QSV251" s="92"/>
      <c r="QSW251" s="92"/>
      <c r="QSX251" s="92"/>
      <c r="QSY251" s="92"/>
      <c r="QSZ251" s="92"/>
      <c r="QTA251" s="92"/>
      <c r="QTB251" s="92"/>
      <c r="QTC251" s="92"/>
      <c r="QTD251" s="92"/>
      <c r="QTE251" s="92"/>
      <c r="QTF251" s="92"/>
      <c r="QTG251" s="92"/>
      <c r="QTH251" s="92"/>
      <c r="QTI251" s="92"/>
      <c r="QTJ251" s="92"/>
      <c r="QTK251" s="92"/>
      <c r="QTL251" s="92"/>
      <c r="QTM251" s="92"/>
      <c r="QTN251" s="92"/>
      <c r="QTO251" s="92"/>
      <c r="QTP251" s="92"/>
      <c r="QTQ251" s="92"/>
      <c r="QTR251" s="92"/>
      <c r="QTS251" s="92"/>
      <c r="QTT251" s="92"/>
      <c r="QTU251" s="92"/>
      <c r="QTV251" s="92"/>
      <c r="QTW251" s="92"/>
      <c r="QTX251" s="92"/>
      <c r="QTY251" s="92"/>
      <c r="QTZ251" s="92"/>
      <c r="QUA251" s="92"/>
      <c r="QUB251" s="92"/>
      <c r="QUC251" s="92"/>
      <c r="QUD251" s="92"/>
      <c r="QUE251" s="92"/>
      <c r="QUF251" s="92"/>
      <c r="QUG251" s="92"/>
      <c r="QUH251" s="92"/>
      <c r="QUI251" s="92"/>
      <c r="QUJ251" s="92"/>
      <c r="QUK251" s="92"/>
      <c r="QUL251" s="92"/>
      <c r="QUM251" s="92"/>
      <c r="QUN251" s="92"/>
      <c r="QUO251" s="92"/>
      <c r="QUP251" s="92"/>
      <c r="QUQ251" s="92"/>
      <c r="QUR251" s="92"/>
      <c r="QUS251" s="92"/>
      <c r="QUT251" s="92"/>
      <c r="QUU251" s="92"/>
      <c r="QUV251" s="92"/>
      <c r="QUW251" s="92"/>
      <c r="QUX251" s="92"/>
      <c r="QUY251" s="92"/>
      <c r="QUZ251" s="92"/>
      <c r="QVA251" s="92"/>
      <c r="QVB251" s="92"/>
      <c r="QVC251" s="92"/>
      <c r="QVD251" s="92"/>
      <c r="QVE251" s="92"/>
      <c r="QVF251" s="92"/>
      <c r="QVG251" s="92"/>
      <c r="QVH251" s="92"/>
      <c r="QVI251" s="92"/>
      <c r="QVJ251" s="92"/>
      <c r="QVK251" s="92"/>
      <c r="QVL251" s="92"/>
      <c r="QVM251" s="92"/>
      <c r="QVN251" s="92"/>
      <c r="QVO251" s="92"/>
      <c r="QVP251" s="92"/>
      <c r="QVQ251" s="92"/>
      <c r="QVR251" s="92"/>
      <c r="QVS251" s="92"/>
      <c r="QVT251" s="92"/>
      <c r="QVU251" s="92"/>
      <c r="QVV251" s="92"/>
      <c r="QVW251" s="92"/>
      <c r="QVX251" s="92"/>
      <c r="QVY251" s="92"/>
      <c r="QVZ251" s="92"/>
      <c r="QWA251" s="92"/>
      <c r="QWB251" s="92"/>
      <c r="QWC251" s="92"/>
      <c r="QWD251" s="92"/>
      <c r="QWE251" s="92"/>
      <c r="QWF251" s="92"/>
      <c r="QWG251" s="92"/>
      <c r="QWH251" s="92"/>
      <c r="QWI251" s="92"/>
      <c r="QWJ251" s="92"/>
      <c r="QWK251" s="92"/>
      <c r="QWL251" s="92"/>
      <c r="QWM251" s="92"/>
      <c r="QWN251" s="92"/>
      <c r="QWO251" s="92"/>
      <c r="QWP251" s="92"/>
      <c r="QWQ251" s="92"/>
      <c r="QWR251" s="92"/>
      <c r="QWS251" s="92"/>
      <c r="QWT251" s="92"/>
      <c r="QWU251" s="92"/>
      <c r="QWV251" s="92"/>
      <c r="QWW251" s="92"/>
      <c r="QWX251" s="92"/>
      <c r="QWY251" s="92"/>
      <c r="QWZ251" s="92"/>
      <c r="QXA251" s="92"/>
      <c r="QXB251" s="92"/>
      <c r="QXC251" s="92"/>
      <c r="QXD251" s="92"/>
      <c r="QXE251" s="92"/>
      <c r="QXF251" s="92"/>
      <c r="QXG251" s="92"/>
      <c r="QXH251" s="92"/>
      <c r="QXI251" s="92"/>
      <c r="QXJ251" s="92"/>
      <c r="QXK251" s="92"/>
      <c r="QXL251" s="92"/>
      <c r="QXM251" s="92"/>
      <c r="QXN251" s="92"/>
      <c r="QXO251" s="92"/>
      <c r="QXP251" s="92"/>
      <c r="QXQ251" s="92"/>
      <c r="QXR251" s="92"/>
      <c r="QXS251" s="92"/>
      <c r="QXT251" s="92"/>
      <c r="QXU251" s="92"/>
      <c r="QXV251" s="92"/>
      <c r="QXW251" s="92"/>
      <c r="QXX251" s="92"/>
      <c r="QXY251" s="92"/>
      <c r="QXZ251" s="92"/>
      <c r="QYA251" s="92"/>
      <c r="QYB251" s="92"/>
      <c r="QYC251" s="92"/>
      <c r="QYD251" s="92"/>
      <c r="QYE251" s="92"/>
      <c r="QYF251" s="92"/>
      <c r="QYG251" s="92"/>
      <c r="QYH251" s="92"/>
      <c r="QYI251" s="92"/>
      <c r="QYJ251" s="92"/>
      <c r="QYK251" s="92"/>
      <c r="QYL251" s="92"/>
      <c r="QYM251" s="92"/>
      <c r="QYN251" s="92"/>
      <c r="QYO251" s="92"/>
      <c r="QYP251" s="92"/>
      <c r="QYQ251" s="92"/>
      <c r="QYR251" s="92"/>
      <c r="QYS251" s="92"/>
      <c r="QYT251" s="92"/>
      <c r="QYU251" s="92"/>
      <c r="QYV251" s="92"/>
      <c r="QYW251" s="92"/>
      <c r="QYX251" s="92"/>
      <c r="QYY251" s="92"/>
      <c r="QYZ251" s="92"/>
      <c r="QZA251" s="92"/>
      <c r="QZB251" s="92"/>
      <c r="QZC251" s="92"/>
      <c r="QZD251" s="92"/>
      <c r="QZE251" s="92"/>
      <c r="QZF251" s="92"/>
      <c r="QZG251" s="92"/>
      <c r="QZH251" s="92"/>
      <c r="QZI251" s="92"/>
      <c r="QZJ251" s="92"/>
      <c r="QZK251" s="92"/>
      <c r="QZL251" s="92"/>
      <c r="QZM251" s="92"/>
      <c r="QZN251" s="92"/>
      <c r="QZO251" s="92"/>
      <c r="QZP251" s="92"/>
      <c r="QZQ251" s="92"/>
      <c r="QZR251" s="92"/>
      <c r="QZS251" s="92"/>
      <c r="QZT251" s="92"/>
      <c r="QZU251" s="92"/>
      <c r="QZV251" s="92"/>
      <c r="QZW251" s="92"/>
      <c r="QZX251" s="92"/>
      <c r="QZY251" s="92"/>
      <c r="QZZ251" s="92"/>
      <c r="RAA251" s="92"/>
      <c r="RAB251" s="92"/>
      <c r="RAC251" s="92"/>
      <c r="RAD251" s="92"/>
      <c r="RAE251" s="92"/>
      <c r="RAF251" s="92"/>
      <c r="RAG251" s="92"/>
      <c r="RAH251" s="92"/>
      <c r="RAI251" s="92"/>
      <c r="RAJ251" s="92"/>
      <c r="RAK251" s="92"/>
      <c r="RAL251" s="92"/>
      <c r="RAM251" s="92"/>
      <c r="RAN251" s="92"/>
      <c r="RAO251" s="92"/>
      <c r="RAP251" s="92"/>
      <c r="RAQ251" s="92"/>
      <c r="RAR251" s="92"/>
      <c r="RAS251" s="92"/>
      <c r="RAT251" s="92"/>
      <c r="RAU251" s="92"/>
      <c r="RAV251" s="92"/>
      <c r="RAW251" s="92"/>
      <c r="RAX251" s="92"/>
      <c r="RAY251" s="92"/>
      <c r="RAZ251" s="92"/>
      <c r="RBA251" s="92"/>
      <c r="RBB251" s="92"/>
      <c r="RBC251" s="92"/>
      <c r="RBD251" s="92"/>
      <c r="RBE251" s="92"/>
      <c r="RBF251" s="92"/>
      <c r="RBG251" s="92"/>
      <c r="RBH251" s="92"/>
      <c r="RBI251" s="92"/>
      <c r="RBJ251" s="92"/>
      <c r="RBK251" s="92"/>
      <c r="RBL251" s="92"/>
      <c r="RBM251" s="92"/>
      <c r="RBN251" s="92"/>
      <c r="RBO251" s="92"/>
      <c r="RBP251" s="92"/>
      <c r="RBQ251" s="92"/>
      <c r="RBR251" s="92"/>
      <c r="RBS251" s="92"/>
      <c r="RBT251" s="92"/>
      <c r="RBU251" s="92"/>
      <c r="RBV251" s="92"/>
      <c r="RBW251" s="92"/>
      <c r="RBX251" s="92"/>
      <c r="RBY251" s="92"/>
      <c r="RBZ251" s="92"/>
      <c r="RCA251" s="92"/>
      <c r="RCB251" s="92"/>
      <c r="RCC251" s="92"/>
      <c r="RCD251" s="92"/>
      <c r="RCE251" s="92"/>
      <c r="RCF251" s="92"/>
      <c r="RCG251" s="92"/>
      <c r="RCH251" s="92"/>
      <c r="RCI251" s="92"/>
      <c r="RCJ251" s="92"/>
      <c r="RCK251" s="92"/>
      <c r="RCL251" s="92"/>
      <c r="RCM251" s="92"/>
      <c r="RCN251" s="92"/>
      <c r="RCO251" s="92"/>
      <c r="RCP251" s="92"/>
      <c r="RCQ251" s="92"/>
      <c r="RCR251" s="92"/>
      <c r="RCS251" s="92"/>
      <c r="RCT251" s="92"/>
      <c r="RCU251" s="92"/>
      <c r="RCV251" s="92"/>
      <c r="RCW251" s="92"/>
      <c r="RCX251" s="92"/>
      <c r="RCY251" s="92"/>
      <c r="RCZ251" s="92"/>
      <c r="RDA251" s="92"/>
      <c r="RDB251" s="92"/>
      <c r="RDC251" s="92"/>
      <c r="RDD251" s="92"/>
      <c r="RDE251" s="92"/>
      <c r="RDF251" s="92"/>
      <c r="RDG251" s="92"/>
      <c r="RDH251" s="92"/>
      <c r="RDI251" s="92"/>
      <c r="RDJ251" s="92"/>
      <c r="RDK251" s="92"/>
      <c r="RDL251" s="92"/>
      <c r="RDM251" s="92"/>
      <c r="RDN251" s="92"/>
      <c r="RDO251" s="92"/>
      <c r="RDP251" s="92"/>
      <c r="RDQ251" s="92"/>
      <c r="RDR251" s="92"/>
      <c r="RDS251" s="92"/>
      <c r="RDT251" s="92"/>
      <c r="RDU251" s="92"/>
      <c r="RDV251" s="92"/>
      <c r="RDW251" s="92"/>
      <c r="RDX251" s="92"/>
      <c r="RDY251" s="92"/>
      <c r="RDZ251" s="92"/>
      <c r="REA251" s="92"/>
      <c r="REB251" s="92"/>
      <c r="REC251" s="92"/>
      <c r="RED251" s="92"/>
      <c r="REE251" s="92"/>
      <c r="REF251" s="92"/>
      <c r="REG251" s="92"/>
      <c r="REH251" s="92"/>
      <c r="REI251" s="92"/>
      <c r="REJ251" s="92"/>
      <c r="REK251" s="92"/>
      <c r="REL251" s="92"/>
      <c r="REM251" s="92"/>
      <c r="REN251" s="92"/>
      <c r="REO251" s="92"/>
      <c r="REP251" s="92"/>
      <c r="REQ251" s="92"/>
      <c r="RER251" s="92"/>
      <c r="RES251" s="92"/>
      <c r="RET251" s="92"/>
      <c r="REU251" s="92"/>
      <c r="REV251" s="92"/>
      <c r="REW251" s="92"/>
      <c r="REX251" s="92"/>
      <c r="REY251" s="92"/>
      <c r="REZ251" s="92"/>
      <c r="RFA251" s="92"/>
      <c r="RFB251" s="92"/>
      <c r="RFC251" s="92"/>
      <c r="RFD251" s="92"/>
      <c r="RFE251" s="92"/>
      <c r="RFF251" s="92"/>
      <c r="RFG251" s="92"/>
      <c r="RFH251" s="92"/>
      <c r="RFI251" s="92"/>
      <c r="RFJ251" s="92"/>
      <c r="RFK251" s="92"/>
      <c r="RFL251" s="92"/>
      <c r="RFM251" s="92"/>
      <c r="RFN251" s="92"/>
      <c r="RFO251" s="92"/>
      <c r="RFP251" s="92"/>
      <c r="RFQ251" s="92"/>
      <c r="RFR251" s="92"/>
      <c r="RFS251" s="92"/>
      <c r="RFT251" s="92"/>
      <c r="RFU251" s="92"/>
      <c r="RFV251" s="92"/>
      <c r="RFW251" s="92"/>
      <c r="RFX251" s="92"/>
      <c r="RFY251" s="92"/>
      <c r="RFZ251" s="92"/>
      <c r="RGA251" s="92"/>
      <c r="RGB251" s="92"/>
      <c r="RGC251" s="92"/>
      <c r="RGD251" s="92"/>
      <c r="RGE251" s="92"/>
      <c r="RGF251" s="92"/>
      <c r="RGG251" s="92"/>
      <c r="RGH251" s="92"/>
      <c r="RGI251" s="92"/>
      <c r="RGJ251" s="92"/>
      <c r="RGK251" s="92"/>
      <c r="RGL251" s="92"/>
      <c r="RGM251" s="92"/>
      <c r="RGN251" s="92"/>
      <c r="RGO251" s="92"/>
      <c r="RGP251" s="92"/>
      <c r="RGQ251" s="92"/>
      <c r="RGR251" s="92"/>
      <c r="RGS251" s="92"/>
      <c r="RGT251" s="92"/>
      <c r="RGU251" s="92"/>
      <c r="RGV251" s="92"/>
      <c r="RGW251" s="92"/>
      <c r="RGX251" s="92"/>
      <c r="RGY251" s="92"/>
      <c r="RGZ251" s="92"/>
      <c r="RHA251" s="92"/>
      <c r="RHB251" s="92"/>
      <c r="RHC251" s="92"/>
      <c r="RHD251" s="92"/>
      <c r="RHE251" s="92"/>
      <c r="RHF251" s="92"/>
      <c r="RHG251" s="92"/>
      <c r="RHH251" s="92"/>
      <c r="RHI251" s="92"/>
      <c r="RHJ251" s="92"/>
      <c r="RHK251" s="92"/>
      <c r="RHL251" s="92"/>
      <c r="RHM251" s="92"/>
      <c r="RHN251" s="92"/>
      <c r="RHO251" s="92"/>
      <c r="RHP251" s="92"/>
      <c r="RHQ251" s="92"/>
      <c r="RHR251" s="92"/>
      <c r="RHS251" s="92"/>
      <c r="RHT251" s="92"/>
      <c r="RHU251" s="92"/>
      <c r="RHV251" s="92"/>
      <c r="RHW251" s="92"/>
      <c r="RHX251" s="92"/>
      <c r="RHY251" s="92"/>
      <c r="RHZ251" s="92"/>
      <c r="RIA251" s="92"/>
      <c r="RIB251" s="92"/>
      <c r="RIC251" s="92"/>
      <c r="RID251" s="92"/>
      <c r="RIE251" s="92"/>
      <c r="RIF251" s="92"/>
      <c r="RIG251" s="92"/>
      <c r="RIH251" s="92"/>
      <c r="RII251" s="92"/>
      <c r="RIJ251" s="92"/>
      <c r="RIK251" s="92"/>
      <c r="RIL251" s="92"/>
      <c r="RIM251" s="92"/>
      <c r="RIN251" s="92"/>
      <c r="RIO251" s="92"/>
      <c r="RIP251" s="92"/>
      <c r="RIQ251" s="92"/>
      <c r="RIR251" s="92"/>
      <c r="RIS251" s="92"/>
      <c r="RIT251" s="92"/>
      <c r="RIU251" s="92"/>
      <c r="RIV251" s="92"/>
      <c r="RIW251" s="92"/>
      <c r="RIX251" s="92"/>
      <c r="RIY251" s="92"/>
      <c r="RIZ251" s="92"/>
      <c r="RJA251" s="92"/>
      <c r="RJB251" s="92"/>
      <c r="RJC251" s="92"/>
      <c r="RJD251" s="92"/>
      <c r="RJE251" s="92"/>
      <c r="RJF251" s="92"/>
      <c r="RJG251" s="92"/>
      <c r="RJH251" s="92"/>
      <c r="RJI251" s="92"/>
      <c r="RJJ251" s="92"/>
      <c r="RJK251" s="92"/>
      <c r="RJL251" s="92"/>
      <c r="RJM251" s="92"/>
      <c r="RJN251" s="92"/>
      <c r="RJO251" s="92"/>
      <c r="RJP251" s="92"/>
      <c r="RJQ251" s="92"/>
      <c r="RJR251" s="92"/>
      <c r="RJS251" s="92"/>
      <c r="RJT251" s="92"/>
      <c r="RJU251" s="92"/>
      <c r="RJV251" s="92"/>
      <c r="RJW251" s="92"/>
      <c r="RJX251" s="92"/>
      <c r="RJY251" s="92"/>
      <c r="RJZ251" s="92"/>
      <c r="RKA251" s="92"/>
      <c r="RKB251" s="92"/>
      <c r="RKC251" s="92"/>
      <c r="RKD251" s="92"/>
      <c r="RKE251" s="92"/>
      <c r="RKF251" s="92"/>
      <c r="RKG251" s="92"/>
      <c r="RKH251" s="92"/>
      <c r="RKI251" s="92"/>
      <c r="RKJ251" s="92"/>
      <c r="RKK251" s="92"/>
      <c r="RKL251" s="92"/>
      <c r="RKM251" s="92"/>
      <c r="RKN251" s="92"/>
      <c r="RKO251" s="92"/>
      <c r="RKP251" s="92"/>
      <c r="RKQ251" s="92"/>
      <c r="RKR251" s="92"/>
      <c r="RKS251" s="92"/>
      <c r="RKT251" s="92"/>
      <c r="RKU251" s="92"/>
      <c r="RKV251" s="92"/>
      <c r="RKW251" s="92"/>
      <c r="RKX251" s="92"/>
      <c r="RKY251" s="92"/>
      <c r="RKZ251" s="92"/>
      <c r="RLA251" s="92"/>
      <c r="RLB251" s="92"/>
      <c r="RLC251" s="92"/>
      <c r="RLD251" s="92"/>
      <c r="RLE251" s="92"/>
      <c r="RLF251" s="92"/>
      <c r="RLG251" s="92"/>
      <c r="RLH251" s="92"/>
      <c r="RLI251" s="92"/>
      <c r="RLJ251" s="92"/>
      <c r="RLK251" s="92"/>
      <c r="RLL251" s="92"/>
      <c r="RLM251" s="92"/>
      <c r="RLN251" s="92"/>
      <c r="RLO251" s="92"/>
      <c r="RLP251" s="92"/>
      <c r="RLQ251" s="92"/>
      <c r="RLR251" s="92"/>
      <c r="RLS251" s="92"/>
      <c r="RLT251" s="92"/>
      <c r="RLU251" s="92"/>
      <c r="RLV251" s="92"/>
      <c r="RLW251" s="92"/>
      <c r="RLX251" s="92"/>
      <c r="RLY251" s="92"/>
      <c r="RLZ251" s="92"/>
      <c r="RMA251" s="92"/>
      <c r="RMB251" s="92"/>
      <c r="RMC251" s="92"/>
      <c r="RMD251" s="92"/>
      <c r="RME251" s="92"/>
      <c r="RMF251" s="92"/>
      <c r="RMG251" s="92"/>
      <c r="RMH251" s="92"/>
      <c r="RMI251" s="92"/>
      <c r="RMJ251" s="92"/>
      <c r="RMK251" s="92"/>
      <c r="RML251" s="92"/>
      <c r="RMM251" s="92"/>
      <c r="RMN251" s="92"/>
      <c r="RMO251" s="92"/>
      <c r="RMP251" s="92"/>
      <c r="RMQ251" s="92"/>
      <c r="RMR251" s="92"/>
      <c r="RMS251" s="92"/>
      <c r="RMT251" s="92"/>
      <c r="RMU251" s="92"/>
      <c r="RMV251" s="92"/>
      <c r="RMW251" s="92"/>
      <c r="RMX251" s="92"/>
      <c r="RMY251" s="92"/>
      <c r="RMZ251" s="92"/>
      <c r="RNA251" s="92"/>
      <c r="RNB251" s="92"/>
      <c r="RNC251" s="92"/>
      <c r="RND251" s="92"/>
      <c r="RNE251" s="92"/>
      <c r="RNF251" s="92"/>
      <c r="RNG251" s="92"/>
      <c r="RNH251" s="92"/>
      <c r="RNI251" s="92"/>
      <c r="RNJ251" s="92"/>
      <c r="RNK251" s="92"/>
      <c r="RNL251" s="92"/>
      <c r="RNM251" s="92"/>
      <c r="RNN251" s="92"/>
      <c r="RNO251" s="92"/>
      <c r="RNP251" s="92"/>
      <c r="RNQ251" s="92"/>
      <c r="RNR251" s="92"/>
      <c r="RNS251" s="92"/>
      <c r="RNT251" s="92"/>
      <c r="RNU251" s="92"/>
      <c r="RNV251" s="92"/>
      <c r="RNW251" s="92"/>
      <c r="RNX251" s="92"/>
      <c r="RNY251" s="92"/>
      <c r="RNZ251" s="92"/>
      <c r="ROA251" s="92"/>
      <c r="ROB251" s="92"/>
      <c r="ROC251" s="92"/>
      <c r="ROD251" s="92"/>
      <c r="ROE251" s="92"/>
      <c r="ROF251" s="92"/>
      <c r="ROG251" s="92"/>
      <c r="ROH251" s="92"/>
      <c r="ROI251" s="92"/>
      <c r="ROJ251" s="92"/>
      <c r="ROK251" s="92"/>
      <c r="ROL251" s="92"/>
      <c r="ROM251" s="92"/>
      <c r="RON251" s="92"/>
      <c r="ROO251" s="92"/>
      <c r="ROP251" s="92"/>
      <c r="ROQ251" s="92"/>
      <c r="ROR251" s="92"/>
      <c r="ROS251" s="92"/>
      <c r="ROT251" s="92"/>
      <c r="ROU251" s="92"/>
      <c r="ROV251" s="92"/>
      <c r="ROW251" s="92"/>
      <c r="ROX251" s="92"/>
      <c r="ROY251" s="92"/>
      <c r="ROZ251" s="92"/>
      <c r="RPA251" s="92"/>
      <c r="RPB251" s="92"/>
      <c r="RPC251" s="92"/>
      <c r="RPD251" s="92"/>
      <c r="RPE251" s="92"/>
      <c r="RPF251" s="92"/>
      <c r="RPG251" s="92"/>
      <c r="RPH251" s="92"/>
      <c r="RPI251" s="92"/>
      <c r="RPJ251" s="92"/>
      <c r="RPK251" s="92"/>
      <c r="RPL251" s="92"/>
      <c r="RPM251" s="92"/>
      <c r="RPN251" s="92"/>
      <c r="RPO251" s="92"/>
      <c r="RPP251" s="92"/>
      <c r="RPQ251" s="92"/>
      <c r="RPR251" s="92"/>
      <c r="RPS251" s="92"/>
      <c r="RPT251" s="92"/>
      <c r="RPU251" s="92"/>
      <c r="RPV251" s="92"/>
      <c r="RPW251" s="92"/>
      <c r="RPX251" s="92"/>
      <c r="RPY251" s="92"/>
      <c r="RPZ251" s="92"/>
      <c r="RQA251" s="92"/>
      <c r="RQB251" s="92"/>
      <c r="RQC251" s="92"/>
      <c r="RQD251" s="92"/>
      <c r="RQE251" s="92"/>
      <c r="RQF251" s="92"/>
      <c r="RQG251" s="92"/>
      <c r="RQH251" s="92"/>
      <c r="RQI251" s="92"/>
      <c r="RQJ251" s="92"/>
      <c r="RQK251" s="92"/>
      <c r="RQL251" s="92"/>
      <c r="RQM251" s="92"/>
      <c r="RQN251" s="92"/>
      <c r="RQO251" s="92"/>
      <c r="RQP251" s="92"/>
      <c r="RQQ251" s="92"/>
      <c r="RQR251" s="92"/>
      <c r="RQS251" s="92"/>
      <c r="RQT251" s="92"/>
      <c r="RQU251" s="92"/>
      <c r="RQV251" s="92"/>
      <c r="RQW251" s="92"/>
      <c r="RQX251" s="92"/>
      <c r="RQY251" s="92"/>
      <c r="RQZ251" s="92"/>
      <c r="RRA251" s="92"/>
      <c r="RRB251" s="92"/>
      <c r="RRC251" s="92"/>
      <c r="RRD251" s="92"/>
      <c r="RRE251" s="92"/>
      <c r="RRF251" s="92"/>
      <c r="RRG251" s="92"/>
      <c r="RRH251" s="92"/>
      <c r="RRI251" s="92"/>
      <c r="RRJ251" s="92"/>
      <c r="RRK251" s="92"/>
      <c r="RRL251" s="92"/>
      <c r="RRM251" s="92"/>
      <c r="RRN251" s="92"/>
      <c r="RRO251" s="92"/>
      <c r="RRP251" s="92"/>
      <c r="RRQ251" s="92"/>
      <c r="RRR251" s="92"/>
      <c r="RRS251" s="92"/>
      <c r="RRT251" s="92"/>
      <c r="RRU251" s="92"/>
      <c r="RRV251" s="92"/>
      <c r="RRW251" s="92"/>
      <c r="RRX251" s="92"/>
      <c r="RRY251" s="92"/>
      <c r="RRZ251" s="92"/>
      <c r="RSA251" s="92"/>
      <c r="RSB251" s="92"/>
      <c r="RSC251" s="92"/>
      <c r="RSD251" s="92"/>
      <c r="RSE251" s="92"/>
      <c r="RSF251" s="92"/>
      <c r="RSG251" s="92"/>
      <c r="RSH251" s="92"/>
      <c r="RSI251" s="92"/>
      <c r="RSJ251" s="92"/>
      <c r="RSK251" s="92"/>
      <c r="RSL251" s="92"/>
      <c r="RSM251" s="92"/>
      <c r="RSN251" s="92"/>
      <c r="RSO251" s="92"/>
      <c r="RSP251" s="92"/>
      <c r="RSQ251" s="92"/>
      <c r="RSR251" s="92"/>
      <c r="RSS251" s="92"/>
      <c r="RST251" s="92"/>
      <c r="RSU251" s="92"/>
      <c r="RSV251" s="92"/>
      <c r="RSW251" s="92"/>
      <c r="RSX251" s="92"/>
      <c r="RSY251" s="92"/>
      <c r="RSZ251" s="92"/>
      <c r="RTA251" s="92"/>
      <c r="RTB251" s="92"/>
      <c r="RTC251" s="92"/>
      <c r="RTD251" s="92"/>
      <c r="RTE251" s="92"/>
      <c r="RTF251" s="92"/>
      <c r="RTG251" s="92"/>
      <c r="RTH251" s="92"/>
      <c r="RTI251" s="92"/>
      <c r="RTJ251" s="92"/>
      <c r="RTK251" s="92"/>
      <c r="RTL251" s="92"/>
      <c r="RTM251" s="92"/>
      <c r="RTN251" s="92"/>
      <c r="RTO251" s="92"/>
      <c r="RTP251" s="92"/>
      <c r="RTQ251" s="92"/>
      <c r="RTR251" s="92"/>
      <c r="RTS251" s="92"/>
      <c r="RTT251" s="92"/>
      <c r="RTU251" s="92"/>
      <c r="RTV251" s="92"/>
      <c r="RTW251" s="92"/>
      <c r="RTX251" s="92"/>
      <c r="RTY251" s="92"/>
      <c r="RTZ251" s="92"/>
      <c r="RUA251" s="92"/>
      <c r="RUB251" s="92"/>
      <c r="RUC251" s="92"/>
      <c r="RUD251" s="92"/>
      <c r="RUE251" s="92"/>
      <c r="RUF251" s="92"/>
      <c r="RUG251" s="92"/>
      <c r="RUH251" s="92"/>
      <c r="RUI251" s="92"/>
      <c r="RUJ251" s="92"/>
      <c r="RUK251" s="92"/>
      <c r="RUL251" s="92"/>
      <c r="RUM251" s="92"/>
      <c r="RUN251" s="92"/>
      <c r="RUO251" s="92"/>
      <c r="RUP251" s="92"/>
      <c r="RUQ251" s="92"/>
      <c r="RUR251" s="92"/>
      <c r="RUS251" s="92"/>
      <c r="RUT251" s="92"/>
      <c r="RUU251" s="92"/>
      <c r="RUV251" s="92"/>
      <c r="RUW251" s="92"/>
      <c r="RUX251" s="92"/>
      <c r="RUY251" s="92"/>
      <c r="RUZ251" s="92"/>
      <c r="RVA251" s="92"/>
      <c r="RVB251" s="92"/>
      <c r="RVC251" s="92"/>
      <c r="RVD251" s="92"/>
      <c r="RVE251" s="92"/>
      <c r="RVF251" s="92"/>
      <c r="RVG251" s="92"/>
      <c r="RVH251" s="92"/>
      <c r="RVI251" s="92"/>
      <c r="RVJ251" s="92"/>
      <c r="RVK251" s="92"/>
      <c r="RVL251" s="92"/>
      <c r="RVM251" s="92"/>
      <c r="RVN251" s="92"/>
      <c r="RVO251" s="92"/>
      <c r="RVP251" s="92"/>
      <c r="RVQ251" s="92"/>
      <c r="RVR251" s="92"/>
      <c r="RVS251" s="92"/>
      <c r="RVT251" s="92"/>
      <c r="RVU251" s="92"/>
      <c r="RVV251" s="92"/>
      <c r="RVW251" s="92"/>
      <c r="RVX251" s="92"/>
      <c r="RVY251" s="92"/>
      <c r="RVZ251" s="92"/>
      <c r="RWA251" s="92"/>
      <c r="RWB251" s="92"/>
      <c r="RWC251" s="92"/>
      <c r="RWD251" s="92"/>
      <c r="RWE251" s="92"/>
      <c r="RWF251" s="92"/>
      <c r="RWG251" s="92"/>
      <c r="RWH251" s="92"/>
      <c r="RWI251" s="92"/>
      <c r="RWJ251" s="92"/>
      <c r="RWK251" s="92"/>
      <c r="RWL251" s="92"/>
      <c r="RWM251" s="92"/>
      <c r="RWN251" s="92"/>
      <c r="RWO251" s="92"/>
      <c r="RWP251" s="92"/>
      <c r="RWQ251" s="92"/>
      <c r="RWR251" s="92"/>
      <c r="RWS251" s="92"/>
      <c r="RWT251" s="92"/>
      <c r="RWU251" s="92"/>
      <c r="RWV251" s="92"/>
      <c r="RWW251" s="92"/>
      <c r="RWX251" s="92"/>
      <c r="RWY251" s="92"/>
      <c r="RWZ251" s="92"/>
      <c r="RXA251" s="92"/>
      <c r="RXB251" s="92"/>
      <c r="RXC251" s="92"/>
      <c r="RXD251" s="92"/>
      <c r="RXE251" s="92"/>
      <c r="RXF251" s="92"/>
      <c r="RXG251" s="92"/>
      <c r="RXH251" s="92"/>
      <c r="RXI251" s="92"/>
      <c r="RXJ251" s="92"/>
      <c r="RXK251" s="92"/>
      <c r="RXL251" s="92"/>
      <c r="RXM251" s="92"/>
      <c r="RXN251" s="92"/>
      <c r="RXO251" s="92"/>
      <c r="RXP251" s="92"/>
      <c r="RXQ251" s="92"/>
      <c r="RXR251" s="92"/>
      <c r="RXS251" s="92"/>
      <c r="RXT251" s="92"/>
      <c r="RXU251" s="92"/>
      <c r="RXV251" s="92"/>
      <c r="RXW251" s="92"/>
      <c r="RXX251" s="92"/>
      <c r="RXY251" s="92"/>
      <c r="RXZ251" s="92"/>
      <c r="RYA251" s="92"/>
      <c r="RYB251" s="92"/>
      <c r="RYC251" s="92"/>
      <c r="RYD251" s="92"/>
      <c r="RYE251" s="92"/>
      <c r="RYF251" s="92"/>
      <c r="RYG251" s="92"/>
      <c r="RYH251" s="92"/>
      <c r="RYI251" s="92"/>
      <c r="RYJ251" s="92"/>
      <c r="RYK251" s="92"/>
      <c r="RYL251" s="92"/>
      <c r="RYM251" s="92"/>
      <c r="RYN251" s="92"/>
      <c r="RYO251" s="92"/>
      <c r="RYP251" s="92"/>
      <c r="RYQ251" s="92"/>
      <c r="RYR251" s="92"/>
      <c r="RYS251" s="92"/>
      <c r="RYT251" s="92"/>
      <c r="RYU251" s="92"/>
      <c r="RYV251" s="92"/>
      <c r="RYW251" s="92"/>
      <c r="RYX251" s="92"/>
      <c r="RYY251" s="92"/>
      <c r="RYZ251" s="92"/>
      <c r="RZA251" s="92"/>
      <c r="RZB251" s="92"/>
      <c r="RZC251" s="92"/>
      <c r="RZD251" s="92"/>
      <c r="RZE251" s="92"/>
      <c r="RZF251" s="92"/>
      <c r="RZG251" s="92"/>
      <c r="RZH251" s="92"/>
      <c r="RZI251" s="92"/>
      <c r="RZJ251" s="92"/>
      <c r="RZK251" s="92"/>
      <c r="RZL251" s="92"/>
      <c r="RZM251" s="92"/>
      <c r="RZN251" s="92"/>
      <c r="RZO251" s="92"/>
      <c r="RZP251" s="92"/>
      <c r="RZQ251" s="92"/>
      <c r="RZR251" s="92"/>
      <c r="RZS251" s="92"/>
      <c r="RZT251" s="92"/>
      <c r="RZU251" s="92"/>
      <c r="RZV251" s="92"/>
      <c r="RZW251" s="92"/>
      <c r="RZX251" s="92"/>
      <c r="RZY251" s="92"/>
      <c r="RZZ251" s="92"/>
      <c r="SAA251" s="92"/>
      <c r="SAB251" s="92"/>
      <c r="SAC251" s="92"/>
      <c r="SAD251" s="92"/>
      <c r="SAE251" s="92"/>
      <c r="SAF251" s="92"/>
      <c r="SAG251" s="92"/>
      <c r="SAH251" s="92"/>
      <c r="SAI251" s="92"/>
      <c r="SAJ251" s="92"/>
      <c r="SAK251" s="92"/>
      <c r="SAL251" s="92"/>
      <c r="SAM251" s="92"/>
      <c r="SAN251" s="92"/>
      <c r="SAO251" s="92"/>
      <c r="SAP251" s="92"/>
      <c r="SAQ251" s="92"/>
      <c r="SAR251" s="92"/>
      <c r="SAS251" s="92"/>
      <c r="SAT251" s="92"/>
      <c r="SAU251" s="92"/>
      <c r="SAV251" s="92"/>
      <c r="SAW251" s="92"/>
      <c r="SAX251" s="92"/>
      <c r="SAY251" s="92"/>
      <c r="SAZ251" s="92"/>
      <c r="SBA251" s="92"/>
      <c r="SBB251" s="92"/>
      <c r="SBC251" s="92"/>
      <c r="SBD251" s="92"/>
      <c r="SBE251" s="92"/>
      <c r="SBF251" s="92"/>
      <c r="SBG251" s="92"/>
      <c r="SBH251" s="92"/>
      <c r="SBI251" s="92"/>
      <c r="SBJ251" s="92"/>
      <c r="SBK251" s="92"/>
      <c r="SBL251" s="92"/>
      <c r="SBM251" s="92"/>
      <c r="SBN251" s="92"/>
      <c r="SBO251" s="92"/>
      <c r="SBP251" s="92"/>
      <c r="SBQ251" s="92"/>
      <c r="SBR251" s="92"/>
      <c r="SBS251" s="92"/>
      <c r="SBT251" s="92"/>
      <c r="SBU251" s="92"/>
      <c r="SBV251" s="92"/>
      <c r="SBW251" s="92"/>
      <c r="SBX251" s="92"/>
      <c r="SBY251" s="92"/>
      <c r="SBZ251" s="92"/>
      <c r="SCA251" s="92"/>
      <c r="SCB251" s="92"/>
      <c r="SCC251" s="92"/>
      <c r="SCD251" s="92"/>
      <c r="SCE251" s="92"/>
      <c r="SCF251" s="92"/>
      <c r="SCG251" s="92"/>
      <c r="SCH251" s="92"/>
      <c r="SCI251" s="92"/>
      <c r="SCJ251" s="92"/>
      <c r="SCK251" s="92"/>
      <c r="SCL251" s="92"/>
      <c r="SCM251" s="92"/>
      <c r="SCN251" s="92"/>
      <c r="SCO251" s="92"/>
      <c r="SCP251" s="92"/>
      <c r="SCQ251" s="92"/>
      <c r="SCR251" s="92"/>
      <c r="SCS251" s="92"/>
      <c r="SCT251" s="92"/>
      <c r="SCU251" s="92"/>
      <c r="SCV251" s="92"/>
      <c r="SCW251" s="92"/>
      <c r="SCX251" s="92"/>
      <c r="SCY251" s="92"/>
      <c r="SCZ251" s="92"/>
      <c r="SDA251" s="92"/>
      <c r="SDB251" s="92"/>
      <c r="SDC251" s="92"/>
      <c r="SDD251" s="92"/>
      <c r="SDE251" s="92"/>
      <c r="SDF251" s="92"/>
      <c r="SDG251" s="92"/>
      <c r="SDH251" s="92"/>
      <c r="SDI251" s="92"/>
      <c r="SDJ251" s="92"/>
      <c r="SDK251" s="92"/>
      <c r="SDL251" s="92"/>
      <c r="SDM251" s="92"/>
      <c r="SDN251" s="92"/>
      <c r="SDO251" s="92"/>
      <c r="SDP251" s="92"/>
      <c r="SDQ251" s="92"/>
      <c r="SDR251" s="92"/>
      <c r="SDS251" s="92"/>
      <c r="SDT251" s="92"/>
      <c r="SDU251" s="92"/>
      <c r="SDV251" s="92"/>
      <c r="SDW251" s="92"/>
      <c r="SDX251" s="92"/>
      <c r="SDY251" s="92"/>
      <c r="SDZ251" s="92"/>
      <c r="SEA251" s="92"/>
      <c r="SEB251" s="92"/>
      <c r="SEC251" s="92"/>
      <c r="SED251" s="92"/>
      <c r="SEE251" s="92"/>
      <c r="SEF251" s="92"/>
      <c r="SEG251" s="92"/>
      <c r="SEH251" s="92"/>
      <c r="SEI251" s="92"/>
      <c r="SEJ251" s="92"/>
      <c r="SEK251" s="92"/>
      <c r="SEL251" s="92"/>
      <c r="SEM251" s="92"/>
      <c r="SEN251" s="92"/>
      <c r="SEO251" s="92"/>
      <c r="SEP251" s="92"/>
      <c r="SEQ251" s="92"/>
      <c r="SER251" s="92"/>
      <c r="SES251" s="92"/>
      <c r="SET251" s="92"/>
      <c r="SEU251" s="92"/>
      <c r="SEV251" s="92"/>
      <c r="SEW251" s="92"/>
      <c r="SEX251" s="92"/>
      <c r="SEY251" s="92"/>
      <c r="SEZ251" s="92"/>
      <c r="SFA251" s="92"/>
      <c r="SFB251" s="92"/>
      <c r="SFC251" s="92"/>
      <c r="SFD251" s="92"/>
      <c r="SFE251" s="92"/>
      <c r="SFF251" s="92"/>
      <c r="SFG251" s="92"/>
      <c r="SFH251" s="92"/>
      <c r="SFI251" s="92"/>
      <c r="SFJ251" s="92"/>
      <c r="SFK251" s="92"/>
      <c r="SFL251" s="92"/>
      <c r="SFM251" s="92"/>
      <c r="SFN251" s="92"/>
      <c r="SFO251" s="92"/>
      <c r="SFP251" s="92"/>
      <c r="SFQ251" s="92"/>
      <c r="SFR251" s="92"/>
      <c r="SFS251" s="92"/>
      <c r="SFT251" s="92"/>
      <c r="SFU251" s="92"/>
      <c r="SFV251" s="92"/>
      <c r="SFW251" s="92"/>
      <c r="SFX251" s="92"/>
      <c r="SFY251" s="92"/>
      <c r="SFZ251" s="92"/>
      <c r="SGA251" s="92"/>
      <c r="SGB251" s="92"/>
      <c r="SGC251" s="92"/>
      <c r="SGD251" s="92"/>
      <c r="SGE251" s="92"/>
      <c r="SGF251" s="92"/>
      <c r="SGG251" s="92"/>
      <c r="SGH251" s="92"/>
      <c r="SGI251" s="92"/>
      <c r="SGJ251" s="92"/>
      <c r="SGK251" s="92"/>
      <c r="SGL251" s="92"/>
      <c r="SGM251" s="92"/>
      <c r="SGN251" s="92"/>
      <c r="SGO251" s="92"/>
      <c r="SGP251" s="92"/>
      <c r="SGQ251" s="92"/>
      <c r="SGR251" s="92"/>
      <c r="SGS251" s="92"/>
      <c r="SGT251" s="92"/>
      <c r="SGU251" s="92"/>
      <c r="SGV251" s="92"/>
      <c r="SGW251" s="92"/>
      <c r="SGX251" s="92"/>
      <c r="SGY251" s="92"/>
      <c r="SGZ251" s="92"/>
      <c r="SHA251" s="92"/>
      <c r="SHB251" s="92"/>
      <c r="SHC251" s="92"/>
      <c r="SHD251" s="92"/>
      <c r="SHE251" s="92"/>
      <c r="SHF251" s="92"/>
      <c r="SHG251" s="92"/>
      <c r="SHH251" s="92"/>
      <c r="SHI251" s="92"/>
      <c r="SHJ251" s="92"/>
      <c r="SHK251" s="92"/>
      <c r="SHL251" s="92"/>
      <c r="SHM251" s="92"/>
      <c r="SHN251" s="92"/>
      <c r="SHO251" s="92"/>
      <c r="SHP251" s="92"/>
      <c r="SHQ251" s="92"/>
      <c r="SHR251" s="92"/>
      <c r="SHS251" s="92"/>
      <c r="SHT251" s="92"/>
      <c r="SHU251" s="92"/>
      <c r="SHV251" s="92"/>
      <c r="SHW251" s="92"/>
      <c r="SHX251" s="92"/>
      <c r="SHY251" s="92"/>
      <c r="SHZ251" s="92"/>
      <c r="SIA251" s="92"/>
      <c r="SIB251" s="92"/>
      <c r="SIC251" s="92"/>
      <c r="SID251" s="92"/>
      <c r="SIE251" s="92"/>
      <c r="SIF251" s="92"/>
      <c r="SIG251" s="92"/>
      <c r="SIH251" s="92"/>
      <c r="SII251" s="92"/>
      <c r="SIJ251" s="92"/>
      <c r="SIK251" s="92"/>
      <c r="SIL251" s="92"/>
      <c r="SIM251" s="92"/>
      <c r="SIN251" s="92"/>
      <c r="SIO251" s="92"/>
      <c r="SIP251" s="92"/>
      <c r="SIQ251" s="92"/>
      <c r="SIR251" s="92"/>
      <c r="SIS251" s="92"/>
      <c r="SIT251" s="92"/>
      <c r="SIU251" s="92"/>
      <c r="SIV251" s="92"/>
      <c r="SIW251" s="92"/>
      <c r="SIX251" s="92"/>
      <c r="SIY251" s="92"/>
      <c r="SIZ251" s="92"/>
      <c r="SJA251" s="92"/>
      <c r="SJB251" s="92"/>
      <c r="SJC251" s="92"/>
      <c r="SJD251" s="92"/>
      <c r="SJE251" s="92"/>
      <c r="SJF251" s="92"/>
      <c r="SJG251" s="92"/>
      <c r="SJH251" s="92"/>
      <c r="SJI251" s="92"/>
      <c r="SJJ251" s="92"/>
      <c r="SJK251" s="92"/>
      <c r="SJL251" s="92"/>
      <c r="SJM251" s="92"/>
      <c r="SJN251" s="92"/>
      <c r="SJO251" s="92"/>
      <c r="SJP251" s="92"/>
      <c r="SJQ251" s="92"/>
      <c r="SJR251" s="92"/>
      <c r="SJS251" s="92"/>
      <c r="SJT251" s="92"/>
      <c r="SJU251" s="92"/>
      <c r="SJV251" s="92"/>
      <c r="SJW251" s="92"/>
      <c r="SJX251" s="92"/>
      <c r="SJY251" s="92"/>
      <c r="SJZ251" s="92"/>
      <c r="SKA251" s="92"/>
      <c r="SKB251" s="92"/>
      <c r="SKC251" s="92"/>
      <c r="SKD251" s="92"/>
      <c r="SKE251" s="92"/>
      <c r="SKF251" s="92"/>
      <c r="SKG251" s="92"/>
      <c r="SKH251" s="92"/>
      <c r="SKI251" s="92"/>
      <c r="SKJ251" s="92"/>
      <c r="SKK251" s="92"/>
      <c r="SKL251" s="92"/>
      <c r="SKM251" s="92"/>
      <c r="SKN251" s="92"/>
      <c r="SKO251" s="92"/>
      <c r="SKP251" s="92"/>
      <c r="SKQ251" s="92"/>
      <c r="SKR251" s="92"/>
      <c r="SKS251" s="92"/>
      <c r="SKT251" s="92"/>
      <c r="SKU251" s="92"/>
      <c r="SKV251" s="92"/>
      <c r="SKW251" s="92"/>
      <c r="SKX251" s="92"/>
      <c r="SKY251" s="92"/>
      <c r="SKZ251" s="92"/>
      <c r="SLA251" s="92"/>
      <c r="SLB251" s="92"/>
      <c r="SLC251" s="92"/>
      <c r="SLD251" s="92"/>
      <c r="SLE251" s="92"/>
      <c r="SLF251" s="92"/>
      <c r="SLG251" s="92"/>
      <c r="SLH251" s="92"/>
      <c r="SLI251" s="92"/>
      <c r="SLJ251" s="92"/>
      <c r="SLK251" s="92"/>
      <c r="SLL251" s="92"/>
      <c r="SLM251" s="92"/>
      <c r="SLN251" s="92"/>
      <c r="SLO251" s="92"/>
      <c r="SLP251" s="92"/>
      <c r="SLQ251" s="92"/>
      <c r="SLR251" s="92"/>
      <c r="SLS251" s="92"/>
      <c r="SLT251" s="92"/>
      <c r="SLU251" s="92"/>
      <c r="SLV251" s="92"/>
      <c r="SLW251" s="92"/>
      <c r="SLX251" s="92"/>
      <c r="SLY251" s="92"/>
      <c r="SLZ251" s="92"/>
      <c r="SMA251" s="92"/>
      <c r="SMB251" s="92"/>
      <c r="SMC251" s="92"/>
      <c r="SMD251" s="92"/>
      <c r="SME251" s="92"/>
      <c r="SMF251" s="92"/>
      <c r="SMG251" s="92"/>
      <c r="SMH251" s="92"/>
      <c r="SMI251" s="92"/>
      <c r="SMJ251" s="92"/>
      <c r="SMK251" s="92"/>
      <c r="SML251" s="92"/>
      <c r="SMM251" s="92"/>
      <c r="SMN251" s="92"/>
      <c r="SMO251" s="92"/>
      <c r="SMP251" s="92"/>
      <c r="SMQ251" s="92"/>
      <c r="SMR251" s="92"/>
      <c r="SMS251" s="92"/>
      <c r="SMT251" s="92"/>
      <c r="SMU251" s="92"/>
      <c r="SMV251" s="92"/>
      <c r="SMW251" s="92"/>
      <c r="SMX251" s="92"/>
      <c r="SMY251" s="92"/>
      <c r="SMZ251" s="92"/>
      <c r="SNA251" s="92"/>
      <c r="SNB251" s="92"/>
      <c r="SNC251" s="92"/>
      <c r="SND251" s="92"/>
      <c r="SNE251" s="92"/>
      <c r="SNF251" s="92"/>
      <c r="SNG251" s="92"/>
      <c r="SNH251" s="92"/>
      <c r="SNI251" s="92"/>
      <c r="SNJ251" s="92"/>
      <c r="SNK251" s="92"/>
      <c r="SNL251" s="92"/>
      <c r="SNM251" s="92"/>
      <c r="SNN251" s="92"/>
      <c r="SNO251" s="92"/>
      <c r="SNP251" s="92"/>
      <c r="SNQ251" s="92"/>
      <c r="SNR251" s="92"/>
      <c r="SNS251" s="92"/>
      <c r="SNT251" s="92"/>
      <c r="SNU251" s="92"/>
      <c r="SNV251" s="92"/>
      <c r="SNW251" s="92"/>
      <c r="SNX251" s="92"/>
      <c r="SNY251" s="92"/>
      <c r="SNZ251" s="92"/>
      <c r="SOA251" s="92"/>
      <c r="SOB251" s="92"/>
      <c r="SOC251" s="92"/>
      <c r="SOD251" s="92"/>
      <c r="SOE251" s="92"/>
      <c r="SOF251" s="92"/>
      <c r="SOG251" s="92"/>
      <c r="SOH251" s="92"/>
      <c r="SOI251" s="92"/>
      <c r="SOJ251" s="92"/>
      <c r="SOK251" s="92"/>
      <c r="SOL251" s="92"/>
      <c r="SOM251" s="92"/>
      <c r="SON251" s="92"/>
      <c r="SOO251" s="92"/>
      <c r="SOP251" s="92"/>
      <c r="SOQ251" s="92"/>
      <c r="SOR251" s="92"/>
      <c r="SOS251" s="92"/>
      <c r="SOT251" s="92"/>
      <c r="SOU251" s="92"/>
      <c r="SOV251" s="92"/>
      <c r="SOW251" s="92"/>
      <c r="SOX251" s="92"/>
      <c r="SOY251" s="92"/>
      <c r="SOZ251" s="92"/>
      <c r="SPA251" s="92"/>
      <c r="SPB251" s="92"/>
      <c r="SPC251" s="92"/>
      <c r="SPD251" s="92"/>
      <c r="SPE251" s="92"/>
      <c r="SPF251" s="92"/>
      <c r="SPG251" s="92"/>
      <c r="SPH251" s="92"/>
      <c r="SPI251" s="92"/>
      <c r="SPJ251" s="92"/>
      <c r="SPK251" s="92"/>
      <c r="SPL251" s="92"/>
      <c r="SPM251" s="92"/>
      <c r="SPN251" s="92"/>
      <c r="SPO251" s="92"/>
      <c r="SPP251" s="92"/>
      <c r="SPQ251" s="92"/>
      <c r="SPR251" s="92"/>
      <c r="SPS251" s="92"/>
      <c r="SPT251" s="92"/>
      <c r="SPU251" s="92"/>
      <c r="SPV251" s="92"/>
      <c r="SPW251" s="92"/>
      <c r="SPX251" s="92"/>
      <c r="SPY251" s="92"/>
      <c r="SPZ251" s="92"/>
      <c r="SQA251" s="92"/>
      <c r="SQB251" s="92"/>
      <c r="SQC251" s="92"/>
      <c r="SQD251" s="92"/>
      <c r="SQE251" s="92"/>
      <c r="SQF251" s="92"/>
      <c r="SQG251" s="92"/>
      <c r="SQH251" s="92"/>
      <c r="SQI251" s="92"/>
      <c r="SQJ251" s="92"/>
      <c r="SQK251" s="92"/>
      <c r="SQL251" s="92"/>
      <c r="SQM251" s="92"/>
      <c r="SQN251" s="92"/>
      <c r="SQO251" s="92"/>
      <c r="SQP251" s="92"/>
      <c r="SQQ251" s="92"/>
      <c r="SQR251" s="92"/>
      <c r="SQS251" s="92"/>
      <c r="SQT251" s="92"/>
      <c r="SQU251" s="92"/>
      <c r="SQV251" s="92"/>
      <c r="SQW251" s="92"/>
      <c r="SQX251" s="92"/>
      <c r="SQY251" s="92"/>
      <c r="SQZ251" s="92"/>
      <c r="SRA251" s="92"/>
      <c r="SRB251" s="92"/>
      <c r="SRC251" s="92"/>
      <c r="SRD251" s="92"/>
      <c r="SRE251" s="92"/>
      <c r="SRF251" s="92"/>
      <c r="SRG251" s="92"/>
      <c r="SRH251" s="92"/>
      <c r="SRI251" s="92"/>
      <c r="SRJ251" s="92"/>
      <c r="SRK251" s="92"/>
      <c r="SRL251" s="92"/>
      <c r="SRM251" s="92"/>
      <c r="SRN251" s="92"/>
      <c r="SRO251" s="92"/>
      <c r="SRP251" s="92"/>
      <c r="SRQ251" s="92"/>
      <c r="SRR251" s="92"/>
      <c r="SRS251" s="92"/>
      <c r="SRT251" s="92"/>
      <c r="SRU251" s="92"/>
      <c r="SRV251" s="92"/>
      <c r="SRW251" s="92"/>
      <c r="SRX251" s="92"/>
      <c r="SRY251" s="92"/>
      <c r="SRZ251" s="92"/>
      <c r="SSA251" s="92"/>
      <c r="SSB251" s="92"/>
      <c r="SSC251" s="92"/>
      <c r="SSD251" s="92"/>
      <c r="SSE251" s="92"/>
      <c r="SSF251" s="92"/>
      <c r="SSG251" s="92"/>
      <c r="SSH251" s="92"/>
      <c r="SSI251" s="92"/>
      <c r="SSJ251" s="92"/>
      <c r="SSK251" s="92"/>
      <c r="SSL251" s="92"/>
      <c r="SSM251" s="92"/>
      <c r="SSN251" s="92"/>
      <c r="SSO251" s="92"/>
      <c r="SSP251" s="92"/>
      <c r="SSQ251" s="92"/>
      <c r="SSR251" s="92"/>
      <c r="SSS251" s="92"/>
      <c r="SST251" s="92"/>
      <c r="SSU251" s="92"/>
      <c r="SSV251" s="92"/>
      <c r="SSW251" s="92"/>
      <c r="SSX251" s="92"/>
      <c r="SSY251" s="92"/>
      <c r="SSZ251" s="92"/>
      <c r="STA251" s="92"/>
      <c r="STB251" s="92"/>
      <c r="STC251" s="92"/>
      <c r="STD251" s="92"/>
      <c r="STE251" s="92"/>
      <c r="STF251" s="92"/>
      <c r="STG251" s="92"/>
      <c r="STH251" s="92"/>
      <c r="STI251" s="92"/>
      <c r="STJ251" s="92"/>
      <c r="STK251" s="92"/>
      <c r="STL251" s="92"/>
      <c r="STM251" s="92"/>
      <c r="STN251" s="92"/>
      <c r="STO251" s="92"/>
      <c r="STP251" s="92"/>
      <c r="STQ251" s="92"/>
      <c r="STR251" s="92"/>
      <c r="STS251" s="92"/>
      <c r="STT251" s="92"/>
      <c r="STU251" s="92"/>
      <c r="STV251" s="92"/>
      <c r="STW251" s="92"/>
      <c r="STX251" s="92"/>
      <c r="STY251" s="92"/>
      <c r="STZ251" s="92"/>
      <c r="SUA251" s="92"/>
      <c r="SUB251" s="92"/>
      <c r="SUC251" s="92"/>
      <c r="SUD251" s="92"/>
      <c r="SUE251" s="92"/>
      <c r="SUF251" s="92"/>
      <c r="SUG251" s="92"/>
      <c r="SUH251" s="92"/>
      <c r="SUI251" s="92"/>
      <c r="SUJ251" s="92"/>
      <c r="SUK251" s="92"/>
      <c r="SUL251" s="92"/>
      <c r="SUM251" s="92"/>
      <c r="SUN251" s="92"/>
      <c r="SUO251" s="92"/>
      <c r="SUP251" s="92"/>
      <c r="SUQ251" s="92"/>
      <c r="SUR251" s="92"/>
      <c r="SUS251" s="92"/>
      <c r="SUT251" s="92"/>
      <c r="SUU251" s="92"/>
      <c r="SUV251" s="92"/>
      <c r="SUW251" s="92"/>
      <c r="SUX251" s="92"/>
      <c r="SUY251" s="92"/>
      <c r="SUZ251" s="92"/>
      <c r="SVA251" s="92"/>
      <c r="SVB251" s="92"/>
      <c r="SVC251" s="92"/>
      <c r="SVD251" s="92"/>
      <c r="SVE251" s="92"/>
      <c r="SVF251" s="92"/>
      <c r="SVG251" s="92"/>
      <c r="SVH251" s="92"/>
      <c r="SVI251" s="92"/>
      <c r="SVJ251" s="92"/>
      <c r="SVK251" s="92"/>
      <c r="SVL251" s="92"/>
      <c r="SVM251" s="92"/>
      <c r="SVN251" s="92"/>
      <c r="SVO251" s="92"/>
      <c r="SVP251" s="92"/>
      <c r="SVQ251" s="92"/>
      <c r="SVR251" s="92"/>
      <c r="SVS251" s="92"/>
      <c r="SVT251" s="92"/>
      <c r="SVU251" s="92"/>
      <c r="SVV251" s="92"/>
      <c r="SVW251" s="92"/>
      <c r="SVX251" s="92"/>
      <c r="SVY251" s="92"/>
      <c r="SVZ251" s="92"/>
      <c r="SWA251" s="92"/>
      <c r="SWB251" s="92"/>
      <c r="SWC251" s="92"/>
      <c r="SWD251" s="92"/>
      <c r="SWE251" s="92"/>
      <c r="SWF251" s="92"/>
      <c r="SWG251" s="92"/>
      <c r="SWH251" s="92"/>
      <c r="SWI251" s="92"/>
      <c r="SWJ251" s="92"/>
      <c r="SWK251" s="92"/>
      <c r="SWL251" s="92"/>
      <c r="SWM251" s="92"/>
      <c r="SWN251" s="92"/>
      <c r="SWO251" s="92"/>
      <c r="SWP251" s="92"/>
      <c r="SWQ251" s="92"/>
      <c r="SWR251" s="92"/>
      <c r="SWS251" s="92"/>
      <c r="SWT251" s="92"/>
      <c r="SWU251" s="92"/>
      <c r="SWV251" s="92"/>
      <c r="SWW251" s="92"/>
      <c r="SWX251" s="92"/>
      <c r="SWY251" s="92"/>
      <c r="SWZ251" s="92"/>
      <c r="SXA251" s="92"/>
      <c r="SXB251" s="92"/>
      <c r="SXC251" s="92"/>
      <c r="SXD251" s="92"/>
      <c r="SXE251" s="92"/>
      <c r="SXF251" s="92"/>
      <c r="SXG251" s="92"/>
      <c r="SXH251" s="92"/>
      <c r="SXI251" s="92"/>
      <c r="SXJ251" s="92"/>
      <c r="SXK251" s="92"/>
      <c r="SXL251" s="92"/>
      <c r="SXM251" s="92"/>
      <c r="SXN251" s="92"/>
      <c r="SXO251" s="92"/>
      <c r="SXP251" s="92"/>
      <c r="SXQ251" s="92"/>
      <c r="SXR251" s="92"/>
      <c r="SXS251" s="92"/>
      <c r="SXT251" s="92"/>
      <c r="SXU251" s="92"/>
      <c r="SXV251" s="92"/>
      <c r="SXW251" s="92"/>
      <c r="SXX251" s="92"/>
      <c r="SXY251" s="92"/>
      <c r="SXZ251" s="92"/>
      <c r="SYA251" s="92"/>
      <c r="SYB251" s="92"/>
      <c r="SYC251" s="92"/>
      <c r="SYD251" s="92"/>
      <c r="SYE251" s="92"/>
      <c r="SYF251" s="92"/>
      <c r="SYG251" s="92"/>
      <c r="SYH251" s="92"/>
      <c r="SYI251" s="92"/>
      <c r="SYJ251" s="92"/>
      <c r="SYK251" s="92"/>
      <c r="SYL251" s="92"/>
      <c r="SYM251" s="92"/>
      <c r="SYN251" s="92"/>
      <c r="SYO251" s="92"/>
      <c r="SYP251" s="92"/>
      <c r="SYQ251" s="92"/>
      <c r="SYR251" s="92"/>
      <c r="SYS251" s="92"/>
      <c r="SYT251" s="92"/>
      <c r="SYU251" s="92"/>
      <c r="SYV251" s="92"/>
      <c r="SYW251" s="92"/>
      <c r="SYX251" s="92"/>
      <c r="SYY251" s="92"/>
      <c r="SYZ251" s="92"/>
      <c r="SZA251" s="92"/>
      <c r="SZB251" s="92"/>
      <c r="SZC251" s="92"/>
      <c r="SZD251" s="92"/>
      <c r="SZE251" s="92"/>
      <c r="SZF251" s="92"/>
      <c r="SZG251" s="92"/>
      <c r="SZH251" s="92"/>
      <c r="SZI251" s="92"/>
      <c r="SZJ251" s="92"/>
      <c r="SZK251" s="92"/>
      <c r="SZL251" s="92"/>
      <c r="SZM251" s="92"/>
      <c r="SZN251" s="92"/>
      <c r="SZO251" s="92"/>
      <c r="SZP251" s="92"/>
      <c r="SZQ251" s="92"/>
      <c r="SZR251" s="92"/>
      <c r="SZS251" s="92"/>
      <c r="SZT251" s="92"/>
      <c r="SZU251" s="92"/>
      <c r="SZV251" s="92"/>
      <c r="SZW251" s="92"/>
      <c r="SZX251" s="92"/>
      <c r="SZY251" s="92"/>
      <c r="SZZ251" s="92"/>
      <c r="TAA251" s="92"/>
      <c r="TAB251" s="92"/>
      <c r="TAC251" s="92"/>
      <c r="TAD251" s="92"/>
      <c r="TAE251" s="92"/>
      <c r="TAF251" s="92"/>
      <c r="TAG251" s="92"/>
      <c r="TAH251" s="92"/>
      <c r="TAI251" s="92"/>
      <c r="TAJ251" s="92"/>
      <c r="TAK251" s="92"/>
      <c r="TAL251" s="92"/>
      <c r="TAM251" s="92"/>
      <c r="TAN251" s="92"/>
      <c r="TAO251" s="92"/>
      <c r="TAP251" s="92"/>
      <c r="TAQ251" s="92"/>
      <c r="TAR251" s="92"/>
      <c r="TAS251" s="92"/>
      <c r="TAT251" s="92"/>
      <c r="TAU251" s="92"/>
      <c r="TAV251" s="92"/>
      <c r="TAW251" s="92"/>
      <c r="TAX251" s="92"/>
      <c r="TAY251" s="92"/>
      <c r="TAZ251" s="92"/>
      <c r="TBA251" s="92"/>
      <c r="TBB251" s="92"/>
      <c r="TBC251" s="92"/>
      <c r="TBD251" s="92"/>
      <c r="TBE251" s="92"/>
      <c r="TBF251" s="92"/>
      <c r="TBG251" s="92"/>
      <c r="TBH251" s="92"/>
      <c r="TBI251" s="92"/>
      <c r="TBJ251" s="92"/>
      <c r="TBK251" s="92"/>
      <c r="TBL251" s="92"/>
      <c r="TBM251" s="92"/>
      <c r="TBN251" s="92"/>
      <c r="TBO251" s="92"/>
      <c r="TBP251" s="92"/>
      <c r="TBQ251" s="92"/>
      <c r="TBR251" s="92"/>
      <c r="TBS251" s="92"/>
      <c r="TBT251" s="92"/>
      <c r="TBU251" s="92"/>
      <c r="TBV251" s="92"/>
      <c r="TBW251" s="92"/>
      <c r="TBX251" s="92"/>
      <c r="TBY251" s="92"/>
      <c r="TBZ251" s="92"/>
      <c r="TCA251" s="92"/>
      <c r="TCB251" s="92"/>
      <c r="TCC251" s="92"/>
      <c r="TCD251" s="92"/>
      <c r="TCE251" s="92"/>
      <c r="TCF251" s="92"/>
      <c r="TCG251" s="92"/>
      <c r="TCH251" s="92"/>
      <c r="TCI251" s="92"/>
      <c r="TCJ251" s="92"/>
      <c r="TCK251" s="92"/>
      <c r="TCL251" s="92"/>
      <c r="TCM251" s="92"/>
      <c r="TCN251" s="92"/>
      <c r="TCO251" s="92"/>
      <c r="TCP251" s="92"/>
      <c r="TCQ251" s="92"/>
      <c r="TCR251" s="92"/>
      <c r="TCS251" s="92"/>
      <c r="TCT251" s="92"/>
      <c r="TCU251" s="92"/>
      <c r="TCV251" s="92"/>
      <c r="TCW251" s="92"/>
      <c r="TCX251" s="92"/>
      <c r="TCY251" s="92"/>
      <c r="TCZ251" s="92"/>
      <c r="TDA251" s="92"/>
      <c r="TDB251" s="92"/>
      <c r="TDC251" s="92"/>
      <c r="TDD251" s="92"/>
      <c r="TDE251" s="92"/>
      <c r="TDF251" s="92"/>
      <c r="TDG251" s="92"/>
      <c r="TDH251" s="92"/>
      <c r="TDI251" s="92"/>
      <c r="TDJ251" s="92"/>
      <c r="TDK251" s="92"/>
      <c r="TDL251" s="92"/>
      <c r="TDM251" s="92"/>
      <c r="TDN251" s="92"/>
      <c r="TDO251" s="92"/>
      <c r="TDP251" s="92"/>
      <c r="TDQ251" s="92"/>
      <c r="TDR251" s="92"/>
      <c r="TDS251" s="92"/>
      <c r="TDT251" s="92"/>
      <c r="TDU251" s="92"/>
      <c r="TDV251" s="92"/>
      <c r="TDW251" s="92"/>
      <c r="TDX251" s="92"/>
      <c r="TDY251" s="92"/>
      <c r="TDZ251" s="92"/>
      <c r="TEA251" s="92"/>
      <c r="TEB251" s="92"/>
      <c r="TEC251" s="92"/>
      <c r="TED251" s="92"/>
      <c r="TEE251" s="92"/>
      <c r="TEF251" s="92"/>
      <c r="TEG251" s="92"/>
      <c r="TEH251" s="92"/>
      <c r="TEI251" s="92"/>
      <c r="TEJ251" s="92"/>
      <c r="TEK251" s="92"/>
      <c r="TEL251" s="92"/>
      <c r="TEM251" s="92"/>
      <c r="TEN251" s="92"/>
      <c r="TEO251" s="92"/>
      <c r="TEP251" s="92"/>
      <c r="TEQ251" s="92"/>
      <c r="TER251" s="92"/>
      <c r="TES251" s="92"/>
      <c r="TET251" s="92"/>
      <c r="TEU251" s="92"/>
      <c r="TEV251" s="92"/>
      <c r="TEW251" s="92"/>
      <c r="TEX251" s="92"/>
      <c r="TEY251" s="92"/>
      <c r="TEZ251" s="92"/>
      <c r="TFA251" s="92"/>
      <c r="TFB251" s="92"/>
      <c r="TFC251" s="92"/>
      <c r="TFD251" s="92"/>
      <c r="TFE251" s="92"/>
      <c r="TFF251" s="92"/>
      <c r="TFG251" s="92"/>
      <c r="TFH251" s="92"/>
      <c r="TFI251" s="92"/>
      <c r="TFJ251" s="92"/>
      <c r="TFK251" s="92"/>
      <c r="TFL251" s="92"/>
      <c r="TFM251" s="92"/>
      <c r="TFN251" s="92"/>
      <c r="TFO251" s="92"/>
      <c r="TFP251" s="92"/>
      <c r="TFQ251" s="92"/>
      <c r="TFR251" s="92"/>
      <c r="TFS251" s="92"/>
      <c r="TFT251" s="92"/>
      <c r="TFU251" s="92"/>
      <c r="TFV251" s="92"/>
      <c r="TFW251" s="92"/>
      <c r="TFX251" s="92"/>
      <c r="TFY251" s="92"/>
      <c r="TFZ251" s="92"/>
      <c r="TGA251" s="92"/>
      <c r="TGB251" s="92"/>
      <c r="TGC251" s="92"/>
      <c r="TGD251" s="92"/>
      <c r="TGE251" s="92"/>
      <c r="TGF251" s="92"/>
      <c r="TGG251" s="92"/>
      <c r="TGH251" s="92"/>
      <c r="TGI251" s="92"/>
      <c r="TGJ251" s="92"/>
      <c r="TGK251" s="92"/>
      <c r="TGL251" s="92"/>
      <c r="TGM251" s="92"/>
      <c r="TGN251" s="92"/>
      <c r="TGO251" s="92"/>
      <c r="TGP251" s="92"/>
      <c r="TGQ251" s="92"/>
      <c r="TGR251" s="92"/>
      <c r="TGS251" s="92"/>
      <c r="TGT251" s="92"/>
      <c r="TGU251" s="92"/>
      <c r="TGV251" s="92"/>
      <c r="TGW251" s="92"/>
      <c r="TGX251" s="92"/>
      <c r="TGY251" s="92"/>
      <c r="TGZ251" s="92"/>
      <c r="THA251" s="92"/>
      <c r="THB251" s="92"/>
      <c r="THC251" s="92"/>
      <c r="THD251" s="92"/>
      <c r="THE251" s="92"/>
      <c r="THF251" s="92"/>
      <c r="THG251" s="92"/>
      <c r="THH251" s="92"/>
      <c r="THI251" s="92"/>
      <c r="THJ251" s="92"/>
      <c r="THK251" s="92"/>
      <c r="THL251" s="92"/>
      <c r="THM251" s="92"/>
      <c r="THN251" s="92"/>
      <c r="THO251" s="92"/>
      <c r="THP251" s="92"/>
      <c r="THQ251" s="92"/>
      <c r="THR251" s="92"/>
      <c r="THS251" s="92"/>
      <c r="THT251" s="92"/>
      <c r="THU251" s="92"/>
      <c r="THV251" s="92"/>
      <c r="THW251" s="92"/>
      <c r="THX251" s="92"/>
      <c r="THY251" s="92"/>
      <c r="THZ251" s="92"/>
      <c r="TIA251" s="92"/>
      <c r="TIB251" s="92"/>
      <c r="TIC251" s="92"/>
      <c r="TID251" s="92"/>
      <c r="TIE251" s="92"/>
      <c r="TIF251" s="92"/>
      <c r="TIG251" s="92"/>
      <c r="TIH251" s="92"/>
      <c r="TII251" s="92"/>
      <c r="TIJ251" s="92"/>
      <c r="TIK251" s="92"/>
      <c r="TIL251" s="92"/>
      <c r="TIM251" s="92"/>
      <c r="TIN251" s="92"/>
      <c r="TIO251" s="92"/>
      <c r="TIP251" s="92"/>
      <c r="TIQ251" s="92"/>
      <c r="TIR251" s="92"/>
      <c r="TIS251" s="92"/>
      <c r="TIT251" s="92"/>
      <c r="TIU251" s="92"/>
      <c r="TIV251" s="92"/>
      <c r="TIW251" s="92"/>
      <c r="TIX251" s="92"/>
      <c r="TIY251" s="92"/>
      <c r="TIZ251" s="92"/>
      <c r="TJA251" s="92"/>
      <c r="TJB251" s="92"/>
      <c r="TJC251" s="92"/>
      <c r="TJD251" s="92"/>
      <c r="TJE251" s="92"/>
      <c r="TJF251" s="92"/>
      <c r="TJG251" s="92"/>
      <c r="TJH251" s="92"/>
      <c r="TJI251" s="92"/>
      <c r="TJJ251" s="92"/>
      <c r="TJK251" s="92"/>
      <c r="TJL251" s="92"/>
      <c r="TJM251" s="92"/>
      <c r="TJN251" s="92"/>
      <c r="TJO251" s="92"/>
      <c r="TJP251" s="92"/>
      <c r="TJQ251" s="92"/>
      <c r="TJR251" s="92"/>
      <c r="TJS251" s="92"/>
      <c r="TJT251" s="92"/>
      <c r="TJU251" s="92"/>
      <c r="TJV251" s="92"/>
      <c r="TJW251" s="92"/>
      <c r="TJX251" s="92"/>
      <c r="TJY251" s="92"/>
      <c r="TJZ251" s="92"/>
      <c r="TKA251" s="92"/>
      <c r="TKB251" s="92"/>
      <c r="TKC251" s="92"/>
      <c r="TKD251" s="92"/>
      <c r="TKE251" s="92"/>
      <c r="TKF251" s="92"/>
      <c r="TKG251" s="92"/>
      <c r="TKH251" s="92"/>
      <c r="TKI251" s="92"/>
      <c r="TKJ251" s="92"/>
      <c r="TKK251" s="92"/>
      <c r="TKL251" s="92"/>
      <c r="TKM251" s="92"/>
      <c r="TKN251" s="92"/>
      <c r="TKO251" s="92"/>
      <c r="TKP251" s="92"/>
      <c r="TKQ251" s="92"/>
      <c r="TKR251" s="92"/>
      <c r="TKS251" s="92"/>
      <c r="TKT251" s="92"/>
      <c r="TKU251" s="92"/>
      <c r="TKV251" s="92"/>
      <c r="TKW251" s="92"/>
      <c r="TKX251" s="92"/>
      <c r="TKY251" s="92"/>
      <c r="TKZ251" s="92"/>
      <c r="TLA251" s="92"/>
      <c r="TLB251" s="92"/>
      <c r="TLC251" s="92"/>
      <c r="TLD251" s="92"/>
      <c r="TLE251" s="92"/>
      <c r="TLF251" s="92"/>
      <c r="TLG251" s="92"/>
      <c r="TLH251" s="92"/>
      <c r="TLI251" s="92"/>
      <c r="TLJ251" s="92"/>
      <c r="TLK251" s="92"/>
      <c r="TLL251" s="92"/>
      <c r="TLM251" s="92"/>
      <c r="TLN251" s="92"/>
      <c r="TLO251" s="92"/>
      <c r="TLP251" s="92"/>
      <c r="TLQ251" s="92"/>
      <c r="TLR251" s="92"/>
      <c r="TLS251" s="92"/>
      <c r="TLT251" s="92"/>
      <c r="TLU251" s="92"/>
      <c r="TLV251" s="92"/>
      <c r="TLW251" s="92"/>
      <c r="TLX251" s="92"/>
      <c r="TLY251" s="92"/>
      <c r="TLZ251" s="92"/>
      <c r="TMA251" s="92"/>
      <c r="TMB251" s="92"/>
      <c r="TMC251" s="92"/>
      <c r="TMD251" s="92"/>
      <c r="TME251" s="92"/>
      <c r="TMF251" s="92"/>
      <c r="TMG251" s="92"/>
      <c r="TMH251" s="92"/>
      <c r="TMI251" s="92"/>
      <c r="TMJ251" s="92"/>
      <c r="TMK251" s="92"/>
      <c r="TML251" s="92"/>
      <c r="TMM251" s="92"/>
      <c r="TMN251" s="92"/>
      <c r="TMO251" s="92"/>
      <c r="TMP251" s="92"/>
      <c r="TMQ251" s="92"/>
      <c r="TMR251" s="92"/>
      <c r="TMS251" s="92"/>
      <c r="TMT251" s="92"/>
      <c r="TMU251" s="92"/>
      <c r="TMV251" s="92"/>
      <c r="TMW251" s="92"/>
      <c r="TMX251" s="92"/>
      <c r="TMY251" s="92"/>
      <c r="TMZ251" s="92"/>
      <c r="TNA251" s="92"/>
      <c r="TNB251" s="92"/>
      <c r="TNC251" s="92"/>
      <c r="TND251" s="92"/>
      <c r="TNE251" s="92"/>
      <c r="TNF251" s="92"/>
      <c r="TNG251" s="92"/>
      <c r="TNH251" s="92"/>
      <c r="TNI251" s="92"/>
      <c r="TNJ251" s="92"/>
      <c r="TNK251" s="92"/>
      <c r="TNL251" s="92"/>
      <c r="TNM251" s="92"/>
      <c r="TNN251" s="92"/>
      <c r="TNO251" s="92"/>
      <c r="TNP251" s="92"/>
      <c r="TNQ251" s="92"/>
      <c r="TNR251" s="92"/>
      <c r="TNS251" s="92"/>
      <c r="TNT251" s="92"/>
      <c r="TNU251" s="92"/>
      <c r="TNV251" s="92"/>
      <c r="TNW251" s="92"/>
      <c r="TNX251" s="92"/>
      <c r="TNY251" s="92"/>
      <c r="TNZ251" s="92"/>
      <c r="TOA251" s="92"/>
      <c r="TOB251" s="92"/>
      <c r="TOC251" s="92"/>
      <c r="TOD251" s="92"/>
      <c r="TOE251" s="92"/>
      <c r="TOF251" s="92"/>
      <c r="TOG251" s="92"/>
      <c r="TOH251" s="92"/>
      <c r="TOI251" s="92"/>
      <c r="TOJ251" s="92"/>
      <c r="TOK251" s="92"/>
      <c r="TOL251" s="92"/>
      <c r="TOM251" s="92"/>
      <c r="TON251" s="92"/>
      <c r="TOO251" s="92"/>
      <c r="TOP251" s="92"/>
      <c r="TOQ251" s="92"/>
      <c r="TOR251" s="92"/>
      <c r="TOS251" s="92"/>
      <c r="TOT251" s="92"/>
      <c r="TOU251" s="92"/>
      <c r="TOV251" s="92"/>
      <c r="TOW251" s="92"/>
      <c r="TOX251" s="92"/>
      <c r="TOY251" s="92"/>
      <c r="TOZ251" s="92"/>
      <c r="TPA251" s="92"/>
      <c r="TPB251" s="92"/>
      <c r="TPC251" s="92"/>
      <c r="TPD251" s="92"/>
      <c r="TPE251" s="92"/>
      <c r="TPF251" s="92"/>
      <c r="TPG251" s="92"/>
      <c r="TPH251" s="92"/>
      <c r="TPI251" s="92"/>
      <c r="TPJ251" s="92"/>
      <c r="TPK251" s="92"/>
      <c r="TPL251" s="92"/>
      <c r="TPM251" s="92"/>
      <c r="TPN251" s="92"/>
      <c r="TPO251" s="92"/>
      <c r="TPP251" s="92"/>
      <c r="TPQ251" s="92"/>
      <c r="TPR251" s="92"/>
      <c r="TPS251" s="92"/>
      <c r="TPT251" s="92"/>
      <c r="TPU251" s="92"/>
      <c r="TPV251" s="92"/>
      <c r="TPW251" s="92"/>
      <c r="TPX251" s="92"/>
      <c r="TPY251" s="92"/>
      <c r="TPZ251" s="92"/>
      <c r="TQA251" s="92"/>
      <c r="TQB251" s="92"/>
      <c r="TQC251" s="92"/>
      <c r="TQD251" s="92"/>
      <c r="TQE251" s="92"/>
      <c r="TQF251" s="92"/>
      <c r="TQG251" s="92"/>
      <c r="TQH251" s="92"/>
      <c r="TQI251" s="92"/>
      <c r="TQJ251" s="92"/>
      <c r="TQK251" s="92"/>
      <c r="TQL251" s="92"/>
      <c r="TQM251" s="92"/>
      <c r="TQN251" s="92"/>
      <c r="TQO251" s="92"/>
      <c r="TQP251" s="92"/>
      <c r="TQQ251" s="92"/>
      <c r="TQR251" s="92"/>
      <c r="TQS251" s="92"/>
      <c r="TQT251" s="92"/>
      <c r="TQU251" s="92"/>
      <c r="TQV251" s="92"/>
      <c r="TQW251" s="92"/>
      <c r="TQX251" s="92"/>
      <c r="TQY251" s="92"/>
      <c r="TQZ251" s="92"/>
      <c r="TRA251" s="92"/>
      <c r="TRB251" s="92"/>
      <c r="TRC251" s="92"/>
      <c r="TRD251" s="92"/>
      <c r="TRE251" s="92"/>
      <c r="TRF251" s="92"/>
      <c r="TRG251" s="92"/>
      <c r="TRH251" s="92"/>
      <c r="TRI251" s="92"/>
      <c r="TRJ251" s="92"/>
      <c r="TRK251" s="92"/>
      <c r="TRL251" s="92"/>
      <c r="TRM251" s="92"/>
      <c r="TRN251" s="92"/>
      <c r="TRO251" s="92"/>
      <c r="TRP251" s="92"/>
      <c r="TRQ251" s="92"/>
      <c r="TRR251" s="92"/>
      <c r="TRS251" s="92"/>
      <c r="TRT251" s="92"/>
      <c r="TRU251" s="92"/>
      <c r="TRV251" s="92"/>
      <c r="TRW251" s="92"/>
      <c r="TRX251" s="92"/>
      <c r="TRY251" s="92"/>
      <c r="TRZ251" s="92"/>
      <c r="TSA251" s="92"/>
      <c r="TSB251" s="92"/>
      <c r="TSC251" s="92"/>
      <c r="TSD251" s="92"/>
      <c r="TSE251" s="92"/>
      <c r="TSF251" s="92"/>
      <c r="TSG251" s="92"/>
      <c r="TSH251" s="92"/>
      <c r="TSI251" s="92"/>
      <c r="TSJ251" s="92"/>
      <c r="TSK251" s="92"/>
      <c r="TSL251" s="92"/>
      <c r="TSM251" s="92"/>
      <c r="TSN251" s="92"/>
      <c r="TSO251" s="92"/>
      <c r="TSP251" s="92"/>
      <c r="TSQ251" s="92"/>
      <c r="TSR251" s="92"/>
      <c r="TSS251" s="92"/>
      <c r="TST251" s="92"/>
      <c r="TSU251" s="92"/>
      <c r="TSV251" s="92"/>
      <c r="TSW251" s="92"/>
      <c r="TSX251" s="92"/>
      <c r="TSY251" s="92"/>
      <c r="TSZ251" s="92"/>
      <c r="TTA251" s="92"/>
      <c r="TTB251" s="92"/>
      <c r="TTC251" s="92"/>
      <c r="TTD251" s="92"/>
      <c r="TTE251" s="92"/>
      <c r="TTF251" s="92"/>
      <c r="TTG251" s="92"/>
      <c r="TTH251" s="92"/>
      <c r="TTI251" s="92"/>
      <c r="TTJ251" s="92"/>
      <c r="TTK251" s="92"/>
      <c r="TTL251" s="92"/>
      <c r="TTM251" s="92"/>
      <c r="TTN251" s="92"/>
      <c r="TTO251" s="92"/>
      <c r="TTP251" s="92"/>
      <c r="TTQ251" s="92"/>
      <c r="TTR251" s="92"/>
      <c r="TTS251" s="92"/>
      <c r="TTT251" s="92"/>
      <c r="TTU251" s="92"/>
      <c r="TTV251" s="92"/>
      <c r="TTW251" s="92"/>
      <c r="TTX251" s="92"/>
      <c r="TTY251" s="92"/>
      <c r="TTZ251" s="92"/>
      <c r="TUA251" s="92"/>
      <c r="TUB251" s="92"/>
      <c r="TUC251" s="92"/>
      <c r="TUD251" s="92"/>
      <c r="TUE251" s="92"/>
      <c r="TUF251" s="92"/>
      <c r="TUG251" s="92"/>
      <c r="TUH251" s="92"/>
      <c r="TUI251" s="92"/>
      <c r="TUJ251" s="92"/>
      <c r="TUK251" s="92"/>
      <c r="TUL251" s="92"/>
      <c r="TUM251" s="92"/>
      <c r="TUN251" s="92"/>
      <c r="TUO251" s="92"/>
      <c r="TUP251" s="92"/>
      <c r="TUQ251" s="92"/>
      <c r="TUR251" s="92"/>
      <c r="TUS251" s="92"/>
      <c r="TUT251" s="92"/>
      <c r="TUU251" s="92"/>
      <c r="TUV251" s="92"/>
      <c r="TUW251" s="92"/>
      <c r="TUX251" s="92"/>
      <c r="TUY251" s="92"/>
      <c r="TUZ251" s="92"/>
      <c r="TVA251" s="92"/>
      <c r="TVB251" s="92"/>
      <c r="TVC251" s="92"/>
      <c r="TVD251" s="92"/>
      <c r="TVE251" s="92"/>
      <c r="TVF251" s="92"/>
      <c r="TVG251" s="92"/>
      <c r="TVH251" s="92"/>
      <c r="TVI251" s="92"/>
      <c r="TVJ251" s="92"/>
      <c r="TVK251" s="92"/>
      <c r="TVL251" s="92"/>
      <c r="TVM251" s="92"/>
      <c r="TVN251" s="92"/>
      <c r="TVO251" s="92"/>
      <c r="TVP251" s="92"/>
      <c r="TVQ251" s="92"/>
      <c r="TVR251" s="92"/>
      <c r="TVS251" s="92"/>
      <c r="TVT251" s="92"/>
      <c r="TVU251" s="92"/>
      <c r="TVV251" s="92"/>
      <c r="TVW251" s="92"/>
      <c r="TVX251" s="92"/>
      <c r="TVY251" s="92"/>
      <c r="TVZ251" s="92"/>
      <c r="TWA251" s="92"/>
      <c r="TWB251" s="92"/>
      <c r="TWC251" s="92"/>
      <c r="TWD251" s="92"/>
      <c r="TWE251" s="92"/>
      <c r="TWF251" s="92"/>
      <c r="TWG251" s="92"/>
      <c r="TWH251" s="92"/>
      <c r="TWI251" s="92"/>
      <c r="TWJ251" s="92"/>
      <c r="TWK251" s="92"/>
      <c r="TWL251" s="92"/>
      <c r="TWM251" s="92"/>
      <c r="TWN251" s="92"/>
      <c r="TWO251" s="92"/>
      <c r="TWP251" s="92"/>
      <c r="TWQ251" s="92"/>
      <c r="TWR251" s="92"/>
      <c r="TWS251" s="92"/>
      <c r="TWT251" s="92"/>
      <c r="TWU251" s="92"/>
      <c r="TWV251" s="92"/>
      <c r="TWW251" s="92"/>
      <c r="TWX251" s="92"/>
      <c r="TWY251" s="92"/>
      <c r="TWZ251" s="92"/>
      <c r="TXA251" s="92"/>
      <c r="TXB251" s="92"/>
      <c r="TXC251" s="92"/>
      <c r="TXD251" s="92"/>
      <c r="TXE251" s="92"/>
      <c r="TXF251" s="92"/>
      <c r="TXG251" s="92"/>
      <c r="TXH251" s="92"/>
      <c r="TXI251" s="92"/>
      <c r="TXJ251" s="92"/>
      <c r="TXK251" s="92"/>
      <c r="TXL251" s="92"/>
      <c r="TXM251" s="92"/>
      <c r="TXN251" s="92"/>
      <c r="TXO251" s="92"/>
      <c r="TXP251" s="92"/>
      <c r="TXQ251" s="92"/>
      <c r="TXR251" s="92"/>
      <c r="TXS251" s="92"/>
      <c r="TXT251" s="92"/>
      <c r="TXU251" s="92"/>
      <c r="TXV251" s="92"/>
      <c r="TXW251" s="92"/>
      <c r="TXX251" s="92"/>
      <c r="TXY251" s="92"/>
      <c r="TXZ251" s="92"/>
      <c r="TYA251" s="92"/>
      <c r="TYB251" s="92"/>
      <c r="TYC251" s="92"/>
      <c r="TYD251" s="92"/>
      <c r="TYE251" s="92"/>
      <c r="TYF251" s="92"/>
      <c r="TYG251" s="92"/>
      <c r="TYH251" s="92"/>
      <c r="TYI251" s="92"/>
      <c r="TYJ251" s="92"/>
      <c r="TYK251" s="92"/>
      <c r="TYL251" s="92"/>
      <c r="TYM251" s="92"/>
      <c r="TYN251" s="92"/>
      <c r="TYO251" s="92"/>
      <c r="TYP251" s="92"/>
      <c r="TYQ251" s="92"/>
      <c r="TYR251" s="92"/>
      <c r="TYS251" s="92"/>
      <c r="TYT251" s="92"/>
      <c r="TYU251" s="92"/>
      <c r="TYV251" s="92"/>
      <c r="TYW251" s="92"/>
      <c r="TYX251" s="92"/>
      <c r="TYY251" s="92"/>
      <c r="TYZ251" s="92"/>
      <c r="TZA251" s="92"/>
      <c r="TZB251" s="92"/>
      <c r="TZC251" s="92"/>
      <c r="TZD251" s="92"/>
      <c r="TZE251" s="92"/>
      <c r="TZF251" s="92"/>
      <c r="TZG251" s="92"/>
      <c r="TZH251" s="92"/>
      <c r="TZI251" s="92"/>
      <c r="TZJ251" s="92"/>
      <c r="TZK251" s="92"/>
      <c r="TZL251" s="92"/>
      <c r="TZM251" s="92"/>
      <c r="TZN251" s="92"/>
      <c r="TZO251" s="92"/>
      <c r="TZP251" s="92"/>
      <c r="TZQ251" s="92"/>
      <c r="TZR251" s="92"/>
      <c r="TZS251" s="92"/>
      <c r="TZT251" s="92"/>
      <c r="TZU251" s="92"/>
      <c r="TZV251" s="92"/>
      <c r="TZW251" s="92"/>
      <c r="TZX251" s="92"/>
      <c r="TZY251" s="92"/>
      <c r="TZZ251" s="92"/>
      <c r="UAA251" s="92"/>
      <c r="UAB251" s="92"/>
      <c r="UAC251" s="92"/>
      <c r="UAD251" s="92"/>
      <c r="UAE251" s="92"/>
      <c r="UAF251" s="92"/>
      <c r="UAG251" s="92"/>
      <c r="UAH251" s="92"/>
      <c r="UAI251" s="92"/>
      <c r="UAJ251" s="92"/>
      <c r="UAK251" s="92"/>
      <c r="UAL251" s="92"/>
      <c r="UAM251" s="92"/>
      <c r="UAN251" s="92"/>
      <c r="UAO251" s="92"/>
      <c r="UAP251" s="92"/>
      <c r="UAQ251" s="92"/>
      <c r="UAR251" s="92"/>
      <c r="UAS251" s="92"/>
      <c r="UAT251" s="92"/>
      <c r="UAU251" s="92"/>
      <c r="UAV251" s="92"/>
      <c r="UAW251" s="92"/>
      <c r="UAX251" s="92"/>
      <c r="UAY251" s="92"/>
      <c r="UAZ251" s="92"/>
      <c r="UBA251" s="92"/>
      <c r="UBB251" s="92"/>
      <c r="UBC251" s="92"/>
      <c r="UBD251" s="92"/>
      <c r="UBE251" s="92"/>
      <c r="UBF251" s="92"/>
      <c r="UBG251" s="92"/>
      <c r="UBH251" s="92"/>
      <c r="UBI251" s="92"/>
      <c r="UBJ251" s="92"/>
      <c r="UBK251" s="92"/>
      <c r="UBL251" s="92"/>
      <c r="UBM251" s="92"/>
      <c r="UBN251" s="92"/>
      <c r="UBO251" s="92"/>
      <c r="UBP251" s="92"/>
      <c r="UBQ251" s="92"/>
      <c r="UBR251" s="92"/>
      <c r="UBS251" s="92"/>
      <c r="UBT251" s="92"/>
      <c r="UBU251" s="92"/>
      <c r="UBV251" s="92"/>
      <c r="UBW251" s="92"/>
      <c r="UBX251" s="92"/>
      <c r="UBY251" s="92"/>
      <c r="UBZ251" s="92"/>
      <c r="UCA251" s="92"/>
      <c r="UCB251" s="92"/>
      <c r="UCC251" s="92"/>
      <c r="UCD251" s="92"/>
      <c r="UCE251" s="92"/>
      <c r="UCF251" s="92"/>
      <c r="UCG251" s="92"/>
      <c r="UCH251" s="92"/>
      <c r="UCI251" s="92"/>
      <c r="UCJ251" s="92"/>
      <c r="UCK251" s="92"/>
      <c r="UCL251" s="92"/>
      <c r="UCM251" s="92"/>
      <c r="UCN251" s="92"/>
      <c r="UCO251" s="92"/>
      <c r="UCP251" s="92"/>
      <c r="UCQ251" s="92"/>
      <c r="UCR251" s="92"/>
      <c r="UCS251" s="92"/>
      <c r="UCT251" s="92"/>
      <c r="UCU251" s="92"/>
      <c r="UCV251" s="92"/>
      <c r="UCW251" s="92"/>
      <c r="UCX251" s="92"/>
      <c r="UCY251" s="92"/>
      <c r="UCZ251" s="92"/>
      <c r="UDA251" s="92"/>
      <c r="UDB251" s="92"/>
      <c r="UDC251" s="92"/>
      <c r="UDD251" s="92"/>
      <c r="UDE251" s="92"/>
      <c r="UDF251" s="92"/>
      <c r="UDG251" s="92"/>
      <c r="UDH251" s="92"/>
      <c r="UDI251" s="92"/>
      <c r="UDJ251" s="92"/>
      <c r="UDK251" s="92"/>
      <c r="UDL251" s="92"/>
      <c r="UDM251" s="92"/>
      <c r="UDN251" s="92"/>
      <c r="UDO251" s="92"/>
      <c r="UDP251" s="92"/>
      <c r="UDQ251" s="92"/>
      <c r="UDR251" s="92"/>
      <c r="UDS251" s="92"/>
      <c r="UDT251" s="92"/>
      <c r="UDU251" s="92"/>
      <c r="UDV251" s="92"/>
      <c r="UDW251" s="92"/>
      <c r="UDX251" s="92"/>
      <c r="UDY251" s="92"/>
      <c r="UDZ251" s="92"/>
      <c r="UEA251" s="92"/>
      <c r="UEB251" s="92"/>
      <c r="UEC251" s="92"/>
      <c r="UED251" s="92"/>
      <c r="UEE251" s="92"/>
      <c r="UEF251" s="92"/>
      <c r="UEG251" s="92"/>
      <c r="UEH251" s="92"/>
      <c r="UEI251" s="92"/>
      <c r="UEJ251" s="92"/>
      <c r="UEK251" s="92"/>
      <c r="UEL251" s="92"/>
      <c r="UEM251" s="92"/>
      <c r="UEN251" s="92"/>
      <c r="UEO251" s="92"/>
      <c r="UEP251" s="92"/>
      <c r="UEQ251" s="92"/>
      <c r="UER251" s="92"/>
      <c r="UES251" s="92"/>
      <c r="UET251" s="92"/>
      <c r="UEU251" s="92"/>
      <c r="UEV251" s="92"/>
      <c r="UEW251" s="92"/>
      <c r="UEX251" s="92"/>
      <c r="UEY251" s="92"/>
      <c r="UEZ251" s="92"/>
      <c r="UFA251" s="92"/>
      <c r="UFB251" s="92"/>
      <c r="UFC251" s="92"/>
      <c r="UFD251" s="92"/>
      <c r="UFE251" s="92"/>
      <c r="UFF251" s="92"/>
      <c r="UFG251" s="92"/>
      <c r="UFH251" s="92"/>
      <c r="UFI251" s="92"/>
      <c r="UFJ251" s="92"/>
      <c r="UFK251" s="92"/>
      <c r="UFL251" s="92"/>
      <c r="UFM251" s="92"/>
      <c r="UFN251" s="92"/>
      <c r="UFO251" s="92"/>
      <c r="UFP251" s="92"/>
      <c r="UFQ251" s="92"/>
      <c r="UFR251" s="92"/>
      <c r="UFS251" s="92"/>
      <c r="UFT251" s="92"/>
      <c r="UFU251" s="92"/>
      <c r="UFV251" s="92"/>
      <c r="UFW251" s="92"/>
      <c r="UFX251" s="92"/>
      <c r="UFY251" s="92"/>
      <c r="UFZ251" s="92"/>
      <c r="UGA251" s="92"/>
      <c r="UGB251" s="92"/>
      <c r="UGC251" s="92"/>
      <c r="UGD251" s="92"/>
      <c r="UGE251" s="92"/>
      <c r="UGF251" s="92"/>
      <c r="UGG251" s="92"/>
      <c r="UGH251" s="92"/>
      <c r="UGI251" s="92"/>
      <c r="UGJ251" s="92"/>
      <c r="UGK251" s="92"/>
      <c r="UGL251" s="92"/>
      <c r="UGM251" s="92"/>
      <c r="UGN251" s="92"/>
      <c r="UGO251" s="92"/>
      <c r="UGP251" s="92"/>
      <c r="UGQ251" s="92"/>
      <c r="UGR251" s="92"/>
      <c r="UGS251" s="92"/>
      <c r="UGT251" s="92"/>
      <c r="UGU251" s="92"/>
      <c r="UGV251" s="92"/>
      <c r="UGW251" s="92"/>
      <c r="UGX251" s="92"/>
      <c r="UGY251" s="92"/>
      <c r="UGZ251" s="92"/>
      <c r="UHA251" s="92"/>
      <c r="UHB251" s="92"/>
      <c r="UHC251" s="92"/>
      <c r="UHD251" s="92"/>
      <c r="UHE251" s="92"/>
      <c r="UHF251" s="92"/>
      <c r="UHG251" s="92"/>
      <c r="UHH251" s="92"/>
      <c r="UHI251" s="92"/>
      <c r="UHJ251" s="92"/>
      <c r="UHK251" s="92"/>
      <c r="UHL251" s="92"/>
      <c r="UHM251" s="92"/>
      <c r="UHN251" s="92"/>
      <c r="UHO251" s="92"/>
      <c r="UHP251" s="92"/>
      <c r="UHQ251" s="92"/>
      <c r="UHR251" s="92"/>
      <c r="UHS251" s="92"/>
      <c r="UHT251" s="92"/>
      <c r="UHU251" s="92"/>
      <c r="UHV251" s="92"/>
      <c r="UHW251" s="92"/>
      <c r="UHX251" s="92"/>
      <c r="UHY251" s="92"/>
      <c r="UHZ251" s="92"/>
      <c r="UIA251" s="92"/>
      <c r="UIB251" s="92"/>
      <c r="UIC251" s="92"/>
      <c r="UID251" s="92"/>
      <c r="UIE251" s="92"/>
      <c r="UIF251" s="92"/>
      <c r="UIG251" s="92"/>
      <c r="UIH251" s="92"/>
      <c r="UII251" s="92"/>
      <c r="UIJ251" s="92"/>
      <c r="UIK251" s="92"/>
      <c r="UIL251" s="92"/>
      <c r="UIM251" s="92"/>
      <c r="UIN251" s="92"/>
      <c r="UIO251" s="92"/>
      <c r="UIP251" s="92"/>
      <c r="UIQ251" s="92"/>
      <c r="UIR251" s="92"/>
      <c r="UIS251" s="92"/>
      <c r="UIT251" s="92"/>
      <c r="UIU251" s="92"/>
      <c r="UIV251" s="92"/>
      <c r="UIW251" s="92"/>
      <c r="UIX251" s="92"/>
      <c r="UIY251" s="92"/>
      <c r="UIZ251" s="92"/>
      <c r="UJA251" s="92"/>
      <c r="UJB251" s="92"/>
      <c r="UJC251" s="92"/>
      <c r="UJD251" s="92"/>
      <c r="UJE251" s="92"/>
      <c r="UJF251" s="92"/>
      <c r="UJG251" s="92"/>
      <c r="UJH251" s="92"/>
      <c r="UJI251" s="92"/>
      <c r="UJJ251" s="92"/>
      <c r="UJK251" s="92"/>
      <c r="UJL251" s="92"/>
      <c r="UJM251" s="92"/>
      <c r="UJN251" s="92"/>
      <c r="UJO251" s="92"/>
      <c r="UJP251" s="92"/>
      <c r="UJQ251" s="92"/>
      <c r="UJR251" s="92"/>
      <c r="UJS251" s="92"/>
      <c r="UJT251" s="92"/>
      <c r="UJU251" s="92"/>
      <c r="UJV251" s="92"/>
      <c r="UJW251" s="92"/>
      <c r="UJX251" s="92"/>
      <c r="UJY251" s="92"/>
      <c r="UJZ251" s="92"/>
      <c r="UKA251" s="92"/>
      <c r="UKB251" s="92"/>
      <c r="UKC251" s="92"/>
      <c r="UKD251" s="92"/>
      <c r="UKE251" s="92"/>
      <c r="UKF251" s="92"/>
      <c r="UKG251" s="92"/>
      <c r="UKH251" s="92"/>
      <c r="UKI251" s="92"/>
      <c r="UKJ251" s="92"/>
      <c r="UKK251" s="92"/>
      <c r="UKL251" s="92"/>
      <c r="UKM251" s="92"/>
      <c r="UKN251" s="92"/>
      <c r="UKO251" s="92"/>
      <c r="UKP251" s="92"/>
      <c r="UKQ251" s="92"/>
      <c r="UKR251" s="92"/>
      <c r="UKS251" s="92"/>
      <c r="UKT251" s="92"/>
      <c r="UKU251" s="92"/>
      <c r="UKV251" s="92"/>
      <c r="UKW251" s="92"/>
      <c r="UKX251" s="92"/>
      <c r="UKY251" s="92"/>
      <c r="UKZ251" s="92"/>
      <c r="ULA251" s="92"/>
      <c r="ULB251" s="92"/>
      <c r="ULC251" s="92"/>
      <c r="ULD251" s="92"/>
      <c r="ULE251" s="92"/>
      <c r="ULF251" s="92"/>
      <c r="ULG251" s="92"/>
      <c r="ULH251" s="92"/>
      <c r="ULI251" s="92"/>
      <c r="ULJ251" s="92"/>
      <c r="ULK251" s="92"/>
      <c r="ULL251" s="92"/>
      <c r="ULM251" s="92"/>
      <c r="ULN251" s="92"/>
      <c r="ULO251" s="92"/>
      <c r="ULP251" s="92"/>
      <c r="ULQ251" s="92"/>
      <c r="ULR251" s="92"/>
      <c r="ULS251" s="92"/>
      <c r="ULT251" s="92"/>
      <c r="ULU251" s="92"/>
      <c r="ULV251" s="92"/>
      <c r="ULW251" s="92"/>
      <c r="ULX251" s="92"/>
      <c r="ULY251" s="92"/>
      <c r="ULZ251" s="92"/>
      <c r="UMA251" s="92"/>
      <c r="UMB251" s="92"/>
      <c r="UMC251" s="92"/>
      <c r="UMD251" s="92"/>
      <c r="UME251" s="92"/>
      <c r="UMF251" s="92"/>
      <c r="UMG251" s="92"/>
      <c r="UMH251" s="92"/>
      <c r="UMI251" s="92"/>
      <c r="UMJ251" s="92"/>
      <c r="UMK251" s="92"/>
      <c r="UML251" s="92"/>
      <c r="UMM251" s="92"/>
      <c r="UMN251" s="92"/>
      <c r="UMO251" s="92"/>
      <c r="UMP251" s="92"/>
      <c r="UMQ251" s="92"/>
      <c r="UMR251" s="92"/>
      <c r="UMS251" s="92"/>
      <c r="UMT251" s="92"/>
      <c r="UMU251" s="92"/>
      <c r="UMV251" s="92"/>
      <c r="UMW251" s="92"/>
      <c r="UMX251" s="92"/>
      <c r="UMY251" s="92"/>
      <c r="UMZ251" s="92"/>
      <c r="UNA251" s="92"/>
      <c r="UNB251" s="92"/>
      <c r="UNC251" s="92"/>
      <c r="UND251" s="92"/>
      <c r="UNE251" s="92"/>
      <c r="UNF251" s="92"/>
      <c r="UNG251" s="92"/>
      <c r="UNH251" s="92"/>
      <c r="UNI251" s="92"/>
      <c r="UNJ251" s="92"/>
      <c r="UNK251" s="92"/>
      <c r="UNL251" s="92"/>
      <c r="UNM251" s="92"/>
      <c r="UNN251" s="92"/>
      <c r="UNO251" s="92"/>
      <c r="UNP251" s="92"/>
      <c r="UNQ251" s="92"/>
      <c r="UNR251" s="92"/>
      <c r="UNS251" s="92"/>
      <c r="UNT251" s="92"/>
      <c r="UNU251" s="92"/>
      <c r="UNV251" s="92"/>
      <c r="UNW251" s="92"/>
      <c r="UNX251" s="92"/>
      <c r="UNY251" s="92"/>
      <c r="UNZ251" s="92"/>
      <c r="UOA251" s="92"/>
      <c r="UOB251" s="92"/>
      <c r="UOC251" s="92"/>
      <c r="UOD251" s="92"/>
      <c r="UOE251" s="92"/>
      <c r="UOF251" s="92"/>
      <c r="UOG251" s="92"/>
      <c r="UOH251" s="92"/>
      <c r="UOI251" s="92"/>
      <c r="UOJ251" s="92"/>
      <c r="UOK251" s="92"/>
      <c r="UOL251" s="92"/>
      <c r="UOM251" s="92"/>
      <c r="UON251" s="92"/>
      <c r="UOO251" s="92"/>
      <c r="UOP251" s="92"/>
      <c r="UOQ251" s="92"/>
      <c r="UOR251" s="92"/>
      <c r="UOS251" s="92"/>
      <c r="UOT251" s="92"/>
      <c r="UOU251" s="92"/>
      <c r="UOV251" s="92"/>
      <c r="UOW251" s="92"/>
      <c r="UOX251" s="92"/>
      <c r="UOY251" s="92"/>
      <c r="UOZ251" s="92"/>
      <c r="UPA251" s="92"/>
      <c r="UPB251" s="92"/>
      <c r="UPC251" s="92"/>
      <c r="UPD251" s="92"/>
      <c r="UPE251" s="92"/>
      <c r="UPF251" s="92"/>
      <c r="UPG251" s="92"/>
      <c r="UPH251" s="92"/>
      <c r="UPI251" s="92"/>
      <c r="UPJ251" s="92"/>
      <c r="UPK251" s="92"/>
      <c r="UPL251" s="92"/>
      <c r="UPM251" s="92"/>
      <c r="UPN251" s="92"/>
      <c r="UPO251" s="92"/>
      <c r="UPP251" s="92"/>
      <c r="UPQ251" s="92"/>
      <c r="UPR251" s="92"/>
      <c r="UPS251" s="92"/>
      <c r="UPT251" s="92"/>
      <c r="UPU251" s="92"/>
      <c r="UPV251" s="92"/>
      <c r="UPW251" s="92"/>
      <c r="UPX251" s="92"/>
      <c r="UPY251" s="92"/>
      <c r="UPZ251" s="92"/>
      <c r="UQA251" s="92"/>
      <c r="UQB251" s="92"/>
      <c r="UQC251" s="92"/>
      <c r="UQD251" s="92"/>
      <c r="UQE251" s="92"/>
      <c r="UQF251" s="92"/>
      <c r="UQG251" s="92"/>
      <c r="UQH251" s="92"/>
      <c r="UQI251" s="92"/>
      <c r="UQJ251" s="92"/>
      <c r="UQK251" s="92"/>
      <c r="UQL251" s="92"/>
      <c r="UQM251" s="92"/>
      <c r="UQN251" s="92"/>
      <c r="UQO251" s="92"/>
      <c r="UQP251" s="92"/>
      <c r="UQQ251" s="92"/>
      <c r="UQR251" s="92"/>
      <c r="UQS251" s="92"/>
      <c r="UQT251" s="92"/>
      <c r="UQU251" s="92"/>
      <c r="UQV251" s="92"/>
      <c r="UQW251" s="92"/>
      <c r="UQX251" s="92"/>
      <c r="UQY251" s="92"/>
      <c r="UQZ251" s="92"/>
      <c r="URA251" s="92"/>
      <c r="URB251" s="92"/>
      <c r="URC251" s="92"/>
      <c r="URD251" s="92"/>
      <c r="URE251" s="92"/>
      <c r="URF251" s="92"/>
      <c r="URG251" s="92"/>
      <c r="URH251" s="92"/>
      <c r="URI251" s="92"/>
      <c r="URJ251" s="92"/>
      <c r="URK251" s="92"/>
      <c r="URL251" s="92"/>
      <c r="URM251" s="92"/>
      <c r="URN251" s="92"/>
      <c r="URO251" s="92"/>
      <c r="URP251" s="92"/>
      <c r="URQ251" s="92"/>
      <c r="URR251" s="92"/>
      <c r="URS251" s="92"/>
      <c r="URT251" s="92"/>
      <c r="URU251" s="92"/>
      <c r="URV251" s="92"/>
      <c r="URW251" s="92"/>
      <c r="URX251" s="92"/>
      <c r="URY251" s="92"/>
      <c r="URZ251" s="92"/>
      <c r="USA251" s="92"/>
      <c r="USB251" s="92"/>
      <c r="USC251" s="92"/>
      <c r="USD251" s="92"/>
      <c r="USE251" s="92"/>
      <c r="USF251" s="92"/>
      <c r="USG251" s="92"/>
      <c r="USH251" s="92"/>
      <c r="USI251" s="92"/>
      <c r="USJ251" s="92"/>
      <c r="USK251" s="92"/>
      <c r="USL251" s="92"/>
      <c r="USM251" s="92"/>
      <c r="USN251" s="92"/>
      <c r="USO251" s="92"/>
      <c r="USP251" s="92"/>
      <c r="USQ251" s="92"/>
      <c r="USR251" s="92"/>
      <c r="USS251" s="92"/>
      <c r="UST251" s="92"/>
      <c r="USU251" s="92"/>
      <c r="USV251" s="92"/>
      <c r="USW251" s="92"/>
      <c r="USX251" s="92"/>
      <c r="USY251" s="92"/>
      <c r="USZ251" s="92"/>
      <c r="UTA251" s="92"/>
      <c r="UTB251" s="92"/>
      <c r="UTC251" s="92"/>
      <c r="UTD251" s="92"/>
      <c r="UTE251" s="92"/>
      <c r="UTF251" s="92"/>
      <c r="UTG251" s="92"/>
      <c r="UTH251" s="92"/>
      <c r="UTI251" s="92"/>
      <c r="UTJ251" s="92"/>
      <c r="UTK251" s="92"/>
      <c r="UTL251" s="92"/>
      <c r="UTM251" s="92"/>
      <c r="UTN251" s="92"/>
      <c r="UTO251" s="92"/>
      <c r="UTP251" s="92"/>
      <c r="UTQ251" s="92"/>
      <c r="UTR251" s="92"/>
      <c r="UTS251" s="92"/>
      <c r="UTT251" s="92"/>
      <c r="UTU251" s="92"/>
      <c r="UTV251" s="92"/>
      <c r="UTW251" s="92"/>
      <c r="UTX251" s="92"/>
      <c r="UTY251" s="92"/>
      <c r="UTZ251" s="92"/>
      <c r="UUA251" s="92"/>
      <c r="UUB251" s="92"/>
      <c r="UUC251" s="92"/>
      <c r="UUD251" s="92"/>
      <c r="UUE251" s="92"/>
      <c r="UUF251" s="92"/>
      <c r="UUG251" s="92"/>
      <c r="UUH251" s="92"/>
      <c r="UUI251" s="92"/>
      <c r="UUJ251" s="92"/>
      <c r="UUK251" s="92"/>
      <c r="UUL251" s="92"/>
      <c r="UUM251" s="92"/>
      <c r="UUN251" s="92"/>
      <c r="UUO251" s="92"/>
      <c r="UUP251" s="92"/>
      <c r="UUQ251" s="92"/>
      <c r="UUR251" s="92"/>
      <c r="UUS251" s="92"/>
      <c r="UUT251" s="92"/>
      <c r="UUU251" s="92"/>
      <c r="UUV251" s="92"/>
      <c r="UUW251" s="92"/>
      <c r="UUX251" s="92"/>
      <c r="UUY251" s="92"/>
      <c r="UUZ251" s="92"/>
      <c r="UVA251" s="92"/>
      <c r="UVB251" s="92"/>
      <c r="UVC251" s="92"/>
      <c r="UVD251" s="92"/>
      <c r="UVE251" s="92"/>
      <c r="UVF251" s="92"/>
      <c r="UVG251" s="92"/>
      <c r="UVH251" s="92"/>
      <c r="UVI251" s="92"/>
      <c r="UVJ251" s="92"/>
      <c r="UVK251" s="92"/>
      <c r="UVL251" s="92"/>
      <c r="UVM251" s="92"/>
      <c r="UVN251" s="92"/>
      <c r="UVO251" s="92"/>
      <c r="UVP251" s="92"/>
      <c r="UVQ251" s="92"/>
      <c r="UVR251" s="92"/>
      <c r="UVS251" s="92"/>
      <c r="UVT251" s="92"/>
      <c r="UVU251" s="92"/>
      <c r="UVV251" s="92"/>
      <c r="UVW251" s="92"/>
      <c r="UVX251" s="92"/>
      <c r="UVY251" s="92"/>
      <c r="UVZ251" s="92"/>
      <c r="UWA251" s="92"/>
      <c r="UWB251" s="92"/>
      <c r="UWC251" s="92"/>
      <c r="UWD251" s="92"/>
      <c r="UWE251" s="92"/>
      <c r="UWF251" s="92"/>
      <c r="UWG251" s="92"/>
      <c r="UWH251" s="92"/>
      <c r="UWI251" s="92"/>
      <c r="UWJ251" s="92"/>
      <c r="UWK251" s="92"/>
      <c r="UWL251" s="92"/>
      <c r="UWM251" s="92"/>
      <c r="UWN251" s="92"/>
      <c r="UWO251" s="92"/>
      <c r="UWP251" s="92"/>
      <c r="UWQ251" s="92"/>
      <c r="UWR251" s="92"/>
      <c r="UWS251" s="92"/>
      <c r="UWT251" s="92"/>
      <c r="UWU251" s="92"/>
      <c r="UWV251" s="92"/>
      <c r="UWW251" s="92"/>
      <c r="UWX251" s="92"/>
      <c r="UWY251" s="92"/>
      <c r="UWZ251" s="92"/>
      <c r="UXA251" s="92"/>
      <c r="UXB251" s="92"/>
      <c r="UXC251" s="92"/>
      <c r="UXD251" s="92"/>
      <c r="UXE251" s="92"/>
      <c r="UXF251" s="92"/>
      <c r="UXG251" s="92"/>
      <c r="UXH251" s="92"/>
      <c r="UXI251" s="92"/>
      <c r="UXJ251" s="92"/>
      <c r="UXK251" s="92"/>
      <c r="UXL251" s="92"/>
      <c r="UXM251" s="92"/>
      <c r="UXN251" s="92"/>
      <c r="UXO251" s="92"/>
      <c r="UXP251" s="92"/>
      <c r="UXQ251" s="92"/>
      <c r="UXR251" s="92"/>
      <c r="UXS251" s="92"/>
      <c r="UXT251" s="92"/>
      <c r="UXU251" s="92"/>
      <c r="UXV251" s="92"/>
      <c r="UXW251" s="92"/>
      <c r="UXX251" s="92"/>
      <c r="UXY251" s="92"/>
      <c r="UXZ251" s="92"/>
      <c r="UYA251" s="92"/>
      <c r="UYB251" s="92"/>
      <c r="UYC251" s="92"/>
      <c r="UYD251" s="92"/>
      <c r="UYE251" s="92"/>
      <c r="UYF251" s="92"/>
      <c r="UYG251" s="92"/>
      <c r="UYH251" s="92"/>
      <c r="UYI251" s="92"/>
      <c r="UYJ251" s="92"/>
      <c r="UYK251" s="92"/>
      <c r="UYL251" s="92"/>
      <c r="UYM251" s="92"/>
      <c r="UYN251" s="92"/>
      <c r="UYO251" s="92"/>
      <c r="UYP251" s="92"/>
      <c r="UYQ251" s="92"/>
      <c r="UYR251" s="92"/>
      <c r="UYS251" s="92"/>
      <c r="UYT251" s="92"/>
      <c r="UYU251" s="92"/>
      <c r="UYV251" s="92"/>
      <c r="UYW251" s="92"/>
      <c r="UYX251" s="92"/>
      <c r="UYY251" s="92"/>
      <c r="UYZ251" s="92"/>
      <c r="UZA251" s="92"/>
      <c r="UZB251" s="92"/>
      <c r="UZC251" s="92"/>
      <c r="UZD251" s="92"/>
      <c r="UZE251" s="92"/>
      <c r="UZF251" s="92"/>
      <c r="UZG251" s="92"/>
      <c r="UZH251" s="92"/>
      <c r="UZI251" s="92"/>
      <c r="UZJ251" s="92"/>
      <c r="UZK251" s="92"/>
      <c r="UZL251" s="92"/>
      <c r="UZM251" s="92"/>
      <c r="UZN251" s="92"/>
      <c r="UZO251" s="92"/>
      <c r="UZP251" s="92"/>
      <c r="UZQ251" s="92"/>
      <c r="UZR251" s="92"/>
      <c r="UZS251" s="92"/>
      <c r="UZT251" s="92"/>
      <c r="UZU251" s="92"/>
      <c r="UZV251" s="92"/>
      <c r="UZW251" s="92"/>
      <c r="UZX251" s="92"/>
      <c r="UZY251" s="92"/>
      <c r="UZZ251" s="92"/>
      <c r="VAA251" s="92"/>
      <c r="VAB251" s="92"/>
      <c r="VAC251" s="92"/>
      <c r="VAD251" s="92"/>
      <c r="VAE251" s="92"/>
      <c r="VAF251" s="92"/>
      <c r="VAG251" s="92"/>
      <c r="VAH251" s="92"/>
      <c r="VAI251" s="92"/>
      <c r="VAJ251" s="92"/>
      <c r="VAK251" s="92"/>
      <c r="VAL251" s="92"/>
      <c r="VAM251" s="92"/>
      <c r="VAN251" s="92"/>
      <c r="VAO251" s="92"/>
      <c r="VAP251" s="92"/>
      <c r="VAQ251" s="92"/>
      <c r="VAR251" s="92"/>
      <c r="VAS251" s="92"/>
      <c r="VAT251" s="92"/>
      <c r="VAU251" s="92"/>
      <c r="VAV251" s="92"/>
      <c r="VAW251" s="92"/>
      <c r="VAX251" s="92"/>
      <c r="VAY251" s="92"/>
      <c r="VAZ251" s="92"/>
      <c r="VBA251" s="92"/>
      <c r="VBB251" s="92"/>
      <c r="VBC251" s="92"/>
      <c r="VBD251" s="92"/>
      <c r="VBE251" s="92"/>
      <c r="VBF251" s="92"/>
      <c r="VBG251" s="92"/>
      <c r="VBH251" s="92"/>
      <c r="VBI251" s="92"/>
      <c r="VBJ251" s="92"/>
      <c r="VBK251" s="92"/>
      <c r="VBL251" s="92"/>
      <c r="VBM251" s="92"/>
      <c r="VBN251" s="92"/>
      <c r="VBO251" s="92"/>
      <c r="VBP251" s="92"/>
      <c r="VBQ251" s="92"/>
      <c r="VBR251" s="92"/>
      <c r="VBS251" s="92"/>
      <c r="VBT251" s="92"/>
      <c r="VBU251" s="92"/>
      <c r="VBV251" s="92"/>
      <c r="VBW251" s="92"/>
      <c r="VBX251" s="92"/>
      <c r="VBY251" s="92"/>
      <c r="VBZ251" s="92"/>
      <c r="VCA251" s="92"/>
      <c r="VCB251" s="92"/>
      <c r="VCC251" s="92"/>
      <c r="VCD251" s="92"/>
      <c r="VCE251" s="92"/>
      <c r="VCF251" s="92"/>
      <c r="VCG251" s="92"/>
      <c r="VCH251" s="92"/>
      <c r="VCI251" s="92"/>
      <c r="VCJ251" s="92"/>
      <c r="VCK251" s="92"/>
      <c r="VCL251" s="92"/>
      <c r="VCM251" s="92"/>
      <c r="VCN251" s="92"/>
      <c r="VCO251" s="92"/>
      <c r="VCP251" s="92"/>
      <c r="VCQ251" s="92"/>
      <c r="VCR251" s="92"/>
      <c r="VCS251" s="92"/>
      <c r="VCT251" s="92"/>
      <c r="VCU251" s="92"/>
      <c r="VCV251" s="92"/>
      <c r="VCW251" s="92"/>
      <c r="VCX251" s="92"/>
      <c r="VCY251" s="92"/>
      <c r="VCZ251" s="92"/>
      <c r="VDA251" s="92"/>
      <c r="VDB251" s="92"/>
      <c r="VDC251" s="92"/>
      <c r="VDD251" s="92"/>
      <c r="VDE251" s="92"/>
      <c r="VDF251" s="92"/>
      <c r="VDG251" s="92"/>
      <c r="VDH251" s="92"/>
      <c r="VDI251" s="92"/>
      <c r="VDJ251" s="92"/>
      <c r="VDK251" s="92"/>
      <c r="VDL251" s="92"/>
      <c r="VDM251" s="92"/>
      <c r="VDN251" s="92"/>
      <c r="VDO251" s="92"/>
      <c r="VDP251" s="92"/>
      <c r="VDQ251" s="92"/>
      <c r="VDR251" s="92"/>
      <c r="VDS251" s="92"/>
      <c r="VDT251" s="92"/>
      <c r="VDU251" s="92"/>
      <c r="VDV251" s="92"/>
      <c r="VDW251" s="92"/>
      <c r="VDX251" s="92"/>
      <c r="VDY251" s="92"/>
      <c r="VDZ251" s="92"/>
      <c r="VEA251" s="92"/>
      <c r="VEB251" s="92"/>
      <c r="VEC251" s="92"/>
      <c r="VED251" s="92"/>
      <c r="VEE251" s="92"/>
      <c r="VEF251" s="92"/>
      <c r="VEG251" s="92"/>
      <c r="VEH251" s="92"/>
      <c r="VEI251" s="92"/>
      <c r="VEJ251" s="92"/>
      <c r="VEK251" s="92"/>
      <c r="VEL251" s="92"/>
      <c r="VEM251" s="92"/>
      <c r="VEN251" s="92"/>
      <c r="VEO251" s="92"/>
      <c r="VEP251" s="92"/>
      <c r="VEQ251" s="92"/>
      <c r="VER251" s="92"/>
      <c r="VES251" s="92"/>
      <c r="VET251" s="92"/>
      <c r="VEU251" s="92"/>
      <c r="VEV251" s="92"/>
      <c r="VEW251" s="92"/>
      <c r="VEX251" s="92"/>
      <c r="VEY251" s="92"/>
      <c r="VEZ251" s="92"/>
      <c r="VFA251" s="92"/>
      <c r="VFB251" s="92"/>
      <c r="VFC251" s="92"/>
      <c r="VFD251" s="92"/>
      <c r="VFE251" s="92"/>
      <c r="VFF251" s="92"/>
      <c r="VFG251" s="92"/>
      <c r="VFH251" s="92"/>
      <c r="VFI251" s="92"/>
      <c r="VFJ251" s="92"/>
      <c r="VFK251" s="92"/>
      <c r="VFL251" s="92"/>
      <c r="VFM251" s="92"/>
      <c r="VFN251" s="92"/>
      <c r="VFO251" s="92"/>
      <c r="VFP251" s="92"/>
      <c r="VFQ251" s="92"/>
      <c r="VFR251" s="92"/>
      <c r="VFS251" s="92"/>
      <c r="VFT251" s="92"/>
      <c r="VFU251" s="92"/>
      <c r="VFV251" s="92"/>
      <c r="VFW251" s="92"/>
      <c r="VFX251" s="92"/>
      <c r="VFY251" s="92"/>
      <c r="VFZ251" s="92"/>
      <c r="VGA251" s="92"/>
      <c r="VGB251" s="92"/>
      <c r="VGC251" s="92"/>
      <c r="VGD251" s="92"/>
      <c r="VGE251" s="92"/>
      <c r="VGF251" s="92"/>
      <c r="VGG251" s="92"/>
      <c r="VGH251" s="92"/>
      <c r="VGI251" s="92"/>
      <c r="VGJ251" s="92"/>
      <c r="VGK251" s="92"/>
      <c r="VGL251" s="92"/>
      <c r="VGM251" s="92"/>
      <c r="VGN251" s="92"/>
      <c r="VGO251" s="92"/>
      <c r="VGP251" s="92"/>
      <c r="VGQ251" s="92"/>
      <c r="VGR251" s="92"/>
      <c r="VGS251" s="92"/>
      <c r="VGT251" s="92"/>
      <c r="VGU251" s="92"/>
      <c r="VGV251" s="92"/>
      <c r="VGW251" s="92"/>
      <c r="VGX251" s="92"/>
      <c r="VGY251" s="92"/>
      <c r="VGZ251" s="92"/>
      <c r="VHA251" s="92"/>
      <c r="VHB251" s="92"/>
      <c r="VHC251" s="92"/>
      <c r="VHD251" s="92"/>
      <c r="VHE251" s="92"/>
      <c r="VHF251" s="92"/>
      <c r="VHG251" s="92"/>
      <c r="VHH251" s="92"/>
      <c r="VHI251" s="92"/>
      <c r="VHJ251" s="92"/>
      <c r="VHK251" s="92"/>
      <c r="VHL251" s="92"/>
      <c r="VHM251" s="92"/>
      <c r="VHN251" s="92"/>
      <c r="VHO251" s="92"/>
      <c r="VHP251" s="92"/>
      <c r="VHQ251" s="92"/>
      <c r="VHR251" s="92"/>
      <c r="VHS251" s="92"/>
      <c r="VHT251" s="92"/>
      <c r="VHU251" s="92"/>
      <c r="VHV251" s="92"/>
      <c r="VHW251" s="92"/>
      <c r="VHX251" s="92"/>
      <c r="VHY251" s="92"/>
      <c r="VHZ251" s="92"/>
      <c r="VIA251" s="92"/>
      <c r="VIB251" s="92"/>
      <c r="VIC251" s="92"/>
      <c r="VID251" s="92"/>
      <c r="VIE251" s="92"/>
      <c r="VIF251" s="92"/>
      <c r="VIG251" s="92"/>
      <c r="VIH251" s="92"/>
      <c r="VII251" s="92"/>
      <c r="VIJ251" s="92"/>
      <c r="VIK251" s="92"/>
      <c r="VIL251" s="92"/>
      <c r="VIM251" s="92"/>
      <c r="VIN251" s="92"/>
      <c r="VIO251" s="92"/>
      <c r="VIP251" s="92"/>
      <c r="VIQ251" s="92"/>
      <c r="VIR251" s="92"/>
      <c r="VIS251" s="92"/>
      <c r="VIT251" s="92"/>
      <c r="VIU251" s="92"/>
      <c r="VIV251" s="92"/>
      <c r="VIW251" s="92"/>
      <c r="VIX251" s="92"/>
      <c r="VIY251" s="92"/>
      <c r="VIZ251" s="92"/>
      <c r="VJA251" s="92"/>
      <c r="VJB251" s="92"/>
      <c r="VJC251" s="92"/>
      <c r="VJD251" s="92"/>
      <c r="VJE251" s="92"/>
      <c r="VJF251" s="92"/>
      <c r="VJG251" s="92"/>
      <c r="VJH251" s="92"/>
      <c r="VJI251" s="92"/>
      <c r="VJJ251" s="92"/>
      <c r="VJK251" s="92"/>
      <c r="VJL251" s="92"/>
      <c r="VJM251" s="92"/>
      <c r="VJN251" s="92"/>
      <c r="VJO251" s="92"/>
      <c r="VJP251" s="92"/>
      <c r="VJQ251" s="92"/>
      <c r="VJR251" s="92"/>
      <c r="VJS251" s="92"/>
      <c r="VJT251" s="92"/>
      <c r="VJU251" s="92"/>
      <c r="VJV251" s="92"/>
      <c r="VJW251" s="92"/>
      <c r="VJX251" s="92"/>
      <c r="VJY251" s="92"/>
      <c r="VJZ251" s="92"/>
      <c r="VKA251" s="92"/>
      <c r="VKB251" s="92"/>
      <c r="VKC251" s="92"/>
      <c r="VKD251" s="92"/>
      <c r="VKE251" s="92"/>
      <c r="VKF251" s="92"/>
      <c r="VKG251" s="92"/>
      <c r="VKH251" s="92"/>
      <c r="VKI251" s="92"/>
      <c r="VKJ251" s="92"/>
      <c r="VKK251" s="92"/>
      <c r="VKL251" s="92"/>
      <c r="VKM251" s="92"/>
      <c r="VKN251" s="92"/>
      <c r="VKO251" s="92"/>
      <c r="VKP251" s="92"/>
      <c r="VKQ251" s="92"/>
      <c r="VKR251" s="92"/>
      <c r="VKS251" s="92"/>
      <c r="VKT251" s="92"/>
      <c r="VKU251" s="92"/>
      <c r="VKV251" s="92"/>
      <c r="VKW251" s="92"/>
      <c r="VKX251" s="92"/>
      <c r="VKY251" s="92"/>
      <c r="VKZ251" s="92"/>
      <c r="VLA251" s="92"/>
      <c r="VLB251" s="92"/>
      <c r="VLC251" s="92"/>
      <c r="VLD251" s="92"/>
      <c r="VLE251" s="92"/>
      <c r="VLF251" s="92"/>
      <c r="VLG251" s="92"/>
      <c r="VLH251" s="92"/>
      <c r="VLI251" s="92"/>
      <c r="VLJ251" s="92"/>
      <c r="VLK251" s="92"/>
      <c r="VLL251" s="92"/>
      <c r="VLM251" s="92"/>
      <c r="VLN251" s="92"/>
      <c r="VLO251" s="92"/>
      <c r="VLP251" s="92"/>
      <c r="VLQ251" s="92"/>
      <c r="VLR251" s="92"/>
      <c r="VLS251" s="92"/>
      <c r="VLT251" s="92"/>
      <c r="VLU251" s="92"/>
      <c r="VLV251" s="92"/>
      <c r="VLW251" s="92"/>
      <c r="VLX251" s="92"/>
      <c r="VLY251" s="92"/>
      <c r="VLZ251" s="92"/>
      <c r="VMA251" s="92"/>
      <c r="VMB251" s="92"/>
      <c r="VMC251" s="92"/>
      <c r="VMD251" s="92"/>
      <c r="VME251" s="92"/>
      <c r="VMF251" s="92"/>
      <c r="VMG251" s="92"/>
      <c r="VMH251" s="92"/>
      <c r="VMI251" s="92"/>
      <c r="VMJ251" s="92"/>
      <c r="VMK251" s="92"/>
      <c r="VML251" s="92"/>
      <c r="VMM251" s="92"/>
      <c r="VMN251" s="92"/>
      <c r="VMO251" s="92"/>
      <c r="VMP251" s="92"/>
      <c r="VMQ251" s="92"/>
      <c r="VMR251" s="92"/>
      <c r="VMS251" s="92"/>
      <c r="VMT251" s="92"/>
      <c r="VMU251" s="92"/>
      <c r="VMV251" s="92"/>
      <c r="VMW251" s="92"/>
      <c r="VMX251" s="92"/>
      <c r="VMY251" s="92"/>
      <c r="VMZ251" s="92"/>
      <c r="VNA251" s="92"/>
      <c r="VNB251" s="92"/>
      <c r="VNC251" s="92"/>
      <c r="VND251" s="92"/>
      <c r="VNE251" s="92"/>
      <c r="VNF251" s="92"/>
      <c r="VNG251" s="92"/>
      <c r="VNH251" s="92"/>
      <c r="VNI251" s="92"/>
      <c r="VNJ251" s="92"/>
      <c r="VNK251" s="92"/>
      <c r="VNL251" s="92"/>
      <c r="VNM251" s="92"/>
      <c r="VNN251" s="92"/>
      <c r="VNO251" s="92"/>
      <c r="VNP251" s="92"/>
      <c r="VNQ251" s="92"/>
      <c r="VNR251" s="92"/>
      <c r="VNS251" s="92"/>
      <c r="VNT251" s="92"/>
      <c r="VNU251" s="92"/>
      <c r="VNV251" s="92"/>
      <c r="VNW251" s="92"/>
      <c r="VNX251" s="92"/>
      <c r="VNY251" s="92"/>
      <c r="VNZ251" s="92"/>
      <c r="VOA251" s="92"/>
      <c r="VOB251" s="92"/>
      <c r="VOC251" s="92"/>
      <c r="VOD251" s="92"/>
      <c r="VOE251" s="92"/>
      <c r="VOF251" s="92"/>
      <c r="VOG251" s="92"/>
      <c r="VOH251" s="92"/>
      <c r="VOI251" s="92"/>
      <c r="VOJ251" s="92"/>
      <c r="VOK251" s="92"/>
      <c r="VOL251" s="92"/>
      <c r="VOM251" s="92"/>
      <c r="VON251" s="92"/>
      <c r="VOO251" s="92"/>
      <c r="VOP251" s="92"/>
      <c r="VOQ251" s="92"/>
      <c r="VOR251" s="92"/>
      <c r="VOS251" s="92"/>
      <c r="VOT251" s="92"/>
      <c r="VOU251" s="92"/>
      <c r="VOV251" s="92"/>
      <c r="VOW251" s="92"/>
      <c r="VOX251" s="92"/>
      <c r="VOY251" s="92"/>
      <c r="VOZ251" s="92"/>
      <c r="VPA251" s="92"/>
      <c r="VPB251" s="92"/>
      <c r="VPC251" s="92"/>
      <c r="VPD251" s="92"/>
      <c r="VPE251" s="92"/>
      <c r="VPF251" s="92"/>
      <c r="VPG251" s="92"/>
      <c r="VPH251" s="92"/>
      <c r="VPI251" s="92"/>
      <c r="VPJ251" s="92"/>
      <c r="VPK251" s="92"/>
      <c r="VPL251" s="92"/>
      <c r="VPM251" s="92"/>
      <c r="VPN251" s="92"/>
      <c r="VPO251" s="92"/>
      <c r="VPP251" s="92"/>
      <c r="VPQ251" s="92"/>
      <c r="VPR251" s="92"/>
      <c r="VPS251" s="92"/>
      <c r="VPT251" s="92"/>
      <c r="VPU251" s="92"/>
      <c r="VPV251" s="92"/>
      <c r="VPW251" s="92"/>
      <c r="VPX251" s="92"/>
      <c r="VPY251" s="92"/>
      <c r="VPZ251" s="92"/>
      <c r="VQA251" s="92"/>
      <c r="VQB251" s="92"/>
      <c r="VQC251" s="92"/>
      <c r="VQD251" s="92"/>
      <c r="VQE251" s="92"/>
      <c r="VQF251" s="92"/>
      <c r="VQG251" s="92"/>
      <c r="VQH251" s="92"/>
      <c r="VQI251" s="92"/>
      <c r="VQJ251" s="92"/>
      <c r="VQK251" s="92"/>
      <c r="VQL251" s="92"/>
      <c r="VQM251" s="92"/>
      <c r="VQN251" s="92"/>
      <c r="VQO251" s="92"/>
      <c r="VQP251" s="92"/>
      <c r="VQQ251" s="92"/>
      <c r="VQR251" s="92"/>
      <c r="VQS251" s="92"/>
      <c r="VQT251" s="92"/>
      <c r="VQU251" s="92"/>
      <c r="VQV251" s="92"/>
      <c r="VQW251" s="92"/>
      <c r="VQX251" s="92"/>
      <c r="VQY251" s="92"/>
      <c r="VQZ251" s="92"/>
      <c r="VRA251" s="92"/>
      <c r="VRB251" s="92"/>
      <c r="VRC251" s="92"/>
      <c r="VRD251" s="92"/>
      <c r="VRE251" s="92"/>
      <c r="VRF251" s="92"/>
      <c r="VRG251" s="92"/>
      <c r="VRH251" s="92"/>
      <c r="VRI251" s="92"/>
      <c r="VRJ251" s="92"/>
      <c r="VRK251" s="92"/>
      <c r="VRL251" s="92"/>
      <c r="VRM251" s="92"/>
      <c r="VRN251" s="92"/>
      <c r="VRO251" s="92"/>
      <c r="VRP251" s="92"/>
      <c r="VRQ251" s="92"/>
      <c r="VRR251" s="92"/>
      <c r="VRS251" s="92"/>
      <c r="VRT251" s="92"/>
      <c r="VRU251" s="92"/>
      <c r="VRV251" s="92"/>
      <c r="VRW251" s="92"/>
      <c r="VRX251" s="92"/>
      <c r="VRY251" s="92"/>
      <c r="VRZ251" s="92"/>
      <c r="VSA251" s="92"/>
      <c r="VSB251" s="92"/>
      <c r="VSC251" s="92"/>
      <c r="VSD251" s="92"/>
      <c r="VSE251" s="92"/>
      <c r="VSF251" s="92"/>
      <c r="VSG251" s="92"/>
      <c r="VSH251" s="92"/>
      <c r="VSI251" s="92"/>
      <c r="VSJ251" s="92"/>
      <c r="VSK251" s="92"/>
      <c r="VSL251" s="92"/>
      <c r="VSM251" s="92"/>
      <c r="VSN251" s="92"/>
      <c r="VSO251" s="92"/>
      <c r="VSP251" s="92"/>
      <c r="VSQ251" s="92"/>
      <c r="VSR251" s="92"/>
      <c r="VSS251" s="92"/>
      <c r="VST251" s="92"/>
      <c r="VSU251" s="92"/>
      <c r="VSV251" s="92"/>
      <c r="VSW251" s="92"/>
      <c r="VSX251" s="92"/>
      <c r="VSY251" s="92"/>
      <c r="VSZ251" s="92"/>
      <c r="VTA251" s="92"/>
      <c r="VTB251" s="92"/>
      <c r="VTC251" s="92"/>
      <c r="VTD251" s="92"/>
      <c r="VTE251" s="92"/>
      <c r="VTF251" s="92"/>
      <c r="VTG251" s="92"/>
      <c r="VTH251" s="92"/>
      <c r="VTI251" s="92"/>
      <c r="VTJ251" s="92"/>
      <c r="VTK251" s="92"/>
      <c r="VTL251" s="92"/>
      <c r="VTM251" s="92"/>
      <c r="VTN251" s="92"/>
      <c r="VTO251" s="92"/>
      <c r="VTP251" s="92"/>
      <c r="VTQ251" s="92"/>
      <c r="VTR251" s="92"/>
      <c r="VTS251" s="92"/>
      <c r="VTT251" s="92"/>
      <c r="VTU251" s="92"/>
      <c r="VTV251" s="92"/>
      <c r="VTW251" s="92"/>
      <c r="VTX251" s="92"/>
      <c r="VTY251" s="92"/>
      <c r="VTZ251" s="92"/>
      <c r="VUA251" s="92"/>
      <c r="VUB251" s="92"/>
      <c r="VUC251" s="92"/>
      <c r="VUD251" s="92"/>
      <c r="VUE251" s="92"/>
      <c r="VUF251" s="92"/>
      <c r="VUG251" s="92"/>
      <c r="VUH251" s="92"/>
      <c r="VUI251" s="92"/>
      <c r="VUJ251" s="92"/>
      <c r="VUK251" s="92"/>
      <c r="VUL251" s="92"/>
      <c r="VUM251" s="92"/>
      <c r="VUN251" s="92"/>
      <c r="VUO251" s="92"/>
      <c r="VUP251" s="92"/>
      <c r="VUQ251" s="92"/>
      <c r="VUR251" s="92"/>
      <c r="VUS251" s="92"/>
      <c r="VUT251" s="92"/>
      <c r="VUU251" s="92"/>
      <c r="VUV251" s="92"/>
      <c r="VUW251" s="92"/>
      <c r="VUX251" s="92"/>
      <c r="VUY251" s="92"/>
      <c r="VUZ251" s="92"/>
      <c r="VVA251" s="92"/>
      <c r="VVB251" s="92"/>
      <c r="VVC251" s="92"/>
      <c r="VVD251" s="92"/>
      <c r="VVE251" s="92"/>
      <c r="VVF251" s="92"/>
      <c r="VVG251" s="92"/>
      <c r="VVH251" s="92"/>
      <c r="VVI251" s="92"/>
      <c r="VVJ251" s="92"/>
      <c r="VVK251" s="92"/>
      <c r="VVL251" s="92"/>
      <c r="VVM251" s="92"/>
      <c r="VVN251" s="92"/>
      <c r="VVO251" s="92"/>
      <c r="VVP251" s="92"/>
      <c r="VVQ251" s="92"/>
      <c r="VVR251" s="92"/>
      <c r="VVS251" s="92"/>
      <c r="VVT251" s="92"/>
      <c r="VVU251" s="92"/>
      <c r="VVV251" s="92"/>
      <c r="VVW251" s="92"/>
      <c r="VVX251" s="92"/>
      <c r="VVY251" s="92"/>
      <c r="VVZ251" s="92"/>
      <c r="VWA251" s="92"/>
      <c r="VWB251" s="92"/>
      <c r="VWC251" s="92"/>
      <c r="VWD251" s="92"/>
      <c r="VWE251" s="92"/>
      <c r="VWF251" s="92"/>
      <c r="VWG251" s="92"/>
      <c r="VWH251" s="92"/>
      <c r="VWI251" s="92"/>
      <c r="VWJ251" s="92"/>
      <c r="VWK251" s="92"/>
      <c r="VWL251" s="92"/>
      <c r="VWM251" s="92"/>
      <c r="VWN251" s="92"/>
      <c r="VWO251" s="92"/>
      <c r="VWP251" s="92"/>
      <c r="VWQ251" s="92"/>
      <c r="VWR251" s="92"/>
      <c r="VWS251" s="92"/>
      <c r="VWT251" s="92"/>
      <c r="VWU251" s="92"/>
      <c r="VWV251" s="92"/>
      <c r="VWW251" s="92"/>
      <c r="VWX251" s="92"/>
      <c r="VWY251" s="92"/>
      <c r="VWZ251" s="92"/>
      <c r="VXA251" s="92"/>
      <c r="VXB251" s="92"/>
      <c r="VXC251" s="92"/>
      <c r="VXD251" s="92"/>
      <c r="VXE251" s="92"/>
      <c r="VXF251" s="92"/>
      <c r="VXG251" s="92"/>
      <c r="VXH251" s="92"/>
      <c r="VXI251" s="92"/>
      <c r="VXJ251" s="92"/>
      <c r="VXK251" s="92"/>
      <c r="VXL251" s="92"/>
      <c r="VXM251" s="92"/>
      <c r="VXN251" s="92"/>
      <c r="VXO251" s="92"/>
      <c r="VXP251" s="92"/>
      <c r="VXQ251" s="92"/>
      <c r="VXR251" s="92"/>
      <c r="VXS251" s="92"/>
      <c r="VXT251" s="92"/>
      <c r="VXU251" s="92"/>
      <c r="VXV251" s="92"/>
      <c r="VXW251" s="92"/>
      <c r="VXX251" s="92"/>
      <c r="VXY251" s="92"/>
      <c r="VXZ251" s="92"/>
      <c r="VYA251" s="92"/>
      <c r="VYB251" s="92"/>
      <c r="VYC251" s="92"/>
      <c r="VYD251" s="92"/>
      <c r="VYE251" s="92"/>
      <c r="VYF251" s="92"/>
      <c r="VYG251" s="92"/>
      <c r="VYH251" s="92"/>
      <c r="VYI251" s="92"/>
      <c r="VYJ251" s="92"/>
      <c r="VYK251" s="92"/>
      <c r="VYL251" s="92"/>
      <c r="VYM251" s="92"/>
      <c r="VYN251" s="92"/>
      <c r="VYO251" s="92"/>
      <c r="VYP251" s="92"/>
      <c r="VYQ251" s="92"/>
      <c r="VYR251" s="92"/>
      <c r="VYS251" s="92"/>
      <c r="VYT251" s="92"/>
      <c r="VYU251" s="92"/>
      <c r="VYV251" s="92"/>
      <c r="VYW251" s="92"/>
      <c r="VYX251" s="92"/>
      <c r="VYY251" s="92"/>
      <c r="VYZ251" s="92"/>
      <c r="VZA251" s="92"/>
      <c r="VZB251" s="92"/>
      <c r="VZC251" s="92"/>
      <c r="VZD251" s="92"/>
      <c r="VZE251" s="92"/>
      <c r="VZF251" s="92"/>
      <c r="VZG251" s="92"/>
      <c r="VZH251" s="92"/>
      <c r="VZI251" s="92"/>
      <c r="VZJ251" s="92"/>
      <c r="VZK251" s="92"/>
      <c r="VZL251" s="92"/>
      <c r="VZM251" s="92"/>
      <c r="VZN251" s="92"/>
      <c r="VZO251" s="92"/>
      <c r="VZP251" s="92"/>
      <c r="VZQ251" s="92"/>
      <c r="VZR251" s="92"/>
      <c r="VZS251" s="92"/>
      <c r="VZT251" s="92"/>
      <c r="VZU251" s="92"/>
      <c r="VZV251" s="92"/>
      <c r="VZW251" s="92"/>
      <c r="VZX251" s="92"/>
      <c r="VZY251" s="92"/>
      <c r="VZZ251" s="92"/>
      <c r="WAA251" s="92"/>
      <c r="WAB251" s="92"/>
      <c r="WAC251" s="92"/>
      <c r="WAD251" s="92"/>
      <c r="WAE251" s="92"/>
      <c r="WAF251" s="92"/>
      <c r="WAG251" s="92"/>
      <c r="WAH251" s="92"/>
      <c r="WAI251" s="92"/>
      <c r="WAJ251" s="92"/>
      <c r="WAK251" s="92"/>
      <c r="WAL251" s="92"/>
      <c r="WAM251" s="92"/>
      <c r="WAN251" s="92"/>
      <c r="WAO251" s="92"/>
      <c r="WAP251" s="92"/>
      <c r="WAQ251" s="92"/>
      <c r="WAR251" s="92"/>
      <c r="WAS251" s="92"/>
      <c r="WAT251" s="92"/>
      <c r="WAU251" s="92"/>
      <c r="WAV251" s="92"/>
      <c r="WAW251" s="92"/>
      <c r="WAX251" s="92"/>
      <c r="WAY251" s="92"/>
      <c r="WAZ251" s="92"/>
      <c r="WBA251" s="92"/>
      <c r="WBB251" s="92"/>
      <c r="WBC251" s="92"/>
      <c r="WBD251" s="92"/>
      <c r="WBE251" s="92"/>
      <c r="WBF251" s="92"/>
      <c r="WBG251" s="92"/>
      <c r="WBH251" s="92"/>
      <c r="WBI251" s="92"/>
      <c r="WBJ251" s="92"/>
      <c r="WBK251" s="92"/>
      <c r="WBL251" s="92"/>
      <c r="WBM251" s="92"/>
      <c r="WBN251" s="92"/>
      <c r="WBO251" s="92"/>
      <c r="WBP251" s="92"/>
      <c r="WBQ251" s="92"/>
      <c r="WBR251" s="92"/>
      <c r="WBS251" s="92"/>
      <c r="WBT251" s="92"/>
      <c r="WBU251" s="92"/>
      <c r="WBV251" s="92"/>
      <c r="WBW251" s="92"/>
      <c r="WBX251" s="92"/>
      <c r="WBY251" s="92"/>
      <c r="WBZ251" s="92"/>
      <c r="WCA251" s="92"/>
      <c r="WCB251" s="92"/>
      <c r="WCC251" s="92"/>
      <c r="WCD251" s="92"/>
      <c r="WCE251" s="92"/>
      <c r="WCF251" s="92"/>
      <c r="WCG251" s="92"/>
      <c r="WCH251" s="92"/>
      <c r="WCI251" s="92"/>
      <c r="WCJ251" s="92"/>
      <c r="WCK251" s="92"/>
      <c r="WCL251" s="92"/>
      <c r="WCM251" s="92"/>
      <c r="WCN251" s="92"/>
      <c r="WCO251" s="92"/>
      <c r="WCP251" s="92"/>
      <c r="WCQ251" s="92"/>
      <c r="WCR251" s="92"/>
      <c r="WCS251" s="92"/>
      <c r="WCT251" s="92"/>
      <c r="WCU251" s="92"/>
      <c r="WCV251" s="92"/>
      <c r="WCW251" s="92"/>
      <c r="WCX251" s="92"/>
      <c r="WCY251" s="92"/>
      <c r="WCZ251" s="92"/>
      <c r="WDA251" s="92"/>
      <c r="WDB251" s="92"/>
      <c r="WDC251" s="92"/>
      <c r="WDD251" s="92"/>
      <c r="WDE251" s="92"/>
      <c r="WDF251" s="92"/>
      <c r="WDG251" s="92"/>
      <c r="WDH251" s="92"/>
      <c r="WDI251" s="92"/>
      <c r="WDJ251" s="92"/>
      <c r="WDK251" s="92"/>
      <c r="WDL251" s="92"/>
      <c r="WDM251" s="92"/>
      <c r="WDN251" s="92"/>
      <c r="WDO251" s="92"/>
      <c r="WDP251" s="92"/>
      <c r="WDQ251" s="92"/>
      <c r="WDR251" s="92"/>
      <c r="WDS251" s="92"/>
      <c r="WDT251" s="92"/>
      <c r="WDU251" s="92"/>
      <c r="WDV251" s="92"/>
      <c r="WDW251" s="92"/>
      <c r="WDX251" s="92"/>
      <c r="WDY251" s="92"/>
      <c r="WDZ251" s="92"/>
      <c r="WEA251" s="92"/>
      <c r="WEB251" s="92"/>
      <c r="WEC251" s="92"/>
      <c r="WED251" s="92"/>
      <c r="WEE251" s="92"/>
      <c r="WEF251" s="92"/>
      <c r="WEG251" s="92"/>
      <c r="WEH251" s="92"/>
      <c r="WEI251" s="92"/>
      <c r="WEJ251" s="92"/>
      <c r="WEK251" s="92"/>
      <c r="WEL251" s="92"/>
      <c r="WEM251" s="92"/>
      <c r="WEN251" s="92"/>
      <c r="WEO251" s="92"/>
      <c r="WEP251" s="92"/>
      <c r="WEQ251" s="92"/>
      <c r="WER251" s="92"/>
      <c r="WES251" s="92"/>
      <c r="WET251" s="92"/>
      <c r="WEU251" s="92"/>
      <c r="WEV251" s="92"/>
      <c r="WEW251" s="92"/>
      <c r="WEX251" s="92"/>
      <c r="WEY251" s="92"/>
      <c r="WEZ251" s="92"/>
      <c r="WFA251" s="92"/>
      <c r="WFB251" s="92"/>
      <c r="WFC251" s="92"/>
      <c r="WFD251" s="92"/>
      <c r="WFE251" s="92"/>
      <c r="WFF251" s="92"/>
      <c r="WFG251" s="92"/>
      <c r="WFH251" s="92"/>
      <c r="WFI251" s="92"/>
      <c r="WFJ251" s="92"/>
      <c r="WFK251" s="92"/>
      <c r="WFL251" s="92"/>
      <c r="WFM251" s="92"/>
      <c r="WFN251" s="92"/>
      <c r="WFO251" s="92"/>
      <c r="WFP251" s="92"/>
      <c r="WFQ251" s="92"/>
      <c r="WFR251" s="92"/>
      <c r="WFS251" s="92"/>
      <c r="WFT251" s="92"/>
      <c r="WFU251" s="92"/>
      <c r="WFV251" s="92"/>
      <c r="WFW251" s="92"/>
      <c r="WFX251" s="92"/>
      <c r="WFY251" s="92"/>
      <c r="WFZ251" s="92"/>
      <c r="WGA251" s="92"/>
      <c r="WGB251" s="92"/>
      <c r="WGC251" s="92"/>
      <c r="WGD251" s="92"/>
      <c r="WGE251" s="92"/>
      <c r="WGF251" s="92"/>
      <c r="WGG251" s="92"/>
      <c r="WGH251" s="92"/>
      <c r="WGI251" s="92"/>
      <c r="WGJ251" s="92"/>
      <c r="WGK251" s="92"/>
      <c r="WGL251" s="92"/>
      <c r="WGM251" s="92"/>
      <c r="WGN251" s="92"/>
      <c r="WGO251" s="92"/>
      <c r="WGP251" s="92"/>
      <c r="WGQ251" s="92"/>
      <c r="WGR251" s="92"/>
      <c r="WGS251" s="92"/>
      <c r="WGT251" s="92"/>
      <c r="WGU251" s="92"/>
      <c r="WGV251" s="92"/>
      <c r="WGW251" s="92"/>
      <c r="WGX251" s="92"/>
      <c r="WGY251" s="92"/>
      <c r="WGZ251" s="92"/>
      <c r="WHA251" s="92"/>
      <c r="WHB251" s="92"/>
      <c r="WHC251" s="92"/>
      <c r="WHD251" s="92"/>
      <c r="WHE251" s="92"/>
      <c r="WHF251" s="92"/>
      <c r="WHG251" s="92"/>
      <c r="WHH251" s="92"/>
      <c r="WHI251" s="92"/>
      <c r="WHJ251" s="92"/>
      <c r="WHK251" s="92"/>
      <c r="WHL251" s="92"/>
      <c r="WHM251" s="92"/>
      <c r="WHN251" s="92"/>
      <c r="WHO251" s="92"/>
      <c r="WHP251" s="92"/>
      <c r="WHQ251" s="92"/>
      <c r="WHR251" s="92"/>
      <c r="WHS251" s="92"/>
      <c r="WHT251" s="92"/>
      <c r="WHU251" s="92"/>
      <c r="WHV251" s="92"/>
      <c r="WHW251" s="92"/>
      <c r="WHX251" s="92"/>
      <c r="WHY251" s="92"/>
      <c r="WHZ251" s="92"/>
      <c r="WIA251" s="92"/>
      <c r="WIB251" s="92"/>
      <c r="WIC251" s="92"/>
      <c r="WID251" s="92"/>
      <c r="WIE251" s="92"/>
      <c r="WIF251" s="92"/>
      <c r="WIG251" s="92"/>
      <c r="WIH251" s="92"/>
      <c r="WII251" s="92"/>
      <c r="WIJ251" s="92"/>
      <c r="WIK251" s="92"/>
      <c r="WIL251" s="92"/>
      <c r="WIM251" s="92"/>
      <c r="WIN251" s="92"/>
      <c r="WIO251" s="92"/>
      <c r="WIP251" s="92"/>
      <c r="WIQ251" s="92"/>
      <c r="WIR251" s="92"/>
      <c r="WIS251" s="92"/>
      <c r="WIT251" s="92"/>
      <c r="WIU251" s="92"/>
      <c r="WIV251" s="92"/>
      <c r="WIW251" s="92"/>
      <c r="WIX251" s="92"/>
      <c r="WIY251" s="92"/>
      <c r="WIZ251" s="92"/>
      <c r="WJA251" s="92"/>
      <c r="WJB251" s="92"/>
      <c r="WJC251" s="92"/>
      <c r="WJD251" s="92"/>
      <c r="WJE251" s="92"/>
      <c r="WJF251" s="92"/>
      <c r="WJG251" s="92"/>
      <c r="WJH251" s="92"/>
      <c r="WJI251" s="92"/>
      <c r="WJJ251" s="92"/>
      <c r="WJK251" s="92"/>
      <c r="WJL251" s="92"/>
      <c r="WJM251" s="92"/>
      <c r="WJN251" s="92"/>
      <c r="WJO251" s="92"/>
      <c r="WJP251" s="92"/>
      <c r="WJQ251" s="92"/>
      <c r="WJR251" s="92"/>
      <c r="WJS251" s="92"/>
      <c r="WJT251" s="92"/>
      <c r="WJU251" s="92"/>
      <c r="WJV251" s="92"/>
      <c r="WJW251" s="92"/>
      <c r="WJX251" s="92"/>
      <c r="WJY251" s="92"/>
      <c r="WJZ251" s="92"/>
      <c r="WKA251" s="92"/>
      <c r="WKB251" s="92"/>
      <c r="WKC251" s="92"/>
      <c r="WKD251" s="92"/>
      <c r="WKE251" s="92"/>
      <c r="WKF251" s="92"/>
      <c r="WKG251" s="92"/>
      <c r="WKH251" s="92"/>
      <c r="WKI251" s="92"/>
      <c r="WKJ251" s="92"/>
      <c r="WKK251" s="92"/>
      <c r="WKL251" s="92"/>
      <c r="WKM251" s="92"/>
      <c r="WKN251" s="92"/>
      <c r="WKO251" s="92"/>
      <c r="WKP251" s="92"/>
      <c r="WKQ251" s="92"/>
      <c r="WKR251" s="92"/>
      <c r="WKS251" s="92"/>
      <c r="WKT251" s="92"/>
      <c r="WKU251" s="92"/>
      <c r="WKV251" s="92"/>
      <c r="WKW251" s="92"/>
      <c r="WKX251" s="92"/>
      <c r="WKY251" s="92"/>
      <c r="WKZ251" s="92"/>
      <c r="WLA251" s="92"/>
      <c r="WLB251" s="92"/>
      <c r="WLC251" s="92"/>
      <c r="WLD251" s="92"/>
      <c r="WLE251" s="92"/>
      <c r="WLF251" s="92"/>
      <c r="WLG251" s="92"/>
      <c r="WLH251" s="92"/>
      <c r="WLI251" s="92"/>
      <c r="WLJ251" s="92"/>
      <c r="WLK251" s="92"/>
      <c r="WLL251" s="92"/>
      <c r="WLM251" s="92"/>
      <c r="WLN251" s="92"/>
      <c r="WLO251" s="92"/>
      <c r="WLP251" s="92"/>
      <c r="WLQ251" s="92"/>
      <c r="WLR251" s="92"/>
      <c r="WLS251" s="92"/>
      <c r="WLT251" s="92"/>
      <c r="WLU251" s="92"/>
      <c r="WLV251" s="92"/>
      <c r="WLW251" s="92"/>
      <c r="WLX251" s="92"/>
      <c r="WLY251" s="92"/>
      <c r="WLZ251" s="92"/>
      <c r="WMA251" s="92"/>
      <c r="WMB251" s="92"/>
      <c r="WMC251" s="92"/>
      <c r="WMD251" s="92"/>
      <c r="WME251" s="92"/>
      <c r="WMF251" s="92"/>
      <c r="WMG251" s="92"/>
      <c r="WMH251" s="92"/>
      <c r="WMI251" s="92"/>
      <c r="WMJ251" s="92"/>
      <c r="WMK251" s="92"/>
      <c r="WML251" s="92"/>
      <c r="WMM251" s="92"/>
      <c r="WMN251" s="92"/>
      <c r="WMO251" s="92"/>
      <c r="WMP251" s="92"/>
      <c r="WMQ251" s="92"/>
      <c r="WMR251" s="92"/>
      <c r="WMS251" s="92"/>
      <c r="WMT251" s="92"/>
      <c r="WMU251" s="92"/>
      <c r="WMV251" s="92"/>
      <c r="WMW251" s="92"/>
      <c r="WMX251" s="92"/>
      <c r="WMY251" s="92"/>
      <c r="WMZ251" s="92"/>
      <c r="WNA251" s="92"/>
      <c r="WNB251" s="92"/>
      <c r="WNC251" s="92"/>
      <c r="WND251" s="92"/>
      <c r="WNE251" s="92"/>
      <c r="WNF251" s="92"/>
      <c r="WNG251" s="92"/>
      <c r="WNH251" s="92"/>
      <c r="WNI251" s="92"/>
      <c r="WNJ251" s="92"/>
      <c r="WNK251" s="92"/>
      <c r="WNL251" s="92"/>
      <c r="WNM251" s="92"/>
      <c r="WNN251" s="92"/>
      <c r="WNO251" s="92"/>
      <c r="WNP251" s="92"/>
      <c r="WNQ251" s="92"/>
      <c r="WNR251" s="92"/>
      <c r="WNS251" s="92"/>
      <c r="WNT251" s="92"/>
      <c r="WNU251" s="92"/>
      <c r="WNV251" s="92"/>
      <c r="WNW251" s="92"/>
      <c r="WNX251" s="92"/>
      <c r="WNY251" s="92"/>
      <c r="WNZ251" s="92"/>
      <c r="WOA251" s="92"/>
      <c r="WOB251" s="92"/>
      <c r="WOC251" s="92"/>
      <c r="WOD251" s="92"/>
      <c r="WOE251" s="92"/>
      <c r="WOF251" s="92"/>
      <c r="WOG251" s="92"/>
      <c r="WOH251" s="92"/>
      <c r="WOI251" s="92"/>
      <c r="WOJ251" s="92"/>
      <c r="WOK251" s="92"/>
      <c r="WOL251" s="92"/>
      <c r="WOM251" s="92"/>
      <c r="WON251" s="92"/>
      <c r="WOO251" s="92"/>
      <c r="WOP251" s="92"/>
      <c r="WOQ251" s="92"/>
      <c r="WOR251" s="92"/>
      <c r="WOS251" s="92"/>
      <c r="WOT251" s="92"/>
      <c r="WOU251" s="92"/>
      <c r="WOV251" s="92"/>
      <c r="WOW251" s="92"/>
      <c r="WOX251" s="92"/>
      <c r="WOY251" s="92"/>
      <c r="WOZ251" s="92"/>
      <c r="WPA251" s="92"/>
      <c r="WPB251" s="92"/>
      <c r="WPC251" s="92"/>
      <c r="WPD251" s="92"/>
      <c r="WPE251" s="92"/>
      <c r="WPF251" s="92"/>
      <c r="WPG251" s="92"/>
      <c r="WPH251" s="92"/>
      <c r="WPI251" s="92"/>
      <c r="WPJ251" s="92"/>
      <c r="WPK251" s="92"/>
      <c r="WPL251" s="92"/>
      <c r="WPM251" s="92"/>
      <c r="WPN251" s="92"/>
      <c r="WPO251" s="92"/>
      <c r="WPP251" s="92"/>
      <c r="WPQ251" s="92"/>
      <c r="WPR251" s="92"/>
      <c r="WPS251" s="92"/>
      <c r="WPT251" s="92"/>
      <c r="WPU251" s="92"/>
      <c r="WPV251" s="92"/>
      <c r="WPW251" s="92"/>
      <c r="WPX251" s="92"/>
      <c r="WPY251" s="92"/>
      <c r="WPZ251" s="92"/>
      <c r="WQA251" s="92"/>
      <c r="WQB251" s="92"/>
      <c r="WQC251" s="92"/>
      <c r="WQD251" s="92"/>
      <c r="WQE251" s="92"/>
      <c r="WQF251" s="92"/>
      <c r="WQG251" s="92"/>
      <c r="WQH251" s="92"/>
      <c r="WQI251" s="92"/>
      <c r="WQJ251" s="92"/>
      <c r="WQK251" s="92"/>
      <c r="WQL251" s="92"/>
      <c r="WQM251" s="92"/>
      <c r="WQN251" s="92"/>
      <c r="WQO251" s="92"/>
      <c r="WQP251" s="92"/>
      <c r="WQQ251" s="92"/>
      <c r="WQR251" s="92"/>
      <c r="WQS251" s="92"/>
      <c r="WQT251" s="92"/>
      <c r="WQU251" s="92"/>
      <c r="WQV251" s="92"/>
      <c r="WQW251" s="92"/>
      <c r="WQX251" s="92"/>
      <c r="WQY251" s="92"/>
      <c r="WQZ251" s="92"/>
      <c r="WRA251" s="92"/>
      <c r="WRB251" s="92"/>
      <c r="WRC251" s="92"/>
      <c r="WRD251" s="92"/>
      <c r="WRE251" s="92"/>
      <c r="WRF251" s="92"/>
      <c r="WRG251" s="92"/>
      <c r="WRH251" s="92"/>
      <c r="WRI251" s="92"/>
      <c r="WRJ251" s="92"/>
      <c r="WRK251" s="92"/>
      <c r="WRL251" s="92"/>
      <c r="WRM251" s="92"/>
      <c r="WRN251" s="92"/>
      <c r="WRO251" s="92"/>
      <c r="WRP251" s="92"/>
      <c r="WRQ251" s="92"/>
      <c r="WRR251" s="92"/>
      <c r="WRS251" s="92"/>
      <c r="WRT251" s="92"/>
      <c r="WRU251" s="92"/>
      <c r="WRV251" s="92"/>
      <c r="WRW251" s="92"/>
      <c r="WRX251" s="92"/>
      <c r="WRY251" s="92"/>
      <c r="WRZ251" s="92"/>
      <c r="WSA251" s="92"/>
      <c r="WSB251" s="92"/>
      <c r="WSC251" s="92"/>
      <c r="WSD251" s="92"/>
      <c r="WSE251" s="92"/>
      <c r="WSF251" s="92"/>
      <c r="WSG251" s="92"/>
      <c r="WSH251" s="92"/>
      <c r="WSI251" s="92"/>
      <c r="WSJ251" s="92"/>
      <c r="WSK251" s="92"/>
      <c r="WSL251" s="92"/>
      <c r="WSM251" s="92"/>
      <c r="WSN251" s="92"/>
      <c r="WSO251" s="92"/>
      <c r="WSP251" s="92"/>
      <c r="WSQ251" s="92"/>
      <c r="WSR251" s="92"/>
      <c r="WSS251" s="92"/>
      <c r="WST251" s="92"/>
      <c r="WSU251" s="92"/>
      <c r="WSV251" s="92"/>
      <c r="WSW251" s="92"/>
      <c r="WSX251" s="92"/>
      <c r="WSY251" s="92"/>
      <c r="WSZ251" s="92"/>
      <c r="WTA251" s="92"/>
      <c r="WTB251" s="92"/>
      <c r="WTC251" s="92"/>
      <c r="WTD251" s="92"/>
      <c r="WTE251" s="92"/>
      <c r="WTF251" s="92"/>
      <c r="WTG251" s="92"/>
      <c r="WTH251" s="92"/>
      <c r="WTI251" s="92"/>
      <c r="WTJ251" s="92"/>
      <c r="WTK251" s="92"/>
      <c r="WTL251" s="92"/>
      <c r="WTM251" s="92"/>
      <c r="WTN251" s="92"/>
      <c r="WTO251" s="92"/>
      <c r="WTP251" s="92"/>
      <c r="WTQ251" s="92"/>
      <c r="WTR251" s="92"/>
      <c r="WTS251" s="92"/>
      <c r="WTT251" s="92"/>
      <c r="WTU251" s="92"/>
      <c r="WTV251" s="92"/>
      <c r="WTW251" s="92"/>
      <c r="WTX251" s="92"/>
      <c r="WTY251" s="92"/>
      <c r="WTZ251" s="92"/>
      <c r="WUA251" s="92"/>
      <c r="WUB251" s="92"/>
      <c r="WUC251" s="92"/>
      <c r="WUD251" s="92"/>
      <c r="WUE251" s="92"/>
      <c r="WUF251" s="92"/>
      <c r="WUG251" s="92"/>
      <c r="WUH251" s="92"/>
      <c r="WUI251" s="92"/>
      <c r="WUJ251" s="92"/>
      <c r="WUK251" s="92"/>
      <c r="WUL251" s="92"/>
      <c r="WUM251" s="92"/>
      <c r="WUN251" s="92"/>
      <c r="WUO251" s="92"/>
      <c r="WUP251" s="92"/>
      <c r="WUQ251" s="92"/>
      <c r="WUR251" s="92"/>
      <c r="WUS251" s="92"/>
      <c r="WUT251" s="92"/>
      <c r="WUU251" s="92"/>
      <c r="WUV251" s="92"/>
      <c r="WUW251" s="92"/>
      <c r="WUX251" s="92"/>
      <c r="WUY251" s="92"/>
      <c r="WUZ251" s="92"/>
      <c r="WVA251" s="92"/>
      <c r="WVB251" s="92"/>
      <c r="WVC251" s="92"/>
      <c r="WVD251" s="92"/>
      <c r="WVE251" s="92"/>
      <c r="WVF251" s="92"/>
      <c r="WVG251" s="92"/>
      <c r="WVH251" s="92"/>
      <c r="WVI251" s="92"/>
      <c r="WVJ251" s="92"/>
      <c r="WVK251" s="92"/>
      <c r="WVL251" s="92"/>
      <c r="WVM251" s="92"/>
      <c r="WVN251" s="92"/>
      <c r="WVO251" s="92"/>
      <c r="WVP251" s="92"/>
      <c r="WVQ251" s="92"/>
      <c r="WVR251" s="92"/>
      <c r="WVS251" s="92"/>
      <c r="WVT251" s="92"/>
      <c r="WVU251" s="92"/>
      <c r="WVV251" s="92"/>
      <c r="WVW251" s="92"/>
      <c r="WVX251" s="92"/>
      <c r="WVY251" s="92"/>
      <c r="WVZ251" s="92"/>
      <c r="WWA251" s="92"/>
      <c r="WWB251" s="92"/>
      <c r="WWC251" s="92"/>
      <c r="WWD251" s="92"/>
      <c r="WWE251" s="92"/>
      <c r="WWF251" s="92"/>
      <c r="WWG251" s="92"/>
      <c r="WWH251" s="92"/>
      <c r="WWI251" s="92"/>
      <c r="WWJ251" s="92"/>
      <c r="WWK251" s="92"/>
      <c r="WWL251" s="92"/>
      <c r="WWM251" s="92"/>
      <c r="WWN251" s="92"/>
      <c r="WWO251" s="92"/>
      <c r="WWP251" s="92"/>
      <c r="WWQ251" s="92"/>
      <c r="WWR251" s="92"/>
      <c r="WWS251" s="92"/>
      <c r="WWT251" s="92"/>
      <c r="WWU251" s="92"/>
      <c r="WWV251" s="92"/>
      <c r="WWW251" s="92"/>
      <c r="WWX251" s="92"/>
      <c r="WWY251" s="92"/>
      <c r="WWZ251" s="92"/>
      <c r="WXA251" s="92"/>
      <c r="WXB251" s="92"/>
      <c r="WXC251" s="92"/>
      <c r="WXD251" s="92"/>
      <c r="WXE251" s="92"/>
      <c r="WXF251" s="92"/>
      <c r="WXG251" s="92"/>
      <c r="WXH251" s="92"/>
      <c r="WXI251" s="92"/>
      <c r="WXJ251" s="92"/>
      <c r="WXK251" s="92"/>
      <c r="WXL251" s="92"/>
      <c r="WXM251" s="92"/>
      <c r="WXN251" s="92"/>
      <c r="WXO251" s="92"/>
      <c r="WXP251" s="92"/>
      <c r="WXQ251" s="92"/>
      <c r="WXR251" s="92"/>
      <c r="WXS251" s="92"/>
      <c r="WXT251" s="92"/>
      <c r="WXU251" s="92"/>
      <c r="WXV251" s="92"/>
      <c r="WXW251" s="92"/>
      <c r="WXX251" s="92"/>
      <c r="WXY251" s="92"/>
      <c r="WXZ251" s="92"/>
      <c r="WYA251" s="92"/>
      <c r="WYB251" s="92"/>
      <c r="WYC251" s="92"/>
      <c r="WYD251" s="92"/>
      <c r="WYE251" s="92"/>
      <c r="WYF251" s="92"/>
      <c r="WYG251" s="92"/>
      <c r="WYH251" s="92"/>
      <c r="WYI251" s="92"/>
      <c r="WYJ251" s="92"/>
      <c r="WYK251" s="92"/>
      <c r="WYL251" s="92"/>
      <c r="WYM251" s="92"/>
      <c r="WYN251" s="92"/>
      <c r="WYO251" s="92"/>
      <c r="WYP251" s="92"/>
      <c r="WYQ251" s="92"/>
      <c r="WYR251" s="92"/>
      <c r="WYS251" s="92"/>
      <c r="WYT251" s="92"/>
      <c r="WYU251" s="92"/>
      <c r="WYV251" s="92"/>
      <c r="WYW251" s="92"/>
      <c r="WYX251" s="92"/>
      <c r="WYY251" s="92"/>
      <c r="WYZ251" s="92"/>
      <c r="WZA251" s="92"/>
      <c r="WZB251" s="92"/>
      <c r="WZC251" s="92"/>
      <c r="WZD251" s="92"/>
      <c r="WZE251" s="92"/>
      <c r="WZF251" s="92"/>
      <c r="WZG251" s="92"/>
      <c r="WZH251" s="92"/>
      <c r="WZI251" s="92"/>
      <c r="WZJ251" s="92"/>
      <c r="WZK251" s="92"/>
      <c r="WZL251" s="92"/>
      <c r="WZM251" s="92"/>
      <c r="WZN251" s="92"/>
      <c r="WZO251" s="92"/>
      <c r="WZP251" s="92"/>
      <c r="WZQ251" s="92"/>
      <c r="WZR251" s="92"/>
      <c r="WZS251" s="92"/>
      <c r="WZT251" s="92"/>
      <c r="WZU251" s="92"/>
      <c r="WZV251" s="92"/>
      <c r="WZW251" s="92"/>
      <c r="WZX251" s="92"/>
      <c r="WZY251" s="92"/>
      <c r="WZZ251" s="92"/>
      <c r="XAA251" s="92"/>
      <c r="XAB251" s="92"/>
      <c r="XAC251" s="92"/>
      <c r="XAD251" s="92"/>
      <c r="XAE251" s="92"/>
      <c r="XAF251" s="92"/>
      <c r="XAG251" s="92"/>
      <c r="XAH251" s="92"/>
      <c r="XAI251" s="92"/>
      <c r="XAJ251" s="92"/>
      <c r="XAK251" s="92"/>
      <c r="XAL251" s="92"/>
      <c r="XAM251" s="92"/>
      <c r="XAN251" s="92"/>
      <c r="XAO251" s="92"/>
      <c r="XAP251" s="92"/>
      <c r="XAQ251" s="92"/>
      <c r="XAR251" s="92"/>
      <c r="XAS251" s="92"/>
      <c r="XAT251" s="92"/>
      <c r="XAU251" s="92"/>
      <c r="XAV251" s="92"/>
      <c r="XAW251" s="92"/>
      <c r="XAX251" s="92"/>
      <c r="XAY251" s="92"/>
      <c r="XAZ251" s="92"/>
      <c r="XBA251" s="92"/>
      <c r="XBB251" s="92"/>
      <c r="XBC251" s="92"/>
      <c r="XBD251" s="92"/>
      <c r="XBE251" s="92"/>
      <c r="XBF251" s="92"/>
      <c r="XBG251" s="92"/>
      <c r="XBH251" s="92"/>
      <c r="XBI251" s="92"/>
      <c r="XBJ251" s="92"/>
      <c r="XBK251" s="92"/>
      <c r="XBL251" s="92"/>
      <c r="XBM251" s="92"/>
      <c r="XBN251" s="92"/>
      <c r="XBO251" s="92"/>
      <c r="XBP251" s="92"/>
      <c r="XBQ251" s="92"/>
      <c r="XBR251" s="92"/>
      <c r="XBS251" s="92"/>
      <c r="XBT251" s="92"/>
      <c r="XBU251" s="92"/>
      <c r="XBV251" s="92"/>
      <c r="XBW251" s="92"/>
      <c r="XBX251" s="92"/>
      <c r="XBY251" s="92"/>
      <c r="XBZ251" s="92"/>
      <c r="XCA251" s="92"/>
      <c r="XCB251" s="92"/>
      <c r="XCC251" s="92"/>
      <c r="XCD251" s="92"/>
      <c r="XCE251" s="92"/>
      <c r="XCF251" s="92"/>
      <c r="XCG251" s="92"/>
      <c r="XCH251" s="92"/>
      <c r="XCI251" s="92"/>
      <c r="XCJ251" s="92"/>
      <c r="XCK251" s="92"/>
      <c r="XCL251" s="92"/>
      <c r="XCM251" s="92"/>
      <c r="XCN251" s="92"/>
      <c r="XCO251" s="92"/>
      <c r="XCP251" s="92"/>
      <c r="XCQ251" s="92"/>
      <c r="XCR251" s="92"/>
      <c r="XCS251" s="92"/>
      <c r="XCT251" s="92"/>
      <c r="XCU251" s="92"/>
      <c r="XCV251" s="92"/>
      <c r="XCW251" s="92"/>
      <c r="XCX251" s="92"/>
      <c r="XCY251" s="92"/>
      <c r="XCZ251" s="92"/>
      <c r="XDA251" s="92"/>
      <c r="XDB251" s="92"/>
      <c r="XDC251" s="92"/>
      <c r="XDD251" s="92"/>
      <c r="XDE251" s="92"/>
      <c r="XDF251" s="92"/>
      <c r="XDG251" s="92"/>
      <c r="XDH251" s="92"/>
      <c r="XDI251" s="92"/>
      <c r="XDJ251" s="92"/>
      <c r="XDK251" s="92"/>
      <c r="XDL251" s="92"/>
      <c r="XDM251" s="92"/>
      <c r="XDN251" s="92"/>
      <c r="XDO251" s="92"/>
      <c r="XDP251" s="92"/>
      <c r="XDQ251" s="92"/>
      <c r="XDR251" s="92"/>
      <c r="XDS251" s="92"/>
      <c r="XDT251" s="92"/>
      <c r="XDU251" s="92"/>
      <c r="XDV251" s="92"/>
      <c r="XDW251" s="92"/>
      <c r="XDX251" s="92"/>
      <c r="XDY251" s="92"/>
      <c r="XDZ251" s="92"/>
      <c r="XEA251" s="92"/>
      <c r="XEB251" s="92"/>
      <c r="XEC251" s="92"/>
      <c r="XED251" s="92"/>
      <c r="XEE251" s="92"/>
      <c r="XEF251" s="92"/>
      <c r="XEG251" s="92"/>
      <c r="XEH251" s="92"/>
      <c r="XEI251" s="92"/>
      <c r="XEJ251" s="92"/>
      <c r="XEK251" s="92"/>
      <c r="XEL251" s="92"/>
      <c r="XEM251" s="92"/>
      <c r="XEN251" s="92"/>
      <c r="XEO251" s="92"/>
      <c r="XEP251" s="92"/>
      <c r="XEQ251" s="92"/>
      <c r="XER251" s="92"/>
      <c r="XES251" s="92"/>
    </row>
    <row r="252" spans="1:16373" s="49" customFormat="1" ht="38.25" outlineLevel="2" x14ac:dyDescent="0.2">
      <c r="A252" s="42">
        <v>264</v>
      </c>
      <c r="B252" s="42">
        <v>14</v>
      </c>
      <c r="C252" s="43" t="s">
        <v>552</v>
      </c>
      <c r="D252" s="62" t="s">
        <v>200</v>
      </c>
      <c r="E252" s="40">
        <v>5042989</v>
      </c>
      <c r="F252" s="40" t="s">
        <v>573</v>
      </c>
      <c r="G252" s="40" t="s">
        <v>1241</v>
      </c>
      <c r="H252" s="40" t="s">
        <v>1242</v>
      </c>
      <c r="I252" s="40" t="s">
        <v>1242</v>
      </c>
      <c r="J252" s="67">
        <v>20</v>
      </c>
      <c r="K252" s="176">
        <v>182636.1</v>
      </c>
      <c r="L252" s="40"/>
      <c r="M252" s="66"/>
      <c r="N252" s="96">
        <v>10000</v>
      </c>
      <c r="O252" s="59" t="s">
        <v>195</v>
      </c>
      <c r="P252" s="97">
        <f t="shared" si="8"/>
        <v>182636.1</v>
      </c>
      <c r="Q252" s="81"/>
      <c r="R252" s="81"/>
      <c r="S252" s="81"/>
      <c r="T252" s="81"/>
      <c r="U252" s="81"/>
      <c r="V252" s="81"/>
      <c r="W252" s="81">
        <v>182636.1</v>
      </c>
      <c r="X252" s="81"/>
      <c r="Y252" s="81"/>
      <c r="Z252" s="84"/>
      <c r="AA252" s="195">
        <v>2298</v>
      </c>
      <c r="AB252" s="178" t="s">
        <v>552</v>
      </c>
      <c r="AC252" s="68" t="s">
        <v>571</v>
      </c>
      <c r="AD252" s="179">
        <v>0.33333333333333331</v>
      </c>
      <c r="AE252" s="225">
        <v>5042989</v>
      </c>
      <c r="AF252" s="40" t="s">
        <v>573</v>
      </c>
      <c r="AG252" s="222" t="s">
        <v>1281</v>
      </c>
      <c r="AH252" s="222" t="s">
        <v>1241</v>
      </c>
      <c r="AI252" s="222"/>
      <c r="AJ252" s="222"/>
      <c r="AK252" s="238" t="s">
        <v>1224</v>
      </c>
      <c r="AL252" s="222" t="s">
        <v>1242</v>
      </c>
      <c r="AM252" s="222" t="s">
        <v>1242</v>
      </c>
      <c r="AN252" s="222" t="s">
        <v>1225</v>
      </c>
      <c r="AO252" s="181" t="s">
        <v>1226</v>
      </c>
      <c r="AP252" s="201" t="s">
        <v>1266</v>
      </c>
      <c r="AQ252" s="183">
        <v>100</v>
      </c>
      <c r="AR252" s="184" t="s">
        <v>1228</v>
      </c>
      <c r="AS252" s="239">
        <v>100</v>
      </c>
      <c r="AT252" s="186">
        <v>182636.1</v>
      </c>
      <c r="AU252" s="240">
        <v>79.99999952797549</v>
      </c>
      <c r="AV252" s="224">
        <v>0</v>
      </c>
      <c r="AW252" s="60"/>
      <c r="AX252" s="60">
        <v>0</v>
      </c>
      <c r="AY252" s="60">
        <v>115000</v>
      </c>
      <c r="AZ252" s="60">
        <v>115000</v>
      </c>
      <c r="BA252" s="60">
        <v>44196</v>
      </c>
      <c r="BB252" s="60">
        <v>0</v>
      </c>
      <c r="BC252" s="60"/>
      <c r="BD252" s="60">
        <v>0</v>
      </c>
      <c r="BE252" s="60">
        <v>10000</v>
      </c>
      <c r="BF252" s="60">
        <v>7999.9999527975488</v>
      </c>
      <c r="BG252" s="60">
        <v>10000</v>
      </c>
      <c r="BH252" s="60">
        <v>95000</v>
      </c>
      <c r="BI252" s="60">
        <v>75999.999551576708</v>
      </c>
      <c r="BJ252" s="60">
        <v>85000</v>
      </c>
      <c r="BK252" s="60">
        <v>95000</v>
      </c>
      <c r="BL252" s="60">
        <v>75999.999551576708</v>
      </c>
      <c r="BM252" s="60">
        <v>0</v>
      </c>
      <c r="BN252" s="60">
        <v>95000</v>
      </c>
      <c r="BO252" s="245">
        <v>75999.999551576708</v>
      </c>
      <c r="BP252" s="161">
        <v>0</v>
      </c>
      <c r="BQ252" s="225"/>
      <c r="BR252" s="225"/>
      <c r="BS252" s="225"/>
    </row>
    <row r="253" spans="1:16373" s="49" customFormat="1" ht="51" outlineLevel="2" x14ac:dyDescent="0.2">
      <c r="A253" s="42">
        <v>265</v>
      </c>
      <c r="B253" s="42">
        <v>14</v>
      </c>
      <c r="C253" s="43" t="s">
        <v>552</v>
      </c>
      <c r="D253" s="62" t="s">
        <v>193</v>
      </c>
      <c r="E253" s="40">
        <v>5043323</v>
      </c>
      <c r="F253" s="40" t="s">
        <v>574</v>
      </c>
      <c r="G253" s="40" t="s">
        <v>1241</v>
      </c>
      <c r="H253" s="40" t="s">
        <v>1242</v>
      </c>
      <c r="I253" s="40" t="s">
        <v>1242</v>
      </c>
      <c r="J253" s="67">
        <v>20</v>
      </c>
      <c r="K253" s="176">
        <v>473051.35</v>
      </c>
      <c r="L253" s="40"/>
      <c r="M253" s="66"/>
      <c r="N253" s="96">
        <v>0</v>
      </c>
      <c r="O253" s="59" t="s">
        <v>195</v>
      </c>
      <c r="P253" s="97">
        <f t="shared" si="8"/>
        <v>473051.76</v>
      </c>
      <c r="Q253" s="81"/>
      <c r="R253" s="81"/>
      <c r="S253" s="81"/>
      <c r="T253" s="81"/>
      <c r="U253" s="81"/>
      <c r="V253" s="81"/>
      <c r="W253" s="97">
        <v>473051.76</v>
      </c>
      <c r="X253" s="97"/>
      <c r="Y253" s="81"/>
      <c r="Z253" s="84" t="s">
        <v>1292</v>
      </c>
      <c r="AA253" s="195">
        <v>3460</v>
      </c>
      <c r="AB253" s="178" t="s">
        <v>552</v>
      </c>
      <c r="AC253" s="68" t="s">
        <v>200</v>
      </c>
      <c r="AD253" s="179">
        <v>1</v>
      </c>
      <c r="AE253" s="225">
        <v>5043323</v>
      </c>
      <c r="AF253" s="40" t="s">
        <v>574</v>
      </c>
      <c r="AG253" s="222" t="s">
        <v>1281</v>
      </c>
      <c r="AH253" s="222" t="s">
        <v>1241</v>
      </c>
      <c r="AI253" s="222"/>
      <c r="AJ253" s="222"/>
      <c r="AK253" s="238" t="s">
        <v>1224</v>
      </c>
      <c r="AL253" s="222" t="s">
        <v>1242</v>
      </c>
      <c r="AM253" s="222" t="s">
        <v>1242</v>
      </c>
      <c r="AN253" s="222" t="s">
        <v>1225</v>
      </c>
      <c r="AO253" s="181" t="s">
        <v>1226</v>
      </c>
      <c r="AP253" s="201" t="s">
        <v>1266</v>
      </c>
      <c r="AQ253" s="183">
        <v>100</v>
      </c>
      <c r="AR253" s="184" t="s">
        <v>1228</v>
      </c>
      <c r="AS253" s="239">
        <v>100</v>
      </c>
      <c r="AT253" s="186">
        <v>473051.35</v>
      </c>
      <c r="AU253" s="240">
        <v>79.99999952797549</v>
      </c>
      <c r="AV253" s="224">
        <v>0</v>
      </c>
      <c r="AW253" s="60"/>
      <c r="AX253" s="60">
        <v>0</v>
      </c>
      <c r="AY253" s="60">
        <v>0</v>
      </c>
      <c r="AZ253" s="60">
        <v>250000</v>
      </c>
      <c r="BA253" s="60">
        <v>44377</v>
      </c>
      <c r="BB253" s="60">
        <v>0</v>
      </c>
      <c r="BC253" s="60"/>
      <c r="BD253" s="60">
        <v>0</v>
      </c>
      <c r="BE253" s="60">
        <v>0</v>
      </c>
      <c r="BF253" s="60">
        <v>0</v>
      </c>
      <c r="BG253" s="60">
        <v>0</v>
      </c>
      <c r="BH253" s="60">
        <v>250000</v>
      </c>
      <c r="BI253" s="60">
        <v>199999.99881993872</v>
      </c>
      <c r="BJ253" s="60">
        <v>250000</v>
      </c>
      <c r="BK253" s="60">
        <v>250000</v>
      </c>
      <c r="BL253" s="60">
        <v>199999.99881993872</v>
      </c>
      <c r="BM253" s="60">
        <v>0</v>
      </c>
      <c r="BN253" s="60">
        <v>250000</v>
      </c>
      <c r="BO253" s="245">
        <v>199999.99881993872</v>
      </c>
      <c r="BP253" s="161">
        <v>0</v>
      </c>
      <c r="BQ253" s="225"/>
      <c r="BR253" s="225"/>
      <c r="BS253" s="225"/>
    </row>
    <row r="254" spans="1:16373" s="98" customFormat="1" ht="51" outlineLevel="2" x14ac:dyDescent="0.2">
      <c r="A254" s="42">
        <v>266</v>
      </c>
      <c r="B254" s="42">
        <v>14</v>
      </c>
      <c r="C254" s="43" t="s">
        <v>552</v>
      </c>
      <c r="D254" s="62" t="s">
        <v>217</v>
      </c>
      <c r="E254" s="40">
        <v>5044327</v>
      </c>
      <c r="F254" s="40" t="s">
        <v>575</v>
      </c>
      <c r="G254" s="40" t="s">
        <v>1241</v>
      </c>
      <c r="H254" s="40" t="s">
        <v>1242</v>
      </c>
      <c r="I254" s="40" t="s">
        <v>1242</v>
      </c>
      <c r="J254" s="67">
        <v>20</v>
      </c>
      <c r="K254" s="176">
        <v>212480.83</v>
      </c>
      <c r="L254" s="40"/>
      <c r="M254" s="66"/>
      <c r="N254" s="96">
        <v>10000</v>
      </c>
      <c r="O254" s="59" t="s">
        <v>195</v>
      </c>
      <c r="P254" s="97">
        <f t="shared" si="8"/>
        <v>212480.83</v>
      </c>
      <c r="Q254" s="81"/>
      <c r="R254" s="81"/>
      <c r="S254" s="81"/>
      <c r="T254" s="81"/>
      <c r="U254" s="81"/>
      <c r="V254" s="81"/>
      <c r="W254" s="81">
        <v>212480.83</v>
      </c>
      <c r="X254" s="81"/>
      <c r="Y254" s="81"/>
      <c r="Z254" s="84" t="s">
        <v>1293</v>
      </c>
      <c r="AA254" s="195">
        <v>3460</v>
      </c>
      <c r="AB254" s="178" t="s">
        <v>552</v>
      </c>
      <c r="AC254" s="68" t="s">
        <v>193</v>
      </c>
      <c r="AD254" s="179">
        <v>1</v>
      </c>
      <c r="AE254" s="225">
        <v>5044327</v>
      </c>
      <c r="AF254" s="40" t="s">
        <v>575</v>
      </c>
      <c r="AG254" s="222" t="s">
        <v>1281</v>
      </c>
      <c r="AH254" s="222" t="s">
        <v>1241</v>
      </c>
      <c r="AI254" s="222"/>
      <c r="AJ254" s="222"/>
      <c r="AK254" s="238" t="s">
        <v>1224</v>
      </c>
      <c r="AL254" s="222" t="s">
        <v>1242</v>
      </c>
      <c r="AM254" s="222" t="s">
        <v>1242</v>
      </c>
      <c r="AN254" s="222" t="s">
        <v>1225</v>
      </c>
      <c r="AO254" s="181" t="s">
        <v>1226</v>
      </c>
      <c r="AP254" s="201" t="s">
        <v>1266</v>
      </c>
      <c r="AQ254" s="183">
        <v>100</v>
      </c>
      <c r="AR254" s="184" t="s">
        <v>1228</v>
      </c>
      <c r="AS254" s="239">
        <v>100</v>
      </c>
      <c r="AT254" s="186">
        <v>212480.83</v>
      </c>
      <c r="AU254" s="240">
        <v>79.99999952797549</v>
      </c>
      <c r="AV254" s="224">
        <v>0</v>
      </c>
      <c r="AW254" s="60"/>
      <c r="AX254" s="60">
        <v>0</v>
      </c>
      <c r="AY254" s="60">
        <v>112615</v>
      </c>
      <c r="AZ254" s="60">
        <v>112615</v>
      </c>
      <c r="BA254" s="60">
        <v>44196</v>
      </c>
      <c r="BB254" s="60">
        <v>0</v>
      </c>
      <c r="BC254" s="60"/>
      <c r="BD254" s="60">
        <v>0</v>
      </c>
      <c r="BE254" s="60">
        <v>10000</v>
      </c>
      <c r="BF254" s="60">
        <v>7999.9999527975488</v>
      </c>
      <c r="BG254" s="60">
        <v>10000</v>
      </c>
      <c r="BH254" s="60">
        <v>110000</v>
      </c>
      <c r="BI254" s="60">
        <v>87999.99948077304</v>
      </c>
      <c r="BJ254" s="60">
        <v>100000</v>
      </c>
      <c r="BK254" s="60">
        <v>110000</v>
      </c>
      <c r="BL254" s="60">
        <v>87999.99948077304</v>
      </c>
      <c r="BM254" s="60">
        <v>0</v>
      </c>
      <c r="BN254" s="60">
        <v>110000</v>
      </c>
      <c r="BO254" s="245">
        <v>87999.99948077304</v>
      </c>
      <c r="BP254" s="161">
        <v>0</v>
      </c>
      <c r="BQ254" s="225"/>
      <c r="BR254" s="225"/>
      <c r="BS254" s="225"/>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c r="DK254" s="49"/>
      <c r="DL254" s="49"/>
      <c r="DM254" s="49"/>
      <c r="DN254" s="49"/>
      <c r="DO254" s="49"/>
      <c r="DP254" s="49"/>
      <c r="DQ254" s="49"/>
      <c r="DR254" s="49"/>
      <c r="DS254" s="49"/>
      <c r="DT254" s="49"/>
      <c r="DU254" s="49"/>
      <c r="DV254" s="49"/>
      <c r="DW254" s="49"/>
      <c r="DX254" s="49"/>
      <c r="DY254" s="49"/>
      <c r="DZ254" s="49"/>
      <c r="EA254" s="49"/>
      <c r="EB254" s="49"/>
      <c r="EC254" s="49"/>
      <c r="ED254" s="49"/>
      <c r="EE254" s="49"/>
      <c r="EF254" s="49"/>
      <c r="EG254" s="49"/>
      <c r="EH254" s="49"/>
      <c r="EI254" s="49"/>
      <c r="EJ254" s="49"/>
      <c r="EK254" s="49"/>
      <c r="EL254" s="49"/>
      <c r="EM254" s="49"/>
      <c r="EN254" s="49"/>
      <c r="EO254" s="49"/>
      <c r="EP254" s="49"/>
      <c r="EQ254" s="49"/>
      <c r="ER254" s="49"/>
      <c r="ES254" s="49"/>
      <c r="ET254" s="49"/>
      <c r="EU254" s="49"/>
      <c r="EV254" s="49"/>
      <c r="EW254" s="49"/>
      <c r="EX254" s="49"/>
      <c r="EY254" s="49"/>
      <c r="EZ254" s="49"/>
      <c r="FA254" s="49"/>
      <c r="FB254" s="49"/>
      <c r="FC254" s="49"/>
      <c r="FD254" s="49"/>
      <c r="FE254" s="49"/>
      <c r="FF254" s="49"/>
      <c r="FG254" s="49"/>
      <c r="FH254" s="49"/>
      <c r="FI254" s="49"/>
      <c r="FJ254" s="49"/>
      <c r="FK254" s="49"/>
      <c r="FL254" s="49"/>
      <c r="FM254" s="49"/>
      <c r="FN254" s="49"/>
      <c r="FO254" s="49"/>
      <c r="FP254" s="49"/>
      <c r="FQ254" s="49"/>
      <c r="FR254" s="49"/>
      <c r="FS254" s="49"/>
      <c r="FT254" s="49"/>
      <c r="FU254" s="49"/>
      <c r="FV254" s="49"/>
      <c r="FW254" s="49"/>
      <c r="FX254" s="49"/>
      <c r="FY254" s="49"/>
      <c r="FZ254" s="49"/>
      <c r="GA254" s="49"/>
      <c r="GB254" s="49"/>
      <c r="GC254" s="49"/>
      <c r="GD254" s="49"/>
      <c r="GE254" s="49"/>
      <c r="GF254" s="49"/>
      <c r="GG254" s="49"/>
      <c r="GH254" s="49"/>
      <c r="GI254" s="49"/>
      <c r="GJ254" s="49"/>
      <c r="GK254" s="49"/>
      <c r="GL254" s="49"/>
      <c r="GM254" s="49"/>
      <c r="GN254" s="49"/>
      <c r="GO254" s="49"/>
      <c r="GP254" s="49"/>
      <c r="GQ254" s="49"/>
      <c r="GR254" s="49"/>
      <c r="GS254" s="49"/>
      <c r="GT254" s="49"/>
      <c r="GU254" s="49"/>
      <c r="GV254" s="49"/>
      <c r="GW254" s="49"/>
      <c r="GX254" s="49"/>
      <c r="GY254" s="49"/>
      <c r="GZ254" s="49"/>
      <c r="HA254" s="49"/>
      <c r="HB254" s="49"/>
      <c r="HC254" s="49"/>
      <c r="HD254" s="49"/>
      <c r="HE254" s="49"/>
      <c r="HF254" s="49"/>
      <c r="HG254" s="49"/>
      <c r="HH254" s="49"/>
      <c r="HI254" s="49"/>
      <c r="HJ254" s="49"/>
      <c r="HK254" s="49"/>
      <c r="HL254" s="49"/>
      <c r="HM254" s="49"/>
      <c r="HN254" s="49"/>
      <c r="HO254" s="49"/>
      <c r="HP254" s="49"/>
      <c r="HQ254" s="49"/>
      <c r="HR254" s="49"/>
      <c r="HS254" s="49"/>
      <c r="HT254" s="49"/>
      <c r="HU254" s="49"/>
      <c r="HV254" s="49"/>
      <c r="HW254" s="49"/>
      <c r="HX254" s="49"/>
      <c r="HY254" s="49"/>
      <c r="HZ254" s="49"/>
      <c r="IA254" s="49"/>
      <c r="IB254" s="49"/>
      <c r="IC254" s="49"/>
      <c r="ID254" s="49"/>
      <c r="IE254" s="49"/>
      <c r="IF254" s="49"/>
      <c r="IG254" s="49"/>
      <c r="IH254" s="49"/>
      <c r="II254" s="49"/>
      <c r="IJ254" s="49"/>
      <c r="IK254" s="49"/>
      <c r="IL254" s="49"/>
      <c r="IM254" s="49"/>
      <c r="IN254" s="49"/>
      <c r="IO254" s="49"/>
      <c r="IP254" s="49"/>
      <c r="IQ254" s="49"/>
      <c r="IR254" s="49"/>
      <c r="IS254" s="49"/>
      <c r="IT254" s="49"/>
      <c r="IU254" s="49"/>
      <c r="IV254" s="49"/>
      <c r="IW254" s="49"/>
      <c r="IX254" s="49"/>
      <c r="IY254" s="49"/>
      <c r="IZ254" s="49"/>
      <c r="JA254" s="49"/>
      <c r="JB254" s="49"/>
      <c r="JC254" s="49"/>
      <c r="JD254" s="49"/>
      <c r="JE254" s="49"/>
      <c r="JF254" s="49"/>
      <c r="JG254" s="49"/>
      <c r="JH254" s="49"/>
      <c r="JI254" s="49"/>
      <c r="JJ254" s="49"/>
      <c r="JK254" s="49"/>
      <c r="JL254" s="49"/>
      <c r="JM254" s="49"/>
      <c r="JN254" s="49"/>
      <c r="JO254" s="49"/>
      <c r="JP254" s="49"/>
      <c r="JQ254" s="49"/>
      <c r="JR254" s="49"/>
      <c r="JS254" s="49"/>
      <c r="JT254" s="49"/>
      <c r="JU254" s="49"/>
      <c r="JV254" s="49"/>
      <c r="JW254" s="49"/>
      <c r="JX254" s="49"/>
      <c r="JY254" s="49"/>
      <c r="JZ254" s="49"/>
      <c r="KA254" s="49"/>
      <c r="KB254" s="49"/>
      <c r="KC254" s="49"/>
      <c r="KD254" s="49"/>
      <c r="KE254" s="49"/>
      <c r="KF254" s="49"/>
      <c r="KG254" s="49"/>
      <c r="KH254" s="49"/>
      <c r="KI254" s="49"/>
      <c r="KJ254" s="49"/>
      <c r="KK254" s="49"/>
      <c r="KL254" s="49"/>
      <c r="KM254" s="49"/>
      <c r="KN254" s="49"/>
      <c r="KO254" s="49"/>
      <c r="KP254" s="49"/>
      <c r="KQ254" s="49"/>
      <c r="KR254" s="49"/>
      <c r="KS254" s="49"/>
      <c r="KT254" s="49"/>
      <c r="KU254" s="49"/>
      <c r="KV254" s="49"/>
      <c r="KW254" s="49"/>
      <c r="KX254" s="49"/>
      <c r="KY254" s="49"/>
      <c r="KZ254" s="49"/>
      <c r="LA254" s="49"/>
      <c r="LB254" s="49"/>
      <c r="LC254" s="49"/>
      <c r="LD254" s="49"/>
      <c r="LE254" s="49"/>
      <c r="LF254" s="49"/>
      <c r="LG254" s="49"/>
      <c r="LH254" s="49"/>
      <c r="LI254" s="49"/>
      <c r="LJ254" s="49"/>
      <c r="LK254" s="49"/>
      <c r="LL254" s="49"/>
      <c r="LM254" s="49"/>
      <c r="LN254" s="49"/>
      <c r="LO254" s="49"/>
      <c r="LP254" s="49"/>
      <c r="LQ254" s="49"/>
      <c r="LR254" s="49"/>
      <c r="LS254" s="49"/>
      <c r="LT254" s="49"/>
      <c r="LU254" s="49"/>
      <c r="LV254" s="49"/>
      <c r="LW254" s="49"/>
      <c r="LX254" s="49"/>
      <c r="LY254" s="49"/>
      <c r="LZ254" s="49"/>
      <c r="MA254" s="49"/>
      <c r="MB254" s="49"/>
      <c r="MC254" s="49"/>
      <c r="MD254" s="49"/>
      <c r="ME254" s="49"/>
      <c r="MF254" s="49"/>
      <c r="MG254" s="49"/>
      <c r="MH254" s="49"/>
      <c r="MI254" s="49"/>
      <c r="MJ254" s="49"/>
      <c r="MK254" s="49"/>
      <c r="ML254" s="49"/>
      <c r="MM254" s="49"/>
      <c r="MN254" s="49"/>
      <c r="MO254" s="49"/>
      <c r="MP254" s="49"/>
      <c r="MQ254" s="49"/>
      <c r="MR254" s="49"/>
      <c r="MS254" s="49"/>
      <c r="MT254" s="49"/>
      <c r="MU254" s="49"/>
      <c r="MV254" s="49"/>
      <c r="MW254" s="49"/>
      <c r="MX254" s="49"/>
      <c r="MY254" s="49"/>
      <c r="MZ254" s="49"/>
      <c r="NA254" s="49"/>
      <c r="NB254" s="49"/>
      <c r="NC254" s="49"/>
      <c r="ND254" s="49"/>
      <c r="NE254" s="49"/>
      <c r="NF254" s="49"/>
      <c r="NG254" s="49"/>
      <c r="NH254" s="49"/>
      <c r="NI254" s="49"/>
      <c r="NJ254" s="49"/>
      <c r="NK254" s="49"/>
      <c r="NL254" s="49"/>
      <c r="NM254" s="49"/>
      <c r="NN254" s="49"/>
      <c r="NO254" s="49"/>
      <c r="NP254" s="49"/>
      <c r="NQ254" s="49"/>
      <c r="NR254" s="49"/>
      <c r="NS254" s="49"/>
      <c r="NT254" s="49"/>
      <c r="NU254" s="49"/>
      <c r="NV254" s="49"/>
      <c r="NW254" s="49"/>
      <c r="NX254" s="49"/>
      <c r="NY254" s="49"/>
      <c r="NZ254" s="49"/>
      <c r="OA254" s="49"/>
      <c r="OB254" s="49"/>
      <c r="OC254" s="49"/>
      <c r="OD254" s="49"/>
      <c r="OE254" s="49"/>
      <c r="OF254" s="49"/>
      <c r="OG254" s="49"/>
      <c r="OH254" s="49"/>
      <c r="OI254" s="49"/>
      <c r="OJ254" s="49"/>
      <c r="OK254" s="49"/>
      <c r="OL254" s="49"/>
      <c r="OM254" s="49"/>
      <c r="ON254" s="49"/>
      <c r="OO254" s="49"/>
      <c r="OP254" s="49"/>
      <c r="OQ254" s="49"/>
      <c r="OR254" s="49"/>
      <c r="OS254" s="49"/>
      <c r="OT254" s="49"/>
      <c r="OU254" s="49"/>
      <c r="OV254" s="49"/>
      <c r="OW254" s="49"/>
      <c r="OX254" s="49"/>
      <c r="OY254" s="49"/>
      <c r="OZ254" s="49"/>
      <c r="PA254" s="49"/>
      <c r="PB254" s="49"/>
      <c r="PC254" s="49"/>
      <c r="PD254" s="49"/>
      <c r="PE254" s="49"/>
      <c r="PF254" s="49"/>
      <c r="PG254" s="49"/>
      <c r="PH254" s="49"/>
      <c r="PI254" s="49"/>
      <c r="PJ254" s="49"/>
      <c r="PK254" s="49"/>
      <c r="PL254" s="49"/>
      <c r="PM254" s="49"/>
      <c r="PN254" s="49"/>
      <c r="PO254" s="49"/>
      <c r="PP254" s="49"/>
      <c r="PQ254" s="49"/>
      <c r="PR254" s="49"/>
      <c r="PS254" s="49"/>
      <c r="PT254" s="49"/>
      <c r="PU254" s="49"/>
      <c r="PV254" s="49"/>
      <c r="PW254" s="49"/>
      <c r="PX254" s="49"/>
      <c r="PY254" s="49"/>
      <c r="PZ254" s="49"/>
      <c r="QA254" s="49"/>
      <c r="QB254" s="49"/>
      <c r="QC254" s="49"/>
      <c r="QD254" s="49"/>
      <c r="QE254" s="49"/>
      <c r="QF254" s="49"/>
      <c r="QG254" s="49"/>
      <c r="QH254" s="49"/>
      <c r="QI254" s="49"/>
      <c r="QJ254" s="49"/>
      <c r="QK254" s="49"/>
      <c r="QL254" s="49"/>
      <c r="QM254" s="49"/>
      <c r="QN254" s="49"/>
      <c r="QO254" s="49"/>
      <c r="QP254" s="49"/>
      <c r="QQ254" s="49"/>
      <c r="QR254" s="49"/>
      <c r="QS254" s="49"/>
      <c r="QT254" s="49"/>
      <c r="QU254" s="49"/>
      <c r="QV254" s="49"/>
      <c r="QW254" s="49"/>
      <c r="QX254" s="49"/>
      <c r="QY254" s="49"/>
      <c r="QZ254" s="49"/>
      <c r="RA254" s="49"/>
      <c r="RB254" s="49"/>
      <c r="RC254" s="49"/>
      <c r="RD254" s="49"/>
      <c r="RE254" s="49"/>
      <c r="RF254" s="49"/>
      <c r="RG254" s="49"/>
      <c r="RH254" s="49"/>
      <c r="RI254" s="49"/>
      <c r="RJ254" s="49"/>
      <c r="RK254" s="49"/>
      <c r="RL254" s="49"/>
      <c r="RM254" s="49"/>
      <c r="RN254" s="49"/>
      <c r="RO254" s="49"/>
      <c r="RP254" s="49"/>
      <c r="RQ254" s="49"/>
      <c r="RR254" s="49"/>
      <c r="RS254" s="49"/>
      <c r="RT254" s="49"/>
      <c r="RU254" s="49"/>
      <c r="RV254" s="49"/>
      <c r="RW254" s="49"/>
      <c r="RX254" s="49"/>
      <c r="RY254" s="49"/>
      <c r="RZ254" s="49"/>
      <c r="SA254" s="49"/>
      <c r="SB254" s="49"/>
      <c r="SC254" s="49"/>
      <c r="SD254" s="49"/>
      <c r="SE254" s="49"/>
      <c r="SF254" s="49"/>
      <c r="SG254" s="49"/>
      <c r="SH254" s="49"/>
      <c r="SI254" s="49"/>
      <c r="SJ254" s="49"/>
      <c r="SK254" s="49"/>
      <c r="SL254" s="49"/>
      <c r="SM254" s="49"/>
      <c r="SN254" s="49"/>
      <c r="SO254" s="49"/>
      <c r="SP254" s="49"/>
      <c r="SQ254" s="49"/>
      <c r="SR254" s="49"/>
      <c r="SS254" s="49"/>
      <c r="ST254" s="49"/>
      <c r="SU254" s="49"/>
      <c r="SV254" s="49"/>
      <c r="SW254" s="49"/>
      <c r="SX254" s="49"/>
      <c r="SY254" s="49"/>
      <c r="SZ254" s="49"/>
      <c r="TA254" s="49"/>
      <c r="TB254" s="49"/>
      <c r="TC254" s="49"/>
      <c r="TD254" s="49"/>
      <c r="TE254" s="49"/>
      <c r="TF254" s="49"/>
      <c r="TG254" s="49"/>
      <c r="TH254" s="49"/>
      <c r="TI254" s="49"/>
      <c r="TJ254" s="49"/>
      <c r="TK254" s="49"/>
      <c r="TL254" s="49"/>
      <c r="TM254" s="49"/>
      <c r="TN254" s="49"/>
      <c r="TO254" s="49"/>
      <c r="TP254" s="49"/>
      <c r="TQ254" s="49"/>
      <c r="TR254" s="49"/>
      <c r="TS254" s="49"/>
      <c r="TT254" s="49"/>
      <c r="TU254" s="49"/>
      <c r="TV254" s="49"/>
      <c r="TW254" s="49"/>
      <c r="TX254" s="49"/>
      <c r="TY254" s="49"/>
      <c r="TZ254" s="49"/>
      <c r="UA254" s="49"/>
      <c r="UB254" s="49"/>
      <c r="UC254" s="49"/>
      <c r="UD254" s="49"/>
      <c r="UE254" s="49"/>
      <c r="UF254" s="49"/>
      <c r="UG254" s="49"/>
      <c r="UH254" s="49"/>
      <c r="UI254" s="49"/>
      <c r="UJ254" s="49"/>
      <c r="UK254" s="49"/>
      <c r="UL254" s="49"/>
      <c r="UM254" s="49"/>
      <c r="UN254" s="49"/>
      <c r="UO254" s="49"/>
      <c r="UP254" s="49"/>
      <c r="UQ254" s="49"/>
      <c r="UR254" s="49"/>
      <c r="US254" s="49"/>
      <c r="UT254" s="49"/>
      <c r="UU254" s="49"/>
      <c r="UV254" s="49"/>
      <c r="UW254" s="49"/>
      <c r="UX254" s="49"/>
      <c r="UY254" s="49"/>
      <c r="UZ254" s="49"/>
      <c r="VA254" s="49"/>
      <c r="VB254" s="49"/>
      <c r="VC254" s="49"/>
      <c r="VD254" s="49"/>
      <c r="VE254" s="49"/>
      <c r="VF254" s="49"/>
      <c r="VG254" s="49"/>
      <c r="VH254" s="49"/>
      <c r="VI254" s="49"/>
      <c r="VJ254" s="49"/>
      <c r="VK254" s="49"/>
      <c r="VL254" s="49"/>
      <c r="VM254" s="49"/>
      <c r="VN254" s="49"/>
      <c r="VO254" s="49"/>
      <c r="VP254" s="49"/>
      <c r="VQ254" s="49"/>
      <c r="VR254" s="49"/>
      <c r="VS254" s="49"/>
      <c r="VT254" s="49"/>
      <c r="VU254" s="49"/>
      <c r="VV254" s="49"/>
      <c r="VW254" s="49"/>
      <c r="VX254" s="49"/>
      <c r="VY254" s="49"/>
      <c r="VZ254" s="49"/>
      <c r="WA254" s="49"/>
      <c r="WB254" s="49"/>
      <c r="WC254" s="49"/>
      <c r="WD254" s="49"/>
      <c r="WE254" s="49"/>
      <c r="WF254" s="49"/>
      <c r="WG254" s="49"/>
      <c r="WH254" s="49"/>
      <c r="WI254" s="49"/>
      <c r="WJ254" s="49"/>
      <c r="WK254" s="49"/>
      <c r="WL254" s="49"/>
      <c r="WM254" s="49"/>
      <c r="WN254" s="49"/>
      <c r="WO254" s="49"/>
      <c r="WP254" s="49"/>
      <c r="WQ254" s="49"/>
      <c r="WR254" s="49"/>
      <c r="WS254" s="49"/>
      <c r="WT254" s="49"/>
      <c r="WU254" s="49"/>
      <c r="WV254" s="49"/>
      <c r="WW254" s="49"/>
      <c r="WX254" s="49"/>
      <c r="WY254" s="49"/>
      <c r="WZ254" s="49"/>
      <c r="XA254" s="49"/>
      <c r="XB254" s="49"/>
      <c r="XC254" s="49"/>
      <c r="XD254" s="49"/>
      <c r="XE254" s="49"/>
      <c r="XF254" s="49"/>
      <c r="XG254" s="49"/>
      <c r="XH254" s="49"/>
      <c r="XI254" s="49"/>
      <c r="XJ254" s="49"/>
      <c r="XK254" s="49"/>
      <c r="XL254" s="49"/>
      <c r="XM254" s="49"/>
      <c r="XN254" s="49"/>
      <c r="XO254" s="49"/>
      <c r="XP254" s="49"/>
      <c r="XQ254" s="49"/>
      <c r="XR254" s="49"/>
      <c r="XS254" s="49"/>
      <c r="XT254" s="49"/>
      <c r="XU254" s="49"/>
      <c r="XV254" s="49"/>
      <c r="XW254" s="49"/>
      <c r="XX254" s="49"/>
      <c r="XY254" s="49"/>
      <c r="XZ254" s="49"/>
      <c r="YA254" s="49"/>
      <c r="YB254" s="49"/>
      <c r="YC254" s="49"/>
      <c r="YD254" s="49"/>
      <c r="YE254" s="49"/>
      <c r="YF254" s="49"/>
      <c r="YG254" s="49"/>
      <c r="YH254" s="49"/>
      <c r="YI254" s="49"/>
      <c r="YJ254" s="49"/>
      <c r="YK254" s="49"/>
      <c r="YL254" s="49"/>
      <c r="YM254" s="49"/>
      <c r="YN254" s="49"/>
      <c r="YO254" s="49"/>
      <c r="YP254" s="49"/>
      <c r="YQ254" s="49"/>
      <c r="YR254" s="49"/>
      <c r="YS254" s="49"/>
      <c r="YT254" s="49"/>
      <c r="YU254" s="49"/>
      <c r="YV254" s="49"/>
      <c r="YW254" s="49"/>
      <c r="YX254" s="49"/>
      <c r="YY254" s="49"/>
      <c r="YZ254" s="49"/>
      <c r="ZA254" s="49"/>
      <c r="ZB254" s="49"/>
      <c r="ZC254" s="49"/>
      <c r="ZD254" s="49"/>
      <c r="ZE254" s="49"/>
      <c r="ZF254" s="49"/>
      <c r="ZG254" s="49"/>
      <c r="ZH254" s="49"/>
      <c r="ZI254" s="49"/>
      <c r="ZJ254" s="49"/>
      <c r="ZK254" s="49"/>
      <c r="ZL254" s="49"/>
      <c r="ZM254" s="49"/>
      <c r="ZN254" s="49"/>
      <c r="ZO254" s="49"/>
      <c r="ZP254" s="49"/>
      <c r="ZQ254" s="49"/>
      <c r="ZR254" s="49"/>
      <c r="ZS254" s="49"/>
      <c r="ZT254" s="49"/>
      <c r="ZU254" s="49"/>
      <c r="ZV254" s="49"/>
      <c r="ZW254" s="49"/>
      <c r="ZX254" s="49"/>
      <c r="ZY254" s="49"/>
      <c r="ZZ254" s="49"/>
      <c r="AAA254" s="49"/>
      <c r="AAB254" s="49"/>
      <c r="AAC254" s="49"/>
      <c r="AAD254" s="49"/>
      <c r="AAE254" s="49"/>
      <c r="AAF254" s="49"/>
      <c r="AAG254" s="49"/>
      <c r="AAH254" s="49"/>
      <c r="AAI254" s="49"/>
      <c r="AAJ254" s="49"/>
      <c r="AAK254" s="49"/>
      <c r="AAL254" s="49"/>
      <c r="AAM254" s="49"/>
      <c r="AAN254" s="49"/>
      <c r="AAO254" s="49"/>
      <c r="AAP254" s="49"/>
      <c r="AAQ254" s="49"/>
      <c r="AAR254" s="49"/>
      <c r="AAS254" s="49"/>
      <c r="AAT254" s="49"/>
      <c r="AAU254" s="49"/>
      <c r="AAV254" s="49"/>
      <c r="AAW254" s="49"/>
      <c r="AAX254" s="49"/>
      <c r="AAY254" s="49"/>
      <c r="AAZ254" s="49"/>
      <c r="ABA254" s="49"/>
      <c r="ABB254" s="49"/>
      <c r="ABC254" s="49"/>
      <c r="ABD254" s="49"/>
      <c r="ABE254" s="49"/>
      <c r="ABF254" s="49"/>
      <c r="ABG254" s="49"/>
      <c r="ABH254" s="49"/>
      <c r="ABI254" s="49"/>
      <c r="ABJ254" s="49"/>
      <c r="ABK254" s="49"/>
      <c r="ABL254" s="49"/>
      <c r="ABM254" s="49"/>
      <c r="ABN254" s="49"/>
      <c r="ABO254" s="49"/>
      <c r="ABP254" s="49"/>
      <c r="ABQ254" s="49"/>
      <c r="ABR254" s="49"/>
      <c r="ABS254" s="49"/>
      <c r="ABT254" s="49"/>
      <c r="ABU254" s="49"/>
      <c r="ABV254" s="49"/>
      <c r="ABW254" s="49"/>
      <c r="ABX254" s="49"/>
      <c r="ABY254" s="49"/>
      <c r="ABZ254" s="49"/>
      <c r="ACA254" s="49"/>
      <c r="ACB254" s="49"/>
      <c r="ACC254" s="49"/>
      <c r="ACD254" s="49"/>
      <c r="ACE254" s="49"/>
      <c r="ACF254" s="49"/>
      <c r="ACG254" s="49"/>
      <c r="ACH254" s="49"/>
      <c r="ACI254" s="49"/>
      <c r="ACJ254" s="49"/>
      <c r="ACK254" s="49"/>
      <c r="ACL254" s="49"/>
      <c r="ACM254" s="49"/>
      <c r="ACN254" s="49"/>
      <c r="ACO254" s="49"/>
      <c r="ACP254" s="49"/>
      <c r="ACQ254" s="49"/>
      <c r="ACR254" s="49"/>
      <c r="ACS254" s="49"/>
      <c r="ACT254" s="49"/>
      <c r="ACU254" s="49"/>
      <c r="ACV254" s="49"/>
      <c r="ACW254" s="49"/>
      <c r="ACX254" s="49"/>
      <c r="ACY254" s="49"/>
      <c r="ACZ254" s="49"/>
      <c r="ADA254" s="49"/>
      <c r="ADB254" s="49"/>
      <c r="ADC254" s="49"/>
      <c r="ADD254" s="49"/>
      <c r="ADE254" s="49"/>
      <c r="ADF254" s="49"/>
      <c r="ADG254" s="49"/>
      <c r="ADH254" s="49"/>
      <c r="ADI254" s="49"/>
      <c r="ADJ254" s="49"/>
      <c r="ADK254" s="49"/>
      <c r="ADL254" s="49"/>
      <c r="ADM254" s="49"/>
      <c r="ADN254" s="49"/>
      <c r="ADO254" s="49"/>
      <c r="ADP254" s="49"/>
      <c r="ADQ254" s="49"/>
      <c r="ADR254" s="49"/>
      <c r="ADS254" s="49"/>
      <c r="ADT254" s="49"/>
      <c r="ADU254" s="49"/>
      <c r="ADV254" s="49"/>
      <c r="ADW254" s="49"/>
      <c r="ADX254" s="49"/>
      <c r="ADY254" s="49"/>
      <c r="ADZ254" s="49"/>
      <c r="AEA254" s="49"/>
      <c r="AEB254" s="49"/>
      <c r="AEC254" s="49"/>
      <c r="AED254" s="49"/>
      <c r="AEE254" s="49"/>
      <c r="AEF254" s="49"/>
      <c r="AEG254" s="49"/>
      <c r="AEH254" s="49"/>
      <c r="AEI254" s="49"/>
      <c r="AEJ254" s="49"/>
      <c r="AEK254" s="49"/>
      <c r="AEL254" s="49"/>
      <c r="AEM254" s="49"/>
      <c r="AEN254" s="49"/>
      <c r="AEO254" s="49"/>
      <c r="AEP254" s="49"/>
      <c r="AEQ254" s="49"/>
      <c r="AER254" s="49"/>
      <c r="AES254" s="49"/>
      <c r="AET254" s="49"/>
      <c r="AEU254" s="49"/>
      <c r="AEV254" s="49"/>
      <c r="AEW254" s="49"/>
      <c r="AEX254" s="49"/>
      <c r="AEY254" s="49"/>
      <c r="AEZ254" s="49"/>
      <c r="AFA254" s="49"/>
      <c r="AFB254" s="49"/>
      <c r="AFC254" s="49"/>
      <c r="AFD254" s="49"/>
      <c r="AFE254" s="49"/>
      <c r="AFF254" s="49"/>
      <c r="AFG254" s="49"/>
      <c r="AFH254" s="49"/>
      <c r="AFI254" s="49"/>
      <c r="AFJ254" s="49"/>
      <c r="AFK254" s="49"/>
      <c r="AFL254" s="49"/>
      <c r="AFM254" s="49"/>
      <c r="AFN254" s="49"/>
      <c r="AFO254" s="49"/>
      <c r="AFP254" s="49"/>
      <c r="AFQ254" s="49"/>
      <c r="AFR254" s="49"/>
      <c r="AFS254" s="49"/>
      <c r="AFT254" s="49"/>
      <c r="AFU254" s="49"/>
      <c r="AFV254" s="49"/>
      <c r="AFW254" s="49"/>
      <c r="AFX254" s="49"/>
      <c r="AFY254" s="49"/>
      <c r="AFZ254" s="49"/>
      <c r="AGA254" s="49"/>
      <c r="AGB254" s="49"/>
      <c r="AGC254" s="49"/>
      <c r="AGD254" s="49"/>
      <c r="AGE254" s="49"/>
      <c r="AGF254" s="49"/>
      <c r="AGG254" s="49"/>
      <c r="AGH254" s="49"/>
      <c r="AGI254" s="49"/>
      <c r="AGJ254" s="49"/>
      <c r="AGK254" s="49"/>
      <c r="AGL254" s="49"/>
      <c r="AGM254" s="49"/>
      <c r="AGN254" s="49"/>
      <c r="AGO254" s="49"/>
      <c r="AGP254" s="49"/>
      <c r="AGQ254" s="49"/>
      <c r="AGR254" s="49"/>
      <c r="AGS254" s="49"/>
      <c r="AGT254" s="49"/>
      <c r="AGU254" s="49"/>
      <c r="AGV254" s="49"/>
      <c r="AGW254" s="49"/>
      <c r="AGX254" s="49"/>
      <c r="AGY254" s="49"/>
      <c r="AGZ254" s="49"/>
      <c r="AHA254" s="49"/>
      <c r="AHB254" s="49"/>
      <c r="AHC254" s="49"/>
      <c r="AHD254" s="49"/>
      <c r="AHE254" s="49"/>
      <c r="AHF254" s="49"/>
      <c r="AHG254" s="49"/>
      <c r="AHH254" s="49"/>
      <c r="AHI254" s="49"/>
      <c r="AHJ254" s="49"/>
      <c r="AHK254" s="49"/>
      <c r="AHL254" s="49"/>
      <c r="AHM254" s="49"/>
      <c r="AHN254" s="49"/>
      <c r="AHO254" s="49"/>
      <c r="AHP254" s="49"/>
      <c r="AHQ254" s="49"/>
      <c r="AHR254" s="49"/>
      <c r="AHS254" s="49"/>
      <c r="AHT254" s="49"/>
      <c r="AHU254" s="49"/>
      <c r="AHV254" s="49"/>
      <c r="AHW254" s="49"/>
      <c r="AHX254" s="49"/>
      <c r="AHY254" s="49"/>
      <c r="AHZ254" s="49"/>
      <c r="AIA254" s="49"/>
      <c r="AIB254" s="49"/>
      <c r="AIC254" s="49"/>
      <c r="AID254" s="49"/>
      <c r="AIE254" s="49"/>
      <c r="AIF254" s="49"/>
      <c r="AIG254" s="49"/>
      <c r="AIH254" s="49"/>
      <c r="AII254" s="49"/>
      <c r="AIJ254" s="49"/>
      <c r="AIK254" s="49"/>
      <c r="AIL254" s="49"/>
      <c r="AIM254" s="49"/>
      <c r="AIN254" s="49"/>
      <c r="AIO254" s="49"/>
      <c r="AIP254" s="49"/>
      <c r="AIQ254" s="49"/>
      <c r="AIR254" s="49"/>
      <c r="AIS254" s="49"/>
      <c r="AIT254" s="49"/>
      <c r="AIU254" s="49"/>
      <c r="AIV254" s="49"/>
      <c r="AIW254" s="49"/>
      <c r="AIX254" s="49"/>
      <c r="AIY254" s="49"/>
      <c r="AIZ254" s="49"/>
      <c r="AJA254" s="49"/>
      <c r="AJB254" s="49"/>
      <c r="AJC254" s="49"/>
      <c r="AJD254" s="49"/>
      <c r="AJE254" s="49"/>
      <c r="AJF254" s="49"/>
      <c r="AJG254" s="49"/>
      <c r="AJH254" s="49"/>
      <c r="AJI254" s="49"/>
      <c r="AJJ254" s="49"/>
      <c r="AJK254" s="49"/>
      <c r="AJL254" s="49"/>
      <c r="AJM254" s="49"/>
      <c r="AJN254" s="49"/>
      <c r="AJO254" s="49"/>
      <c r="AJP254" s="49"/>
      <c r="AJQ254" s="49"/>
      <c r="AJR254" s="49"/>
      <c r="AJS254" s="49"/>
      <c r="AJT254" s="49"/>
      <c r="AJU254" s="49"/>
      <c r="AJV254" s="49"/>
      <c r="AJW254" s="49"/>
      <c r="AJX254" s="49"/>
      <c r="AJY254" s="49"/>
      <c r="AJZ254" s="49"/>
      <c r="AKA254" s="49"/>
      <c r="AKB254" s="49"/>
      <c r="AKC254" s="49"/>
      <c r="AKD254" s="49"/>
      <c r="AKE254" s="49"/>
      <c r="AKF254" s="49"/>
      <c r="AKG254" s="49"/>
      <c r="AKH254" s="49"/>
      <c r="AKI254" s="49"/>
      <c r="AKJ254" s="49"/>
      <c r="AKK254" s="49"/>
      <c r="AKL254" s="49"/>
      <c r="AKM254" s="49"/>
      <c r="AKN254" s="49"/>
      <c r="AKO254" s="49"/>
      <c r="AKP254" s="49"/>
      <c r="AKQ254" s="49"/>
      <c r="AKR254" s="49"/>
      <c r="AKS254" s="49"/>
      <c r="AKT254" s="49"/>
      <c r="AKU254" s="49"/>
      <c r="AKV254" s="49"/>
      <c r="AKW254" s="49"/>
      <c r="AKX254" s="49"/>
      <c r="AKY254" s="49"/>
      <c r="AKZ254" s="49"/>
      <c r="ALA254" s="49"/>
      <c r="ALB254" s="49"/>
      <c r="ALC254" s="49"/>
      <c r="ALD254" s="49"/>
      <c r="ALE254" s="49"/>
      <c r="ALF254" s="49"/>
      <c r="ALG254" s="49"/>
      <c r="ALH254" s="49"/>
      <c r="ALI254" s="49"/>
      <c r="ALJ254" s="49"/>
      <c r="ALK254" s="49"/>
      <c r="ALL254" s="49"/>
      <c r="ALM254" s="49"/>
      <c r="ALN254" s="49"/>
      <c r="ALO254" s="49"/>
      <c r="ALP254" s="49"/>
      <c r="ALQ254" s="49"/>
      <c r="ALR254" s="49"/>
      <c r="ALS254" s="49"/>
      <c r="ALT254" s="49"/>
      <c r="ALU254" s="49"/>
      <c r="ALV254" s="49"/>
      <c r="ALW254" s="49"/>
      <c r="ALX254" s="49"/>
      <c r="ALY254" s="49"/>
      <c r="ALZ254" s="49"/>
      <c r="AMA254" s="49"/>
      <c r="AMB254" s="49"/>
      <c r="AMC254" s="49"/>
      <c r="AMD254" s="49"/>
      <c r="AME254" s="49"/>
      <c r="AMF254" s="49"/>
      <c r="AMG254" s="49"/>
      <c r="AMH254" s="49"/>
      <c r="AMI254" s="49"/>
      <c r="AMJ254" s="49"/>
      <c r="AMK254" s="49"/>
      <c r="AML254" s="49"/>
      <c r="AMM254" s="49"/>
      <c r="AMN254" s="49"/>
      <c r="AMO254" s="49"/>
      <c r="AMP254" s="49"/>
      <c r="AMQ254" s="49"/>
      <c r="AMR254" s="49"/>
      <c r="AMS254" s="49"/>
      <c r="AMT254" s="49"/>
      <c r="AMU254" s="49"/>
      <c r="AMV254" s="49"/>
      <c r="AMW254" s="49"/>
      <c r="AMX254" s="49"/>
      <c r="AMY254" s="49"/>
      <c r="AMZ254" s="49"/>
      <c r="ANA254" s="49"/>
      <c r="ANB254" s="49"/>
      <c r="ANC254" s="49"/>
      <c r="AND254" s="49"/>
      <c r="ANE254" s="49"/>
      <c r="ANF254" s="49"/>
      <c r="ANG254" s="49"/>
      <c r="ANH254" s="49"/>
      <c r="ANI254" s="49"/>
      <c r="ANJ254" s="49"/>
      <c r="ANK254" s="49"/>
      <c r="ANL254" s="49"/>
      <c r="ANM254" s="49"/>
      <c r="ANN254" s="49"/>
      <c r="ANO254" s="49"/>
      <c r="ANP254" s="49"/>
      <c r="ANQ254" s="49"/>
      <c r="ANR254" s="49"/>
      <c r="ANS254" s="49"/>
      <c r="ANT254" s="49"/>
      <c r="ANU254" s="49"/>
      <c r="ANV254" s="49"/>
      <c r="ANW254" s="49"/>
      <c r="ANX254" s="49"/>
      <c r="ANY254" s="49"/>
      <c r="ANZ254" s="49"/>
      <c r="AOA254" s="49"/>
      <c r="AOB254" s="49"/>
      <c r="AOC254" s="49"/>
      <c r="AOD254" s="49"/>
      <c r="AOE254" s="49"/>
      <c r="AOF254" s="49"/>
      <c r="AOG254" s="49"/>
      <c r="AOH254" s="49"/>
      <c r="AOI254" s="49"/>
      <c r="AOJ254" s="49"/>
      <c r="AOK254" s="49"/>
      <c r="AOL254" s="49"/>
      <c r="AOM254" s="49"/>
      <c r="AON254" s="49"/>
      <c r="AOO254" s="49"/>
      <c r="AOP254" s="49"/>
      <c r="AOQ254" s="49"/>
      <c r="AOR254" s="49"/>
      <c r="AOS254" s="49"/>
      <c r="AOT254" s="49"/>
      <c r="AOU254" s="49"/>
      <c r="AOV254" s="49"/>
      <c r="AOW254" s="49"/>
      <c r="AOX254" s="49"/>
      <c r="AOY254" s="49"/>
      <c r="AOZ254" s="49"/>
      <c r="APA254" s="49"/>
      <c r="APB254" s="49"/>
      <c r="APC254" s="49"/>
      <c r="APD254" s="49"/>
      <c r="APE254" s="49"/>
      <c r="APF254" s="49"/>
      <c r="APG254" s="49"/>
      <c r="APH254" s="49"/>
      <c r="API254" s="49"/>
      <c r="APJ254" s="49"/>
      <c r="APK254" s="49"/>
      <c r="APL254" s="49"/>
      <c r="APM254" s="49"/>
      <c r="APN254" s="49"/>
      <c r="APO254" s="49"/>
      <c r="APP254" s="49"/>
      <c r="APQ254" s="49"/>
      <c r="APR254" s="49"/>
      <c r="APS254" s="49"/>
      <c r="APT254" s="49"/>
      <c r="APU254" s="49"/>
      <c r="APV254" s="49"/>
      <c r="APW254" s="49"/>
      <c r="APX254" s="49"/>
      <c r="APY254" s="49"/>
      <c r="APZ254" s="49"/>
      <c r="AQA254" s="49"/>
      <c r="AQB254" s="49"/>
      <c r="AQC254" s="49"/>
      <c r="AQD254" s="49"/>
      <c r="AQE254" s="49"/>
      <c r="AQF254" s="49"/>
      <c r="AQG254" s="49"/>
      <c r="AQH254" s="49"/>
      <c r="AQI254" s="49"/>
      <c r="AQJ254" s="49"/>
      <c r="AQK254" s="49"/>
      <c r="AQL254" s="49"/>
      <c r="AQM254" s="49"/>
      <c r="AQN254" s="49"/>
      <c r="AQO254" s="49"/>
      <c r="AQP254" s="49"/>
      <c r="AQQ254" s="49"/>
      <c r="AQR254" s="49"/>
      <c r="AQS254" s="49"/>
      <c r="AQT254" s="49"/>
      <c r="AQU254" s="49"/>
      <c r="AQV254" s="49"/>
      <c r="AQW254" s="49"/>
      <c r="AQX254" s="49"/>
      <c r="AQY254" s="49"/>
      <c r="AQZ254" s="49"/>
      <c r="ARA254" s="49"/>
      <c r="ARB254" s="49"/>
      <c r="ARC254" s="49"/>
      <c r="ARD254" s="49"/>
      <c r="ARE254" s="49"/>
      <c r="ARF254" s="49"/>
      <c r="ARG254" s="49"/>
      <c r="ARH254" s="49"/>
      <c r="ARI254" s="49"/>
      <c r="ARJ254" s="49"/>
      <c r="ARK254" s="49"/>
      <c r="ARL254" s="49"/>
      <c r="ARM254" s="49"/>
      <c r="ARN254" s="49"/>
      <c r="ARO254" s="49"/>
      <c r="ARP254" s="49"/>
      <c r="ARQ254" s="49"/>
      <c r="ARR254" s="49"/>
      <c r="ARS254" s="49"/>
      <c r="ART254" s="49"/>
      <c r="ARU254" s="49"/>
      <c r="ARV254" s="49"/>
      <c r="ARW254" s="49"/>
      <c r="ARX254" s="49"/>
      <c r="ARY254" s="49"/>
      <c r="ARZ254" s="49"/>
      <c r="ASA254" s="49"/>
      <c r="ASB254" s="49"/>
      <c r="ASC254" s="49"/>
      <c r="ASD254" s="49"/>
      <c r="ASE254" s="49"/>
      <c r="ASF254" s="49"/>
      <c r="ASG254" s="49"/>
      <c r="ASH254" s="49"/>
      <c r="ASI254" s="49"/>
      <c r="ASJ254" s="49"/>
      <c r="ASK254" s="49"/>
      <c r="ASL254" s="49"/>
      <c r="ASM254" s="49"/>
      <c r="ASN254" s="49"/>
      <c r="ASO254" s="49"/>
      <c r="ASP254" s="49"/>
      <c r="ASQ254" s="49"/>
      <c r="ASR254" s="49"/>
      <c r="ASS254" s="49"/>
      <c r="AST254" s="49"/>
      <c r="ASU254" s="49"/>
      <c r="ASV254" s="49"/>
      <c r="ASW254" s="49"/>
      <c r="ASX254" s="49"/>
      <c r="ASY254" s="49"/>
      <c r="ASZ254" s="49"/>
      <c r="ATA254" s="49"/>
      <c r="ATB254" s="49"/>
      <c r="ATC254" s="49"/>
      <c r="ATD254" s="49"/>
      <c r="ATE254" s="49"/>
      <c r="ATF254" s="49"/>
      <c r="ATG254" s="49"/>
      <c r="ATH254" s="49"/>
      <c r="ATI254" s="49"/>
      <c r="ATJ254" s="49"/>
      <c r="ATK254" s="49"/>
      <c r="ATL254" s="49"/>
      <c r="ATM254" s="49"/>
      <c r="ATN254" s="49"/>
      <c r="ATO254" s="49"/>
      <c r="ATP254" s="49"/>
      <c r="ATQ254" s="49"/>
      <c r="ATR254" s="49"/>
      <c r="ATS254" s="49"/>
      <c r="ATT254" s="49"/>
      <c r="ATU254" s="49"/>
      <c r="ATV254" s="49"/>
      <c r="ATW254" s="49"/>
      <c r="ATX254" s="49"/>
      <c r="ATY254" s="49"/>
      <c r="ATZ254" s="49"/>
      <c r="AUA254" s="49"/>
      <c r="AUB254" s="49"/>
      <c r="AUC254" s="49"/>
      <c r="AUD254" s="49"/>
      <c r="AUE254" s="49"/>
      <c r="AUF254" s="49"/>
      <c r="AUG254" s="49"/>
      <c r="AUH254" s="49"/>
      <c r="AUI254" s="49"/>
      <c r="AUJ254" s="49"/>
      <c r="AUK254" s="49"/>
      <c r="AUL254" s="49"/>
      <c r="AUM254" s="49"/>
      <c r="AUN254" s="49"/>
      <c r="AUO254" s="49"/>
      <c r="AUP254" s="49"/>
      <c r="AUQ254" s="49"/>
      <c r="AUR254" s="49"/>
      <c r="AUS254" s="49"/>
      <c r="AUT254" s="49"/>
      <c r="AUU254" s="49"/>
      <c r="AUV254" s="49"/>
      <c r="AUW254" s="49"/>
      <c r="AUX254" s="49"/>
      <c r="AUY254" s="49"/>
      <c r="AUZ254" s="49"/>
      <c r="AVA254" s="49"/>
      <c r="AVB254" s="49"/>
      <c r="AVC254" s="49"/>
      <c r="AVD254" s="49"/>
      <c r="AVE254" s="49"/>
      <c r="AVF254" s="49"/>
      <c r="AVG254" s="49"/>
      <c r="AVH254" s="49"/>
      <c r="AVI254" s="49"/>
      <c r="AVJ254" s="49"/>
      <c r="AVK254" s="49"/>
      <c r="AVL254" s="49"/>
      <c r="AVM254" s="49"/>
      <c r="AVN254" s="49"/>
      <c r="AVO254" s="49"/>
      <c r="AVP254" s="49"/>
      <c r="AVQ254" s="49"/>
      <c r="AVR254" s="49"/>
      <c r="AVS254" s="49"/>
      <c r="AVT254" s="49"/>
      <c r="AVU254" s="49"/>
      <c r="AVV254" s="49"/>
      <c r="AVW254" s="49"/>
      <c r="AVX254" s="49"/>
      <c r="AVY254" s="49"/>
      <c r="AVZ254" s="49"/>
      <c r="AWA254" s="49"/>
      <c r="AWB254" s="49"/>
      <c r="AWC254" s="49"/>
      <c r="AWD254" s="49"/>
      <c r="AWE254" s="49"/>
      <c r="AWF254" s="49"/>
      <c r="AWG254" s="49"/>
      <c r="AWH254" s="49"/>
      <c r="AWI254" s="49"/>
      <c r="AWJ254" s="49"/>
      <c r="AWK254" s="49"/>
      <c r="AWL254" s="49"/>
      <c r="AWM254" s="49"/>
      <c r="AWN254" s="49"/>
      <c r="AWO254" s="49"/>
      <c r="AWP254" s="49"/>
      <c r="AWQ254" s="49"/>
      <c r="AWR254" s="49"/>
      <c r="AWS254" s="49"/>
      <c r="AWT254" s="49"/>
      <c r="AWU254" s="49"/>
      <c r="AWV254" s="49"/>
      <c r="AWW254" s="49"/>
      <c r="AWX254" s="49"/>
      <c r="AWY254" s="49"/>
      <c r="AWZ254" s="49"/>
      <c r="AXA254" s="49"/>
      <c r="AXB254" s="49"/>
      <c r="AXC254" s="49"/>
      <c r="AXD254" s="49"/>
      <c r="AXE254" s="49"/>
      <c r="AXF254" s="49"/>
      <c r="AXG254" s="49"/>
      <c r="AXH254" s="49"/>
      <c r="AXI254" s="49"/>
      <c r="AXJ254" s="49"/>
      <c r="AXK254" s="49"/>
      <c r="AXL254" s="49"/>
      <c r="AXM254" s="49"/>
      <c r="AXN254" s="49"/>
      <c r="AXO254" s="49"/>
      <c r="AXP254" s="49"/>
      <c r="AXQ254" s="49"/>
      <c r="AXR254" s="49"/>
      <c r="AXS254" s="49"/>
      <c r="AXT254" s="49"/>
      <c r="AXU254" s="49"/>
      <c r="AXV254" s="49"/>
      <c r="AXW254" s="49"/>
      <c r="AXX254" s="49"/>
      <c r="AXY254" s="49"/>
      <c r="AXZ254" s="49"/>
      <c r="AYA254" s="49"/>
      <c r="AYB254" s="49"/>
      <c r="AYC254" s="49"/>
      <c r="AYD254" s="49"/>
      <c r="AYE254" s="49"/>
      <c r="AYF254" s="49"/>
      <c r="AYG254" s="49"/>
      <c r="AYH254" s="49"/>
      <c r="AYI254" s="49"/>
      <c r="AYJ254" s="49"/>
      <c r="AYK254" s="49"/>
      <c r="AYL254" s="49"/>
      <c r="AYM254" s="49"/>
      <c r="AYN254" s="49"/>
      <c r="AYO254" s="49"/>
      <c r="AYP254" s="49"/>
      <c r="AYQ254" s="49"/>
      <c r="AYR254" s="49"/>
      <c r="AYS254" s="49"/>
      <c r="AYT254" s="49"/>
      <c r="AYU254" s="49"/>
      <c r="AYV254" s="49"/>
      <c r="AYW254" s="49"/>
      <c r="AYX254" s="49"/>
      <c r="AYY254" s="49"/>
      <c r="AYZ254" s="49"/>
      <c r="AZA254" s="49"/>
      <c r="AZB254" s="49"/>
      <c r="AZC254" s="49"/>
      <c r="AZD254" s="49"/>
      <c r="AZE254" s="49"/>
      <c r="AZF254" s="49"/>
      <c r="AZG254" s="49"/>
      <c r="AZH254" s="49"/>
      <c r="AZI254" s="49"/>
      <c r="AZJ254" s="49"/>
      <c r="AZK254" s="49"/>
      <c r="AZL254" s="49"/>
      <c r="AZM254" s="49"/>
      <c r="AZN254" s="49"/>
      <c r="AZO254" s="49"/>
      <c r="AZP254" s="49"/>
      <c r="AZQ254" s="49"/>
      <c r="AZR254" s="49"/>
      <c r="AZS254" s="49"/>
      <c r="AZT254" s="49"/>
      <c r="AZU254" s="49"/>
      <c r="AZV254" s="49"/>
      <c r="AZW254" s="49"/>
      <c r="AZX254" s="49"/>
      <c r="AZY254" s="49"/>
      <c r="AZZ254" s="49"/>
      <c r="BAA254" s="49"/>
      <c r="BAB254" s="49"/>
      <c r="BAC254" s="49"/>
      <c r="BAD254" s="49"/>
      <c r="BAE254" s="49"/>
      <c r="BAF254" s="49"/>
      <c r="BAG254" s="49"/>
      <c r="BAH254" s="49"/>
      <c r="BAI254" s="49"/>
      <c r="BAJ254" s="49"/>
      <c r="BAK254" s="49"/>
      <c r="BAL254" s="49"/>
      <c r="BAM254" s="49"/>
      <c r="BAN254" s="49"/>
      <c r="BAO254" s="49"/>
      <c r="BAP254" s="49"/>
      <c r="BAQ254" s="49"/>
      <c r="BAR254" s="49"/>
      <c r="BAS254" s="49"/>
      <c r="BAT254" s="49"/>
      <c r="BAU254" s="49"/>
      <c r="BAV254" s="49"/>
      <c r="BAW254" s="49"/>
      <c r="BAX254" s="49"/>
      <c r="BAY254" s="49"/>
      <c r="BAZ254" s="49"/>
      <c r="BBA254" s="49"/>
      <c r="BBB254" s="49"/>
      <c r="BBC254" s="49"/>
      <c r="BBD254" s="49"/>
      <c r="BBE254" s="49"/>
      <c r="BBF254" s="49"/>
      <c r="BBG254" s="49"/>
      <c r="BBH254" s="49"/>
      <c r="BBI254" s="49"/>
      <c r="BBJ254" s="49"/>
      <c r="BBK254" s="49"/>
      <c r="BBL254" s="49"/>
      <c r="BBM254" s="49"/>
      <c r="BBN254" s="49"/>
      <c r="BBO254" s="49"/>
      <c r="BBP254" s="49"/>
      <c r="BBQ254" s="49"/>
      <c r="BBR254" s="49"/>
      <c r="BBS254" s="49"/>
      <c r="BBT254" s="49"/>
      <c r="BBU254" s="49"/>
      <c r="BBV254" s="49"/>
      <c r="BBW254" s="49"/>
      <c r="BBX254" s="49"/>
      <c r="BBY254" s="49"/>
      <c r="BBZ254" s="49"/>
      <c r="BCA254" s="49"/>
      <c r="BCB254" s="49"/>
      <c r="BCC254" s="49"/>
      <c r="BCD254" s="49"/>
      <c r="BCE254" s="49"/>
      <c r="BCF254" s="49"/>
      <c r="BCG254" s="49"/>
      <c r="BCH254" s="49"/>
      <c r="BCI254" s="49"/>
      <c r="BCJ254" s="49"/>
      <c r="BCK254" s="49"/>
      <c r="BCL254" s="49"/>
      <c r="BCM254" s="49"/>
      <c r="BCN254" s="49"/>
      <c r="BCO254" s="49"/>
      <c r="BCP254" s="49"/>
      <c r="BCQ254" s="49"/>
      <c r="BCR254" s="49"/>
      <c r="BCS254" s="49"/>
      <c r="BCT254" s="49"/>
      <c r="BCU254" s="49"/>
      <c r="BCV254" s="49"/>
      <c r="BCW254" s="49"/>
      <c r="BCX254" s="49"/>
      <c r="BCY254" s="49"/>
      <c r="BCZ254" s="49"/>
      <c r="BDA254" s="49"/>
      <c r="BDB254" s="49"/>
      <c r="BDC254" s="49"/>
      <c r="BDD254" s="49"/>
      <c r="BDE254" s="49"/>
      <c r="BDF254" s="49"/>
      <c r="BDG254" s="49"/>
      <c r="BDH254" s="49"/>
      <c r="BDI254" s="49"/>
      <c r="BDJ254" s="49"/>
      <c r="BDK254" s="49"/>
      <c r="BDL254" s="49"/>
      <c r="BDM254" s="49"/>
      <c r="BDN254" s="49"/>
      <c r="BDO254" s="49"/>
      <c r="BDP254" s="49"/>
      <c r="BDQ254" s="49"/>
      <c r="BDR254" s="49"/>
      <c r="BDS254" s="49"/>
      <c r="BDT254" s="49"/>
      <c r="BDU254" s="49"/>
      <c r="BDV254" s="49"/>
      <c r="BDW254" s="49"/>
      <c r="BDX254" s="49"/>
      <c r="BDY254" s="49"/>
      <c r="BDZ254" s="49"/>
      <c r="BEA254" s="49"/>
      <c r="BEB254" s="49"/>
      <c r="BEC254" s="49"/>
      <c r="BED254" s="49"/>
      <c r="BEE254" s="49"/>
      <c r="BEF254" s="49"/>
      <c r="BEG254" s="49"/>
      <c r="BEH254" s="49"/>
      <c r="BEI254" s="49"/>
      <c r="BEJ254" s="49"/>
      <c r="BEK254" s="49"/>
      <c r="BEL254" s="49"/>
      <c r="BEM254" s="49"/>
      <c r="BEN254" s="49"/>
      <c r="BEO254" s="49"/>
      <c r="BEP254" s="49"/>
      <c r="BEQ254" s="49"/>
      <c r="BER254" s="49"/>
      <c r="BES254" s="49"/>
      <c r="BET254" s="49"/>
      <c r="BEU254" s="49"/>
      <c r="BEV254" s="49"/>
      <c r="BEW254" s="49"/>
      <c r="BEX254" s="49"/>
      <c r="BEY254" s="49"/>
      <c r="BEZ254" s="49"/>
      <c r="BFA254" s="49"/>
      <c r="BFB254" s="49"/>
      <c r="BFC254" s="49"/>
      <c r="BFD254" s="49"/>
      <c r="BFE254" s="49"/>
      <c r="BFF254" s="49"/>
      <c r="BFG254" s="49"/>
      <c r="BFH254" s="49"/>
      <c r="BFI254" s="49"/>
      <c r="BFJ254" s="49"/>
      <c r="BFK254" s="49"/>
      <c r="BFL254" s="49"/>
      <c r="BFM254" s="49"/>
      <c r="BFN254" s="49"/>
      <c r="BFO254" s="49"/>
      <c r="BFP254" s="49"/>
      <c r="BFQ254" s="49"/>
      <c r="BFR254" s="49"/>
      <c r="BFS254" s="49"/>
      <c r="BFT254" s="49"/>
      <c r="BFU254" s="49"/>
      <c r="BFV254" s="49"/>
      <c r="BFW254" s="49"/>
      <c r="BFX254" s="49"/>
      <c r="BFY254" s="49"/>
      <c r="BFZ254" s="49"/>
      <c r="BGA254" s="49"/>
      <c r="BGB254" s="49"/>
      <c r="BGC254" s="49"/>
      <c r="BGD254" s="49"/>
      <c r="BGE254" s="49"/>
      <c r="BGF254" s="49"/>
      <c r="BGG254" s="49"/>
      <c r="BGH254" s="49"/>
      <c r="BGI254" s="49"/>
      <c r="BGJ254" s="49"/>
      <c r="BGK254" s="49"/>
      <c r="BGL254" s="49"/>
      <c r="BGM254" s="49"/>
      <c r="BGN254" s="49"/>
      <c r="BGO254" s="49"/>
      <c r="BGP254" s="49"/>
      <c r="BGQ254" s="49"/>
      <c r="BGR254" s="49"/>
      <c r="BGS254" s="49"/>
      <c r="BGT254" s="49"/>
      <c r="BGU254" s="49"/>
      <c r="BGV254" s="49"/>
      <c r="BGW254" s="49"/>
      <c r="BGX254" s="49"/>
      <c r="BGY254" s="49"/>
      <c r="BGZ254" s="49"/>
      <c r="BHA254" s="49"/>
      <c r="BHB254" s="49"/>
      <c r="BHC254" s="49"/>
      <c r="BHD254" s="49"/>
      <c r="BHE254" s="49"/>
      <c r="BHF254" s="49"/>
      <c r="BHG254" s="49"/>
      <c r="BHH254" s="49"/>
      <c r="BHI254" s="49"/>
      <c r="BHJ254" s="49"/>
      <c r="BHK254" s="49"/>
      <c r="BHL254" s="49"/>
      <c r="BHM254" s="49"/>
      <c r="BHN254" s="49"/>
      <c r="BHO254" s="49"/>
      <c r="BHP254" s="49"/>
      <c r="BHQ254" s="49"/>
      <c r="BHR254" s="49"/>
      <c r="BHS254" s="49"/>
      <c r="BHT254" s="49"/>
      <c r="BHU254" s="49"/>
      <c r="BHV254" s="49"/>
      <c r="BHW254" s="49"/>
      <c r="BHX254" s="49"/>
      <c r="BHY254" s="49"/>
      <c r="BHZ254" s="49"/>
      <c r="BIA254" s="49"/>
      <c r="BIB254" s="49"/>
      <c r="BIC254" s="49"/>
      <c r="BID254" s="49"/>
      <c r="BIE254" s="49"/>
      <c r="BIF254" s="49"/>
      <c r="BIG254" s="49"/>
      <c r="BIH254" s="49"/>
      <c r="BII254" s="49"/>
      <c r="BIJ254" s="49"/>
      <c r="BIK254" s="49"/>
      <c r="BIL254" s="49"/>
      <c r="BIM254" s="49"/>
      <c r="BIN254" s="49"/>
      <c r="BIO254" s="49"/>
      <c r="BIP254" s="49"/>
      <c r="BIQ254" s="49"/>
      <c r="BIR254" s="49"/>
      <c r="BIS254" s="49"/>
      <c r="BIT254" s="49"/>
      <c r="BIU254" s="49"/>
      <c r="BIV254" s="49"/>
      <c r="BIW254" s="49"/>
      <c r="BIX254" s="49"/>
      <c r="BIY254" s="49"/>
      <c r="BIZ254" s="49"/>
      <c r="BJA254" s="49"/>
      <c r="BJB254" s="49"/>
      <c r="BJC254" s="49"/>
      <c r="BJD254" s="49"/>
      <c r="BJE254" s="49"/>
      <c r="BJF254" s="49"/>
      <c r="BJG254" s="49"/>
      <c r="BJH254" s="49"/>
      <c r="BJI254" s="49"/>
      <c r="BJJ254" s="49"/>
      <c r="BJK254" s="49"/>
      <c r="BJL254" s="49"/>
      <c r="BJM254" s="49"/>
      <c r="BJN254" s="49"/>
      <c r="BJO254" s="49"/>
      <c r="BJP254" s="49"/>
      <c r="BJQ254" s="49"/>
      <c r="BJR254" s="49"/>
      <c r="BJS254" s="49"/>
      <c r="BJT254" s="49"/>
      <c r="BJU254" s="49"/>
      <c r="BJV254" s="49"/>
      <c r="BJW254" s="49"/>
      <c r="BJX254" s="49"/>
      <c r="BJY254" s="49"/>
      <c r="BJZ254" s="49"/>
      <c r="BKA254" s="49"/>
      <c r="BKB254" s="49"/>
      <c r="BKC254" s="49"/>
      <c r="BKD254" s="49"/>
      <c r="BKE254" s="49"/>
      <c r="BKF254" s="49"/>
      <c r="BKG254" s="49"/>
      <c r="BKH254" s="49"/>
      <c r="BKI254" s="49"/>
      <c r="BKJ254" s="49"/>
      <c r="BKK254" s="49"/>
      <c r="BKL254" s="49"/>
      <c r="BKM254" s="49"/>
      <c r="BKN254" s="49"/>
      <c r="BKO254" s="49"/>
      <c r="BKP254" s="49"/>
      <c r="BKQ254" s="49"/>
      <c r="BKR254" s="49"/>
      <c r="BKS254" s="49"/>
      <c r="BKT254" s="49"/>
      <c r="BKU254" s="49"/>
      <c r="BKV254" s="49"/>
      <c r="BKW254" s="49"/>
      <c r="BKX254" s="49"/>
      <c r="BKY254" s="49"/>
      <c r="BKZ254" s="49"/>
      <c r="BLA254" s="49"/>
      <c r="BLB254" s="49"/>
      <c r="BLC254" s="49"/>
      <c r="BLD254" s="49"/>
      <c r="BLE254" s="49"/>
      <c r="BLF254" s="49"/>
      <c r="BLG254" s="49"/>
      <c r="BLH254" s="49"/>
      <c r="BLI254" s="49"/>
      <c r="BLJ254" s="49"/>
      <c r="BLK254" s="49"/>
      <c r="BLL254" s="49"/>
      <c r="BLM254" s="49"/>
      <c r="BLN254" s="49"/>
      <c r="BLO254" s="49"/>
      <c r="BLP254" s="49"/>
      <c r="BLQ254" s="49"/>
      <c r="BLR254" s="49"/>
      <c r="BLS254" s="49"/>
      <c r="BLT254" s="49"/>
      <c r="BLU254" s="49"/>
      <c r="BLV254" s="49"/>
      <c r="BLW254" s="49"/>
      <c r="BLX254" s="49"/>
      <c r="BLY254" s="49"/>
      <c r="BLZ254" s="49"/>
      <c r="BMA254" s="49"/>
      <c r="BMB254" s="49"/>
      <c r="BMC254" s="49"/>
      <c r="BMD254" s="49"/>
      <c r="BME254" s="49"/>
      <c r="BMF254" s="49"/>
      <c r="BMG254" s="49"/>
      <c r="BMH254" s="49"/>
      <c r="BMI254" s="49"/>
      <c r="BMJ254" s="49"/>
      <c r="BMK254" s="49"/>
      <c r="BML254" s="49"/>
      <c r="BMM254" s="49"/>
      <c r="BMN254" s="49"/>
      <c r="BMO254" s="49"/>
      <c r="BMP254" s="49"/>
      <c r="BMQ254" s="49"/>
      <c r="BMR254" s="49"/>
      <c r="BMS254" s="49"/>
      <c r="BMT254" s="49"/>
      <c r="BMU254" s="49"/>
      <c r="BMV254" s="49"/>
      <c r="BMW254" s="49"/>
      <c r="BMX254" s="49"/>
      <c r="BMY254" s="49"/>
      <c r="BMZ254" s="49"/>
      <c r="BNA254" s="49"/>
      <c r="BNB254" s="49"/>
      <c r="BNC254" s="49"/>
      <c r="BND254" s="49"/>
      <c r="BNE254" s="49"/>
      <c r="BNF254" s="49"/>
      <c r="BNG254" s="49"/>
      <c r="BNH254" s="49"/>
      <c r="BNI254" s="49"/>
      <c r="BNJ254" s="49"/>
      <c r="BNK254" s="49"/>
      <c r="BNL254" s="49"/>
      <c r="BNM254" s="49"/>
      <c r="BNN254" s="49"/>
      <c r="BNO254" s="49"/>
      <c r="BNP254" s="49"/>
      <c r="BNQ254" s="49"/>
      <c r="BNR254" s="49"/>
      <c r="BNS254" s="49"/>
      <c r="BNT254" s="49"/>
      <c r="BNU254" s="49"/>
      <c r="BNV254" s="49"/>
      <c r="BNW254" s="49"/>
      <c r="BNX254" s="49"/>
      <c r="BNY254" s="49"/>
      <c r="BNZ254" s="49"/>
      <c r="BOA254" s="49"/>
      <c r="BOB254" s="49"/>
      <c r="BOC254" s="49"/>
      <c r="BOD254" s="49"/>
      <c r="BOE254" s="49"/>
      <c r="BOF254" s="49"/>
      <c r="BOG254" s="49"/>
      <c r="BOH254" s="49"/>
      <c r="BOI254" s="49"/>
      <c r="BOJ254" s="49"/>
      <c r="BOK254" s="49"/>
      <c r="BOL254" s="49"/>
      <c r="BOM254" s="49"/>
      <c r="BON254" s="49"/>
      <c r="BOO254" s="49"/>
      <c r="BOP254" s="49"/>
      <c r="BOQ254" s="49"/>
      <c r="BOR254" s="49"/>
      <c r="BOS254" s="49"/>
      <c r="BOT254" s="49"/>
      <c r="BOU254" s="49"/>
      <c r="BOV254" s="49"/>
      <c r="BOW254" s="49"/>
      <c r="BOX254" s="49"/>
      <c r="BOY254" s="49"/>
      <c r="BOZ254" s="49"/>
      <c r="BPA254" s="49"/>
      <c r="BPB254" s="49"/>
      <c r="BPC254" s="49"/>
      <c r="BPD254" s="49"/>
      <c r="BPE254" s="49"/>
      <c r="BPF254" s="49"/>
      <c r="BPG254" s="49"/>
      <c r="BPH254" s="49"/>
      <c r="BPI254" s="49"/>
      <c r="BPJ254" s="49"/>
      <c r="BPK254" s="49"/>
      <c r="BPL254" s="49"/>
      <c r="BPM254" s="49"/>
      <c r="BPN254" s="49"/>
      <c r="BPO254" s="49"/>
      <c r="BPP254" s="49"/>
      <c r="BPQ254" s="49"/>
      <c r="BPR254" s="49"/>
      <c r="BPS254" s="49"/>
      <c r="BPT254" s="49"/>
      <c r="BPU254" s="49"/>
      <c r="BPV254" s="49"/>
      <c r="BPW254" s="49"/>
      <c r="BPX254" s="49"/>
      <c r="BPY254" s="49"/>
      <c r="BPZ254" s="49"/>
      <c r="BQA254" s="49"/>
      <c r="BQB254" s="49"/>
      <c r="BQC254" s="49"/>
      <c r="BQD254" s="49"/>
      <c r="BQE254" s="49"/>
      <c r="BQF254" s="49"/>
      <c r="BQG254" s="49"/>
      <c r="BQH254" s="49"/>
      <c r="BQI254" s="49"/>
      <c r="BQJ254" s="49"/>
      <c r="BQK254" s="49"/>
      <c r="BQL254" s="49"/>
      <c r="BQM254" s="49"/>
      <c r="BQN254" s="49"/>
      <c r="BQO254" s="49"/>
      <c r="BQP254" s="49"/>
      <c r="BQQ254" s="49"/>
      <c r="BQR254" s="49"/>
      <c r="BQS254" s="49"/>
      <c r="BQT254" s="49"/>
      <c r="BQU254" s="49"/>
      <c r="BQV254" s="49"/>
      <c r="BQW254" s="49"/>
      <c r="BQX254" s="49"/>
      <c r="BQY254" s="49"/>
      <c r="BQZ254" s="49"/>
      <c r="BRA254" s="49"/>
      <c r="BRB254" s="49"/>
      <c r="BRC254" s="49"/>
      <c r="BRD254" s="49"/>
      <c r="BRE254" s="49"/>
      <c r="BRF254" s="49"/>
      <c r="BRG254" s="49"/>
      <c r="BRH254" s="49"/>
      <c r="BRI254" s="49"/>
      <c r="BRJ254" s="49"/>
      <c r="BRK254" s="49"/>
      <c r="BRL254" s="49"/>
      <c r="BRM254" s="49"/>
      <c r="BRN254" s="49"/>
      <c r="BRO254" s="49"/>
      <c r="BRP254" s="49"/>
      <c r="BRQ254" s="49"/>
      <c r="BRR254" s="49"/>
      <c r="BRS254" s="49"/>
      <c r="BRT254" s="49"/>
      <c r="BRU254" s="49"/>
      <c r="BRV254" s="49"/>
      <c r="BRW254" s="49"/>
      <c r="BRX254" s="49"/>
      <c r="BRY254" s="49"/>
      <c r="BRZ254" s="49"/>
      <c r="BSA254" s="49"/>
      <c r="BSB254" s="49"/>
      <c r="BSC254" s="49"/>
      <c r="BSD254" s="49"/>
      <c r="BSE254" s="49"/>
      <c r="BSF254" s="49"/>
      <c r="BSG254" s="49"/>
      <c r="BSH254" s="49"/>
      <c r="BSI254" s="49"/>
      <c r="BSJ254" s="49"/>
      <c r="BSK254" s="49"/>
      <c r="BSL254" s="49"/>
      <c r="BSM254" s="49"/>
      <c r="BSN254" s="49"/>
      <c r="BSO254" s="49"/>
      <c r="BSP254" s="49"/>
      <c r="BSQ254" s="49"/>
      <c r="BSR254" s="49"/>
      <c r="BSS254" s="49"/>
      <c r="BST254" s="49"/>
      <c r="BSU254" s="49"/>
      <c r="BSV254" s="49"/>
      <c r="BSW254" s="49"/>
      <c r="BSX254" s="49"/>
      <c r="BSY254" s="49"/>
      <c r="BSZ254" s="49"/>
      <c r="BTA254" s="49"/>
      <c r="BTB254" s="49"/>
      <c r="BTC254" s="49"/>
      <c r="BTD254" s="49"/>
      <c r="BTE254" s="49"/>
      <c r="BTF254" s="49"/>
      <c r="BTG254" s="49"/>
      <c r="BTH254" s="49"/>
      <c r="BTI254" s="49"/>
      <c r="BTJ254" s="49"/>
      <c r="BTK254" s="49"/>
      <c r="BTL254" s="49"/>
      <c r="BTM254" s="49"/>
      <c r="BTN254" s="49"/>
      <c r="BTO254" s="49"/>
      <c r="BTP254" s="49"/>
      <c r="BTQ254" s="49"/>
      <c r="BTR254" s="49"/>
      <c r="BTS254" s="49"/>
      <c r="BTT254" s="49"/>
      <c r="BTU254" s="49"/>
      <c r="BTV254" s="49"/>
      <c r="BTW254" s="49"/>
      <c r="BTX254" s="49"/>
      <c r="BTY254" s="49"/>
      <c r="BTZ254" s="49"/>
      <c r="BUA254" s="49"/>
      <c r="BUB254" s="49"/>
      <c r="BUC254" s="49"/>
      <c r="BUD254" s="49"/>
      <c r="BUE254" s="49"/>
      <c r="BUF254" s="49"/>
      <c r="BUG254" s="49"/>
      <c r="BUH254" s="49"/>
      <c r="BUI254" s="49"/>
      <c r="BUJ254" s="49"/>
      <c r="BUK254" s="49"/>
      <c r="BUL254" s="49"/>
      <c r="BUM254" s="49"/>
      <c r="BUN254" s="49"/>
      <c r="BUO254" s="49"/>
      <c r="BUP254" s="49"/>
      <c r="BUQ254" s="49"/>
      <c r="BUR254" s="49"/>
      <c r="BUS254" s="49"/>
      <c r="BUT254" s="49"/>
      <c r="BUU254" s="49"/>
      <c r="BUV254" s="49"/>
      <c r="BUW254" s="49"/>
      <c r="BUX254" s="49"/>
      <c r="BUY254" s="49"/>
      <c r="BUZ254" s="49"/>
      <c r="BVA254" s="49"/>
      <c r="BVB254" s="49"/>
      <c r="BVC254" s="49"/>
      <c r="BVD254" s="49"/>
      <c r="BVE254" s="49"/>
      <c r="BVF254" s="49"/>
      <c r="BVG254" s="49"/>
      <c r="BVH254" s="49"/>
      <c r="BVI254" s="49"/>
      <c r="BVJ254" s="49"/>
      <c r="BVK254" s="49"/>
      <c r="BVL254" s="49"/>
      <c r="BVM254" s="49"/>
      <c r="BVN254" s="49"/>
      <c r="BVO254" s="49"/>
      <c r="BVP254" s="49"/>
      <c r="BVQ254" s="49"/>
      <c r="BVR254" s="49"/>
      <c r="BVS254" s="49"/>
      <c r="BVT254" s="49"/>
      <c r="BVU254" s="49"/>
      <c r="BVV254" s="49"/>
      <c r="BVW254" s="49"/>
      <c r="BVX254" s="49"/>
      <c r="BVY254" s="49"/>
      <c r="BVZ254" s="49"/>
      <c r="BWA254" s="49"/>
      <c r="BWB254" s="49"/>
      <c r="BWC254" s="49"/>
      <c r="BWD254" s="49"/>
      <c r="BWE254" s="49"/>
      <c r="BWF254" s="49"/>
      <c r="BWG254" s="49"/>
      <c r="BWH254" s="49"/>
      <c r="BWI254" s="49"/>
      <c r="BWJ254" s="49"/>
      <c r="BWK254" s="49"/>
      <c r="BWL254" s="49"/>
      <c r="BWM254" s="49"/>
      <c r="BWN254" s="49"/>
      <c r="BWO254" s="49"/>
      <c r="BWP254" s="49"/>
      <c r="BWQ254" s="49"/>
      <c r="BWR254" s="49"/>
      <c r="BWS254" s="49"/>
      <c r="BWT254" s="49"/>
      <c r="BWU254" s="49"/>
      <c r="BWV254" s="49"/>
      <c r="BWW254" s="49"/>
      <c r="BWX254" s="49"/>
      <c r="BWY254" s="49"/>
      <c r="BWZ254" s="49"/>
      <c r="BXA254" s="49"/>
      <c r="BXB254" s="49"/>
      <c r="BXC254" s="49"/>
      <c r="BXD254" s="49"/>
      <c r="BXE254" s="49"/>
      <c r="BXF254" s="49"/>
      <c r="BXG254" s="49"/>
      <c r="BXH254" s="49"/>
      <c r="BXI254" s="49"/>
      <c r="BXJ254" s="49"/>
      <c r="BXK254" s="49"/>
      <c r="BXL254" s="49"/>
      <c r="BXM254" s="49"/>
      <c r="BXN254" s="49"/>
      <c r="BXO254" s="49"/>
      <c r="BXP254" s="49"/>
      <c r="BXQ254" s="49"/>
      <c r="BXR254" s="49"/>
      <c r="BXS254" s="49"/>
      <c r="BXT254" s="49"/>
      <c r="BXU254" s="49"/>
      <c r="BXV254" s="49"/>
      <c r="BXW254" s="49"/>
      <c r="BXX254" s="49"/>
      <c r="BXY254" s="49"/>
      <c r="BXZ254" s="49"/>
      <c r="BYA254" s="49"/>
      <c r="BYB254" s="49"/>
      <c r="BYC254" s="49"/>
      <c r="BYD254" s="49"/>
      <c r="BYE254" s="49"/>
      <c r="BYF254" s="49"/>
      <c r="BYG254" s="49"/>
      <c r="BYH254" s="49"/>
      <c r="BYI254" s="49"/>
      <c r="BYJ254" s="49"/>
      <c r="BYK254" s="49"/>
      <c r="BYL254" s="49"/>
      <c r="BYM254" s="49"/>
      <c r="BYN254" s="49"/>
      <c r="BYO254" s="49"/>
      <c r="BYP254" s="49"/>
      <c r="BYQ254" s="49"/>
      <c r="BYR254" s="49"/>
      <c r="BYS254" s="49"/>
      <c r="BYT254" s="49"/>
      <c r="BYU254" s="49"/>
      <c r="BYV254" s="49"/>
      <c r="BYW254" s="49"/>
      <c r="BYX254" s="49"/>
      <c r="BYY254" s="49"/>
      <c r="BYZ254" s="49"/>
      <c r="BZA254" s="49"/>
      <c r="BZB254" s="49"/>
      <c r="BZC254" s="49"/>
      <c r="BZD254" s="49"/>
      <c r="BZE254" s="49"/>
      <c r="BZF254" s="49"/>
      <c r="BZG254" s="49"/>
      <c r="BZH254" s="49"/>
      <c r="BZI254" s="49"/>
      <c r="BZJ254" s="49"/>
      <c r="BZK254" s="49"/>
      <c r="BZL254" s="49"/>
      <c r="BZM254" s="49"/>
      <c r="BZN254" s="49"/>
      <c r="BZO254" s="49"/>
      <c r="BZP254" s="49"/>
      <c r="BZQ254" s="49"/>
      <c r="BZR254" s="49"/>
      <c r="BZS254" s="49"/>
      <c r="BZT254" s="49"/>
      <c r="BZU254" s="49"/>
      <c r="BZV254" s="49"/>
      <c r="BZW254" s="49"/>
      <c r="BZX254" s="49"/>
      <c r="BZY254" s="49"/>
      <c r="BZZ254" s="49"/>
      <c r="CAA254" s="49"/>
      <c r="CAB254" s="49"/>
      <c r="CAC254" s="49"/>
      <c r="CAD254" s="49"/>
      <c r="CAE254" s="49"/>
      <c r="CAF254" s="49"/>
      <c r="CAG254" s="49"/>
      <c r="CAH254" s="49"/>
      <c r="CAI254" s="49"/>
      <c r="CAJ254" s="49"/>
      <c r="CAK254" s="49"/>
      <c r="CAL254" s="49"/>
      <c r="CAM254" s="49"/>
      <c r="CAN254" s="49"/>
      <c r="CAO254" s="49"/>
      <c r="CAP254" s="49"/>
      <c r="CAQ254" s="49"/>
      <c r="CAR254" s="49"/>
      <c r="CAS254" s="49"/>
      <c r="CAT254" s="49"/>
      <c r="CAU254" s="49"/>
      <c r="CAV254" s="49"/>
      <c r="CAW254" s="49"/>
      <c r="CAX254" s="49"/>
      <c r="CAY254" s="49"/>
      <c r="CAZ254" s="49"/>
      <c r="CBA254" s="49"/>
      <c r="CBB254" s="49"/>
      <c r="CBC254" s="49"/>
      <c r="CBD254" s="49"/>
      <c r="CBE254" s="49"/>
      <c r="CBF254" s="49"/>
      <c r="CBG254" s="49"/>
      <c r="CBH254" s="49"/>
      <c r="CBI254" s="49"/>
      <c r="CBJ254" s="49"/>
      <c r="CBK254" s="49"/>
      <c r="CBL254" s="49"/>
      <c r="CBM254" s="49"/>
      <c r="CBN254" s="49"/>
      <c r="CBO254" s="49"/>
      <c r="CBP254" s="49"/>
      <c r="CBQ254" s="49"/>
      <c r="CBR254" s="49"/>
      <c r="CBS254" s="49"/>
      <c r="CBT254" s="49"/>
      <c r="CBU254" s="49"/>
      <c r="CBV254" s="49"/>
      <c r="CBW254" s="49"/>
      <c r="CBX254" s="49"/>
      <c r="CBY254" s="49"/>
      <c r="CBZ254" s="49"/>
      <c r="CCA254" s="49"/>
      <c r="CCB254" s="49"/>
      <c r="CCC254" s="49"/>
      <c r="CCD254" s="49"/>
      <c r="CCE254" s="49"/>
      <c r="CCF254" s="49"/>
      <c r="CCG254" s="49"/>
      <c r="CCH254" s="49"/>
      <c r="CCI254" s="49"/>
      <c r="CCJ254" s="49"/>
      <c r="CCK254" s="49"/>
      <c r="CCL254" s="49"/>
      <c r="CCM254" s="49"/>
      <c r="CCN254" s="49"/>
      <c r="CCO254" s="49"/>
      <c r="CCP254" s="49"/>
      <c r="CCQ254" s="49"/>
      <c r="CCR254" s="49"/>
      <c r="CCS254" s="49"/>
      <c r="CCT254" s="49"/>
      <c r="CCU254" s="49"/>
      <c r="CCV254" s="49"/>
      <c r="CCW254" s="49"/>
      <c r="CCX254" s="49"/>
      <c r="CCY254" s="49"/>
      <c r="CCZ254" s="49"/>
      <c r="CDA254" s="49"/>
      <c r="CDB254" s="49"/>
      <c r="CDC254" s="49"/>
      <c r="CDD254" s="49"/>
      <c r="CDE254" s="49"/>
      <c r="CDF254" s="49"/>
      <c r="CDG254" s="49"/>
      <c r="CDH254" s="49"/>
      <c r="CDI254" s="49"/>
      <c r="CDJ254" s="49"/>
      <c r="CDK254" s="49"/>
      <c r="CDL254" s="49"/>
      <c r="CDM254" s="49"/>
      <c r="CDN254" s="49"/>
      <c r="CDO254" s="49"/>
      <c r="CDP254" s="49"/>
      <c r="CDQ254" s="49"/>
      <c r="CDR254" s="49"/>
      <c r="CDS254" s="49"/>
      <c r="CDT254" s="49"/>
      <c r="CDU254" s="49"/>
      <c r="CDV254" s="49"/>
      <c r="CDW254" s="49"/>
      <c r="CDX254" s="49"/>
      <c r="CDY254" s="49"/>
      <c r="CDZ254" s="49"/>
      <c r="CEA254" s="49"/>
      <c r="CEB254" s="49"/>
      <c r="CEC254" s="49"/>
      <c r="CED254" s="49"/>
      <c r="CEE254" s="49"/>
      <c r="CEF254" s="49"/>
      <c r="CEG254" s="49"/>
      <c r="CEH254" s="49"/>
      <c r="CEI254" s="49"/>
      <c r="CEJ254" s="49"/>
      <c r="CEK254" s="49"/>
      <c r="CEL254" s="49"/>
      <c r="CEM254" s="49"/>
      <c r="CEN254" s="49"/>
      <c r="CEO254" s="49"/>
      <c r="CEP254" s="49"/>
      <c r="CEQ254" s="49"/>
      <c r="CER254" s="49"/>
      <c r="CES254" s="49"/>
      <c r="CET254" s="49"/>
      <c r="CEU254" s="49"/>
      <c r="CEV254" s="49"/>
      <c r="CEW254" s="49"/>
      <c r="CEX254" s="49"/>
      <c r="CEY254" s="49"/>
      <c r="CEZ254" s="49"/>
      <c r="CFA254" s="49"/>
      <c r="CFB254" s="49"/>
      <c r="CFC254" s="49"/>
      <c r="CFD254" s="49"/>
      <c r="CFE254" s="49"/>
      <c r="CFF254" s="49"/>
      <c r="CFG254" s="49"/>
      <c r="CFH254" s="49"/>
      <c r="CFI254" s="49"/>
      <c r="CFJ254" s="49"/>
      <c r="CFK254" s="49"/>
      <c r="CFL254" s="49"/>
      <c r="CFM254" s="49"/>
      <c r="CFN254" s="49"/>
      <c r="CFO254" s="49"/>
      <c r="CFP254" s="49"/>
      <c r="CFQ254" s="49"/>
      <c r="CFR254" s="49"/>
      <c r="CFS254" s="49"/>
      <c r="CFT254" s="49"/>
      <c r="CFU254" s="49"/>
      <c r="CFV254" s="49"/>
      <c r="CFW254" s="49"/>
      <c r="CFX254" s="49"/>
      <c r="CFY254" s="49"/>
      <c r="CFZ254" s="49"/>
      <c r="CGA254" s="49"/>
      <c r="CGB254" s="49"/>
      <c r="CGC254" s="49"/>
      <c r="CGD254" s="49"/>
      <c r="CGE254" s="49"/>
      <c r="CGF254" s="49"/>
      <c r="CGG254" s="49"/>
      <c r="CGH254" s="49"/>
      <c r="CGI254" s="49"/>
      <c r="CGJ254" s="49"/>
      <c r="CGK254" s="49"/>
      <c r="CGL254" s="49"/>
      <c r="CGM254" s="49"/>
      <c r="CGN254" s="49"/>
      <c r="CGO254" s="49"/>
      <c r="CGP254" s="49"/>
      <c r="CGQ254" s="49"/>
      <c r="CGR254" s="49"/>
      <c r="CGS254" s="49"/>
      <c r="CGT254" s="49"/>
      <c r="CGU254" s="49"/>
      <c r="CGV254" s="49"/>
      <c r="CGW254" s="49"/>
      <c r="CGX254" s="49"/>
      <c r="CGY254" s="49"/>
      <c r="CGZ254" s="49"/>
      <c r="CHA254" s="49"/>
      <c r="CHB254" s="49"/>
      <c r="CHC254" s="49"/>
      <c r="CHD254" s="49"/>
      <c r="CHE254" s="49"/>
      <c r="CHF254" s="49"/>
      <c r="CHG254" s="49"/>
      <c r="CHH254" s="49"/>
      <c r="CHI254" s="49"/>
      <c r="CHJ254" s="49"/>
      <c r="CHK254" s="49"/>
      <c r="CHL254" s="49"/>
      <c r="CHM254" s="49"/>
      <c r="CHN254" s="49"/>
      <c r="CHO254" s="49"/>
      <c r="CHP254" s="49"/>
      <c r="CHQ254" s="49"/>
      <c r="CHR254" s="49"/>
      <c r="CHS254" s="49"/>
      <c r="CHT254" s="49"/>
      <c r="CHU254" s="49"/>
      <c r="CHV254" s="49"/>
      <c r="CHW254" s="49"/>
      <c r="CHX254" s="49"/>
      <c r="CHY254" s="49"/>
      <c r="CHZ254" s="49"/>
      <c r="CIA254" s="49"/>
      <c r="CIB254" s="49"/>
      <c r="CIC254" s="49"/>
      <c r="CID254" s="49"/>
      <c r="CIE254" s="49"/>
      <c r="CIF254" s="49"/>
      <c r="CIG254" s="49"/>
      <c r="CIH254" s="49"/>
      <c r="CII254" s="49"/>
      <c r="CIJ254" s="49"/>
      <c r="CIK254" s="49"/>
      <c r="CIL254" s="49"/>
      <c r="CIM254" s="49"/>
      <c r="CIN254" s="49"/>
      <c r="CIO254" s="49"/>
      <c r="CIP254" s="49"/>
      <c r="CIQ254" s="49"/>
      <c r="CIR254" s="49"/>
      <c r="CIS254" s="49"/>
      <c r="CIT254" s="49"/>
      <c r="CIU254" s="49"/>
      <c r="CIV254" s="49"/>
      <c r="CIW254" s="49"/>
      <c r="CIX254" s="49"/>
      <c r="CIY254" s="49"/>
      <c r="CIZ254" s="49"/>
      <c r="CJA254" s="49"/>
      <c r="CJB254" s="49"/>
      <c r="CJC254" s="49"/>
      <c r="CJD254" s="49"/>
      <c r="CJE254" s="49"/>
      <c r="CJF254" s="49"/>
      <c r="CJG254" s="49"/>
      <c r="CJH254" s="49"/>
      <c r="CJI254" s="49"/>
      <c r="CJJ254" s="49"/>
      <c r="CJK254" s="49"/>
      <c r="CJL254" s="49"/>
      <c r="CJM254" s="49"/>
      <c r="CJN254" s="49"/>
      <c r="CJO254" s="49"/>
      <c r="CJP254" s="49"/>
      <c r="CJQ254" s="49"/>
      <c r="CJR254" s="49"/>
      <c r="CJS254" s="49"/>
      <c r="CJT254" s="49"/>
      <c r="CJU254" s="49"/>
      <c r="CJV254" s="49"/>
      <c r="CJW254" s="49"/>
      <c r="CJX254" s="49"/>
      <c r="CJY254" s="49"/>
      <c r="CJZ254" s="49"/>
      <c r="CKA254" s="49"/>
      <c r="CKB254" s="49"/>
      <c r="CKC254" s="49"/>
      <c r="CKD254" s="49"/>
      <c r="CKE254" s="49"/>
      <c r="CKF254" s="49"/>
      <c r="CKG254" s="49"/>
      <c r="CKH254" s="49"/>
      <c r="CKI254" s="49"/>
      <c r="CKJ254" s="49"/>
      <c r="CKK254" s="49"/>
      <c r="CKL254" s="49"/>
      <c r="CKM254" s="49"/>
      <c r="CKN254" s="49"/>
      <c r="CKO254" s="49"/>
      <c r="CKP254" s="49"/>
      <c r="CKQ254" s="49"/>
      <c r="CKR254" s="49"/>
      <c r="CKS254" s="49"/>
      <c r="CKT254" s="49"/>
      <c r="CKU254" s="49"/>
      <c r="CKV254" s="49"/>
      <c r="CKW254" s="49"/>
      <c r="CKX254" s="49"/>
      <c r="CKY254" s="49"/>
      <c r="CKZ254" s="49"/>
      <c r="CLA254" s="49"/>
      <c r="CLB254" s="49"/>
      <c r="CLC254" s="49"/>
      <c r="CLD254" s="49"/>
      <c r="CLE254" s="49"/>
      <c r="CLF254" s="49"/>
      <c r="CLG254" s="49"/>
      <c r="CLH254" s="49"/>
      <c r="CLI254" s="49"/>
      <c r="CLJ254" s="49"/>
      <c r="CLK254" s="49"/>
      <c r="CLL254" s="49"/>
      <c r="CLM254" s="49"/>
      <c r="CLN254" s="49"/>
      <c r="CLO254" s="49"/>
      <c r="CLP254" s="49"/>
      <c r="CLQ254" s="49"/>
      <c r="CLR254" s="49"/>
      <c r="CLS254" s="49"/>
      <c r="CLT254" s="49"/>
      <c r="CLU254" s="49"/>
      <c r="CLV254" s="49"/>
      <c r="CLW254" s="49"/>
      <c r="CLX254" s="49"/>
      <c r="CLY254" s="49"/>
      <c r="CLZ254" s="49"/>
      <c r="CMA254" s="49"/>
      <c r="CMB254" s="49"/>
      <c r="CMC254" s="49"/>
      <c r="CMD254" s="49"/>
      <c r="CME254" s="49"/>
      <c r="CMF254" s="49"/>
      <c r="CMG254" s="49"/>
      <c r="CMH254" s="49"/>
      <c r="CMI254" s="49"/>
      <c r="CMJ254" s="49"/>
      <c r="CMK254" s="49"/>
      <c r="CML254" s="49"/>
      <c r="CMM254" s="49"/>
      <c r="CMN254" s="49"/>
      <c r="CMO254" s="49"/>
      <c r="CMP254" s="49"/>
      <c r="CMQ254" s="49"/>
      <c r="CMR254" s="49"/>
      <c r="CMS254" s="49"/>
      <c r="CMT254" s="49"/>
      <c r="CMU254" s="49"/>
      <c r="CMV254" s="49"/>
      <c r="CMW254" s="49"/>
      <c r="CMX254" s="49"/>
      <c r="CMY254" s="49"/>
      <c r="CMZ254" s="49"/>
      <c r="CNA254" s="49"/>
      <c r="CNB254" s="49"/>
      <c r="CNC254" s="49"/>
      <c r="CND254" s="49"/>
      <c r="CNE254" s="49"/>
      <c r="CNF254" s="49"/>
      <c r="CNG254" s="49"/>
      <c r="CNH254" s="49"/>
      <c r="CNI254" s="49"/>
      <c r="CNJ254" s="49"/>
      <c r="CNK254" s="49"/>
      <c r="CNL254" s="49"/>
      <c r="CNM254" s="49"/>
      <c r="CNN254" s="49"/>
      <c r="CNO254" s="49"/>
      <c r="CNP254" s="49"/>
      <c r="CNQ254" s="49"/>
      <c r="CNR254" s="49"/>
      <c r="CNS254" s="49"/>
      <c r="CNT254" s="49"/>
      <c r="CNU254" s="49"/>
      <c r="CNV254" s="49"/>
      <c r="CNW254" s="49"/>
      <c r="CNX254" s="49"/>
      <c r="CNY254" s="49"/>
      <c r="CNZ254" s="49"/>
      <c r="COA254" s="49"/>
      <c r="COB254" s="49"/>
      <c r="COC254" s="49"/>
      <c r="COD254" s="49"/>
      <c r="COE254" s="49"/>
      <c r="COF254" s="49"/>
      <c r="COG254" s="49"/>
      <c r="COH254" s="49"/>
      <c r="COI254" s="49"/>
      <c r="COJ254" s="49"/>
      <c r="COK254" s="49"/>
      <c r="COL254" s="49"/>
      <c r="COM254" s="49"/>
      <c r="CON254" s="49"/>
      <c r="COO254" s="49"/>
      <c r="COP254" s="49"/>
      <c r="COQ254" s="49"/>
      <c r="COR254" s="49"/>
      <c r="COS254" s="49"/>
      <c r="COT254" s="49"/>
      <c r="COU254" s="49"/>
      <c r="COV254" s="49"/>
      <c r="COW254" s="49"/>
      <c r="COX254" s="49"/>
      <c r="COY254" s="49"/>
      <c r="COZ254" s="49"/>
      <c r="CPA254" s="49"/>
      <c r="CPB254" s="49"/>
      <c r="CPC254" s="49"/>
      <c r="CPD254" s="49"/>
      <c r="CPE254" s="49"/>
      <c r="CPF254" s="49"/>
      <c r="CPG254" s="49"/>
      <c r="CPH254" s="49"/>
      <c r="CPI254" s="49"/>
      <c r="CPJ254" s="49"/>
      <c r="CPK254" s="49"/>
      <c r="CPL254" s="49"/>
      <c r="CPM254" s="49"/>
      <c r="CPN254" s="49"/>
      <c r="CPO254" s="49"/>
      <c r="CPP254" s="49"/>
      <c r="CPQ254" s="49"/>
      <c r="CPR254" s="49"/>
      <c r="CPS254" s="49"/>
      <c r="CPT254" s="49"/>
      <c r="CPU254" s="49"/>
      <c r="CPV254" s="49"/>
      <c r="CPW254" s="49"/>
      <c r="CPX254" s="49"/>
      <c r="CPY254" s="49"/>
      <c r="CPZ254" s="49"/>
      <c r="CQA254" s="49"/>
      <c r="CQB254" s="49"/>
      <c r="CQC254" s="49"/>
      <c r="CQD254" s="49"/>
      <c r="CQE254" s="49"/>
      <c r="CQF254" s="49"/>
      <c r="CQG254" s="49"/>
      <c r="CQH254" s="49"/>
      <c r="CQI254" s="49"/>
      <c r="CQJ254" s="49"/>
      <c r="CQK254" s="49"/>
      <c r="CQL254" s="49"/>
      <c r="CQM254" s="49"/>
      <c r="CQN254" s="49"/>
      <c r="CQO254" s="49"/>
      <c r="CQP254" s="49"/>
      <c r="CQQ254" s="49"/>
      <c r="CQR254" s="49"/>
      <c r="CQS254" s="49"/>
      <c r="CQT254" s="49"/>
      <c r="CQU254" s="49"/>
      <c r="CQV254" s="49"/>
      <c r="CQW254" s="49"/>
      <c r="CQX254" s="49"/>
      <c r="CQY254" s="49"/>
      <c r="CQZ254" s="49"/>
      <c r="CRA254" s="49"/>
      <c r="CRB254" s="49"/>
      <c r="CRC254" s="49"/>
      <c r="CRD254" s="49"/>
      <c r="CRE254" s="49"/>
      <c r="CRF254" s="49"/>
      <c r="CRG254" s="49"/>
      <c r="CRH254" s="49"/>
      <c r="CRI254" s="49"/>
      <c r="CRJ254" s="49"/>
      <c r="CRK254" s="49"/>
      <c r="CRL254" s="49"/>
      <c r="CRM254" s="49"/>
      <c r="CRN254" s="49"/>
      <c r="CRO254" s="49"/>
      <c r="CRP254" s="49"/>
      <c r="CRQ254" s="49"/>
      <c r="CRR254" s="49"/>
      <c r="CRS254" s="49"/>
      <c r="CRT254" s="49"/>
      <c r="CRU254" s="49"/>
      <c r="CRV254" s="49"/>
      <c r="CRW254" s="49"/>
      <c r="CRX254" s="49"/>
      <c r="CRY254" s="49"/>
      <c r="CRZ254" s="49"/>
      <c r="CSA254" s="49"/>
      <c r="CSB254" s="49"/>
      <c r="CSC254" s="49"/>
      <c r="CSD254" s="49"/>
      <c r="CSE254" s="49"/>
      <c r="CSF254" s="49"/>
      <c r="CSG254" s="49"/>
      <c r="CSH254" s="49"/>
      <c r="CSI254" s="49"/>
      <c r="CSJ254" s="49"/>
      <c r="CSK254" s="49"/>
      <c r="CSL254" s="49"/>
      <c r="CSM254" s="49"/>
      <c r="CSN254" s="49"/>
      <c r="CSO254" s="49"/>
      <c r="CSP254" s="49"/>
      <c r="CSQ254" s="49"/>
      <c r="CSR254" s="49"/>
      <c r="CSS254" s="49"/>
      <c r="CST254" s="49"/>
      <c r="CSU254" s="49"/>
      <c r="CSV254" s="49"/>
      <c r="CSW254" s="49"/>
      <c r="CSX254" s="49"/>
      <c r="CSY254" s="49"/>
      <c r="CSZ254" s="49"/>
      <c r="CTA254" s="49"/>
      <c r="CTB254" s="49"/>
      <c r="CTC254" s="49"/>
      <c r="CTD254" s="49"/>
      <c r="CTE254" s="49"/>
      <c r="CTF254" s="49"/>
      <c r="CTG254" s="49"/>
      <c r="CTH254" s="49"/>
      <c r="CTI254" s="49"/>
      <c r="CTJ254" s="49"/>
      <c r="CTK254" s="49"/>
      <c r="CTL254" s="49"/>
      <c r="CTM254" s="49"/>
      <c r="CTN254" s="49"/>
      <c r="CTO254" s="49"/>
      <c r="CTP254" s="49"/>
      <c r="CTQ254" s="49"/>
      <c r="CTR254" s="49"/>
      <c r="CTS254" s="49"/>
      <c r="CTT254" s="49"/>
      <c r="CTU254" s="49"/>
      <c r="CTV254" s="49"/>
      <c r="CTW254" s="49"/>
      <c r="CTX254" s="49"/>
      <c r="CTY254" s="49"/>
      <c r="CTZ254" s="49"/>
      <c r="CUA254" s="49"/>
      <c r="CUB254" s="49"/>
      <c r="CUC254" s="49"/>
      <c r="CUD254" s="49"/>
      <c r="CUE254" s="49"/>
      <c r="CUF254" s="49"/>
      <c r="CUG254" s="49"/>
      <c r="CUH254" s="49"/>
      <c r="CUI254" s="49"/>
      <c r="CUJ254" s="49"/>
      <c r="CUK254" s="49"/>
      <c r="CUL254" s="49"/>
      <c r="CUM254" s="49"/>
      <c r="CUN254" s="49"/>
      <c r="CUO254" s="49"/>
      <c r="CUP254" s="49"/>
      <c r="CUQ254" s="49"/>
      <c r="CUR254" s="49"/>
      <c r="CUS254" s="49"/>
      <c r="CUT254" s="49"/>
      <c r="CUU254" s="49"/>
      <c r="CUV254" s="49"/>
      <c r="CUW254" s="49"/>
      <c r="CUX254" s="49"/>
      <c r="CUY254" s="49"/>
      <c r="CUZ254" s="49"/>
      <c r="CVA254" s="49"/>
      <c r="CVB254" s="49"/>
      <c r="CVC254" s="49"/>
      <c r="CVD254" s="49"/>
      <c r="CVE254" s="49"/>
      <c r="CVF254" s="49"/>
      <c r="CVG254" s="49"/>
      <c r="CVH254" s="49"/>
      <c r="CVI254" s="49"/>
      <c r="CVJ254" s="49"/>
      <c r="CVK254" s="49"/>
      <c r="CVL254" s="49"/>
      <c r="CVM254" s="49"/>
      <c r="CVN254" s="49"/>
      <c r="CVO254" s="49"/>
      <c r="CVP254" s="49"/>
      <c r="CVQ254" s="49"/>
      <c r="CVR254" s="49"/>
      <c r="CVS254" s="49"/>
      <c r="CVT254" s="49"/>
      <c r="CVU254" s="49"/>
      <c r="CVV254" s="49"/>
      <c r="CVW254" s="49"/>
      <c r="CVX254" s="49"/>
      <c r="CVY254" s="49"/>
      <c r="CVZ254" s="49"/>
      <c r="CWA254" s="49"/>
      <c r="CWB254" s="49"/>
      <c r="CWC254" s="49"/>
      <c r="CWD254" s="49"/>
      <c r="CWE254" s="49"/>
      <c r="CWF254" s="49"/>
      <c r="CWG254" s="49"/>
      <c r="CWH254" s="49"/>
      <c r="CWI254" s="49"/>
      <c r="CWJ254" s="49"/>
      <c r="CWK254" s="49"/>
      <c r="CWL254" s="49"/>
      <c r="CWM254" s="49"/>
      <c r="CWN254" s="49"/>
      <c r="CWO254" s="49"/>
      <c r="CWP254" s="49"/>
      <c r="CWQ254" s="49"/>
      <c r="CWR254" s="49"/>
      <c r="CWS254" s="49"/>
      <c r="CWT254" s="49"/>
      <c r="CWU254" s="49"/>
      <c r="CWV254" s="49"/>
      <c r="CWW254" s="49"/>
      <c r="CWX254" s="49"/>
      <c r="CWY254" s="49"/>
      <c r="CWZ254" s="49"/>
      <c r="CXA254" s="49"/>
      <c r="CXB254" s="49"/>
      <c r="CXC254" s="49"/>
      <c r="CXD254" s="49"/>
      <c r="CXE254" s="49"/>
      <c r="CXF254" s="49"/>
      <c r="CXG254" s="49"/>
      <c r="CXH254" s="49"/>
      <c r="CXI254" s="49"/>
      <c r="CXJ254" s="49"/>
      <c r="CXK254" s="49"/>
      <c r="CXL254" s="49"/>
      <c r="CXM254" s="49"/>
      <c r="CXN254" s="49"/>
      <c r="CXO254" s="49"/>
      <c r="CXP254" s="49"/>
      <c r="CXQ254" s="49"/>
      <c r="CXR254" s="49"/>
      <c r="CXS254" s="49"/>
      <c r="CXT254" s="49"/>
      <c r="CXU254" s="49"/>
      <c r="CXV254" s="49"/>
      <c r="CXW254" s="49"/>
      <c r="CXX254" s="49"/>
      <c r="CXY254" s="49"/>
      <c r="CXZ254" s="49"/>
      <c r="CYA254" s="49"/>
      <c r="CYB254" s="49"/>
      <c r="CYC254" s="49"/>
      <c r="CYD254" s="49"/>
      <c r="CYE254" s="49"/>
      <c r="CYF254" s="49"/>
      <c r="CYG254" s="49"/>
      <c r="CYH254" s="49"/>
      <c r="CYI254" s="49"/>
      <c r="CYJ254" s="49"/>
      <c r="CYK254" s="49"/>
      <c r="CYL254" s="49"/>
      <c r="CYM254" s="49"/>
      <c r="CYN254" s="49"/>
      <c r="CYO254" s="49"/>
      <c r="CYP254" s="49"/>
      <c r="CYQ254" s="49"/>
      <c r="CYR254" s="49"/>
      <c r="CYS254" s="49"/>
      <c r="CYT254" s="49"/>
      <c r="CYU254" s="49"/>
      <c r="CYV254" s="49"/>
      <c r="CYW254" s="49"/>
      <c r="CYX254" s="49"/>
      <c r="CYY254" s="49"/>
      <c r="CYZ254" s="49"/>
      <c r="CZA254" s="49"/>
      <c r="CZB254" s="49"/>
      <c r="CZC254" s="49"/>
      <c r="CZD254" s="49"/>
      <c r="CZE254" s="49"/>
      <c r="CZF254" s="49"/>
      <c r="CZG254" s="49"/>
      <c r="CZH254" s="49"/>
      <c r="CZI254" s="49"/>
      <c r="CZJ254" s="49"/>
      <c r="CZK254" s="49"/>
      <c r="CZL254" s="49"/>
      <c r="CZM254" s="49"/>
      <c r="CZN254" s="49"/>
      <c r="CZO254" s="49"/>
      <c r="CZP254" s="49"/>
      <c r="CZQ254" s="49"/>
      <c r="CZR254" s="49"/>
      <c r="CZS254" s="49"/>
      <c r="CZT254" s="49"/>
      <c r="CZU254" s="49"/>
      <c r="CZV254" s="49"/>
      <c r="CZW254" s="49"/>
      <c r="CZX254" s="49"/>
      <c r="CZY254" s="49"/>
      <c r="CZZ254" s="49"/>
      <c r="DAA254" s="49"/>
      <c r="DAB254" s="49"/>
      <c r="DAC254" s="49"/>
      <c r="DAD254" s="49"/>
      <c r="DAE254" s="49"/>
      <c r="DAF254" s="49"/>
      <c r="DAG254" s="49"/>
      <c r="DAH254" s="49"/>
      <c r="DAI254" s="49"/>
      <c r="DAJ254" s="49"/>
      <c r="DAK254" s="49"/>
      <c r="DAL254" s="49"/>
      <c r="DAM254" s="49"/>
      <c r="DAN254" s="49"/>
      <c r="DAO254" s="49"/>
      <c r="DAP254" s="49"/>
      <c r="DAQ254" s="49"/>
      <c r="DAR254" s="49"/>
      <c r="DAS254" s="49"/>
      <c r="DAT254" s="49"/>
      <c r="DAU254" s="49"/>
      <c r="DAV254" s="49"/>
      <c r="DAW254" s="49"/>
      <c r="DAX254" s="49"/>
      <c r="DAY254" s="49"/>
      <c r="DAZ254" s="49"/>
      <c r="DBA254" s="49"/>
      <c r="DBB254" s="49"/>
      <c r="DBC254" s="49"/>
      <c r="DBD254" s="49"/>
      <c r="DBE254" s="49"/>
      <c r="DBF254" s="49"/>
      <c r="DBG254" s="49"/>
      <c r="DBH254" s="49"/>
      <c r="DBI254" s="49"/>
      <c r="DBJ254" s="49"/>
      <c r="DBK254" s="49"/>
      <c r="DBL254" s="49"/>
      <c r="DBM254" s="49"/>
      <c r="DBN254" s="49"/>
      <c r="DBO254" s="49"/>
      <c r="DBP254" s="49"/>
      <c r="DBQ254" s="49"/>
      <c r="DBR254" s="49"/>
      <c r="DBS254" s="49"/>
      <c r="DBT254" s="49"/>
      <c r="DBU254" s="49"/>
      <c r="DBV254" s="49"/>
      <c r="DBW254" s="49"/>
      <c r="DBX254" s="49"/>
      <c r="DBY254" s="49"/>
      <c r="DBZ254" s="49"/>
      <c r="DCA254" s="49"/>
      <c r="DCB254" s="49"/>
      <c r="DCC254" s="49"/>
      <c r="DCD254" s="49"/>
      <c r="DCE254" s="49"/>
      <c r="DCF254" s="49"/>
      <c r="DCG254" s="49"/>
      <c r="DCH254" s="49"/>
      <c r="DCI254" s="49"/>
      <c r="DCJ254" s="49"/>
      <c r="DCK254" s="49"/>
      <c r="DCL254" s="49"/>
      <c r="DCM254" s="49"/>
      <c r="DCN254" s="49"/>
      <c r="DCO254" s="49"/>
      <c r="DCP254" s="49"/>
      <c r="DCQ254" s="49"/>
      <c r="DCR254" s="49"/>
      <c r="DCS254" s="49"/>
      <c r="DCT254" s="49"/>
      <c r="DCU254" s="49"/>
      <c r="DCV254" s="49"/>
      <c r="DCW254" s="49"/>
      <c r="DCX254" s="49"/>
      <c r="DCY254" s="49"/>
      <c r="DCZ254" s="49"/>
      <c r="DDA254" s="49"/>
      <c r="DDB254" s="49"/>
      <c r="DDC254" s="49"/>
      <c r="DDD254" s="49"/>
      <c r="DDE254" s="49"/>
      <c r="DDF254" s="49"/>
      <c r="DDG254" s="49"/>
      <c r="DDH254" s="49"/>
      <c r="DDI254" s="49"/>
      <c r="DDJ254" s="49"/>
      <c r="DDK254" s="49"/>
      <c r="DDL254" s="49"/>
      <c r="DDM254" s="49"/>
      <c r="DDN254" s="49"/>
      <c r="DDO254" s="49"/>
      <c r="DDP254" s="49"/>
      <c r="DDQ254" s="49"/>
      <c r="DDR254" s="49"/>
      <c r="DDS254" s="49"/>
      <c r="DDT254" s="49"/>
      <c r="DDU254" s="49"/>
      <c r="DDV254" s="49"/>
      <c r="DDW254" s="49"/>
      <c r="DDX254" s="49"/>
      <c r="DDY254" s="49"/>
      <c r="DDZ254" s="49"/>
      <c r="DEA254" s="49"/>
      <c r="DEB254" s="49"/>
      <c r="DEC254" s="49"/>
      <c r="DED254" s="49"/>
      <c r="DEE254" s="49"/>
      <c r="DEF254" s="49"/>
      <c r="DEG254" s="49"/>
      <c r="DEH254" s="49"/>
      <c r="DEI254" s="49"/>
      <c r="DEJ254" s="49"/>
      <c r="DEK254" s="49"/>
      <c r="DEL254" s="49"/>
      <c r="DEM254" s="49"/>
      <c r="DEN254" s="49"/>
      <c r="DEO254" s="49"/>
      <c r="DEP254" s="49"/>
      <c r="DEQ254" s="49"/>
      <c r="DER254" s="49"/>
      <c r="DES254" s="49"/>
      <c r="DET254" s="49"/>
      <c r="DEU254" s="49"/>
      <c r="DEV254" s="49"/>
      <c r="DEW254" s="49"/>
      <c r="DEX254" s="49"/>
      <c r="DEY254" s="49"/>
      <c r="DEZ254" s="49"/>
      <c r="DFA254" s="49"/>
      <c r="DFB254" s="49"/>
      <c r="DFC254" s="49"/>
      <c r="DFD254" s="49"/>
      <c r="DFE254" s="49"/>
      <c r="DFF254" s="49"/>
      <c r="DFG254" s="49"/>
      <c r="DFH254" s="49"/>
      <c r="DFI254" s="49"/>
      <c r="DFJ254" s="49"/>
      <c r="DFK254" s="49"/>
      <c r="DFL254" s="49"/>
      <c r="DFM254" s="49"/>
      <c r="DFN254" s="49"/>
      <c r="DFO254" s="49"/>
      <c r="DFP254" s="49"/>
      <c r="DFQ254" s="49"/>
      <c r="DFR254" s="49"/>
      <c r="DFS254" s="49"/>
      <c r="DFT254" s="49"/>
      <c r="DFU254" s="49"/>
      <c r="DFV254" s="49"/>
      <c r="DFW254" s="49"/>
      <c r="DFX254" s="49"/>
      <c r="DFY254" s="49"/>
      <c r="DFZ254" s="49"/>
      <c r="DGA254" s="49"/>
      <c r="DGB254" s="49"/>
      <c r="DGC254" s="49"/>
      <c r="DGD254" s="49"/>
      <c r="DGE254" s="49"/>
      <c r="DGF254" s="49"/>
      <c r="DGG254" s="49"/>
      <c r="DGH254" s="49"/>
      <c r="DGI254" s="49"/>
      <c r="DGJ254" s="49"/>
      <c r="DGK254" s="49"/>
      <c r="DGL254" s="49"/>
      <c r="DGM254" s="49"/>
      <c r="DGN254" s="49"/>
      <c r="DGO254" s="49"/>
      <c r="DGP254" s="49"/>
      <c r="DGQ254" s="49"/>
      <c r="DGR254" s="49"/>
      <c r="DGS254" s="49"/>
      <c r="DGT254" s="49"/>
      <c r="DGU254" s="49"/>
      <c r="DGV254" s="49"/>
      <c r="DGW254" s="49"/>
      <c r="DGX254" s="49"/>
      <c r="DGY254" s="49"/>
      <c r="DGZ254" s="49"/>
      <c r="DHA254" s="49"/>
      <c r="DHB254" s="49"/>
      <c r="DHC254" s="49"/>
      <c r="DHD254" s="49"/>
      <c r="DHE254" s="49"/>
      <c r="DHF254" s="49"/>
      <c r="DHG254" s="49"/>
      <c r="DHH254" s="49"/>
      <c r="DHI254" s="49"/>
      <c r="DHJ254" s="49"/>
      <c r="DHK254" s="49"/>
      <c r="DHL254" s="49"/>
      <c r="DHM254" s="49"/>
      <c r="DHN254" s="49"/>
      <c r="DHO254" s="49"/>
      <c r="DHP254" s="49"/>
      <c r="DHQ254" s="49"/>
      <c r="DHR254" s="49"/>
      <c r="DHS254" s="49"/>
      <c r="DHT254" s="49"/>
      <c r="DHU254" s="49"/>
      <c r="DHV254" s="49"/>
      <c r="DHW254" s="49"/>
      <c r="DHX254" s="49"/>
      <c r="DHY254" s="49"/>
      <c r="DHZ254" s="49"/>
      <c r="DIA254" s="49"/>
      <c r="DIB254" s="49"/>
      <c r="DIC254" s="49"/>
      <c r="DID254" s="49"/>
      <c r="DIE254" s="49"/>
      <c r="DIF254" s="49"/>
      <c r="DIG254" s="49"/>
      <c r="DIH254" s="49"/>
      <c r="DII254" s="49"/>
      <c r="DIJ254" s="49"/>
      <c r="DIK254" s="49"/>
      <c r="DIL254" s="49"/>
      <c r="DIM254" s="49"/>
      <c r="DIN254" s="49"/>
      <c r="DIO254" s="49"/>
      <c r="DIP254" s="49"/>
      <c r="DIQ254" s="49"/>
      <c r="DIR254" s="49"/>
      <c r="DIS254" s="49"/>
      <c r="DIT254" s="49"/>
      <c r="DIU254" s="49"/>
      <c r="DIV254" s="49"/>
      <c r="DIW254" s="49"/>
      <c r="DIX254" s="49"/>
      <c r="DIY254" s="49"/>
      <c r="DIZ254" s="49"/>
      <c r="DJA254" s="49"/>
      <c r="DJB254" s="49"/>
      <c r="DJC254" s="49"/>
      <c r="DJD254" s="49"/>
      <c r="DJE254" s="49"/>
      <c r="DJF254" s="49"/>
      <c r="DJG254" s="49"/>
      <c r="DJH254" s="49"/>
      <c r="DJI254" s="49"/>
      <c r="DJJ254" s="49"/>
      <c r="DJK254" s="49"/>
      <c r="DJL254" s="49"/>
      <c r="DJM254" s="49"/>
      <c r="DJN254" s="49"/>
      <c r="DJO254" s="49"/>
      <c r="DJP254" s="49"/>
      <c r="DJQ254" s="49"/>
      <c r="DJR254" s="49"/>
      <c r="DJS254" s="49"/>
      <c r="DJT254" s="49"/>
      <c r="DJU254" s="49"/>
      <c r="DJV254" s="49"/>
      <c r="DJW254" s="49"/>
      <c r="DJX254" s="49"/>
      <c r="DJY254" s="49"/>
      <c r="DJZ254" s="49"/>
      <c r="DKA254" s="49"/>
      <c r="DKB254" s="49"/>
      <c r="DKC254" s="49"/>
      <c r="DKD254" s="49"/>
      <c r="DKE254" s="49"/>
      <c r="DKF254" s="49"/>
      <c r="DKG254" s="49"/>
      <c r="DKH254" s="49"/>
      <c r="DKI254" s="49"/>
      <c r="DKJ254" s="49"/>
      <c r="DKK254" s="49"/>
      <c r="DKL254" s="49"/>
      <c r="DKM254" s="49"/>
      <c r="DKN254" s="49"/>
      <c r="DKO254" s="49"/>
      <c r="DKP254" s="49"/>
      <c r="DKQ254" s="49"/>
      <c r="DKR254" s="49"/>
      <c r="DKS254" s="49"/>
      <c r="DKT254" s="49"/>
      <c r="DKU254" s="49"/>
      <c r="DKV254" s="49"/>
      <c r="DKW254" s="49"/>
      <c r="DKX254" s="49"/>
      <c r="DKY254" s="49"/>
      <c r="DKZ254" s="49"/>
      <c r="DLA254" s="49"/>
      <c r="DLB254" s="49"/>
      <c r="DLC254" s="49"/>
      <c r="DLD254" s="49"/>
      <c r="DLE254" s="49"/>
      <c r="DLF254" s="49"/>
      <c r="DLG254" s="49"/>
      <c r="DLH254" s="49"/>
      <c r="DLI254" s="49"/>
      <c r="DLJ254" s="49"/>
      <c r="DLK254" s="49"/>
      <c r="DLL254" s="49"/>
      <c r="DLM254" s="49"/>
      <c r="DLN254" s="49"/>
      <c r="DLO254" s="49"/>
      <c r="DLP254" s="49"/>
      <c r="DLQ254" s="49"/>
      <c r="DLR254" s="49"/>
      <c r="DLS254" s="49"/>
      <c r="DLT254" s="49"/>
      <c r="DLU254" s="49"/>
      <c r="DLV254" s="49"/>
      <c r="DLW254" s="49"/>
      <c r="DLX254" s="49"/>
      <c r="DLY254" s="49"/>
      <c r="DLZ254" s="49"/>
      <c r="DMA254" s="49"/>
      <c r="DMB254" s="49"/>
      <c r="DMC254" s="49"/>
      <c r="DMD254" s="49"/>
      <c r="DME254" s="49"/>
      <c r="DMF254" s="49"/>
      <c r="DMG254" s="49"/>
      <c r="DMH254" s="49"/>
      <c r="DMI254" s="49"/>
      <c r="DMJ254" s="49"/>
      <c r="DMK254" s="49"/>
      <c r="DML254" s="49"/>
      <c r="DMM254" s="49"/>
      <c r="DMN254" s="49"/>
      <c r="DMO254" s="49"/>
      <c r="DMP254" s="49"/>
      <c r="DMQ254" s="49"/>
      <c r="DMR254" s="49"/>
      <c r="DMS254" s="49"/>
      <c r="DMT254" s="49"/>
      <c r="DMU254" s="49"/>
      <c r="DMV254" s="49"/>
      <c r="DMW254" s="49"/>
      <c r="DMX254" s="49"/>
      <c r="DMY254" s="49"/>
      <c r="DMZ254" s="49"/>
      <c r="DNA254" s="49"/>
      <c r="DNB254" s="49"/>
      <c r="DNC254" s="49"/>
      <c r="DND254" s="49"/>
      <c r="DNE254" s="49"/>
      <c r="DNF254" s="49"/>
      <c r="DNG254" s="49"/>
      <c r="DNH254" s="49"/>
      <c r="DNI254" s="49"/>
      <c r="DNJ254" s="49"/>
      <c r="DNK254" s="49"/>
      <c r="DNL254" s="49"/>
      <c r="DNM254" s="49"/>
      <c r="DNN254" s="49"/>
      <c r="DNO254" s="49"/>
      <c r="DNP254" s="49"/>
      <c r="DNQ254" s="49"/>
      <c r="DNR254" s="49"/>
      <c r="DNS254" s="49"/>
      <c r="DNT254" s="49"/>
      <c r="DNU254" s="49"/>
      <c r="DNV254" s="49"/>
      <c r="DNW254" s="49"/>
      <c r="DNX254" s="49"/>
      <c r="DNY254" s="49"/>
      <c r="DNZ254" s="49"/>
      <c r="DOA254" s="49"/>
      <c r="DOB254" s="49"/>
      <c r="DOC254" s="49"/>
      <c r="DOD254" s="49"/>
      <c r="DOE254" s="49"/>
      <c r="DOF254" s="49"/>
      <c r="DOG254" s="49"/>
      <c r="DOH254" s="49"/>
      <c r="DOI254" s="49"/>
      <c r="DOJ254" s="49"/>
      <c r="DOK254" s="49"/>
      <c r="DOL254" s="49"/>
      <c r="DOM254" s="49"/>
      <c r="DON254" s="49"/>
      <c r="DOO254" s="49"/>
      <c r="DOP254" s="49"/>
      <c r="DOQ254" s="49"/>
      <c r="DOR254" s="49"/>
      <c r="DOS254" s="49"/>
      <c r="DOT254" s="49"/>
      <c r="DOU254" s="49"/>
      <c r="DOV254" s="49"/>
      <c r="DOW254" s="49"/>
      <c r="DOX254" s="49"/>
      <c r="DOY254" s="49"/>
      <c r="DOZ254" s="49"/>
      <c r="DPA254" s="49"/>
      <c r="DPB254" s="49"/>
      <c r="DPC254" s="49"/>
      <c r="DPD254" s="49"/>
      <c r="DPE254" s="49"/>
      <c r="DPF254" s="49"/>
      <c r="DPG254" s="49"/>
      <c r="DPH254" s="49"/>
      <c r="DPI254" s="49"/>
      <c r="DPJ254" s="49"/>
      <c r="DPK254" s="49"/>
      <c r="DPL254" s="49"/>
      <c r="DPM254" s="49"/>
      <c r="DPN254" s="49"/>
      <c r="DPO254" s="49"/>
      <c r="DPP254" s="49"/>
      <c r="DPQ254" s="49"/>
      <c r="DPR254" s="49"/>
      <c r="DPS254" s="49"/>
      <c r="DPT254" s="49"/>
      <c r="DPU254" s="49"/>
      <c r="DPV254" s="49"/>
      <c r="DPW254" s="49"/>
      <c r="DPX254" s="49"/>
      <c r="DPY254" s="49"/>
      <c r="DPZ254" s="49"/>
      <c r="DQA254" s="49"/>
      <c r="DQB254" s="49"/>
      <c r="DQC254" s="49"/>
      <c r="DQD254" s="49"/>
      <c r="DQE254" s="49"/>
      <c r="DQF254" s="49"/>
      <c r="DQG254" s="49"/>
      <c r="DQH254" s="49"/>
      <c r="DQI254" s="49"/>
      <c r="DQJ254" s="49"/>
      <c r="DQK254" s="49"/>
      <c r="DQL254" s="49"/>
      <c r="DQM254" s="49"/>
      <c r="DQN254" s="49"/>
      <c r="DQO254" s="49"/>
      <c r="DQP254" s="49"/>
      <c r="DQQ254" s="49"/>
      <c r="DQR254" s="49"/>
      <c r="DQS254" s="49"/>
      <c r="DQT254" s="49"/>
      <c r="DQU254" s="49"/>
      <c r="DQV254" s="49"/>
      <c r="DQW254" s="49"/>
      <c r="DQX254" s="49"/>
      <c r="DQY254" s="49"/>
      <c r="DQZ254" s="49"/>
      <c r="DRA254" s="49"/>
      <c r="DRB254" s="49"/>
      <c r="DRC254" s="49"/>
      <c r="DRD254" s="49"/>
      <c r="DRE254" s="49"/>
      <c r="DRF254" s="49"/>
      <c r="DRG254" s="49"/>
      <c r="DRH254" s="49"/>
      <c r="DRI254" s="49"/>
      <c r="DRJ254" s="49"/>
      <c r="DRK254" s="49"/>
      <c r="DRL254" s="49"/>
      <c r="DRM254" s="49"/>
      <c r="DRN254" s="49"/>
      <c r="DRO254" s="49"/>
      <c r="DRP254" s="49"/>
      <c r="DRQ254" s="49"/>
      <c r="DRR254" s="49"/>
      <c r="DRS254" s="49"/>
      <c r="DRT254" s="49"/>
      <c r="DRU254" s="49"/>
      <c r="DRV254" s="49"/>
      <c r="DRW254" s="49"/>
      <c r="DRX254" s="49"/>
      <c r="DRY254" s="49"/>
      <c r="DRZ254" s="49"/>
      <c r="DSA254" s="49"/>
      <c r="DSB254" s="49"/>
      <c r="DSC254" s="49"/>
      <c r="DSD254" s="49"/>
      <c r="DSE254" s="49"/>
      <c r="DSF254" s="49"/>
      <c r="DSG254" s="49"/>
      <c r="DSH254" s="49"/>
      <c r="DSI254" s="49"/>
      <c r="DSJ254" s="49"/>
      <c r="DSK254" s="49"/>
      <c r="DSL254" s="49"/>
      <c r="DSM254" s="49"/>
      <c r="DSN254" s="49"/>
      <c r="DSO254" s="49"/>
      <c r="DSP254" s="49"/>
      <c r="DSQ254" s="49"/>
      <c r="DSR254" s="49"/>
      <c r="DSS254" s="49"/>
      <c r="DST254" s="49"/>
      <c r="DSU254" s="49"/>
      <c r="DSV254" s="49"/>
      <c r="DSW254" s="49"/>
      <c r="DSX254" s="49"/>
      <c r="DSY254" s="49"/>
      <c r="DSZ254" s="49"/>
      <c r="DTA254" s="49"/>
      <c r="DTB254" s="49"/>
      <c r="DTC254" s="49"/>
      <c r="DTD254" s="49"/>
      <c r="DTE254" s="49"/>
      <c r="DTF254" s="49"/>
      <c r="DTG254" s="49"/>
      <c r="DTH254" s="49"/>
      <c r="DTI254" s="49"/>
      <c r="DTJ254" s="49"/>
      <c r="DTK254" s="49"/>
      <c r="DTL254" s="49"/>
      <c r="DTM254" s="49"/>
      <c r="DTN254" s="49"/>
      <c r="DTO254" s="49"/>
      <c r="DTP254" s="49"/>
      <c r="DTQ254" s="49"/>
      <c r="DTR254" s="49"/>
      <c r="DTS254" s="49"/>
      <c r="DTT254" s="49"/>
      <c r="DTU254" s="49"/>
      <c r="DTV254" s="49"/>
      <c r="DTW254" s="49"/>
      <c r="DTX254" s="49"/>
      <c r="DTY254" s="49"/>
      <c r="DTZ254" s="49"/>
      <c r="DUA254" s="49"/>
      <c r="DUB254" s="49"/>
      <c r="DUC254" s="49"/>
      <c r="DUD254" s="49"/>
      <c r="DUE254" s="49"/>
      <c r="DUF254" s="49"/>
      <c r="DUG254" s="49"/>
      <c r="DUH254" s="49"/>
      <c r="DUI254" s="49"/>
      <c r="DUJ254" s="49"/>
      <c r="DUK254" s="49"/>
      <c r="DUL254" s="49"/>
      <c r="DUM254" s="49"/>
      <c r="DUN254" s="49"/>
      <c r="DUO254" s="49"/>
      <c r="DUP254" s="49"/>
      <c r="DUQ254" s="49"/>
      <c r="DUR254" s="49"/>
      <c r="DUS254" s="49"/>
      <c r="DUT254" s="49"/>
      <c r="DUU254" s="49"/>
      <c r="DUV254" s="49"/>
      <c r="DUW254" s="49"/>
      <c r="DUX254" s="49"/>
      <c r="DUY254" s="49"/>
      <c r="DUZ254" s="49"/>
      <c r="DVA254" s="49"/>
      <c r="DVB254" s="49"/>
      <c r="DVC254" s="49"/>
      <c r="DVD254" s="49"/>
      <c r="DVE254" s="49"/>
      <c r="DVF254" s="49"/>
      <c r="DVG254" s="49"/>
      <c r="DVH254" s="49"/>
      <c r="DVI254" s="49"/>
      <c r="DVJ254" s="49"/>
      <c r="DVK254" s="49"/>
      <c r="DVL254" s="49"/>
      <c r="DVM254" s="49"/>
      <c r="DVN254" s="49"/>
      <c r="DVO254" s="49"/>
      <c r="DVP254" s="49"/>
      <c r="DVQ254" s="49"/>
      <c r="DVR254" s="49"/>
      <c r="DVS254" s="49"/>
      <c r="DVT254" s="49"/>
      <c r="DVU254" s="49"/>
      <c r="DVV254" s="49"/>
      <c r="DVW254" s="49"/>
      <c r="DVX254" s="49"/>
      <c r="DVY254" s="49"/>
      <c r="DVZ254" s="49"/>
      <c r="DWA254" s="49"/>
      <c r="DWB254" s="49"/>
      <c r="DWC254" s="49"/>
      <c r="DWD254" s="49"/>
      <c r="DWE254" s="49"/>
      <c r="DWF254" s="49"/>
      <c r="DWG254" s="49"/>
      <c r="DWH254" s="49"/>
      <c r="DWI254" s="49"/>
      <c r="DWJ254" s="49"/>
      <c r="DWK254" s="49"/>
      <c r="DWL254" s="49"/>
      <c r="DWM254" s="49"/>
      <c r="DWN254" s="49"/>
      <c r="DWO254" s="49"/>
      <c r="DWP254" s="49"/>
      <c r="DWQ254" s="49"/>
      <c r="DWR254" s="49"/>
      <c r="DWS254" s="49"/>
      <c r="DWT254" s="49"/>
      <c r="DWU254" s="49"/>
      <c r="DWV254" s="49"/>
      <c r="DWW254" s="49"/>
      <c r="DWX254" s="49"/>
      <c r="DWY254" s="49"/>
      <c r="DWZ254" s="49"/>
      <c r="DXA254" s="49"/>
      <c r="DXB254" s="49"/>
      <c r="DXC254" s="49"/>
      <c r="DXD254" s="49"/>
      <c r="DXE254" s="49"/>
      <c r="DXF254" s="49"/>
      <c r="DXG254" s="49"/>
      <c r="DXH254" s="49"/>
      <c r="DXI254" s="49"/>
      <c r="DXJ254" s="49"/>
      <c r="DXK254" s="49"/>
      <c r="DXL254" s="49"/>
      <c r="DXM254" s="49"/>
      <c r="DXN254" s="49"/>
      <c r="DXO254" s="49"/>
      <c r="DXP254" s="49"/>
      <c r="DXQ254" s="49"/>
      <c r="DXR254" s="49"/>
      <c r="DXS254" s="49"/>
      <c r="DXT254" s="49"/>
      <c r="DXU254" s="49"/>
      <c r="DXV254" s="49"/>
      <c r="DXW254" s="49"/>
      <c r="DXX254" s="49"/>
      <c r="DXY254" s="49"/>
      <c r="DXZ254" s="49"/>
      <c r="DYA254" s="49"/>
      <c r="DYB254" s="49"/>
      <c r="DYC254" s="49"/>
      <c r="DYD254" s="49"/>
      <c r="DYE254" s="49"/>
      <c r="DYF254" s="49"/>
      <c r="DYG254" s="49"/>
      <c r="DYH254" s="49"/>
      <c r="DYI254" s="49"/>
      <c r="DYJ254" s="49"/>
      <c r="DYK254" s="49"/>
      <c r="DYL254" s="49"/>
      <c r="DYM254" s="49"/>
      <c r="DYN254" s="49"/>
      <c r="DYO254" s="49"/>
      <c r="DYP254" s="49"/>
      <c r="DYQ254" s="49"/>
      <c r="DYR254" s="49"/>
      <c r="DYS254" s="49"/>
      <c r="DYT254" s="49"/>
      <c r="DYU254" s="49"/>
      <c r="DYV254" s="49"/>
      <c r="DYW254" s="49"/>
      <c r="DYX254" s="49"/>
      <c r="DYY254" s="49"/>
      <c r="DYZ254" s="49"/>
      <c r="DZA254" s="49"/>
      <c r="DZB254" s="49"/>
      <c r="DZC254" s="49"/>
      <c r="DZD254" s="49"/>
      <c r="DZE254" s="49"/>
      <c r="DZF254" s="49"/>
      <c r="DZG254" s="49"/>
      <c r="DZH254" s="49"/>
      <c r="DZI254" s="49"/>
      <c r="DZJ254" s="49"/>
      <c r="DZK254" s="49"/>
      <c r="DZL254" s="49"/>
      <c r="DZM254" s="49"/>
      <c r="DZN254" s="49"/>
      <c r="DZO254" s="49"/>
      <c r="DZP254" s="49"/>
      <c r="DZQ254" s="49"/>
      <c r="DZR254" s="49"/>
      <c r="DZS254" s="49"/>
      <c r="DZT254" s="49"/>
      <c r="DZU254" s="49"/>
      <c r="DZV254" s="49"/>
      <c r="DZW254" s="49"/>
      <c r="DZX254" s="49"/>
      <c r="DZY254" s="49"/>
      <c r="DZZ254" s="49"/>
      <c r="EAA254" s="49"/>
      <c r="EAB254" s="49"/>
      <c r="EAC254" s="49"/>
      <c r="EAD254" s="49"/>
      <c r="EAE254" s="49"/>
      <c r="EAF254" s="49"/>
      <c r="EAG254" s="49"/>
      <c r="EAH254" s="49"/>
      <c r="EAI254" s="49"/>
      <c r="EAJ254" s="49"/>
      <c r="EAK254" s="49"/>
      <c r="EAL254" s="49"/>
      <c r="EAM254" s="49"/>
      <c r="EAN254" s="49"/>
      <c r="EAO254" s="49"/>
      <c r="EAP254" s="49"/>
      <c r="EAQ254" s="49"/>
      <c r="EAR254" s="49"/>
      <c r="EAS254" s="49"/>
      <c r="EAT254" s="49"/>
      <c r="EAU254" s="49"/>
      <c r="EAV254" s="49"/>
      <c r="EAW254" s="49"/>
      <c r="EAX254" s="49"/>
      <c r="EAY254" s="49"/>
      <c r="EAZ254" s="49"/>
      <c r="EBA254" s="49"/>
      <c r="EBB254" s="49"/>
      <c r="EBC254" s="49"/>
      <c r="EBD254" s="49"/>
      <c r="EBE254" s="49"/>
      <c r="EBF254" s="49"/>
      <c r="EBG254" s="49"/>
      <c r="EBH254" s="49"/>
      <c r="EBI254" s="49"/>
      <c r="EBJ254" s="49"/>
      <c r="EBK254" s="49"/>
      <c r="EBL254" s="49"/>
      <c r="EBM254" s="49"/>
      <c r="EBN254" s="49"/>
      <c r="EBO254" s="49"/>
      <c r="EBP254" s="49"/>
      <c r="EBQ254" s="49"/>
      <c r="EBR254" s="49"/>
      <c r="EBS254" s="49"/>
      <c r="EBT254" s="49"/>
      <c r="EBU254" s="49"/>
      <c r="EBV254" s="49"/>
      <c r="EBW254" s="49"/>
      <c r="EBX254" s="49"/>
      <c r="EBY254" s="49"/>
      <c r="EBZ254" s="49"/>
      <c r="ECA254" s="49"/>
      <c r="ECB254" s="49"/>
      <c r="ECC254" s="49"/>
      <c r="ECD254" s="49"/>
      <c r="ECE254" s="49"/>
      <c r="ECF254" s="49"/>
      <c r="ECG254" s="49"/>
      <c r="ECH254" s="49"/>
      <c r="ECI254" s="49"/>
      <c r="ECJ254" s="49"/>
      <c r="ECK254" s="49"/>
      <c r="ECL254" s="49"/>
      <c r="ECM254" s="49"/>
      <c r="ECN254" s="49"/>
      <c r="ECO254" s="49"/>
      <c r="ECP254" s="49"/>
      <c r="ECQ254" s="49"/>
      <c r="ECR254" s="49"/>
      <c r="ECS254" s="49"/>
      <c r="ECT254" s="49"/>
      <c r="ECU254" s="49"/>
      <c r="ECV254" s="49"/>
      <c r="ECW254" s="49"/>
      <c r="ECX254" s="49"/>
      <c r="ECY254" s="49"/>
      <c r="ECZ254" s="49"/>
      <c r="EDA254" s="49"/>
      <c r="EDB254" s="49"/>
      <c r="EDC254" s="49"/>
      <c r="EDD254" s="49"/>
      <c r="EDE254" s="49"/>
      <c r="EDF254" s="49"/>
      <c r="EDG254" s="49"/>
      <c r="EDH254" s="49"/>
      <c r="EDI254" s="49"/>
      <c r="EDJ254" s="49"/>
      <c r="EDK254" s="49"/>
      <c r="EDL254" s="49"/>
      <c r="EDM254" s="49"/>
      <c r="EDN254" s="49"/>
      <c r="EDO254" s="49"/>
      <c r="EDP254" s="49"/>
      <c r="EDQ254" s="49"/>
      <c r="EDR254" s="49"/>
      <c r="EDS254" s="49"/>
      <c r="EDT254" s="49"/>
      <c r="EDU254" s="49"/>
      <c r="EDV254" s="49"/>
      <c r="EDW254" s="49"/>
      <c r="EDX254" s="49"/>
      <c r="EDY254" s="49"/>
      <c r="EDZ254" s="49"/>
      <c r="EEA254" s="49"/>
      <c r="EEB254" s="49"/>
      <c r="EEC254" s="49"/>
      <c r="EED254" s="49"/>
      <c r="EEE254" s="49"/>
      <c r="EEF254" s="49"/>
      <c r="EEG254" s="49"/>
      <c r="EEH254" s="49"/>
      <c r="EEI254" s="49"/>
      <c r="EEJ254" s="49"/>
      <c r="EEK254" s="49"/>
      <c r="EEL254" s="49"/>
      <c r="EEM254" s="49"/>
      <c r="EEN254" s="49"/>
      <c r="EEO254" s="49"/>
      <c r="EEP254" s="49"/>
      <c r="EEQ254" s="49"/>
      <c r="EER254" s="49"/>
      <c r="EES254" s="49"/>
      <c r="EET254" s="49"/>
      <c r="EEU254" s="49"/>
      <c r="EEV254" s="49"/>
      <c r="EEW254" s="49"/>
      <c r="EEX254" s="49"/>
      <c r="EEY254" s="49"/>
      <c r="EEZ254" s="49"/>
      <c r="EFA254" s="49"/>
      <c r="EFB254" s="49"/>
      <c r="EFC254" s="49"/>
      <c r="EFD254" s="49"/>
      <c r="EFE254" s="49"/>
      <c r="EFF254" s="49"/>
      <c r="EFG254" s="49"/>
      <c r="EFH254" s="49"/>
      <c r="EFI254" s="49"/>
      <c r="EFJ254" s="49"/>
      <c r="EFK254" s="49"/>
      <c r="EFL254" s="49"/>
      <c r="EFM254" s="49"/>
      <c r="EFN254" s="49"/>
      <c r="EFO254" s="49"/>
      <c r="EFP254" s="49"/>
      <c r="EFQ254" s="49"/>
      <c r="EFR254" s="49"/>
      <c r="EFS254" s="49"/>
      <c r="EFT254" s="49"/>
      <c r="EFU254" s="49"/>
      <c r="EFV254" s="49"/>
      <c r="EFW254" s="49"/>
      <c r="EFX254" s="49"/>
      <c r="EFY254" s="49"/>
      <c r="EFZ254" s="49"/>
      <c r="EGA254" s="49"/>
      <c r="EGB254" s="49"/>
      <c r="EGC254" s="49"/>
      <c r="EGD254" s="49"/>
      <c r="EGE254" s="49"/>
      <c r="EGF254" s="49"/>
      <c r="EGG254" s="49"/>
      <c r="EGH254" s="49"/>
      <c r="EGI254" s="49"/>
      <c r="EGJ254" s="49"/>
      <c r="EGK254" s="49"/>
      <c r="EGL254" s="49"/>
      <c r="EGM254" s="49"/>
      <c r="EGN254" s="49"/>
      <c r="EGO254" s="49"/>
      <c r="EGP254" s="49"/>
      <c r="EGQ254" s="49"/>
      <c r="EGR254" s="49"/>
      <c r="EGS254" s="49"/>
      <c r="EGT254" s="49"/>
      <c r="EGU254" s="49"/>
      <c r="EGV254" s="49"/>
      <c r="EGW254" s="49"/>
      <c r="EGX254" s="49"/>
      <c r="EGY254" s="49"/>
      <c r="EGZ254" s="49"/>
      <c r="EHA254" s="49"/>
      <c r="EHB254" s="49"/>
      <c r="EHC254" s="49"/>
      <c r="EHD254" s="49"/>
      <c r="EHE254" s="49"/>
      <c r="EHF254" s="49"/>
      <c r="EHG254" s="49"/>
      <c r="EHH254" s="49"/>
      <c r="EHI254" s="49"/>
      <c r="EHJ254" s="49"/>
      <c r="EHK254" s="49"/>
      <c r="EHL254" s="49"/>
      <c r="EHM254" s="49"/>
      <c r="EHN254" s="49"/>
      <c r="EHO254" s="49"/>
      <c r="EHP254" s="49"/>
      <c r="EHQ254" s="49"/>
      <c r="EHR254" s="49"/>
      <c r="EHS254" s="49"/>
      <c r="EHT254" s="49"/>
      <c r="EHU254" s="49"/>
      <c r="EHV254" s="49"/>
      <c r="EHW254" s="49"/>
      <c r="EHX254" s="49"/>
      <c r="EHY254" s="49"/>
      <c r="EHZ254" s="49"/>
      <c r="EIA254" s="49"/>
      <c r="EIB254" s="49"/>
      <c r="EIC254" s="49"/>
      <c r="EID254" s="49"/>
      <c r="EIE254" s="49"/>
      <c r="EIF254" s="49"/>
      <c r="EIG254" s="49"/>
      <c r="EIH254" s="49"/>
      <c r="EII254" s="49"/>
      <c r="EIJ254" s="49"/>
      <c r="EIK254" s="49"/>
      <c r="EIL254" s="49"/>
      <c r="EIM254" s="49"/>
      <c r="EIN254" s="49"/>
      <c r="EIO254" s="49"/>
      <c r="EIP254" s="49"/>
      <c r="EIQ254" s="49"/>
      <c r="EIR254" s="49"/>
      <c r="EIS254" s="49"/>
      <c r="EIT254" s="49"/>
      <c r="EIU254" s="49"/>
      <c r="EIV254" s="49"/>
      <c r="EIW254" s="49"/>
      <c r="EIX254" s="49"/>
      <c r="EIY254" s="49"/>
      <c r="EIZ254" s="49"/>
      <c r="EJA254" s="49"/>
      <c r="EJB254" s="49"/>
      <c r="EJC254" s="49"/>
      <c r="EJD254" s="49"/>
      <c r="EJE254" s="49"/>
      <c r="EJF254" s="49"/>
      <c r="EJG254" s="49"/>
      <c r="EJH254" s="49"/>
      <c r="EJI254" s="49"/>
      <c r="EJJ254" s="49"/>
      <c r="EJK254" s="49"/>
      <c r="EJL254" s="49"/>
      <c r="EJM254" s="49"/>
      <c r="EJN254" s="49"/>
      <c r="EJO254" s="49"/>
      <c r="EJP254" s="49"/>
      <c r="EJQ254" s="49"/>
      <c r="EJR254" s="49"/>
      <c r="EJS254" s="49"/>
      <c r="EJT254" s="49"/>
      <c r="EJU254" s="49"/>
      <c r="EJV254" s="49"/>
      <c r="EJW254" s="49"/>
      <c r="EJX254" s="49"/>
      <c r="EJY254" s="49"/>
      <c r="EJZ254" s="49"/>
      <c r="EKA254" s="49"/>
      <c r="EKB254" s="49"/>
      <c r="EKC254" s="49"/>
      <c r="EKD254" s="49"/>
      <c r="EKE254" s="49"/>
      <c r="EKF254" s="49"/>
      <c r="EKG254" s="49"/>
      <c r="EKH254" s="49"/>
      <c r="EKI254" s="49"/>
      <c r="EKJ254" s="49"/>
      <c r="EKK254" s="49"/>
      <c r="EKL254" s="49"/>
      <c r="EKM254" s="49"/>
      <c r="EKN254" s="49"/>
      <c r="EKO254" s="49"/>
      <c r="EKP254" s="49"/>
      <c r="EKQ254" s="49"/>
      <c r="EKR254" s="49"/>
      <c r="EKS254" s="49"/>
      <c r="EKT254" s="49"/>
      <c r="EKU254" s="49"/>
      <c r="EKV254" s="49"/>
      <c r="EKW254" s="49"/>
      <c r="EKX254" s="49"/>
      <c r="EKY254" s="49"/>
      <c r="EKZ254" s="49"/>
      <c r="ELA254" s="49"/>
      <c r="ELB254" s="49"/>
      <c r="ELC254" s="49"/>
      <c r="ELD254" s="49"/>
      <c r="ELE254" s="49"/>
      <c r="ELF254" s="49"/>
      <c r="ELG254" s="49"/>
      <c r="ELH254" s="49"/>
      <c r="ELI254" s="49"/>
      <c r="ELJ254" s="49"/>
      <c r="ELK254" s="49"/>
      <c r="ELL254" s="49"/>
      <c r="ELM254" s="49"/>
      <c r="ELN254" s="49"/>
      <c r="ELO254" s="49"/>
      <c r="ELP254" s="49"/>
      <c r="ELQ254" s="49"/>
      <c r="ELR254" s="49"/>
      <c r="ELS254" s="49"/>
      <c r="ELT254" s="49"/>
      <c r="ELU254" s="49"/>
      <c r="ELV254" s="49"/>
      <c r="ELW254" s="49"/>
      <c r="ELX254" s="49"/>
      <c r="ELY254" s="49"/>
      <c r="ELZ254" s="49"/>
      <c r="EMA254" s="49"/>
      <c r="EMB254" s="49"/>
      <c r="EMC254" s="49"/>
      <c r="EMD254" s="49"/>
      <c r="EME254" s="49"/>
      <c r="EMF254" s="49"/>
      <c r="EMG254" s="49"/>
      <c r="EMH254" s="49"/>
      <c r="EMI254" s="49"/>
      <c r="EMJ254" s="49"/>
      <c r="EMK254" s="49"/>
      <c r="EML254" s="49"/>
      <c r="EMM254" s="49"/>
      <c r="EMN254" s="49"/>
      <c r="EMO254" s="49"/>
      <c r="EMP254" s="49"/>
      <c r="EMQ254" s="49"/>
      <c r="EMR254" s="49"/>
      <c r="EMS254" s="49"/>
      <c r="EMT254" s="49"/>
      <c r="EMU254" s="49"/>
      <c r="EMV254" s="49"/>
      <c r="EMW254" s="49"/>
      <c r="EMX254" s="49"/>
      <c r="EMY254" s="49"/>
      <c r="EMZ254" s="49"/>
      <c r="ENA254" s="49"/>
      <c r="ENB254" s="49"/>
      <c r="ENC254" s="49"/>
      <c r="END254" s="49"/>
      <c r="ENE254" s="49"/>
      <c r="ENF254" s="49"/>
      <c r="ENG254" s="49"/>
      <c r="ENH254" s="49"/>
      <c r="ENI254" s="49"/>
      <c r="ENJ254" s="49"/>
      <c r="ENK254" s="49"/>
      <c r="ENL254" s="49"/>
      <c r="ENM254" s="49"/>
      <c r="ENN254" s="49"/>
      <c r="ENO254" s="49"/>
      <c r="ENP254" s="49"/>
      <c r="ENQ254" s="49"/>
      <c r="ENR254" s="49"/>
      <c r="ENS254" s="49"/>
      <c r="ENT254" s="49"/>
      <c r="ENU254" s="49"/>
      <c r="ENV254" s="49"/>
      <c r="ENW254" s="49"/>
      <c r="ENX254" s="49"/>
      <c r="ENY254" s="49"/>
      <c r="ENZ254" s="49"/>
      <c r="EOA254" s="49"/>
      <c r="EOB254" s="49"/>
      <c r="EOC254" s="49"/>
      <c r="EOD254" s="49"/>
      <c r="EOE254" s="49"/>
      <c r="EOF254" s="49"/>
      <c r="EOG254" s="49"/>
      <c r="EOH254" s="49"/>
      <c r="EOI254" s="49"/>
      <c r="EOJ254" s="49"/>
      <c r="EOK254" s="49"/>
      <c r="EOL254" s="49"/>
      <c r="EOM254" s="49"/>
      <c r="EON254" s="49"/>
      <c r="EOO254" s="49"/>
      <c r="EOP254" s="49"/>
      <c r="EOQ254" s="49"/>
      <c r="EOR254" s="49"/>
      <c r="EOS254" s="49"/>
      <c r="EOT254" s="49"/>
      <c r="EOU254" s="49"/>
      <c r="EOV254" s="49"/>
      <c r="EOW254" s="49"/>
      <c r="EOX254" s="49"/>
      <c r="EOY254" s="49"/>
      <c r="EOZ254" s="49"/>
      <c r="EPA254" s="49"/>
      <c r="EPB254" s="49"/>
      <c r="EPC254" s="49"/>
      <c r="EPD254" s="49"/>
      <c r="EPE254" s="49"/>
      <c r="EPF254" s="49"/>
      <c r="EPG254" s="49"/>
      <c r="EPH254" s="49"/>
      <c r="EPI254" s="49"/>
      <c r="EPJ254" s="49"/>
      <c r="EPK254" s="49"/>
      <c r="EPL254" s="49"/>
      <c r="EPM254" s="49"/>
      <c r="EPN254" s="49"/>
      <c r="EPO254" s="49"/>
      <c r="EPP254" s="49"/>
      <c r="EPQ254" s="49"/>
      <c r="EPR254" s="49"/>
      <c r="EPS254" s="49"/>
      <c r="EPT254" s="49"/>
      <c r="EPU254" s="49"/>
      <c r="EPV254" s="49"/>
      <c r="EPW254" s="49"/>
      <c r="EPX254" s="49"/>
      <c r="EPY254" s="49"/>
      <c r="EPZ254" s="49"/>
      <c r="EQA254" s="49"/>
      <c r="EQB254" s="49"/>
      <c r="EQC254" s="49"/>
      <c r="EQD254" s="49"/>
      <c r="EQE254" s="49"/>
      <c r="EQF254" s="49"/>
      <c r="EQG254" s="49"/>
      <c r="EQH254" s="49"/>
      <c r="EQI254" s="49"/>
      <c r="EQJ254" s="49"/>
      <c r="EQK254" s="49"/>
      <c r="EQL254" s="49"/>
      <c r="EQM254" s="49"/>
      <c r="EQN254" s="49"/>
      <c r="EQO254" s="49"/>
      <c r="EQP254" s="49"/>
      <c r="EQQ254" s="49"/>
      <c r="EQR254" s="49"/>
      <c r="EQS254" s="49"/>
      <c r="EQT254" s="49"/>
      <c r="EQU254" s="49"/>
      <c r="EQV254" s="49"/>
      <c r="EQW254" s="49"/>
      <c r="EQX254" s="49"/>
      <c r="EQY254" s="49"/>
      <c r="EQZ254" s="49"/>
      <c r="ERA254" s="49"/>
      <c r="ERB254" s="49"/>
      <c r="ERC254" s="49"/>
      <c r="ERD254" s="49"/>
      <c r="ERE254" s="49"/>
      <c r="ERF254" s="49"/>
      <c r="ERG254" s="49"/>
      <c r="ERH254" s="49"/>
      <c r="ERI254" s="49"/>
      <c r="ERJ254" s="49"/>
      <c r="ERK254" s="49"/>
      <c r="ERL254" s="49"/>
      <c r="ERM254" s="49"/>
      <c r="ERN254" s="49"/>
      <c r="ERO254" s="49"/>
      <c r="ERP254" s="49"/>
      <c r="ERQ254" s="49"/>
      <c r="ERR254" s="49"/>
      <c r="ERS254" s="49"/>
      <c r="ERT254" s="49"/>
      <c r="ERU254" s="49"/>
      <c r="ERV254" s="49"/>
      <c r="ERW254" s="49"/>
      <c r="ERX254" s="49"/>
      <c r="ERY254" s="49"/>
      <c r="ERZ254" s="49"/>
      <c r="ESA254" s="49"/>
      <c r="ESB254" s="49"/>
      <c r="ESC254" s="49"/>
      <c r="ESD254" s="49"/>
      <c r="ESE254" s="49"/>
      <c r="ESF254" s="49"/>
      <c r="ESG254" s="49"/>
      <c r="ESH254" s="49"/>
      <c r="ESI254" s="49"/>
      <c r="ESJ254" s="49"/>
      <c r="ESK254" s="49"/>
      <c r="ESL254" s="49"/>
      <c r="ESM254" s="49"/>
      <c r="ESN254" s="49"/>
      <c r="ESO254" s="49"/>
      <c r="ESP254" s="49"/>
      <c r="ESQ254" s="49"/>
      <c r="ESR254" s="49"/>
      <c r="ESS254" s="49"/>
      <c r="EST254" s="49"/>
      <c r="ESU254" s="49"/>
      <c r="ESV254" s="49"/>
      <c r="ESW254" s="49"/>
      <c r="ESX254" s="49"/>
      <c r="ESY254" s="49"/>
      <c r="ESZ254" s="49"/>
      <c r="ETA254" s="49"/>
      <c r="ETB254" s="49"/>
      <c r="ETC254" s="49"/>
      <c r="ETD254" s="49"/>
      <c r="ETE254" s="49"/>
      <c r="ETF254" s="49"/>
      <c r="ETG254" s="49"/>
      <c r="ETH254" s="49"/>
      <c r="ETI254" s="49"/>
      <c r="ETJ254" s="49"/>
      <c r="ETK254" s="49"/>
      <c r="ETL254" s="49"/>
      <c r="ETM254" s="49"/>
      <c r="ETN254" s="49"/>
      <c r="ETO254" s="49"/>
      <c r="ETP254" s="49"/>
      <c r="ETQ254" s="49"/>
      <c r="ETR254" s="49"/>
      <c r="ETS254" s="49"/>
      <c r="ETT254" s="49"/>
      <c r="ETU254" s="49"/>
      <c r="ETV254" s="49"/>
      <c r="ETW254" s="49"/>
      <c r="ETX254" s="49"/>
      <c r="ETY254" s="49"/>
      <c r="ETZ254" s="49"/>
      <c r="EUA254" s="49"/>
      <c r="EUB254" s="49"/>
      <c r="EUC254" s="49"/>
      <c r="EUD254" s="49"/>
      <c r="EUE254" s="49"/>
      <c r="EUF254" s="49"/>
      <c r="EUG254" s="49"/>
      <c r="EUH254" s="49"/>
      <c r="EUI254" s="49"/>
      <c r="EUJ254" s="49"/>
      <c r="EUK254" s="49"/>
      <c r="EUL254" s="49"/>
      <c r="EUM254" s="49"/>
      <c r="EUN254" s="49"/>
      <c r="EUO254" s="49"/>
      <c r="EUP254" s="49"/>
      <c r="EUQ254" s="49"/>
      <c r="EUR254" s="49"/>
      <c r="EUS254" s="49"/>
      <c r="EUT254" s="49"/>
      <c r="EUU254" s="49"/>
      <c r="EUV254" s="49"/>
      <c r="EUW254" s="49"/>
      <c r="EUX254" s="49"/>
      <c r="EUY254" s="49"/>
      <c r="EUZ254" s="49"/>
      <c r="EVA254" s="49"/>
      <c r="EVB254" s="49"/>
      <c r="EVC254" s="49"/>
      <c r="EVD254" s="49"/>
      <c r="EVE254" s="49"/>
      <c r="EVF254" s="49"/>
      <c r="EVG254" s="49"/>
      <c r="EVH254" s="49"/>
      <c r="EVI254" s="49"/>
      <c r="EVJ254" s="49"/>
      <c r="EVK254" s="49"/>
      <c r="EVL254" s="49"/>
      <c r="EVM254" s="49"/>
      <c r="EVN254" s="49"/>
      <c r="EVO254" s="49"/>
      <c r="EVP254" s="49"/>
      <c r="EVQ254" s="49"/>
      <c r="EVR254" s="49"/>
      <c r="EVS254" s="49"/>
      <c r="EVT254" s="49"/>
      <c r="EVU254" s="49"/>
      <c r="EVV254" s="49"/>
      <c r="EVW254" s="49"/>
      <c r="EVX254" s="49"/>
      <c r="EVY254" s="49"/>
      <c r="EVZ254" s="49"/>
      <c r="EWA254" s="49"/>
      <c r="EWB254" s="49"/>
      <c r="EWC254" s="49"/>
      <c r="EWD254" s="49"/>
      <c r="EWE254" s="49"/>
      <c r="EWF254" s="49"/>
      <c r="EWG254" s="49"/>
      <c r="EWH254" s="49"/>
      <c r="EWI254" s="49"/>
      <c r="EWJ254" s="49"/>
      <c r="EWK254" s="49"/>
      <c r="EWL254" s="49"/>
      <c r="EWM254" s="49"/>
      <c r="EWN254" s="49"/>
      <c r="EWO254" s="49"/>
      <c r="EWP254" s="49"/>
      <c r="EWQ254" s="49"/>
      <c r="EWR254" s="49"/>
      <c r="EWS254" s="49"/>
      <c r="EWT254" s="49"/>
      <c r="EWU254" s="49"/>
      <c r="EWV254" s="49"/>
      <c r="EWW254" s="49"/>
      <c r="EWX254" s="49"/>
      <c r="EWY254" s="49"/>
      <c r="EWZ254" s="49"/>
      <c r="EXA254" s="49"/>
      <c r="EXB254" s="49"/>
      <c r="EXC254" s="49"/>
      <c r="EXD254" s="49"/>
      <c r="EXE254" s="49"/>
      <c r="EXF254" s="49"/>
      <c r="EXG254" s="49"/>
      <c r="EXH254" s="49"/>
      <c r="EXI254" s="49"/>
      <c r="EXJ254" s="49"/>
      <c r="EXK254" s="49"/>
      <c r="EXL254" s="49"/>
      <c r="EXM254" s="49"/>
      <c r="EXN254" s="49"/>
      <c r="EXO254" s="49"/>
      <c r="EXP254" s="49"/>
      <c r="EXQ254" s="49"/>
      <c r="EXR254" s="49"/>
      <c r="EXS254" s="49"/>
      <c r="EXT254" s="49"/>
      <c r="EXU254" s="49"/>
      <c r="EXV254" s="49"/>
      <c r="EXW254" s="49"/>
      <c r="EXX254" s="49"/>
      <c r="EXY254" s="49"/>
      <c r="EXZ254" s="49"/>
      <c r="EYA254" s="49"/>
      <c r="EYB254" s="49"/>
      <c r="EYC254" s="49"/>
      <c r="EYD254" s="49"/>
      <c r="EYE254" s="49"/>
      <c r="EYF254" s="49"/>
      <c r="EYG254" s="49"/>
      <c r="EYH254" s="49"/>
      <c r="EYI254" s="49"/>
      <c r="EYJ254" s="49"/>
      <c r="EYK254" s="49"/>
      <c r="EYL254" s="49"/>
      <c r="EYM254" s="49"/>
      <c r="EYN254" s="49"/>
      <c r="EYO254" s="49"/>
      <c r="EYP254" s="49"/>
      <c r="EYQ254" s="49"/>
      <c r="EYR254" s="49"/>
      <c r="EYS254" s="49"/>
      <c r="EYT254" s="49"/>
      <c r="EYU254" s="49"/>
      <c r="EYV254" s="49"/>
      <c r="EYW254" s="49"/>
      <c r="EYX254" s="49"/>
      <c r="EYY254" s="49"/>
      <c r="EYZ254" s="49"/>
      <c r="EZA254" s="49"/>
      <c r="EZB254" s="49"/>
      <c r="EZC254" s="49"/>
      <c r="EZD254" s="49"/>
      <c r="EZE254" s="49"/>
      <c r="EZF254" s="49"/>
      <c r="EZG254" s="49"/>
      <c r="EZH254" s="49"/>
      <c r="EZI254" s="49"/>
      <c r="EZJ254" s="49"/>
      <c r="EZK254" s="49"/>
      <c r="EZL254" s="49"/>
      <c r="EZM254" s="49"/>
      <c r="EZN254" s="49"/>
      <c r="EZO254" s="49"/>
      <c r="EZP254" s="49"/>
      <c r="EZQ254" s="49"/>
      <c r="EZR254" s="49"/>
      <c r="EZS254" s="49"/>
      <c r="EZT254" s="49"/>
      <c r="EZU254" s="49"/>
      <c r="EZV254" s="49"/>
      <c r="EZW254" s="49"/>
      <c r="EZX254" s="49"/>
      <c r="EZY254" s="49"/>
      <c r="EZZ254" s="49"/>
      <c r="FAA254" s="49"/>
      <c r="FAB254" s="49"/>
      <c r="FAC254" s="49"/>
      <c r="FAD254" s="49"/>
      <c r="FAE254" s="49"/>
      <c r="FAF254" s="49"/>
      <c r="FAG254" s="49"/>
      <c r="FAH254" s="49"/>
      <c r="FAI254" s="49"/>
      <c r="FAJ254" s="49"/>
      <c r="FAK254" s="49"/>
      <c r="FAL254" s="49"/>
      <c r="FAM254" s="49"/>
      <c r="FAN254" s="49"/>
      <c r="FAO254" s="49"/>
      <c r="FAP254" s="49"/>
      <c r="FAQ254" s="49"/>
      <c r="FAR254" s="49"/>
      <c r="FAS254" s="49"/>
      <c r="FAT254" s="49"/>
      <c r="FAU254" s="49"/>
      <c r="FAV254" s="49"/>
      <c r="FAW254" s="49"/>
      <c r="FAX254" s="49"/>
      <c r="FAY254" s="49"/>
      <c r="FAZ254" s="49"/>
      <c r="FBA254" s="49"/>
      <c r="FBB254" s="49"/>
      <c r="FBC254" s="49"/>
      <c r="FBD254" s="49"/>
      <c r="FBE254" s="49"/>
      <c r="FBF254" s="49"/>
      <c r="FBG254" s="49"/>
      <c r="FBH254" s="49"/>
      <c r="FBI254" s="49"/>
      <c r="FBJ254" s="49"/>
      <c r="FBK254" s="49"/>
      <c r="FBL254" s="49"/>
      <c r="FBM254" s="49"/>
      <c r="FBN254" s="49"/>
      <c r="FBO254" s="49"/>
      <c r="FBP254" s="49"/>
      <c r="FBQ254" s="49"/>
      <c r="FBR254" s="49"/>
      <c r="FBS254" s="49"/>
      <c r="FBT254" s="49"/>
      <c r="FBU254" s="49"/>
      <c r="FBV254" s="49"/>
      <c r="FBW254" s="49"/>
      <c r="FBX254" s="49"/>
      <c r="FBY254" s="49"/>
      <c r="FBZ254" s="49"/>
      <c r="FCA254" s="49"/>
      <c r="FCB254" s="49"/>
      <c r="FCC254" s="49"/>
      <c r="FCD254" s="49"/>
      <c r="FCE254" s="49"/>
      <c r="FCF254" s="49"/>
      <c r="FCG254" s="49"/>
      <c r="FCH254" s="49"/>
      <c r="FCI254" s="49"/>
      <c r="FCJ254" s="49"/>
      <c r="FCK254" s="49"/>
      <c r="FCL254" s="49"/>
      <c r="FCM254" s="49"/>
      <c r="FCN254" s="49"/>
      <c r="FCO254" s="49"/>
      <c r="FCP254" s="49"/>
      <c r="FCQ254" s="49"/>
      <c r="FCR254" s="49"/>
      <c r="FCS254" s="49"/>
      <c r="FCT254" s="49"/>
      <c r="FCU254" s="49"/>
      <c r="FCV254" s="49"/>
      <c r="FCW254" s="49"/>
      <c r="FCX254" s="49"/>
      <c r="FCY254" s="49"/>
      <c r="FCZ254" s="49"/>
      <c r="FDA254" s="49"/>
      <c r="FDB254" s="49"/>
      <c r="FDC254" s="49"/>
      <c r="FDD254" s="49"/>
      <c r="FDE254" s="49"/>
      <c r="FDF254" s="49"/>
      <c r="FDG254" s="49"/>
      <c r="FDH254" s="49"/>
      <c r="FDI254" s="49"/>
      <c r="FDJ254" s="49"/>
      <c r="FDK254" s="49"/>
      <c r="FDL254" s="49"/>
      <c r="FDM254" s="49"/>
      <c r="FDN254" s="49"/>
      <c r="FDO254" s="49"/>
      <c r="FDP254" s="49"/>
      <c r="FDQ254" s="49"/>
      <c r="FDR254" s="49"/>
      <c r="FDS254" s="49"/>
      <c r="FDT254" s="49"/>
      <c r="FDU254" s="49"/>
      <c r="FDV254" s="49"/>
      <c r="FDW254" s="49"/>
      <c r="FDX254" s="49"/>
      <c r="FDY254" s="49"/>
      <c r="FDZ254" s="49"/>
      <c r="FEA254" s="49"/>
      <c r="FEB254" s="49"/>
      <c r="FEC254" s="49"/>
      <c r="FED254" s="49"/>
      <c r="FEE254" s="49"/>
      <c r="FEF254" s="49"/>
      <c r="FEG254" s="49"/>
      <c r="FEH254" s="49"/>
      <c r="FEI254" s="49"/>
      <c r="FEJ254" s="49"/>
      <c r="FEK254" s="49"/>
      <c r="FEL254" s="49"/>
      <c r="FEM254" s="49"/>
      <c r="FEN254" s="49"/>
      <c r="FEO254" s="49"/>
      <c r="FEP254" s="49"/>
      <c r="FEQ254" s="49"/>
      <c r="FER254" s="49"/>
      <c r="FES254" s="49"/>
      <c r="FET254" s="49"/>
      <c r="FEU254" s="49"/>
      <c r="FEV254" s="49"/>
      <c r="FEW254" s="49"/>
      <c r="FEX254" s="49"/>
      <c r="FEY254" s="49"/>
      <c r="FEZ254" s="49"/>
      <c r="FFA254" s="49"/>
      <c r="FFB254" s="49"/>
      <c r="FFC254" s="49"/>
      <c r="FFD254" s="49"/>
      <c r="FFE254" s="49"/>
      <c r="FFF254" s="49"/>
      <c r="FFG254" s="49"/>
      <c r="FFH254" s="49"/>
      <c r="FFI254" s="49"/>
      <c r="FFJ254" s="49"/>
      <c r="FFK254" s="49"/>
      <c r="FFL254" s="49"/>
      <c r="FFM254" s="49"/>
      <c r="FFN254" s="49"/>
      <c r="FFO254" s="49"/>
      <c r="FFP254" s="49"/>
      <c r="FFQ254" s="49"/>
      <c r="FFR254" s="49"/>
      <c r="FFS254" s="49"/>
      <c r="FFT254" s="49"/>
      <c r="FFU254" s="49"/>
      <c r="FFV254" s="49"/>
      <c r="FFW254" s="49"/>
      <c r="FFX254" s="49"/>
      <c r="FFY254" s="49"/>
      <c r="FFZ254" s="49"/>
      <c r="FGA254" s="49"/>
      <c r="FGB254" s="49"/>
      <c r="FGC254" s="49"/>
      <c r="FGD254" s="49"/>
      <c r="FGE254" s="49"/>
      <c r="FGF254" s="49"/>
      <c r="FGG254" s="49"/>
      <c r="FGH254" s="49"/>
      <c r="FGI254" s="49"/>
      <c r="FGJ254" s="49"/>
      <c r="FGK254" s="49"/>
      <c r="FGL254" s="49"/>
      <c r="FGM254" s="49"/>
      <c r="FGN254" s="49"/>
      <c r="FGO254" s="49"/>
      <c r="FGP254" s="49"/>
      <c r="FGQ254" s="49"/>
      <c r="FGR254" s="49"/>
      <c r="FGS254" s="49"/>
      <c r="FGT254" s="49"/>
      <c r="FGU254" s="49"/>
      <c r="FGV254" s="49"/>
      <c r="FGW254" s="49"/>
      <c r="FGX254" s="49"/>
      <c r="FGY254" s="49"/>
      <c r="FGZ254" s="49"/>
      <c r="FHA254" s="49"/>
      <c r="FHB254" s="49"/>
      <c r="FHC254" s="49"/>
      <c r="FHD254" s="49"/>
      <c r="FHE254" s="49"/>
      <c r="FHF254" s="49"/>
      <c r="FHG254" s="49"/>
      <c r="FHH254" s="49"/>
      <c r="FHI254" s="49"/>
      <c r="FHJ254" s="49"/>
      <c r="FHK254" s="49"/>
      <c r="FHL254" s="49"/>
      <c r="FHM254" s="49"/>
      <c r="FHN254" s="49"/>
      <c r="FHO254" s="49"/>
      <c r="FHP254" s="49"/>
      <c r="FHQ254" s="49"/>
      <c r="FHR254" s="49"/>
      <c r="FHS254" s="49"/>
      <c r="FHT254" s="49"/>
      <c r="FHU254" s="49"/>
      <c r="FHV254" s="49"/>
      <c r="FHW254" s="49"/>
      <c r="FHX254" s="49"/>
      <c r="FHY254" s="49"/>
      <c r="FHZ254" s="49"/>
      <c r="FIA254" s="49"/>
      <c r="FIB254" s="49"/>
      <c r="FIC254" s="49"/>
      <c r="FID254" s="49"/>
      <c r="FIE254" s="49"/>
      <c r="FIF254" s="49"/>
      <c r="FIG254" s="49"/>
      <c r="FIH254" s="49"/>
      <c r="FII254" s="49"/>
      <c r="FIJ254" s="49"/>
      <c r="FIK254" s="49"/>
      <c r="FIL254" s="49"/>
      <c r="FIM254" s="49"/>
      <c r="FIN254" s="49"/>
      <c r="FIO254" s="49"/>
      <c r="FIP254" s="49"/>
      <c r="FIQ254" s="49"/>
      <c r="FIR254" s="49"/>
      <c r="FIS254" s="49"/>
      <c r="FIT254" s="49"/>
      <c r="FIU254" s="49"/>
      <c r="FIV254" s="49"/>
      <c r="FIW254" s="49"/>
      <c r="FIX254" s="49"/>
      <c r="FIY254" s="49"/>
      <c r="FIZ254" s="49"/>
      <c r="FJA254" s="49"/>
      <c r="FJB254" s="49"/>
      <c r="FJC254" s="49"/>
      <c r="FJD254" s="49"/>
      <c r="FJE254" s="49"/>
      <c r="FJF254" s="49"/>
      <c r="FJG254" s="49"/>
      <c r="FJH254" s="49"/>
      <c r="FJI254" s="49"/>
      <c r="FJJ254" s="49"/>
      <c r="FJK254" s="49"/>
      <c r="FJL254" s="49"/>
      <c r="FJM254" s="49"/>
      <c r="FJN254" s="49"/>
      <c r="FJO254" s="49"/>
      <c r="FJP254" s="49"/>
      <c r="FJQ254" s="49"/>
      <c r="FJR254" s="49"/>
      <c r="FJS254" s="49"/>
      <c r="FJT254" s="49"/>
      <c r="FJU254" s="49"/>
      <c r="FJV254" s="49"/>
      <c r="FJW254" s="49"/>
      <c r="FJX254" s="49"/>
      <c r="FJY254" s="49"/>
      <c r="FJZ254" s="49"/>
      <c r="FKA254" s="49"/>
      <c r="FKB254" s="49"/>
      <c r="FKC254" s="49"/>
      <c r="FKD254" s="49"/>
      <c r="FKE254" s="49"/>
      <c r="FKF254" s="49"/>
      <c r="FKG254" s="49"/>
      <c r="FKH254" s="49"/>
      <c r="FKI254" s="49"/>
      <c r="FKJ254" s="49"/>
      <c r="FKK254" s="49"/>
      <c r="FKL254" s="49"/>
      <c r="FKM254" s="49"/>
      <c r="FKN254" s="49"/>
      <c r="FKO254" s="49"/>
      <c r="FKP254" s="49"/>
      <c r="FKQ254" s="49"/>
      <c r="FKR254" s="49"/>
      <c r="FKS254" s="49"/>
      <c r="FKT254" s="49"/>
      <c r="FKU254" s="49"/>
      <c r="FKV254" s="49"/>
      <c r="FKW254" s="49"/>
      <c r="FKX254" s="49"/>
      <c r="FKY254" s="49"/>
      <c r="FKZ254" s="49"/>
      <c r="FLA254" s="49"/>
      <c r="FLB254" s="49"/>
      <c r="FLC254" s="49"/>
      <c r="FLD254" s="49"/>
      <c r="FLE254" s="49"/>
      <c r="FLF254" s="49"/>
      <c r="FLG254" s="49"/>
      <c r="FLH254" s="49"/>
      <c r="FLI254" s="49"/>
      <c r="FLJ254" s="49"/>
      <c r="FLK254" s="49"/>
      <c r="FLL254" s="49"/>
      <c r="FLM254" s="49"/>
      <c r="FLN254" s="49"/>
      <c r="FLO254" s="49"/>
      <c r="FLP254" s="49"/>
      <c r="FLQ254" s="49"/>
      <c r="FLR254" s="49"/>
      <c r="FLS254" s="49"/>
      <c r="FLT254" s="49"/>
      <c r="FLU254" s="49"/>
      <c r="FLV254" s="49"/>
      <c r="FLW254" s="49"/>
      <c r="FLX254" s="49"/>
      <c r="FLY254" s="49"/>
      <c r="FLZ254" s="49"/>
      <c r="FMA254" s="49"/>
      <c r="FMB254" s="49"/>
      <c r="FMC254" s="49"/>
      <c r="FMD254" s="49"/>
      <c r="FME254" s="49"/>
      <c r="FMF254" s="49"/>
      <c r="FMG254" s="49"/>
      <c r="FMH254" s="49"/>
      <c r="FMI254" s="49"/>
      <c r="FMJ254" s="49"/>
      <c r="FMK254" s="49"/>
      <c r="FML254" s="49"/>
      <c r="FMM254" s="49"/>
      <c r="FMN254" s="49"/>
      <c r="FMO254" s="49"/>
      <c r="FMP254" s="49"/>
      <c r="FMQ254" s="49"/>
      <c r="FMR254" s="49"/>
      <c r="FMS254" s="49"/>
      <c r="FMT254" s="49"/>
      <c r="FMU254" s="49"/>
      <c r="FMV254" s="49"/>
      <c r="FMW254" s="49"/>
      <c r="FMX254" s="49"/>
      <c r="FMY254" s="49"/>
      <c r="FMZ254" s="49"/>
      <c r="FNA254" s="49"/>
      <c r="FNB254" s="49"/>
      <c r="FNC254" s="49"/>
      <c r="FND254" s="49"/>
      <c r="FNE254" s="49"/>
      <c r="FNF254" s="49"/>
      <c r="FNG254" s="49"/>
      <c r="FNH254" s="49"/>
      <c r="FNI254" s="49"/>
      <c r="FNJ254" s="49"/>
      <c r="FNK254" s="49"/>
      <c r="FNL254" s="49"/>
      <c r="FNM254" s="49"/>
      <c r="FNN254" s="49"/>
      <c r="FNO254" s="49"/>
      <c r="FNP254" s="49"/>
      <c r="FNQ254" s="49"/>
      <c r="FNR254" s="49"/>
      <c r="FNS254" s="49"/>
      <c r="FNT254" s="49"/>
      <c r="FNU254" s="49"/>
      <c r="FNV254" s="49"/>
      <c r="FNW254" s="49"/>
      <c r="FNX254" s="49"/>
      <c r="FNY254" s="49"/>
      <c r="FNZ254" s="49"/>
      <c r="FOA254" s="49"/>
      <c r="FOB254" s="49"/>
      <c r="FOC254" s="49"/>
      <c r="FOD254" s="49"/>
      <c r="FOE254" s="49"/>
      <c r="FOF254" s="49"/>
      <c r="FOG254" s="49"/>
      <c r="FOH254" s="49"/>
      <c r="FOI254" s="49"/>
      <c r="FOJ254" s="49"/>
      <c r="FOK254" s="49"/>
      <c r="FOL254" s="49"/>
      <c r="FOM254" s="49"/>
      <c r="FON254" s="49"/>
      <c r="FOO254" s="49"/>
      <c r="FOP254" s="49"/>
      <c r="FOQ254" s="49"/>
      <c r="FOR254" s="49"/>
      <c r="FOS254" s="49"/>
      <c r="FOT254" s="49"/>
      <c r="FOU254" s="49"/>
      <c r="FOV254" s="49"/>
      <c r="FOW254" s="49"/>
      <c r="FOX254" s="49"/>
      <c r="FOY254" s="49"/>
      <c r="FOZ254" s="49"/>
      <c r="FPA254" s="49"/>
      <c r="FPB254" s="49"/>
      <c r="FPC254" s="49"/>
      <c r="FPD254" s="49"/>
      <c r="FPE254" s="49"/>
      <c r="FPF254" s="49"/>
      <c r="FPG254" s="49"/>
      <c r="FPH254" s="49"/>
      <c r="FPI254" s="49"/>
      <c r="FPJ254" s="49"/>
      <c r="FPK254" s="49"/>
      <c r="FPL254" s="49"/>
      <c r="FPM254" s="49"/>
      <c r="FPN254" s="49"/>
      <c r="FPO254" s="49"/>
      <c r="FPP254" s="49"/>
      <c r="FPQ254" s="49"/>
      <c r="FPR254" s="49"/>
      <c r="FPS254" s="49"/>
      <c r="FPT254" s="49"/>
      <c r="FPU254" s="49"/>
      <c r="FPV254" s="49"/>
      <c r="FPW254" s="49"/>
      <c r="FPX254" s="49"/>
      <c r="FPY254" s="49"/>
      <c r="FPZ254" s="49"/>
      <c r="FQA254" s="49"/>
      <c r="FQB254" s="49"/>
      <c r="FQC254" s="49"/>
      <c r="FQD254" s="49"/>
      <c r="FQE254" s="49"/>
      <c r="FQF254" s="49"/>
      <c r="FQG254" s="49"/>
      <c r="FQH254" s="49"/>
      <c r="FQI254" s="49"/>
      <c r="FQJ254" s="49"/>
      <c r="FQK254" s="49"/>
      <c r="FQL254" s="49"/>
      <c r="FQM254" s="49"/>
      <c r="FQN254" s="49"/>
      <c r="FQO254" s="49"/>
      <c r="FQP254" s="49"/>
      <c r="FQQ254" s="49"/>
      <c r="FQR254" s="49"/>
      <c r="FQS254" s="49"/>
      <c r="FQT254" s="49"/>
      <c r="FQU254" s="49"/>
      <c r="FQV254" s="49"/>
      <c r="FQW254" s="49"/>
      <c r="FQX254" s="49"/>
      <c r="FQY254" s="49"/>
      <c r="FQZ254" s="49"/>
      <c r="FRA254" s="49"/>
      <c r="FRB254" s="49"/>
      <c r="FRC254" s="49"/>
      <c r="FRD254" s="49"/>
      <c r="FRE254" s="49"/>
      <c r="FRF254" s="49"/>
      <c r="FRG254" s="49"/>
      <c r="FRH254" s="49"/>
      <c r="FRI254" s="49"/>
      <c r="FRJ254" s="49"/>
      <c r="FRK254" s="49"/>
      <c r="FRL254" s="49"/>
      <c r="FRM254" s="49"/>
      <c r="FRN254" s="49"/>
      <c r="FRO254" s="49"/>
      <c r="FRP254" s="49"/>
      <c r="FRQ254" s="49"/>
      <c r="FRR254" s="49"/>
      <c r="FRS254" s="49"/>
      <c r="FRT254" s="49"/>
      <c r="FRU254" s="49"/>
      <c r="FRV254" s="49"/>
      <c r="FRW254" s="49"/>
      <c r="FRX254" s="49"/>
      <c r="FRY254" s="49"/>
      <c r="FRZ254" s="49"/>
      <c r="FSA254" s="49"/>
      <c r="FSB254" s="49"/>
      <c r="FSC254" s="49"/>
      <c r="FSD254" s="49"/>
      <c r="FSE254" s="49"/>
      <c r="FSF254" s="49"/>
      <c r="FSG254" s="49"/>
      <c r="FSH254" s="49"/>
      <c r="FSI254" s="49"/>
      <c r="FSJ254" s="49"/>
      <c r="FSK254" s="49"/>
      <c r="FSL254" s="49"/>
      <c r="FSM254" s="49"/>
      <c r="FSN254" s="49"/>
      <c r="FSO254" s="49"/>
      <c r="FSP254" s="49"/>
      <c r="FSQ254" s="49"/>
      <c r="FSR254" s="49"/>
      <c r="FSS254" s="49"/>
      <c r="FST254" s="49"/>
      <c r="FSU254" s="49"/>
      <c r="FSV254" s="49"/>
      <c r="FSW254" s="49"/>
      <c r="FSX254" s="49"/>
      <c r="FSY254" s="49"/>
      <c r="FSZ254" s="49"/>
      <c r="FTA254" s="49"/>
      <c r="FTB254" s="49"/>
      <c r="FTC254" s="49"/>
      <c r="FTD254" s="49"/>
      <c r="FTE254" s="49"/>
      <c r="FTF254" s="49"/>
      <c r="FTG254" s="49"/>
      <c r="FTH254" s="49"/>
      <c r="FTI254" s="49"/>
      <c r="FTJ254" s="49"/>
      <c r="FTK254" s="49"/>
      <c r="FTL254" s="49"/>
      <c r="FTM254" s="49"/>
      <c r="FTN254" s="49"/>
      <c r="FTO254" s="49"/>
      <c r="FTP254" s="49"/>
      <c r="FTQ254" s="49"/>
      <c r="FTR254" s="49"/>
      <c r="FTS254" s="49"/>
      <c r="FTT254" s="49"/>
      <c r="FTU254" s="49"/>
      <c r="FTV254" s="49"/>
      <c r="FTW254" s="49"/>
      <c r="FTX254" s="49"/>
      <c r="FTY254" s="49"/>
      <c r="FTZ254" s="49"/>
      <c r="FUA254" s="49"/>
      <c r="FUB254" s="49"/>
      <c r="FUC254" s="49"/>
      <c r="FUD254" s="49"/>
      <c r="FUE254" s="49"/>
      <c r="FUF254" s="49"/>
      <c r="FUG254" s="49"/>
      <c r="FUH254" s="49"/>
      <c r="FUI254" s="49"/>
      <c r="FUJ254" s="49"/>
      <c r="FUK254" s="49"/>
      <c r="FUL254" s="49"/>
      <c r="FUM254" s="49"/>
      <c r="FUN254" s="49"/>
      <c r="FUO254" s="49"/>
      <c r="FUP254" s="49"/>
      <c r="FUQ254" s="49"/>
      <c r="FUR254" s="49"/>
      <c r="FUS254" s="49"/>
      <c r="FUT254" s="49"/>
      <c r="FUU254" s="49"/>
      <c r="FUV254" s="49"/>
      <c r="FUW254" s="49"/>
      <c r="FUX254" s="49"/>
      <c r="FUY254" s="49"/>
      <c r="FUZ254" s="49"/>
      <c r="FVA254" s="49"/>
      <c r="FVB254" s="49"/>
      <c r="FVC254" s="49"/>
      <c r="FVD254" s="49"/>
      <c r="FVE254" s="49"/>
      <c r="FVF254" s="49"/>
      <c r="FVG254" s="49"/>
      <c r="FVH254" s="49"/>
      <c r="FVI254" s="49"/>
      <c r="FVJ254" s="49"/>
      <c r="FVK254" s="49"/>
      <c r="FVL254" s="49"/>
      <c r="FVM254" s="49"/>
      <c r="FVN254" s="49"/>
      <c r="FVO254" s="49"/>
      <c r="FVP254" s="49"/>
      <c r="FVQ254" s="49"/>
      <c r="FVR254" s="49"/>
      <c r="FVS254" s="49"/>
      <c r="FVT254" s="49"/>
      <c r="FVU254" s="49"/>
      <c r="FVV254" s="49"/>
      <c r="FVW254" s="49"/>
      <c r="FVX254" s="49"/>
      <c r="FVY254" s="49"/>
      <c r="FVZ254" s="49"/>
      <c r="FWA254" s="49"/>
      <c r="FWB254" s="49"/>
      <c r="FWC254" s="49"/>
      <c r="FWD254" s="49"/>
      <c r="FWE254" s="49"/>
      <c r="FWF254" s="49"/>
      <c r="FWG254" s="49"/>
      <c r="FWH254" s="49"/>
      <c r="FWI254" s="49"/>
      <c r="FWJ254" s="49"/>
      <c r="FWK254" s="49"/>
      <c r="FWL254" s="49"/>
      <c r="FWM254" s="49"/>
      <c r="FWN254" s="49"/>
      <c r="FWO254" s="49"/>
      <c r="FWP254" s="49"/>
      <c r="FWQ254" s="49"/>
      <c r="FWR254" s="49"/>
      <c r="FWS254" s="49"/>
      <c r="FWT254" s="49"/>
      <c r="FWU254" s="49"/>
      <c r="FWV254" s="49"/>
      <c r="FWW254" s="49"/>
      <c r="FWX254" s="49"/>
      <c r="FWY254" s="49"/>
      <c r="FWZ254" s="49"/>
      <c r="FXA254" s="49"/>
      <c r="FXB254" s="49"/>
      <c r="FXC254" s="49"/>
      <c r="FXD254" s="49"/>
      <c r="FXE254" s="49"/>
      <c r="FXF254" s="49"/>
      <c r="FXG254" s="49"/>
      <c r="FXH254" s="49"/>
      <c r="FXI254" s="49"/>
      <c r="FXJ254" s="49"/>
      <c r="FXK254" s="49"/>
      <c r="FXL254" s="49"/>
      <c r="FXM254" s="49"/>
      <c r="FXN254" s="49"/>
      <c r="FXO254" s="49"/>
      <c r="FXP254" s="49"/>
      <c r="FXQ254" s="49"/>
      <c r="FXR254" s="49"/>
      <c r="FXS254" s="49"/>
      <c r="FXT254" s="49"/>
      <c r="FXU254" s="49"/>
      <c r="FXV254" s="49"/>
      <c r="FXW254" s="49"/>
      <c r="FXX254" s="49"/>
      <c r="FXY254" s="49"/>
      <c r="FXZ254" s="49"/>
      <c r="FYA254" s="49"/>
      <c r="FYB254" s="49"/>
      <c r="FYC254" s="49"/>
      <c r="FYD254" s="49"/>
      <c r="FYE254" s="49"/>
      <c r="FYF254" s="49"/>
      <c r="FYG254" s="49"/>
      <c r="FYH254" s="49"/>
      <c r="FYI254" s="49"/>
      <c r="FYJ254" s="49"/>
      <c r="FYK254" s="49"/>
      <c r="FYL254" s="49"/>
      <c r="FYM254" s="49"/>
      <c r="FYN254" s="49"/>
      <c r="FYO254" s="49"/>
      <c r="FYP254" s="49"/>
      <c r="FYQ254" s="49"/>
      <c r="FYR254" s="49"/>
      <c r="FYS254" s="49"/>
      <c r="FYT254" s="49"/>
      <c r="FYU254" s="49"/>
      <c r="FYV254" s="49"/>
      <c r="FYW254" s="49"/>
      <c r="FYX254" s="49"/>
      <c r="FYY254" s="49"/>
      <c r="FYZ254" s="49"/>
      <c r="FZA254" s="49"/>
      <c r="FZB254" s="49"/>
      <c r="FZC254" s="49"/>
      <c r="FZD254" s="49"/>
      <c r="FZE254" s="49"/>
      <c r="FZF254" s="49"/>
      <c r="FZG254" s="49"/>
      <c r="FZH254" s="49"/>
      <c r="FZI254" s="49"/>
      <c r="FZJ254" s="49"/>
      <c r="FZK254" s="49"/>
      <c r="FZL254" s="49"/>
      <c r="FZM254" s="49"/>
      <c r="FZN254" s="49"/>
      <c r="FZO254" s="49"/>
      <c r="FZP254" s="49"/>
      <c r="FZQ254" s="49"/>
      <c r="FZR254" s="49"/>
      <c r="FZS254" s="49"/>
      <c r="FZT254" s="49"/>
      <c r="FZU254" s="49"/>
      <c r="FZV254" s="49"/>
      <c r="FZW254" s="49"/>
      <c r="FZX254" s="49"/>
      <c r="FZY254" s="49"/>
      <c r="FZZ254" s="49"/>
      <c r="GAA254" s="49"/>
      <c r="GAB254" s="49"/>
      <c r="GAC254" s="49"/>
      <c r="GAD254" s="49"/>
      <c r="GAE254" s="49"/>
      <c r="GAF254" s="49"/>
      <c r="GAG254" s="49"/>
      <c r="GAH254" s="49"/>
      <c r="GAI254" s="49"/>
      <c r="GAJ254" s="49"/>
      <c r="GAK254" s="49"/>
      <c r="GAL254" s="49"/>
      <c r="GAM254" s="49"/>
      <c r="GAN254" s="49"/>
      <c r="GAO254" s="49"/>
      <c r="GAP254" s="49"/>
      <c r="GAQ254" s="49"/>
      <c r="GAR254" s="49"/>
      <c r="GAS254" s="49"/>
      <c r="GAT254" s="49"/>
      <c r="GAU254" s="49"/>
      <c r="GAV254" s="49"/>
      <c r="GAW254" s="49"/>
      <c r="GAX254" s="49"/>
      <c r="GAY254" s="49"/>
      <c r="GAZ254" s="49"/>
      <c r="GBA254" s="49"/>
      <c r="GBB254" s="49"/>
      <c r="GBC254" s="49"/>
      <c r="GBD254" s="49"/>
      <c r="GBE254" s="49"/>
      <c r="GBF254" s="49"/>
      <c r="GBG254" s="49"/>
      <c r="GBH254" s="49"/>
      <c r="GBI254" s="49"/>
      <c r="GBJ254" s="49"/>
      <c r="GBK254" s="49"/>
      <c r="GBL254" s="49"/>
      <c r="GBM254" s="49"/>
      <c r="GBN254" s="49"/>
      <c r="GBO254" s="49"/>
      <c r="GBP254" s="49"/>
      <c r="GBQ254" s="49"/>
      <c r="GBR254" s="49"/>
      <c r="GBS254" s="49"/>
      <c r="GBT254" s="49"/>
      <c r="GBU254" s="49"/>
      <c r="GBV254" s="49"/>
      <c r="GBW254" s="49"/>
      <c r="GBX254" s="49"/>
      <c r="GBY254" s="49"/>
      <c r="GBZ254" s="49"/>
      <c r="GCA254" s="49"/>
      <c r="GCB254" s="49"/>
      <c r="GCC254" s="49"/>
      <c r="GCD254" s="49"/>
      <c r="GCE254" s="49"/>
      <c r="GCF254" s="49"/>
      <c r="GCG254" s="49"/>
      <c r="GCH254" s="49"/>
      <c r="GCI254" s="49"/>
      <c r="GCJ254" s="49"/>
      <c r="GCK254" s="49"/>
      <c r="GCL254" s="49"/>
      <c r="GCM254" s="49"/>
      <c r="GCN254" s="49"/>
      <c r="GCO254" s="49"/>
      <c r="GCP254" s="49"/>
      <c r="GCQ254" s="49"/>
      <c r="GCR254" s="49"/>
      <c r="GCS254" s="49"/>
      <c r="GCT254" s="49"/>
      <c r="GCU254" s="49"/>
      <c r="GCV254" s="49"/>
      <c r="GCW254" s="49"/>
      <c r="GCX254" s="49"/>
      <c r="GCY254" s="49"/>
      <c r="GCZ254" s="49"/>
      <c r="GDA254" s="49"/>
      <c r="GDB254" s="49"/>
      <c r="GDC254" s="49"/>
      <c r="GDD254" s="49"/>
      <c r="GDE254" s="49"/>
      <c r="GDF254" s="49"/>
      <c r="GDG254" s="49"/>
      <c r="GDH254" s="49"/>
      <c r="GDI254" s="49"/>
      <c r="GDJ254" s="49"/>
      <c r="GDK254" s="49"/>
      <c r="GDL254" s="49"/>
      <c r="GDM254" s="49"/>
      <c r="GDN254" s="49"/>
      <c r="GDO254" s="49"/>
      <c r="GDP254" s="49"/>
      <c r="GDQ254" s="49"/>
      <c r="GDR254" s="49"/>
      <c r="GDS254" s="49"/>
      <c r="GDT254" s="49"/>
      <c r="GDU254" s="49"/>
      <c r="GDV254" s="49"/>
      <c r="GDW254" s="49"/>
      <c r="GDX254" s="49"/>
      <c r="GDY254" s="49"/>
      <c r="GDZ254" s="49"/>
      <c r="GEA254" s="49"/>
      <c r="GEB254" s="49"/>
      <c r="GEC254" s="49"/>
      <c r="GED254" s="49"/>
      <c r="GEE254" s="49"/>
      <c r="GEF254" s="49"/>
      <c r="GEG254" s="49"/>
      <c r="GEH254" s="49"/>
      <c r="GEI254" s="49"/>
      <c r="GEJ254" s="49"/>
      <c r="GEK254" s="49"/>
      <c r="GEL254" s="49"/>
      <c r="GEM254" s="49"/>
      <c r="GEN254" s="49"/>
      <c r="GEO254" s="49"/>
      <c r="GEP254" s="49"/>
      <c r="GEQ254" s="49"/>
      <c r="GER254" s="49"/>
      <c r="GES254" s="49"/>
      <c r="GET254" s="49"/>
      <c r="GEU254" s="49"/>
      <c r="GEV254" s="49"/>
      <c r="GEW254" s="49"/>
      <c r="GEX254" s="49"/>
      <c r="GEY254" s="49"/>
      <c r="GEZ254" s="49"/>
      <c r="GFA254" s="49"/>
      <c r="GFB254" s="49"/>
      <c r="GFC254" s="49"/>
      <c r="GFD254" s="49"/>
      <c r="GFE254" s="49"/>
      <c r="GFF254" s="49"/>
      <c r="GFG254" s="49"/>
      <c r="GFH254" s="49"/>
      <c r="GFI254" s="49"/>
      <c r="GFJ254" s="49"/>
      <c r="GFK254" s="49"/>
      <c r="GFL254" s="49"/>
      <c r="GFM254" s="49"/>
      <c r="GFN254" s="49"/>
      <c r="GFO254" s="49"/>
      <c r="GFP254" s="49"/>
      <c r="GFQ254" s="49"/>
      <c r="GFR254" s="49"/>
      <c r="GFS254" s="49"/>
      <c r="GFT254" s="49"/>
      <c r="GFU254" s="49"/>
      <c r="GFV254" s="49"/>
      <c r="GFW254" s="49"/>
      <c r="GFX254" s="49"/>
      <c r="GFY254" s="49"/>
      <c r="GFZ254" s="49"/>
      <c r="GGA254" s="49"/>
      <c r="GGB254" s="49"/>
      <c r="GGC254" s="49"/>
      <c r="GGD254" s="49"/>
      <c r="GGE254" s="49"/>
      <c r="GGF254" s="49"/>
      <c r="GGG254" s="49"/>
      <c r="GGH254" s="49"/>
      <c r="GGI254" s="49"/>
      <c r="GGJ254" s="49"/>
      <c r="GGK254" s="49"/>
      <c r="GGL254" s="49"/>
      <c r="GGM254" s="49"/>
      <c r="GGN254" s="49"/>
      <c r="GGO254" s="49"/>
      <c r="GGP254" s="49"/>
      <c r="GGQ254" s="49"/>
      <c r="GGR254" s="49"/>
      <c r="GGS254" s="49"/>
      <c r="GGT254" s="49"/>
      <c r="GGU254" s="49"/>
      <c r="GGV254" s="49"/>
      <c r="GGW254" s="49"/>
      <c r="GGX254" s="49"/>
      <c r="GGY254" s="49"/>
      <c r="GGZ254" s="49"/>
      <c r="GHA254" s="49"/>
      <c r="GHB254" s="49"/>
      <c r="GHC254" s="49"/>
      <c r="GHD254" s="49"/>
      <c r="GHE254" s="49"/>
      <c r="GHF254" s="49"/>
      <c r="GHG254" s="49"/>
      <c r="GHH254" s="49"/>
      <c r="GHI254" s="49"/>
      <c r="GHJ254" s="49"/>
      <c r="GHK254" s="49"/>
      <c r="GHL254" s="49"/>
      <c r="GHM254" s="49"/>
      <c r="GHN254" s="49"/>
      <c r="GHO254" s="49"/>
      <c r="GHP254" s="49"/>
      <c r="GHQ254" s="49"/>
      <c r="GHR254" s="49"/>
      <c r="GHS254" s="49"/>
      <c r="GHT254" s="49"/>
      <c r="GHU254" s="49"/>
      <c r="GHV254" s="49"/>
      <c r="GHW254" s="49"/>
      <c r="GHX254" s="49"/>
      <c r="GHY254" s="49"/>
      <c r="GHZ254" s="49"/>
      <c r="GIA254" s="49"/>
      <c r="GIB254" s="49"/>
      <c r="GIC254" s="49"/>
      <c r="GID254" s="49"/>
      <c r="GIE254" s="49"/>
      <c r="GIF254" s="49"/>
      <c r="GIG254" s="49"/>
      <c r="GIH254" s="49"/>
      <c r="GII254" s="49"/>
      <c r="GIJ254" s="49"/>
      <c r="GIK254" s="49"/>
      <c r="GIL254" s="49"/>
      <c r="GIM254" s="49"/>
      <c r="GIN254" s="49"/>
      <c r="GIO254" s="49"/>
      <c r="GIP254" s="49"/>
      <c r="GIQ254" s="49"/>
      <c r="GIR254" s="49"/>
      <c r="GIS254" s="49"/>
      <c r="GIT254" s="49"/>
      <c r="GIU254" s="49"/>
      <c r="GIV254" s="49"/>
      <c r="GIW254" s="49"/>
      <c r="GIX254" s="49"/>
      <c r="GIY254" s="49"/>
      <c r="GIZ254" s="49"/>
      <c r="GJA254" s="49"/>
      <c r="GJB254" s="49"/>
      <c r="GJC254" s="49"/>
      <c r="GJD254" s="49"/>
      <c r="GJE254" s="49"/>
      <c r="GJF254" s="49"/>
      <c r="GJG254" s="49"/>
      <c r="GJH254" s="49"/>
      <c r="GJI254" s="49"/>
      <c r="GJJ254" s="49"/>
      <c r="GJK254" s="49"/>
      <c r="GJL254" s="49"/>
      <c r="GJM254" s="49"/>
      <c r="GJN254" s="49"/>
      <c r="GJO254" s="49"/>
      <c r="GJP254" s="49"/>
      <c r="GJQ254" s="49"/>
      <c r="GJR254" s="49"/>
      <c r="GJS254" s="49"/>
      <c r="GJT254" s="49"/>
      <c r="GJU254" s="49"/>
      <c r="GJV254" s="49"/>
      <c r="GJW254" s="49"/>
      <c r="GJX254" s="49"/>
      <c r="GJY254" s="49"/>
      <c r="GJZ254" s="49"/>
      <c r="GKA254" s="49"/>
      <c r="GKB254" s="49"/>
      <c r="GKC254" s="49"/>
      <c r="GKD254" s="49"/>
      <c r="GKE254" s="49"/>
      <c r="GKF254" s="49"/>
      <c r="GKG254" s="49"/>
      <c r="GKH254" s="49"/>
      <c r="GKI254" s="49"/>
      <c r="GKJ254" s="49"/>
      <c r="GKK254" s="49"/>
      <c r="GKL254" s="49"/>
      <c r="GKM254" s="49"/>
      <c r="GKN254" s="49"/>
      <c r="GKO254" s="49"/>
      <c r="GKP254" s="49"/>
      <c r="GKQ254" s="49"/>
      <c r="GKR254" s="49"/>
      <c r="GKS254" s="49"/>
      <c r="GKT254" s="49"/>
      <c r="GKU254" s="49"/>
      <c r="GKV254" s="49"/>
      <c r="GKW254" s="49"/>
      <c r="GKX254" s="49"/>
      <c r="GKY254" s="49"/>
      <c r="GKZ254" s="49"/>
      <c r="GLA254" s="49"/>
      <c r="GLB254" s="49"/>
      <c r="GLC254" s="49"/>
      <c r="GLD254" s="49"/>
      <c r="GLE254" s="49"/>
      <c r="GLF254" s="49"/>
      <c r="GLG254" s="49"/>
      <c r="GLH254" s="49"/>
      <c r="GLI254" s="49"/>
      <c r="GLJ254" s="49"/>
      <c r="GLK254" s="49"/>
      <c r="GLL254" s="49"/>
      <c r="GLM254" s="49"/>
      <c r="GLN254" s="49"/>
      <c r="GLO254" s="49"/>
      <c r="GLP254" s="49"/>
      <c r="GLQ254" s="49"/>
      <c r="GLR254" s="49"/>
      <c r="GLS254" s="49"/>
      <c r="GLT254" s="49"/>
      <c r="GLU254" s="49"/>
      <c r="GLV254" s="49"/>
      <c r="GLW254" s="49"/>
      <c r="GLX254" s="49"/>
      <c r="GLY254" s="49"/>
      <c r="GLZ254" s="49"/>
      <c r="GMA254" s="49"/>
      <c r="GMB254" s="49"/>
      <c r="GMC254" s="49"/>
      <c r="GMD254" s="49"/>
      <c r="GME254" s="49"/>
      <c r="GMF254" s="49"/>
      <c r="GMG254" s="49"/>
      <c r="GMH254" s="49"/>
      <c r="GMI254" s="49"/>
      <c r="GMJ254" s="49"/>
      <c r="GMK254" s="49"/>
      <c r="GML254" s="49"/>
      <c r="GMM254" s="49"/>
      <c r="GMN254" s="49"/>
      <c r="GMO254" s="49"/>
      <c r="GMP254" s="49"/>
      <c r="GMQ254" s="49"/>
      <c r="GMR254" s="49"/>
      <c r="GMS254" s="49"/>
      <c r="GMT254" s="49"/>
      <c r="GMU254" s="49"/>
      <c r="GMV254" s="49"/>
      <c r="GMW254" s="49"/>
      <c r="GMX254" s="49"/>
      <c r="GMY254" s="49"/>
      <c r="GMZ254" s="49"/>
      <c r="GNA254" s="49"/>
      <c r="GNB254" s="49"/>
      <c r="GNC254" s="49"/>
      <c r="GND254" s="49"/>
      <c r="GNE254" s="49"/>
      <c r="GNF254" s="49"/>
      <c r="GNG254" s="49"/>
      <c r="GNH254" s="49"/>
      <c r="GNI254" s="49"/>
      <c r="GNJ254" s="49"/>
      <c r="GNK254" s="49"/>
      <c r="GNL254" s="49"/>
      <c r="GNM254" s="49"/>
      <c r="GNN254" s="49"/>
      <c r="GNO254" s="49"/>
      <c r="GNP254" s="49"/>
      <c r="GNQ254" s="49"/>
      <c r="GNR254" s="49"/>
      <c r="GNS254" s="49"/>
      <c r="GNT254" s="49"/>
      <c r="GNU254" s="49"/>
      <c r="GNV254" s="49"/>
      <c r="GNW254" s="49"/>
      <c r="GNX254" s="49"/>
      <c r="GNY254" s="49"/>
      <c r="GNZ254" s="49"/>
      <c r="GOA254" s="49"/>
      <c r="GOB254" s="49"/>
      <c r="GOC254" s="49"/>
      <c r="GOD254" s="49"/>
      <c r="GOE254" s="49"/>
      <c r="GOF254" s="49"/>
      <c r="GOG254" s="49"/>
      <c r="GOH254" s="49"/>
      <c r="GOI254" s="49"/>
      <c r="GOJ254" s="49"/>
      <c r="GOK254" s="49"/>
      <c r="GOL254" s="49"/>
      <c r="GOM254" s="49"/>
      <c r="GON254" s="49"/>
      <c r="GOO254" s="49"/>
      <c r="GOP254" s="49"/>
      <c r="GOQ254" s="49"/>
      <c r="GOR254" s="49"/>
      <c r="GOS254" s="49"/>
      <c r="GOT254" s="49"/>
      <c r="GOU254" s="49"/>
      <c r="GOV254" s="49"/>
      <c r="GOW254" s="49"/>
      <c r="GOX254" s="49"/>
      <c r="GOY254" s="49"/>
      <c r="GOZ254" s="49"/>
      <c r="GPA254" s="49"/>
      <c r="GPB254" s="49"/>
      <c r="GPC254" s="49"/>
      <c r="GPD254" s="49"/>
      <c r="GPE254" s="49"/>
      <c r="GPF254" s="49"/>
      <c r="GPG254" s="49"/>
      <c r="GPH254" s="49"/>
      <c r="GPI254" s="49"/>
      <c r="GPJ254" s="49"/>
      <c r="GPK254" s="49"/>
      <c r="GPL254" s="49"/>
      <c r="GPM254" s="49"/>
      <c r="GPN254" s="49"/>
      <c r="GPO254" s="49"/>
      <c r="GPP254" s="49"/>
      <c r="GPQ254" s="49"/>
      <c r="GPR254" s="49"/>
      <c r="GPS254" s="49"/>
      <c r="GPT254" s="49"/>
      <c r="GPU254" s="49"/>
      <c r="GPV254" s="49"/>
      <c r="GPW254" s="49"/>
      <c r="GPX254" s="49"/>
      <c r="GPY254" s="49"/>
      <c r="GPZ254" s="49"/>
      <c r="GQA254" s="49"/>
      <c r="GQB254" s="49"/>
      <c r="GQC254" s="49"/>
      <c r="GQD254" s="49"/>
      <c r="GQE254" s="49"/>
      <c r="GQF254" s="49"/>
      <c r="GQG254" s="49"/>
      <c r="GQH254" s="49"/>
      <c r="GQI254" s="49"/>
      <c r="GQJ254" s="49"/>
      <c r="GQK254" s="49"/>
      <c r="GQL254" s="49"/>
      <c r="GQM254" s="49"/>
      <c r="GQN254" s="49"/>
      <c r="GQO254" s="49"/>
      <c r="GQP254" s="49"/>
      <c r="GQQ254" s="49"/>
      <c r="GQR254" s="49"/>
      <c r="GQS254" s="49"/>
      <c r="GQT254" s="49"/>
      <c r="GQU254" s="49"/>
      <c r="GQV254" s="49"/>
      <c r="GQW254" s="49"/>
      <c r="GQX254" s="49"/>
      <c r="GQY254" s="49"/>
      <c r="GQZ254" s="49"/>
      <c r="GRA254" s="49"/>
      <c r="GRB254" s="49"/>
      <c r="GRC254" s="49"/>
      <c r="GRD254" s="49"/>
      <c r="GRE254" s="49"/>
      <c r="GRF254" s="49"/>
      <c r="GRG254" s="49"/>
      <c r="GRH254" s="49"/>
      <c r="GRI254" s="49"/>
      <c r="GRJ254" s="49"/>
      <c r="GRK254" s="49"/>
      <c r="GRL254" s="49"/>
      <c r="GRM254" s="49"/>
      <c r="GRN254" s="49"/>
      <c r="GRO254" s="49"/>
      <c r="GRP254" s="49"/>
      <c r="GRQ254" s="49"/>
      <c r="GRR254" s="49"/>
      <c r="GRS254" s="49"/>
      <c r="GRT254" s="49"/>
      <c r="GRU254" s="49"/>
      <c r="GRV254" s="49"/>
      <c r="GRW254" s="49"/>
      <c r="GRX254" s="49"/>
      <c r="GRY254" s="49"/>
      <c r="GRZ254" s="49"/>
      <c r="GSA254" s="49"/>
      <c r="GSB254" s="49"/>
      <c r="GSC254" s="49"/>
      <c r="GSD254" s="49"/>
      <c r="GSE254" s="49"/>
      <c r="GSF254" s="49"/>
      <c r="GSG254" s="49"/>
      <c r="GSH254" s="49"/>
      <c r="GSI254" s="49"/>
      <c r="GSJ254" s="49"/>
      <c r="GSK254" s="49"/>
      <c r="GSL254" s="49"/>
      <c r="GSM254" s="49"/>
      <c r="GSN254" s="49"/>
      <c r="GSO254" s="49"/>
      <c r="GSP254" s="49"/>
      <c r="GSQ254" s="49"/>
      <c r="GSR254" s="49"/>
      <c r="GSS254" s="49"/>
      <c r="GST254" s="49"/>
      <c r="GSU254" s="49"/>
      <c r="GSV254" s="49"/>
      <c r="GSW254" s="49"/>
      <c r="GSX254" s="49"/>
      <c r="GSY254" s="49"/>
      <c r="GSZ254" s="49"/>
      <c r="GTA254" s="49"/>
      <c r="GTB254" s="49"/>
      <c r="GTC254" s="49"/>
      <c r="GTD254" s="49"/>
      <c r="GTE254" s="49"/>
      <c r="GTF254" s="49"/>
      <c r="GTG254" s="49"/>
      <c r="GTH254" s="49"/>
      <c r="GTI254" s="49"/>
      <c r="GTJ254" s="49"/>
      <c r="GTK254" s="49"/>
      <c r="GTL254" s="49"/>
      <c r="GTM254" s="49"/>
      <c r="GTN254" s="49"/>
      <c r="GTO254" s="49"/>
      <c r="GTP254" s="49"/>
      <c r="GTQ254" s="49"/>
      <c r="GTR254" s="49"/>
      <c r="GTS254" s="49"/>
      <c r="GTT254" s="49"/>
      <c r="GTU254" s="49"/>
      <c r="GTV254" s="49"/>
      <c r="GTW254" s="49"/>
      <c r="GTX254" s="49"/>
      <c r="GTY254" s="49"/>
      <c r="GTZ254" s="49"/>
      <c r="GUA254" s="49"/>
      <c r="GUB254" s="49"/>
      <c r="GUC254" s="49"/>
      <c r="GUD254" s="49"/>
      <c r="GUE254" s="49"/>
      <c r="GUF254" s="49"/>
      <c r="GUG254" s="49"/>
      <c r="GUH254" s="49"/>
      <c r="GUI254" s="49"/>
      <c r="GUJ254" s="49"/>
      <c r="GUK254" s="49"/>
      <c r="GUL254" s="49"/>
      <c r="GUM254" s="49"/>
      <c r="GUN254" s="49"/>
      <c r="GUO254" s="49"/>
      <c r="GUP254" s="49"/>
      <c r="GUQ254" s="49"/>
      <c r="GUR254" s="49"/>
      <c r="GUS254" s="49"/>
      <c r="GUT254" s="49"/>
      <c r="GUU254" s="49"/>
      <c r="GUV254" s="49"/>
      <c r="GUW254" s="49"/>
      <c r="GUX254" s="49"/>
      <c r="GUY254" s="49"/>
      <c r="GUZ254" s="49"/>
      <c r="GVA254" s="49"/>
      <c r="GVB254" s="49"/>
      <c r="GVC254" s="49"/>
      <c r="GVD254" s="49"/>
      <c r="GVE254" s="49"/>
      <c r="GVF254" s="49"/>
      <c r="GVG254" s="49"/>
      <c r="GVH254" s="49"/>
      <c r="GVI254" s="49"/>
      <c r="GVJ254" s="49"/>
      <c r="GVK254" s="49"/>
      <c r="GVL254" s="49"/>
      <c r="GVM254" s="49"/>
      <c r="GVN254" s="49"/>
      <c r="GVO254" s="49"/>
      <c r="GVP254" s="49"/>
      <c r="GVQ254" s="49"/>
      <c r="GVR254" s="49"/>
      <c r="GVS254" s="49"/>
      <c r="GVT254" s="49"/>
      <c r="GVU254" s="49"/>
      <c r="GVV254" s="49"/>
      <c r="GVW254" s="49"/>
      <c r="GVX254" s="49"/>
      <c r="GVY254" s="49"/>
      <c r="GVZ254" s="49"/>
      <c r="GWA254" s="49"/>
      <c r="GWB254" s="49"/>
      <c r="GWC254" s="49"/>
      <c r="GWD254" s="49"/>
      <c r="GWE254" s="49"/>
      <c r="GWF254" s="49"/>
      <c r="GWG254" s="49"/>
      <c r="GWH254" s="49"/>
      <c r="GWI254" s="49"/>
      <c r="GWJ254" s="49"/>
      <c r="GWK254" s="49"/>
      <c r="GWL254" s="49"/>
      <c r="GWM254" s="49"/>
      <c r="GWN254" s="49"/>
      <c r="GWO254" s="49"/>
      <c r="GWP254" s="49"/>
      <c r="GWQ254" s="49"/>
      <c r="GWR254" s="49"/>
      <c r="GWS254" s="49"/>
      <c r="GWT254" s="49"/>
      <c r="GWU254" s="49"/>
      <c r="GWV254" s="49"/>
      <c r="GWW254" s="49"/>
      <c r="GWX254" s="49"/>
      <c r="GWY254" s="49"/>
      <c r="GWZ254" s="49"/>
      <c r="GXA254" s="49"/>
      <c r="GXB254" s="49"/>
      <c r="GXC254" s="49"/>
      <c r="GXD254" s="49"/>
      <c r="GXE254" s="49"/>
      <c r="GXF254" s="49"/>
      <c r="GXG254" s="49"/>
      <c r="GXH254" s="49"/>
      <c r="GXI254" s="49"/>
      <c r="GXJ254" s="49"/>
      <c r="GXK254" s="49"/>
      <c r="GXL254" s="49"/>
      <c r="GXM254" s="49"/>
      <c r="GXN254" s="49"/>
      <c r="GXO254" s="49"/>
      <c r="GXP254" s="49"/>
      <c r="GXQ254" s="49"/>
      <c r="GXR254" s="49"/>
      <c r="GXS254" s="49"/>
      <c r="GXT254" s="49"/>
      <c r="GXU254" s="49"/>
      <c r="GXV254" s="49"/>
      <c r="GXW254" s="49"/>
      <c r="GXX254" s="49"/>
      <c r="GXY254" s="49"/>
      <c r="GXZ254" s="49"/>
      <c r="GYA254" s="49"/>
      <c r="GYB254" s="49"/>
      <c r="GYC254" s="49"/>
      <c r="GYD254" s="49"/>
      <c r="GYE254" s="49"/>
      <c r="GYF254" s="49"/>
      <c r="GYG254" s="49"/>
      <c r="GYH254" s="49"/>
      <c r="GYI254" s="49"/>
      <c r="GYJ254" s="49"/>
      <c r="GYK254" s="49"/>
      <c r="GYL254" s="49"/>
      <c r="GYM254" s="49"/>
      <c r="GYN254" s="49"/>
      <c r="GYO254" s="49"/>
      <c r="GYP254" s="49"/>
      <c r="GYQ254" s="49"/>
      <c r="GYR254" s="49"/>
      <c r="GYS254" s="49"/>
      <c r="GYT254" s="49"/>
      <c r="GYU254" s="49"/>
      <c r="GYV254" s="49"/>
      <c r="GYW254" s="49"/>
      <c r="GYX254" s="49"/>
      <c r="GYY254" s="49"/>
      <c r="GYZ254" s="49"/>
      <c r="GZA254" s="49"/>
      <c r="GZB254" s="49"/>
      <c r="GZC254" s="49"/>
      <c r="GZD254" s="49"/>
      <c r="GZE254" s="49"/>
      <c r="GZF254" s="49"/>
      <c r="GZG254" s="49"/>
      <c r="GZH254" s="49"/>
      <c r="GZI254" s="49"/>
      <c r="GZJ254" s="49"/>
      <c r="GZK254" s="49"/>
      <c r="GZL254" s="49"/>
      <c r="GZM254" s="49"/>
      <c r="GZN254" s="49"/>
      <c r="GZO254" s="49"/>
      <c r="GZP254" s="49"/>
      <c r="GZQ254" s="49"/>
      <c r="GZR254" s="49"/>
      <c r="GZS254" s="49"/>
      <c r="GZT254" s="49"/>
      <c r="GZU254" s="49"/>
      <c r="GZV254" s="49"/>
      <c r="GZW254" s="49"/>
      <c r="GZX254" s="49"/>
      <c r="GZY254" s="49"/>
      <c r="GZZ254" s="49"/>
      <c r="HAA254" s="49"/>
      <c r="HAB254" s="49"/>
      <c r="HAC254" s="49"/>
      <c r="HAD254" s="49"/>
      <c r="HAE254" s="49"/>
      <c r="HAF254" s="49"/>
      <c r="HAG254" s="49"/>
      <c r="HAH254" s="49"/>
      <c r="HAI254" s="49"/>
      <c r="HAJ254" s="49"/>
      <c r="HAK254" s="49"/>
      <c r="HAL254" s="49"/>
      <c r="HAM254" s="49"/>
      <c r="HAN254" s="49"/>
      <c r="HAO254" s="49"/>
      <c r="HAP254" s="49"/>
      <c r="HAQ254" s="49"/>
      <c r="HAR254" s="49"/>
      <c r="HAS254" s="49"/>
      <c r="HAT254" s="49"/>
      <c r="HAU254" s="49"/>
      <c r="HAV254" s="49"/>
      <c r="HAW254" s="49"/>
      <c r="HAX254" s="49"/>
      <c r="HAY254" s="49"/>
      <c r="HAZ254" s="49"/>
      <c r="HBA254" s="49"/>
      <c r="HBB254" s="49"/>
      <c r="HBC254" s="49"/>
      <c r="HBD254" s="49"/>
      <c r="HBE254" s="49"/>
      <c r="HBF254" s="49"/>
      <c r="HBG254" s="49"/>
      <c r="HBH254" s="49"/>
      <c r="HBI254" s="49"/>
      <c r="HBJ254" s="49"/>
      <c r="HBK254" s="49"/>
      <c r="HBL254" s="49"/>
      <c r="HBM254" s="49"/>
      <c r="HBN254" s="49"/>
      <c r="HBO254" s="49"/>
      <c r="HBP254" s="49"/>
      <c r="HBQ254" s="49"/>
      <c r="HBR254" s="49"/>
      <c r="HBS254" s="49"/>
      <c r="HBT254" s="49"/>
      <c r="HBU254" s="49"/>
      <c r="HBV254" s="49"/>
      <c r="HBW254" s="49"/>
      <c r="HBX254" s="49"/>
      <c r="HBY254" s="49"/>
      <c r="HBZ254" s="49"/>
      <c r="HCA254" s="49"/>
      <c r="HCB254" s="49"/>
      <c r="HCC254" s="49"/>
      <c r="HCD254" s="49"/>
      <c r="HCE254" s="49"/>
      <c r="HCF254" s="49"/>
      <c r="HCG254" s="49"/>
      <c r="HCH254" s="49"/>
      <c r="HCI254" s="49"/>
      <c r="HCJ254" s="49"/>
      <c r="HCK254" s="49"/>
      <c r="HCL254" s="49"/>
      <c r="HCM254" s="49"/>
      <c r="HCN254" s="49"/>
      <c r="HCO254" s="49"/>
      <c r="HCP254" s="49"/>
      <c r="HCQ254" s="49"/>
      <c r="HCR254" s="49"/>
      <c r="HCS254" s="49"/>
      <c r="HCT254" s="49"/>
      <c r="HCU254" s="49"/>
      <c r="HCV254" s="49"/>
      <c r="HCW254" s="49"/>
      <c r="HCX254" s="49"/>
      <c r="HCY254" s="49"/>
      <c r="HCZ254" s="49"/>
      <c r="HDA254" s="49"/>
      <c r="HDB254" s="49"/>
      <c r="HDC254" s="49"/>
      <c r="HDD254" s="49"/>
      <c r="HDE254" s="49"/>
      <c r="HDF254" s="49"/>
      <c r="HDG254" s="49"/>
      <c r="HDH254" s="49"/>
      <c r="HDI254" s="49"/>
      <c r="HDJ254" s="49"/>
      <c r="HDK254" s="49"/>
      <c r="HDL254" s="49"/>
      <c r="HDM254" s="49"/>
      <c r="HDN254" s="49"/>
      <c r="HDO254" s="49"/>
      <c r="HDP254" s="49"/>
      <c r="HDQ254" s="49"/>
      <c r="HDR254" s="49"/>
      <c r="HDS254" s="49"/>
      <c r="HDT254" s="49"/>
      <c r="HDU254" s="49"/>
      <c r="HDV254" s="49"/>
      <c r="HDW254" s="49"/>
      <c r="HDX254" s="49"/>
      <c r="HDY254" s="49"/>
      <c r="HDZ254" s="49"/>
      <c r="HEA254" s="49"/>
      <c r="HEB254" s="49"/>
      <c r="HEC254" s="49"/>
      <c r="HED254" s="49"/>
      <c r="HEE254" s="49"/>
      <c r="HEF254" s="49"/>
      <c r="HEG254" s="49"/>
      <c r="HEH254" s="49"/>
      <c r="HEI254" s="49"/>
      <c r="HEJ254" s="49"/>
      <c r="HEK254" s="49"/>
      <c r="HEL254" s="49"/>
      <c r="HEM254" s="49"/>
      <c r="HEN254" s="49"/>
      <c r="HEO254" s="49"/>
      <c r="HEP254" s="49"/>
      <c r="HEQ254" s="49"/>
      <c r="HER254" s="49"/>
      <c r="HES254" s="49"/>
      <c r="HET254" s="49"/>
      <c r="HEU254" s="49"/>
      <c r="HEV254" s="49"/>
      <c r="HEW254" s="49"/>
      <c r="HEX254" s="49"/>
      <c r="HEY254" s="49"/>
      <c r="HEZ254" s="49"/>
      <c r="HFA254" s="49"/>
      <c r="HFB254" s="49"/>
      <c r="HFC254" s="49"/>
      <c r="HFD254" s="49"/>
      <c r="HFE254" s="49"/>
      <c r="HFF254" s="49"/>
      <c r="HFG254" s="49"/>
      <c r="HFH254" s="49"/>
      <c r="HFI254" s="49"/>
      <c r="HFJ254" s="49"/>
      <c r="HFK254" s="49"/>
      <c r="HFL254" s="49"/>
      <c r="HFM254" s="49"/>
      <c r="HFN254" s="49"/>
      <c r="HFO254" s="49"/>
      <c r="HFP254" s="49"/>
      <c r="HFQ254" s="49"/>
      <c r="HFR254" s="49"/>
      <c r="HFS254" s="49"/>
      <c r="HFT254" s="49"/>
      <c r="HFU254" s="49"/>
      <c r="HFV254" s="49"/>
      <c r="HFW254" s="49"/>
      <c r="HFX254" s="49"/>
      <c r="HFY254" s="49"/>
      <c r="HFZ254" s="49"/>
      <c r="HGA254" s="49"/>
      <c r="HGB254" s="49"/>
      <c r="HGC254" s="49"/>
      <c r="HGD254" s="49"/>
      <c r="HGE254" s="49"/>
      <c r="HGF254" s="49"/>
      <c r="HGG254" s="49"/>
      <c r="HGH254" s="49"/>
      <c r="HGI254" s="49"/>
      <c r="HGJ254" s="49"/>
      <c r="HGK254" s="49"/>
      <c r="HGL254" s="49"/>
      <c r="HGM254" s="49"/>
      <c r="HGN254" s="49"/>
      <c r="HGO254" s="49"/>
      <c r="HGP254" s="49"/>
      <c r="HGQ254" s="49"/>
      <c r="HGR254" s="49"/>
      <c r="HGS254" s="49"/>
      <c r="HGT254" s="49"/>
      <c r="HGU254" s="49"/>
      <c r="HGV254" s="49"/>
      <c r="HGW254" s="49"/>
      <c r="HGX254" s="49"/>
      <c r="HGY254" s="49"/>
      <c r="HGZ254" s="49"/>
      <c r="HHA254" s="49"/>
      <c r="HHB254" s="49"/>
      <c r="HHC254" s="49"/>
      <c r="HHD254" s="49"/>
      <c r="HHE254" s="49"/>
      <c r="HHF254" s="49"/>
      <c r="HHG254" s="49"/>
      <c r="HHH254" s="49"/>
      <c r="HHI254" s="49"/>
      <c r="HHJ254" s="49"/>
      <c r="HHK254" s="49"/>
      <c r="HHL254" s="49"/>
      <c r="HHM254" s="49"/>
      <c r="HHN254" s="49"/>
      <c r="HHO254" s="49"/>
      <c r="HHP254" s="49"/>
      <c r="HHQ254" s="49"/>
      <c r="HHR254" s="49"/>
      <c r="HHS254" s="49"/>
      <c r="HHT254" s="49"/>
      <c r="HHU254" s="49"/>
      <c r="HHV254" s="49"/>
      <c r="HHW254" s="49"/>
      <c r="HHX254" s="49"/>
      <c r="HHY254" s="49"/>
      <c r="HHZ254" s="49"/>
      <c r="HIA254" s="49"/>
      <c r="HIB254" s="49"/>
      <c r="HIC254" s="49"/>
      <c r="HID254" s="49"/>
      <c r="HIE254" s="49"/>
      <c r="HIF254" s="49"/>
      <c r="HIG254" s="49"/>
      <c r="HIH254" s="49"/>
      <c r="HII254" s="49"/>
      <c r="HIJ254" s="49"/>
      <c r="HIK254" s="49"/>
      <c r="HIL254" s="49"/>
      <c r="HIM254" s="49"/>
      <c r="HIN254" s="49"/>
      <c r="HIO254" s="49"/>
      <c r="HIP254" s="49"/>
      <c r="HIQ254" s="49"/>
      <c r="HIR254" s="49"/>
      <c r="HIS254" s="49"/>
      <c r="HIT254" s="49"/>
      <c r="HIU254" s="49"/>
      <c r="HIV254" s="49"/>
      <c r="HIW254" s="49"/>
      <c r="HIX254" s="49"/>
      <c r="HIY254" s="49"/>
      <c r="HIZ254" s="49"/>
      <c r="HJA254" s="49"/>
      <c r="HJB254" s="49"/>
      <c r="HJC254" s="49"/>
      <c r="HJD254" s="49"/>
      <c r="HJE254" s="49"/>
      <c r="HJF254" s="49"/>
      <c r="HJG254" s="49"/>
      <c r="HJH254" s="49"/>
      <c r="HJI254" s="49"/>
      <c r="HJJ254" s="49"/>
      <c r="HJK254" s="49"/>
      <c r="HJL254" s="49"/>
      <c r="HJM254" s="49"/>
      <c r="HJN254" s="49"/>
      <c r="HJO254" s="49"/>
      <c r="HJP254" s="49"/>
      <c r="HJQ254" s="49"/>
      <c r="HJR254" s="49"/>
      <c r="HJS254" s="49"/>
      <c r="HJT254" s="49"/>
      <c r="HJU254" s="49"/>
      <c r="HJV254" s="49"/>
      <c r="HJW254" s="49"/>
      <c r="HJX254" s="49"/>
      <c r="HJY254" s="49"/>
      <c r="HJZ254" s="49"/>
      <c r="HKA254" s="49"/>
      <c r="HKB254" s="49"/>
      <c r="HKC254" s="49"/>
      <c r="HKD254" s="49"/>
      <c r="HKE254" s="49"/>
      <c r="HKF254" s="49"/>
      <c r="HKG254" s="49"/>
      <c r="HKH254" s="49"/>
      <c r="HKI254" s="49"/>
      <c r="HKJ254" s="49"/>
      <c r="HKK254" s="49"/>
      <c r="HKL254" s="49"/>
      <c r="HKM254" s="49"/>
      <c r="HKN254" s="49"/>
      <c r="HKO254" s="49"/>
      <c r="HKP254" s="49"/>
      <c r="HKQ254" s="49"/>
      <c r="HKR254" s="49"/>
      <c r="HKS254" s="49"/>
      <c r="HKT254" s="49"/>
      <c r="HKU254" s="49"/>
      <c r="HKV254" s="49"/>
      <c r="HKW254" s="49"/>
      <c r="HKX254" s="49"/>
      <c r="HKY254" s="49"/>
      <c r="HKZ254" s="49"/>
      <c r="HLA254" s="49"/>
      <c r="HLB254" s="49"/>
      <c r="HLC254" s="49"/>
      <c r="HLD254" s="49"/>
      <c r="HLE254" s="49"/>
      <c r="HLF254" s="49"/>
      <c r="HLG254" s="49"/>
      <c r="HLH254" s="49"/>
      <c r="HLI254" s="49"/>
      <c r="HLJ254" s="49"/>
      <c r="HLK254" s="49"/>
      <c r="HLL254" s="49"/>
      <c r="HLM254" s="49"/>
      <c r="HLN254" s="49"/>
      <c r="HLO254" s="49"/>
      <c r="HLP254" s="49"/>
      <c r="HLQ254" s="49"/>
      <c r="HLR254" s="49"/>
      <c r="HLS254" s="49"/>
      <c r="HLT254" s="49"/>
      <c r="HLU254" s="49"/>
      <c r="HLV254" s="49"/>
      <c r="HLW254" s="49"/>
      <c r="HLX254" s="49"/>
      <c r="HLY254" s="49"/>
      <c r="HLZ254" s="49"/>
      <c r="HMA254" s="49"/>
      <c r="HMB254" s="49"/>
      <c r="HMC254" s="49"/>
      <c r="HMD254" s="49"/>
      <c r="HME254" s="49"/>
      <c r="HMF254" s="49"/>
      <c r="HMG254" s="49"/>
      <c r="HMH254" s="49"/>
      <c r="HMI254" s="49"/>
      <c r="HMJ254" s="49"/>
      <c r="HMK254" s="49"/>
      <c r="HML254" s="49"/>
      <c r="HMM254" s="49"/>
      <c r="HMN254" s="49"/>
      <c r="HMO254" s="49"/>
      <c r="HMP254" s="49"/>
      <c r="HMQ254" s="49"/>
      <c r="HMR254" s="49"/>
      <c r="HMS254" s="49"/>
      <c r="HMT254" s="49"/>
      <c r="HMU254" s="49"/>
      <c r="HMV254" s="49"/>
      <c r="HMW254" s="49"/>
      <c r="HMX254" s="49"/>
      <c r="HMY254" s="49"/>
      <c r="HMZ254" s="49"/>
      <c r="HNA254" s="49"/>
      <c r="HNB254" s="49"/>
      <c r="HNC254" s="49"/>
      <c r="HND254" s="49"/>
      <c r="HNE254" s="49"/>
      <c r="HNF254" s="49"/>
      <c r="HNG254" s="49"/>
      <c r="HNH254" s="49"/>
      <c r="HNI254" s="49"/>
      <c r="HNJ254" s="49"/>
      <c r="HNK254" s="49"/>
      <c r="HNL254" s="49"/>
      <c r="HNM254" s="49"/>
      <c r="HNN254" s="49"/>
      <c r="HNO254" s="49"/>
      <c r="HNP254" s="49"/>
      <c r="HNQ254" s="49"/>
      <c r="HNR254" s="49"/>
      <c r="HNS254" s="49"/>
      <c r="HNT254" s="49"/>
      <c r="HNU254" s="49"/>
      <c r="HNV254" s="49"/>
      <c r="HNW254" s="49"/>
      <c r="HNX254" s="49"/>
      <c r="HNY254" s="49"/>
      <c r="HNZ254" s="49"/>
      <c r="HOA254" s="49"/>
      <c r="HOB254" s="49"/>
      <c r="HOC254" s="49"/>
      <c r="HOD254" s="49"/>
      <c r="HOE254" s="49"/>
      <c r="HOF254" s="49"/>
      <c r="HOG254" s="49"/>
      <c r="HOH254" s="49"/>
      <c r="HOI254" s="49"/>
      <c r="HOJ254" s="49"/>
      <c r="HOK254" s="49"/>
      <c r="HOL254" s="49"/>
      <c r="HOM254" s="49"/>
      <c r="HON254" s="49"/>
      <c r="HOO254" s="49"/>
      <c r="HOP254" s="49"/>
      <c r="HOQ254" s="49"/>
      <c r="HOR254" s="49"/>
      <c r="HOS254" s="49"/>
      <c r="HOT254" s="49"/>
      <c r="HOU254" s="49"/>
      <c r="HOV254" s="49"/>
      <c r="HOW254" s="49"/>
      <c r="HOX254" s="49"/>
      <c r="HOY254" s="49"/>
      <c r="HOZ254" s="49"/>
      <c r="HPA254" s="49"/>
      <c r="HPB254" s="49"/>
      <c r="HPC254" s="49"/>
      <c r="HPD254" s="49"/>
      <c r="HPE254" s="49"/>
      <c r="HPF254" s="49"/>
      <c r="HPG254" s="49"/>
      <c r="HPH254" s="49"/>
      <c r="HPI254" s="49"/>
      <c r="HPJ254" s="49"/>
      <c r="HPK254" s="49"/>
      <c r="HPL254" s="49"/>
      <c r="HPM254" s="49"/>
      <c r="HPN254" s="49"/>
      <c r="HPO254" s="49"/>
      <c r="HPP254" s="49"/>
      <c r="HPQ254" s="49"/>
      <c r="HPR254" s="49"/>
      <c r="HPS254" s="49"/>
      <c r="HPT254" s="49"/>
      <c r="HPU254" s="49"/>
      <c r="HPV254" s="49"/>
      <c r="HPW254" s="49"/>
      <c r="HPX254" s="49"/>
      <c r="HPY254" s="49"/>
      <c r="HPZ254" s="49"/>
      <c r="HQA254" s="49"/>
      <c r="HQB254" s="49"/>
      <c r="HQC254" s="49"/>
      <c r="HQD254" s="49"/>
      <c r="HQE254" s="49"/>
      <c r="HQF254" s="49"/>
      <c r="HQG254" s="49"/>
      <c r="HQH254" s="49"/>
      <c r="HQI254" s="49"/>
      <c r="HQJ254" s="49"/>
      <c r="HQK254" s="49"/>
      <c r="HQL254" s="49"/>
      <c r="HQM254" s="49"/>
      <c r="HQN254" s="49"/>
      <c r="HQO254" s="49"/>
      <c r="HQP254" s="49"/>
      <c r="HQQ254" s="49"/>
      <c r="HQR254" s="49"/>
      <c r="HQS254" s="49"/>
      <c r="HQT254" s="49"/>
      <c r="HQU254" s="49"/>
      <c r="HQV254" s="49"/>
      <c r="HQW254" s="49"/>
      <c r="HQX254" s="49"/>
      <c r="HQY254" s="49"/>
      <c r="HQZ254" s="49"/>
      <c r="HRA254" s="49"/>
      <c r="HRB254" s="49"/>
      <c r="HRC254" s="49"/>
      <c r="HRD254" s="49"/>
      <c r="HRE254" s="49"/>
      <c r="HRF254" s="49"/>
      <c r="HRG254" s="49"/>
      <c r="HRH254" s="49"/>
      <c r="HRI254" s="49"/>
      <c r="HRJ254" s="49"/>
      <c r="HRK254" s="49"/>
      <c r="HRL254" s="49"/>
      <c r="HRM254" s="49"/>
      <c r="HRN254" s="49"/>
      <c r="HRO254" s="49"/>
      <c r="HRP254" s="49"/>
      <c r="HRQ254" s="49"/>
      <c r="HRR254" s="49"/>
      <c r="HRS254" s="49"/>
      <c r="HRT254" s="49"/>
      <c r="HRU254" s="49"/>
      <c r="HRV254" s="49"/>
      <c r="HRW254" s="49"/>
      <c r="HRX254" s="49"/>
      <c r="HRY254" s="49"/>
      <c r="HRZ254" s="49"/>
      <c r="HSA254" s="49"/>
      <c r="HSB254" s="49"/>
      <c r="HSC254" s="49"/>
      <c r="HSD254" s="49"/>
      <c r="HSE254" s="49"/>
      <c r="HSF254" s="49"/>
      <c r="HSG254" s="49"/>
      <c r="HSH254" s="49"/>
      <c r="HSI254" s="49"/>
      <c r="HSJ254" s="49"/>
      <c r="HSK254" s="49"/>
      <c r="HSL254" s="49"/>
      <c r="HSM254" s="49"/>
      <c r="HSN254" s="49"/>
      <c r="HSO254" s="49"/>
      <c r="HSP254" s="49"/>
      <c r="HSQ254" s="49"/>
      <c r="HSR254" s="49"/>
      <c r="HSS254" s="49"/>
      <c r="HST254" s="49"/>
      <c r="HSU254" s="49"/>
      <c r="HSV254" s="49"/>
      <c r="HSW254" s="49"/>
      <c r="HSX254" s="49"/>
      <c r="HSY254" s="49"/>
      <c r="HSZ254" s="49"/>
      <c r="HTA254" s="49"/>
      <c r="HTB254" s="49"/>
      <c r="HTC254" s="49"/>
      <c r="HTD254" s="49"/>
      <c r="HTE254" s="49"/>
      <c r="HTF254" s="49"/>
      <c r="HTG254" s="49"/>
      <c r="HTH254" s="49"/>
      <c r="HTI254" s="49"/>
      <c r="HTJ254" s="49"/>
      <c r="HTK254" s="49"/>
      <c r="HTL254" s="49"/>
      <c r="HTM254" s="49"/>
      <c r="HTN254" s="49"/>
      <c r="HTO254" s="49"/>
      <c r="HTP254" s="49"/>
      <c r="HTQ254" s="49"/>
      <c r="HTR254" s="49"/>
      <c r="HTS254" s="49"/>
      <c r="HTT254" s="49"/>
      <c r="HTU254" s="49"/>
      <c r="HTV254" s="49"/>
      <c r="HTW254" s="49"/>
      <c r="HTX254" s="49"/>
      <c r="HTY254" s="49"/>
      <c r="HTZ254" s="49"/>
      <c r="HUA254" s="49"/>
      <c r="HUB254" s="49"/>
      <c r="HUC254" s="49"/>
      <c r="HUD254" s="49"/>
      <c r="HUE254" s="49"/>
      <c r="HUF254" s="49"/>
      <c r="HUG254" s="49"/>
      <c r="HUH254" s="49"/>
      <c r="HUI254" s="49"/>
      <c r="HUJ254" s="49"/>
      <c r="HUK254" s="49"/>
      <c r="HUL254" s="49"/>
      <c r="HUM254" s="49"/>
      <c r="HUN254" s="49"/>
      <c r="HUO254" s="49"/>
      <c r="HUP254" s="49"/>
      <c r="HUQ254" s="49"/>
      <c r="HUR254" s="49"/>
      <c r="HUS254" s="49"/>
      <c r="HUT254" s="49"/>
      <c r="HUU254" s="49"/>
      <c r="HUV254" s="49"/>
      <c r="HUW254" s="49"/>
      <c r="HUX254" s="49"/>
      <c r="HUY254" s="49"/>
      <c r="HUZ254" s="49"/>
      <c r="HVA254" s="49"/>
      <c r="HVB254" s="49"/>
      <c r="HVC254" s="49"/>
      <c r="HVD254" s="49"/>
      <c r="HVE254" s="49"/>
      <c r="HVF254" s="49"/>
      <c r="HVG254" s="49"/>
      <c r="HVH254" s="49"/>
      <c r="HVI254" s="49"/>
      <c r="HVJ254" s="49"/>
      <c r="HVK254" s="49"/>
      <c r="HVL254" s="49"/>
      <c r="HVM254" s="49"/>
      <c r="HVN254" s="49"/>
      <c r="HVO254" s="49"/>
      <c r="HVP254" s="49"/>
      <c r="HVQ254" s="49"/>
      <c r="HVR254" s="49"/>
      <c r="HVS254" s="49"/>
      <c r="HVT254" s="49"/>
      <c r="HVU254" s="49"/>
      <c r="HVV254" s="49"/>
      <c r="HVW254" s="49"/>
      <c r="HVX254" s="49"/>
      <c r="HVY254" s="49"/>
      <c r="HVZ254" s="49"/>
      <c r="HWA254" s="49"/>
      <c r="HWB254" s="49"/>
      <c r="HWC254" s="49"/>
      <c r="HWD254" s="49"/>
      <c r="HWE254" s="49"/>
      <c r="HWF254" s="49"/>
      <c r="HWG254" s="49"/>
      <c r="HWH254" s="49"/>
      <c r="HWI254" s="49"/>
      <c r="HWJ254" s="49"/>
      <c r="HWK254" s="49"/>
      <c r="HWL254" s="49"/>
      <c r="HWM254" s="49"/>
      <c r="HWN254" s="49"/>
      <c r="HWO254" s="49"/>
      <c r="HWP254" s="49"/>
      <c r="HWQ254" s="49"/>
      <c r="HWR254" s="49"/>
      <c r="HWS254" s="49"/>
      <c r="HWT254" s="49"/>
      <c r="HWU254" s="49"/>
      <c r="HWV254" s="49"/>
      <c r="HWW254" s="49"/>
      <c r="HWX254" s="49"/>
      <c r="HWY254" s="49"/>
      <c r="HWZ254" s="49"/>
      <c r="HXA254" s="49"/>
      <c r="HXB254" s="49"/>
      <c r="HXC254" s="49"/>
      <c r="HXD254" s="49"/>
      <c r="HXE254" s="49"/>
      <c r="HXF254" s="49"/>
      <c r="HXG254" s="49"/>
      <c r="HXH254" s="49"/>
      <c r="HXI254" s="49"/>
      <c r="HXJ254" s="49"/>
      <c r="HXK254" s="49"/>
      <c r="HXL254" s="49"/>
      <c r="HXM254" s="49"/>
      <c r="HXN254" s="49"/>
      <c r="HXO254" s="49"/>
      <c r="HXP254" s="49"/>
      <c r="HXQ254" s="49"/>
      <c r="HXR254" s="49"/>
      <c r="HXS254" s="49"/>
      <c r="HXT254" s="49"/>
      <c r="HXU254" s="49"/>
      <c r="HXV254" s="49"/>
      <c r="HXW254" s="49"/>
      <c r="HXX254" s="49"/>
      <c r="HXY254" s="49"/>
      <c r="HXZ254" s="49"/>
      <c r="HYA254" s="49"/>
      <c r="HYB254" s="49"/>
      <c r="HYC254" s="49"/>
      <c r="HYD254" s="49"/>
      <c r="HYE254" s="49"/>
      <c r="HYF254" s="49"/>
      <c r="HYG254" s="49"/>
      <c r="HYH254" s="49"/>
      <c r="HYI254" s="49"/>
      <c r="HYJ254" s="49"/>
      <c r="HYK254" s="49"/>
      <c r="HYL254" s="49"/>
      <c r="HYM254" s="49"/>
      <c r="HYN254" s="49"/>
      <c r="HYO254" s="49"/>
      <c r="HYP254" s="49"/>
      <c r="HYQ254" s="49"/>
      <c r="HYR254" s="49"/>
      <c r="HYS254" s="49"/>
      <c r="HYT254" s="49"/>
      <c r="HYU254" s="49"/>
      <c r="HYV254" s="49"/>
      <c r="HYW254" s="49"/>
      <c r="HYX254" s="49"/>
      <c r="HYY254" s="49"/>
      <c r="HYZ254" s="49"/>
      <c r="HZA254" s="49"/>
      <c r="HZB254" s="49"/>
      <c r="HZC254" s="49"/>
      <c r="HZD254" s="49"/>
      <c r="HZE254" s="49"/>
      <c r="HZF254" s="49"/>
      <c r="HZG254" s="49"/>
      <c r="HZH254" s="49"/>
      <c r="HZI254" s="49"/>
      <c r="HZJ254" s="49"/>
      <c r="HZK254" s="49"/>
      <c r="HZL254" s="49"/>
      <c r="HZM254" s="49"/>
      <c r="HZN254" s="49"/>
      <c r="HZO254" s="49"/>
      <c r="HZP254" s="49"/>
      <c r="HZQ254" s="49"/>
      <c r="HZR254" s="49"/>
      <c r="HZS254" s="49"/>
      <c r="HZT254" s="49"/>
      <c r="HZU254" s="49"/>
      <c r="HZV254" s="49"/>
      <c r="HZW254" s="49"/>
      <c r="HZX254" s="49"/>
      <c r="HZY254" s="49"/>
      <c r="HZZ254" s="49"/>
      <c r="IAA254" s="49"/>
      <c r="IAB254" s="49"/>
      <c r="IAC254" s="49"/>
      <c r="IAD254" s="49"/>
      <c r="IAE254" s="49"/>
      <c r="IAF254" s="49"/>
      <c r="IAG254" s="49"/>
      <c r="IAH254" s="49"/>
      <c r="IAI254" s="49"/>
      <c r="IAJ254" s="49"/>
      <c r="IAK254" s="49"/>
      <c r="IAL254" s="49"/>
      <c r="IAM254" s="49"/>
      <c r="IAN254" s="49"/>
      <c r="IAO254" s="49"/>
      <c r="IAP254" s="49"/>
      <c r="IAQ254" s="49"/>
      <c r="IAR254" s="49"/>
      <c r="IAS254" s="49"/>
      <c r="IAT254" s="49"/>
      <c r="IAU254" s="49"/>
      <c r="IAV254" s="49"/>
      <c r="IAW254" s="49"/>
      <c r="IAX254" s="49"/>
      <c r="IAY254" s="49"/>
      <c r="IAZ254" s="49"/>
      <c r="IBA254" s="49"/>
      <c r="IBB254" s="49"/>
      <c r="IBC254" s="49"/>
      <c r="IBD254" s="49"/>
      <c r="IBE254" s="49"/>
      <c r="IBF254" s="49"/>
      <c r="IBG254" s="49"/>
      <c r="IBH254" s="49"/>
      <c r="IBI254" s="49"/>
      <c r="IBJ254" s="49"/>
      <c r="IBK254" s="49"/>
      <c r="IBL254" s="49"/>
      <c r="IBM254" s="49"/>
      <c r="IBN254" s="49"/>
      <c r="IBO254" s="49"/>
      <c r="IBP254" s="49"/>
      <c r="IBQ254" s="49"/>
      <c r="IBR254" s="49"/>
      <c r="IBS254" s="49"/>
      <c r="IBT254" s="49"/>
      <c r="IBU254" s="49"/>
      <c r="IBV254" s="49"/>
      <c r="IBW254" s="49"/>
      <c r="IBX254" s="49"/>
      <c r="IBY254" s="49"/>
      <c r="IBZ254" s="49"/>
      <c r="ICA254" s="49"/>
      <c r="ICB254" s="49"/>
      <c r="ICC254" s="49"/>
      <c r="ICD254" s="49"/>
      <c r="ICE254" s="49"/>
      <c r="ICF254" s="49"/>
      <c r="ICG254" s="49"/>
      <c r="ICH254" s="49"/>
      <c r="ICI254" s="49"/>
      <c r="ICJ254" s="49"/>
      <c r="ICK254" s="49"/>
      <c r="ICL254" s="49"/>
      <c r="ICM254" s="49"/>
      <c r="ICN254" s="49"/>
      <c r="ICO254" s="49"/>
      <c r="ICP254" s="49"/>
      <c r="ICQ254" s="49"/>
      <c r="ICR254" s="49"/>
      <c r="ICS254" s="49"/>
      <c r="ICT254" s="49"/>
      <c r="ICU254" s="49"/>
      <c r="ICV254" s="49"/>
      <c r="ICW254" s="49"/>
      <c r="ICX254" s="49"/>
      <c r="ICY254" s="49"/>
      <c r="ICZ254" s="49"/>
      <c r="IDA254" s="49"/>
      <c r="IDB254" s="49"/>
      <c r="IDC254" s="49"/>
      <c r="IDD254" s="49"/>
      <c r="IDE254" s="49"/>
      <c r="IDF254" s="49"/>
      <c r="IDG254" s="49"/>
      <c r="IDH254" s="49"/>
      <c r="IDI254" s="49"/>
      <c r="IDJ254" s="49"/>
      <c r="IDK254" s="49"/>
      <c r="IDL254" s="49"/>
      <c r="IDM254" s="49"/>
      <c r="IDN254" s="49"/>
      <c r="IDO254" s="49"/>
      <c r="IDP254" s="49"/>
      <c r="IDQ254" s="49"/>
      <c r="IDR254" s="49"/>
      <c r="IDS254" s="49"/>
      <c r="IDT254" s="49"/>
      <c r="IDU254" s="49"/>
      <c r="IDV254" s="49"/>
      <c r="IDW254" s="49"/>
      <c r="IDX254" s="49"/>
      <c r="IDY254" s="49"/>
      <c r="IDZ254" s="49"/>
      <c r="IEA254" s="49"/>
      <c r="IEB254" s="49"/>
      <c r="IEC254" s="49"/>
      <c r="IED254" s="49"/>
      <c r="IEE254" s="49"/>
      <c r="IEF254" s="49"/>
      <c r="IEG254" s="49"/>
      <c r="IEH254" s="49"/>
      <c r="IEI254" s="49"/>
      <c r="IEJ254" s="49"/>
      <c r="IEK254" s="49"/>
      <c r="IEL254" s="49"/>
      <c r="IEM254" s="49"/>
      <c r="IEN254" s="49"/>
      <c r="IEO254" s="49"/>
      <c r="IEP254" s="49"/>
      <c r="IEQ254" s="49"/>
      <c r="IER254" s="49"/>
      <c r="IES254" s="49"/>
      <c r="IET254" s="49"/>
      <c r="IEU254" s="49"/>
      <c r="IEV254" s="49"/>
      <c r="IEW254" s="49"/>
      <c r="IEX254" s="49"/>
      <c r="IEY254" s="49"/>
      <c r="IEZ254" s="49"/>
      <c r="IFA254" s="49"/>
      <c r="IFB254" s="49"/>
      <c r="IFC254" s="49"/>
      <c r="IFD254" s="49"/>
      <c r="IFE254" s="49"/>
      <c r="IFF254" s="49"/>
      <c r="IFG254" s="49"/>
      <c r="IFH254" s="49"/>
      <c r="IFI254" s="49"/>
      <c r="IFJ254" s="49"/>
      <c r="IFK254" s="49"/>
      <c r="IFL254" s="49"/>
      <c r="IFM254" s="49"/>
      <c r="IFN254" s="49"/>
      <c r="IFO254" s="49"/>
      <c r="IFP254" s="49"/>
      <c r="IFQ254" s="49"/>
      <c r="IFR254" s="49"/>
      <c r="IFS254" s="49"/>
      <c r="IFT254" s="49"/>
      <c r="IFU254" s="49"/>
      <c r="IFV254" s="49"/>
      <c r="IFW254" s="49"/>
      <c r="IFX254" s="49"/>
      <c r="IFY254" s="49"/>
      <c r="IFZ254" s="49"/>
      <c r="IGA254" s="49"/>
      <c r="IGB254" s="49"/>
      <c r="IGC254" s="49"/>
      <c r="IGD254" s="49"/>
      <c r="IGE254" s="49"/>
      <c r="IGF254" s="49"/>
      <c r="IGG254" s="49"/>
      <c r="IGH254" s="49"/>
      <c r="IGI254" s="49"/>
      <c r="IGJ254" s="49"/>
      <c r="IGK254" s="49"/>
      <c r="IGL254" s="49"/>
      <c r="IGM254" s="49"/>
      <c r="IGN254" s="49"/>
      <c r="IGO254" s="49"/>
      <c r="IGP254" s="49"/>
      <c r="IGQ254" s="49"/>
      <c r="IGR254" s="49"/>
      <c r="IGS254" s="49"/>
      <c r="IGT254" s="49"/>
      <c r="IGU254" s="49"/>
      <c r="IGV254" s="49"/>
      <c r="IGW254" s="49"/>
      <c r="IGX254" s="49"/>
      <c r="IGY254" s="49"/>
      <c r="IGZ254" s="49"/>
      <c r="IHA254" s="49"/>
      <c r="IHB254" s="49"/>
      <c r="IHC254" s="49"/>
      <c r="IHD254" s="49"/>
      <c r="IHE254" s="49"/>
      <c r="IHF254" s="49"/>
      <c r="IHG254" s="49"/>
      <c r="IHH254" s="49"/>
      <c r="IHI254" s="49"/>
      <c r="IHJ254" s="49"/>
      <c r="IHK254" s="49"/>
      <c r="IHL254" s="49"/>
      <c r="IHM254" s="49"/>
      <c r="IHN254" s="49"/>
      <c r="IHO254" s="49"/>
      <c r="IHP254" s="49"/>
      <c r="IHQ254" s="49"/>
      <c r="IHR254" s="49"/>
      <c r="IHS254" s="49"/>
      <c r="IHT254" s="49"/>
      <c r="IHU254" s="49"/>
      <c r="IHV254" s="49"/>
      <c r="IHW254" s="49"/>
      <c r="IHX254" s="49"/>
      <c r="IHY254" s="49"/>
      <c r="IHZ254" s="49"/>
      <c r="IIA254" s="49"/>
      <c r="IIB254" s="49"/>
      <c r="IIC254" s="49"/>
      <c r="IID254" s="49"/>
      <c r="IIE254" s="49"/>
      <c r="IIF254" s="49"/>
      <c r="IIG254" s="49"/>
      <c r="IIH254" s="49"/>
      <c r="III254" s="49"/>
      <c r="IIJ254" s="49"/>
      <c r="IIK254" s="49"/>
      <c r="IIL254" s="49"/>
      <c r="IIM254" s="49"/>
      <c r="IIN254" s="49"/>
      <c r="IIO254" s="49"/>
      <c r="IIP254" s="49"/>
      <c r="IIQ254" s="49"/>
      <c r="IIR254" s="49"/>
      <c r="IIS254" s="49"/>
      <c r="IIT254" s="49"/>
      <c r="IIU254" s="49"/>
      <c r="IIV254" s="49"/>
      <c r="IIW254" s="49"/>
      <c r="IIX254" s="49"/>
      <c r="IIY254" s="49"/>
      <c r="IIZ254" s="49"/>
      <c r="IJA254" s="49"/>
      <c r="IJB254" s="49"/>
      <c r="IJC254" s="49"/>
      <c r="IJD254" s="49"/>
      <c r="IJE254" s="49"/>
      <c r="IJF254" s="49"/>
      <c r="IJG254" s="49"/>
      <c r="IJH254" s="49"/>
      <c r="IJI254" s="49"/>
      <c r="IJJ254" s="49"/>
      <c r="IJK254" s="49"/>
      <c r="IJL254" s="49"/>
      <c r="IJM254" s="49"/>
      <c r="IJN254" s="49"/>
      <c r="IJO254" s="49"/>
      <c r="IJP254" s="49"/>
      <c r="IJQ254" s="49"/>
      <c r="IJR254" s="49"/>
      <c r="IJS254" s="49"/>
      <c r="IJT254" s="49"/>
      <c r="IJU254" s="49"/>
      <c r="IJV254" s="49"/>
      <c r="IJW254" s="49"/>
      <c r="IJX254" s="49"/>
      <c r="IJY254" s="49"/>
      <c r="IJZ254" s="49"/>
      <c r="IKA254" s="49"/>
      <c r="IKB254" s="49"/>
      <c r="IKC254" s="49"/>
      <c r="IKD254" s="49"/>
      <c r="IKE254" s="49"/>
      <c r="IKF254" s="49"/>
      <c r="IKG254" s="49"/>
      <c r="IKH254" s="49"/>
      <c r="IKI254" s="49"/>
      <c r="IKJ254" s="49"/>
      <c r="IKK254" s="49"/>
      <c r="IKL254" s="49"/>
      <c r="IKM254" s="49"/>
      <c r="IKN254" s="49"/>
      <c r="IKO254" s="49"/>
      <c r="IKP254" s="49"/>
      <c r="IKQ254" s="49"/>
      <c r="IKR254" s="49"/>
      <c r="IKS254" s="49"/>
      <c r="IKT254" s="49"/>
      <c r="IKU254" s="49"/>
      <c r="IKV254" s="49"/>
      <c r="IKW254" s="49"/>
      <c r="IKX254" s="49"/>
      <c r="IKY254" s="49"/>
      <c r="IKZ254" s="49"/>
      <c r="ILA254" s="49"/>
      <c r="ILB254" s="49"/>
      <c r="ILC254" s="49"/>
      <c r="ILD254" s="49"/>
      <c r="ILE254" s="49"/>
      <c r="ILF254" s="49"/>
      <c r="ILG254" s="49"/>
      <c r="ILH254" s="49"/>
      <c r="ILI254" s="49"/>
      <c r="ILJ254" s="49"/>
      <c r="ILK254" s="49"/>
      <c r="ILL254" s="49"/>
      <c r="ILM254" s="49"/>
      <c r="ILN254" s="49"/>
      <c r="ILO254" s="49"/>
      <c r="ILP254" s="49"/>
      <c r="ILQ254" s="49"/>
      <c r="ILR254" s="49"/>
      <c r="ILS254" s="49"/>
      <c r="ILT254" s="49"/>
      <c r="ILU254" s="49"/>
      <c r="ILV254" s="49"/>
      <c r="ILW254" s="49"/>
      <c r="ILX254" s="49"/>
      <c r="ILY254" s="49"/>
      <c r="ILZ254" s="49"/>
      <c r="IMA254" s="49"/>
      <c r="IMB254" s="49"/>
      <c r="IMC254" s="49"/>
      <c r="IMD254" s="49"/>
      <c r="IME254" s="49"/>
      <c r="IMF254" s="49"/>
      <c r="IMG254" s="49"/>
      <c r="IMH254" s="49"/>
      <c r="IMI254" s="49"/>
      <c r="IMJ254" s="49"/>
      <c r="IMK254" s="49"/>
      <c r="IML254" s="49"/>
      <c r="IMM254" s="49"/>
      <c r="IMN254" s="49"/>
      <c r="IMO254" s="49"/>
      <c r="IMP254" s="49"/>
      <c r="IMQ254" s="49"/>
      <c r="IMR254" s="49"/>
      <c r="IMS254" s="49"/>
      <c r="IMT254" s="49"/>
      <c r="IMU254" s="49"/>
      <c r="IMV254" s="49"/>
      <c r="IMW254" s="49"/>
      <c r="IMX254" s="49"/>
      <c r="IMY254" s="49"/>
      <c r="IMZ254" s="49"/>
      <c r="INA254" s="49"/>
      <c r="INB254" s="49"/>
      <c r="INC254" s="49"/>
      <c r="IND254" s="49"/>
      <c r="INE254" s="49"/>
      <c r="INF254" s="49"/>
      <c r="ING254" s="49"/>
      <c r="INH254" s="49"/>
      <c r="INI254" s="49"/>
      <c r="INJ254" s="49"/>
      <c r="INK254" s="49"/>
      <c r="INL254" s="49"/>
      <c r="INM254" s="49"/>
      <c r="INN254" s="49"/>
      <c r="INO254" s="49"/>
      <c r="INP254" s="49"/>
      <c r="INQ254" s="49"/>
      <c r="INR254" s="49"/>
      <c r="INS254" s="49"/>
      <c r="INT254" s="49"/>
      <c r="INU254" s="49"/>
      <c r="INV254" s="49"/>
      <c r="INW254" s="49"/>
      <c r="INX254" s="49"/>
      <c r="INY254" s="49"/>
      <c r="INZ254" s="49"/>
      <c r="IOA254" s="49"/>
      <c r="IOB254" s="49"/>
      <c r="IOC254" s="49"/>
      <c r="IOD254" s="49"/>
      <c r="IOE254" s="49"/>
      <c r="IOF254" s="49"/>
      <c r="IOG254" s="49"/>
      <c r="IOH254" s="49"/>
      <c r="IOI254" s="49"/>
      <c r="IOJ254" s="49"/>
      <c r="IOK254" s="49"/>
      <c r="IOL254" s="49"/>
      <c r="IOM254" s="49"/>
      <c r="ION254" s="49"/>
      <c r="IOO254" s="49"/>
      <c r="IOP254" s="49"/>
      <c r="IOQ254" s="49"/>
      <c r="IOR254" s="49"/>
      <c r="IOS254" s="49"/>
      <c r="IOT254" s="49"/>
      <c r="IOU254" s="49"/>
      <c r="IOV254" s="49"/>
      <c r="IOW254" s="49"/>
      <c r="IOX254" s="49"/>
      <c r="IOY254" s="49"/>
      <c r="IOZ254" s="49"/>
      <c r="IPA254" s="49"/>
      <c r="IPB254" s="49"/>
      <c r="IPC254" s="49"/>
      <c r="IPD254" s="49"/>
      <c r="IPE254" s="49"/>
      <c r="IPF254" s="49"/>
      <c r="IPG254" s="49"/>
      <c r="IPH254" s="49"/>
      <c r="IPI254" s="49"/>
      <c r="IPJ254" s="49"/>
      <c r="IPK254" s="49"/>
      <c r="IPL254" s="49"/>
      <c r="IPM254" s="49"/>
      <c r="IPN254" s="49"/>
      <c r="IPO254" s="49"/>
      <c r="IPP254" s="49"/>
      <c r="IPQ254" s="49"/>
      <c r="IPR254" s="49"/>
      <c r="IPS254" s="49"/>
      <c r="IPT254" s="49"/>
      <c r="IPU254" s="49"/>
      <c r="IPV254" s="49"/>
      <c r="IPW254" s="49"/>
      <c r="IPX254" s="49"/>
      <c r="IPY254" s="49"/>
      <c r="IPZ254" s="49"/>
      <c r="IQA254" s="49"/>
      <c r="IQB254" s="49"/>
      <c r="IQC254" s="49"/>
      <c r="IQD254" s="49"/>
      <c r="IQE254" s="49"/>
      <c r="IQF254" s="49"/>
      <c r="IQG254" s="49"/>
      <c r="IQH254" s="49"/>
      <c r="IQI254" s="49"/>
      <c r="IQJ254" s="49"/>
      <c r="IQK254" s="49"/>
      <c r="IQL254" s="49"/>
      <c r="IQM254" s="49"/>
      <c r="IQN254" s="49"/>
      <c r="IQO254" s="49"/>
      <c r="IQP254" s="49"/>
      <c r="IQQ254" s="49"/>
      <c r="IQR254" s="49"/>
      <c r="IQS254" s="49"/>
      <c r="IQT254" s="49"/>
      <c r="IQU254" s="49"/>
      <c r="IQV254" s="49"/>
      <c r="IQW254" s="49"/>
      <c r="IQX254" s="49"/>
      <c r="IQY254" s="49"/>
      <c r="IQZ254" s="49"/>
      <c r="IRA254" s="49"/>
      <c r="IRB254" s="49"/>
      <c r="IRC254" s="49"/>
      <c r="IRD254" s="49"/>
      <c r="IRE254" s="49"/>
      <c r="IRF254" s="49"/>
      <c r="IRG254" s="49"/>
      <c r="IRH254" s="49"/>
      <c r="IRI254" s="49"/>
      <c r="IRJ254" s="49"/>
      <c r="IRK254" s="49"/>
      <c r="IRL254" s="49"/>
      <c r="IRM254" s="49"/>
      <c r="IRN254" s="49"/>
      <c r="IRO254" s="49"/>
      <c r="IRP254" s="49"/>
      <c r="IRQ254" s="49"/>
      <c r="IRR254" s="49"/>
      <c r="IRS254" s="49"/>
      <c r="IRT254" s="49"/>
      <c r="IRU254" s="49"/>
      <c r="IRV254" s="49"/>
      <c r="IRW254" s="49"/>
      <c r="IRX254" s="49"/>
      <c r="IRY254" s="49"/>
      <c r="IRZ254" s="49"/>
      <c r="ISA254" s="49"/>
      <c r="ISB254" s="49"/>
      <c r="ISC254" s="49"/>
      <c r="ISD254" s="49"/>
      <c r="ISE254" s="49"/>
      <c r="ISF254" s="49"/>
      <c r="ISG254" s="49"/>
      <c r="ISH254" s="49"/>
      <c r="ISI254" s="49"/>
      <c r="ISJ254" s="49"/>
      <c r="ISK254" s="49"/>
      <c r="ISL254" s="49"/>
      <c r="ISM254" s="49"/>
      <c r="ISN254" s="49"/>
      <c r="ISO254" s="49"/>
      <c r="ISP254" s="49"/>
      <c r="ISQ254" s="49"/>
      <c r="ISR254" s="49"/>
      <c r="ISS254" s="49"/>
      <c r="IST254" s="49"/>
      <c r="ISU254" s="49"/>
      <c r="ISV254" s="49"/>
      <c r="ISW254" s="49"/>
      <c r="ISX254" s="49"/>
      <c r="ISY254" s="49"/>
      <c r="ISZ254" s="49"/>
      <c r="ITA254" s="49"/>
      <c r="ITB254" s="49"/>
      <c r="ITC254" s="49"/>
      <c r="ITD254" s="49"/>
      <c r="ITE254" s="49"/>
      <c r="ITF254" s="49"/>
      <c r="ITG254" s="49"/>
      <c r="ITH254" s="49"/>
      <c r="ITI254" s="49"/>
      <c r="ITJ254" s="49"/>
      <c r="ITK254" s="49"/>
      <c r="ITL254" s="49"/>
      <c r="ITM254" s="49"/>
      <c r="ITN254" s="49"/>
      <c r="ITO254" s="49"/>
      <c r="ITP254" s="49"/>
      <c r="ITQ254" s="49"/>
      <c r="ITR254" s="49"/>
      <c r="ITS254" s="49"/>
      <c r="ITT254" s="49"/>
      <c r="ITU254" s="49"/>
      <c r="ITV254" s="49"/>
      <c r="ITW254" s="49"/>
      <c r="ITX254" s="49"/>
      <c r="ITY254" s="49"/>
      <c r="ITZ254" s="49"/>
      <c r="IUA254" s="49"/>
      <c r="IUB254" s="49"/>
      <c r="IUC254" s="49"/>
      <c r="IUD254" s="49"/>
      <c r="IUE254" s="49"/>
      <c r="IUF254" s="49"/>
      <c r="IUG254" s="49"/>
      <c r="IUH254" s="49"/>
      <c r="IUI254" s="49"/>
      <c r="IUJ254" s="49"/>
      <c r="IUK254" s="49"/>
      <c r="IUL254" s="49"/>
      <c r="IUM254" s="49"/>
      <c r="IUN254" s="49"/>
      <c r="IUO254" s="49"/>
      <c r="IUP254" s="49"/>
      <c r="IUQ254" s="49"/>
      <c r="IUR254" s="49"/>
      <c r="IUS254" s="49"/>
      <c r="IUT254" s="49"/>
      <c r="IUU254" s="49"/>
      <c r="IUV254" s="49"/>
      <c r="IUW254" s="49"/>
      <c r="IUX254" s="49"/>
      <c r="IUY254" s="49"/>
      <c r="IUZ254" s="49"/>
      <c r="IVA254" s="49"/>
      <c r="IVB254" s="49"/>
      <c r="IVC254" s="49"/>
      <c r="IVD254" s="49"/>
      <c r="IVE254" s="49"/>
      <c r="IVF254" s="49"/>
      <c r="IVG254" s="49"/>
      <c r="IVH254" s="49"/>
      <c r="IVI254" s="49"/>
      <c r="IVJ254" s="49"/>
      <c r="IVK254" s="49"/>
      <c r="IVL254" s="49"/>
      <c r="IVM254" s="49"/>
      <c r="IVN254" s="49"/>
      <c r="IVO254" s="49"/>
      <c r="IVP254" s="49"/>
      <c r="IVQ254" s="49"/>
      <c r="IVR254" s="49"/>
      <c r="IVS254" s="49"/>
      <c r="IVT254" s="49"/>
      <c r="IVU254" s="49"/>
      <c r="IVV254" s="49"/>
      <c r="IVW254" s="49"/>
      <c r="IVX254" s="49"/>
      <c r="IVY254" s="49"/>
      <c r="IVZ254" s="49"/>
      <c r="IWA254" s="49"/>
      <c r="IWB254" s="49"/>
      <c r="IWC254" s="49"/>
      <c r="IWD254" s="49"/>
      <c r="IWE254" s="49"/>
      <c r="IWF254" s="49"/>
      <c r="IWG254" s="49"/>
      <c r="IWH254" s="49"/>
      <c r="IWI254" s="49"/>
      <c r="IWJ254" s="49"/>
      <c r="IWK254" s="49"/>
      <c r="IWL254" s="49"/>
      <c r="IWM254" s="49"/>
      <c r="IWN254" s="49"/>
      <c r="IWO254" s="49"/>
      <c r="IWP254" s="49"/>
      <c r="IWQ254" s="49"/>
      <c r="IWR254" s="49"/>
      <c r="IWS254" s="49"/>
      <c r="IWT254" s="49"/>
      <c r="IWU254" s="49"/>
      <c r="IWV254" s="49"/>
      <c r="IWW254" s="49"/>
      <c r="IWX254" s="49"/>
      <c r="IWY254" s="49"/>
      <c r="IWZ254" s="49"/>
      <c r="IXA254" s="49"/>
      <c r="IXB254" s="49"/>
      <c r="IXC254" s="49"/>
      <c r="IXD254" s="49"/>
      <c r="IXE254" s="49"/>
      <c r="IXF254" s="49"/>
      <c r="IXG254" s="49"/>
      <c r="IXH254" s="49"/>
      <c r="IXI254" s="49"/>
      <c r="IXJ254" s="49"/>
      <c r="IXK254" s="49"/>
      <c r="IXL254" s="49"/>
      <c r="IXM254" s="49"/>
      <c r="IXN254" s="49"/>
      <c r="IXO254" s="49"/>
      <c r="IXP254" s="49"/>
      <c r="IXQ254" s="49"/>
      <c r="IXR254" s="49"/>
      <c r="IXS254" s="49"/>
      <c r="IXT254" s="49"/>
      <c r="IXU254" s="49"/>
      <c r="IXV254" s="49"/>
      <c r="IXW254" s="49"/>
      <c r="IXX254" s="49"/>
      <c r="IXY254" s="49"/>
      <c r="IXZ254" s="49"/>
      <c r="IYA254" s="49"/>
      <c r="IYB254" s="49"/>
      <c r="IYC254" s="49"/>
      <c r="IYD254" s="49"/>
      <c r="IYE254" s="49"/>
      <c r="IYF254" s="49"/>
      <c r="IYG254" s="49"/>
      <c r="IYH254" s="49"/>
      <c r="IYI254" s="49"/>
      <c r="IYJ254" s="49"/>
      <c r="IYK254" s="49"/>
      <c r="IYL254" s="49"/>
      <c r="IYM254" s="49"/>
      <c r="IYN254" s="49"/>
      <c r="IYO254" s="49"/>
      <c r="IYP254" s="49"/>
      <c r="IYQ254" s="49"/>
      <c r="IYR254" s="49"/>
      <c r="IYS254" s="49"/>
      <c r="IYT254" s="49"/>
      <c r="IYU254" s="49"/>
      <c r="IYV254" s="49"/>
      <c r="IYW254" s="49"/>
      <c r="IYX254" s="49"/>
      <c r="IYY254" s="49"/>
      <c r="IYZ254" s="49"/>
      <c r="IZA254" s="49"/>
      <c r="IZB254" s="49"/>
      <c r="IZC254" s="49"/>
      <c r="IZD254" s="49"/>
      <c r="IZE254" s="49"/>
      <c r="IZF254" s="49"/>
      <c r="IZG254" s="49"/>
      <c r="IZH254" s="49"/>
      <c r="IZI254" s="49"/>
      <c r="IZJ254" s="49"/>
      <c r="IZK254" s="49"/>
      <c r="IZL254" s="49"/>
      <c r="IZM254" s="49"/>
      <c r="IZN254" s="49"/>
      <c r="IZO254" s="49"/>
      <c r="IZP254" s="49"/>
      <c r="IZQ254" s="49"/>
      <c r="IZR254" s="49"/>
      <c r="IZS254" s="49"/>
      <c r="IZT254" s="49"/>
      <c r="IZU254" s="49"/>
      <c r="IZV254" s="49"/>
      <c r="IZW254" s="49"/>
      <c r="IZX254" s="49"/>
      <c r="IZY254" s="49"/>
      <c r="IZZ254" s="49"/>
      <c r="JAA254" s="49"/>
      <c r="JAB254" s="49"/>
      <c r="JAC254" s="49"/>
      <c r="JAD254" s="49"/>
      <c r="JAE254" s="49"/>
      <c r="JAF254" s="49"/>
      <c r="JAG254" s="49"/>
      <c r="JAH254" s="49"/>
      <c r="JAI254" s="49"/>
      <c r="JAJ254" s="49"/>
      <c r="JAK254" s="49"/>
      <c r="JAL254" s="49"/>
      <c r="JAM254" s="49"/>
      <c r="JAN254" s="49"/>
      <c r="JAO254" s="49"/>
      <c r="JAP254" s="49"/>
      <c r="JAQ254" s="49"/>
      <c r="JAR254" s="49"/>
      <c r="JAS254" s="49"/>
      <c r="JAT254" s="49"/>
      <c r="JAU254" s="49"/>
      <c r="JAV254" s="49"/>
      <c r="JAW254" s="49"/>
      <c r="JAX254" s="49"/>
      <c r="JAY254" s="49"/>
      <c r="JAZ254" s="49"/>
      <c r="JBA254" s="49"/>
      <c r="JBB254" s="49"/>
      <c r="JBC254" s="49"/>
      <c r="JBD254" s="49"/>
      <c r="JBE254" s="49"/>
      <c r="JBF254" s="49"/>
      <c r="JBG254" s="49"/>
      <c r="JBH254" s="49"/>
      <c r="JBI254" s="49"/>
      <c r="JBJ254" s="49"/>
      <c r="JBK254" s="49"/>
      <c r="JBL254" s="49"/>
      <c r="JBM254" s="49"/>
      <c r="JBN254" s="49"/>
      <c r="JBO254" s="49"/>
      <c r="JBP254" s="49"/>
      <c r="JBQ254" s="49"/>
      <c r="JBR254" s="49"/>
      <c r="JBS254" s="49"/>
      <c r="JBT254" s="49"/>
      <c r="JBU254" s="49"/>
      <c r="JBV254" s="49"/>
      <c r="JBW254" s="49"/>
      <c r="JBX254" s="49"/>
      <c r="JBY254" s="49"/>
      <c r="JBZ254" s="49"/>
      <c r="JCA254" s="49"/>
      <c r="JCB254" s="49"/>
      <c r="JCC254" s="49"/>
      <c r="JCD254" s="49"/>
      <c r="JCE254" s="49"/>
      <c r="JCF254" s="49"/>
      <c r="JCG254" s="49"/>
      <c r="JCH254" s="49"/>
      <c r="JCI254" s="49"/>
      <c r="JCJ254" s="49"/>
      <c r="JCK254" s="49"/>
      <c r="JCL254" s="49"/>
      <c r="JCM254" s="49"/>
      <c r="JCN254" s="49"/>
      <c r="JCO254" s="49"/>
      <c r="JCP254" s="49"/>
      <c r="JCQ254" s="49"/>
      <c r="JCR254" s="49"/>
      <c r="JCS254" s="49"/>
      <c r="JCT254" s="49"/>
      <c r="JCU254" s="49"/>
      <c r="JCV254" s="49"/>
      <c r="JCW254" s="49"/>
      <c r="JCX254" s="49"/>
      <c r="JCY254" s="49"/>
      <c r="JCZ254" s="49"/>
      <c r="JDA254" s="49"/>
      <c r="JDB254" s="49"/>
      <c r="JDC254" s="49"/>
      <c r="JDD254" s="49"/>
      <c r="JDE254" s="49"/>
      <c r="JDF254" s="49"/>
      <c r="JDG254" s="49"/>
      <c r="JDH254" s="49"/>
      <c r="JDI254" s="49"/>
      <c r="JDJ254" s="49"/>
      <c r="JDK254" s="49"/>
      <c r="JDL254" s="49"/>
      <c r="JDM254" s="49"/>
      <c r="JDN254" s="49"/>
      <c r="JDO254" s="49"/>
      <c r="JDP254" s="49"/>
      <c r="JDQ254" s="49"/>
      <c r="JDR254" s="49"/>
      <c r="JDS254" s="49"/>
      <c r="JDT254" s="49"/>
      <c r="JDU254" s="49"/>
      <c r="JDV254" s="49"/>
      <c r="JDW254" s="49"/>
      <c r="JDX254" s="49"/>
      <c r="JDY254" s="49"/>
      <c r="JDZ254" s="49"/>
      <c r="JEA254" s="49"/>
      <c r="JEB254" s="49"/>
      <c r="JEC254" s="49"/>
      <c r="JED254" s="49"/>
      <c r="JEE254" s="49"/>
      <c r="JEF254" s="49"/>
      <c r="JEG254" s="49"/>
      <c r="JEH254" s="49"/>
      <c r="JEI254" s="49"/>
      <c r="JEJ254" s="49"/>
      <c r="JEK254" s="49"/>
      <c r="JEL254" s="49"/>
      <c r="JEM254" s="49"/>
      <c r="JEN254" s="49"/>
      <c r="JEO254" s="49"/>
      <c r="JEP254" s="49"/>
      <c r="JEQ254" s="49"/>
      <c r="JER254" s="49"/>
      <c r="JES254" s="49"/>
      <c r="JET254" s="49"/>
      <c r="JEU254" s="49"/>
      <c r="JEV254" s="49"/>
      <c r="JEW254" s="49"/>
      <c r="JEX254" s="49"/>
      <c r="JEY254" s="49"/>
      <c r="JEZ254" s="49"/>
      <c r="JFA254" s="49"/>
      <c r="JFB254" s="49"/>
      <c r="JFC254" s="49"/>
      <c r="JFD254" s="49"/>
      <c r="JFE254" s="49"/>
      <c r="JFF254" s="49"/>
      <c r="JFG254" s="49"/>
      <c r="JFH254" s="49"/>
      <c r="JFI254" s="49"/>
      <c r="JFJ254" s="49"/>
      <c r="JFK254" s="49"/>
      <c r="JFL254" s="49"/>
      <c r="JFM254" s="49"/>
      <c r="JFN254" s="49"/>
      <c r="JFO254" s="49"/>
      <c r="JFP254" s="49"/>
      <c r="JFQ254" s="49"/>
      <c r="JFR254" s="49"/>
      <c r="JFS254" s="49"/>
      <c r="JFT254" s="49"/>
      <c r="JFU254" s="49"/>
      <c r="JFV254" s="49"/>
      <c r="JFW254" s="49"/>
      <c r="JFX254" s="49"/>
      <c r="JFY254" s="49"/>
      <c r="JFZ254" s="49"/>
      <c r="JGA254" s="49"/>
      <c r="JGB254" s="49"/>
      <c r="JGC254" s="49"/>
      <c r="JGD254" s="49"/>
      <c r="JGE254" s="49"/>
      <c r="JGF254" s="49"/>
      <c r="JGG254" s="49"/>
      <c r="JGH254" s="49"/>
      <c r="JGI254" s="49"/>
      <c r="JGJ254" s="49"/>
      <c r="JGK254" s="49"/>
      <c r="JGL254" s="49"/>
      <c r="JGM254" s="49"/>
      <c r="JGN254" s="49"/>
      <c r="JGO254" s="49"/>
      <c r="JGP254" s="49"/>
      <c r="JGQ254" s="49"/>
      <c r="JGR254" s="49"/>
      <c r="JGS254" s="49"/>
      <c r="JGT254" s="49"/>
      <c r="JGU254" s="49"/>
      <c r="JGV254" s="49"/>
      <c r="JGW254" s="49"/>
      <c r="JGX254" s="49"/>
      <c r="JGY254" s="49"/>
      <c r="JGZ254" s="49"/>
      <c r="JHA254" s="49"/>
      <c r="JHB254" s="49"/>
      <c r="JHC254" s="49"/>
      <c r="JHD254" s="49"/>
      <c r="JHE254" s="49"/>
      <c r="JHF254" s="49"/>
      <c r="JHG254" s="49"/>
      <c r="JHH254" s="49"/>
      <c r="JHI254" s="49"/>
      <c r="JHJ254" s="49"/>
      <c r="JHK254" s="49"/>
      <c r="JHL254" s="49"/>
      <c r="JHM254" s="49"/>
      <c r="JHN254" s="49"/>
      <c r="JHO254" s="49"/>
      <c r="JHP254" s="49"/>
      <c r="JHQ254" s="49"/>
      <c r="JHR254" s="49"/>
      <c r="JHS254" s="49"/>
      <c r="JHT254" s="49"/>
      <c r="JHU254" s="49"/>
      <c r="JHV254" s="49"/>
      <c r="JHW254" s="49"/>
      <c r="JHX254" s="49"/>
      <c r="JHY254" s="49"/>
      <c r="JHZ254" s="49"/>
      <c r="JIA254" s="49"/>
      <c r="JIB254" s="49"/>
      <c r="JIC254" s="49"/>
      <c r="JID254" s="49"/>
      <c r="JIE254" s="49"/>
      <c r="JIF254" s="49"/>
      <c r="JIG254" s="49"/>
      <c r="JIH254" s="49"/>
      <c r="JII254" s="49"/>
      <c r="JIJ254" s="49"/>
      <c r="JIK254" s="49"/>
      <c r="JIL254" s="49"/>
      <c r="JIM254" s="49"/>
      <c r="JIN254" s="49"/>
      <c r="JIO254" s="49"/>
      <c r="JIP254" s="49"/>
      <c r="JIQ254" s="49"/>
      <c r="JIR254" s="49"/>
      <c r="JIS254" s="49"/>
      <c r="JIT254" s="49"/>
      <c r="JIU254" s="49"/>
      <c r="JIV254" s="49"/>
      <c r="JIW254" s="49"/>
      <c r="JIX254" s="49"/>
      <c r="JIY254" s="49"/>
      <c r="JIZ254" s="49"/>
      <c r="JJA254" s="49"/>
      <c r="JJB254" s="49"/>
      <c r="JJC254" s="49"/>
      <c r="JJD254" s="49"/>
      <c r="JJE254" s="49"/>
      <c r="JJF254" s="49"/>
      <c r="JJG254" s="49"/>
      <c r="JJH254" s="49"/>
      <c r="JJI254" s="49"/>
      <c r="JJJ254" s="49"/>
      <c r="JJK254" s="49"/>
      <c r="JJL254" s="49"/>
      <c r="JJM254" s="49"/>
      <c r="JJN254" s="49"/>
      <c r="JJO254" s="49"/>
      <c r="JJP254" s="49"/>
      <c r="JJQ254" s="49"/>
      <c r="JJR254" s="49"/>
      <c r="JJS254" s="49"/>
      <c r="JJT254" s="49"/>
      <c r="JJU254" s="49"/>
      <c r="JJV254" s="49"/>
      <c r="JJW254" s="49"/>
      <c r="JJX254" s="49"/>
      <c r="JJY254" s="49"/>
      <c r="JJZ254" s="49"/>
      <c r="JKA254" s="49"/>
      <c r="JKB254" s="49"/>
      <c r="JKC254" s="49"/>
      <c r="JKD254" s="49"/>
      <c r="JKE254" s="49"/>
      <c r="JKF254" s="49"/>
      <c r="JKG254" s="49"/>
      <c r="JKH254" s="49"/>
      <c r="JKI254" s="49"/>
      <c r="JKJ254" s="49"/>
      <c r="JKK254" s="49"/>
      <c r="JKL254" s="49"/>
      <c r="JKM254" s="49"/>
      <c r="JKN254" s="49"/>
      <c r="JKO254" s="49"/>
      <c r="JKP254" s="49"/>
      <c r="JKQ254" s="49"/>
      <c r="JKR254" s="49"/>
      <c r="JKS254" s="49"/>
      <c r="JKT254" s="49"/>
      <c r="JKU254" s="49"/>
      <c r="JKV254" s="49"/>
      <c r="JKW254" s="49"/>
      <c r="JKX254" s="49"/>
      <c r="JKY254" s="49"/>
      <c r="JKZ254" s="49"/>
      <c r="JLA254" s="49"/>
      <c r="JLB254" s="49"/>
      <c r="JLC254" s="49"/>
      <c r="JLD254" s="49"/>
      <c r="JLE254" s="49"/>
      <c r="JLF254" s="49"/>
      <c r="JLG254" s="49"/>
      <c r="JLH254" s="49"/>
      <c r="JLI254" s="49"/>
      <c r="JLJ254" s="49"/>
      <c r="JLK254" s="49"/>
      <c r="JLL254" s="49"/>
      <c r="JLM254" s="49"/>
      <c r="JLN254" s="49"/>
      <c r="JLO254" s="49"/>
      <c r="JLP254" s="49"/>
      <c r="JLQ254" s="49"/>
      <c r="JLR254" s="49"/>
      <c r="JLS254" s="49"/>
      <c r="JLT254" s="49"/>
      <c r="JLU254" s="49"/>
      <c r="JLV254" s="49"/>
      <c r="JLW254" s="49"/>
      <c r="JLX254" s="49"/>
      <c r="JLY254" s="49"/>
      <c r="JLZ254" s="49"/>
      <c r="JMA254" s="49"/>
      <c r="JMB254" s="49"/>
      <c r="JMC254" s="49"/>
      <c r="JMD254" s="49"/>
      <c r="JME254" s="49"/>
      <c r="JMF254" s="49"/>
      <c r="JMG254" s="49"/>
      <c r="JMH254" s="49"/>
      <c r="JMI254" s="49"/>
      <c r="JMJ254" s="49"/>
      <c r="JMK254" s="49"/>
      <c r="JML254" s="49"/>
      <c r="JMM254" s="49"/>
      <c r="JMN254" s="49"/>
      <c r="JMO254" s="49"/>
      <c r="JMP254" s="49"/>
      <c r="JMQ254" s="49"/>
      <c r="JMR254" s="49"/>
      <c r="JMS254" s="49"/>
      <c r="JMT254" s="49"/>
      <c r="JMU254" s="49"/>
      <c r="JMV254" s="49"/>
      <c r="JMW254" s="49"/>
      <c r="JMX254" s="49"/>
      <c r="JMY254" s="49"/>
      <c r="JMZ254" s="49"/>
      <c r="JNA254" s="49"/>
      <c r="JNB254" s="49"/>
      <c r="JNC254" s="49"/>
      <c r="JND254" s="49"/>
      <c r="JNE254" s="49"/>
      <c r="JNF254" s="49"/>
      <c r="JNG254" s="49"/>
      <c r="JNH254" s="49"/>
      <c r="JNI254" s="49"/>
      <c r="JNJ254" s="49"/>
      <c r="JNK254" s="49"/>
      <c r="JNL254" s="49"/>
      <c r="JNM254" s="49"/>
      <c r="JNN254" s="49"/>
      <c r="JNO254" s="49"/>
      <c r="JNP254" s="49"/>
      <c r="JNQ254" s="49"/>
      <c r="JNR254" s="49"/>
      <c r="JNS254" s="49"/>
      <c r="JNT254" s="49"/>
      <c r="JNU254" s="49"/>
      <c r="JNV254" s="49"/>
      <c r="JNW254" s="49"/>
      <c r="JNX254" s="49"/>
      <c r="JNY254" s="49"/>
      <c r="JNZ254" s="49"/>
      <c r="JOA254" s="49"/>
      <c r="JOB254" s="49"/>
      <c r="JOC254" s="49"/>
      <c r="JOD254" s="49"/>
      <c r="JOE254" s="49"/>
      <c r="JOF254" s="49"/>
      <c r="JOG254" s="49"/>
      <c r="JOH254" s="49"/>
      <c r="JOI254" s="49"/>
      <c r="JOJ254" s="49"/>
      <c r="JOK254" s="49"/>
      <c r="JOL254" s="49"/>
      <c r="JOM254" s="49"/>
      <c r="JON254" s="49"/>
      <c r="JOO254" s="49"/>
      <c r="JOP254" s="49"/>
      <c r="JOQ254" s="49"/>
      <c r="JOR254" s="49"/>
      <c r="JOS254" s="49"/>
      <c r="JOT254" s="49"/>
      <c r="JOU254" s="49"/>
      <c r="JOV254" s="49"/>
      <c r="JOW254" s="49"/>
      <c r="JOX254" s="49"/>
      <c r="JOY254" s="49"/>
      <c r="JOZ254" s="49"/>
      <c r="JPA254" s="49"/>
      <c r="JPB254" s="49"/>
      <c r="JPC254" s="49"/>
      <c r="JPD254" s="49"/>
      <c r="JPE254" s="49"/>
      <c r="JPF254" s="49"/>
      <c r="JPG254" s="49"/>
      <c r="JPH254" s="49"/>
      <c r="JPI254" s="49"/>
      <c r="JPJ254" s="49"/>
      <c r="JPK254" s="49"/>
      <c r="JPL254" s="49"/>
      <c r="JPM254" s="49"/>
      <c r="JPN254" s="49"/>
      <c r="JPO254" s="49"/>
      <c r="JPP254" s="49"/>
      <c r="JPQ254" s="49"/>
      <c r="JPR254" s="49"/>
      <c r="JPS254" s="49"/>
      <c r="JPT254" s="49"/>
      <c r="JPU254" s="49"/>
      <c r="JPV254" s="49"/>
      <c r="JPW254" s="49"/>
      <c r="JPX254" s="49"/>
      <c r="JPY254" s="49"/>
      <c r="JPZ254" s="49"/>
      <c r="JQA254" s="49"/>
      <c r="JQB254" s="49"/>
      <c r="JQC254" s="49"/>
      <c r="JQD254" s="49"/>
      <c r="JQE254" s="49"/>
      <c r="JQF254" s="49"/>
      <c r="JQG254" s="49"/>
      <c r="JQH254" s="49"/>
      <c r="JQI254" s="49"/>
      <c r="JQJ254" s="49"/>
      <c r="JQK254" s="49"/>
      <c r="JQL254" s="49"/>
      <c r="JQM254" s="49"/>
      <c r="JQN254" s="49"/>
      <c r="JQO254" s="49"/>
      <c r="JQP254" s="49"/>
      <c r="JQQ254" s="49"/>
      <c r="JQR254" s="49"/>
      <c r="JQS254" s="49"/>
      <c r="JQT254" s="49"/>
      <c r="JQU254" s="49"/>
      <c r="JQV254" s="49"/>
      <c r="JQW254" s="49"/>
      <c r="JQX254" s="49"/>
      <c r="JQY254" s="49"/>
      <c r="JQZ254" s="49"/>
      <c r="JRA254" s="49"/>
      <c r="JRB254" s="49"/>
      <c r="JRC254" s="49"/>
      <c r="JRD254" s="49"/>
      <c r="JRE254" s="49"/>
      <c r="JRF254" s="49"/>
      <c r="JRG254" s="49"/>
      <c r="JRH254" s="49"/>
      <c r="JRI254" s="49"/>
      <c r="JRJ254" s="49"/>
      <c r="JRK254" s="49"/>
      <c r="JRL254" s="49"/>
      <c r="JRM254" s="49"/>
      <c r="JRN254" s="49"/>
      <c r="JRO254" s="49"/>
      <c r="JRP254" s="49"/>
      <c r="JRQ254" s="49"/>
      <c r="JRR254" s="49"/>
      <c r="JRS254" s="49"/>
      <c r="JRT254" s="49"/>
      <c r="JRU254" s="49"/>
      <c r="JRV254" s="49"/>
      <c r="JRW254" s="49"/>
      <c r="JRX254" s="49"/>
      <c r="JRY254" s="49"/>
      <c r="JRZ254" s="49"/>
      <c r="JSA254" s="49"/>
      <c r="JSB254" s="49"/>
      <c r="JSC254" s="49"/>
      <c r="JSD254" s="49"/>
      <c r="JSE254" s="49"/>
      <c r="JSF254" s="49"/>
      <c r="JSG254" s="49"/>
      <c r="JSH254" s="49"/>
      <c r="JSI254" s="49"/>
      <c r="JSJ254" s="49"/>
      <c r="JSK254" s="49"/>
      <c r="JSL254" s="49"/>
      <c r="JSM254" s="49"/>
      <c r="JSN254" s="49"/>
      <c r="JSO254" s="49"/>
      <c r="JSP254" s="49"/>
      <c r="JSQ254" s="49"/>
      <c r="JSR254" s="49"/>
      <c r="JSS254" s="49"/>
      <c r="JST254" s="49"/>
      <c r="JSU254" s="49"/>
      <c r="JSV254" s="49"/>
      <c r="JSW254" s="49"/>
      <c r="JSX254" s="49"/>
      <c r="JSY254" s="49"/>
      <c r="JSZ254" s="49"/>
      <c r="JTA254" s="49"/>
      <c r="JTB254" s="49"/>
      <c r="JTC254" s="49"/>
      <c r="JTD254" s="49"/>
      <c r="JTE254" s="49"/>
      <c r="JTF254" s="49"/>
      <c r="JTG254" s="49"/>
      <c r="JTH254" s="49"/>
      <c r="JTI254" s="49"/>
      <c r="JTJ254" s="49"/>
      <c r="JTK254" s="49"/>
      <c r="JTL254" s="49"/>
      <c r="JTM254" s="49"/>
      <c r="JTN254" s="49"/>
      <c r="JTO254" s="49"/>
      <c r="JTP254" s="49"/>
      <c r="JTQ254" s="49"/>
      <c r="JTR254" s="49"/>
      <c r="JTS254" s="49"/>
      <c r="JTT254" s="49"/>
      <c r="JTU254" s="49"/>
      <c r="JTV254" s="49"/>
      <c r="JTW254" s="49"/>
      <c r="JTX254" s="49"/>
      <c r="JTY254" s="49"/>
      <c r="JTZ254" s="49"/>
      <c r="JUA254" s="49"/>
      <c r="JUB254" s="49"/>
      <c r="JUC254" s="49"/>
      <c r="JUD254" s="49"/>
      <c r="JUE254" s="49"/>
      <c r="JUF254" s="49"/>
      <c r="JUG254" s="49"/>
      <c r="JUH254" s="49"/>
      <c r="JUI254" s="49"/>
      <c r="JUJ254" s="49"/>
      <c r="JUK254" s="49"/>
      <c r="JUL254" s="49"/>
      <c r="JUM254" s="49"/>
      <c r="JUN254" s="49"/>
      <c r="JUO254" s="49"/>
      <c r="JUP254" s="49"/>
      <c r="JUQ254" s="49"/>
      <c r="JUR254" s="49"/>
      <c r="JUS254" s="49"/>
      <c r="JUT254" s="49"/>
      <c r="JUU254" s="49"/>
      <c r="JUV254" s="49"/>
      <c r="JUW254" s="49"/>
      <c r="JUX254" s="49"/>
      <c r="JUY254" s="49"/>
      <c r="JUZ254" s="49"/>
      <c r="JVA254" s="49"/>
      <c r="JVB254" s="49"/>
      <c r="JVC254" s="49"/>
      <c r="JVD254" s="49"/>
      <c r="JVE254" s="49"/>
      <c r="JVF254" s="49"/>
      <c r="JVG254" s="49"/>
      <c r="JVH254" s="49"/>
      <c r="JVI254" s="49"/>
      <c r="JVJ254" s="49"/>
      <c r="JVK254" s="49"/>
      <c r="JVL254" s="49"/>
      <c r="JVM254" s="49"/>
      <c r="JVN254" s="49"/>
      <c r="JVO254" s="49"/>
      <c r="JVP254" s="49"/>
      <c r="JVQ254" s="49"/>
      <c r="JVR254" s="49"/>
      <c r="JVS254" s="49"/>
      <c r="JVT254" s="49"/>
      <c r="JVU254" s="49"/>
      <c r="JVV254" s="49"/>
      <c r="JVW254" s="49"/>
      <c r="JVX254" s="49"/>
      <c r="JVY254" s="49"/>
      <c r="JVZ254" s="49"/>
      <c r="JWA254" s="49"/>
      <c r="JWB254" s="49"/>
      <c r="JWC254" s="49"/>
      <c r="JWD254" s="49"/>
      <c r="JWE254" s="49"/>
      <c r="JWF254" s="49"/>
      <c r="JWG254" s="49"/>
      <c r="JWH254" s="49"/>
      <c r="JWI254" s="49"/>
      <c r="JWJ254" s="49"/>
      <c r="JWK254" s="49"/>
      <c r="JWL254" s="49"/>
      <c r="JWM254" s="49"/>
      <c r="JWN254" s="49"/>
      <c r="JWO254" s="49"/>
      <c r="JWP254" s="49"/>
      <c r="JWQ254" s="49"/>
      <c r="JWR254" s="49"/>
      <c r="JWS254" s="49"/>
      <c r="JWT254" s="49"/>
      <c r="JWU254" s="49"/>
      <c r="JWV254" s="49"/>
      <c r="JWW254" s="49"/>
      <c r="JWX254" s="49"/>
      <c r="JWY254" s="49"/>
      <c r="JWZ254" s="49"/>
      <c r="JXA254" s="49"/>
      <c r="JXB254" s="49"/>
      <c r="JXC254" s="49"/>
      <c r="JXD254" s="49"/>
      <c r="JXE254" s="49"/>
      <c r="JXF254" s="49"/>
      <c r="JXG254" s="49"/>
      <c r="JXH254" s="49"/>
      <c r="JXI254" s="49"/>
      <c r="JXJ254" s="49"/>
      <c r="JXK254" s="49"/>
      <c r="JXL254" s="49"/>
      <c r="JXM254" s="49"/>
      <c r="JXN254" s="49"/>
      <c r="JXO254" s="49"/>
      <c r="JXP254" s="49"/>
      <c r="JXQ254" s="49"/>
      <c r="JXR254" s="49"/>
      <c r="JXS254" s="49"/>
      <c r="JXT254" s="49"/>
      <c r="JXU254" s="49"/>
      <c r="JXV254" s="49"/>
      <c r="JXW254" s="49"/>
      <c r="JXX254" s="49"/>
      <c r="JXY254" s="49"/>
      <c r="JXZ254" s="49"/>
      <c r="JYA254" s="49"/>
      <c r="JYB254" s="49"/>
      <c r="JYC254" s="49"/>
      <c r="JYD254" s="49"/>
      <c r="JYE254" s="49"/>
      <c r="JYF254" s="49"/>
      <c r="JYG254" s="49"/>
      <c r="JYH254" s="49"/>
      <c r="JYI254" s="49"/>
      <c r="JYJ254" s="49"/>
      <c r="JYK254" s="49"/>
      <c r="JYL254" s="49"/>
      <c r="JYM254" s="49"/>
      <c r="JYN254" s="49"/>
      <c r="JYO254" s="49"/>
      <c r="JYP254" s="49"/>
      <c r="JYQ254" s="49"/>
      <c r="JYR254" s="49"/>
      <c r="JYS254" s="49"/>
      <c r="JYT254" s="49"/>
      <c r="JYU254" s="49"/>
      <c r="JYV254" s="49"/>
      <c r="JYW254" s="49"/>
      <c r="JYX254" s="49"/>
      <c r="JYY254" s="49"/>
      <c r="JYZ254" s="49"/>
      <c r="JZA254" s="49"/>
      <c r="JZB254" s="49"/>
      <c r="JZC254" s="49"/>
      <c r="JZD254" s="49"/>
      <c r="JZE254" s="49"/>
      <c r="JZF254" s="49"/>
      <c r="JZG254" s="49"/>
      <c r="JZH254" s="49"/>
      <c r="JZI254" s="49"/>
      <c r="JZJ254" s="49"/>
      <c r="JZK254" s="49"/>
      <c r="JZL254" s="49"/>
      <c r="JZM254" s="49"/>
      <c r="JZN254" s="49"/>
      <c r="JZO254" s="49"/>
      <c r="JZP254" s="49"/>
      <c r="JZQ254" s="49"/>
      <c r="JZR254" s="49"/>
      <c r="JZS254" s="49"/>
      <c r="JZT254" s="49"/>
      <c r="JZU254" s="49"/>
      <c r="JZV254" s="49"/>
      <c r="JZW254" s="49"/>
      <c r="JZX254" s="49"/>
      <c r="JZY254" s="49"/>
      <c r="JZZ254" s="49"/>
      <c r="KAA254" s="49"/>
      <c r="KAB254" s="49"/>
      <c r="KAC254" s="49"/>
      <c r="KAD254" s="49"/>
      <c r="KAE254" s="49"/>
      <c r="KAF254" s="49"/>
      <c r="KAG254" s="49"/>
      <c r="KAH254" s="49"/>
      <c r="KAI254" s="49"/>
      <c r="KAJ254" s="49"/>
      <c r="KAK254" s="49"/>
      <c r="KAL254" s="49"/>
      <c r="KAM254" s="49"/>
      <c r="KAN254" s="49"/>
      <c r="KAO254" s="49"/>
      <c r="KAP254" s="49"/>
      <c r="KAQ254" s="49"/>
      <c r="KAR254" s="49"/>
      <c r="KAS254" s="49"/>
      <c r="KAT254" s="49"/>
      <c r="KAU254" s="49"/>
      <c r="KAV254" s="49"/>
      <c r="KAW254" s="49"/>
      <c r="KAX254" s="49"/>
      <c r="KAY254" s="49"/>
      <c r="KAZ254" s="49"/>
      <c r="KBA254" s="49"/>
      <c r="KBB254" s="49"/>
      <c r="KBC254" s="49"/>
      <c r="KBD254" s="49"/>
      <c r="KBE254" s="49"/>
      <c r="KBF254" s="49"/>
      <c r="KBG254" s="49"/>
      <c r="KBH254" s="49"/>
      <c r="KBI254" s="49"/>
      <c r="KBJ254" s="49"/>
      <c r="KBK254" s="49"/>
      <c r="KBL254" s="49"/>
      <c r="KBM254" s="49"/>
      <c r="KBN254" s="49"/>
      <c r="KBO254" s="49"/>
      <c r="KBP254" s="49"/>
      <c r="KBQ254" s="49"/>
      <c r="KBR254" s="49"/>
      <c r="KBS254" s="49"/>
      <c r="KBT254" s="49"/>
      <c r="KBU254" s="49"/>
      <c r="KBV254" s="49"/>
      <c r="KBW254" s="49"/>
      <c r="KBX254" s="49"/>
      <c r="KBY254" s="49"/>
      <c r="KBZ254" s="49"/>
      <c r="KCA254" s="49"/>
      <c r="KCB254" s="49"/>
      <c r="KCC254" s="49"/>
      <c r="KCD254" s="49"/>
      <c r="KCE254" s="49"/>
      <c r="KCF254" s="49"/>
      <c r="KCG254" s="49"/>
      <c r="KCH254" s="49"/>
      <c r="KCI254" s="49"/>
      <c r="KCJ254" s="49"/>
      <c r="KCK254" s="49"/>
      <c r="KCL254" s="49"/>
      <c r="KCM254" s="49"/>
      <c r="KCN254" s="49"/>
      <c r="KCO254" s="49"/>
      <c r="KCP254" s="49"/>
      <c r="KCQ254" s="49"/>
      <c r="KCR254" s="49"/>
      <c r="KCS254" s="49"/>
      <c r="KCT254" s="49"/>
      <c r="KCU254" s="49"/>
      <c r="KCV254" s="49"/>
      <c r="KCW254" s="49"/>
      <c r="KCX254" s="49"/>
      <c r="KCY254" s="49"/>
      <c r="KCZ254" s="49"/>
      <c r="KDA254" s="49"/>
      <c r="KDB254" s="49"/>
      <c r="KDC254" s="49"/>
      <c r="KDD254" s="49"/>
      <c r="KDE254" s="49"/>
      <c r="KDF254" s="49"/>
      <c r="KDG254" s="49"/>
      <c r="KDH254" s="49"/>
      <c r="KDI254" s="49"/>
      <c r="KDJ254" s="49"/>
      <c r="KDK254" s="49"/>
      <c r="KDL254" s="49"/>
      <c r="KDM254" s="49"/>
      <c r="KDN254" s="49"/>
      <c r="KDO254" s="49"/>
      <c r="KDP254" s="49"/>
      <c r="KDQ254" s="49"/>
      <c r="KDR254" s="49"/>
      <c r="KDS254" s="49"/>
      <c r="KDT254" s="49"/>
      <c r="KDU254" s="49"/>
      <c r="KDV254" s="49"/>
      <c r="KDW254" s="49"/>
      <c r="KDX254" s="49"/>
      <c r="KDY254" s="49"/>
      <c r="KDZ254" s="49"/>
      <c r="KEA254" s="49"/>
      <c r="KEB254" s="49"/>
      <c r="KEC254" s="49"/>
      <c r="KED254" s="49"/>
      <c r="KEE254" s="49"/>
      <c r="KEF254" s="49"/>
      <c r="KEG254" s="49"/>
      <c r="KEH254" s="49"/>
      <c r="KEI254" s="49"/>
      <c r="KEJ254" s="49"/>
      <c r="KEK254" s="49"/>
      <c r="KEL254" s="49"/>
      <c r="KEM254" s="49"/>
      <c r="KEN254" s="49"/>
      <c r="KEO254" s="49"/>
      <c r="KEP254" s="49"/>
      <c r="KEQ254" s="49"/>
      <c r="KER254" s="49"/>
      <c r="KES254" s="49"/>
      <c r="KET254" s="49"/>
      <c r="KEU254" s="49"/>
      <c r="KEV254" s="49"/>
      <c r="KEW254" s="49"/>
      <c r="KEX254" s="49"/>
      <c r="KEY254" s="49"/>
      <c r="KEZ254" s="49"/>
      <c r="KFA254" s="49"/>
      <c r="KFB254" s="49"/>
      <c r="KFC254" s="49"/>
      <c r="KFD254" s="49"/>
      <c r="KFE254" s="49"/>
      <c r="KFF254" s="49"/>
      <c r="KFG254" s="49"/>
      <c r="KFH254" s="49"/>
      <c r="KFI254" s="49"/>
      <c r="KFJ254" s="49"/>
      <c r="KFK254" s="49"/>
      <c r="KFL254" s="49"/>
      <c r="KFM254" s="49"/>
      <c r="KFN254" s="49"/>
      <c r="KFO254" s="49"/>
      <c r="KFP254" s="49"/>
      <c r="KFQ254" s="49"/>
      <c r="KFR254" s="49"/>
      <c r="KFS254" s="49"/>
      <c r="KFT254" s="49"/>
      <c r="KFU254" s="49"/>
      <c r="KFV254" s="49"/>
      <c r="KFW254" s="49"/>
      <c r="KFX254" s="49"/>
      <c r="KFY254" s="49"/>
      <c r="KFZ254" s="49"/>
      <c r="KGA254" s="49"/>
      <c r="KGB254" s="49"/>
      <c r="KGC254" s="49"/>
      <c r="KGD254" s="49"/>
      <c r="KGE254" s="49"/>
      <c r="KGF254" s="49"/>
      <c r="KGG254" s="49"/>
      <c r="KGH254" s="49"/>
      <c r="KGI254" s="49"/>
      <c r="KGJ254" s="49"/>
      <c r="KGK254" s="49"/>
      <c r="KGL254" s="49"/>
      <c r="KGM254" s="49"/>
      <c r="KGN254" s="49"/>
      <c r="KGO254" s="49"/>
      <c r="KGP254" s="49"/>
      <c r="KGQ254" s="49"/>
      <c r="KGR254" s="49"/>
      <c r="KGS254" s="49"/>
      <c r="KGT254" s="49"/>
      <c r="KGU254" s="49"/>
      <c r="KGV254" s="49"/>
      <c r="KGW254" s="49"/>
      <c r="KGX254" s="49"/>
      <c r="KGY254" s="49"/>
      <c r="KGZ254" s="49"/>
      <c r="KHA254" s="49"/>
      <c r="KHB254" s="49"/>
      <c r="KHC254" s="49"/>
      <c r="KHD254" s="49"/>
      <c r="KHE254" s="49"/>
      <c r="KHF254" s="49"/>
      <c r="KHG254" s="49"/>
      <c r="KHH254" s="49"/>
      <c r="KHI254" s="49"/>
      <c r="KHJ254" s="49"/>
      <c r="KHK254" s="49"/>
      <c r="KHL254" s="49"/>
      <c r="KHM254" s="49"/>
      <c r="KHN254" s="49"/>
      <c r="KHO254" s="49"/>
      <c r="KHP254" s="49"/>
      <c r="KHQ254" s="49"/>
      <c r="KHR254" s="49"/>
      <c r="KHS254" s="49"/>
      <c r="KHT254" s="49"/>
      <c r="KHU254" s="49"/>
      <c r="KHV254" s="49"/>
      <c r="KHW254" s="49"/>
      <c r="KHX254" s="49"/>
      <c r="KHY254" s="49"/>
      <c r="KHZ254" s="49"/>
      <c r="KIA254" s="49"/>
      <c r="KIB254" s="49"/>
      <c r="KIC254" s="49"/>
      <c r="KID254" s="49"/>
      <c r="KIE254" s="49"/>
      <c r="KIF254" s="49"/>
      <c r="KIG254" s="49"/>
      <c r="KIH254" s="49"/>
      <c r="KII254" s="49"/>
      <c r="KIJ254" s="49"/>
      <c r="KIK254" s="49"/>
      <c r="KIL254" s="49"/>
      <c r="KIM254" s="49"/>
      <c r="KIN254" s="49"/>
      <c r="KIO254" s="49"/>
      <c r="KIP254" s="49"/>
      <c r="KIQ254" s="49"/>
      <c r="KIR254" s="49"/>
      <c r="KIS254" s="49"/>
      <c r="KIT254" s="49"/>
      <c r="KIU254" s="49"/>
      <c r="KIV254" s="49"/>
      <c r="KIW254" s="49"/>
      <c r="KIX254" s="49"/>
      <c r="KIY254" s="49"/>
      <c r="KIZ254" s="49"/>
      <c r="KJA254" s="49"/>
      <c r="KJB254" s="49"/>
      <c r="KJC254" s="49"/>
      <c r="KJD254" s="49"/>
      <c r="KJE254" s="49"/>
      <c r="KJF254" s="49"/>
      <c r="KJG254" s="49"/>
      <c r="KJH254" s="49"/>
      <c r="KJI254" s="49"/>
      <c r="KJJ254" s="49"/>
      <c r="KJK254" s="49"/>
      <c r="KJL254" s="49"/>
      <c r="KJM254" s="49"/>
      <c r="KJN254" s="49"/>
      <c r="KJO254" s="49"/>
      <c r="KJP254" s="49"/>
      <c r="KJQ254" s="49"/>
      <c r="KJR254" s="49"/>
      <c r="KJS254" s="49"/>
      <c r="KJT254" s="49"/>
      <c r="KJU254" s="49"/>
      <c r="KJV254" s="49"/>
      <c r="KJW254" s="49"/>
      <c r="KJX254" s="49"/>
      <c r="KJY254" s="49"/>
      <c r="KJZ254" s="49"/>
      <c r="KKA254" s="49"/>
      <c r="KKB254" s="49"/>
      <c r="KKC254" s="49"/>
      <c r="KKD254" s="49"/>
      <c r="KKE254" s="49"/>
      <c r="KKF254" s="49"/>
      <c r="KKG254" s="49"/>
      <c r="KKH254" s="49"/>
      <c r="KKI254" s="49"/>
      <c r="KKJ254" s="49"/>
      <c r="KKK254" s="49"/>
      <c r="KKL254" s="49"/>
      <c r="KKM254" s="49"/>
      <c r="KKN254" s="49"/>
      <c r="KKO254" s="49"/>
      <c r="KKP254" s="49"/>
      <c r="KKQ254" s="49"/>
      <c r="KKR254" s="49"/>
      <c r="KKS254" s="49"/>
      <c r="KKT254" s="49"/>
      <c r="KKU254" s="49"/>
      <c r="KKV254" s="49"/>
      <c r="KKW254" s="49"/>
      <c r="KKX254" s="49"/>
      <c r="KKY254" s="49"/>
      <c r="KKZ254" s="49"/>
      <c r="KLA254" s="49"/>
      <c r="KLB254" s="49"/>
      <c r="KLC254" s="49"/>
      <c r="KLD254" s="49"/>
      <c r="KLE254" s="49"/>
      <c r="KLF254" s="49"/>
      <c r="KLG254" s="49"/>
      <c r="KLH254" s="49"/>
      <c r="KLI254" s="49"/>
      <c r="KLJ254" s="49"/>
      <c r="KLK254" s="49"/>
      <c r="KLL254" s="49"/>
      <c r="KLM254" s="49"/>
      <c r="KLN254" s="49"/>
      <c r="KLO254" s="49"/>
      <c r="KLP254" s="49"/>
      <c r="KLQ254" s="49"/>
      <c r="KLR254" s="49"/>
      <c r="KLS254" s="49"/>
      <c r="KLT254" s="49"/>
      <c r="KLU254" s="49"/>
      <c r="KLV254" s="49"/>
      <c r="KLW254" s="49"/>
      <c r="KLX254" s="49"/>
      <c r="KLY254" s="49"/>
      <c r="KLZ254" s="49"/>
      <c r="KMA254" s="49"/>
      <c r="KMB254" s="49"/>
      <c r="KMC254" s="49"/>
      <c r="KMD254" s="49"/>
      <c r="KME254" s="49"/>
      <c r="KMF254" s="49"/>
      <c r="KMG254" s="49"/>
      <c r="KMH254" s="49"/>
      <c r="KMI254" s="49"/>
      <c r="KMJ254" s="49"/>
      <c r="KMK254" s="49"/>
      <c r="KML254" s="49"/>
      <c r="KMM254" s="49"/>
      <c r="KMN254" s="49"/>
      <c r="KMO254" s="49"/>
      <c r="KMP254" s="49"/>
      <c r="KMQ254" s="49"/>
      <c r="KMR254" s="49"/>
      <c r="KMS254" s="49"/>
      <c r="KMT254" s="49"/>
      <c r="KMU254" s="49"/>
      <c r="KMV254" s="49"/>
      <c r="KMW254" s="49"/>
      <c r="KMX254" s="49"/>
      <c r="KMY254" s="49"/>
      <c r="KMZ254" s="49"/>
      <c r="KNA254" s="49"/>
      <c r="KNB254" s="49"/>
      <c r="KNC254" s="49"/>
      <c r="KND254" s="49"/>
      <c r="KNE254" s="49"/>
      <c r="KNF254" s="49"/>
      <c r="KNG254" s="49"/>
      <c r="KNH254" s="49"/>
      <c r="KNI254" s="49"/>
      <c r="KNJ254" s="49"/>
      <c r="KNK254" s="49"/>
      <c r="KNL254" s="49"/>
      <c r="KNM254" s="49"/>
      <c r="KNN254" s="49"/>
      <c r="KNO254" s="49"/>
      <c r="KNP254" s="49"/>
      <c r="KNQ254" s="49"/>
      <c r="KNR254" s="49"/>
      <c r="KNS254" s="49"/>
      <c r="KNT254" s="49"/>
      <c r="KNU254" s="49"/>
      <c r="KNV254" s="49"/>
      <c r="KNW254" s="49"/>
      <c r="KNX254" s="49"/>
      <c r="KNY254" s="49"/>
      <c r="KNZ254" s="49"/>
      <c r="KOA254" s="49"/>
      <c r="KOB254" s="49"/>
      <c r="KOC254" s="49"/>
      <c r="KOD254" s="49"/>
      <c r="KOE254" s="49"/>
      <c r="KOF254" s="49"/>
      <c r="KOG254" s="49"/>
      <c r="KOH254" s="49"/>
      <c r="KOI254" s="49"/>
      <c r="KOJ254" s="49"/>
      <c r="KOK254" s="49"/>
      <c r="KOL254" s="49"/>
      <c r="KOM254" s="49"/>
      <c r="KON254" s="49"/>
      <c r="KOO254" s="49"/>
      <c r="KOP254" s="49"/>
      <c r="KOQ254" s="49"/>
      <c r="KOR254" s="49"/>
      <c r="KOS254" s="49"/>
      <c r="KOT254" s="49"/>
      <c r="KOU254" s="49"/>
      <c r="KOV254" s="49"/>
      <c r="KOW254" s="49"/>
      <c r="KOX254" s="49"/>
      <c r="KOY254" s="49"/>
      <c r="KOZ254" s="49"/>
      <c r="KPA254" s="49"/>
      <c r="KPB254" s="49"/>
      <c r="KPC254" s="49"/>
      <c r="KPD254" s="49"/>
      <c r="KPE254" s="49"/>
      <c r="KPF254" s="49"/>
      <c r="KPG254" s="49"/>
      <c r="KPH254" s="49"/>
      <c r="KPI254" s="49"/>
      <c r="KPJ254" s="49"/>
      <c r="KPK254" s="49"/>
      <c r="KPL254" s="49"/>
      <c r="KPM254" s="49"/>
      <c r="KPN254" s="49"/>
      <c r="KPO254" s="49"/>
      <c r="KPP254" s="49"/>
      <c r="KPQ254" s="49"/>
      <c r="KPR254" s="49"/>
      <c r="KPS254" s="49"/>
      <c r="KPT254" s="49"/>
      <c r="KPU254" s="49"/>
      <c r="KPV254" s="49"/>
      <c r="KPW254" s="49"/>
      <c r="KPX254" s="49"/>
      <c r="KPY254" s="49"/>
      <c r="KPZ254" s="49"/>
      <c r="KQA254" s="49"/>
      <c r="KQB254" s="49"/>
      <c r="KQC254" s="49"/>
      <c r="KQD254" s="49"/>
      <c r="KQE254" s="49"/>
      <c r="KQF254" s="49"/>
      <c r="KQG254" s="49"/>
      <c r="KQH254" s="49"/>
      <c r="KQI254" s="49"/>
      <c r="KQJ254" s="49"/>
      <c r="KQK254" s="49"/>
      <c r="KQL254" s="49"/>
      <c r="KQM254" s="49"/>
      <c r="KQN254" s="49"/>
      <c r="KQO254" s="49"/>
      <c r="KQP254" s="49"/>
      <c r="KQQ254" s="49"/>
      <c r="KQR254" s="49"/>
      <c r="KQS254" s="49"/>
      <c r="KQT254" s="49"/>
      <c r="KQU254" s="49"/>
      <c r="KQV254" s="49"/>
      <c r="KQW254" s="49"/>
      <c r="KQX254" s="49"/>
      <c r="KQY254" s="49"/>
      <c r="KQZ254" s="49"/>
      <c r="KRA254" s="49"/>
      <c r="KRB254" s="49"/>
      <c r="KRC254" s="49"/>
      <c r="KRD254" s="49"/>
      <c r="KRE254" s="49"/>
      <c r="KRF254" s="49"/>
      <c r="KRG254" s="49"/>
      <c r="KRH254" s="49"/>
      <c r="KRI254" s="49"/>
      <c r="KRJ254" s="49"/>
      <c r="KRK254" s="49"/>
      <c r="KRL254" s="49"/>
      <c r="KRM254" s="49"/>
      <c r="KRN254" s="49"/>
      <c r="KRO254" s="49"/>
      <c r="KRP254" s="49"/>
      <c r="KRQ254" s="49"/>
      <c r="KRR254" s="49"/>
      <c r="KRS254" s="49"/>
      <c r="KRT254" s="49"/>
      <c r="KRU254" s="49"/>
      <c r="KRV254" s="49"/>
      <c r="KRW254" s="49"/>
      <c r="KRX254" s="49"/>
      <c r="KRY254" s="49"/>
      <c r="KRZ254" s="49"/>
      <c r="KSA254" s="49"/>
      <c r="KSB254" s="49"/>
      <c r="KSC254" s="49"/>
      <c r="KSD254" s="49"/>
      <c r="KSE254" s="49"/>
      <c r="KSF254" s="49"/>
      <c r="KSG254" s="49"/>
      <c r="KSH254" s="49"/>
      <c r="KSI254" s="49"/>
      <c r="KSJ254" s="49"/>
      <c r="KSK254" s="49"/>
      <c r="KSL254" s="49"/>
      <c r="KSM254" s="49"/>
      <c r="KSN254" s="49"/>
      <c r="KSO254" s="49"/>
      <c r="KSP254" s="49"/>
      <c r="KSQ254" s="49"/>
      <c r="KSR254" s="49"/>
      <c r="KSS254" s="49"/>
      <c r="KST254" s="49"/>
      <c r="KSU254" s="49"/>
      <c r="KSV254" s="49"/>
      <c r="KSW254" s="49"/>
      <c r="KSX254" s="49"/>
      <c r="KSY254" s="49"/>
      <c r="KSZ254" s="49"/>
      <c r="KTA254" s="49"/>
      <c r="KTB254" s="49"/>
      <c r="KTC254" s="49"/>
      <c r="KTD254" s="49"/>
      <c r="KTE254" s="49"/>
      <c r="KTF254" s="49"/>
      <c r="KTG254" s="49"/>
      <c r="KTH254" s="49"/>
      <c r="KTI254" s="49"/>
      <c r="KTJ254" s="49"/>
      <c r="KTK254" s="49"/>
      <c r="KTL254" s="49"/>
      <c r="KTM254" s="49"/>
      <c r="KTN254" s="49"/>
      <c r="KTO254" s="49"/>
      <c r="KTP254" s="49"/>
      <c r="KTQ254" s="49"/>
      <c r="KTR254" s="49"/>
      <c r="KTS254" s="49"/>
      <c r="KTT254" s="49"/>
      <c r="KTU254" s="49"/>
      <c r="KTV254" s="49"/>
      <c r="KTW254" s="49"/>
      <c r="KTX254" s="49"/>
      <c r="KTY254" s="49"/>
      <c r="KTZ254" s="49"/>
      <c r="KUA254" s="49"/>
      <c r="KUB254" s="49"/>
      <c r="KUC254" s="49"/>
      <c r="KUD254" s="49"/>
      <c r="KUE254" s="49"/>
      <c r="KUF254" s="49"/>
      <c r="KUG254" s="49"/>
      <c r="KUH254" s="49"/>
      <c r="KUI254" s="49"/>
      <c r="KUJ254" s="49"/>
      <c r="KUK254" s="49"/>
      <c r="KUL254" s="49"/>
      <c r="KUM254" s="49"/>
      <c r="KUN254" s="49"/>
      <c r="KUO254" s="49"/>
      <c r="KUP254" s="49"/>
      <c r="KUQ254" s="49"/>
      <c r="KUR254" s="49"/>
      <c r="KUS254" s="49"/>
      <c r="KUT254" s="49"/>
      <c r="KUU254" s="49"/>
      <c r="KUV254" s="49"/>
      <c r="KUW254" s="49"/>
      <c r="KUX254" s="49"/>
      <c r="KUY254" s="49"/>
      <c r="KUZ254" s="49"/>
      <c r="KVA254" s="49"/>
      <c r="KVB254" s="49"/>
      <c r="KVC254" s="49"/>
      <c r="KVD254" s="49"/>
      <c r="KVE254" s="49"/>
      <c r="KVF254" s="49"/>
      <c r="KVG254" s="49"/>
      <c r="KVH254" s="49"/>
      <c r="KVI254" s="49"/>
      <c r="KVJ254" s="49"/>
      <c r="KVK254" s="49"/>
      <c r="KVL254" s="49"/>
      <c r="KVM254" s="49"/>
      <c r="KVN254" s="49"/>
      <c r="KVO254" s="49"/>
      <c r="KVP254" s="49"/>
      <c r="KVQ254" s="49"/>
      <c r="KVR254" s="49"/>
      <c r="KVS254" s="49"/>
      <c r="KVT254" s="49"/>
      <c r="KVU254" s="49"/>
      <c r="KVV254" s="49"/>
      <c r="KVW254" s="49"/>
      <c r="KVX254" s="49"/>
      <c r="KVY254" s="49"/>
      <c r="KVZ254" s="49"/>
      <c r="KWA254" s="49"/>
      <c r="KWB254" s="49"/>
      <c r="KWC254" s="49"/>
      <c r="KWD254" s="49"/>
      <c r="KWE254" s="49"/>
      <c r="KWF254" s="49"/>
      <c r="KWG254" s="49"/>
      <c r="KWH254" s="49"/>
      <c r="KWI254" s="49"/>
      <c r="KWJ254" s="49"/>
      <c r="KWK254" s="49"/>
      <c r="KWL254" s="49"/>
      <c r="KWM254" s="49"/>
      <c r="KWN254" s="49"/>
      <c r="KWO254" s="49"/>
      <c r="KWP254" s="49"/>
      <c r="KWQ254" s="49"/>
      <c r="KWR254" s="49"/>
      <c r="KWS254" s="49"/>
      <c r="KWT254" s="49"/>
      <c r="KWU254" s="49"/>
      <c r="KWV254" s="49"/>
      <c r="KWW254" s="49"/>
      <c r="KWX254" s="49"/>
      <c r="KWY254" s="49"/>
      <c r="KWZ254" s="49"/>
      <c r="KXA254" s="49"/>
      <c r="KXB254" s="49"/>
      <c r="KXC254" s="49"/>
      <c r="KXD254" s="49"/>
      <c r="KXE254" s="49"/>
      <c r="KXF254" s="49"/>
      <c r="KXG254" s="49"/>
      <c r="KXH254" s="49"/>
      <c r="KXI254" s="49"/>
      <c r="KXJ254" s="49"/>
      <c r="KXK254" s="49"/>
      <c r="KXL254" s="49"/>
      <c r="KXM254" s="49"/>
      <c r="KXN254" s="49"/>
      <c r="KXO254" s="49"/>
      <c r="KXP254" s="49"/>
      <c r="KXQ254" s="49"/>
      <c r="KXR254" s="49"/>
      <c r="KXS254" s="49"/>
      <c r="KXT254" s="49"/>
      <c r="KXU254" s="49"/>
      <c r="KXV254" s="49"/>
      <c r="KXW254" s="49"/>
      <c r="KXX254" s="49"/>
      <c r="KXY254" s="49"/>
      <c r="KXZ254" s="49"/>
      <c r="KYA254" s="49"/>
      <c r="KYB254" s="49"/>
      <c r="KYC254" s="49"/>
      <c r="KYD254" s="49"/>
      <c r="KYE254" s="49"/>
      <c r="KYF254" s="49"/>
      <c r="KYG254" s="49"/>
      <c r="KYH254" s="49"/>
      <c r="KYI254" s="49"/>
      <c r="KYJ254" s="49"/>
      <c r="KYK254" s="49"/>
      <c r="KYL254" s="49"/>
      <c r="KYM254" s="49"/>
      <c r="KYN254" s="49"/>
      <c r="KYO254" s="49"/>
      <c r="KYP254" s="49"/>
      <c r="KYQ254" s="49"/>
      <c r="KYR254" s="49"/>
      <c r="KYS254" s="49"/>
      <c r="KYT254" s="49"/>
      <c r="KYU254" s="49"/>
      <c r="KYV254" s="49"/>
      <c r="KYW254" s="49"/>
      <c r="KYX254" s="49"/>
      <c r="KYY254" s="49"/>
      <c r="KYZ254" s="49"/>
      <c r="KZA254" s="49"/>
      <c r="KZB254" s="49"/>
      <c r="KZC254" s="49"/>
      <c r="KZD254" s="49"/>
      <c r="KZE254" s="49"/>
      <c r="KZF254" s="49"/>
      <c r="KZG254" s="49"/>
      <c r="KZH254" s="49"/>
      <c r="KZI254" s="49"/>
      <c r="KZJ254" s="49"/>
      <c r="KZK254" s="49"/>
      <c r="KZL254" s="49"/>
      <c r="KZM254" s="49"/>
      <c r="KZN254" s="49"/>
      <c r="KZO254" s="49"/>
      <c r="KZP254" s="49"/>
      <c r="KZQ254" s="49"/>
      <c r="KZR254" s="49"/>
      <c r="KZS254" s="49"/>
      <c r="KZT254" s="49"/>
      <c r="KZU254" s="49"/>
      <c r="KZV254" s="49"/>
      <c r="KZW254" s="49"/>
      <c r="KZX254" s="49"/>
      <c r="KZY254" s="49"/>
      <c r="KZZ254" s="49"/>
      <c r="LAA254" s="49"/>
      <c r="LAB254" s="49"/>
      <c r="LAC254" s="49"/>
      <c r="LAD254" s="49"/>
      <c r="LAE254" s="49"/>
      <c r="LAF254" s="49"/>
      <c r="LAG254" s="49"/>
      <c r="LAH254" s="49"/>
      <c r="LAI254" s="49"/>
      <c r="LAJ254" s="49"/>
      <c r="LAK254" s="49"/>
      <c r="LAL254" s="49"/>
      <c r="LAM254" s="49"/>
      <c r="LAN254" s="49"/>
      <c r="LAO254" s="49"/>
      <c r="LAP254" s="49"/>
      <c r="LAQ254" s="49"/>
      <c r="LAR254" s="49"/>
      <c r="LAS254" s="49"/>
      <c r="LAT254" s="49"/>
      <c r="LAU254" s="49"/>
      <c r="LAV254" s="49"/>
      <c r="LAW254" s="49"/>
      <c r="LAX254" s="49"/>
      <c r="LAY254" s="49"/>
      <c r="LAZ254" s="49"/>
      <c r="LBA254" s="49"/>
      <c r="LBB254" s="49"/>
      <c r="LBC254" s="49"/>
      <c r="LBD254" s="49"/>
      <c r="LBE254" s="49"/>
      <c r="LBF254" s="49"/>
      <c r="LBG254" s="49"/>
      <c r="LBH254" s="49"/>
      <c r="LBI254" s="49"/>
      <c r="LBJ254" s="49"/>
      <c r="LBK254" s="49"/>
      <c r="LBL254" s="49"/>
      <c r="LBM254" s="49"/>
      <c r="LBN254" s="49"/>
      <c r="LBO254" s="49"/>
      <c r="LBP254" s="49"/>
      <c r="LBQ254" s="49"/>
      <c r="LBR254" s="49"/>
      <c r="LBS254" s="49"/>
      <c r="LBT254" s="49"/>
      <c r="LBU254" s="49"/>
      <c r="LBV254" s="49"/>
      <c r="LBW254" s="49"/>
      <c r="LBX254" s="49"/>
      <c r="LBY254" s="49"/>
      <c r="LBZ254" s="49"/>
      <c r="LCA254" s="49"/>
      <c r="LCB254" s="49"/>
      <c r="LCC254" s="49"/>
      <c r="LCD254" s="49"/>
      <c r="LCE254" s="49"/>
      <c r="LCF254" s="49"/>
      <c r="LCG254" s="49"/>
      <c r="LCH254" s="49"/>
      <c r="LCI254" s="49"/>
      <c r="LCJ254" s="49"/>
      <c r="LCK254" s="49"/>
      <c r="LCL254" s="49"/>
      <c r="LCM254" s="49"/>
      <c r="LCN254" s="49"/>
      <c r="LCO254" s="49"/>
      <c r="LCP254" s="49"/>
      <c r="LCQ254" s="49"/>
      <c r="LCR254" s="49"/>
      <c r="LCS254" s="49"/>
      <c r="LCT254" s="49"/>
      <c r="LCU254" s="49"/>
      <c r="LCV254" s="49"/>
      <c r="LCW254" s="49"/>
      <c r="LCX254" s="49"/>
      <c r="LCY254" s="49"/>
      <c r="LCZ254" s="49"/>
      <c r="LDA254" s="49"/>
      <c r="LDB254" s="49"/>
      <c r="LDC254" s="49"/>
      <c r="LDD254" s="49"/>
      <c r="LDE254" s="49"/>
      <c r="LDF254" s="49"/>
      <c r="LDG254" s="49"/>
      <c r="LDH254" s="49"/>
      <c r="LDI254" s="49"/>
      <c r="LDJ254" s="49"/>
      <c r="LDK254" s="49"/>
      <c r="LDL254" s="49"/>
      <c r="LDM254" s="49"/>
      <c r="LDN254" s="49"/>
      <c r="LDO254" s="49"/>
      <c r="LDP254" s="49"/>
      <c r="LDQ254" s="49"/>
      <c r="LDR254" s="49"/>
      <c r="LDS254" s="49"/>
      <c r="LDT254" s="49"/>
      <c r="LDU254" s="49"/>
      <c r="LDV254" s="49"/>
      <c r="LDW254" s="49"/>
      <c r="LDX254" s="49"/>
      <c r="LDY254" s="49"/>
      <c r="LDZ254" s="49"/>
      <c r="LEA254" s="49"/>
      <c r="LEB254" s="49"/>
      <c r="LEC254" s="49"/>
      <c r="LED254" s="49"/>
      <c r="LEE254" s="49"/>
      <c r="LEF254" s="49"/>
      <c r="LEG254" s="49"/>
      <c r="LEH254" s="49"/>
      <c r="LEI254" s="49"/>
      <c r="LEJ254" s="49"/>
      <c r="LEK254" s="49"/>
      <c r="LEL254" s="49"/>
      <c r="LEM254" s="49"/>
      <c r="LEN254" s="49"/>
      <c r="LEO254" s="49"/>
      <c r="LEP254" s="49"/>
      <c r="LEQ254" s="49"/>
      <c r="LER254" s="49"/>
      <c r="LES254" s="49"/>
      <c r="LET254" s="49"/>
      <c r="LEU254" s="49"/>
      <c r="LEV254" s="49"/>
      <c r="LEW254" s="49"/>
      <c r="LEX254" s="49"/>
      <c r="LEY254" s="49"/>
      <c r="LEZ254" s="49"/>
      <c r="LFA254" s="49"/>
      <c r="LFB254" s="49"/>
      <c r="LFC254" s="49"/>
      <c r="LFD254" s="49"/>
      <c r="LFE254" s="49"/>
      <c r="LFF254" s="49"/>
      <c r="LFG254" s="49"/>
      <c r="LFH254" s="49"/>
      <c r="LFI254" s="49"/>
      <c r="LFJ254" s="49"/>
      <c r="LFK254" s="49"/>
      <c r="LFL254" s="49"/>
      <c r="LFM254" s="49"/>
      <c r="LFN254" s="49"/>
      <c r="LFO254" s="49"/>
      <c r="LFP254" s="49"/>
      <c r="LFQ254" s="49"/>
      <c r="LFR254" s="49"/>
      <c r="LFS254" s="49"/>
      <c r="LFT254" s="49"/>
      <c r="LFU254" s="49"/>
      <c r="LFV254" s="49"/>
      <c r="LFW254" s="49"/>
      <c r="LFX254" s="49"/>
      <c r="LFY254" s="49"/>
      <c r="LFZ254" s="49"/>
      <c r="LGA254" s="49"/>
      <c r="LGB254" s="49"/>
      <c r="LGC254" s="49"/>
      <c r="LGD254" s="49"/>
      <c r="LGE254" s="49"/>
      <c r="LGF254" s="49"/>
      <c r="LGG254" s="49"/>
      <c r="LGH254" s="49"/>
      <c r="LGI254" s="49"/>
      <c r="LGJ254" s="49"/>
      <c r="LGK254" s="49"/>
      <c r="LGL254" s="49"/>
      <c r="LGM254" s="49"/>
      <c r="LGN254" s="49"/>
      <c r="LGO254" s="49"/>
      <c r="LGP254" s="49"/>
      <c r="LGQ254" s="49"/>
      <c r="LGR254" s="49"/>
      <c r="LGS254" s="49"/>
      <c r="LGT254" s="49"/>
      <c r="LGU254" s="49"/>
      <c r="LGV254" s="49"/>
      <c r="LGW254" s="49"/>
      <c r="LGX254" s="49"/>
      <c r="LGY254" s="49"/>
      <c r="LGZ254" s="49"/>
      <c r="LHA254" s="49"/>
      <c r="LHB254" s="49"/>
      <c r="LHC254" s="49"/>
      <c r="LHD254" s="49"/>
      <c r="LHE254" s="49"/>
      <c r="LHF254" s="49"/>
      <c r="LHG254" s="49"/>
      <c r="LHH254" s="49"/>
      <c r="LHI254" s="49"/>
      <c r="LHJ254" s="49"/>
      <c r="LHK254" s="49"/>
      <c r="LHL254" s="49"/>
      <c r="LHM254" s="49"/>
      <c r="LHN254" s="49"/>
      <c r="LHO254" s="49"/>
      <c r="LHP254" s="49"/>
      <c r="LHQ254" s="49"/>
      <c r="LHR254" s="49"/>
      <c r="LHS254" s="49"/>
      <c r="LHT254" s="49"/>
      <c r="LHU254" s="49"/>
      <c r="LHV254" s="49"/>
      <c r="LHW254" s="49"/>
      <c r="LHX254" s="49"/>
      <c r="LHY254" s="49"/>
      <c r="LHZ254" s="49"/>
      <c r="LIA254" s="49"/>
      <c r="LIB254" s="49"/>
      <c r="LIC254" s="49"/>
      <c r="LID254" s="49"/>
      <c r="LIE254" s="49"/>
      <c r="LIF254" s="49"/>
      <c r="LIG254" s="49"/>
      <c r="LIH254" s="49"/>
      <c r="LII254" s="49"/>
      <c r="LIJ254" s="49"/>
      <c r="LIK254" s="49"/>
      <c r="LIL254" s="49"/>
      <c r="LIM254" s="49"/>
      <c r="LIN254" s="49"/>
      <c r="LIO254" s="49"/>
      <c r="LIP254" s="49"/>
      <c r="LIQ254" s="49"/>
      <c r="LIR254" s="49"/>
      <c r="LIS254" s="49"/>
      <c r="LIT254" s="49"/>
      <c r="LIU254" s="49"/>
      <c r="LIV254" s="49"/>
      <c r="LIW254" s="49"/>
      <c r="LIX254" s="49"/>
      <c r="LIY254" s="49"/>
      <c r="LIZ254" s="49"/>
      <c r="LJA254" s="49"/>
      <c r="LJB254" s="49"/>
      <c r="LJC254" s="49"/>
      <c r="LJD254" s="49"/>
      <c r="LJE254" s="49"/>
      <c r="LJF254" s="49"/>
      <c r="LJG254" s="49"/>
      <c r="LJH254" s="49"/>
      <c r="LJI254" s="49"/>
      <c r="LJJ254" s="49"/>
      <c r="LJK254" s="49"/>
      <c r="LJL254" s="49"/>
      <c r="LJM254" s="49"/>
      <c r="LJN254" s="49"/>
      <c r="LJO254" s="49"/>
      <c r="LJP254" s="49"/>
      <c r="LJQ254" s="49"/>
      <c r="LJR254" s="49"/>
      <c r="LJS254" s="49"/>
      <c r="LJT254" s="49"/>
      <c r="LJU254" s="49"/>
      <c r="LJV254" s="49"/>
      <c r="LJW254" s="49"/>
      <c r="LJX254" s="49"/>
      <c r="LJY254" s="49"/>
      <c r="LJZ254" s="49"/>
      <c r="LKA254" s="49"/>
      <c r="LKB254" s="49"/>
      <c r="LKC254" s="49"/>
      <c r="LKD254" s="49"/>
      <c r="LKE254" s="49"/>
      <c r="LKF254" s="49"/>
      <c r="LKG254" s="49"/>
      <c r="LKH254" s="49"/>
      <c r="LKI254" s="49"/>
      <c r="LKJ254" s="49"/>
      <c r="LKK254" s="49"/>
      <c r="LKL254" s="49"/>
      <c r="LKM254" s="49"/>
      <c r="LKN254" s="49"/>
      <c r="LKO254" s="49"/>
      <c r="LKP254" s="49"/>
      <c r="LKQ254" s="49"/>
      <c r="LKR254" s="49"/>
      <c r="LKS254" s="49"/>
      <c r="LKT254" s="49"/>
      <c r="LKU254" s="49"/>
      <c r="LKV254" s="49"/>
      <c r="LKW254" s="49"/>
      <c r="LKX254" s="49"/>
      <c r="LKY254" s="49"/>
      <c r="LKZ254" s="49"/>
      <c r="LLA254" s="49"/>
      <c r="LLB254" s="49"/>
      <c r="LLC254" s="49"/>
      <c r="LLD254" s="49"/>
      <c r="LLE254" s="49"/>
      <c r="LLF254" s="49"/>
      <c r="LLG254" s="49"/>
      <c r="LLH254" s="49"/>
      <c r="LLI254" s="49"/>
      <c r="LLJ254" s="49"/>
      <c r="LLK254" s="49"/>
      <c r="LLL254" s="49"/>
      <c r="LLM254" s="49"/>
      <c r="LLN254" s="49"/>
      <c r="LLO254" s="49"/>
      <c r="LLP254" s="49"/>
      <c r="LLQ254" s="49"/>
      <c r="LLR254" s="49"/>
      <c r="LLS254" s="49"/>
      <c r="LLT254" s="49"/>
      <c r="LLU254" s="49"/>
      <c r="LLV254" s="49"/>
      <c r="LLW254" s="49"/>
      <c r="LLX254" s="49"/>
      <c r="LLY254" s="49"/>
      <c r="LLZ254" s="49"/>
      <c r="LMA254" s="49"/>
      <c r="LMB254" s="49"/>
      <c r="LMC254" s="49"/>
      <c r="LMD254" s="49"/>
      <c r="LME254" s="49"/>
      <c r="LMF254" s="49"/>
      <c r="LMG254" s="49"/>
      <c r="LMH254" s="49"/>
      <c r="LMI254" s="49"/>
      <c r="LMJ254" s="49"/>
      <c r="LMK254" s="49"/>
      <c r="LML254" s="49"/>
      <c r="LMM254" s="49"/>
      <c r="LMN254" s="49"/>
      <c r="LMO254" s="49"/>
      <c r="LMP254" s="49"/>
      <c r="LMQ254" s="49"/>
      <c r="LMR254" s="49"/>
      <c r="LMS254" s="49"/>
      <c r="LMT254" s="49"/>
      <c r="LMU254" s="49"/>
      <c r="LMV254" s="49"/>
      <c r="LMW254" s="49"/>
      <c r="LMX254" s="49"/>
      <c r="LMY254" s="49"/>
      <c r="LMZ254" s="49"/>
      <c r="LNA254" s="49"/>
      <c r="LNB254" s="49"/>
      <c r="LNC254" s="49"/>
      <c r="LND254" s="49"/>
      <c r="LNE254" s="49"/>
      <c r="LNF254" s="49"/>
      <c r="LNG254" s="49"/>
      <c r="LNH254" s="49"/>
      <c r="LNI254" s="49"/>
      <c r="LNJ254" s="49"/>
      <c r="LNK254" s="49"/>
      <c r="LNL254" s="49"/>
      <c r="LNM254" s="49"/>
      <c r="LNN254" s="49"/>
      <c r="LNO254" s="49"/>
      <c r="LNP254" s="49"/>
      <c r="LNQ254" s="49"/>
      <c r="LNR254" s="49"/>
      <c r="LNS254" s="49"/>
      <c r="LNT254" s="49"/>
      <c r="LNU254" s="49"/>
      <c r="LNV254" s="49"/>
      <c r="LNW254" s="49"/>
      <c r="LNX254" s="49"/>
      <c r="LNY254" s="49"/>
      <c r="LNZ254" s="49"/>
      <c r="LOA254" s="49"/>
      <c r="LOB254" s="49"/>
      <c r="LOC254" s="49"/>
      <c r="LOD254" s="49"/>
      <c r="LOE254" s="49"/>
      <c r="LOF254" s="49"/>
      <c r="LOG254" s="49"/>
      <c r="LOH254" s="49"/>
      <c r="LOI254" s="49"/>
      <c r="LOJ254" s="49"/>
      <c r="LOK254" s="49"/>
      <c r="LOL254" s="49"/>
      <c r="LOM254" s="49"/>
      <c r="LON254" s="49"/>
      <c r="LOO254" s="49"/>
      <c r="LOP254" s="49"/>
      <c r="LOQ254" s="49"/>
      <c r="LOR254" s="49"/>
      <c r="LOS254" s="49"/>
      <c r="LOT254" s="49"/>
      <c r="LOU254" s="49"/>
      <c r="LOV254" s="49"/>
      <c r="LOW254" s="49"/>
      <c r="LOX254" s="49"/>
      <c r="LOY254" s="49"/>
      <c r="LOZ254" s="49"/>
      <c r="LPA254" s="49"/>
      <c r="LPB254" s="49"/>
      <c r="LPC254" s="49"/>
      <c r="LPD254" s="49"/>
      <c r="LPE254" s="49"/>
      <c r="LPF254" s="49"/>
      <c r="LPG254" s="49"/>
      <c r="LPH254" s="49"/>
      <c r="LPI254" s="49"/>
      <c r="LPJ254" s="49"/>
      <c r="LPK254" s="49"/>
      <c r="LPL254" s="49"/>
      <c r="LPM254" s="49"/>
      <c r="LPN254" s="49"/>
      <c r="LPO254" s="49"/>
      <c r="LPP254" s="49"/>
      <c r="LPQ254" s="49"/>
      <c r="LPR254" s="49"/>
      <c r="LPS254" s="49"/>
      <c r="LPT254" s="49"/>
      <c r="LPU254" s="49"/>
      <c r="LPV254" s="49"/>
      <c r="LPW254" s="49"/>
      <c r="LPX254" s="49"/>
      <c r="LPY254" s="49"/>
      <c r="LPZ254" s="49"/>
      <c r="LQA254" s="49"/>
      <c r="LQB254" s="49"/>
      <c r="LQC254" s="49"/>
      <c r="LQD254" s="49"/>
      <c r="LQE254" s="49"/>
      <c r="LQF254" s="49"/>
      <c r="LQG254" s="49"/>
      <c r="LQH254" s="49"/>
      <c r="LQI254" s="49"/>
      <c r="LQJ254" s="49"/>
      <c r="LQK254" s="49"/>
      <c r="LQL254" s="49"/>
      <c r="LQM254" s="49"/>
      <c r="LQN254" s="49"/>
      <c r="LQO254" s="49"/>
      <c r="LQP254" s="49"/>
      <c r="LQQ254" s="49"/>
      <c r="LQR254" s="49"/>
      <c r="LQS254" s="49"/>
      <c r="LQT254" s="49"/>
      <c r="LQU254" s="49"/>
      <c r="LQV254" s="49"/>
      <c r="LQW254" s="49"/>
      <c r="LQX254" s="49"/>
      <c r="LQY254" s="49"/>
      <c r="LQZ254" s="49"/>
      <c r="LRA254" s="49"/>
      <c r="LRB254" s="49"/>
      <c r="LRC254" s="49"/>
      <c r="LRD254" s="49"/>
      <c r="LRE254" s="49"/>
      <c r="LRF254" s="49"/>
      <c r="LRG254" s="49"/>
      <c r="LRH254" s="49"/>
      <c r="LRI254" s="49"/>
      <c r="LRJ254" s="49"/>
      <c r="LRK254" s="49"/>
      <c r="LRL254" s="49"/>
      <c r="LRM254" s="49"/>
      <c r="LRN254" s="49"/>
      <c r="LRO254" s="49"/>
      <c r="LRP254" s="49"/>
      <c r="LRQ254" s="49"/>
      <c r="LRR254" s="49"/>
      <c r="LRS254" s="49"/>
      <c r="LRT254" s="49"/>
      <c r="LRU254" s="49"/>
      <c r="LRV254" s="49"/>
      <c r="LRW254" s="49"/>
      <c r="LRX254" s="49"/>
      <c r="LRY254" s="49"/>
      <c r="LRZ254" s="49"/>
      <c r="LSA254" s="49"/>
      <c r="LSB254" s="49"/>
      <c r="LSC254" s="49"/>
      <c r="LSD254" s="49"/>
      <c r="LSE254" s="49"/>
      <c r="LSF254" s="49"/>
      <c r="LSG254" s="49"/>
      <c r="LSH254" s="49"/>
      <c r="LSI254" s="49"/>
      <c r="LSJ254" s="49"/>
      <c r="LSK254" s="49"/>
      <c r="LSL254" s="49"/>
      <c r="LSM254" s="49"/>
      <c r="LSN254" s="49"/>
      <c r="LSO254" s="49"/>
      <c r="LSP254" s="49"/>
      <c r="LSQ254" s="49"/>
      <c r="LSR254" s="49"/>
      <c r="LSS254" s="49"/>
      <c r="LST254" s="49"/>
      <c r="LSU254" s="49"/>
      <c r="LSV254" s="49"/>
      <c r="LSW254" s="49"/>
      <c r="LSX254" s="49"/>
      <c r="LSY254" s="49"/>
      <c r="LSZ254" s="49"/>
      <c r="LTA254" s="49"/>
      <c r="LTB254" s="49"/>
      <c r="LTC254" s="49"/>
      <c r="LTD254" s="49"/>
      <c r="LTE254" s="49"/>
      <c r="LTF254" s="49"/>
      <c r="LTG254" s="49"/>
      <c r="LTH254" s="49"/>
      <c r="LTI254" s="49"/>
      <c r="LTJ254" s="49"/>
      <c r="LTK254" s="49"/>
      <c r="LTL254" s="49"/>
      <c r="LTM254" s="49"/>
      <c r="LTN254" s="49"/>
      <c r="LTO254" s="49"/>
      <c r="LTP254" s="49"/>
      <c r="LTQ254" s="49"/>
      <c r="LTR254" s="49"/>
      <c r="LTS254" s="49"/>
      <c r="LTT254" s="49"/>
      <c r="LTU254" s="49"/>
      <c r="LTV254" s="49"/>
      <c r="LTW254" s="49"/>
      <c r="LTX254" s="49"/>
      <c r="LTY254" s="49"/>
      <c r="LTZ254" s="49"/>
      <c r="LUA254" s="49"/>
      <c r="LUB254" s="49"/>
      <c r="LUC254" s="49"/>
      <c r="LUD254" s="49"/>
      <c r="LUE254" s="49"/>
      <c r="LUF254" s="49"/>
      <c r="LUG254" s="49"/>
      <c r="LUH254" s="49"/>
      <c r="LUI254" s="49"/>
      <c r="LUJ254" s="49"/>
      <c r="LUK254" s="49"/>
      <c r="LUL254" s="49"/>
      <c r="LUM254" s="49"/>
      <c r="LUN254" s="49"/>
      <c r="LUO254" s="49"/>
      <c r="LUP254" s="49"/>
      <c r="LUQ254" s="49"/>
      <c r="LUR254" s="49"/>
      <c r="LUS254" s="49"/>
      <c r="LUT254" s="49"/>
      <c r="LUU254" s="49"/>
      <c r="LUV254" s="49"/>
      <c r="LUW254" s="49"/>
      <c r="LUX254" s="49"/>
      <c r="LUY254" s="49"/>
      <c r="LUZ254" s="49"/>
      <c r="LVA254" s="49"/>
      <c r="LVB254" s="49"/>
      <c r="LVC254" s="49"/>
      <c r="LVD254" s="49"/>
      <c r="LVE254" s="49"/>
      <c r="LVF254" s="49"/>
      <c r="LVG254" s="49"/>
      <c r="LVH254" s="49"/>
      <c r="LVI254" s="49"/>
      <c r="LVJ254" s="49"/>
      <c r="LVK254" s="49"/>
      <c r="LVL254" s="49"/>
      <c r="LVM254" s="49"/>
      <c r="LVN254" s="49"/>
      <c r="LVO254" s="49"/>
      <c r="LVP254" s="49"/>
      <c r="LVQ254" s="49"/>
      <c r="LVR254" s="49"/>
      <c r="LVS254" s="49"/>
      <c r="LVT254" s="49"/>
      <c r="LVU254" s="49"/>
      <c r="LVV254" s="49"/>
      <c r="LVW254" s="49"/>
      <c r="LVX254" s="49"/>
      <c r="LVY254" s="49"/>
      <c r="LVZ254" s="49"/>
      <c r="LWA254" s="49"/>
      <c r="LWB254" s="49"/>
      <c r="LWC254" s="49"/>
      <c r="LWD254" s="49"/>
      <c r="LWE254" s="49"/>
      <c r="LWF254" s="49"/>
      <c r="LWG254" s="49"/>
      <c r="LWH254" s="49"/>
      <c r="LWI254" s="49"/>
      <c r="LWJ254" s="49"/>
      <c r="LWK254" s="49"/>
      <c r="LWL254" s="49"/>
      <c r="LWM254" s="49"/>
      <c r="LWN254" s="49"/>
      <c r="LWO254" s="49"/>
      <c r="LWP254" s="49"/>
      <c r="LWQ254" s="49"/>
      <c r="LWR254" s="49"/>
      <c r="LWS254" s="49"/>
      <c r="LWT254" s="49"/>
      <c r="LWU254" s="49"/>
      <c r="LWV254" s="49"/>
      <c r="LWW254" s="49"/>
      <c r="LWX254" s="49"/>
      <c r="LWY254" s="49"/>
      <c r="LWZ254" s="49"/>
      <c r="LXA254" s="49"/>
      <c r="LXB254" s="49"/>
      <c r="LXC254" s="49"/>
      <c r="LXD254" s="49"/>
      <c r="LXE254" s="49"/>
      <c r="LXF254" s="49"/>
      <c r="LXG254" s="49"/>
      <c r="LXH254" s="49"/>
      <c r="LXI254" s="49"/>
      <c r="LXJ254" s="49"/>
      <c r="LXK254" s="49"/>
      <c r="LXL254" s="49"/>
      <c r="LXM254" s="49"/>
      <c r="LXN254" s="49"/>
      <c r="LXO254" s="49"/>
      <c r="LXP254" s="49"/>
      <c r="LXQ254" s="49"/>
      <c r="LXR254" s="49"/>
      <c r="LXS254" s="49"/>
      <c r="LXT254" s="49"/>
      <c r="LXU254" s="49"/>
      <c r="LXV254" s="49"/>
      <c r="LXW254" s="49"/>
      <c r="LXX254" s="49"/>
      <c r="LXY254" s="49"/>
      <c r="LXZ254" s="49"/>
      <c r="LYA254" s="49"/>
      <c r="LYB254" s="49"/>
      <c r="LYC254" s="49"/>
      <c r="LYD254" s="49"/>
      <c r="LYE254" s="49"/>
      <c r="LYF254" s="49"/>
      <c r="LYG254" s="49"/>
      <c r="LYH254" s="49"/>
      <c r="LYI254" s="49"/>
      <c r="LYJ254" s="49"/>
      <c r="LYK254" s="49"/>
      <c r="LYL254" s="49"/>
      <c r="LYM254" s="49"/>
      <c r="LYN254" s="49"/>
      <c r="LYO254" s="49"/>
      <c r="LYP254" s="49"/>
      <c r="LYQ254" s="49"/>
      <c r="LYR254" s="49"/>
      <c r="LYS254" s="49"/>
      <c r="LYT254" s="49"/>
      <c r="LYU254" s="49"/>
      <c r="LYV254" s="49"/>
      <c r="LYW254" s="49"/>
      <c r="LYX254" s="49"/>
      <c r="LYY254" s="49"/>
      <c r="LYZ254" s="49"/>
      <c r="LZA254" s="49"/>
      <c r="LZB254" s="49"/>
      <c r="LZC254" s="49"/>
      <c r="LZD254" s="49"/>
      <c r="LZE254" s="49"/>
      <c r="LZF254" s="49"/>
      <c r="LZG254" s="49"/>
      <c r="LZH254" s="49"/>
      <c r="LZI254" s="49"/>
      <c r="LZJ254" s="49"/>
      <c r="LZK254" s="49"/>
      <c r="LZL254" s="49"/>
      <c r="LZM254" s="49"/>
      <c r="LZN254" s="49"/>
      <c r="LZO254" s="49"/>
      <c r="LZP254" s="49"/>
      <c r="LZQ254" s="49"/>
      <c r="LZR254" s="49"/>
      <c r="LZS254" s="49"/>
      <c r="LZT254" s="49"/>
      <c r="LZU254" s="49"/>
      <c r="LZV254" s="49"/>
      <c r="LZW254" s="49"/>
      <c r="LZX254" s="49"/>
      <c r="LZY254" s="49"/>
      <c r="LZZ254" s="49"/>
      <c r="MAA254" s="49"/>
      <c r="MAB254" s="49"/>
      <c r="MAC254" s="49"/>
      <c r="MAD254" s="49"/>
      <c r="MAE254" s="49"/>
      <c r="MAF254" s="49"/>
      <c r="MAG254" s="49"/>
      <c r="MAH254" s="49"/>
      <c r="MAI254" s="49"/>
      <c r="MAJ254" s="49"/>
      <c r="MAK254" s="49"/>
      <c r="MAL254" s="49"/>
      <c r="MAM254" s="49"/>
      <c r="MAN254" s="49"/>
      <c r="MAO254" s="49"/>
      <c r="MAP254" s="49"/>
      <c r="MAQ254" s="49"/>
      <c r="MAR254" s="49"/>
      <c r="MAS254" s="49"/>
      <c r="MAT254" s="49"/>
      <c r="MAU254" s="49"/>
      <c r="MAV254" s="49"/>
      <c r="MAW254" s="49"/>
      <c r="MAX254" s="49"/>
      <c r="MAY254" s="49"/>
      <c r="MAZ254" s="49"/>
      <c r="MBA254" s="49"/>
      <c r="MBB254" s="49"/>
      <c r="MBC254" s="49"/>
      <c r="MBD254" s="49"/>
      <c r="MBE254" s="49"/>
      <c r="MBF254" s="49"/>
      <c r="MBG254" s="49"/>
      <c r="MBH254" s="49"/>
      <c r="MBI254" s="49"/>
      <c r="MBJ254" s="49"/>
      <c r="MBK254" s="49"/>
      <c r="MBL254" s="49"/>
      <c r="MBM254" s="49"/>
      <c r="MBN254" s="49"/>
      <c r="MBO254" s="49"/>
      <c r="MBP254" s="49"/>
      <c r="MBQ254" s="49"/>
      <c r="MBR254" s="49"/>
      <c r="MBS254" s="49"/>
      <c r="MBT254" s="49"/>
      <c r="MBU254" s="49"/>
      <c r="MBV254" s="49"/>
      <c r="MBW254" s="49"/>
      <c r="MBX254" s="49"/>
      <c r="MBY254" s="49"/>
      <c r="MBZ254" s="49"/>
      <c r="MCA254" s="49"/>
      <c r="MCB254" s="49"/>
      <c r="MCC254" s="49"/>
      <c r="MCD254" s="49"/>
      <c r="MCE254" s="49"/>
      <c r="MCF254" s="49"/>
      <c r="MCG254" s="49"/>
      <c r="MCH254" s="49"/>
      <c r="MCI254" s="49"/>
      <c r="MCJ254" s="49"/>
      <c r="MCK254" s="49"/>
      <c r="MCL254" s="49"/>
      <c r="MCM254" s="49"/>
      <c r="MCN254" s="49"/>
      <c r="MCO254" s="49"/>
      <c r="MCP254" s="49"/>
      <c r="MCQ254" s="49"/>
      <c r="MCR254" s="49"/>
      <c r="MCS254" s="49"/>
      <c r="MCT254" s="49"/>
      <c r="MCU254" s="49"/>
      <c r="MCV254" s="49"/>
      <c r="MCW254" s="49"/>
      <c r="MCX254" s="49"/>
      <c r="MCY254" s="49"/>
      <c r="MCZ254" s="49"/>
      <c r="MDA254" s="49"/>
      <c r="MDB254" s="49"/>
      <c r="MDC254" s="49"/>
      <c r="MDD254" s="49"/>
      <c r="MDE254" s="49"/>
      <c r="MDF254" s="49"/>
      <c r="MDG254" s="49"/>
      <c r="MDH254" s="49"/>
      <c r="MDI254" s="49"/>
      <c r="MDJ254" s="49"/>
      <c r="MDK254" s="49"/>
      <c r="MDL254" s="49"/>
      <c r="MDM254" s="49"/>
      <c r="MDN254" s="49"/>
      <c r="MDO254" s="49"/>
      <c r="MDP254" s="49"/>
      <c r="MDQ254" s="49"/>
      <c r="MDR254" s="49"/>
      <c r="MDS254" s="49"/>
      <c r="MDT254" s="49"/>
      <c r="MDU254" s="49"/>
      <c r="MDV254" s="49"/>
      <c r="MDW254" s="49"/>
      <c r="MDX254" s="49"/>
      <c r="MDY254" s="49"/>
      <c r="MDZ254" s="49"/>
      <c r="MEA254" s="49"/>
      <c r="MEB254" s="49"/>
      <c r="MEC254" s="49"/>
      <c r="MED254" s="49"/>
      <c r="MEE254" s="49"/>
      <c r="MEF254" s="49"/>
      <c r="MEG254" s="49"/>
      <c r="MEH254" s="49"/>
      <c r="MEI254" s="49"/>
      <c r="MEJ254" s="49"/>
      <c r="MEK254" s="49"/>
      <c r="MEL254" s="49"/>
      <c r="MEM254" s="49"/>
      <c r="MEN254" s="49"/>
      <c r="MEO254" s="49"/>
      <c r="MEP254" s="49"/>
      <c r="MEQ254" s="49"/>
      <c r="MER254" s="49"/>
      <c r="MES254" s="49"/>
      <c r="MET254" s="49"/>
      <c r="MEU254" s="49"/>
      <c r="MEV254" s="49"/>
      <c r="MEW254" s="49"/>
      <c r="MEX254" s="49"/>
      <c r="MEY254" s="49"/>
      <c r="MEZ254" s="49"/>
      <c r="MFA254" s="49"/>
      <c r="MFB254" s="49"/>
      <c r="MFC254" s="49"/>
      <c r="MFD254" s="49"/>
      <c r="MFE254" s="49"/>
      <c r="MFF254" s="49"/>
      <c r="MFG254" s="49"/>
      <c r="MFH254" s="49"/>
      <c r="MFI254" s="49"/>
      <c r="MFJ254" s="49"/>
      <c r="MFK254" s="49"/>
      <c r="MFL254" s="49"/>
      <c r="MFM254" s="49"/>
      <c r="MFN254" s="49"/>
      <c r="MFO254" s="49"/>
      <c r="MFP254" s="49"/>
      <c r="MFQ254" s="49"/>
      <c r="MFR254" s="49"/>
      <c r="MFS254" s="49"/>
      <c r="MFT254" s="49"/>
      <c r="MFU254" s="49"/>
      <c r="MFV254" s="49"/>
      <c r="MFW254" s="49"/>
      <c r="MFX254" s="49"/>
      <c r="MFY254" s="49"/>
      <c r="MFZ254" s="49"/>
      <c r="MGA254" s="49"/>
      <c r="MGB254" s="49"/>
      <c r="MGC254" s="49"/>
      <c r="MGD254" s="49"/>
      <c r="MGE254" s="49"/>
      <c r="MGF254" s="49"/>
      <c r="MGG254" s="49"/>
      <c r="MGH254" s="49"/>
      <c r="MGI254" s="49"/>
      <c r="MGJ254" s="49"/>
      <c r="MGK254" s="49"/>
      <c r="MGL254" s="49"/>
      <c r="MGM254" s="49"/>
      <c r="MGN254" s="49"/>
      <c r="MGO254" s="49"/>
      <c r="MGP254" s="49"/>
      <c r="MGQ254" s="49"/>
      <c r="MGR254" s="49"/>
      <c r="MGS254" s="49"/>
      <c r="MGT254" s="49"/>
      <c r="MGU254" s="49"/>
      <c r="MGV254" s="49"/>
      <c r="MGW254" s="49"/>
      <c r="MGX254" s="49"/>
      <c r="MGY254" s="49"/>
      <c r="MGZ254" s="49"/>
      <c r="MHA254" s="49"/>
      <c r="MHB254" s="49"/>
      <c r="MHC254" s="49"/>
      <c r="MHD254" s="49"/>
      <c r="MHE254" s="49"/>
      <c r="MHF254" s="49"/>
      <c r="MHG254" s="49"/>
      <c r="MHH254" s="49"/>
      <c r="MHI254" s="49"/>
      <c r="MHJ254" s="49"/>
      <c r="MHK254" s="49"/>
      <c r="MHL254" s="49"/>
      <c r="MHM254" s="49"/>
      <c r="MHN254" s="49"/>
      <c r="MHO254" s="49"/>
      <c r="MHP254" s="49"/>
      <c r="MHQ254" s="49"/>
      <c r="MHR254" s="49"/>
      <c r="MHS254" s="49"/>
      <c r="MHT254" s="49"/>
      <c r="MHU254" s="49"/>
      <c r="MHV254" s="49"/>
      <c r="MHW254" s="49"/>
      <c r="MHX254" s="49"/>
      <c r="MHY254" s="49"/>
      <c r="MHZ254" s="49"/>
      <c r="MIA254" s="49"/>
      <c r="MIB254" s="49"/>
      <c r="MIC254" s="49"/>
      <c r="MID254" s="49"/>
      <c r="MIE254" s="49"/>
      <c r="MIF254" s="49"/>
      <c r="MIG254" s="49"/>
      <c r="MIH254" s="49"/>
      <c r="MII254" s="49"/>
      <c r="MIJ254" s="49"/>
      <c r="MIK254" s="49"/>
      <c r="MIL254" s="49"/>
      <c r="MIM254" s="49"/>
      <c r="MIN254" s="49"/>
      <c r="MIO254" s="49"/>
      <c r="MIP254" s="49"/>
      <c r="MIQ254" s="49"/>
      <c r="MIR254" s="49"/>
      <c r="MIS254" s="49"/>
      <c r="MIT254" s="49"/>
      <c r="MIU254" s="49"/>
      <c r="MIV254" s="49"/>
      <c r="MIW254" s="49"/>
      <c r="MIX254" s="49"/>
      <c r="MIY254" s="49"/>
      <c r="MIZ254" s="49"/>
      <c r="MJA254" s="49"/>
      <c r="MJB254" s="49"/>
      <c r="MJC254" s="49"/>
      <c r="MJD254" s="49"/>
      <c r="MJE254" s="49"/>
      <c r="MJF254" s="49"/>
      <c r="MJG254" s="49"/>
      <c r="MJH254" s="49"/>
      <c r="MJI254" s="49"/>
      <c r="MJJ254" s="49"/>
      <c r="MJK254" s="49"/>
      <c r="MJL254" s="49"/>
      <c r="MJM254" s="49"/>
      <c r="MJN254" s="49"/>
      <c r="MJO254" s="49"/>
      <c r="MJP254" s="49"/>
      <c r="MJQ254" s="49"/>
      <c r="MJR254" s="49"/>
      <c r="MJS254" s="49"/>
      <c r="MJT254" s="49"/>
      <c r="MJU254" s="49"/>
      <c r="MJV254" s="49"/>
      <c r="MJW254" s="49"/>
      <c r="MJX254" s="49"/>
      <c r="MJY254" s="49"/>
      <c r="MJZ254" s="49"/>
      <c r="MKA254" s="49"/>
      <c r="MKB254" s="49"/>
      <c r="MKC254" s="49"/>
      <c r="MKD254" s="49"/>
      <c r="MKE254" s="49"/>
      <c r="MKF254" s="49"/>
      <c r="MKG254" s="49"/>
      <c r="MKH254" s="49"/>
      <c r="MKI254" s="49"/>
      <c r="MKJ254" s="49"/>
      <c r="MKK254" s="49"/>
      <c r="MKL254" s="49"/>
      <c r="MKM254" s="49"/>
      <c r="MKN254" s="49"/>
      <c r="MKO254" s="49"/>
      <c r="MKP254" s="49"/>
      <c r="MKQ254" s="49"/>
      <c r="MKR254" s="49"/>
      <c r="MKS254" s="49"/>
      <c r="MKT254" s="49"/>
      <c r="MKU254" s="49"/>
      <c r="MKV254" s="49"/>
      <c r="MKW254" s="49"/>
      <c r="MKX254" s="49"/>
      <c r="MKY254" s="49"/>
      <c r="MKZ254" s="49"/>
      <c r="MLA254" s="49"/>
      <c r="MLB254" s="49"/>
      <c r="MLC254" s="49"/>
      <c r="MLD254" s="49"/>
      <c r="MLE254" s="49"/>
      <c r="MLF254" s="49"/>
      <c r="MLG254" s="49"/>
      <c r="MLH254" s="49"/>
      <c r="MLI254" s="49"/>
      <c r="MLJ254" s="49"/>
      <c r="MLK254" s="49"/>
      <c r="MLL254" s="49"/>
      <c r="MLM254" s="49"/>
      <c r="MLN254" s="49"/>
      <c r="MLO254" s="49"/>
      <c r="MLP254" s="49"/>
      <c r="MLQ254" s="49"/>
      <c r="MLR254" s="49"/>
      <c r="MLS254" s="49"/>
      <c r="MLT254" s="49"/>
      <c r="MLU254" s="49"/>
      <c r="MLV254" s="49"/>
      <c r="MLW254" s="49"/>
      <c r="MLX254" s="49"/>
      <c r="MLY254" s="49"/>
      <c r="MLZ254" s="49"/>
      <c r="MMA254" s="49"/>
      <c r="MMB254" s="49"/>
      <c r="MMC254" s="49"/>
      <c r="MMD254" s="49"/>
      <c r="MME254" s="49"/>
      <c r="MMF254" s="49"/>
      <c r="MMG254" s="49"/>
      <c r="MMH254" s="49"/>
      <c r="MMI254" s="49"/>
      <c r="MMJ254" s="49"/>
      <c r="MMK254" s="49"/>
      <c r="MML254" s="49"/>
      <c r="MMM254" s="49"/>
      <c r="MMN254" s="49"/>
      <c r="MMO254" s="49"/>
      <c r="MMP254" s="49"/>
      <c r="MMQ254" s="49"/>
      <c r="MMR254" s="49"/>
      <c r="MMS254" s="49"/>
      <c r="MMT254" s="49"/>
      <c r="MMU254" s="49"/>
      <c r="MMV254" s="49"/>
      <c r="MMW254" s="49"/>
      <c r="MMX254" s="49"/>
      <c r="MMY254" s="49"/>
      <c r="MMZ254" s="49"/>
      <c r="MNA254" s="49"/>
      <c r="MNB254" s="49"/>
      <c r="MNC254" s="49"/>
      <c r="MND254" s="49"/>
      <c r="MNE254" s="49"/>
      <c r="MNF254" s="49"/>
      <c r="MNG254" s="49"/>
      <c r="MNH254" s="49"/>
      <c r="MNI254" s="49"/>
      <c r="MNJ254" s="49"/>
      <c r="MNK254" s="49"/>
      <c r="MNL254" s="49"/>
      <c r="MNM254" s="49"/>
      <c r="MNN254" s="49"/>
      <c r="MNO254" s="49"/>
      <c r="MNP254" s="49"/>
      <c r="MNQ254" s="49"/>
      <c r="MNR254" s="49"/>
      <c r="MNS254" s="49"/>
      <c r="MNT254" s="49"/>
      <c r="MNU254" s="49"/>
      <c r="MNV254" s="49"/>
      <c r="MNW254" s="49"/>
      <c r="MNX254" s="49"/>
      <c r="MNY254" s="49"/>
      <c r="MNZ254" s="49"/>
      <c r="MOA254" s="49"/>
      <c r="MOB254" s="49"/>
      <c r="MOC254" s="49"/>
      <c r="MOD254" s="49"/>
      <c r="MOE254" s="49"/>
      <c r="MOF254" s="49"/>
      <c r="MOG254" s="49"/>
      <c r="MOH254" s="49"/>
      <c r="MOI254" s="49"/>
      <c r="MOJ254" s="49"/>
      <c r="MOK254" s="49"/>
      <c r="MOL254" s="49"/>
      <c r="MOM254" s="49"/>
      <c r="MON254" s="49"/>
      <c r="MOO254" s="49"/>
      <c r="MOP254" s="49"/>
      <c r="MOQ254" s="49"/>
      <c r="MOR254" s="49"/>
      <c r="MOS254" s="49"/>
      <c r="MOT254" s="49"/>
      <c r="MOU254" s="49"/>
      <c r="MOV254" s="49"/>
      <c r="MOW254" s="49"/>
      <c r="MOX254" s="49"/>
      <c r="MOY254" s="49"/>
      <c r="MOZ254" s="49"/>
      <c r="MPA254" s="49"/>
      <c r="MPB254" s="49"/>
      <c r="MPC254" s="49"/>
      <c r="MPD254" s="49"/>
      <c r="MPE254" s="49"/>
      <c r="MPF254" s="49"/>
      <c r="MPG254" s="49"/>
      <c r="MPH254" s="49"/>
      <c r="MPI254" s="49"/>
      <c r="MPJ254" s="49"/>
      <c r="MPK254" s="49"/>
      <c r="MPL254" s="49"/>
      <c r="MPM254" s="49"/>
      <c r="MPN254" s="49"/>
      <c r="MPO254" s="49"/>
      <c r="MPP254" s="49"/>
      <c r="MPQ254" s="49"/>
      <c r="MPR254" s="49"/>
      <c r="MPS254" s="49"/>
      <c r="MPT254" s="49"/>
      <c r="MPU254" s="49"/>
      <c r="MPV254" s="49"/>
      <c r="MPW254" s="49"/>
      <c r="MPX254" s="49"/>
      <c r="MPY254" s="49"/>
      <c r="MPZ254" s="49"/>
      <c r="MQA254" s="49"/>
      <c r="MQB254" s="49"/>
      <c r="MQC254" s="49"/>
      <c r="MQD254" s="49"/>
      <c r="MQE254" s="49"/>
      <c r="MQF254" s="49"/>
      <c r="MQG254" s="49"/>
      <c r="MQH254" s="49"/>
      <c r="MQI254" s="49"/>
      <c r="MQJ254" s="49"/>
      <c r="MQK254" s="49"/>
      <c r="MQL254" s="49"/>
      <c r="MQM254" s="49"/>
      <c r="MQN254" s="49"/>
      <c r="MQO254" s="49"/>
      <c r="MQP254" s="49"/>
      <c r="MQQ254" s="49"/>
      <c r="MQR254" s="49"/>
      <c r="MQS254" s="49"/>
      <c r="MQT254" s="49"/>
      <c r="MQU254" s="49"/>
      <c r="MQV254" s="49"/>
      <c r="MQW254" s="49"/>
      <c r="MQX254" s="49"/>
      <c r="MQY254" s="49"/>
      <c r="MQZ254" s="49"/>
      <c r="MRA254" s="49"/>
      <c r="MRB254" s="49"/>
      <c r="MRC254" s="49"/>
      <c r="MRD254" s="49"/>
      <c r="MRE254" s="49"/>
      <c r="MRF254" s="49"/>
      <c r="MRG254" s="49"/>
      <c r="MRH254" s="49"/>
      <c r="MRI254" s="49"/>
      <c r="MRJ254" s="49"/>
      <c r="MRK254" s="49"/>
      <c r="MRL254" s="49"/>
      <c r="MRM254" s="49"/>
      <c r="MRN254" s="49"/>
      <c r="MRO254" s="49"/>
      <c r="MRP254" s="49"/>
      <c r="MRQ254" s="49"/>
      <c r="MRR254" s="49"/>
      <c r="MRS254" s="49"/>
      <c r="MRT254" s="49"/>
      <c r="MRU254" s="49"/>
      <c r="MRV254" s="49"/>
      <c r="MRW254" s="49"/>
      <c r="MRX254" s="49"/>
      <c r="MRY254" s="49"/>
      <c r="MRZ254" s="49"/>
      <c r="MSA254" s="49"/>
      <c r="MSB254" s="49"/>
      <c r="MSC254" s="49"/>
      <c r="MSD254" s="49"/>
      <c r="MSE254" s="49"/>
      <c r="MSF254" s="49"/>
      <c r="MSG254" s="49"/>
      <c r="MSH254" s="49"/>
      <c r="MSI254" s="49"/>
      <c r="MSJ254" s="49"/>
      <c r="MSK254" s="49"/>
      <c r="MSL254" s="49"/>
      <c r="MSM254" s="49"/>
      <c r="MSN254" s="49"/>
      <c r="MSO254" s="49"/>
      <c r="MSP254" s="49"/>
      <c r="MSQ254" s="49"/>
      <c r="MSR254" s="49"/>
      <c r="MSS254" s="49"/>
      <c r="MST254" s="49"/>
      <c r="MSU254" s="49"/>
      <c r="MSV254" s="49"/>
      <c r="MSW254" s="49"/>
      <c r="MSX254" s="49"/>
      <c r="MSY254" s="49"/>
      <c r="MSZ254" s="49"/>
      <c r="MTA254" s="49"/>
      <c r="MTB254" s="49"/>
      <c r="MTC254" s="49"/>
      <c r="MTD254" s="49"/>
      <c r="MTE254" s="49"/>
      <c r="MTF254" s="49"/>
      <c r="MTG254" s="49"/>
      <c r="MTH254" s="49"/>
      <c r="MTI254" s="49"/>
      <c r="MTJ254" s="49"/>
      <c r="MTK254" s="49"/>
      <c r="MTL254" s="49"/>
      <c r="MTM254" s="49"/>
      <c r="MTN254" s="49"/>
      <c r="MTO254" s="49"/>
      <c r="MTP254" s="49"/>
      <c r="MTQ254" s="49"/>
      <c r="MTR254" s="49"/>
      <c r="MTS254" s="49"/>
      <c r="MTT254" s="49"/>
      <c r="MTU254" s="49"/>
      <c r="MTV254" s="49"/>
      <c r="MTW254" s="49"/>
      <c r="MTX254" s="49"/>
      <c r="MTY254" s="49"/>
      <c r="MTZ254" s="49"/>
      <c r="MUA254" s="49"/>
      <c r="MUB254" s="49"/>
      <c r="MUC254" s="49"/>
      <c r="MUD254" s="49"/>
      <c r="MUE254" s="49"/>
      <c r="MUF254" s="49"/>
      <c r="MUG254" s="49"/>
      <c r="MUH254" s="49"/>
      <c r="MUI254" s="49"/>
      <c r="MUJ254" s="49"/>
      <c r="MUK254" s="49"/>
      <c r="MUL254" s="49"/>
      <c r="MUM254" s="49"/>
      <c r="MUN254" s="49"/>
      <c r="MUO254" s="49"/>
      <c r="MUP254" s="49"/>
      <c r="MUQ254" s="49"/>
      <c r="MUR254" s="49"/>
      <c r="MUS254" s="49"/>
      <c r="MUT254" s="49"/>
      <c r="MUU254" s="49"/>
      <c r="MUV254" s="49"/>
      <c r="MUW254" s="49"/>
      <c r="MUX254" s="49"/>
      <c r="MUY254" s="49"/>
      <c r="MUZ254" s="49"/>
      <c r="MVA254" s="49"/>
      <c r="MVB254" s="49"/>
      <c r="MVC254" s="49"/>
      <c r="MVD254" s="49"/>
      <c r="MVE254" s="49"/>
      <c r="MVF254" s="49"/>
      <c r="MVG254" s="49"/>
      <c r="MVH254" s="49"/>
      <c r="MVI254" s="49"/>
      <c r="MVJ254" s="49"/>
      <c r="MVK254" s="49"/>
      <c r="MVL254" s="49"/>
      <c r="MVM254" s="49"/>
      <c r="MVN254" s="49"/>
      <c r="MVO254" s="49"/>
      <c r="MVP254" s="49"/>
      <c r="MVQ254" s="49"/>
      <c r="MVR254" s="49"/>
      <c r="MVS254" s="49"/>
      <c r="MVT254" s="49"/>
      <c r="MVU254" s="49"/>
      <c r="MVV254" s="49"/>
      <c r="MVW254" s="49"/>
      <c r="MVX254" s="49"/>
      <c r="MVY254" s="49"/>
      <c r="MVZ254" s="49"/>
      <c r="MWA254" s="49"/>
      <c r="MWB254" s="49"/>
      <c r="MWC254" s="49"/>
      <c r="MWD254" s="49"/>
      <c r="MWE254" s="49"/>
      <c r="MWF254" s="49"/>
      <c r="MWG254" s="49"/>
      <c r="MWH254" s="49"/>
      <c r="MWI254" s="49"/>
      <c r="MWJ254" s="49"/>
      <c r="MWK254" s="49"/>
      <c r="MWL254" s="49"/>
      <c r="MWM254" s="49"/>
      <c r="MWN254" s="49"/>
      <c r="MWO254" s="49"/>
      <c r="MWP254" s="49"/>
      <c r="MWQ254" s="49"/>
      <c r="MWR254" s="49"/>
      <c r="MWS254" s="49"/>
      <c r="MWT254" s="49"/>
      <c r="MWU254" s="49"/>
      <c r="MWV254" s="49"/>
      <c r="MWW254" s="49"/>
      <c r="MWX254" s="49"/>
      <c r="MWY254" s="49"/>
      <c r="MWZ254" s="49"/>
      <c r="MXA254" s="49"/>
      <c r="MXB254" s="49"/>
      <c r="MXC254" s="49"/>
      <c r="MXD254" s="49"/>
      <c r="MXE254" s="49"/>
      <c r="MXF254" s="49"/>
      <c r="MXG254" s="49"/>
      <c r="MXH254" s="49"/>
      <c r="MXI254" s="49"/>
      <c r="MXJ254" s="49"/>
      <c r="MXK254" s="49"/>
      <c r="MXL254" s="49"/>
      <c r="MXM254" s="49"/>
      <c r="MXN254" s="49"/>
      <c r="MXO254" s="49"/>
      <c r="MXP254" s="49"/>
      <c r="MXQ254" s="49"/>
      <c r="MXR254" s="49"/>
      <c r="MXS254" s="49"/>
      <c r="MXT254" s="49"/>
      <c r="MXU254" s="49"/>
      <c r="MXV254" s="49"/>
      <c r="MXW254" s="49"/>
      <c r="MXX254" s="49"/>
      <c r="MXY254" s="49"/>
      <c r="MXZ254" s="49"/>
      <c r="MYA254" s="49"/>
      <c r="MYB254" s="49"/>
      <c r="MYC254" s="49"/>
      <c r="MYD254" s="49"/>
      <c r="MYE254" s="49"/>
      <c r="MYF254" s="49"/>
      <c r="MYG254" s="49"/>
      <c r="MYH254" s="49"/>
      <c r="MYI254" s="49"/>
      <c r="MYJ254" s="49"/>
      <c r="MYK254" s="49"/>
      <c r="MYL254" s="49"/>
      <c r="MYM254" s="49"/>
      <c r="MYN254" s="49"/>
      <c r="MYO254" s="49"/>
      <c r="MYP254" s="49"/>
      <c r="MYQ254" s="49"/>
      <c r="MYR254" s="49"/>
      <c r="MYS254" s="49"/>
      <c r="MYT254" s="49"/>
      <c r="MYU254" s="49"/>
      <c r="MYV254" s="49"/>
      <c r="MYW254" s="49"/>
      <c r="MYX254" s="49"/>
      <c r="MYY254" s="49"/>
      <c r="MYZ254" s="49"/>
      <c r="MZA254" s="49"/>
      <c r="MZB254" s="49"/>
      <c r="MZC254" s="49"/>
      <c r="MZD254" s="49"/>
      <c r="MZE254" s="49"/>
      <c r="MZF254" s="49"/>
      <c r="MZG254" s="49"/>
      <c r="MZH254" s="49"/>
      <c r="MZI254" s="49"/>
      <c r="MZJ254" s="49"/>
      <c r="MZK254" s="49"/>
      <c r="MZL254" s="49"/>
      <c r="MZM254" s="49"/>
      <c r="MZN254" s="49"/>
      <c r="MZO254" s="49"/>
      <c r="MZP254" s="49"/>
      <c r="MZQ254" s="49"/>
      <c r="MZR254" s="49"/>
      <c r="MZS254" s="49"/>
      <c r="MZT254" s="49"/>
      <c r="MZU254" s="49"/>
      <c r="MZV254" s="49"/>
      <c r="MZW254" s="49"/>
      <c r="MZX254" s="49"/>
      <c r="MZY254" s="49"/>
      <c r="MZZ254" s="49"/>
      <c r="NAA254" s="49"/>
      <c r="NAB254" s="49"/>
      <c r="NAC254" s="49"/>
      <c r="NAD254" s="49"/>
      <c r="NAE254" s="49"/>
      <c r="NAF254" s="49"/>
      <c r="NAG254" s="49"/>
      <c r="NAH254" s="49"/>
      <c r="NAI254" s="49"/>
      <c r="NAJ254" s="49"/>
      <c r="NAK254" s="49"/>
      <c r="NAL254" s="49"/>
      <c r="NAM254" s="49"/>
      <c r="NAN254" s="49"/>
      <c r="NAO254" s="49"/>
      <c r="NAP254" s="49"/>
      <c r="NAQ254" s="49"/>
      <c r="NAR254" s="49"/>
      <c r="NAS254" s="49"/>
      <c r="NAT254" s="49"/>
      <c r="NAU254" s="49"/>
      <c r="NAV254" s="49"/>
      <c r="NAW254" s="49"/>
      <c r="NAX254" s="49"/>
      <c r="NAY254" s="49"/>
      <c r="NAZ254" s="49"/>
      <c r="NBA254" s="49"/>
      <c r="NBB254" s="49"/>
      <c r="NBC254" s="49"/>
      <c r="NBD254" s="49"/>
      <c r="NBE254" s="49"/>
      <c r="NBF254" s="49"/>
      <c r="NBG254" s="49"/>
      <c r="NBH254" s="49"/>
      <c r="NBI254" s="49"/>
      <c r="NBJ254" s="49"/>
      <c r="NBK254" s="49"/>
      <c r="NBL254" s="49"/>
      <c r="NBM254" s="49"/>
      <c r="NBN254" s="49"/>
      <c r="NBO254" s="49"/>
      <c r="NBP254" s="49"/>
      <c r="NBQ254" s="49"/>
      <c r="NBR254" s="49"/>
      <c r="NBS254" s="49"/>
      <c r="NBT254" s="49"/>
      <c r="NBU254" s="49"/>
      <c r="NBV254" s="49"/>
      <c r="NBW254" s="49"/>
      <c r="NBX254" s="49"/>
      <c r="NBY254" s="49"/>
      <c r="NBZ254" s="49"/>
      <c r="NCA254" s="49"/>
      <c r="NCB254" s="49"/>
      <c r="NCC254" s="49"/>
      <c r="NCD254" s="49"/>
      <c r="NCE254" s="49"/>
      <c r="NCF254" s="49"/>
      <c r="NCG254" s="49"/>
      <c r="NCH254" s="49"/>
      <c r="NCI254" s="49"/>
      <c r="NCJ254" s="49"/>
      <c r="NCK254" s="49"/>
      <c r="NCL254" s="49"/>
      <c r="NCM254" s="49"/>
      <c r="NCN254" s="49"/>
      <c r="NCO254" s="49"/>
      <c r="NCP254" s="49"/>
      <c r="NCQ254" s="49"/>
      <c r="NCR254" s="49"/>
      <c r="NCS254" s="49"/>
      <c r="NCT254" s="49"/>
      <c r="NCU254" s="49"/>
      <c r="NCV254" s="49"/>
      <c r="NCW254" s="49"/>
      <c r="NCX254" s="49"/>
      <c r="NCY254" s="49"/>
      <c r="NCZ254" s="49"/>
      <c r="NDA254" s="49"/>
      <c r="NDB254" s="49"/>
      <c r="NDC254" s="49"/>
      <c r="NDD254" s="49"/>
      <c r="NDE254" s="49"/>
      <c r="NDF254" s="49"/>
      <c r="NDG254" s="49"/>
      <c r="NDH254" s="49"/>
      <c r="NDI254" s="49"/>
      <c r="NDJ254" s="49"/>
      <c r="NDK254" s="49"/>
      <c r="NDL254" s="49"/>
      <c r="NDM254" s="49"/>
      <c r="NDN254" s="49"/>
      <c r="NDO254" s="49"/>
      <c r="NDP254" s="49"/>
      <c r="NDQ254" s="49"/>
      <c r="NDR254" s="49"/>
      <c r="NDS254" s="49"/>
      <c r="NDT254" s="49"/>
      <c r="NDU254" s="49"/>
      <c r="NDV254" s="49"/>
      <c r="NDW254" s="49"/>
      <c r="NDX254" s="49"/>
      <c r="NDY254" s="49"/>
      <c r="NDZ254" s="49"/>
      <c r="NEA254" s="49"/>
      <c r="NEB254" s="49"/>
      <c r="NEC254" s="49"/>
      <c r="NED254" s="49"/>
      <c r="NEE254" s="49"/>
      <c r="NEF254" s="49"/>
      <c r="NEG254" s="49"/>
      <c r="NEH254" s="49"/>
      <c r="NEI254" s="49"/>
      <c r="NEJ254" s="49"/>
      <c r="NEK254" s="49"/>
      <c r="NEL254" s="49"/>
      <c r="NEM254" s="49"/>
      <c r="NEN254" s="49"/>
      <c r="NEO254" s="49"/>
      <c r="NEP254" s="49"/>
      <c r="NEQ254" s="49"/>
      <c r="NER254" s="49"/>
      <c r="NES254" s="49"/>
      <c r="NET254" s="49"/>
      <c r="NEU254" s="49"/>
      <c r="NEV254" s="49"/>
      <c r="NEW254" s="49"/>
      <c r="NEX254" s="49"/>
      <c r="NEY254" s="49"/>
      <c r="NEZ254" s="49"/>
      <c r="NFA254" s="49"/>
      <c r="NFB254" s="49"/>
      <c r="NFC254" s="49"/>
      <c r="NFD254" s="49"/>
      <c r="NFE254" s="49"/>
      <c r="NFF254" s="49"/>
      <c r="NFG254" s="49"/>
      <c r="NFH254" s="49"/>
      <c r="NFI254" s="49"/>
      <c r="NFJ254" s="49"/>
      <c r="NFK254" s="49"/>
      <c r="NFL254" s="49"/>
      <c r="NFM254" s="49"/>
      <c r="NFN254" s="49"/>
      <c r="NFO254" s="49"/>
      <c r="NFP254" s="49"/>
      <c r="NFQ254" s="49"/>
      <c r="NFR254" s="49"/>
      <c r="NFS254" s="49"/>
      <c r="NFT254" s="49"/>
      <c r="NFU254" s="49"/>
      <c r="NFV254" s="49"/>
      <c r="NFW254" s="49"/>
      <c r="NFX254" s="49"/>
      <c r="NFY254" s="49"/>
      <c r="NFZ254" s="49"/>
      <c r="NGA254" s="49"/>
      <c r="NGB254" s="49"/>
      <c r="NGC254" s="49"/>
      <c r="NGD254" s="49"/>
      <c r="NGE254" s="49"/>
      <c r="NGF254" s="49"/>
      <c r="NGG254" s="49"/>
      <c r="NGH254" s="49"/>
      <c r="NGI254" s="49"/>
      <c r="NGJ254" s="49"/>
      <c r="NGK254" s="49"/>
      <c r="NGL254" s="49"/>
      <c r="NGM254" s="49"/>
      <c r="NGN254" s="49"/>
      <c r="NGO254" s="49"/>
      <c r="NGP254" s="49"/>
      <c r="NGQ254" s="49"/>
      <c r="NGR254" s="49"/>
      <c r="NGS254" s="49"/>
      <c r="NGT254" s="49"/>
      <c r="NGU254" s="49"/>
      <c r="NGV254" s="49"/>
      <c r="NGW254" s="49"/>
      <c r="NGX254" s="49"/>
      <c r="NGY254" s="49"/>
      <c r="NGZ254" s="49"/>
      <c r="NHA254" s="49"/>
      <c r="NHB254" s="49"/>
      <c r="NHC254" s="49"/>
      <c r="NHD254" s="49"/>
      <c r="NHE254" s="49"/>
      <c r="NHF254" s="49"/>
      <c r="NHG254" s="49"/>
      <c r="NHH254" s="49"/>
      <c r="NHI254" s="49"/>
      <c r="NHJ254" s="49"/>
      <c r="NHK254" s="49"/>
      <c r="NHL254" s="49"/>
      <c r="NHM254" s="49"/>
      <c r="NHN254" s="49"/>
      <c r="NHO254" s="49"/>
      <c r="NHP254" s="49"/>
      <c r="NHQ254" s="49"/>
      <c r="NHR254" s="49"/>
      <c r="NHS254" s="49"/>
      <c r="NHT254" s="49"/>
      <c r="NHU254" s="49"/>
      <c r="NHV254" s="49"/>
      <c r="NHW254" s="49"/>
      <c r="NHX254" s="49"/>
      <c r="NHY254" s="49"/>
      <c r="NHZ254" s="49"/>
      <c r="NIA254" s="49"/>
      <c r="NIB254" s="49"/>
      <c r="NIC254" s="49"/>
      <c r="NID254" s="49"/>
      <c r="NIE254" s="49"/>
      <c r="NIF254" s="49"/>
      <c r="NIG254" s="49"/>
      <c r="NIH254" s="49"/>
      <c r="NII254" s="49"/>
      <c r="NIJ254" s="49"/>
      <c r="NIK254" s="49"/>
      <c r="NIL254" s="49"/>
      <c r="NIM254" s="49"/>
      <c r="NIN254" s="49"/>
      <c r="NIO254" s="49"/>
      <c r="NIP254" s="49"/>
      <c r="NIQ254" s="49"/>
      <c r="NIR254" s="49"/>
      <c r="NIS254" s="49"/>
      <c r="NIT254" s="49"/>
      <c r="NIU254" s="49"/>
      <c r="NIV254" s="49"/>
      <c r="NIW254" s="49"/>
      <c r="NIX254" s="49"/>
      <c r="NIY254" s="49"/>
      <c r="NIZ254" s="49"/>
      <c r="NJA254" s="49"/>
      <c r="NJB254" s="49"/>
      <c r="NJC254" s="49"/>
      <c r="NJD254" s="49"/>
      <c r="NJE254" s="49"/>
      <c r="NJF254" s="49"/>
      <c r="NJG254" s="49"/>
      <c r="NJH254" s="49"/>
      <c r="NJI254" s="49"/>
      <c r="NJJ254" s="49"/>
      <c r="NJK254" s="49"/>
      <c r="NJL254" s="49"/>
      <c r="NJM254" s="49"/>
      <c r="NJN254" s="49"/>
      <c r="NJO254" s="49"/>
      <c r="NJP254" s="49"/>
      <c r="NJQ254" s="49"/>
      <c r="NJR254" s="49"/>
      <c r="NJS254" s="49"/>
      <c r="NJT254" s="49"/>
      <c r="NJU254" s="49"/>
      <c r="NJV254" s="49"/>
      <c r="NJW254" s="49"/>
      <c r="NJX254" s="49"/>
      <c r="NJY254" s="49"/>
      <c r="NJZ254" s="49"/>
      <c r="NKA254" s="49"/>
      <c r="NKB254" s="49"/>
      <c r="NKC254" s="49"/>
      <c r="NKD254" s="49"/>
      <c r="NKE254" s="49"/>
      <c r="NKF254" s="49"/>
      <c r="NKG254" s="49"/>
      <c r="NKH254" s="49"/>
      <c r="NKI254" s="49"/>
      <c r="NKJ254" s="49"/>
      <c r="NKK254" s="49"/>
      <c r="NKL254" s="49"/>
      <c r="NKM254" s="49"/>
      <c r="NKN254" s="49"/>
      <c r="NKO254" s="49"/>
      <c r="NKP254" s="49"/>
      <c r="NKQ254" s="49"/>
      <c r="NKR254" s="49"/>
      <c r="NKS254" s="49"/>
      <c r="NKT254" s="49"/>
      <c r="NKU254" s="49"/>
      <c r="NKV254" s="49"/>
      <c r="NKW254" s="49"/>
      <c r="NKX254" s="49"/>
      <c r="NKY254" s="49"/>
      <c r="NKZ254" s="49"/>
      <c r="NLA254" s="49"/>
      <c r="NLB254" s="49"/>
      <c r="NLC254" s="49"/>
      <c r="NLD254" s="49"/>
      <c r="NLE254" s="49"/>
      <c r="NLF254" s="49"/>
      <c r="NLG254" s="49"/>
      <c r="NLH254" s="49"/>
      <c r="NLI254" s="49"/>
      <c r="NLJ254" s="49"/>
      <c r="NLK254" s="49"/>
      <c r="NLL254" s="49"/>
      <c r="NLM254" s="49"/>
      <c r="NLN254" s="49"/>
      <c r="NLO254" s="49"/>
      <c r="NLP254" s="49"/>
      <c r="NLQ254" s="49"/>
      <c r="NLR254" s="49"/>
      <c r="NLS254" s="49"/>
      <c r="NLT254" s="49"/>
      <c r="NLU254" s="49"/>
      <c r="NLV254" s="49"/>
      <c r="NLW254" s="49"/>
      <c r="NLX254" s="49"/>
      <c r="NLY254" s="49"/>
      <c r="NLZ254" s="49"/>
      <c r="NMA254" s="49"/>
      <c r="NMB254" s="49"/>
      <c r="NMC254" s="49"/>
      <c r="NMD254" s="49"/>
      <c r="NME254" s="49"/>
      <c r="NMF254" s="49"/>
      <c r="NMG254" s="49"/>
      <c r="NMH254" s="49"/>
      <c r="NMI254" s="49"/>
      <c r="NMJ254" s="49"/>
      <c r="NMK254" s="49"/>
      <c r="NML254" s="49"/>
      <c r="NMM254" s="49"/>
      <c r="NMN254" s="49"/>
      <c r="NMO254" s="49"/>
      <c r="NMP254" s="49"/>
      <c r="NMQ254" s="49"/>
      <c r="NMR254" s="49"/>
      <c r="NMS254" s="49"/>
      <c r="NMT254" s="49"/>
      <c r="NMU254" s="49"/>
      <c r="NMV254" s="49"/>
      <c r="NMW254" s="49"/>
      <c r="NMX254" s="49"/>
      <c r="NMY254" s="49"/>
      <c r="NMZ254" s="49"/>
      <c r="NNA254" s="49"/>
      <c r="NNB254" s="49"/>
      <c r="NNC254" s="49"/>
      <c r="NND254" s="49"/>
      <c r="NNE254" s="49"/>
      <c r="NNF254" s="49"/>
      <c r="NNG254" s="49"/>
      <c r="NNH254" s="49"/>
      <c r="NNI254" s="49"/>
      <c r="NNJ254" s="49"/>
      <c r="NNK254" s="49"/>
      <c r="NNL254" s="49"/>
      <c r="NNM254" s="49"/>
      <c r="NNN254" s="49"/>
      <c r="NNO254" s="49"/>
      <c r="NNP254" s="49"/>
      <c r="NNQ254" s="49"/>
      <c r="NNR254" s="49"/>
      <c r="NNS254" s="49"/>
      <c r="NNT254" s="49"/>
      <c r="NNU254" s="49"/>
      <c r="NNV254" s="49"/>
      <c r="NNW254" s="49"/>
      <c r="NNX254" s="49"/>
      <c r="NNY254" s="49"/>
      <c r="NNZ254" s="49"/>
      <c r="NOA254" s="49"/>
      <c r="NOB254" s="49"/>
      <c r="NOC254" s="49"/>
      <c r="NOD254" s="49"/>
      <c r="NOE254" s="49"/>
      <c r="NOF254" s="49"/>
      <c r="NOG254" s="49"/>
      <c r="NOH254" s="49"/>
      <c r="NOI254" s="49"/>
      <c r="NOJ254" s="49"/>
      <c r="NOK254" s="49"/>
      <c r="NOL254" s="49"/>
      <c r="NOM254" s="49"/>
      <c r="NON254" s="49"/>
      <c r="NOO254" s="49"/>
      <c r="NOP254" s="49"/>
      <c r="NOQ254" s="49"/>
      <c r="NOR254" s="49"/>
      <c r="NOS254" s="49"/>
      <c r="NOT254" s="49"/>
      <c r="NOU254" s="49"/>
      <c r="NOV254" s="49"/>
      <c r="NOW254" s="49"/>
      <c r="NOX254" s="49"/>
      <c r="NOY254" s="49"/>
      <c r="NOZ254" s="49"/>
      <c r="NPA254" s="49"/>
      <c r="NPB254" s="49"/>
      <c r="NPC254" s="49"/>
      <c r="NPD254" s="49"/>
      <c r="NPE254" s="49"/>
      <c r="NPF254" s="49"/>
      <c r="NPG254" s="49"/>
      <c r="NPH254" s="49"/>
      <c r="NPI254" s="49"/>
      <c r="NPJ254" s="49"/>
      <c r="NPK254" s="49"/>
      <c r="NPL254" s="49"/>
      <c r="NPM254" s="49"/>
      <c r="NPN254" s="49"/>
      <c r="NPO254" s="49"/>
      <c r="NPP254" s="49"/>
      <c r="NPQ254" s="49"/>
      <c r="NPR254" s="49"/>
      <c r="NPS254" s="49"/>
      <c r="NPT254" s="49"/>
      <c r="NPU254" s="49"/>
      <c r="NPV254" s="49"/>
      <c r="NPW254" s="49"/>
      <c r="NPX254" s="49"/>
      <c r="NPY254" s="49"/>
      <c r="NPZ254" s="49"/>
      <c r="NQA254" s="49"/>
      <c r="NQB254" s="49"/>
      <c r="NQC254" s="49"/>
      <c r="NQD254" s="49"/>
      <c r="NQE254" s="49"/>
      <c r="NQF254" s="49"/>
      <c r="NQG254" s="49"/>
      <c r="NQH254" s="49"/>
      <c r="NQI254" s="49"/>
      <c r="NQJ254" s="49"/>
      <c r="NQK254" s="49"/>
      <c r="NQL254" s="49"/>
      <c r="NQM254" s="49"/>
      <c r="NQN254" s="49"/>
      <c r="NQO254" s="49"/>
      <c r="NQP254" s="49"/>
      <c r="NQQ254" s="49"/>
      <c r="NQR254" s="49"/>
      <c r="NQS254" s="49"/>
      <c r="NQT254" s="49"/>
      <c r="NQU254" s="49"/>
      <c r="NQV254" s="49"/>
      <c r="NQW254" s="49"/>
      <c r="NQX254" s="49"/>
      <c r="NQY254" s="49"/>
      <c r="NQZ254" s="49"/>
      <c r="NRA254" s="49"/>
      <c r="NRB254" s="49"/>
      <c r="NRC254" s="49"/>
      <c r="NRD254" s="49"/>
      <c r="NRE254" s="49"/>
      <c r="NRF254" s="49"/>
      <c r="NRG254" s="49"/>
      <c r="NRH254" s="49"/>
      <c r="NRI254" s="49"/>
      <c r="NRJ254" s="49"/>
      <c r="NRK254" s="49"/>
      <c r="NRL254" s="49"/>
      <c r="NRM254" s="49"/>
      <c r="NRN254" s="49"/>
      <c r="NRO254" s="49"/>
      <c r="NRP254" s="49"/>
      <c r="NRQ254" s="49"/>
      <c r="NRR254" s="49"/>
      <c r="NRS254" s="49"/>
      <c r="NRT254" s="49"/>
      <c r="NRU254" s="49"/>
      <c r="NRV254" s="49"/>
      <c r="NRW254" s="49"/>
      <c r="NRX254" s="49"/>
      <c r="NRY254" s="49"/>
      <c r="NRZ254" s="49"/>
      <c r="NSA254" s="49"/>
      <c r="NSB254" s="49"/>
      <c r="NSC254" s="49"/>
      <c r="NSD254" s="49"/>
      <c r="NSE254" s="49"/>
      <c r="NSF254" s="49"/>
      <c r="NSG254" s="49"/>
      <c r="NSH254" s="49"/>
      <c r="NSI254" s="49"/>
      <c r="NSJ254" s="49"/>
      <c r="NSK254" s="49"/>
      <c r="NSL254" s="49"/>
      <c r="NSM254" s="49"/>
      <c r="NSN254" s="49"/>
      <c r="NSO254" s="49"/>
      <c r="NSP254" s="49"/>
      <c r="NSQ254" s="49"/>
      <c r="NSR254" s="49"/>
      <c r="NSS254" s="49"/>
      <c r="NST254" s="49"/>
      <c r="NSU254" s="49"/>
      <c r="NSV254" s="49"/>
      <c r="NSW254" s="49"/>
      <c r="NSX254" s="49"/>
      <c r="NSY254" s="49"/>
      <c r="NSZ254" s="49"/>
      <c r="NTA254" s="49"/>
      <c r="NTB254" s="49"/>
      <c r="NTC254" s="49"/>
      <c r="NTD254" s="49"/>
      <c r="NTE254" s="49"/>
      <c r="NTF254" s="49"/>
      <c r="NTG254" s="49"/>
      <c r="NTH254" s="49"/>
      <c r="NTI254" s="49"/>
      <c r="NTJ254" s="49"/>
      <c r="NTK254" s="49"/>
      <c r="NTL254" s="49"/>
      <c r="NTM254" s="49"/>
      <c r="NTN254" s="49"/>
      <c r="NTO254" s="49"/>
      <c r="NTP254" s="49"/>
      <c r="NTQ254" s="49"/>
      <c r="NTR254" s="49"/>
      <c r="NTS254" s="49"/>
      <c r="NTT254" s="49"/>
      <c r="NTU254" s="49"/>
      <c r="NTV254" s="49"/>
      <c r="NTW254" s="49"/>
      <c r="NTX254" s="49"/>
      <c r="NTY254" s="49"/>
      <c r="NTZ254" s="49"/>
      <c r="NUA254" s="49"/>
      <c r="NUB254" s="49"/>
      <c r="NUC254" s="49"/>
      <c r="NUD254" s="49"/>
      <c r="NUE254" s="49"/>
      <c r="NUF254" s="49"/>
      <c r="NUG254" s="49"/>
      <c r="NUH254" s="49"/>
      <c r="NUI254" s="49"/>
      <c r="NUJ254" s="49"/>
      <c r="NUK254" s="49"/>
      <c r="NUL254" s="49"/>
      <c r="NUM254" s="49"/>
      <c r="NUN254" s="49"/>
      <c r="NUO254" s="49"/>
      <c r="NUP254" s="49"/>
      <c r="NUQ254" s="49"/>
      <c r="NUR254" s="49"/>
      <c r="NUS254" s="49"/>
      <c r="NUT254" s="49"/>
      <c r="NUU254" s="49"/>
      <c r="NUV254" s="49"/>
      <c r="NUW254" s="49"/>
      <c r="NUX254" s="49"/>
      <c r="NUY254" s="49"/>
      <c r="NUZ254" s="49"/>
      <c r="NVA254" s="49"/>
      <c r="NVB254" s="49"/>
      <c r="NVC254" s="49"/>
      <c r="NVD254" s="49"/>
      <c r="NVE254" s="49"/>
      <c r="NVF254" s="49"/>
      <c r="NVG254" s="49"/>
      <c r="NVH254" s="49"/>
      <c r="NVI254" s="49"/>
      <c r="NVJ254" s="49"/>
      <c r="NVK254" s="49"/>
      <c r="NVL254" s="49"/>
      <c r="NVM254" s="49"/>
      <c r="NVN254" s="49"/>
      <c r="NVO254" s="49"/>
      <c r="NVP254" s="49"/>
      <c r="NVQ254" s="49"/>
      <c r="NVR254" s="49"/>
      <c r="NVS254" s="49"/>
      <c r="NVT254" s="49"/>
      <c r="NVU254" s="49"/>
      <c r="NVV254" s="49"/>
      <c r="NVW254" s="49"/>
      <c r="NVX254" s="49"/>
      <c r="NVY254" s="49"/>
      <c r="NVZ254" s="49"/>
      <c r="NWA254" s="49"/>
      <c r="NWB254" s="49"/>
      <c r="NWC254" s="49"/>
      <c r="NWD254" s="49"/>
      <c r="NWE254" s="49"/>
      <c r="NWF254" s="49"/>
      <c r="NWG254" s="49"/>
      <c r="NWH254" s="49"/>
      <c r="NWI254" s="49"/>
      <c r="NWJ254" s="49"/>
      <c r="NWK254" s="49"/>
      <c r="NWL254" s="49"/>
      <c r="NWM254" s="49"/>
      <c r="NWN254" s="49"/>
      <c r="NWO254" s="49"/>
      <c r="NWP254" s="49"/>
      <c r="NWQ254" s="49"/>
      <c r="NWR254" s="49"/>
      <c r="NWS254" s="49"/>
      <c r="NWT254" s="49"/>
      <c r="NWU254" s="49"/>
      <c r="NWV254" s="49"/>
      <c r="NWW254" s="49"/>
      <c r="NWX254" s="49"/>
      <c r="NWY254" s="49"/>
      <c r="NWZ254" s="49"/>
      <c r="NXA254" s="49"/>
      <c r="NXB254" s="49"/>
      <c r="NXC254" s="49"/>
      <c r="NXD254" s="49"/>
      <c r="NXE254" s="49"/>
      <c r="NXF254" s="49"/>
      <c r="NXG254" s="49"/>
      <c r="NXH254" s="49"/>
      <c r="NXI254" s="49"/>
      <c r="NXJ254" s="49"/>
      <c r="NXK254" s="49"/>
      <c r="NXL254" s="49"/>
      <c r="NXM254" s="49"/>
      <c r="NXN254" s="49"/>
      <c r="NXO254" s="49"/>
      <c r="NXP254" s="49"/>
      <c r="NXQ254" s="49"/>
      <c r="NXR254" s="49"/>
      <c r="NXS254" s="49"/>
      <c r="NXT254" s="49"/>
      <c r="NXU254" s="49"/>
      <c r="NXV254" s="49"/>
      <c r="NXW254" s="49"/>
      <c r="NXX254" s="49"/>
      <c r="NXY254" s="49"/>
      <c r="NXZ254" s="49"/>
      <c r="NYA254" s="49"/>
      <c r="NYB254" s="49"/>
      <c r="NYC254" s="49"/>
      <c r="NYD254" s="49"/>
      <c r="NYE254" s="49"/>
      <c r="NYF254" s="49"/>
      <c r="NYG254" s="49"/>
      <c r="NYH254" s="49"/>
      <c r="NYI254" s="49"/>
      <c r="NYJ254" s="49"/>
      <c r="NYK254" s="49"/>
      <c r="NYL254" s="49"/>
      <c r="NYM254" s="49"/>
      <c r="NYN254" s="49"/>
      <c r="NYO254" s="49"/>
      <c r="NYP254" s="49"/>
      <c r="NYQ254" s="49"/>
      <c r="NYR254" s="49"/>
      <c r="NYS254" s="49"/>
      <c r="NYT254" s="49"/>
      <c r="NYU254" s="49"/>
      <c r="NYV254" s="49"/>
      <c r="NYW254" s="49"/>
      <c r="NYX254" s="49"/>
      <c r="NYY254" s="49"/>
      <c r="NYZ254" s="49"/>
      <c r="NZA254" s="49"/>
      <c r="NZB254" s="49"/>
      <c r="NZC254" s="49"/>
      <c r="NZD254" s="49"/>
      <c r="NZE254" s="49"/>
      <c r="NZF254" s="49"/>
      <c r="NZG254" s="49"/>
      <c r="NZH254" s="49"/>
      <c r="NZI254" s="49"/>
      <c r="NZJ254" s="49"/>
      <c r="NZK254" s="49"/>
      <c r="NZL254" s="49"/>
      <c r="NZM254" s="49"/>
      <c r="NZN254" s="49"/>
      <c r="NZO254" s="49"/>
      <c r="NZP254" s="49"/>
      <c r="NZQ254" s="49"/>
      <c r="NZR254" s="49"/>
      <c r="NZS254" s="49"/>
      <c r="NZT254" s="49"/>
      <c r="NZU254" s="49"/>
      <c r="NZV254" s="49"/>
      <c r="NZW254" s="49"/>
      <c r="NZX254" s="49"/>
      <c r="NZY254" s="49"/>
      <c r="NZZ254" s="49"/>
      <c r="OAA254" s="49"/>
      <c r="OAB254" s="49"/>
      <c r="OAC254" s="49"/>
      <c r="OAD254" s="49"/>
      <c r="OAE254" s="49"/>
      <c r="OAF254" s="49"/>
      <c r="OAG254" s="49"/>
      <c r="OAH254" s="49"/>
      <c r="OAI254" s="49"/>
      <c r="OAJ254" s="49"/>
      <c r="OAK254" s="49"/>
      <c r="OAL254" s="49"/>
      <c r="OAM254" s="49"/>
      <c r="OAN254" s="49"/>
      <c r="OAO254" s="49"/>
      <c r="OAP254" s="49"/>
      <c r="OAQ254" s="49"/>
      <c r="OAR254" s="49"/>
      <c r="OAS254" s="49"/>
      <c r="OAT254" s="49"/>
      <c r="OAU254" s="49"/>
      <c r="OAV254" s="49"/>
      <c r="OAW254" s="49"/>
      <c r="OAX254" s="49"/>
      <c r="OAY254" s="49"/>
      <c r="OAZ254" s="49"/>
      <c r="OBA254" s="49"/>
      <c r="OBB254" s="49"/>
      <c r="OBC254" s="49"/>
      <c r="OBD254" s="49"/>
      <c r="OBE254" s="49"/>
      <c r="OBF254" s="49"/>
      <c r="OBG254" s="49"/>
      <c r="OBH254" s="49"/>
      <c r="OBI254" s="49"/>
      <c r="OBJ254" s="49"/>
      <c r="OBK254" s="49"/>
      <c r="OBL254" s="49"/>
      <c r="OBM254" s="49"/>
      <c r="OBN254" s="49"/>
      <c r="OBO254" s="49"/>
      <c r="OBP254" s="49"/>
      <c r="OBQ254" s="49"/>
      <c r="OBR254" s="49"/>
      <c r="OBS254" s="49"/>
      <c r="OBT254" s="49"/>
      <c r="OBU254" s="49"/>
      <c r="OBV254" s="49"/>
      <c r="OBW254" s="49"/>
      <c r="OBX254" s="49"/>
      <c r="OBY254" s="49"/>
      <c r="OBZ254" s="49"/>
      <c r="OCA254" s="49"/>
      <c r="OCB254" s="49"/>
      <c r="OCC254" s="49"/>
      <c r="OCD254" s="49"/>
      <c r="OCE254" s="49"/>
      <c r="OCF254" s="49"/>
      <c r="OCG254" s="49"/>
      <c r="OCH254" s="49"/>
      <c r="OCI254" s="49"/>
      <c r="OCJ254" s="49"/>
      <c r="OCK254" s="49"/>
      <c r="OCL254" s="49"/>
      <c r="OCM254" s="49"/>
      <c r="OCN254" s="49"/>
      <c r="OCO254" s="49"/>
      <c r="OCP254" s="49"/>
      <c r="OCQ254" s="49"/>
      <c r="OCR254" s="49"/>
      <c r="OCS254" s="49"/>
      <c r="OCT254" s="49"/>
      <c r="OCU254" s="49"/>
      <c r="OCV254" s="49"/>
      <c r="OCW254" s="49"/>
      <c r="OCX254" s="49"/>
      <c r="OCY254" s="49"/>
      <c r="OCZ254" s="49"/>
      <c r="ODA254" s="49"/>
      <c r="ODB254" s="49"/>
      <c r="ODC254" s="49"/>
      <c r="ODD254" s="49"/>
      <c r="ODE254" s="49"/>
      <c r="ODF254" s="49"/>
      <c r="ODG254" s="49"/>
      <c r="ODH254" s="49"/>
      <c r="ODI254" s="49"/>
      <c r="ODJ254" s="49"/>
      <c r="ODK254" s="49"/>
      <c r="ODL254" s="49"/>
      <c r="ODM254" s="49"/>
      <c r="ODN254" s="49"/>
      <c r="ODO254" s="49"/>
      <c r="ODP254" s="49"/>
      <c r="ODQ254" s="49"/>
      <c r="ODR254" s="49"/>
      <c r="ODS254" s="49"/>
      <c r="ODT254" s="49"/>
      <c r="ODU254" s="49"/>
      <c r="ODV254" s="49"/>
      <c r="ODW254" s="49"/>
      <c r="ODX254" s="49"/>
      <c r="ODY254" s="49"/>
      <c r="ODZ254" s="49"/>
      <c r="OEA254" s="49"/>
      <c r="OEB254" s="49"/>
      <c r="OEC254" s="49"/>
      <c r="OED254" s="49"/>
      <c r="OEE254" s="49"/>
      <c r="OEF254" s="49"/>
      <c r="OEG254" s="49"/>
      <c r="OEH254" s="49"/>
      <c r="OEI254" s="49"/>
      <c r="OEJ254" s="49"/>
      <c r="OEK254" s="49"/>
      <c r="OEL254" s="49"/>
      <c r="OEM254" s="49"/>
      <c r="OEN254" s="49"/>
      <c r="OEO254" s="49"/>
      <c r="OEP254" s="49"/>
      <c r="OEQ254" s="49"/>
      <c r="OER254" s="49"/>
      <c r="OES254" s="49"/>
      <c r="OET254" s="49"/>
      <c r="OEU254" s="49"/>
      <c r="OEV254" s="49"/>
      <c r="OEW254" s="49"/>
      <c r="OEX254" s="49"/>
      <c r="OEY254" s="49"/>
      <c r="OEZ254" s="49"/>
      <c r="OFA254" s="49"/>
      <c r="OFB254" s="49"/>
      <c r="OFC254" s="49"/>
      <c r="OFD254" s="49"/>
      <c r="OFE254" s="49"/>
      <c r="OFF254" s="49"/>
      <c r="OFG254" s="49"/>
      <c r="OFH254" s="49"/>
      <c r="OFI254" s="49"/>
      <c r="OFJ254" s="49"/>
      <c r="OFK254" s="49"/>
      <c r="OFL254" s="49"/>
      <c r="OFM254" s="49"/>
      <c r="OFN254" s="49"/>
      <c r="OFO254" s="49"/>
      <c r="OFP254" s="49"/>
      <c r="OFQ254" s="49"/>
      <c r="OFR254" s="49"/>
      <c r="OFS254" s="49"/>
      <c r="OFT254" s="49"/>
      <c r="OFU254" s="49"/>
      <c r="OFV254" s="49"/>
      <c r="OFW254" s="49"/>
      <c r="OFX254" s="49"/>
      <c r="OFY254" s="49"/>
      <c r="OFZ254" s="49"/>
      <c r="OGA254" s="49"/>
      <c r="OGB254" s="49"/>
      <c r="OGC254" s="49"/>
      <c r="OGD254" s="49"/>
      <c r="OGE254" s="49"/>
      <c r="OGF254" s="49"/>
      <c r="OGG254" s="49"/>
      <c r="OGH254" s="49"/>
      <c r="OGI254" s="49"/>
      <c r="OGJ254" s="49"/>
      <c r="OGK254" s="49"/>
      <c r="OGL254" s="49"/>
      <c r="OGM254" s="49"/>
      <c r="OGN254" s="49"/>
      <c r="OGO254" s="49"/>
      <c r="OGP254" s="49"/>
      <c r="OGQ254" s="49"/>
      <c r="OGR254" s="49"/>
      <c r="OGS254" s="49"/>
      <c r="OGT254" s="49"/>
      <c r="OGU254" s="49"/>
      <c r="OGV254" s="49"/>
      <c r="OGW254" s="49"/>
      <c r="OGX254" s="49"/>
      <c r="OGY254" s="49"/>
      <c r="OGZ254" s="49"/>
      <c r="OHA254" s="49"/>
      <c r="OHB254" s="49"/>
      <c r="OHC254" s="49"/>
      <c r="OHD254" s="49"/>
      <c r="OHE254" s="49"/>
      <c r="OHF254" s="49"/>
      <c r="OHG254" s="49"/>
      <c r="OHH254" s="49"/>
      <c r="OHI254" s="49"/>
      <c r="OHJ254" s="49"/>
      <c r="OHK254" s="49"/>
      <c r="OHL254" s="49"/>
      <c r="OHM254" s="49"/>
      <c r="OHN254" s="49"/>
      <c r="OHO254" s="49"/>
      <c r="OHP254" s="49"/>
      <c r="OHQ254" s="49"/>
      <c r="OHR254" s="49"/>
      <c r="OHS254" s="49"/>
      <c r="OHT254" s="49"/>
      <c r="OHU254" s="49"/>
      <c r="OHV254" s="49"/>
      <c r="OHW254" s="49"/>
      <c r="OHX254" s="49"/>
      <c r="OHY254" s="49"/>
      <c r="OHZ254" s="49"/>
      <c r="OIA254" s="49"/>
      <c r="OIB254" s="49"/>
      <c r="OIC254" s="49"/>
      <c r="OID254" s="49"/>
      <c r="OIE254" s="49"/>
      <c r="OIF254" s="49"/>
      <c r="OIG254" s="49"/>
      <c r="OIH254" s="49"/>
      <c r="OII254" s="49"/>
      <c r="OIJ254" s="49"/>
      <c r="OIK254" s="49"/>
      <c r="OIL254" s="49"/>
      <c r="OIM254" s="49"/>
      <c r="OIN254" s="49"/>
      <c r="OIO254" s="49"/>
      <c r="OIP254" s="49"/>
      <c r="OIQ254" s="49"/>
      <c r="OIR254" s="49"/>
      <c r="OIS254" s="49"/>
      <c r="OIT254" s="49"/>
      <c r="OIU254" s="49"/>
      <c r="OIV254" s="49"/>
      <c r="OIW254" s="49"/>
      <c r="OIX254" s="49"/>
      <c r="OIY254" s="49"/>
      <c r="OIZ254" s="49"/>
      <c r="OJA254" s="49"/>
      <c r="OJB254" s="49"/>
      <c r="OJC254" s="49"/>
      <c r="OJD254" s="49"/>
      <c r="OJE254" s="49"/>
      <c r="OJF254" s="49"/>
      <c r="OJG254" s="49"/>
      <c r="OJH254" s="49"/>
      <c r="OJI254" s="49"/>
      <c r="OJJ254" s="49"/>
      <c r="OJK254" s="49"/>
      <c r="OJL254" s="49"/>
      <c r="OJM254" s="49"/>
      <c r="OJN254" s="49"/>
      <c r="OJO254" s="49"/>
      <c r="OJP254" s="49"/>
      <c r="OJQ254" s="49"/>
      <c r="OJR254" s="49"/>
      <c r="OJS254" s="49"/>
      <c r="OJT254" s="49"/>
      <c r="OJU254" s="49"/>
      <c r="OJV254" s="49"/>
      <c r="OJW254" s="49"/>
      <c r="OJX254" s="49"/>
      <c r="OJY254" s="49"/>
      <c r="OJZ254" s="49"/>
      <c r="OKA254" s="49"/>
      <c r="OKB254" s="49"/>
      <c r="OKC254" s="49"/>
      <c r="OKD254" s="49"/>
      <c r="OKE254" s="49"/>
      <c r="OKF254" s="49"/>
      <c r="OKG254" s="49"/>
      <c r="OKH254" s="49"/>
      <c r="OKI254" s="49"/>
      <c r="OKJ254" s="49"/>
      <c r="OKK254" s="49"/>
      <c r="OKL254" s="49"/>
      <c r="OKM254" s="49"/>
      <c r="OKN254" s="49"/>
      <c r="OKO254" s="49"/>
      <c r="OKP254" s="49"/>
      <c r="OKQ254" s="49"/>
      <c r="OKR254" s="49"/>
      <c r="OKS254" s="49"/>
      <c r="OKT254" s="49"/>
      <c r="OKU254" s="49"/>
      <c r="OKV254" s="49"/>
      <c r="OKW254" s="49"/>
      <c r="OKX254" s="49"/>
      <c r="OKY254" s="49"/>
      <c r="OKZ254" s="49"/>
      <c r="OLA254" s="49"/>
      <c r="OLB254" s="49"/>
      <c r="OLC254" s="49"/>
      <c r="OLD254" s="49"/>
      <c r="OLE254" s="49"/>
      <c r="OLF254" s="49"/>
      <c r="OLG254" s="49"/>
      <c r="OLH254" s="49"/>
      <c r="OLI254" s="49"/>
      <c r="OLJ254" s="49"/>
      <c r="OLK254" s="49"/>
      <c r="OLL254" s="49"/>
      <c r="OLM254" s="49"/>
      <c r="OLN254" s="49"/>
      <c r="OLO254" s="49"/>
      <c r="OLP254" s="49"/>
      <c r="OLQ254" s="49"/>
      <c r="OLR254" s="49"/>
      <c r="OLS254" s="49"/>
      <c r="OLT254" s="49"/>
      <c r="OLU254" s="49"/>
      <c r="OLV254" s="49"/>
      <c r="OLW254" s="49"/>
      <c r="OLX254" s="49"/>
      <c r="OLY254" s="49"/>
      <c r="OLZ254" s="49"/>
      <c r="OMA254" s="49"/>
      <c r="OMB254" s="49"/>
      <c r="OMC254" s="49"/>
      <c r="OMD254" s="49"/>
      <c r="OME254" s="49"/>
      <c r="OMF254" s="49"/>
      <c r="OMG254" s="49"/>
      <c r="OMH254" s="49"/>
      <c r="OMI254" s="49"/>
      <c r="OMJ254" s="49"/>
      <c r="OMK254" s="49"/>
      <c r="OML254" s="49"/>
      <c r="OMM254" s="49"/>
      <c r="OMN254" s="49"/>
      <c r="OMO254" s="49"/>
      <c r="OMP254" s="49"/>
      <c r="OMQ254" s="49"/>
      <c r="OMR254" s="49"/>
      <c r="OMS254" s="49"/>
      <c r="OMT254" s="49"/>
      <c r="OMU254" s="49"/>
      <c r="OMV254" s="49"/>
      <c r="OMW254" s="49"/>
      <c r="OMX254" s="49"/>
      <c r="OMY254" s="49"/>
      <c r="OMZ254" s="49"/>
      <c r="ONA254" s="49"/>
      <c r="ONB254" s="49"/>
      <c r="ONC254" s="49"/>
      <c r="OND254" s="49"/>
      <c r="ONE254" s="49"/>
      <c r="ONF254" s="49"/>
      <c r="ONG254" s="49"/>
      <c r="ONH254" s="49"/>
      <c r="ONI254" s="49"/>
      <c r="ONJ254" s="49"/>
      <c r="ONK254" s="49"/>
      <c r="ONL254" s="49"/>
      <c r="ONM254" s="49"/>
      <c r="ONN254" s="49"/>
      <c r="ONO254" s="49"/>
      <c r="ONP254" s="49"/>
      <c r="ONQ254" s="49"/>
      <c r="ONR254" s="49"/>
      <c r="ONS254" s="49"/>
      <c r="ONT254" s="49"/>
      <c r="ONU254" s="49"/>
      <c r="ONV254" s="49"/>
      <c r="ONW254" s="49"/>
      <c r="ONX254" s="49"/>
      <c r="ONY254" s="49"/>
      <c r="ONZ254" s="49"/>
      <c r="OOA254" s="49"/>
      <c r="OOB254" s="49"/>
      <c r="OOC254" s="49"/>
      <c r="OOD254" s="49"/>
      <c r="OOE254" s="49"/>
      <c r="OOF254" s="49"/>
      <c r="OOG254" s="49"/>
      <c r="OOH254" s="49"/>
      <c r="OOI254" s="49"/>
      <c r="OOJ254" s="49"/>
      <c r="OOK254" s="49"/>
      <c r="OOL254" s="49"/>
      <c r="OOM254" s="49"/>
      <c r="OON254" s="49"/>
      <c r="OOO254" s="49"/>
      <c r="OOP254" s="49"/>
      <c r="OOQ254" s="49"/>
      <c r="OOR254" s="49"/>
      <c r="OOS254" s="49"/>
      <c r="OOT254" s="49"/>
      <c r="OOU254" s="49"/>
      <c r="OOV254" s="49"/>
      <c r="OOW254" s="49"/>
      <c r="OOX254" s="49"/>
      <c r="OOY254" s="49"/>
      <c r="OOZ254" s="49"/>
      <c r="OPA254" s="49"/>
      <c r="OPB254" s="49"/>
      <c r="OPC254" s="49"/>
      <c r="OPD254" s="49"/>
      <c r="OPE254" s="49"/>
      <c r="OPF254" s="49"/>
      <c r="OPG254" s="49"/>
      <c r="OPH254" s="49"/>
      <c r="OPI254" s="49"/>
      <c r="OPJ254" s="49"/>
      <c r="OPK254" s="49"/>
      <c r="OPL254" s="49"/>
      <c r="OPM254" s="49"/>
      <c r="OPN254" s="49"/>
      <c r="OPO254" s="49"/>
      <c r="OPP254" s="49"/>
      <c r="OPQ254" s="49"/>
      <c r="OPR254" s="49"/>
      <c r="OPS254" s="49"/>
      <c r="OPT254" s="49"/>
      <c r="OPU254" s="49"/>
      <c r="OPV254" s="49"/>
      <c r="OPW254" s="49"/>
      <c r="OPX254" s="49"/>
      <c r="OPY254" s="49"/>
      <c r="OPZ254" s="49"/>
      <c r="OQA254" s="49"/>
      <c r="OQB254" s="49"/>
      <c r="OQC254" s="49"/>
      <c r="OQD254" s="49"/>
      <c r="OQE254" s="49"/>
      <c r="OQF254" s="49"/>
      <c r="OQG254" s="49"/>
      <c r="OQH254" s="49"/>
      <c r="OQI254" s="49"/>
      <c r="OQJ254" s="49"/>
      <c r="OQK254" s="49"/>
      <c r="OQL254" s="49"/>
      <c r="OQM254" s="49"/>
      <c r="OQN254" s="49"/>
      <c r="OQO254" s="49"/>
      <c r="OQP254" s="49"/>
      <c r="OQQ254" s="49"/>
      <c r="OQR254" s="49"/>
      <c r="OQS254" s="49"/>
      <c r="OQT254" s="49"/>
      <c r="OQU254" s="49"/>
      <c r="OQV254" s="49"/>
      <c r="OQW254" s="49"/>
      <c r="OQX254" s="49"/>
      <c r="OQY254" s="49"/>
      <c r="OQZ254" s="49"/>
      <c r="ORA254" s="49"/>
      <c r="ORB254" s="49"/>
      <c r="ORC254" s="49"/>
      <c r="ORD254" s="49"/>
      <c r="ORE254" s="49"/>
      <c r="ORF254" s="49"/>
      <c r="ORG254" s="49"/>
      <c r="ORH254" s="49"/>
      <c r="ORI254" s="49"/>
      <c r="ORJ254" s="49"/>
      <c r="ORK254" s="49"/>
      <c r="ORL254" s="49"/>
      <c r="ORM254" s="49"/>
      <c r="ORN254" s="49"/>
      <c r="ORO254" s="49"/>
      <c r="ORP254" s="49"/>
      <c r="ORQ254" s="49"/>
      <c r="ORR254" s="49"/>
      <c r="ORS254" s="49"/>
      <c r="ORT254" s="49"/>
      <c r="ORU254" s="49"/>
      <c r="ORV254" s="49"/>
      <c r="ORW254" s="49"/>
      <c r="ORX254" s="49"/>
      <c r="ORY254" s="49"/>
      <c r="ORZ254" s="49"/>
      <c r="OSA254" s="49"/>
      <c r="OSB254" s="49"/>
      <c r="OSC254" s="49"/>
      <c r="OSD254" s="49"/>
      <c r="OSE254" s="49"/>
      <c r="OSF254" s="49"/>
      <c r="OSG254" s="49"/>
      <c r="OSH254" s="49"/>
      <c r="OSI254" s="49"/>
      <c r="OSJ254" s="49"/>
      <c r="OSK254" s="49"/>
      <c r="OSL254" s="49"/>
      <c r="OSM254" s="49"/>
      <c r="OSN254" s="49"/>
      <c r="OSO254" s="49"/>
      <c r="OSP254" s="49"/>
      <c r="OSQ254" s="49"/>
      <c r="OSR254" s="49"/>
      <c r="OSS254" s="49"/>
      <c r="OST254" s="49"/>
      <c r="OSU254" s="49"/>
      <c r="OSV254" s="49"/>
      <c r="OSW254" s="49"/>
      <c r="OSX254" s="49"/>
      <c r="OSY254" s="49"/>
      <c r="OSZ254" s="49"/>
      <c r="OTA254" s="49"/>
      <c r="OTB254" s="49"/>
      <c r="OTC254" s="49"/>
      <c r="OTD254" s="49"/>
      <c r="OTE254" s="49"/>
      <c r="OTF254" s="49"/>
      <c r="OTG254" s="49"/>
      <c r="OTH254" s="49"/>
      <c r="OTI254" s="49"/>
      <c r="OTJ254" s="49"/>
      <c r="OTK254" s="49"/>
      <c r="OTL254" s="49"/>
      <c r="OTM254" s="49"/>
      <c r="OTN254" s="49"/>
      <c r="OTO254" s="49"/>
      <c r="OTP254" s="49"/>
      <c r="OTQ254" s="49"/>
      <c r="OTR254" s="49"/>
      <c r="OTS254" s="49"/>
      <c r="OTT254" s="49"/>
      <c r="OTU254" s="49"/>
      <c r="OTV254" s="49"/>
      <c r="OTW254" s="49"/>
      <c r="OTX254" s="49"/>
      <c r="OTY254" s="49"/>
      <c r="OTZ254" s="49"/>
      <c r="OUA254" s="49"/>
      <c r="OUB254" s="49"/>
      <c r="OUC254" s="49"/>
      <c r="OUD254" s="49"/>
      <c r="OUE254" s="49"/>
      <c r="OUF254" s="49"/>
      <c r="OUG254" s="49"/>
      <c r="OUH254" s="49"/>
      <c r="OUI254" s="49"/>
      <c r="OUJ254" s="49"/>
      <c r="OUK254" s="49"/>
      <c r="OUL254" s="49"/>
      <c r="OUM254" s="49"/>
      <c r="OUN254" s="49"/>
      <c r="OUO254" s="49"/>
      <c r="OUP254" s="49"/>
      <c r="OUQ254" s="49"/>
      <c r="OUR254" s="49"/>
      <c r="OUS254" s="49"/>
      <c r="OUT254" s="49"/>
      <c r="OUU254" s="49"/>
      <c r="OUV254" s="49"/>
      <c r="OUW254" s="49"/>
      <c r="OUX254" s="49"/>
      <c r="OUY254" s="49"/>
      <c r="OUZ254" s="49"/>
      <c r="OVA254" s="49"/>
      <c r="OVB254" s="49"/>
      <c r="OVC254" s="49"/>
      <c r="OVD254" s="49"/>
      <c r="OVE254" s="49"/>
      <c r="OVF254" s="49"/>
      <c r="OVG254" s="49"/>
      <c r="OVH254" s="49"/>
      <c r="OVI254" s="49"/>
      <c r="OVJ254" s="49"/>
      <c r="OVK254" s="49"/>
      <c r="OVL254" s="49"/>
      <c r="OVM254" s="49"/>
      <c r="OVN254" s="49"/>
      <c r="OVO254" s="49"/>
      <c r="OVP254" s="49"/>
      <c r="OVQ254" s="49"/>
      <c r="OVR254" s="49"/>
      <c r="OVS254" s="49"/>
      <c r="OVT254" s="49"/>
      <c r="OVU254" s="49"/>
      <c r="OVV254" s="49"/>
      <c r="OVW254" s="49"/>
      <c r="OVX254" s="49"/>
      <c r="OVY254" s="49"/>
      <c r="OVZ254" s="49"/>
      <c r="OWA254" s="49"/>
      <c r="OWB254" s="49"/>
      <c r="OWC254" s="49"/>
      <c r="OWD254" s="49"/>
      <c r="OWE254" s="49"/>
      <c r="OWF254" s="49"/>
      <c r="OWG254" s="49"/>
      <c r="OWH254" s="49"/>
      <c r="OWI254" s="49"/>
      <c r="OWJ254" s="49"/>
      <c r="OWK254" s="49"/>
      <c r="OWL254" s="49"/>
      <c r="OWM254" s="49"/>
      <c r="OWN254" s="49"/>
      <c r="OWO254" s="49"/>
      <c r="OWP254" s="49"/>
      <c r="OWQ254" s="49"/>
      <c r="OWR254" s="49"/>
      <c r="OWS254" s="49"/>
      <c r="OWT254" s="49"/>
      <c r="OWU254" s="49"/>
      <c r="OWV254" s="49"/>
      <c r="OWW254" s="49"/>
      <c r="OWX254" s="49"/>
      <c r="OWY254" s="49"/>
      <c r="OWZ254" s="49"/>
      <c r="OXA254" s="49"/>
      <c r="OXB254" s="49"/>
      <c r="OXC254" s="49"/>
      <c r="OXD254" s="49"/>
      <c r="OXE254" s="49"/>
      <c r="OXF254" s="49"/>
      <c r="OXG254" s="49"/>
      <c r="OXH254" s="49"/>
      <c r="OXI254" s="49"/>
      <c r="OXJ254" s="49"/>
      <c r="OXK254" s="49"/>
      <c r="OXL254" s="49"/>
      <c r="OXM254" s="49"/>
      <c r="OXN254" s="49"/>
      <c r="OXO254" s="49"/>
      <c r="OXP254" s="49"/>
      <c r="OXQ254" s="49"/>
      <c r="OXR254" s="49"/>
      <c r="OXS254" s="49"/>
      <c r="OXT254" s="49"/>
      <c r="OXU254" s="49"/>
      <c r="OXV254" s="49"/>
      <c r="OXW254" s="49"/>
      <c r="OXX254" s="49"/>
      <c r="OXY254" s="49"/>
      <c r="OXZ254" s="49"/>
      <c r="OYA254" s="49"/>
      <c r="OYB254" s="49"/>
      <c r="OYC254" s="49"/>
      <c r="OYD254" s="49"/>
      <c r="OYE254" s="49"/>
      <c r="OYF254" s="49"/>
      <c r="OYG254" s="49"/>
      <c r="OYH254" s="49"/>
      <c r="OYI254" s="49"/>
      <c r="OYJ254" s="49"/>
      <c r="OYK254" s="49"/>
      <c r="OYL254" s="49"/>
      <c r="OYM254" s="49"/>
      <c r="OYN254" s="49"/>
      <c r="OYO254" s="49"/>
      <c r="OYP254" s="49"/>
      <c r="OYQ254" s="49"/>
      <c r="OYR254" s="49"/>
      <c r="OYS254" s="49"/>
      <c r="OYT254" s="49"/>
      <c r="OYU254" s="49"/>
      <c r="OYV254" s="49"/>
      <c r="OYW254" s="49"/>
      <c r="OYX254" s="49"/>
      <c r="OYY254" s="49"/>
      <c r="OYZ254" s="49"/>
      <c r="OZA254" s="49"/>
      <c r="OZB254" s="49"/>
      <c r="OZC254" s="49"/>
      <c r="OZD254" s="49"/>
      <c r="OZE254" s="49"/>
      <c r="OZF254" s="49"/>
      <c r="OZG254" s="49"/>
      <c r="OZH254" s="49"/>
      <c r="OZI254" s="49"/>
      <c r="OZJ254" s="49"/>
      <c r="OZK254" s="49"/>
      <c r="OZL254" s="49"/>
      <c r="OZM254" s="49"/>
      <c r="OZN254" s="49"/>
      <c r="OZO254" s="49"/>
      <c r="OZP254" s="49"/>
      <c r="OZQ254" s="49"/>
      <c r="OZR254" s="49"/>
      <c r="OZS254" s="49"/>
      <c r="OZT254" s="49"/>
      <c r="OZU254" s="49"/>
      <c r="OZV254" s="49"/>
      <c r="OZW254" s="49"/>
      <c r="OZX254" s="49"/>
      <c r="OZY254" s="49"/>
      <c r="OZZ254" s="49"/>
      <c r="PAA254" s="49"/>
      <c r="PAB254" s="49"/>
      <c r="PAC254" s="49"/>
      <c r="PAD254" s="49"/>
      <c r="PAE254" s="49"/>
      <c r="PAF254" s="49"/>
      <c r="PAG254" s="49"/>
      <c r="PAH254" s="49"/>
      <c r="PAI254" s="49"/>
      <c r="PAJ254" s="49"/>
      <c r="PAK254" s="49"/>
      <c r="PAL254" s="49"/>
      <c r="PAM254" s="49"/>
      <c r="PAN254" s="49"/>
      <c r="PAO254" s="49"/>
      <c r="PAP254" s="49"/>
      <c r="PAQ254" s="49"/>
      <c r="PAR254" s="49"/>
      <c r="PAS254" s="49"/>
      <c r="PAT254" s="49"/>
      <c r="PAU254" s="49"/>
      <c r="PAV254" s="49"/>
      <c r="PAW254" s="49"/>
      <c r="PAX254" s="49"/>
      <c r="PAY254" s="49"/>
      <c r="PAZ254" s="49"/>
      <c r="PBA254" s="49"/>
      <c r="PBB254" s="49"/>
      <c r="PBC254" s="49"/>
      <c r="PBD254" s="49"/>
      <c r="PBE254" s="49"/>
      <c r="PBF254" s="49"/>
      <c r="PBG254" s="49"/>
      <c r="PBH254" s="49"/>
      <c r="PBI254" s="49"/>
      <c r="PBJ254" s="49"/>
      <c r="PBK254" s="49"/>
      <c r="PBL254" s="49"/>
      <c r="PBM254" s="49"/>
      <c r="PBN254" s="49"/>
      <c r="PBO254" s="49"/>
      <c r="PBP254" s="49"/>
      <c r="PBQ254" s="49"/>
      <c r="PBR254" s="49"/>
      <c r="PBS254" s="49"/>
      <c r="PBT254" s="49"/>
      <c r="PBU254" s="49"/>
      <c r="PBV254" s="49"/>
      <c r="PBW254" s="49"/>
      <c r="PBX254" s="49"/>
      <c r="PBY254" s="49"/>
      <c r="PBZ254" s="49"/>
      <c r="PCA254" s="49"/>
      <c r="PCB254" s="49"/>
      <c r="PCC254" s="49"/>
      <c r="PCD254" s="49"/>
      <c r="PCE254" s="49"/>
      <c r="PCF254" s="49"/>
      <c r="PCG254" s="49"/>
      <c r="PCH254" s="49"/>
      <c r="PCI254" s="49"/>
      <c r="PCJ254" s="49"/>
      <c r="PCK254" s="49"/>
      <c r="PCL254" s="49"/>
      <c r="PCM254" s="49"/>
      <c r="PCN254" s="49"/>
      <c r="PCO254" s="49"/>
      <c r="PCP254" s="49"/>
      <c r="PCQ254" s="49"/>
      <c r="PCR254" s="49"/>
      <c r="PCS254" s="49"/>
      <c r="PCT254" s="49"/>
      <c r="PCU254" s="49"/>
      <c r="PCV254" s="49"/>
      <c r="PCW254" s="49"/>
      <c r="PCX254" s="49"/>
      <c r="PCY254" s="49"/>
      <c r="PCZ254" s="49"/>
      <c r="PDA254" s="49"/>
      <c r="PDB254" s="49"/>
      <c r="PDC254" s="49"/>
      <c r="PDD254" s="49"/>
      <c r="PDE254" s="49"/>
      <c r="PDF254" s="49"/>
      <c r="PDG254" s="49"/>
      <c r="PDH254" s="49"/>
      <c r="PDI254" s="49"/>
      <c r="PDJ254" s="49"/>
      <c r="PDK254" s="49"/>
      <c r="PDL254" s="49"/>
      <c r="PDM254" s="49"/>
      <c r="PDN254" s="49"/>
      <c r="PDO254" s="49"/>
      <c r="PDP254" s="49"/>
      <c r="PDQ254" s="49"/>
      <c r="PDR254" s="49"/>
      <c r="PDS254" s="49"/>
      <c r="PDT254" s="49"/>
      <c r="PDU254" s="49"/>
      <c r="PDV254" s="49"/>
      <c r="PDW254" s="49"/>
      <c r="PDX254" s="49"/>
      <c r="PDY254" s="49"/>
      <c r="PDZ254" s="49"/>
      <c r="PEA254" s="49"/>
      <c r="PEB254" s="49"/>
      <c r="PEC254" s="49"/>
      <c r="PED254" s="49"/>
      <c r="PEE254" s="49"/>
      <c r="PEF254" s="49"/>
      <c r="PEG254" s="49"/>
      <c r="PEH254" s="49"/>
      <c r="PEI254" s="49"/>
      <c r="PEJ254" s="49"/>
      <c r="PEK254" s="49"/>
      <c r="PEL254" s="49"/>
      <c r="PEM254" s="49"/>
      <c r="PEN254" s="49"/>
      <c r="PEO254" s="49"/>
      <c r="PEP254" s="49"/>
      <c r="PEQ254" s="49"/>
      <c r="PER254" s="49"/>
      <c r="PES254" s="49"/>
      <c r="PET254" s="49"/>
      <c r="PEU254" s="49"/>
      <c r="PEV254" s="49"/>
      <c r="PEW254" s="49"/>
      <c r="PEX254" s="49"/>
      <c r="PEY254" s="49"/>
      <c r="PEZ254" s="49"/>
      <c r="PFA254" s="49"/>
      <c r="PFB254" s="49"/>
      <c r="PFC254" s="49"/>
      <c r="PFD254" s="49"/>
      <c r="PFE254" s="49"/>
      <c r="PFF254" s="49"/>
      <c r="PFG254" s="49"/>
      <c r="PFH254" s="49"/>
      <c r="PFI254" s="49"/>
      <c r="PFJ254" s="49"/>
      <c r="PFK254" s="49"/>
      <c r="PFL254" s="49"/>
      <c r="PFM254" s="49"/>
      <c r="PFN254" s="49"/>
      <c r="PFO254" s="49"/>
      <c r="PFP254" s="49"/>
      <c r="PFQ254" s="49"/>
      <c r="PFR254" s="49"/>
      <c r="PFS254" s="49"/>
      <c r="PFT254" s="49"/>
      <c r="PFU254" s="49"/>
      <c r="PFV254" s="49"/>
      <c r="PFW254" s="49"/>
      <c r="PFX254" s="49"/>
      <c r="PFY254" s="49"/>
      <c r="PFZ254" s="49"/>
      <c r="PGA254" s="49"/>
      <c r="PGB254" s="49"/>
      <c r="PGC254" s="49"/>
      <c r="PGD254" s="49"/>
      <c r="PGE254" s="49"/>
      <c r="PGF254" s="49"/>
      <c r="PGG254" s="49"/>
      <c r="PGH254" s="49"/>
      <c r="PGI254" s="49"/>
      <c r="PGJ254" s="49"/>
      <c r="PGK254" s="49"/>
      <c r="PGL254" s="49"/>
      <c r="PGM254" s="49"/>
      <c r="PGN254" s="49"/>
      <c r="PGO254" s="49"/>
      <c r="PGP254" s="49"/>
      <c r="PGQ254" s="49"/>
      <c r="PGR254" s="49"/>
      <c r="PGS254" s="49"/>
      <c r="PGT254" s="49"/>
      <c r="PGU254" s="49"/>
      <c r="PGV254" s="49"/>
      <c r="PGW254" s="49"/>
      <c r="PGX254" s="49"/>
      <c r="PGY254" s="49"/>
      <c r="PGZ254" s="49"/>
      <c r="PHA254" s="49"/>
      <c r="PHB254" s="49"/>
      <c r="PHC254" s="49"/>
      <c r="PHD254" s="49"/>
      <c r="PHE254" s="49"/>
      <c r="PHF254" s="49"/>
      <c r="PHG254" s="49"/>
      <c r="PHH254" s="49"/>
      <c r="PHI254" s="49"/>
      <c r="PHJ254" s="49"/>
      <c r="PHK254" s="49"/>
      <c r="PHL254" s="49"/>
      <c r="PHM254" s="49"/>
      <c r="PHN254" s="49"/>
      <c r="PHO254" s="49"/>
      <c r="PHP254" s="49"/>
      <c r="PHQ254" s="49"/>
      <c r="PHR254" s="49"/>
      <c r="PHS254" s="49"/>
      <c r="PHT254" s="49"/>
      <c r="PHU254" s="49"/>
      <c r="PHV254" s="49"/>
      <c r="PHW254" s="49"/>
      <c r="PHX254" s="49"/>
      <c r="PHY254" s="49"/>
      <c r="PHZ254" s="49"/>
      <c r="PIA254" s="49"/>
      <c r="PIB254" s="49"/>
      <c r="PIC254" s="49"/>
      <c r="PID254" s="49"/>
      <c r="PIE254" s="49"/>
      <c r="PIF254" s="49"/>
      <c r="PIG254" s="49"/>
      <c r="PIH254" s="49"/>
      <c r="PII254" s="49"/>
      <c r="PIJ254" s="49"/>
      <c r="PIK254" s="49"/>
      <c r="PIL254" s="49"/>
      <c r="PIM254" s="49"/>
      <c r="PIN254" s="49"/>
      <c r="PIO254" s="49"/>
      <c r="PIP254" s="49"/>
      <c r="PIQ254" s="49"/>
      <c r="PIR254" s="49"/>
      <c r="PIS254" s="49"/>
      <c r="PIT254" s="49"/>
      <c r="PIU254" s="49"/>
      <c r="PIV254" s="49"/>
      <c r="PIW254" s="49"/>
      <c r="PIX254" s="49"/>
      <c r="PIY254" s="49"/>
      <c r="PIZ254" s="49"/>
      <c r="PJA254" s="49"/>
      <c r="PJB254" s="49"/>
      <c r="PJC254" s="49"/>
      <c r="PJD254" s="49"/>
      <c r="PJE254" s="49"/>
      <c r="PJF254" s="49"/>
      <c r="PJG254" s="49"/>
      <c r="PJH254" s="49"/>
      <c r="PJI254" s="49"/>
      <c r="PJJ254" s="49"/>
      <c r="PJK254" s="49"/>
      <c r="PJL254" s="49"/>
      <c r="PJM254" s="49"/>
      <c r="PJN254" s="49"/>
      <c r="PJO254" s="49"/>
      <c r="PJP254" s="49"/>
      <c r="PJQ254" s="49"/>
      <c r="PJR254" s="49"/>
      <c r="PJS254" s="49"/>
      <c r="PJT254" s="49"/>
      <c r="PJU254" s="49"/>
      <c r="PJV254" s="49"/>
      <c r="PJW254" s="49"/>
      <c r="PJX254" s="49"/>
      <c r="PJY254" s="49"/>
      <c r="PJZ254" s="49"/>
      <c r="PKA254" s="49"/>
      <c r="PKB254" s="49"/>
      <c r="PKC254" s="49"/>
      <c r="PKD254" s="49"/>
      <c r="PKE254" s="49"/>
      <c r="PKF254" s="49"/>
      <c r="PKG254" s="49"/>
      <c r="PKH254" s="49"/>
      <c r="PKI254" s="49"/>
      <c r="PKJ254" s="49"/>
      <c r="PKK254" s="49"/>
      <c r="PKL254" s="49"/>
      <c r="PKM254" s="49"/>
      <c r="PKN254" s="49"/>
      <c r="PKO254" s="49"/>
      <c r="PKP254" s="49"/>
      <c r="PKQ254" s="49"/>
      <c r="PKR254" s="49"/>
      <c r="PKS254" s="49"/>
      <c r="PKT254" s="49"/>
      <c r="PKU254" s="49"/>
      <c r="PKV254" s="49"/>
      <c r="PKW254" s="49"/>
      <c r="PKX254" s="49"/>
      <c r="PKY254" s="49"/>
      <c r="PKZ254" s="49"/>
      <c r="PLA254" s="49"/>
      <c r="PLB254" s="49"/>
      <c r="PLC254" s="49"/>
      <c r="PLD254" s="49"/>
      <c r="PLE254" s="49"/>
      <c r="PLF254" s="49"/>
      <c r="PLG254" s="49"/>
      <c r="PLH254" s="49"/>
      <c r="PLI254" s="49"/>
      <c r="PLJ254" s="49"/>
      <c r="PLK254" s="49"/>
      <c r="PLL254" s="49"/>
      <c r="PLM254" s="49"/>
      <c r="PLN254" s="49"/>
      <c r="PLO254" s="49"/>
      <c r="PLP254" s="49"/>
      <c r="PLQ254" s="49"/>
      <c r="PLR254" s="49"/>
      <c r="PLS254" s="49"/>
      <c r="PLT254" s="49"/>
      <c r="PLU254" s="49"/>
      <c r="PLV254" s="49"/>
      <c r="PLW254" s="49"/>
      <c r="PLX254" s="49"/>
      <c r="PLY254" s="49"/>
      <c r="PLZ254" s="49"/>
      <c r="PMA254" s="49"/>
      <c r="PMB254" s="49"/>
      <c r="PMC254" s="49"/>
      <c r="PMD254" s="49"/>
      <c r="PME254" s="49"/>
      <c r="PMF254" s="49"/>
      <c r="PMG254" s="49"/>
      <c r="PMH254" s="49"/>
      <c r="PMI254" s="49"/>
      <c r="PMJ254" s="49"/>
      <c r="PMK254" s="49"/>
      <c r="PML254" s="49"/>
      <c r="PMM254" s="49"/>
      <c r="PMN254" s="49"/>
      <c r="PMO254" s="49"/>
      <c r="PMP254" s="49"/>
      <c r="PMQ254" s="49"/>
      <c r="PMR254" s="49"/>
      <c r="PMS254" s="49"/>
      <c r="PMT254" s="49"/>
      <c r="PMU254" s="49"/>
      <c r="PMV254" s="49"/>
      <c r="PMW254" s="49"/>
      <c r="PMX254" s="49"/>
      <c r="PMY254" s="49"/>
      <c r="PMZ254" s="49"/>
      <c r="PNA254" s="49"/>
      <c r="PNB254" s="49"/>
      <c r="PNC254" s="49"/>
      <c r="PND254" s="49"/>
      <c r="PNE254" s="49"/>
      <c r="PNF254" s="49"/>
      <c r="PNG254" s="49"/>
      <c r="PNH254" s="49"/>
      <c r="PNI254" s="49"/>
      <c r="PNJ254" s="49"/>
      <c r="PNK254" s="49"/>
      <c r="PNL254" s="49"/>
      <c r="PNM254" s="49"/>
      <c r="PNN254" s="49"/>
      <c r="PNO254" s="49"/>
      <c r="PNP254" s="49"/>
      <c r="PNQ254" s="49"/>
      <c r="PNR254" s="49"/>
      <c r="PNS254" s="49"/>
      <c r="PNT254" s="49"/>
      <c r="PNU254" s="49"/>
      <c r="PNV254" s="49"/>
      <c r="PNW254" s="49"/>
      <c r="PNX254" s="49"/>
      <c r="PNY254" s="49"/>
      <c r="PNZ254" s="49"/>
      <c r="POA254" s="49"/>
      <c r="POB254" s="49"/>
      <c r="POC254" s="49"/>
      <c r="POD254" s="49"/>
      <c r="POE254" s="49"/>
      <c r="POF254" s="49"/>
      <c r="POG254" s="49"/>
      <c r="POH254" s="49"/>
      <c r="POI254" s="49"/>
      <c r="POJ254" s="49"/>
      <c r="POK254" s="49"/>
      <c r="POL254" s="49"/>
      <c r="POM254" s="49"/>
      <c r="PON254" s="49"/>
      <c r="POO254" s="49"/>
      <c r="POP254" s="49"/>
      <c r="POQ254" s="49"/>
      <c r="POR254" s="49"/>
      <c r="POS254" s="49"/>
      <c r="POT254" s="49"/>
      <c r="POU254" s="49"/>
      <c r="POV254" s="49"/>
      <c r="POW254" s="49"/>
      <c r="POX254" s="49"/>
      <c r="POY254" s="49"/>
      <c r="POZ254" s="49"/>
      <c r="PPA254" s="49"/>
      <c r="PPB254" s="49"/>
      <c r="PPC254" s="49"/>
      <c r="PPD254" s="49"/>
      <c r="PPE254" s="49"/>
      <c r="PPF254" s="49"/>
      <c r="PPG254" s="49"/>
      <c r="PPH254" s="49"/>
      <c r="PPI254" s="49"/>
      <c r="PPJ254" s="49"/>
      <c r="PPK254" s="49"/>
      <c r="PPL254" s="49"/>
      <c r="PPM254" s="49"/>
      <c r="PPN254" s="49"/>
      <c r="PPO254" s="49"/>
      <c r="PPP254" s="49"/>
      <c r="PPQ254" s="49"/>
      <c r="PPR254" s="49"/>
      <c r="PPS254" s="49"/>
      <c r="PPT254" s="49"/>
      <c r="PPU254" s="49"/>
      <c r="PPV254" s="49"/>
      <c r="PPW254" s="49"/>
      <c r="PPX254" s="49"/>
      <c r="PPY254" s="49"/>
      <c r="PPZ254" s="49"/>
      <c r="PQA254" s="49"/>
      <c r="PQB254" s="49"/>
      <c r="PQC254" s="49"/>
      <c r="PQD254" s="49"/>
      <c r="PQE254" s="49"/>
      <c r="PQF254" s="49"/>
      <c r="PQG254" s="49"/>
      <c r="PQH254" s="49"/>
      <c r="PQI254" s="49"/>
      <c r="PQJ254" s="49"/>
      <c r="PQK254" s="49"/>
      <c r="PQL254" s="49"/>
      <c r="PQM254" s="49"/>
      <c r="PQN254" s="49"/>
      <c r="PQO254" s="49"/>
      <c r="PQP254" s="49"/>
      <c r="PQQ254" s="49"/>
      <c r="PQR254" s="49"/>
      <c r="PQS254" s="49"/>
      <c r="PQT254" s="49"/>
      <c r="PQU254" s="49"/>
      <c r="PQV254" s="49"/>
      <c r="PQW254" s="49"/>
      <c r="PQX254" s="49"/>
      <c r="PQY254" s="49"/>
      <c r="PQZ254" s="49"/>
      <c r="PRA254" s="49"/>
      <c r="PRB254" s="49"/>
      <c r="PRC254" s="49"/>
      <c r="PRD254" s="49"/>
      <c r="PRE254" s="49"/>
      <c r="PRF254" s="49"/>
      <c r="PRG254" s="49"/>
      <c r="PRH254" s="49"/>
      <c r="PRI254" s="49"/>
      <c r="PRJ254" s="49"/>
      <c r="PRK254" s="49"/>
      <c r="PRL254" s="49"/>
      <c r="PRM254" s="49"/>
      <c r="PRN254" s="49"/>
      <c r="PRO254" s="49"/>
      <c r="PRP254" s="49"/>
      <c r="PRQ254" s="49"/>
      <c r="PRR254" s="49"/>
      <c r="PRS254" s="49"/>
      <c r="PRT254" s="49"/>
      <c r="PRU254" s="49"/>
      <c r="PRV254" s="49"/>
      <c r="PRW254" s="49"/>
      <c r="PRX254" s="49"/>
      <c r="PRY254" s="49"/>
      <c r="PRZ254" s="49"/>
      <c r="PSA254" s="49"/>
      <c r="PSB254" s="49"/>
      <c r="PSC254" s="49"/>
      <c r="PSD254" s="49"/>
      <c r="PSE254" s="49"/>
      <c r="PSF254" s="49"/>
      <c r="PSG254" s="49"/>
      <c r="PSH254" s="49"/>
      <c r="PSI254" s="49"/>
      <c r="PSJ254" s="49"/>
      <c r="PSK254" s="49"/>
      <c r="PSL254" s="49"/>
      <c r="PSM254" s="49"/>
      <c r="PSN254" s="49"/>
      <c r="PSO254" s="49"/>
      <c r="PSP254" s="49"/>
      <c r="PSQ254" s="49"/>
      <c r="PSR254" s="49"/>
      <c r="PSS254" s="49"/>
      <c r="PST254" s="49"/>
      <c r="PSU254" s="49"/>
      <c r="PSV254" s="49"/>
      <c r="PSW254" s="49"/>
      <c r="PSX254" s="49"/>
      <c r="PSY254" s="49"/>
      <c r="PSZ254" s="49"/>
      <c r="PTA254" s="49"/>
      <c r="PTB254" s="49"/>
      <c r="PTC254" s="49"/>
      <c r="PTD254" s="49"/>
      <c r="PTE254" s="49"/>
      <c r="PTF254" s="49"/>
      <c r="PTG254" s="49"/>
      <c r="PTH254" s="49"/>
      <c r="PTI254" s="49"/>
      <c r="PTJ254" s="49"/>
      <c r="PTK254" s="49"/>
      <c r="PTL254" s="49"/>
      <c r="PTM254" s="49"/>
      <c r="PTN254" s="49"/>
      <c r="PTO254" s="49"/>
      <c r="PTP254" s="49"/>
      <c r="PTQ254" s="49"/>
      <c r="PTR254" s="49"/>
      <c r="PTS254" s="49"/>
      <c r="PTT254" s="49"/>
      <c r="PTU254" s="49"/>
      <c r="PTV254" s="49"/>
      <c r="PTW254" s="49"/>
      <c r="PTX254" s="49"/>
      <c r="PTY254" s="49"/>
      <c r="PTZ254" s="49"/>
      <c r="PUA254" s="49"/>
      <c r="PUB254" s="49"/>
      <c r="PUC254" s="49"/>
      <c r="PUD254" s="49"/>
      <c r="PUE254" s="49"/>
      <c r="PUF254" s="49"/>
      <c r="PUG254" s="49"/>
      <c r="PUH254" s="49"/>
      <c r="PUI254" s="49"/>
      <c r="PUJ254" s="49"/>
      <c r="PUK254" s="49"/>
      <c r="PUL254" s="49"/>
      <c r="PUM254" s="49"/>
      <c r="PUN254" s="49"/>
      <c r="PUO254" s="49"/>
      <c r="PUP254" s="49"/>
      <c r="PUQ254" s="49"/>
      <c r="PUR254" s="49"/>
      <c r="PUS254" s="49"/>
      <c r="PUT254" s="49"/>
      <c r="PUU254" s="49"/>
      <c r="PUV254" s="49"/>
      <c r="PUW254" s="49"/>
      <c r="PUX254" s="49"/>
      <c r="PUY254" s="49"/>
      <c r="PUZ254" s="49"/>
      <c r="PVA254" s="49"/>
      <c r="PVB254" s="49"/>
      <c r="PVC254" s="49"/>
      <c r="PVD254" s="49"/>
      <c r="PVE254" s="49"/>
      <c r="PVF254" s="49"/>
      <c r="PVG254" s="49"/>
      <c r="PVH254" s="49"/>
      <c r="PVI254" s="49"/>
      <c r="PVJ254" s="49"/>
      <c r="PVK254" s="49"/>
      <c r="PVL254" s="49"/>
      <c r="PVM254" s="49"/>
      <c r="PVN254" s="49"/>
      <c r="PVO254" s="49"/>
      <c r="PVP254" s="49"/>
      <c r="PVQ254" s="49"/>
      <c r="PVR254" s="49"/>
      <c r="PVS254" s="49"/>
      <c r="PVT254" s="49"/>
      <c r="PVU254" s="49"/>
      <c r="PVV254" s="49"/>
      <c r="PVW254" s="49"/>
      <c r="PVX254" s="49"/>
      <c r="PVY254" s="49"/>
      <c r="PVZ254" s="49"/>
      <c r="PWA254" s="49"/>
      <c r="PWB254" s="49"/>
      <c r="PWC254" s="49"/>
      <c r="PWD254" s="49"/>
      <c r="PWE254" s="49"/>
      <c r="PWF254" s="49"/>
      <c r="PWG254" s="49"/>
      <c r="PWH254" s="49"/>
      <c r="PWI254" s="49"/>
      <c r="PWJ254" s="49"/>
      <c r="PWK254" s="49"/>
      <c r="PWL254" s="49"/>
      <c r="PWM254" s="49"/>
      <c r="PWN254" s="49"/>
      <c r="PWO254" s="49"/>
      <c r="PWP254" s="49"/>
      <c r="PWQ254" s="49"/>
      <c r="PWR254" s="49"/>
      <c r="PWS254" s="49"/>
      <c r="PWT254" s="49"/>
      <c r="PWU254" s="49"/>
      <c r="PWV254" s="49"/>
      <c r="PWW254" s="49"/>
      <c r="PWX254" s="49"/>
      <c r="PWY254" s="49"/>
      <c r="PWZ254" s="49"/>
      <c r="PXA254" s="49"/>
      <c r="PXB254" s="49"/>
      <c r="PXC254" s="49"/>
      <c r="PXD254" s="49"/>
      <c r="PXE254" s="49"/>
      <c r="PXF254" s="49"/>
      <c r="PXG254" s="49"/>
      <c r="PXH254" s="49"/>
      <c r="PXI254" s="49"/>
      <c r="PXJ254" s="49"/>
      <c r="PXK254" s="49"/>
      <c r="PXL254" s="49"/>
      <c r="PXM254" s="49"/>
      <c r="PXN254" s="49"/>
      <c r="PXO254" s="49"/>
      <c r="PXP254" s="49"/>
      <c r="PXQ254" s="49"/>
      <c r="PXR254" s="49"/>
      <c r="PXS254" s="49"/>
      <c r="PXT254" s="49"/>
      <c r="PXU254" s="49"/>
      <c r="PXV254" s="49"/>
      <c r="PXW254" s="49"/>
      <c r="PXX254" s="49"/>
      <c r="PXY254" s="49"/>
      <c r="PXZ254" s="49"/>
      <c r="PYA254" s="49"/>
      <c r="PYB254" s="49"/>
      <c r="PYC254" s="49"/>
      <c r="PYD254" s="49"/>
      <c r="PYE254" s="49"/>
      <c r="PYF254" s="49"/>
      <c r="PYG254" s="49"/>
      <c r="PYH254" s="49"/>
      <c r="PYI254" s="49"/>
      <c r="PYJ254" s="49"/>
      <c r="PYK254" s="49"/>
      <c r="PYL254" s="49"/>
      <c r="PYM254" s="49"/>
      <c r="PYN254" s="49"/>
      <c r="PYO254" s="49"/>
      <c r="PYP254" s="49"/>
      <c r="PYQ254" s="49"/>
      <c r="PYR254" s="49"/>
      <c r="PYS254" s="49"/>
      <c r="PYT254" s="49"/>
      <c r="PYU254" s="49"/>
      <c r="PYV254" s="49"/>
      <c r="PYW254" s="49"/>
      <c r="PYX254" s="49"/>
      <c r="PYY254" s="49"/>
      <c r="PYZ254" s="49"/>
      <c r="PZA254" s="49"/>
      <c r="PZB254" s="49"/>
      <c r="PZC254" s="49"/>
      <c r="PZD254" s="49"/>
      <c r="PZE254" s="49"/>
      <c r="PZF254" s="49"/>
      <c r="PZG254" s="49"/>
      <c r="PZH254" s="49"/>
      <c r="PZI254" s="49"/>
      <c r="PZJ254" s="49"/>
      <c r="PZK254" s="49"/>
      <c r="PZL254" s="49"/>
      <c r="PZM254" s="49"/>
      <c r="PZN254" s="49"/>
      <c r="PZO254" s="49"/>
      <c r="PZP254" s="49"/>
      <c r="PZQ254" s="49"/>
      <c r="PZR254" s="49"/>
      <c r="PZS254" s="49"/>
      <c r="PZT254" s="49"/>
      <c r="PZU254" s="49"/>
      <c r="PZV254" s="49"/>
      <c r="PZW254" s="49"/>
      <c r="PZX254" s="49"/>
      <c r="PZY254" s="49"/>
      <c r="PZZ254" s="49"/>
      <c r="QAA254" s="49"/>
      <c r="QAB254" s="49"/>
      <c r="QAC254" s="49"/>
      <c r="QAD254" s="49"/>
      <c r="QAE254" s="49"/>
      <c r="QAF254" s="49"/>
      <c r="QAG254" s="49"/>
      <c r="QAH254" s="49"/>
      <c r="QAI254" s="49"/>
      <c r="QAJ254" s="49"/>
      <c r="QAK254" s="49"/>
      <c r="QAL254" s="49"/>
      <c r="QAM254" s="49"/>
      <c r="QAN254" s="49"/>
      <c r="QAO254" s="49"/>
      <c r="QAP254" s="49"/>
      <c r="QAQ254" s="49"/>
      <c r="QAR254" s="49"/>
      <c r="QAS254" s="49"/>
      <c r="QAT254" s="49"/>
      <c r="QAU254" s="49"/>
      <c r="QAV254" s="49"/>
      <c r="QAW254" s="49"/>
      <c r="QAX254" s="49"/>
      <c r="QAY254" s="49"/>
      <c r="QAZ254" s="49"/>
      <c r="QBA254" s="49"/>
      <c r="QBB254" s="49"/>
      <c r="QBC254" s="49"/>
      <c r="QBD254" s="49"/>
      <c r="QBE254" s="49"/>
      <c r="QBF254" s="49"/>
      <c r="QBG254" s="49"/>
      <c r="QBH254" s="49"/>
      <c r="QBI254" s="49"/>
      <c r="QBJ254" s="49"/>
      <c r="QBK254" s="49"/>
      <c r="QBL254" s="49"/>
      <c r="QBM254" s="49"/>
      <c r="QBN254" s="49"/>
      <c r="QBO254" s="49"/>
      <c r="QBP254" s="49"/>
      <c r="QBQ254" s="49"/>
      <c r="QBR254" s="49"/>
      <c r="QBS254" s="49"/>
      <c r="QBT254" s="49"/>
      <c r="QBU254" s="49"/>
      <c r="QBV254" s="49"/>
      <c r="QBW254" s="49"/>
      <c r="QBX254" s="49"/>
      <c r="QBY254" s="49"/>
      <c r="QBZ254" s="49"/>
      <c r="QCA254" s="49"/>
      <c r="QCB254" s="49"/>
      <c r="QCC254" s="49"/>
      <c r="QCD254" s="49"/>
      <c r="QCE254" s="49"/>
      <c r="QCF254" s="49"/>
      <c r="QCG254" s="49"/>
      <c r="QCH254" s="49"/>
      <c r="QCI254" s="49"/>
      <c r="QCJ254" s="49"/>
      <c r="QCK254" s="49"/>
      <c r="QCL254" s="49"/>
      <c r="QCM254" s="49"/>
      <c r="QCN254" s="49"/>
      <c r="QCO254" s="49"/>
      <c r="QCP254" s="49"/>
      <c r="QCQ254" s="49"/>
      <c r="QCR254" s="49"/>
      <c r="QCS254" s="49"/>
      <c r="QCT254" s="49"/>
      <c r="QCU254" s="49"/>
      <c r="QCV254" s="49"/>
      <c r="QCW254" s="49"/>
      <c r="QCX254" s="49"/>
      <c r="QCY254" s="49"/>
      <c r="QCZ254" s="49"/>
      <c r="QDA254" s="49"/>
      <c r="QDB254" s="49"/>
      <c r="QDC254" s="49"/>
      <c r="QDD254" s="49"/>
      <c r="QDE254" s="49"/>
      <c r="QDF254" s="49"/>
      <c r="QDG254" s="49"/>
      <c r="QDH254" s="49"/>
      <c r="QDI254" s="49"/>
      <c r="QDJ254" s="49"/>
      <c r="QDK254" s="49"/>
      <c r="QDL254" s="49"/>
      <c r="QDM254" s="49"/>
      <c r="QDN254" s="49"/>
      <c r="QDO254" s="49"/>
      <c r="QDP254" s="49"/>
      <c r="QDQ254" s="49"/>
      <c r="QDR254" s="49"/>
      <c r="QDS254" s="49"/>
      <c r="QDT254" s="49"/>
      <c r="QDU254" s="49"/>
      <c r="QDV254" s="49"/>
      <c r="QDW254" s="49"/>
      <c r="QDX254" s="49"/>
      <c r="QDY254" s="49"/>
      <c r="QDZ254" s="49"/>
      <c r="QEA254" s="49"/>
      <c r="QEB254" s="49"/>
      <c r="QEC254" s="49"/>
      <c r="QED254" s="49"/>
      <c r="QEE254" s="49"/>
      <c r="QEF254" s="49"/>
      <c r="QEG254" s="49"/>
      <c r="QEH254" s="49"/>
      <c r="QEI254" s="49"/>
      <c r="QEJ254" s="49"/>
      <c r="QEK254" s="49"/>
      <c r="QEL254" s="49"/>
      <c r="QEM254" s="49"/>
      <c r="QEN254" s="49"/>
      <c r="QEO254" s="49"/>
      <c r="QEP254" s="49"/>
      <c r="QEQ254" s="49"/>
      <c r="QER254" s="49"/>
      <c r="QES254" s="49"/>
      <c r="QET254" s="49"/>
      <c r="QEU254" s="49"/>
      <c r="QEV254" s="49"/>
      <c r="QEW254" s="49"/>
      <c r="QEX254" s="49"/>
      <c r="QEY254" s="49"/>
      <c r="QEZ254" s="49"/>
      <c r="QFA254" s="49"/>
      <c r="QFB254" s="49"/>
      <c r="QFC254" s="49"/>
      <c r="QFD254" s="49"/>
      <c r="QFE254" s="49"/>
      <c r="QFF254" s="49"/>
      <c r="QFG254" s="49"/>
      <c r="QFH254" s="49"/>
      <c r="QFI254" s="49"/>
      <c r="QFJ254" s="49"/>
      <c r="QFK254" s="49"/>
      <c r="QFL254" s="49"/>
      <c r="QFM254" s="49"/>
      <c r="QFN254" s="49"/>
      <c r="QFO254" s="49"/>
      <c r="QFP254" s="49"/>
      <c r="QFQ254" s="49"/>
      <c r="QFR254" s="49"/>
      <c r="QFS254" s="49"/>
      <c r="QFT254" s="49"/>
      <c r="QFU254" s="49"/>
      <c r="QFV254" s="49"/>
      <c r="QFW254" s="49"/>
      <c r="QFX254" s="49"/>
      <c r="QFY254" s="49"/>
      <c r="QFZ254" s="49"/>
      <c r="QGA254" s="49"/>
      <c r="QGB254" s="49"/>
      <c r="QGC254" s="49"/>
      <c r="QGD254" s="49"/>
      <c r="QGE254" s="49"/>
      <c r="QGF254" s="49"/>
      <c r="QGG254" s="49"/>
      <c r="QGH254" s="49"/>
      <c r="QGI254" s="49"/>
      <c r="QGJ254" s="49"/>
      <c r="QGK254" s="49"/>
      <c r="QGL254" s="49"/>
      <c r="QGM254" s="49"/>
      <c r="QGN254" s="49"/>
      <c r="QGO254" s="49"/>
      <c r="QGP254" s="49"/>
      <c r="QGQ254" s="49"/>
      <c r="QGR254" s="49"/>
      <c r="QGS254" s="49"/>
      <c r="QGT254" s="49"/>
      <c r="QGU254" s="49"/>
      <c r="QGV254" s="49"/>
      <c r="QGW254" s="49"/>
      <c r="QGX254" s="49"/>
      <c r="QGY254" s="49"/>
      <c r="QGZ254" s="49"/>
      <c r="QHA254" s="49"/>
      <c r="QHB254" s="49"/>
      <c r="QHC254" s="49"/>
      <c r="QHD254" s="49"/>
      <c r="QHE254" s="49"/>
      <c r="QHF254" s="49"/>
      <c r="QHG254" s="49"/>
      <c r="QHH254" s="49"/>
      <c r="QHI254" s="49"/>
      <c r="QHJ254" s="49"/>
      <c r="QHK254" s="49"/>
      <c r="QHL254" s="49"/>
      <c r="QHM254" s="49"/>
      <c r="QHN254" s="49"/>
      <c r="QHO254" s="49"/>
      <c r="QHP254" s="49"/>
      <c r="QHQ254" s="49"/>
      <c r="QHR254" s="49"/>
      <c r="QHS254" s="49"/>
      <c r="QHT254" s="49"/>
      <c r="QHU254" s="49"/>
      <c r="QHV254" s="49"/>
      <c r="QHW254" s="49"/>
      <c r="QHX254" s="49"/>
      <c r="QHY254" s="49"/>
      <c r="QHZ254" s="49"/>
      <c r="QIA254" s="49"/>
      <c r="QIB254" s="49"/>
      <c r="QIC254" s="49"/>
      <c r="QID254" s="49"/>
      <c r="QIE254" s="49"/>
      <c r="QIF254" s="49"/>
      <c r="QIG254" s="49"/>
      <c r="QIH254" s="49"/>
      <c r="QII254" s="49"/>
      <c r="QIJ254" s="49"/>
      <c r="QIK254" s="49"/>
      <c r="QIL254" s="49"/>
      <c r="QIM254" s="49"/>
      <c r="QIN254" s="49"/>
      <c r="QIO254" s="49"/>
      <c r="QIP254" s="49"/>
      <c r="QIQ254" s="49"/>
      <c r="QIR254" s="49"/>
      <c r="QIS254" s="49"/>
      <c r="QIT254" s="49"/>
      <c r="QIU254" s="49"/>
      <c r="QIV254" s="49"/>
      <c r="QIW254" s="49"/>
      <c r="QIX254" s="49"/>
      <c r="QIY254" s="49"/>
      <c r="QIZ254" s="49"/>
      <c r="QJA254" s="49"/>
      <c r="QJB254" s="49"/>
      <c r="QJC254" s="49"/>
      <c r="QJD254" s="49"/>
      <c r="QJE254" s="49"/>
      <c r="QJF254" s="49"/>
      <c r="QJG254" s="49"/>
      <c r="QJH254" s="49"/>
      <c r="QJI254" s="49"/>
      <c r="QJJ254" s="49"/>
      <c r="QJK254" s="49"/>
      <c r="QJL254" s="49"/>
      <c r="QJM254" s="49"/>
      <c r="QJN254" s="49"/>
      <c r="QJO254" s="49"/>
      <c r="QJP254" s="49"/>
      <c r="QJQ254" s="49"/>
      <c r="QJR254" s="49"/>
      <c r="QJS254" s="49"/>
      <c r="QJT254" s="49"/>
      <c r="QJU254" s="49"/>
      <c r="QJV254" s="49"/>
      <c r="QJW254" s="49"/>
      <c r="QJX254" s="49"/>
      <c r="QJY254" s="49"/>
      <c r="QJZ254" s="49"/>
      <c r="QKA254" s="49"/>
      <c r="QKB254" s="49"/>
      <c r="QKC254" s="49"/>
      <c r="QKD254" s="49"/>
      <c r="QKE254" s="49"/>
      <c r="QKF254" s="49"/>
      <c r="QKG254" s="49"/>
      <c r="QKH254" s="49"/>
      <c r="QKI254" s="49"/>
      <c r="QKJ254" s="49"/>
      <c r="QKK254" s="49"/>
      <c r="QKL254" s="49"/>
      <c r="QKM254" s="49"/>
      <c r="QKN254" s="49"/>
      <c r="QKO254" s="49"/>
      <c r="QKP254" s="49"/>
      <c r="QKQ254" s="49"/>
      <c r="QKR254" s="49"/>
      <c r="QKS254" s="49"/>
      <c r="QKT254" s="49"/>
      <c r="QKU254" s="49"/>
      <c r="QKV254" s="49"/>
      <c r="QKW254" s="49"/>
      <c r="QKX254" s="49"/>
      <c r="QKY254" s="49"/>
      <c r="QKZ254" s="49"/>
      <c r="QLA254" s="49"/>
      <c r="QLB254" s="49"/>
      <c r="QLC254" s="49"/>
      <c r="QLD254" s="49"/>
      <c r="QLE254" s="49"/>
      <c r="QLF254" s="49"/>
      <c r="QLG254" s="49"/>
      <c r="QLH254" s="49"/>
      <c r="QLI254" s="49"/>
      <c r="QLJ254" s="49"/>
      <c r="QLK254" s="49"/>
      <c r="QLL254" s="49"/>
      <c r="QLM254" s="49"/>
      <c r="QLN254" s="49"/>
      <c r="QLO254" s="49"/>
      <c r="QLP254" s="49"/>
      <c r="QLQ254" s="49"/>
      <c r="QLR254" s="49"/>
      <c r="QLS254" s="49"/>
      <c r="QLT254" s="49"/>
      <c r="QLU254" s="49"/>
      <c r="QLV254" s="49"/>
      <c r="QLW254" s="49"/>
      <c r="QLX254" s="49"/>
      <c r="QLY254" s="49"/>
      <c r="QLZ254" s="49"/>
      <c r="QMA254" s="49"/>
      <c r="QMB254" s="49"/>
      <c r="QMC254" s="49"/>
      <c r="QMD254" s="49"/>
      <c r="QME254" s="49"/>
      <c r="QMF254" s="49"/>
      <c r="QMG254" s="49"/>
      <c r="QMH254" s="49"/>
      <c r="QMI254" s="49"/>
      <c r="QMJ254" s="49"/>
      <c r="QMK254" s="49"/>
      <c r="QML254" s="49"/>
      <c r="QMM254" s="49"/>
      <c r="QMN254" s="49"/>
      <c r="QMO254" s="49"/>
      <c r="QMP254" s="49"/>
      <c r="QMQ254" s="49"/>
      <c r="QMR254" s="49"/>
      <c r="QMS254" s="49"/>
      <c r="QMT254" s="49"/>
      <c r="QMU254" s="49"/>
      <c r="QMV254" s="49"/>
      <c r="QMW254" s="49"/>
      <c r="QMX254" s="49"/>
      <c r="QMY254" s="49"/>
      <c r="QMZ254" s="49"/>
      <c r="QNA254" s="49"/>
      <c r="QNB254" s="49"/>
      <c r="QNC254" s="49"/>
      <c r="QND254" s="49"/>
      <c r="QNE254" s="49"/>
      <c r="QNF254" s="49"/>
      <c r="QNG254" s="49"/>
      <c r="QNH254" s="49"/>
      <c r="QNI254" s="49"/>
      <c r="QNJ254" s="49"/>
      <c r="QNK254" s="49"/>
      <c r="QNL254" s="49"/>
      <c r="QNM254" s="49"/>
      <c r="QNN254" s="49"/>
      <c r="QNO254" s="49"/>
      <c r="QNP254" s="49"/>
      <c r="QNQ254" s="49"/>
      <c r="QNR254" s="49"/>
      <c r="QNS254" s="49"/>
      <c r="QNT254" s="49"/>
      <c r="QNU254" s="49"/>
      <c r="QNV254" s="49"/>
      <c r="QNW254" s="49"/>
      <c r="QNX254" s="49"/>
      <c r="QNY254" s="49"/>
      <c r="QNZ254" s="49"/>
      <c r="QOA254" s="49"/>
      <c r="QOB254" s="49"/>
      <c r="QOC254" s="49"/>
      <c r="QOD254" s="49"/>
      <c r="QOE254" s="49"/>
      <c r="QOF254" s="49"/>
      <c r="QOG254" s="49"/>
      <c r="QOH254" s="49"/>
      <c r="QOI254" s="49"/>
      <c r="QOJ254" s="49"/>
      <c r="QOK254" s="49"/>
      <c r="QOL254" s="49"/>
      <c r="QOM254" s="49"/>
      <c r="QON254" s="49"/>
      <c r="QOO254" s="49"/>
      <c r="QOP254" s="49"/>
      <c r="QOQ254" s="49"/>
      <c r="QOR254" s="49"/>
      <c r="QOS254" s="49"/>
      <c r="QOT254" s="49"/>
      <c r="QOU254" s="49"/>
      <c r="QOV254" s="49"/>
      <c r="QOW254" s="49"/>
      <c r="QOX254" s="49"/>
      <c r="QOY254" s="49"/>
      <c r="QOZ254" s="49"/>
      <c r="QPA254" s="49"/>
      <c r="QPB254" s="49"/>
      <c r="QPC254" s="49"/>
      <c r="QPD254" s="49"/>
      <c r="QPE254" s="49"/>
      <c r="QPF254" s="49"/>
      <c r="QPG254" s="49"/>
      <c r="QPH254" s="49"/>
      <c r="QPI254" s="49"/>
      <c r="QPJ254" s="49"/>
      <c r="QPK254" s="49"/>
      <c r="QPL254" s="49"/>
      <c r="QPM254" s="49"/>
      <c r="QPN254" s="49"/>
      <c r="QPO254" s="49"/>
      <c r="QPP254" s="49"/>
      <c r="QPQ254" s="49"/>
      <c r="QPR254" s="49"/>
      <c r="QPS254" s="49"/>
      <c r="QPT254" s="49"/>
      <c r="QPU254" s="49"/>
      <c r="QPV254" s="49"/>
      <c r="QPW254" s="49"/>
      <c r="QPX254" s="49"/>
      <c r="QPY254" s="49"/>
      <c r="QPZ254" s="49"/>
      <c r="QQA254" s="49"/>
      <c r="QQB254" s="49"/>
      <c r="QQC254" s="49"/>
      <c r="QQD254" s="49"/>
      <c r="QQE254" s="49"/>
      <c r="QQF254" s="49"/>
      <c r="QQG254" s="49"/>
      <c r="QQH254" s="49"/>
      <c r="QQI254" s="49"/>
      <c r="QQJ254" s="49"/>
      <c r="QQK254" s="49"/>
      <c r="QQL254" s="49"/>
      <c r="QQM254" s="49"/>
      <c r="QQN254" s="49"/>
      <c r="QQO254" s="49"/>
      <c r="QQP254" s="49"/>
      <c r="QQQ254" s="49"/>
      <c r="QQR254" s="49"/>
      <c r="QQS254" s="49"/>
      <c r="QQT254" s="49"/>
      <c r="QQU254" s="49"/>
      <c r="QQV254" s="49"/>
      <c r="QQW254" s="49"/>
      <c r="QQX254" s="49"/>
      <c r="QQY254" s="49"/>
      <c r="QQZ254" s="49"/>
      <c r="QRA254" s="49"/>
      <c r="QRB254" s="49"/>
      <c r="QRC254" s="49"/>
      <c r="QRD254" s="49"/>
      <c r="QRE254" s="49"/>
      <c r="QRF254" s="49"/>
      <c r="QRG254" s="49"/>
      <c r="QRH254" s="49"/>
      <c r="QRI254" s="49"/>
      <c r="QRJ254" s="49"/>
      <c r="QRK254" s="49"/>
      <c r="QRL254" s="49"/>
      <c r="QRM254" s="49"/>
      <c r="QRN254" s="49"/>
      <c r="QRO254" s="49"/>
      <c r="QRP254" s="49"/>
      <c r="QRQ254" s="49"/>
      <c r="QRR254" s="49"/>
      <c r="QRS254" s="49"/>
      <c r="QRT254" s="49"/>
      <c r="QRU254" s="49"/>
      <c r="QRV254" s="49"/>
      <c r="QRW254" s="49"/>
      <c r="QRX254" s="49"/>
      <c r="QRY254" s="49"/>
      <c r="QRZ254" s="49"/>
      <c r="QSA254" s="49"/>
      <c r="QSB254" s="49"/>
      <c r="QSC254" s="49"/>
      <c r="QSD254" s="49"/>
      <c r="QSE254" s="49"/>
      <c r="QSF254" s="49"/>
      <c r="QSG254" s="49"/>
      <c r="QSH254" s="49"/>
      <c r="QSI254" s="49"/>
      <c r="QSJ254" s="49"/>
      <c r="QSK254" s="49"/>
      <c r="QSL254" s="49"/>
      <c r="QSM254" s="49"/>
      <c r="QSN254" s="49"/>
      <c r="QSO254" s="49"/>
      <c r="QSP254" s="49"/>
      <c r="QSQ254" s="49"/>
      <c r="QSR254" s="49"/>
      <c r="QSS254" s="49"/>
      <c r="QST254" s="49"/>
      <c r="QSU254" s="49"/>
      <c r="QSV254" s="49"/>
      <c r="QSW254" s="49"/>
      <c r="QSX254" s="49"/>
      <c r="QSY254" s="49"/>
      <c r="QSZ254" s="49"/>
      <c r="QTA254" s="49"/>
      <c r="QTB254" s="49"/>
      <c r="QTC254" s="49"/>
      <c r="QTD254" s="49"/>
      <c r="QTE254" s="49"/>
      <c r="QTF254" s="49"/>
      <c r="QTG254" s="49"/>
      <c r="QTH254" s="49"/>
      <c r="QTI254" s="49"/>
      <c r="QTJ254" s="49"/>
      <c r="QTK254" s="49"/>
      <c r="QTL254" s="49"/>
      <c r="QTM254" s="49"/>
      <c r="QTN254" s="49"/>
      <c r="QTO254" s="49"/>
      <c r="QTP254" s="49"/>
      <c r="QTQ254" s="49"/>
      <c r="QTR254" s="49"/>
      <c r="QTS254" s="49"/>
      <c r="QTT254" s="49"/>
      <c r="QTU254" s="49"/>
      <c r="QTV254" s="49"/>
      <c r="QTW254" s="49"/>
      <c r="QTX254" s="49"/>
      <c r="QTY254" s="49"/>
      <c r="QTZ254" s="49"/>
      <c r="QUA254" s="49"/>
      <c r="QUB254" s="49"/>
      <c r="QUC254" s="49"/>
      <c r="QUD254" s="49"/>
      <c r="QUE254" s="49"/>
      <c r="QUF254" s="49"/>
      <c r="QUG254" s="49"/>
      <c r="QUH254" s="49"/>
      <c r="QUI254" s="49"/>
      <c r="QUJ254" s="49"/>
      <c r="QUK254" s="49"/>
      <c r="QUL254" s="49"/>
      <c r="QUM254" s="49"/>
      <c r="QUN254" s="49"/>
      <c r="QUO254" s="49"/>
      <c r="QUP254" s="49"/>
      <c r="QUQ254" s="49"/>
      <c r="QUR254" s="49"/>
      <c r="QUS254" s="49"/>
      <c r="QUT254" s="49"/>
      <c r="QUU254" s="49"/>
      <c r="QUV254" s="49"/>
      <c r="QUW254" s="49"/>
      <c r="QUX254" s="49"/>
      <c r="QUY254" s="49"/>
      <c r="QUZ254" s="49"/>
      <c r="QVA254" s="49"/>
      <c r="QVB254" s="49"/>
      <c r="QVC254" s="49"/>
      <c r="QVD254" s="49"/>
      <c r="QVE254" s="49"/>
      <c r="QVF254" s="49"/>
      <c r="QVG254" s="49"/>
      <c r="QVH254" s="49"/>
      <c r="QVI254" s="49"/>
      <c r="QVJ254" s="49"/>
      <c r="QVK254" s="49"/>
      <c r="QVL254" s="49"/>
      <c r="QVM254" s="49"/>
      <c r="QVN254" s="49"/>
      <c r="QVO254" s="49"/>
      <c r="QVP254" s="49"/>
      <c r="QVQ254" s="49"/>
      <c r="QVR254" s="49"/>
      <c r="QVS254" s="49"/>
      <c r="QVT254" s="49"/>
      <c r="QVU254" s="49"/>
      <c r="QVV254" s="49"/>
      <c r="QVW254" s="49"/>
      <c r="QVX254" s="49"/>
      <c r="QVY254" s="49"/>
      <c r="QVZ254" s="49"/>
      <c r="QWA254" s="49"/>
      <c r="QWB254" s="49"/>
      <c r="QWC254" s="49"/>
      <c r="QWD254" s="49"/>
      <c r="QWE254" s="49"/>
      <c r="QWF254" s="49"/>
      <c r="QWG254" s="49"/>
      <c r="QWH254" s="49"/>
      <c r="QWI254" s="49"/>
      <c r="QWJ254" s="49"/>
      <c r="QWK254" s="49"/>
      <c r="QWL254" s="49"/>
      <c r="QWM254" s="49"/>
      <c r="QWN254" s="49"/>
      <c r="QWO254" s="49"/>
      <c r="QWP254" s="49"/>
      <c r="QWQ254" s="49"/>
      <c r="QWR254" s="49"/>
      <c r="QWS254" s="49"/>
      <c r="QWT254" s="49"/>
      <c r="QWU254" s="49"/>
      <c r="QWV254" s="49"/>
      <c r="QWW254" s="49"/>
      <c r="QWX254" s="49"/>
      <c r="QWY254" s="49"/>
      <c r="QWZ254" s="49"/>
      <c r="QXA254" s="49"/>
      <c r="QXB254" s="49"/>
      <c r="QXC254" s="49"/>
      <c r="QXD254" s="49"/>
      <c r="QXE254" s="49"/>
      <c r="QXF254" s="49"/>
      <c r="QXG254" s="49"/>
      <c r="QXH254" s="49"/>
      <c r="QXI254" s="49"/>
      <c r="QXJ254" s="49"/>
      <c r="QXK254" s="49"/>
      <c r="QXL254" s="49"/>
      <c r="QXM254" s="49"/>
      <c r="QXN254" s="49"/>
      <c r="QXO254" s="49"/>
      <c r="QXP254" s="49"/>
      <c r="QXQ254" s="49"/>
      <c r="QXR254" s="49"/>
      <c r="QXS254" s="49"/>
      <c r="QXT254" s="49"/>
      <c r="QXU254" s="49"/>
      <c r="QXV254" s="49"/>
      <c r="QXW254" s="49"/>
      <c r="QXX254" s="49"/>
      <c r="QXY254" s="49"/>
      <c r="QXZ254" s="49"/>
      <c r="QYA254" s="49"/>
      <c r="QYB254" s="49"/>
      <c r="QYC254" s="49"/>
      <c r="QYD254" s="49"/>
      <c r="QYE254" s="49"/>
      <c r="QYF254" s="49"/>
      <c r="QYG254" s="49"/>
      <c r="QYH254" s="49"/>
      <c r="QYI254" s="49"/>
      <c r="QYJ254" s="49"/>
      <c r="QYK254" s="49"/>
      <c r="QYL254" s="49"/>
      <c r="QYM254" s="49"/>
      <c r="QYN254" s="49"/>
      <c r="QYO254" s="49"/>
      <c r="QYP254" s="49"/>
      <c r="QYQ254" s="49"/>
      <c r="QYR254" s="49"/>
      <c r="QYS254" s="49"/>
      <c r="QYT254" s="49"/>
      <c r="QYU254" s="49"/>
      <c r="QYV254" s="49"/>
      <c r="QYW254" s="49"/>
      <c r="QYX254" s="49"/>
      <c r="QYY254" s="49"/>
      <c r="QYZ254" s="49"/>
      <c r="QZA254" s="49"/>
      <c r="QZB254" s="49"/>
      <c r="QZC254" s="49"/>
      <c r="QZD254" s="49"/>
      <c r="QZE254" s="49"/>
      <c r="QZF254" s="49"/>
      <c r="QZG254" s="49"/>
      <c r="QZH254" s="49"/>
      <c r="QZI254" s="49"/>
      <c r="QZJ254" s="49"/>
      <c r="QZK254" s="49"/>
      <c r="QZL254" s="49"/>
      <c r="QZM254" s="49"/>
      <c r="QZN254" s="49"/>
      <c r="QZO254" s="49"/>
      <c r="QZP254" s="49"/>
      <c r="QZQ254" s="49"/>
      <c r="QZR254" s="49"/>
      <c r="QZS254" s="49"/>
      <c r="QZT254" s="49"/>
      <c r="QZU254" s="49"/>
      <c r="QZV254" s="49"/>
      <c r="QZW254" s="49"/>
      <c r="QZX254" s="49"/>
      <c r="QZY254" s="49"/>
      <c r="QZZ254" s="49"/>
      <c r="RAA254" s="49"/>
      <c r="RAB254" s="49"/>
      <c r="RAC254" s="49"/>
      <c r="RAD254" s="49"/>
      <c r="RAE254" s="49"/>
      <c r="RAF254" s="49"/>
      <c r="RAG254" s="49"/>
      <c r="RAH254" s="49"/>
      <c r="RAI254" s="49"/>
      <c r="RAJ254" s="49"/>
      <c r="RAK254" s="49"/>
      <c r="RAL254" s="49"/>
      <c r="RAM254" s="49"/>
      <c r="RAN254" s="49"/>
      <c r="RAO254" s="49"/>
      <c r="RAP254" s="49"/>
      <c r="RAQ254" s="49"/>
      <c r="RAR254" s="49"/>
      <c r="RAS254" s="49"/>
      <c r="RAT254" s="49"/>
      <c r="RAU254" s="49"/>
      <c r="RAV254" s="49"/>
      <c r="RAW254" s="49"/>
      <c r="RAX254" s="49"/>
      <c r="RAY254" s="49"/>
      <c r="RAZ254" s="49"/>
      <c r="RBA254" s="49"/>
      <c r="RBB254" s="49"/>
      <c r="RBC254" s="49"/>
      <c r="RBD254" s="49"/>
      <c r="RBE254" s="49"/>
      <c r="RBF254" s="49"/>
      <c r="RBG254" s="49"/>
      <c r="RBH254" s="49"/>
      <c r="RBI254" s="49"/>
      <c r="RBJ254" s="49"/>
      <c r="RBK254" s="49"/>
      <c r="RBL254" s="49"/>
      <c r="RBM254" s="49"/>
      <c r="RBN254" s="49"/>
      <c r="RBO254" s="49"/>
      <c r="RBP254" s="49"/>
      <c r="RBQ254" s="49"/>
      <c r="RBR254" s="49"/>
      <c r="RBS254" s="49"/>
      <c r="RBT254" s="49"/>
      <c r="RBU254" s="49"/>
      <c r="RBV254" s="49"/>
      <c r="RBW254" s="49"/>
      <c r="RBX254" s="49"/>
      <c r="RBY254" s="49"/>
      <c r="RBZ254" s="49"/>
      <c r="RCA254" s="49"/>
      <c r="RCB254" s="49"/>
      <c r="RCC254" s="49"/>
      <c r="RCD254" s="49"/>
      <c r="RCE254" s="49"/>
      <c r="RCF254" s="49"/>
      <c r="RCG254" s="49"/>
      <c r="RCH254" s="49"/>
      <c r="RCI254" s="49"/>
      <c r="RCJ254" s="49"/>
      <c r="RCK254" s="49"/>
      <c r="RCL254" s="49"/>
      <c r="RCM254" s="49"/>
      <c r="RCN254" s="49"/>
      <c r="RCO254" s="49"/>
      <c r="RCP254" s="49"/>
      <c r="RCQ254" s="49"/>
      <c r="RCR254" s="49"/>
      <c r="RCS254" s="49"/>
      <c r="RCT254" s="49"/>
      <c r="RCU254" s="49"/>
      <c r="RCV254" s="49"/>
      <c r="RCW254" s="49"/>
      <c r="RCX254" s="49"/>
      <c r="RCY254" s="49"/>
      <c r="RCZ254" s="49"/>
      <c r="RDA254" s="49"/>
      <c r="RDB254" s="49"/>
      <c r="RDC254" s="49"/>
      <c r="RDD254" s="49"/>
      <c r="RDE254" s="49"/>
      <c r="RDF254" s="49"/>
      <c r="RDG254" s="49"/>
      <c r="RDH254" s="49"/>
      <c r="RDI254" s="49"/>
      <c r="RDJ254" s="49"/>
      <c r="RDK254" s="49"/>
      <c r="RDL254" s="49"/>
      <c r="RDM254" s="49"/>
      <c r="RDN254" s="49"/>
      <c r="RDO254" s="49"/>
      <c r="RDP254" s="49"/>
      <c r="RDQ254" s="49"/>
      <c r="RDR254" s="49"/>
      <c r="RDS254" s="49"/>
      <c r="RDT254" s="49"/>
      <c r="RDU254" s="49"/>
      <c r="RDV254" s="49"/>
      <c r="RDW254" s="49"/>
      <c r="RDX254" s="49"/>
      <c r="RDY254" s="49"/>
      <c r="RDZ254" s="49"/>
      <c r="REA254" s="49"/>
      <c r="REB254" s="49"/>
      <c r="REC254" s="49"/>
      <c r="RED254" s="49"/>
      <c r="REE254" s="49"/>
      <c r="REF254" s="49"/>
      <c r="REG254" s="49"/>
      <c r="REH254" s="49"/>
      <c r="REI254" s="49"/>
      <c r="REJ254" s="49"/>
      <c r="REK254" s="49"/>
      <c r="REL254" s="49"/>
      <c r="REM254" s="49"/>
      <c r="REN254" s="49"/>
      <c r="REO254" s="49"/>
      <c r="REP254" s="49"/>
      <c r="REQ254" s="49"/>
      <c r="RER254" s="49"/>
      <c r="RES254" s="49"/>
      <c r="RET254" s="49"/>
      <c r="REU254" s="49"/>
      <c r="REV254" s="49"/>
      <c r="REW254" s="49"/>
      <c r="REX254" s="49"/>
      <c r="REY254" s="49"/>
      <c r="REZ254" s="49"/>
      <c r="RFA254" s="49"/>
      <c r="RFB254" s="49"/>
      <c r="RFC254" s="49"/>
      <c r="RFD254" s="49"/>
      <c r="RFE254" s="49"/>
      <c r="RFF254" s="49"/>
      <c r="RFG254" s="49"/>
      <c r="RFH254" s="49"/>
      <c r="RFI254" s="49"/>
      <c r="RFJ254" s="49"/>
      <c r="RFK254" s="49"/>
      <c r="RFL254" s="49"/>
      <c r="RFM254" s="49"/>
      <c r="RFN254" s="49"/>
      <c r="RFO254" s="49"/>
      <c r="RFP254" s="49"/>
      <c r="RFQ254" s="49"/>
      <c r="RFR254" s="49"/>
      <c r="RFS254" s="49"/>
      <c r="RFT254" s="49"/>
      <c r="RFU254" s="49"/>
      <c r="RFV254" s="49"/>
      <c r="RFW254" s="49"/>
      <c r="RFX254" s="49"/>
      <c r="RFY254" s="49"/>
      <c r="RFZ254" s="49"/>
      <c r="RGA254" s="49"/>
      <c r="RGB254" s="49"/>
      <c r="RGC254" s="49"/>
      <c r="RGD254" s="49"/>
      <c r="RGE254" s="49"/>
      <c r="RGF254" s="49"/>
      <c r="RGG254" s="49"/>
      <c r="RGH254" s="49"/>
      <c r="RGI254" s="49"/>
      <c r="RGJ254" s="49"/>
      <c r="RGK254" s="49"/>
      <c r="RGL254" s="49"/>
      <c r="RGM254" s="49"/>
      <c r="RGN254" s="49"/>
      <c r="RGO254" s="49"/>
      <c r="RGP254" s="49"/>
      <c r="RGQ254" s="49"/>
      <c r="RGR254" s="49"/>
      <c r="RGS254" s="49"/>
      <c r="RGT254" s="49"/>
      <c r="RGU254" s="49"/>
      <c r="RGV254" s="49"/>
      <c r="RGW254" s="49"/>
      <c r="RGX254" s="49"/>
      <c r="RGY254" s="49"/>
      <c r="RGZ254" s="49"/>
      <c r="RHA254" s="49"/>
      <c r="RHB254" s="49"/>
      <c r="RHC254" s="49"/>
      <c r="RHD254" s="49"/>
      <c r="RHE254" s="49"/>
      <c r="RHF254" s="49"/>
      <c r="RHG254" s="49"/>
      <c r="RHH254" s="49"/>
      <c r="RHI254" s="49"/>
      <c r="RHJ254" s="49"/>
      <c r="RHK254" s="49"/>
      <c r="RHL254" s="49"/>
      <c r="RHM254" s="49"/>
      <c r="RHN254" s="49"/>
      <c r="RHO254" s="49"/>
      <c r="RHP254" s="49"/>
      <c r="RHQ254" s="49"/>
      <c r="RHR254" s="49"/>
      <c r="RHS254" s="49"/>
      <c r="RHT254" s="49"/>
      <c r="RHU254" s="49"/>
      <c r="RHV254" s="49"/>
      <c r="RHW254" s="49"/>
      <c r="RHX254" s="49"/>
      <c r="RHY254" s="49"/>
      <c r="RHZ254" s="49"/>
      <c r="RIA254" s="49"/>
      <c r="RIB254" s="49"/>
      <c r="RIC254" s="49"/>
      <c r="RID254" s="49"/>
      <c r="RIE254" s="49"/>
      <c r="RIF254" s="49"/>
      <c r="RIG254" s="49"/>
      <c r="RIH254" s="49"/>
      <c r="RII254" s="49"/>
      <c r="RIJ254" s="49"/>
      <c r="RIK254" s="49"/>
      <c r="RIL254" s="49"/>
      <c r="RIM254" s="49"/>
      <c r="RIN254" s="49"/>
      <c r="RIO254" s="49"/>
      <c r="RIP254" s="49"/>
      <c r="RIQ254" s="49"/>
      <c r="RIR254" s="49"/>
      <c r="RIS254" s="49"/>
      <c r="RIT254" s="49"/>
      <c r="RIU254" s="49"/>
      <c r="RIV254" s="49"/>
      <c r="RIW254" s="49"/>
      <c r="RIX254" s="49"/>
      <c r="RIY254" s="49"/>
      <c r="RIZ254" s="49"/>
      <c r="RJA254" s="49"/>
      <c r="RJB254" s="49"/>
      <c r="RJC254" s="49"/>
      <c r="RJD254" s="49"/>
      <c r="RJE254" s="49"/>
      <c r="RJF254" s="49"/>
      <c r="RJG254" s="49"/>
      <c r="RJH254" s="49"/>
      <c r="RJI254" s="49"/>
      <c r="RJJ254" s="49"/>
      <c r="RJK254" s="49"/>
      <c r="RJL254" s="49"/>
      <c r="RJM254" s="49"/>
      <c r="RJN254" s="49"/>
      <c r="RJO254" s="49"/>
      <c r="RJP254" s="49"/>
      <c r="RJQ254" s="49"/>
      <c r="RJR254" s="49"/>
      <c r="RJS254" s="49"/>
      <c r="RJT254" s="49"/>
      <c r="RJU254" s="49"/>
      <c r="RJV254" s="49"/>
      <c r="RJW254" s="49"/>
      <c r="RJX254" s="49"/>
      <c r="RJY254" s="49"/>
      <c r="RJZ254" s="49"/>
      <c r="RKA254" s="49"/>
      <c r="RKB254" s="49"/>
      <c r="RKC254" s="49"/>
      <c r="RKD254" s="49"/>
      <c r="RKE254" s="49"/>
      <c r="RKF254" s="49"/>
      <c r="RKG254" s="49"/>
      <c r="RKH254" s="49"/>
      <c r="RKI254" s="49"/>
      <c r="RKJ254" s="49"/>
      <c r="RKK254" s="49"/>
      <c r="RKL254" s="49"/>
      <c r="RKM254" s="49"/>
      <c r="RKN254" s="49"/>
      <c r="RKO254" s="49"/>
      <c r="RKP254" s="49"/>
      <c r="RKQ254" s="49"/>
      <c r="RKR254" s="49"/>
      <c r="RKS254" s="49"/>
      <c r="RKT254" s="49"/>
      <c r="RKU254" s="49"/>
      <c r="RKV254" s="49"/>
      <c r="RKW254" s="49"/>
      <c r="RKX254" s="49"/>
      <c r="RKY254" s="49"/>
      <c r="RKZ254" s="49"/>
      <c r="RLA254" s="49"/>
      <c r="RLB254" s="49"/>
      <c r="RLC254" s="49"/>
      <c r="RLD254" s="49"/>
      <c r="RLE254" s="49"/>
      <c r="RLF254" s="49"/>
      <c r="RLG254" s="49"/>
      <c r="RLH254" s="49"/>
      <c r="RLI254" s="49"/>
      <c r="RLJ254" s="49"/>
      <c r="RLK254" s="49"/>
      <c r="RLL254" s="49"/>
      <c r="RLM254" s="49"/>
      <c r="RLN254" s="49"/>
      <c r="RLO254" s="49"/>
      <c r="RLP254" s="49"/>
      <c r="RLQ254" s="49"/>
      <c r="RLR254" s="49"/>
      <c r="RLS254" s="49"/>
      <c r="RLT254" s="49"/>
      <c r="RLU254" s="49"/>
      <c r="RLV254" s="49"/>
      <c r="RLW254" s="49"/>
      <c r="RLX254" s="49"/>
      <c r="RLY254" s="49"/>
      <c r="RLZ254" s="49"/>
      <c r="RMA254" s="49"/>
      <c r="RMB254" s="49"/>
      <c r="RMC254" s="49"/>
      <c r="RMD254" s="49"/>
      <c r="RME254" s="49"/>
      <c r="RMF254" s="49"/>
      <c r="RMG254" s="49"/>
      <c r="RMH254" s="49"/>
      <c r="RMI254" s="49"/>
      <c r="RMJ254" s="49"/>
      <c r="RMK254" s="49"/>
      <c r="RML254" s="49"/>
      <c r="RMM254" s="49"/>
      <c r="RMN254" s="49"/>
      <c r="RMO254" s="49"/>
      <c r="RMP254" s="49"/>
      <c r="RMQ254" s="49"/>
      <c r="RMR254" s="49"/>
      <c r="RMS254" s="49"/>
      <c r="RMT254" s="49"/>
      <c r="RMU254" s="49"/>
      <c r="RMV254" s="49"/>
      <c r="RMW254" s="49"/>
      <c r="RMX254" s="49"/>
      <c r="RMY254" s="49"/>
      <c r="RMZ254" s="49"/>
      <c r="RNA254" s="49"/>
      <c r="RNB254" s="49"/>
      <c r="RNC254" s="49"/>
      <c r="RND254" s="49"/>
      <c r="RNE254" s="49"/>
      <c r="RNF254" s="49"/>
      <c r="RNG254" s="49"/>
      <c r="RNH254" s="49"/>
      <c r="RNI254" s="49"/>
      <c r="RNJ254" s="49"/>
      <c r="RNK254" s="49"/>
      <c r="RNL254" s="49"/>
      <c r="RNM254" s="49"/>
      <c r="RNN254" s="49"/>
      <c r="RNO254" s="49"/>
      <c r="RNP254" s="49"/>
      <c r="RNQ254" s="49"/>
      <c r="RNR254" s="49"/>
      <c r="RNS254" s="49"/>
      <c r="RNT254" s="49"/>
      <c r="RNU254" s="49"/>
      <c r="RNV254" s="49"/>
      <c r="RNW254" s="49"/>
      <c r="RNX254" s="49"/>
      <c r="RNY254" s="49"/>
      <c r="RNZ254" s="49"/>
      <c r="ROA254" s="49"/>
      <c r="ROB254" s="49"/>
      <c r="ROC254" s="49"/>
      <c r="ROD254" s="49"/>
      <c r="ROE254" s="49"/>
      <c r="ROF254" s="49"/>
      <c r="ROG254" s="49"/>
      <c r="ROH254" s="49"/>
      <c r="ROI254" s="49"/>
      <c r="ROJ254" s="49"/>
      <c r="ROK254" s="49"/>
      <c r="ROL254" s="49"/>
      <c r="ROM254" s="49"/>
      <c r="RON254" s="49"/>
      <c r="ROO254" s="49"/>
      <c r="ROP254" s="49"/>
      <c r="ROQ254" s="49"/>
      <c r="ROR254" s="49"/>
      <c r="ROS254" s="49"/>
      <c r="ROT254" s="49"/>
      <c r="ROU254" s="49"/>
      <c r="ROV254" s="49"/>
      <c r="ROW254" s="49"/>
      <c r="ROX254" s="49"/>
      <c r="ROY254" s="49"/>
      <c r="ROZ254" s="49"/>
      <c r="RPA254" s="49"/>
      <c r="RPB254" s="49"/>
      <c r="RPC254" s="49"/>
      <c r="RPD254" s="49"/>
      <c r="RPE254" s="49"/>
      <c r="RPF254" s="49"/>
      <c r="RPG254" s="49"/>
      <c r="RPH254" s="49"/>
      <c r="RPI254" s="49"/>
      <c r="RPJ254" s="49"/>
      <c r="RPK254" s="49"/>
      <c r="RPL254" s="49"/>
      <c r="RPM254" s="49"/>
      <c r="RPN254" s="49"/>
      <c r="RPO254" s="49"/>
      <c r="RPP254" s="49"/>
      <c r="RPQ254" s="49"/>
      <c r="RPR254" s="49"/>
      <c r="RPS254" s="49"/>
      <c r="RPT254" s="49"/>
      <c r="RPU254" s="49"/>
      <c r="RPV254" s="49"/>
      <c r="RPW254" s="49"/>
      <c r="RPX254" s="49"/>
      <c r="RPY254" s="49"/>
      <c r="RPZ254" s="49"/>
      <c r="RQA254" s="49"/>
      <c r="RQB254" s="49"/>
      <c r="RQC254" s="49"/>
      <c r="RQD254" s="49"/>
      <c r="RQE254" s="49"/>
      <c r="RQF254" s="49"/>
      <c r="RQG254" s="49"/>
      <c r="RQH254" s="49"/>
      <c r="RQI254" s="49"/>
      <c r="RQJ254" s="49"/>
      <c r="RQK254" s="49"/>
      <c r="RQL254" s="49"/>
      <c r="RQM254" s="49"/>
      <c r="RQN254" s="49"/>
      <c r="RQO254" s="49"/>
      <c r="RQP254" s="49"/>
      <c r="RQQ254" s="49"/>
      <c r="RQR254" s="49"/>
      <c r="RQS254" s="49"/>
      <c r="RQT254" s="49"/>
      <c r="RQU254" s="49"/>
      <c r="RQV254" s="49"/>
      <c r="RQW254" s="49"/>
      <c r="RQX254" s="49"/>
      <c r="RQY254" s="49"/>
      <c r="RQZ254" s="49"/>
      <c r="RRA254" s="49"/>
      <c r="RRB254" s="49"/>
      <c r="RRC254" s="49"/>
      <c r="RRD254" s="49"/>
      <c r="RRE254" s="49"/>
      <c r="RRF254" s="49"/>
      <c r="RRG254" s="49"/>
      <c r="RRH254" s="49"/>
      <c r="RRI254" s="49"/>
      <c r="RRJ254" s="49"/>
      <c r="RRK254" s="49"/>
      <c r="RRL254" s="49"/>
      <c r="RRM254" s="49"/>
      <c r="RRN254" s="49"/>
      <c r="RRO254" s="49"/>
      <c r="RRP254" s="49"/>
      <c r="RRQ254" s="49"/>
      <c r="RRR254" s="49"/>
      <c r="RRS254" s="49"/>
      <c r="RRT254" s="49"/>
      <c r="RRU254" s="49"/>
      <c r="RRV254" s="49"/>
      <c r="RRW254" s="49"/>
      <c r="RRX254" s="49"/>
      <c r="RRY254" s="49"/>
      <c r="RRZ254" s="49"/>
      <c r="RSA254" s="49"/>
      <c r="RSB254" s="49"/>
      <c r="RSC254" s="49"/>
      <c r="RSD254" s="49"/>
      <c r="RSE254" s="49"/>
      <c r="RSF254" s="49"/>
      <c r="RSG254" s="49"/>
      <c r="RSH254" s="49"/>
      <c r="RSI254" s="49"/>
      <c r="RSJ254" s="49"/>
      <c r="RSK254" s="49"/>
      <c r="RSL254" s="49"/>
      <c r="RSM254" s="49"/>
      <c r="RSN254" s="49"/>
      <c r="RSO254" s="49"/>
      <c r="RSP254" s="49"/>
      <c r="RSQ254" s="49"/>
      <c r="RSR254" s="49"/>
      <c r="RSS254" s="49"/>
      <c r="RST254" s="49"/>
      <c r="RSU254" s="49"/>
      <c r="RSV254" s="49"/>
      <c r="RSW254" s="49"/>
      <c r="RSX254" s="49"/>
      <c r="RSY254" s="49"/>
      <c r="RSZ254" s="49"/>
      <c r="RTA254" s="49"/>
      <c r="RTB254" s="49"/>
      <c r="RTC254" s="49"/>
      <c r="RTD254" s="49"/>
      <c r="RTE254" s="49"/>
      <c r="RTF254" s="49"/>
      <c r="RTG254" s="49"/>
      <c r="RTH254" s="49"/>
      <c r="RTI254" s="49"/>
      <c r="RTJ254" s="49"/>
      <c r="RTK254" s="49"/>
      <c r="RTL254" s="49"/>
      <c r="RTM254" s="49"/>
      <c r="RTN254" s="49"/>
      <c r="RTO254" s="49"/>
      <c r="RTP254" s="49"/>
      <c r="RTQ254" s="49"/>
      <c r="RTR254" s="49"/>
      <c r="RTS254" s="49"/>
      <c r="RTT254" s="49"/>
      <c r="RTU254" s="49"/>
      <c r="RTV254" s="49"/>
      <c r="RTW254" s="49"/>
      <c r="RTX254" s="49"/>
      <c r="RTY254" s="49"/>
      <c r="RTZ254" s="49"/>
      <c r="RUA254" s="49"/>
      <c r="RUB254" s="49"/>
      <c r="RUC254" s="49"/>
      <c r="RUD254" s="49"/>
      <c r="RUE254" s="49"/>
      <c r="RUF254" s="49"/>
      <c r="RUG254" s="49"/>
      <c r="RUH254" s="49"/>
      <c r="RUI254" s="49"/>
      <c r="RUJ254" s="49"/>
      <c r="RUK254" s="49"/>
      <c r="RUL254" s="49"/>
      <c r="RUM254" s="49"/>
      <c r="RUN254" s="49"/>
      <c r="RUO254" s="49"/>
      <c r="RUP254" s="49"/>
      <c r="RUQ254" s="49"/>
      <c r="RUR254" s="49"/>
      <c r="RUS254" s="49"/>
      <c r="RUT254" s="49"/>
      <c r="RUU254" s="49"/>
      <c r="RUV254" s="49"/>
      <c r="RUW254" s="49"/>
      <c r="RUX254" s="49"/>
      <c r="RUY254" s="49"/>
      <c r="RUZ254" s="49"/>
      <c r="RVA254" s="49"/>
      <c r="RVB254" s="49"/>
      <c r="RVC254" s="49"/>
      <c r="RVD254" s="49"/>
      <c r="RVE254" s="49"/>
      <c r="RVF254" s="49"/>
      <c r="RVG254" s="49"/>
      <c r="RVH254" s="49"/>
      <c r="RVI254" s="49"/>
      <c r="RVJ254" s="49"/>
      <c r="RVK254" s="49"/>
      <c r="RVL254" s="49"/>
      <c r="RVM254" s="49"/>
      <c r="RVN254" s="49"/>
      <c r="RVO254" s="49"/>
      <c r="RVP254" s="49"/>
      <c r="RVQ254" s="49"/>
      <c r="RVR254" s="49"/>
      <c r="RVS254" s="49"/>
      <c r="RVT254" s="49"/>
      <c r="RVU254" s="49"/>
      <c r="RVV254" s="49"/>
      <c r="RVW254" s="49"/>
      <c r="RVX254" s="49"/>
      <c r="RVY254" s="49"/>
      <c r="RVZ254" s="49"/>
      <c r="RWA254" s="49"/>
      <c r="RWB254" s="49"/>
      <c r="RWC254" s="49"/>
      <c r="RWD254" s="49"/>
      <c r="RWE254" s="49"/>
      <c r="RWF254" s="49"/>
      <c r="RWG254" s="49"/>
      <c r="RWH254" s="49"/>
      <c r="RWI254" s="49"/>
      <c r="RWJ254" s="49"/>
      <c r="RWK254" s="49"/>
      <c r="RWL254" s="49"/>
      <c r="RWM254" s="49"/>
      <c r="RWN254" s="49"/>
      <c r="RWO254" s="49"/>
      <c r="RWP254" s="49"/>
      <c r="RWQ254" s="49"/>
      <c r="RWR254" s="49"/>
      <c r="RWS254" s="49"/>
      <c r="RWT254" s="49"/>
      <c r="RWU254" s="49"/>
      <c r="RWV254" s="49"/>
      <c r="RWW254" s="49"/>
      <c r="RWX254" s="49"/>
      <c r="RWY254" s="49"/>
      <c r="RWZ254" s="49"/>
      <c r="RXA254" s="49"/>
      <c r="RXB254" s="49"/>
      <c r="RXC254" s="49"/>
      <c r="RXD254" s="49"/>
      <c r="RXE254" s="49"/>
      <c r="RXF254" s="49"/>
      <c r="RXG254" s="49"/>
      <c r="RXH254" s="49"/>
      <c r="RXI254" s="49"/>
      <c r="RXJ254" s="49"/>
      <c r="RXK254" s="49"/>
      <c r="RXL254" s="49"/>
      <c r="RXM254" s="49"/>
      <c r="RXN254" s="49"/>
      <c r="RXO254" s="49"/>
      <c r="RXP254" s="49"/>
      <c r="RXQ254" s="49"/>
      <c r="RXR254" s="49"/>
      <c r="RXS254" s="49"/>
      <c r="RXT254" s="49"/>
      <c r="RXU254" s="49"/>
      <c r="RXV254" s="49"/>
      <c r="RXW254" s="49"/>
      <c r="RXX254" s="49"/>
      <c r="RXY254" s="49"/>
      <c r="RXZ254" s="49"/>
      <c r="RYA254" s="49"/>
      <c r="RYB254" s="49"/>
      <c r="RYC254" s="49"/>
      <c r="RYD254" s="49"/>
      <c r="RYE254" s="49"/>
      <c r="RYF254" s="49"/>
      <c r="RYG254" s="49"/>
      <c r="RYH254" s="49"/>
      <c r="RYI254" s="49"/>
      <c r="RYJ254" s="49"/>
      <c r="RYK254" s="49"/>
      <c r="RYL254" s="49"/>
      <c r="RYM254" s="49"/>
      <c r="RYN254" s="49"/>
      <c r="RYO254" s="49"/>
      <c r="RYP254" s="49"/>
      <c r="RYQ254" s="49"/>
      <c r="RYR254" s="49"/>
      <c r="RYS254" s="49"/>
      <c r="RYT254" s="49"/>
      <c r="RYU254" s="49"/>
      <c r="RYV254" s="49"/>
      <c r="RYW254" s="49"/>
      <c r="RYX254" s="49"/>
      <c r="RYY254" s="49"/>
      <c r="RYZ254" s="49"/>
      <c r="RZA254" s="49"/>
      <c r="RZB254" s="49"/>
      <c r="RZC254" s="49"/>
      <c r="RZD254" s="49"/>
      <c r="RZE254" s="49"/>
      <c r="RZF254" s="49"/>
      <c r="RZG254" s="49"/>
      <c r="RZH254" s="49"/>
      <c r="RZI254" s="49"/>
      <c r="RZJ254" s="49"/>
      <c r="RZK254" s="49"/>
      <c r="RZL254" s="49"/>
      <c r="RZM254" s="49"/>
      <c r="RZN254" s="49"/>
      <c r="RZO254" s="49"/>
      <c r="RZP254" s="49"/>
      <c r="RZQ254" s="49"/>
      <c r="RZR254" s="49"/>
      <c r="RZS254" s="49"/>
      <c r="RZT254" s="49"/>
      <c r="RZU254" s="49"/>
      <c r="RZV254" s="49"/>
      <c r="RZW254" s="49"/>
      <c r="RZX254" s="49"/>
      <c r="RZY254" s="49"/>
      <c r="RZZ254" s="49"/>
      <c r="SAA254" s="49"/>
      <c r="SAB254" s="49"/>
      <c r="SAC254" s="49"/>
      <c r="SAD254" s="49"/>
      <c r="SAE254" s="49"/>
      <c r="SAF254" s="49"/>
      <c r="SAG254" s="49"/>
      <c r="SAH254" s="49"/>
      <c r="SAI254" s="49"/>
      <c r="SAJ254" s="49"/>
      <c r="SAK254" s="49"/>
      <c r="SAL254" s="49"/>
      <c r="SAM254" s="49"/>
      <c r="SAN254" s="49"/>
      <c r="SAO254" s="49"/>
      <c r="SAP254" s="49"/>
      <c r="SAQ254" s="49"/>
      <c r="SAR254" s="49"/>
      <c r="SAS254" s="49"/>
      <c r="SAT254" s="49"/>
      <c r="SAU254" s="49"/>
      <c r="SAV254" s="49"/>
      <c r="SAW254" s="49"/>
      <c r="SAX254" s="49"/>
      <c r="SAY254" s="49"/>
      <c r="SAZ254" s="49"/>
      <c r="SBA254" s="49"/>
      <c r="SBB254" s="49"/>
      <c r="SBC254" s="49"/>
      <c r="SBD254" s="49"/>
      <c r="SBE254" s="49"/>
      <c r="SBF254" s="49"/>
      <c r="SBG254" s="49"/>
      <c r="SBH254" s="49"/>
      <c r="SBI254" s="49"/>
      <c r="SBJ254" s="49"/>
      <c r="SBK254" s="49"/>
      <c r="SBL254" s="49"/>
      <c r="SBM254" s="49"/>
      <c r="SBN254" s="49"/>
      <c r="SBO254" s="49"/>
      <c r="SBP254" s="49"/>
      <c r="SBQ254" s="49"/>
      <c r="SBR254" s="49"/>
      <c r="SBS254" s="49"/>
      <c r="SBT254" s="49"/>
      <c r="SBU254" s="49"/>
      <c r="SBV254" s="49"/>
      <c r="SBW254" s="49"/>
      <c r="SBX254" s="49"/>
      <c r="SBY254" s="49"/>
      <c r="SBZ254" s="49"/>
      <c r="SCA254" s="49"/>
      <c r="SCB254" s="49"/>
      <c r="SCC254" s="49"/>
      <c r="SCD254" s="49"/>
      <c r="SCE254" s="49"/>
      <c r="SCF254" s="49"/>
      <c r="SCG254" s="49"/>
      <c r="SCH254" s="49"/>
      <c r="SCI254" s="49"/>
      <c r="SCJ254" s="49"/>
      <c r="SCK254" s="49"/>
      <c r="SCL254" s="49"/>
      <c r="SCM254" s="49"/>
      <c r="SCN254" s="49"/>
      <c r="SCO254" s="49"/>
      <c r="SCP254" s="49"/>
      <c r="SCQ254" s="49"/>
      <c r="SCR254" s="49"/>
      <c r="SCS254" s="49"/>
      <c r="SCT254" s="49"/>
      <c r="SCU254" s="49"/>
      <c r="SCV254" s="49"/>
      <c r="SCW254" s="49"/>
      <c r="SCX254" s="49"/>
      <c r="SCY254" s="49"/>
      <c r="SCZ254" s="49"/>
      <c r="SDA254" s="49"/>
      <c r="SDB254" s="49"/>
      <c r="SDC254" s="49"/>
      <c r="SDD254" s="49"/>
      <c r="SDE254" s="49"/>
      <c r="SDF254" s="49"/>
      <c r="SDG254" s="49"/>
      <c r="SDH254" s="49"/>
      <c r="SDI254" s="49"/>
      <c r="SDJ254" s="49"/>
      <c r="SDK254" s="49"/>
      <c r="SDL254" s="49"/>
      <c r="SDM254" s="49"/>
      <c r="SDN254" s="49"/>
      <c r="SDO254" s="49"/>
      <c r="SDP254" s="49"/>
      <c r="SDQ254" s="49"/>
      <c r="SDR254" s="49"/>
      <c r="SDS254" s="49"/>
      <c r="SDT254" s="49"/>
      <c r="SDU254" s="49"/>
      <c r="SDV254" s="49"/>
      <c r="SDW254" s="49"/>
      <c r="SDX254" s="49"/>
      <c r="SDY254" s="49"/>
      <c r="SDZ254" s="49"/>
      <c r="SEA254" s="49"/>
      <c r="SEB254" s="49"/>
      <c r="SEC254" s="49"/>
      <c r="SED254" s="49"/>
      <c r="SEE254" s="49"/>
      <c r="SEF254" s="49"/>
      <c r="SEG254" s="49"/>
      <c r="SEH254" s="49"/>
      <c r="SEI254" s="49"/>
      <c r="SEJ254" s="49"/>
      <c r="SEK254" s="49"/>
      <c r="SEL254" s="49"/>
      <c r="SEM254" s="49"/>
      <c r="SEN254" s="49"/>
      <c r="SEO254" s="49"/>
      <c r="SEP254" s="49"/>
      <c r="SEQ254" s="49"/>
      <c r="SER254" s="49"/>
      <c r="SES254" s="49"/>
      <c r="SET254" s="49"/>
      <c r="SEU254" s="49"/>
      <c r="SEV254" s="49"/>
      <c r="SEW254" s="49"/>
      <c r="SEX254" s="49"/>
      <c r="SEY254" s="49"/>
      <c r="SEZ254" s="49"/>
      <c r="SFA254" s="49"/>
      <c r="SFB254" s="49"/>
      <c r="SFC254" s="49"/>
      <c r="SFD254" s="49"/>
      <c r="SFE254" s="49"/>
      <c r="SFF254" s="49"/>
      <c r="SFG254" s="49"/>
      <c r="SFH254" s="49"/>
      <c r="SFI254" s="49"/>
      <c r="SFJ254" s="49"/>
      <c r="SFK254" s="49"/>
      <c r="SFL254" s="49"/>
      <c r="SFM254" s="49"/>
      <c r="SFN254" s="49"/>
      <c r="SFO254" s="49"/>
      <c r="SFP254" s="49"/>
      <c r="SFQ254" s="49"/>
      <c r="SFR254" s="49"/>
      <c r="SFS254" s="49"/>
      <c r="SFT254" s="49"/>
      <c r="SFU254" s="49"/>
      <c r="SFV254" s="49"/>
      <c r="SFW254" s="49"/>
      <c r="SFX254" s="49"/>
      <c r="SFY254" s="49"/>
      <c r="SFZ254" s="49"/>
      <c r="SGA254" s="49"/>
      <c r="SGB254" s="49"/>
      <c r="SGC254" s="49"/>
      <c r="SGD254" s="49"/>
      <c r="SGE254" s="49"/>
      <c r="SGF254" s="49"/>
      <c r="SGG254" s="49"/>
      <c r="SGH254" s="49"/>
      <c r="SGI254" s="49"/>
      <c r="SGJ254" s="49"/>
      <c r="SGK254" s="49"/>
      <c r="SGL254" s="49"/>
      <c r="SGM254" s="49"/>
      <c r="SGN254" s="49"/>
      <c r="SGO254" s="49"/>
      <c r="SGP254" s="49"/>
      <c r="SGQ254" s="49"/>
      <c r="SGR254" s="49"/>
      <c r="SGS254" s="49"/>
      <c r="SGT254" s="49"/>
      <c r="SGU254" s="49"/>
      <c r="SGV254" s="49"/>
      <c r="SGW254" s="49"/>
      <c r="SGX254" s="49"/>
      <c r="SGY254" s="49"/>
      <c r="SGZ254" s="49"/>
      <c r="SHA254" s="49"/>
      <c r="SHB254" s="49"/>
      <c r="SHC254" s="49"/>
      <c r="SHD254" s="49"/>
      <c r="SHE254" s="49"/>
      <c r="SHF254" s="49"/>
      <c r="SHG254" s="49"/>
      <c r="SHH254" s="49"/>
      <c r="SHI254" s="49"/>
      <c r="SHJ254" s="49"/>
      <c r="SHK254" s="49"/>
      <c r="SHL254" s="49"/>
      <c r="SHM254" s="49"/>
      <c r="SHN254" s="49"/>
      <c r="SHO254" s="49"/>
      <c r="SHP254" s="49"/>
      <c r="SHQ254" s="49"/>
      <c r="SHR254" s="49"/>
      <c r="SHS254" s="49"/>
      <c r="SHT254" s="49"/>
      <c r="SHU254" s="49"/>
      <c r="SHV254" s="49"/>
      <c r="SHW254" s="49"/>
      <c r="SHX254" s="49"/>
      <c r="SHY254" s="49"/>
      <c r="SHZ254" s="49"/>
      <c r="SIA254" s="49"/>
      <c r="SIB254" s="49"/>
      <c r="SIC254" s="49"/>
      <c r="SID254" s="49"/>
      <c r="SIE254" s="49"/>
      <c r="SIF254" s="49"/>
      <c r="SIG254" s="49"/>
      <c r="SIH254" s="49"/>
      <c r="SII254" s="49"/>
      <c r="SIJ254" s="49"/>
      <c r="SIK254" s="49"/>
      <c r="SIL254" s="49"/>
      <c r="SIM254" s="49"/>
      <c r="SIN254" s="49"/>
      <c r="SIO254" s="49"/>
      <c r="SIP254" s="49"/>
      <c r="SIQ254" s="49"/>
      <c r="SIR254" s="49"/>
      <c r="SIS254" s="49"/>
      <c r="SIT254" s="49"/>
      <c r="SIU254" s="49"/>
      <c r="SIV254" s="49"/>
      <c r="SIW254" s="49"/>
      <c r="SIX254" s="49"/>
      <c r="SIY254" s="49"/>
      <c r="SIZ254" s="49"/>
      <c r="SJA254" s="49"/>
      <c r="SJB254" s="49"/>
      <c r="SJC254" s="49"/>
      <c r="SJD254" s="49"/>
      <c r="SJE254" s="49"/>
      <c r="SJF254" s="49"/>
      <c r="SJG254" s="49"/>
      <c r="SJH254" s="49"/>
      <c r="SJI254" s="49"/>
      <c r="SJJ254" s="49"/>
      <c r="SJK254" s="49"/>
      <c r="SJL254" s="49"/>
      <c r="SJM254" s="49"/>
      <c r="SJN254" s="49"/>
      <c r="SJO254" s="49"/>
      <c r="SJP254" s="49"/>
      <c r="SJQ254" s="49"/>
      <c r="SJR254" s="49"/>
      <c r="SJS254" s="49"/>
      <c r="SJT254" s="49"/>
      <c r="SJU254" s="49"/>
      <c r="SJV254" s="49"/>
      <c r="SJW254" s="49"/>
      <c r="SJX254" s="49"/>
      <c r="SJY254" s="49"/>
      <c r="SJZ254" s="49"/>
      <c r="SKA254" s="49"/>
      <c r="SKB254" s="49"/>
      <c r="SKC254" s="49"/>
      <c r="SKD254" s="49"/>
      <c r="SKE254" s="49"/>
      <c r="SKF254" s="49"/>
      <c r="SKG254" s="49"/>
      <c r="SKH254" s="49"/>
      <c r="SKI254" s="49"/>
      <c r="SKJ254" s="49"/>
      <c r="SKK254" s="49"/>
      <c r="SKL254" s="49"/>
      <c r="SKM254" s="49"/>
      <c r="SKN254" s="49"/>
      <c r="SKO254" s="49"/>
      <c r="SKP254" s="49"/>
      <c r="SKQ254" s="49"/>
      <c r="SKR254" s="49"/>
      <c r="SKS254" s="49"/>
      <c r="SKT254" s="49"/>
      <c r="SKU254" s="49"/>
      <c r="SKV254" s="49"/>
      <c r="SKW254" s="49"/>
      <c r="SKX254" s="49"/>
      <c r="SKY254" s="49"/>
      <c r="SKZ254" s="49"/>
      <c r="SLA254" s="49"/>
      <c r="SLB254" s="49"/>
      <c r="SLC254" s="49"/>
      <c r="SLD254" s="49"/>
      <c r="SLE254" s="49"/>
      <c r="SLF254" s="49"/>
      <c r="SLG254" s="49"/>
      <c r="SLH254" s="49"/>
      <c r="SLI254" s="49"/>
      <c r="SLJ254" s="49"/>
      <c r="SLK254" s="49"/>
      <c r="SLL254" s="49"/>
      <c r="SLM254" s="49"/>
      <c r="SLN254" s="49"/>
      <c r="SLO254" s="49"/>
      <c r="SLP254" s="49"/>
      <c r="SLQ254" s="49"/>
      <c r="SLR254" s="49"/>
      <c r="SLS254" s="49"/>
      <c r="SLT254" s="49"/>
      <c r="SLU254" s="49"/>
      <c r="SLV254" s="49"/>
      <c r="SLW254" s="49"/>
      <c r="SLX254" s="49"/>
      <c r="SLY254" s="49"/>
      <c r="SLZ254" s="49"/>
      <c r="SMA254" s="49"/>
      <c r="SMB254" s="49"/>
      <c r="SMC254" s="49"/>
      <c r="SMD254" s="49"/>
      <c r="SME254" s="49"/>
      <c r="SMF254" s="49"/>
      <c r="SMG254" s="49"/>
      <c r="SMH254" s="49"/>
      <c r="SMI254" s="49"/>
      <c r="SMJ254" s="49"/>
      <c r="SMK254" s="49"/>
      <c r="SML254" s="49"/>
      <c r="SMM254" s="49"/>
      <c r="SMN254" s="49"/>
      <c r="SMO254" s="49"/>
      <c r="SMP254" s="49"/>
      <c r="SMQ254" s="49"/>
      <c r="SMR254" s="49"/>
      <c r="SMS254" s="49"/>
      <c r="SMT254" s="49"/>
      <c r="SMU254" s="49"/>
      <c r="SMV254" s="49"/>
      <c r="SMW254" s="49"/>
      <c r="SMX254" s="49"/>
      <c r="SMY254" s="49"/>
      <c r="SMZ254" s="49"/>
      <c r="SNA254" s="49"/>
      <c r="SNB254" s="49"/>
      <c r="SNC254" s="49"/>
      <c r="SND254" s="49"/>
      <c r="SNE254" s="49"/>
      <c r="SNF254" s="49"/>
      <c r="SNG254" s="49"/>
      <c r="SNH254" s="49"/>
      <c r="SNI254" s="49"/>
      <c r="SNJ254" s="49"/>
      <c r="SNK254" s="49"/>
      <c r="SNL254" s="49"/>
      <c r="SNM254" s="49"/>
      <c r="SNN254" s="49"/>
      <c r="SNO254" s="49"/>
      <c r="SNP254" s="49"/>
      <c r="SNQ254" s="49"/>
      <c r="SNR254" s="49"/>
      <c r="SNS254" s="49"/>
      <c r="SNT254" s="49"/>
      <c r="SNU254" s="49"/>
      <c r="SNV254" s="49"/>
      <c r="SNW254" s="49"/>
      <c r="SNX254" s="49"/>
      <c r="SNY254" s="49"/>
      <c r="SNZ254" s="49"/>
      <c r="SOA254" s="49"/>
      <c r="SOB254" s="49"/>
      <c r="SOC254" s="49"/>
      <c r="SOD254" s="49"/>
      <c r="SOE254" s="49"/>
      <c r="SOF254" s="49"/>
      <c r="SOG254" s="49"/>
      <c r="SOH254" s="49"/>
      <c r="SOI254" s="49"/>
      <c r="SOJ254" s="49"/>
      <c r="SOK254" s="49"/>
      <c r="SOL254" s="49"/>
      <c r="SOM254" s="49"/>
      <c r="SON254" s="49"/>
      <c r="SOO254" s="49"/>
      <c r="SOP254" s="49"/>
      <c r="SOQ254" s="49"/>
      <c r="SOR254" s="49"/>
      <c r="SOS254" s="49"/>
      <c r="SOT254" s="49"/>
      <c r="SOU254" s="49"/>
      <c r="SOV254" s="49"/>
      <c r="SOW254" s="49"/>
      <c r="SOX254" s="49"/>
      <c r="SOY254" s="49"/>
      <c r="SOZ254" s="49"/>
      <c r="SPA254" s="49"/>
      <c r="SPB254" s="49"/>
      <c r="SPC254" s="49"/>
      <c r="SPD254" s="49"/>
      <c r="SPE254" s="49"/>
      <c r="SPF254" s="49"/>
      <c r="SPG254" s="49"/>
      <c r="SPH254" s="49"/>
      <c r="SPI254" s="49"/>
      <c r="SPJ254" s="49"/>
      <c r="SPK254" s="49"/>
      <c r="SPL254" s="49"/>
      <c r="SPM254" s="49"/>
      <c r="SPN254" s="49"/>
      <c r="SPO254" s="49"/>
      <c r="SPP254" s="49"/>
      <c r="SPQ254" s="49"/>
      <c r="SPR254" s="49"/>
      <c r="SPS254" s="49"/>
      <c r="SPT254" s="49"/>
      <c r="SPU254" s="49"/>
      <c r="SPV254" s="49"/>
      <c r="SPW254" s="49"/>
      <c r="SPX254" s="49"/>
      <c r="SPY254" s="49"/>
      <c r="SPZ254" s="49"/>
      <c r="SQA254" s="49"/>
      <c r="SQB254" s="49"/>
      <c r="SQC254" s="49"/>
      <c r="SQD254" s="49"/>
      <c r="SQE254" s="49"/>
      <c r="SQF254" s="49"/>
      <c r="SQG254" s="49"/>
      <c r="SQH254" s="49"/>
      <c r="SQI254" s="49"/>
      <c r="SQJ254" s="49"/>
      <c r="SQK254" s="49"/>
      <c r="SQL254" s="49"/>
      <c r="SQM254" s="49"/>
      <c r="SQN254" s="49"/>
      <c r="SQO254" s="49"/>
      <c r="SQP254" s="49"/>
      <c r="SQQ254" s="49"/>
      <c r="SQR254" s="49"/>
      <c r="SQS254" s="49"/>
      <c r="SQT254" s="49"/>
      <c r="SQU254" s="49"/>
      <c r="SQV254" s="49"/>
      <c r="SQW254" s="49"/>
      <c r="SQX254" s="49"/>
      <c r="SQY254" s="49"/>
      <c r="SQZ254" s="49"/>
      <c r="SRA254" s="49"/>
      <c r="SRB254" s="49"/>
      <c r="SRC254" s="49"/>
      <c r="SRD254" s="49"/>
      <c r="SRE254" s="49"/>
      <c r="SRF254" s="49"/>
      <c r="SRG254" s="49"/>
      <c r="SRH254" s="49"/>
      <c r="SRI254" s="49"/>
      <c r="SRJ254" s="49"/>
      <c r="SRK254" s="49"/>
      <c r="SRL254" s="49"/>
      <c r="SRM254" s="49"/>
      <c r="SRN254" s="49"/>
      <c r="SRO254" s="49"/>
      <c r="SRP254" s="49"/>
      <c r="SRQ254" s="49"/>
      <c r="SRR254" s="49"/>
      <c r="SRS254" s="49"/>
      <c r="SRT254" s="49"/>
      <c r="SRU254" s="49"/>
      <c r="SRV254" s="49"/>
      <c r="SRW254" s="49"/>
      <c r="SRX254" s="49"/>
      <c r="SRY254" s="49"/>
      <c r="SRZ254" s="49"/>
      <c r="SSA254" s="49"/>
      <c r="SSB254" s="49"/>
      <c r="SSC254" s="49"/>
      <c r="SSD254" s="49"/>
      <c r="SSE254" s="49"/>
      <c r="SSF254" s="49"/>
      <c r="SSG254" s="49"/>
      <c r="SSH254" s="49"/>
      <c r="SSI254" s="49"/>
      <c r="SSJ254" s="49"/>
      <c r="SSK254" s="49"/>
      <c r="SSL254" s="49"/>
      <c r="SSM254" s="49"/>
      <c r="SSN254" s="49"/>
      <c r="SSO254" s="49"/>
      <c r="SSP254" s="49"/>
      <c r="SSQ254" s="49"/>
      <c r="SSR254" s="49"/>
      <c r="SSS254" s="49"/>
      <c r="SST254" s="49"/>
      <c r="SSU254" s="49"/>
      <c r="SSV254" s="49"/>
      <c r="SSW254" s="49"/>
      <c r="SSX254" s="49"/>
      <c r="SSY254" s="49"/>
      <c r="SSZ254" s="49"/>
      <c r="STA254" s="49"/>
      <c r="STB254" s="49"/>
      <c r="STC254" s="49"/>
      <c r="STD254" s="49"/>
      <c r="STE254" s="49"/>
      <c r="STF254" s="49"/>
      <c r="STG254" s="49"/>
      <c r="STH254" s="49"/>
      <c r="STI254" s="49"/>
      <c r="STJ254" s="49"/>
      <c r="STK254" s="49"/>
      <c r="STL254" s="49"/>
      <c r="STM254" s="49"/>
      <c r="STN254" s="49"/>
      <c r="STO254" s="49"/>
      <c r="STP254" s="49"/>
      <c r="STQ254" s="49"/>
      <c r="STR254" s="49"/>
      <c r="STS254" s="49"/>
      <c r="STT254" s="49"/>
      <c r="STU254" s="49"/>
      <c r="STV254" s="49"/>
      <c r="STW254" s="49"/>
      <c r="STX254" s="49"/>
      <c r="STY254" s="49"/>
      <c r="STZ254" s="49"/>
      <c r="SUA254" s="49"/>
      <c r="SUB254" s="49"/>
      <c r="SUC254" s="49"/>
      <c r="SUD254" s="49"/>
      <c r="SUE254" s="49"/>
      <c r="SUF254" s="49"/>
      <c r="SUG254" s="49"/>
      <c r="SUH254" s="49"/>
      <c r="SUI254" s="49"/>
      <c r="SUJ254" s="49"/>
      <c r="SUK254" s="49"/>
      <c r="SUL254" s="49"/>
      <c r="SUM254" s="49"/>
      <c r="SUN254" s="49"/>
      <c r="SUO254" s="49"/>
      <c r="SUP254" s="49"/>
      <c r="SUQ254" s="49"/>
      <c r="SUR254" s="49"/>
      <c r="SUS254" s="49"/>
      <c r="SUT254" s="49"/>
      <c r="SUU254" s="49"/>
      <c r="SUV254" s="49"/>
      <c r="SUW254" s="49"/>
      <c r="SUX254" s="49"/>
      <c r="SUY254" s="49"/>
      <c r="SUZ254" s="49"/>
      <c r="SVA254" s="49"/>
      <c r="SVB254" s="49"/>
      <c r="SVC254" s="49"/>
      <c r="SVD254" s="49"/>
      <c r="SVE254" s="49"/>
      <c r="SVF254" s="49"/>
      <c r="SVG254" s="49"/>
      <c r="SVH254" s="49"/>
      <c r="SVI254" s="49"/>
      <c r="SVJ254" s="49"/>
      <c r="SVK254" s="49"/>
      <c r="SVL254" s="49"/>
      <c r="SVM254" s="49"/>
      <c r="SVN254" s="49"/>
      <c r="SVO254" s="49"/>
      <c r="SVP254" s="49"/>
      <c r="SVQ254" s="49"/>
      <c r="SVR254" s="49"/>
      <c r="SVS254" s="49"/>
      <c r="SVT254" s="49"/>
      <c r="SVU254" s="49"/>
      <c r="SVV254" s="49"/>
      <c r="SVW254" s="49"/>
      <c r="SVX254" s="49"/>
      <c r="SVY254" s="49"/>
      <c r="SVZ254" s="49"/>
      <c r="SWA254" s="49"/>
      <c r="SWB254" s="49"/>
      <c r="SWC254" s="49"/>
      <c r="SWD254" s="49"/>
      <c r="SWE254" s="49"/>
      <c r="SWF254" s="49"/>
      <c r="SWG254" s="49"/>
      <c r="SWH254" s="49"/>
      <c r="SWI254" s="49"/>
      <c r="SWJ254" s="49"/>
      <c r="SWK254" s="49"/>
      <c r="SWL254" s="49"/>
      <c r="SWM254" s="49"/>
      <c r="SWN254" s="49"/>
      <c r="SWO254" s="49"/>
      <c r="SWP254" s="49"/>
      <c r="SWQ254" s="49"/>
      <c r="SWR254" s="49"/>
      <c r="SWS254" s="49"/>
      <c r="SWT254" s="49"/>
      <c r="SWU254" s="49"/>
      <c r="SWV254" s="49"/>
      <c r="SWW254" s="49"/>
      <c r="SWX254" s="49"/>
      <c r="SWY254" s="49"/>
      <c r="SWZ254" s="49"/>
      <c r="SXA254" s="49"/>
      <c r="SXB254" s="49"/>
      <c r="SXC254" s="49"/>
      <c r="SXD254" s="49"/>
      <c r="SXE254" s="49"/>
      <c r="SXF254" s="49"/>
      <c r="SXG254" s="49"/>
      <c r="SXH254" s="49"/>
      <c r="SXI254" s="49"/>
      <c r="SXJ254" s="49"/>
      <c r="SXK254" s="49"/>
      <c r="SXL254" s="49"/>
      <c r="SXM254" s="49"/>
      <c r="SXN254" s="49"/>
      <c r="SXO254" s="49"/>
      <c r="SXP254" s="49"/>
      <c r="SXQ254" s="49"/>
      <c r="SXR254" s="49"/>
      <c r="SXS254" s="49"/>
      <c r="SXT254" s="49"/>
      <c r="SXU254" s="49"/>
      <c r="SXV254" s="49"/>
      <c r="SXW254" s="49"/>
      <c r="SXX254" s="49"/>
      <c r="SXY254" s="49"/>
      <c r="SXZ254" s="49"/>
      <c r="SYA254" s="49"/>
      <c r="SYB254" s="49"/>
      <c r="SYC254" s="49"/>
      <c r="SYD254" s="49"/>
      <c r="SYE254" s="49"/>
      <c r="SYF254" s="49"/>
      <c r="SYG254" s="49"/>
      <c r="SYH254" s="49"/>
      <c r="SYI254" s="49"/>
      <c r="SYJ254" s="49"/>
      <c r="SYK254" s="49"/>
      <c r="SYL254" s="49"/>
      <c r="SYM254" s="49"/>
      <c r="SYN254" s="49"/>
      <c r="SYO254" s="49"/>
      <c r="SYP254" s="49"/>
      <c r="SYQ254" s="49"/>
      <c r="SYR254" s="49"/>
      <c r="SYS254" s="49"/>
      <c r="SYT254" s="49"/>
      <c r="SYU254" s="49"/>
      <c r="SYV254" s="49"/>
      <c r="SYW254" s="49"/>
      <c r="SYX254" s="49"/>
      <c r="SYY254" s="49"/>
      <c r="SYZ254" s="49"/>
      <c r="SZA254" s="49"/>
      <c r="SZB254" s="49"/>
      <c r="SZC254" s="49"/>
      <c r="SZD254" s="49"/>
      <c r="SZE254" s="49"/>
      <c r="SZF254" s="49"/>
      <c r="SZG254" s="49"/>
      <c r="SZH254" s="49"/>
      <c r="SZI254" s="49"/>
      <c r="SZJ254" s="49"/>
      <c r="SZK254" s="49"/>
      <c r="SZL254" s="49"/>
      <c r="SZM254" s="49"/>
      <c r="SZN254" s="49"/>
      <c r="SZO254" s="49"/>
      <c r="SZP254" s="49"/>
      <c r="SZQ254" s="49"/>
      <c r="SZR254" s="49"/>
      <c r="SZS254" s="49"/>
      <c r="SZT254" s="49"/>
      <c r="SZU254" s="49"/>
      <c r="SZV254" s="49"/>
      <c r="SZW254" s="49"/>
      <c r="SZX254" s="49"/>
      <c r="SZY254" s="49"/>
      <c r="SZZ254" s="49"/>
      <c r="TAA254" s="49"/>
      <c r="TAB254" s="49"/>
      <c r="TAC254" s="49"/>
      <c r="TAD254" s="49"/>
      <c r="TAE254" s="49"/>
      <c r="TAF254" s="49"/>
      <c r="TAG254" s="49"/>
      <c r="TAH254" s="49"/>
      <c r="TAI254" s="49"/>
      <c r="TAJ254" s="49"/>
      <c r="TAK254" s="49"/>
      <c r="TAL254" s="49"/>
      <c r="TAM254" s="49"/>
      <c r="TAN254" s="49"/>
      <c r="TAO254" s="49"/>
      <c r="TAP254" s="49"/>
      <c r="TAQ254" s="49"/>
      <c r="TAR254" s="49"/>
      <c r="TAS254" s="49"/>
      <c r="TAT254" s="49"/>
      <c r="TAU254" s="49"/>
      <c r="TAV254" s="49"/>
      <c r="TAW254" s="49"/>
      <c r="TAX254" s="49"/>
      <c r="TAY254" s="49"/>
      <c r="TAZ254" s="49"/>
      <c r="TBA254" s="49"/>
      <c r="TBB254" s="49"/>
      <c r="TBC254" s="49"/>
      <c r="TBD254" s="49"/>
      <c r="TBE254" s="49"/>
      <c r="TBF254" s="49"/>
      <c r="TBG254" s="49"/>
      <c r="TBH254" s="49"/>
      <c r="TBI254" s="49"/>
      <c r="TBJ254" s="49"/>
      <c r="TBK254" s="49"/>
      <c r="TBL254" s="49"/>
      <c r="TBM254" s="49"/>
      <c r="TBN254" s="49"/>
      <c r="TBO254" s="49"/>
      <c r="TBP254" s="49"/>
      <c r="TBQ254" s="49"/>
      <c r="TBR254" s="49"/>
      <c r="TBS254" s="49"/>
      <c r="TBT254" s="49"/>
      <c r="TBU254" s="49"/>
      <c r="TBV254" s="49"/>
      <c r="TBW254" s="49"/>
      <c r="TBX254" s="49"/>
      <c r="TBY254" s="49"/>
      <c r="TBZ254" s="49"/>
      <c r="TCA254" s="49"/>
      <c r="TCB254" s="49"/>
      <c r="TCC254" s="49"/>
      <c r="TCD254" s="49"/>
      <c r="TCE254" s="49"/>
      <c r="TCF254" s="49"/>
      <c r="TCG254" s="49"/>
      <c r="TCH254" s="49"/>
      <c r="TCI254" s="49"/>
      <c r="TCJ254" s="49"/>
      <c r="TCK254" s="49"/>
      <c r="TCL254" s="49"/>
      <c r="TCM254" s="49"/>
      <c r="TCN254" s="49"/>
      <c r="TCO254" s="49"/>
      <c r="TCP254" s="49"/>
      <c r="TCQ254" s="49"/>
      <c r="TCR254" s="49"/>
      <c r="TCS254" s="49"/>
      <c r="TCT254" s="49"/>
      <c r="TCU254" s="49"/>
      <c r="TCV254" s="49"/>
      <c r="TCW254" s="49"/>
      <c r="TCX254" s="49"/>
      <c r="TCY254" s="49"/>
      <c r="TCZ254" s="49"/>
      <c r="TDA254" s="49"/>
      <c r="TDB254" s="49"/>
      <c r="TDC254" s="49"/>
      <c r="TDD254" s="49"/>
      <c r="TDE254" s="49"/>
      <c r="TDF254" s="49"/>
      <c r="TDG254" s="49"/>
      <c r="TDH254" s="49"/>
      <c r="TDI254" s="49"/>
      <c r="TDJ254" s="49"/>
      <c r="TDK254" s="49"/>
      <c r="TDL254" s="49"/>
      <c r="TDM254" s="49"/>
      <c r="TDN254" s="49"/>
      <c r="TDO254" s="49"/>
      <c r="TDP254" s="49"/>
      <c r="TDQ254" s="49"/>
      <c r="TDR254" s="49"/>
      <c r="TDS254" s="49"/>
      <c r="TDT254" s="49"/>
      <c r="TDU254" s="49"/>
      <c r="TDV254" s="49"/>
      <c r="TDW254" s="49"/>
      <c r="TDX254" s="49"/>
      <c r="TDY254" s="49"/>
      <c r="TDZ254" s="49"/>
      <c r="TEA254" s="49"/>
      <c r="TEB254" s="49"/>
      <c r="TEC254" s="49"/>
      <c r="TED254" s="49"/>
      <c r="TEE254" s="49"/>
      <c r="TEF254" s="49"/>
      <c r="TEG254" s="49"/>
      <c r="TEH254" s="49"/>
      <c r="TEI254" s="49"/>
      <c r="TEJ254" s="49"/>
      <c r="TEK254" s="49"/>
      <c r="TEL254" s="49"/>
      <c r="TEM254" s="49"/>
      <c r="TEN254" s="49"/>
      <c r="TEO254" s="49"/>
      <c r="TEP254" s="49"/>
      <c r="TEQ254" s="49"/>
      <c r="TER254" s="49"/>
      <c r="TES254" s="49"/>
      <c r="TET254" s="49"/>
      <c r="TEU254" s="49"/>
      <c r="TEV254" s="49"/>
      <c r="TEW254" s="49"/>
      <c r="TEX254" s="49"/>
      <c r="TEY254" s="49"/>
      <c r="TEZ254" s="49"/>
      <c r="TFA254" s="49"/>
      <c r="TFB254" s="49"/>
      <c r="TFC254" s="49"/>
      <c r="TFD254" s="49"/>
      <c r="TFE254" s="49"/>
      <c r="TFF254" s="49"/>
      <c r="TFG254" s="49"/>
      <c r="TFH254" s="49"/>
      <c r="TFI254" s="49"/>
      <c r="TFJ254" s="49"/>
      <c r="TFK254" s="49"/>
      <c r="TFL254" s="49"/>
      <c r="TFM254" s="49"/>
      <c r="TFN254" s="49"/>
      <c r="TFO254" s="49"/>
      <c r="TFP254" s="49"/>
      <c r="TFQ254" s="49"/>
      <c r="TFR254" s="49"/>
      <c r="TFS254" s="49"/>
      <c r="TFT254" s="49"/>
      <c r="TFU254" s="49"/>
      <c r="TFV254" s="49"/>
      <c r="TFW254" s="49"/>
      <c r="TFX254" s="49"/>
      <c r="TFY254" s="49"/>
      <c r="TFZ254" s="49"/>
      <c r="TGA254" s="49"/>
      <c r="TGB254" s="49"/>
      <c r="TGC254" s="49"/>
      <c r="TGD254" s="49"/>
      <c r="TGE254" s="49"/>
      <c r="TGF254" s="49"/>
      <c r="TGG254" s="49"/>
      <c r="TGH254" s="49"/>
      <c r="TGI254" s="49"/>
      <c r="TGJ254" s="49"/>
      <c r="TGK254" s="49"/>
      <c r="TGL254" s="49"/>
      <c r="TGM254" s="49"/>
      <c r="TGN254" s="49"/>
      <c r="TGO254" s="49"/>
      <c r="TGP254" s="49"/>
      <c r="TGQ254" s="49"/>
      <c r="TGR254" s="49"/>
      <c r="TGS254" s="49"/>
      <c r="TGT254" s="49"/>
      <c r="TGU254" s="49"/>
      <c r="TGV254" s="49"/>
      <c r="TGW254" s="49"/>
      <c r="TGX254" s="49"/>
      <c r="TGY254" s="49"/>
      <c r="TGZ254" s="49"/>
      <c r="THA254" s="49"/>
      <c r="THB254" s="49"/>
      <c r="THC254" s="49"/>
      <c r="THD254" s="49"/>
      <c r="THE254" s="49"/>
      <c r="THF254" s="49"/>
      <c r="THG254" s="49"/>
      <c r="THH254" s="49"/>
      <c r="THI254" s="49"/>
      <c r="THJ254" s="49"/>
      <c r="THK254" s="49"/>
      <c r="THL254" s="49"/>
      <c r="THM254" s="49"/>
      <c r="THN254" s="49"/>
      <c r="THO254" s="49"/>
      <c r="THP254" s="49"/>
      <c r="THQ254" s="49"/>
      <c r="THR254" s="49"/>
      <c r="THS254" s="49"/>
      <c r="THT254" s="49"/>
      <c r="THU254" s="49"/>
      <c r="THV254" s="49"/>
      <c r="THW254" s="49"/>
      <c r="THX254" s="49"/>
      <c r="THY254" s="49"/>
      <c r="THZ254" s="49"/>
      <c r="TIA254" s="49"/>
      <c r="TIB254" s="49"/>
      <c r="TIC254" s="49"/>
      <c r="TID254" s="49"/>
      <c r="TIE254" s="49"/>
      <c r="TIF254" s="49"/>
      <c r="TIG254" s="49"/>
      <c r="TIH254" s="49"/>
      <c r="TII254" s="49"/>
      <c r="TIJ254" s="49"/>
      <c r="TIK254" s="49"/>
      <c r="TIL254" s="49"/>
      <c r="TIM254" s="49"/>
      <c r="TIN254" s="49"/>
      <c r="TIO254" s="49"/>
      <c r="TIP254" s="49"/>
      <c r="TIQ254" s="49"/>
      <c r="TIR254" s="49"/>
      <c r="TIS254" s="49"/>
      <c r="TIT254" s="49"/>
      <c r="TIU254" s="49"/>
      <c r="TIV254" s="49"/>
      <c r="TIW254" s="49"/>
      <c r="TIX254" s="49"/>
      <c r="TIY254" s="49"/>
      <c r="TIZ254" s="49"/>
      <c r="TJA254" s="49"/>
      <c r="TJB254" s="49"/>
      <c r="TJC254" s="49"/>
      <c r="TJD254" s="49"/>
      <c r="TJE254" s="49"/>
      <c r="TJF254" s="49"/>
      <c r="TJG254" s="49"/>
      <c r="TJH254" s="49"/>
      <c r="TJI254" s="49"/>
      <c r="TJJ254" s="49"/>
      <c r="TJK254" s="49"/>
      <c r="TJL254" s="49"/>
      <c r="TJM254" s="49"/>
      <c r="TJN254" s="49"/>
      <c r="TJO254" s="49"/>
      <c r="TJP254" s="49"/>
      <c r="TJQ254" s="49"/>
      <c r="TJR254" s="49"/>
      <c r="TJS254" s="49"/>
      <c r="TJT254" s="49"/>
      <c r="TJU254" s="49"/>
      <c r="TJV254" s="49"/>
      <c r="TJW254" s="49"/>
      <c r="TJX254" s="49"/>
      <c r="TJY254" s="49"/>
      <c r="TJZ254" s="49"/>
      <c r="TKA254" s="49"/>
      <c r="TKB254" s="49"/>
      <c r="TKC254" s="49"/>
      <c r="TKD254" s="49"/>
      <c r="TKE254" s="49"/>
      <c r="TKF254" s="49"/>
      <c r="TKG254" s="49"/>
      <c r="TKH254" s="49"/>
      <c r="TKI254" s="49"/>
      <c r="TKJ254" s="49"/>
      <c r="TKK254" s="49"/>
      <c r="TKL254" s="49"/>
      <c r="TKM254" s="49"/>
      <c r="TKN254" s="49"/>
      <c r="TKO254" s="49"/>
      <c r="TKP254" s="49"/>
      <c r="TKQ254" s="49"/>
      <c r="TKR254" s="49"/>
      <c r="TKS254" s="49"/>
      <c r="TKT254" s="49"/>
      <c r="TKU254" s="49"/>
      <c r="TKV254" s="49"/>
      <c r="TKW254" s="49"/>
      <c r="TKX254" s="49"/>
      <c r="TKY254" s="49"/>
      <c r="TKZ254" s="49"/>
      <c r="TLA254" s="49"/>
      <c r="TLB254" s="49"/>
      <c r="TLC254" s="49"/>
      <c r="TLD254" s="49"/>
      <c r="TLE254" s="49"/>
      <c r="TLF254" s="49"/>
      <c r="TLG254" s="49"/>
      <c r="TLH254" s="49"/>
      <c r="TLI254" s="49"/>
      <c r="TLJ254" s="49"/>
      <c r="TLK254" s="49"/>
      <c r="TLL254" s="49"/>
      <c r="TLM254" s="49"/>
      <c r="TLN254" s="49"/>
      <c r="TLO254" s="49"/>
      <c r="TLP254" s="49"/>
      <c r="TLQ254" s="49"/>
      <c r="TLR254" s="49"/>
      <c r="TLS254" s="49"/>
      <c r="TLT254" s="49"/>
      <c r="TLU254" s="49"/>
      <c r="TLV254" s="49"/>
      <c r="TLW254" s="49"/>
      <c r="TLX254" s="49"/>
      <c r="TLY254" s="49"/>
      <c r="TLZ254" s="49"/>
      <c r="TMA254" s="49"/>
      <c r="TMB254" s="49"/>
      <c r="TMC254" s="49"/>
      <c r="TMD254" s="49"/>
      <c r="TME254" s="49"/>
      <c r="TMF254" s="49"/>
      <c r="TMG254" s="49"/>
      <c r="TMH254" s="49"/>
      <c r="TMI254" s="49"/>
      <c r="TMJ254" s="49"/>
      <c r="TMK254" s="49"/>
      <c r="TML254" s="49"/>
      <c r="TMM254" s="49"/>
      <c r="TMN254" s="49"/>
      <c r="TMO254" s="49"/>
      <c r="TMP254" s="49"/>
      <c r="TMQ254" s="49"/>
      <c r="TMR254" s="49"/>
      <c r="TMS254" s="49"/>
      <c r="TMT254" s="49"/>
      <c r="TMU254" s="49"/>
      <c r="TMV254" s="49"/>
      <c r="TMW254" s="49"/>
      <c r="TMX254" s="49"/>
      <c r="TMY254" s="49"/>
      <c r="TMZ254" s="49"/>
      <c r="TNA254" s="49"/>
      <c r="TNB254" s="49"/>
      <c r="TNC254" s="49"/>
      <c r="TND254" s="49"/>
      <c r="TNE254" s="49"/>
      <c r="TNF254" s="49"/>
      <c r="TNG254" s="49"/>
      <c r="TNH254" s="49"/>
      <c r="TNI254" s="49"/>
      <c r="TNJ254" s="49"/>
      <c r="TNK254" s="49"/>
      <c r="TNL254" s="49"/>
      <c r="TNM254" s="49"/>
      <c r="TNN254" s="49"/>
      <c r="TNO254" s="49"/>
      <c r="TNP254" s="49"/>
      <c r="TNQ254" s="49"/>
      <c r="TNR254" s="49"/>
      <c r="TNS254" s="49"/>
      <c r="TNT254" s="49"/>
      <c r="TNU254" s="49"/>
      <c r="TNV254" s="49"/>
      <c r="TNW254" s="49"/>
      <c r="TNX254" s="49"/>
      <c r="TNY254" s="49"/>
      <c r="TNZ254" s="49"/>
      <c r="TOA254" s="49"/>
      <c r="TOB254" s="49"/>
      <c r="TOC254" s="49"/>
      <c r="TOD254" s="49"/>
      <c r="TOE254" s="49"/>
      <c r="TOF254" s="49"/>
      <c r="TOG254" s="49"/>
      <c r="TOH254" s="49"/>
      <c r="TOI254" s="49"/>
      <c r="TOJ254" s="49"/>
      <c r="TOK254" s="49"/>
      <c r="TOL254" s="49"/>
      <c r="TOM254" s="49"/>
      <c r="TON254" s="49"/>
      <c r="TOO254" s="49"/>
      <c r="TOP254" s="49"/>
      <c r="TOQ254" s="49"/>
      <c r="TOR254" s="49"/>
      <c r="TOS254" s="49"/>
      <c r="TOT254" s="49"/>
      <c r="TOU254" s="49"/>
      <c r="TOV254" s="49"/>
      <c r="TOW254" s="49"/>
      <c r="TOX254" s="49"/>
      <c r="TOY254" s="49"/>
      <c r="TOZ254" s="49"/>
      <c r="TPA254" s="49"/>
      <c r="TPB254" s="49"/>
      <c r="TPC254" s="49"/>
      <c r="TPD254" s="49"/>
      <c r="TPE254" s="49"/>
      <c r="TPF254" s="49"/>
      <c r="TPG254" s="49"/>
      <c r="TPH254" s="49"/>
      <c r="TPI254" s="49"/>
      <c r="TPJ254" s="49"/>
      <c r="TPK254" s="49"/>
      <c r="TPL254" s="49"/>
      <c r="TPM254" s="49"/>
      <c r="TPN254" s="49"/>
      <c r="TPO254" s="49"/>
      <c r="TPP254" s="49"/>
      <c r="TPQ254" s="49"/>
      <c r="TPR254" s="49"/>
      <c r="TPS254" s="49"/>
      <c r="TPT254" s="49"/>
      <c r="TPU254" s="49"/>
      <c r="TPV254" s="49"/>
      <c r="TPW254" s="49"/>
      <c r="TPX254" s="49"/>
      <c r="TPY254" s="49"/>
      <c r="TPZ254" s="49"/>
      <c r="TQA254" s="49"/>
      <c r="TQB254" s="49"/>
      <c r="TQC254" s="49"/>
      <c r="TQD254" s="49"/>
      <c r="TQE254" s="49"/>
      <c r="TQF254" s="49"/>
      <c r="TQG254" s="49"/>
      <c r="TQH254" s="49"/>
      <c r="TQI254" s="49"/>
      <c r="TQJ254" s="49"/>
      <c r="TQK254" s="49"/>
      <c r="TQL254" s="49"/>
      <c r="TQM254" s="49"/>
      <c r="TQN254" s="49"/>
      <c r="TQO254" s="49"/>
      <c r="TQP254" s="49"/>
      <c r="TQQ254" s="49"/>
      <c r="TQR254" s="49"/>
      <c r="TQS254" s="49"/>
      <c r="TQT254" s="49"/>
      <c r="TQU254" s="49"/>
      <c r="TQV254" s="49"/>
      <c r="TQW254" s="49"/>
      <c r="TQX254" s="49"/>
      <c r="TQY254" s="49"/>
      <c r="TQZ254" s="49"/>
      <c r="TRA254" s="49"/>
      <c r="TRB254" s="49"/>
      <c r="TRC254" s="49"/>
      <c r="TRD254" s="49"/>
      <c r="TRE254" s="49"/>
      <c r="TRF254" s="49"/>
      <c r="TRG254" s="49"/>
      <c r="TRH254" s="49"/>
      <c r="TRI254" s="49"/>
      <c r="TRJ254" s="49"/>
      <c r="TRK254" s="49"/>
      <c r="TRL254" s="49"/>
      <c r="TRM254" s="49"/>
      <c r="TRN254" s="49"/>
      <c r="TRO254" s="49"/>
      <c r="TRP254" s="49"/>
      <c r="TRQ254" s="49"/>
      <c r="TRR254" s="49"/>
      <c r="TRS254" s="49"/>
      <c r="TRT254" s="49"/>
      <c r="TRU254" s="49"/>
      <c r="TRV254" s="49"/>
      <c r="TRW254" s="49"/>
      <c r="TRX254" s="49"/>
      <c r="TRY254" s="49"/>
      <c r="TRZ254" s="49"/>
      <c r="TSA254" s="49"/>
      <c r="TSB254" s="49"/>
      <c r="TSC254" s="49"/>
      <c r="TSD254" s="49"/>
      <c r="TSE254" s="49"/>
      <c r="TSF254" s="49"/>
      <c r="TSG254" s="49"/>
      <c r="TSH254" s="49"/>
      <c r="TSI254" s="49"/>
      <c r="TSJ254" s="49"/>
      <c r="TSK254" s="49"/>
      <c r="TSL254" s="49"/>
      <c r="TSM254" s="49"/>
      <c r="TSN254" s="49"/>
      <c r="TSO254" s="49"/>
      <c r="TSP254" s="49"/>
      <c r="TSQ254" s="49"/>
      <c r="TSR254" s="49"/>
      <c r="TSS254" s="49"/>
      <c r="TST254" s="49"/>
      <c r="TSU254" s="49"/>
      <c r="TSV254" s="49"/>
      <c r="TSW254" s="49"/>
      <c r="TSX254" s="49"/>
      <c r="TSY254" s="49"/>
      <c r="TSZ254" s="49"/>
      <c r="TTA254" s="49"/>
      <c r="TTB254" s="49"/>
      <c r="TTC254" s="49"/>
      <c r="TTD254" s="49"/>
      <c r="TTE254" s="49"/>
      <c r="TTF254" s="49"/>
      <c r="TTG254" s="49"/>
      <c r="TTH254" s="49"/>
      <c r="TTI254" s="49"/>
      <c r="TTJ254" s="49"/>
      <c r="TTK254" s="49"/>
      <c r="TTL254" s="49"/>
      <c r="TTM254" s="49"/>
      <c r="TTN254" s="49"/>
      <c r="TTO254" s="49"/>
      <c r="TTP254" s="49"/>
      <c r="TTQ254" s="49"/>
      <c r="TTR254" s="49"/>
      <c r="TTS254" s="49"/>
      <c r="TTT254" s="49"/>
      <c r="TTU254" s="49"/>
      <c r="TTV254" s="49"/>
      <c r="TTW254" s="49"/>
      <c r="TTX254" s="49"/>
      <c r="TTY254" s="49"/>
      <c r="TTZ254" s="49"/>
      <c r="TUA254" s="49"/>
      <c r="TUB254" s="49"/>
      <c r="TUC254" s="49"/>
      <c r="TUD254" s="49"/>
      <c r="TUE254" s="49"/>
      <c r="TUF254" s="49"/>
      <c r="TUG254" s="49"/>
      <c r="TUH254" s="49"/>
      <c r="TUI254" s="49"/>
      <c r="TUJ254" s="49"/>
      <c r="TUK254" s="49"/>
      <c r="TUL254" s="49"/>
      <c r="TUM254" s="49"/>
      <c r="TUN254" s="49"/>
      <c r="TUO254" s="49"/>
      <c r="TUP254" s="49"/>
      <c r="TUQ254" s="49"/>
      <c r="TUR254" s="49"/>
      <c r="TUS254" s="49"/>
      <c r="TUT254" s="49"/>
      <c r="TUU254" s="49"/>
      <c r="TUV254" s="49"/>
      <c r="TUW254" s="49"/>
      <c r="TUX254" s="49"/>
      <c r="TUY254" s="49"/>
      <c r="TUZ254" s="49"/>
      <c r="TVA254" s="49"/>
      <c r="TVB254" s="49"/>
      <c r="TVC254" s="49"/>
      <c r="TVD254" s="49"/>
      <c r="TVE254" s="49"/>
      <c r="TVF254" s="49"/>
      <c r="TVG254" s="49"/>
      <c r="TVH254" s="49"/>
      <c r="TVI254" s="49"/>
      <c r="TVJ254" s="49"/>
      <c r="TVK254" s="49"/>
      <c r="TVL254" s="49"/>
      <c r="TVM254" s="49"/>
      <c r="TVN254" s="49"/>
      <c r="TVO254" s="49"/>
      <c r="TVP254" s="49"/>
      <c r="TVQ254" s="49"/>
      <c r="TVR254" s="49"/>
      <c r="TVS254" s="49"/>
      <c r="TVT254" s="49"/>
      <c r="TVU254" s="49"/>
      <c r="TVV254" s="49"/>
      <c r="TVW254" s="49"/>
      <c r="TVX254" s="49"/>
      <c r="TVY254" s="49"/>
      <c r="TVZ254" s="49"/>
      <c r="TWA254" s="49"/>
      <c r="TWB254" s="49"/>
      <c r="TWC254" s="49"/>
      <c r="TWD254" s="49"/>
      <c r="TWE254" s="49"/>
      <c r="TWF254" s="49"/>
      <c r="TWG254" s="49"/>
      <c r="TWH254" s="49"/>
      <c r="TWI254" s="49"/>
      <c r="TWJ254" s="49"/>
      <c r="TWK254" s="49"/>
      <c r="TWL254" s="49"/>
      <c r="TWM254" s="49"/>
      <c r="TWN254" s="49"/>
      <c r="TWO254" s="49"/>
      <c r="TWP254" s="49"/>
      <c r="TWQ254" s="49"/>
      <c r="TWR254" s="49"/>
      <c r="TWS254" s="49"/>
      <c r="TWT254" s="49"/>
      <c r="TWU254" s="49"/>
      <c r="TWV254" s="49"/>
      <c r="TWW254" s="49"/>
      <c r="TWX254" s="49"/>
      <c r="TWY254" s="49"/>
      <c r="TWZ254" s="49"/>
      <c r="TXA254" s="49"/>
      <c r="TXB254" s="49"/>
      <c r="TXC254" s="49"/>
      <c r="TXD254" s="49"/>
      <c r="TXE254" s="49"/>
      <c r="TXF254" s="49"/>
      <c r="TXG254" s="49"/>
      <c r="TXH254" s="49"/>
      <c r="TXI254" s="49"/>
      <c r="TXJ254" s="49"/>
      <c r="TXK254" s="49"/>
      <c r="TXL254" s="49"/>
      <c r="TXM254" s="49"/>
      <c r="TXN254" s="49"/>
      <c r="TXO254" s="49"/>
      <c r="TXP254" s="49"/>
      <c r="TXQ254" s="49"/>
      <c r="TXR254" s="49"/>
      <c r="TXS254" s="49"/>
      <c r="TXT254" s="49"/>
      <c r="TXU254" s="49"/>
      <c r="TXV254" s="49"/>
      <c r="TXW254" s="49"/>
      <c r="TXX254" s="49"/>
      <c r="TXY254" s="49"/>
      <c r="TXZ254" s="49"/>
      <c r="TYA254" s="49"/>
      <c r="TYB254" s="49"/>
      <c r="TYC254" s="49"/>
      <c r="TYD254" s="49"/>
      <c r="TYE254" s="49"/>
      <c r="TYF254" s="49"/>
      <c r="TYG254" s="49"/>
      <c r="TYH254" s="49"/>
      <c r="TYI254" s="49"/>
      <c r="TYJ254" s="49"/>
      <c r="TYK254" s="49"/>
      <c r="TYL254" s="49"/>
      <c r="TYM254" s="49"/>
      <c r="TYN254" s="49"/>
      <c r="TYO254" s="49"/>
      <c r="TYP254" s="49"/>
      <c r="TYQ254" s="49"/>
      <c r="TYR254" s="49"/>
      <c r="TYS254" s="49"/>
      <c r="TYT254" s="49"/>
      <c r="TYU254" s="49"/>
      <c r="TYV254" s="49"/>
      <c r="TYW254" s="49"/>
      <c r="TYX254" s="49"/>
      <c r="TYY254" s="49"/>
      <c r="TYZ254" s="49"/>
      <c r="TZA254" s="49"/>
      <c r="TZB254" s="49"/>
      <c r="TZC254" s="49"/>
      <c r="TZD254" s="49"/>
      <c r="TZE254" s="49"/>
      <c r="TZF254" s="49"/>
      <c r="TZG254" s="49"/>
      <c r="TZH254" s="49"/>
      <c r="TZI254" s="49"/>
      <c r="TZJ254" s="49"/>
      <c r="TZK254" s="49"/>
      <c r="TZL254" s="49"/>
      <c r="TZM254" s="49"/>
      <c r="TZN254" s="49"/>
      <c r="TZO254" s="49"/>
      <c r="TZP254" s="49"/>
      <c r="TZQ254" s="49"/>
      <c r="TZR254" s="49"/>
      <c r="TZS254" s="49"/>
      <c r="TZT254" s="49"/>
      <c r="TZU254" s="49"/>
      <c r="TZV254" s="49"/>
      <c r="TZW254" s="49"/>
      <c r="TZX254" s="49"/>
      <c r="TZY254" s="49"/>
      <c r="TZZ254" s="49"/>
      <c r="UAA254" s="49"/>
      <c r="UAB254" s="49"/>
      <c r="UAC254" s="49"/>
      <c r="UAD254" s="49"/>
      <c r="UAE254" s="49"/>
      <c r="UAF254" s="49"/>
      <c r="UAG254" s="49"/>
      <c r="UAH254" s="49"/>
      <c r="UAI254" s="49"/>
      <c r="UAJ254" s="49"/>
      <c r="UAK254" s="49"/>
      <c r="UAL254" s="49"/>
      <c r="UAM254" s="49"/>
      <c r="UAN254" s="49"/>
      <c r="UAO254" s="49"/>
      <c r="UAP254" s="49"/>
      <c r="UAQ254" s="49"/>
      <c r="UAR254" s="49"/>
      <c r="UAS254" s="49"/>
      <c r="UAT254" s="49"/>
      <c r="UAU254" s="49"/>
      <c r="UAV254" s="49"/>
      <c r="UAW254" s="49"/>
      <c r="UAX254" s="49"/>
      <c r="UAY254" s="49"/>
      <c r="UAZ254" s="49"/>
      <c r="UBA254" s="49"/>
      <c r="UBB254" s="49"/>
      <c r="UBC254" s="49"/>
      <c r="UBD254" s="49"/>
      <c r="UBE254" s="49"/>
      <c r="UBF254" s="49"/>
      <c r="UBG254" s="49"/>
      <c r="UBH254" s="49"/>
      <c r="UBI254" s="49"/>
      <c r="UBJ254" s="49"/>
      <c r="UBK254" s="49"/>
      <c r="UBL254" s="49"/>
      <c r="UBM254" s="49"/>
      <c r="UBN254" s="49"/>
      <c r="UBO254" s="49"/>
      <c r="UBP254" s="49"/>
      <c r="UBQ254" s="49"/>
      <c r="UBR254" s="49"/>
      <c r="UBS254" s="49"/>
      <c r="UBT254" s="49"/>
      <c r="UBU254" s="49"/>
      <c r="UBV254" s="49"/>
      <c r="UBW254" s="49"/>
      <c r="UBX254" s="49"/>
      <c r="UBY254" s="49"/>
      <c r="UBZ254" s="49"/>
      <c r="UCA254" s="49"/>
      <c r="UCB254" s="49"/>
      <c r="UCC254" s="49"/>
      <c r="UCD254" s="49"/>
      <c r="UCE254" s="49"/>
      <c r="UCF254" s="49"/>
      <c r="UCG254" s="49"/>
      <c r="UCH254" s="49"/>
      <c r="UCI254" s="49"/>
      <c r="UCJ254" s="49"/>
      <c r="UCK254" s="49"/>
      <c r="UCL254" s="49"/>
      <c r="UCM254" s="49"/>
      <c r="UCN254" s="49"/>
      <c r="UCO254" s="49"/>
      <c r="UCP254" s="49"/>
      <c r="UCQ254" s="49"/>
      <c r="UCR254" s="49"/>
      <c r="UCS254" s="49"/>
      <c r="UCT254" s="49"/>
      <c r="UCU254" s="49"/>
      <c r="UCV254" s="49"/>
      <c r="UCW254" s="49"/>
      <c r="UCX254" s="49"/>
      <c r="UCY254" s="49"/>
      <c r="UCZ254" s="49"/>
      <c r="UDA254" s="49"/>
      <c r="UDB254" s="49"/>
      <c r="UDC254" s="49"/>
      <c r="UDD254" s="49"/>
      <c r="UDE254" s="49"/>
      <c r="UDF254" s="49"/>
      <c r="UDG254" s="49"/>
      <c r="UDH254" s="49"/>
      <c r="UDI254" s="49"/>
      <c r="UDJ254" s="49"/>
      <c r="UDK254" s="49"/>
      <c r="UDL254" s="49"/>
      <c r="UDM254" s="49"/>
      <c r="UDN254" s="49"/>
      <c r="UDO254" s="49"/>
      <c r="UDP254" s="49"/>
      <c r="UDQ254" s="49"/>
      <c r="UDR254" s="49"/>
      <c r="UDS254" s="49"/>
      <c r="UDT254" s="49"/>
      <c r="UDU254" s="49"/>
      <c r="UDV254" s="49"/>
      <c r="UDW254" s="49"/>
      <c r="UDX254" s="49"/>
      <c r="UDY254" s="49"/>
      <c r="UDZ254" s="49"/>
      <c r="UEA254" s="49"/>
      <c r="UEB254" s="49"/>
      <c r="UEC254" s="49"/>
      <c r="UED254" s="49"/>
      <c r="UEE254" s="49"/>
      <c r="UEF254" s="49"/>
      <c r="UEG254" s="49"/>
      <c r="UEH254" s="49"/>
      <c r="UEI254" s="49"/>
      <c r="UEJ254" s="49"/>
      <c r="UEK254" s="49"/>
      <c r="UEL254" s="49"/>
      <c r="UEM254" s="49"/>
      <c r="UEN254" s="49"/>
      <c r="UEO254" s="49"/>
      <c r="UEP254" s="49"/>
      <c r="UEQ254" s="49"/>
      <c r="UER254" s="49"/>
      <c r="UES254" s="49"/>
      <c r="UET254" s="49"/>
      <c r="UEU254" s="49"/>
      <c r="UEV254" s="49"/>
      <c r="UEW254" s="49"/>
      <c r="UEX254" s="49"/>
      <c r="UEY254" s="49"/>
      <c r="UEZ254" s="49"/>
      <c r="UFA254" s="49"/>
      <c r="UFB254" s="49"/>
      <c r="UFC254" s="49"/>
      <c r="UFD254" s="49"/>
      <c r="UFE254" s="49"/>
      <c r="UFF254" s="49"/>
      <c r="UFG254" s="49"/>
      <c r="UFH254" s="49"/>
      <c r="UFI254" s="49"/>
      <c r="UFJ254" s="49"/>
      <c r="UFK254" s="49"/>
      <c r="UFL254" s="49"/>
      <c r="UFM254" s="49"/>
      <c r="UFN254" s="49"/>
      <c r="UFO254" s="49"/>
      <c r="UFP254" s="49"/>
      <c r="UFQ254" s="49"/>
      <c r="UFR254" s="49"/>
      <c r="UFS254" s="49"/>
      <c r="UFT254" s="49"/>
      <c r="UFU254" s="49"/>
      <c r="UFV254" s="49"/>
      <c r="UFW254" s="49"/>
      <c r="UFX254" s="49"/>
      <c r="UFY254" s="49"/>
      <c r="UFZ254" s="49"/>
      <c r="UGA254" s="49"/>
      <c r="UGB254" s="49"/>
      <c r="UGC254" s="49"/>
      <c r="UGD254" s="49"/>
      <c r="UGE254" s="49"/>
      <c r="UGF254" s="49"/>
      <c r="UGG254" s="49"/>
      <c r="UGH254" s="49"/>
      <c r="UGI254" s="49"/>
      <c r="UGJ254" s="49"/>
      <c r="UGK254" s="49"/>
      <c r="UGL254" s="49"/>
      <c r="UGM254" s="49"/>
      <c r="UGN254" s="49"/>
      <c r="UGO254" s="49"/>
      <c r="UGP254" s="49"/>
      <c r="UGQ254" s="49"/>
      <c r="UGR254" s="49"/>
      <c r="UGS254" s="49"/>
      <c r="UGT254" s="49"/>
      <c r="UGU254" s="49"/>
      <c r="UGV254" s="49"/>
      <c r="UGW254" s="49"/>
      <c r="UGX254" s="49"/>
      <c r="UGY254" s="49"/>
      <c r="UGZ254" s="49"/>
      <c r="UHA254" s="49"/>
      <c r="UHB254" s="49"/>
      <c r="UHC254" s="49"/>
      <c r="UHD254" s="49"/>
      <c r="UHE254" s="49"/>
      <c r="UHF254" s="49"/>
      <c r="UHG254" s="49"/>
      <c r="UHH254" s="49"/>
      <c r="UHI254" s="49"/>
      <c r="UHJ254" s="49"/>
      <c r="UHK254" s="49"/>
      <c r="UHL254" s="49"/>
      <c r="UHM254" s="49"/>
      <c r="UHN254" s="49"/>
      <c r="UHO254" s="49"/>
      <c r="UHP254" s="49"/>
      <c r="UHQ254" s="49"/>
      <c r="UHR254" s="49"/>
      <c r="UHS254" s="49"/>
      <c r="UHT254" s="49"/>
      <c r="UHU254" s="49"/>
      <c r="UHV254" s="49"/>
      <c r="UHW254" s="49"/>
      <c r="UHX254" s="49"/>
      <c r="UHY254" s="49"/>
      <c r="UHZ254" s="49"/>
      <c r="UIA254" s="49"/>
      <c r="UIB254" s="49"/>
      <c r="UIC254" s="49"/>
      <c r="UID254" s="49"/>
      <c r="UIE254" s="49"/>
      <c r="UIF254" s="49"/>
      <c r="UIG254" s="49"/>
      <c r="UIH254" s="49"/>
      <c r="UII254" s="49"/>
      <c r="UIJ254" s="49"/>
      <c r="UIK254" s="49"/>
      <c r="UIL254" s="49"/>
      <c r="UIM254" s="49"/>
      <c r="UIN254" s="49"/>
      <c r="UIO254" s="49"/>
      <c r="UIP254" s="49"/>
      <c r="UIQ254" s="49"/>
      <c r="UIR254" s="49"/>
      <c r="UIS254" s="49"/>
      <c r="UIT254" s="49"/>
      <c r="UIU254" s="49"/>
      <c r="UIV254" s="49"/>
      <c r="UIW254" s="49"/>
      <c r="UIX254" s="49"/>
      <c r="UIY254" s="49"/>
      <c r="UIZ254" s="49"/>
      <c r="UJA254" s="49"/>
      <c r="UJB254" s="49"/>
      <c r="UJC254" s="49"/>
      <c r="UJD254" s="49"/>
      <c r="UJE254" s="49"/>
      <c r="UJF254" s="49"/>
      <c r="UJG254" s="49"/>
      <c r="UJH254" s="49"/>
      <c r="UJI254" s="49"/>
      <c r="UJJ254" s="49"/>
      <c r="UJK254" s="49"/>
      <c r="UJL254" s="49"/>
      <c r="UJM254" s="49"/>
      <c r="UJN254" s="49"/>
      <c r="UJO254" s="49"/>
      <c r="UJP254" s="49"/>
      <c r="UJQ254" s="49"/>
      <c r="UJR254" s="49"/>
      <c r="UJS254" s="49"/>
      <c r="UJT254" s="49"/>
      <c r="UJU254" s="49"/>
      <c r="UJV254" s="49"/>
      <c r="UJW254" s="49"/>
      <c r="UJX254" s="49"/>
      <c r="UJY254" s="49"/>
      <c r="UJZ254" s="49"/>
      <c r="UKA254" s="49"/>
      <c r="UKB254" s="49"/>
      <c r="UKC254" s="49"/>
      <c r="UKD254" s="49"/>
      <c r="UKE254" s="49"/>
      <c r="UKF254" s="49"/>
      <c r="UKG254" s="49"/>
      <c r="UKH254" s="49"/>
      <c r="UKI254" s="49"/>
      <c r="UKJ254" s="49"/>
      <c r="UKK254" s="49"/>
      <c r="UKL254" s="49"/>
      <c r="UKM254" s="49"/>
      <c r="UKN254" s="49"/>
      <c r="UKO254" s="49"/>
      <c r="UKP254" s="49"/>
      <c r="UKQ254" s="49"/>
      <c r="UKR254" s="49"/>
      <c r="UKS254" s="49"/>
      <c r="UKT254" s="49"/>
      <c r="UKU254" s="49"/>
      <c r="UKV254" s="49"/>
      <c r="UKW254" s="49"/>
      <c r="UKX254" s="49"/>
      <c r="UKY254" s="49"/>
      <c r="UKZ254" s="49"/>
      <c r="ULA254" s="49"/>
      <c r="ULB254" s="49"/>
      <c r="ULC254" s="49"/>
      <c r="ULD254" s="49"/>
      <c r="ULE254" s="49"/>
      <c r="ULF254" s="49"/>
      <c r="ULG254" s="49"/>
      <c r="ULH254" s="49"/>
      <c r="ULI254" s="49"/>
      <c r="ULJ254" s="49"/>
      <c r="ULK254" s="49"/>
      <c r="ULL254" s="49"/>
      <c r="ULM254" s="49"/>
      <c r="ULN254" s="49"/>
      <c r="ULO254" s="49"/>
      <c r="ULP254" s="49"/>
      <c r="ULQ254" s="49"/>
      <c r="ULR254" s="49"/>
      <c r="ULS254" s="49"/>
      <c r="ULT254" s="49"/>
      <c r="ULU254" s="49"/>
      <c r="ULV254" s="49"/>
      <c r="ULW254" s="49"/>
      <c r="ULX254" s="49"/>
      <c r="ULY254" s="49"/>
      <c r="ULZ254" s="49"/>
      <c r="UMA254" s="49"/>
      <c r="UMB254" s="49"/>
      <c r="UMC254" s="49"/>
      <c r="UMD254" s="49"/>
      <c r="UME254" s="49"/>
      <c r="UMF254" s="49"/>
      <c r="UMG254" s="49"/>
      <c r="UMH254" s="49"/>
      <c r="UMI254" s="49"/>
      <c r="UMJ254" s="49"/>
      <c r="UMK254" s="49"/>
      <c r="UML254" s="49"/>
      <c r="UMM254" s="49"/>
      <c r="UMN254" s="49"/>
      <c r="UMO254" s="49"/>
      <c r="UMP254" s="49"/>
      <c r="UMQ254" s="49"/>
      <c r="UMR254" s="49"/>
      <c r="UMS254" s="49"/>
      <c r="UMT254" s="49"/>
      <c r="UMU254" s="49"/>
      <c r="UMV254" s="49"/>
      <c r="UMW254" s="49"/>
      <c r="UMX254" s="49"/>
      <c r="UMY254" s="49"/>
      <c r="UMZ254" s="49"/>
      <c r="UNA254" s="49"/>
      <c r="UNB254" s="49"/>
      <c r="UNC254" s="49"/>
      <c r="UND254" s="49"/>
      <c r="UNE254" s="49"/>
      <c r="UNF254" s="49"/>
      <c r="UNG254" s="49"/>
      <c r="UNH254" s="49"/>
      <c r="UNI254" s="49"/>
      <c r="UNJ254" s="49"/>
      <c r="UNK254" s="49"/>
      <c r="UNL254" s="49"/>
      <c r="UNM254" s="49"/>
      <c r="UNN254" s="49"/>
      <c r="UNO254" s="49"/>
      <c r="UNP254" s="49"/>
      <c r="UNQ254" s="49"/>
      <c r="UNR254" s="49"/>
      <c r="UNS254" s="49"/>
      <c r="UNT254" s="49"/>
      <c r="UNU254" s="49"/>
      <c r="UNV254" s="49"/>
      <c r="UNW254" s="49"/>
      <c r="UNX254" s="49"/>
      <c r="UNY254" s="49"/>
      <c r="UNZ254" s="49"/>
      <c r="UOA254" s="49"/>
      <c r="UOB254" s="49"/>
      <c r="UOC254" s="49"/>
      <c r="UOD254" s="49"/>
      <c r="UOE254" s="49"/>
      <c r="UOF254" s="49"/>
      <c r="UOG254" s="49"/>
      <c r="UOH254" s="49"/>
      <c r="UOI254" s="49"/>
      <c r="UOJ254" s="49"/>
      <c r="UOK254" s="49"/>
      <c r="UOL254" s="49"/>
      <c r="UOM254" s="49"/>
      <c r="UON254" s="49"/>
      <c r="UOO254" s="49"/>
      <c r="UOP254" s="49"/>
      <c r="UOQ254" s="49"/>
      <c r="UOR254" s="49"/>
      <c r="UOS254" s="49"/>
      <c r="UOT254" s="49"/>
      <c r="UOU254" s="49"/>
      <c r="UOV254" s="49"/>
      <c r="UOW254" s="49"/>
      <c r="UOX254" s="49"/>
      <c r="UOY254" s="49"/>
      <c r="UOZ254" s="49"/>
      <c r="UPA254" s="49"/>
      <c r="UPB254" s="49"/>
      <c r="UPC254" s="49"/>
      <c r="UPD254" s="49"/>
      <c r="UPE254" s="49"/>
      <c r="UPF254" s="49"/>
      <c r="UPG254" s="49"/>
      <c r="UPH254" s="49"/>
      <c r="UPI254" s="49"/>
      <c r="UPJ254" s="49"/>
      <c r="UPK254" s="49"/>
      <c r="UPL254" s="49"/>
      <c r="UPM254" s="49"/>
      <c r="UPN254" s="49"/>
      <c r="UPO254" s="49"/>
      <c r="UPP254" s="49"/>
      <c r="UPQ254" s="49"/>
      <c r="UPR254" s="49"/>
      <c r="UPS254" s="49"/>
      <c r="UPT254" s="49"/>
      <c r="UPU254" s="49"/>
      <c r="UPV254" s="49"/>
      <c r="UPW254" s="49"/>
      <c r="UPX254" s="49"/>
      <c r="UPY254" s="49"/>
      <c r="UPZ254" s="49"/>
      <c r="UQA254" s="49"/>
      <c r="UQB254" s="49"/>
      <c r="UQC254" s="49"/>
      <c r="UQD254" s="49"/>
      <c r="UQE254" s="49"/>
      <c r="UQF254" s="49"/>
      <c r="UQG254" s="49"/>
      <c r="UQH254" s="49"/>
      <c r="UQI254" s="49"/>
      <c r="UQJ254" s="49"/>
      <c r="UQK254" s="49"/>
      <c r="UQL254" s="49"/>
      <c r="UQM254" s="49"/>
      <c r="UQN254" s="49"/>
      <c r="UQO254" s="49"/>
      <c r="UQP254" s="49"/>
      <c r="UQQ254" s="49"/>
      <c r="UQR254" s="49"/>
      <c r="UQS254" s="49"/>
      <c r="UQT254" s="49"/>
      <c r="UQU254" s="49"/>
      <c r="UQV254" s="49"/>
      <c r="UQW254" s="49"/>
      <c r="UQX254" s="49"/>
      <c r="UQY254" s="49"/>
      <c r="UQZ254" s="49"/>
      <c r="URA254" s="49"/>
      <c r="URB254" s="49"/>
      <c r="URC254" s="49"/>
      <c r="URD254" s="49"/>
      <c r="URE254" s="49"/>
      <c r="URF254" s="49"/>
      <c r="URG254" s="49"/>
      <c r="URH254" s="49"/>
      <c r="URI254" s="49"/>
      <c r="URJ254" s="49"/>
      <c r="URK254" s="49"/>
      <c r="URL254" s="49"/>
      <c r="URM254" s="49"/>
      <c r="URN254" s="49"/>
      <c r="URO254" s="49"/>
      <c r="URP254" s="49"/>
      <c r="URQ254" s="49"/>
      <c r="URR254" s="49"/>
      <c r="URS254" s="49"/>
      <c r="URT254" s="49"/>
      <c r="URU254" s="49"/>
      <c r="URV254" s="49"/>
      <c r="URW254" s="49"/>
      <c r="URX254" s="49"/>
      <c r="URY254" s="49"/>
      <c r="URZ254" s="49"/>
      <c r="USA254" s="49"/>
      <c r="USB254" s="49"/>
      <c r="USC254" s="49"/>
      <c r="USD254" s="49"/>
      <c r="USE254" s="49"/>
      <c r="USF254" s="49"/>
      <c r="USG254" s="49"/>
      <c r="USH254" s="49"/>
      <c r="USI254" s="49"/>
      <c r="USJ254" s="49"/>
      <c r="USK254" s="49"/>
      <c r="USL254" s="49"/>
      <c r="USM254" s="49"/>
      <c r="USN254" s="49"/>
      <c r="USO254" s="49"/>
      <c r="USP254" s="49"/>
      <c r="USQ254" s="49"/>
      <c r="USR254" s="49"/>
      <c r="USS254" s="49"/>
      <c r="UST254" s="49"/>
      <c r="USU254" s="49"/>
      <c r="USV254" s="49"/>
      <c r="USW254" s="49"/>
      <c r="USX254" s="49"/>
      <c r="USY254" s="49"/>
      <c r="USZ254" s="49"/>
      <c r="UTA254" s="49"/>
      <c r="UTB254" s="49"/>
      <c r="UTC254" s="49"/>
      <c r="UTD254" s="49"/>
      <c r="UTE254" s="49"/>
      <c r="UTF254" s="49"/>
      <c r="UTG254" s="49"/>
      <c r="UTH254" s="49"/>
      <c r="UTI254" s="49"/>
      <c r="UTJ254" s="49"/>
      <c r="UTK254" s="49"/>
      <c r="UTL254" s="49"/>
      <c r="UTM254" s="49"/>
      <c r="UTN254" s="49"/>
      <c r="UTO254" s="49"/>
      <c r="UTP254" s="49"/>
      <c r="UTQ254" s="49"/>
      <c r="UTR254" s="49"/>
      <c r="UTS254" s="49"/>
      <c r="UTT254" s="49"/>
      <c r="UTU254" s="49"/>
      <c r="UTV254" s="49"/>
      <c r="UTW254" s="49"/>
      <c r="UTX254" s="49"/>
      <c r="UTY254" s="49"/>
      <c r="UTZ254" s="49"/>
      <c r="UUA254" s="49"/>
      <c r="UUB254" s="49"/>
      <c r="UUC254" s="49"/>
      <c r="UUD254" s="49"/>
      <c r="UUE254" s="49"/>
      <c r="UUF254" s="49"/>
      <c r="UUG254" s="49"/>
      <c r="UUH254" s="49"/>
      <c r="UUI254" s="49"/>
      <c r="UUJ254" s="49"/>
      <c r="UUK254" s="49"/>
      <c r="UUL254" s="49"/>
      <c r="UUM254" s="49"/>
      <c r="UUN254" s="49"/>
      <c r="UUO254" s="49"/>
      <c r="UUP254" s="49"/>
      <c r="UUQ254" s="49"/>
      <c r="UUR254" s="49"/>
      <c r="UUS254" s="49"/>
      <c r="UUT254" s="49"/>
      <c r="UUU254" s="49"/>
      <c r="UUV254" s="49"/>
      <c r="UUW254" s="49"/>
      <c r="UUX254" s="49"/>
      <c r="UUY254" s="49"/>
      <c r="UUZ254" s="49"/>
      <c r="UVA254" s="49"/>
      <c r="UVB254" s="49"/>
      <c r="UVC254" s="49"/>
      <c r="UVD254" s="49"/>
      <c r="UVE254" s="49"/>
      <c r="UVF254" s="49"/>
      <c r="UVG254" s="49"/>
      <c r="UVH254" s="49"/>
      <c r="UVI254" s="49"/>
      <c r="UVJ254" s="49"/>
      <c r="UVK254" s="49"/>
      <c r="UVL254" s="49"/>
      <c r="UVM254" s="49"/>
      <c r="UVN254" s="49"/>
      <c r="UVO254" s="49"/>
      <c r="UVP254" s="49"/>
      <c r="UVQ254" s="49"/>
      <c r="UVR254" s="49"/>
      <c r="UVS254" s="49"/>
      <c r="UVT254" s="49"/>
      <c r="UVU254" s="49"/>
      <c r="UVV254" s="49"/>
      <c r="UVW254" s="49"/>
      <c r="UVX254" s="49"/>
      <c r="UVY254" s="49"/>
      <c r="UVZ254" s="49"/>
      <c r="UWA254" s="49"/>
      <c r="UWB254" s="49"/>
      <c r="UWC254" s="49"/>
      <c r="UWD254" s="49"/>
      <c r="UWE254" s="49"/>
      <c r="UWF254" s="49"/>
      <c r="UWG254" s="49"/>
      <c r="UWH254" s="49"/>
      <c r="UWI254" s="49"/>
      <c r="UWJ254" s="49"/>
      <c r="UWK254" s="49"/>
      <c r="UWL254" s="49"/>
      <c r="UWM254" s="49"/>
      <c r="UWN254" s="49"/>
      <c r="UWO254" s="49"/>
      <c r="UWP254" s="49"/>
      <c r="UWQ254" s="49"/>
      <c r="UWR254" s="49"/>
      <c r="UWS254" s="49"/>
      <c r="UWT254" s="49"/>
      <c r="UWU254" s="49"/>
      <c r="UWV254" s="49"/>
      <c r="UWW254" s="49"/>
      <c r="UWX254" s="49"/>
      <c r="UWY254" s="49"/>
      <c r="UWZ254" s="49"/>
      <c r="UXA254" s="49"/>
      <c r="UXB254" s="49"/>
      <c r="UXC254" s="49"/>
      <c r="UXD254" s="49"/>
      <c r="UXE254" s="49"/>
      <c r="UXF254" s="49"/>
      <c r="UXG254" s="49"/>
      <c r="UXH254" s="49"/>
      <c r="UXI254" s="49"/>
      <c r="UXJ254" s="49"/>
      <c r="UXK254" s="49"/>
      <c r="UXL254" s="49"/>
      <c r="UXM254" s="49"/>
      <c r="UXN254" s="49"/>
      <c r="UXO254" s="49"/>
      <c r="UXP254" s="49"/>
      <c r="UXQ254" s="49"/>
      <c r="UXR254" s="49"/>
      <c r="UXS254" s="49"/>
      <c r="UXT254" s="49"/>
      <c r="UXU254" s="49"/>
      <c r="UXV254" s="49"/>
      <c r="UXW254" s="49"/>
      <c r="UXX254" s="49"/>
      <c r="UXY254" s="49"/>
      <c r="UXZ254" s="49"/>
      <c r="UYA254" s="49"/>
      <c r="UYB254" s="49"/>
      <c r="UYC254" s="49"/>
      <c r="UYD254" s="49"/>
      <c r="UYE254" s="49"/>
      <c r="UYF254" s="49"/>
      <c r="UYG254" s="49"/>
      <c r="UYH254" s="49"/>
      <c r="UYI254" s="49"/>
      <c r="UYJ254" s="49"/>
      <c r="UYK254" s="49"/>
      <c r="UYL254" s="49"/>
      <c r="UYM254" s="49"/>
      <c r="UYN254" s="49"/>
      <c r="UYO254" s="49"/>
      <c r="UYP254" s="49"/>
      <c r="UYQ254" s="49"/>
      <c r="UYR254" s="49"/>
      <c r="UYS254" s="49"/>
      <c r="UYT254" s="49"/>
      <c r="UYU254" s="49"/>
      <c r="UYV254" s="49"/>
      <c r="UYW254" s="49"/>
      <c r="UYX254" s="49"/>
      <c r="UYY254" s="49"/>
      <c r="UYZ254" s="49"/>
      <c r="UZA254" s="49"/>
      <c r="UZB254" s="49"/>
      <c r="UZC254" s="49"/>
      <c r="UZD254" s="49"/>
      <c r="UZE254" s="49"/>
      <c r="UZF254" s="49"/>
      <c r="UZG254" s="49"/>
      <c r="UZH254" s="49"/>
      <c r="UZI254" s="49"/>
      <c r="UZJ254" s="49"/>
      <c r="UZK254" s="49"/>
      <c r="UZL254" s="49"/>
      <c r="UZM254" s="49"/>
      <c r="UZN254" s="49"/>
      <c r="UZO254" s="49"/>
      <c r="UZP254" s="49"/>
      <c r="UZQ254" s="49"/>
      <c r="UZR254" s="49"/>
      <c r="UZS254" s="49"/>
      <c r="UZT254" s="49"/>
      <c r="UZU254" s="49"/>
      <c r="UZV254" s="49"/>
      <c r="UZW254" s="49"/>
      <c r="UZX254" s="49"/>
      <c r="UZY254" s="49"/>
      <c r="UZZ254" s="49"/>
      <c r="VAA254" s="49"/>
      <c r="VAB254" s="49"/>
      <c r="VAC254" s="49"/>
      <c r="VAD254" s="49"/>
      <c r="VAE254" s="49"/>
      <c r="VAF254" s="49"/>
      <c r="VAG254" s="49"/>
      <c r="VAH254" s="49"/>
      <c r="VAI254" s="49"/>
      <c r="VAJ254" s="49"/>
      <c r="VAK254" s="49"/>
      <c r="VAL254" s="49"/>
      <c r="VAM254" s="49"/>
      <c r="VAN254" s="49"/>
      <c r="VAO254" s="49"/>
      <c r="VAP254" s="49"/>
      <c r="VAQ254" s="49"/>
      <c r="VAR254" s="49"/>
      <c r="VAS254" s="49"/>
      <c r="VAT254" s="49"/>
      <c r="VAU254" s="49"/>
      <c r="VAV254" s="49"/>
      <c r="VAW254" s="49"/>
      <c r="VAX254" s="49"/>
      <c r="VAY254" s="49"/>
      <c r="VAZ254" s="49"/>
      <c r="VBA254" s="49"/>
      <c r="VBB254" s="49"/>
      <c r="VBC254" s="49"/>
      <c r="VBD254" s="49"/>
      <c r="VBE254" s="49"/>
      <c r="VBF254" s="49"/>
      <c r="VBG254" s="49"/>
      <c r="VBH254" s="49"/>
      <c r="VBI254" s="49"/>
      <c r="VBJ254" s="49"/>
      <c r="VBK254" s="49"/>
      <c r="VBL254" s="49"/>
      <c r="VBM254" s="49"/>
      <c r="VBN254" s="49"/>
      <c r="VBO254" s="49"/>
      <c r="VBP254" s="49"/>
      <c r="VBQ254" s="49"/>
      <c r="VBR254" s="49"/>
      <c r="VBS254" s="49"/>
      <c r="VBT254" s="49"/>
      <c r="VBU254" s="49"/>
      <c r="VBV254" s="49"/>
      <c r="VBW254" s="49"/>
      <c r="VBX254" s="49"/>
      <c r="VBY254" s="49"/>
      <c r="VBZ254" s="49"/>
      <c r="VCA254" s="49"/>
      <c r="VCB254" s="49"/>
      <c r="VCC254" s="49"/>
      <c r="VCD254" s="49"/>
      <c r="VCE254" s="49"/>
      <c r="VCF254" s="49"/>
      <c r="VCG254" s="49"/>
      <c r="VCH254" s="49"/>
      <c r="VCI254" s="49"/>
      <c r="VCJ254" s="49"/>
      <c r="VCK254" s="49"/>
      <c r="VCL254" s="49"/>
      <c r="VCM254" s="49"/>
      <c r="VCN254" s="49"/>
      <c r="VCO254" s="49"/>
      <c r="VCP254" s="49"/>
      <c r="VCQ254" s="49"/>
      <c r="VCR254" s="49"/>
      <c r="VCS254" s="49"/>
      <c r="VCT254" s="49"/>
      <c r="VCU254" s="49"/>
      <c r="VCV254" s="49"/>
      <c r="VCW254" s="49"/>
      <c r="VCX254" s="49"/>
      <c r="VCY254" s="49"/>
      <c r="VCZ254" s="49"/>
      <c r="VDA254" s="49"/>
      <c r="VDB254" s="49"/>
      <c r="VDC254" s="49"/>
      <c r="VDD254" s="49"/>
      <c r="VDE254" s="49"/>
      <c r="VDF254" s="49"/>
      <c r="VDG254" s="49"/>
      <c r="VDH254" s="49"/>
      <c r="VDI254" s="49"/>
      <c r="VDJ254" s="49"/>
      <c r="VDK254" s="49"/>
      <c r="VDL254" s="49"/>
      <c r="VDM254" s="49"/>
      <c r="VDN254" s="49"/>
      <c r="VDO254" s="49"/>
      <c r="VDP254" s="49"/>
      <c r="VDQ254" s="49"/>
      <c r="VDR254" s="49"/>
      <c r="VDS254" s="49"/>
      <c r="VDT254" s="49"/>
      <c r="VDU254" s="49"/>
      <c r="VDV254" s="49"/>
      <c r="VDW254" s="49"/>
      <c r="VDX254" s="49"/>
      <c r="VDY254" s="49"/>
      <c r="VDZ254" s="49"/>
      <c r="VEA254" s="49"/>
      <c r="VEB254" s="49"/>
      <c r="VEC254" s="49"/>
      <c r="VED254" s="49"/>
      <c r="VEE254" s="49"/>
      <c r="VEF254" s="49"/>
      <c r="VEG254" s="49"/>
      <c r="VEH254" s="49"/>
      <c r="VEI254" s="49"/>
      <c r="VEJ254" s="49"/>
      <c r="VEK254" s="49"/>
      <c r="VEL254" s="49"/>
      <c r="VEM254" s="49"/>
      <c r="VEN254" s="49"/>
      <c r="VEO254" s="49"/>
      <c r="VEP254" s="49"/>
      <c r="VEQ254" s="49"/>
      <c r="VER254" s="49"/>
      <c r="VES254" s="49"/>
      <c r="VET254" s="49"/>
      <c r="VEU254" s="49"/>
      <c r="VEV254" s="49"/>
      <c r="VEW254" s="49"/>
      <c r="VEX254" s="49"/>
      <c r="VEY254" s="49"/>
      <c r="VEZ254" s="49"/>
      <c r="VFA254" s="49"/>
      <c r="VFB254" s="49"/>
      <c r="VFC254" s="49"/>
      <c r="VFD254" s="49"/>
      <c r="VFE254" s="49"/>
      <c r="VFF254" s="49"/>
      <c r="VFG254" s="49"/>
      <c r="VFH254" s="49"/>
      <c r="VFI254" s="49"/>
      <c r="VFJ254" s="49"/>
      <c r="VFK254" s="49"/>
      <c r="VFL254" s="49"/>
      <c r="VFM254" s="49"/>
      <c r="VFN254" s="49"/>
      <c r="VFO254" s="49"/>
      <c r="VFP254" s="49"/>
      <c r="VFQ254" s="49"/>
      <c r="VFR254" s="49"/>
      <c r="VFS254" s="49"/>
      <c r="VFT254" s="49"/>
      <c r="VFU254" s="49"/>
      <c r="VFV254" s="49"/>
      <c r="VFW254" s="49"/>
      <c r="VFX254" s="49"/>
      <c r="VFY254" s="49"/>
      <c r="VFZ254" s="49"/>
      <c r="VGA254" s="49"/>
      <c r="VGB254" s="49"/>
      <c r="VGC254" s="49"/>
      <c r="VGD254" s="49"/>
      <c r="VGE254" s="49"/>
      <c r="VGF254" s="49"/>
      <c r="VGG254" s="49"/>
      <c r="VGH254" s="49"/>
      <c r="VGI254" s="49"/>
      <c r="VGJ254" s="49"/>
      <c r="VGK254" s="49"/>
      <c r="VGL254" s="49"/>
      <c r="VGM254" s="49"/>
      <c r="VGN254" s="49"/>
      <c r="VGO254" s="49"/>
      <c r="VGP254" s="49"/>
      <c r="VGQ254" s="49"/>
      <c r="VGR254" s="49"/>
      <c r="VGS254" s="49"/>
      <c r="VGT254" s="49"/>
      <c r="VGU254" s="49"/>
      <c r="VGV254" s="49"/>
      <c r="VGW254" s="49"/>
      <c r="VGX254" s="49"/>
      <c r="VGY254" s="49"/>
      <c r="VGZ254" s="49"/>
      <c r="VHA254" s="49"/>
      <c r="VHB254" s="49"/>
      <c r="VHC254" s="49"/>
      <c r="VHD254" s="49"/>
      <c r="VHE254" s="49"/>
      <c r="VHF254" s="49"/>
      <c r="VHG254" s="49"/>
      <c r="VHH254" s="49"/>
      <c r="VHI254" s="49"/>
      <c r="VHJ254" s="49"/>
      <c r="VHK254" s="49"/>
      <c r="VHL254" s="49"/>
      <c r="VHM254" s="49"/>
      <c r="VHN254" s="49"/>
      <c r="VHO254" s="49"/>
      <c r="VHP254" s="49"/>
      <c r="VHQ254" s="49"/>
      <c r="VHR254" s="49"/>
      <c r="VHS254" s="49"/>
      <c r="VHT254" s="49"/>
      <c r="VHU254" s="49"/>
      <c r="VHV254" s="49"/>
      <c r="VHW254" s="49"/>
      <c r="VHX254" s="49"/>
      <c r="VHY254" s="49"/>
      <c r="VHZ254" s="49"/>
      <c r="VIA254" s="49"/>
      <c r="VIB254" s="49"/>
      <c r="VIC254" s="49"/>
      <c r="VID254" s="49"/>
      <c r="VIE254" s="49"/>
      <c r="VIF254" s="49"/>
      <c r="VIG254" s="49"/>
      <c r="VIH254" s="49"/>
      <c r="VII254" s="49"/>
      <c r="VIJ254" s="49"/>
      <c r="VIK254" s="49"/>
      <c r="VIL254" s="49"/>
      <c r="VIM254" s="49"/>
      <c r="VIN254" s="49"/>
      <c r="VIO254" s="49"/>
      <c r="VIP254" s="49"/>
      <c r="VIQ254" s="49"/>
      <c r="VIR254" s="49"/>
      <c r="VIS254" s="49"/>
      <c r="VIT254" s="49"/>
      <c r="VIU254" s="49"/>
      <c r="VIV254" s="49"/>
      <c r="VIW254" s="49"/>
      <c r="VIX254" s="49"/>
      <c r="VIY254" s="49"/>
      <c r="VIZ254" s="49"/>
      <c r="VJA254" s="49"/>
      <c r="VJB254" s="49"/>
      <c r="VJC254" s="49"/>
      <c r="VJD254" s="49"/>
      <c r="VJE254" s="49"/>
      <c r="VJF254" s="49"/>
      <c r="VJG254" s="49"/>
      <c r="VJH254" s="49"/>
      <c r="VJI254" s="49"/>
      <c r="VJJ254" s="49"/>
      <c r="VJK254" s="49"/>
      <c r="VJL254" s="49"/>
      <c r="VJM254" s="49"/>
      <c r="VJN254" s="49"/>
      <c r="VJO254" s="49"/>
      <c r="VJP254" s="49"/>
      <c r="VJQ254" s="49"/>
      <c r="VJR254" s="49"/>
      <c r="VJS254" s="49"/>
      <c r="VJT254" s="49"/>
      <c r="VJU254" s="49"/>
      <c r="VJV254" s="49"/>
      <c r="VJW254" s="49"/>
      <c r="VJX254" s="49"/>
      <c r="VJY254" s="49"/>
      <c r="VJZ254" s="49"/>
      <c r="VKA254" s="49"/>
      <c r="VKB254" s="49"/>
      <c r="VKC254" s="49"/>
      <c r="VKD254" s="49"/>
      <c r="VKE254" s="49"/>
      <c r="VKF254" s="49"/>
      <c r="VKG254" s="49"/>
      <c r="VKH254" s="49"/>
      <c r="VKI254" s="49"/>
      <c r="VKJ254" s="49"/>
      <c r="VKK254" s="49"/>
      <c r="VKL254" s="49"/>
      <c r="VKM254" s="49"/>
      <c r="VKN254" s="49"/>
      <c r="VKO254" s="49"/>
      <c r="VKP254" s="49"/>
      <c r="VKQ254" s="49"/>
      <c r="VKR254" s="49"/>
      <c r="VKS254" s="49"/>
      <c r="VKT254" s="49"/>
      <c r="VKU254" s="49"/>
      <c r="VKV254" s="49"/>
      <c r="VKW254" s="49"/>
      <c r="VKX254" s="49"/>
      <c r="VKY254" s="49"/>
      <c r="VKZ254" s="49"/>
      <c r="VLA254" s="49"/>
      <c r="VLB254" s="49"/>
      <c r="VLC254" s="49"/>
      <c r="VLD254" s="49"/>
      <c r="VLE254" s="49"/>
      <c r="VLF254" s="49"/>
      <c r="VLG254" s="49"/>
      <c r="VLH254" s="49"/>
      <c r="VLI254" s="49"/>
      <c r="VLJ254" s="49"/>
      <c r="VLK254" s="49"/>
      <c r="VLL254" s="49"/>
      <c r="VLM254" s="49"/>
      <c r="VLN254" s="49"/>
      <c r="VLO254" s="49"/>
      <c r="VLP254" s="49"/>
      <c r="VLQ254" s="49"/>
      <c r="VLR254" s="49"/>
      <c r="VLS254" s="49"/>
      <c r="VLT254" s="49"/>
      <c r="VLU254" s="49"/>
      <c r="VLV254" s="49"/>
      <c r="VLW254" s="49"/>
      <c r="VLX254" s="49"/>
      <c r="VLY254" s="49"/>
      <c r="VLZ254" s="49"/>
      <c r="VMA254" s="49"/>
      <c r="VMB254" s="49"/>
      <c r="VMC254" s="49"/>
      <c r="VMD254" s="49"/>
      <c r="VME254" s="49"/>
      <c r="VMF254" s="49"/>
      <c r="VMG254" s="49"/>
      <c r="VMH254" s="49"/>
      <c r="VMI254" s="49"/>
      <c r="VMJ254" s="49"/>
      <c r="VMK254" s="49"/>
      <c r="VML254" s="49"/>
      <c r="VMM254" s="49"/>
      <c r="VMN254" s="49"/>
      <c r="VMO254" s="49"/>
      <c r="VMP254" s="49"/>
      <c r="VMQ254" s="49"/>
      <c r="VMR254" s="49"/>
      <c r="VMS254" s="49"/>
      <c r="VMT254" s="49"/>
      <c r="VMU254" s="49"/>
      <c r="VMV254" s="49"/>
      <c r="VMW254" s="49"/>
      <c r="VMX254" s="49"/>
      <c r="VMY254" s="49"/>
      <c r="VMZ254" s="49"/>
      <c r="VNA254" s="49"/>
      <c r="VNB254" s="49"/>
      <c r="VNC254" s="49"/>
      <c r="VND254" s="49"/>
      <c r="VNE254" s="49"/>
      <c r="VNF254" s="49"/>
      <c r="VNG254" s="49"/>
      <c r="VNH254" s="49"/>
      <c r="VNI254" s="49"/>
      <c r="VNJ254" s="49"/>
      <c r="VNK254" s="49"/>
      <c r="VNL254" s="49"/>
      <c r="VNM254" s="49"/>
      <c r="VNN254" s="49"/>
      <c r="VNO254" s="49"/>
      <c r="VNP254" s="49"/>
      <c r="VNQ254" s="49"/>
      <c r="VNR254" s="49"/>
      <c r="VNS254" s="49"/>
      <c r="VNT254" s="49"/>
      <c r="VNU254" s="49"/>
      <c r="VNV254" s="49"/>
      <c r="VNW254" s="49"/>
      <c r="VNX254" s="49"/>
      <c r="VNY254" s="49"/>
      <c r="VNZ254" s="49"/>
      <c r="VOA254" s="49"/>
      <c r="VOB254" s="49"/>
      <c r="VOC254" s="49"/>
      <c r="VOD254" s="49"/>
      <c r="VOE254" s="49"/>
      <c r="VOF254" s="49"/>
      <c r="VOG254" s="49"/>
      <c r="VOH254" s="49"/>
      <c r="VOI254" s="49"/>
      <c r="VOJ254" s="49"/>
      <c r="VOK254" s="49"/>
      <c r="VOL254" s="49"/>
      <c r="VOM254" s="49"/>
      <c r="VON254" s="49"/>
      <c r="VOO254" s="49"/>
      <c r="VOP254" s="49"/>
      <c r="VOQ254" s="49"/>
      <c r="VOR254" s="49"/>
      <c r="VOS254" s="49"/>
      <c r="VOT254" s="49"/>
      <c r="VOU254" s="49"/>
      <c r="VOV254" s="49"/>
      <c r="VOW254" s="49"/>
      <c r="VOX254" s="49"/>
      <c r="VOY254" s="49"/>
      <c r="VOZ254" s="49"/>
      <c r="VPA254" s="49"/>
      <c r="VPB254" s="49"/>
      <c r="VPC254" s="49"/>
      <c r="VPD254" s="49"/>
      <c r="VPE254" s="49"/>
      <c r="VPF254" s="49"/>
      <c r="VPG254" s="49"/>
      <c r="VPH254" s="49"/>
      <c r="VPI254" s="49"/>
      <c r="VPJ254" s="49"/>
      <c r="VPK254" s="49"/>
      <c r="VPL254" s="49"/>
      <c r="VPM254" s="49"/>
      <c r="VPN254" s="49"/>
      <c r="VPO254" s="49"/>
      <c r="VPP254" s="49"/>
      <c r="VPQ254" s="49"/>
      <c r="VPR254" s="49"/>
      <c r="VPS254" s="49"/>
      <c r="VPT254" s="49"/>
      <c r="VPU254" s="49"/>
      <c r="VPV254" s="49"/>
      <c r="VPW254" s="49"/>
      <c r="VPX254" s="49"/>
      <c r="VPY254" s="49"/>
      <c r="VPZ254" s="49"/>
      <c r="VQA254" s="49"/>
      <c r="VQB254" s="49"/>
      <c r="VQC254" s="49"/>
      <c r="VQD254" s="49"/>
      <c r="VQE254" s="49"/>
      <c r="VQF254" s="49"/>
      <c r="VQG254" s="49"/>
      <c r="VQH254" s="49"/>
      <c r="VQI254" s="49"/>
      <c r="VQJ254" s="49"/>
      <c r="VQK254" s="49"/>
      <c r="VQL254" s="49"/>
      <c r="VQM254" s="49"/>
      <c r="VQN254" s="49"/>
      <c r="VQO254" s="49"/>
      <c r="VQP254" s="49"/>
      <c r="VQQ254" s="49"/>
      <c r="VQR254" s="49"/>
      <c r="VQS254" s="49"/>
      <c r="VQT254" s="49"/>
      <c r="VQU254" s="49"/>
      <c r="VQV254" s="49"/>
      <c r="VQW254" s="49"/>
      <c r="VQX254" s="49"/>
      <c r="VQY254" s="49"/>
      <c r="VQZ254" s="49"/>
      <c r="VRA254" s="49"/>
      <c r="VRB254" s="49"/>
      <c r="VRC254" s="49"/>
      <c r="VRD254" s="49"/>
      <c r="VRE254" s="49"/>
      <c r="VRF254" s="49"/>
      <c r="VRG254" s="49"/>
      <c r="VRH254" s="49"/>
      <c r="VRI254" s="49"/>
      <c r="VRJ254" s="49"/>
      <c r="VRK254" s="49"/>
      <c r="VRL254" s="49"/>
      <c r="VRM254" s="49"/>
      <c r="VRN254" s="49"/>
      <c r="VRO254" s="49"/>
      <c r="VRP254" s="49"/>
      <c r="VRQ254" s="49"/>
      <c r="VRR254" s="49"/>
      <c r="VRS254" s="49"/>
      <c r="VRT254" s="49"/>
      <c r="VRU254" s="49"/>
      <c r="VRV254" s="49"/>
      <c r="VRW254" s="49"/>
      <c r="VRX254" s="49"/>
      <c r="VRY254" s="49"/>
      <c r="VRZ254" s="49"/>
      <c r="VSA254" s="49"/>
      <c r="VSB254" s="49"/>
      <c r="VSC254" s="49"/>
      <c r="VSD254" s="49"/>
      <c r="VSE254" s="49"/>
      <c r="VSF254" s="49"/>
      <c r="VSG254" s="49"/>
      <c r="VSH254" s="49"/>
      <c r="VSI254" s="49"/>
      <c r="VSJ254" s="49"/>
      <c r="VSK254" s="49"/>
      <c r="VSL254" s="49"/>
      <c r="VSM254" s="49"/>
      <c r="VSN254" s="49"/>
      <c r="VSO254" s="49"/>
      <c r="VSP254" s="49"/>
      <c r="VSQ254" s="49"/>
      <c r="VSR254" s="49"/>
      <c r="VSS254" s="49"/>
      <c r="VST254" s="49"/>
      <c r="VSU254" s="49"/>
      <c r="VSV254" s="49"/>
      <c r="VSW254" s="49"/>
      <c r="VSX254" s="49"/>
      <c r="VSY254" s="49"/>
      <c r="VSZ254" s="49"/>
      <c r="VTA254" s="49"/>
      <c r="VTB254" s="49"/>
      <c r="VTC254" s="49"/>
      <c r="VTD254" s="49"/>
      <c r="VTE254" s="49"/>
      <c r="VTF254" s="49"/>
      <c r="VTG254" s="49"/>
      <c r="VTH254" s="49"/>
      <c r="VTI254" s="49"/>
      <c r="VTJ254" s="49"/>
      <c r="VTK254" s="49"/>
      <c r="VTL254" s="49"/>
      <c r="VTM254" s="49"/>
      <c r="VTN254" s="49"/>
      <c r="VTO254" s="49"/>
      <c r="VTP254" s="49"/>
      <c r="VTQ254" s="49"/>
      <c r="VTR254" s="49"/>
      <c r="VTS254" s="49"/>
      <c r="VTT254" s="49"/>
      <c r="VTU254" s="49"/>
      <c r="VTV254" s="49"/>
      <c r="VTW254" s="49"/>
      <c r="VTX254" s="49"/>
      <c r="VTY254" s="49"/>
      <c r="VTZ254" s="49"/>
      <c r="VUA254" s="49"/>
      <c r="VUB254" s="49"/>
      <c r="VUC254" s="49"/>
      <c r="VUD254" s="49"/>
      <c r="VUE254" s="49"/>
      <c r="VUF254" s="49"/>
      <c r="VUG254" s="49"/>
      <c r="VUH254" s="49"/>
      <c r="VUI254" s="49"/>
      <c r="VUJ254" s="49"/>
      <c r="VUK254" s="49"/>
      <c r="VUL254" s="49"/>
      <c r="VUM254" s="49"/>
      <c r="VUN254" s="49"/>
      <c r="VUO254" s="49"/>
      <c r="VUP254" s="49"/>
      <c r="VUQ254" s="49"/>
      <c r="VUR254" s="49"/>
      <c r="VUS254" s="49"/>
      <c r="VUT254" s="49"/>
      <c r="VUU254" s="49"/>
      <c r="VUV254" s="49"/>
      <c r="VUW254" s="49"/>
      <c r="VUX254" s="49"/>
      <c r="VUY254" s="49"/>
      <c r="VUZ254" s="49"/>
      <c r="VVA254" s="49"/>
      <c r="VVB254" s="49"/>
      <c r="VVC254" s="49"/>
      <c r="VVD254" s="49"/>
      <c r="VVE254" s="49"/>
      <c r="VVF254" s="49"/>
      <c r="VVG254" s="49"/>
      <c r="VVH254" s="49"/>
      <c r="VVI254" s="49"/>
      <c r="VVJ254" s="49"/>
      <c r="VVK254" s="49"/>
      <c r="VVL254" s="49"/>
      <c r="VVM254" s="49"/>
      <c r="VVN254" s="49"/>
      <c r="VVO254" s="49"/>
      <c r="VVP254" s="49"/>
      <c r="VVQ254" s="49"/>
      <c r="VVR254" s="49"/>
      <c r="VVS254" s="49"/>
      <c r="VVT254" s="49"/>
      <c r="VVU254" s="49"/>
      <c r="VVV254" s="49"/>
      <c r="VVW254" s="49"/>
      <c r="VVX254" s="49"/>
      <c r="VVY254" s="49"/>
      <c r="VVZ254" s="49"/>
      <c r="VWA254" s="49"/>
      <c r="VWB254" s="49"/>
      <c r="VWC254" s="49"/>
      <c r="VWD254" s="49"/>
      <c r="VWE254" s="49"/>
      <c r="VWF254" s="49"/>
      <c r="VWG254" s="49"/>
      <c r="VWH254" s="49"/>
      <c r="VWI254" s="49"/>
      <c r="VWJ254" s="49"/>
      <c r="VWK254" s="49"/>
      <c r="VWL254" s="49"/>
      <c r="VWM254" s="49"/>
      <c r="VWN254" s="49"/>
      <c r="VWO254" s="49"/>
      <c r="VWP254" s="49"/>
      <c r="VWQ254" s="49"/>
      <c r="VWR254" s="49"/>
      <c r="VWS254" s="49"/>
      <c r="VWT254" s="49"/>
      <c r="VWU254" s="49"/>
      <c r="VWV254" s="49"/>
      <c r="VWW254" s="49"/>
      <c r="VWX254" s="49"/>
      <c r="VWY254" s="49"/>
      <c r="VWZ254" s="49"/>
      <c r="VXA254" s="49"/>
      <c r="VXB254" s="49"/>
      <c r="VXC254" s="49"/>
      <c r="VXD254" s="49"/>
      <c r="VXE254" s="49"/>
      <c r="VXF254" s="49"/>
      <c r="VXG254" s="49"/>
      <c r="VXH254" s="49"/>
      <c r="VXI254" s="49"/>
      <c r="VXJ254" s="49"/>
      <c r="VXK254" s="49"/>
      <c r="VXL254" s="49"/>
      <c r="VXM254" s="49"/>
      <c r="VXN254" s="49"/>
      <c r="VXO254" s="49"/>
      <c r="VXP254" s="49"/>
      <c r="VXQ254" s="49"/>
      <c r="VXR254" s="49"/>
      <c r="VXS254" s="49"/>
      <c r="VXT254" s="49"/>
      <c r="VXU254" s="49"/>
      <c r="VXV254" s="49"/>
      <c r="VXW254" s="49"/>
      <c r="VXX254" s="49"/>
      <c r="VXY254" s="49"/>
      <c r="VXZ254" s="49"/>
      <c r="VYA254" s="49"/>
      <c r="VYB254" s="49"/>
      <c r="VYC254" s="49"/>
      <c r="VYD254" s="49"/>
      <c r="VYE254" s="49"/>
      <c r="VYF254" s="49"/>
      <c r="VYG254" s="49"/>
      <c r="VYH254" s="49"/>
      <c r="VYI254" s="49"/>
      <c r="VYJ254" s="49"/>
      <c r="VYK254" s="49"/>
      <c r="VYL254" s="49"/>
      <c r="VYM254" s="49"/>
      <c r="VYN254" s="49"/>
      <c r="VYO254" s="49"/>
      <c r="VYP254" s="49"/>
      <c r="VYQ254" s="49"/>
      <c r="VYR254" s="49"/>
      <c r="VYS254" s="49"/>
      <c r="VYT254" s="49"/>
      <c r="VYU254" s="49"/>
      <c r="VYV254" s="49"/>
      <c r="VYW254" s="49"/>
      <c r="VYX254" s="49"/>
      <c r="VYY254" s="49"/>
      <c r="VYZ254" s="49"/>
      <c r="VZA254" s="49"/>
      <c r="VZB254" s="49"/>
      <c r="VZC254" s="49"/>
      <c r="VZD254" s="49"/>
      <c r="VZE254" s="49"/>
      <c r="VZF254" s="49"/>
      <c r="VZG254" s="49"/>
      <c r="VZH254" s="49"/>
      <c r="VZI254" s="49"/>
      <c r="VZJ254" s="49"/>
      <c r="VZK254" s="49"/>
      <c r="VZL254" s="49"/>
      <c r="VZM254" s="49"/>
      <c r="VZN254" s="49"/>
      <c r="VZO254" s="49"/>
      <c r="VZP254" s="49"/>
      <c r="VZQ254" s="49"/>
      <c r="VZR254" s="49"/>
      <c r="VZS254" s="49"/>
      <c r="VZT254" s="49"/>
      <c r="VZU254" s="49"/>
      <c r="VZV254" s="49"/>
      <c r="VZW254" s="49"/>
      <c r="VZX254" s="49"/>
      <c r="VZY254" s="49"/>
      <c r="VZZ254" s="49"/>
      <c r="WAA254" s="49"/>
      <c r="WAB254" s="49"/>
      <c r="WAC254" s="49"/>
      <c r="WAD254" s="49"/>
      <c r="WAE254" s="49"/>
      <c r="WAF254" s="49"/>
      <c r="WAG254" s="49"/>
      <c r="WAH254" s="49"/>
      <c r="WAI254" s="49"/>
      <c r="WAJ254" s="49"/>
      <c r="WAK254" s="49"/>
      <c r="WAL254" s="49"/>
      <c r="WAM254" s="49"/>
      <c r="WAN254" s="49"/>
      <c r="WAO254" s="49"/>
      <c r="WAP254" s="49"/>
      <c r="WAQ254" s="49"/>
      <c r="WAR254" s="49"/>
      <c r="WAS254" s="49"/>
      <c r="WAT254" s="49"/>
      <c r="WAU254" s="49"/>
      <c r="WAV254" s="49"/>
      <c r="WAW254" s="49"/>
      <c r="WAX254" s="49"/>
      <c r="WAY254" s="49"/>
      <c r="WAZ254" s="49"/>
      <c r="WBA254" s="49"/>
      <c r="WBB254" s="49"/>
      <c r="WBC254" s="49"/>
      <c r="WBD254" s="49"/>
      <c r="WBE254" s="49"/>
      <c r="WBF254" s="49"/>
      <c r="WBG254" s="49"/>
      <c r="WBH254" s="49"/>
      <c r="WBI254" s="49"/>
      <c r="WBJ254" s="49"/>
      <c r="WBK254" s="49"/>
      <c r="WBL254" s="49"/>
      <c r="WBM254" s="49"/>
      <c r="WBN254" s="49"/>
      <c r="WBO254" s="49"/>
      <c r="WBP254" s="49"/>
      <c r="WBQ254" s="49"/>
      <c r="WBR254" s="49"/>
      <c r="WBS254" s="49"/>
      <c r="WBT254" s="49"/>
      <c r="WBU254" s="49"/>
      <c r="WBV254" s="49"/>
      <c r="WBW254" s="49"/>
      <c r="WBX254" s="49"/>
      <c r="WBY254" s="49"/>
      <c r="WBZ254" s="49"/>
      <c r="WCA254" s="49"/>
      <c r="WCB254" s="49"/>
      <c r="WCC254" s="49"/>
      <c r="WCD254" s="49"/>
      <c r="WCE254" s="49"/>
      <c r="WCF254" s="49"/>
      <c r="WCG254" s="49"/>
      <c r="WCH254" s="49"/>
      <c r="WCI254" s="49"/>
      <c r="WCJ254" s="49"/>
      <c r="WCK254" s="49"/>
      <c r="WCL254" s="49"/>
      <c r="WCM254" s="49"/>
      <c r="WCN254" s="49"/>
      <c r="WCO254" s="49"/>
      <c r="WCP254" s="49"/>
      <c r="WCQ254" s="49"/>
      <c r="WCR254" s="49"/>
      <c r="WCS254" s="49"/>
      <c r="WCT254" s="49"/>
      <c r="WCU254" s="49"/>
      <c r="WCV254" s="49"/>
      <c r="WCW254" s="49"/>
      <c r="WCX254" s="49"/>
      <c r="WCY254" s="49"/>
      <c r="WCZ254" s="49"/>
      <c r="WDA254" s="49"/>
      <c r="WDB254" s="49"/>
      <c r="WDC254" s="49"/>
      <c r="WDD254" s="49"/>
      <c r="WDE254" s="49"/>
      <c r="WDF254" s="49"/>
      <c r="WDG254" s="49"/>
      <c r="WDH254" s="49"/>
      <c r="WDI254" s="49"/>
      <c r="WDJ254" s="49"/>
      <c r="WDK254" s="49"/>
      <c r="WDL254" s="49"/>
      <c r="WDM254" s="49"/>
      <c r="WDN254" s="49"/>
      <c r="WDO254" s="49"/>
      <c r="WDP254" s="49"/>
      <c r="WDQ254" s="49"/>
      <c r="WDR254" s="49"/>
      <c r="WDS254" s="49"/>
      <c r="WDT254" s="49"/>
      <c r="WDU254" s="49"/>
      <c r="WDV254" s="49"/>
      <c r="WDW254" s="49"/>
      <c r="WDX254" s="49"/>
      <c r="WDY254" s="49"/>
      <c r="WDZ254" s="49"/>
      <c r="WEA254" s="49"/>
      <c r="WEB254" s="49"/>
      <c r="WEC254" s="49"/>
      <c r="WED254" s="49"/>
      <c r="WEE254" s="49"/>
      <c r="WEF254" s="49"/>
      <c r="WEG254" s="49"/>
      <c r="WEH254" s="49"/>
      <c r="WEI254" s="49"/>
      <c r="WEJ254" s="49"/>
      <c r="WEK254" s="49"/>
      <c r="WEL254" s="49"/>
      <c r="WEM254" s="49"/>
      <c r="WEN254" s="49"/>
      <c r="WEO254" s="49"/>
      <c r="WEP254" s="49"/>
      <c r="WEQ254" s="49"/>
      <c r="WER254" s="49"/>
      <c r="WES254" s="49"/>
      <c r="WET254" s="49"/>
      <c r="WEU254" s="49"/>
      <c r="WEV254" s="49"/>
      <c r="WEW254" s="49"/>
      <c r="WEX254" s="49"/>
      <c r="WEY254" s="49"/>
      <c r="WEZ254" s="49"/>
      <c r="WFA254" s="49"/>
      <c r="WFB254" s="49"/>
      <c r="WFC254" s="49"/>
      <c r="WFD254" s="49"/>
      <c r="WFE254" s="49"/>
      <c r="WFF254" s="49"/>
      <c r="WFG254" s="49"/>
      <c r="WFH254" s="49"/>
      <c r="WFI254" s="49"/>
      <c r="WFJ254" s="49"/>
      <c r="WFK254" s="49"/>
      <c r="WFL254" s="49"/>
      <c r="WFM254" s="49"/>
      <c r="WFN254" s="49"/>
      <c r="WFO254" s="49"/>
      <c r="WFP254" s="49"/>
      <c r="WFQ254" s="49"/>
      <c r="WFR254" s="49"/>
      <c r="WFS254" s="49"/>
      <c r="WFT254" s="49"/>
      <c r="WFU254" s="49"/>
      <c r="WFV254" s="49"/>
      <c r="WFW254" s="49"/>
      <c r="WFX254" s="49"/>
      <c r="WFY254" s="49"/>
      <c r="WFZ254" s="49"/>
      <c r="WGA254" s="49"/>
      <c r="WGB254" s="49"/>
      <c r="WGC254" s="49"/>
      <c r="WGD254" s="49"/>
      <c r="WGE254" s="49"/>
      <c r="WGF254" s="49"/>
      <c r="WGG254" s="49"/>
      <c r="WGH254" s="49"/>
      <c r="WGI254" s="49"/>
      <c r="WGJ254" s="49"/>
      <c r="WGK254" s="49"/>
      <c r="WGL254" s="49"/>
      <c r="WGM254" s="49"/>
      <c r="WGN254" s="49"/>
      <c r="WGO254" s="49"/>
      <c r="WGP254" s="49"/>
      <c r="WGQ254" s="49"/>
      <c r="WGR254" s="49"/>
      <c r="WGS254" s="49"/>
      <c r="WGT254" s="49"/>
      <c r="WGU254" s="49"/>
      <c r="WGV254" s="49"/>
      <c r="WGW254" s="49"/>
      <c r="WGX254" s="49"/>
      <c r="WGY254" s="49"/>
      <c r="WGZ254" s="49"/>
      <c r="WHA254" s="49"/>
      <c r="WHB254" s="49"/>
      <c r="WHC254" s="49"/>
      <c r="WHD254" s="49"/>
      <c r="WHE254" s="49"/>
      <c r="WHF254" s="49"/>
      <c r="WHG254" s="49"/>
      <c r="WHH254" s="49"/>
      <c r="WHI254" s="49"/>
      <c r="WHJ254" s="49"/>
      <c r="WHK254" s="49"/>
      <c r="WHL254" s="49"/>
      <c r="WHM254" s="49"/>
      <c r="WHN254" s="49"/>
      <c r="WHO254" s="49"/>
      <c r="WHP254" s="49"/>
      <c r="WHQ254" s="49"/>
      <c r="WHR254" s="49"/>
      <c r="WHS254" s="49"/>
      <c r="WHT254" s="49"/>
      <c r="WHU254" s="49"/>
      <c r="WHV254" s="49"/>
      <c r="WHW254" s="49"/>
      <c r="WHX254" s="49"/>
      <c r="WHY254" s="49"/>
      <c r="WHZ254" s="49"/>
      <c r="WIA254" s="49"/>
      <c r="WIB254" s="49"/>
      <c r="WIC254" s="49"/>
      <c r="WID254" s="49"/>
      <c r="WIE254" s="49"/>
      <c r="WIF254" s="49"/>
      <c r="WIG254" s="49"/>
      <c r="WIH254" s="49"/>
      <c r="WII254" s="49"/>
      <c r="WIJ254" s="49"/>
      <c r="WIK254" s="49"/>
      <c r="WIL254" s="49"/>
      <c r="WIM254" s="49"/>
      <c r="WIN254" s="49"/>
      <c r="WIO254" s="49"/>
      <c r="WIP254" s="49"/>
      <c r="WIQ254" s="49"/>
      <c r="WIR254" s="49"/>
      <c r="WIS254" s="49"/>
      <c r="WIT254" s="49"/>
      <c r="WIU254" s="49"/>
      <c r="WIV254" s="49"/>
      <c r="WIW254" s="49"/>
      <c r="WIX254" s="49"/>
      <c r="WIY254" s="49"/>
      <c r="WIZ254" s="49"/>
      <c r="WJA254" s="49"/>
      <c r="WJB254" s="49"/>
      <c r="WJC254" s="49"/>
      <c r="WJD254" s="49"/>
      <c r="WJE254" s="49"/>
      <c r="WJF254" s="49"/>
      <c r="WJG254" s="49"/>
      <c r="WJH254" s="49"/>
      <c r="WJI254" s="49"/>
      <c r="WJJ254" s="49"/>
      <c r="WJK254" s="49"/>
      <c r="WJL254" s="49"/>
      <c r="WJM254" s="49"/>
      <c r="WJN254" s="49"/>
      <c r="WJO254" s="49"/>
      <c r="WJP254" s="49"/>
      <c r="WJQ254" s="49"/>
      <c r="WJR254" s="49"/>
      <c r="WJS254" s="49"/>
      <c r="WJT254" s="49"/>
      <c r="WJU254" s="49"/>
      <c r="WJV254" s="49"/>
      <c r="WJW254" s="49"/>
      <c r="WJX254" s="49"/>
      <c r="WJY254" s="49"/>
      <c r="WJZ254" s="49"/>
      <c r="WKA254" s="49"/>
      <c r="WKB254" s="49"/>
      <c r="WKC254" s="49"/>
      <c r="WKD254" s="49"/>
      <c r="WKE254" s="49"/>
      <c r="WKF254" s="49"/>
      <c r="WKG254" s="49"/>
      <c r="WKH254" s="49"/>
      <c r="WKI254" s="49"/>
      <c r="WKJ254" s="49"/>
      <c r="WKK254" s="49"/>
      <c r="WKL254" s="49"/>
      <c r="WKM254" s="49"/>
      <c r="WKN254" s="49"/>
      <c r="WKO254" s="49"/>
      <c r="WKP254" s="49"/>
      <c r="WKQ254" s="49"/>
      <c r="WKR254" s="49"/>
      <c r="WKS254" s="49"/>
      <c r="WKT254" s="49"/>
      <c r="WKU254" s="49"/>
      <c r="WKV254" s="49"/>
      <c r="WKW254" s="49"/>
      <c r="WKX254" s="49"/>
      <c r="WKY254" s="49"/>
      <c r="WKZ254" s="49"/>
      <c r="WLA254" s="49"/>
      <c r="WLB254" s="49"/>
      <c r="WLC254" s="49"/>
      <c r="WLD254" s="49"/>
      <c r="WLE254" s="49"/>
      <c r="WLF254" s="49"/>
      <c r="WLG254" s="49"/>
      <c r="WLH254" s="49"/>
      <c r="WLI254" s="49"/>
      <c r="WLJ254" s="49"/>
      <c r="WLK254" s="49"/>
      <c r="WLL254" s="49"/>
      <c r="WLM254" s="49"/>
      <c r="WLN254" s="49"/>
      <c r="WLO254" s="49"/>
      <c r="WLP254" s="49"/>
      <c r="WLQ254" s="49"/>
      <c r="WLR254" s="49"/>
      <c r="WLS254" s="49"/>
      <c r="WLT254" s="49"/>
      <c r="WLU254" s="49"/>
      <c r="WLV254" s="49"/>
      <c r="WLW254" s="49"/>
      <c r="WLX254" s="49"/>
      <c r="WLY254" s="49"/>
      <c r="WLZ254" s="49"/>
      <c r="WMA254" s="49"/>
      <c r="WMB254" s="49"/>
      <c r="WMC254" s="49"/>
      <c r="WMD254" s="49"/>
      <c r="WME254" s="49"/>
      <c r="WMF254" s="49"/>
      <c r="WMG254" s="49"/>
      <c r="WMH254" s="49"/>
      <c r="WMI254" s="49"/>
      <c r="WMJ254" s="49"/>
      <c r="WMK254" s="49"/>
      <c r="WML254" s="49"/>
      <c r="WMM254" s="49"/>
      <c r="WMN254" s="49"/>
      <c r="WMO254" s="49"/>
      <c r="WMP254" s="49"/>
      <c r="WMQ254" s="49"/>
      <c r="WMR254" s="49"/>
      <c r="WMS254" s="49"/>
      <c r="WMT254" s="49"/>
      <c r="WMU254" s="49"/>
      <c r="WMV254" s="49"/>
      <c r="WMW254" s="49"/>
      <c r="WMX254" s="49"/>
      <c r="WMY254" s="49"/>
      <c r="WMZ254" s="49"/>
      <c r="WNA254" s="49"/>
      <c r="WNB254" s="49"/>
      <c r="WNC254" s="49"/>
      <c r="WND254" s="49"/>
      <c r="WNE254" s="49"/>
      <c r="WNF254" s="49"/>
      <c r="WNG254" s="49"/>
      <c r="WNH254" s="49"/>
      <c r="WNI254" s="49"/>
      <c r="WNJ254" s="49"/>
      <c r="WNK254" s="49"/>
      <c r="WNL254" s="49"/>
      <c r="WNM254" s="49"/>
      <c r="WNN254" s="49"/>
      <c r="WNO254" s="49"/>
      <c r="WNP254" s="49"/>
      <c r="WNQ254" s="49"/>
      <c r="WNR254" s="49"/>
      <c r="WNS254" s="49"/>
      <c r="WNT254" s="49"/>
      <c r="WNU254" s="49"/>
      <c r="WNV254" s="49"/>
      <c r="WNW254" s="49"/>
      <c r="WNX254" s="49"/>
      <c r="WNY254" s="49"/>
      <c r="WNZ254" s="49"/>
      <c r="WOA254" s="49"/>
      <c r="WOB254" s="49"/>
      <c r="WOC254" s="49"/>
      <c r="WOD254" s="49"/>
      <c r="WOE254" s="49"/>
      <c r="WOF254" s="49"/>
      <c r="WOG254" s="49"/>
      <c r="WOH254" s="49"/>
      <c r="WOI254" s="49"/>
      <c r="WOJ254" s="49"/>
      <c r="WOK254" s="49"/>
      <c r="WOL254" s="49"/>
      <c r="WOM254" s="49"/>
      <c r="WON254" s="49"/>
      <c r="WOO254" s="49"/>
      <c r="WOP254" s="49"/>
      <c r="WOQ254" s="49"/>
      <c r="WOR254" s="49"/>
      <c r="WOS254" s="49"/>
      <c r="WOT254" s="49"/>
      <c r="WOU254" s="49"/>
      <c r="WOV254" s="49"/>
      <c r="WOW254" s="49"/>
      <c r="WOX254" s="49"/>
      <c r="WOY254" s="49"/>
      <c r="WOZ254" s="49"/>
      <c r="WPA254" s="49"/>
      <c r="WPB254" s="49"/>
      <c r="WPC254" s="49"/>
      <c r="WPD254" s="49"/>
      <c r="WPE254" s="49"/>
      <c r="WPF254" s="49"/>
      <c r="WPG254" s="49"/>
      <c r="WPH254" s="49"/>
      <c r="WPI254" s="49"/>
      <c r="WPJ254" s="49"/>
      <c r="WPK254" s="49"/>
      <c r="WPL254" s="49"/>
      <c r="WPM254" s="49"/>
      <c r="WPN254" s="49"/>
      <c r="WPO254" s="49"/>
      <c r="WPP254" s="49"/>
      <c r="WPQ254" s="49"/>
      <c r="WPR254" s="49"/>
      <c r="WPS254" s="49"/>
      <c r="WPT254" s="49"/>
      <c r="WPU254" s="49"/>
      <c r="WPV254" s="49"/>
      <c r="WPW254" s="49"/>
      <c r="WPX254" s="49"/>
      <c r="WPY254" s="49"/>
      <c r="WPZ254" s="49"/>
      <c r="WQA254" s="49"/>
      <c r="WQB254" s="49"/>
      <c r="WQC254" s="49"/>
      <c r="WQD254" s="49"/>
      <c r="WQE254" s="49"/>
      <c r="WQF254" s="49"/>
      <c r="WQG254" s="49"/>
      <c r="WQH254" s="49"/>
      <c r="WQI254" s="49"/>
      <c r="WQJ254" s="49"/>
      <c r="WQK254" s="49"/>
      <c r="WQL254" s="49"/>
      <c r="WQM254" s="49"/>
      <c r="WQN254" s="49"/>
      <c r="WQO254" s="49"/>
      <c r="WQP254" s="49"/>
      <c r="WQQ254" s="49"/>
      <c r="WQR254" s="49"/>
      <c r="WQS254" s="49"/>
      <c r="WQT254" s="49"/>
      <c r="WQU254" s="49"/>
      <c r="WQV254" s="49"/>
      <c r="WQW254" s="49"/>
      <c r="WQX254" s="49"/>
      <c r="WQY254" s="49"/>
      <c r="WQZ254" s="49"/>
      <c r="WRA254" s="49"/>
      <c r="WRB254" s="49"/>
      <c r="WRC254" s="49"/>
      <c r="WRD254" s="49"/>
      <c r="WRE254" s="49"/>
      <c r="WRF254" s="49"/>
      <c r="WRG254" s="49"/>
      <c r="WRH254" s="49"/>
      <c r="WRI254" s="49"/>
      <c r="WRJ254" s="49"/>
      <c r="WRK254" s="49"/>
      <c r="WRL254" s="49"/>
      <c r="WRM254" s="49"/>
      <c r="WRN254" s="49"/>
      <c r="WRO254" s="49"/>
      <c r="WRP254" s="49"/>
      <c r="WRQ254" s="49"/>
      <c r="WRR254" s="49"/>
      <c r="WRS254" s="49"/>
      <c r="WRT254" s="49"/>
      <c r="WRU254" s="49"/>
      <c r="WRV254" s="49"/>
      <c r="WRW254" s="49"/>
      <c r="WRX254" s="49"/>
      <c r="WRY254" s="49"/>
      <c r="WRZ254" s="49"/>
      <c r="WSA254" s="49"/>
      <c r="WSB254" s="49"/>
      <c r="WSC254" s="49"/>
      <c r="WSD254" s="49"/>
      <c r="WSE254" s="49"/>
      <c r="WSF254" s="49"/>
      <c r="WSG254" s="49"/>
      <c r="WSH254" s="49"/>
      <c r="WSI254" s="49"/>
      <c r="WSJ254" s="49"/>
      <c r="WSK254" s="49"/>
      <c r="WSL254" s="49"/>
      <c r="WSM254" s="49"/>
      <c r="WSN254" s="49"/>
      <c r="WSO254" s="49"/>
      <c r="WSP254" s="49"/>
      <c r="WSQ254" s="49"/>
      <c r="WSR254" s="49"/>
      <c r="WSS254" s="49"/>
      <c r="WST254" s="49"/>
      <c r="WSU254" s="49"/>
      <c r="WSV254" s="49"/>
      <c r="WSW254" s="49"/>
      <c r="WSX254" s="49"/>
      <c r="WSY254" s="49"/>
      <c r="WSZ254" s="49"/>
      <c r="WTA254" s="49"/>
      <c r="WTB254" s="49"/>
      <c r="WTC254" s="49"/>
      <c r="WTD254" s="49"/>
      <c r="WTE254" s="49"/>
      <c r="WTF254" s="49"/>
      <c r="WTG254" s="49"/>
      <c r="WTH254" s="49"/>
      <c r="WTI254" s="49"/>
      <c r="WTJ254" s="49"/>
      <c r="WTK254" s="49"/>
      <c r="WTL254" s="49"/>
      <c r="WTM254" s="49"/>
      <c r="WTN254" s="49"/>
      <c r="WTO254" s="49"/>
      <c r="WTP254" s="49"/>
      <c r="WTQ254" s="49"/>
      <c r="WTR254" s="49"/>
      <c r="WTS254" s="49"/>
      <c r="WTT254" s="49"/>
      <c r="WTU254" s="49"/>
      <c r="WTV254" s="49"/>
      <c r="WTW254" s="49"/>
      <c r="WTX254" s="49"/>
      <c r="WTY254" s="49"/>
      <c r="WTZ254" s="49"/>
      <c r="WUA254" s="49"/>
      <c r="WUB254" s="49"/>
      <c r="WUC254" s="49"/>
      <c r="WUD254" s="49"/>
      <c r="WUE254" s="49"/>
      <c r="WUF254" s="49"/>
      <c r="WUG254" s="49"/>
      <c r="WUH254" s="49"/>
      <c r="WUI254" s="49"/>
      <c r="WUJ254" s="49"/>
      <c r="WUK254" s="49"/>
      <c r="WUL254" s="49"/>
      <c r="WUM254" s="49"/>
      <c r="WUN254" s="49"/>
      <c r="WUO254" s="49"/>
      <c r="WUP254" s="49"/>
      <c r="WUQ254" s="49"/>
      <c r="WUR254" s="49"/>
      <c r="WUS254" s="49"/>
      <c r="WUT254" s="49"/>
      <c r="WUU254" s="49"/>
      <c r="WUV254" s="49"/>
      <c r="WUW254" s="49"/>
      <c r="WUX254" s="49"/>
      <c r="WUY254" s="49"/>
      <c r="WUZ254" s="49"/>
      <c r="WVA254" s="49"/>
      <c r="WVB254" s="49"/>
      <c r="WVC254" s="49"/>
      <c r="WVD254" s="49"/>
      <c r="WVE254" s="49"/>
      <c r="WVF254" s="49"/>
      <c r="WVG254" s="49"/>
      <c r="WVH254" s="49"/>
      <c r="WVI254" s="49"/>
      <c r="WVJ254" s="49"/>
      <c r="WVK254" s="49"/>
      <c r="WVL254" s="49"/>
      <c r="WVM254" s="49"/>
      <c r="WVN254" s="49"/>
      <c r="WVO254" s="49"/>
      <c r="WVP254" s="49"/>
      <c r="WVQ254" s="49"/>
      <c r="WVR254" s="49"/>
      <c r="WVS254" s="49"/>
      <c r="WVT254" s="49"/>
      <c r="WVU254" s="49"/>
      <c r="WVV254" s="49"/>
      <c r="WVW254" s="49"/>
      <c r="WVX254" s="49"/>
      <c r="WVY254" s="49"/>
      <c r="WVZ254" s="49"/>
      <c r="WWA254" s="49"/>
      <c r="WWB254" s="49"/>
      <c r="WWC254" s="49"/>
      <c r="WWD254" s="49"/>
      <c r="WWE254" s="49"/>
      <c r="WWF254" s="49"/>
      <c r="WWG254" s="49"/>
      <c r="WWH254" s="49"/>
      <c r="WWI254" s="49"/>
      <c r="WWJ254" s="49"/>
      <c r="WWK254" s="49"/>
      <c r="WWL254" s="49"/>
      <c r="WWM254" s="49"/>
      <c r="WWN254" s="49"/>
      <c r="WWO254" s="49"/>
      <c r="WWP254" s="49"/>
      <c r="WWQ254" s="49"/>
      <c r="WWR254" s="49"/>
      <c r="WWS254" s="49"/>
      <c r="WWT254" s="49"/>
      <c r="WWU254" s="49"/>
      <c r="WWV254" s="49"/>
      <c r="WWW254" s="49"/>
      <c r="WWX254" s="49"/>
      <c r="WWY254" s="49"/>
      <c r="WWZ254" s="49"/>
      <c r="WXA254" s="49"/>
      <c r="WXB254" s="49"/>
      <c r="WXC254" s="49"/>
      <c r="WXD254" s="49"/>
      <c r="WXE254" s="49"/>
      <c r="WXF254" s="49"/>
      <c r="WXG254" s="49"/>
      <c r="WXH254" s="49"/>
      <c r="WXI254" s="49"/>
      <c r="WXJ254" s="49"/>
      <c r="WXK254" s="49"/>
      <c r="WXL254" s="49"/>
      <c r="WXM254" s="49"/>
      <c r="WXN254" s="49"/>
      <c r="WXO254" s="49"/>
      <c r="WXP254" s="49"/>
      <c r="WXQ254" s="49"/>
      <c r="WXR254" s="49"/>
      <c r="WXS254" s="49"/>
      <c r="WXT254" s="49"/>
      <c r="WXU254" s="49"/>
      <c r="WXV254" s="49"/>
      <c r="WXW254" s="49"/>
      <c r="WXX254" s="49"/>
      <c r="WXY254" s="49"/>
      <c r="WXZ254" s="49"/>
      <c r="WYA254" s="49"/>
      <c r="WYB254" s="49"/>
      <c r="WYC254" s="49"/>
      <c r="WYD254" s="49"/>
      <c r="WYE254" s="49"/>
      <c r="WYF254" s="49"/>
      <c r="WYG254" s="49"/>
      <c r="WYH254" s="49"/>
      <c r="WYI254" s="49"/>
      <c r="WYJ254" s="49"/>
      <c r="WYK254" s="49"/>
      <c r="WYL254" s="49"/>
      <c r="WYM254" s="49"/>
      <c r="WYN254" s="49"/>
      <c r="WYO254" s="49"/>
      <c r="WYP254" s="49"/>
      <c r="WYQ254" s="49"/>
      <c r="WYR254" s="49"/>
      <c r="WYS254" s="49"/>
      <c r="WYT254" s="49"/>
      <c r="WYU254" s="49"/>
      <c r="WYV254" s="49"/>
      <c r="WYW254" s="49"/>
      <c r="WYX254" s="49"/>
      <c r="WYY254" s="49"/>
      <c r="WYZ254" s="49"/>
      <c r="WZA254" s="49"/>
      <c r="WZB254" s="49"/>
      <c r="WZC254" s="49"/>
      <c r="WZD254" s="49"/>
      <c r="WZE254" s="49"/>
      <c r="WZF254" s="49"/>
      <c r="WZG254" s="49"/>
      <c r="WZH254" s="49"/>
      <c r="WZI254" s="49"/>
      <c r="WZJ254" s="49"/>
      <c r="WZK254" s="49"/>
      <c r="WZL254" s="49"/>
      <c r="WZM254" s="49"/>
      <c r="WZN254" s="49"/>
      <c r="WZO254" s="49"/>
      <c r="WZP254" s="49"/>
      <c r="WZQ254" s="49"/>
      <c r="WZR254" s="49"/>
      <c r="WZS254" s="49"/>
      <c r="WZT254" s="49"/>
      <c r="WZU254" s="49"/>
      <c r="WZV254" s="49"/>
      <c r="WZW254" s="49"/>
      <c r="WZX254" s="49"/>
      <c r="WZY254" s="49"/>
      <c r="WZZ254" s="49"/>
      <c r="XAA254" s="49"/>
      <c r="XAB254" s="49"/>
      <c r="XAC254" s="49"/>
      <c r="XAD254" s="49"/>
      <c r="XAE254" s="49"/>
      <c r="XAF254" s="49"/>
      <c r="XAG254" s="49"/>
      <c r="XAH254" s="49"/>
      <c r="XAI254" s="49"/>
      <c r="XAJ254" s="49"/>
      <c r="XAK254" s="49"/>
      <c r="XAL254" s="49"/>
      <c r="XAM254" s="49"/>
      <c r="XAN254" s="49"/>
      <c r="XAO254" s="49"/>
      <c r="XAP254" s="49"/>
      <c r="XAQ254" s="49"/>
      <c r="XAR254" s="49"/>
      <c r="XAS254" s="49"/>
      <c r="XAT254" s="49"/>
      <c r="XAU254" s="49"/>
      <c r="XAV254" s="49"/>
      <c r="XAW254" s="49"/>
      <c r="XAX254" s="49"/>
      <c r="XAY254" s="49"/>
      <c r="XAZ254" s="49"/>
      <c r="XBA254" s="49"/>
      <c r="XBB254" s="49"/>
      <c r="XBC254" s="49"/>
      <c r="XBD254" s="49"/>
      <c r="XBE254" s="49"/>
      <c r="XBF254" s="49"/>
      <c r="XBG254" s="49"/>
      <c r="XBH254" s="49"/>
      <c r="XBI254" s="49"/>
      <c r="XBJ254" s="49"/>
      <c r="XBK254" s="49"/>
      <c r="XBL254" s="49"/>
      <c r="XBM254" s="49"/>
      <c r="XBN254" s="49"/>
      <c r="XBO254" s="49"/>
      <c r="XBP254" s="49"/>
      <c r="XBQ254" s="49"/>
      <c r="XBR254" s="49"/>
      <c r="XBS254" s="49"/>
      <c r="XBT254" s="49"/>
      <c r="XBU254" s="49"/>
      <c r="XBV254" s="49"/>
      <c r="XBW254" s="49"/>
      <c r="XBX254" s="49"/>
      <c r="XBY254" s="49"/>
      <c r="XBZ254" s="49"/>
      <c r="XCA254" s="49"/>
      <c r="XCB254" s="49"/>
      <c r="XCC254" s="49"/>
      <c r="XCD254" s="49"/>
      <c r="XCE254" s="49"/>
      <c r="XCF254" s="49"/>
      <c r="XCG254" s="49"/>
      <c r="XCH254" s="49"/>
      <c r="XCI254" s="49"/>
      <c r="XCJ254" s="49"/>
      <c r="XCK254" s="49"/>
      <c r="XCL254" s="49"/>
      <c r="XCM254" s="49"/>
      <c r="XCN254" s="49"/>
      <c r="XCO254" s="49"/>
      <c r="XCP254" s="49"/>
      <c r="XCQ254" s="49"/>
      <c r="XCR254" s="49"/>
      <c r="XCS254" s="49"/>
      <c r="XCT254" s="49"/>
      <c r="XCU254" s="49"/>
      <c r="XCV254" s="49"/>
      <c r="XCW254" s="49"/>
      <c r="XCX254" s="49"/>
      <c r="XCY254" s="49"/>
      <c r="XCZ254" s="49"/>
      <c r="XDA254" s="49"/>
      <c r="XDB254" s="49"/>
      <c r="XDC254" s="49"/>
      <c r="XDD254" s="49"/>
      <c r="XDE254" s="49"/>
      <c r="XDF254" s="49"/>
      <c r="XDG254" s="49"/>
      <c r="XDH254" s="49"/>
      <c r="XDI254" s="49"/>
      <c r="XDJ254" s="49"/>
      <c r="XDK254" s="49"/>
      <c r="XDL254" s="49"/>
      <c r="XDM254" s="49"/>
      <c r="XDN254" s="49"/>
      <c r="XDO254" s="49"/>
      <c r="XDP254" s="49"/>
      <c r="XDQ254" s="49"/>
      <c r="XDR254" s="49"/>
      <c r="XDS254" s="49"/>
      <c r="XDT254" s="49"/>
      <c r="XDU254" s="49"/>
      <c r="XDV254" s="49"/>
      <c r="XDW254" s="49"/>
      <c r="XDX254" s="49"/>
      <c r="XDY254" s="49"/>
      <c r="XDZ254" s="49"/>
      <c r="XEA254" s="49"/>
      <c r="XEB254" s="49"/>
      <c r="XEC254" s="49"/>
      <c r="XED254" s="49"/>
      <c r="XEE254" s="49"/>
      <c r="XEF254" s="49"/>
      <c r="XEG254" s="49"/>
      <c r="XEH254" s="49"/>
      <c r="XEI254" s="49"/>
      <c r="XEJ254" s="49"/>
      <c r="XEK254" s="49"/>
      <c r="XEL254" s="49"/>
      <c r="XEM254" s="49"/>
      <c r="XEN254" s="49"/>
      <c r="XEO254" s="49"/>
      <c r="XEP254" s="49"/>
      <c r="XEQ254" s="49"/>
      <c r="XER254" s="49"/>
      <c r="XES254" s="49"/>
    </row>
    <row r="255" spans="1:16373" s="100" customFormat="1" ht="89.25" outlineLevel="2" x14ac:dyDescent="0.2">
      <c r="A255" s="42">
        <v>267</v>
      </c>
      <c r="B255" s="42">
        <v>14</v>
      </c>
      <c r="C255" s="43" t="s">
        <v>552</v>
      </c>
      <c r="D255" s="62" t="s">
        <v>217</v>
      </c>
      <c r="E255" s="40">
        <v>5044964</v>
      </c>
      <c r="F255" s="40" t="s">
        <v>576</v>
      </c>
      <c r="G255" s="40" t="s">
        <v>1241</v>
      </c>
      <c r="H255" s="40" t="s">
        <v>1242</v>
      </c>
      <c r="I255" s="40" t="s">
        <v>1242</v>
      </c>
      <c r="J255" s="67">
        <v>20</v>
      </c>
      <c r="K255" s="176">
        <v>3273426.65</v>
      </c>
      <c r="L255" s="42">
        <v>120000</v>
      </c>
      <c r="M255" s="41">
        <v>120000</v>
      </c>
      <c r="N255" s="96">
        <v>120000</v>
      </c>
      <c r="O255" s="59" t="s">
        <v>195</v>
      </c>
      <c r="P255" s="97">
        <f t="shared" si="8"/>
        <v>3273426.65</v>
      </c>
      <c r="Q255" s="81"/>
      <c r="R255" s="99">
        <v>3085000</v>
      </c>
      <c r="S255" s="81"/>
      <c r="T255" s="81"/>
      <c r="U255" s="81"/>
      <c r="V255" s="81"/>
      <c r="W255" s="81"/>
      <c r="X255" s="81"/>
      <c r="Y255" s="81">
        <v>188426.65</v>
      </c>
      <c r="Z255" s="84" t="s">
        <v>1294</v>
      </c>
      <c r="AA255" s="195">
        <v>3460</v>
      </c>
      <c r="AB255" s="178" t="s">
        <v>552</v>
      </c>
      <c r="AC255" s="68" t="s">
        <v>217</v>
      </c>
      <c r="AD255" s="179">
        <v>1</v>
      </c>
      <c r="AE255" s="225">
        <v>5044964</v>
      </c>
      <c r="AF255" s="40" t="s">
        <v>576</v>
      </c>
      <c r="AG255" s="222" t="s">
        <v>1281</v>
      </c>
      <c r="AH255" s="222" t="s">
        <v>1241</v>
      </c>
      <c r="AI255" s="222"/>
      <c r="AJ255" s="222"/>
      <c r="AK255" s="238" t="s">
        <v>1224</v>
      </c>
      <c r="AL255" s="222" t="s">
        <v>1242</v>
      </c>
      <c r="AM255" s="222" t="s">
        <v>1242</v>
      </c>
      <c r="AN255" s="222" t="s">
        <v>1225</v>
      </c>
      <c r="AO255" s="181" t="s">
        <v>1226</v>
      </c>
      <c r="AP255" s="201" t="s">
        <v>1266</v>
      </c>
      <c r="AQ255" s="183">
        <v>100</v>
      </c>
      <c r="AR255" s="184" t="s">
        <v>1228</v>
      </c>
      <c r="AS255" s="239">
        <v>100</v>
      </c>
      <c r="AT255" s="186">
        <v>3273426.65</v>
      </c>
      <c r="AU255" s="240">
        <v>79.99999952797549</v>
      </c>
      <c r="AV255" s="224">
        <v>0</v>
      </c>
      <c r="AW255" s="60">
        <v>120000</v>
      </c>
      <c r="AX255" s="60">
        <v>0</v>
      </c>
      <c r="AY255" s="60">
        <v>1700000</v>
      </c>
      <c r="AZ255" s="60">
        <v>1700000</v>
      </c>
      <c r="BA255" s="60">
        <v>44196</v>
      </c>
      <c r="BB255" s="60">
        <v>0</v>
      </c>
      <c r="BC255" s="60">
        <v>120000</v>
      </c>
      <c r="BD255" s="60">
        <v>0</v>
      </c>
      <c r="BE255" s="60">
        <v>120000</v>
      </c>
      <c r="BF255" s="60">
        <v>95999.999433570585</v>
      </c>
      <c r="BG255" s="60">
        <v>120000</v>
      </c>
      <c r="BH255" s="60">
        <v>1500000</v>
      </c>
      <c r="BI255" s="60">
        <v>1199999.9929196322</v>
      </c>
      <c r="BJ255" s="60">
        <v>1380000</v>
      </c>
      <c r="BK255" s="60">
        <v>1850000</v>
      </c>
      <c r="BL255" s="60">
        <v>1479999.9912675465</v>
      </c>
      <c r="BM255" s="60">
        <v>350000</v>
      </c>
      <c r="BN255" s="60">
        <v>1850000</v>
      </c>
      <c r="BO255" s="224">
        <v>1479999.9912675465</v>
      </c>
      <c r="BP255" s="161">
        <v>0</v>
      </c>
      <c r="BQ255" s="225"/>
      <c r="BR255" s="225"/>
      <c r="BS255" s="225"/>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c r="DW255" s="49"/>
      <c r="DX255" s="49"/>
      <c r="DY255" s="49"/>
      <c r="DZ255" s="49"/>
      <c r="EA255" s="49"/>
      <c r="EB255" s="49"/>
      <c r="EC255" s="49"/>
      <c r="ED255" s="49"/>
      <c r="EE255" s="49"/>
      <c r="EF255" s="49"/>
      <c r="EG255" s="49"/>
      <c r="EH255" s="49"/>
      <c r="EI255" s="49"/>
      <c r="EJ255" s="49"/>
      <c r="EK255" s="49"/>
      <c r="EL255" s="49"/>
      <c r="EM255" s="49"/>
      <c r="EN255" s="49"/>
      <c r="EO255" s="49"/>
      <c r="EP255" s="49"/>
      <c r="EQ255" s="49"/>
      <c r="ER255" s="49"/>
      <c r="ES255" s="49"/>
      <c r="ET255" s="49"/>
      <c r="EU255" s="49"/>
      <c r="EV255" s="49"/>
      <c r="EW255" s="49"/>
      <c r="EX255" s="49"/>
      <c r="EY255" s="49"/>
      <c r="EZ255" s="49"/>
      <c r="FA255" s="49"/>
      <c r="FB255" s="49"/>
      <c r="FC255" s="49"/>
      <c r="FD255" s="49"/>
      <c r="FE255" s="49"/>
      <c r="FF255" s="49"/>
      <c r="FG255" s="49"/>
      <c r="FH255" s="49"/>
      <c r="FI255" s="49"/>
      <c r="FJ255" s="49"/>
      <c r="FK255" s="49"/>
      <c r="FL255" s="49"/>
      <c r="FM255" s="49"/>
      <c r="FN255" s="49"/>
      <c r="FO255" s="49"/>
      <c r="FP255" s="49"/>
      <c r="FQ255" s="49"/>
      <c r="FR255" s="49"/>
      <c r="FS255" s="49"/>
      <c r="FT255" s="49"/>
      <c r="FU255" s="49"/>
      <c r="FV255" s="49"/>
      <c r="FW255" s="49"/>
      <c r="FX255" s="49"/>
      <c r="FY255" s="49"/>
      <c r="FZ255" s="49"/>
      <c r="GA255" s="49"/>
      <c r="GB255" s="49"/>
      <c r="GC255" s="49"/>
      <c r="GD255" s="49"/>
      <c r="GE255" s="49"/>
      <c r="GF255" s="49"/>
      <c r="GG255" s="49"/>
      <c r="GH255" s="49"/>
      <c r="GI255" s="49"/>
      <c r="GJ255" s="49"/>
      <c r="GK255" s="49"/>
      <c r="GL255" s="49"/>
      <c r="GM255" s="49"/>
      <c r="GN255" s="49"/>
      <c r="GO255" s="49"/>
      <c r="GP255" s="49"/>
      <c r="GQ255" s="49"/>
      <c r="GR255" s="49"/>
      <c r="GS255" s="49"/>
      <c r="GT255" s="49"/>
      <c r="GU255" s="49"/>
      <c r="GV255" s="49"/>
      <c r="GW255" s="49"/>
      <c r="GX255" s="49"/>
      <c r="GY255" s="49"/>
      <c r="GZ255" s="49"/>
      <c r="HA255" s="49"/>
      <c r="HB255" s="49"/>
      <c r="HC255" s="49"/>
      <c r="HD255" s="49"/>
      <c r="HE255" s="49"/>
      <c r="HF255" s="49"/>
      <c r="HG255" s="49"/>
      <c r="HH255" s="49"/>
      <c r="HI255" s="49"/>
      <c r="HJ255" s="49"/>
      <c r="HK255" s="49"/>
      <c r="HL255" s="49"/>
      <c r="HM255" s="49"/>
      <c r="HN255" s="49"/>
      <c r="HO255" s="49"/>
      <c r="HP255" s="49"/>
      <c r="HQ255" s="49"/>
      <c r="HR255" s="49"/>
      <c r="HS255" s="49"/>
      <c r="HT255" s="49"/>
      <c r="HU255" s="49"/>
      <c r="HV255" s="49"/>
      <c r="HW255" s="49"/>
      <c r="HX255" s="49"/>
      <c r="HY255" s="49"/>
      <c r="HZ255" s="49"/>
      <c r="IA255" s="49"/>
      <c r="IB255" s="49"/>
      <c r="IC255" s="49"/>
      <c r="ID255" s="49"/>
      <c r="IE255" s="49"/>
      <c r="IF255" s="49"/>
      <c r="IG255" s="49"/>
      <c r="IH255" s="49"/>
      <c r="II255" s="49"/>
      <c r="IJ255" s="49"/>
      <c r="IK255" s="49"/>
      <c r="IL255" s="49"/>
      <c r="IM255" s="49"/>
      <c r="IN255" s="49"/>
      <c r="IO255" s="49"/>
      <c r="IP255" s="49"/>
      <c r="IQ255" s="49"/>
      <c r="IR255" s="49"/>
      <c r="IS255" s="49"/>
      <c r="IT255" s="49"/>
      <c r="IU255" s="49"/>
      <c r="IV255" s="49"/>
      <c r="IW255" s="49"/>
      <c r="IX255" s="49"/>
      <c r="IY255" s="49"/>
      <c r="IZ255" s="49"/>
      <c r="JA255" s="49"/>
      <c r="JB255" s="49"/>
      <c r="JC255" s="49"/>
      <c r="JD255" s="49"/>
      <c r="JE255" s="49"/>
      <c r="JF255" s="49"/>
      <c r="JG255" s="49"/>
      <c r="JH255" s="49"/>
      <c r="JI255" s="49"/>
      <c r="JJ255" s="49"/>
      <c r="JK255" s="49"/>
      <c r="JL255" s="49"/>
      <c r="JM255" s="49"/>
      <c r="JN255" s="49"/>
      <c r="JO255" s="49"/>
      <c r="JP255" s="49"/>
      <c r="JQ255" s="49"/>
      <c r="JR255" s="49"/>
      <c r="JS255" s="49"/>
      <c r="JT255" s="49"/>
      <c r="JU255" s="49"/>
      <c r="JV255" s="49"/>
      <c r="JW255" s="49"/>
      <c r="JX255" s="49"/>
      <c r="JY255" s="49"/>
      <c r="JZ255" s="49"/>
      <c r="KA255" s="49"/>
      <c r="KB255" s="49"/>
      <c r="KC255" s="49"/>
      <c r="KD255" s="49"/>
      <c r="KE255" s="49"/>
      <c r="KF255" s="49"/>
      <c r="KG255" s="49"/>
      <c r="KH255" s="49"/>
      <c r="KI255" s="49"/>
      <c r="KJ255" s="49"/>
      <c r="KK255" s="49"/>
      <c r="KL255" s="49"/>
      <c r="KM255" s="49"/>
      <c r="KN255" s="49"/>
      <c r="KO255" s="49"/>
      <c r="KP255" s="49"/>
      <c r="KQ255" s="49"/>
      <c r="KR255" s="49"/>
      <c r="KS255" s="49"/>
      <c r="KT255" s="49"/>
      <c r="KU255" s="49"/>
      <c r="KV255" s="49"/>
      <c r="KW255" s="49"/>
      <c r="KX255" s="49"/>
      <c r="KY255" s="49"/>
      <c r="KZ255" s="49"/>
      <c r="LA255" s="49"/>
      <c r="LB255" s="49"/>
      <c r="LC255" s="49"/>
      <c r="LD255" s="49"/>
      <c r="LE255" s="49"/>
      <c r="LF255" s="49"/>
      <c r="LG255" s="49"/>
      <c r="LH255" s="49"/>
      <c r="LI255" s="49"/>
      <c r="LJ255" s="49"/>
      <c r="LK255" s="49"/>
      <c r="LL255" s="49"/>
      <c r="LM255" s="49"/>
      <c r="LN255" s="49"/>
      <c r="LO255" s="49"/>
      <c r="LP255" s="49"/>
      <c r="LQ255" s="49"/>
      <c r="LR255" s="49"/>
      <c r="LS255" s="49"/>
      <c r="LT255" s="49"/>
      <c r="LU255" s="49"/>
      <c r="LV255" s="49"/>
      <c r="LW255" s="49"/>
      <c r="LX255" s="49"/>
      <c r="LY255" s="49"/>
      <c r="LZ255" s="49"/>
      <c r="MA255" s="49"/>
      <c r="MB255" s="49"/>
      <c r="MC255" s="49"/>
      <c r="MD255" s="49"/>
      <c r="ME255" s="49"/>
      <c r="MF255" s="49"/>
      <c r="MG255" s="49"/>
      <c r="MH255" s="49"/>
      <c r="MI255" s="49"/>
      <c r="MJ255" s="49"/>
      <c r="MK255" s="49"/>
      <c r="ML255" s="49"/>
      <c r="MM255" s="49"/>
      <c r="MN255" s="49"/>
      <c r="MO255" s="49"/>
      <c r="MP255" s="49"/>
      <c r="MQ255" s="49"/>
      <c r="MR255" s="49"/>
      <c r="MS255" s="49"/>
      <c r="MT255" s="49"/>
      <c r="MU255" s="49"/>
      <c r="MV255" s="49"/>
      <c r="MW255" s="49"/>
      <c r="MX255" s="49"/>
      <c r="MY255" s="49"/>
      <c r="MZ255" s="49"/>
      <c r="NA255" s="49"/>
      <c r="NB255" s="49"/>
      <c r="NC255" s="49"/>
      <c r="ND255" s="49"/>
      <c r="NE255" s="49"/>
      <c r="NF255" s="49"/>
      <c r="NG255" s="49"/>
      <c r="NH255" s="49"/>
      <c r="NI255" s="49"/>
      <c r="NJ255" s="49"/>
      <c r="NK255" s="49"/>
      <c r="NL255" s="49"/>
      <c r="NM255" s="49"/>
      <c r="NN255" s="49"/>
      <c r="NO255" s="49"/>
      <c r="NP255" s="49"/>
      <c r="NQ255" s="49"/>
      <c r="NR255" s="49"/>
      <c r="NS255" s="49"/>
      <c r="NT255" s="49"/>
      <c r="NU255" s="49"/>
      <c r="NV255" s="49"/>
      <c r="NW255" s="49"/>
      <c r="NX255" s="49"/>
      <c r="NY255" s="49"/>
      <c r="NZ255" s="49"/>
      <c r="OA255" s="49"/>
      <c r="OB255" s="49"/>
      <c r="OC255" s="49"/>
      <c r="OD255" s="49"/>
      <c r="OE255" s="49"/>
      <c r="OF255" s="49"/>
      <c r="OG255" s="49"/>
      <c r="OH255" s="49"/>
      <c r="OI255" s="49"/>
      <c r="OJ255" s="49"/>
      <c r="OK255" s="49"/>
      <c r="OL255" s="49"/>
      <c r="OM255" s="49"/>
      <c r="ON255" s="49"/>
      <c r="OO255" s="49"/>
      <c r="OP255" s="49"/>
      <c r="OQ255" s="49"/>
      <c r="OR255" s="49"/>
      <c r="OS255" s="49"/>
      <c r="OT255" s="49"/>
      <c r="OU255" s="49"/>
      <c r="OV255" s="49"/>
      <c r="OW255" s="49"/>
      <c r="OX255" s="49"/>
      <c r="OY255" s="49"/>
      <c r="OZ255" s="49"/>
      <c r="PA255" s="49"/>
      <c r="PB255" s="49"/>
      <c r="PC255" s="49"/>
      <c r="PD255" s="49"/>
      <c r="PE255" s="49"/>
      <c r="PF255" s="49"/>
      <c r="PG255" s="49"/>
      <c r="PH255" s="49"/>
      <c r="PI255" s="49"/>
      <c r="PJ255" s="49"/>
      <c r="PK255" s="49"/>
      <c r="PL255" s="49"/>
      <c r="PM255" s="49"/>
      <c r="PN255" s="49"/>
      <c r="PO255" s="49"/>
      <c r="PP255" s="49"/>
      <c r="PQ255" s="49"/>
      <c r="PR255" s="49"/>
      <c r="PS255" s="49"/>
      <c r="PT255" s="49"/>
      <c r="PU255" s="49"/>
      <c r="PV255" s="49"/>
      <c r="PW255" s="49"/>
      <c r="PX255" s="49"/>
      <c r="PY255" s="49"/>
      <c r="PZ255" s="49"/>
      <c r="QA255" s="49"/>
      <c r="QB255" s="49"/>
      <c r="QC255" s="49"/>
      <c r="QD255" s="49"/>
      <c r="QE255" s="49"/>
      <c r="QF255" s="49"/>
      <c r="QG255" s="49"/>
      <c r="QH255" s="49"/>
      <c r="QI255" s="49"/>
      <c r="QJ255" s="49"/>
      <c r="QK255" s="49"/>
      <c r="QL255" s="49"/>
      <c r="QM255" s="49"/>
      <c r="QN255" s="49"/>
      <c r="QO255" s="49"/>
      <c r="QP255" s="49"/>
      <c r="QQ255" s="49"/>
      <c r="QR255" s="49"/>
      <c r="QS255" s="49"/>
      <c r="QT255" s="49"/>
      <c r="QU255" s="49"/>
      <c r="QV255" s="49"/>
      <c r="QW255" s="49"/>
      <c r="QX255" s="49"/>
      <c r="QY255" s="49"/>
      <c r="QZ255" s="49"/>
      <c r="RA255" s="49"/>
      <c r="RB255" s="49"/>
      <c r="RC255" s="49"/>
      <c r="RD255" s="49"/>
      <c r="RE255" s="49"/>
      <c r="RF255" s="49"/>
      <c r="RG255" s="49"/>
      <c r="RH255" s="49"/>
      <c r="RI255" s="49"/>
      <c r="RJ255" s="49"/>
      <c r="RK255" s="49"/>
      <c r="RL255" s="49"/>
      <c r="RM255" s="49"/>
      <c r="RN255" s="49"/>
      <c r="RO255" s="49"/>
      <c r="RP255" s="49"/>
      <c r="RQ255" s="49"/>
      <c r="RR255" s="49"/>
      <c r="RS255" s="49"/>
      <c r="RT255" s="49"/>
      <c r="RU255" s="49"/>
      <c r="RV255" s="49"/>
      <c r="RW255" s="49"/>
      <c r="RX255" s="49"/>
      <c r="RY255" s="49"/>
      <c r="RZ255" s="49"/>
      <c r="SA255" s="49"/>
      <c r="SB255" s="49"/>
      <c r="SC255" s="49"/>
      <c r="SD255" s="49"/>
      <c r="SE255" s="49"/>
      <c r="SF255" s="49"/>
      <c r="SG255" s="49"/>
      <c r="SH255" s="49"/>
      <c r="SI255" s="49"/>
      <c r="SJ255" s="49"/>
      <c r="SK255" s="49"/>
      <c r="SL255" s="49"/>
      <c r="SM255" s="49"/>
      <c r="SN255" s="49"/>
      <c r="SO255" s="49"/>
      <c r="SP255" s="49"/>
      <c r="SQ255" s="49"/>
      <c r="SR255" s="49"/>
      <c r="SS255" s="49"/>
      <c r="ST255" s="49"/>
      <c r="SU255" s="49"/>
      <c r="SV255" s="49"/>
      <c r="SW255" s="49"/>
      <c r="SX255" s="49"/>
      <c r="SY255" s="49"/>
      <c r="SZ255" s="49"/>
      <c r="TA255" s="49"/>
      <c r="TB255" s="49"/>
      <c r="TC255" s="49"/>
      <c r="TD255" s="49"/>
      <c r="TE255" s="49"/>
      <c r="TF255" s="49"/>
      <c r="TG255" s="49"/>
      <c r="TH255" s="49"/>
      <c r="TI255" s="49"/>
      <c r="TJ255" s="49"/>
      <c r="TK255" s="49"/>
      <c r="TL255" s="49"/>
      <c r="TM255" s="49"/>
      <c r="TN255" s="49"/>
      <c r="TO255" s="49"/>
      <c r="TP255" s="49"/>
      <c r="TQ255" s="49"/>
      <c r="TR255" s="49"/>
      <c r="TS255" s="49"/>
      <c r="TT255" s="49"/>
      <c r="TU255" s="49"/>
      <c r="TV255" s="49"/>
      <c r="TW255" s="49"/>
      <c r="TX255" s="49"/>
      <c r="TY255" s="49"/>
      <c r="TZ255" s="49"/>
      <c r="UA255" s="49"/>
      <c r="UB255" s="49"/>
      <c r="UC255" s="49"/>
      <c r="UD255" s="49"/>
      <c r="UE255" s="49"/>
      <c r="UF255" s="49"/>
      <c r="UG255" s="49"/>
      <c r="UH255" s="49"/>
      <c r="UI255" s="49"/>
      <c r="UJ255" s="49"/>
      <c r="UK255" s="49"/>
      <c r="UL255" s="49"/>
      <c r="UM255" s="49"/>
      <c r="UN255" s="49"/>
      <c r="UO255" s="49"/>
      <c r="UP255" s="49"/>
      <c r="UQ255" s="49"/>
      <c r="UR255" s="49"/>
      <c r="US255" s="49"/>
      <c r="UT255" s="49"/>
      <c r="UU255" s="49"/>
      <c r="UV255" s="49"/>
      <c r="UW255" s="49"/>
      <c r="UX255" s="49"/>
      <c r="UY255" s="49"/>
      <c r="UZ255" s="49"/>
      <c r="VA255" s="49"/>
      <c r="VB255" s="49"/>
      <c r="VC255" s="49"/>
      <c r="VD255" s="49"/>
      <c r="VE255" s="49"/>
      <c r="VF255" s="49"/>
      <c r="VG255" s="49"/>
      <c r="VH255" s="49"/>
      <c r="VI255" s="49"/>
      <c r="VJ255" s="49"/>
      <c r="VK255" s="49"/>
      <c r="VL255" s="49"/>
      <c r="VM255" s="49"/>
      <c r="VN255" s="49"/>
      <c r="VO255" s="49"/>
      <c r="VP255" s="49"/>
      <c r="VQ255" s="49"/>
      <c r="VR255" s="49"/>
      <c r="VS255" s="49"/>
      <c r="VT255" s="49"/>
      <c r="VU255" s="49"/>
      <c r="VV255" s="49"/>
      <c r="VW255" s="49"/>
      <c r="VX255" s="49"/>
      <c r="VY255" s="49"/>
      <c r="VZ255" s="49"/>
      <c r="WA255" s="49"/>
      <c r="WB255" s="49"/>
      <c r="WC255" s="49"/>
      <c r="WD255" s="49"/>
      <c r="WE255" s="49"/>
      <c r="WF255" s="49"/>
      <c r="WG255" s="49"/>
      <c r="WH255" s="49"/>
      <c r="WI255" s="49"/>
      <c r="WJ255" s="49"/>
      <c r="WK255" s="49"/>
      <c r="WL255" s="49"/>
      <c r="WM255" s="49"/>
      <c r="WN255" s="49"/>
      <c r="WO255" s="49"/>
      <c r="WP255" s="49"/>
      <c r="WQ255" s="49"/>
      <c r="WR255" s="49"/>
      <c r="WS255" s="49"/>
      <c r="WT255" s="49"/>
      <c r="WU255" s="49"/>
      <c r="WV255" s="49"/>
      <c r="WW255" s="49"/>
      <c r="WX255" s="49"/>
      <c r="WY255" s="49"/>
      <c r="WZ255" s="49"/>
      <c r="XA255" s="49"/>
      <c r="XB255" s="49"/>
      <c r="XC255" s="49"/>
      <c r="XD255" s="49"/>
      <c r="XE255" s="49"/>
      <c r="XF255" s="49"/>
      <c r="XG255" s="49"/>
      <c r="XH255" s="49"/>
      <c r="XI255" s="49"/>
      <c r="XJ255" s="49"/>
      <c r="XK255" s="49"/>
      <c r="XL255" s="49"/>
      <c r="XM255" s="49"/>
      <c r="XN255" s="49"/>
      <c r="XO255" s="49"/>
      <c r="XP255" s="49"/>
      <c r="XQ255" s="49"/>
      <c r="XR255" s="49"/>
      <c r="XS255" s="49"/>
      <c r="XT255" s="49"/>
      <c r="XU255" s="49"/>
      <c r="XV255" s="49"/>
      <c r="XW255" s="49"/>
      <c r="XX255" s="49"/>
      <c r="XY255" s="49"/>
      <c r="XZ255" s="49"/>
      <c r="YA255" s="49"/>
      <c r="YB255" s="49"/>
      <c r="YC255" s="49"/>
      <c r="YD255" s="49"/>
      <c r="YE255" s="49"/>
      <c r="YF255" s="49"/>
      <c r="YG255" s="49"/>
      <c r="YH255" s="49"/>
      <c r="YI255" s="49"/>
      <c r="YJ255" s="49"/>
      <c r="YK255" s="49"/>
      <c r="YL255" s="49"/>
      <c r="YM255" s="49"/>
      <c r="YN255" s="49"/>
      <c r="YO255" s="49"/>
      <c r="YP255" s="49"/>
      <c r="YQ255" s="49"/>
      <c r="YR255" s="49"/>
      <c r="YS255" s="49"/>
      <c r="YT255" s="49"/>
      <c r="YU255" s="49"/>
      <c r="YV255" s="49"/>
      <c r="YW255" s="49"/>
      <c r="YX255" s="49"/>
      <c r="YY255" s="49"/>
      <c r="YZ255" s="49"/>
      <c r="ZA255" s="49"/>
      <c r="ZB255" s="49"/>
      <c r="ZC255" s="49"/>
      <c r="ZD255" s="49"/>
      <c r="ZE255" s="49"/>
      <c r="ZF255" s="49"/>
      <c r="ZG255" s="49"/>
      <c r="ZH255" s="49"/>
      <c r="ZI255" s="49"/>
      <c r="ZJ255" s="49"/>
      <c r="ZK255" s="49"/>
      <c r="ZL255" s="49"/>
      <c r="ZM255" s="49"/>
      <c r="ZN255" s="49"/>
      <c r="ZO255" s="49"/>
      <c r="ZP255" s="49"/>
      <c r="ZQ255" s="49"/>
      <c r="ZR255" s="49"/>
      <c r="ZS255" s="49"/>
      <c r="ZT255" s="49"/>
      <c r="ZU255" s="49"/>
      <c r="ZV255" s="49"/>
      <c r="ZW255" s="49"/>
      <c r="ZX255" s="49"/>
      <c r="ZY255" s="49"/>
      <c r="ZZ255" s="49"/>
      <c r="AAA255" s="49"/>
      <c r="AAB255" s="49"/>
      <c r="AAC255" s="49"/>
      <c r="AAD255" s="49"/>
      <c r="AAE255" s="49"/>
      <c r="AAF255" s="49"/>
      <c r="AAG255" s="49"/>
      <c r="AAH255" s="49"/>
      <c r="AAI255" s="49"/>
      <c r="AAJ255" s="49"/>
      <c r="AAK255" s="49"/>
      <c r="AAL255" s="49"/>
      <c r="AAM255" s="49"/>
      <c r="AAN255" s="49"/>
      <c r="AAO255" s="49"/>
      <c r="AAP255" s="49"/>
      <c r="AAQ255" s="49"/>
      <c r="AAR255" s="49"/>
      <c r="AAS255" s="49"/>
      <c r="AAT255" s="49"/>
      <c r="AAU255" s="49"/>
      <c r="AAV255" s="49"/>
      <c r="AAW255" s="49"/>
      <c r="AAX255" s="49"/>
      <c r="AAY255" s="49"/>
      <c r="AAZ255" s="49"/>
      <c r="ABA255" s="49"/>
      <c r="ABB255" s="49"/>
      <c r="ABC255" s="49"/>
      <c r="ABD255" s="49"/>
      <c r="ABE255" s="49"/>
      <c r="ABF255" s="49"/>
      <c r="ABG255" s="49"/>
      <c r="ABH255" s="49"/>
      <c r="ABI255" s="49"/>
      <c r="ABJ255" s="49"/>
      <c r="ABK255" s="49"/>
      <c r="ABL255" s="49"/>
      <c r="ABM255" s="49"/>
      <c r="ABN255" s="49"/>
      <c r="ABO255" s="49"/>
      <c r="ABP255" s="49"/>
      <c r="ABQ255" s="49"/>
      <c r="ABR255" s="49"/>
      <c r="ABS255" s="49"/>
      <c r="ABT255" s="49"/>
      <c r="ABU255" s="49"/>
      <c r="ABV255" s="49"/>
      <c r="ABW255" s="49"/>
      <c r="ABX255" s="49"/>
      <c r="ABY255" s="49"/>
      <c r="ABZ255" s="49"/>
      <c r="ACA255" s="49"/>
      <c r="ACB255" s="49"/>
      <c r="ACC255" s="49"/>
      <c r="ACD255" s="49"/>
      <c r="ACE255" s="49"/>
      <c r="ACF255" s="49"/>
      <c r="ACG255" s="49"/>
      <c r="ACH255" s="49"/>
      <c r="ACI255" s="49"/>
      <c r="ACJ255" s="49"/>
      <c r="ACK255" s="49"/>
      <c r="ACL255" s="49"/>
      <c r="ACM255" s="49"/>
      <c r="ACN255" s="49"/>
      <c r="ACO255" s="49"/>
      <c r="ACP255" s="49"/>
      <c r="ACQ255" s="49"/>
      <c r="ACR255" s="49"/>
      <c r="ACS255" s="49"/>
      <c r="ACT255" s="49"/>
      <c r="ACU255" s="49"/>
      <c r="ACV255" s="49"/>
      <c r="ACW255" s="49"/>
      <c r="ACX255" s="49"/>
      <c r="ACY255" s="49"/>
      <c r="ACZ255" s="49"/>
      <c r="ADA255" s="49"/>
      <c r="ADB255" s="49"/>
      <c r="ADC255" s="49"/>
      <c r="ADD255" s="49"/>
      <c r="ADE255" s="49"/>
      <c r="ADF255" s="49"/>
      <c r="ADG255" s="49"/>
      <c r="ADH255" s="49"/>
      <c r="ADI255" s="49"/>
      <c r="ADJ255" s="49"/>
      <c r="ADK255" s="49"/>
      <c r="ADL255" s="49"/>
      <c r="ADM255" s="49"/>
      <c r="ADN255" s="49"/>
      <c r="ADO255" s="49"/>
      <c r="ADP255" s="49"/>
      <c r="ADQ255" s="49"/>
      <c r="ADR255" s="49"/>
      <c r="ADS255" s="49"/>
      <c r="ADT255" s="49"/>
      <c r="ADU255" s="49"/>
      <c r="ADV255" s="49"/>
      <c r="ADW255" s="49"/>
      <c r="ADX255" s="49"/>
      <c r="ADY255" s="49"/>
      <c r="ADZ255" s="49"/>
      <c r="AEA255" s="49"/>
      <c r="AEB255" s="49"/>
      <c r="AEC255" s="49"/>
      <c r="AED255" s="49"/>
      <c r="AEE255" s="49"/>
      <c r="AEF255" s="49"/>
      <c r="AEG255" s="49"/>
      <c r="AEH255" s="49"/>
      <c r="AEI255" s="49"/>
      <c r="AEJ255" s="49"/>
      <c r="AEK255" s="49"/>
      <c r="AEL255" s="49"/>
      <c r="AEM255" s="49"/>
      <c r="AEN255" s="49"/>
      <c r="AEO255" s="49"/>
      <c r="AEP255" s="49"/>
      <c r="AEQ255" s="49"/>
      <c r="AER255" s="49"/>
      <c r="AES255" s="49"/>
      <c r="AET255" s="49"/>
      <c r="AEU255" s="49"/>
      <c r="AEV255" s="49"/>
      <c r="AEW255" s="49"/>
      <c r="AEX255" s="49"/>
      <c r="AEY255" s="49"/>
      <c r="AEZ255" s="49"/>
      <c r="AFA255" s="49"/>
      <c r="AFB255" s="49"/>
      <c r="AFC255" s="49"/>
      <c r="AFD255" s="49"/>
      <c r="AFE255" s="49"/>
      <c r="AFF255" s="49"/>
      <c r="AFG255" s="49"/>
      <c r="AFH255" s="49"/>
      <c r="AFI255" s="49"/>
      <c r="AFJ255" s="49"/>
      <c r="AFK255" s="49"/>
      <c r="AFL255" s="49"/>
      <c r="AFM255" s="49"/>
      <c r="AFN255" s="49"/>
      <c r="AFO255" s="49"/>
      <c r="AFP255" s="49"/>
      <c r="AFQ255" s="49"/>
      <c r="AFR255" s="49"/>
      <c r="AFS255" s="49"/>
      <c r="AFT255" s="49"/>
      <c r="AFU255" s="49"/>
      <c r="AFV255" s="49"/>
      <c r="AFW255" s="49"/>
      <c r="AFX255" s="49"/>
      <c r="AFY255" s="49"/>
      <c r="AFZ255" s="49"/>
      <c r="AGA255" s="49"/>
      <c r="AGB255" s="49"/>
      <c r="AGC255" s="49"/>
      <c r="AGD255" s="49"/>
      <c r="AGE255" s="49"/>
      <c r="AGF255" s="49"/>
      <c r="AGG255" s="49"/>
      <c r="AGH255" s="49"/>
      <c r="AGI255" s="49"/>
      <c r="AGJ255" s="49"/>
      <c r="AGK255" s="49"/>
      <c r="AGL255" s="49"/>
      <c r="AGM255" s="49"/>
      <c r="AGN255" s="49"/>
      <c r="AGO255" s="49"/>
      <c r="AGP255" s="49"/>
      <c r="AGQ255" s="49"/>
      <c r="AGR255" s="49"/>
      <c r="AGS255" s="49"/>
      <c r="AGT255" s="49"/>
      <c r="AGU255" s="49"/>
      <c r="AGV255" s="49"/>
      <c r="AGW255" s="49"/>
      <c r="AGX255" s="49"/>
      <c r="AGY255" s="49"/>
      <c r="AGZ255" s="49"/>
      <c r="AHA255" s="49"/>
      <c r="AHB255" s="49"/>
      <c r="AHC255" s="49"/>
      <c r="AHD255" s="49"/>
      <c r="AHE255" s="49"/>
      <c r="AHF255" s="49"/>
      <c r="AHG255" s="49"/>
      <c r="AHH255" s="49"/>
      <c r="AHI255" s="49"/>
      <c r="AHJ255" s="49"/>
      <c r="AHK255" s="49"/>
      <c r="AHL255" s="49"/>
      <c r="AHM255" s="49"/>
      <c r="AHN255" s="49"/>
      <c r="AHO255" s="49"/>
      <c r="AHP255" s="49"/>
      <c r="AHQ255" s="49"/>
      <c r="AHR255" s="49"/>
      <c r="AHS255" s="49"/>
      <c r="AHT255" s="49"/>
      <c r="AHU255" s="49"/>
      <c r="AHV255" s="49"/>
      <c r="AHW255" s="49"/>
      <c r="AHX255" s="49"/>
      <c r="AHY255" s="49"/>
      <c r="AHZ255" s="49"/>
      <c r="AIA255" s="49"/>
      <c r="AIB255" s="49"/>
      <c r="AIC255" s="49"/>
      <c r="AID255" s="49"/>
      <c r="AIE255" s="49"/>
      <c r="AIF255" s="49"/>
      <c r="AIG255" s="49"/>
      <c r="AIH255" s="49"/>
      <c r="AII255" s="49"/>
      <c r="AIJ255" s="49"/>
      <c r="AIK255" s="49"/>
      <c r="AIL255" s="49"/>
      <c r="AIM255" s="49"/>
      <c r="AIN255" s="49"/>
      <c r="AIO255" s="49"/>
      <c r="AIP255" s="49"/>
      <c r="AIQ255" s="49"/>
      <c r="AIR255" s="49"/>
      <c r="AIS255" s="49"/>
      <c r="AIT255" s="49"/>
      <c r="AIU255" s="49"/>
      <c r="AIV255" s="49"/>
      <c r="AIW255" s="49"/>
      <c r="AIX255" s="49"/>
      <c r="AIY255" s="49"/>
      <c r="AIZ255" s="49"/>
      <c r="AJA255" s="49"/>
      <c r="AJB255" s="49"/>
      <c r="AJC255" s="49"/>
      <c r="AJD255" s="49"/>
      <c r="AJE255" s="49"/>
      <c r="AJF255" s="49"/>
      <c r="AJG255" s="49"/>
      <c r="AJH255" s="49"/>
      <c r="AJI255" s="49"/>
      <c r="AJJ255" s="49"/>
      <c r="AJK255" s="49"/>
      <c r="AJL255" s="49"/>
      <c r="AJM255" s="49"/>
      <c r="AJN255" s="49"/>
      <c r="AJO255" s="49"/>
      <c r="AJP255" s="49"/>
      <c r="AJQ255" s="49"/>
      <c r="AJR255" s="49"/>
      <c r="AJS255" s="49"/>
      <c r="AJT255" s="49"/>
      <c r="AJU255" s="49"/>
      <c r="AJV255" s="49"/>
      <c r="AJW255" s="49"/>
      <c r="AJX255" s="49"/>
      <c r="AJY255" s="49"/>
      <c r="AJZ255" s="49"/>
      <c r="AKA255" s="49"/>
      <c r="AKB255" s="49"/>
      <c r="AKC255" s="49"/>
      <c r="AKD255" s="49"/>
      <c r="AKE255" s="49"/>
      <c r="AKF255" s="49"/>
      <c r="AKG255" s="49"/>
      <c r="AKH255" s="49"/>
      <c r="AKI255" s="49"/>
      <c r="AKJ255" s="49"/>
      <c r="AKK255" s="49"/>
      <c r="AKL255" s="49"/>
      <c r="AKM255" s="49"/>
      <c r="AKN255" s="49"/>
      <c r="AKO255" s="49"/>
      <c r="AKP255" s="49"/>
      <c r="AKQ255" s="49"/>
      <c r="AKR255" s="49"/>
      <c r="AKS255" s="49"/>
      <c r="AKT255" s="49"/>
      <c r="AKU255" s="49"/>
      <c r="AKV255" s="49"/>
      <c r="AKW255" s="49"/>
      <c r="AKX255" s="49"/>
      <c r="AKY255" s="49"/>
      <c r="AKZ255" s="49"/>
      <c r="ALA255" s="49"/>
      <c r="ALB255" s="49"/>
      <c r="ALC255" s="49"/>
      <c r="ALD255" s="49"/>
      <c r="ALE255" s="49"/>
      <c r="ALF255" s="49"/>
      <c r="ALG255" s="49"/>
      <c r="ALH255" s="49"/>
      <c r="ALI255" s="49"/>
      <c r="ALJ255" s="49"/>
      <c r="ALK255" s="49"/>
      <c r="ALL255" s="49"/>
      <c r="ALM255" s="49"/>
      <c r="ALN255" s="49"/>
      <c r="ALO255" s="49"/>
      <c r="ALP255" s="49"/>
      <c r="ALQ255" s="49"/>
      <c r="ALR255" s="49"/>
      <c r="ALS255" s="49"/>
      <c r="ALT255" s="49"/>
      <c r="ALU255" s="49"/>
      <c r="ALV255" s="49"/>
      <c r="ALW255" s="49"/>
      <c r="ALX255" s="49"/>
      <c r="ALY255" s="49"/>
      <c r="ALZ255" s="49"/>
      <c r="AMA255" s="49"/>
      <c r="AMB255" s="49"/>
      <c r="AMC255" s="49"/>
      <c r="AMD255" s="49"/>
      <c r="AME255" s="49"/>
      <c r="AMF255" s="49"/>
      <c r="AMG255" s="49"/>
      <c r="AMH255" s="49"/>
      <c r="AMI255" s="49"/>
      <c r="AMJ255" s="49"/>
      <c r="AMK255" s="49"/>
      <c r="AML255" s="49"/>
      <c r="AMM255" s="49"/>
      <c r="AMN255" s="49"/>
      <c r="AMO255" s="49"/>
      <c r="AMP255" s="49"/>
      <c r="AMQ255" s="49"/>
      <c r="AMR255" s="49"/>
      <c r="AMS255" s="49"/>
      <c r="AMT255" s="49"/>
      <c r="AMU255" s="49"/>
      <c r="AMV255" s="49"/>
      <c r="AMW255" s="49"/>
      <c r="AMX255" s="49"/>
      <c r="AMY255" s="49"/>
      <c r="AMZ255" s="49"/>
      <c r="ANA255" s="49"/>
      <c r="ANB255" s="49"/>
      <c r="ANC255" s="49"/>
      <c r="AND255" s="49"/>
      <c r="ANE255" s="49"/>
      <c r="ANF255" s="49"/>
      <c r="ANG255" s="49"/>
      <c r="ANH255" s="49"/>
      <c r="ANI255" s="49"/>
      <c r="ANJ255" s="49"/>
      <c r="ANK255" s="49"/>
      <c r="ANL255" s="49"/>
      <c r="ANM255" s="49"/>
      <c r="ANN255" s="49"/>
      <c r="ANO255" s="49"/>
      <c r="ANP255" s="49"/>
      <c r="ANQ255" s="49"/>
      <c r="ANR255" s="49"/>
      <c r="ANS255" s="49"/>
      <c r="ANT255" s="49"/>
      <c r="ANU255" s="49"/>
      <c r="ANV255" s="49"/>
      <c r="ANW255" s="49"/>
      <c r="ANX255" s="49"/>
      <c r="ANY255" s="49"/>
      <c r="ANZ255" s="49"/>
      <c r="AOA255" s="49"/>
      <c r="AOB255" s="49"/>
      <c r="AOC255" s="49"/>
      <c r="AOD255" s="49"/>
      <c r="AOE255" s="49"/>
      <c r="AOF255" s="49"/>
      <c r="AOG255" s="49"/>
      <c r="AOH255" s="49"/>
      <c r="AOI255" s="49"/>
      <c r="AOJ255" s="49"/>
      <c r="AOK255" s="49"/>
      <c r="AOL255" s="49"/>
      <c r="AOM255" s="49"/>
      <c r="AON255" s="49"/>
      <c r="AOO255" s="49"/>
      <c r="AOP255" s="49"/>
      <c r="AOQ255" s="49"/>
      <c r="AOR255" s="49"/>
      <c r="AOS255" s="49"/>
      <c r="AOT255" s="49"/>
      <c r="AOU255" s="49"/>
      <c r="AOV255" s="49"/>
      <c r="AOW255" s="49"/>
      <c r="AOX255" s="49"/>
      <c r="AOY255" s="49"/>
      <c r="AOZ255" s="49"/>
      <c r="APA255" s="49"/>
      <c r="APB255" s="49"/>
      <c r="APC255" s="49"/>
      <c r="APD255" s="49"/>
      <c r="APE255" s="49"/>
      <c r="APF255" s="49"/>
      <c r="APG255" s="49"/>
      <c r="APH255" s="49"/>
      <c r="API255" s="49"/>
      <c r="APJ255" s="49"/>
      <c r="APK255" s="49"/>
      <c r="APL255" s="49"/>
      <c r="APM255" s="49"/>
      <c r="APN255" s="49"/>
      <c r="APO255" s="49"/>
      <c r="APP255" s="49"/>
      <c r="APQ255" s="49"/>
      <c r="APR255" s="49"/>
      <c r="APS255" s="49"/>
      <c r="APT255" s="49"/>
      <c r="APU255" s="49"/>
      <c r="APV255" s="49"/>
      <c r="APW255" s="49"/>
      <c r="APX255" s="49"/>
      <c r="APY255" s="49"/>
      <c r="APZ255" s="49"/>
      <c r="AQA255" s="49"/>
      <c r="AQB255" s="49"/>
      <c r="AQC255" s="49"/>
      <c r="AQD255" s="49"/>
      <c r="AQE255" s="49"/>
      <c r="AQF255" s="49"/>
      <c r="AQG255" s="49"/>
      <c r="AQH255" s="49"/>
      <c r="AQI255" s="49"/>
      <c r="AQJ255" s="49"/>
      <c r="AQK255" s="49"/>
      <c r="AQL255" s="49"/>
      <c r="AQM255" s="49"/>
      <c r="AQN255" s="49"/>
      <c r="AQO255" s="49"/>
      <c r="AQP255" s="49"/>
      <c r="AQQ255" s="49"/>
      <c r="AQR255" s="49"/>
      <c r="AQS255" s="49"/>
      <c r="AQT255" s="49"/>
      <c r="AQU255" s="49"/>
      <c r="AQV255" s="49"/>
      <c r="AQW255" s="49"/>
      <c r="AQX255" s="49"/>
      <c r="AQY255" s="49"/>
      <c r="AQZ255" s="49"/>
      <c r="ARA255" s="49"/>
      <c r="ARB255" s="49"/>
      <c r="ARC255" s="49"/>
      <c r="ARD255" s="49"/>
      <c r="ARE255" s="49"/>
      <c r="ARF255" s="49"/>
      <c r="ARG255" s="49"/>
      <c r="ARH255" s="49"/>
      <c r="ARI255" s="49"/>
      <c r="ARJ255" s="49"/>
      <c r="ARK255" s="49"/>
      <c r="ARL255" s="49"/>
      <c r="ARM255" s="49"/>
      <c r="ARN255" s="49"/>
      <c r="ARO255" s="49"/>
      <c r="ARP255" s="49"/>
      <c r="ARQ255" s="49"/>
      <c r="ARR255" s="49"/>
      <c r="ARS255" s="49"/>
      <c r="ART255" s="49"/>
      <c r="ARU255" s="49"/>
      <c r="ARV255" s="49"/>
      <c r="ARW255" s="49"/>
      <c r="ARX255" s="49"/>
      <c r="ARY255" s="49"/>
      <c r="ARZ255" s="49"/>
      <c r="ASA255" s="49"/>
      <c r="ASB255" s="49"/>
      <c r="ASC255" s="49"/>
      <c r="ASD255" s="49"/>
      <c r="ASE255" s="49"/>
      <c r="ASF255" s="49"/>
      <c r="ASG255" s="49"/>
      <c r="ASH255" s="49"/>
      <c r="ASI255" s="49"/>
      <c r="ASJ255" s="49"/>
      <c r="ASK255" s="49"/>
      <c r="ASL255" s="49"/>
      <c r="ASM255" s="49"/>
      <c r="ASN255" s="49"/>
      <c r="ASO255" s="49"/>
      <c r="ASP255" s="49"/>
      <c r="ASQ255" s="49"/>
      <c r="ASR255" s="49"/>
      <c r="ASS255" s="49"/>
      <c r="AST255" s="49"/>
      <c r="ASU255" s="49"/>
      <c r="ASV255" s="49"/>
      <c r="ASW255" s="49"/>
      <c r="ASX255" s="49"/>
      <c r="ASY255" s="49"/>
      <c r="ASZ255" s="49"/>
      <c r="ATA255" s="49"/>
      <c r="ATB255" s="49"/>
      <c r="ATC255" s="49"/>
      <c r="ATD255" s="49"/>
      <c r="ATE255" s="49"/>
      <c r="ATF255" s="49"/>
      <c r="ATG255" s="49"/>
      <c r="ATH255" s="49"/>
      <c r="ATI255" s="49"/>
      <c r="ATJ255" s="49"/>
      <c r="ATK255" s="49"/>
      <c r="ATL255" s="49"/>
      <c r="ATM255" s="49"/>
      <c r="ATN255" s="49"/>
      <c r="ATO255" s="49"/>
      <c r="ATP255" s="49"/>
      <c r="ATQ255" s="49"/>
      <c r="ATR255" s="49"/>
      <c r="ATS255" s="49"/>
      <c r="ATT255" s="49"/>
      <c r="ATU255" s="49"/>
      <c r="ATV255" s="49"/>
      <c r="ATW255" s="49"/>
      <c r="ATX255" s="49"/>
      <c r="ATY255" s="49"/>
      <c r="ATZ255" s="49"/>
      <c r="AUA255" s="49"/>
      <c r="AUB255" s="49"/>
      <c r="AUC255" s="49"/>
      <c r="AUD255" s="49"/>
      <c r="AUE255" s="49"/>
      <c r="AUF255" s="49"/>
      <c r="AUG255" s="49"/>
      <c r="AUH255" s="49"/>
      <c r="AUI255" s="49"/>
      <c r="AUJ255" s="49"/>
      <c r="AUK255" s="49"/>
      <c r="AUL255" s="49"/>
      <c r="AUM255" s="49"/>
      <c r="AUN255" s="49"/>
      <c r="AUO255" s="49"/>
      <c r="AUP255" s="49"/>
      <c r="AUQ255" s="49"/>
      <c r="AUR255" s="49"/>
      <c r="AUS255" s="49"/>
      <c r="AUT255" s="49"/>
      <c r="AUU255" s="49"/>
      <c r="AUV255" s="49"/>
      <c r="AUW255" s="49"/>
      <c r="AUX255" s="49"/>
      <c r="AUY255" s="49"/>
      <c r="AUZ255" s="49"/>
      <c r="AVA255" s="49"/>
      <c r="AVB255" s="49"/>
      <c r="AVC255" s="49"/>
      <c r="AVD255" s="49"/>
      <c r="AVE255" s="49"/>
      <c r="AVF255" s="49"/>
      <c r="AVG255" s="49"/>
      <c r="AVH255" s="49"/>
      <c r="AVI255" s="49"/>
      <c r="AVJ255" s="49"/>
      <c r="AVK255" s="49"/>
      <c r="AVL255" s="49"/>
      <c r="AVM255" s="49"/>
      <c r="AVN255" s="49"/>
      <c r="AVO255" s="49"/>
      <c r="AVP255" s="49"/>
      <c r="AVQ255" s="49"/>
      <c r="AVR255" s="49"/>
      <c r="AVS255" s="49"/>
      <c r="AVT255" s="49"/>
      <c r="AVU255" s="49"/>
      <c r="AVV255" s="49"/>
      <c r="AVW255" s="49"/>
      <c r="AVX255" s="49"/>
      <c r="AVY255" s="49"/>
      <c r="AVZ255" s="49"/>
      <c r="AWA255" s="49"/>
      <c r="AWB255" s="49"/>
      <c r="AWC255" s="49"/>
      <c r="AWD255" s="49"/>
      <c r="AWE255" s="49"/>
      <c r="AWF255" s="49"/>
      <c r="AWG255" s="49"/>
      <c r="AWH255" s="49"/>
      <c r="AWI255" s="49"/>
      <c r="AWJ255" s="49"/>
      <c r="AWK255" s="49"/>
      <c r="AWL255" s="49"/>
      <c r="AWM255" s="49"/>
      <c r="AWN255" s="49"/>
      <c r="AWO255" s="49"/>
      <c r="AWP255" s="49"/>
      <c r="AWQ255" s="49"/>
      <c r="AWR255" s="49"/>
      <c r="AWS255" s="49"/>
      <c r="AWT255" s="49"/>
      <c r="AWU255" s="49"/>
      <c r="AWV255" s="49"/>
      <c r="AWW255" s="49"/>
      <c r="AWX255" s="49"/>
      <c r="AWY255" s="49"/>
      <c r="AWZ255" s="49"/>
      <c r="AXA255" s="49"/>
      <c r="AXB255" s="49"/>
      <c r="AXC255" s="49"/>
      <c r="AXD255" s="49"/>
      <c r="AXE255" s="49"/>
      <c r="AXF255" s="49"/>
      <c r="AXG255" s="49"/>
      <c r="AXH255" s="49"/>
      <c r="AXI255" s="49"/>
      <c r="AXJ255" s="49"/>
      <c r="AXK255" s="49"/>
      <c r="AXL255" s="49"/>
      <c r="AXM255" s="49"/>
      <c r="AXN255" s="49"/>
      <c r="AXO255" s="49"/>
      <c r="AXP255" s="49"/>
      <c r="AXQ255" s="49"/>
      <c r="AXR255" s="49"/>
      <c r="AXS255" s="49"/>
      <c r="AXT255" s="49"/>
      <c r="AXU255" s="49"/>
      <c r="AXV255" s="49"/>
      <c r="AXW255" s="49"/>
      <c r="AXX255" s="49"/>
      <c r="AXY255" s="49"/>
      <c r="AXZ255" s="49"/>
      <c r="AYA255" s="49"/>
      <c r="AYB255" s="49"/>
      <c r="AYC255" s="49"/>
      <c r="AYD255" s="49"/>
      <c r="AYE255" s="49"/>
      <c r="AYF255" s="49"/>
      <c r="AYG255" s="49"/>
      <c r="AYH255" s="49"/>
      <c r="AYI255" s="49"/>
      <c r="AYJ255" s="49"/>
      <c r="AYK255" s="49"/>
      <c r="AYL255" s="49"/>
      <c r="AYM255" s="49"/>
      <c r="AYN255" s="49"/>
      <c r="AYO255" s="49"/>
      <c r="AYP255" s="49"/>
      <c r="AYQ255" s="49"/>
      <c r="AYR255" s="49"/>
      <c r="AYS255" s="49"/>
      <c r="AYT255" s="49"/>
      <c r="AYU255" s="49"/>
      <c r="AYV255" s="49"/>
      <c r="AYW255" s="49"/>
      <c r="AYX255" s="49"/>
      <c r="AYY255" s="49"/>
      <c r="AYZ255" s="49"/>
      <c r="AZA255" s="49"/>
      <c r="AZB255" s="49"/>
      <c r="AZC255" s="49"/>
      <c r="AZD255" s="49"/>
      <c r="AZE255" s="49"/>
      <c r="AZF255" s="49"/>
      <c r="AZG255" s="49"/>
      <c r="AZH255" s="49"/>
      <c r="AZI255" s="49"/>
      <c r="AZJ255" s="49"/>
      <c r="AZK255" s="49"/>
      <c r="AZL255" s="49"/>
      <c r="AZM255" s="49"/>
      <c r="AZN255" s="49"/>
      <c r="AZO255" s="49"/>
      <c r="AZP255" s="49"/>
      <c r="AZQ255" s="49"/>
      <c r="AZR255" s="49"/>
      <c r="AZS255" s="49"/>
      <c r="AZT255" s="49"/>
      <c r="AZU255" s="49"/>
      <c r="AZV255" s="49"/>
      <c r="AZW255" s="49"/>
      <c r="AZX255" s="49"/>
      <c r="AZY255" s="49"/>
      <c r="AZZ255" s="49"/>
      <c r="BAA255" s="49"/>
      <c r="BAB255" s="49"/>
      <c r="BAC255" s="49"/>
      <c r="BAD255" s="49"/>
      <c r="BAE255" s="49"/>
      <c r="BAF255" s="49"/>
      <c r="BAG255" s="49"/>
      <c r="BAH255" s="49"/>
      <c r="BAI255" s="49"/>
      <c r="BAJ255" s="49"/>
      <c r="BAK255" s="49"/>
      <c r="BAL255" s="49"/>
      <c r="BAM255" s="49"/>
      <c r="BAN255" s="49"/>
      <c r="BAO255" s="49"/>
      <c r="BAP255" s="49"/>
      <c r="BAQ255" s="49"/>
      <c r="BAR255" s="49"/>
      <c r="BAS255" s="49"/>
      <c r="BAT255" s="49"/>
      <c r="BAU255" s="49"/>
      <c r="BAV255" s="49"/>
      <c r="BAW255" s="49"/>
      <c r="BAX255" s="49"/>
      <c r="BAY255" s="49"/>
      <c r="BAZ255" s="49"/>
      <c r="BBA255" s="49"/>
      <c r="BBB255" s="49"/>
      <c r="BBC255" s="49"/>
      <c r="BBD255" s="49"/>
      <c r="BBE255" s="49"/>
      <c r="BBF255" s="49"/>
      <c r="BBG255" s="49"/>
      <c r="BBH255" s="49"/>
      <c r="BBI255" s="49"/>
      <c r="BBJ255" s="49"/>
      <c r="BBK255" s="49"/>
      <c r="BBL255" s="49"/>
      <c r="BBM255" s="49"/>
      <c r="BBN255" s="49"/>
      <c r="BBO255" s="49"/>
      <c r="BBP255" s="49"/>
      <c r="BBQ255" s="49"/>
      <c r="BBR255" s="49"/>
      <c r="BBS255" s="49"/>
      <c r="BBT255" s="49"/>
      <c r="BBU255" s="49"/>
      <c r="BBV255" s="49"/>
      <c r="BBW255" s="49"/>
      <c r="BBX255" s="49"/>
      <c r="BBY255" s="49"/>
      <c r="BBZ255" s="49"/>
      <c r="BCA255" s="49"/>
      <c r="BCB255" s="49"/>
      <c r="BCC255" s="49"/>
      <c r="BCD255" s="49"/>
      <c r="BCE255" s="49"/>
      <c r="BCF255" s="49"/>
      <c r="BCG255" s="49"/>
      <c r="BCH255" s="49"/>
      <c r="BCI255" s="49"/>
      <c r="BCJ255" s="49"/>
      <c r="BCK255" s="49"/>
      <c r="BCL255" s="49"/>
      <c r="BCM255" s="49"/>
      <c r="BCN255" s="49"/>
      <c r="BCO255" s="49"/>
      <c r="BCP255" s="49"/>
      <c r="BCQ255" s="49"/>
      <c r="BCR255" s="49"/>
      <c r="BCS255" s="49"/>
      <c r="BCT255" s="49"/>
      <c r="BCU255" s="49"/>
      <c r="BCV255" s="49"/>
      <c r="BCW255" s="49"/>
      <c r="BCX255" s="49"/>
      <c r="BCY255" s="49"/>
      <c r="BCZ255" s="49"/>
      <c r="BDA255" s="49"/>
      <c r="BDB255" s="49"/>
      <c r="BDC255" s="49"/>
      <c r="BDD255" s="49"/>
      <c r="BDE255" s="49"/>
      <c r="BDF255" s="49"/>
      <c r="BDG255" s="49"/>
      <c r="BDH255" s="49"/>
      <c r="BDI255" s="49"/>
      <c r="BDJ255" s="49"/>
      <c r="BDK255" s="49"/>
      <c r="BDL255" s="49"/>
      <c r="BDM255" s="49"/>
      <c r="BDN255" s="49"/>
      <c r="BDO255" s="49"/>
      <c r="BDP255" s="49"/>
      <c r="BDQ255" s="49"/>
      <c r="BDR255" s="49"/>
      <c r="BDS255" s="49"/>
      <c r="BDT255" s="49"/>
      <c r="BDU255" s="49"/>
      <c r="BDV255" s="49"/>
      <c r="BDW255" s="49"/>
      <c r="BDX255" s="49"/>
      <c r="BDY255" s="49"/>
      <c r="BDZ255" s="49"/>
      <c r="BEA255" s="49"/>
      <c r="BEB255" s="49"/>
      <c r="BEC255" s="49"/>
      <c r="BED255" s="49"/>
      <c r="BEE255" s="49"/>
      <c r="BEF255" s="49"/>
      <c r="BEG255" s="49"/>
      <c r="BEH255" s="49"/>
      <c r="BEI255" s="49"/>
      <c r="BEJ255" s="49"/>
      <c r="BEK255" s="49"/>
      <c r="BEL255" s="49"/>
      <c r="BEM255" s="49"/>
      <c r="BEN255" s="49"/>
      <c r="BEO255" s="49"/>
      <c r="BEP255" s="49"/>
      <c r="BEQ255" s="49"/>
      <c r="BER255" s="49"/>
      <c r="BES255" s="49"/>
      <c r="BET255" s="49"/>
      <c r="BEU255" s="49"/>
      <c r="BEV255" s="49"/>
      <c r="BEW255" s="49"/>
      <c r="BEX255" s="49"/>
      <c r="BEY255" s="49"/>
      <c r="BEZ255" s="49"/>
      <c r="BFA255" s="49"/>
      <c r="BFB255" s="49"/>
      <c r="BFC255" s="49"/>
      <c r="BFD255" s="49"/>
      <c r="BFE255" s="49"/>
      <c r="BFF255" s="49"/>
      <c r="BFG255" s="49"/>
      <c r="BFH255" s="49"/>
      <c r="BFI255" s="49"/>
      <c r="BFJ255" s="49"/>
      <c r="BFK255" s="49"/>
      <c r="BFL255" s="49"/>
      <c r="BFM255" s="49"/>
      <c r="BFN255" s="49"/>
      <c r="BFO255" s="49"/>
      <c r="BFP255" s="49"/>
      <c r="BFQ255" s="49"/>
      <c r="BFR255" s="49"/>
      <c r="BFS255" s="49"/>
      <c r="BFT255" s="49"/>
      <c r="BFU255" s="49"/>
      <c r="BFV255" s="49"/>
      <c r="BFW255" s="49"/>
      <c r="BFX255" s="49"/>
      <c r="BFY255" s="49"/>
      <c r="BFZ255" s="49"/>
      <c r="BGA255" s="49"/>
      <c r="BGB255" s="49"/>
      <c r="BGC255" s="49"/>
      <c r="BGD255" s="49"/>
      <c r="BGE255" s="49"/>
      <c r="BGF255" s="49"/>
      <c r="BGG255" s="49"/>
      <c r="BGH255" s="49"/>
      <c r="BGI255" s="49"/>
      <c r="BGJ255" s="49"/>
      <c r="BGK255" s="49"/>
      <c r="BGL255" s="49"/>
      <c r="BGM255" s="49"/>
      <c r="BGN255" s="49"/>
      <c r="BGO255" s="49"/>
      <c r="BGP255" s="49"/>
      <c r="BGQ255" s="49"/>
      <c r="BGR255" s="49"/>
      <c r="BGS255" s="49"/>
      <c r="BGT255" s="49"/>
      <c r="BGU255" s="49"/>
      <c r="BGV255" s="49"/>
      <c r="BGW255" s="49"/>
      <c r="BGX255" s="49"/>
      <c r="BGY255" s="49"/>
      <c r="BGZ255" s="49"/>
      <c r="BHA255" s="49"/>
      <c r="BHB255" s="49"/>
      <c r="BHC255" s="49"/>
      <c r="BHD255" s="49"/>
      <c r="BHE255" s="49"/>
      <c r="BHF255" s="49"/>
      <c r="BHG255" s="49"/>
      <c r="BHH255" s="49"/>
      <c r="BHI255" s="49"/>
      <c r="BHJ255" s="49"/>
      <c r="BHK255" s="49"/>
      <c r="BHL255" s="49"/>
      <c r="BHM255" s="49"/>
      <c r="BHN255" s="49"/>
      <c r="BHO255" s="49"/>
      <c r="BHP255" s="49"/>
      <c r="BHQ255" s="49"/>
      <c r="BHR255" s="49"/>
      <c r="BHS255" s="49"/>
      <c r="BHT255" s="49"/>
      <c r="BHU255" s="49"/>
      <c r="BHV255" s="49"/>
      <c r="BHW255" s="49"/>
      <c r="BHX255" s="49"/>
      <c r="BHY255" s="49"/>
      <c r="BHZ255" s="49"/>
      <c r="BIA255" s="49"/>
      <c r="BIB255" s="49"/>
      <c r="BIC255" s="49"/>
      <c r="BID255" s="49"/>
      <c r="BIE255" s="49"/>
      <c r="BIF255" s="49"/>
      <c r="BIG255" s="49"/>
      <c r="BIH255" s="49"/>
      <c r="BII255" s="49"/>
      <c r="BIJ255" s="49"/>
      <c r="BIK255" s="49"/>
      <c r="BIL255" s="49"/>
      <c r="BIM255" s="49"/>
      <c r="BIN255" s="49"/>
      <c r="BIO255" s="49"/>
      <c r="BIP255" s="49"/>
      <c r="BIQ255" s="49"/>
      <c r="BIR255" s="49"/>
      <c r="BIS255" s="49"/>
      <c r="BIT255" s="49"/>
      <c r="BIU255" s="49"/>
      <c r="BIV255" s="49"/>
      <c r="BIW255" s="49"/>
      <c r="BIX255" s="49"/>
      <c r="BIY255" s="49"/>
      <c r="BIZ255" s="49"/>
      <c r="BJA255" s="49"/>
      <c r="BJB255" s="49"/>
      <c r="BJC255" s="49"/>
      <c r="BJD255" s="49"/>
      <c r="BJE255" s="49"/>
      <c r="BJF255" s="49"/>
      <c r="BJG255" s="49"/>
      <c r="BJH255" s="49"/>
      <c r="BJI255" s="49"/>
      <c r="BJJ255" s="49"/>
      <c r="BJK255" s="49"/>
      <c r="BJL255" s="49"/>
      <c r="BJM255" s="49"/>
      <c r="BJN255" s="49"/>
      <c r="BJO255" s="49"/>
      <c r="BJP255" s="49"/>
      <c r="BJQ255" s="49"/>
      <c r="BJR255" s="49"/>
      <c r="BJS255" s="49"/>
      <c r="BJT255" s="49"/>
      <c r="BJU255" s="49"/>
      <c r="BJV255" s="49"/>
      <c r="BJW255" s="49"/>
      <c r="BJX255" s="49"/>
      <c r="BJY255" s="49"/>
      <c r="BJZ255" s="49"/>
      <c r="BKA255" s="49"/>
      <c r="BKB255" s="49"/>
      <c r="BKC255" s="49"/>
      <c r="BKD255" s="49"/>
      <c r="BKE255" s="49"/>
      <c r="BKF255" s="49"/>
      <c r="BKG255" s="49"/>
      <c r="BKH255" s="49"/>
      <c r="BKI255" s="49"/>
      <c r="BKJ255" s="49"/>
      <c r="BKK255" s="49"/>
      <c r="BKL255" s="49"/>
      <c r="BKM255" s="49"/>
      <c r="BKN255" s="49"/>
      <c r="BKO255" s="49"/>
      <c r="BKP255" s="49"/>
      <c r="BKQ255" s="49"/>
      <c r="BKR255" s="49"/>
      <c r="BKS255" s="49"/>
      <c r="BKT255" s="49"/>
      <c r="BKU255" s="49"/>
      <c r="BKV255" s="49"/>
      <c r="BKW255" s="49"/>
      <c r="BKX255" s="49"/>
      <c r="BKY255" s="49"/>
      <c r="BKZ255" s="49"/>
      <c r="BLA255" s="49"/>
      <c r="BLB255" s="49"/>
      <c r="BLC255" s="49"/>
      <c r="BLD255" s="49"/>
      <c r="BLE255" s="49"/>
      <c r="BLF255" s="49"/>
      <c r="BLG255" s="49"/>
      <c r="BLH255" s="49"/>
      <c r="BLI255" s="49"/>
      <c r="BLJ255" s="49"/>
      <c r="BLK255" s="49"/>
      <c r="BLL255" s="49"/>
      <c r="BLM255" s="49"/>
      <c r="BLN255" s="49"/>
      <c r="BLO255" s="49"/>
      <c r="BLP255" s="49"/>
      <c r="BLQ255" s="49"/>
      <c r="BLR255" s="49"/>
      <c r="BLS255" s="49"/>
      <c r="BLT255" s="49"/>
      <c r="BLU255" s="49"/>
      <c r="BLV255" s="49"/>
      <c r="BLW255" s="49"/>
      <c r="BLX255" s="49"/>
      <c r="BLY255" s="49"/>
      <c r="BLZ255" s="49"/>
      <c r="BMA255" s="49"/>
      <c r="BMB255" s="49"/>
      <c r="BMC255" s="49"/>
      <c r="BMD255" s="49"/>
      <c r="BME255" s="49"/>
      <c r="BMF255" s="49"/>
      <c r="BMG255" s="49"/>
      <c r="BMH255" s="49"/>
      <c r="BMI255" s="49"/>
      <c r="BMJ255" s="49"/>
      <c r="BMK255" s="49"/>
      <c r="BML255" s="49"/>
      <c r="BMM255" s="49"/>
      <c r="BMN255" s="49"/>
      <c r="BMO255" s="49"/>
      <c r="BMP255" s="49"/>
      <c r="BMQ255" s="49"/>
      <c r="BMR255" s="49"/>
      <c r="BMS255" s="49"/>
      <c r="BMT255" s="49"/>
      <c r="BMU255" s="49"/>
      <c r="BMV255" s="49"/>
      <c r="BMW255" s="49"/>
      <c r="BMX255" s="49"/>
      <c r="BMY255" s="49"/>
      <c r="BMZ255" s="49"/>
      <c r="BNA255" s="49"/>
      <c r="BNB255" s="49"/>
      <c r="BNC255" s="49"/>
      <c r="BND255" s="49"/>
      <c r="BNE255" s="49"/>
      <c r="BNF255" s="49"/>
      <c r="BNG255" s="49"/>
      <c r="BNH255" s="49"/>
      <c r="BNI255" s="49"/>
      <c r="BNJ255" s="49"/>
      <c r="BNK255" s="49"/>
      <c r="BNL255" s="49"/>
      <c r="BNM255" s="49"/>
      <c r="BNN255" s="49"/>
      <c r="BNO255" s="49"/>
      <c r="BNP255" s="49"/>
      <c r="BNQ255" s="49"/>
      <c r="BNR255" s="49"/>
      <c r="BNS255" s="49"/>
      <c r="BNT255" s="49"/>
      <c r="BNU255" s="49"/>
      <c r="BNV255" s="49"/>
      <c r="BNW255" s="49"/>
      <c r="BNX255" s="49"/>
      <c r="BNY255" s="49"/>
      <c r="BNZ255" s="49"/>
      <c r="BOA255" s="49"/>
      <c r="BOB255" s="49"/>
      <c r="BOC255" s="49"/>
      <c r="BOD255" s="49"/>
      <c r="BOE255" s="49"/>
      <c r="BOF255" s="49"/>
      <c r="BOG255" s="49"/>
      <c r="BOH255" s="49"/>
      <c r="BOI255" s="49"/>
      <c r="BOJ255" s="49"/>
      <c r="BOK255" s="49"/>
      <c r="BOL255" s="49"/>
      <c r="BOM255" s="49"/>
      <c r="BON255" s="49"/>
      <c r="BOO255" s="49"/>
      <c r="BOP255" s="49"/>
      <c r="BOQ255" s="49"/>
      <c r="BOR255" s="49"/>
      <c r="BOS255" s="49"/>
      <c r="BOT255" s="49"/>
      <c r="BOU255" s="49"/>
      <c r="BOV255" s="49"/>
      <c r="BOW255" s="49"/>
      <c r="BOX255" s="49"/>
      <c r="BOY255" s="49"/>
      <c r="BOZ255" s="49"/>
      <c r="BPA255" s="49"/>
      <c r="BPB255" s="49"/>
      <c r="BPC255" s="49"/>
      <c r="BPD255" s="49"/>
      <c r="BPE255" s="49"/>
      <c r="BPF255" s="49"/>
      <c r="BPG255" s="49"/>
      <c r="BPH255" s="49"/>
      <c r="BPI255" s="49"/>
      <c r="BPJ255" s="49"/>
      <c r="BPK255" s="49"/>
      <c r="BPL255" s="49"/>
      <c r="BPM255" s="49"/>
      <c r="BPN255" s="49"/>
      <c r="BPO255" s="49"/>
      <c r="BPP255" s="49"/>
      <c r="BPQ255" s="49"/>
      <c r="BPR255" s="49"/>
      <c r="BPS255" s="49"/>
      <c r="BPT255" s="49"/>
      <c r="BPU255" s="49"/>
      <c r="BPV255" s="49"/>
      <c r="BPW255" s="49"/>
      <c r="BPX255" s="49"/>
      <c r="BPY255" s="49"/>
      <c r="BPZ255" s="49"/>
      <c r="BQA255" s="49"/>
      <c r="BQB255" s="49"/>
      <c r="BQC255" s="49"/>
      <c r="BQD255" s="49"/>
      <c r="BQE255" s="49"/>
      <c r="BQF255" s="49"/>
      <c r="BQG255" s="49"/>
      <c r="BQH255" s="49"/>
      <c r="BQI255" s="49"/>
      <c r="BQJ255" s="49"/>
      <c r="BQK255" s="49"/>
      <c r="BQL255" s="49"/>
      <c r="BQM255" s="49"/>
      <c r="BQN255" s="49"/>
      <c r="BQO255" s="49"/>
      <c r="BQP255" s="49"/>
      <c r="BQQ255" s="49"/>
      <c r="BQR255" s="49"/>
      <c r="BQS255" s="49"/>
      <c r="BQT255" s="49"/>
      <c r="BQU255" s="49"/>
      <c r="BQV255" s="49"/>
      <c r="BQW255" s="49"/>
      <c r="BQX255" s="49"/>
      <c r="BQY255" s="49"/>
      <c r="BQZ255" s="49"/>
      <c r="BRA255" s="49"/>
      <c r="BRB255" s="49"/>
      <c r="BRC255" s="49"/>
      <c r="BRD255" s="49"/>
      <c r="BRE255" s="49"/>
      <c r="BRF255" s="49"/>
      <c r="BRG255" s="49"/>
      <c r="BRH255" s="49"/>
      <c r="BRI255" s="49"/>
      <c r="BRJ255" s="49"/>
      <c r="BRK255" s="49"/>
      <c r="BRL255" s="49"/>
      <c r="BRM255" s="49"/>
      <c r="BRN255" s="49"/>
      <c r="BRO255" s="49"/>
      <c r="BRP255" s="49"/>
      <c r="BRQ255" s="49"/>
      <c r="BRR255" s="49"/>
      <c r="BRS255" s="49"/>
      <c r="BRT255" s="49"/>
      <c r="BRU255" s="49"/>
      <c r="BRV255" s="49"/>
      <c r="BRW255" s="49"/>
      <c r="BRX255" s="49"/>
      <c r="BRY255" s="49"/>
      <c r="BRZ255" s="49"/>
      <c r="BSA255" s="49"/>
      <c r="BSB255" s="49"/>
      <c r="BSC255" s="49"/>
      <c r="BSD255" s="49"/>
      <c r="BSE255" s="49"/>
      <c r="BSF255" s="49"/>
      <c r="BSG255" s="49"/>
      <c r="BSH255" s="49"/>
      <c r="BSI255" s="49"/>
      <c r="BSJ255" s="49"/>
      <c r="BSK255" s="49"/>
      <c r="BSL255" s="49"/>
      <c r="BSM255" s="49"/>
      <c r="BSN255" s="49"/>
      <c r="BSO255" s="49"/>
      <c r="BSP255" s="49"/>
      <c r="BSQ255" s="49"/>
      <c r="BSR255" s="49"/>
      <c r="BSS255" s="49"/>
      <c r="BST255" s="49"/>
      <c r="BSU255" s="49"/>
      <c r="BSV255" s="49"/>
      <c r="BSW255" s="49"/>
      <c r="BSX255" s="49"/>
      <c r="BSY255" s="49"/>
      <c r="BSZ255" s="49"/>
      <c r="BTA255" s="49"/>
      <c r="BTB255" s="49"/>
      <c r="BTC255" s="49"/>
      <c r="BTD255" s="49"/>
      <c r="BTE255" s="49"/>
      <c r="BTF255" s="49"/>
      <c r="BTG255" s="49"/>
      <c r="BTH255" s="49"/>
      <c r="BTI255" s="49"/>
      <c r="BTJ255" s="49"/>
      <c r="BTK255" s="49"/>
      <c r="BTL255" s="49"/>
      <c r="BTM255" s="49"/>
      <c r="BTN255" s="49"/>
      <c r="BTO255" s="49"/>
      <c r="BTP255" s="49"/>
      <c r="BTQ255" s="49"/>
      <c r="BTR255" s="49"/>
      <c r="BTS255" s="49"/>
      <c r="BTT255" s="49"/>
      <c r="BTU255" s="49"/>
      <c r="BTV255" s="49"/>
      <c r="BTW255" s="49"/>
      <c r="BTX255" s="49"/>
      <c r="BTY255" s="49"/>
      <c r="BTZ255" s="49"/>
      <c r="BUA255" s="49"/>
      <c r="BUB255" s="49"/>
      <c r="BUC255" s="49"/>
      <c r="BUD255" s="49"/>
      <c r="BUE255" s="49"/>
      <c r="BUF255" s="49"/>
      <c r="BUG255" s="49"/>
      <c r="BUH255" s="49"/>
      <c r="BUI255" s="49"/>
      <c r="BUJ255" s="49"/>
      <c r="BUK255" s="49"/>
      <c r="BUL255" s="49"/>
      <c r="BUM255" s="49"/>
      <c r="BUN255" s="49"/>
      <c r="BUO255" s="49"/>
      <c r="BUP255" s="49"/>
      <c r="BUQ255" s="49"/>
      <c r="BUR255" s="49"/>
      <c r="BUS255" s="49"/>
      <c r="BUT255" s="49"/>
      <c r="BUU255" s="49"/>
      <c r="BUV255" s="49"/>
      <c r="BUW255" s="49"/>
      <c r="BUX255" s="49"/>
      <c r="BUY255" s="49"/>
      <c r="BUZ255" s="49"/>
      <c r="BVA255" s="49"/>
      <c r="BVB255" s="49"/>
      <c r="BVC255" s="49"/>
      <c r="BVD255" s="49"/>
      <c r="BVE255" s="49"/>
      <c r="BVF255" s="49"/>
      <c r="BVG255" s="49"/>
      <c r="BVH255" s="49"/>
      <c r="BVI255" s="49"/>
      <c r="BVJ255" s="49"/>
      <c r="BVK255" s="49"/>
      <c r="BVL255" s="49"/>
      <c r="BVM255" s="49"/>
      <c r="BVN255" s="49"/>
      <c r="BVO255" s="49"/>
      <c r="BVP255" s="49"/>
      <c r="BVQ255" s="49"/>
      <c r="BVR255" s="49"/>
      <c r="BVS255" s="49"/>
      <c r="BVT255" s="49"/>
      <c r="BVU255" s="49"/>
      <c r="BVV255" s="49"/>
      <c r="BVW255" s="49"/>
      <c r="BVX255" s="49"/>
      <c r="BVY255" s="49"/>
      <c r="BVZ255" s="49"/>
      <c r="BWA255" s="49"/>
      <c r="BWB255" s="49"/>
      <c r="BWC255" s="49"/>
      <c r="BWD255" s="49"/>
      <c r="BWE255" s="49"/>
      <c r="BWF255" s="49"/>
      <c r="BWG255" s="49"/>
      <c r="BWH255" s="49"/>
      <c r="BWI255" s="49"/>
      <c r="BWJ255" s="49"/>
      <c r="BWK255" s="49"/>
      <c r="BWL255" s="49"/>
      <c r="BWM255" s="49"/>
      <c r="BWN255" s="49"/>
      <c r="BWO255" s="49"/>
      <c r="BWP255" s="49"/>
      <c r="BWQ255" s="49"/>
      <c r="BWR255" s="49"/>
      <c r="BWS255" s="49"/>
      <c r="BWT255" s="49"/>
      <c r="BWU255" s="49"/>
      <c r="BWV255" s="49"/>
      <c r="BWW255" s="49"/>
      <c r="BWX255" s="49"/>
      <c r="BWY255" s="49"/>
      <c r="BWZ255" s="49"/>
      <c r="BXA255" s="49"/>
      <c r="BXB255" s="49"/>
      <c r="BXC255" s="49"/>
      <c r="BXD255" s="49"/>
      <c r="BXE255" s="49"/>
      <c r="BXF255" s="49"/>
      <c r="BXG255" s="49"/>
      <c r="BXH255" s="49"/>
      <c r="BXI255" s="49"/>
      <c r="BXJ255" s="49"/>
      <c r="BXK255" s="49"/>
      <c r="BXL255" s="49"/>
      <c r="BXM255" s="49"/>
      <c r="BXN255" s="49"/>
      <c r="BXO255" s="49"/>
      <c r="BXP255" s="49"/>
      <c r="BXQ255" s="49"/>
      <c r="BXR255" s="49"/>
      <c r="BXS255" s="49"/>
      <c r="BXT255" s="49"/>
      <c r="BXU255" s="49"/>
      <c r="BXV255" s="49"/>
      <c r="BXW255" s="49"/>
      <c r="BXX255" s="49"/>
      <c r="BXY255" s="49"/>
      <c r="BXZ255" s="49"/>
      <c r="BYA255" s="49"/>
      <c r="BYB255" s="49"/>
      <c r="BYC255" s="49"/>
      <c r="BYD255" s="49"/>
      <c r="BYE255" s="49"/>
      <c r="BYF255" s="49"/>
      <c r="BYG255" s="49"/>
      <c r="BYH255" s="49"/>
      <c r="BYI255" s="49"/>
      <c r="BYJ255" s="49"/>
      <c r="BYK255" s="49"/>
      <c r="BYL255" s="49"/>
      <c r="BYM255" s="49"/>
      <c r="BYN255" s="49"/>
      <c r="BYO255" s="49"/>
      <c r="BYP255" s="49"/>
      <c r="BYQ255" s="49"/>
      <c r="BYR255" s="49"/>
      <c r="BYS255" s="49"/>
      <c r="BYT255" s="49"/>
      <c r="BYU255" s="49"/>
      <c r="BYV255" s="49"/>
      <c r="BYW255" s="49"/>
      <c r="BYX255" s="49"/>
      <c r="BYY255" s="49"/>
      <c r="BYZ255" s="49"/>
      <c r="BZA255" s="49"/>
      <c r="BZB255" s="49"/>
      <c r="BZC255" s="49"/>
      <c r="BZD255" s="49"/>
      <c r="BZE255" s="49"/>
      <c r="BZF255" s="49"/>
      <c r="BZG255" s="49"/>
      <c r="BZH255" s="49"/>
      <c r="BZI255" s="49"/>
      <c r="BZJ255" s="49"/>
      <c r="BZK255" s="49"/>
      <c r="BZL255" s="49"/>
      <c r="BZM255" s="49"/>
      <c r="BZN255" s="49"/>
      <c r="BZO255" s="49"/>
      <c r="BZP255" s="49"/>
      <c r="BZQ255" s="49"/>
      <c r="BZR255" s="49"/>
      <c r="BZS255" s="49"/>
      <c r="BZT255" s="49"/>
      <c r="BZU255" s="49"/>
      <c r="BZV255" s="49"/>
      <c r="BZW255" s="49"/>
      <c r="BZX255" s="49"/>
      <c r="BZY255" s="49"/>
      <c r="BZZ255" s="49"/>
      <c r="CAA255" s="49"/>
      <c r="CAB255" s="49"/>
      <c r="CAC255" s="49"/>
      <c r="CAD255" s="49"/>
      <c r="CAE255" s="49"/>
      <c r="CAF255" s="49"/>
      <c r="CAG255" s="49"/>
      <c r="CAH255" s="49"/>
      <c r="CAI255" s="49"/>
      <c r="CAJ255" s="49"/>
      <c r="CAK255" s="49"/>
      <c r="CAL255" s="49"/>
      <c r="CAM255" s="49"/>
      <c r="CAN255" s="49"/>
      <c r="CAO255" s="49"/>
      <c r="CAP255" s="49"/>
      <c r="CAQ255" s="49"/>
      <c r="CAR255" s="49"/>
      <c r="CAS255" s="49"/>
      <c r="CAT255" s="49"/>
      <c r="CAU255" s="49"/>
      <c r="CAV255" s="49"/>
      <c r="CAW255" s="49"/>
      <c r="CAX255" s="49"/>
      <c r="CAY255" s="49"/>
      <c r="CAZ255" s="49"/>
      <c r="CBA255" s="49"/>
      <c r="CBB255" s="49"/>
      <c r="CBC255" s="49"/>
      <c r="CBD255" s="49"/>
      <c r="CBE255" s="49"/>
      <c r="CBF255" s="49"/>
      <c r="CBG255" s="49"/>
      <c r="CBH255" s="49"/>
      <c r="CBI255" s="49"/>
      <c r="CBJ255" s="49"/>
      <c r="CBK255" s="49"/>
      <c r="CBL255" s="49"/>
      <c r="CBM255" s="49"/>
      <c r="CBN255" s="49"/>
      <c r="CBO255" s="49"/>
      <c r="CBP255" s="49"/>
      <c r="CBQ255" s="49"/>
      <c r="CBR255" s="49"/>
      <c r="CBS255" s="49"/>
      <c r="CBT255" s="49"/>
      <c r="CBU255" s="49"/>
      <c r="CBV255" s="49"/>
      <c r="CBW255" s="49"/>
      <c r="CBX255" s="49"/>
      <c r="CBY255" s="49"/>
      <c r="CBZ255" s="49"/>
      <c r="CCA255" s="49"/>
      <c r="CCB255" s="49"/>
      <c r="CCC255" s="49"/>
      <c r="CCD255" s="49"/>
      <c r="CCE255" s="49"/>
      <c r="CCF255" s="49"/>
      <c r="CCG255" s="49"/>
      <c r="CCH255" s="49"/>
      <c r="CCI255" s="49"/>
      <c r="CCJ255" s="49"/>
      <c r="CCK255" s="49"/>
      <c r="CCL255" s="49"/>
      <c r="CCM255" s="49"/>
      <c r="CCN255" s="49"/>
      <c r="CCO255" s="49"/>
      <c r="CCP255" s="49"/>
      <c r="CCQ255" s="49"/>
      <c r="CCR255" s="49"/>
      <c r="CCS255" s="49"/>
      <c r="CCT255" s="49"/>
      <c r="CCU255" s="49"/>
      <c r="CCV255" s="49"/>
      <c r="CCW255" s="49"/>
      <c r="CCX255" s="49"/>
      <c r="CCY255" s="49"/>
      <c r="CCZ255" s="49"/>
      <c r="CDA255" s="49"/>
      <c r="CDB255" s="49"/>
      <c r="CDC255" s="49"/>
      <c r="CDD255" s="49"/>
      <c r="CDE255" s="49"/>
      <c r="CDF255" s="49"/>
      <c r="CDG255" s="49"/>
      <c r="CDH255" s="49"/>
      <c r="CDI255" s="49"/>
      <c r="CDJ255" s="49"/>
      <c r="CDK255" s="49"/>
      <c r="CDL255" s="49"/>
      <c r="CDM255" s="49"/>
      <c r="CDN255" s="49"/>
      <c r="CDO255" s="49"/>
      <c r="CDP255" s="49"/>
      <c r="CDQ255" s="49"/>
      <c r="CDR255" s="49"/>
      <c r="CDS255" s="49"/>
      <c r="CDT255" s="49"/>
      <c r="CDU255" s="49"/>
      <c r="CDV255" s="49"/>
      <c r="CDW255" s="49"/>
      <c r="CDX255" s="49"/>
      <c r="CDY255" s="49"/>
      <c r="CDZ255" s="49"/>
      <c r="CEA255" s="49"/>
      <c r="CEB255" s="49"/>
      <c r="CEC255" s="49"/>
      <c r="CED255" s="49"/>
      <c r="CEE255" s="49"/>
      <c r="CEF255" s="49"/>
      <c r="CEG255" s="49"/>
      <c r="CEH255" s="49"/>
      <c r="CEI255" s="49"/>
      <c r="CEJ255" s="49"/>
      <c r="CEK255" s="49"/>
      <c r="CEL255" s="49"/>
      <c r="CEM255" s="49"/>
      <c r="CEN255" s="49"/>
      <c r="CEO255" s="49"/>
      <c r="CEP255" s="49"/>
      <c r="CEQ255" s="49"/>
      <c r="CER255" s="49"/>
      <c r="CES255" s="49"/>
      <c r="CET255" s="49"/>
      <c r="CEU255" s="49"/>
      <c r="CEV255" s="49"/>
      <c r="CEW255" s="49"/>
      <c r="CEX255" s="49"/>
      <c r="CEY255" s="49"/>
      <c r="CEZ255" s="49"/>
      <c r="CFA255" s="49"/>
      <c r="CFB255" s="49"/>
      <c r="CFC255" s="49"/>
      <c r="CFD255" s="49"/>
      <c r="CFE255" s="49"/>
      <c r="CFF255" s="49"/>
      <c r="CFG255" s="49"/>
      <c r="CFH255" s="49"/>
      <c r="CFI255" s="49"/>
      <c r="CFJ255" s="49"/>
      <c r="CFK255" s="49"/>
      <c r="CFL255" s="49"/>
      <c r="CFM255" s="49"/>
      <c r="CFN255" s="49"/>
      <c r="CFO255" s="49"/>
      <c r="CFP255" s="49"/>
      <c r="CFQ255" s="49"/>
      <c r="CFR255" s="49"/>
      <c r="CFS255" s="49"/>
      <c r="CFT255" s="49"/>
      <c r="CFU255" s="49"/>
      <c r="CFV255" s="49"/>
      <c r="CFW255" s="49"/>
      <c r="CFX255" s="49"/>
      <c r="CFY255" s="49"/>
      <c r="CFZ255" s="49"/>
      <c r="CGA255" s="49"/>
      <c r="CGB255" s="49"/>
      <c r="CGC255" s="49"/>
      <c r="CGD255" s="49"/>
      <c r="CGE255" s="49"/>
      <c r="CGF255" s="49"/>
      <c r="CGG255" s="49"/>
      <c r="CGH255" s="49"/>
      <c r="CGI255" s="49"/>
      <c r="CGJ255" s="49"/>
      <c r="CGK255" s="49"/>
      <c r="CGL255" s="49"/>
      <c r="CGM255" s="49"/>
      <c r="CGN255" s="49"/>
      <c r="CGO255" s="49"/>
      <c r="CGP255" s="49"/>
      <c r="CGQ255" s="49"/>
      <c r="CGR255" s="49"/>
      <c r="CGS255" s="49"/>
      <c r="CGT255" s="49"/>
      <c r="CGU255" s="49"/>
      <c r="CGV255" s="49"/>
      <c r="CGW255" s="49"/>
      <c r="CGX255" s="49"/>
      <c r="CGY255" s="49"/>
      <c r="CGZ255" s="49"/>
      <c r="CHA255" s="49"/>
      <c r="CHB255" s="49"/>
      <c r="CHC255" s="49"/>
      <c r="CHD255" s="49"/>
      <c r="CHE255" s="49"/>
      <c r="CHF255" s="49"/>
      <c r="CHG255" s="49"/>
      <c r="CHH255" s="49"/>
      <c r="CHI255" s="49"/>
      <c r="CHJ255" s="49"/>
      <c r="CHK255" s="49"/>
      <c r="CHL255" s="49"/>
      <c r="CHM255" s="49"/>
      <c r="CHN255" s="49"/>
      <c r="CHO255" s="49"/>
      <c r="CHP255" s="49"/>
      <c r="CHQ255" s="49"/>
      <c r="CHR255" s="49"/>
      <c r="CHS255" s="49"/>
      <c r="CHT255" s="49"/>
      <c r="CHU255" s="49"/>
      <c r="CHV255" s="49"/>
      <c r="CHW255" s="49"/>
      <c r="CHX255" s="49"/>
      <c r="CHY255" s="49"/>
      <c r="CHZ255" s="49"/>
      <c r="CIA255" s="49"/>
      <c r="CIB255" s="49"/>
      <c r="CIC255" s="49"/>
      <c r="CID255" s="49"/>
      <c r="CIE255" s="49"/>
      <c r="CIF255" s="49"/>
      <c r="CIG255" s="49"/>
      <c r="CIH255" s="49"/>
      <c r="CII255" s="49"/>
      <c r="CIJ255" s="49"/>
      <c r="CIK255" s="49"/>
      <c r="CIL255" s="49"/>
      <c r="CIM255" s="49"/>
      <c r="CIN255" s="49"/>
      <c r="CIO255" s="49"/>
      <c r="CIP255" s="49"/>
      <c r="CIQ255" s="49"/>
      <c r="CIR255" s="49"/>
      <c r="CIS255" s="49"/>
      <c r="CIT255" s="49"/>
      <c r="CIU255" s="49"/>
      <c r="CIV255" s="49"/>
      <c r="CIW255" s="49"/>
      <c r="CIX255" s="49"/>
      <c r="CIY255" s="49"/>
      <c r="CIZ255" s="49"/>
      <c r="CJA255" s="49"/>
      <c r="CJB255" s="49"/>
      <c r="CJC255" s="49"/>
      <c r="CJD255" s="49"/>
      <c r="CJE255" s="49"/>
      <c r="CJF255" s="49"/>
      <c r="CJG255" s="49"/>
      <c r="CJH255" s="49"/>
      <c r="CJI255" s="49"/>
      <c r="CJJ255" s="49"/>
      <c r="CJK255" s="49"/>
      <c r="CJL255" s="49"/>
      <c r="CJM255" s="49"/>
      <c r="CJN255" s="49"/>
      <c r="CJO255" s="49"/>
      <c r="CJP255" s="49"/>
      <c r="CJQ255" s="49"/>
      <c r="CJR255" s="49"/>
      <c r="CJS255" s="49"/>
      <c r="CJT255" s="49"/>
      <c r="CJU255" s="49"/>
      <c r="CJV255" s="49"/>
      <c r="CJW255" s="49"/>
      <c r="CJX255" s="49"/>
      <c r="CJY255" s="49"/>
      <c r="CJZ255" s="49"/>
      <c r="CKA255" s="49"/>
      <c r="CKB255" s="49"/>
      <c r="CKC255" s="49"/>
      <c r="CKD255" s="49"/>
      <c r="CKE255" s="49"/>
      <c r="CKF255" s="49"/>
      <c r="CKG255" s="49"/>
      <c r="CKH255" s="49"/>
      <c r="CKI255" s="49"/>
      <c r="CKJ255" s="49"/>
      <c r="CKK255" s="49"/>
      <c r="CKL255" s="49"/>
      <c r="CKM255" s="49"/>
      <c r="CKN255" s="49"/>
      <c r="CKO255" s="49"/>
      <c r="CKP255" s="49"/>
      <c r="CKQ255" s="49"/>
      <c r="CKR255" s="49"/>
      <c r="CKS255" s="49"/>
      <c r="CKT255" s="49"/>
      <c r="CKU255" s="49"/>
      <c r="CKV255" s="49"/>
      <c r="CKW255" s="49"/>
      <c r="CKX255" s="49"/>
      <c r="CKY255" s="49"/>
      <c r="CKZ255" s="49"/>
      <c r="CLA255" s="49"/>
      <c r="CLB255" s="49"/>
      <c r="CLC255" s="49"/>
      <c r="CLD255" s="49"/>
      <c r="CLE255" s="49"/>
      <c r="CLF255" s="49"/>
      <c r="CLG255" s="49"/>
      <c r="CLH255" s="49"/>
      <c r="CLI255" s="49"/>
      <c r="CLJ255" s="49"/>
      <c r="CLK255" s="49"/>
      <c r="CLL255" s="49"/>
      <c r="CLM255" s="49"/>
      <c r="CLN255" s="49"/>
      <c r="CLO255" s="49"/>
      <c r="CLP255" s="49"/>
      <c r="CLQ255" s="49"/>
      <c r="CLR255" s="49"/>
      <c r="CLS255" s="49"/>
      <c r="CLT255" s="49"/>
      <c r="CLU255" s="49"/>
      <c r="CLV255" s="49"/>
      <c r="CLW255" s="49"/>
      <c r="CLX255" s="49"/>
      <c r="CLY255" s="49"/>
      <c r="CLZ255" s="49"/>
      <c r="CMA255" s="49"/>
      <c r="CMB255" s="49"/>
      <c r="CMC255" s="49"/>
      <c r="CMD255" s="49"/>
      <c r="CME255" s="49"/>
      <c r="CMF255" s="49"/>
      <c r="CMG255" s="49"/>
      <c r="CMH255" s="49"/>
      <c r="CMI255" s="49"/>
      <c r="CMJ255" s="49"/>
      <c r="CMK255" s="49"/>
      <c r="CML255" s="49"/>
      <c r="CMM255" s="49"/>
      <c r="CMN255" s="49"/>
      <c r="CMO255" s="49"/>
      <c r="CMP255" s="49"/>
      <c r="CMQ255" s="49"/>
      <c r="CMR255" s="49"/>
      <c r="CMS255" s="49"/>
      <c r="CMT255" s="49"/>
      <c r="CMU255" s="49"/>
      <c r="CMV255" s="49"/>
      <c r="CMW255" s="49"/>
      <c r="CMX255" s="49"/>
      <c r="CMY255" s="49"/>
      <c r="CMZ255" s="49"/>
      <c r="CNA255" s="49"/>
      <c r="CNB255" s="49"/>
      <c r="CNC255" s="49"/>
      <c r="CND255" s="49"/>
      <c r="CNE255" s="49"/>
      <c r="CNF255" s="49"/>
      <c r="CNG255" s="49"/>
      <c r="CNH255" s="49"/>
      <c r="CNI255" s="49"/>
      <c r="CNJ255" s="49"/>
      <c r="CNK255" s="49"/>
      <c r="CNL255" s="49"/>
      <c r="CNM255" s="49"/>
      <c r="CNN255" s="49"/>
      <c r="CNO255" s="49"/>
      <c r="CNP255" s="49"/>
      <c r="CNQ255" s="49"/>
      <c r="CNR255" s="49"/>
      <c r="CNS255" s="49"/>
      <c r="CNT255" s="49"/>
      <c r="CNU255" s="49"/>
      <c r="CNV255" s="49"/>
      <c r="CNW255" s="49"/>
      <c r="CNX255" s="49"/>
      <c r="CNY255" s="49"/>
      <c r="CNZ255" s="49"/>
      <c r="COA255" s="49"/>
      <c r="COB255" s="49"/>
      <c r="COC255" s="49"/>
      <c r="COD255" s="49"/>
      <c r="COE255" s="49"/>
      <c r="COF255" s="49"/>
      <c r="COG255" s="49"/>
      <c r="COH255" s="49"/>
      <c r="COI255" s="49"/>
      <c r="COJ255" s="49"/>
      <c r="COK255" s="49"/>
      <c r="COL255" s="49"/>
      <c r="COM255" s="49"/>
      <c r="CON255" s="49"/>
      <c r="COO255" s="49"/>
      <c r="COP255" s="49"/>
      <c r="COQ255" s="49"/>
      <c r="COR255" s="49"/>
      <c r="COS255" s="49"/>
      <c r="COT255" s="49"/>
      <c r="COU255" s="49"/>
      <c r="COV255" s="49"/>
      <c r="COW255" s="49"/>
      <c r="COX255" s="49"/>
      <c r="COY255" s="49"/>
      <c r="COZ255" s="49"/>
      <c r="CPA255" s="49"/>
      <c r="CPB255" s="49"/>
      <c r="CPC255" s="49"/>
      <c r="CPD255" s="49"/>
      <c r="CPE255" s="49"/>
      <c r="CPF255" s="49"/>
      <c r="CPG255" s="49"/>
      <c r="CPH255" s="49"/>
      <c r="CPI255" s="49"/>
      <c r="CPJ255" s="49"/>
      <c r="CPK255" s="49"/>
      <c r="CPL255" s="49"/>
      <c r="CPM255" s="49"/>
      <c r="CPN255" s="49"/>
      <c r="CPO255" s="49"/>
      <c r="CPP255" s="49"/>
      <c r="CPQ255" s="49"/>
      <c r="CPR255" s="49"/>
      <c r="CPS255" s="49"/>
      <c r="CPT255" s="49"/>
      <c r="CPU255" s="49"/>
      <c r="CPV255" s="49"/>
      <c r="CPW255" s="49"/>
      <c r="CPX255" s="49"/>
      <c r="CPY255" s="49"/>
      <c r="CPZ255" s="49"/>
      <c r="CQA255" s="49"/>
      <c r="CQB255" s="49"/>
      <c r="CQC255" s="49"/>
      <c r="CQD255" s="49"/>
      <c r="CQE255" s="49"/>
      <c r="CQF255" s="49"/>
      <c r="CQG255" s="49"/>
      <c r="CQH255" s="49"/>
      <c r="CQI255" s="49"/>
      <c r="CQJ255" s="49"/>
      <c r="CQK255" s="49"/>
      <c r="CQL255" s="49"/>
      <c r="CQM255" s="49"/>
      <c r="CQN255" s="49"/>
      <c r="CQO255" s="49"/>
      <c r="CQP255" s="49"/>
      <c r="CQQ255" s="49"/>
      <c r="CQR255" s="49"/>
      <c r="CQS255" s="49"/>
      <c r="CQT255" s="49"/>
      <c r="CQU255" s="49"/>
      <c r="CQV255" s="49"/>
      <c r="CQW255" s="49"/>
      <c r="CQX255" s="49"/>
      <c r="CQY255" s="49"/>
      <c r="CQZ255" s="49"/>
      <c r="CRA255" s="49"/>
      <c r="CRB255" s="49"/>
      <c r="CRC255" s="49"/>
      <c r="CRD255" s="49"/>
      <c r="CRE255" s="49"/>
      <c r="CRF255" s="49"/>
      <c r="CRG255" s="49"/>
      <c r="CRH255" s="49"/>
      <c r="CRI255" s="49"/>
      <c r="CRJ255" s="49"/>
      <c r="CRK255" s="49"/>
      <c r="CRL255" s="49"/>
      <c r="CRM255" s="49"/>
      <c r="CRN255" s="49"/>
      <c r="CRO255" s="49"/>
      <c r="CRP255" s="49"/>
      <c r="CRQ255" s="49"/>
      <c r="CRR255" s="49"/>
      <c r="CRS255" s="49"/>
      <c r="CRT255" s="49"/>
      <c r="CRU255" s="49"/>
      <c r="CRV255" s="49"/>
      <c r="CRW255" s="49"/>
      <c r="CRX255" s="49"/>
      <c r="CRY255" s="49"/>
      <c r="CRZ255" s="49"/>
      <c r="CSA255" s="49"/>
      <c r="CSB255" s="49"/>
      <c r="CSC255" s="49"/>
      <c r="CSD255" s="49"/>
      <c r="CSE255" s="49"/>
      <c r="CSF255" s="49"/>
      <c r="CSG255" s="49"/>
      <c r="CSH255" s="49"/>
      <c r="CSI255" s="49"/>
      <c r="CSJ255" s="49"/>
      <c r="CSK255" s="49"/>
      <c r="CSL255" s="49"/>
      <c r="CSM255" s="49"/>
      <c r="CSN255" s="49"/>
      <c r="CSO255" s="49"/>
      <c r="CSP255" s="49"/>
      <c r="CSQ255" s="49"/>
      <c r="CSR255" s="49"/>
      <c r="CSS255" s="49"/>
      <c r="CST255" s="49"/>
      <c r="CSU255" s="49"/>
      <c r="CSV255" s="49"/>
      <c r="CSW255" s="49"/>
      <c r="CSX255" s="49"/>
      <c r="CSY255" s="49"/>
      <c r="CSZ255" s="49"/>
      <c r="CTA255" s="49"/>
      <c r="CTB255" s="49"/>
      <c r="CTC255" s="49"/>
      <c r="CTD255" s="49"/>
      <c r="CTE255" s="49"/>
      <c r="CTF255" s="49"/>
      <c r="CTG255" s="49"/>
      <c r="CTH255" s="49"/>
      <c r="CTI255" s="49"/>
      <c r="CTJ255" s="49"/>
      <c r="CTK255" s="49"/>
      <c r="CTL255" s="49"/>
      <c r="CTM255" s="49"/>
      <c r="CTN255" s="49"/>
      <c r="CTO255" s="49"/>
      <c r="CTP255" s="49"/>
      <c r="CTQ255" s="49"/>
      <c r="CTR255" s="49"/>
      <c r="CTS255" s="49"/>
      <c r="CTT255" s="49"/>
      <c r="CTU255" s="49"/>
      <c r="CTV255" s="49"/>
      <c r="CTW255" s="49"/>
      <c r="CTX255" s="49"/>
      <c r="CTY255" s="49"/>
      <c r="CTZ255" s="49"/>
      <c r="CUA255" s="49"/>
      <c r="CUB255" s="49"/>
      <c r="CUC255" s="49"/>
      <c r="CUD255" s="49"/>
      <c r="CUE255" s="49"/>
      <c r="CUF255" s="49"/>
      <c r="CUG255" s="49"/>
      <c r="CUH255" s="49"/>
      <c r="CUI255" s="49"/>
      <c r="CUJ255" s="49"/>
      <c r="CUK255" s="49"/>
      <c r="CUL255" s="49"/>
      <c r="CUM255" s="49"/>
      <c r="CUN255" s="49"/>
      <c r="CUO255" s="49"/>
      <c r="CUP255" s="49"/>
      <c r="CUQ255" s="49"/>
      <c r="CUR255" s="49"/>
      <c r="CUS255" s="49"/>
      <c r="CUT255" s="49"/>
      <c r="CUU255" s="49"/>
      <c r="CUV255" s="49"/>
      <c r="CUW255" s="49"/>
      <c r="CUX255" s="49"/>
      <c r="CUY255" s="49"/>
      <c r="CUZ255" s="49"/>
      <c r="CVA255" s="49"/>
      <c r="CVB255" s="49"/>
      <c r="CVC255" s="49"/>
      <c r="CVD255" s="49"/>
      <c r="CVE255" s="49"/>
      <c r="CVF255" s="49"/>
      <c r="CVG255" s="49"/>
      <c r="CVH255" s="49"/>
      <c r="CVI255" s="49"/>
      <c r="CVJ255" s="49"/>
      <c r="CVK255" s="49"/>
      <c r="CVL255" s="49"/>
      <c r="CVM255" s="49"/>
      <c r="CVN255" s="49"/>
      <c r="CVO255" s="49"/>
      <c r="CVP255" s="49"/>
      <c r="CVQ255" s="49"/>
      <c r="CVR255" s="49"/>
      <c r="CVS255" s="49"/>
      <c r="CVT255" s="49"/>
      <c r="CVU255" s="49"/>
      <c r="CVV255" s="49"/>
      <c r="CVW255" s="49"/>
      <c r="CVX255" s="49"/>
      <c r="CVY255" s="49"/>
      <c r="CVZ255" s="49"/>
      <c r="CWA255" s="49"/>
      <c r="CWB255" s="49"/>
      <c r="CWC255" s="49"/>
      <c r="CWD255" s="49"/>
      <c r="CWE255" s="49"/>
      <c r="CWF255" s="49"/>
      <c r="CWG255" s="49"/>
      <c r="CWH255" s="49"/>
      <c r="CWI255" s="49"/>
      <c r="CWJ255" s="49"/>
      <c r="CWK255" s="49"/>
      <c r="CWL255" s="49"/>
      <c r="CWM255" s="49"/>
      <c r="CWN255" s="49"/>
      <c r="CWO255" s="49"/>
      <c r="CWP255" s="49"/>
      <c r="CWQ255" s="49"/>
      <c r="CWR255" s="49"/>
      <c r="CWS255" s="49"/>
      <c r="CWT255" s="49"/>
      <c r="CWU255" s="49"/>
      <c r="CWV255" s="49"/>
      <c r="CWW255" s="49"/>
      <c r="CWX255" s="49"/>
      <c r="CWY255" s="49"/>
      <c r="CWZ255" s="49"/>
      <c r="CXA255" s="49"/>
      <c r="CXB255" s="49"/>
      <c r="CXC255" s="49"/>
      <c r="CXD255" s="49"/>
      <c r="CXE255" s="49"/>
      <c r="CXF255" s="49"/>
      <c r="CXG255" s="49"/>
      <c r="CXH255" s="49"/>
      <c r="CXI255" s="49"/>
      <c r="CXJ255" s="49"/>
      <c r="CXK255" s="49"/>
      <c r="CXL255" s="49"/>
      <c r="CXM255" s="49"/>
      <c r="CXN255" s="49"/>
      <c r="CXO255" s="49"/>
      <c r="CXP255" s="49"/>
      <c r="CXQ255" s="49"/>
      <c r="CXR255" s="49"/>
      <c r="CXS255" s="49"/>
      <c r="CXT255" s="49"/>
      <c r="CXU255" s="49"/>
      <c r="CXV255" s="49"/>
      <c r="CXW255" s="49"/>
      <c r="CXX255" s="49"/>
      <c r="CXY255" s="49"/>
      <c r="CXZ255" s="49"/>
      <c r="CYA255" s="49"/>
      <c r="CYB255" s="49"/>
      <c r="CYC255" s="49"/>
      <c r="CYD255" s="49"/>
      <c r="CYE255" s="49"/>
      <c r="CYF255" s="49"/>
      <c r="CYG255" s="49"/>
      <c r="CYH255" s="49"/>
      <c r="CYI255" s="49"/>
      <c r="CYJ255" s="49"/>
      <c r="CYK255" s="49"/>
      <c r="CYL255" s="49"/>
      <c r="CYM255" s="49"/>
      <c r="CYN255" s="49"/>
      <c r="CYO255" s="49"/>
      <c r="CYP255" s="49"/>
      <c r="CYQ255" s="49"/>
      <c r="CYR255" s="49"/>
      <c r="CYS255" s="49"/>
      <c r="CYT255" s="49"/>
      <c r="CYU255" s="49"/>
      <c r="CYV255" s="49"/>
      <c r="CYW255" s="49"/>
      <c r="CYX255" s="49"/>
      <c r="CYY255" s="49"/>
      <c r="CYZ255" s="49"/>
      <c r="CZA255" s="49"/>
      <c r="CZB255" s="49"/>
      <c r="CZC255" s="49"/>
      <c r="CZD255" s="49"/>
      <c r="CZE255" s="49"/>
      <c r="CZF255" s="49"/>
      <c r="CZG255" s="49"/>
      <c r="CZH255" s="49"/>
      <c r="CZI255" s="49"/>
      <c r="CZJ255" s="49"/>
      <c r="CZK255" s="49"/>
      <c r="CZL255" s="49"/>
      <c r="CZM255" s="49"/>
      <c r="CZN255" s="49"/>
      <c r="CZO255" s="49"/>
      <c r="CZP255" s="49"/>
      <c r="CZQ255" s="49"/>
      <c r="CZR255" s="49"/>
      <c r="CZS255" s="49"/>
      <c r="CZT255" s="49"/>
      <c r="CZU255" s="49"/>
      <c r="CZV255" s="49"/>
      <c r="CZW255" s="49"/>
      <c r="CZX255" s="49"/>
      <c r="CZY255" s="49"/>
      <c r="CZZ255" s="49"/>
      <c r="DAA255" s="49"/>
      <c r="DAB255" s="49"/>
      <c r="DAC255" s="49"/>
      <c r="DAD255" s="49"/>
      <c r="DAE255" s="49"/>
      <c r="DAF255" s="49"/>
      <c r="DAG255" s="49"/>
      <c r="DAH255" s="49"/>
      <c r="DAI255" s="49"/>
      <c r="DAJ255" s="49"/>
      <c r="DAK255" s="49"/>
      <c r="DAL255" s="49"/>
      <c r="DAM255" s="49"/>
      <c r="DAN255" s="49"/>
      <c r="DAO255" s="49"/>
      <c r="DAP255" s="49"/>
      <c r="DAQ255" s="49"/>
      <c r="DAR255" s="49"/>
      <c r="DAS255" s="49"/>
      <c r="DAT255" s="49"/>
      <c r="DAU255" s="49"/>
      <c r="DAV255" s="49"/>
      <c r="DAW255" s="49"/>
      <c r="DAX255" s="49"/>
      <c r="DAY255" s="49"/>
      <c r="DAZ255" s="49"/>
      <c r="DBA255" s="49"/>
      <c r="DBB255" s="49"/>
      <c r="DBC255" s="49"/>
      <c r="DBD255" s="49"/>
      <c r="DBE255" s="49"/>
      <c r="DBF255" s="49"/>
      <c r="DBG255" s="49"/>
      <c r="DBH255" s="49"/>
      <c r="DBI255" s="49"/>
      <c r="DBJ255" s="49"/>
      <c r="DBK255" s="49"/>
      <c r="DBL255" s="49"/>
      <c r="DBM255" s="49"/>
      <c r="DBN255" s="49"/>
      <c r="DBO255" s="49"/>
      <c r="DBP255" s="49"/>
      <c r="DBQ255" s="49"/>
      <c r="DBR255" s="49"/>
      <c r="DBS255" s="49"/>
      <c r="DBT255" s="49"/>
      <c r="DBU255" s="49"/>
      <c r="DBV255" s="49"/>
      <c r="DBW255" s="49"/>
      <c r="DBX255" s="49"/>
      <c r="DBY255" s="49"/>
      <c r="DBZ255" s="49"/>
      <c r="DCA255" s="49"/>
      <c r="DCB255" s="49"/>
      <c r="DCC255" s="49"/>
      <c r="DCD255" s="49"/>
      <c r="DCE255" s="49"/>
      <c r="DCF255" s="49"/>
      <c r="DCG255" s="49"/>
      <c r="DCH255" s="49"/>
      <c r="DCI255" s="49"/>
      <c r="DCJ255" s="49"/>
      <c r="DCK255" s="49"/>
      <c r="DCL255" s="49"/>
      <c r="DCM255" s="49"/>
      <c r="DCN255" s="49"/>
      <c r="DCO255" s="49"/>
      <c r="DCP255" s="49"/>
      <c r="DCQ255" s="49"/>
      <c r="DCR255" s="49"/>
      <c r="DCS255" s="49"/>
      <c r="DCT255" s="49"/>
      <c r="DCU255" s="49"/>
      <c r="DCV255" s="49"/>
      <c r="DCW255" s="49"/>
      <c r="DCX255" s="49"/>
      <c r="DCY255" s="49"/>
      <c r="DCZ255" s="49"/>
      <c r="DDA255" s="49"/>
      <c r="DDB255" s="49"/>
      <c r="DDC255" s="49"/>
      <c r="DDD255" s="49"/>
      <c r="DDE255" s="49"/>
      <c r="DDF255" s="49"/>
      <c r="DDG255" s="49"/>
      <c r="DDH255" s="49"/>
      <c r="DDI255" s="49"/>
      <c r="DDJ255" s="49"/>
      <c r="DDK255" s="49"/>
      <c r="DDL255" s="49"/>
      <c r="DDM255" s="49"/>
      <c r="DDN255" s="49"/>
      <c r="DDO255" s="49"/>
      <c r="DDP255" s="49"/>
      <c r="DDQ255" s="49"/>
      <c r="DDR255" s="49"/>
      <c r="DDS255" s="49"/>
      <c r="DDT255" s="49"/>
      <c r="DDU255" s="49"/>
      <c r="DDV255" s="49"/>
      <c r="DDW255" s="49"/>
      <c r="DDX255" s="49"/>
      <c r="DDY255" s="49"/>
      <c r="DDZ255" s="49"/>
      <c r="DEA255" s="49"/>
      <c r="DEB255" s="49"/>
      <c r="DEC255" s="49"/>
      <c r="DED255" s="49"/>
      <c r="DEE255" s="49"/>
      <c r="DEF255" s="49"/>
      <c r="DEG255" s="49"/>
      <c r="DEH255" s="49"/>
      <c r="DEI255" s="49"/>
      <c r="DEJ255" s="49"/>
      <c r="DEK255" s="49"/>
      <c r="DEL255" s="49"/>
      <c r="DEM255" s="49"/>
      <c r="DEN255" s="49"/>
      <c r="DEO255" s="49"/>
      <c r="DEP255" s="49"/>
      <c r="DEQ255" s="49"/>
      <c r="DER255" s="49"/>
      <c r="DES255" s="49"/>
      <c r="DET255" s="49"/>
      <c r="DEU255" s="49"/>
      <c r="DEV255" s="49"/>
      <c r="DEW255" s="49"/>
      <c r="DEX255" s="49"/>
      <c r="DEY255" s="49"/>
      <c r="DEZ255" s="49"/>
      <c r="DFA255" s="49"/>
      <c r="DFB255" s="49"/>
      <c r="DFC255" s="49"/>
      <c r="DFD255" s="49"/>
      <c r="DFE255" s="49"/>
      <c r="DFF255" s="49"/>
      <c r="DFG255" s="49"/>
      <c r="DFH255" s="49"/>
      <c r="DFI255" s="49"/>
      <c r="DFJ255" s="49"/>
      <c r="DFK255" s="49"/>
      <c r="DFL255" s="49"/>
      <c r="DFM255" s="49"/>
      <c r="DFN255" s="49"/>
      <c r="DFO255" s="49"/>
      <c r="DFP255" s="49"/>
      <c r="DFQ255" s="49"/>
      <c r="DFR255" s="49"/>
      <c r="DFS255" s="49"/>
      <c r="DFT255" s="49"/>
      <c r="DFU255" s="49"/>
      <c r="DFV255" s="49"/>
      <c r="DFW255" s="49"/>
      <c r="DFX255" s="49"/>
      <c r="DFY255" s="49"/>
      <c r="DFZ255" s="49"/>
      <c r="DGA255" s="49"/>
      <c r="DGB255" s="49"/>
      <c r="DGC255" s="49"/>
      <c r="DGD255" s="49"/>
      <c r="DGE255" s="49"/>
      <c r="DGF255" s="49"/>
      <c r="DGG255" s="49"/>
      <c r="DGH255" s="49"/>
      <c r="DGI255" s="49"/>
      <c r="DGJ255" s="49"/>
      <c r="DGK255" s="49"/>
      <c r="DGL255" s="49"/>
      <c r="DGM255" s="49"/>
      <c r="DGN255" s="49"/>
      <c r="DGO255" s="49"/>
      <c r="DGP255" s="49"/>
      <c r="DGQ255" s="49"/>
      <c r="DGR255" s="49"/>
      <c r="DGS255" s="49"/>
      <c r="DGT255" s="49"/>
      <c r="DGU255" s="49"/>
      <c r="DGV255" s="49"/>
      <c r="DGW255" s="49"/>
      <c r="DGX255" s="49"/>
      <c r="DGY255" s="49"/>
      <c r="DGZ255" s="49"/>
      <c r="DHA255" s="49"/>
      <c r="DHB255" s="49"/>
      <c r="DHC255" s="49"/>
      <c r="DHD255" s="49"/>
      <c r="DHE255" s="49"/>
      <c r="DHF255" s="49"/>
      <c r="DHG255" s="49"/>
      <c r="DHH255" s="49"/>
      <c r="DHI255" s="49"/>
      <c r="DHJ255" s="49"/>
      <c r="DHK255" s="49"/>
      <c r="DHL255" s="49"/>
      <c r="DHM255" s="49"/>
      <c r="DHN255" s="49"/>
      <c r="DHO255" s="49"/>
      <c r="DHP255" s="49"/>
      <c r="DHQ255" s="49"/>
      <c r="DHR255" s="49"/>
      <c r="DHS255" s="49"/>
      <c r="DHT255" s="49"/>
      <c r="DHU255" s="49"/>
      <c r="DHV255" s="49"/>
      <c r="DHW255" s="49"/>
      <c r="DHX255" s="49"/>
      <c r="DHY255" s="49"/>
      <c r="DHZ255" s="49"/>
      <c r="DIA255" s="49"/>
      <c r="DIB255" s="49"/>
      <c r="DIC255" s="49"/>
      <c r="DID255" s="49"/>
      <c r="DIE255" s="49"/>
      <c r="DIF255" s="49"/>
      <c r="DIG255" s="49"/>
      <c r="DIH255" s="49"/>
      <c r="DII255" s="49"/>
      <c r="DIJ255" s="49"/>
      <c r="DIK255" s="49"/>
      <c r="DIL255" s="49"/>
      <c r="DIM255" s="49"/>
      <c r="DIN255" s="49"/>
      <c r="DIO255" s="49"/>
      <c r="DIP255" s="49"/>
      <c r="DIQ255" s="49"/>
      <c r="DIR255" s="49"/>
      <c r="DIS255" s="49"/>
      <c r="DIT255" s="49"/>
      <c r="DIU255" s="49"/>
      <c r="DIV255" s="49"/>
      <c r="DIW255" s="49"/>
      <c r="DIX255" s="49"/>
      <c r="DIY255" s="49"/>
      <c r="DIZ255" s="49"/>
      <c r="DJA255" s="49"/>
      <c r="DJB255" s="49"/>
      <c r="DJC255" s="49"/>
      <c r="DJD255" s="49"/>
      <c r="DJE255" s="49"/>
      <c r="DJF255" s="49"/>
      <c r="DJG255" s="49"/>
      <c r="DJH255" s="49"/>
      <c r="DJI255" s="49"/>
      <c r="DJJ255" s="49"/>
      <c r="DJK255" s="49"/>
      <c r="DJL255" s="49"/>
      <c r="DJM255" s="49"/>
      <c r="DJN255" s="49"/>
      <c r="DJO255" s="49"/>
      <c r="DJP255" s="49"/>
      <c r="DJQ255" s="49"/>
      <c r="DJR255" s="49"/>
      <c r="DJS255" s="49"/>
      <c r="DJT255" s="49"/>
      <c r="DJU255" s="49"/>
      <c r="DJV255" s="49"/>
      <c r="DJW255" s="49"/>
      <c r="DJX255" s="49"/>
      <c r="DJY255" s="49"/>
      <c r="DJZ255" s="49"/>
      <c r="DKA255" s="49"/>
      <c r="DKB255" s="49"/>
      <c r="DKC255" s="49"/>
      <c r="DKD255" s="49"/>
      <c r="DKE255" s="49"/>
      <c r="DKF255" s="49"/>
      <c r="DKG255" s="49"/>
      <c r="DKH255" s="49"/>
      <c r="DKI255" s="49"/>
      <c r="DKJ255" s="49"/>
      <c r="DKK255" s="49"/>
      <c r="DKL255" s="49"/>
      <c r="DKM255" s="49"/>
      <c r="DKN255" s="49"/>
      <c r="DKO255" s="49"/>
      <c r="DKP255" s="49"/>
      <c r="DKQ255" s="49"/>
      <c r="DKR255" s="49"/>
      <c r="DKS255" s="49"/>
      <c r="DKT255" s="49"/>
      <c r="DKU255" s="49"/>
      <c r="DKV255" s="49"/>
      <c r="DKW255" s="49"/>
      <c r="DKX255" s="49"/>
      <c r="DKY255" s="49"/>
      <c r="DKZ255" s="49"/>
      <c r="DLA255" s="49"/>
      <c r="DLB255" s="49"/>
      <c r="DLC255" s="49"/>
      <c r="DLD255" s="49"/>
      <c r="DLE255" s="49"/>
      <c r="DLF255" s="49"/>
      <c r="DLG255" s="49"/>
      <c r="DLH255" s="49"/>
      <c r="DLI255" s="49"/>
      <c r="DLJ255" s="49"/>
      <c r="DLK255" s="49"/>
      <c r="DLL255" s="49"/>
      <c r="DLM255" s="49"/>
      <c r="DLN255" s="49"/>
      <c r="DLO255" s="49"/>
      <c r="DLP255" s="49"/>
      <c r="DLQ255" s="49"/>
      <c r="DLR255" s="49"/>
      <c r="DLS255" s="49"/>
      <c r="DLT255" s="49"/>
      <c r="DLU255" s="49"/>
      <c r="DLV255" s="49"/>
      <c r="DLW255" s="49"/>
      <c r="DLX255" s="49"/>
      <c r="DLY255" s="49"/>
      <c r="DLZ255" s="49"/>
      <c r="DMA255" s="49"/>
      <c r="DMB255" s="49"/>
      <c r="DMC255" s="49"/>
      <c r="DMD255" s="49"/>
      <c r="DME255" s="49"/>
      <c r="DMF255" s="49"/>
      <c r="DMG255" s="49"/>
      <c r="DMH255" s="49"/>
      <c r="DMI255" s="49"/>
      <c r="DMJ255" s="49"/>
      <c r="DMK255" s="49"/>
      <c r="DML255" s="49"/>
      <c r="DMM255" s="49"/>
      <c r="DMN255" s="49"/>
      <c r="DMO255" s="49"/>
      <c r="DMP255" s="49"/>
      <c r="DMQ255" s="49"/>
      <c r="DMR255" s="49"/>
      <c r="DMS255" s="49"/>
      <c r="DMT255" s="49"/>
      <c r="DMU255" s="49"/>
      <c r="DMV255" s="49"/>
      <c r="DMW255" s="49"/>
      <c r="DMX255" s="49"/>
      <c r="DMY255" s="49"/>
      <c r="DMZ255" s="49"/>
      <c r="DNA255" s="49"/>
      <c r="DNB255" s="49"/>
      <c r="DNC255" s="49"/>
      <c r="DND255" s="49"/>
      <c r="DNE255" s="49"/>
      <c r="DNF255" s="49"/>
      <c r="DNG255" s="49"/>
      <c r="DNH255" s="49"/>
      <c r="DNI255" s="49"/>
      <c r="DNJ255" s="49"/>
      <c r="DNK255" s="49"/>
      <c r="DNL255" s="49"/>
      <c r="DNM255" s="49"/>
      <c r="DNN255" s="49"/>
      <c r="DNO255" s="49"/>
      <c r="DNP255" s="49"/>
      <c r="DNQ255" s="49"/>
      <c r="DNR255" s="49"/>
      <c r="DNS255" s="49"/>
      <c r="DNT255" s="49"/>
      <c r="DNU255" s="49"/>
      <c r="DNV255" s="49"/>
      <c r="DNW255" s="49"/>
      <c r="DNX255" s="49"/>
      <c r="DNY255" s="49"/>
      <c r="DNZ255" s="49"/>
      <c r="DOA255" s="49"/>
      <c r="DOB255" s="49"/>
      <c r="DOC255" s="49"/>
      <c r="DOD255" s="49"/>
      <c r="DOE255" s="49"/>
      <c r="DOF255" s="49"/>
      <c r="DOG255" s="49"/>
      <c r="DOH255" s="49"/>
      <c r="DOI255" s="49"/>
      <c r="DOJ255" s="49"/>
      <c r="DOK255" s="49"/>
      <c r="DOL255" s="49"/>
      <c r="DOM255" s="49"/>
      <c r="DON255" s="49"/>
      <c r="DOO255" s="49"/>
      <c r="DOP255" s="49"/>
      <c r="DOQ255" s="49"/>
      <c r="DOR255" s="49"/>
      <c r="DOS255" s="49"/>
      <c r="DOT255" s="49"/>
      <c r="DOU255" s="49"/>
      <c r="DOV255" s="49"/>
      <c r="DOW255" s="49"/>
      <c r="DOX255" s="49"/>
      <c r="DOY255" s="49"/>
      <c r="DOZ255" s="49"/>
      <c r="DPA255" s="49"/>
      <c r="DPB255" s="49"/>
      <c r="DPC255" s="49"/>
      <c r="DPD255" s="49"/>
      <c r="DPE255" s="49"/>
      <c r="DPF255" s="49"/>
      <c r="DPG255" s="49"/>
      <c r="DPH255" s="49"/>
      <c r="DPI255" s="49"/>
      <c r="DPJ255" s="49"/>
      <c r="DPK255" s="49"/>
      <c r="DPL255" s="49"/>
      <c r="DPM255" s="49"/>
      <c r="DPN255" s="49"/>
      <c r="DPO255" s="49"/>
      <c r="DPP255" s="49"/>
      <c r="DPQ255" s="49"/>
      <c r="DPR255" s="49"/>
      <c r="DPS255" s="49"/>
      <c r="DPT255" s="49"/>
      <c r="DPU255" s="49"/>
      <c r="DPV255" s="49"/>
      <c r="DPW255" s="49"/>
      <c r="DPX255" s="49"/>
      <c r="DPY255" s="49"/>
      <c r="DPZ255" s="49"/>
      <c r="DQA255" s="49"/>
      <c r="DQB255" s="49"/>
      <c r="DQC255" s="49"/>
      <c r="DQD255" s="49"/>
      <c r="DQE255" s="49"/>
      <c r="DQF255" s="49"/>
      <c r="DQG255" s="49"/>
      <c r="DQH255" s="49"/>
      <c r="DQI255" s="49"/>
      <c r="DQJ255" s="49"/>
      <c r="DQK255" s="49"/>
      <c r="DQL255" s="49"/>
      <c r="DQM255" s="49"/>
      <c r="DQN255" s="49"/>
      <c r="DQO255" s="49"/>
      <c r="DQP255" s="49"/>
      <c r="DQQ255" s="49"/>
      <c r="DQR255" s="49"/>
      <c r="DQS255" s="49"/>
      <c r="DQT255" s="49"/>
      <c r="DQU255" s="49"/>
      <c r="DQV255" s="49"/>
      <c r="DQW255" s="49"/>
      <c r="DQX255" s="49"/>
      <c r="DQY255" s="49"/>
      <c r="DQZ255" s="49"/>
      <c r="DRA255" s="49"/>
      <c r="DRB255" s="49"/>
      <c r="DRC255" s="49"/>
      <c r="DRD255" s="49"/>
      <c r="DRE255" s="49"/>
      <c r="DRF255" s="49"/>
      <c r="DRG255" s="49"/>
      <c r="DRH255" s="49"/>
      <c r="DRI255" s="49"/>
      <c r="DRJ255" s="49"/>
      <c r="DRK255" s="49"/>
      <c r="DRL255" s="49"/>
      <c r="DRM255" s="49"/>
      <c r="DRN255" s="49"/>
      <c r="DRO255" s="49"/>
      <c r="DRP255" s="49"/>
      <c r="DRQ255" s="49"/>
      <c r="DRR255" s="49"/>
      <c r="DRS255" s="49"/>
      <c r="DRT255" s="49"/>
      <c r="DRU255" s="49"/>
      <c r="DRV255" s="49"/>
      <c r="DRW255" s="49"/>
      <c r="DRX255" s="49"/>
      <c r="DRY255" s="49"/>
      <c r="DRZ255" s="49"/>
      <c r="DSA255" s="49"/>
      <c r="DSB255" s="49"/>
      <c r="DSC255" s="49"/>
      <c r="DSD255" s="49"/>
      <c r="DSE255" s="49"/>
      <c r="DSF255" s="49"/>
      <c r="DSG255" s="49"/>
      <c r="DSH255" s="49"/>
      <c r="DSI255" s="49"/>
      <c r="DSJ255" s="49"/>
      <c r="DSK255" s="49"/>
      <c r="DSL255" s="49"/>
      <c r="DSM255" s="49"/>
      <c r="DSN255" s="49"/>
      <c r="DSO255" s="49"/>
      <c r="DSP255" s="49"/>
      <c r="DSQ255" s="49"/>
      <c r="DSR255" s="49"/>
      <c r="DSS255" s="49"/>
      <c r="DST255" s="49"/>
      <c r="DSU255" s="49"/>
      <c r="DSV255" s="49"/>
      <c r="DSW255" s="49"/>
      <c r="DSX255" s="49"/>
      <c r="DSY255" s="49"/>
      <c r="DSZ255" s="49"/>
      <c r="DTA255" s="49"/>
      <c r="DTB255" s="49"/>
      <c r="DTC255" s="49"/>
      <c r="DTD255" s="49"/>
      <c r="DTE255" s="49"/>
      <c r="DTF255" s="49"/>
      <c r="DTG255" s="49"/>
      <c r="DTH255" s="49"/>
      <c r="DTI255" s="49"/>
      <c r="DTJ255" s="49"/>
      <c r="DTK255" s="49"/>
      <c r="DTL255" s="49"/>
      <c r="DTM255" s="49"/>
      <c r="DTN255" s="49"/>
      <c r="DTO255" s="49"/>
      <c r="DTP255" s="49"/>
      <c r="DTQ255" s="49"/>
      <c r="DTR255" s="49"/>
      <c r="DTS255" s="49"/>
      <c r="DTT255" s="49"/>
      <c r="DTU255" s="49"/>
      <c r="DTV255" s="49"/>
      <c r="DTW255" s="49"/>
      <c r="DTX255" s="49"/>
      <c r="DTY255" s="49"/>
      <c r="DTZ255" s="49"/>
      <c r="DUA255" s="49"/>
      <c r="DUB255" s="49"/>
      <c r="DUC255" s="49"/>
      <c r="DUD255" s="49"/>
      <c r="DUE255" s="49"/>
      <c r="DUF255" s="49"/>
      <c r="DUG255" s="49"/>
      <c r="DUH255" s="49"/>
      <c r="DUI255" s="49"/>
      <c r="DUJ255" s="49"/>
      <c r="DUK255" s="49"/>
      <c r="DUL255" s="49"/>
      <c r="DUM255" s="49"/>
      <c r="DUN255" s="49"/>
      <c r="DUO255" s="49"/>
      <c r="DUP255" s="49"/>
      <c r="DUQ255" s="49"/>
      <c r="DUR255" s="49"/>
      <c r="DUS255" s="49"/>
      <c r="DUT255" s="49"/>
      <c r="DUU255" s="49"/>
      <c r="DUV255" s="49"/>
      <c r="DUW255" s="49"/>
      <c r="DUX255" s="49"/>
      <c r="DUY255" s="49"/>
      <c r="DUZ255" s="49"/>
      <c r="DVA255" s="49"/>
      <c r="DVB255" s="49"/>
      <c r="DVC255" s="49"/>
      <c r="DVD255" s="49"/>
      <c r="DVE255" s="49"/>
      <c r="DVF255" s="49"/>
      <c r="DVG255" s="49"/>
      <c r="DVH255" s="49"/>
      <c r="DVI255" s="49"/>
      <c r="DVJ255" s="49"/>
      <c r="DVK255" s="49"/>
      <c r="DVL255" s="49"/>
      <c r="DVM255" s="49"/>
      <c r="DVN255" s="49"/>
      <c r="DVO255" s="49"/>
      <c r="DVP255" s="49"/>
      <c r="DVQ255" s="49"/>
      <c r="DVR255" s="49"/>
      <c r="DVS255" s="49"/>
      <c r="DVT255" s="49"/>
      <c r="DVU255" s="49"/>
      <c r="DVV255" s="49"/>
      <c r="DVW255" s="49"/>
      <c r="DVX255" s="49"/>
      <c r="DVY255" s="49"/>
      <c r="DVZ255" s="49"/>
      <c r="DWA255" s="49"/>
      <c r="DWB255" s="49"/>
      <c r="DWC255" s="49"/>
      <c r="DWD255" s="49"/>
      <c r="DWE255" s="49"/>
      <c r="DWF255" s="49"/>
      <c r="DWG255" s="49"/>
      <c r="DWH255" s="49"/>
      <c r="DWI255" s="49"/>
      <c r="DWJ255" s="49"/>
      <c r="DWK255" s="49"/>
      <c r="DWL255" s="49"/>
      <c r="DWM255" s="49"/>
      <c r="DWN255" s="49"/>
      <c r="DWO255" s="49"/>
      <c r="DWP255" s="49"/>
      <c r="DWQ255" s="49"/>
      <c r="DWR255" s="49"/>
      <c r="DWS255" s="49"/>
      <c r="DWT255" s="49"/>
      <c r="DWU255" s="49"/>
      <c r="DWV255" s="49"/>
      <c r="DWW255" s="49"/>
      <c r="DWX255" s="49"/>
      <c r="DWY255" s="49"/>
      <c r="DWZ255" s="49"/>
      <c r="DXA255" s="49"/>
      <c r="DXB255" s="49"/>
      <c r="DXC255" s="49"/>
      <c r="DXD255" s="49"/>
      <c r="DXE255" s="49"/>
      <c r="DXF255" s="49"/>
      <c r="DXG255" s="49"/>
      <c r="DXH255" s="49"/>
      <c r="DXI255" s="49"/>
      <c r="DXJ255" s="49"/>
      <c r="DXK255" s="49"/>
      <c r="DXL255" s="49"/>
      <c r="DXM255" s="49"/>
      <c r="DXN255" s="49"/>
      <c r="DXO255" s="49"/>
      <c r="DXP255" s="49"/>
      <c r="DXQ255" s="49"/>
      <c r="DXR255" s="49"/>
      <c r="DXS255" s="49"/>
      <c r="DXT255" s="49"/>
      <c r="DXU255" s="49"/>
      <c r="DXV255" s="49"/>
      <c r="DXW255" s="49"/>
      <c r="DXX255" s="49"/>
      <c r="DXY255" s="49"/>
      <c r="DXZ255" s="49"/>
      <c r="DYA255" s="49"/>
      <c r="DYB255" s="49"/>
      <c r="DYC255" s="49"/>
      <c r="DYD255" s="49"/>
      <c r="DYE255" s="49"/>
      <c r="DYF255" s="49"/>
      <c r="DYG255" s="49"/>
      <c r="DYH255" s="49"/>
      <c r="DYI255" s="49"/>
      <c r="DYJ255" s="49"/>
      <c r="DYK255" s="49"/>
      <c r="DYL255" s="49"/>
      <c r="DYM255" s="49"/>
      <c r="DYN255" s="49"/>
      <c r="DYO255" s="49"/>
      <c r="DYP255" s="49"/>
      <c r="DYQ255" s="49"/>
      <c r="DYR255" s="49"/>
      <c r="DYS255" s="49"/>
      <c r="DYT255" s="49"/>
      <c r="DYU255" s="49"/>
      <c r="DYV255" s="49"/>
      <c r="DYW255" s="49"/>
      <c r="DYX255" s="49"/>
      <c r="DYY255" s="49"/>
      <c r="DYZ255" s="49"/>
      <c r="DZA255" s="49"/>
      <c r="DZB255" s="49"/>
      <c r="DZC255" s="49"/>
      <c r="DZD255" s="49"/>
      <c r="DZE255" s="49"/>
      <c r="DZF255" s="49"/>
      <c r="DZG255" s="49"/>
      <c r="DZH255" s="49"/>
      <c r="DZI255" s="49"/>
      <c r="DZJ255" s="49"/>
      <c r="DZK255" s="49"/>
      <c r="DZL255" s="49"/>
      <c r="DZM255" s="49"/>
      <c r="DZN255" s="49"/>
      <c r="DZO255" s="49"/>
      <c r="DZP255" s="49"/>
      <c r="DZQ255" s="49"/>
      <c r="DZR255" s="49"/>
      <c r="DZS255" s="49"/>
      <c r="DZT255" s="49"/>
      <c r="DZU255" s="49"/>
      <c r="DZV255" s="49"/>
      <c r="DZW255" s="49"/>
      <c r="DZX255" s="49"/>
      <c r="DZY255" s="49"/>
      <c r="DZZ255" s="49"/>
      <c r="EAA255" s="49"/>
      <c r="EAB255" s="49"/>
      <c r="EAC255" s="49"/>
      <c r="EAD255" s="49"/>
      <c r="EAE255" s="49"/>
      <c r="EAF255" s="49"/>
      <c r="EAG255" s="49"/>
      <c r="EAH255" s="49"/>
      <c r="EAI255" s="49"/>
      <c r="EAJ255" s="49"/>
      <c r="EAK255" s="49"/>
      <c r="EAL255" s="49"/>
      <c r="EAM255" s="49"/>
      <c r="EAN255" s="49"/>
      <c r="EAO255" s="49"/>
      <c r="EAP255" s="49"/>
      <c r="EAQ255" s="49"/>
      <c r="EAR255" s="49"/>
      <c r="EAS255" s="49"/>
      <c r="EAT255" s="49"/>
      <c r="EAU255" s="49"/>
      <c r="EAV255" s="49"/>
      <c r="EAW255" s="49"/>
      <c r="EAX255" s="49"/>
      <c r="EAY255" s="49"/>
      <c r="EAZ255" s="49"/>
      <c r="EBA255" s="49"/>
      <c r="EBB255" s="49"/>
      <c r="EBC255" s="49"/>
      <c r="EBD255" s="49"/>
      <c r="EBE255" s="49"/>
      <c r="EBF255" s="49"/>
      <c r="EBG255" s="49"/>
      <c r="EBH255" s="49"/>
      <c r="EBI255" s="49"/>
      <c r="EBJ255" s="49"/>
      <c r="EBK255" s="49"/>
      <c r="EBL255" s="49"/>
      <c r="EBM255" s="49"/>
      <c r="EBN255" s="49"/>
      <c r="EBO255" s="49"/>
      <c r="EBP255" s="49"/>
      <c r="EBQ255" s="49"/>
      <c r="EBR255" s="49"/>
      <c r="EBS255" s="49"/>
      <c r="EBT255" s="49"/>
      <c r="EBU255" s="49"/>
      <c r="EBV255" s="49"/>
      <c r="EBW255" s="49"/>
      <c r="EBX255" s="49"/>
      <c r="EBY255" s="49"/>
      <c r="EBZ255" s="49"/>
      <c r="ECA255" s="49"/>
      <c r="ECB255" s="49"/>
      <c r="ECC255" s="49"/>
      <c r="ECD255" s="49"/>
      <c r="ECE255" s="49"/>
      <c r="ECF255" s="49"/>
      <c r="ECG255" s="49"/>
      <c r="ECH255" s="49"/>
      <c r="ECI255" s="49"/>
      <c r="ECJ255" s="49"/>
      <c r="ECK255" s="49"/>
      <c r="ECL255" s="49"/>
      <c r="ECM255" s="49"/>
      <c r="ECN255" s="49"/>
      <c r="ECO255" s="49"/>
      <c r="ECP255" s="49"/>
      <c r="ECQ255" s="49"/>
      <c r="ECR255" s="49"/>
      <c r="ECS255" s="49"/>
      <c r="ECT255" s="49"/>
      <c r="ECU255" s="49"/>
      <c r="ECV255" s="49"/>
      <c r="ECW255" s="49"/>
      <c r="ECX255" s="49"/>
      <c r="ECY255" s="49"/>
      <c r="ECZ255" s="49"/>
      <c r="EDA255" s="49"/>
      <c r="EDB255" s="49"/>
      <c r="EDC255" s="49"/>
      <c r="EDD255" s="49"/>
      <c r="EDE255" s="49"/>
      <c r="EDF255" s="49"/>
      <c r="EDG255" s="49"/>
      <c r="EDH255" s="49"/>
      <c r="EDI255" s="49"/>
      <c r="EDJ255" s="49"/>
      <c r="EDK255" s="49"/>
      <c r="EDL255" s="49"/>
      <c r="EDM255" s="49"/>
      <c r="EDN255" s="49"/>
      <c r="EDO255" s="49"/>
      <c r="EDP255" s="49"/>
      <c r="EDQ255" s="49"/>
      <c r="EDR255" s="49"/>
      <c r="EDS255" s="49"/>
      <c r="EDT255" s="49"/>
      <c r="EDU255" s="49"/>
      <c r="EDV255" s="49"/>
      <c r="EDW255" s="49"/>
      <c r="EDX255" s="49"/>
      <c r="EDY255" s="49"/>
      <c r="EDZ255" s="49"/>
      <c r="EEA255" s="49"/>
      <c r="EEB255" s="49"/>
      <c r="EEC255" s="49"/>
      <c r="EED255" s="49"/>
      <c r="EEE255" s="49"/>
      <c r="EEF255" s="49"/>
      <c r="EEG255" s="49"/>
      <c r="EEH255" s="49"/>
      <c r="EEI255" s="49"/>
      <c r="EEJ255" s="49"/>
      <c r="EEK255" s="49"/>
      <c r="EEL255" s="49"/>
      <c r="EEM255" s="49"/>
      <c r="EEN255" s="49"/>
      <c r="EEO255" s="49"/>
      <c r="EEP255" s="49"/>
      <c r="EEQ255" s="49"/>
      <c r="EER255" s="49"/>
      <c r="EES255" s="49"/>
      <c r="EET255" s="49"/>
      <c r="EEU255" s="49"/>
      <c r="EEV255" s="49"/>
      <c r="EEW255" s="49"/>
      <c r="EEX255" s="49"/>
      <c r="EEY255" s="49"/>
      <c r="EEZ255" s="49"/>
      <c r="EFA255" s="49"/>
      <c r="EFB255" s="49"/>
      <c r="EFC255" s="49"/>
      <c r="EFD255" s="49"/>
      <c r="EFE255" s="49"/>
      <c r="EFF255" s="49"/>
      <c r="EFG255" s="49"/>
      <c r="EFH255" s="49"/>
      <c r="EFI255" s="49"/>
      <c r="EFJ255" s="49"/>
      <c r="EFK255" s="49"/>
      <c r="EFL255" s="49"/>
      <c r="EFM255" s="49"/>
      <c r="EFN255" s="49"/>
      <c r="EFO255" s="49"/>
      <c r="EFP255" s="49"/>
      <c r="EFQ255" s="49"/>
      <c r="EFR255" s="49"/>
      <c r="EFS255" s="49"/>
      <c r="EFT255" s="49"/>
      <c r="EFU255" s="49"/>
      <c r="EFV255" s="49"/>
      <c r="EFW255" s="49"/>
      <c r="EFX255" s="49"/>
      <c r="EFY255" s="49"/>
      <c r="EFZ255" s="49"/>
      <c r="EGA255" s="49"/>
      <c r="EGB255" s="49"/>
      <c r="EGC255" s="49"/>
      <c r="EGD255" s="49"/>
      <c r="EGE255" s="49"/>
      <c r="EGF255" s="49"/>
      <c r="EGG255" s="49"/>
      <c r="EGH255" s="49"/>
      <c r="EGI255" s="49"/>
      <c r="EGJ255" s="49"/>
      <c r="EGK255" s="49"/>
      <c r="EGL255" s="49"/>
      <c r="EGM255" s="49"/>
      <c r="EGN255" s="49"/>
      <c r="EGO255" s="49"/>
      <c r="EGP255" s="49"/>
      <c r="EGQ255" s="49"/>
      <c r="EGR255" s="49"/>
      <c r="EGS255" s="49"/>
      <c r="EGT255" s="49"/>
      <c r="EGU255" s="49"/>
      <c r="EGV255" s="49"/>
      <c r="EGW255" s="49"/>
      <c r="EGX255" s="49"/>
      <c r="EGY255" s="49"/>
      <c r="EGZ255" s="49"/>
      <c r="EHA255" s="49"/>
      <c r="EHB255" s="49"/>
      <c r="EHC255" s="49"/>
      <c r="EHD255" s="49"/>
      <c r="EHE255" s="49"/>
      <c r="EHF255" s="49"/>
      <c r="EHG255" s="49"/>
      <c r="EHH255" s="49"/>
      <c r="EHI255" s="49"/>
      <c r="EHJ255" s="49"/>
      <c r="EHK255" s="49"/>
      <c r="EHL255" s="49"/>
      <c r="EHM255" s="49"/>
      <c r="EHN255" s="49"/>
      <c r="EHO255" s="49"/>
      <c r="EHP255" s="49"/>
      <c r="EHQ255" s="49"/>
      <c r="EHR255" s="49"/>
      <c r="EHS255" s="49"/>
      <c r="EHT255" s="49"/>
      <c r="EHU255" s="49"/>
      <c r="EHV255" s="49"/>
      <c r="EHW255" s="49"/>
      <c r="EHX255" s="49"/>
      <c r="EHY255" s="49"/>
      <c r="EHZ255" s="49"/>
      <c r="EIA255" s="49"/>
      <c r="EIB255" s="49"/>
      <c r="EIC255" s="49"/>
      <c r="EID255" s="49"/>
      <c r="EIE255" s="49"/>
      <c r="EIF255" s="49"/>
      <c r="EIG255" s="49"/>
      <c r="EIH255" s="49"/>
      <c r="EII255" s="49"/>
      <c r="EIJ255" s="49"/>
      <c r="EIK255" s="49"/>
      <c r="EIL255" s="49"/>
      <c r="EIM255" s="49"/>
      <c r="EIN255" s="49"/>
      <c r="EIO255" s="49"/>
      <c r="EIP255" s="49"/>
      <c r="EIQ255" s="49"/>
      <c r="EIR255" s="49"/>
      <c r="EIS255" s="49"/>
      <c r="EIT255" s="49"/>
      <c r="EIU255" s="49"/>
      <c r="EIV255" s="49"/>
      <c r="EIW255" s="49"/>
      <c r="EIX255" s="49"/>
      <c r="EIY255" s="49"/>
      <c r="EIZ255" s="49"/>
      <c r="EJA255" s="49"/>
      <c r="EJB255" s="49"/>
      <c r="EJC255" s="49"/>
      <c r="EJD255" s="49"/>
      <c r="EJE255" s="49"/>
      <c r="EJF255" s="49"/>
      <c r="EJG255" s="49"/>
      <c r="EJH255" s="49"/>
      <c r="EJI255" s="49"/>
      <c r="EJJ255" s="49"/>
      <c r="EJK255" s="49"/>
      <c r="EJL255" s="49"/>
      <c r="EJM255" s="49"/>
      <c r="EJN255" s="49"/>
      <c r="EJO255" s="49"/>
      <c r="EJP255" s="49"/>
      <c r="EJQ255" s="49"/>
      <c r="EJR255" s="49"/>
      <c r="EJS255" s="49"/>
      <c r="EJT255" s="49"/>
      <c r="EJU255" s="49"/>
      <c r="EJV255" s="49"/>
      <c r="EJW255" s="49"/>
      <c r="EJX255" s="49"/>
      <c r="EJY255" s="49"/>
      <c r="EJZ255" s="49"/>
      <c r="EKA255" s="49"/>
      <c r="EKB255" s="49"/>
      <c r="EKC255" s="49"/>
      <c r="EKD255" s="49"/>
      <c r="EKE255" s="49"/>
      <c r="EKF255" s="49"/>
      <c r="EKG255" s="49"/>
      <c r="EKH255" s="49"/>
      <c r="EKI255" s="49"/>
      <c r="EKJ255" s="49"/>
      <c r="EKK255" s="49"/>
      <c r="EKL255" s="49"/>
      <c r="EKM255" s="49"/>
      <c r="EKN255" s="49"/>
      <c r="EKO255" s="49"/>
      <c r="EKP255" s="49"/>
      <c r="EKQ255" s="49"/>
      <c r="EKR255" s="49"/>
      <c r="EKS255" s="49"/>
      <c r="EKT255" s="49"/>
      <c r="EKU255" s="49"/>
      <c r="EKV255" s="49"/>
      <c r="EKW255" s="49"/>
      <c r="EKX255" s="49"/>
      <c r="EKY255" s="49"/>
      <c r="EKZ255" s="49"/>
      <c r="ELA255" s="49"/>
      <c r="ELB255" s="49"/>
      <c r="ELC255" s="49"/>
      <c r="ELD255" s="49"/>
      <c r="ELE255" s="49"/>
      <c r="ELF255" s="49"/>
      <c r="ELG255" s="49"/>
      <c r="ELH255" s="49"/>
      <c r="ELI255" s="49"/>
      <c r="ELJ255" s="49"/>
      <c r="ELK255" s="49"/>
      <c r="ELL255" s="49"/>
      <c r="ELM255" s="49"/>
      <c r="ELN255" s="49"/>
      <c r="ELO255" s="49"/>
      <c r="ELP255" s="49"/>
      <c r="ELQ255" s="49"/>
      <c r="ELR255" s="49"/>
      <c r="ELS255" s="49"/>
      <c r="ELT255" s="49"/>
      <c r="ELU255" s="49"/>
      <c r="ELV255" s="49"/>
      <c r="ELW255" s="49"/>
      <c r="ELX255" s="49"/>
      <c r="ELY255" s="49"/>
      <c r="ELZ255" s="49"/>
      <c r="EMA255" s="49"/>
      <c r="EMB255" s="49"/>
      <c r="EMC255" s="49"/>
      <c r="EMD255" s="49"/>
      <c r="EME255" s="49"/>
      <c r="EMF255" s="49"/>
      <c r="EMG255" s="49"/>
      <c r="EMH255" s="49"/>
      <c r="EMI255" s="49"/>
      <c r="EMJ255" s="49"/>
      <c r="EMK255" s="49"/>
      <c r="EML255" s="49"/>
      <c r="EMM255" s="49"/>
      <c r="EMN255" s="49"/>
      <c r="EMO255" s="49"/>
      <c r="EMP255" s="49"/>
      <c r="EMQ255" s="49"/>
      <c r="EMR255" s="49"/>
      <c r="EMS255" s="49"/>
      <c r="EMT255" s="49"/>
      <c r="EMU255" s="49"/>
      <c r="EMV255" s="49"/>
      <c r="EMW255" s="49"/>
      <c r="EMX255" s="49"/>
      <c r="EMY255" s="49"/>
      <c r="EMZ255" s="49"/>
      <c r="ENA255" s="49"/>
      <c r="ENB255" s="49"/>
      <c r="ENC255" s="49"/>
      <c r="END255" s="49"/>
      <c r="ENE255" s="49"/>
      <c r="ENF255" s="49"/>
      <c r="ENG255" s="49"/>
      <c r="ENH255" s="49"/>
      <c r="ENI255" s="49"/>
      <c r="ENJ255" s="49"/>
      <c r="ENK255" s="49"/>
      <c r="ENL255" s="49"/>
      <c r="ENM255" s="49"/>
      <c r="ENN255" s="49"/>
      <c r="ENO255" s="49"/>
      <c r="ENP255" s="49"/>
      <c r="ENQ255" s="49"/>
      <c r="ENR255" s="49"/>
      <c r="ENS255" s="49"/>
      <c r="ENT255" s="49"/>
      <c r="ENU255" s="49"/>
      <c r="ENV255" s="49"/>
      <c r="ENW255" s="49"/>
      <c r="ENX255" s="49"/>
      <c r="ENY255" s="49"/>
      <c r="ENZ255" s="49"/>
      <c r="EOA255" s="49"/>
      <c r="EOB255" s="49"/>
      <c r="EOC255" s="49"/>
      <c r="EOD255" s="49"/>
      <c r="EOE255" s="49"/>
      <c r="EOF255" s="49"/>
      <c r="EOG255" s="49"/>
      <c r="EOH255" s="49"/>
      <c r="EOI255" s="49"/>
      <c r="EOJ255" s="49"/>
      <c r="EOK255" s="49"/>
      <c r="EOL255" s="49"/>
      <c r="EOM255" s="49"/>
      <c r="EON255" s="49"/>
      <c r="EOO255" s="49"/>
      <c r="EOP255" s="49"/>
      <c r="EOQ255" s="49"/>
      <c r="EOR255" s="49"/>
      <c r="EOS255" s="49"/>
      <c r="EOT255" s="49"/>
      <c r="EOU255" s="49"/>
      <c r="EOV255" s="49"/>
      <c r="EOW255" s="49"/>
      <c r="EOX255" s="49"/>
      <c r="EOY255" s="49"/>
      <c r="EOZ255" s="49"/>
      <c r="EPA255" s="49"/>
      <c r="EPB255" s="49"/>
      <c r="EPC255" s="49"/>
      <c r="EPD255" s="49"/>
      <c r="EPE255" s="49"/>
      <c r="EPF255" s="49"/>
      <c r="EPG255" s="49"/>
      <c r="EPH255" s="49"/>
      <c r="EPI255" s="49"/>
      <c r="EPJ255" s="49"/>
      <c r="EPK255" s="49"/>
      <c r="EPL255" s="49"/>
      <c r="EPM255" s="49"/>
      <c r="EPN255" s="49"/>
      <c r="EPO255" s="49"/>
      <c r="EPP255" s="49"/>
      <c r="EPQ255" s="49"/>
      <c r="EPR255" s="49"/>
      <c r="EPS255" s="49"/>
      <c r="EPT255" s="49"/>
      <c r="EPU255" s="49"/>
      <c r="EPV255" s="49"/>
      <c r="EPW255" s="49"/>
      <c r="EPX255" s="49"/>
      <c r="EPY255" s="49"/>
      <c r="EPZ255" s="49"/>
      <c r="EQA255" s="49"/>
      <c r="EQB255" s="49"/>
      <c r="EQC255" s="49"/>
      <c r="EQD255" s="49"/>
      <c r="EQE255" s="49"/>
      <c r="EQF255" s="49"/>
      <c r="EQG255" s="49"/>
      <c r="EQH255" s="49"/>
      <c r="EQI255" s="49"/>
      <c r="EQJ255" s="49"/>
      <c r="EQK255" s="49"/>
      <c r="EQL255" s="49"/>
      <c r="EQM255" s="49"/>
      <c r="EQN255" s="49"/>
      <c r="EQO255" s="49"/>
      <c r="EQP255" s="49"/>
      <c r="EQQ255" s="49"/>
      <c r="EQR255" s="49"/>
      <c r="EQS255" s="49"/>
      <c r="EQT255" s="49"/>
      <c r="EQU255" s="49"/>
      <c r="EQV255" s="49"/>
      <c r="EQW255" s="49"/>
      <c r="EQX255" s="49"/>
      <c r="EQY255" s="49"/>
      <c r="EQZ255" s="49"/>
      <c r="ERA255" s="49"/>
      <c r="ERB255" s="49"/>
      <c r="ERC255" s="49"/>
      <c r="ERD255" s="49"/>
      <c r="ERE255" s="49"/>
      <c r="ERF255" s="49"/>
      <c r="ERG255" s="49"/>
      <c r="ERH255" s="49"/>
      <c r="ERI255" s="49"/>
      <c r="ERJ255" s="49"/>
      <c r="ERK255" s="49"/>
      <c r="ERL255" s="49"/>
      <c r="ERM255" s="49"/>
      <c r="ERN255" s="49"/>
      <c r="ERO255" s="49"/>
      <c r="ERP255" s="49"/>
      <c r="ERQ255" s="49"/>
      <c r="ERR255" s="49"/>
      <c r="ERS255" s="49"/>
      <c r="ERT255" s="49"/>
      <c r="ERU255" s="49"/>
      <c r="ERV255" s="49"/>
      <c r="ERW255" s="49"/>
      <c r="ERX255" s="49"/>
      <c r="ERY255" s="49"/>
      <c r="ERZ255" s="49"/>
      <c r="ESA255" s="49"/>
      <c r="ESB255" s="49"/>
      <c r="ESC255" s="49"/>
      <c r="ESD255" s="49"/>
      <c r="ESE255" s="49"/>
      <c r="ESF255" s="49"/>
      <c r="ESG255" s="49"/>
      <c r="ESH255" s="49"/>
      <c r="ESI255" s="49"/>
      <c r="ESJ255" s="49"/>
      <c r="ESK255" s="49"/>
      <c r="ESL255" s="49"/>
      <c r="ESM255" s="49"/>
      <c r="ESN255" s="49"/>
      <c r="ESO255" s="49"/>
      <c r="ESP255" s="49"/>
      <c r="ESQ255" s="49"/>
      <c r="ESR255" s="49"/>
      <c r="ESS255" s="49"/>
      <c r="EST255" s="49"/>
      <c r="ESU255" s="49"/>
      <c r="ESV255" s="49"/>
      <c r="ESW255" s="49"/>
      <c r="ESX255" s="49"/>
      <c r="ESY255" s="49"/>
      <c r="ESZ255" s="49"/>
      <c r="ETA255" s="49"/>
      <c r="ETB255" s="49"/>
      <c r="ETC255" s="49"/>
      <c r="ETD255" s="49"/>
      <c r="ETE255" s="49"/>
      <c r="ETF255" s="49"/>
      <c r="ETG255" s="49"/>
      <c r="ETH255" s="49"/>
      <c r="ETI255" s="49"/>
      <c r="ETJ255" s="49"/>
      <c r="ETK255" s="49"/>
      <c r="ETL255" s="49"/>
      <c r="ETM255" s="49"/>
      <c r="ETN255" s="49"/>
      <c r="ETO255" s="49"/>
      <c r="ETP255" s="49"/>
      <c r="ETQ255" s="49"/>
      <c r="ETR255" s="49"/>
      <c r="ETS255" s="49"/>
      <c r="ETT255" s="49"/>
      <c r="ETU255" s="49"/>
      <c r="ETV255" s="49"/>
      <c r="ETW255" s="49"/>
      <c r="ETX255" s="49"/>
      <c r="ETY255" s="49"/>
      <c r="ETZ255" s="49"/>
      <c r="EUA255" s="49"/>
      <c r="EUB255" s="49"/>
      <c r="EUC255" s="49"/>
      <c r="EUD255" s="49"/>
      <c r="EUE255" s="49"/>
      <c r="EUF255" s="49"/>
      <c r="EUG255" s="49"/>
      <c r="EUH255" s="49"/>
      <c r="EUI255" s="49"/>
      <c r="EUJ255" s="49"/>
      <c r="EUK255" s="49"/>
      <c r="EUL255" s="49"/>
      <c r="EUM255" s="49"/>
      <c r="EUN255" s="49"/>
      <c r="EUO255" s="49"/>
      <c r="EUP255" s="49"/>
      <c r="EUQ255" s="49"/>
      <c r="EUR255" s="49"/>
      <c r="EUS255" s="49"/>
      <c r="EUT255" s="49"/>
      <c r="EUU255" s="49"/>
      <c r="EUV255" s="49"/>
      <c r="EUW255" s="49"/>
      <c r="EUX255" s="49"/>
      <c r="EUY255" s="49"/>
      <c r="EUZ255" s="49"/>
      <c r="EVA255" s="49"/>
      <c r="EVB255" s="49"/>
      <c r="EVC255" s="49"/>
      <c r="EVD255" s="49"/>
      <c r="EVE255" s="49"/>
      <c r="EVF255" s="49"/>
      <c r="EVG255" s="49"/>
      <c r="EVH255" s="49"/>
      <c r="EVI255" s="49"/>
      <c r="EVJ255" s="49"/>
      <c r="EVK255" s="49"/>
      <c r="EVL255" s="49"/>
      <c r="EVM255" s="49"/>
      <c r="EVN255" s="49"/>
      <c r="EVO255" s="49"/>
      <c r="EVP255" s="49"/>
      <c r="EVQ255" s="49"/>
      <c r="EVR255" s="49"/>
      <c r="EVS255" s="49"/>
      <c r="EVT255" s="49"/>
      <c r="EVU255" s="49"/>
      <c r="EVV255" s="49"/>
      <c r="EVW255" s="49"/>
      <c r="EVX255" s="49"/>
      <c r="EVY255" s="49"/>
      <c r="EVZ255" s="49"/>
      <c r="EWA255" s="49"/>
      <c r="EWB255" s="49"/>
      <c r="EWC255" s="49"/>
      <c r="EWD255" s="49"/>
      <c r="EWE255" s="49"/>
      <c r="EWF255" s="49"/>
      <c r="EWG255" s="49"/>
      <c r="EWH255" s="49"/>
      <c r="EWI255" s="49"/>
      <c r="EWJ255" s="49"/>
      <c r="EWK255" s="49"/>
      <c r="EWL255" s="49"/>
      <c r="EWM255" s="49"/>
      <c r="EWN255" s="49"/>
      <c r="EWO255" s="49"/>
      <c r="EWP255" s="49"/>
      <c r="EWQ255" s="49"/>
      <c r="EWR255" s="49"/>
      <c r="EWS255" s="49"/>
      <c r="EWT255" s="49"/>
      <c r="EWU255" s="49"/>
      <c r="EWV255" s="49"/>
      <c r="EWW255" s="49"/>
      <c r="EWX255" s="49"/>
      <c r="EWY255" s="49"/>
      <c r="EWZ255" s="49"/>
      <c r="EXA255" s="49"/>
      <c r="EXB255" s="49"/>
      <c r="EXC255" s="49"/>
      <c r="EXD255" s="49"/>
      <c r="EXE255" s="49"/>
      <c r="EXF255" s="49"/>
      <c r="EXG255" s="49"/>
      <c r="EXH255" s="49"/>
      <c r="EXI255" s="49"/>
      <c r="EXJ255" s="49"/>
      <c r="EXK255" s="49"/>
      <c r="EXL255" s="49"/>
      <c r="EXM255" s="49"/>
      <c r="EXN255" s="49"/>
      <c r="EXO255" s="49"/>
      <c r="EXP255" s="49"/>
      <c r="EXQ255" s="49"/>
      <c r="EXR255" s="49"/>
      <c r="EXS255" s="49"/>
      <c r="EXT255" s="49"/>
      <c r="EXU255" s="49"/>
      <c r="EXV255" s="49"/>
      <c r="EXW255" s="49"/>
      <c r="EXX255" s="49"/>
      <c r="EXY255" s="49"/>
      <c r="EXZ255" s="49"/>
      <c r="EYA255" s="49"/>
      <c r="EYB255" s="49"/>
      <c r="EYC255" s="49"/>
      <c r="EYD255" s="49"/>
      <c r="EYE255" s="49"/>
      <c r="EYF255" s="49"/>
      <c r="EYG255" s="49"/>
      <c r="EYH255" s="49"/>
      <c r="EYI255" s="49"/>
      <c r="EYJ255" s="49"/>
      <c r="EYK255" s="49"/>
      <c r="EYL255" s="49"/>
      <c r="EYM255" s="49"/>
      <c r="EYN255" s="49"/>
      <c r="EYO255" s="49"/>
      <c r="EYP255" s="49"/>
      <c r="EYQ255" s="49"/>
      <c r="EYR255" s="49"/>
      <c r="EYS255" s="49"/>
      <c r="EYT255" s="49"/>
      <c r="EYU255" s="49"/>
      <c r="EYV255" s="49"/>
      <c r="EYW255" s="49"/>
      <c r="EYX255" s="49"/>
      <c r="EYY255" s="49"/>
      <c r="EYZ255" s="49"/>
      <c r="EZA255" s="49"/>
      <c r="EZB255" s="49"/>
      <c r="EZC255" s="49"/>
      <c r="EZD255" s="49"/>
      <c r="EZE255" s="49"/>
      <c r="EZF255" s="49"/>
      <c r="EZG255" s="49"/>
      <c r="EZH255" s="49"/>
      <c r="EZI255" s="49"/>
      <c r="EZJ255" s="49"/>
      <c r="EZK255" s="49"/>
      <c r="EZL255" s="49"/>
      <c r="EZM255" s="49"/>
      <c r="EZN255" s="49"/>
      <c r="EZO255" s="49"/>
      <c r="EZP255" s="49"/>
      <c r="EZQ255" s="49"/>
      <c r="EZR255" s="49"/>
      <c r="EZS255" s="49"/>
      <c r="EZT255" s="49"/>
      <c r="EZU255" s="49"/>
      <c r="EZV255" s="49"/>
      <c r="EZW255" s="49"/>
      <c r="EZX255" s="49"/>
      <c r="EZY255" s="49"/>
      <c r="EZZ255" s="49"/>
      <c r="FAA255" s="49"/>
      <c r="FAB255" s="49"/>
      <c r="FAC255" s="49"/>
      <c r="FAD255" s="49"/>
      <c r="FAE255" s="49"/>
      <c r="FAF255" s="49"/>
      <c r="FAG255" s="49"/>
      <c r="FAH255" s="49"/>
      <c r="FAI255" s="49"/>
      <c r="FAJ255" s="49"/>
      <c r="FAK255" s="49"/>
      <c r="FAL255" s="49"/>
      <c r="FAM255" s="49"/>
      <c r="FAN255" s="49"/>
      <c r="FAO255" s="49"/>
      <c r="FAP255" s="49"/>
      <c r="FAQ255" s="49"/>
      <c r="FAR255" s="49"/>
      <c r="FAS255" s="49"/>
      <c r="FAT255" s="49"/>
      <c r="FAU255" s="49"/>
      <c r="FAV255" s="49"/>
      <c r="FAW255" s="49"/>
      <c r="FAX255" s="49"/>
      <c r="FAY255" s="49"/>
      <c r="FAZ255" s="49"/>
      <c r="FBA255" s="49"/>
      <c r="FBB255" s="49"/>
      <c r="FBC255" s="49"/>
      <c r="FBD255" s="49"/>
      <c r="FBE255" s="49"/>
      <c r="FBF255" s="49"/>
      <c r="FBG255" s="49"/>
      <c r="FBH255" s="49"/>
      <c r="FBI255" s="49"/>
      <c r="FBJ255" s="49"/>
      <c r="FBK255" s="49"/>
      <c r="FBL255" s="49"/>
      <c r="FBM255" s="49"/>
      <c r="FBN255" s="49"/>
      <c r="FBO255" s="49"/>
      <c r="FBP255" s="49"/>
      <c r="FBQ255" s="49"/>
      <c r="FBR255" s="49"/>
      <c r="FBS255" s="49"/>
      <c r="FBT255" s="49"/>
      <c r="FBU255" s="49"/>
      <c r="FBV255" s="49"/>
      <c r="FBW255" s="49"/>
      <c r="FBX255" s="49"/>
      <c r="FBY255" s="49"/>
      <c r="FBZ255" s="49"/>
      <c r="FCA255" s="49"/>
      <c r="FCB255" s="49"/>
      <c r="FCC255" s="49"/>
      <c r="FCD255" s="49"/>
      <c r="FCE255" s="49"/>
      <c r="FCF255" s="49"/>
      <c r="FCG255" s="49"/>
      <c r="FCH255" s="49"/>
      <c r="FCI255" s="49"/>
      <c r="FCJ255" s="49"/>
      <c r="FCK255" s="49"/>
      <c r="FCL255" s="49"/>
      <c r="FCM255" s="49"/>
      <c r="FCN255" s="49"/>
      <c r="FCO255" s="49"/>
      <c r="FCP255" s="49"/>
      <c r="FCQ255" s="49"/>
      <c r="FCR255" s="49"/>
      <c r="FCS255" s="49"/>
      <c r="FCT255" s="49"/>
      <c r="FCU255" s="49"/>
      <c r="FCV255" s="49"/>
      <c r="FCW255" s="49"/>
      <c r="FCX255" s="49"/>
      <c r="FCY255" s="49"/>
      <c r="FCZ255" s="49"/>
      <c r="FDA255" s="49"/>
      <c r="FDB255" s="49"/>
      <c r="FDC255" s="49"/>
      <c r="FDD255" s="49"/>
      <c r="FDE255" s="49"/>
      <c r="FDF255" s="49"/>
      <c r="FDG255" s="49"/>
      <c r="FDH255" s="49"/>
      <c r="FDI255" s="49"/>
      <c r="FDJ255" s="49"/>
      <c r="FDK255" s="49"/>
      <c r="FDL255" s="49"/>
      <c r="FDM255" s="49"/>
      <c r="FDN255" s="49"/>
      <c r="FDO255" s="49"/>
      <c r="FDP255" s="49"/>
      <c r="FDQ255" s="49"/>
      <c r="FDR255" s="49"/>
      <c r="FDS255" s="49"/>
      <c r="FDT255" s="49"/>
      <c r="FDU255" s="49"/>
      <c r="FDV255" s="49"/>
      <c r="FDW255" s="49"/>
      <c r="FDX255" s="49"/>
      <c r="FDY255" s="49"/>
      <c r="FDZ255" s="49"/>
      <c r="FEA255" s="49"/>
      <c r="FEB255" s="49"/>
      <c r="FEC255" s="49"/>
      <c r="FED255" s="49"/>
      <c r="FEE255" s="49"/>
      <c r="FEF255" s="49"/>
      <c r="FEG255" s="49"/>
      <c r="FEH255" s="49"/>
      <c r="FEI255" s="49"/>
      <c r="FEJ255" s="49"/>
      <c r="FEK255" s="49"/>
      <c r="FEL255" s="49"/>
      <c r="FEM255" s="49"/>
      <c r="FEN255" s="49"/>
      <c r="FEO255" s="49"/>
      <c r="FEP255" s="49"/>
      <c r="FEQ255" s="49"/>
      <c r="FER255" s="49"/>
      <c r="FES255" s="49"/>
      <c r="FET255" s="49"/>
      <c r="FEU255" s="49"/>
      <c r="FEV255" s="49"/>
      <c r="FEW255" s="49"/>
      <c r="FEX255" s="49"/>
      <c r="FEY255" s="49"/>
      <c r="FEZ255" s="49"/>
      <c r="FFA255" s="49"/>
      <c r="FFB255" s="49"/>
      <c r="FFC255" s="49"/>
      <c r="FFD255" s="49"/>
      <c r="FFE255" s="49"/>
      <c r="FFF255" s="49"/>
      <c r="FFG255" s="49"/>
      <c r="FFH255" s="49"/>
      <c r="FFI255" s="49"/>
      <c r="FFJ255" s="49"/>
      <c r="FFK255" s="49"/>
      <c r="FFL255" s="49"/>
      <c r="FFM255" s="49"/>
      <c r="FFN255" s="49"/>
      <c r="FFO255" s="49"/>
      <c r="FFP255" s="49"/>
      <c r="FFQ255" s="49"/>
      <c r="FFR255" s="49"/>
      <c r="FFS255" s="49"/>
      <c r="FFT255" s="49"/>
      <c r="FFU255" s="49"/>
      <c r="FFV255" s="49"/>
      <c r="FFW255" s="49"/>
      <c r="FFX255" s="49"/>
      <c r="FFY255" s="49"/>
      <c r="FFZ255" s="49"/>
      <c r="FGA255" s="49"/>
      <c r="FGB255" s="49"/>
      <c r="FGC255" s="49"/>
      <c r="FGD255" s="49"/>
      <c r="FGE255" s="49"/>
      <c r="FGF255" s="49"/>
      <c r="FGG255" s="49"/>
      <c r="FGH255" s="49"/>
      <c r="FGI255" s="49"/>
      <c r="FGJ255" s="49"/>
      <c r="FGK255" s="49"/>
      <c r="FGL255" s="49"/>
      <c r="FGM255" s="49"/>
      <c r="FGN255" s="49"/>
      <c r="FGO255" s="49"/>
      <c r="FGP255" s="49"/>
      <c r="FGQ255" s="49"/>
      <c r="FGR255" s="49"/>
      <c r="FGS255" s="49"/>
      <c r="FGT255" s="49"/>
      <c r="FGU255" s="49"/>
      <c r="FGV255" s="49"/>
      <c r="FGW255" s="49"/>
      <c r="FGX255" s="49"/>
      <c r="FGY255" s="49"/>
      <c r="FGZ255" s="49"/>
      <c r="FHA255" s="49"/>
      <c r="FHB255" s="49"/>
      <c r="FHC255" s="49"/>
      <c r="FHD255" s="49"/>
      <c r="FHE255" s="49"/>
      <c r="FHF255" s="49"/>
      <c r="FHG255" s="49"/>
      <c r="FHH255" s="49"/>
      <c r="FHI255" s="49"/>
      <c r="FHJ255" s="49"/>
      <c r="FHK255" s="49"/>
      <c r="FHL255" s="49"/>
      <c r="FHM255" s="49"/>
      <c r="FHN255" s="49"/>
      <c r="FHO255" s="49"/>
      <c r="FHP255" s="49"/>
      <c r="FHQ255" s="49"/>
      <c r="FHR255" s="49"/>
      <c r="FHS255" s="49"/>
      <c r="FHT255" s="49"/>
      <c r="FHU255" s="49"/>
      <c r="FHV255" s="49"/>
      <c r="FHW255" s="49"/>
      <c r="FHX255" s="49"/>
      <c r="FHY255" s="49"/>
      <c r="FHZ255" s="49"/>
      <c r="FIA255" s="49"/>
      <c r="FIB255" s="49"/>
      <c r="FIC255" s="49"/>
      <c r="FID255" s="49"/>
      <c r="FIE255" s="49"/>
      <c r="FIF255" s="49"/>
      <c r="FIG255" s="49"/>
      <c r="FIH255" s="49"/>
      <c r="FII255" s="49"/>
      <c r="FIJ255" s="49"/>
      <c r="FIK255" s="49"/>
      <c r="FIL255" s="49"/>
      <c r="FIM255" s="49"/>
      <c r="FIN255" s="49"/>
      <c r="FIO255" s="49"/>
      <c r="FIP255" s="49"/>
      <c r="FIQ255" s="49"/>
      <c r="FIR255" s="49"/>
      <c r="FIS255" s="49"/>
      <c r="FIT255" s="49"/>
      <c r="FIU255" s="49"/>
      <c r="FIV255" s="49"/>
      <c r="FIW255" s="49"/>
      <c r="FIX255" s="49"/>
      <c r="FIY255" s="49"/>
      <c r="FIZ255" s="49"/>
      <c r="FJA255" s="49"/>
      <c r="FJB255" s="49"/>
      <c r="FJC255" s="49"/>
      <c r="FJD255" s="49"/>
      <c r="FJE255" s="49"/>
      <c r="FJF255" s="49"/>
      <c r="FJG255" s="49"/>
      <c r="FJH255" s="49"/>
      <c r="FJI255" s="49"/>
      <c r="FJJ255" s="49"/>
      <c r="FJK255" s="49"/>
      <c r="FJL255" s="49"/>
      <c r="FJM255" s="49"/>
      <c r="FJN255" s="49"/>
      <c r="FJO255" s="49"/>
      <c r="FJP255" s="49"/>
      <c r="FJQ255" s="49"/>
      <c r="FJR255" s="49"/>
      <c r="FJS255" s="49"/>
      <c r="FJT255" s="49"/>
      <c r="FJU255" s="49"/>
      <c r="FJV255" s="49"/>
      <c r="FJW255" s="49"/>
      <c r="FJX255" s="49"/>
      <c r="FJY255" s="49"/>
      <c r="FJZ255" s="49"/>
      <c r="FKA255" s="49"/>
      <c r="FKB255" s="49"/>
      <c r="FKC255" s="49"/>
      <c r="FKD255" s="49"/>
      <c r="FKE255" s="49"/>
      <c r="FKF255" s="49"/>
      <c r="FKG255" s="49"/>
      <c r="FKH255" s="49"/>
      <c r="FKI255" s="49"/>
      <c r="FKJ255" s="49"/>
      <c r="FKK255" s="49"/>
      <c r="FKL255" s="49"/>
      <c r="FKM255" s="49"/>
      <c r="FKN255" s="49"/>
      <c r="FKO255" s="49"/>
      <c r="FKP255" s="49"/>
      <c r="FKQ255" s="49"/>
      <c r="FKR255" s="49"/>
      <c r="FKS255" s="49"/>
      <c r="FKT255" s="49"/>
      <c r="FKU255" s="49"/>
      <c r="FKV255" s="49"/>
      <c r="FKW255" s="49"/>
      <c r="FKX255" s="49"/>
      <c r="FKY255" s="49"/>
      <c r="FKZ255" s="49"/>
      <c r="FLA255" s="49"/>
      <c r="FLB255" s="49"/>
      <c r="FLC255" s="49"/>
      <c r="FLD255" s="49"/>
      <c r="FLE255" s="49"/>
      <c r="FLF255" s="49"/>
      <c r="FLG255" s="49"/>
      <c r="FLH255" s="49"/>
      <c r="FLI255" s="49"/>
      <c r="FLJ255" s="49"/>
      <c r="FLK255" s="49"/>
      <c r="FLL255" s="49"/>
      <c r="FLM255" s="49"/>
      <c r="FLN255" s="49"/>
      <c r="FLO255" s="49"/>
      <c r="FLP255" s="49"/>
      <c r="FLQ255" s="49"/>
      <c r="FLR255" s="49"/>
      <c r="FLS255" s="49"/>
      <c r="FLT255" s="49"/>
      <c r="FLU255" s="49"/>
      <c r="FLV255" s="49"/>
      <c r="FLW255" s="49"/>
      <c r="FLX255" s="49"/>
      <c r="FLY255" s="49"/>
      <c r="FLZ255" s="49"/>
      <c r="FMA255" s="49"/>
      <c r="FMB255" s="49"/>
      <c r="FMC255" s="49"/>
      <c r="FMD255" s="49"/>
      <c r="FME255" s="49"/>
      <c r="FMF255" s="49"/>
      <c r="FMG255" s="49"/>
      <c r="FMH255" s="49"/>
      <c r="FMI255" s="49"/>
      <c r="FMJ255" s="49"/>
      <c r="FMK255" s="49"/>
      <c r="FML255" s="49"/>
      <c r="FMM255" s="49"/>
      <c r="FMN255" s="49"/>
      <c r="FMO255" s="49"/>
      <c r="FMP255" s="49"/>
      <c r="FMQ255" s="49"/>
      <c r="FMR255" s="49"/>
      <c r="FMS255" s="49"/>
      <c r="FMT255" s="49"/>
      <c r="FMU255" s="49"/>
      <c r="FMV255" s="49"/>
      <c r="FMW255" s="49"/>
      <c r="FMX255" s="49"/>
      <c r="FMY255" s="49"/>
      <c r="FMZ255" s="49"/>
      <c r="FNA255" s="49"/>
      <c r="FNB255" s="49"/>
      <c r="FNC255" s="49"/>
      <c r="FND255" s="49"/>
      <c r="FNE255" s="49"/>
      <c r="FNF255" s="49"/>
      <c r="FNG255" s="49"/>
      <c r="FNH255" s="49"/>
      <c r="FNI255" s="49"/>
      <c r="FNJ255" s="49"/>
      <c r="FNK255" s="49"/>
      <c r="FNL255" s="49"/>
      <c r="FNM255" s="49"/>
      <c r="FNN255" s="49"/>
      <c r="FNO255" s="49"/>
      <c r="FNP255" s="49"/>
      <c r="FNQ255" s="49"/>
      <c r="FNR255" s="49"/>
      <c r="FNS255" s="49"/>
      <c r="FNT255" s="49"/>
      <c r="FNU255" s="49"/>
      <c r="FNV255" s="49"/>
      <c r="FNW255" s="49"/>
      <c r="FNX255" s="49"/>
      <c r="FNY255" s="49"/>
      <c r="FNZ255" s="49"/>
      <c r="FOA255" s="49"/>
      <c r="FOB255" s="49"/>
      <c r="FOC255" s="49"/>
      <c r="FOD255" s="49"/>
      <c r="FOE255" s="49"/>
      <c r="FOF255" s="49"/>
      <c r="FOG255" s="49"/>
      <c r="FOH255" s="49"/>
      <c r="FOI255" s="49"/>
      <c r="FOJ255" s="49"/>
      <c r="FOK255" s="49"/>
      <c r="FOL255" s="49"/>
      <c r="FOM255" s="49"/>
      <c r="FON255" s="49"/>
      <c r="FOO255" s="49"/>
      <c r="FOP255" s="49"/>
      <c r="FOQ255" s="49"/>
      <c r="FOR255" s="49"/>
      <c r="FOS255" s="49"/>
      <c r="FOT255" s="49"/>
      <c r="FOU255" s="49"/>
      <c r="FOV255" s="49"/>
      <c r="FOW255" s="49"/>
      <c r="FOX255" s="49"/>
      <c r="FOY255" s="49"/>
      <c r="FOZ255" s="49"/>
      <c r="FPA255" s="49"/>
      <c r="FPB255" s="49"/>
      <c r="FPC255" s="49"/>
      <c r="FPD255" s="49"/>
      <c r="FPE255" s="49"/>
      <c r="FPF255" s="49"/>
      <c r="FPG255" s="49"/>
      <c r="FPH255" s="49"/>
      <c r="FPI255" s="49"/>
      <c r="FPJ255" s="49"/>
      <c r="FPK255" s="49"/>
      <c r="FPL255" s="49"/>
      <c r="FPM255" s="49"/>
      <c r="FPN255" s="49"/>
      <c r="FPO255" s="49"/>
      <c r="FPP255" s="49"/>
      <c r="FPQ255" s="49"/>
      <c r="FPR255" s="49"/>
      <c r="FPS255" s="49"/>
      <c r="FPT255" s="49"/>
      <c r="FPU255" s="49"/>
      <c r="FPV255" s="49"/>
      <c r="FPW255" s="49"/>
      <c r="FPX255" s="49"/>
      <c r="FPY255" s="49"/>
      <c r="FPZ255" s="49"/>
      <c r="FQA255" s="49"/>
      <c r="FQB255" s="49"/>
      <c r="FQC255" s="49"/>
      <c r="FQD255" s="49"/>
      <c r="FQE255" s="49"/>
      <c r="FQF255" s="49"/>
      <c r="FQG255" s="49"/>
      <c r="FQH255" s="49"/>
      <c r="FQI255" s="49"/>
      <c r="FQJ255" s="49"/>
      <c r="FQK255" s="49"/>
      <c r="FQL255" s="49"/>
      <c r="FQM255" s="49"/>
      <c r="FQN255" s="49"/>
      <c r="FQO255" s="49"/>
      <c r="FQP255" s="49"/>
      <c r="FQQ255" s="49"/>
      <c r="FQR255" s="49"/>
      <c r="FQS255" s="49"/>
      <c r="FQT255" s="49"/>
      <c r="FQU255" s="49"/>
      <c r="FQV255" s="49"/>
      <c r="FQW255" s="49"/>
      <c r="FQX255" s="49"/>
      <c r="FQY255" s="49"/>
      <c r="FQZ255" s="49"/>
      <c r="FRA255" s="49"/>
      <c r="FRB255" s="49"/>
      <c r="FRC255" s="49"/>
      <c r="FRD255" s="49"/>
      <c r="FRE255" s="49"/>
      <c r="FRF255" s="49"/>
      <c r="FRG255" s="49"/>
      <c r="FRH255" s="49"/>
      <c r="FRI255" s="49"/>
      <c r="FRJ255" s="49"/>
      <c r="FRK255" s="49"/>
      <c r="FRL255" s="49"/>
      <c r="FRM255" s="49"/>
      <c r="FRN255" s="49"/>
      <c r="FRO255" s="49"/>
      <c r="FRP255" s="49"/>
      <c r="FRQ255" s="49"/>
      <c r="FRR255" s="49"/>
      <c r="FRS255" s="49"/>
      <c r="FRT255" s="49"/>
      <c r="FRU255" s="49"/>
      <c r="FRV255" s="49"/>
      <c r="FRW255" s="49"/>
      <c r="FRX255" s="49"/>
      <c r="FRY255" s="49"/>
      <c r="FRZ255" s="49"/>
      <c r="FSA255" s="49"/>
      <c r="FSB255" s="49"/>
      <c r="FSC255" s="49"/>
      <c r="FSD255" s="49"/>
      <c r="FSE255" s="49"/>
      <c r="FSF255" s="49"/>
      <c r="FSG255" s="49"/>
      <c r="FSH255" s="49"/>
      <c r="FSI255" s="49"/>
      <c r="FSJ255" s="49"/>
      <c r="FSK255" s="49"/>
      <c r="FSL255" s="49"/>
      <c r="FSM255" s="49"/>
      <c r="FSN255" s="49"/>
      <c r="FSO255" s="49"/>
      <c r="FSP255" s="49"/>
      <c r="FSQ255" s="49"/>
      <c r="FSR255" s="49"/>
      <c r="FSS255" s="49"/>
      <c r="FST255" s="49"/>
      <c r="FSU255" s="49"/>
      <c r="FSV255" s="49"/>
      <c r="FSW255" s="49"/>
      <c r="FSX255" s="49"/>
      <c r="FSY255" s="49"/>
      <c r="FSZ255" s="49"/>
      <c r="FTA255" s="49"/>
      <c r="FTB255" s="49"/>
      <c r="FTC255" s="49"/>
      <c r="FTD255" s="49"/>
      <c r="FTE255" s="49"/>
      <c r="FTF255" s="49"/>
      <c r="FTG255" s="49"/>
      <c r="FTH255" s="49"/>
      <c r="FTI255" s="49"/>
      <c r="FTJ255" s="49"/>
      <c r="FTK255" s="49"/>
      <c r="FTL255" s="49"/>
      <c r="FTM255" s="49"/>
      <c r="FTN255" s="49"/>
      <c r="FTO255" s="49"/>
      <c r="FTP255" s="49"/>
      <c r="FTQ255" s="49"/>
      <c r="FTR255" s="49"/>
      <c r="FTS255" s="49"/>
      <c r="FTT255" s="49"/>
      <c r="FTU255" s="49"/>
      <c r="FTV255" s="49"/>
      <c r="FTW255" s="49"/>
      <c r="FTX255" s="49"/>
      <c r="FTY255" s="49"/>
      <c r="FTZ255" s="49"/>
      <c r="FUA255" s="49"/>
      <c r="FUB255" s="49"/>
      <c r="FUC255" s="49"/>
      <c r="FUD255" s="49"/>
      <c r="FUE255" s="49"/>
      <c r="FUF255" s="49"/>
      <c r="FUG255" s="49"/>
      <c r="FUH255" s="49"/>
      <c r="FUI255" s="49"/>
      <c r="FUJ255" s="49"/>
      <c r="FUK255" s="49"/>
      <c r="FUL255" s="49"/>
      <c r="FUM255" s="49"/>
      <c r="FUN255" s="49"/>
      <c r="FUO255" s="49"/>
      <c r="FUP255" s="49"/>
      <c r="FUQ255" s="49"/>
      <c r="FUR255" s="49"/>
      <c r="FUS255" s="49"/>
      <c r="FUT255" s="49"/>
      <c r="FUU255" s="49"/>
      <c r="FUV255" s="49"/>
      <c r="FUW255" s="49"/>
      <c r="FUX255" s="49"/>
      <c r="FUY255" s="49"/>
      <c r="FUZ255" s="49"/>
      <c r="FVA255" s="49"/>
      <c r="FVB255" s="49"/>
      <c r="FVC255" s="49"/>
      <c r="FVD255" s="49"/>
      <c r="FVE255" s="49"/>
      <c r="FVF255" s="49"/>
      <c r="FVG255" s="49"/>
      <c r="FVH255" s="49"/>
      <c r="FVI255" s="49"/>
      <c r="FVJ255" s="49"/>
      <c r="FVK255" s="49"/>
      <c r="FVL255" s="49"/>
      <c r="FVM255" s="49"/>
      <c r="FVN255" s="49"/>
      <c r="FVO255" s="49"/>
      <c r="FVP255" s="49"/>
      <c r="FVQ255" s="49"/>
      <c r="FVR255" s="49"/>
      <c r="FVS255" s="49"/>
      <c r="FVT255" s="49"/>
      <c r="FVU255" s="49"/>
      <c r="FVV255" s="49"/>
      <c r="FVW255" s="49"/>
      <c r="FVX255" s="49"/>
      <c r="FVY255" s="49"/>
      <c r="FVZ255" s="49"/>
      <c r="FWA255" s="49"/>
      <c r="FWB255" s="49"/>
      <c r="FWC255" s="49"/>
      <c r="FWD255" s="49"/>
      <c r="FWE255" s="49"/>
      <c r="FWF255" s="49"/>
      <c r="FWG255" s="49"/>
      <c r="FWH255" s="49"/>
      <c r="FWI255" s="49"/>
      <c r="FWJ255" s="49"/>
      <c r="FWK255" s="49"/>
      <c r="FWL255" s="49"/>
      <c r="FWM255" s="49"/>
      <c r="FWN255" s="49"/>
      <c r="FWO255" s="49"/>
      <c r="FWP255" s="49"/>
      <c r="FWQ255" s="49"/>
      <c r="FWR255" s="49"/>
      <c r="FWS255" s="49"/>
      <c r="FWT255" s="49"/>
      <c r="FWU255" s="49"/>
      <c r="FWV255" s="49"/>
      <c r="FWW255" s="49"/>
      <c r="FWX255" s="49"/>
      <c r="FWY255" s="49"/>
      <c r="FWZ255" s="49"/>
      <c r="FXA255" s="49"/>
      <c r="FXB255" s="49"/>
      <c r="FXC255" s="49"/>
      <c r="FXD255" s="49"/>
      <c r="FXE255" s="49"/>
      <c r="FXF255" s="49"/>
      <c r="FXG255" s="49"/>
      <c r="FXH255" s="49"/>
      <c r="FXI255" s="49"/>
      <c r="FXJ255" s="49"/>
      <c r="FXK255" s="49"/>
      <c r="FXL255" s="49"/>
      <c r="FXM255" s="49"/>
      <c r="FXN255" s="49"/>
      <c r="FXO255" s="49"/>
      <c r="FXP255" s="49"/>
      <c r="FXQ255" s="49"/>
      <c r="FXR255" s="49"/>
      <c r="FXS255" s="49"/>
      <c r="FXT255" s="49"/>
      <c r="FXU255" s="49"/>
      <c r="FXV255" s="49"/>
      <c r="FXW255" s="49"/>
      <c r="FXX255" s="49"/>
      <c r="FXY255" s="49"/>
      <c r="FXZ255" s="49"/>
      <c r="FYA255" s="49"/>
      <c r="FYB255" s="49"/>
      <c r="FYC255" s="49"/>
      <c r="FYD255" s="49"/>
      <c r="FYE255" s="49"/>
      <c r="FYF255" s="49"/>
      <c r="FYG255" s="49"/>
      <c r="FYH255" s="49"/>
      <c r="FYI255" s="49"/>
      <c r="FYJ255" s="49"/>
      <c r="FYK255" s="49"/>
      <c r="FYL255" s="49"/>
      <c r="FYM255" s="49"/>
      <c r="FYN255" s="49"/>
      <c r="FYO255" s="49"/>
      <c r="FYP255" s="49"/>
      <c r="FYQ255" s="49"/>
      <c r="FYR255" s="49"/>
      <c r="FYS255" s="49"/>
      <c r="FYT255" s="49"/>
      <c r="FYU255" s="49"/>
      <c r="FYV255" s="49"/>
      <c r="FYW255" s="49"/>
      <c r="FYX255" s="49"/>
      <c r="FYY255" s="49"/>
      <c r="FYZ255" s="49"/>
      <c r="FZA255" s="49"/>
      <c r="FZB255" s="49"/>
      <c r="FZC255" s="49"/>
      <c r="FZD255" s="49"/>
      <c r="FZE255" s="49"/>
      <c r="FZF255" s="49"/>
      <c r="FZG255" s="49"/>
      <c r="FZH255" s="49"/>
      <c r="FZI255" s="49"/>
      <c r="FZJ255" s="49"/>
      <c r="FZK255" s="49"/>
      <c r="FZL255" s="49"/>
      <c r="FZM255" s="49"/>
      <c r="FZN255" s="49"/>
      <c r="FZO255" s="49"/>
      <c r="FZP255" s="49"/>
      <c r="FZQ255" s="49"/>
      <c r="FZR255" s="49"/>
      <c r="FZS255" s="49"/>
      <c r="FZT255" s="49"/>
      <c r="FZU255" s="49"/>
      <c r="FZV255" s="49"/>
      <c r="FZW255" s="49"/>
      <c r="FZX255" s="49"/>
      <c r="FZY255" s="49"/>
      <c r="FZZ255" s="49"/>
      <c r="GAA255" s="49"/>
      <c r="GAB255" s="49"/>
      <c r="GAC255" s="49"/>
      <c r="GAD255" s="49"/>
      <c r="GAE255" s="49"/>
      <c r="GAF255" s="49"/>
      <c r="GAG255" s="49"/>
      <c r="GAH255" s="49"/>
      <c r="GAI255" s="49"/>
      <c r="GAJ255" s="49"/>
      <c r="GAK255" s="49"/>
      <c r="GAL255" s="49"/>
      <c r="GAM255" s="49"/>
      <c r="GAN255" s="49"/>
      <c r="GAO255" s="49"/>
      <c r="GAP255" s="49"/>
      <c r="GAQ255" s="49"/>
      <c r="GAR255" s="49"/>
      <c r="GAS255" s="49"/>
      <c r="GAT255" s="49"/>
      <c r="GAU255" s="49"/>
      <c r="GAV255" s="49"/>
      <c r="GAW255" s="49"/>
      <c r="GAX255" s="49"/>
      <c r="GAY255" s="49"/>
      <c r="GAZ255" s="49"/>
      <c r="GBA255" s="49"/>
      <c r="GBB255" s="49"/>
      <c r="GBC255" s="49"/>
      <c r="GBD255" s="49"/>
      <c r="GBE255" s="49"/>
      <c r="GBF255" s="49"/>
      <c r="GBG255" s="49"/>
      <c r="GBH255" s="49"/>
      <c r="GBI255" s="49"/>
      <c r="GBJ255" s="49"/>
      <c r="GBK255" s="49"/>
      <c r="GBL255" s="49"/>
      <c r="GBM255" s="49"/>
      <c r="GBN255" s="49"/>
      <c r="GBO255" s="49"/>
      <c r="GBP255" s="49"/>
      <c r="GBQ255" s="49"/>
      <c r="GBR255" s="49"/>
      <c r="GBS255" s="49"/>
      <c r="GBT255" s="49"/>
      <c r="GBU255" s="49"/>
      <c r="GBV255" s="49"/>
      <c r="GBW255" s="49"/>
      <c r="GBX255" s="49"/>
      <c r="GBY255" s="49"/>
      <c r="GBZ255" s="49"/>
      <c r="GCA255" s="49"/>
      <c r="GCB255" s="49"/>
      <c r="GCC255" s="49"/>
      <c r="GCD255" s="49"/>
      <c r="GCE255" s="49"/>
      <c r="GCF255" s="49"/>
      <c r="GCG255" s="49"/>
      <c r="GCH255" s="49"/>
      <c r="GCI255" s="49"/>
      <c r="GCJ255" s="49"/>
      <c r="GCK255" s="49"/>
      <c r="GCL255" s="49"/>
      <c r="GCM255" s="49"/>
      <c r="GCN255" s="49"/>
      <c r="GCO255" s="49"/>
      <c r="GCP255" s="49"/>
      <c r="GCQ255" s="49"/>
      <c r="GCR255" s="49"/>
      <c r="GCS255" s="49"/>
      <c r="GCT255" s="49"/>
      <c r="GCU255" s="49"/>
      <c r="GCV255" s="49"/>
      <c r="GCW255" s="49"/>
      <c r="GCX255" s="49"/>
      <c r="GCY255" s="49"/>
      <c r="GCZ255" s="49"/>
      <c r="GDA255" s="49"/>
      <c r="GDB255" s="49"/>
      <c r="GDC255" s="49"/>
      <c r="GDD255" s="49"/>
      <c r="GDE255" s="49"/>
      <c r="GDF255" s="49"/>
      <c r="GDG255" s="49"/>
      <c r="GDH255" s="49"/>
      <c r="GDI255" s="49"/>
      <c r="GDJ255" s="49"/>
      <c r="GDK255" s="49"/>
      <c r="GDL255" s="49"/>
      <c r="GDM255" s="49"/>
      <c r="GDN255" s="49"/>
      <c r="GDO255" s="49"/>
      <c r="GDP255" s="49"/>
      <c r="GDQ255" s="49"/>
      <c r="GDR255" s="49"/>
      <c r="GDS255" s="49"/>
      <c r="GDT255" s="49"/>
      <c r="GDU255" s="49"/>
      <c r="GDV255" s="49"/>
      <c r="GDW255" s="49"/>
      <c r="GDX255" s="49"/>
      <c r="GDY255" s="49"/>
      <c r="GDZ255" s="49"/>
      <c r="GEA255" s="49"/>
      <c r="GEB255" s="49"/>
      <c r="GEC255" s="49"/>
      <c r="GED255" s="49"/>
      <c r="GEE255" s="49"/>
      <c r="GEF255" s="49"/>
      <c r="GEG255" s="49"/>
      <c r="GEH255" s="49"/>
      <c r="GEI255" s="49"/>
      <c r="GEJ255" s="49"/>
      <c r="GEK255" s="49"/>
      <c r="GEL255" s="49"/>
      <c r="GEM255" s="49"/>
      <c r="GEN255" s="49"/>
      <c r="GEO255" s="49"/>
      <c r="GEP255" s="49"/>
      <c r="GEQ255" s="49"/>
      <c r="GER255" s="49"/>
      <c r="GES255" s="49"/>
      <c r="GET255" s="49"/>
      <c r="GEU255" s="49"/>
      <c r="GEV255" s="49"/>
      <c r="GEW255" s="49"/>
      <c r="GEX255" s="49"/>
      <c r="GEY255" s="49"/>
      <c r="GEZ255" s="49"/>
      <c r="GFA255" s="49"/>
      <c r="GFB255" s="49"/>
      <c r="GFC255" s="49"/>
      <c r="GFD255" s="49"/>
      <c r="GFE255" s="49"/>
      <c r="GFF255" s="49"/>
      <c r="GFG255" s="49"/>
      <c r="GFH255" s="49"/>
      <c r="GFI255" s="49"/>
      <c r="GFJ255" s="49"/>
      <c r="GFK255" s="49"/>
      <c r="GFL255" s="49"/>
      <c r="GFM255" s="49"/>
      <c r="GFN255" s="49"/>
      <c r="GFO255" s="49"/>
      <c r="GFP255" s="49"/>
      <c r="GFQ255" s="49"/>
      <c r="GFR255" s="49"/>
      <c r="GFS255" s="49"/>
      <c r="GFT255" s="49"/>
      <c r="GFU255" s="49"/>
      <c r="GFV255" s="49"/>
      <c r="GFW255" s="49"/>
      <c r="GFX255" s="49"/>
      <c r="GFY255" s="49"/>
      <c r="GFZ255" s="49"/>
      <c r="GGA255" s="49"/>
      <c r="GGB255" s="49"/>
      <c r="GGC255" s="49"/>
      <c r="GGD255" s="49"/>
      <c r="GGE255" s="49"/>
      <c r="GGF255" s="49"/>
      <c r="GGG255" s="49"/>
      <c r="GGH255" s="49"/>
      <c r="GGI255" s="49"/>
      <c r="GGJ255" s="49"/>
      <c r="GGK255" s="49"/>
      <c r="GGL255" s="49"/>
      <c r="GGM255" s="49"/>
      <c r="GGN255" s="49"/>
      <c r="GGO255" s="49"/>
      <c r="GGP255" s="49"/>
      <c r="GGQ255" s="49"/>
      <c r="GGR255" s="49"/>
      <c r="GGS255" s="49"/>
      <c r="GGT255" s="49"/>
      <c r="GGU255" s="49"/>
      <c r="GGV255" s="49"/>
      <c r="GGW255" s="49"/>
      <c r="GGX255" s="49"/>
      <c r="GGY255" s="49"/>
      <c r="GGZ255" s="49"/>
      <c r="GHA255" s="49"/>
      <c r="GHB255" s="49"/>
      <c r="GHC255" s="49"/>
      <c r="GHD255" s="49"/>
      <c r="GHE255" s="49"/>
      <c r="GHF255" s="49"/>
      <c r="GHG255" s="49"/>
      <c r="GHH255" s="49"/>
      <c r="GHI255" s="49"/>
      <c r="GHJ255" s="49"/>
      <c r="GHK255" s="49"/>
      <c r="GHL255" s="49"/>
      <c r="GHM255" s="49"/>
      <c r="GHN255" s="49"/>
      <c r="GHO255" s="49"/>
      <c r="GHP255" s="49"/>
      <c r="GHQ255" s="49"/>
      <c r="GHR255" s="49"/>
      <c r="GHS255" s="49"/>
      <c r="GHT255" s="49"/>
      <c r="GHU255" s="49"/>
      <c r="GHV255" s="49"/>
      <c r="GHW255" s="49"/>
      <c r="GHX255" s="49"/>
      <c r="GHY255" s="49"/>
      <c r="GHZ255" s="49"/>
      <c r="GIA255" s="49"/>
      <c r="GIB255" s="49"/>
      <c r="GIC255" s="49"/>
      <c r="GID255" s="49"/>
      <c r="GIE255" s="49"/>
      <c r="GIF255" s="49"/>
      <c r="GIG255" s="49"/>
      <c r="GIH255" s="49"/>
      <c r="GII255" s="49"/>
      <c r="GIJ255" s="49"/>
      <c r="GIK255" s="49"/>
      <c r="GIL255" s="49"/>
      <c r="GIM255" s="49"/>
      <c r="GIN255" s="49"/>
      <c r="GIO255" s="49"/>
      <c r="GIP255" s="49"/>
      <c r="GIQ255" s="49"/>
      <c r="GIR255" s="49"/>
      <c r="GIS255" s="49"/>
      <c r="GIT255" s="49"/>
      <c r="GIU255" s="49"/>
      <c r="GIV255" s="49"/>
      <c r="GIW255" s="49"/>
      <c r="GIX255" s="49"/>
      <c r="GIY255" s="49"/>
      <c r="GIZ255" s="49"/>
      <c r="GJA255" s="49"/>
      <c r="GJB255" s="49"/>
      <c r="GJC255" s="49"/>
      <c r="GJD255" s="49"/>
      <c r="GJE255" s="49"/>
      <c r="GJF255" s="49"/>
      <c r="GJG255" s="49"/>
      <c r="GJH255" s="49"/>
      <c r="GJI255" s="49"/>
      <c r="GJJ255" s="49"/>
      <c r="GJK255" s="49"/>
      <c r="GJL255" s="49"/>
      <c r="GJM255" s="49"/>
      <c r="GJN255" s="49"/>
      <c r="GJO255" s="49"/>
      <c r="GJP255" s="49"/>
      <c r="GJQ255" s="49"/>
      <c r="GJR255" s="49"/>
      <c r="GJS255" s="49"/>
      <c r="GJT255" s="49"/>
      <c r="GJU255" s="49"/>
      <c r="GJV255" s="49"/>
      <c r="GJW255" s="49"/>
      <c r="GJX255" s="49"/>
      <c r="GJY255" s="49"/>
      <c r="GJZ255" s="49"/>
      <c r="GKA255" s="49"/>
      <c r="GKB255" s="49"/>
      <c r="GKC255" s="49"/>
      <c r="GKD255" s="49"/>
      <c r="GKE255" s="49"/>
      <c r="GKF255" s="49"/>
      <c r="GKG255" s="49"/>
      <c r="GKH255" s="49"/>
      <c r="GKI255" s="49"/>
      <c r="GKJ255" s="49"/>
      <c r="GKK255" s="49"/>
      <c r="GKL255" s="49"/>
      <c r="GKM255" s="49"/>
      <c r="GKN255" s="49"/>
      <c r="GKO255" s="49"/>
      <c r="GKP255" s="49"/>
      <c r="GKQ255" s="49"/>
      <c r="GKR255" s="49"/>
      <c r="GKS255" s="49"/>
      <c r="GKT255" s="49"/>
      <c r="GKU255" s="49"/>
      <c r="GKV255" s="49"/>
      <c r="GKW255" s="49"/>
      <c r="GKX255" s="49"/>
      <c r="GKY255" s="49"/>
      <c r="GKZ255" s="49"/>
      <c r="GLA255" s="49"/>
      <c r="GLB255" s="49"/>
      <c r="GLC255" s="49"/>
      <c r="GLD255" s="49"/>
      <c r="GLE255" s="49"/>
      <c r="GLF255" s="49"/>
      <c r="GLG255" s="49"/>
      <c r="GLH255" s="49"/>
      <c r="GLI255" s="49"/>
      <c r="GLJ255" s="49"/>
      <c r="GLK255" s="49"/>
      <c r="GLL255" s="49"/>
      <c r="GLM255" s="49"/>
      <c r="GLN255" s="49"/>
      <c r="GLO255" s="49"/>
      <c r="GLP255" s="49"/>
      <c r="GLQ255" s="49"/>
      <c r="GLR255" s="49"/>
      <c r="GLS255" s="49"/>
      <c r="GLT255" s="49"/>
      <c r="GLU255" s="49"/>
      <c r="GLV255" s="49"/>
      <c r="GLW255" s="49"/>
      <c r="GLX255" s="49"/>
      <c r="GLY255" s="49"/>
      <c r="GLZ255" s="49"/>
      <c r="GMA255" s="49"/>
      <c r="GMB255" s="49"/>
      <c r="GMC255" s="49"/>
      <c r="GMD255" s="49"/>
      <c r="GME255" s="49"/>
      <c r="GMF255" s="49"/>
      <c r="GMG255" s="49"/>
      <c r="GMH255" s="49"/>
      <c r="GMI255" s="49"/>
      <c r="GMJ255" s="49"/>
      <c r="GMK255" s="49"/>
      <c r="GML255" s="49"/>
      <c r="GMM255" s="49"/>
      <c r="GMN255" s="49"/>
      <c r="GMO255" s="49"/>
      <c r="GMP255" s="49"/>
      <c r="GMQ255" s="49"/>
      <c r="GMR255" s="49"/>
      <c r="GMS255" s="49"/>
      <c r="GMT255" s="49"/>
      <c r="GMU255" s="49"/>
      <c r="GMV255" s="49"/>
      <c r="GMW255" s="49"/>
      <c r="GMX255" s="49"/>
      <c r="GMY255" s="49"/>
      <c r="GMZ255" s="49"/>
      <c r="GNA255" s="49"/>
      <c r="GNB255" s="49"/>
      <c r="GNC255" s="49"/>
      <c r="GND255" s="49"/>
      <c r="GNE255" s="49"/>
      <c r="GNF255" s="49"/>
      <c r="GNG255" s="49"/>
      <c r="GNH255" s="49"/>
      <c r="GNI255" s="49"/>
      <c r="GNJ255" s="49"/>
      <c r="GNK255" s="49"/>
      <c r="GNL255" s="49"/>
      <c r="GNM255" s="49"/>
      <c r="GNN255" s="49"/>
      <c r="GNO255" s="49"/>
      <c r="GNP255" s="49"/>
      <c r="GNQ255" s="49"/>
      <c r="GNR255" s="49"/>
      <c r="GNS255" s="49"/>
      <c r="GNT255" s="49"/>
      <c r="GNU255" s="49"/>
      <c r="GNV255" s="49"/>
      <c r="GNW255" s="49"/>
      <c r="GNX255" s="49"/>
      <c r="GNY255" s="49"/>
      <c r="GNZ255" s="49"/>
      <c r="GOA255" s="49"/>
      <c r="GOB255" s="49"/>
      <c r="GOC255" s="49"/>
      <c r="GOD255" s="49"/>
      <c r="GOE255" s="49"/>
      <c r="GOF255" s="49"/>
      <c r="GOG255" s="49"/>
      <c r="GOH255" s="49"/>
      <c r="GOI255" s="49"/>
      <c r="GOJ255" s="49"/>
      <c r="GOK255" s="49"/>
      <c r="GOL255" s="49"/>
      <c r="GOM255" s="49"/>
      <c r="GON255" s="49"/>
      <c r="GOO255" s="49"/>
      <c r="GOP255" s="49"/>
      <c r="GOQ255" s="49"/>
      <c r="GOR255" s="49"/>
      <c r="GOS255" s="49"/>
      <c r="GOT255" s="49"/>
      <c r="GOU255" s="49"/>
      <c r="GOV255" s="49"/>
      <c r="GOW255" s="49"/>
      <c r="GOX255" s="49"/>
      <c r="GOY255" s="49"/>
      <c r="GOZ255" s="49"/>
      <c r="GPA255" s="49"/>
      <c r="GPB255" s="49"/>
      <c r="GPC255" s="49"/>
      <c r="GPD255" s="49"/>
      <c r="GPE255" s="49"/>
      <c r="GPF255" s="49"/>
      <c r="GPG255" s="49"/>
      <c r="GPH255" s="49"/>
      <c r="GPI255" s="49"/>
      <c r="GPJ255" s="49"/>
      <c r="GPK255" s="49"/>
      <c r="GPL255" s="49"/>
      <c r="GPM255" s="49"/>
      <c r="GPN255" s="49"/>
      <c r="GPO255" s="49"/>
      <c r="GPP255" s="49"/>
      <c r="GPQ255" s="49"/>
      <c r="GPR255" s="49"/>
      <c r="GPS255" s="49"/>
      <c r="GPT255" s="49"/>
      <c r="GPU255" s="49"/>
      <c r="GPV255" s="49"/>
      <c r="GPW255" s="49"/>
      <c r="GPX255" s="49"/>
      <c r="GPY255" s="49"/>
      <c r="GPZ255" s="49"/>
      <c r="GQA255" s="49"/>
      <c r="GQB255" s="49"/>
      <c r="GQC255" s="49"/>
      <c r="GQD255" s="49"/>
      <c r="GQE255" s="49"/>
      <c r="GQF255" s="49"/>
      <c r="GQG255" s="49"/>
      <c r="GQH255" s="49"/>
      <c r="GQI255" s="49"/>
      <c r="GQJ255" s="49"/>
      <c r="GQK255" s="49"/>
      <c r="GQL255" s="49"/>
      <c r="GQM255" s="49"/>
      <c r="GQN255" s="49"/>
      <c r="GQO255" s="49"/>
      <c r="GQP255" s="49"/>
      <c r="GQQ255" s="49"/>
      <c r="GQR255" s="49"/>
      <c r="GQS255" s="49"/>
      <c r="GQT255" s="49"/>
      <c r="GQU255" s="49"/>
      <c r="GQV255" s="49"/>
      <c r="GQW255" s="49"/>
      <c r="GQX255" s="49"/>
      <c r="GQY255" s="49"/>
      <c r="GQZ255" s="49"/>
      <c r="GRA255" s="49"/>
      <c r="GRB255" s="49"/>
      <c r="GRC255" s="49"/>
      <c r="GRD255" s="49"/>
      <c r="GRE255" s="49"/>
      <c r="GRF255" s="49"/>
      <c r="GRG255" s="49"/>
      <c r="GRH255" s="49"/>
      <c r="GRI255" s="49"/>
      <c r="GRJ255" s="49"/>
      <c r="GRK255" s="49"/>
      <c r="GRL255" s="49"/>
      <c r="GRM255" s="49"/>
      <c r="GRN255" s="49"/>
      <c r="GRO255" s="49"/>
      <c r="GRP255" s="49"/>
      <c r="GRQ255" s="49"/>
      <c r="GRR255" s="49"/>
      <c r="GRS255" s="49"/>
      <c r="GRT255" s="49"/>
      <c r="GRU255" s="49"/>
      <c r="GRV255" s="49"/>
      <c r="GRW255" s="49"/>
      <c r="GRX255" s="49"/>
      <c r="GRY255" s="49"/>
      <c r="GRZ255" s="49"/>
      <c r="GSA255" s="49"/>
      <c r="GSB255" s="49"/>
      <c r="GSC255" s="49"/>
      <c r="GSD255" s="49"/>
      <c r="GSE255" s="49"/>
      <c r="GSF255" s="49"/>
      <c r="GSG255" s="49"/>
      <c r="GSH255" s="49"/>
      <c r="GSI255" s="49"/>
      <c r="GSJ255" s="49"/>
      <c r="GSK255" s="49"/>
      <c r="GSL255" s="49"/>
      <c r="GSM255" s="49"/>
      <c r="GSN255" s="49"/>
      <c r="GSO255" s="49"/>
      <c r="GSP255" s="49"/>
      <c r="GSQ255" s="49"/>
      <c r="GSR255" s="49"/>
      <c r="GSS255" s="49"/>
      <c r="GST255" s="49"/>
      <c r="GSU255" s="49"/>
      <c r="GSV255" s="49"/>
      <c r="GSW255" s="49"/>
      <c r="GSX255" s="49"/>
      <c r="GSY255" s="49"/>
      <c r="GSZ255" s="49"/>
      <c r="GTA255" s="49"/>
      <c r="GTB255" s="49"/>
      <c r="GTC255" s="49"/>
      <c r="GTD255" s="49"/>
      <c r="GTE255" s="49"/>
      <c r="GTF255" s="49"/>
      <c r="GTG255" s="49"/>
      <c r="GTH255" s="49"/>
      <c r="GTI255" s="49"/>
      <c r="GTJ255" s="49"/>
      <c r="GTK255" s="49"/>
      <c r="GTL255" s="49"/>
      <c r="GTM255" s="49"/>
      <c r="GTN255" s="49"/>
      <c r="GTO255" s="49"/>
      <c r="GTP255" s="49"/>
      <c r="GTQ255" s="49"/>
      <c r="GTR255" s="49"/>
      <c r="GTS255" s="49"/>
      <c r="GTT255" s="49"/>
      <c r="GTU255" s="49"/>
      <c r="GTV255" s="49"/>
      <c r="GTW255" s="49"/>
      <c r="GTX255" s="49"/>
      <c r="GTY255" s="49"/>
      <c r="GTZ255" s="49"/>
      <c r="GUA255" s="49"/>
      <c r="GUB255" s="49"/>
      <c r="GUC255" s="49"/>
      <c r="GUD255" s="49"/>
      <c r="GUE255" s="49"/>
      <c r="GUF255" s="49"/>
      <c r="GUG255" s="49"/>
      <c r="GUH255" s="49"/>
      <c r="GUI255" s="49"/>
      <c r="GUJ255" s="49"/>
      <c r="GUK255" s="49"/>
      <c r="GUL255" s="49"/>
      <c r="GUM255" s="49"/>
      <c r="GUN255" s="49"/>
      <c r="GUO255" s="49"/>
      <c r="GUP255" s="49"/>
      <c r="GUQ255" s="49"/>
      <c r="GUR255" s="49"/>
      <c r="GUS255" s="49"/>
      <c r="GUT255" s="49"/>
      <c r="GUU255" s="49"/>
      <c r="GUV255" s="49"/>
      <c r="GUW255" s="49"/>
      <c r="GUX255" s="49"/>
      <c r="GUY255" s="49"/>
      <c r="GUZ255" s="49"/>
      <c r="GVA255" s="49"/>
      <c r="GVB255" s="49"/>
      <c r="GVC255" s="49"/>
      <c r="GVD255" s="49"/>
      <c r="GVE255" s="49"/>
      <c r="GVF255" s="49"/>
      <c r="GVG255" s="49"/>
      <c r="GVH255" s="49"/>
      <c r="GVI255" s="49"/>
      <c r="GVJ255" s="49"/>
      <c r="GVK255" s="49"/>
      <c r="GVL255" s="49"/>
      <c r="GVM255" s="49"/>
      <c r="GVN255" s="49"/>
      <c r="GVO255" s="49"/>
      <c r="GVP255" s="49"/>
      <c r="GVQ255" s="49"/>
      <c r="GVR255" s="49"/>
      <c r="GVS255" s="49"/>
      <c r="GVT255" s="49"/>
      <c r="GVU255" s="49"/>
      <c r="GVV255" s="49"/>
      <c r="GVW255" s="49"/>
      <c r="GVX255" s="49"/>
      <c r="GVY255" s="49"/>
      <c r="GVZ255" s="49"/>
      <c r="GWA255" s="49"/>
      <c r="GWB255" s="49"/>
      <c r="GWC255" s="49"/>
      <c r="GWD255" s="49"/>
      <c r="GWE255" s="49"/>
      <c r="GWF255" s="49"/>
      <c r="GWG255" s="49"/>
      <c r="GWH255" s="49"/>
      <c r="GWI255" s="49"/>
      <c r="GWJ255" s="49"/>
      <c r="GWK255" s="49"/>
      <c r="GWL255" s="49"/>
      <c r="GWM255" s="49"/>
      <c r="GWN255" s="49"/>
      <c r="GWO255" s="49"/>
      <c r="GWP255" s="49"/>
      <c r="GWQ255" s="49"/>
      <c r="GWR255" s="49"/>
      <c r="GWS255" s="49"/>
      <c r="GWT255" s="49"/>
      <c r="GWU255" s="49"/>
      <c r="GWV255" s="49"/>
      <c r="GWW255" s="49"/>
      <c r="GWX255" s="49"/>
      <c r="GWY255" s="49"/>
      <c r="GWZ255" s="49"/>
      <c r="GXA255" s="49"/>
      <c r="GXB255" s="49"/>
      <c r="GXC255" s="49"/>
      <c r="GXD255" s="49"/>
      <c r="GXE255" s="49"/>
      <c r="GXF255" s="49"/>
      <c r="GXG255" s="49"/>
      <c r="GXH255" s="49"/>
      <c r="GXI255" s="49"/>
      <c r="GXJ255" s="49"/>
      <c r="GXK255" s="49"/>
      <c r="GXL255" s="49"/>
      <c r="GXM255" s="49"/>
      <c r="GXN255" s="49"/>
      <c r="GXO255" s="49"/>
      <c r="GXP255" s="49"/>
      <c r="GXQ255" s="49"/>
      <c r="GXR255" s="49"/>
      <c r="GXS255" s="49"/>
      <c r="GXT255" s="49"/>
      <c r="GXU255" s="49"/>
      <c r="GXV255" s="49"/>
      <c r="GXW255" s="49"/>
      <c r="GXX255" s="49"/>
      <c r="GXY255" s="49"/>
      <c r="GXZ255" s="49"/>
      <c r="GYA255" s="49"/>
      <c r="GYB255" s="49"/>
      <c r="GYC255" s="49"/>
      <c r="GYD255" s="49"/>
      <c r="GYE255" s="49"/>
      <c r="GYF255" s="49"/>
      <c r="GYG255" s="49"/>
      <c r="GYH255" s="49"/>
      <c r="GYI255" s="49"/>
      <c r="GYJ255" s="49"/>
      <c r="GYK255" s="49"/>
      <c r="GYL255" s="49"/>
      <c r="GYM255" s="49"/>
      <c r="GYN255" s="49"/>
      <c r="GYO255" s="49"/>
      <c r="GYP255" s="49"/>
      <c r="GYQ255" s="49"/>
      <c r="GYR255" s="49"/>
      <c r="GYS255" s="49"/>
      <c r="GYT255" s="49"/>
      <c r="GYU255" s="49"/>
      <c r="GYV255" s="49"/>
      <c r="GYW255" s="49"/>
      <c r="GYX255" s="49"/>
      <c r="GYY255" s="49"/>
      <c r="GYZ255" s="49"/>
      <c r="GZA255" s="49"/>
      <c r="GZB255" s="49"/>
      <c r="GZC255" s="49"/>
      <c r="GZD255" s="49"/>
      <c r="GZE255" s="49"/>
      <c r="GZF255" s="49"/>
      <c r="GZG255" s="49"/>
      <c r="GZH255" s="49"/>
      <c r="GZI255" s="49"/>
      <c r="GZJ255" s="49"/>
      <c r="GZK255" s="49"/>
      <c r="GZL255" s="49"/>
      <c r="GZM255" s="49"/>
      <c r="GZN255" s="49"/>
      <c r="GZO255" s="49"/>
      <c r="GZP255" s="49"/>
      <c r="GZQ255" s="49"/>
      <c r="GZR255" s="49"/>
      <c r="GZS255" s="49"/>
      <c r="GZT255" s="49"/>
      <c r="GZU255" s="49"/>
      <c r="GZV255" s="49"/>
      <c r="GZW255" s="49"/>
      <c r="GZX255" s="49"/>
      <c r="GZY255" s="49"/>
      <c r="GZZ255" s="49"/>
      <c r="HAA255" s="49"/>
      <c r="HAB255" s="49"/>
      <c r="HAC255" s="49"/>
      <c r="HAD255" s="49"/>
      <c r="HAE255" s="49"/>
      <c r="HAF255" s="49"/>
      <c r="HAG255" s="49"/>
      <c r="HAH255" s="49"/>
      <c r="HAI255" s="49"/>
      <c r="HAJ255" s="49"/>
      <c r="HAK255" s="49"/>
      <c r="HAL255" s="49"/>
      <c r="HAM255" s="49"/>
      <c r="HAN255" s="49"/>
      <c r="HAO255" s="49"/>
      <c r="HAP255" s="49"/>
      <c r="HAQ255" s="49"/>
      <c r="HAR255" s="49"/>
      <c r="HAS255" s="49"/>
      <c r="HAT255" s="49"/>
      <c r="HAU255" s="49"/>
      <c r="HAV255" s="49"/>
      <c r="HAW255" s="49"/>
      <c r="HAX255" s="49"/>
      <c r="HAY255" s="49"/>
      <c r="HAZ255" s="49"/>
      <c r="HBA255" s="49"/>
      <c r="HBB255" s="49"/>
      <c r="HBC255" s="49"/>
      <c r="HBD255" s="49"/>
      <c r="HBE255" s="49"/>
      <c r="HBF255" s="49"/>
      <c r="HBG255" s="49"/>
      <c r="HBH255" s="49"/>
      <c r="HBI255" s="49"/>
      <c r="HBJ255" s="49"/>
      <c r="HBK255" s="49"/>
      <c r="HBL255" s="49"/>
      <c r="HBM255" s="49"/>
      <c r="HBN255" s="49"/>
      <c r="HBO255" s="49"/>
      <c r="HBP255" s="49"/>
      <c r="HBQ255" s="49"/>
      <c r="HBR255" s="49"/>
      <c r="HBS255" s="49"/>
      <c r="HBT255" s="49"/>
      <c r="HBU255" s="49"/>
      <c r="HBV255" s="49"/>
      <c r="HBW255" s="49"/>
      <c r="HBX255" s="49"/>
      <c r="HBY255" s="49"/>
      <c r="HBZ255" s="49"/>
      <c r="HCA255" s="49"/>
      <c r="HCB255" s="49"/>
      <c r="HCC255" s="49"/>
      <c r="HCD255" s="49"/>
      <c r="HCE255" s="49"/>
      <c r="HCF255" s="49"/>
      <c r="HCG255" s="49"/>
      <c r="HCH255" s="49"/>
      <c r="HCI255" s="49"/>
      <c r="HCJ255" s="49"/>
      <c r="HCK255" s="49"/>
      <c r="HCL255" s="49"/>
      <c r="HCM255" s="49"/>
      <c r="HCN255" s="49"/>
      <c r="HCO255" s="49"/>
      <c r="HCP255" s="49"/>
      <c r="HCQ255" s="49"/>
      <c r="HCR255" s="49"/>
      <c r="HCS255" s="49"/>
      <c r="HCT255" s="49"/>
      <c r="HCU255" s="49"/>
      <c r="HCV255" s="49"/>
      <c r="HCW255" s="49"/>
      <c r="HCX255" s="49"/>
      <c r="HCY255" s="49"/>
      <c r="HCZ255" s="49"/>
      <c r="HDA255" s="49"/>
      <c r="HDB255" s="49"/>
      <c r="HDC255" s="49"/>
      <c r="HDD255" s="49"/>
      <c r="HDE255" s="49"/>
      <c r="HDF255" s="49"/>
      <c r="HDG255" s="49"/>
      <c r="HDH255" s="49"/>
      <c r="HDI255" s="49"/>
      <c r="HDJ255" s="49"/>
      <c r="HDK255" s="49"/>
      <c r="HDL255" s="49"/>
      <c r="HDM255" s="49"/>
      <c r="HDN255" s="49"/>
      <c r="HDO255" s="49"/>
      <c r="HDP255" s="49"/>
      <c r="HDQ255" s="49"/>
      <c r="HDR255" s="49"/>
      <c r="HDS255" s="49"/>
      <c r="HDT255" s="49"/>
      <c r="HDU255" s="49"/>
      <c r="HDV255" s="49"/>
      <c r="HDW255" s="49"/>
      <c r="HDX255" s="49"/>
      <c r="HDY255" s="49"/>
      <c r="HDZ255" s="49"/>
      <c r="HEA255" s="49"/>
      <c r="HEB255" s="49"/>
      <c r="HEC255" s="49"/>
      <c r="HED255" s="49"/>
      <c r="HEE255" s="49"/>
      <c r="HEF255" s="49"/>
      <c r="HEG255" s="49"/>
      <c r="HEH255" s="49"/>
      <c r="HEI255" s="49"/>
      <c r="HEJ255" s="49"/>
      <c r="HEK255" s="49"/>
      <c r="HEL255" s="49"/>
      <c r="HEM255" s="49"/>
      <c r="HEN255" s="49"/>
      <c r="HEO255" s="49"/>
      <c r="HEP255" s="49"/>
      <c r="HEQ255" s="49"/>
      <c r="HER255" s="49"/>
      <c r="HES255" s="49"/>
      <c r="HET255" s="49"/>
      <c r="HEU255" s="49"/>
      <c r="HEV255" s="49"/>
      <c r="HEW255" s="49"/>
      <c r="HEX255" s="49"/>
      <c r="HEY255" s="49"/>
      <c r="HEZ255" s="49"/>
      <c r="HFA255" s="49"/>
      <c r="HFB255" s="49"/>
      <c r="HFC255" s="49"/>
      <c r="HFD255" s="49"/>
      <c r="HFE255" s="49"/>
      <c r="HFF255" s="49"/>
      <c r="HFG255" s="49"/>
      <c r="HFH255" s="49"/>
      <c r="HFI255" s="49"/>
      <c r="HFJ255" s="49"/>
      <c r="HFK255" s="49"/>
      <c r="HFL255" s="49"/>
      <c r="HFM255" s="49"/>
      <c r="HFN255" s="49"/>
      <c r="HFO255" s="49"/>
      <c r="HFP255" s="49"/>
      <c r="HFQ255" s="49"/>
      <c r="HFR255" s="49"/>
      <c r="HFS255" s="49"/>
      <c r="HFT255" s="49"/>
      <c r="HFU255" s="49"/>
      <c r="HFV255" s="49"/>
      <c r="HFW255" s="49"/>
      <c r="HFX255" s="49"/>
      <c r="HFY255" s="49"/>
      <c r="HFZ255" s="49"/>
      <c r="HGA255" s="49"/>
      <c r="HGB255" s="49"/>
      <c r="HGC255" s="49"/>
      <c r="HGD255" s="49"/>
      <c r="HGE255" s="49"/>
      <c r="HGF255" s="49"/>
      <c r="HGG255" s="49"/>
      <c r="HGH255" s="49"/>
      <c r="HGI255" s="49"/>
      <c r="HGJ255" s="49"/>
      <c r="HGK255" s="49"/>
      <c r="HGL255" s="49"/>
      <c r="HGM255" s="49"/>
      <c r="HGN255" s="49"/>
      <c r="HGO255" s="49"/>
      <c r="HGP255" s="49"/>
      <c r="HGQ255" s="49"/>
      <c r="HGR255" s="49"/>
      <c r="HGS255" s="49"/>
      <c r="HGT255" s="49"/>
      <c r="HGU255" s="49"/>
      <c r="HGV255" s="49"/>
      <c r="HGW255" s="49"/>
      <c r="HGX255" s="49"/>
      <c r="HGY255" s="49"/>
      <c r="HGZ255" s="49"/>
      <c r="HHA255" s="49"/>
      <c r="HHB255" s="49"/>
      <c r="HHC255" s="49"/>
      <c r="HHD255" s="49"/>
      <c r="HHE255" s="49"/>
      <c r="HHF255" s="49"/>
      <c r="HHG255" s="49"/>
      <c r="HHH255" s="49"/>
      <c r="HHI255" s="49"/>
      <c r="HHJ255" s="49"/>
      <c r="HHK255" s="49"/>
      <c r="HHL255" s="49"/>
      <c r="HHM255" s="49"/>
      <c r="HHN255" s="49"/>
      <c r="HHO255" s="49"/>
      <c r="HHP255" s="49"/>
      <c r="HHQ255" s="49"/>
      <c r="HHR255" s="49"/>
      <c r="HHS255" s="49"/>
      <c r="HHT255" s="49"/>
      <c r="HHU255" s="49"/>
      <c r="HHV255" s="49"/>
      <c r="HHW255" s="49"/>
      <c r="HHX255" s="49"/>
      <c r="HHY255" s="49"/>
      <c r="HHZ255" s="49"/>
      <c r="HIA255" s="49"/>
      <c r="HIB255" s="49"/>
      <c r="HIC255" s="49"/>
      <c r="HID255" s="49"/>
      <c r="HIE255" s="49"/>
      <c r="HIF255" s="49"/>
      <c r="HIG255" s="49"/>
      <c r="HIH255" s="49"/>
      <c r="HII255" s="49"/>
      <c r="HIJ255" s="49"/>
      <c r="HIK255" s="49"/>
      <c r="HIL255" s="49"/>
      <c r="HIM255" s="49"/>
      <c r="HIN255" s="49"/>
      <c r="HIO255" s="49"/>
      <c r="HIP255" s="49"/>
      <c r="HIQ255" s="49"/>
      <c r="HIR255" s="49"/>
      <c r="HIS255" s="49"/>
      <c r="HIT255" s="49"/>
      <c r="HIU255" s="49"/>
      <c r="HIV255" s="49"/>
      <c r="HIW255" s="49"/>
      <c r="HIX255" s="49"/>
      <c r="HIY255" s="49"/>
      <c r="HIZ255" s="49"/>
      <c r="HJA255" s="49"/>
      <c r="HJB255" s="49"/>
      <c r="HJC255" s="49"/>
      <c r="HJD255" s="49"/>
      <c r="HJE255" s="49"/>
      <c r="HJF255" s="49"/>
      <c r="HJG255" s="49"/>
      <c r="HJH255" s="49"/>
      <c r="HJI255" s="49"/>
      <c r="HJJ255" s="49"/>
      <c r="HJK255" s="49"/>
      <c r="HJL255" s="49"/>
      <c r="HJM255" s="49"/>
      <c r="HJN255" s="49"/>
      <c r="HJO255" s="49"/>
      <c r="HJP255" s="49"/>
      <c r="HJQ255" s="49"/>
      <c r="HJR255" s="49"/>
      <c r="HJS255" s="49"/>
      <c r="HJT255" s="49"/>
      <c r="HJU255" s="49"/>
      <c r="HJV255" s="49"/>
      <c r="HJW255" s="49"/>
      <c r="HJX255" s="49"/>
      <c r="HJY255" s="49"/>
      <c r="HJZ255" s="49"/>
      <c r="HKA255" s="49"/>
      <c r="HKB255" s="49"/>
      <c r="HKC255" s="49"/>
      <c r="HKD255" s="49"/>
      <c r="HKE255" s="49"/>
      <c r="HKF255" s="49"/>
      <c r="HKG255" s="49"/>
      <c r="HKH255" s="49"/>
      <c r="HKI255" s="49"/>
      <c r="HKJ255" s="49"/>
      <c r="HKK255" s="49"/>
      <c r="HKL255" s="49"/>
      <c r="HKM255" s="49"/>
      <c r="HKN255" s="49"/>
      <c r="HKO255" s="49"/>
      <c r="HKP255" s="49"/>
      <c r="HKQ255" s="49"/>
      <c r="HKR255" s="49"/>
      <c r="HKS255" s="49"/>
      <c r="HKT255" s="49"/>
      <c r="HKU255" s="49"/>
      <c r="HKV255" s="49"/>
      <c r="HKW255" s="49"/>
      <c r="HKX255" s="49"/>
      <c r="HKY255" s="49"/>
      <c r="HKZ255" s="49"/>
      <c r="HLA255" s="49"/>
      <c r="HLB255" s="49"/>
      <c r="HLC255" s="49"/>
      <c r="HLD255" s="49"/>
      <c r="HLE255" s="49"/>
      <c r="HLF255" s="49"/>
      <c r="HLG255" s="49"/>
      <c r="HLH255" s="49"/>
      <c r="HLI255" s="49"/>
      <c r="HLJ255" s="49"/>
      <c r="HLK255" s="49"/>
      <c r="HLL255" s="49"/>
      <c r="HLM255" s="49"/>
      <c r="HLN255" s="49"/>
      <c r="HLO255" s="49"/>
      <c r="HLP255" s="49"/>
      <c r="HLQ255" s="49"/>
      <c r="HLR255" s="49"/>
      <c r="HLS255" s="49"/>
      <c r="HLT255" s="49"/>
      <c r="HLU255" s="49"/>
      <c r="HLV255" s="49"/>
      <c r="HLW255" s="49"/>
      <c r="HLX255" s="49"/>
      <c r="HLY255" s="49"/>
      <c r="HLZ255" s="49"/>
      <c r="HMA255" s="49"/>
      <c r="HMB255" s="49"/>
      <c r="HMC255" s="49"/>
      <c r="HMD255" s="49"/>
      <c r="HME255" s="49"/>
      <c r="HMF255" s="49"/>
      <c r="HMG255" s="49"/>
      <c r="HMH255" s="49"/>
      <c r="HMI255" s="49"/>
      <c r="HMJ255" s="49"/>
      <c r="HMK255" s="49"/>
      <c r="HML255" s="49"/>
      <c r="HMM255" s="49"/>
      <c r="HMN255" s="49"/>
      <c r="HMO255" s="49"/>
      <c r="HMP255" s="49"/>
      <c r="HMQ255" s="49"/>
      <c r="HMR255" s="49"/>
      <c r="HMS255" s="49"/>
      <c r="HMT255" s="49"/>
      <c r="HMU255" s="49"/>
      <c r="HMV255" s="49"/>
      <c r="HMW255" s="49"/>
      <c r="HMX255" s="49"/>
      <c r="HMY255" s="49"/>
      <c r="HMZ255" s="49"/>
      <c r="HNA255" s="49"/>
      <c r="HNB255" s="49"/>
      <c r="HNC255" s="49"/>
      <c r="HND255" s="49"/>
      <c r="HNE255" s="49"/>
      <c r="HNF255" s="49"/>
      <c r="HNG255" s="49"/>
      <c r="HNH255" s="49"/>
      <c r="HNI255" s="49"/>
      <c r="HNJ255" s="49"/>
      <c r="HNK255" s="49"/>
      <c r="HNL255" s="49"/>
      <c r="HNM255" s="49"/>
      <c r="HNN255" s="49"/>
      <c r="HNO255" s="49"/>
      <c r="HNP255" s="49"/>
      <c r="HNQ255" s="49"/>
      <c r="HNR255" s="49"/>
      <c r="HNS255" s="49"/>
      <c r="HNT255" s="49"/>
      <c r="HNU255" s="49"/>
      <c r="HNV255" s="49"/>
      <c r="HNW255" s="49"/>
      <c r="HNX255" s="49"/>
      <c r="HNY255" s="49"/>
      <c r="HNZ255" s="49"/>
      <c r="HOA255" s="49"/>
      <c r="HOB255" s="49"/>
      <c r="HOC255" s="49"/>
      <c r="HOD255" s="49"/>
      <c r="HOE255" s="49"/>
      <c r="HOF255" s="49"/>
      <c r="HOG255" s="49"/>
      <c r="HOH255" s="49"/>
      <c r="HOI255" s="49"/>
      <c r="HOJ255" s="49"/>
      <c r="HOK255" s="49"/>
      <c r="HOL255" s="49"/>
      <c r="HOM255" s="49"/>
      <c r="HON255" s="49"/>
      <c r="HOO255" s="49"/>
      <c r="HOP255" s="49"/>
      <c r="HOQ255" s="49"/>
      <c r="HOR255" s="49"/>
      <c r="HOS255" s="49"/>
      <c r="HOT255" s="49"/>
      <c r="HOU255" s="49"/>
      <c r="HOV255" s="49"/>
      <c r="HOW255" s="49"/>
      <c r="HOX255" s="49"/>
      <c r="HOY255" s="49"/>
      <c r="HOZ255" s="49"/>
      <c r="HPA255" s="49"/>
      <c r="HPB255" s="49"/>
      <c r="HPC255" s="49"/>
      <c r="HPD255" s="49"/>
      <c r="HPE255" s="49"/>
      <c r="HPF255" s="49"/>
      <c r="HPG255" s="49"/>
      <c r="HPH255" s="49"/>
      <c r="HPI255" s="49"/>
      <c r="HPJ255" s="49"/>
      <c r="HPK255" s="49"/>
      <c r="HPL255" s="49"/>
      <c r="HPM255" s="49"/>
      <c r="HPN255" s="49"/>
      <c r="HPO255" s="49"/>
      <c r="HPP255" s="49"/>
      <c r="HPQ255" s="49"/>
      <c r="HPR255" s="49"/>
      <c r="HPS255" s="49"/>
      <c r="HPT255" s="49"/>
      <c r="HPU255" s="49"/>
      <c r="HPV255" s="49"/>
      <c r="HPW255" s="49"/>
      <c r="HPX255" s="49"/>
      <c r="HPY255" s="49"/>
      <c r="HPZ255" s="49"/>
      <c r="HQA255" s="49"/>
      <c r="HQB255" s="49"/>
      <c r="HQC255" s="49"/>
      <c r="HQD255" s="49"/>
      <c r="HQE255" s="49"/>
      <c r="HQF255" s="49"/>
      <c r="HQG255" s="49"/>
      <c r="HQH255" s="49"/>
      <c r="HQI255" s="49"/>
      <c r="HQJ255" s="49"/>
      <c r="HQK255" s="49"/>
      <c r="HQL255" s="49"/>
      <c r="HQM255" s="49"/>
      <c r="HQN255" s="49"/>
      <c r="HQO255" s="49"/>
      <c r="HQP255" s="49"/>
      <c r="HQQ255" s="49"/>
      <c r="HQR255" s="49"/>
      <c r="HQS255" s="49"/>
      <c r="HQT255" s="49"/>
      <c r="HQU255" s="49"/>
      <c r="HQV255" s="49"/>
      <c r="HQW255" s="49"/>
      <c r="HQX255" s="49"/>
      <c r="HQY255" s="49"/>
      <c r="HQZ255" s="49"/>
      <c r="HRA255" s="49"/>
      <c r="HRB255" s="49"/>
      <c r="HRC255" s="49"/>
      <c r="HRD255" s="49"/>
      <c r="HRE255" s="49"/>
      <c r="HRF255" s="49"/>
      <c r="HRG255" s="49"/>
      <c r="HRH255" s="49"/>
      <c r="HRI255" s="49"/>
      <c r="HRJ255" s="49"/>
      <c r="HRK255" s="49"/>
      <c r="HRL255" s="49"/>
      <c r="HRM255" s="49"/>
      <c r="HRN255" s="49"/>
      <c r="HRO255" s="49"/>
      <c r="HRP255" s="49"/>
      <c r="HRQ255" s="49"/>
      <c r="HRR255" s="49"/>
      <c r="HRS255" s="49"/>
      <c r="HRT255" s="49"/>
      <c r="HRU255" s="49"/>
      <c r="HRV255" s="49"/>
      <c r="HRW255" s="49"/>
      <c r="HRX255" s="49"/>
      <c r="HRY255" s="49"/>
      <c r="HRZ255" s="49"/>
      <c r="HSA255" s="49"/>
      <c r="HSB255" s="49"/>
      <c r="HSC255" s="49"/>
      <c r="HSD255" s="49"/>
      <c r="HSE255" s="49"/>
      <c r="HSF255" s="49"/>
      <c r="HSG255" s="49"/>
      <c r="HSH255" s="49"/>
      <c r="HSI255" s="49"/>
      <c r="HSJ255" s="49"/>
      <c r="HSK255" s="49"/>
      <c r="HSL255" s="49"/>
      <c r="HSM255" s="49"/>
      <c r="HSN255" s="49"/>
      <c r="HSO255" s="49"/>
      <c r="HSP255" s="49"/>
      <c r="HSQ255" s="49"/>
      <c r="HSR255" s="49"/>
      <c r="HSS255" s="49"/>
      <c r="HST255" s="49"/>
      <c r="HSU255" s="49"/>
      <c r="HSV255" s="49"/>
      <c r="HSW255" s="49"/>
      <c r="HSX255" s="49"/>
      <c r="HSY255" s="49"/>
      <c r="HSZ255" s="49"/>
      <c r="HTA255" s="49"/>
      <c r="HTB255" s="49"/>
      <c r="HTC255" s="49"/>
      <c r="HTD255" s="49"/>
      <c r="HTE255" s="49"/>
      <c r="HTF255" s="49"/>
      <c r="HTG255" s="49"/>
      <c r="HTH255" s="49"/>
      <c r="HTI255" s="49"/>
      <c r="HTJ255" s="49"/>
      <c r="HTK255" s="49"/>
      <c r="HTL255" s="49"/>
      <c r="HTM255" s="49"/>
      <c r="HTN255" s="49"/>
      <c r="HTO255" s="49"/>
      <c r="HTP255" s="49"/>
      <c r="HTQ255" s="49"/>
      <c r="HTR255" s="49"/>
      <c r="HTS255" s="49"/>
      <c r="HTT255" s="49"/>
      <c r="HTU255" s="49"/>
      <c r="HTV255" s="49"/>
      <c r="HTW255" s="49"/>
      <c r="HTX255" s="49"/>
      <c r="HTY255" s="49"/>
      <c r="HTZ255" s="49"/>
      <c r="HUA255" s="49"/>
      <c r="HUB255" s="49"/>
      <c r="HUC255" s="49"/>
      <c r="HUD255" s="49"/>
      <c r="HUE255" s="49"/>
      <c r="HUF255" s="49"/>
      <c r="HUG255" s="49"/>
      <c r="HUH255" s="49"/>
      <c r="HUI255" s="49"/>
      <c r="HUJ255" s="49"/>
      <c r="HUK255" s="49"/>
      <c r="HUL255" s="49"/>
      <c r="HUM255" s="49"/>
      <c r="HUN255" s="49"/>
      <c r="HUO255" s="49"/>
      <c r="HUP255" s="49"/>
      <c r="HUQ255" s="49"/>
      <c r="HUR255" s="49"/>
      <c r="HUS255" s="49"/>
      <c r="HUT255" s="49"/>
      <c r="HUU255" s="49"/>
      <c r="HUV255" s="49"/>
      <c r="HUW255" s="49"/>
      <c r="HUX255" s="49"/>
      <c r="HUY255" s="49"/>
      <c r="HUZ255" s="49"/>
      <c r="HVA255" s="49"/>
      <c r="HVB255" s="49"/>
      <c r="HVC255" s="49"/>
      <c r="HVD255" s="49"/>
      <c r="HVE255" s="49"/>
      <c r="HVF255" s="49"/>
      <c r="HVG255" s="49"/>
      <c r="HVH255" s="49"/>
      <c r="HVI255" s="49"/>
      <c r="HVJ255" s="49"/>
      <c r="HVK255" s="49"/>
      <c r="HVL255" s="49"/>
      <c r="HVM255" s="49"/>
      <c r="HVN255" s="49"/>
      <c r="HVO255" s="49"/>
      <c r="HVP255" s="49"/>
      <c r="HVQ255" s="49"/>
      <c r="HVR255" s="49"/>
      <c r="HVS255" s="49"/>
      <c r="HVT255" s="49"/>
      <c r="HVU255" s="49"/>
      <c r="HVV255" s="49"/>
      <c r="HVW255" s="49"/>
      <c r="HVX255" s="49"/>
      <c r="HVY255" s="49"/>
      <c r="HVZ255" s="49"/>
      <c r="HWA255" s="49"/>
      <c r="HWB255" s="49"/>
      <c r="HWC255" s="49"/>
      <c r="HWD255" s="49"/>
      <c r="HWE255" s="49"/>
      <c r="HWF255" s="49"/>
      <c r="HWG255" s="49"/>
      <c r="HWH255" s="49"/>
      <c r="HWI255" s="49"/>
      <c r="HWJ255" s="49"/>
      <c r="HWK255" s="49"/>
      <c r="HWL255" s="49"/>
      <c r="HWM255" s="49"/>
      <c r="HWN255" s="49"/>
      <c r="HWO255" s="49"/>
      <c r="HWP255" s="49"/>
      <c r="HWQ255" s="49"/>
      <c r="HWR255" s="49"/>
      <c r="HWS255" s="49"/>
      <c r="HWT255" s="49"/>
      <c r="HWU255" s="49"/>
      <c r="HWV255" s="49"/>
      <c r="HWW255" s="49"/>
      <c r="HWX255" s="49"/>
      <c r="HWY255" s="49"/>
      <c r="HWZ255" s="49"/>
      <c r="HXA255" s="49"/>
      <c r="HXB255" s="49"/>
      <c r="HXC255" s="49"/>
      <c r="HXD255" s="49"/>
      <c r="HXE255" s="49"/>
      <c r="HXF255" s="49"/>
      <c r="HXG255" s="49"/>
      <c r="HXH255" s="49"/>
      <c r="HXI255" s="49"/>
      <c r="HXJ255" s="49"/>
      <c r="HXK255" s="49"/>
      <c r="HXL255" s="49"/>
      <c r="HXM255" s="49"/>
      <c r="HXN255" s="49"/>
      <c r="HXO255" s="49"/>
      <c r="HXP255" s="49"/>
      <c r="HXQ255" s="49"/>
      <c r="HXR255" s="49"/>
      <c r="HXS255" s="49"/>
      <c r="HXT255" s="49"/>
      <c r="HXU255" s="49"/>
      <c r="HXV255" s="49"/>
      <c r="HXW255" s="49"/>
      <c r="HXX255" s="49"/>
      <c r="HXY255" s="49"/>
      <c r="HXZ255" s="49"/>
      <c r="HYA255" s="49"/>
      <c r="HYB255" s="49"/>
      <c r="HYC255" s="49"/>
      <c r="HYD255" s="49"/>
      <c r="HYE255" s="49"/>
      <c r="HYF255" s="49"/>
      <c r="HYG255" s="49"/>
      <c r="HYH255" s="49"/>
      <c r="HYI255" s="49"/>
      <c r="HYJ255" s="49"/>
      <c r="HYK255" s="49"/>
      <c r="HYL255" s="49"/>
      <c r="HYM255" s="49"/>
      <c r="HYN255" s="49"/>
      <c r="HYO255" s="49"/>
      <c r="HYP255" s="49"/>
      <c r="HYQ255" s="49"/>
      <c r="HYR255" s="49"/>
      <c r="HYS255" s="49"/>
      <c r="HYT255" s="49"/>
      <c r="HYU255" s="49"/>
      <c r="HYV255" s="49"/>
      <c r="HYW255" s="49"/>
      <c r="HYX255" s="49"/>
      <c r="HYY255" s="49"/>
      <c r="HYZ255" s="49"/>
      <c r="HZA255" s="49"/>
      <c r="HZB255" s="49"/>
      <c r="HZC255" s="49"/>
      <c r="HZD255" s="49"/>
      <c r="HZE255" s="49"/>
      <c r="HZF255" s="49"/>
      <c r="HZG255" s="49"/>
      <c r="HZH255" s="49"/>
      <c r="HZI255" s="49"/>
      <c r="HZJ255" s="49"/>
      <c r="HZK255" s="49"/>
      <c r="HZL255" s="49"/>
      <c r="HZM255" s="49"/>
      <c r="HZN255" s="49"/>
      <c r="HZO255" s="49"/>
      <c r="HZP255" s="49"/>
      <c r="HZQ255" s="49"/>
      <c r="HZR255" s="49"/>
      <c r="HZS255" s="49"/>
      <c r="HZT255" s="49"/>
      <c r="HZU255" s="49"/>
      <c r="HZV255" s="49"/>
      <c r="HZW255" s="49"/>
      <c r="HZX255" s="49"/>
      <c r="HZY255" s="49"/>
      <c r="HZZ255" s="49"/>
      <c r="IAA255" s="49"/>
      <c r="IAB255" s="49"/>
      <c r="IAC255" s="49"/>
      <c r="IAD255" s="49"/>
      <c r="IAE255" s="49"/>
      <c r="IAF255" s="49"/>
      <c r="IAG255" s="49"/>
      <c r="IAH255" s="49"/>
      <c r="IAI255" s="49"/>
      <c r="IAJ255" s="49"/>
      <c r="IAK255" s="49"/>
      <c r="IAL255" s="49"/>
      <c r="IAM255" s="49"/>
      <c r="IAN255" s="49"/>
      <c r="IAO255" s="49"/>
      <c r="IAP255" s="49"/>
      <c r="IAQ255" s="49"/>
      <c r="IAR255" s="49"/>
      <c r="IAS255" s="49"/>
      <c r="IAT255" s="49"/>
      <c r="IAU255" s="49"/>
      <c r="IAV255" s="49"/>
      <c r="IAW255" s="49"/>
      <c r="IAX255" s="49"/>
      <c r="IAY255" s="49"/>
      <c r="IAZ255" s="49"/>
      <c r="IBA255" s="49"/>
      <c r="IBB255" s="49"/>
      <c r="IBC255" s="49"/>
      <c r="IBD255" s="49"/>
      <c r="IBE255" s="49"/>
      <c r="IBF255" s="49"/>
      <c r="IBG255" s="49"/>
      <c r="IBH255" s="49"/>
      <c r="IBI255" s="49"/>
      <c r="IBJ255" s="49"/>
      <c r="IBK255" s="49"/>
      <c r="IBL255" s="49"/>
      <c r="IBM255" s="49"/>
      <c r="IBN255" s="49"/>
      <c r="IBO255" s="49"/>
      <c r="IBP255" s="49"/>
      <c r="IBQ255" s="49"/>
      <c r="IBR255" s="49"/>
      <c r="IBS255" s="49"/>
      <c r="IBT255" s="49"/>
      <c r="IBU255" s="49"/>
      <c r="IBV255" s="49"/>
      <c r="IBW255" s="49"/>
      <c r="IBX255" s="49"/>
      <c r="IBY255" s="49"/>
      <c r="IBZ255" s="49"/>
      <c r="ICA255" s="49"/>
      <c r="ICB255" s="49"/>
      <c r="ICC255" s="49"/>
      <c r="ICD255" s="49"/>
      <c r="ICE255" s="49"/>
      <c r="ICF255" s="49"/>
      <c r="ICG255" s="49"/>
      <c r="ICH255" s="49"/>
      <c r="ICI255" s="49"/>
      <c r="ICJ255" s="49"/>
      <c r="ICK255" s="49"/>
      <c r="ICL255" s="49"/>
      <c r="ICM255" s="49"/>
      <c r="ICN255" s="49"/>
      <c r="ICO255" s="49"/>
      <c r="ICP255" s="49"/>
      <c r="ICQ255" s="49"/>
      <c r="ICR255" s="49"/>
      <c r="ICS255" s="49"/>
      <c r="ICT255" s="49"/>
      <c r="ICU255" s="49"/>
      <c r="ICV255" s="49"/>
      <c r="ICW255" s="49"/>
      <c r="ICX255" s="49"/>
      <c r="ICY255" s="49"/>
      <c r="ICZ255" s="49"/>
      <c r="IDA255" s="49"/>
      <c r="IDB255" s="49"/>
      <c r="IDC255" s="49"/>
      <c r="IDD255" s="49"/>
      <c r="IDE255" s="49"/>
      <c r="IDF255" s="49"/>
      <c r="IDG255" s="49"/>
      <c r="IDH255" s="49"/>
      <c r="IDI255" s="49"/>
      <c r="IDJ255" s="49"/>
      <c r="IDK255" s="49"/>
      <c r="IDL255" s="49"/>
      <c r="IDM255" s="49"/>
      <c r="IDN255" s="49"/>
      <c r="IDO255" s="49"/>
      <c r="IDP255" s="49"/>
      <c r="IDQ255" s="49"/>
      <c r="IDR255" s="49"/>
      <c r="IDS255" s="49"/>
      <c r="IDT255" s="49"/>
      <c r="IDU255" s="49"/>
      <c r="IDV255" s="49"/>
      <c r="IDW255" s="49"/>
      <c r="IDX255" s="49"/>
      <c r="IDY255" s="49"/>
      <c r="IDZ255" s="49"/>
      <c r="IEA255" s="49"/>
      <c r="IEB255" s="49"/>
      <c r="IEC255" s="49"/>
      <c r="IED255" s="49"/>
      <c r="IEE255" s="49"/>
      <c r="IEF255" s="49"/>
      <c r="IEG255" s="49"/>
      <c r="IEH255" s="49"/>
      <c r="IEI255" s="49"/>
      <c r="IEJ255" s="49"/>
      <c r="IEK255" s="49"/>
      <c r="IEL255" s="49"/>
      <c r="IEM255" s="49"/>
      <c r="IEN255" s="49"/>
      <c r="IEO255" s="49"/>
      <c r="IEP255" s="49"/>
      <c r="IEQ255" s="49"/>
      <c r="IER255" s="49"/>
      <c r="IES255" s="49"/>
      <c r="IET255" s="49"/>
      <c r="IEU255" s="49"/>
      <c r="IEV255" s="49"/>
      <c r="IEW255" s="49"/>
      <c r="IEX255" s="49"/>
      <c r="IEY255" s="49"/>
      <c r="IEZ255" s="49"/>
      <c r="IFA255" s="49"/>
      <c r="IFB255" s="49"/>
      <c r="IFC255" s="49"/>
      <c r="IFD255" s="49"/>
      <c r="IFE255" s="49"/>
      <c r="IFF255" s="49"/>
      <c r="IFG255" s="49"/>
      <c r="IFH255" s="49"/>
      <c r="IFI255" s="49"/>
      <c r="IFJ255" s="49"/>
      <c r="IFK255" s="49"/>
      <c r="IFL255" s="49"/>
      <c r="IFM255" s="49"/>
      <c r="IFN255" s="49"/>
      <c r="IFO255" s="49"/>
      <c r="IFP255" s="49"/>
      <c r="IFQ255" s="49"/>
      <c r="IFR255" s="49"/>
      <c r="IFS255" s="49"/>
      <c r="IFT255" s="49"/>
      <c r="IFU255" s="49"/>
      <c r="IFV255" s="49"/>
      <c r="IFW255" s="49"/>
      <c r="IFX255" s="49"/>
      <c r="IFY255" s="49"/>
      <c r="IFZ255" s="49"/>
      <c r="IGA255" s="49"/>
      <c r="IGB255" s="49"/>
      <c r="IGC255" s="49"/>
      <c r="IGD255" s="49"/>
      <c r="IGE255" s="49"/>
      <c r="IGF255" s="49"/>
      <c r="IGG255" s="49"/>
      <c r="IGH255" s="49"/>
      <c r="IGI255" s="49"/>
      <c r="IGJ255" s="49"/>
      <c r="IGK255" s="49"/>
      <c r="IGL255" s="49"/>
      <c r="IGM255" s="49"/>
      <c r="IGN255" s="49"/>
      <c r="IGO255" s="49"/>
      <c r="IGP255" s="49"/>
      <c r="IGQ255" s="49"/>
      <c r="IGR255" s="49"/>
      <c r="IGS255" s="49"/>
      <c r="IGT255" s="49"/>
      <c r="IGU255" s="49"/>
      <c r="IGV255" s="49"/>
      <c r="IGW255" s="49"/>
      <c r="IGX255" s="49"/>
      <c r="IGY255" s="49"/>
      <c r="IGZ255" s="49"/>
      <c r="IHA255" s="49"/>
      <c r="IHB255" s="49"/>
      <c r="IHC255" s="49"/>
      <c r="IHD255" s="49"/>
      <c r="IHE255" s="49"/>
      <c r="IHF255" s="49"/>
      <c r="IHG255" s="49"/>
      <c r="IHH255" s="49"/>
      <c r="IHI255" s="49"/>
      <c r="IHJ255" s="49"/>
      <c r="IHK255" s="49"/>
      <c r="IHL255" s="49"/>
      <c r="IHM255" s="49"/>
      <c r="IHN255" s="49"/>
      <c r="IHO255" s="49"/>
      <c r="IHP255" s="49"/>
      <c r="IHQ255" s="49"/>
      <c r="IHR255" s="49"/>
      <c r="IHS255" s="49"/>
      <c r="IHT255" s="49"/>
      <c r="IHU255" s="49"/>
      <c r="IHV255" s="49"/>
      <c r="IHW255" s="49"/>
      <c r="IHX255" s="49"/>
      <c r="IHY255" s="49"/>
      <c r="IHZ255" s="49"/>
      <c r="IIA255" s="49"/>
      <c r="IIB255" s="49"/>
      <c r="IIC255" s="49"/>
      <c r="IID255" s="49"/>
      <c r="IIE255" s="49"/>
      <c r="IIF255" s="49"/>
      <c r="IIG255" s="49"/>
      <c r="IIH255" s="49"/>
      <c r="III255" s="49"/>
      <c r="IIJ255" s="49"/>
      <c r="IIK255" s="49"/>
      <c r="IIL255" s="49"/>
      <c r="IIM255" s="49"/>
      <c r="IIN255" s="49"/>
      <c r="IIO255" s="49"/>
      <c r="IIP255" s="49"/>
      <c r="IIQ255" s="49"/>
      <c r="IIR255" s="49"/>
      <c r="IIS255" s="49"/>
      <c r="IIT255" s="49"/>
      <c r="IIU255" s="49"/>
      <c r="IIV255" s="49"/>
      <c r="IIW255" s="49"/>
      <c r="IIX255" s="49"/>
      <c r="IIY255" s="49"/>
      <c r="IIZ255" s="49"/>
      <c r="IJA255" s="49"/>
      <c r="IJB255" s="49"/>
      <c r="IJC255" s="49"/>
      <c r="IJD255" s="49"/>
      <c r="IJE255" s="49"/>
      <c r="IJF255" s="49"/>
      <c r="IJG255" s="49"/>
      <c r="IJH255" s="49"/>
      <c r="IJI255" s="49"/>
      <c r="IJJ255" s="49"/>
      <c r="IJK255" s="49"/>
      <c r="IJL255" s="49"/>
      <c r="IJM255" s="49"/>
      <c r="IJN255" s="49"/>
      <c r="IJO255" s="49"/>
      <c r="IJP255" s="49"/>
      <c r="IJQ255" s="49"/>
      <c r="IJR255" s="49"/>
      <c r="IJS255" s="49"/>
      <c r="IJT255" s="49"/>
      <c r="IJU255" s="49"/>
      <c r="IJV255" s="49"/>
      <c r="IJW255" s="49"/>
      <c r="IJX255" s="49"/>
      <c r="IJY255" s="49"/>
      <c r="IJZ255" s="49"/>
      <c r="IKA255" s="49"/>
      <c r="IKB255" s="49"/>
      <c r="IKC255" s="49"/>
      <c r="IKD255" s="49"/>
      <c r="IKE255" s="49"/>
      <c r="IKF255" s="49"/>
      <c r="IKG255" s="49"/>
      <c r="IKH255" s="49"/>
      <c r="IKI255" s="49"/>
      <c r="IKJ255" s="49"/>
      <c r="IKK255" s="49"/>
      <c r="IKL255" s="49"/>
      <c r="IKM255" s="49"/>
      <c r="IKN255" s="49"/>
      <c r="IKO255" s="49"/>
      <c r="IKP255" s="49"/>
      <c r="IKQ255" s="49"/>
      <c r="IKR255" s="49"/>
      <c r="IKS255" s="49"/>
      <c r="IKT255" s="49"/>
      <c r="IKU255" s="49"/>
      <c r="IKV255" s="49"/>
      <c r="IKW255" s="49"/>
      <c r="IKX255" s="49"/>
      <c r="IKY255" s="49"/>
      <c r="IKZ255" s="49"/>
      <c r="ILA255" s="49"/>
      <c r="ILB255" s="49"/>
      <c r="ILC255" s="49"/>
      <c r="ILD255" s="49"/>
      <c r="ILE255" s="49"/>
      <c r="ILF255" s="49"/>
      <c r="ILG255" s="49"/>
      <c r="ILH255" s="49"/>
      <c r="ILI255" s="49"/>
      <c r="ILJ255" s="49"/>
      <c r="ILK255" s="49"/>
      <c r="ILL255" s="49"/>
      <c r="ILM255" s="49"/>
      <c r="ILN255" s="49"/>
      <c r="ILO255" s="49"/>
      <c r="ILP255" s="49"/>
      <c r="ILQ255" s="49"/>
      <c r="ILR255" s="49"/>
      <c r="ILS255" s="49"/>
      <c r="ILT255" s="49"/>
      <c r="ILU255" s="49"/>
      <c r="ILV255" s="49"/>
      <c r="ILW255" s="49"/>
      <c r="ILX255" s="49"/>
      <c r="ILY255" s="49"/>
      <c r="ILZ255" s="49"/>
      <c r="IMA255" s="49"/>
      <c r="IMB255" s="49"/>
      <c r="IMC255" s="49"/>
      <c r="IMD255" s="49"/>
      <c r="IME255" s="49"/>
      <c r="IMF255" s="49"/>
      <c r="IMG255" s="49"/>
      <c r="IMH255" s="49"/>
      <c r="IMI255" s="49"/>
      <c r="IMJ255" s="49"/>
      <c r="IMK255" s="49"/>
      <c r="IML255" s="49"/>
      <c r="IMM255" s="49"/>
      <c r="IMN255" s="49"/>
      <c r="IMO255" s="49"/>
      <c r="IMP255" s="49"/>
      <c r="IMQ255" s="49"/>
      <c r="IMR255" s="49"/>
      <c r="IMS255" s="49"/>
      <c r="IMT255" s="49"/>
      <c r="IMU255" s="49"/>
      <c r="IMV255" s="49"/>
      <c r="IMW255" s="49"/>
      <c r="IMX255" s="49"/>
      <c r="IMY255" s="49"/>
      <c r="IMZ255" s="49"/>
      <c r="INA255" s="49"/>
      <c r="INB255" s="49"/>
      <c r="INC255" s="49"/>
      <c r="IND255" s="49"/>
      <c r="INE255" s="49"/>
      <c r="INF255" s="49"/>
      <c r="ING255" s="49"/>
      <c r="INH255" s="49"/>
      <c r="INI255" s="49"/>
      <c r="INJ255" s="49"/>
      <c r="INK255" s="49"/>
      <c r="INL255" s="49"/>
      <c r="INM255" s="49"/>
      <c r="INN255" s="49"/>
      <c r="INO255" s="49"/>
      <c r="INP255" s="49"/>
      <c r="INQ255" s="49"/>
      <c r="INR255" s="49"/>
      <c r="INS255" s="49"/>
      <c r="INT255" s="49"/>
      <c r="INU255" s="49"/>
      <c r="INV255" s="49"/>
      <c r="INW255" s="49"/>
      <c r="INX255" s="49"/>
      <c r="INY255" s="49"/>
      <c r="INZ255" s="49"/>
      <c r="IOA255" s="49"/>
      <c r="IOB255" s="49"/>
      <c r="IOC255" s="49"/>
      <c r="IOD255" s="49"/>
      <c r="IOE255" s="49"/>
      <c r="IOF255" s="49"/>
      <c r="IOG255" s="49"/>
      <c r="IOH255" s="49"/>
      <c r="IOI255" s="49"/>
      <c r="IOJ255" s="49"/>
      <c r="IOK255" s="49"/>
      <c r="IOL255" s="49"/>
      <c r="IOM255" s="49"/>
      <c r="ION255" s="49"/>
      <c r="IOO255" s="49"/>
      <c r="IOP255" s="49"/>
      <c r="IOQ255" s="49"/>
      <c r="IOR255" s="49"/>
      <c r="IOS255" s="49"/>
      <c r="IOT255" s="49"/>
      <c r="IOU255" s="49"/>
      <c r="IOV255" s="49"/>
      <c r="IOW255" s="49"/>
      <c r="IOX255" s="49"/>
      <c r="IOY255" s="49"/>
      <c r="IOZ255" s="49"/>
      <c r="IPA255" s="49"/>
      <c r="IPB255" s="49"/>
      <c r="IPC255" s="49"/>
      <c r="IPD255" s="49"/>
      <c r="IPE255" s="49"/>
      <c r="IPF255" s="49"/>
      <c r="IPG255" s="49"/>
      <c r="IPH255" s="49"/>
      <c r="IPI255" s="49"/>
      <c r="IPJ255" s="49"/>
      <c r="IPK255" s="49"/>
      <c r="IPL255" s="49"/>
      <c r="IPM255" s="49"/>
      <c r="IPN255" s="49"/>
      <c r="IPO255" s="49"/>
      <c r="IPP255" s="49"/>
      <c r="IPQ255" s="49"/>
      <c r="IPR255" s="49"/>
      <c r="IPS255" s="49"/>
      <c r="IPT255" s="49"/>
      <c r="IPU255" s="49"/>
      <c r="IPV255" s="49"/>
      <c r="IPW255" s="49"/>
      <c r="IPX255" s="49"/>
      <c r="IPY255" s="49"/>
      <c r="IPZ255" s="49"/>
      <c r="IQA255" s="49"/>
      <c r="IQB255" s="49"/>
      <c r="IQC255" s="49"/>
      <c r="IQD255" s="49"/>
      <c r="IQE255" s="49"/>
      <c r="IQF255" s="49"/>
      <c r="IQG255" s="49"/>
      <c r="IQH255" s="49"/>
      <c r="IQI255" s="49"/>
      <c r="IQJ255" s="49"/>
      <c r="IQK255" s="49"/>
      <c r="IQL255" s="49"/>
      <c r="IQM255" s="49"/>
      <c r="IQN255" s="49"/>
      <c r="IQO255" s="49"/>
      <c r="IQP255" s="49"/>
      <c r="IQQ255" s="49"/>
      <c r="IQR255" s="49"/>
      <c r="IQS255" s="49"/>
      <c r="IQT255" s="49"/>
      <c r="IQU255" s="49"/>
      <c r="IQV255" s="49"/>
      <c r="IQW255" s="49"/>
      <c r="IQX255" s="49"/>
      <c r="IQY255" s="49"/>
      <c r="IQZ255" s="49"/>
      <c r="IRA255" s="49"/>
      <c r="IRB255" s="49"/>
      <c r="IRC255" s="49"/>
      <c r="IRD255" s="49"/>
      <c r="IRE255" s="49"/>
      <c r="IRF255" s="49"/>
      <c r="IRG255" s="49"/>
      <c r="IRH255" s="49"/>
      <c r="IRI255" s="49"/>
      <c r="IRJ255" s="49"/>
      <c r="IRK255" s="49"/>
      <c r="IRL255" s="49"/>
      <c r="IRM255" s="49"/>
      <c r="IRN255" s="49"/>
      <c r="IRO255" s="49"/>
      <c r="IRP255" s="49"/>
      <c r="IRQ255" s="49"/>
      <c r="IRR255" s="49"/>
      <c r="IRS255" s="49"/>
      <c r="IRT255" s="49"/>
      <c r="IRU255" s="49"/>
      <c r="IRV255" s="49"/>
      <c r="IRW255" s="49"/>
      <c r="IRX255" s="49"/>
      <c r="IRY255" s="49"/>
      <c r="IRZ255" s="49"/>
      <c r="ISA255" s="49"/>
      <c r="ISB255" s="49"/>
      <c r="ISC255" s="49"/>
      <c r="ISD255" s="49"/>
      <c r="ISE255" s="49"/>
      <c r="ISF255" s="49"/>
      <c r="ISG255" s="49"/>
      <c r="ISH255" s="49"/>
      <c r="ISI255" s="49"/>
      <c r="ISJ255" s="49"/>
      <c r="ISK255" s="49"/>
      <c r="ISL255" s="49"/>
      <c r="ISM255" s="49"/>
      <c r="ISN255" s="49"/>
      <c r="ISO255" s="49"/>
      <c r="ISP255" s="49"/>
      <c r="ISQ255" s="49"/>
      <c r="ISR255" s="49"/>
      <c r="ISS255" s="49"/>
      <c r="IST255" s="49"/>
      <c r="ISU255" s="49"/>
      <c r="ISV255" s="49"/>
      <c r="ISW255" s="49"/>
      <c r="ISX255" s="49"/>
      <c r="ISY255" s="49"/>
      <c r="ISZ255" s="49"/>
      <c r="ITA255" s="49"/>
      <c r="ITB255" s="49"/>
      <c r="ITC255" s="49"/>
      <c r="ITD255" s="49"/>
      <c r="ITE255" s="49"/>
      <c r="ITF255" s="49"/>
      <c r="ITG255" s="49"/>
      <c r="ITH255" s="49"/>
      <c r="ITI255" s="49"/>
      <c r="ITJ255" s="49"/>
      <c r="ITK255" s="49"/>
      <c r="ITL255" s="49"/>
      <c r="ITM255" s="49"/>
      <c r="ITN255" s="49"/>
      <c r="ITO255" s="49"/>
      <c r="ITP255" s="49"/>
      <c r="ITQ255" s="49"/>
      <c r="ITR255" s="49"/>
      <c r="ITS255" s="49"/>
      <c r="ITT255" s="49"/>
      <c r="ITU255" s="49"/>
      <c r="ITV255" s="49"/>
      <c r="ITW255" s="49"/>
      <c r="ITX255" s="49"/>
      <c r="ITY255" s="49"/>
      <c r="ITZ255" s="49"/>
      <c r="IUA255" s="49"/>
      <c r="IUB255" s="49"/>
      <c r="IUC255" s="49"/>
      <c r="IUD255" s="49"/>
      <c r="IUE255" s="49"/>
      <c r="IUF255" s="49"/>
      <c r="IUG255" s="49"/>
      <c r="IUH255" s="49"/>
      <c r="IUI255" s="49"/>
      <c r="IUJ255" s="49"/>
      <c r="IUK255" s="49"/>
      <c r="IUL255" s="49"/>
      <c r="IUM255" s="49"/>
      <c r="IUN255" s="49"/>
      <c r="IUO255" s="49"/>
      <c r="IUP255" s="49"/>
      <c r="IUQ255" s="49"/>
      <c r="IUR255" s="49"/>
      <c r="IUS255" s="49"/>
      <c r="IUT255" s="49"/>
      <c r="IUU255" s="49"/>
      <c r="IUV255" s="49"/>
      <c r="IUW255" s="49"/>
      <c r="IUX255" s="49"/>
      <c r="IUY255" s="49"/>
      <c r="IUZ255" s="49"/>
      <c r="IVA255" s="49"/>
      <c r="IVB255" s="49"/>
      <c r="IVC255" s="49"/>
      <c r="IVD255" s="49"/>
      <c r="IVE255" s="49"/>
      <c r="IVF255" s="49"/>
      <c r="IVG255" s="49"/>
      <c r="IVH255" s="49"/>
      <c r="IVI255" s="49"/>
      <c r="IVJ255" s="49"/>
      <c r="IVK255" s="49"/>
      <c r="IVL255" s="49"/>
      <c r="IVM255" s="49"/>
      <c r="IVN255" s="49"/>
      <c r="IVO255" s="49"/>
      <c r="IVP255" s="49"/>
      <c r="IVQ255" s="49"/>
      <c r="IVR255" s="49"/>
      <c r="IVS255" s="49"/>
      <c r="IVT255" s="49"/>
      <c r="IVU255" s="49"/>
      <c r="IVV255" s="49"/>
      <c r="IVW255" s="49"/>
      <c r="IVX255" s="49"/>
      <c r="IVY255" s="49"/>
      <c r="IVZ255" s="49"/>
      <c r="IWA255" s="49"/>
      <c r="IWB255" s="49"/>
      <c r="IWC255" s="49"/>
      <c r="IWD255" s="49"/>
      <c r="IWE255" s="49"/>
      <c r="IWF255" s="49"/>
      <c r="IWG255" s="49"/>
      <c r="IWH255" s="49"/>
      <c r="IWI255" s="49"/>
      <c r="IWJ255" s="49"/>
      <c r="IWK255" s="49"/>
      <c r="IWL255" s="49"/>
      <c r="IWM255" s="49"/>
      <c r="IWN255" s="49"/>
      <c r="IWO255" s="49"/>
      <c r="IWP255" s="49"/>
      <c r="IWQ255" s="49"/>
      <c r="IWR255" s="49"/>
      <c r="IWS255" s="49"/>
      <c r="IWT255" s="49"/>
      <c r="IWU255" s="49"/>
      <c r="IWV255" s="49"/>
      <c r="IWW255" s="49"/>
      <c r="IWX255" s="49"/>
      <c r="IWY255" s="49"/>
      <c r="IWZ255" s="49"/>
      <c r="IXA255" s="49"/>
      <c r="IXB255" s="49"/>
      <c r="IXC255" s="49"/>
      <c r="IXD255" s="49"/>
      <c r="IXE255" s="49"/>
      <c r="IXF255" s="49"/>
      <c r="IXG255" s="49"/>
      <c r="IXH255" s="49"/>
      <c r="IXI255" s="49"/>
      <c r="IXJ255" s="49"/>
      <c r="IXK255" s="49"/>
      <c r="IXL255" s="49"/>
      <c r="IXM255" s="49"/>
      <c r="IXN255" s="49"/>
      <c r="IXO255" s="49"/>
      <c r="IXP255" s="49"/>
      <c r="IXQ255" s="49"/>
      <c r="IXR255" s="49"/>
      <c r="IXS255" s="49"/>
      <c r="IXT255" s="49"/>
      <c r="IXU255" s="49"/>
      <c r="IXV255" s="49"/>
      <c r="IXW255" s="49"/>
      <c r="IXX255" s="49"/>
      <c r="IXY255" s="49"/>
      <c r="IXZ255" s="49"/>
      <c r="IYA255" s="49"/>
      <c r="IYB255" s="49"/>
      <c r="IYC255" s="49"/>
      <c r="IYD255" s="49"/>
      <c r="IYE255" s="49"/>
      <c r="IYF255" s="49"/>
      <c r="IYG255" s="49"/>
      <c r="IYH255" s="49"/>
      <c r="IYI255" s="49"/>
      <c r="IYJ255" s="49"/>
      <c r="IYK255" s="49"/>
      <c r="IYL255" s="49"/>
      <c r="IYM255" s="49"/>
      <c r="IYN255" s="49"/>
      <c r="IYO255" s="49"/>
      <c r="IYP255" s="49"/>
      <c r="IYQ255" s="49"/>
      <c r="IYR255" s="49"/>
      <c r="IYS255" s="49"/>
      <c r="IYT255" s="49"/>
      <c r="IYU255" s="49"/>
      <c r="IYV255" s="49"/>
      <c r="IYW255" s="49"/>
      <c r="IYX255" s="49"/>
      <c r="IYY255" s="49"/>
      <c r="IYZ255" s="49"/>
      <c r="IZA255" s="49"/>
      <c r="IZB255" s="49"/>
      <c r="IZC255" s="49"/>
      <c r="IZD255" s="49"/>
      <c r="IZE255" s="49"/>
      <c r="IZF255" s="49"/>
      <c r="IZG255" s="49"/>
      <c r="IZH255" s="49"/>
      <c r="IZI255" s="49"/>
      <c r="IZJ255" s="49"/>
      <c r="IZK255" s="49"/>
      <c r="IZL255" s="49"/>
      <c r="IZM255" s="49"/>
      <c r="IZN255" s="49"/>
      <c r="IZO255" s="49"/>
      <c r="IZP255" s="49"/>
      <c r="IZQ255" s="49"/>
      <c r="IZR255" s="49"/>
      <c r="IZS255" s="49"/>
      <c r="IZT255" s="49"/>
      <c r="IZU255" s="49"/>
      <c r="IZV255" s="49"/>
      <c r="IZW255" s="49"/>
      <c r="IZX255" s="49"/>
      <c r="IZY255" s="49"/>
      <c r="IZZ255" s="49"/>
      <c r="JAA255" s="49"/>
      <c r="JAB255" s="49"/>
      <c r="JAC255" s="49"/>
      <c r="JAD255" s="49"/>
      <c r="JAE255" s="49"/>
      <c r="JAF255" s="49"/>
      <c r="JAG255" s="49"/>
      <c r="JAH255" s="49"/>
      <c r="JAI255" s="49"/>
      <c r="JAJ255" s="49"/>
      <c r="JAK255" s="49"/>
      <c r="JAL255" s="49"/>
      <c r="JAM255" s="49"/>
      <c r="JAN255" s="49"/>
      <c r="JAO255" s="49"/>
      <c r="JAP255" s="49"/>
      <c r="JAQ255" s="49"/>
      <c r="JAR255" s="49"/>
      <c r="JAS255" s="49"/>
      <c r="JAT255" s="49"/>
      <c r="JAU255" s="49"/>
      <c r="JAV255" s="49"/>
      <c r="JAW255" s="49"/>
      <c r="JAX255" s="49"/>
      <c r="JAY255" s="49"/>
      <c r="JAZ255" s="49"/>
      <c r="JBA255" s="49"/>
      <c r="JBB255" s="49"/>
      <c r="JBC255" s="49"/>
      <c r="JBD255" s="49"/>
      <c r="JBE255" s="49"/>
      <c r="JBF255" s="49"/>
      <c r="JBG255" s="49"/>
      <c r="JBH255" s="49"/>
      <c r="JBI255" s="49"/>
      <c r="JBJ255" s="49"/>
      <c r="JBK255" s="49"/>
      <c r="JBL255" s="49"/>
      <c r="JBM255" s="49"/>
      <c r="JBN255" s="49"/>
      <c r="JBO255" s="49"/>
      <c r="JBP255" s="49"/>
      <c r="JBQ255" s="49"/>
      <c r="JBR255" s="49"/>
      <c r="JBS255" s="49"/>
      <c r="JBT255" s="49"/>
      <c r="JBU255" s="49"/>
      <c r="JBV255" s="49"/>
      <c r="JBW255" s="49"/>
      <c r="JBX255" s="49"/>
      <c r="JBY255" s="49"/>
      <c r="JBZ255" s="49"/>
      <c r="JCA255" s="49"/>
      <c r="JCB255" s="49"/>
      <c r="JCC255" s="49"/>
      <c r="JCD255" s="49"/>
      <c r="JCE255" s="49"/>
      <c r="JCF255" s="49"/>
      <c r="JCG255" s="49"/>
      <c r="JCH255" s="49"/>
      <c r="JCI255" s="49"/>
      <c r="JCJ255" s="49"/>
      <c r="JCK255" s="49"/>
      <c r="JCL255" s="49"/>
      <c r="JCM255" s="49"/>
      <c r="JCN255" s="49"/>
      <c r="JCO255" s="49"/>
      <c r="JCP255" s="49"/>
      <c r="JCQ255" s="49"/>
      <c r="JCR255" s="49"/>
      <c r="JCS255" s="49"/>
      <c r="JCT255" s="49"/>
      <c r="JCU255" s="49"/>
      <c r="JCV255" s="49"/>
      <c r="JCW255" s="49"/>
      <c r="JCX255" s="49"/>
      <c r="JCY255" s="49"/>
      <c r="JCZ255" s="49"/>
      <c r="JDA255" s="49"/>
      <c r="JDB255" s="49"/>
      <c r="JDC255" s="49"/>
      <c r="JDD255" s="49"/>
      <c r="JDE255" s="49"/>
      <c r="JDF255" s="49"/>
      <c r="JDG255" s="49"/>
      <c r="JDH255" s="49"/>
      <c r="JDI255" s="49"/>
      <c r="JDJ255" s="49"/>
      <c r="JDK255" s="49"/>
      <c r="JDL255" s="49"/>
      <c r="JDM255" s="49"/>
      <c r="JDN255" s="49"/>
      <c r="JDO255" s="49"/>
      <c r="JDP255" s="49"/>
      <c r="JDQ255" s="49"/>
      <c r="JDR255" s="49"/>
      <c r="JDS255" s="49"/>
      <c r="JDT255" s="49"/>
      <c r="JDU255" s="49"/>
      <c r="JDV255" s="49"/>
      <c r="JDW255" s="49"/>
      <c r="JDX255" s="49"/>
      <c r="JDY255" s="49"/>
      <c r="JDZ255" s="49"/>
      <c r="JEA255" s="49"/>
      <c r="JEB255" s="49"/>
      <c r="JEC255" s="49"/>
      <c r="JED255" s="49"/>
      <c r="JEE255" s="49"/>
      <c r="JEF255" s="49"/>
      <c r="JEG255" s="49"/>
      <c r="JEH255" s="49"/>
      <c r="JEI255" s="49"/>
      <c r="JEJ255" s="49"/>
      <c r="JEK255" s="49"/>
      <c r="JEL255" s="49"/>
      <c r="JEM255" s="49"/>
      <c r="JEN255" s="49"/>
      <c r="JEO255" s="49"/>
      <c r="JEP255" s="49"/>
      <c r="JEQ255" s="49"/>
      <c r="JER255" s="49"/>
      <c r="JES255" s="49"/>
      <c r="JET255" s="49"/>
      <c r="JEU255" s="49"/>
      <c r="JEV255" s="49"/>
      <c r="JEW255" s="49"/>
      <c r="JEX255" s="49"/>
      <c r="JEY255" s="49"/>
      <c r="JEZ255" s="49"/>
      <c r="JFA255" s="49"/>
      <c r="JFB255" s="49"/>
      <c r="JFC255" s="49"/>
      <c r="JFD255" s="49"/>
      <c r="JFE255" s="49"/>
      <c r="JFF255" s="49"/>
      <c r="JFG255" s="49"/>
      <c r="JFH255" s="49"/>
      <c r="JFI255" s="49"/>
      <c r="JFJ255" s="49"/>
      <c r="JFK255" s="49"/>
      <c r="JFL255" s="49"/>
      <c r="JFM255" s="49"/>
      <c r="JFN255" s="49"/>
      <c r="JFO255" s="49"/>
      <c r="JFP255" s="49"/>
      <c r="JFQ255" s="49"/>
      <c r="JFR255" s="49"/>
      <c r="JFS255" s="49"/>
      <c r="JFT255" s="49"/>
      <c r="JFU255" s="49"/>
      <c r="JFV255" s="49"/>
      <c r="JFW255" s="49"/>
      <c r="JFX255" s="49"/>
      <c r="JFY255" s="49"/>
      <c r="JFZ255" s="49"/>
      <c r="JGA255" s="49"/>
      <c r="JGB255" s="49"/>
      <c r="JGC255" s="49"/>
      <c r="JGD255" s="49"/>
      <c r="JGE255" s="49"/>
      <c r="JGF255" s="49"/>
      <c r="JGG255" s="49"/>
      <c r="JGH255" s="49"/>
      <c r="JGI255" s="49"/>
      <c r="JGJ255" s="49"/>
      <c r="JGK255" s="49"/>
      <c r="JGL255" s="49"/>
      <c r="JGM255" s="49"/>
      <c r="JGN255" s="49"/>
      <c r="JGO255" s="49"/>
      <c r="JGP255" s="49"/>
      <c r="JGQ255" s="49"/>
      <c r="JGR255" s="49"/>
      <c r="JGS255" s="49"/>
      <c r="JGT255" s="49"/>
      <c r="JGU255" s="49"/>
      <c r="JGV255" s="49"/>
      <c r="JGW255" s="49"/>
      <c r="JGX255" s="49"/>
      <c r="JGY255" s="49"/>
      <c r="JGZ255" s="49"/>
      <c r="JHA255" s="49"/>
      <c r="JHB255" s="49"/>
      <c r="JHC255" s="49"/>
      <c r="JHD255" s="49"/>
      <c r="JHE255" s="49"/>
      <c r="JHF255" s="49"/>
      <c r="JHG255" s="49"/>
      <c r="JHH255" s="49"/>
      <c r="JHI255" s="49"/>
      <c r="JHJ255" s="49"/>
      <c r="JHK255" s="49"/>
      <c r="JHL255" s="49"/>
      <c r="JHM255" s="49"/>
      <c r="JHN255" s="49"/>
      <c r="JHO255" s="49"/>
      <c r="JHP255" s="49"/>
      <c r="JHQ255" s="49"/>
      <c r="JHR255" s="49"/>
      <c r="JHS255" s="49"/>
      <c r="JHT255" s="49"/>
      <c r="JHU255" s="49"/>
      <c r="JHV255" s="49"/>
      <c r="JHW255" s="49"/>
      <c r="JHX255" s="49"/>
      <c r="JHY255" s="49"/>
      <c r="JHZ255" s="49"/>
      <c r="JIA255" s="49"/>
      <c r="JIB255" s="49"/>
      <c r="JIC255" s="49"/>
      <c r="JID255" s="49"/>
      <c r="JIE255" s="49"/>
      <c r="JIF255" s="49"/>
      <c r="JIG255" s="49"/>
      <c r="JIH255" s="49"/>
      <c r="JII255" s="49"/>
      <c r="JIJ255" s="49"/>
      <c r="JIK255" s="49"/>
      <c r="JIL255" s="49"/>
      <c r="JIM255" s="49"/>
      <c r="JIN255" s="49"/>
      <c r="JIO255" s="49"/>
      <c r="JIP255" s="49"/>
      <c r="JIQ255" s="49"/>
      <c r="JIR255" s="49"/>
      <c r="JIS255" s="49"/>
      <c r="JIT255" s="49"/>
      <c r="JIU255" s="49"/>
      <c r="JIV255" s="49"/>
      <c r="JIW255" s="49"/>
      <c r="JIX255" s="49"/>
      <c r="JIY255" s="49"/>
      <c r="JIZ255" s="49"/>
      <c r="JJA255" s="49"/>
      <c r="JJB255" s="49"/>
      <c r="JJC255" s="49"/>
      <c r="JJD255" s="49"/>
      <c r="JJE255" s="49"/>
      <c r="JJF255" s="49"/>
      <c r="JJG255" s="49"/>
      <c r="JJH255" s="49"/>
      <c r="JJI255" s="49"/>
      <c r="JJJ255" s="49"/>
      <c r="JJK255" s="49"/>
      <c r="JJL255" s="49"/>
      <c r="JJM255" s="49"/>
      <c r="JJN255" s="49"/>
      <c r="JJO255" s="49"/>
      <c r="JJP255" s="49"/>
      <c r="JJQ255" s="49"/>
      <c r="JJR255" s="49"/>
      <c r="JJS255" s="49"/>
      <c r="JJT255" s="49"/>
      <c r="JJU255" s="49"/>
      <c r="JJV255" s="49"/>
      <c r="JJW255" s="49"/>
      <c r="JJX255" s="49"/>
      <c r="JJY255" s="49"/>
      <c r="JJZ255" s="49"/>
      <c r="JKA255" s="49"/>
      <c r="JKB255" s="49"/>
      <c r="JKC255" s="49"/>
      <c r="JKD255" s="49"/>
      <c r="JKE255" s="49"/>
      <c r="JKF255" s="49"/>
      <c r="JKG255" s="49"/>
      <c r="JKH255" s="49"/>
      <c r="JKI255" s="49"/>
      <c r="JKJ255" s="49"/>
      <c r="JKK255" s="49"/>
      <c r="JKL255" s="49"/>
      <c r="JKM255" s="49"/>
      <c r="JKN255" s="49"/>
      <c r="JKO255" s="49"/>
      <c r="JKP255" s="49"/>
      <c r="JKQ255" s="49"/>
      <c r="JKR255" s="49"/>
      <c r="JKS255" s="49"/>
      <c r="JKT255" s="49"/>
      <c r="JKU255" s="49"/>
      <c r="JKV255" s="49"/>
      <c r="JKW255" s="49"/>
      <c r="JKX255" s="49"/>
      <c r="JKY255" s="49"/>
      <c r="JKZ255" s="49"/>
      <c r="JLA255" s="49"/>
      <c r="JLB255" s="49"/>
      <c r="JLC255" s="49"/>
      <c r="JLD255" s="49"/>
      <c r="JLE255" s="49"/>
      <c r="JLF255" s="49"/>
      <c r="JLG255" s="49"/>
      <c r="JLH255" s="49"/>
      <c r="JLI255" s="49"/>
      <c r="JLJ255" s="49"/>
      <c r="JLK255" s="49"/>
      <c r="JLL255" s="49"/>
      <c r="JLM255" s="49"/>
      <c r="JLN255" s="49"/>
      <c r="JLO255" s="49"/>
      <c r="JLP255" s="49"/>
      <c r="JLQ255" s="49"/>
      <c r="JLR255" s="49"/>
      <c r="JLS255" s="49"/>
      <c r="JLT255" s="49"/>
      <c r="JLU255" s="49"/>
      <c r="JLV255" s="49"/>
      <c r="JLW255" s="49"/>
      <c r="JLX255" s="49"/>
      <c r="JLY255" s="49"/>
      <c r="JLZ255" s="49"/>
      <c r="JMA255" s="49"/>
      <c r="JMB255" s="49"/>
      <c r="JMC255" s="49"/>
      <c r="JMD255" s="49"/>
      <c r="JME255" s="49"/>
      <c r="JMF255" s="49"/>
      <c r="JMG255" s="49"/>
      <c r="JMH255" s="49"/>
      <c r="JMI255" s="49"/>
      <c r="JMJ255" s="49"/>
      <c r="JMK255" s="49"/>
      <c r="JML255" s="49"/>
      <c r="JMM255" s="49"/>
      <c r="JMN255" s="49"/>
      <c r="JMO255" s="49"/>
      <c r="JMP255" s="49"/>
      <c r="JMQ255" s="49"/>
      <c r="JMR255" s="49"/>
      <c r="JMS255" s="49"/>
      <c r="JMT255" s="49"/>
      <c r="JMU255" s="49"/>
      <c r="JMV255" s="49"/>
      <c r="JMW255" s="49"/>
      <c r="JMX255" s="49"/>
      <c r="JMY255" s="49"/>
      <c r="JMZ255" s="49"/>
      <c r="JNA255" s="49"/>
      <c r="JNB255" s="49"/>
      <c r="JNC255" s="49"/>
      <c r="JND255" s="49"/>
      <c r="JNE255" s="49"/>
      <c r="JNF255" s="49"/>
      <c r="JNG255" s="49"/>
      <c r="JNH255" s="49"/>
      <c r="JNI255" s="49"/>
      <c r="JNJ255" s="49"/>
      <c r="JNK255" s="49"/>
      <c r="JNL255" s="49"/>
      <c r="JNM255" s="49"/>
      <c r="JNN255" s="49"/>
      <c r="JNO255" s="49"/>
      <c r="JNP255" s="49"/>
      <c r="JNQ255" s="49"/>
      <c r="JNR255" s="49"/>
      <c r="JNS255" s="49"/>
      <c r="JNT255" s="49"/>
      <c r="JNU255" s="49"/>
      <c r="JNV255" s="49"/>
      <c r="JNW255" s="49"/>
      <c r="JNX255" s="49"/>
      <c r="JNY255" s="49"/>
      <c r="JNZ255" s="49"/>
      <c r="JOA255" s="49"/>
      <c r="JOB255" s="49"/>
      <c r="JOC255" s="49"/>
      <c r="JOD255" s="49"/>
      <c r="JOE255" s="49"/>
      <c r="JOF255" s="49"/>
      <c r="JOG255" s="49"/>
      <c r="JOH255" s="49"/>
      <c r="JOI255" s="49"/>
      <c r="JOJ255" s="49"/>
      <c r="JOK255" s="49"/>
      <c r="JOL255" s="49"/>
      <c r="JOM255" s="49"/>
      <c r="JON255" s="49"/>
      <c r="JOO255" s="49"/>
      <c r="JOP255" s="49"/>
      <c r="JOQ255" s="49"/>
      <c r="JOR255" s="49"/>
      <c r="JOS255" s="49"/>
      <c r="JOT255" s="49"/>
      <c r="JOU255" s="49"/>
      <c r="JOV255" s="49"/>
      <c r="JOW255" s="49"/>
      <c r="JOX255" s="49"/>
      <c r="JOY255" s="49"/>
      <c r="JOZ255" s="49"/>
      <c r="JPA255" s="49"/>
      <c r="JPB255" s="49"/>
      <c r="JPC255" s="49"/>
      <c r="JPD255" s="49"/>
      <c r="JPE255" s="49"/>
      <c r="JPF255" s="49"/>
      <c r="JPG255" s="49"/>
      <c r="JPH255" s="49"/>
      <c r="JPI255" s="49"/>
      <c r="JPJ255" s="49"/>
      <c r="JPK255" s="49"/>
      <c r="JPL255" s="49"/>
      <c r="JPM255" s="49"/>
      <c r="JPN255" s="49"/>
      <c r="JPO255" s="49"/>
      <c r="JPP255" s="49"/>
      <c r="JPQ255" s="49"/>
      <c r="JPR255" s="49"/>
      <c r="JPS255" s="49"/>
      <c r="JPT255" s="49"/>
      <c r="JPU255" s="49"/>
      <c r="JPV255" s="49"/>
      <c r="JPW255" s="49"/>
      <c r="JPX255" s="49"/>
      <c r="JPY255" s="49"/>
      <c r="JPZ255" s="49"/>
      <c r="JQA255" s="49"/>
      <c r="JQB255" s="49"/>
      <c r="JQC255" s="49"/>
      <c r="JQD255" s="49"/>
      <c r="JQE255" s="49"/>
      <c r="JQF255" s="49"/>
      <c r="JQG255" s="49"/>
      <c r="JQH255" s="49"/>
      <c r="JQI255" s="49"/>
      <c r="JQJ255" s="49"/>
      <c r="JQK255" s="49"/>
      <c r="JQL255" s="49"/>
      <c r="JQM255" s="49"/>
      <c r="JQN255" s="49"/>
      <c r="JQO255" s="49"/>
      <c r="JQP255" s="49"/>
      <c r="JQQ255" s="49"/>
      <c r="JQR255" s="49"/>
      <c r="JQS255" s="49"/>
      <c r="JQT255" s="49"/>
      <c r="JQU255" s="49"/>
      <c r="JQV255" s="49"/>
      <c r="JQW255" s="49"/>
      <c r="JQX255" s="49"/>
      <c r="JQY255" s="49"/>
      <c r="JQZ255" s="49"/>
      <c r="JRA255" s="49"/>
      <c r="JRB255" s="49"/>
      <c r="JRC255" s="49"/>
      <c r="JRD255" s="49"/>
      <c r="JRE255" s="49"/>
      <c r="JRF255" s="49"/>
      <c r="JRG255" s="49"/>
      <c r="JRH255" s="49"/>
      <c r="JRI255" s="49"/>
      <c r="JRJ255" s="49"/>
      <c r="JRK255" s="49"/>
      <c r="JRL255" s="49"/>
      <c r="JRM255" s="49"/>
      <c r="JRN255" s="49"/>
      <c r="JRO255" s="49"/>
      <c r="JRP255" s="49"/>
      <c r="JRQ255" s="49"/>
      <c r="JRR255" s="49"/>
      <c r="JRS255" s="49"/>
      <c r="JRT255" s="49"/>
      <c r="JRU255" s="49"/>
      <c r="JRV255" s="49"/>
      <c r="JRW255" s="49"/>
      <c r="JRX255" s="49"/>
      <c r="JRY255" s="49"/>
      <c r="JRZ255" s="49"/>
      <c r="JSA255" s="49"/>
      <c r="JSB255" s="49"/>
      <c r="JSC255" s="49"/>
      <c r="JSD255" s="49"/>
      <c r="JSE255" s="49"/>
      <c r="JSF255" s="49"/>
      <c r="JSG255" s="49"/>
      <c r="JSH255" s="49"/>
      <c r="JSI255" s="49"/>
      <c r="JSJ255" s="49"/>
      <c r="JSK255" s="49"/>
      <c r="JSL255" s="49"/>
      <c r="JSM255" s="49"/>
      <c r="JSN255" s="49"/>
      <c r="JSO255" s="49"/>
      <c r="JSP255" s="49"/>
      <c r="JSQ255" s="49"/>
      <c r="JSR255" s="49"/>
      <c r="JSS255" s="49"/>
      <c r="JST255" s="49"/>
      <c r="JSU255" s="49"/>
      <c r="JSV255" s="49"/>
      <c r="JSW255" s="49"/>
      <c r="JSX255" s="49"/>
      <c r="JSY255" s="49"/>
      <c r="JSZ255" s="49"/>
      <c r="JTA255" s="49"/>
      <c r="JTB255" s="49"/>
      <c r="JTC255" s="49"/>
      <c r="JTD255" s="49"/>
      <c r="JTE255" s="49"/>
      <c r="JTF255" s="49"/>
      <c r="JTG255" s="49"/>
      <c r="JTH255" s="49"/>
      <c r="JTI255" s="49"/>
      <c r="JTJ255" s="49"/>
      <c r="JTK255" s="49"/>
      <c r="JTL255" s="49"/>
      <c r="JTM255" s="49"/>
      <c r="JTN255" s="49"/>
      <c r="JTO255" s="49"/>
      <c r="JTP255" s="49"/>
      <c r="JTQ255" s="49"/>
      <c r="JTR255" s="49"/>
      <c r="JTS255" s="49"/>
      <c r="JTT255" s="49"/>
      <c r="JTU255" s="49"/>
      <c r="JTV255" s="49"/>
      <c r="JTW255" s="49"/>
      <c r="JTX255" s="49"/>
      <c r="JTY255" s="49"/>
      <c r="JTZ255" s="49"/>
      <c r="JUA255" s="49"/>
      <c r="JUB255" s="49"/>
      <c r="JUC255" s="49"/>
      <c r="JUD255" s="49"/>
      <c r="JUE255" s="49"/>
      <c r="JUF255" s="49"/>
      <c r="JUG255" s="49"/>
      <c r="JUH255" s="49"/>
      <c r="JUI255" s="49"/>
      <c r="JUJ255" s="49"/>
      <c r="JUK255" s="49"/>
      <c r="JUL255" s="49"/>
      <c r="JUM255" s="49"/>
      <c r="JUN255" s="49"/>
      <c r="JUO255" s="49"/>
      <c r="JUP255" s="49"/>
      <c r="JUQ255" s="49"/>
      <c r="JUR255" s="49"/>
      <c r="JUS255" s="49"/>
      <c r="JUT255" s="49"/>
      <c r="JUU255" s="49"/>
      <c r="JUV255" s="49"/>
      <c r="JUW255" s="49"/>
      <c r="JUX255" s="49"/>
      <c r="JUY255" s="49"/>
      <c r="JUZ255" s="49"/>
      <c r="JVA255" s="49"/>
      <c r="JVB255" s="49"/>
      <c r="JVC255" s="49"/>
      <c r="JVD255" s="49"/>
      <c r="JVE255" s="49"/>
      <c r="JVF255" s="49"/>
      <c r="JVG255" s="49"/>
      <c r="JVH255" s="49"/>
      <c r="JVI255" s="49"/>
      <c r="JVJ255" s="49"/>
      <c r="JVK255" s="49"/>
      <c r="JVL255" s="49"/>
      <c r="JVM255" s="49"/>
      <c r="JVN255" s="49"/>
      <c r="JVO255" s="49"/>
      <c r="JVP255" s="49"/>
      <c r="JVQ255" s="49"/>
      <c r="JVR255" s="49"/>
      <c r="JVS255" s="49"/>
      <c r="JVT255" s="49"/>
      <c r="JVU255" s="49"/>
      <c r="JVV255" s="49"/>
      <c r="JVW255" s="49"/>
      <c r="JVX255" s="49"/>
      <c r="JVY255" s="49"/>
      <c r="JVZ255" s="49"/>
      <c r="JWA255" s="49"/>
      <c r="JWB255" s="49"/>
      <c r="JWC255" s="49"/>
      <c r="JWD255" s="49"/>
      <c r="JWE255" s="49"/>
      <c r="JWF255" s="49"/>
      <c r="JWG255" s="49"/>
      <c r="JWH255" s="49"/>
      <c r="JWI255" s="49"/>
      <c r="JWJ255" s="49"/>
      <c r="JWK255" s="49"/>
      <c r="JWL255" s="49"/>
      <c r="JWM255" s="49"/>
      <c r="JWN255" s="49"/>
      <c r="JWO255" s="49"/>
      <c r="JWP255" s="49"/>
      <c r="JWQ255" s="49"/>
      <c r="JWR255" s="49"/>
      <c r="JWS255" s="49"/>
      <c r="JWT255" s="49"/>
      <c r="JWU255" s="49"/>
      <c r="JWV255" s="49"/>
      <c r="JWW255" s="49"/>
      <c r="JWX255" s="49"/>
      <c r="JWY255" s="49"/>
      <c r="JWZ255" s="49"/>
      <c r="JXA255" s="49"/>
      <c r="JXB255" s="49"/>
      <c r="JXC255" s="49"/>
      <c r="JXD255" s="49"/>
      <c r="JXE255" s="49"/>
      <c r="JXF255" s="49"/>
      <c r="JXG255" s="49"/>
      <c r="JXH255" s="49"/>
      <c r="JXI255" s="49"/>
      <c r="JXJ255" s="49"/>
      <c r="JXK255" s="49"/>
      <c r="JXL255" s="49"/>
      <c r="JXM255" s="49"/>
      <c r="JXN255" s="49"/>
      <c r="JXO255" s="49"/>
      <c r="JXP255" s="49"/>
      <c r="JXQ255" s="49"/>
      <c r="JXR255" s="49"/>
      <c r="JXS255" s="49"/>
      <c r="JXT255" s="49"/>
      <c r="JXU255" s="49"/>
      <c r="JXV255" s="49"/>
      <c r="JXW255" s="49"/>
      <c r="JXX255" s="49"/>
      <c r="JXY255" s="49"/>
      <c r="JXZ255" s="49"/>
      <c r="JYA255" s="49"/>
      <c r="JYB255" s="49"/>
      <c r="JYC255" s="49"/>
      <c r="JYD255" s="49"/>
      <c r="JYE255" s="49"/>
      <c r="JYF255" s="49"/>
      <c r="JYG255" s="49"/>
      <c r="JYH255" s="49"/>
      <c r="JYI255" s="49"/>
      <c r="JYJ255" s="49"/>
      <c r="JYK255" s="49"/>
      <c r="JYL255" s="49"/>
      <c r="JYM255" s="49"/>
      <c r="JYN255" s="49"/>
      <c r="JYO255" s="49"/>
      <c r="JYP255" s="49"/>
      <c r="JYQ255" s="49"/>
      <c r="JYR255" s="49"/>
      <c r="JYS255" s="49"/>
      <c r="JYT255" s="49"/>
      <c r="JYU255" s="49"/>
      <c r="JYV255" s="49"/>
      <c r="JYW255" s="49"/>
      <c r="JYX255" s="49"/>
      <c r="JYY255" s="49"/>
      <c r="JYZ255" s="49"/>
      <c r="JZA255" s="49"/>
      <c r="JZB255" s="49"/>
      <c r="JZC255" s="49"/>
      <c r="JZD255" s="49"/>
      <c r="JZE255" s="49"/>
      <c r="JZF255" s="49"/>
      <c r="JZG255" s="49"/>
      <c r="JZH255" s="49"/>
      <c r="JZI255" s="49"/>
      <c r="JZJ255" s="49"/>
      <c r="JZK255" s="49"/>
      <c r="JZL255" s="49"/>
      <c r="JZM255" s="49"/>
      <c r="JZN255" s="49"/>
      <c r="JZO255" s="49"/>
      <c r="JZP255" s="49"/>
      <c r="JZQ255" s="49"/>
      <c r="JZR255" s="49"/>
      <c r="JZS255" s="49"/>
      <c r="JZT255" s="49"/>
      <c r="JZU255" s="49"/>
      <c r="JZV255" s="49"/>
      <c r="JZW255" s="49"/>
      <c r="JZX255" s="49"/>
      <c r="JZY255" s="49"/>
      <c r="JZZ255" s="49"/>
      <c r="KAA255" s="49"/>
      <c r="KAB255" s="49"/>
      <c r="KAC255" s="49"/>
      <c r="KAD255" s="49"/>
      <c r="KAE255" s="49"/>
      <c r="KAF255" s="49"/>
      <c r="KAG255" s="49"/>
      <c r="KAH255" s="49"/>
      <c r="KAI255" s="49"/>
      <c r="KAJ255" s="49"/>
      <c r="KAK255" s="49"/>
      <c r="KAL255" s="49"/>
      <c r="KAM255" s="49"/>
      <c r="KAN255" s="49"/>
      <c r="KAO255" s="49"/>
      <c r="KAP255" s="49"/>
      <c r="KAQ255" s="49"/>
      <c r="KAR255" s="49"/>
      <c r="KAS255" s="49"/>
      <c r="KAT255" s="49"/>
      <c r="KAU255" s="49"/>
      <c r="KAV255" s="49"/>
      <c r="KAW255" s="49"/>
      <c r="KAX255" s="49"/>
      <c r="KAY255" s="49"/>
      <c r="KAZ255" s="49"/>
      <c r="KBA255" s="49"/>
      <c r="KBB255" s="49"/>
      <c r="KBC255" s="49"/>
      <c r="KBD255" s="49"/>
      <c r="KBE255" s="49"/>
      <c r="KBF255" s="49"/>
      <c r="KBG255" s="49"/>
      <c r="KBH255" s="49"/>
      <c r="KBI255" s="49"/>
      <c r="KBJ255" s="49"/>
      <c r="KBK255" s="49"/>
      <c r="KBL255" s="49"/>
      <c r="KBM255" s="49"/>
      <c r="KBN255" s="49"/>
      <c r="KBO255" s="49"/>
      <c r="KBP255" s="49"/>
      <c r="KBQ255" s="49"/>
      <c r="KBR255" s="49"/>
      <c r="KBS255" s="49"/>
      <c r="KBT255" s="49"/>
      <c r="KBU255" s="49"/>
      <c r="KBV255" s="49"/>
      <c r="KBW255" s="49"/>
      <c r="KBX255" s="49"/>
      <c r="KBY255" s="49"/>
      <c r="KBZ255" s="49"/>
      <c r="KCA255" s="49"/>
      <c r="KCB255" s="49"/>
      <c r="KCC255" s="49"/>
      <c r="KCD255" s="49"/>
      <c r="KCE255" s="49"/>
      <c r="KCF255" s="49"/>
      <c r="KCG255" s="49"/>
      <c r="KCH255" s="49"/>
      <c r="KCI255" s="49"/>
      <c r="KCJ255" s="49"/>
      <c r="KCK255" s="49"/>
      <c r="KCL255" s="49"/>
      <c r="KCM255" s="49"/>
      <c r="KCN255" s="49"/>
      <c r="KCO255" s="49"/>
      <c r="KCP255" s="49"/>
      <c r="KCQ255" s="49"/>
      <c r="KCR255" s="49"/>
      <c r="KCS255" s="49"/>
      <c r="KCT255" s="49"/>
      <c r="KCU255" s="49"/>
      <c r="KCV255" s="49"/>
      <c r="KCW255" s="49"/>
      <c r="KCX255" s="49"/>
      <c r="KCY255" s="49"/>
      <c r="KCZ255" s="49"/>
      <c r="KDA255" s="49"/>
      <c r="KDB255" s="49"/>
      <c r="KDC255" s="49"/>
      <c r="KDD255" s="49"/>
      <c r="KDE255" s="49"/>
      <c r="KDF255" s="49"/>
      <c r="KDG255" s="49"/>
      <c r="KDH255" s="49"/>
      <c r="KDI255" s="49"/>
      <c r="KDJ255" s="49"/>
      <c r="KDK255" s="49"/>
      <c r="KDL255" s="49"/>
      <c r="KDM255" s="49"/>
      <c r="KDN255" s="49"/>
      <c r="KDO255" s="49"/>
      <c r="KDP255" s="49"/>
      <c r="KDQ255" s="49"/>
      <c r="KDR255" s="49"/>
      <c r="KDS255" s="49"/>
      <c r="KDT255" s="49"/>
      <c r="KDU255" s="49"/>
      <c r="KDV255" s="49"/>
      <c r="KDW255" s="49"/>
      <c r="KDX255" s="49"/>
      <c r="KDY255" s="49"/>
      <c r="KDZ255" s="49"/>
      <c r="KEA255" s="49"/>
      <c r="KEB255" s="49"/>
      <c r="KEC255" s="49"/>
      <c r="KED255" s="49"/>
      <c r="KEE255" s="49"/>
      <c r="KEF255" s="49"/>
      <c r="KEG255" s="49"/>
      <c r="KEH255" s="49"/>
      <c r="KEI255" s="49"/>
      <c r="KEJ255" s="49"/>
      <c r="KEK255" s="49"/>
      <c r="KEL255" s="49"/>
      <c r="KEM255" s="49"/>
      <c r="KEN255" s="49"/>
      <c r="KEO255" s="49"/>
      <c r="KEP255" s="49"/>
      <c r="KEQ255" s="49"/>
      <c r="KER255" s="49"/>
      <c r="KES255" s="49"/>
      <c r="KET255" s="49"/>
      <c r="KEU255" s="49"/>
      <c r="KEV255" s="49"/>
      <c r="KEW255" s="49"/>
      <c r="KEX255" s="49"/>
      <c r="KEY255" s="49"/>
      <c r="KEZ255" s="49"/>
      <c r="KFA255" s="49"/>
      <c r="KFB255" s="49"/>
      <c r="KFC255" s="49"/>
      <c r="KFD255" s="49"/>
      <c r="KFE255" s="49"/>
      <c r="KFF255" s="49"/>
      <c r="KFG255" s="49"/>
      <c r="KFH255" s="49"/>
      <c r="KFI255" s="49"/>
      <c r="KFJ255" s="49"/>
      <c r="KFK255" s="49"/>
      <c r="KFL255" s="49"/>
      <c r="KFM255" s="49"/>
      <c r="KFN255" s="49"/>
      <c r="KFO255" s="49"/>
      <c r="KFP255" s="49"/>
      <c r="KFQ255" s="49"/>
      <c r="KFR255" s="49"/>
      <c r="KFS255" s="49"/>
      <c r="KFT255" s="49"/>
      <c r="KFU255" s="49"/>
      <c r="KFV255" s="49"/>
      <c r="KFW255" s="49"/>
      <c r="KFX255" s="49"/>
      <c r="KFY255" s="49"/>
      <c r="KFZ255" s="49"/>
      <c r="KGA255" s="49"/>
      <c r="KGB255" s="49"/>
      <c r="KGC255" s="49"/>
      <c r="KGD255" s="49"/>
      <c r="KGE255" s="49"/>
      <c r="KGF255" s="49"/>
      <c r="KGG255" s="49"/>
      <c r="KGH255" s="49"/>
      <c r="KGI255" s="49"/>
      <c r="KGJ255" s="49"/>
      <c r="KGK255" s="49"/>
      <c r="KGL255" s="49"/>
      <c r="KGM255" s="49"/>
      <c r="KGN255" s="49"/>
      <c r="KGO255" s="49"/>
      <c r="KGP255" s="49"/>
      <c r="KGQ255" s="49"/>
      <c r="KGR255" s="49"/>
      <c r="KGS255" s="49"/>
      <c r="KGT255" s="49"/>
      <c r="KGU255" s="49"/>
      <c r="KGV255" s="49"/>
      <c r="KGW255" s="49"/>
      <c r="KGX255" s="49"/>
      <c r="KGY255" s="49"/>
      <c r="KGZ255" s="49"/>
      <c r="KHA255" s="49"/>
      <c r="KHB255" s="49"/>
      <c r="KHC255" s="49"/>
      <c r="KHD255" s="49"/>
      <c r="KHE255" s="49"/>
      <c r="KHF255" s="49"/>
      <c r="KHG255" s="49"/>
      <c r="KHH255" s="49"/>
      <c r="KHI255" s="49"/>
      <c r="KHJ255" s="49"/>
      <c r="KHK255" s="49"/>
      <c r="KHL255" s="49"/>
      <c r="KHM255" s="49"/>
      <c r="KHN255" s="49"/>
      <c r="KHO255" s="49"/>
      <c r="KHP255" s="49"/>
      <c r="KHQ255" s="49"/>
      <c r="KHR255" s="49"/>
      <c r="KHS255" s="49"/>
      <c r="KHT255" s="49"/>
      <c r="KHU255" s="49"/>
      <c r="KHV255" s="49"/>
      <c r="KHW255" s="49"/>
      <c r="KHX255" s="49"/>
      <c r="KHY255" s="49"/>
      <c r="KHZ255" s="49"/>
      <c r="KIA255" s="49"/>
      <c r="KIB255" s="49"/>
      <c r="KIC255" s="49"/>
      <c r="KID255" s="49"/>
      <c r="KIE255" s="49"/>
      <c r="KIF255" s="49"/>
      <c r="KIG255" s="49"/>
      <c r="KIH255" s="49"/>
      <c r="KII255" s="49"/>
      <c r="KIJ255" s="49"/>
      <c r="KIK255" s="49"/>
      <c r="KIL255" s="49"/>
      <c r="KIM255" s="49"/>
      <c r="KIN255" s="49"/>
      <c r="KIO255" s="49"/>
      <c r="KIP255" s="49"/>
      <c r="KIQ255" s="49"/>
      <c r="KIR255" s="49"/>
      <c r="KIS255" s="49"/>
      <c r="KIT255" s="49"/>
      <c r="KIU255" s="49"/>
      <c r="KIV255" s="49"/>
      <c r="KIW255" s="49"/>
      <c r="KIX255" s="49"/>
      <c r="KIY255" s="49"/>
      <c r="KIZ255" s="49"/>
      <c r="KJA255" s="49"/>
      <c r="KJB255" s="49"/>
      <c r="KJC255" s="49"/>
      <c r="KJD255" s="49"/>
      <c r="KJE255" s="49"/>
      <c r="KJF255" s="49"/>
      <c r="KJG255" s="49"/>
      <c r="KJH255" s="49"/>
      <c r="KJI255" s="49"/>
      <c r="KJJ255" s="49"/>
      <c r="KJK255" s="49"/>
      <c r="KJL255" s="49"/>
      <c r="KJM255" s="49"/>
      <c r="KJN255" s="49"/>
      <c r="KJO255" s="49"/>
      <c r="KJP255" s="49"/>
      <c r="KJQ255" s="49"/>
      <c r="KJR255" s="49"/>
      <c r="KJS255" s="49"/>
      <c r="KJT255" s="49"/>
      <c r="KJU255" s="49"/>
      <c r="KJV255" s="49"/>
      <c r="KJW255" s="49"/>
      <c r="KJX255" s="49"/>
      <c r="KJY255" s="49"/>
      <c r="KJZ255" s="49"/>
      <c r="KKA255" s="49"/>
      <c r="KKB255" s="49"/>
      <c r="KKC255" s="49"/>
      <c r="KKD255" s="49"/>
      <c r="KKE255" s="49"/>
      <c r="KKF255" s="49"/>
      <c r="KKG255" s="49"/>
      <c r="KKH255" s="49"/>
      <c r="KKI255" s="49"/>
      <c r="KKJ255" s="49"/>
      <c r="KKK255" s="49"/>
      <c r="KKL255" s="49"/>
      <c r="KKM255" s="49"/>
      <c r="KKN255" s="49"/>
      <c r="KKO255" s="49"/>
      <c r="KKP255" s="49"/>
      <c r="KKQ255" s="49"/>
      <c r="KKR255" s="49"/>
      <c r="KKS255" s="49"/>
      <c r="KKT255" s="49"/>
      <c r="KKU255" s="49"/>
      <c r="KKV255" s="49"/>
      <c r="KKW255" s="49"/>
      <c r="KKX255" s="49"/>
      <c r="KKY255" s="49"/>
      <c r="KKZ255" s="49"/>
      <c r="KLA255" s="49"/>
      <c r="KLB255" s="49"/>
      <c r="KLC255" s="49"/>
      <c r="KLD255" s="49"/>
      <c r="KLE255" s="49"/>
      <c r="KLF255" s="49"/>
      <c r="KLG255" s="49"/>
      <c r="KLH255" s="49"/>
      <c r="KLI255" s="49"/>
      <c r="KLJ255" s="49"/>
      <c r="KLK255" s="49"/>
      <c r="KLL255" s="49"/>
      <c r="KLM255" s="49"/>
      <c r="KLN255" s="49"/>
      <c r="KLO255" s="49"/>
      <c r="KLP255" s="49"/>
      <c r="KLQ255" s="49"/>
      <c r="KLR255" s="49"/>
      <c r="KLS255" s="49"/>
      <c r="KLT255" s="49"/>
      <c r="KLU255" s="49"/>
      <c r="KLV255" s="49"/>
      <c r="KLW255" s="49"/>
      <c r="KLX255" s="49"/>
      <c r="KLY255" s="49"/>
      <c r="KLZ255" s="49"/>
      <c r="KMA255" s="49"/>
      <c r="KMB255" s="49"/>
      <c r="KMC255" s="49"/>
      <c r="KMD255" s="49"/>
      <c r="KME255" s="49"/>
      <c r="KMF255" s="49"/>
      <c r="KMG255" s="49"/>
      <c r="KMH255" s="49"/>
      <c r="KMI255" s="49"/>
      <c r="KMJ255" s="49"/>
      <c r="KMK255" s="49"/>
      <c r="KML255" s="49"/>
      <c r="KMM255" s="49"/>
      <c r="KMN255" s="49"/>
      <c r="KMO255" s="49"/>
      <c r="KMP255" s="49"/>
      <c r="KMQ255" s="49"/>
      <c r="KMR255" s="49"/>
      <c r="KMS255" s="49"/>
      <c r="KMT255" s="49"/>
      <c r="KMU255" s="49"/>
      <c r="KMV255" s="49"/>
      <c r="KMW255" s="49"/>
      <c r="KMX255" s="49"/>
      <c r="KMY255" s="49"/>
      <c r="KMZ255" s="49"/>
      <c r="KNA255" s="49"/>
      <c r="KNB255" s="49"/>
      <c r="KNC255" s="49"/>
      <c r="KND255" s="49"/>
      <c r="KNE255" s="49"/>
      <c r="KNF255" s="49"/>
      <c r="KNG255" s="49"/>
      <c r="KNH255" s="49"/>
      <c r="KNI255" s="49"/>
      <c r="KNJ255" s="49"/>
      <c r="KNK255" s="49"/>
      <c r="KNL255" s="49"/>
      <c r="KNM255" s="49"/>
      <c r="KNN255" s="49"/>
      <c r="KNO255" s="49"/>
      <c r="KNP255" s="49"/>
      <c r="KNQ255" s="49"/>
      <c r="KNR255" s="49"/>
      <c r="KNS255" s="49"/>
      <c r="KNT255" s="49"/>
      <c r="KNU255" s="49"/>
      <c r="KNV255" s="49"/>
      <c r="KNW255" s="49"/>
      <c r="KNX255" s="49"/>
      <c r="KNY255" s="49"/>
      <c r="KNZ255" s="49"/>
      <c r="KOA255" s="49"/>
      <c r="KOB255" s="49"/>
      <c r="KOC255" s="49"/>
      <c r="KOD255" s="49"/>
      <c r="KOE255" s="49"/>
      <c r="KOF255" s="49"/>
      <c r="KOG255" s="49"/>
      <c r="KOH255" s="49"/>
      <c r="KOI255" s="49"/>
      <c r="KOJ255" s="49"/>
      <c r="KOK255" s="49"/>
      <c r="KOL255" s="49"/>
      <c r="KOM255" s="49"/>
      <c r="KON255" s="49"/>
      <c r="KOO255" s="49"/>
      <c r="KOP255" s="49"/>
      <c r="KOQ255" s="49"/>
      <c r="KOR255" s="49"/>
      <c r="KOS255" s="49"/>
      <c r="KOT255" s="49"/>
      <c r="KOU255" s="49"/>
      <c r="KOV255" s="49"/>
      <c r="KOW255" s="49"/>
      <c r="KOX255" s="49"/>
      <c r="KOY255" s="49"/>
      <c r="KOZ255" s="49"/>
      <c r="KPA255" s="49"/>
      <c r="KPB255" s="49"/>
      <c r="KPC255" s="49"/>
      <c r="KPD255" s="49"/>
      <c r="KPE255" s="49"/>
      <c r="KPF255" s="49"/>
      <c r="KPG255" s="49"/>
      <c r="KPH255" s="49"/>
      <c r="KPI255" s="49"/>
      <c r="KPJ255" s="49"/>
      <c r="KPK255" s="49"/>
      <c r="KPL255" s="49"/>
      <c r="KPM255" s="49"/>
      <c r="KPN255" s="49"/>
      <c r="KPO255" s="49"/>
      <c r="KPP255" s="49"/>
      <c r="KPQ255" s="49"/>
      <c r="KPR255" s="49"/>
      <c r="KPS255" s="49"/>
      <c r="KPT255" s="49"/>
      <c r="KPU255" s="49"/>
      <c r="KPV255" s="49"/>
      <c r="KPW255" s="49"/>
      <c r="KPX255" s="49"/>
      <c r="KPY255" s="49"/>
      <c r="KPZ255" s="49"/>
      <c r="KQA255" s="49"/>
      <c r="KQB255" s="49"/>
      <c r="KQC255" s="49"/>
      <c r="KQD255" s="49"/>
      <c r="KQE255" s="49"/>
      <c r="KQF255" s="49"/>
      <c r="KQG255" s="49"/>
      <c r="KQH255" s="49"/>
      <c r="KQI255" s="49"/>
      <c r="KQJ255" s="49"/>
      <c r="KQK255" s="49"/>
      <c r="KQL255" s="49"/>
      <c r="KQM255" s="49"/>
      <c r="KQN255" s="49"/>
      <c r="KQO255" s="49"/>
      <c r="KQP255" s="49"/>
      <c r="KQQ255" s="49"/>
      <c r="KQR255" s="49"/>
      <c r="KQS255" s="49"/>
      <c r="KQT255" s="49"/>
      <c r="KQU255" s="49"/>
      <c r="KQV255" s="49"/>
      <c r="KQW255" s="49"/>
      <c r="KQX255" s="49"/>
      <c r="KQY255" s="49"/>
      <c r="KQZ255" s="49"/>
      <c r="KRA255" s="49"/>
      <c r="KRB255" s="49"/>
      <c r="KRC255" s="49"/>
      <c r="KRD255" s="49"/>
      <c r="KRE255" s="49"/>
      <c r="KRF255" s="49"/>
      <c r="KRG255" s="49"/>
      <c r="KRH255" s="49"/>
      <c r="KRI255" s="49"/>
      <c r="KRJ255" s="49"/>
      <c r="KRK255" s="49"/>
      <c r="KRL255" s="49"/>
      <c r="KRM255" s="49"/>
      <c r="KRN255" s="49"/>
      <c r="KRO255" s="49"/>
      <c r="KRP255" s="49"/>
      <c r="KRQ255" s="49"/>
      <c r="KRR255" s="49"/>
      <c r="KRS255" s="49"/>
      <c r="KRT255" s="49"/>
      <c r="KRU255" s="49"/>
      <c r="KRV255" s="49"/>
      <c r="KRW255" s="49"/>
      <c r="KRX255" s="49"/>
      <c r="KRY255" s="49"/>
      <c r="KRZ255" s="49"/>
      <c r="KSA255" s="49"/>
      <c r="KSB255" s="49"/>
      <c r="KSC255" s="49"/>
      <c r="KSD255" s="49"/>
      <c r="KSE255" s="49"/>
      <c r="KSF255" s="49"/>
      <c r="KSG255" s="49"/>
      <c r="KSH255" s="49"/>
      <c r="KSI255" s="49"/>
      <c r="KSJ255" s="49"/>
      <c r="KSK255" s="49"/>
      <c r="KSL255" s="49"/>
      <c r="KSM255" s="49"/>
      <c r="KSN255" s="49"/>
      <c r="KSO255" s="49"/>
      <c r="KSP255" s="49"/>
      <c r="KSQ255" s="49"/>
      <c r="KSR255" s="49"/>
      <c r="KSS255" s="49"/>
      <c r="KST255" s="49"/>
      <c r="KSU255" s="49"/>
      <c r="KSV255" s="49"/>
      <c r="KSW255" s="49"/>
      <c r="KSX255" s="49"/>
      <c r="KSY255" s="49"/>
      <c r="KSZ255" s="49"/>
      <c r="KTA255" s="49"/>
      <c r="KTB255" s="49"/>
      <c r="KTC255" s="49"/>
      <c r="KTD255" s="49"/>
      <c r="KTE255" s="49"/>
      <c r="KTF255" s="49"/>
      <c r="KTG255" s="49"/>
      <c r="KTH255" s="49"/>
      <c r="KTI255" s="49"/>
      <c r="KTJ255" s="49"/>
      <c r="KTK255" s="49"/>
      <c r="KTL255" s="49"/>
      <c r="KTM255" s="49"/>
      <c r="KTN255" s="49"/>
      <c r="KTO255" s="49"/>
      <c r="KTP255" s="49"/>
      <c r="KTQ255" s="49"/>
      <c r="KTR255" s="49"/>
      <c r="KTS255" s="49"/>
      <c r="KTT255" s="49"/>
      <c r="KTU255" s="49"/>
      <c r="KTV255" s="49"/>
      <c r="KTW255" s="49"/>
      <c r="KTX255" s="49"/>
      <c r="KTY255" s="49"/>
      <c r="KTZ255" s="49"/>
      <c r="KUA255" s="49"/>
      <c r="KUB255" s="49"/>
      <c r="KUC255" s="49"/>
      <c r="KUD255" s="49"/>
      <c r="KUE255" s="49"/>
      <c r="KUF255" s="49"/>
      <c r="KUG255" s="49"/>
      <c r="KUH255" s="49"/>
      <c r="KUI255" s="49"/>
      <c r="KUJ255" s="49"/>
      <c r="KUK255" s="49"/>
      <c r="KUL255" s="49"/>
      <c r="KUM255" s="49"/>
      <c r="KUN255" s="49"/>
      <c r="KUO255" s="49"/>
      <c r="KUP255" s="49"/>
      <c r="KUQ255" s="49"/>
      <c r="KUR255" s="49"/>
      <c r="KUS255" s="49"/>
      <c r="KUT255" s="49"/>
      <c r="KUU255" s="49"/>
      <c r="KUV255" s="49"/>
      <c r="KUW255" s="49"/>
      <c r="KUX255" s="49"/>
      <c r="KUY255" s="49"/>
      <c r="KUZ255" s="49"/>
      <c r="KVA255" s="49"/>
      <c r="KVB255" s="49"/>
      <c r="KVC255" s="49"/>
      <c r="KVD255" s="49"/>
      <c r="KVE255" s="49"/>
      <c r="KVF255" s="49"/>
      <c r="KVG255" s="49"/>
      <c r="KVH255" s="49"/>
      <c r="KVI255" s="49"/>
      <c r="KVJ255" s="49"/>
      <c r="KVK255" s="49"/>
      <c r="KVL255" s="49"/>
      <c r="KVM255" s="49"/>
      <c r="KVN255" s="49"/>
      <c r="KVO255" s="49"/>
      <c r="KVP255" s="49"/>
      <c r="KVQ255" s="49"/>
      <c r="KVR255" s="49"/>
      <c r="KVS255" s="49"/>
      <c r="KVT255" s="49"/>
      <c r="KVU255" s="49"/>
      <c r="KVV255" s="49"/>
      <c r="KVW255" s="49"/>
      <c r="KVX255" s="49"/>
      <c r="KVY255" s="49"/>
      <c r="KVZ255" s="49"/>
      <c r="KWA255" s="49"/>
      <c r="KWB255" s="49"/>
      <c r="KWC255" s="49"/>
      <c r="KWD255" s="49"/>
      <c r="KWE255" s="49"/>
      <c r="KWF255" s="49"/>
      <c r="KWG255" s="49"/>
      <c r="KWH255" s="49"/>
      <c r="KWI255" s="49"/>
      <c r="KWJ255" s="49"/>
      <c r="KWK255" s="49"/>
      <c r="KWL255" s="49"/>
      <c r="KWM255" s="49"/>
      <c r="KWN255" s="49"/>
      <c r="KWO255" s="49"/>
      <c r="KWP255" s="49"/>
      <c r="KWQ255" s="49"/>
      <c r="KWR255" s="49"/>
      <c r="KWS255" s="49"/>
      <c r="KWT255" s="49"/>
      <c r="KWU255" s="49"/>
      <c r="KWV255" s="49"/>
      <c r="KWW255" s="49"/>
      <c r="KWX255" s="49"/>
      <c r="KWY255" s="49"/>
      <c r="KWZ255" s="49"/>
      <c r="KXA255" s="49"/>
      <c r="KXB255" s="49"/>
      <c r="KXC255" s="49"/>
      <c r="KXD255" s="49"/>
      <c r="KXE255" s="49"/>
      <c r="KXF255" s="49"/>
      <c r="KXG255" s="49"/>
      <c r="KXH255" s="49"/>
      <c r="KXI255" s="49"/>
      <c r="KXJ255" s="49"/>
      <c r="KXK255" s="49"/>
      <c r="KXL255" s="49"/>
      <c r="KXM255" s="49"/>
      <c r="KXN255" s="49"/>
      <c r="KXO255" s="49"/>
      <c r="KXP255" s="49"/>
      <c r="KXQ255" s="49"/>
      <c r="KXR255" s="49"/>
      <c r="KXS255" s="49"/>
      <c r="KXT255" s="49"/>
      <c r="KXU255" s="49"/>
      <c r="KXV255" s="49"/>
      <c r="KXW255" s="49"/>
      <c r="KXX255" s="49"/>
      <c r="KXY255" s="49"/>
      <c r="KXZ255" s="49"/>
      <c r="KYA255" s="49"/>
      <c r="KYB255" s="49"/>
      <c r="KYC255" s="49"/>
      <c r="KYD255" s="49"/>
      <c r="KYE255" s="49"/>
      <c r="KYF255" s="49"/>
      <c r="KYG255" s="49"/>
      <c r="KYH255" s="49"/>
      <c r="KYI255" s="49"/>
      <c r="KYJ255" s="49"/>
      <c r="KYK255" s="49"/>
      <c r="KYL255" s="49"/>
      <c r="KYM255" s="49"/>
      <c r="KYN255" s="49"/>
      <c r="KYO255" s="49"/>
      <c r="KYP255" s="49"/>
      <c r="KYQ255" s="49"/>
      <c r="KYR255" s="49"/>
      <c r="KYS255" s="49"/>
      <c r="KYT255" s="49"/>
      <c r="KYU255" s="49"/>
      <c r="KYV255" s="49"/>
      <c r="KYW255" s="49"/>
      <c r="KYX255" s="49"/>
      <c r="KYY255" s="49"/>
      <c r="KYZ255" s="49"/>
      <c r="KZA255" s="49"/>
      <c r="KZB255" s="49"/>
      <c r="KZC255" s="49"/>
      <c r="KZD255" s="49"/>
      <c r="KZE255" s="49"/>
      <c r="KZF255" s="49"/>
      <c r="KZG255" s="49"/>
      <c r="KZH255" s="49"/>
      <c r="KZI255" s="49"/>
      <c r="KZJ255" s="49"/>
      <c r="KZK255" s="49"/>
      <c r="KZL255" s="49"/>
      <c r="KZM255" s="49"/>
      <c r="KZN255" s="49"/>
      <c r="KZO255" s="49"/>
      <c r="KZP255" s="49"/>
      <c r="KZQ255" s="49"/>
      <c r="KZR255" s="49"/>
      <c r="KZS255" s="49"/>
      <c r="KZT255" s="49"/>
      <c r="KZU255" s="49"/>
      <c r="KZV255" s="49"/>
      <c r="KZW255" s="49"/>
      <c r="KZX255" s="49"/>
      <c r="KZY255" s="49"/>
      <c r="KZZ255" s="49"/>
      <c r="LAA255" s="49"/>
      <c r="LAB255" s="49"/>
      <c r="LAC255" s="49"/>
      <c r="LAD255" s="49"/>
      <c r="LAE255" s="49"/>
      <c r="LAF255" s="49"/>
      <c r="LAG255" s="49"/>
      <c r="LAH255" s="49"/>
      <c r="LAI255" s="49"/>
      <c r="LAJ255" s="49"/>
      <c r="LAK255" s="49"/>
      <c r="LAL255" s="49"/>
      <c r="LAM255" s="49"/>
      <c r="LAN255" s="49"/>
      <c r="LAO255" s="49"/>
      <c r="LAP255" s="49"/>
      <c r="LAQ255" s="49"/>
      <c r="LAR255" s="49"/>
      <c r="LAS255" s="49"/>
      <c r="LAT255" s="49"/>
      <c r="LAU255" s="49"/>
      <c r="LAV255" s="49"/>
      <c r="LAW255" s="49"/>
      <c r="LAX255" s="49"/>
      <c r="LAY255" s="49"/>
      <c r="LAZ255" s="49"/>
      <c r="LBA255" s="49"/>
      <c r="LBB255" s="49"/>
      <c r="LBC255" s="49"/>
      <c r="LBD255" s="49"/>
      <c r="LBE255" s="49"/>
      <c r="LBF255" s="49"/>
      <c r="LBG255" s="49"/>
      <c r="LBH255" s="49"/>
      <c r="LBI255" s="49"/>
      <c r="LBJ255" s="49"/>
      <c r="LBK255" s="49"/>
      <c r="LBL255" s="49"/>
      <c r="LBM255" s="49"/>
      <c r="LBN255" s="49"/>
      <c r="LBO255" s="49"/>
      <c r="LBP255" s="49"/>
      <c r="LBQ255" s="49"/>
      <c r="LBR255" s="49"/>
      <c r="LBS255" s="49"/>
      <c r="LBT255" s="49"/>
      <c r="LBU255" s="49"/>
      <c r="LBV255" s="49"/>
      <c r="LBW255" s="49"/>
      <c r="LBX255" s="49"/>
      <c r="LBY255" s="49"/>
      <c r="LBZ255" s="49"/>
      <c r="LCA255" s="49"/>
      <c r="LCB255" s="49"/>
      <c r="LCC255" s="49"/>
      <c r="LCD255" s="49"/>
      <c r="LCE255" s="49"/>
      <c r="LCF255" s="49"/>
      <c r="LCG255" s="49"/>
      <c r="LCH255" s="49"/>
      <c r="LCI255" s="49"/>
      <c r="LCJ255" s="49"/>
      <c r="LCK255" s="49"/>
      <c r="LCL255" s="49"/>
      <c r="LCM255" s="49"/>
      <c r="LCN255" s="49"/>
      <c r="LCO255" s="49"/>
      <c r="LCP255" s="49"/>
      <c r="LCQ255" s="49"/>
      <c r="LCR255" s="49"/>
      <c r="LCS255" s="49"/>
      <c r="LCT255" s="49"/>
      <c r="LCU255" s="49"/>
      <c r="LCV255" s="49"/>
      <c r="LCW255" s="49"/>
      <c r="LCX255" s="49"/>
      <c r="LCY255" s="49"/>
      <c r="LCZ255" s="49"/>
      <c r="LDA255" s="49"/>
      <c r="LDB255" s="49"/>
      <c r="LDC255" s="49"/>
      <c r="LDD255" s="49"/>
      <c r="LDE255" s="49"/>
      <c r="LDF255" s="49"/>
      <c r="LDG255" s="49"/>
      <c r="LDH255" s="49"/>
      <c r="LDI255" s="49"/>
      <c r="LDJ255" s="49"/>
      <c r="LDK255" s="49"/>
      <c r="LDL255" s="49"/>
      <c r="LDM255" s="49"/>
      <c r="LDN255" s="49"/>
      <c r="LDO255" s="49"/>
      <c r="LDP255" s="49"/>
      <c r="LDQ255" s="49"/>
      <c r="LDR255" s="49"/>
      <c r="LDS255" s="49"/>
      <c r="LDT255" s="49"/>
      <c r="LDU255" s="49"/>
      <c r="LDV255" s="49"/>
      <c r="LDW255" s="49"/>
      <c r="LDX255" s="49"/>
      <c r="LDY255" s="49"/>
      <c r="LDZ255" s="49"/>
      <c r="LEA255" s="49"/>
      <c r="LEB255" s="49"/>
      <c r="LEC255" s="49"/>
      <c r="LED255" s="49"/>
      <c r="LEE255" s="49"/>
      <c r="LEF255" s="49"/>
      <c r="LEG255" s="49"/>
      <c r="LEH255" s="49"/>
      <c r="LEI255" s="49"/>
      <c r="LEJ255" s="49"/>
      <c r="LEK255" s="49"/>
      <c r="LEL255" s="49"/>
      <c r="LEM255" s="49"/>
      <c r="LEN255" s="49"/>
      <c r="LEO255" s="49"/>
      <c r="LEP255" s="49"/>
      <c r="LEQ255" s="49"/>
      <c r="LER255" s="49"/>
      <c r="LES255" s="49"/>
      <c r="LET255" s="49"/>
      <c r="LEU255" s="49"/>
      <c r="LEV255" s="49"/>
      <c r="LEW255" s="49"/>
      <c r="LEX255" s="49"/>
      <c r="LEY255" s="49"/>
      <c r="LEZ255" s="49"/>
      <c r="LFA255" s="49"/>
      <c r="LFB255" s="49"/>
      <c r="LFC255" s="49"/>
      <c r="LFD255" s="49"/>
      <c r="LFE255" s="49"/>
      <c r="LFF255" s="49"/>
      <c r="LFG255" s="49"/>
      <c r="LFH255" s="49"/>
      <c r="LFI255" s="49"/>
      <c r="LFJ255" s="49"/>
      <c r="LFK255" s="49"/>
      <c r="LFL255" s="49"/>
      <c r="LFM255" s="49"/>
      <c r="LFN255" s="49"/>
      <c r="LFO255" s="49"/>
      <c r="LFP255" s="49"/>
      <c r="LFQ255" s="49"/>
      <c r="LFR255" s="49"/>
      <c r="LFS255" s="49"/>
      <c r="LFT255" s="49"/>
      <c r="LFU255" s="49"/>
      <c r="LFV255" s="49"/>
      <c r="LFW255" s="49"/>
      <c r="LFX255" s="49"/>
      <c r="LFY255" s="49"/>
      <c r="LFZ255" s="49"/>
      <c r="LGA255" s="49"/>
      <c r="LGB255" s="49"/>
      <c r="LGC255" s="49"/>
      <c r="LGD255" s="49"/>
      <c r="LGE255" s="49"/>
      <c r="LGF255" s="49"/>
      <c r="LGG255" s="49"/>
      <c r="LGH255" s="49"/>
      <c r="LGI255" s="49"/>
      <c r="LGJ255" s="49"/>
      <c r="LGK255" s="49"/>
      <c r="LGL255" s="49"/>
      <c r="LGM255" s="49"/>
      <c r="LGN255" s="49"/>
      <c r="LGO255" s="49"/>
      <c r="LGP255" s="49"/>
      <c r="LGQ255" s="49"/>
      <c r="LGR255" s="49"/>
      <c r="LGS255" s="49"/>
      <c r="LGT255" s="49"/>
      <c r="LGU255" s="49"/>
      <c r="LGV255" s="49"/>
      <c r="LGW255" s="49"/>
      <c r="LGX255" s="49"/>
      <c r="LGY255" s="49"/>
      <c r="LGZ255" s="49"/>
      <c r="LHA255" s="49"/>
      <c r="LHB255" s="49"/>
      <c r="LHC255" s="49"/>
      <c r="LHD255" s="49"/>
      <c r="LHE255" s="49"/>
      <c r="LHF255" s="49"/>
      <c r="LHG255" s="49"/>
      <c r="LHH255" s="49"/>
      <c r="LHI255" s="49"/>
      <c r="LHJ255" s="49"/>
      <c r="LHK255" s="49"/>
      <c r="LHL255" s="49"/>
      <c r="LHM255" s="49"/>
      <c r="LHN255" s="49"/>
      <c r="LHO255" s="49"/>
      <c r="LHP255" s="49"/>
      <c r="LHQ255" s="49"/>
      <c r="LHR255" s="49"/>
      <c r="LHS255" s="49"/>
      <c r="LHT255" s="49"/>
      <c r="LHU255" s="49"/>
      <c r="LHV255" s="49"/>
      <c r="LHW255" s="49"/>
      <c r="LHX255" s="49"/>
      <c r="LHY255" s="49"/>
      <c r="LHZ255" s="49"/>
      <c r="LIA255" s="49"/>
      <c r="LIB255" s="49"/>
      <c r="LIC255" s="49"/>
      <c r="LID255" s="49"/>
      <c r="LIE255" s="49"/>
      <c r="LIF255" s="49"/>
      <c r="LIG255" s="49"/>
      <c r="LIH255" s="49"/>
      <c r="LII255" s="49"/>
      <c r="LIJ255" s="49"/>
      <c r="LIK255" s="49"/>
      <c r="LIL255" s="49"/>
      <c r="LIM255" s="49"/>
      <c r="LIN255" s="49"/>
      <c r="LIO255" s="49"/>
      <c r="LIP255" s="49"/>
      <c r="LIQ255" s="49"/>
      <c r="LIR255" s="49"/>
      <c r="LIS255" s="49"/>
      <c r="LIT255" s="49"/>
      <c r="LIU255" s="49"/>
      <c r="LIV255" s="49"/>
      <c r="LIW255" s="49"/>
      <c r="LIX255" s="49"/>
      <c r="LIY255" s="49"/>
      <c r="LIZ255" s="49"/>
      <c r="LJA255" s="49"/>
      <c r="LJB255" s="49"/>
      <c r="LJC255" s="49"/>
      <c r="LJD255" s="49"/>
      <c r="LJE255" s="49"/>
      <c r="LJF255" s="49"/>
      <c r="LJG255" s="49"/>
      <c r="LJH255" s="49"/>
      <c r="LJI255" s="49"/>
      <c r="LJJ255" s="49"/>
      <c r="LJK255" s="49"/>
      <c r="LJL255" s="49"/>
      <c r="LJM255" s="49"/>
      <c r="LJN255" s="49"/>
      <c r="LJO255" s="49"/>
      <c r="LJP255" s="49"/>
      <c r="LJQ255" s="49"/>
      <c r="LJR255" s="49"/>
      <c r="LJS255" s="49"/>
      <c r="LJT255" s="49"/>
      <c r="LJU255" s="49"/>
      <c r="LJV255" s="49"/>
      <c r="LJW255" s="49"/>
      <c r="LJX255" s="49"/>
      <c r="LJY255" s="49"/>
      <c r="LJZ255" s="49"/>
      <c r="LKA255" s="49"/>
      <c r="LKB255" s="49"/>
      <c r="LKC255" s="49"/>
      <c r="LKD255" s="49"/>
      <c r="LKE255" s="49"/>
      <c r="LKF255" s="49"/>
      <c r="LKG255" s="49"/>
      <c r="LKH255" s="49"/>
      <c r="LKI255" s="49"/>
      <c r="LKJ255" s="49"/>
      <c r="LKK255" s="49"/>
      <c r="LKL255" s="49"/>
      <c r="LKM255" s="49"/>
      <c r="LKN255" s="49"/>
      <c r="LKO255" s="49"/>
      <c r="LKP255" s="49"/>
      <c r="LKQ255" s="49"/>
      <c r="LKR255" s="49"/>
      <c r="LKS255" s="49"/>
      <c r="LKT255" s="49"/>
      <c r="LKU255" s="49"/>
      <c r="LKV255" s="49"/>
      <c r="LKW255" s="49"/>
      <c r="LKX255" s="49"/>
      <c r="LKY255" s="49"/>
      <c r="LKZ255" s="49"/>
      <c r="LLA255" s="49"/>
      <c r="LLB255" s="49"/>
      <c r="LLC255" s="49"/>
      <c r="LLD255" s="49"/>
      <c r="LLE255" s="49"/>
      <c r="LLF255" s="49"/>
      <c r="LLG255" s="49"/>
      <c r="LLH255" s="49"/>
      <c r="LLI255" s="49"/>
      <c r="LLJ255" s="49"/>
      <c r="LLK255" s="49"/>
      <c r="LLL255" s="49"/>
      <c r="LLM255" s="49"/>
      <c r="LLN255" s="49"/>
      <c r="LLO255" s="49"/>
      <c r="LLP255" s="49"/>
      <c r="LLQ255" s="49"/>
      <c r="LLR255" s="49"/>
      <c r="LLS255" s="49"/>
      <c r="LLT255" s="49"/>
      <c r="LLU255" s="49"/>
      <c r="LLV255" s="49"/>
      <c r="LLW255" s="49"/>
      <c r="LLX255" s="49"/>
      <c r="LLY255" s="49"/>
      <c r="LLZ255" s="49"/>
      <c r="LMA255" s="49"/>
      <c r="LMB255" s="49"/>
      <c r="LMC255" s="49"/>
      <c r="LMD255" s="49"/>
      <c r="LME255" s="49"/>
      <c r="LMF255" s="49"/>
      <c r="LMG255" s="49"/>
      <c r="LMH255" s="49"/>
      <c r="LMI255" s="49"/>
      <c r="LMJ255" s="49"/>
      <c r="LMK255" s="49"/>
      <c r="LML255" s="49"/>
      <c r="LMM255" s="49"/>
      <c r="LMN255" s="49"/>
      <c r="LMO255" s="49"/>
      <c r="LMP255" s="49"/>
      <c r="LMQ255" s="49"/>
      <c r="LMR255" s="49"/>
      <c r="LMS255" s="49"/>
      <c r="LMT255" s="49"/>
      <c r="LMU255" s="49"/>
      <c r="LMV255" s="49"/>
      <c r="LMW255" s="49"/>
      <c r="LMX255" s="49"/>
      <c r="LMY255" s="49"/>
      <c r="LMZ255" s="49"/>
      <c r="LNA255" s="49"/>
      <c r="LNB255" s="49"/>
      <c r="LNC255" s="49"/>
      <c r="LND255" s="49"/>
      <c r="LNE255" s="49"/>
      <c r="LNF255" s="49"/>
      <c r="LNG255" s="49"/>
      <c r="LNH255" s="49"/>
      <c r="LNI255" s="49"/>
      <c r="LNJ255" s="49"/>
      <c r="LNK255" s="49"/>
      <c r="LNL255" s="49"/>
      <c r="LNM255" s="49"/>
      <c r="LNN255" s="49"/>
      <c r="LNO255" s="49"/>
      <c r="LNP255" s="49"/>
      <c r="LNQ255" s="49"/>
      <c r="LNR255" s="49"/>
      <c r="LNS255" s="49"/>
      <c r="LNT255" s="49"/>
      <c r="LNU255" s="49"/>
      <c r="LNV255" s="49"/>
      <c r="LNW255" s="49"/>
      <c r="LNX255" s="49"/>
      <c r="LNY255" s="49"/>
      <c r="LNZ255" s="49"/>
      <c r="LOA255" s="49"/>
      <c r="LOB255" s="49"/>
      <c r="LOC255" s="49"/>
      <c r="LOD255" s="49"/>
      <c r="LOE255" s="49"/>
      <c r="LOF255" s="49"/>
      <c r="LOG255" s="49"/>
      <c r="LOH255" s="49"/>
      <c r="LOI255" s="49"/>
      <c r="LOJ255" s="49"/>
      <c r="LOK255" s="49"/>
      <c r="LOL255" s="49"/>
      <c r="LOM255" s="49"/>
      <c r="LON255" s="49"/>
      <c r="LOO255" s="49"/>
      <c r="LOP255" s="49"/>
      <c r="LOQ255" s="49"/>
      <c r="LOR255" s="49"/>
      <c r="LOS255" s="49"/>
      <c r="LOT255" s="49"/>
      <c r="LOU255" s="49"/>
      <c r="LOV255" s="49"/>
      <c r="LOW255" s="49"/>
      <c r="LOX255" s="49"/>
      <c r="LOY255" s="49"/>
      <c r="LOZ255" s="49"/>
      <c r="LPA255" s="49"/>
      <c r="LPB255" s="49"/>
      <c r="LPC255" s="49"/>
      <c r="LPD255" s="49"/>
      <c r="LPE255" s="49"/>
      <c r="LPF255" s="49"/>
      <c r="LPG255" s="49"/>
      <c r="LPH255" s="49"/>
      <c r="LPI255" s="49"/>
      <c r="LPJ255" s="49"/>
      <c r="LPK255" s="49"/>
      <c r="LPL255" s="49"/>
      <c r="LPM255" s="49"/>
      <c r="LPN255" s="49"/>
      <c r="LPO255" s="49"/>
      <c r="LPP255" s="49"/>
      <c r="LPQ255" s="49"/>
      <c r="LPR255" s="49"/>
      <c r="LPS255" s="49"/>
      <c r="LPT255" s="49"/>
      <c r="LPU255" s="49"/>
      <c r="LPV255" s="49"/>
      <c r="LPW255" s="49"/>
      <c r="LPX255" s="49"/>
      <c r="LPY255" s="49"/>
      <c r="LPZ255" s="49"/>
      <c r="LQA255" s="49"/>
      <c r="LQB255" s="49"/>
      <c r="LQC255" s="49"/>
      <c r="LQD255" s="49"/>
      <c r="LQE255" s="49"/>
      <c r="LQF255" s="49"/>
      <c r="LQG255" s="49"/>
      <c r="LQH255" s="49"/>
      <c r="LQI255" s="49"/>
      <c r="LQJ255" s="49"/>
      <c r="LQK255" s="49"/>
      <c r="LQL255" s="49"/>
      <c r="LQM255" s="49"/>
      <c r="LQN255" s="49"/>
      <c r="LQO255" s="49"/>
      <c r="LQP255" s="49"/>
      <c r="LQQ255" s="49"/>
      <c r="LQR255" s="49"/>
      <c r="LQS255" s="49"/>
      <c r="LQT255" s="49"/>
      <c r="LQU255" s="49"/>
      <c r="LQV255" s="49"/>
      <c r="LQW255" s="49"/>
      <c r="LQX255" s="49"/>
      <c r="LQY255" s="49"/>
      <c r="LQZ255" s="49"/>
      <c r="LRA255" s="49"/>
      <c r="LRB255" s="49"/>
      <c r="LRC255" s="49"/>
      <c r="LRD255" s="49"/>
      <c r="LRE255" s="49"/>
      <c r="LRF255" s="49"/>
      <c r="LRG255" s="49"/>
      <c r="LRH255" s="49"/>
      <c r="LRI255" s="49"/>
      <c r="LRJ255" s="49"/>
      <c r="LRK255" s="49"/>
      <c r="LRL255" s="49"/>
      <c r="LRM255" s="49"/>
      <c r="LRN255" s="49"/>
      <c r="LRO255" s="49"/>
      <c r="LRP255" s="49"/>
      <c r="LRQ255" s="49"/>
      <c r="LRR255" s="49"/>
      <c r="LRS255" s="49"/>
      <c r="LRT255" s="49"/>
      <c r="LRU255" s="49"/>
      <c r="LRV255" s="49"/>
      <c r="LRW255" s="49"/>
      <c r="LRX255" s="49"/>
      <c r="LRY255" s="49"/>
      <c r="LRZ255" s="49"/>
      <c r="LSA255" s="49"/>
      <c r="LSB255" s="49"/>
      <c r="LSC255" s="49"/>
      <c r="LSD255" s="49"/>
      <c r="LSE255" s="49"/>
      <c r="LSF255" s="49"/>
      <c r="LSG255" s="49"/>
      <c r="LSH255" s="49"/>
      <c r="LSI255" s="49"/>
      <c r="LSJ255" s="49"/>
      <c r="LSK255" s="49"/>
      <c r="LSL255" s="49"/>
      <c r="LSM255" s="49"/>
      <c r="LSN255" s="49"/>
      <c r="LSO255" s="49"/>
      <c r="LSP255" s="49"/>
      <c r="LSQ255" s="49"/>
      <c r="LSR255" s="49"/>
      <c r="LSS255" s="49"/>
      <c r="LST255" s="49"/>
      <c r="LSU255" s="49"/>
      <c r="LSV255" s="49"/>
      <c r="LSW255" s="49"/>
      <c r="LSX255" s="49"/>
      <c r="LSY255" s="49"/>
      <c r="LSZ255" s="49"/>
      <c r="LTA255" s="49"/>
      <c r="LTB255" s="49"/>
      <c r="LTC255" s="49"/>
      <c r="LTD255" s="49"/>
      <c r="LTE255" s="49"/>
      <c r="LTF255" s="49"/>
      <c r="LTG255" s="49"/>
      <c r="LTH255" s="49"/>
      <c r="LTI255" s="49"/>
      <c r="LTJ255" s="49"/>
      <c r="LTK255" s="49"/>
      <c r="LTL255" s="49"/>
      <c r="LTM255" s="49"/>
      <c r="LTN255" s="49"/>
      <c r="LTO255" s="49"/>
      <c r="LTP255" s="49"/>
      <c r="LTQ255" s="49"/>
      <c r="LTR255" s="49"/>
      <c r="LTS255" s="49"/>
      <c r="LTT255" s="49"/>
      <c r="LTU255" s="49"/>
      <c r="LTV255" s="49"/>
      <c r="LTW255" s="49"/>
      <c r="LTX255" s="49"/>
      <c r="LTY255" s="49"/>
      <c r="LTZ255" s="49"/>
      <c r="LUA255" s="49"/>
      <c r="LUB255" s="49"/>
      <c r="LUC255" s="49"/>
      <c r="LUD255" s="49"/>
      <c r="LUE255" s="49"/>
      <c r="LUF255" s="49"/>
      <c r="LUG255" s="49"/>
      <c r="LUH255" s="49"/>
      <c r="LUI255" s="49"/>
      <c r="LUJ255" s="49"/>
      <c r="LUK255" s="49"/>
      <c r="LUL255" s="49"/>
      <c r="LUM255" s="49"/>
      <c r="LUN255" s="49"/>
      <c r="LUO255" s="49"/>
      <c r="LUP255" s="49"/>
      <c r="LUQ255" s="49"/>
      <c r="LUR255" s="49"/>
      <c r="LUS255" s="49"/>
      <c r="LUT255" s="49"/>
      <c r="LUU255" s="49"/>
      <c r="LUV255" s="49"/>
      <c r="LUW255" s="49"/>
      <c r="LUX255" s="49"/>
      <c r="LUY255" s="49"/>
      <c r="LUZ255" s="49"/>
      <c r="LVA255" s="49"/>
      <c r="LVB255" s="49"/>
      <c r="LVC255" s="49"/>
      <c r="LVD255" s="49"/>
      <c r="LVE255" s="49"/>
      <c r="LVF255" s="49"/>
      <c r="LVG255" s="49"/>
      <c r="LVH255" s="49"/>
      <c r="LVI255" s="49"/>
      <c r="LVJ255" s="49"/>
      <c r="LVK255" s="49"/>
      <c r="LVL255" s="49"/>
      <c r="LVM255" s="49"/>
      <c r="LVN255" s="49"/>
      <c r="LVO255" s="49"/>
      <c r="LVP255" s="49"/>
      <c r="LVQ255" s="49"/>
      <c r="LVR255" s="49"/>
      <c r="LVS255" s="49"/>
      <c r="LVT255" s="49"/>
      <c r="LVU255" s="49"/>
      <c r="LVV255" s="49"/>
      <c r="LVW255" s="49"/>
      <c r="LVX255" s="49"/>
      <c r="LVY255" s="49"/>
      <c r="LVZ255" s="49"/>
      <c r="LWA255" s="49"/>
      <c r="LWB255" s="49"/>
      <c r="LWC255" s="49"/>
      <c r="LWD255" s="49"/>
      <c r="LWE255" s="49"/>
      <c r="LWF255" s="49"/>
      <c r="LWG255" s="49"/>
      <c r="LWH255" s="49"/>
      <c r="LWI255" s="49"/>
      <c r="LWJ255" s="49"/>
      <c r="LWK255" s="49"/>
      <c r="LWL255" s="49"/>
      <c r="LWM255" s="49"/>
      <c r="LWN255" s="49"/>
      <c r="LWO255" s="49"/>
      <c r="LWP255" s="49"/>
      <c r="LWQ255" s="49"/>
      <c r="LWR255" s="49"/>
      <c r="LWS255" s="49"/>
      <c r="LWT255" s="49"/>
      <c r="LWU255" s="49"/>
      <c r="LWV255" s="49"/>
      <c r="LWW255" s="49"/>
      <c r="LWX255" s="49"/>
      <c r="LWY255" s="49"/>
      <c r="LWZ255" s="49"/>
      <c r="LXA255" s="49"/>
      <c r="LXB255" s="49"/>
      <c r="LXC255" s="49"/>
      <c r="LXD255" s="49"/>
      <c r="LXE255" s="49"/>
      <c r="LXF255" s="49"/>
      <c r="LXG255" s="49"/>
      <c r="LXH255" s="49"/>
      <c r="LXI255" s="49"/>
      <c r="LXJ255" s="49"/>
      <c r="LXK255" s="49"/>
      <c r="LXL255" s="49"/>
      <c r="LXM255" s="49"/>
      <c r="LXN255" s="49"/>
      <c r="LXO255" s="49"/>
      <c r="LXP255" s="49"/>
      <c r="LXQ255" s="49"/>
      <c r="LXR255" s="49"/>
      <c r="LXS255" s="49"/>
      <c r="LXT255" s="49"/>
      <c r="LXU255" s="49"/>
      <c r="LXV255" s="49"/>
      <c r="LXW255" s="49"/>
      <c r="LXX255" s="49"/>
      <c r="LXY255" s="49"/>
      <c r="LXZ255" s="49"/>
      <c r="LYA255" s="49"/>
      <c r="LYB255" s="49"/>
      <c r="LYC255" s="49"/>
      <c r="LYD255" s="49"/>
      <c r="LYE255" s="49"/>
      <c r="LYF255" s="49"/>
      <c r="LYG255" s="49"/>
      <c r="LYH255" s="49"/>
      <c r="LYI255" s="49"/>
      <c r="LYJ255" s="49"/>
      <c r="LYK255" s="49"/>
      <c r="LYL255" s="49"/>
      <c r="LYM255" s="49"/>
      <c r="LYN255" s="49"/>
      <c r="LYO255" s="49"/>
      <c r="LYP255" s="49"/>
      <c r="LYQ255" s="49"/>
      <c r="LYR255" s="49"/>
      <c r="LYS255" s="49"/>
      <c r="LYT255" s="49"/>
      <c r="LYU255" s="49"/>
      <c r="LYV255" s="49"/>
      <c r="LYW255" s="49"/>
      <c r="LYX255" s="49"/>
      <c r="LYY255" s="49"/>
      <c r="LYZ255" s="49"/>
      <c r="LZA255" s="49"/>
      <c r="LZB255" s="49"/>
      <c r="LZC255" s="49"/>
      <c r="LZD255" s="49"/>
      <c r="LZE255" s="49"/>
      <c r="LZF255" s="49"/>
      <c r="LZG255" s="49"/>
      <c r="LZH255" s="49"/>
      <c r="LZI255" s="49"/>
      <c r="LZJ255" s="49"/>
      <c r="LZK255" s="49"/>
      <c r="LZL255" s="49"/>
      <c r="LZM255" s="49"/>
      <c r="LZN255" s="49"/>
      <c r="LZO255" s="49"/>
      <c r="LZP255" s="49"/>
      <c r="LZQ255" s="49"/>
      <c r="LZR255" s="49"/>
      <c r="LZS255" s="49"/>
      <c r="LZT255" s="49"/>
      <c r="LZU255" s="49"/>
      <c r="LZV255" s="49"/>
      <c r="LZW255" s="49"/>
      <c r="LZX255" s="49"/>
      <c r="LZY255" s="49"/>
      <c r="LZZ255" s="49"/>
      <c r="MAA255" s="49"/>
      <c r="MAB255" s="49"/>
      <c r="MAC255" s="49"/>
      <c r="MAD255" s="49"/>
      <c r="MAE255" s="49"/>
      <c r="MAF255" s="49"/>
      <c r="MAG255" s="49"/>
      <c r="MAH255" s="49"/>
      <c r="MAI255" s="49"/>
      <c r="MAJ255" s="49"/>
      <c r="MAK255" s="49"/>
      <c r="MAL255" s="49"/>
      <c r="MAM255" s="49"/>
      <c r="MAN255" s="49"/>
      <c r="MAO255" s="49"/>
      <c r="MAP255" s="49"/>
      <c r="MAQ255" s="49"/>
      <c r="MAR255" s="49"/>
      <c r="MAS255" s="49"/>
      <c r="MAT255" s="49"/>
      <c r="MAU255" s="49"/>
      <c r="MAV255" s="49"/>
      <c r="MAW255" s="49"/>
      <c r="MAX255" s="49"/>
      <c r="MAY255" s="49"/>
      <c r="MAZ255" s="49"/>
      <c r="MBA255" s="49"/>
      <c r="MBB255" s="49"/>
      <c r="MBC255" s="49"/>
      <c r="MBD255" s="49"/>
      <c r="MBE255" s="49"/>
      <c r="MBF255" s="49"/>
      <c r="MBG255" s="49"/>
      <c r="MBH255" s="49"/>
      <c r="MBI255" s="49"/>
      <c r="MBJ255" s="49"/>
      <c r="MBK255" s="49"/>
      <c r="MBL255" s="49"/>
      <c r="MBM255" s="49"/>
      <c r="MBN255" s="49"/>
      <c r="MBO255" s="49"/>
      <c r="MBP255" s="49"/>
      <c r="MBQ255" s="49"/>
      <c r="MBR255" s="49"/>
      <c r="MBS255" s="49"/>
      <c r="MBT255" s="49"/>
      <c r="MBU255" s="49"/>
      <c r="MBV255" s="49"/>
      <c r="MBW255" s="49"/>
      <c r="MBX255" s="49"/>
      <c r="MBY255" s="49"/>
      <c r="MBZ255" s="49"/>
      <c r="MCA255" s="49"/>
      <c r="MCB255" s="49"/>
      <c r="MCC255" s="49"/>
      <c r="MCD255" s="49"/>
      <c r="MCE255" s="49"/>
      <c r="MCF255" s="49"/>
      <c r="MCG255" s="49"/>
      <c r="MCH255" s="49"/>
      <c r="MCI255" s="49"/>
      <c r="MCJ255" s="49"/>
      <c r="MCK255" s="49"/>
      <c r="MCL255" s="49"/>
      <c r="MCM255" s="49"/>
      <c r="MCN255" s="49"/>
      <c r="MCO255" s="49"/>
      <c r="MCP255" s="49"/>
      <c r="MCQ255" s="49"/>
      <c r="MCR255" s="49"/>
      <c r="MCS255" s="49"/>
      <c r="MCT255" s="49"/>
      <c r="MCU255" s="49"/>
      <c r="MCV255" s="49"/>
      <c r="MCW255" s="49"/>
      <c r="MCX255" s="49"/>
      <c r="MCY255" s="49"/>
      <c r="MCZ255" s="49"/>
      <c r="MDA255" s="49"/>
      <c r="MDB255" s="49"/>
      <c r="MDC255" s="49"/>
      <c r="MDD255" s="49"/>
      <c r="MDE255" s="49"/>
      <c r="MDF255" s="49"/>
      <c r="MDG255" s="49"/>
      <c r="MDH255" s="49"/>
      <c r="MDI255" s="49"/>
      <c r="MDJ255" s="49"/>
      <c r="MDK255" s="49"/>
      <c r="MDL255" s="49"/>
      <c r="MDM255" s="49"/>
      <c r="MDN255" s="49"/>
      <c r="MDO255" s="49"/>
      <c r="MDP255" s="49"/>
      <c r="MDQ255" s="49"/>
      <c r="MDR255" s="49"/>
      <c r="MDS255" s="49"/>
      <c r="MDT255" s="49"/>
      <c r="MDU255" s="49"/>
      <c r="MDV255" s="49"/>
      <c r="MDW255" s="49"/>
      <c r="MDX255" s="49"/>
      <c r="MDY255" s="49"/>
      <c r="MDZ255" s="49"/>
      <c r="MEA255" s="49"/>
      <c r="MEB255" s="49"/>
      <c r="MEC255" s="49"/>
      <c r="MED255" s="49"/>
      <c r="MEE255" s="49"/>
      <c r="MEF255" s="49"/>
      <c r="MEG255" s="49"/>
      <c r="MEH255" s="49"/>
      <c r="MEI255" s="49"/>
      <c r="MEJ255" s="49"/>
      <c r="MEK255" s="49"/>
      <c r="MEL255" s="49"/>
      <c r="MEM255" s="49"/>
      <c r="MEN255" s="49"/>
      <c r="MEO255" s="49"/>
      <c r="MEP255" s="49"/>
      <c r="MEQ255" s="49"/>
      <c r="MER255" s="49"/>
      <c r="MES255" s="49"/>
      <c r="MET255" s="49"/>
      <c r="MEU255" s="49"/>
      <c r="MEV255" s="49"/>
      <c r="MEW255" s="49"/>
      <c r="MEX255" s="49"/>
      <c r="MEY255" s="49"/>
      <c r="MEZ255" s="49"/>
      <c r="MFA255" s="49"/>
      <c r="MFB255" s="49"/>
      <c r="MFC255" s="49"/>
      <c r="MFD255" s="49"/>
      <c r="MFE255" s="49"/>
      <c r="MFF255" s="49"/>
      <c r="MFG255" s="49"/>
      <c r="MFH255" s="49"/>
      <c r="MFI255" s="49"/>
      <c r="MFJ255" s="49"/>
      <c r="MFK255" s="49"/>
      <c r="MFL255" s="49"/>
      <c r="MFM255" s="49"/>
      <c r="MFN255" s="49"/>
      <c r="MFO255" s="49"/>
      <c r="MFP255" s="49"/>
      <c r="MFQ255" s="49"/>
      <c r="MFR255" s="49"/>
      <c r="MFS255" s="49"/>
      <c r="MFT255" s="49"/>
      <c r="MFU255" s="49"/>
      <c r="MFV255" s="49"/>
      <c r="MFW255" s="49"/>
      <c r="MFX255" s="49"/>
      <c r="MFY255" s="49"/>
      <c r="MFZ255" s="49"/>
      <c r="MGA255" s="49"/>
      <c r="MGB255" s="49"/>
      <c r="MGC255" s="49"/>
      <c r="MGD255" s="49"/>
      <c r="MGE255" s="49"/>
      <c r="MGF255" s="49"/>
      <c r="MGG255" s="49"/>
      <c r="MGH255" s="49"/>
      <c r="MGI255" s="49"/>
      <c r="MGJ255" s="49"/>
      <c r="MGK255" s="49"/>
      <c r="MGL255" s="49"/>
      <c r="MGM255" s="49"/>
      <c r="MGN255" s="49"/>
      <c r="MGO255" s="49"/>
      <c r="MGP255" s="49"/>
      <c r="MGQ255" s="49"/>
      <c r="MGR255" s="49"/>
      <c r="MGS255" s="49"/>
      <c r="MGT255" s="49"/>
      <c r="MGU255" s="49"/>
      <c r="MGV255" s="49"/>
      <c r="MGW255" s="49"/>
      <c r="MGX255" s="49"/>
      <c r="MGY255" s="49"/>
      <c r="MGZ255" s="49"/>
      <c r="MHA255" s="49"/>
      <c r="MHB255" s="49"/>
      <c r="MHC255" s="49"/>
      <c r="MHD255" s="49"/>
      <c r="MHE255" s="49"/>
      <c r="MHF255" s="49"/>
      <c r="MHG255" s="49"/>
      <c r="MHH255" s="49"/>
      <c r="MHI255" s="49"/>
      <c r="MHJ255" s="49"/>
      <c r="MHK255" s="49"/>
      <c r="MHL255" s="49"/>
      <c r="MHM255" s="49"/>
      <c r="MHN255" s="49"/>
      <c r="MHO255" s="49"/>
      <c r="MHP255" s="49"/>
      <c r="MHQ255" s="49"/>
      <c r="MHR255" s="49"/>
      <c r="MHS255" s="49"/>
      <c r="MHT255" s="49"/>
      <c r="MHU255" s="49"/>
      <c r="MHV255" s="49"/>
      <c r="MHW255" s="49"/>
      <c r="MHX255" s="49"/>
      <c r="MHY255" s="49"/>
      <c r="MHZ255" s="49"/>
      <c r="MIA255" s="49"/>
      <c r="MIB255" s="49"/>
      <c r="MIC255" s="49"/>
      <c r="MID255" s="49"/>
      <c r="MIE255" s="49"/>
      <c r="MIF255" s="49"/>
      <c r="MIG255" s="49"/>
      <c r="MIH255" s="49"/>
      <c r="MII255" s="49"/>
      <c r="MIJ255" s="49"/>
      <c r="MIK255" s="49"/>
      <c r="MIL255" s="49"/>
      <c r="MIM255" s="49"/>
      <c r="MIN255" s="49"/>
      <c r="MIO255" s="49"/>
      <c r="MIP255" s="49"/>
      <c r="MIQ255" s="49"/>
      <c r="MIR255" s="49"/>
      <c r="MIS255" s="49"/>
      <c r="MIT255" s="49"/>
      <c r="MIU255" s="49"/>
      <c r="MIV255" s="49"/>
      <c r="MIW255" s="49"/>
      <c r="MIX255" s="49"/>
      <c r="MIY255" s="49"/>
      <c r="MIZ255" s="49"/>
      <c r="MJA255" s="49"/>
      <c r="MJB255" s="49"/>
      <c r="MJC255" s="49"/>
      <c r="MJD255" s="49"/>
      <c r="MJE255" s="49"/>
      <c r="MJF255" s="49"/>
      <c r="MJG255" s="49"/>
      <c r="MJH255" s="49"/>
      <c r="MJI255" s="49"/>
      <c r="MJJ255" s="49"/>
      <c r="MJK255" s="49"/>
      <c r="MJL255" s="49"/>
      <c r="MJM255" s="49"/>
      <c r="MJN255" s="49"/>
      <c r="MJO255" s="49"/>
      <c r="MJP255" s="49"/>
      <c r="MJQ255" s="49"/>
      <c r="MJR255" s="49"/>
      <c r="MJS255" s="49"/>
      <c r="MJT255" s="49"/>
      <c r="MJU255" s="49"/>
      <c r="MJV255" s="49"/>
      <c r="MJW255" s="49"/>
      <c r="MJX255" s="49"/>
      <c r="MJY255" s="49"/>
      <c r="MJZ255" s="49"/>
      <c r="MKA255" s="49"/>
      <c r="MKB255" s="49"/>
      <c r="MKC255" s="49"/>
      <c r="MKD255" s="49"/>
      <c r="MKE255" s="49"/>
      <c r="MKF255" s="49"/>
      <c r="MKG255" s="49"/>
      <c r="MKH255" s="49"/>
      <c r="MKI255" s="49"/>
      <c r="MKJ255" s="49"/>
      <c r="MKK255" s="49"/>
      <c r="MKL255" s="49"/>
      <c r="MKM255" s="49"/>
      <c r="MKN255" s="49"/>
      <c r="MKO255" s="49"/>
      <c r="MKP255" s="49"/>
      <c r="MKQ255" s="49"/>
      <c r="MKR255" s="49"/>
      <c r="MKS255" s="49"/>
      <c r="MKT255" s="49"/>
      <c r="MKU255" s="49"/>
      <c r="MKV255" s="49"/>
      <c r="MKW255" s="49"/>
      <c r="MKX255" s="49"/>
      <c r="MKY255" s="49"/>
      <c r="MKZ255" s="49"/>
      <c r="MLA255" s="49"/>
      <c r="MLB255" s="49"/>
      <c r="MLC255" s="49"/>
      <c r="MLD255" s="49"/>
      <c r="MLE255" s="49"/>
      <c r="MLF255" s="49"/>
      <c r="MLG255" s="49"/>
      <c r="MLH255" s="49"/>
      <c r="MLI255" s="49"/>
      <c r="MLJ255" s="49"/>
      <c r="MLK255" s="49"/>
      <c r="MLL255" s="49"/>
      <c r="MLM255" s="49"/>
      <c r="MLN255" s="49"/>
      <c r="MLO255" s="49"/>
      <c r="MLP255" s="49"/>
      <c r="MLQ255" s="49"/>
      <c r="MLR255" s="49"/>
      <c r="MLS255" s="49"/>
      <c r="MLT255" s="49"/>
      <c r="MLU255" s="49"/>
      <c r="MLV255" s="49"/>
      <c r="MLW255" s="49"/>
      <c r="MLX255" s="49"/>
      <c r="MLY255" s="49"/>
      <c r="MLZ255" s="49"/>
      <c r="MMA255" s="49"/>
      <c r="MMB255" s="49"/>
      <c r="MMC255" s="49"/>
      <c r="MMD255" s="49"/>
      <c r="MME255" s="49"/>
      <c r="MMF255" s="49"/>
      <c r="MMG255" s="49"/>
      <c r="MMH255" s="49"/>
      <c r="MMI255" s="49"/>
      <c r="MMJ255" s="49"/>
      <c r="MMK255" s="49"/>
      <c r="MML255" s="49"/>
      <c r="MMM255" s="49"/>
      <c r="MMN255" s="49"/>
      <c r="MMO255" s="49"/>
      <c r="MMP255" s="49"/>
      <c r="MMQ255" s="49"/>
      <c r="MMR255" s="49"/>
      <c r="MMS255" s="49"/>
      <c r="MMT255" s="49"/>
      <c r="MMU255" s="49"/>
      <c r="MMV255" s="49"/>
      <c r="MMW255" s="49"/>
      <c r="MMX255" s="49"/>
      <c r="MMY255" s="49"/>
      <c r="MMZ255" s="49"/>
      <c r="MNA255" s="49"/>
      <c r="MNB255" s="49"/>
      <c r="MNC255" s="49"/>
      <c r="MND255" s="49"/>
      <c r="MNE255" s="49"/>
      <c r="MNF255" s="49"/>
      <c r="MNG255" s="49"/>
      <c r="MNH255" s="49"/>
      <c r="MNI255" s="49"/>
      <c r="MNJ255" s="49"/>
      <c r="MNK255" s="49"/>
      <c r="MNL255" s="49"/>
      <c r="MNM255" s="49"/>
      <c r="MNN255" s="49"/>
      <c r="MNO255" s="49"/>
      <c r="MNP255" s="49"/>
      <c r="MNQ255" s="49"/>
      <c r="MNR255" s="49"/>
      <c r="MNS255" s="49"/>
      <c r="MNT255" s="49"/>
      <c r="MNU255" s="49"/>
      <c r="MNV255" s="49"/>
      <c r="MNW255" s="49"/>
      <c r="MNX255" s="49"/>
      <c r="MNY255" s="49"/>
      <c r="MNZ255" s="49"/>
      <c r="MOA255" s="49"/>
      <c r="MOB255" s="49"/>
      <c r="MOC255" s="49"/>
      <c r="MOD255" s="49"/>
      <c r="MOE255" s="49"/>
      <c r="MOF255" s="49"/>
      <c r="MOG255" s="49"/>
      <c r="MOH255" s="49"/>
      <c r="MOI255" s="49"/>
      <c r="MOJ255" s="49"/>
      <c r="MOK255" s="49"/>
      <c r="MOL255" s="49"/>
      <c r="MOM255" s="49"/>
      <c r="MON255" s="49"/>
      <c r="MOO255" s="49"/>
      <c r="MOP255" s="49"/>
      <c r="MOQ255" s="49"/>
      <c r="MOR255" s="49"/>
      <c r="MOS255" s="49"/>
      <c r="MOT255" s="49"/>
      <c r="MOU255" s="49"/>
      <c r="MOV255" s="49"/>
      <c r="MOW255" s="49"/>
      <c r="MOX255" s="49"/>
      <c r="MOY255" s="49"/>
      <c r="MOZ255" s="49"/>
      <c r="MPA255" s="49"/>
      <c r="MPB255" s="49"/>
      <c r="MPC255" s="49"/>
      <c r="MPD255" s="49"/>
      <c r="MPE255" s="49"/>
      <c r="MPF255" s="49"/>
      <c r="MPG255" s="49"/>
      <c r="MPH255" s="49"/>
      <c r="MPI255" s="49"/>
      <c r="MPJ255" s="49"/>
      <c r="MPK255" s="49"/>
      <c r="MPL255" s="49"/>
      <c r="MPM255" s="49"/>
      <c r="MPN255" s="49"/>
      <c r="MPO255" s="49"/>
      <c r="MPP255" s="49"/>
      <c r="MPQ255" s="49"/>
      <c r="MPR255" s="49"/>
      <c r="MPS255" s="49"/>
      <c r="MPT255" s="49"/>
      <c r="MPU255" s="49"/>
      <c r="MPV255" s="49"/>
      <c r="MPW255" s="49"/>
      <c r="MPX255" s="49"/>
      <c r="MPY255" s="49"/>
      <c r="MPZ255" s="49"/>
      <c r="MQA255" s="49"/>
      <c r="MQB255" s="49"/>
      <c r="MQC255" s="49"/>
      <c r="MQD255" s="49"/>
      <c r="MQE255" s="49"/>
      <c r="MQF255" s="49"/>
      <c r="MQG255" s="49"/>
      <c r="MQH255" s="49"/>
      <c r="MQI255" s="49"/>
      <c r="MQJ255" s="49"/>
      <c r="MQK255" s="49"/>
      <c r="MQL255" s="49"/>
      <c r="MQM255" s="49"/>
      <c r="MQN255" s="49"/>
      <c r="MQO255" s="49"/>
      <c r="MQP255" s="49"/>
      <c r="MQQ255" s="49"/>
      <c r="MQR255" s="49"/>
      <c r="MQS255" s="49"/>
      <c r="MQT255" s="49"/>
      <c r="MQU255" s="49"/>
      <c r="MQV255" s="49"/>
      <c r="MQW255" s="49"/>
      <c r="MQX255" s="49"/>
      <c r="MQY255" s="49"/>
      <c r="MQZ255" s="49"/>
      <c r="MRA255" s="49"/>
      <c r="MRB255" s="49"/>
      <c r="MRC255" s="49"/>
      <c r="MRD255" s="49"/>
      <c r="MRE255" s="49"/>
      <c r="MRF255" s="49"/>
      <c r="MRG255" s="49"/>
      <c r="MRH255" s="49"/>
      <c r="MRI255" s="49"/>
      <c r="MRJ255" s="49"/>
      <c r="MRK255" s="49"/>
      <c r="MRL255" s="49"/>
      <c r="MRM255" s="49"/>
      <c r="MRN255" s="49"/>
      <c r="MRO255" s="49"/>
      <c r="MRP255" s="49"/>
      <c r="MRQ255" s="49"/>
      <c r="MRR255" s="49"/>
      <c r="MRS255" s="49"/>
      <c r="MRT255" s="49"/>
      <c r="MRU255" s="49"/>
      <c r="MRV255" s="49"/>
      <c r="MRW255" s="49"/>
      <c r="MRX255" s="49"/>
      <c r="MRY255" s="49"/>
      <c r="MRZ255" s="49"/>
      <c r="MSA255" s="49"/>
      <c r="MSB255" s="49"/>
      <c r="MSC255" s="49"/>
      <c r="MSD255" s="49"/>
      <c r="MSE255" s="49"/>
      <c r="MSF255" s="49"/>
      <c r="MSG255" s="49"/>
      <c r="MSH255" s="49"/>
      <c r="MSI255" s="49"/>
      <c r="MSJ255" s="49"/>
      <c r="MSK255" s="49"/>
      <c r="MSL255" s="49"/>
      <c r="MSM255" s="49"/>
      <c r="MSN255" s="49"/>
      <c r="MSO255" s="49"/>
      <c r="MSP255" s="49"/>
      <c r="MSQ255" s="49"/>
      <c r="MSR255" s="49"/>
      <c r="MSS255" s="49"/>
      <c r="MST255" s="49"/>
      <c r="MSU255" s="49"/>
      <c r="MSV255" s="49"/>
      <c r="MSW255" s="49"/>
      <c r="MSX255" s="49"/>
      <c r="MSY255" s="49"/>
      <c r="MSZ255" s="49"/>
      <c r="MTA255" s="49"/>
      <c r="MTB255" s="49"/>
      <c r="MTC255" s="49"/>
      <c r="MTD255" s="49"/>
      <c r="MTE255" s="49"/>
      <c r="MTF255" s="49"/>
      <c r="MTG255" s="49"/>
      <c r="MTH255" s="49"/>
      <c r="MTI255" s="49"/>
      <c r="MTJ255" s="49"/>
      <c r="MTK255" s="49"/>
      <c r="MTL255" s="49"/>
      <c r="MTM255" s="49"/>
      <c r="MTN255" s="49"/>
      <c r="MTO255" s="49"/>
      <c r="MTP255" s="49"/>
      <c r="MTQ255" s="49"/>
      <c r="MTR255" s="49"/>
      <c r="MTS255" s="49"/>
      <c r="MTT255" s="49"/>
      <c r="MTU255" s="49"/>
      <c r="MTV255" s="49"/>
      <c r="MTW255" s="49"/>
      <c r="MTX255" s="49"/>
      <c r="MTY255" s="49"/>
      <c r="MTZ255" s="49"/>
      <c r="MUA255" s="49"/>
      <c r="MUB255" s="49"/>
      <c r="MUC255" s="49"/>
      <c r="MUD255" s="49"/>
      <c r="MUE255" s="49"/>
      <c r="MUF255" s="49"/>
      <c r="MUG255" s="49"/>
      <c r="MUH255" s="49"/>
      <c r="MUI255" s="49"/>
      <c r="MUJ255" s="49"/>
      <c r="MUK255" s="49"/>
      <c r="MUL255" s="49"/>
      <c r="MUM255" s="49"/>
      <c r="MUN255" s="49"/>
      <c r="MUO255" s="49"/>
      <c r="MUP255" s="49"/>
      <c r="MUQ255" s="49"/>
      <c r="MUR255" s="49"/>
      <c r="MUS255" s="49"/>
      <c r="MUT255" s="49"/>
      <c r="MUU255" s="49"/>
      <c r="MUV255" s="49"/>
      <c r="MUW255" s="49"/>
      <c r="MUX255" s="49"/>
      <c r="MUY255" s="49"/>
      <c r="MUZ255" s="49"/>
      <c r="MVA255" s="49"/>
      <c r="MVB255" s="49"/>
      <c r="MVC255" s="49"/>
      <c r="MVD255" s="49"/>
      <c r="MVE255" s="49"/>
      <c r="MVF255" s="49"/>
      <c r="MVG255" s="49"/>
      <c r="MVH255" s="49"/>
      <c r="MVI255" s="49"/>
      <c r="MVJ255" s="49"/>
      <c r="MVK255" s="49"/>
      <c r="MVL255" s="49"/>
      <c r="MVM255" s="49"/>
      <c r="MVN255" s="49"/>
      <c r="MVO255" s="49"/>
      <c r="MVP255" s="49"/>
      <c r="MVQ255" s="49"/>
      <c r="MVR255" s="49"/>
      <c r="MVS255" s="49"/>
      <c r="MVT255" s="49"/>
      <c r="MVU255" s="49"/>
      <c r="MVV255" s="49"/>
      <c r="MVW255" s="49"/>
      <c r="MVX255" s="49"/>
      <c r="MVY255" s="49"/>
      <c r="MVZ255" s="49"/>
      <c r="MWA255" s="49"/>
      <c r="MWB255" s="49"/>
      <c r="MWC255" s="49"/>
      <c r="MWD255" s="49"/>
      <c r="MWE255" s="49"/>
      <c r="MWF255" s="49"/>
      <c r="MWG255" s="49"/>
      <c r="MWH255" s="49"/>
      <c r="MWI255" s="49"/>
      <c r="MWJ255" s="49"/>
      <c r="MWK255" s="49"/>
      <c r="MWL255" s="49"/>
      <c r="MWM255" s="49"/>
      <c r="MWN255" s="49"/>
      <c r="MWO255" s="49"/>
      <c r="MWP255" s="49"/>
      <c r="MWQ255" s="49"/>
      <c r="MWR255" s="49"/>
      <c r="MWS255" s="49"/>
      <c r="MWT255" s="49"/>
      <c r="MWU255" s="49"/>
      <c r="MWV255" s="49"/>
      <c r="MWW255" s="49"/>
      <c r="MWX255" s="49"/>
      <c r="MWY255" s="49"/>
      <c r="MWZ255" s="49"/>
      <c r="MXA255" s="49"/>
      <c r="MXB255" s="49"/>
      <c r="MXC255" s="49"/>
      <c r="MXD255" s="49"/>
      <c r="MXE255" s="49"/>
      <c r="MXF255" s="49"/>
      <c r="MXG255" s="49"/>
      <c r="MXH255" s="49"/>
      <c r="MXI255" s="49"/>
      <c r="MXJ255" s="49"/>
      <c r="MXK255" s="49"/>
      <c r="MXL255" s="49"/>
      <c r="MXM255" s="49"/>
      <c r="MXN255" s="49"/>
      <c r="MXO255" s="49"/>
      <c r="MXP255" s="49"/>
      <c r="MXQ255" s="49"/>
      <c r="MXR255" s="49"/>
      <c r="MXS255" s="49"/>
      <c r="MXT255" s="49"/>
      <c r="MXU255" s="49"/>
      <c r="MXV255" s="49"/>
      <c r="MXW255" s="49"/>
      <c r="MXX255" s="49"/>
      <c r="MXY255" s="49"/>
      <c r="MXZ255" s="49"/>
      <c r="MYA255" s="49"/>
      <c r="MYB255" s="49"/>
      <c r="MYC255" s="49"/>
      <c r="MYD255" s="49"/>
      <c r="MYE255" s="49"/>
      <c r="MYF255" s="49"/>
      <c r="MYG255" s="49"/>
      <c r="MYH255" s="49"/>
      <c r="MYI255" s="49"/>
      <c r="MYJ255" s="49"/>
      <c r="MYK255" s="49"/>
      <c r="MYL255" s="49"/>
      <c r="MYM255" s="49"/>
      <c r="MYN255" s="49"/>
      <c r="MYO255" s="49"/>
      <c r="MYP255" s="49"/>
      <c r="MYQ255" s="49"/>
      <c r="MYR255" s="49"/>
      <c r="MYS255" s="49"/>
      <c r="MYT255" s="49"/>
      <c r="MYU255" s="49"/>
      <c r="MYV255" s="49"/>
      <c r="MYW255" s="49"/>
      <c r="MYX255" s="49"/>
      <c r="MYY255" s="49"/>
      <c r="MYZ255" s="49"/>
      <c r="MZA255" s="49"/>
      <c r="MZB255" s="49"/>
      <c r="MZC255" s="49"/>
      <c r="MZD255" s="49"/>
      <c r="MZE255" s="49"/>
      <c r="MZF255" s="49"/>
      <c r="MZG255" s="49"/>
      <c r="MZH255" s="49"/>
      <c r="MZI255" s="49"/>
      <c r="MZJ255" s="49"/>
      <c r="MZK255" s="49"/>
      <c r="MZL255" s="49"/>
      <c r="MZM255" s="49"/>
      <c r="MZN255" s="49"/>
      <c r="MZO255" s="49"/>
      <c r="MZP255" s="49"/>
      <c r="MZQ255" s="49"/>
      <c r="MZR255" s="49"/>
      <c r="MZS255" s="49"/>
      <c r="MZT255" s="49"/>
      <c r="MZU255" s="49"/>
      <c r="MZV255" s="49"/>
      <c r="MZW255" s="49"/>
      <c r="MZX255" s="49"/>
      <c r="MZY255" s="49"/>
      <c r="MZZ255" s="49"/>
      <c r="NAA255" s="49"/>
      <c r="NAB255" s="49"/>
      <c r="NAC255" s="49"/>
      <c r="NAD255" s="49"/>
      <c r="NAE255" s="49"/>
      <c r="NAF255" s="49"/>
      <c r="NAG255" s="49"/>
      <c r="NAH255" s="49"/>
      <c r="NAI255" s="49"/>
      <c r="NAJ255" s="49"/>
      <c r="NAK255" s="49"/>
      <c r="NAL255" s="49"/>
      <c r="NAM255" s="49"/>
      <c r="NAN255" s="49"/>
      <c r="NAO255" s="49"/>
      <c r="NAP255" s="49"/>
      <c r="NAQ255" s="49"/>
      <c r="NAR255" s="49"/>
      <c r="NAS255" s="49"/>
      <c r="NAT255" s="49"/>
      <c r="NAU255" s="49"/>
      <c r="NAV255" s="49"/>
      <c r="NAW255" s="49"/>
      <c r="NAX255" s="49"/>
      <c r="NAY255" s="49"/>
      <c r="NAZ255" s="49"/>
      <c r="NBA255" s="49"/>
      <c r="NBB255" s="49"/>
      <c r="NBC255" s="49"/>
      <c r="NBD255" s="49"/>
      <c r="NBE255" s="49"/>
      <c r="NBF255" s="49"/>
      <c r="NBG255" s="49"/>
      <c r="NBH255" s="49"/>
      <c r="NBI255" s="49"/>
      <c r="NBJ255" s="49"/>
      <c r="NBK255" s="49"/>
      <c r="NBL255" s="49"/>
      <c r="NBM255" s="49"/>
      <c r="NBN255" s="49"/>
      <c r="NBO255" s="49"/>
      <c r="NBP255" s="49"/>
      <c r="NBQ255" s="49"/>
      <c r="NBR255" s="49"/>
      <c r="NBS255" s="49"/>
      <c r="NBT255" s="49"/>
      <c r="NBU255" s="49"/>
      <c r="NBV255" s="49"/>
      <c r="NBW255" s="49"/>
      <c r="NBX255" s="49"/>
      <c r="NBY255" s="49"/>
      <c r="NBZ255" s="49"/>
      <c r="NCA255" s="49"/>
      <c r="NCB255" s="49"/>
      <c r="NCC255" s="49"/>
      <c r="NCD255" s="49"/>
      <c r="NCE255" s="49"/>
      <c r="NCF255" s="49"/>
      <c r="NCG255" s="49"/>
      <c r="NCH255" s="49"/>
      <c r="NCI255" s="49"/>
      <c r="NCJ255" s="49"/>
      <c r="NCK255" s="49"/>
      <c r="NCL255" s="49"/>
      <c r="NCM255" s="49"/>
      <c r="NCN255" s="49"/>
      <c r="NCO255" s="49"/>
      <c r="NCP255" s="49"/>
      <c r="NCQ255" s="49"/>
      <c r="NCR255" s="49"/>
      <c r="NCS255" s="49"/>
      <c r="NCT255" s="49"/>
      <c r="NCU255" s="49"/>
      <c r="NCV255" s="49"/>
      <c r="NCW255" s="49"/>
      <c r="NCX255" s="49"/>
      <c r="NCY255" s="49"/>
      <c r="NCZ255" s="49"/>
      <c r="NDA255" s="49"/>
      <c r="NDB255" s="49"/>
      <c r="NDC255" s="49"/>
      <c r="NDD255" s="49"/>
      <c r="NDE255" s="49"/>
      <c r="NDF255" s="49"/>
      <c r="NDG255" s="49"/>
      <c r="NDH255" s="49"/>
      <c r="NDI255" s="49"/>
      <c r="NDJ255" s="49"/>
      <c r="NDK255" s="49"/>
      <c r="NDL255" s="49"/>
      <c r="NDM255" s="49"/>
      <c r="NDN255" s="49"/>
      <c r="NDO255" s="49"/>
      <c r="NDP255" s="49"/>
      <c r="NDQ255" s="49"/>
      <c r="NDR255" s="49"/>
      <c r="NDS255" s="49"/>
      <c r="NDT255" s="49"/>
      <c r="NDU255" s="49"/>
      <c r="NDV255" s="49"/>
      <c r="NDW255" s="49"/>
      <c r="NDX255" s="49"/>
      <c r="NDY255" s="49"/>
      <c r="NDZ255" s="49"/>
      <c r="NEA255" s="49"/>
      <c r="NEB255" s="49"/>
      <c r="NEC255" s="49"/>
      <c r="NED255" s="49"/>
      <c r="NEE255" s="49"/>
      <c r="NEF255" s="49"/>
      <c r="NEG255" s="49"/>
      <c r="NEH255" s="49"/>
      <c r="NEI255" s="49"/>
      <c r="NEJ255" s="49"/>
      <c r="NEK255" s="49"/>
      <c r="NEL255" s="49"/>
      <c r="NEM255" s="49"/>
      <c r="NEN255" s="49"/>
      <c r="NEO255" s="49"/>
      <c r="NEP255" s="49"/>
      <c r="NEQ255" s="49"/>
      <c r="NER255" s="49"/>
      <c r="NES255" s="49"/>
      <c r="NET255" s="49"/>
      <c r="NEU255" s="49"/>
      <c r="NEV255" s="49"/>
      <c r="NEW255" s="49"/>
      <c r="NEX255" s="49"/>
      <c r="NEY255" s="49"/>
      <c r="NEZ255" s="49"/>
      <c r="NFA255" s="49"/>
      <c r="NFB255" s="49"/>
      <c r="NFC255" s="49"/>
      <c r="NFD255" s="49"/>
      <c r="NFE255" s="49"/>
      <c r="NFF255" s="49"/>
      <c r="NFG255" s="49"/>
      <c r="NFH255" s="49"/>
      <c r="NFI255" s="49"/>
      <c r="NFJ255" s="49"/>
      <c r="NFK255" s="49"/>
      <c r="NFL255" s="49"/>
      <c r="NFM255" s="49"/>
      <c r="NFN255" s="49"/>
      <c r="NFO255" s="49"/>
      <c r="NFP255" s="49"/>
      <c r="NFQ255" s="49"/>
      <c r="NFR255" s="49"/>
      <c r="NFS255" s="49"/>
      <c r="NFT255" s="49"/>
      <c r="NFU255" s="49"/>
      <c r="NFV255" s="49"/>
      <c r="NFW255" s="49"/>
      <c r="NFX255" s="49"/>
      <c r="NFY255" s="49"/>
      <c r="NFZ255" s="49"/>
      <c r="NGA255" s="49"/>
      <c r="NGB255" s="49"/>
      <c r="NGC255" s="49"/>
      <c r="NGD255" s="49"/>
      <c r="NGE255" s="49"/>
      <c r="NGF255" s="49"/>
      <c r="NGG255" s="49"/>
      <c r="NGH255" s="49"/>
      <c r="NGI255" s="49"/>
      <c r="NGJ255" s="49"/>
      <c r="NGK255" s="49"/>
      <c r="NGL255" s="49"/>
      <c r="NGM255" s="49"/>
      <c r="NGN255" s="49"/>
      <c r="NGO255" s="49"/>
      <c r="NGP255" s="49"/>
      <c r="NGQ255" s="49"/>
      <c r="NGR255" s="49"/>
      <c r="NGS255" s="49"/>
      <c r="NGT255" s="49"/>
      <c r="NGU255" s="49"/>
      <c r="NGV255" s="49"/>
      <c r="NGW255" s="49"/>
      <c r="NGX255" s="49"/>
      <c r="NGY255" s="49"/>
      <c r="NGZ255" s="49"/>
      <c r="NHA255" s="49"/>
      <c r="NHB255" s="49"/>
      <c r="NHC255" s="49"/>
      <c r="NHD255" s="49"/>
      <c r="NHE255" s="49"/>
      <c r="NHF255" s="49"/>
      <c r="NHG255" s="49"/>
      <c r="NHH255" s="49"/>
      <c r="NHI255" s="49"/>
      <c r="NHJ255" s="49"/>
      <c r="NHK255" s="49"/>
      <c r="NHL255" s="49"/>
      <c r="NHM255" s="49"/>
      <c r="NHN255" s="49"/>
      <c r="NHO255" s="49"/>
      <c r="NHP255" s="49"/>
      <c r="NHQ255" s="49"/>
      <c r="NHR255" s="49"/>
      <c r="NHS255" s="49"/>
      <c r="NHT255" s="49"/>
      <c r="NHU255" s="49"/>
      <c r="NHV255" s="49"/>
      <c r="NHW255" s="49"/>
      <c r="NHX255" s="49"/>
      <c r="NHY255" s="49"/>
      <c r="NHZ255" s="49"/>
      <c r="NIA255" s="49"/>
      <c r="NIB255" s="49"/>
      <c r="NIC255" s="49"/>
      <c r="NID255" s="49"/>
      <c r="NIE255" s="49"/>
      <c r="NIF255" s="49"/>
      <c r="NIG255" s="49"/>
      <c r="NIH255" s="49"/>
      <c r="NII255" s="49"/>
      <c r="NIJ255" s="49"/>
      <c r="NIK255" s="49"/>
      <c r="NIL255" s="49"/>
      <c r="NIM255" s="49"/>
      <c r="NIN255" s="49"/>
      <c r="NIO255" s="49"/>
      <c r="NIP255" s="49"/>
      <c r="NIQ255" s="49"/>
      <c r="NIR255" s="49"/>
      <c r="NIS255" s="49"/>
      <c r="NIT255" s="49"/>
      <c r="NIU255" s="49"/>
      <c r="NIV255" s="49"/>
      <c r="NIW255" s="49"/>
      <c r="NIX255" s="49"/>
      <c r="NIY255" s="49"/>
      <c r="NIZ255" s="49"/>
      <c r="NJA255" s="49"/>
      <c r="NJB255" s="49"/>
      <c r="NJC255" s="49"/>
      <c r="NJD255" s="49"/>
      <c r="NJE255" s="49"/>
      <c r="NJF255" s="49"/>
      <c r="NJG255" s="49"/>
      <c r="NJH255" s="49"/>
      <c r="NJI255" s="49"/>
      <c r="NJJ255" s="49"/>
      <c r="NJK255" s="49"/>
      <c r="NJL255" s="49"/>
      <c r="NJM255" s="49"/>
      <c r="NJN255" s="49"/>
      <c r="NJO255" s="49"/>
      <c r="NJP255" s="49"/>
      <c r="NJQ255" s="49"/>
      <c r="NJR255" s="49"/>
      <c r="NJS255" s="49"/>
      <c r="NJT255" s="49"/>
      <c r="NJU255" s="49"/>
      <c r="NJV255" s="49"/>
      <c r="NJW255" s="49"/>
      <c r="NJX255" s="49"/>
      <c r="NJY255" s="49"/>
      <c r="NJZ255" s="49"/>
      <c r="NKA255" s="49"/>
      <c r="NKB255" s="49"/>
      <c r="NKC255" s="49"/>
      <c r="NKD255" s="49"/>
      <c r="NKE255" s="49"/>
      <c r="NKF255" s="49"/>
      <c r="NKG255" s="49"/>
      <c r="NKH255" s="49"/>
      <c r="NKI255" s="49"/>
      <c r="NKJ255" s="49"/>
      <c r="NKK255" s="49"/>
      <c r="NKL255" s="49"/>
      <c r="NKM255" s="49"/>
      <c r="NKN255" s="49"/>
      <c r="NKO255" s="49"/>
      <c r="NKP255" s="49"/>
      <c r="NKQ255" s="49"/>
      <c r="NKR255" s="49"/>
      <c r="NKS255" s="49"/>
      <c r="NKT255" s="49"/>
      <c r="NKU255" s="49"/>
      <c r="NKV255" s="49"/>
      <c r="NKW255" s="49"/>
      <c r="NKX255" s="49"/>
      <c r="NKY255" s="49"/>
      <c r="NKZ255" s="49"/>
      <c r="NLA255" s="49"/>
      <c r="NLB255" s="49"/>
      <c r="NLC255" s="49"/>
      <c r="NLD255" s="49"/>
      <c r="NLE255" s="49"/>
      <c r="NLF255" s="49"/>
      <c r="NLG255" s="49"/>
      <c r="NLH255" s="49"/>
      <c r="NLI255" s="49"/>
      <c r="NLJ255" s="49"/>
      <c r="NLK255" s="49"/>
      <c r="NLL255" s="49"/>
      <c r="NLM255" s="49"/>
      <c r="NLN255" s="49"/>
      <c r="NLO255" s="49"/>
      <c r="NLP255" s="49"/>
      <c r="NLQ255" s="49"/>
      <c r="NLR255" s="49"/>
      <c r="NLS255" s="49"/>
      <c r="NLT255" s="49"/>
      <c r="NLU255" s="49"/>
      <c r="NLV255" s="49"/>
      <c r="NLW255" s="49"/>
      <c r="NLX255" s="49"/>
      <c r="NLY255" s="49"/>
      <c r="NLZ255" s="49"/>
      <c r="NMA255" s="49"/>
      <c r="NMB255" s="49"/>
      <c r="NMC255" s="49"/>
      <c r="NMD255" s="49"/>
      <c r="NME255" s="49"/>
      <c r="NMF255" s="49"/>
      <c r="NMG255" s="49"/>
      <c r="NMH255" s="49"/>
      <c r="NMI255" s="49"/>
      <c r="NMJ255" s="49"/>
      <c r="NMK255" s="49"/>
      <c r="NML255" s="49"/>
      <c r="NMM255" s="49"/>
      <c r="NMN255" s="49"/>
      <c r="NMO255" s="49"/>
      <c r="NMP255" s="49"/>
      <c r="NMQ255" s="49"/>
      <c r="NMR255" s="49"/>
      <c r="NMS255" s="49"/>
      <c r="NMT255" s="49"/>
      <c r="NMU255" s="49"/>
      <c r="NMV255" s="49"/>
      <c r="NMW255" s="49"/>
      <c r="NMX255" s="49"/>
      <c r="NMY255" s="49"/>
      <c r="NMZ255" s="49"/>
      <c r="NNA255" s="49"/>
      <c r="NNB255" s="49"/>
      <c r="NNC255" s="49"/>
      <c r="NND255" s="49"/>
      <c r="NNE255" s="49"/>
      <c r="NNF255" s="49"/>
      <c r="NNG255" s="49"/>
      <c r="NNH255" s="49"/>
      <c r="NNI255" s="49"/>
      <c r="NNJ255" s="49"/>
      <c r="NNK255" s="49"/>
      <c r="NNL255" s="49"/>
      <c r="NNM255" s="49"/>
      <c r="NNN255" s="49"/>
      <c r="NNO255" s="49"/>
      <c r="NNP255" s="49"/>
      <c r="NNQ255" s="49"/>
      <c r="NNR255" s="49"/>
      <c r="NNS255" s="49"/>
      <c r="NNT255" s="49"/>
      <c r="NNU255" s="49"/>
      <c r="NNV255" s="49"/>
      <c r="NNW255" s="49"/>
      <c r="NNX255" s="49"/>
      <c r="NNY255" s="49"/>
      <c r="NNZ255" s="49"/>
      <c r="NOA255" s="49"/>
      <c r="NOB255" s="49"/>
      <c r="NOC255" s="49"/>
      <c r="NOD255" s="49"/>
      <c r="NOE255" s="49"/>
      <c r="NOF255" s="49"/>
      <c r="NOG255" s="49"/>
      <c r="NOH255" s="49"/>
      <c r="NOI255" s="49"/>
      <c r="NOJ255" s="49"/>
      <c r="NOK255" s="49"/>
      <c r="NOL255" s="49"/>
      <c r="NOM255" s="49"/>
      <c r="NON255" s="49"/>
      <c r="NOO255" s="49"/>
      <c r="NOP255" s="49"/>
      <c r="NOQ255" s="49"/>
      <c r="NOR255" s="49"/>
      <c r="NOS255" s="49"/>
      <c r="NOT255" s="49"/>
      <c r="NOU255" s="49"/>
      <c r="NOV255" s="49"/>
      <c r="NOW255" s="49"/>
      <c r="NOX255" s="49"/>
      <c r="NOY255" s="49"/>
      <c r="NOZ255" s="49"/>
      <c r="NPA255" s="49"/>
      <c r="NPB255" s="49"/>
      <c r="NPC255" s="49"/>
      <c r="NPD255" s="49"/>
      <c r="NPE255" s="49"/>
      <c r="NPF255" s="49"/>
      <c r="NPG255" s="49"/>
      <c r="NPH255" s="49"/>
      <c r="NPI255" s="49"/>
      <c r="NPJ255" s="49"/>
      <c r="NPK255" s="49"/>
      <c r="NPL255" s="49"/>
      <c r="NPM255" s="49"/>
      <c r="NPN255" s="49"/>
      <c r="NPO255" s="49"/>
      <c r="NPP255" s="49"/>
      <c r="NPQ255" s="49"/>
      <c r="NPR255" s="49"/>
      <c r="NPS255" s="49"/>
      <c r="NPT255" s="49"/>
      <c r="NPU255" s="49"/>
      <c r="NPV255" s="49"/>
      <c r="NPW255" s="49"/>
      <c r="NPX255" s="49"/>
      <c r="NPY255" s="49"/>
      <c r="NPZ255" s="49"/>
      <c r="NQA255" s="49"/>
      <c r="NQB255" s="49"/>
      <c r="NQC255" s="49"/>
      <c r="NQD255" s="49"/>
      <c r="NQE255" s="49"/>
      <c r="NQF255" s="49"/>
      <c r="NQG255" s="49"/>
      <c r="NQH255" s="49"/>
      <c r="NQI255" s="49"/>
      <c r="NQJ255" s="49"/>
      <c r="NQK255" s="49"/>
      <c r="NQL255" s="49"/>
      <c r="NQM255" s="49"/>
      <c r="NQN255" s="49"/>
      <c r="NQO255" s="49"/>
      <c r="NQP255" s="49"/>
      <c r="NQQ255" s="49"/>
      <c r="NQR255" s="49"/>
      <c r="NQS255" s="49"/>
      <c r="NQT255" s="49"/>
      <c r="NQU255" s="49"/>
      <c r="NQV255" s="49"/>
      <c r="NQW255" s="49"/>
      <c r="NQX255" s="49"/>
      <c r="NQY255" s="49"/>
      <c r="NQZ255" s="49"/>
      <c r="NRA255" s="49"/>
      <c r="NRB255" s="49"/>
      <c r="NRC255" s="49"/>
      <c r="NRD255" s="49"/>
      <c r="NRE255" s="49"/>
      <c r="NRF255" s="49"/>
      <c r="NRG255" s="49"/>
      <c r="NRH255" s="49"/>
      <c r="NRI255" s="49"/>
      <c r="NRJ255" s="49"/>
      <c r="NRK255" s="49"/>
      <c r="NRL255" s="49"/>
      <c r="NRM255" s="49"/>
      <c r="NRN255" s="49"/>
      <c r="NRO255" s="49"/>
      <c r="NRP255" s="49"/>
      <c r="NRQ255" s="49"/>
      <c r="NRR255" s="49"/>
      <c r="NRS255" s="49"/>
      <c r="NRT255" s="49"/>
      <c r="NRU255" s="49"/>
      <c r="NRV255" s="49"/>
      <c r="NRW255" s="49"/>
      <c r="NRX255" s="49"/>
      <c r="NRY255" s="49"/>
      <c r="NRZ255" s="49"/>
      <c r="NSA255" s="49"/>
      <c r="NSB255" s="49"/>
      <c r="NSC255" s="49"/>
      <c r="NSD255" s="49"/>
      <c r="NSE255" s="49"/>
      <c r="NSF255" s="49"/>
      <c r="NSG255" s="49"/>
      <c r="NSH255" s="49"/>
      <c r="NSI255" s="49"/>
      <c r="NSJ255" s="49"/>
      <c r="NSK255" s="49"/>
      <c r="NSL255" s="49"/>
      <c r="NSM255" s="49"/>
      <c r="NSN255" s="49"/>
      <c r="NSO255" s="49"/>
      <c r="NSP255" s="49"/>
      <c r="NSQ255" s="49"/>
      <c r="NSR255" s="49"/>
      <c r="NSS255" s="49"/>
      <c r="NST255" s="49"/>
      <c r="NSU255" s="49"/>
      <c r="NSV255" s="49"/>
      <c r="NSW255" s="49"/>
      <c r="NSX255" s="49"/>
      <c r="NSY255" s="49"/>
      <c r="NSZ255" s="49"/>
      <c r="NTA255" s="49"/>
      <c r="NTB255" s="49"/>
      <c r="NTC255" s="49"/>
      <c r="NTD255" s="49"/>
      <c r="NTE255" s="49"/>
      <c r="NTF255" s="49"/>
      <c r="NTG255" s="49"/>
      <c r="NTH255" s="49"/>
      <c r="NTI255" s="49"/>
      <c r="NTJ255" s="49"/>
      <c r="NTK255" s="49"/>
      <c r="NTL255" s="49"/>
      <c r="NTM255" s="49"/>
      <c r="NTN255" s="49"/>
      <c r="NTO255" s="49"/>
      <c r="NTP255" s="49"/>
      <c r="NTQ255" s="49"/>
      <c r="NTR255" s="49"/>
      <c r="NTS255" s="49"/>
      <c r="NTT255" s="49"/>
      <c r="NTU255" s="49"/>
      <c r="NTV255" s="49"/>
      <c r="NTW255" s="49"/>
      <c r="NTX255" s="49"/>
      <c r="NTY255" s="49"/>
      <c r="NTZ255" s="49"/>
      <c r="NUA255" s="49"/>
      <c r="NUB255" s="49"/>
      <c r="NUC255" s="49"/>
      <c r="NUD255" s="49"/>
      <c r="NUE255" s="49"/>
      <c r="NUF255" s="49"/>
      <c r="NUG255" s="49"/>
      <c r="NUH255" s="49"/>
      <c r="NUI255" s="49"/>
      <c r="NUJ255" s="49"/>
      <c r="NUK255" s="49"/>
      <c r="NUL255" s="49"/>
      <c r="NUM255" s="49"/>
      <c r="NUN255" s="49"/>
      <c r="NUO255" s="49"/>
      <c r="NUP255" s="49"/>
      <c r="NUQ255" s="49"/>
      <c r="NUR255" s="49"/>
      <c r="NUS255" s="49"/>
      <c r="NUT255" s="49"/>
      <c r="NUU255" s="49"/>
      <c r="NUV255" s="49"/>
      <c r="NUW255" s="49"/>
      <c r="NUX255" s="49"/>
      <c r="NUY255" s="49"/>
      <c r="NUZ255" s="49"/>
      <c r="NVA255" s="49"/>
      <c r="NVB255" s="49"/>
      <c r="NVC255" s="49"/>
      <c r="NVD255" s="49"/>
      <c r="NVE255" s="49"/>
      <c r="NVF255" s="49"/>
      <c r="NVG255" s="49"/>
      <c r="NVH255" s="49"/>
      <c r="NVI255" s="49"/>
      <c r="NVJ255" s="49"/>
      <c r="NVK255" s="49"/>
      <c r="NVL255" s="49"/>
      <c r="NVM255" s="49"/>
      <c r="NVN255" s="49"/>
      <c r="NVO255" s="49"/>
      <c r="NVP255" s="49"/>
      <c r="NVQ255" s="49"/>
      <c r="NVR255" s="49"/>
      <c r="NVS255" s="49"/>
      <c r="NVT255" s="49"/>
      <c r="NVU255" s="49"/>
      <c r="NVV255" s="49"/>
      <c r="NVW255" s="49"/>
      <c r="NVX255" s="49"/>
      <c r="NVY255" s="49"/>
      <c r="NVZ255" s="49"/>
      <c r="NWA255" s="49"/>
      <c r="NWB255" s="49"/>
      <c r="NWC255" s="49"/>
      <c r="NWD255" s="49"/>
      <c r="NWE255" s="49"/>
      <c r="NWF255" s="49"/>
      <c r="NWG255" s="49"/>
      <c r="NWH255" s="49"/>
      <c r="NWI255" s="49"/>
      <c r="NWJ255" s="49"/>
      <c r="NWK255" s="49"/>
      <c r="NWL255" s="49"/>
      <c r="NWM255" s="49"/>
      <c r="NWN255" s="49"/>
      <c r="NWO255" s="49"/>
      <c r="NWP255" s="49"/>
      <c r="NWQ255" s="49"/>
      <c r="NWR255" s="49"/>
      <c r="NWS255" s="49"/>
      <c r="NWT255" s="49"/>
      <c r="NWU255" s="49"/>
      <c r="NWV255" s="49"/>
      <c r="NWW255" s="49"/>
      <c r="NWX255" s="49"/>
      <c r="NWY255" s="49"/>
      <c r="NWZ255" s="49"/>
      <c r="NXA255" s="49"/>
      <c r="NXB255" s="49"/>
      <c r="NXC255" s="49"/>
      <c r="NXD255" s="49"/>
      <c r="NXE255" s="49"/>
      <c r="NXF255" s="49"/>
      <c r="NXG255" s="49"/>
      <c r="NXH255" s="49"/>
      <c r="NXI255" s="49"/>
      <c r="NXJ255" s="49"/>
      <c r="NXK255" s="49"/>
      <c r="NXL255" s="49"/>
      <c r="NXM255" s="49"/>
      <c r="NXN255" s="49"/>
      <c r="NXO255" s="49"/>
      <c r="NXP255" s="49"/>
      <c r="NXQ255" s="49"/>
      <c r="NXR255" s="49"/>
      <c r="NXS255" s="49"/>
      <c r="NXT255" s="49"/>
      <c r="NXU255" s="49"/>
      <c r="NXV255" s="49"/>
      <c r="NXW255" s="49"/>
      <c r="NXX255" s="49"/>
      <c r="NXY255" s="49"/>
      <c r="NXZ255" s="49"/>
      <c r="NYA255" s="49"/>
      <c r="NYB255" s="49"/>
      <c r="NYC255" s="49"/>
      <c r="NYD255" s="49"/>
      <c r="NYE255" s="49"/>
      <c r="NYF255" s="49"/>
      <c r="NYG255" s="49"/>
      <c r="NYH255" s="49"/>
      <c r="NYI255" s="49"/>
      <c r="NYJ255" s="49"/>
      <c r="NYK255" s="49"/>
      <c r="NYL255" s="49"/>
      <c r="NYM255" s="49"/>
      <c r="NYN255" s="49"/>
      <c r="NYO255" s="49"/>
      <c r="NYP255" s="49"/>
      <c r="NYQ255" s="49"/>
      <c r="NYR255" s="49"/>
      <c r="NYS255" s="49"/>
      <c r="NYT255" s="49"/>
      <c r="NYU255" s="49"/>
      <c r="NYV255" s="49"/>
      <c r="NYW255" s="49"/>
      <c r="NYX255" s="49"/>
      <c r="NYY255" s="49"/>
      <c r="NYZ255" s="49"/>
      <c r="NZA255" s="49"/>
      <c r="NZB255" s="49"/>
      <c r="NZC255" s="49"/>
      <c r="NZD255" s="49"/>
      <c r="NZE255" s="49"/>
      <c r="NZF255" s="49"/>
      <c r="NZG255" s="49"/>
      <c r="NZH255" s="49"/>
      <c r="NZI255" s="49"/>
      <c r="NZJ255" s="49"/>
      <c r="NZK255" s="49"/>
      <c r="NZL255" s="49"/>
      <c r="NZM255" s="49"/>
      <c r="NZN255" s="49"/>
      <c r="NZO255" s="49"/>
      <c r="NZP255" s="49"/>
      <c r="NZQ255" s="49"/>
      <c r="NZR255" s="49"/>
      <c r="NZS255" s="49"/>
      <c r="NZT255" s="49"/>
      <c r="NZU255" s="49"/>
      <c r="NZV255" s="49"/>
      <c r="NZW255" s="49"/>
      <c r="NZX255" s="49"/>
      <c r="NZY255" s="49"/>
      <c r="NZZ255" s="49"/>
      <c r="OAA255" s="49"/>
      <c r="OAB255" s="49"/>
      <c r="OAC255" s="49"/>
      <c r="OAD255" s="49"/>
      <c r="OAE255" s="49"/>
      <c r="OAF255" s="49"/>
      <c r="OAG255" s="49"/>
      <c r="OAH255" s="49"/>
      <c r="OAI255" s="49"/>
      <c r="OAJ255" s="49"/>
      <c r="OAK255" s="49"/>
      <c r="OAL255" s="49"/>
      <c r="OAM255" s="49"/>
      <c r="OAN255" s="49"/>
      <c r="OAO255" s="49"/>
      <c r="OAP255" s="49"/>
      <c r="OAQ255" s="49"/>
      <c r="OAR255" s="49"/>
      <c r="OAS255" s="49"/>
      <c r="OAT255" s="49"/>
      <c r="OAU255" s="49"/>
      <c r="OAV255" s="49"/>
      <c r="OAW255" s="49"/>
      <c r="OAX255" s="49"/>
      <c r="OAY255" s="49"/>
      <c r="OAZ255" s="49"/>
      <c r="OBA255" s="49"/>
      <c r="OBB255" s="49"/>
      <c r="OBC255" s="49"/>
      <c r="OBD255" s="49"/>
      <c r="OBE255" s="49"/>
      <c r="OBF255" s="49"/>
      <c r="OBG255" s="49"/>
      <c r="OBH255" s="49"/>
      <c r="OBI255" s="49"/>
      <c r="OBJ255" s="49"/>
      <c r="OBK255" s="49"/>
      <c r="OBL255" s="49"/>
      <c r="OBM255" s="49"/>
      <c r="OBN255" s="49"/>
      <c r="OBO255" s="49"/>
      <c r="OBP255" s="49"/>
      <c r="OBQ255" s="49"/>
      <c r="OBR255" s="49"/>
      <c r="OBS255" s="49"/>
      <c r="OBT255" s="49"/>
      <c r="OBU255" s="49"/>
      <c r="OBV255" s="49"/>
      <c r="OBW255" s="49"/>
      <c r="OBX255" s="49"/>
      <c r="OBY255" s="49"/>
      <c r="OBZ255" s="49"/>
      <c r="OCA255" s="49"/>
      <c r="OCB255" s="49"/>
      <c r="OCC255" s="49"/>
      <c r="OCD255" s="49"/>
      <c r="OCE255" s="49"/>
      <c r="OCF255" s="49"/>
      <c r="OCG255" s="49"/>
      <c r="OCH255" s="49"/>
      <c r="OCI255" s="49"/>
      <c r="OCJ255" s="49"/>
      <c r="OCK255" s="49"/>
      <c r="OCL255" s="49"/>
      <c r="OCM255" s="49"/>
      <c r="OCN255" s="49"/>
      <c r="OCO255" s="49"/>
      <c r="OCP255" s="49"/>
      <c r="OCQ255" s="49"/>
      <c r="OCR255" s="49"/>
      <c r="OCS255" s="49"/>
      <c r="OCT255" s="49"/>
      <c r="OCU255" s="49"/>
      <c r="OCV255" s="49"/>
      <c r="OCW255" s="49"/>
      <c r="OCX255" s="49"/>
      <c r="OCY255" s="49"/>
      <c r="OCZ255" s="49"/>
      <c r="ODA255" s="49"/>
      <c r="ODB255" s="49"/>
      <c r="ODC255" s="49"/>
      <c r="ODD255" s="49"/>
      <c r="ODE255" s="49"/>
      <c r="ODF255" s="49"/>
      <c r="ODG255" s="49"/>
      <c r="ODH255" s="49"/>
      <c r="ODI255" s="49"/>
      <c r="ODJ255" s="49"/>
      <c r="ODK255" s="49"/>
      <c r="ODL255" s="49"/>
      <c r="ODM255" s="49"/>
      <c r="ODN255" s="49"/>
      <c r="ODO255" s="49"/>
      <c r="ODP255" s="49"/>
      <c r="ODQ255" s="49"/>
      <c r="ODR255" s="49"/>
      <c r="ODS255" s="49"/>
      <c r="ODT255" s="49"/>
      <c r="ODU255" s="49"/>
      <c r="ODV255" s="49"/>
      <c r="ODW255" s="49"/>
      <c r="ODX255" s="49"/>
      <c r="ODY255" s="49"/>
      <c r="ODZ255" s="49"/>
      <c r="OEA255" s="49"/>
      <c r="OEB255" s="49"/>
      <c r="OEC255" s="49"/>
      <c r="OED255" s="49"/>
      <c r="OEE255" s="49"/>
      <c r="OEF255" s="49"/>
      <c r="OEG255" s="49"/>
      <c r="OEH255" s="49"/>
      <c r="OEI255" s="49"/>
      <c r="OEJ255" s="49"/>
      <c r="OEK255" s="49"/>
      <c r="OEL255" s="49"/>
      <c r="OEM255" s="49"/>
      <c r="OEN255" s="49"/>
      <c r="OEO255" s="49"/>
      <c r="OEP255" s="49"/>
      <c r="OEQ255" s="49"/>
      <c r="OER255" s="49"/>
      <c r="OES255" s="49"/>
      <c r="OET255" s="49"/>
      <c r="OEU255" s="49"/>
      <c r="OEV255" s="49"/>
      <c r="OEW255" s="49"/>
      <c r="OEX255" s="49"/>
      <c r="OEY255" s="49"/>
      <c r="OEZ255" s="49"/>
      <c r="OFA255" s="49"/>
      <c r="OFB255" s="49"/>
      <c r="OFC255" s="49"/>
      <c r="OFD255" s="49"/>
      <c r="OFE255" s="49"/>
      <c r="OFF255" s="49"/>
      <c r="OFG255" s="49"/>
      <c r="OFH255" s="49"/>
      <c r="OFI255" s="49"/>
      <c r="OFJ255" s="49"/>
      <c r="OFK255" s="49"/>
      <c r="OFL255" s="49"/>
      <c r="OFM255" s="49"/>
      <c r="OFN255" s="49"/>
      <c r="OFO255" s="49"/>
      <c r="OFP255" s="49"/>
      <c r="OFQ255" s="49"/>
      <c r="OFR255" s="49"/>
      <c r="OFS255" s="49"/>
      <c r="OFT255" s="49"/>
      <c r="OFU255" s="49"/>
      <c r="OFV255" s="49"/>
      <c r="OFW255" s="49"/>
      <c r="OFX255" s="49"/>
      <c r="OFY255" s="49"/>
      <c r="OFZ255" s="49"/>
      <c r="OGA255" s="49"/>
      <c r="OGB255" s="49"/>
      <c r="OGC255" s="49"/>
      <c r="OGD255" s="49"/>
      <c r="OGE255" s="49"/>
      <c r="OGF255" s="49"/>
      <c r="OGG255" s="49"/>
      <c r="OGH255" s="49"/>
      <c r="OGI255" s="49"/>
      <c r="OGJ255" s="49"/>
      <c r="OGK255" s="49"/>
      <c r="OGL255" s="49"/>
      <c r="OGM255" s="49"/>
      <c r="OGN255" s="49"/>
      <c r="OGO255" s="49"/>
      <c r="OGP255" s="49"/>
      <c r="OGQ255" s="49"/>
      <c r="OGR255" s="49"/>
      <c r="OGS255" s="49"/>
      <c r="OGT255" s="49"/>
      <c r="OGU255" s="49"/>
      <c r="OGV255" s="49"/>
      <c r="OGW255" s="49"/>
      <c r="OGX255" s="49"/>
      <c r="OGY255" s="49"/>
      <c r="OGZ255" s="49"/>
      <c r="OHA255" s="49"/>
      <c r="OHB255" s="49"/>
      <c r="OHC255" s="49"/>
      <c r="OHD255" s="49"/>
      <c r="OHE255" s="49"/>
      <c r="OHF255" s="49"/>
      <c r="OHG255" s="49"/>
      <c r="OHH255" s="49"/>
      <c r="OHI255" s="49"/>
      <c r="OHJ255" s="49"/>
      <c r="OHK255" s="49"/>
      <c r="OHL255" s="49"/>
      <c r="OHM255" s="49"/>
      <c r="OHN255" s="49"/>
      <c r="OHO255" s="49"/>
      <c r="OHP255" s="49"/>
      <c r="OHQ255" s="49"/>
      <c r="OHR255" s="49"/>
      <c r="OHS255" s="49"/>
      <c r="OHT255" s="49"/>
      <c r="OHU255" s="49"/>
      <c r="OHV255" s="49"/>
      <c r="OHW255" s="49"/>
      <c r="OHX255" s="49"/>
      <c r="OHY255" s="49"/>
      <c r="OHZ255" s="49"/>
      <c r="OIA255" s="49"/>
      <c r="OIB255" s="49"/>
      <c r="OIC255" s="49"/>
      <c r="OID255" s="49"/>
      <c r="OIE255" s="49"/>
      <c r="OIF255" s="49"/>
      <c r="OIG255" s="49"/>
      <c r="OIH255" s="49"/>
      <c r="OII255" s="49"/>
      <c r="OIJ255" s="49"/>
      <c r="OIK255" s="49"/>
      <c r="OIL255" s="49"/>
      <c r="OIM255" s="49"/>
      <c r="OIN255" s="49"/>
      <c r="OIO255" s="49"/>
      <c r="OIP255" s="49"/>
      <c r="OIQ255" s="49"/>
      <c r="OIR255" s="49"/>
      <c r="OIS255" s="49"/>
      <c r="OIT255" s="49"/>
      <c r="OIU255" s="49"/>
      <c r="OIV255" s="49"/>
      <c r="OIW255" s="49"/>
      <c r="OIX255" s="49"/>
      <c r="OIY255" s="49"/>
      <c r="OIZ255" s="49"/>
      <c r="OJA255" s="49"/>
      <c r="OJB255" s="49"/>
      <c r="OJC255" s="49"/>
      <c r="OJD255" s="49"/>
      <c r="OJE255" s="49"/>
      <c r="OJF255" s="49"/>
      <c r="OJG255" s="49"/>
      <c r="OJH255" s="49"/>
      <c r="OJI255" s="49"/>
      <c r="OJJ255" s="49"/>
      <c r="OJK255" s="49"/>
      <c r="OJL255" s="49"/>
      <c r="OJM255" s="49"/>
      <c r="OJN255" s="49"/>
      <c r="OJO255" s="49"/>
      <c r="OJP255" s="49"/>
      <c r="OJQ255" s="49"/>
      <c r="OJR255" s="49"/>
      <c r="OJS255" s="49"/>
      <c r="OJT255" s="49"/>
      <c r="OJU255" s="49"/>
      <c r="OJV255" s="49"/>
      <c r="OJW255" s="49"/>
      <c r="OJX255" s="49"/>
      <c r="OJY255" s="49"/>
      <c r="OJZ255" s="49"/>
      <c r="OKA255" s="49"/>
      <c r="OKB255" s="49"/>
      <c r="OKC255" s="49"/>
      <c r="OKD255" s="49"/>
      <c r="OKE255" s="49"/>
      <c r="OKF255" s="49"/>
      <c r="OKG255" s="49"/>
      <c r="OKH255" s="49"/>
      <c r="OKI255" s="49"/>
      <c r="OKJ255" s="49"/>
      <c r="OKK255" s="49"/>
      <c r="OKL255" s="49"/>
      <c r="OKM255" s="49"/>
      <c r="OKN255" s="49"/>
      <c r="OKO255" s="49"/>
      <c r="OKP255" s="49"/>
      <c r="OKQ255" s="49"/>
      <c r="OKR255" s="49"/>
      <c r="OKS255" s="49"/>
      <c r="OKT255" s="49"/>
      <c r="OKU255" s="49"/>
      <c r="OKV255" s="49"/>
      <c r="OKW255" s="49"/>
      <c r="OKX255" s="49"/>
      <c r="OKY255" s="49"/>
      <c r="OKZ255" s="49"/>
      <c r="OLA255" s="49"/>
      <c r="OLB255" s="49"/>
      <c r="OLC255" s="49"/>
      <c r="OLD255" s="49"/>
      <c r="OLE255" s="49"/>
      <c r="OLF255" s="49"/>
      <c r="OLG255" s="49"/>
      <c r="OLH255" s="49"/>
      <c r="OLI255" s="49"/>
      <c r="OLJ255" s="49"/>
      <c r="OLK255" s="49"/>
      <c r="OLL255" s="49"/>
      <c r="OLM255" s="49"/>
      <c r="OLN255" s="49"/>
      <c r="OLO255" s="49"/>
      <c r="OLP255" s="49"/>
      <c r="OLQ255" s="49"/>
      <c r="OLR255" s="49"/>
      <c r="OLS255" s="49"/>
      <c r="OLT255" s="49"/>
      <c r="OLU255" s="49"/>
      <c r="OLV255" s="49"/>
      <c r="OLW255" s="49"/>
      <c r="OLX255" s="49"/>
      <c r="OLY255" s="49"/>
      <c r="OLZ255" s="49"/>
      <c r="OMA255" s="49"/>
      <c r="OMB255" s="49"/>
      <c r="OMC255" s="49"/>
      <c r="OMD255" s="49"/>
      <c r="OME255" s="49"/>
      <c r="OMF255" s="49"/>
      <c r="OMG255" s="49"/>
      <c r="OMH255" s="49"/>
      <c r="OMI255" s="49"/>
      <c r="OMJ255" s="49"/>
      <c r="OMK255" s="49"/>
      <c r="OML255" s="49"/>
      <c r="OMM255" s="49"/>
      <c r="OMN255" s="49"/>
      <c r="OMO255" s="49"/>
      <c r="OMP255" s="49"/>
      <c r="OMQ255" s="49"/>
      <c r="OMR255" s="49"/>
      <c r="OMS255" s="49"/>
      <c r="OMT255" s="49"/>
      <c r="OMU255" s="49"/>
      <c r="OMV255" s="49"/>
      <c r="OMW255" s="49"/>
      <c r="OMX255" s="49"/>
      <c r="OMY255" s="49"/>
      <c r="OMZ255" s="49"/>
      <c r="ONA255" s="49"/>
      <c r="ONB255" s="49"/>
      <c r="ONC255" s="49"/>
      <c r="OND255" s="49"/>
      <c r="ONE255" s="49"/>
      <c r="ONF255" s="49"/>
      <c r="ONG255" s="49"/>
      <c r="ONH255" s="49"/>
      <c r="ONI255" s="49"/>
      <c r="ONJ255" s="49"/>
      <c r="ONK255" s="49"/>
      <c r="ONL255" s="49"/>
      <c r="ONM255" s="49"/>
      <c r="ONN255" s="49"/>
      <c r="ONO255" s="49"/>
      <c r="ONP255" s="49"/>
      <c r="ONQ255" s="49"/>
      <c r="ONR255" s="49"/>
      <c r="ONS255" s="49"/>
      <c r="ONT255" s="49"/>
      <c r="ONU255" s="49"/>
      <c r="ONV255" s="49"/>
      <c r="ONW255" s="49"/>
      <c r="ONX255" s="49"/>
      <c r="ONY255" s="49"/>
      <c r="ONZ255" s="49"/>
      <c r="OOA255" s="49"/>
      <c r="OOB255" s="49"/>
      <c r="OOC255" s="49"/>
      <c r="OOD255" s="49"/>
      <c r="OOE255" s="49"/>
      <c r="OOF255" s="49"/>
      <c r="OOG255" s="49"/>
      <c r="OOH255" s="49"/>
      <c r="OOI255" s="49"/>
      <c r="OOJ255" s="49"/>
      <c r="OOK255" s="49"/>
      <c r="OOL255" s="49"/>
      <c r="OOM255" s="49"/>
      <c r="OON255" s="49"/>
      <c r="OOO255" s="49"/>
      <c r="OOP255" s="49"/>
      <c r="OOQ255" s="49"/>
      <c r="OOR255" s="49"/>
      <c r="OOS255" s="49"/>
      <c r="OOT255" s="49"/>
      <c r="OOU255" s="49"/>
      <c r="OOV255" s="49"/>
      <c r="OOW255" s="49"/>
      <c r="OOX255" s="49"/>
      <c r="OOY255" s="49"/>
      <c r="OOZ255" s="49"/>
      <c r="OPA255" s="49"/>
      <c r="OPB255" s="49"/>
      <c r="OPC255" s="49"/>
      <c r="OPD255" s="49"/>
      <c r="OPE255" s="49"/>
      <c r="OPF255" s="49"/>
      <c r="OPG255" s="49"/>
      <c r="OPH255" s="49"/>
      <c r="OPI255" s="49"/>
      <c r="OPJ255" s="49"/>
      <c r="OPK255" s="49"/>
      <c r="OPL255" s="49"/>
      <c r="OPM255" s="49"/>
      <c r="OPN255" s="49"/>
      <c r="OPO255" s="49"/>
      <c r="OPP255" s="49"/>
      <c r="OPQ255" s="49"/>
      <c r="OPR255" s="49"/>
      <c r="OPS255" s="49"/>
      <c r="OPT255" s="49"/>
      <c r="OPU255" s="49"/>
      <c r="OPV255" s="49"/>
      <c r="OPW255" s="49"/>
      <c r="OPX255" s="49"/>
      <c r="OPY255" s="49"/>
      <c r="OPZ255" s="49"/>
      <c r="OQA255" s="49"/>
      <c r="OQB255" s="49"/>
      <c r="OQC255" s="49"/>
      <c r="OQD255" s="49"/>
      <c r="OQE255" s="49"/>
      <c r="OQF255" s="49"/>
      <c r="OQG255" s="49"/>
      <c r="OQH255" s="49"/>
      <c r="OQI255" s="49"/>
      <c r="OQJ255" s="49"/>
      <c r="OQK255" s="49"/>
      <c r="OQL255" s="49"/>
      <c r="OQM255" s="49"/>
      <c r="OQN255" s="49"/>
      <c r="OQO255" s="49"/>
      <c r="OQP255" s="49"/>
      <c r="OQQ255" s="49"/>
      <c r="OQR255" s="49"/>
      <c r="OQS255" s="49"/>
      <c r="OQT255" s="49"/>
      <c r="OQU255" s="49"/>
      <c r="OQV255" s="49"/>
      <c r="OQW255" s="49"/>
      <c r="OQX255" s="49"/>
      <c r="OQY255" s="49"/>
      <c r="OQZ255" s="49"/>
      <c r="ORA255" s="49"/>
      <c r="ORB255" s="49"/>
      <c r="ORC255" s="49"/>
      <c r="ORD255" s="49"/>
      <c r="ORE255" s="49"/>
      <c r="ORF255" s="49"/>
      <c r="ORG255" s="49"/>
      <c r="ORH255" s="49"/>
      <c r="ORI255" s="49"/>
      <c r="ORJ255" s="49"/>
      <c r="ORK255" s="49"/>
      <c r="ORL255" s="49"/>
      <c r="ORM255" s="49"/>
      <c r="ORN255" s="49"/>
      <c r="ORO255" s="49"/>
      <c r="ORP255" s="49"/>
      <c r="ORQ255" s="49"/>
      <c r="ORR255" s="49"/>
      <c r="ORS255" s="49"/>
      <c r="ORT255" s="49"/>
      <c r="ORU255" s="49"/>
      <c r="ORV255" s="49"/>
      <c r="ORW255" s="49"/>
      <c r="ORX255" s="49"/>
      <c r="ORY255" s="49"/>
      <c r="ORZ255" s="49"/>
      <c r="OSA255" s="49"/>
      <c r="OSB255" s="49"/>
      <c r="OSC255" s="49"/>
      <c r="OSD255" s="49"/>
      <c r="OSE255" s="49"/>
      <c r="OSF255" s="49"/>
      <c r="OSG255" s="49"/>
      <c r="OSH255" s="49"/>
      <c r="OSI255" s="49"/>
      <c r="OSJ255" s="49"/>
      <c r="OSK255" s="49"/>
      <c r="OSL255" s="49"/>
      <c r="OSM255" s="49"/>
      <c r="OSN255" s="49"/>
      <c r="OSO255" s="49"/>
      <c r="OSP255" s="49"/>
      <c r="OSQ255" s="49"/>
      <c r="OSR255" s="49"/>
      <c r="OSS255" s="49"/>
      <c r="OST255" s="49"/>
      <c r="OSU255" s="49"/>
      <c r="OSV255" s="49"/>
      <c r="OSW255" s="49"/>
      <c r="OSX255" s="49"/>
      <c r="OSY255" s="49"/>
      <c r="OSZ255" s="49"/>
      <c r="OTA255" s="49"/>
      <c r="OTB255" s="49"/>
      <c r="OTC255" s="49"/>
      <c r="OTD255" s="49"/>
      <c r="OTE255" s="49"/>
      <c r="OTF255" s="49"/>
      <c r="OTG255" s="49"/>
      <c r="OTH255" s="49"/>
      <c r="OTI255" s="49"/>
      <c r="OTJ255" s="49"/>
      <c r="OTK255" s="49"/>
      <c r="OTL255" s="49"/>
      <c r="OTM255" s="49"/>
      <c r="OTN255" s="49"/>
      <c r="OTO255" s="49"/>
      <c r="OTP255" s="49"/>
      <c r="OTQ255" s="49"/>
      <c r="OTR255" s="49"/>
      <c r="OTS255" s="49"/>
      <c r="OTT255" s="49"/>
      <c r="OTU255" s="49"/>
      <c r="OTV255" s="49"/>
      <c r="OTW255" s="49"/>
      <c r="OTX255" s="49"/>
      <c r="OTY255" s="49"/>
      <c r="OTZ255" s="49"/>
      <c r="OUA255" s="49"/>
      <c r="OUB255" s="49"/>
      <c r="OUC255" s="49"/>
      <c r="OUD255" s="49"/>
      <c r="OUE255" s="49"/>
      <c r="OUF255" s="49"/>
      <c r="OUG255" s="49"/>
      <c r="OUH255" s="49"/>
      <c r="OUI255" s="49"/>
      <c r="OUJ255" s="49"/>
      <c r="OUK255" s="49"/>
      <c r="OUL255" s="49"/>
      <c r="OUM255" s="49"/>
      <c r="OUN255" s="49"/>
      <c r="OUO255" s="49"/>
      <c r="OUP255" s="49"/>
      <c r="OUQ255" s="49"/>
      <c r="OUR255" s="49"/>
      <c r="OUS255" s="49"/>
      <c r="OUT255" s="49"/>
      <c r="OUU255" s="49"/>
      <c r="OUV255" s="49"/>
      <c r="OUW255" s="49"/>
      <c r="OUX255" s="49"/>
      <c r="OUY255" s="49"/>
      <c r="OUZ255" s="49"/>
      <c r="OVA255" s="49"/>
      <c r="OVB255" s="49"/>
      <c r="OVC255" s="49"/>
      <c r="OVD255" s="49"/>
      <c r="OVE255" s="49"/>
      <c r="OVF255" s="49"/>
      <c r="OVG255" s="49"/>
      <c r="OVH255" s="49"/>
      <c r="OVI255" s="49"/>
      <c r="OVJ255" s="49"/>
      <c r="OVK255" s="49"/>
      <c r="OVL255" s="49"/>
      <c r="OVM255" s="49"/>
      <c r="OVN255" s="49"/>
      <c r="OVO255" s="49"/>
      <c r="OVP255" s="49"/>
      <c r="OVQ255" s="49"/>
      <c r="OVR255" s="49"/>
      <c r="OVS255" s="49"/>
      <c r="OVT255" s="49"/>
      <c r="OVU255" s="49"/>
      <c r="OVV255" s="49"/>
      <c r="OVW255" s="49"/>
      <c r="OVX255" s="49"/>
      <c r="OVY255" s="49"/>
      <c r="OVZ255" s="49"/>
      <c r="OWA255" s="49"/>
      <c r="OWB255" s="49"/>
      <c r="OWC255" s="49"/>
      <c r="OWD255" s="49"/>
      <c r="OWE255" s="49"/>
      <c r="OWF255" s="49"/>
      <c r="OWG255" s="49"/>
      <c r="OWH255" s="49"/>
      <c r="OWI255" s="49"/>
      <c r="OWJ255" s="49"/>
      <c r="OWK255" s="49"/>
      <c r="OWL255" s="49"/>
      <c r="OWM255" s="49"/>
      <c r="OWN255" s="49"/>
      <c r="OWO255" s="49"/>
      <c r="OWP255" s="49"/>
      <c r="OWQ255" s="49"/>
      <c r="OWR255" s="49"/>
      <c r="OWS255" s="49"/>
      <c r="OWT255" s="49"/>
      <c r="OWU255" s="49"/>
      <c r="OWV255" s="49"/>
      <c r="OWW255" s="49"/>
      <c r="OWX255" s="49"/>
      <c r="OWY255" s="49"/>
      <c r="OWZ255" s="49"/>
      <c r="OXA255" s="49"/>
      <c r="OXB255" s="49"/>
      <c r="OXC255" s="49"/>
      <c r="OXD255" s="49"/>
      <c r="OXE255" s="49"/>
      <c r="OXF255" s="49"/>
      <c r="OXG255" s="49"/>
      <c r="OXH255" s="49"/>
      <c r="OXI255" s="49"/>
      <c r="OXJ255" s="49"/>
      <c r="OXK255" s="49"/>
      <c r="OXL255" s="49"/>
      <c r="OXM255" s="49"/>
      <c r="OXN255" s="49"/>
      <c r="OXO255" s="49"/>
      <c r="OXP255" s="49"/>
      <c r="OXQ255" s="49"/>
      <c r="OXR255" s="49"/>
      <c r="OXS255" s="49"/>
      <c r="OXT255" s="49"/>
      <c r="OXU255" s="49"/>
      <c r="OXV255" s="49"/>
      <c r="OXW255" s="49"/>
      <c r="OXX255" s="49"/>
      <c r="OXY255" s="49"/>
      <c r="OXZ255" s="49"/>
      <c r="OYA255" s="49"/>
      <c r="OYB255" s="49"/>
      <c r="OYC255" s="49"/>
      <c r="OYD255" s="49"/>
      <c r="OYE255" s="49"/>
      <c r="OYF255" s="49"/>
      <c r="OYG255" s="49"/>
      <c r="OYH255" s="49"/>
      <c r="OYI255" s="49"/>
      <c r="OYJ255" s="49"/>
      <c r="OYK255" s="49"/>
      <c r="OYL255" s="49"/>
      <c r="OYM255" s="49"/>
      <c r="OYN255" s="49"/>
      <c r="OYO255" s="49"/>
      <c r="OYP255" s="49"/>
      <c r="OYQ255" s="49"/>
      <c r="OYR255" s="49"/>
      <c r="OYS255" s="49"/>
      <c r="OYT255" s="49"/>
      <c r="OYU255" s="49"/>
      <c r="OYV255" s="49"/>
      <c r="OYW255" s="49"/>
      <c r="OYX255" s="49"/>
      <c r="OYY255" s="49"/>
      <c r="OYZ255" s="49"/>
      <c r="OZA255" s="49"/>
      <c r="OZB255" s="49"/>
      <c r="OZC255" s="49"/>
      <c r="OZD255" s="49"/>
      <c r="OZE255" s="49"/>
      <c r="OZF255" s="49"/>
      <c r="OZG255" s="49"/>
      <c r="OZH255" s="49"/>
      <c r="OZI255" s="49"/>
      <c r="OZJ255" s="49"/>
      <c r="OZK255" s="49"/>
      <c r="OZL255" s="49"/>
      <c r="OZM255" s="49"/>
      <c r="OZN255" s="49"/>
      <c r="OZO255" s="49"/>
      <c r="OZP255" s="49"/>
      <c r="OZQ255" s="49"/>
      <c r="OZR255" s="49"/>
      <c r="OZS255" s="49"/>
      <c r="OZT255" s="49"/>
      <c r="OZU255" s="49"/>
      <c r="OZV255" s="49"/>
      <c r="OZW255" s="49"/>
      <c r="OZX255" s="49"/>
      <c r="OZY255" s="49"/>
      <c r="OZZ255" s="49"/>
      <c r="PAA255" s="49"/>
      <c r="PAB255" s="49"/>
      <c r="PAC255" s="49"/>
      <c r="PAD255" s="49"/>
      <c r="PAE255" s="49"/>
      <c r="PAF255" s="49"/>
      <c r="PAG255" s="49"/>
      <c r="PAH255" s="49"/>
      <c r="PAI255" s="49"/>
      <c r="PAJ255" s="49"/>
      <c r="PAK255" s="49"/>
      <c r="PAL255" s="49"/>
      <c r="PAM255" s="49"/>
      <c r="PAN255" s="49"/>
      <c r="PAO255" s="49"/>
      <c r="PAP255" s="49"/>
      <c r="PAQ255" s="49"/>
      <c r="PAR255" s="49"/>
      <c r="PAS255" s="49"/>
      <c r="PAT255" s="49"/>
      <c r="PAU255" s="49"/>
      <c r="PAV255" s="49"/>
      <c r="PAW255" s="49"/>
      <c r="PAX255" s="49"/>
      <c r="PAY255" s="49"/>
      <c r="PAZ255" s="49"/>
      <c r="PBA255" s="49"/>
      <c r="PBB255" s="49"/>
      <c r="PBC255" s="49"/>
      <c r="PBD255" s="49"/>
      <c r="PBE255" s="49"/>
      <c r="PBF255" s="49"/>
      <c r="PBG255" s="49"/>
      <c r="PBH255" s="49"/>
      <c r="PBI255" s="49"/>
      <c r="PBJ255" s="49"/>
      <c r="PBK255" s="49"/>
      <c r="PBL255" s="49"/>
      <c r="PBM255" s="49"/>
      <c r="PBN255" s="49"/>
      <c r="PBO255" s="49"/>
      <c r="PBP255" s="49"/>
      <c r="PBQ255" s="49"/>
      <c r="PBR255" s="49"/>
      <c r="PBS255" s="49"/>
      <c r="PBT255" s="49"/>
      <c r="PBU255" s="49"/>
      <c r="PBV255" s="49"/>
      <c r="PBW255" s="49"/>
      <c r="PBX255" s="49"/>
      <c r="PBY255" s="49"/>
      <c r="PBZ255" s="49"/>
      <c r="PCA255" s="49"/>
      <c r="PCB255" s="49"/>
      <c r="PCC255" s="49"/>
      <c r="PCD255" s="49"/>
      <c r="PCE255" s="49"/>
      <c r="PCF255" s="49"/>
      <c r="PCG255" s="49"/>
      <c r="PCH255" s="49"/>
      <c r="PCI255" s="49"/>
      <c r="PCJ255" s="49"/>
      <c r="PCK255" s="49"/>
      <c r="PCL255" s="49"/>
      <c r="PCM255" s="49"/>
      <c r="PCN255" s="49"/>
      <c r="PCO255" s="49"/>
      <c r="PCP255" s="49"/>
      <c r="PCQ255" s="49"/>
      <c r="PCR255" s="49"/>
      <c r="PCS255" s="49"/>
      <c r="PCT255" s="49"/>
      <c r="PCU255" s="49"/>
      <c r="PCV255" s="49"/>
      <c r="PCW255" s="49"/>
      <c r="PCX255" s="49"/>
      <c r="PCY255" s="49"/>
      <c r="PCZ255" s="49"/>
      <c r="PDA255" s="49"/>
      <c r="PDB255" s="49"/>
      <c r="PDC255" s="49"/>
      <c r="PDD255" s="49"/>
      <c r="PDE255" s="49"/>
      <c r="PDF255" s="49"/>
      <c r="PDG255" s="49"/>
      <c r="PDH255" s="49"/>
      <c r="PDI255" s="49"/>
      <c r="PDJ255" s="49"/>
      <c r="PDK255" s="49"/>
      <c r="PDL255" s="49"/>
      <c r="PDM255" s="49"/>
      <c r="PDN255" s="49"/>
      <c r="PDO255" s="49"/>
      <c r="PDP255" s="49"/>
      <c r="PDQ255" s="49"/>
      <c r="PDR255" s="49"/>
      <c r="PDS255" s="49"/>
      <c r="PDT255" s="49"/>
      <c r="PDU255" s="49"/>
      <c r="PDV255" s="49"/>
      <c r="PDW255" s="49"/>
      <c r="PDX255" s="49"/>
      <c r="PDY255" s="49"/>
      <c r="PDZ255" s="49"/>
      <c r="PEA255" s="49"/>
      <c r="PEB255" s="49"/>
      <c r="PEC255" s="49"/>
      <c r="PED255" s="49"/>
      <c r="PEE255" s="49"/>
      <c r="PEF255" s="49"/>
      <c r="PEG255" s="49"/>
      <c r="PEH255" s="49"/>
      <c r="PEI255" s="49"/>
      <c r="PEJ255" s="49"/>
      <c r="PEK255" s="49"/>
      <c r="PEL255" s="49"/>
      <c r="PEM255" s="49"/>
      <c r="PEN255" s="49"/>
      <c r="PEO255" s="49"/>
      <c r="PEP255" s="49"/>
      <c r="PEQ255" s="49"/>
      <c r="PER255" s="49"/>
      <c r="PES255" s="49"/>
      <c r="PET255" s="49"/>
      <c r="PEU255" s="49"/>
      <c r="PEV255" s="49"/>
      <c r="PEW255" s="49"/>
      <c r="PEX255" s="49"/>
      <c r="PEY255" s="49"/>
      <c r="PEZ255" s="49"/>
      <c r="PFA255" s="49"/>
      <c r="PFB255" s="49"/>
      <c r="PFC255" s="49"/>
      <c r="PFD255" s="49"/>
      <c r="PFE255" s="49"/>
      <c r="PFF255" s="49"/>
      <c r="PFG255" s="49"/>
      <c r="PFH255" s="49"/>
      <c r="PFI255" s="49"/>
      <c r="PFJ255" s="49"/>
      <c r="PFK255" s="49"/>
      <c r="PFL255" s="49"/>
      <c r="PFM255" s="49"/>
      <c r="PFN255" s="49"/>
      <c r="PFO255" s="49"/>
      <c r="PFP255" s="49"/>
      <c r="PFQ255" s="49"/>
      <c r="PFR255" s="49"/>
      <c r="PFS255" s="49"/>
      <c r="PFT255" s="49"/>
      <c r="PFU255" s="49"/>
      <c r="PFV255" s="49"/>
      <c r="PFW255" s="49"/>
      <c r="PFX255" s="49"/>
      <c r="PFY255" s="49"/>
      <c r="PFZ255" s="49"/>
      <c r="PGA255" s="49"/>
      <c r="PGB255" s="49"/>
      <c r="PGC255" s="49"/>
      <c r="PGD255" s="49"/>
      <c r="PGE255" s="49"/>
      <c r="PGF255" s="49"/>
      <c r="PGG255" s="49"/>
      <c r="PGH255" s="49"/>
      <c r="PGI255" s="49"/>
      <c r="PGJ255" s="49"/>
      <c r="PGK255" s="49"/>
      <c r="PGL255" s="49"/>
      <c r="PGM255" s="49"/>
      <c r="PGN255" s="49"/>
      <c r="PGO255" s="49"/>
      <c r="PGP255" s="49"/>
      <c r="PGQ255" s="49"/>
      <c r="PGR255" s="49"/>
      <c r="PGS255" s="49"/>
      <c r="PGT255" s="49"/>
      <c r="PGU255" s="49"/>
      <c r="PGV255" s="49"/>
      <c r="PGW255" s="49"/>
      <c r="PGX255" s="49"/>
      <c r="PGY255" s="49"/>
      <c r="PGZ255" s="49"/>
      <c r="PHA255" s="49"/>
      <c r="PHB255" s="49"/>
      <c r="PHC255" s="49"/>
      <c r="PHD255" s="49"/>
      <c r="PHE255" s="49"/>
      <c r="PHF255" s="49"/>
      <c r="PHG255" s="49"/>
      <c r="PHH255" s="49"/>
      <c r="PHI255" s="49"/>
      <c r="PHJ255" s="49"/>
      <c r="PHK255" s="49"/>
      <c r="PHL255" s="49"/>
      <c r="PHM255" s="49"/>
      <c r="PHN255" s="49"/>
      <c r="PHO255" s="49"/>
      <c r="PHP255" s="49"/>
      <c r="PHQ255" s="49"/>
      <c r="PHR255" s="49"/>
      <c r="PHS255" s="49"/>
      <c r="PHT255" s="49"/>
      <c r="PHU255" s="49"/>
      <c r="PHV255" s="49"/>
      <c r="PHW255" s="49"/>
      <c r="PHX255" s="49"/>
      <c r="PHY255" s="49"/>
      <c r="PHZ255" s="49"/>
      <c r="PIA255" s="49"/>
      <c r="PIB255" s="49"/>
      <c r="PIC255" s="49"/>
      <c r="PID255" s="49"/>
      <c r="PIE255" s="49"/>
      <c r="PIF255" s="49"/>
      <c r="PIG255" s="49"/>
      <c r="PIH255" s="49"/>
      <c r="PII255" s="49"/>
      <c r="PIJ255" s="49"/>
      <c r="PIK255" s="49"/>
      <c r="PIL255" s="49"/>
      <c r="PIM255" s="49"/>
      <c r="PIN255" s="49"/>
      <c r="PIO255" s="49"/>
      <c r="PIP255" s="49"/>
      <c r="PIQ255" s="49"/>
      <c r="PIR255" s="49"/>
      <c r="PIS255" s="49"/>
      <c r="PIT255" s="49"/>
      <c r="PIU255" s="49"/>
      <c r="PIV255" s="49"/>
      <c r="PIW255" s="49"/>
      <c r="PIX255" s="49"/>
      <c r="PIY255" s="49"/>
      <c r="PIZ255" s="49"/>
      <c r="PJA255" s="49"/>
      <c r="PJB255" s="49"/>
      <c r="PJC255" s="49"/>
      <c r="PJD255" s="49"/>
      <c r="PJE255" s="49"/>
      <c r="PJF255" s="49"/>
      <c r="PJG255" s="49"/>
      <c r="PJH255" s="49"/>
      <c r="PJI255" s="49"/>
      <c r="PJJ255" s="49"/>
      <c r="PJK255" s="49"/>
      <c r="PJL255" s="49"/>
      <c r="PJM255" s="49"/>
      <c r="PJN255" s="49"/>
      <c r="PJO255" s="49"/>
      <c r="PJP255" s="49"/>
      <c r="PJQ255" s="49"/>
      <c r="PJR255" s="49"/>
      <c r="PJS255" s="49"/>
      <c r="PJT255" s="49"/>
      <c r="PJU255" s="49"/>
      <c r="PJV255" s="49"/>
      <c r="PJW255" s="49"/>
      <c r="PJX255" s="49"/>
      <c r="PJY255" s="49"/>
      <c r="PJZ255" s="49"/>
      <c r="PKA255" s="49"/>
      <c r="PKB255" s="49"/>
      <c r="PKC255" s="49"/>
      <c r="PKD255" s="49"/>
      <c r="PKE255" s="49"/>
      <c r="PKF255" s="49"/>
      <c r="PKG255" s="49"/>
      <c r="PKH255" s="49"/>
      <c r="PKI255" s="49"/>
      <c r="PKJ255" s="49"/>
      <c r="PKK255" s="49"/>
      <c r="PKL255" s="49"/>
      <c r="PKM255" s="49"/>
      <c r="PKN255" s="49"/>
      <c r="PKO255" s="49"/>
      <c r="PKP255" s="49"/>
      <c r="PKQ255" s="49"/>
      <c r="PKR255" s="49"/>
      <c r="PKS255" s="49"/>
      <c r="PKT255" s="49"/>
      <c r="PKU255" s="49"/>
      <c r="PKV255" s="49"/>
      <c r="PKW255" s="49"/>
      <c r="PKX255" s="49"/>
      <c r="PKY255" s="49"/>
      <c r="PKZ255" s="49"/>
      <c r="PLA255" s="49"/>
      <c r="PLB255" s="49"/>
      <c r="PLC255" s="49"/>
      <c r="PLD255" s="49"/>
      <c r="PLE255" s="49"/>
      <c r="PLF255" s="49"/>
      <c r="PLG255" s="49"/>
      <c r="PLH255" s="49"/>
      <c r="PLI255" s="49"/>
      <c r="PLJ255" s="49"/>
      <c r="PLK255" s="49"/>
      <c r="PLL255" s="49"/>
      <c r="PLM255" s="49"/>
      <c r="PLN255" s="49"/>
      <c r="PLO255" s="49"/>
      <c r="PLP255" s="49"/>
      <c r="PLQ255" s="49"/>
      <c r="PLR255" s="49"/>
      <c r="PLS255" s="49"/>
      <c r="PLT255" s="49"/>
      <c r="PLU255" s="49"/>
      <c r="PLV255" s="49"/>
      <c r="PLW255" s="49"/>
      <c r="PLX255" s="49"/>
      <c r="PLY255" s="49"/>
      <c r="PLZ255" s="49"/>
      <c r="PMA255" s="49"/>
      <c r="PMB255" s="49"/>
      <c r="PMC255" s="49"/>
      <c r="PMD255" s="49"/>
      <c r="PME255" s="49"/>
      <c r="PMF255" s="49"/>
      <c r="PMG255" s="49"/>
      <c r="PMH255" s="49"/>
      <c r="PMI255" s="49"/>
      <c r="PMJ255" s="49"/>
      <c r="PMK255" s="49"/>
      <c r="PML255" s="49"/>
      <c r="PMM255" s="49"/>
      <c r="PMN255" s="49"/>
      <c r="PMO255" s="49"/>
      <c r="PMP255" s="49"/>
      <c r="PMQ255" s="49"/>
      <c r="PMR255" s="49"/>
      <c r="PMS255" s="49"/>
      <c r="PMT255" s="49"/>
      <c r="PMU255" s="49"/>
      <c r="PMV255" s="49"/>
      <c r="PMW255" s="49"/>
      <c r="PMX255" s="49"/>
      <c r="PMY255" s="49"/>
      <c r="PMZ255" s="49"/>
      <c r="PNA255" s="49"/>
      <c r="PNB255" s="49"/>
      <c r="PNC255" s="49"/>
      <c r="PND255" s="49"/>
      <c r="PNE255" s="49"/>
      <c r="PNF255" s="49"/>
      <c r="PNG255" s="49"/>
      <c r="PNH255" s="49"/>
      <c r="PNI255" s="49"/>
      <c r="PNJ255" s="49"/>
      <c r="PNK255" s="49"/>
      <c r="PNL255" s="49"/>
      <c r="PNM255" s="49"/>
      <c r="PNN255" s="49"/>
      <c r="PNO255" s="49"/>
      <c r="PNP255" s="49"/>
      <c r="PNQ255" s="49"/>
      <c r="PNR255" s="49"/>
      <c r="PNS255" s="49"/>
      <c r="PNT255" s="49"/>
      <c r="PNU255" s="49"/>
      <c r="PNV255" s="49"/>
      <c r="PNW255" s="49"/>
      <c r="PNX255" s="49"/>
      <c r="PNY255" s="49"/>
      <c r="PNZ255" s="49"/>
      <c r="POA255" s="49"/>
      <c r="POB255" s="49"/>
      <c r="POC255" s="49"/>
      <c r="POD255" s="49"/>
      <c r="POE255" s="49"/>
      <c r="POF255" s="49"/>
      <c r="POG255" s="49"/>
      <c r="POH255" s="49"/>
      <c r="POI255" s="49"/>
      <c r="POJ255" s="49"/>
      <c r="POK255" s="49"/>
      <c r="POL255" s="49"/>
      <c r="POM255" s="49"/>
      <c r="PON255" s="49"/>
      <c r="POO255" s="49"/>
      <c r="POP255" s="49"/>
      <c r="POQ255" s="49"/>
      <c r="POR255" s="49"/>
      <c r="POS255" s="49"/>
      <c r="POT255" s="49"/>
      <c r="POU255" s="49"/>
      <c r="POV255" s="49"/>
      <c r="POW255" s="49"/>
      <c r="POX255" s="49"/>
      <c r="POY255" s="49"/>
      <c r="POZ255" s="49"/>
      <c r="PPA255" s="49"/>
      <c r="PPB255" s="49"/>
      <c r="PPC255" s="49"/>
      <c r="PPD255" s="49"/>
      <c r="PPE255" s="49"/>
      <c r="PPF255" s="49"/>
      <c r="PPG255" s="49"/>
      <c r="PPH255" s="49"/>
      <c r="PPI255" s="49"/>
      <c r="PPJ255" s="49"/>
      <c r="PPK255" s="49"/>
      <c r="PPL255" s="49"/>
      <c r="PPM255" s="49"/>
      <c r="PPN255" s="49"/>
      <c r="PPO255" s="49"/>
      <c r="PPP255" s="49"/>
      <c r="PPQ255" s="49"/>
      <c r="PPR255" s="49"/>
      <c r="PPS255" s="49"/>
      <c r="PPT255" s="49"/>
      <c r="PPU255" s="49"/>
      <c r="PPV255" s="49"/>
      <c r="PPW255" s="49"/>
      <c r="PPX255" s="49"/>
      <c r="PPY255" s="49"/>
      <c r="PPZ255" s="49"/>
      <c r="PQA255" s="49"/>
      <c r="PQB255" s="49"/>
      <c r="PQC255" s="49"/>
      <c r="PQD255" s="49"/>
      <c r="PQE255" s="49"/>
      <c r="PQF255" s="49"/>
      <c r="PQG255" s="49"/>
      <c r="PQH255" s="49"/>
      <c r="PQI255" s="49"/>
      <c r="PQJ255" s="49"/>
      <c r="PQK255" s="49"/>
      <c r="PQL255" s="49"/>
      <c r="PQM255" s="49"/>
      <c r="PQN255" s="49"/>
      <c r="PQO255" s="49"/>
      <c r="PQP255" s="49"/>
      <c r="PQQ255" s="49"/>
      <c r="PQR255" s="49"/>
      <c r="PQS255" s="49"/>
      <c r="PQT255" s="49"/>
      <c r="PQU255" s="49"/>
      <c r="PQV255" s="49"/>
      <c r="PQW255" s="49"/>
      <c r="PQX255" s="49"/>
      <c r="PQY255" s="49"/>
      <c r="PQZ255" s="49"/>
      <c r="PRA255" s="49"/>
      <c r="PRB255" s="49"/>
      <c r="PRC255" s="49"/>
      <c r="PRD255" s="49"/>
      <c r="PRE255" s="49"/>
      <c r="PRF255" s="49"/>
      <c r="PRG255" s="49"/>
      <c r="PRH255" s="49"/>
      <c r="PRI255" s="49"/>
      <c r="PRJ255" s="49"/>
      <c r="PRK255" s="49"/>
      <c r="PRL255" s="49"/>
      <c r="PRM255" s="49"/>
      <c r="PRN255" s="49"/>
      <c r="PRO255" s="49"/>
      <c r="PRP255" s="49"/>
      <c r="PRQ255" s="49"/>
      <c r="PRR255" s="49"/>
      <c r="PRS255" s="49"/>
      <c r="PRT255" s="49"/>
      <c r="PRU255" s="49"/>
      <c r="PRV255" s="49"/>
      <c r="PRW255" s="49"/>
      <c r="PRX255" s="49"/>
      <c r="PRY255" s="49"/>
      <c r="PRZ255" s="49"/>
      <c r="PSA255" s="49"/>
      <c r="PSB255" s="49"/>
      <c r="PSC255" s="49"/>
      <c r="PSD255" s="49"/>
      <c r="PSE255" s="49"/>
      <c r="PSF255" s="49"/>
      <c r="PSG255" s="49"/>
      <c r="PSH255" s="49"/>
      <c r="PSI255" s="49"/>
      <c r="PSJ255" s="49"/>
      <c r="PSK255" s="49"/>
      <c r="PSL255" s="49"/>
      <c r="PSM255" s="49"/>
      <c r="PSN255" s="49"/>
      <c r="PSO255" s="49"/>
      <c r="PSP255" s="49"/>
      <c r="PSQ255" s="49"/>
      <c r="PSR255" s="49"/>
      <c r="PSS255" s="49"/>
      <c r="PST255" s="49"/>
      <c r="PSU255" s="49"/>
      <c r="PSV255" s="49"/>
      <c r="PSW255" s="49"/>
      <c r="PSX255" s="49"/>
      <c r="PSY255" s="49"/>
      <c r="PSZ255" s="49"/>
      <c r="PTA255" s="49"/>
      <c r="PTB255" s="49"/>
      <c r="PTC255" s="49"/>
      <c r="PTD255" s="49"/>
      <c r="PTE255" s="49"/>
      <c r="PTF255" s="49"/>
      <c r="PTG255" s="49"/>
      <c r="PTH255" s="49"/>
      <c r="PTI255" s="49"/>
      <c r="PTJ255" s="49"/>
      <c r="PTK255" s="49"/>
      <c r="PTL255" s="49"/>
      <c r="PTM255" s="49"/>
      <c r="PTN255" s="49"/>
      <c r="PTO255" s="49"/>
      <c r="PTP255" s="49"/>
      <c r="PTQ255" s="49"/>
      <c r="PTR255" s="49"/>
      <c r="PTS255" s="49"/>
      <c r="PTT255" s="49"/>
      <c r="PTU255" s="49"/>
      <c r="PTV255" s="49"/>
      <c r="PTW255" s="49"/>
      <c r="PTX255" s="49"/>
      <c r="PTY255" s="49"/>
      <c r="PTZ255" s="49"/>
      <c r="PUA255" s="49"/>
      <c r="PUB255" s="49"/>
      <c r="PUC255" s="49"/>
      <c r="PUD255" s="49"/>
      <c r="PUE255" s="49"/>
      <c r="PUF255" s="49"/>
      <c r="PUG255" s="49"/>
      <c r="PUH255" s="49"/>
      <c r="PUI255" s="49"/>
      <c r="PUJ255" s="49"/>
      <c r="PUK255" s="49"/>
      <c r="PUL255" s="49"/>
      <c r="PUM255" s="49"/>
      <c r="PUN255" s="49"/>
      <c r="PUO255" s="49"/>
      <c r="PUP255" s="49"/>
      <c r="PUQ255" s="49"/>
      <c r="PUR255" s="49"/>
      <c r="PUS255" s="49"/>
      <c r="PUT255" s="49"/>
      <c r="PUU255" s="49"/>
      <c r="PUV255" s="49"/>
      <c r="PUW255" s="49"/>
      <c r="PUX255" s="49"/>
      <c r="PUY255" s="49"/>
      <c r="PUZ255" s="49"/>
      <c r="PVA255" s="49"/>
      <c r="PVB255" s="49"/>
      <c r="PVC255" s="49"/>
      <c r="PVD255" s="49"/>
      <c r="PVE255" s="49"/>
      <c r="PVF255" s="49"/>
      <c r="PVG255" s="49"/>
      <c r="PVH255" s="49"/>
      <c r="PVI255" s="49"/>
      <c r="PVJ255" s="49"/>
      <c r="PVK255" s="49"/>
      <c r="PVL255" s="49"/>
      <c r="PVM255" s="49"/>
      <c r="PVN255" s="49"/>
      <c r="PVO255" s="49"/>
      <c r="PVP255" s="49"/>
      <c r="PVQ255" s="49"/>
      <c r="PVR255" s="49"/>
      <c r="PVS255" s="49"/>
      <c r="PVT255" s="49"/>
      <c r="PVU255" s="49"/>
      <c r="PVV255" s="49"/>
      <c r="PVW255" s="49"/>
      <c r="PVX255" s="49"/>
      <c r="PVY255" s="49"/>
      <c r="PVZ255" s="49"/>
      <c r="PWA255" s="49"/>
      <c r="PWB255" s="49"/>
      <c r="PWC255" s="49"/>
      <c r="PWD255" s="49"/>
      <c r="PWE255" s="49"/>
      <c r="PWF255" s="49"/>
      <c r="PWG255" s="49"/>
      <c r="PWH255" s="49"/>
      <c r="PWI255" s="49"/>
      <c r="PWJ255" s="49"/>
      <c r="PWK255" s="49"/>
      <c r="PWL255" s="49"/>
      <c r="PWM255" s="49"/>
      <c r="PWN255" s="49"/>
      <c r="PWO255" s="49"/>
      <c r="PWP255" s="49"/>
      <c r="PWQ255" s="49"/>
      <c r="PWR255" s="49"/>
      <c r="PWS255" s="49"/>
      <c r="PWT255" s="49"/>
      <c r="PWU255" s="49"/>
      <c r="PWV255" s="49"/>
      <c r="PWW255" s="49"/>
      <c r="PWX255" s="49"/>
      <c r="PWY255" s="49"/>
      <c r="PWZ255" s="49"/>
      <c r="PXA255" s="49"/>
      <c r="PXB255" s="49"/>
      <c r="PXC255" s="49"/>
      <c r="PXD255" s="49"/>
      <c r="PXE255" s="49"/>
      <c r="PXF255" s="49"/>
      <c r="PXG255" s="49"/>
      <c r="PXH255" s="49"/>
      <c r="PXI255" s="49"/>
      <c r="PXJ255" s="49"/>
      <c r="PXK255" s="49"/>
      <c r="PXL255" s="49"/>
      <c r="PXM255" s="49"/>
      <c r="PXN255" s="49"/>
      <c r="PXO255" s="49"/>
      <c r="PXP255" s="49"/>
      <c r="PXQ255" s="49"/>
      <c r="PXR255" s="49"/>
      <c r="PXS255" s="49"/>
      <c r="PXT255" s="49"/>
      <c r="PXU255" s="49"/>
      <c r="PXV255" s="49"/>
      <c r="PXW255" s="49"/>
      <c r="PXX255" s="49"/>
      <c r="PXY255" s="49"/>
      <c r="PXZ255" s="49"/>
      <c r="PYA255" s="49"/>
      <c r="PYB255" s="49"/>
      <c r="PYC255" s="49"/>
      <c r="PYD255" s="49"/>
      <c r="PYE255" s="49"/>
      <c r="PYF255" s="49"/>
      <c r="PYG255" s="49"/>
      <c r="PYH255" s="49"/>
      <c r="PYI255" s="49"/>
      <c r="PYJ255" s="49"/>
      <c r="PYK255" s="49"/>
      <c r="PYL255" s="49"/>
      <c r="PYM255" s="49"/>
      <c r="PYN255" s="49"/>
      <c r="PYO255" s="49"/>
      <c r="PYP255" s="49"/>
      <c r="PYQ255" s="49"/>
      <c r="PYR255" s="49"/>
      <c r="PYS255" s="49"/>
      <c r="PYT255" s="49"/>
      <c r="PYU255" s="49"/>
      <c r="PYV255" s="49"/>
      <c r="PYW255" s="49"/>
      <c r="PYX255" s="49"/>
      <c r="PYY255" s="49"/>
      <c r="PYZ255" s="49"/>
      <c r="PZA255" s="49"/>
      <c r="PZB255" s="49"/>
      <c r="PZC255" s="49"/>
      <c r="PZD255" s="49"/>
      <c r="PZE255" s="49"/>
      <c r="PZF255" s="49"/>
      <c r="PZG255" s="49"/>
      <c r="PZH255" s="49"/>
      <c r="PZI255" s="49"/>
      <c r="PZJ255" s="49"/>
      <c r="PZK255" s="49"/>
      <c r="PZL255" s="49"/>
      <c r="PZM255" s="49"/>
      <c r="PZN255" s="49"/>
      <c r="PZO255" s="49"/>
      <c r="PZP255" s="49"/>
      <c r="PZQ255" s="49"/>
      <c r="PZR255" s="49"/>
      <c r="PZS255" s="49"/>
      <c r="PZT255" s="49"/>
      <c r="PZU255" s="49"/>
      <c r="PZV255" s="49"/>
      <c r="PZW255" s="49"/>
      <c r="PZX255" s="49"/>
      <c r="PZY255" s="49"/>
      <c r="PZZ255" s="49"/>
      <c r="QAA255" s="49"/>
      <c r="QAB255" s="49"/>
      <c r="QAC255" s="49"/>
      <c r="QAD255" s="49"/>
      <c r="QAE255" s="49"/>
      <c r="QAF255" s="49"/>
      <c r="QAG255" s="49"/>
      <c r="QAH255" s="49"/>
      <c r="QAI255" s="49"/>
      <c r="QAJ255" s="49"/>
      <c r="QAK255" s="49"/>
      <c r="QAL255" s="49"/>
      <c r="QAM255" s="49"/>
      <c r="QAN255" s="49"/>
      <c r="QAO255" s="49"/>
      <c r="QAP255" s="49"/>
      <c r="QAQ255" s="49"/>
      <c r="QAR255" s="49"/>
      <c r="QAS255" s="49"/>
      <c r="QAT255" s="49"/>
      <c r="QAU255" s="49"/>
      <c r="QAV255" s="49"/>
      <c r="QAW255" s="49"/>
      <c r="QAX255" s="49"/>
      <c r="QAY255" s="49"/>
      <c r="QAZ255" s="49"/>
      <c r="QBA255" s="49"/>
      <c r="QBB255" s="49"/>
      <c r="QBC255" s="49"/>
      <c r="QBD255" s="49"/>
      <c r="QBE255" s="49"/>
      <c r="QBF255" s="49"/>
      <c r="QBG255" s="49"/>
      <c r="QBH255" s="49"/>
      <c r="QBI255" s="49"/>
      <c r="QBJ255" s="49"/>
      <c r="QBK255" s="49"/>
      <c r="QBL255" s="49"/>
      <c r="QBM255" s="49"/>
      <c r="QBN255" s="49"/>
      <c r="QBO255" s="49"/>
      <c r="QBP255" s="49"/>
      <c r="QBQ255" s="49"/>
      <c r="QBR255" s="49"/>
      <c r="QBS255" s="49"/>
      <c r="QBT255" s="49"/>
      <c r="QBU255" s="49"/>
      <c r="QBV255" s="49"/>
      <c r="QBW255" s="49"/>
      <c r="QBX255" s="49"/>
      <c r="QBY255" s="49"/>
      <c r="QBZ255" s="49"/>
      <c r="QCA255" s="49"/>
      <c r="QCB255" s="49"/>
      <c r="QCC255" s="49"/>
      <c r="QCD255" s="49"/>
      <c r="QCE255" s="49"/>
      <c r="QCF255" s="49"/>
      <c r="QCG255" s="49"/>
      <c r="QCH255" s="49"/>
      <c r="QCI255" s="49"/>
      <c r="QCJ255" s="49"/>
      <c r="QCK255" s="49"/>
      <c r="QCL255" s="49"/>
      <c r="QCM255" s="49"/>
      <c r="QCN255" s="49"/>
      <c r="QCO255" s="49"/>
      <c r="QCP255" s="49"/>
      <c r="QCQ255" s="49"/>
      <c r="QCR255" s="49"/>
      <c r="QCS255" s="49"/>
      <c r="QCT255" s="49"/>
      <c r="QCU255" s="49"/>
      <c r="QCV255" s="49"/>
      <c r="QCW255" s="49"/>
      <c r="QCX255" s="49"/>
      <c r="QCY255" s="49"/>
      <c r="QCZ255" s="49"/>
      <c r="QDA255" s="49"/>
      <c r="QDB255" s="49"/>
      <c r="QDC255" s="49"/>
      <c r="QDD255" s="49"/>
      <c r="QDE255" s="49"/>
      <c r="QDF255" s="49"/>
      <c r="QDG255" s="49"/>
      <c r="QDH255" s="49"/>
      <c r="QDI255" s="49"/>
      <c r="QDJ255" s="49"/>
      <c r="QDK255" s="49"/>
      <c r="QDL255" s="49"/>
      <c r="QDM255" s="49"/>
      <c r="QDN255" s="49"/>
      <c r="QDO255" s="49"/>
      <c r="QDP255" s="49"/>
      <c r="QDQ255" s="49"/>
      <c r="QDR255" s="49"/>
      <c r="QDS255" s="49"/>
      <c r="QDT255" s="49"/>
      <c r="QDU255" s="49"/>
      <c r="QDV255" s="49"/>
      <c r="QDW255" s="49"/>
      <c r="QDX255" s="49"/>
      <c r="QDY255" s="49"/>
      <c r="QDZ255" s="49"/>
      <c r="QEA255" s="49"/>
      <c r="QEB255" s="49"/>
      <c r="QEC255" s="49"/>
      <c r="QED255" s="49"/>
      <c r="QEE255" s="49"/>
      <c r="QEF255" s="49"/>
      <c r="QEG255" s="49"/>
      <c r="QEH255" s="49"/>
      <c r="QEI255" s="49"/>
      <c r="QEJ255" s="49"/>
      <c r="QEK255" s="49"/>
      <c r="QEL255" s="49"/>
      <c r="QEM255" s="49"/>
      <c r="QEN255" s="49"/>
      <c r="QEO255" s="49"/>
      <c r="QEP255" s="49"/>
      <c r="QEQ255" s="49"/>
      <c r="QER255" s="49"/>
      <c r="QES255" s="49"/>
      <c r="QET255" s="49"/>
      <c r="QEU255" s="49"/>
      <c r="QEV255" s="49"/>
      <c r="QEW255" s="49"/>
      <c r="QEX255" s="49"/>
      <c r="QEY255" s="49"/>
      <c r="QEZ255" s="49"/>
      <c r="QFA255" s="49"/>
      <c r="QFB255" s="49"/>
      <c r="QFC255" s="49"/>
      <c r="QFD255" s="49"/>
      <c r="QFE255" s="49"/>
      <c r="QFF255" s="49"/>
      <c r="QFG255" s="49"/>
      <c r="QFH255" s="49"/>
      <c r="QFI255" s="49"/>
      <c r="QFJ255" s="49"/>
      <c r="QFK255" s="49"/>
      <c r="QFL255" s="49"/>
      <c r="QFM255" s="49"/>
      <c r="QFN255" s="49"/>
      <c r="QFO255" s="49"/>
      <c r="QFP255" s="49"/>
      <c r="QFQ255" s="49"/>
      <c r="QFR255" s="49"/>
      <c r="QFS255" s="49"/>
      <c r="QFT255" s="49"/>
      <c r="QFU255" s="49"/>
      <c r="QFV255" s="49"/>
      <c r="QFW255" s="49"/>
      <c r="QFX255" s="49"/>
      <c r="QFY255" s="49"/>
      <c r="QFZ255" s="49"/>
      <c r="QGA255" s="49"/>
      <c r="QGB255" s="49"/>
      <c r="QGC255" s="49"/>
      <c r="QGD255" s="49"/>
      <c r="QGE255" s="49"/>
      <c r="QGF255" s="49"/>
      <c r="QGG255" s="49"/>
      <c r="QGH255" s="49"/>
      <c r="QGI255" s="49"/>
      <c r="QGJ255" s="49"/>
      <c r="QGK255" s="49"/>
      <c r="QGL255" s="49"/>
      <c r="QGM255" s="49"/>
      <c r="QGN255" s="49"/>
      <c r="QGO255" s="49"/>
      <c r="QGP255" s="49"/>
      <c r="QGQ255" s="49"/>
      <c r="QGR255" s="49"/>
      <c r="QGS255" s="49"/>
      <c r="QGT255" s="49"/>
      <c r="QGU255" s="49"/>
      <c r="QGV255" s="49"/>
      <c r="QGW255" s="49"/>
      <c r="QGX255" s="49"/>
      <c r="QGY255" s="49"/>
      <c r="QGZ255" s="49"/>
      <c r="QHA255" s="49"/>
      <c r="QHB255" s="49"/>
      <c r="QHC255" s="49"/>
      <c r="QHD255" s="49"/>
      <c r="QHE255" s="49"/>
      <c r="QHF255" s="49"/>
      <c r="QHG255" s="49"/>
      <c r="QHH255" s="49"/>
      <c r="QHI255" s="49"/>
      <c r="QHJ255" s="49"/>
      <c r="QHK255" s="49"/>
      <c r="QHL255" s="49"/>
      <c r="QHM255" s="49"/>
      <c r="QHN255" s="49"/>
      <c r="QHO255" s="49"/>
      <c r="QHP255" s="49"/>
      <c r="QHQ255" s="49"/>
      <c r="QHR255" s="49"/>
      <c r="QHS255" s="49"/>
      <c r="QHT255" s="49"/>
      <c r="QHU255" s="49"/>
      <c r="QHV255" s="49"/>
      <c r="QHW255" s="49"/>
      <c r="QHX255" s="49"/>
      <c r="QHY255" s="49"/>
      <c r="QHZ255" s="49"/>
      <c r="QIA255" s="49"/>
      <c r="QIB255" s="49"/>
      <c r="QIC255" s="49"/>
      <c r="QID255" s="49"/>
      <c r="QIE255" s="49"/>
      <c r="QIF255" s="49"/>
      <c r="QIG255" s="49"/>
      <c r="QIH255" s="49"/>
      <c r="QII255" s="49"/>
      <c r="QIJ255" s="49"/>
      <c r="QIK255" s="49"/>
      <c r="QIL255" s="49"/>
      <c r="QIM255" s="49"/>
      <c r="QIN255" s="49"/>
      <c r="QIO255" s="49"/>
      <c r="QIP255" s="49"/>
      <c r="QIQ255" s="49"/>
      <c r="QIR255" s="49"/>
      <c r="QIS255" s="49"/>
      <c r="QIT255" s="49"/>
      <c r="QIU255" s="49"/>
      <c r="QIV255" s="49"/>
      <c r="QIW255" s="49"/>
      <c r="QIX255" s="49"/>
      <c r="QIY255" s="49"/>
      <c r="QIZ255" s="49"/>
      <c r="QJA255" s="49"/>
      <c r="QJB255" s="49"/>
      <c r="QJC255" s="49"/>
      <c r="QJD255" s="49"/>
      <c r="QJE255" s="49"/>
      <c r="QJF255" s="49"/>
      <c r="QJG255" s="49"/>
      <c r="QJH255" s="49"/>
      <c r="QJI255" s="49"/>
      <c r="QJJ255" s="49"/>
      <c r="QJK255" s="49"/>
      <c r="QJL255" s="49"/>
      <c r="QJM255" s="49"/>
      <c r="QJN255" s="49"/>
      <c r="QJO255" s="49"/>
      <c r="QJP255" s="49"/>
      <c r="QJQ255" s="49"/>
      <c r="QJR255" s="49"/>
      <c r="QJS255" s="49"/>
      <c r="QJT255" s="49"/>
      <c r="QJU255" s="49"/>
      <c r="QJV255" s="49"/>
      <c r="QJW255" s="49"/>
      <c r="QJX255" s="49"/>
      <c r="QJY255" s="49"/>
      <c r="QJZ255" s="49"/>
      <c r="QKA255" s="49"/>
      <c r="QKB255" s="49"/>
      <c r="QKC255" s="49"/>
      <c r="QKD255" s="49"/>
      <c r="QKE255" s="49"/>
      <c r="QKF255" s="49"/>
      <c r="QKG255" s="49"/>
      <c r="QKH255" s="49"/>
      <c r="QKI255" s="49"/>
      <c r="QKJ255" s="49"/>
      <c r="QKK255" s="49"/>
      <c r="QKL255" s="49"/>
      <c r="QKM255" s="49"/>
      <c r="QKN255" s="49"/>
      <c r="QKO255" s="49"/>
      <c r="QKP255" s="49"/>
      <c r="QKQ255" s="49"/>
      <c r="QKR255" s="49"/>
      <c r="QKS255" s="49"/>
      <c r="QKT255" s="49"/>
      <c r="QKU255" s="49"/>
      <c r="QKV255" s="49"/>
      <c r="QKW255" s="49"/>
      <c r="QKX255" s="49"/>
      <c r="QKY255" s="49"/>
      <c r="QKZ255" s="49"/>
      <c r="QLA255" s="49"/>
      <c r="QLB255" s="49"/>
      <c r="QLC255" s="49"/>
      <c r="QLD255" s="49"/>
      <c r="QLE255" s="49"/>
      <c r="QLF255" s="49"/>
      <c r="QLG255" s="49"/>
      <c r="QLH255" s="49"/>
      <c r="QLI255" s="49"/>
      <c r="QLJ255" s="49"/>
      <c r="QLK255" s="49"/>
      <c r="QLL255" s="49"/>
      <c r="QLM255" s="49"/>
      <c r="QLN255" s="49"/>
      <c r="QLO255" s="49"/>
      <c r="QLP255" s="49"/>
      <c r="QLQ255" s="49"/>
      <c r="QLR255" s="49"/>
      <c r="QLS255" s="49"/>
      <c r="QLT255" s="49"/>
      <c r="QLU255" s="49"/>
      <c r="QLV255" s="49"/>
      <c r="QLW255" s="49"/>
      <c r="QLX255" s="49"/>
      <c r="QLY255" s="49"/>
      <c r="QLZ255" s="49"/>
      <c r="QMA255" s="49"/>
      <c r="QMB255" s="49"/>
      <c r="QMC255" s="49"/>
      <c r="QMD255" s="49"/>
      <c r="QME255" s="49"/>
      <c r="QMF255" s="49"/>
      <c r="QMG255" s="49"/>
      <c r="QMH255" s="49"/>
      <c r="QMI255" s="49"/>
      <c r="QMJ255" s="49"/>
      <c r="QMK255" s="49"/>
      <c r="QML255" s="49"/>
      <c r="QMM255" s="49"/>
      <c r="QMN255" s="49"/>
      <c r="QMO255" s="49"/>
      <c r="QMP255" s="49"/>
      <c r="QMQ255" s="49"/>
      <c r="QMR255" s="49"/>
      <c r="QMS255" s="49"/>
      <c r="QMT255" s="49"/>
      <c r="QMU255" s="49"/>
      <c r="QMV255" s="49"/>
      <c r="QMW255" s="49"/>
      <c r="QMX255" s="49"/>
      <c r="QMY255" s="49"/>
      <c r="QMZ255" s="49"/>
      <c r="QNA255" s="49"/>
      <c r="QNB255" s="49"/>
      <c r="QNC255" s="49"/>
      <c r="QND255" s="49"/>
      <c r="QNE255" s="49"/>
      <c r="QNF255" s="49"/>
      <c r="QNG255" s="49"/>
      <c r="QNH255" s="49"/>
      <c r="QNI255" s="49"/>
      <c r="QNJ255" s="49"/>
      <c r="QNK255" s="49"/>
      <c r="QNL255" s="49"/>
      <c r="QNM255" s="49"/>
      <c r="QNN255" s="49"/>
      <c r="QNO255" s="49"/>
      <c r="QNP255" s="49"/>
      <c r="QNQ255" s="49"/>
      <c r="QNR255" s="49"/>
      <c r="QNS255" s="49"/>
      <c r="QNT255" s="49"/>
      <c r="QNU255" s="49"/>
      <c r="QNV255" s="49"/>
      <c r="QNW255" s="49"/>
      <c r="QNX255" s="49"/>
      <c r="QNY255" s="49"/>
      <c r="QNZ255" s="49"/>
      <c r="QOA255" s="49"/>
      <c r="QOB255" s="49"/>
      <c r="QOC255" s="49"/>
      <c r="QOD255" s="49"/>
      <c r="QOE255" s="49"/>
      <c r="QOF255" s="49"/>
      <c r="QOG255" s="49"/>
      <c r="QOH255" s="49"/>
      <c r="QOI255" s="49"/>
      <c r="QOJ255" s="49"/>
      <c r="QOK255" s="49"/>
      <c r="QOL255" s="49"/>
      <c r="QOM255" s="49"/>
      <c r="QON255" s="49"/>
      <c r="QOO255" s="49"/>
      <c r="QOP255" s="49"/>
      <c r="QOQ255" s="49"/>
      <c r="QOR255" s="49"/>
      <c r="QOS255" s="49"/>
      <c r="QOT255" s="49"/>
      <c r="QOU255" s="49"/>
      <c r="QOV255" s="49"/>
      <c r="QOW255" s="49"/>
      <c r="QOX255" s="49"/>
      <c r="QOY255" s="49"/>
      <c r="QOZ255" s="49"/>
      <c r="QPA255" s="49"/>
      <c r="QPB255" s="49"/>
      <c r="QPC255" s="49"/>
      <c r="QPD255" s="49"/>
      <c r="QPE255" s="49"/>
      <c r="QPF255" s="49"/>
      <c r="QPG255" s="49"/>
      <c r="QPH255" s="49"/>
      <c r="QPI255" s="49"/>
      <c r="QPJ255" s="49"/>
      <c r="QPK255" s="49"/>
      <c r="QPL255" s="49"/>
      <c r="QPM255" s="49"/>
      <c r="QPN255" s="49"/>
      <c r="QPO255" s="49"/>
      <c r="QPP255" s="49"/>
      <c r="QPQ255" s="49"/>
      <c r="QPR255" s="49"/>
      <c r="QPS255" s="49"/>
      <c r="QPT255" s="49"/>
      <c r="QPU255" s="49"/>
      <c r="QPV255" s="49"/>
      <c r="QPW255" s="49"/>
      <c r="QPX255" s="49"/>
      <c r="QPY255" s="49"/>
      <c r="QPZ255" s="49"/>
      <c r="QQA255" s="49"/>
      <c r="QQB255" s="49"/>
      <c r="QQC255" s="49"/>
      <c r="QQD255" s="49"/>
      <c r="QQE255" s="49"/>
      <c r="QQF255" s="49"/>
      <c r="QQG255" s="49"/>
      <c r="QQH255" s="49"/>
      <c r="QQI255" s="49"/>
      <c r="QQJ255" s="49"/>
      <c r="QQK255" s="49"/>
      <c r="QQL255" s="49"/>
      <c r="QQM255" s="49"/>
      <c r="QQN255" s="49"/>
      <c r="QQO255" s="49"/>
      <c r="QQP255" s="49"/>
      <c r="QQQ255" s="49"/>
      <c r="QQR255" s="49"/>
      <c r="QQS255" s="49"/>
      <c r="QQT255" s="49"/>
      <c r="QQU255" s="49"/>
      <c r="QQV255" s="49"/>
      <c r="QQW255" s="49"/>
      <c r="QQX255" s="49"/>
      <c r="QQY255" s="49"/>
      <c r="QQZ255" s="49"/>
      <c r="QRA255" s="49"/>
      <c r="QRB255" s="49"/>
      <c r="QRC255" s="49"/>
      <c r="QRD255" s="49"/>
      <c r="QRE255" s="49"/>
      <c r="QRF255" s="49"/>
      <c r="QRG255" s="49"/>
      <c r="QRH255" s="49"/>
      <c r="QRI255" s="49"/>
      <c r="QRJ255" s="49"/>
      <c r="QRK255" s="49"/>
      <c r="QRL255" s="49"/>
      <c r="QRM255" s="49"/>
      <c r="QRN255" s="49"/>
      <c r="QRO255" s="49"/>
      <c r="QRP255" s="49"/>
      <c r="QRQ255" s="49"/>
      <c r="QRR255" s="49"/>
      <c r="QRS255" s="49"/>
      <c r="QRT255" s="49"/>
      <c r="QRU255" s="49"/>
      <c r="QRV255" s="49"/>
      <c r="QRW255" s="49"/>
      <c r="QRX255" s="49"/>
      <c r="QRY255" s="49"/>
      <c r="QRZ255" s="49"/>
      <c r="QSA255" s="49"/>
      <c r="QSB255" s="49"/>
      <c r="QSC255" s="49"/>
      <c r="QSD255" s="49"/>
      <c r="QSE255" s="49"/>
      <c r="QSF255" s="49"/>
      <c r="QSG255" s="49"/>
      <c r="QSH255" s="49"/>
      <c r="QSI255" s="49"/>
      <c r="QSJ255" s="49"/>
      <c r="QSK255" s="49"/>
      <c r="QSL255" s="49"/>
      <c r="QSM255" s="49"/>
      <c r="QSN255" s="49"/>
      <c r="QSO255" s="49"/>
      <c r="QSP255" s="49"/>
      <c r="QSQ255" s="49"/>
      <c r="QSR255" s="49"/>
      <c r="QSS255" s="49"/>
      <c r="QST255" s="49"/>
      <c r="QSU255" s="49"/>
      <c r="QSV255" s="49"/>
      <c r="QSW255" s="49"/>
      <c r="QSX255" s="49"/>
      <c r="QSY255" s="49"/>
      <c r="QSZ255" s="49"/>
      <c r="QTA255" s="49"/>
      <c r="QTB255" s="49"/>
      <c r="QTC255" s="49"/>
      <c r="QTD255" s="49"/>
      <c r="QTE255" s="49"/>
      <c r="QTF255" s="49"/>
      <c r="QTG255" s="49"/>
      <c r="QTH255" s="49"/>
      <c r="QTI255" s="49"/>
      <c r="QTJ255" s="49"/>
      <c r="QTK255" s="49"/>
      <c r="QTL255" s="49"/>
      <c r="QTM255" s="49"/>
      <c r="QTN255" s="49"/>
      <c r="QTO255" s="49"/>
      <c r="QTP255" s="49"/>
      <c r="QTQ255" s="49"/>
      <c r="QTR255" s="49"/>
      <c r="QTS255" s="49"/>
      <c r="QTT255" s="49"/>
      <c r="QTU255" s="49"/>
      <c r="QTV255" s="49"/>
      <c r="QTW255" s="49"/>
      <c r="QTX255" s="49"/>
      <c r="QTY255" s="49"/>
      <c r="QTZ255" s="49"/>
      <c r="QUA255" s="49"/>
      <c r="QUB255" s="49"/>
      <c r="QUC255" s="49"/>
      <c r="QUD255" s="49"/>
      <c r="QUE255" s="49"/>
      <c r="QUF255" s="49"/>
      <c r="QUG255" s="49"/>
      <c r="QUH255" s="49"/>
      <c r="QUI255" s="49"/>
      <c r="QUJ255" s="49"/>
      <c r="QUK255" s="49"/>
      <c r="QUL255" s="49"/>
      <c r="QUM255" s="49"/>
      <c r="QUN255" s="49"/>
      <c r="QUO255" s="49"/>
      <c r="QUP255" s="49"/>
      <c r="QUQ255" s="49"/>
      <c r="QUR255" s="49"/>
      <c r="QUS255" s="49"/>
      <c r="QUT255" s="49"/>
      <c r="QUU255" s="49"/>
      <c r="QUV255" s="49"/>
      <c r="QUW255" s="49"/>
      <c r="QUX255" s="49"/>
      <c r="QUY255" s="49"/>
      <c r="QUZ255" s="49"/>
      <c r="QVA255" s="49"/>
      <c r="QVB255" s="49"/>
      <c r="QVC255" s="49"/>
      <c r="QVD255" s="49"/>
      <c r="QVE255" s="49"/>
      <c r="QVF255" s="49"/>
      <c r="QVG255" s="49"/>
      <c r="QVH255" s="49"/>
      <c r="QVI255" s="49"/>
      <c r="QVJ255" s="49"/>
      <c r="QVK255" s="49"/>
      <c r="QVL255" s="49"/>
      <c r="QVM255" s="49"/>
      <c r="QVN255" s="49"/>
      <c r="QVO255" s="49"/>
      <c r="QVP255" s="49"/>
      <c r="QVQ255" s="49"/>
      <c r="QVR255" s="49"/>
      <c r="QVS255" s="49"/>
      <c r="QVT255" s="49"/>
      <c r="QVU255" s="49"/>
      <c r="QVV255" s="49"/>
      <c r="QVW255" s="49"/>
      <c r="QVX255" s="49"/>
      <c r="QVY255" s="49"/>
      <c r="QVZ255" s="49"/>
      <c r="QWA255" s="49"/>
      <c r="QWB255" s="49"/>
      <c r="QWC255" s="49"/>
      <c r="QWD255" s="49"/>
      <c r="QWE255" s="49"/>
      <c r="QWF255" s="49"/>
      <c r="QWG255" s="49"/>
      <c r="QWH255" s="49"/>
      <c r="QWI255" s="49"/>
      <c r="QWJ255" s="49"/>
      <c r="QWK255" s="49"/>
      <c r="QWL255" s="49"/>
      <c r="QWM255" s="49"/>
      <c r="QWN255" s="49"/>
      <c r="QWO255" s="49"/>
      <c r="QWP255" s="49"/>
      <c r="QWQ255" s="49"/>
      <c r="QWR255" s="49"/>
      <c r="QWS255" s="49"/>
      <c r="QWT255" s="49"/>
      <c r="QWU255" s="49"/>
      <c r="QWV255" s="49"/>
      <c r="QWW255" s="49"/>
      <c r="QWX255" s="49"/>
      <c r="QWY255" s="49"/>
      <c r="QWZ255" s="49"/>
      <c r="QXA255" s="49"/>
      <c r="QXB255" s="49"/>
      <c r="QXC255" s="49"/>
      <c r="QXD255" s="49"/>
      <c r="QXE255" s="49"/>
      <c r="QXF255" s="49"/>
      <c r="QXG255" s="49"/>
      <c r="QXH255" s="49"/>
      <c r="QXI255" s="49"/>
      <c r="QXJ255" s="49"/>
      <c r="QXK255" s="49"/>
      <c r="QXL255" s="49"/>
      <c r="QXM255" s="49"/>
      <c r="QXN255" s="49"/>
      <c r="QXO255" s="49"/>
      <c r="QXP255" s="49"/>
      <c r="QXQ255" s="49"/>
      <c r="QXR255" s="49"/>
      <c r="QXS255" s="49"/>
      <c r="QXT255" s="49"/>
      <c r="QXU255" s="49"/>
      <c r="QXV255" s="49"/>
      <c r="QXW255" s="49"/>
      <c r="QXX255" s="49"/>
      <c r="QXY255" s="49"/>
      <c r="QXZ255" s="49"/>
      <c r="QYA255" s="49"/>
      <c r="QYB255" s="49"/>
      <c r="QYC255" s="49"/>
      <c r="QYD255" s="49"/>
      <c r="QYE255" s="49"/>
      <c r="QYF255" s="49"/>
      <c r="QYG255" s="49"/>
      <c r="QYH255" s="49"/>
      <c r="QYI255" s="49"/>
      <c r="QYJ255" s="49"/>
      <c r="QYK255" s="49"/>
      <c r="QYL255" s="49"/>
      <c r="QYM255" s="49"/>
      <c r="QYN255" s="49"/>
      <c r="QYO255" s="49"/>
      <c r="QYP255" s="49"/>
      <c r="QYQ255" s="49"/>
      <c r="QYR255" s="49"/>
      <c r="QYS255" s="49"/>
      <c r="QYT255" s="49"/>
      <c r="QYU255" s="49"/>
      <c r="QYV255" s="49"/>
      <c r="QYW255" s="49"/>
      <c r="QYX255" s="49"/>
      <c r="QYY255" s="49"/>
      <c r="QYZ255" s="49"/>
      <c r="QZA255" s="49"/>
      <c r="QZB255" s="49"/>
      <c r="QZC255" s="49"/>
      <c r="QZD255" s="49"/>
      <c r="QZE255" s="49"/>
      <c r="QZF255" s="49"/>
      <c r="QZG255" s="49"/>
      <c r="QZH255" s="49"/>
      <c r="QZI255" s="49"/>
      <c r="QZJ255" s="49"/>
      <c r="QZK255" s="49"/>
      <c r="QZL255" s="49"/>
      <c r="QZM255" s="49"/>
      <c r="QZN255" s="49"/>
      <c r="QZO255" s="49"/>
      <c r="QZP255" s="49"/>
      <c r="QZQ255" s="49"/>
      <c r="QZR255" s="49"/>
      <c r="QZS255" s="49"/>
      <c r="QZT255" s="49"/>
      <c r="QZU255" s="49"/>
      <c r="QZV255" s="49"/>
      <c r="QZW255" s="49"/>
      <c r="QZX255" s="49"/>
      <c r="QZY255" s="49"/>
      <c r="QZZ255" s="49"/>
      <c r="RAA255" s="49"/>
      <c r="RAB255" s="49"/>
      <c r="RAC255" s="49"/>
      <c r="RAD255" s="49"/>
      <c r="RAE255" s="49"/>
      <c r="RAF255" s="49"/>
      <c r="RAG255" s="49"/>
      <c r="RAH255" s="49"/>
      <c r="RAI255" s="49"/>
      <c r="RAJ255" s="49"/>
      <c r="RAK255" s="49"/>
      <c r="RAL255" s="49"/>
      <c r="RAM255" s="49"/>
      <c r="RAN255" s="49"/>
      <c r="RAO255" s="49"/>
      <c r="RAP255" s="49"/>
      <c r="RAQ255" s="49"/>
      <c r="RAR255" s="49"/>
      <c r="RAS255" s="49"/>
      <c r="RAT255" s="49"/>
      <c r="RAU255" s="49"/>
      <c r="RAV255" s="49"/>
      <c r="RAW255" s="49"/>
      <c r="RAX255" s="49"/>
      <c r="RAY255" s="49"/>
      <c r="RAZ255" s="49"/>
      <c r="RBA255" s="49"/>
      <c r="RBB255" s="49"/>
      <c r="RBC255" s="49"/>
      <c r="RBD255" s="49"/>
      <c r="RBE255" s="49"/>
      <c r="RBF255" s="49"/>
      <c r="RBG255" s="49"/>
      <c r="RBH255" s="49"/>
      <c r="RBI255" s="49"/>
      <c r="RBJ255" s="49"/>
      <c r="RBK255" s="49"/>
      <c r="RBL255" s="49"/>
      <c r="RBM255" s="49"/>
      <c r="RBN255" s="49"/>
      <c r="RBO255" s="49"/>
      <c r="RBP255" s="49"/>
      <c r="RBQ255" s="49"/>
      <c r="RBR255" s="49"/>
      <c r="RBS255" s="49"/>
      <c r="RBT255" s="49"/>
      <c r="RBU255" s="49"/>
      <c r="RBV255" s="49"/>
      <c r="RBW255" s="49"/>
      <c r="RBX255" s="49"/>
      <c r="RBY255" s="49"/>
      <c r="RBZ255" s="49"/>
      <c r="RCA255" s="49"/>
      <c r="RCB255" s="49"/>
      <c r="RCC255" s="49"/>
      <c r="RCD255" s="49"/>
      <c r="RCE255" s="49"/>
      <c r="RCF255" s="49"/>
      <c r="RCG255" s="49"/>
      <c r="RCH255" s="49"/>
      <c r="RCI255" s="49"/>
      <c r="RCJ255" s="49"/>
      <c r="RCK255" s="49"/>
      <c r="RCL255" s="49"/>
      <c r="RCM255" s="49"/>
      <c r="RCN255" s="49"/>
      <c r="RCO255" s="49"/>
      <c r="RCP255" s="49"/>
      <c r="RCQ255" s="49"/>
      <c r="RCR255" s="49"/>
      <c r="RCS255" s="49"/>
      <c r="RCT255" s="49"/>
      <c r="RCU255" s="49"/>
      <c r="RCV255" s="49"/>
      <c r="RCW255" s="49"/>
      <c r="RCX255" s="49"/>
      <c r="RCY255" s="49"/>
      <c r="RCZ255" s="49"/>
      <c r="RDA255" s="49"/>
      <c r="RDB255" s="49"/>
      <c r="RDC255" s="49"/>
      <c r="RDD255" s="49"/>
      <c r="RDE255" s="49"/>
      <c r="RDF255" s="49"/>
      <c r="RDG255" s="49"/>
      <c r="RDH255" s="49"/>
      <c r="RDI255" s="49"/>
      <c r="RDJ255" s="49"/>
      <c r="RDK255" s="49"/>
      <c r="RDL255" s="49"/>
      <c r="RDM255" s="49"/>
      <c r="RDN255" s="49"/>
      <c r="RDO255" s="49"/>
      <c r="RDP255" s="49"/>
      <c r="RDQ255" s="49"/>
      <c r="RDR255" s="49"/>
      <c r="RDS255" s="49"/>
      <c r="RDT255" s="49"/>
      <c r="RDU255" s="49"/>
      <c r="RDV255" s="49"/>
      <c r="RDW255" s="49"/>
      <c r="RDX255" s="49"/>
      <c r="RDY255" s="49"/>
      <c r="RDZ255" s="49"/>
      <c r="REA255" s="49"/>
      <c r="REB255" s="49"/>
      <c r="REC255" s="49"/>
      <c r="RED255" s="49"/>
      <c r="REE255" s="49"/>
      <c r="REF255" s="49"/>
      <c r="REG255" s="49"/>
      <c r="REH255" s="49"/>
      <c r="REI255" s="49"/>
      <c r="REJ255" s="49"/>
      <c r="REK255" s="49"/>
      <c r="REL255" s="49"/>
      <c r="REM255" s="49"/>
      <c r="REN255" s="49"/>
      <c r="REO255" s="49"/>
      <c r="REP255" s="49"/>
      <c r="REQ255" s="49"/>
      <c r="RER255" s="49"/>
      <c r="RES255" s="49"/>
      <c r="RET255" s="49"/>
      <c r="REU255" s="49"/>
      <c r="REV255" s="49"/>
      <c r="REW255" s="49"/>
      <c r="REX255" s="49"/>
      <c r="REY255" s="49"/>
      <c r="REZ255" s="49"/>
      <c r="RFA255" s="49"/>
      <c r="RFB255" s="49"/>
      <c r="RFC255" s="49"/>
      <c r="RFD255" s="49"/>
      <c r="RFE255" s="49"/>
      <c r="RFF255" s="49"/>
      <c r="RFG255" s="49"/>
      <c r="RFH255" s="49"/>
      <c r="RFI255" s="49"/>
      <c r="RFJ255" s="49"/>
      <c r="RFK255" s="49"/>
      <c r="RFL255" s="49"/>
      <c r="RFM255" s="49"/>
      <c r="RFN255" s="49"/>
      <c r="RFO255" s="49"/>
      <c r="RFP255" s="49"/>
      <c r="RFQ255" s="49"/>
      <c r="RFR255" s="49"/>
      <c r="RFS255" s="49"/>
      <c r="RFT255" s="49"/>
      <c r="RFU255" s="49"/>
      <c r="RFV255" s="49"/>
      <c r="RFW255" s="49"/>
      <c r="RFX255" s="49"/>
      <c r="RFY255" s="49"/>
      <c r="RFZ255" s="49"/>
      <c r="RGA255" s="49"/>
      <c r="RGB255" s="49"/>
      <c r="RGC255" s="49"/>
      <c r="RGD255" s="49"/>
      <c r="RGE255" s="49"/>
      <c r="RGF255" s="49"/>
      <c r="RGG255" s="49"/>
      <c r="RGH255" s="49"/>
      <c r="RGI255" s="49"/>
      <c r="RGJ255" s="49"/>
      <c r="RGK255" s="49"/>
      <c r="RGL255" s="49"/>
      <c r="RGM255" s="49"/>
      <c r="RGN255" s="49"/>
      <c r="RGO255" s="49"/>
      <c r="RGP255" s="49"/>
      <c r="RGQ255" s="49"/>
      <c r="RGR255" s="49"/>
      <c r="RGS255" s="49"/>
      <c r="RGT255" s="49"/>
      <c r="RGU255" s="49"/>
      <c r="RGV255" s="49"/>
      <c r="RGW255" s="49"/>
      <c r="RGX255" s="49"/>
      <c r="RGY255" s="49"/>
      <c r="RGZ255" s="49"/>
      <c r="RHA255" s="49"/>
      <c r="RHB255" s="49"/>
      <c r="RHC255" s="49"/>
      <c r="RHD255" s="49"/>
      <c r="RHE255" s="49"/>
      <c r="RHF255" s="49"/>
      <c r="RHG255" s="49"/>
      <c r="RHH255" s="49"/>
      <c r="RHI255" s="49"/>
      <c r="RHJ255" s="49"/>
      <c r="RHK255" s="49"/>
      <c r="RHL255" s="49"/>
      <c r="RHM255" s="49"/>
      <c r="RHN255" s="49"/>
      <c r="RHO255" s="49"/>
      <c r="RHP255" s="49"/>
      <c r="RHQ255" s="49"/>
      <c r="RHR255" s="49"/>
      <c r="RHS255" s="49"/>
      <c r="RHT255" s="49"/>
      <c r="RHU255" s="49"/>
      <c r="RHV255" s="49"/>
      <c r="RHW255" s="49"/>
      <c r="RHX255" s="49"/>
      <c r="RHY255" s="49"/>
      <c r="RHZ255" s="49"/>
      <c r="RIA255" s="49"/>
      <c r="RIB255" s="49"/>
      <c r="RIC255" s="49"/>
      <c r="RID255" s="49"/>
      <c r="RIE255" s="49"/>
      <c r="RIF255" s="49"/>
      <c r="RIG255" s="49"/>
      <c r="RIH255" s="49"/>
      <c r="RII255" s="49"/>
      <c r="RIJ255" s="49"/>
      <c r="RIK255" s="49"/>
      <c r="RIL255" s="49"/>
      <c r="RIM255" s="49"/>
      <c r="RIN255" s="49"/>
      <c r="RIO255" s="49"/>
      <c r="RIP255" s="49"/>
      <c r="RIQ255" s="49"/>
      <c r="RIR255" s="49"/>
      <c r="RIS255" s="49"/>
      <c r="RIT255" s="49"/>
      <c r="RIU255" s="49"/>
      <c r="RIV255" s="49"/>
      <c r="RIW255" s="49"/>
      <c r="RIX255" s="49"/>
      <c r="RIY255" s="49"/>
      <c r="RIZ255" s="49"/>
      <c r="RJA255" s="49"/>
      <c r="RJB255" s="49"/>
      <c r="RJC255" s="49"/>
      <c r="RJD255" s="49"/>
      <c r="RJE255" s="49"/>
      <c r="RJF255" s="49"/>
      <c r="RJG255" s="49"/>
      <c r="RJH255" s="49"/>
      <c r="RJI255" s="49"/>
      <c r="RJJ255" s="49"/>
      <c r="RJK255" s="49"/>
      <c r="RJL255" s="49"/>
      <c r="RJM255" s="49"/>
      <c r="RJN255" s="49"/>
      <c r="RJO255" s="49"/>
      <c r="RJP255" s="49"/>
      <c r="RJQ255" s="49"/>
      <c r="RJR255" s="49"/>
      <c r="RJS255" s="49"/>
      <c r="RJT255" s="49"/>
      <c r="RJU255" s="49"/>
      <c r="RJV255" s="49"/>
      <c r="RJW255" s="49"/>
      <c r="RJX255" s="49"/>
      <c r="RJY255" s="49"/>
      <c r="RJZ255" s="49"/>
      <c r="RKA255" s="49"/>
      <c r="RKB255" s="49"/>
      <c r="RKC255" s="49"/>
      <c r="RKD255" s="49"/>
      <c r="RKE255" s="49"/>
      <c r="RKF255" s="49"/>
      <c r="RKG255" s="49"/>
      <c r="RKH255" s="49"/>
      <c r="RKI255" s="49"/>
      <c r="RKJ255" s="49"/>
      <c r="RKK255" s="49"/>
      <c r="RKL255" s="49"/>
      <c r="RKM255" s="49"/>
      <c r="RKN255" s="49"/>
      <c r="RKO255" s="49"/>
      <c r="RKP255" s="49"/>
      <c r="RKQ255" s="49"/>
      <c r="RKR255" s="49"/>
      <c r="RKS255" s="49"/>
      <c r="RKT255" s="49"/>
      <c r="RKU255" s="49"/>
      <c r="RKV255" s="49"/>
      <c r="RKW255" s="49"/>
      <c r="RKX255" s="49"/>
      <c r="RKY255" s="49"/>
      <c r="RKZ255" s="49"/>
      <c r="RLA255" s="49"/>
      <c r="RLB255" s="49"/>
      <c r="RLC255" s="49"/>
      <c r="RLD255" s="49"/>
      <c r="RLE255" s="49"/>
      <c r="RLF255" s="49"/>
      <c r="RLG255" s="49"/>
      <c r="RLH255" s="49"/>
      <c r="RLI255" s="49"/>
      <c r="RLJ255" s="49"/>
      <c r="RLK255" s="49"/>
      <c r="RLL255" s="49"/>
      <c r="RLM255" s="49"/>
      <c r="RLN255" s="49"/>
      <c r="RLO255" s="49"/>
      <c r="RLP255" s="49"/>
      <c r="RLQ255" s="49"/>
      <c r="RLR255" s="49"/>
      <c r="RLS255" s="49"/>
      <c r="RLT255" s="49"/>
      <c r="RLU255" s="49"/>
      <c r="RLV255" s="49"/>
      <c r="RLW255" s="49"/>
      <c r="RLX255" s="49"/>
      <c r="RLY255" s="49"/>
      <c r="RLZ255" s="49"/>
      <c r="RMA255" s="49"/>
      <c r="RMB255" s="49"/>
      <c r="RMC255" s="49"/>
      <c r="RMD255" s="49"/>
      <c r="RME255" s="49"/>
      <c r="RMF255" s="49"/>
      <c r="RMG255" s="49"/>
      <c r="RMH255" s="49"/>
      <c r="RMI255" s="49"/>
      <c r="RMJ255" s="49"/>
      <c r="RMK255" s="49"/>
      <c r="RML255" s="49"/>
      <c r="RMM255" s="49"/>
      <c r="RMN255" s="49"/>
      <c r="RMO255" s="49"/>
      <c r="RMP255" s="49"/>
      <c r="RMQ255" s="49"/>
      <c r="RMR255" s="49"/>
      <c r="RMS255" s="49"/>
      <c r="RMT255" s="49"/>
      <c r="RMU255" s="49"/>
      <c r="RMV255" s="49"/>
      <c r="RMW255" s="49"/>
      <c r="RMX255" s="49"/>
      <c r="RMY255" s="49"/>
      <c r="RMZ255" s="49"/>
      <c r="RNA255" s="49"/>
      <c r="RNB255" s="49"/>
      <c r="RNC255" s="49"/>
      <c r="RND255" s="49"/>
      <c r="RNE255" s="49"/>
      <c r="RNF255" s="49"/>
      <c r="RNG255" s="49"/>
      <c r="RNH255" s="49"/>
      <c r="RNI255" s="49"/>
      <c r="RNJ255" s="49"/>
      <c r="RNK255" s="49"/>
      <c r="RNL255" s="49"/>
      <c r="RNM255" s="49"/>
      <c r="RNN255" s="49"/>
      <c r="RNO255" s="49"/>
      <c r="RNP255" s="49"/>
      <c r="RNQ255" s="49"/>
      <c r="RNR255" s="49"/>
      <c r="RNS255" s="49"/>
      <c r="RNT255" s="49"/>
      <c r="RNU255" s="49"/>
      <c r="RNV255" s="49"/>
      <c r="RNW255" s="49"/>
      <c r="RNX255" s="49"/>
      <c r="RNY255" s="49"/>
      <c r="RNZ255" s="49"/>
      <c r="ROA255" s="49"/>
      <c r="ROB255" s="49"/>
      <c r="ROC255" s="49"/>
      <c r="ROD255" s="49"/>
      <c r="ROE255" s="49"/>
      <c r="ROF255" s="49"/>
      <c r="ROG255" s="49"/>
      <c r="ROH255" s="49"/>
      <c r="ROI255" s="49"/>
      <c r="ROJ255" s="49"/>
      <c r="ROK255" s="49"/>
      <c r="ROL255" s="49"/>
      <c r="ROM255" s="49"/>
      <c r="RON255" s="49"/>
      <c r="ROO255" s="49"/>
      <c r="ROP255" s="49"/>
      <c r="ROQ255" s="49"/>
      <c r="ROR255" s="49"/>
      <c r="ROS255" s="49"/>
      <c r="ROT255" s="49"/>
      <c r="ROU255" s="49"/>
      <c r="ROV255" s="49"/>
      <c r="ROW255" s="49"/>
      <c r="ROX255" s="49"/>
      <c r="ROY255" s="49"/>
      <c r="ROZ255" s="49"/>
      <c r="RPA255" s="49"/>
      <c r="RPB255" s="49"/>
      <c r="RPC255" s="49"/>
      <c r="RPD255" s="49"/>
      <c r="RPE255" s="49"/>
      <c r="RPF255" s="49"/>
      <c r="RPG255" s="49"/>
      <c r="RPH255" s="49"/>
      <c r="RPI255" s="49"/>
      <c r="RPJ255" s="49"/>
      <c r="RPK255" s="49"/>
      <c r="RPL255" s="49"/>
      <c r="RPM255" s="49"/>
      <c r="RPN255" s="49"/>
      <c r="RPO255" s="49"/>
      <c r="RPP255" s="49"/>
      <c r="RPQ255" s="49"/>
      <c r="RPR255" s="49"/>
      <c r="RPS255" s="49"/>
      <c r="RPT255" s="49"/>
      <c r="RPU255" s="49"/>
      <c r="RPV255" s="49"/>
      <c r="RPW255" s="49"/>
      <c r="RPX255" s="49"/>
      <c r="RPY255" s="49"/>
      <c r="RPZ255" s="49"/>
      <c r="RQA255" s="49"/>
      <c r="RQB255" s="49"/>
      <c r="RQC255" s="49"/>
      <c r="RQD255" s="49"/>
      <c r="RQE255" s="49"/>
      <c r="RQF255" s="49"/>
      <c r="RQG255" s="49"/>
      <c r="RQH255" s="49"/>
      <c r="RQI255" s="49"/>
      <c r="RQJ255" s="49"/>
      <c r="RQK255" s="49"/>
      <c r="RQL255" s="49"/>
      <c r="RQM255" s="49"/>
      <c r="RQN255" s="49"/>
      <c r="RQO255" s="49"/>
      <c r="RQP255" s="49"/>
      <c r="RQQ255" s="49"/>
      <c r="RQR255" s="49"/>
      <c r="RQS255" s="49"/>
      <c r="RQT255" s="49"/>
      <c r="RQU255" s="49"/>
      <c r="RQV255" s="49"/>
      <c r="RQW255" s="49"/>
      <c r="RQX255" s="49"/>
      <c r="RQY255" s="49"/>
      <c r="RQZ255" s="49"/>
      <c r="RRA255" s="49"/>
      <c r="RRB255" s="49"/>
      <c r="RRC255" s="49"/>
      <c r="RRD255" s="49"/>
      <c r="RRE255" s="49"/>
      <c r="RRF255" s="49"/>
      <c r="RRG255" s="49"/>
      <c r="RRH255" s="49"/>
      <c r="RRI255" s="49"/>
      <c r="RRJ255" s="49"/>
      <c r="RRK255" s="49"/>
      <c r="RRL255" s="49"/>
      <c r="RRM255" s="49"/>
      <c r="RRN255" s="49"/>
      <c r="RRO255" s="49"/>
      <c r="RRP255" s="49"/>
      <c r="RRQ255" s="49"/>
      <c r="RRR255" s="49"/>
      <c r="RRS255" s="49"/>
      <c r="RRT255" s="49"/>
      <c r="RRU255" s="49"/>
      <c r="RRV255" s="49"/>
      <c r="RRW255" s="49"/>
      <c r="RRX255" s="49"/>
      <c r="RRY255" s="49"/>
      <c r="RRZ255" s="49"/>
      <c r="RSA255" s="49"/>
      <c r="RSB255" s="49"/>
      <c r="RSC255" s="49"/>
      <c r="RSD255" s="49"/>
      <c r="RSE255" s="49"/>
      <c r="RSF255" s="49"/>
      <c r="RSG255" s="49"/>
      <c r="RSH255" s="49"/>
      <c r="RSI255" s="49"/>
      <c r="RSJ255" s="49"/>
      <c r="RSK255" s="49"/>
      <c r="RSL255" s="49"/>
      <c r="RSM255" s="49"/>
      <c r="RSN255" s="49"/>
      <c r="RSO255" s="49"/>
      <c r="RSP255" s="49"/>
      <c r="RSQ255" s="49"/>
      <c r="RSR255" s="49"/>
      <c r="RSS255" s="49"/>
      <c r="RST255" s="49"/>
      <c r="RSU255" s="49"/>
      <c r="RSV255" s="49"/>
      <c r="RSW255" s="49"/>
      <c r="RSX255" s="49"/>
      <c r="RSY255" s="49"/>
      <c r="RSZ255" s="49"/>
      <c r="RTA255" s="49"/>
      <c r="RTB255" s="49"/>
      <c r="RTC255" s="49"/>
      <c r="RTD255" s="49"/>
      <c r="RTE255" s="49"/>
      <c r="RTF255" s="49"/>
      <c r="RTG255" s="49"/>
      <c r="RTH255" s="49"/>
      <c r="RTI255" s="49"/>
      <c r="RTJ255" s="49"/>
      <c r="RTK255" s="49"/>
      <c r="RTL255" s="49"/>
      <c r="RTM255" s="49"/>
      <c r="RTN255" s="49"/>
      <c r="RTO255" s="49"/>
      <c r="RTP255" s="49"/>
      <c r="RTQ255" s="49"/>
      <c r="RTR255" s="49"/>
      <c r="RTS255" s="49"/>
      <c r="RTT255" s="49"/>
      <c r="RTU255" s="49"/>
      <c r="RTV255" s="49"/>
      <c r="RTW255" s="49"/>
      <c r="RTX255" s="49"/>
      <c r="RTY255" s="49"/>
      <c r="RTZ255" s="49"/>
      <c r="RUA255" s="49"/>
      <c r="RUB255" s="49"/>
      <c r="RUC255" s="49"/>
      <c r="RUD255" s="49"/>
      <c r="RUE255" s="49"/>
      <c r="RUF255" s="49"/>
      <c r="RUG255" s="49"/>
      <c r="RUH255" s="49"/>
      <c r="RUI255" s="49"/>
      <c r="RUJ255" s="49"/>
      <c r="RUK255" s="49"/>
      <c r="RUL255" s="49"/>
      <c r="RUM255" s="49"/>
      <c r="RUN255" s="49"/>
      <c r="RUO255" s="49"/>
      <c r="RUP255" s="49"/>
      <c r="RUQ255" s="49"/>
      <c r="RUR255" s="49"/>
      <c r="RUS255" s="49"/>
      <c r="RUT255" s="49"/>
      <c r="RUU255" s="49"/>
      <c r="RUV255" s="49"/>
      <c r="RUW255" s="49"/>
      <c r="RUX255" s="49"/>
      <c r="RUY255" s="49"/>
      <c r="RUZ255" s="49"/>
      <c r="RVA255" s="49"/>
      <c r="RVB255" s="49"/>
      <c r="RVC255" s="49"/>
      <c r="RVD255" s="49"/>
      <c r="RVE255" s="49"/>
      <c r="RVF255" s="49"/>
      <c r="RVG255" s="49"/>
      <c r="RVH255" s="49"/>
      <c r="RVI255" s="49"/>
      <c r="RVJ255" s="49"/>
      <c r="RVK255" s="49"/>
      <c r="RVL255" s="49"/>
      <c r="RVM255" s="49"/>
      <c r="RVN255" s="49"/>
      <c r="RVO255" s="49"/>
      <c r="RVP255" s="49"/>
      <c r="RVQ255" s="49"/>
      <c r="RVR255" s="49"/>
      <c r="RVS255" s="49"/>
      <c r="RVT255" s="49"/>
      <c r="RVU255" s="49"/>
      <c r="RVV255" s="49"/>
      <c r="RVW255" s="49"/>
      <c r="RVX255" s="49"/>
      <c r="RVY255" s="49"/>
      <c r="RVZ255" s="49"/>
      <c r="RWA255" s="49"/>
      <c r="RWB255" s="49"/>
      <c r="RWC255" s="49"/>
      <c r="RWD255" s="49"/>
      <c r="RWE255" s="49"/>
      <c r="RWF255" s="49"/>
      <c r="RWG255" s="49"/>
      <c r="RWH255" s="49"/>
      <c r="RWI255" s="49"/>
      <c r="RWJ255" s="49"/>
      <c r="RWK255" s="49"/>
      <c r="RWL255" s="49"/>
      <c r="RWM255" s="49"/>
      <c r="RWN255" s="49"/>
      <c r="RWO255" s="49"/>
      <c r="RWP255" s="49"/>
      <c r="RWQ255" s="49"/>
      <c r="RWR255" s="49"/>
      <c r="RWS255" s="49"/>
      <c r="RWT255" s="49"/>
      <c r="RWU255" s="49"/>
      <c r="RWV255" s="49"/>
      <c r="RWW255" s="49"/>
      <c r="RWX255" s="49"/>
      <c r="RWY255" s="49"/>
      <c r="RWZ255" s="49"/>
      <c r="RXA255" s="49"/>
      <c r="RXB255" s="49"/>
      <c r="RXC255" s="49"/>
      <c r="RXD255" s="49"/>
      <c r="RXE255" s="49"/>
      <c r="RXF255" s="49"/>
      <c r="RXG255" s="49"/>
      <c r="RXH255" s="49"/>
      <c r="RXI255" s="49"/>
      <c r="RXJ255" s="49"/>
      <c r="RXK255" s="49"/>
      <c r="RXL255" s="49"/>
      <c r="RXM255" s="49"/>
      <c r="RXN255" s="49"/>
      <c r="RXO255" s="49"/>
      <c r="RXP255" s="49"/>
      <c r="RXQ255" s="49"/>
      <c r="RXR255" s="49"/>
      <c r="RXS255" s="49"/>
      <c r="RXT255" s="49"/>
      <c r="RXU255" s="49"/>
      <c r="RXV255" s="49"/>
      <c r="RXW255" s="49"/>
      <c r="RXX255" s="49"/>
      <c r="RXY255" s="49"/>
      <c r="RXZ255" s="49"/>
      <c r="RYA255" s="49"/>
      <c r="RYB255" s="49"/>
      <c r="RYC255" s="49"/>
      <c r="RYD255" s="49"/>
      <c r="RYE255" s="49"/>
      <c r="RYF255" s="49"/>
      <c r="RYG255" s="49"/>
      <c r="RYH255" s="49"/>
      <c r="RYI255" s="49"/>
      <c r="RYJ255" s="49"/>
      <c r="RYK255" s="49"/>
      <c r="RYL255" s="49"/>
      <c r="RYM255" s="49"/>
      <c r="RYN255" s="49"/>
      <c r="RYO255" s="49"/>
      <c r="RYP255" s="49"/>
      <c r="RYQ255" s="49"/>
      <c r="RYR255" s="49"/>
      <c r="RYS255" s="49"/>
      <c r="RYT255" s="49"/>
      <c r="RYU255" s="49"/>
      <c r="RYV255" s="49"/>
      <c r="RYW255" s="49"/>
      <c r="RYX255" s="49"/>
      <c r="RYY255" s="49"/>
      <c r="RYZ255" s="49"/>
      <c r="RZA255" s="49"/>
      <c r="RZB255" s="49"/>
      <c r="RZC255" s="49"/>
      <c r="RZD255" s="49"/>
      <c r="RZE255" s="49"/>
      <c r="RZF255" s="49"/>
      <c r="RZG255" s="49"/>
      <c r="RZH255" s="49"/>
      <c r="RZI255" s="49"/>
      <c r="RZJ255" s="49"/>
      <c r="RZK255" s="49"/>
      <c r="RZL255" s="49"/>
      <c r="RZM255" s="49"/>
      <c r="RZN255" s="49"/>
      <c r="RZO255" s="49"/>
      <c r="RZP255" s="49"/>
      <c r="RZQ255" s="49"/>
      <c r="RZR255" s="49"/>
      <c r="RZS255" s="49"/>
      <c r="RZT255" s="49"/>
      <c r="RZU255" s="49"/>
      <c r="RZV255" s="49"/>
      <c r="RZW255" s="49"/>
      <c r="RZX255" s="49"/>
      <c r="RZY255" s="49"/>
      <c r="RZZ255" s="49"/>
      <c r="SAA255" s="49"/>
      <c r="SAB255" s="49"/>
      <c r="SAC255" s="49"/>
      <c r="SAD255" s="49"/>
      <c r="SAE255" s="49"/>
      <c r="SAF255" s="49"/>
      <c r="SAG255" s="49"/>
      <c r="SAH255" s="49"/>
      <c r="SAI255" s="49"/>
      <c r="SAJ255" s="49"/>
      <c r="SAK255" s="49"/>
      <c r="SAL255" s="49"/>
      <c r="SAM255" s="49"/>
      <c r="SAN255" s="49"/>
      <c r="SAO255" s="49"/>
      <c r="SAP255" s="49"/>
      <c r="SAQ255" s="49"/>
      <c r="SAR255" s="49"/>
      <c r="SAS255" s="49"/>
      <c r="SAT255" s="49"/>
      <c r="SAU255" s="49"/>
      <c r="SAV255" s="49"/>
      <c r="SAW255" s="49"/>
      <c r="SAX255" s="49"/>
      <c r="SAY255" s="49"/>
      <c r="SAZ255" s="49"/>
      <c r="SBA255" s="49"/>
      <c r="SBB255" s="49"/>
      <c r="SBC255" s="49"/>
      <c r="SBD255" s="49"/>
      <c r="SBE255" s="49"/>
      <c r="SBF255" s="49"/>
      <c r="SBG255" s="49"/>
      <c r="SBH255" s="49"/>
      <c r="SBI255" s="49"/>
      <c r="SBJ255" s="49"/>
      <c r="SBK255" s="49"/>
      <c r="SBL255" s="49"/>
      <c r="SBM255" s="49"/>
      <c r="SBN255" s="49"/>
      <c r="SBO255" s="49"/>
      <c r="SBP255" s="49"/>
      <c r="SBQ255" s="49"/>
      <c r="SBR255" s="49"/>
      <c r="SBS255" s="49"/>
      <c r="SBT255" s="49"/>
      <c r="SBU255" s="49"/>
      <c r="SBV255" s="49"/>
      <c r="SBW255" s="49"/>
      <c r="SBX255" s="49"/>
      <c r="SBY255" s="49"/>
      <c r="SBZ255" s="49"/>
      <c r="SCA255" s="49"/>
      <c r="SCB255" s="49"/>
      <c r="SCC255" s="49"/>
      <c r="SCD255" s="49"/>
      <c r="SCE255" s="49"/>
      <c r="SCF255" s="49"/>
      <c r="SCG255" s="49"/>
      <c r="SCH255" s="49"/>
      <c r="SCI255" s="49"/>
      <c r="SCJ255" s="49"/>
      <c r="SCK255" s="49"/>
      <c r="SCL255" s="49"/>
      <c r="SCM255" s="49"/>
      <c r="SCN255" s="49"/>
      <c r="SCO255" s="49"/>
      <c r="SCP255" s="49"/>
      <c r="SCQ255" s="49"/>
      <c r="SCR255" s="49"/>
      <c r="SCS255" s="49"/>
      <c r="SCT255" s="49"/>
      <c r="SCU255" s="49"/>
      <c r="SCV255" s="49"/>
      <c r="SCW255" s="49"/>
      <c r="SCX255" s="49"/>
      <c r="SCY255" s="49"/>
      <c r="SCZ255" s="49"/>
      <c r="SDA255" s="49"/>
      <c r="SDB255" s="49"/>
      <c r="SDC255" s="49"/>
      <c r="SDD255" s="49"/>
      <c r="SDE255" s="49"/>
      <c r="SDF255" s="49"/>
      <c r="SDG255" s="49"/>
      <c r="SDH255" s="49"/>
      <c r="SDI255" s="49"/>
      <c r="SDJ255" s="49"/>
      <c r="SDK255" s="49"/>
      <c r="SDL255" s="49"/>
      <c r="SDM255" s="49"/>
      <c r="SDN255" s="49"/>
      <c r="SDO255" s="49"/>
      <c r="SDP255" s="49"/>
      <c r="SDQ255" s="49"/>
      <c r="SDR255" s="49"/>
      <c r="SDS255" s="49"/>
      <c r="SDT255" s="49"/>
      <c r="SDU255" s="49"/>
      <c r="SDV255" s="49"/>
      <c r="SDW255" s="49"/>
      <c r="SDX255" s="49"/>
      <c r="SDY255" s="49"/>
      <c r="SDZ255" s="49"/>
      <c r="SEA255" s="49"/>
      <c r="SEB255" s="49"/>
      <c r="SEC255" s="49"/>
      <c r="SED255" s="49"/>
      <c r="SEE255" s="49"/>
      <c r="SEF255" s="49"/>
      <c r="SEG255" s="49"/>
      <c r="SEH255" s="49"/>
      <c r="SEI255" s="49"/>
      <c r="SEJ255" s="49"/>
      <c r="SEK255" s="49"/>
      <c r="SEL255" s="49"/>
      <c r="SEM255" s="49"/>
      <c r="SEN255" s="49"/>
      <c r="SEO255" s="49"/>
      <c r="SEP255" s="49"/>
      <c r="SEQ255" s="49"/>
      <c r="SER255" s="49"/>
      <c r="SES255" s="49"/>
      <c r="SET255" s="49"/>
      <c r="SEU255" s="49"/>
      <c r="SEV255" s="49"/>
      <c r="SEW255" s="49"/>
      <c r="SEX255" s="49"/>
      <c r="SEY255" s="49"/>
      <c r="SEZ255" s="49"/>
      <c r="SFA255" s="49"/>
      <c r="SFB255" s="49"/>
      <c r="SFC255" s="49"/>
      <c r="SFD255" s="49"/>
      <c r="SFE255" s="49"/>
      <c r="SFF255" s="49"/>
      <c r="SFG255" s="49"/>
      <c r="SFH255" s="49"/>
      <c r="SFI255" s="49"/>
      <c r="SFJ255" s="49"/>
      <c r="SFK255" s="49"/>
      <c r="SFL255" s="49"/>
      <c r="SFM255" s="49"/>
      <c r="SFN255" s="49"/>
      <c r="SFO255" s="49"/>
      <c r="SFP255" s="49"/>
      <c r="SFQ255" s="49"/>
      <c r="SFR255" s="49"/>
      <c r="SFS255" s="49"/>
      <c r="SFT255" s="49"/>
      <c r="SFU255" s="49"/>
      <c r="SFV255" s="49"/>
      <c r="SFW255" s="49"/>
      <c r="SFX255" s="49"/>
      <c r="SFY255" s="49"/>
      <c r="SFZ255" s="49"/>
      <c r="SGA255" s="49"/>
      <c r="SGB255" s="49"/>
      <c r="SGC255" s="49"/>
      <c r="SGD255" s="49"/>
      <c r="SGE255" s="49"/>
      <c r="SGF255" s="49"/>
      <c r="SGG255" s="49"/>
      <c r="SGH255" s="49"/>
      <c r="SGI255" s="49"/>
      <c r="SGJ255" s="49"/>
      <c r="SGK255" s="49"/>
      <c r="SGL255" s="49"/>
      <c r="SGM255" s="49"/>
      <c r="SGN255" s="49"/>
      <c r="SGO255" s="49"/>
      <c r="SGP255" s="49"/>
      <c r="SGQ255" s="49"/>
      <c r="SGR255" s="49"/>
      <c r="SGS255" s="49"/>
      <c r="SGT255" s="49"/>
      <c r="SGU255" s="49"/>
      <c r="SGV255" s="49"/>
      <c r="SGW255" s="49"/>
      <c r="SGX255" s="49"/>
      <c r="SGY255" s="49"/>
      <c r="SGZ255" s="49"/>
      <c r="SHA255" s="49"/>
      <c r="SHB255" s="49"/>
      <c r="SHC255" s="49"/>
      <c r="SHD255" s="49"/>
      <c r="SHE255" s="49"/>
      <c r="SHF255" s="49"/>
      <c r="SHG255" s="49"/>
      <c r="SHH255" s="49"/>
      <c r="SHI255" s="49"/>
      <c r="SHJ255" s="49"/>
      <c r="SHK255" s="49"/>
      <c r="SHL255" s="49"/>
      <c r="SHM255" s="49"/>
      <c r="SHN255" s="49"/>
      <c r="SHO255" s="49"/>
      <c r="SHP255" s="49"/>
      <c r="SHQ255" s="49"/>
      <c r="SHR255" s="49"/>
      <c r="SHS255" s="49"/>
      <c r="SHT255" s="49"/>
      <c r="SHU255" s="49"/>
      <c r="SHV255" s="49"/>
      <c r="SHW255" s="49"/>
      <c r="SHX255" s="49"/>
      <c r="SHY255" s="49"/>
      <c r="SHZ255" s="49"/>
      <c r="SIA255" s="49"/>
      <c r="SIB255" s="49"/>
      <c r="SIC255" s="49"/>
      <c r="SID255" s="49"/>
      <c r="SIE255" s="49"/>
      <c r="SIF255" s="49"/>
      <c r="SIG255" s="49"/>
      <c r="SIH255" s="49"/>
      <c r="SII255" s="49"/>
      <c r="SIJ255" s="49"/>
      <c r="SIK255" s="49"/>
      <c r="SIL255" s="49"/>
      <c r="SIM255" s="49"/>
      <c r="SIN255" s="49"/>
      <c r="SIO255" s="49"/>
      <c r="SIP255" s="49"/>
      <c r="SIQ255" s="49"/>
      <c r="SIR255" s="49"/>
      <c r="SIS255" s="49"/>
      <c r="SIT255" s="49"/>
      <c r="SIU255" s="49"/>
      <c r="SIV255" s="49"/>
      <c r="SIW255" s="49"/>
      <c r="SIX255" s="49"/>
      <c r="SIY255" s="49"/>
      <c r="SIZ255" s="49"/>
      <c r="SJA255" s="49"/>
      <c r="SJB255" s="49"/>
      <c r="SJC255" s="49"/>
      <c r="SJD255" s="49"/>
      <c r="SJE255" s="49"/>
      <c r="SJF255" s="49"/>
      <c r="SJG255" s="49"/>
      <c r="SJH255" s="49"/>
      <c r="SJI255" s="49"/>
      <c r="SJJ255" s="49"/>
      <c r="SJK255" s="49"/>
      <c r="SJL255" s="49"/>
      <c r="SJM255" s="49"/>
      <c r="SJN255" s="49"/>
      <c r="SJO255" s="49"/>
      <c r="SJP255" s="49"/>
      <c r="SJQ255" s="49"/>
      <c r="SJR255" s="49"/>
      <c r="SJS255" s="49"/>
      <c r="SJT255" s="49"/>
      <c r="SJU255" s="49"/>
      <c r="SJV255" s="49"/>
      <c r="SJW255" s="49"/>
      <c r="SJX255" s="49"/>
      <c r="SJY255" s="49"/>
      <c r="SJZ255" s="49"/>
      <c r="SKA255" s="49"/>
      <c r="SKB255" s="49"/>
      <c r="SKC255" s="49"/>
      <c r="SKD255" s="49"/>
      <c r="SKE255" s="49"/>
      <c r="SKF255" s="49"/>
      <c r="SKG255" s="49"/>
      <c r="SKH255" s="49"/>
      <c r="SKI255" s="49"/>
      <c r="SKJ255" s="49"/>
      <c r="SKK255" s="49"/>
      <c r="SKL255" s="49"/>
      <c r="SKM255" s="49"/>
      <c r="SKN255" s="49"/>
      <c r="SKO255" s="49"/>
      <c r="SKP255" s="49"/>
      <c r="SKQ255" s="49"/>
      <c r="SKR255" s="49"/>
      <c r="SKS255" s="49"/>
      <c r="SKT255" s="49"/>
      <c r="SKU255" s="49"/>
      <c r="SKV255" s="49"/>
      <c r="SKW255" s="49"/>
      <c r="SKX255" s="49"/>
      <c r="SKY255" s="49"/>
      <c r="SKZ255" s="49"/>
      <c r="SLA255" s="49"/>
      <c r="SLB255" s="49"/>
      <c r="SLC255" s="49"/>
      <c r="SLD255" s="49"/>
      <c r="SLE255" s="49"/>
      <c r="SLF255" s="49"/>
      <c r="SLG255" s="49"/>
      <c r="SLH255" s="49"/>
      <c r="SLI255" s="49"/>
      <c r="SLJ255" s="49"/>
      <c r="SLK255" s="49"/>
      <c r="SLL255" s="49"/>
      <c r="SLM255" s="49"/>
      <c r="SLN255" s="49"/>
      <c r="SLO255" s="49"/>
      <c r="SLP255" s="49"/>
      <c r="SLQ255" s="49"/>
      <c r="SLR255" s="49"/>
      <c r="SLS255" s="49"/>
      <c r="SLT255" s="49"/>
      <c r="SLU255" s="49"/>
      <c r="SLV255" s="49"/>
      <c r="SLW255" s="49"/>
      <c r="SLX255" s="49"/>
      <c r="SLY255" s="49"/>
      <c r="SLZ255" s="49"/>
      <c r="SMA255" s="49"/>
      <c r="SMB255" s="49"/>
      <c r="SMC255" s="49"/>
      <c r="SMD255" s="49"/>
      <c r="SME255" s="49"/>
      <c r="SMF255" s="49"/>
      <c r="SMG255" s="49"/>
      <c r="SMH255" s="49"/>
      <c r="SMI255" s="49"/>
      <c r="SMJ255" s="49"/>
      <c r="SMK255" s="49"/>
      <c r="SML255" s="49"/>
      <c r="SMM255" s="49"/>
      <c r="SMN255" s="49"/>
      <c r="SMO255" s="49"/>
      <c r="SMP255" s="49"/>
      <c r="SMQ255" s="49"/>
      <c r="SMR255" s="49"/>
      <c r="SMS255" s="49"/>
      <c r="SMT255" s="49"/>
      <c r="SMU255" s="49"/>
      <c r="SMV255" s="49"/>
      <c r="SMW255" s="49"/>
      <c r="SMX255" s="49"/>
      <c r="SMY255" s="49"/>
      <c r="SMZ255" s="49"/>
      <c r="SNA255" s="49"/>
      <c r="SNB255" s="49"/>
      <c r="SNC255" s="49"/>
      <c r="SND255" s="49"/>
      <c r="SNE255" s="49"/>
      <c r="SNF255" s="49"/>
      <c r="SNG255" s="49"/>
      <c r="SNH255" s="49"/>
      <c r="SNI255" s="49"/>
      <c r="SNJ255" s="49"/>
      <c r="SNK255" s="49"/>
      <c r="SNL255" s="49"/>
      <c r="SNM255" s="49"/>
      <c r="SNN255" s="49"/>
      <c r="SNO255" s="49"/>
      <c r="SNP255" s="49"/>
      <c r="SNQ255" s="49"/>
      <c r="SNR255" s="49"/>
      <c r="SNS255" s="49"/>
      <c r="SNT255" s="49"/>
      <c r="SNU255" s="49"/>
      <c r="SNV255" s="49"/>
      <c r="SNW255" s="49"/>
      <c r="SNX255" s="49"/>
      <c r="SNY255" s="49"/>
      <c r="SNZ255" s="49"/>
      <c r="SOA255" s="49"/>
      <c r="SOB255" s="49"/>
      <c r="SOC255" s="49"/>
      <c r="SOD255" s="49"/>
      <c r="SOE255" s="49"/>
      <c r="SOF255" s="49"/>
      <c r="SOG255" s="49"/>
      <c r="SOH255" s="49"/>
      <c r="SOI255" s="49"/>
      <c r="SOJ255" s="49"/>
      <c r="SOK255" s="49"/>
      <c r="SOL255" s="49"/>
      <c r="SOM255" s="49"/>
      <c r="SON255" s="49"/>
      <c r="SOO255" s="49"/>
      <c r="SOP255" s="49"/>
      <c r="SOQ255" s="49"/>
      <c r="SOR255" s="49"/>
      <c r="SOS255" s="49"/>
      <c r="SOT255" s="49"/>
      <c r="SOU255" s="49"/>
      <c r="SOV255" s="49"/>
      <c r="SOW255" s="49"/>
      <c r="SOX255" s="49"/>
      <c r="SOY255" s="49"/>
      <c r="SOZ255" s="49"/>
      <c r="SPA255" s="49"/>
      <c r="SPB255" s="49"/>
      <c r="SPC255" s="49"/>
      <c r="SPD255" s="49"/>
      <c r="SPE255" s="49"/>
      <c r="SPF255" s="49"/>
      <c r="SPG255" s="49"/>
      <c r="SPH255" s="49"/>
      <c r="SPI255" s="49"/>
      <c r="SPJ255" s="49"/>
      <c r="SPK255" s="49"/>
      <c r="SPL255" s="49"/>
      <c r="SPM255" s="49"/>
      <c r="SPN255" s="49"/>
      <c r="SPO255" s="49"/>
      <c r="SPP255" s="49"/>
      <c r="SPQ255" s="49"/>
      <c r="SPR255" s="49"/>
      <c r="SPS255" s="49"/>
      <c r="SPT255" s="49"/>
      <c r="SPU255" s="49"/>
      <c r="SPV255" s="49"/>
      <c r="SPW255" s="49"/>
      <c r="SPX255" s="49"/>
      <c r="SPY255" s="49"/>
      <c r="SPZ255" s="49"/>
      <c r="SQA255" s="49"/>
      <c r="SQB255" s="49"/>
      <c r="SQC255" s="49"/>
      <c r="SQD255" s="49"/>
      <c r="SQE255" s="49"/>
      <c r="SQF255" s="49"/>
      <c r="SQG255" s="49"/>
      <c r="SQH255" s="49"/>
      <c r="SQI255" s="49"/>
      <c r="SQJ255" s="49"/>
      <c r="SQK255" s="49"/>
      <c r="SQL255" s="49"/>
      <c r="SQM255" s="49"/>
      <c r="SQN255" s="49"/>
      <c r="SQO255" s="49"/>
      <c r="SQP255" s="49"/>
      <c r="SQQ255" s="49"/>
      <c r="SQR255" s="49"/>
      <c r="SQS255" s="49"/>
      <c r="SQT255" s="49"/>
      <c r="SQU255" s="49"/>
      <c r="SQV255" s="49"/>
      <c r="SQW255" s="49"/>
      <c r="SQX255" s="49"/>
      <c r="SQY255" s="49"/>
      <c r="SQZ255" s="49"/>
      <c r="SRA255" s="49"/>
      <c r="SRB255" s="49"/>
      <c r="SRC255" s="49"/>
      <c r="SRD255" s="49"/>
      <c r="SRE255" s="49"/>
      <c r="SRF255" s="49"/>
      <c r="SRG255" s="49"/>
      <c r="SRH255" s="49"/>
      <c r="SRI255" s="49"/>
      <c r="SRJ255" s="49"/>
      <c r="SRK255" s="49"/>
      <c r="SRL255" s="49"/>
      <c r="SRM255" s="49"/>
      <c r="SRN255" s="49"/>
      <c r="SRO255" s="49"/>
      <c r="SRP255" s="49"/>
      <c r="SRQ255" s="49"/>
      <c r="SRR255" s="49"/>
      <c r="SRS255" s="49"/>
      <c r="SRT255" s="49"/>
      <c r="SRU255" s="49"/>
      <c r="SRV255" s="49"/>
      <c r="SRW255" s="49"/>
      <c r="SRX255" s="49"/>
      <c r="SRY255" s="49"/>
      <c r="SRZ255" s="49"/>
      <c r="SSA255" s="49"/>
      <c r="SSB255" s="49"/>
      <c r="SSC255" s="49"/>
      <c r="SSD255" s="49"/>
      <c r="SSE255" s="49"/>
      <c r="SSF255" s="49"/>
      <c r="SSG255" s="49"/>
      <c r="SSH255" s="49"/>
      <c r="SSI255" s="49"/>
      <c r="SSJ255" s="49"/>
      <c r="SSK255" s="49"/>
      <c r="SSL255" s="49"/>
      <c r="SSM255" s="49"/>
      <c r="SSN255" s="49"/>
      <c r="SSO255" s="49"/>
      <c r="SSP255" s="49"/>
      <c r="SSQ255" s="49"/>
      <c r="SSR255" s="49"/>
      <c r="SSS255" s="49"/>
      <c r="SST255" s="49"/>
      <c r="SSU255" s="49"/>
      <c r="SSV255" s="49"/>
      <c r="SSW255" s="49"/>
      <c r="SSX255" s="49"/>
      <c r="SSY255" s="49"/>
      <c r="SSZ255" s="49"/>
      <c r="STA255" s="49"/>
      <c r="STB255" s="49"/>
      <c r="STC255" s="49"/>
      <c r="STD255" s="49"/>
      <c r="STE255" s="49"/>
      <c r="STF255" s="49"/>
      <c r="STG255" s="49"/>
      <c r="STH255" s="49"/>
      <c r="STI255" s="49"/>
      <c r="STJ255" s="49"/>
      <c r="STK255" s="49"/>
      <c r="STL255" s="49"/>
      <c r="STM255" s="49"/>
      <c r="STN255" s="49"/>
      <c r="STO255" s="49"/>
      <c r="STP255" s="49"/>
      <c r="STQ255" s="49"/>
      <c r="STR255" s="49"/>
      <c r="STS255" s="49"/>
      <c r="STT255" s="49"/>
      <c r="STU255" s="49"/>
      <c r="STV255" s="49"/>
      <c r="STW255" s="49"/>
      <c r="STX255" s="49"/>
      <c r="STY255" s="49"/>
      <c r="STZ255" s="49"/>
      <c r="SUA255" s="49"/>
      <c r="SUB255" s="49"/>
      <c r="SUC255" s="49"/>
      <c r="SUD255" s="49"/>
      <c r="SUE255" s="49"/>
      <c r="SUF255" s="49"/>
      <c r="SUG255" s="49"/>
      <c r="SUH255" s="49"/>
      <c r="SUI255" s="49"/>
      <c r="SUJ255" s="49"/>
      <c r="SUK255" s="49"/>
      <c r="SUL255" s="49"/>
      <c r="SUM255" s="49"/>
      <c r="SUN255" s="49"/>
      <c r="SUO255" s="49"/>
      <c r="SUP255" s="49"/>
      <c r="SUQ255" s="49"/>
      <c r="SUR255" s="49"/>
      <c r="SUS255" s="49"/>
      <c r="SUT255" s="49"/>
      <c r="SUU255" s="49"/>
      <c r="SUV255" s="49"/>
      <c r="SUW255" s="49"/>
      <c r="SUX255" s="49"/>
      <c r="SUY255" s="49"/>
      <c r="SUZ255" s="49"/>
      <c r="SVA255" s="49"/>
      <c r="SVB255" s="49"/>
      <c r="SVC255" s="49"/>
      <c r="SVD255" s="49"/>
      <c r="SVE255" s="49"/>
      <c r="SVF255" s="49"/>
      <c r="SVG255" s="49"/>
      <c r="SVH255" s="49"/>
      <c r="SVI255" s="49"/>
      <c r="SVJ255" s="49"/>
      <c r="SVK255" s="49"/>
      <c r="SVL255" s="49"/>
      <c r="SVM255" s="49"/>
      <c r="SVN255" s="49"/>
      <c r="SVO255" s="49"/>
      <c r="SVP255" s="49"/>
      <c r="SVQ255" s="49"/>
      <c r="SVR255" s="49"/>
      <c r="SVS255" s="49"/>
      <c r="SVT255" s="49"/>
      <c r="SVU255" s="49"/>
      <c r="SVV255" s="49"/>
      <c r="SVW255" s="49"/>
      <c r="SVX255" s="49"/>
      <c r="SVY255" s="49"/>
      <c r="SVZ255" s="49"/>
      <c r="SWA255" s="49"/>
      <c r="SWB255" s="49"/>
      <c r="SWC255" s="49"/>
      <c r="SWD255" s="49"/>
      <c r="SWE255" s="49"/>
      <c r="SWF255" s="49"/>
      <c r="SWG255" s="49"/>
      <c r="SWH255" s="49"/>
      <c r="SWI255" s="49"/>
      <c r="SWJ255" s="49"/>
      <c r="SWK255" s="49"/>
      <c r="SWL255" s="49"/>
      <c r="SWM255" s="49"/>
      <c r="SWN255" s="49"/>
      <c r="SWO255" s="49"/>
      <c r="SWP255" s="49"/>
      <c r="SWQ255" s="49"/>
      <c r="SWR255" s="49"/>
      <c r="SWS255" s="49"/>
      <c r="SWT255" s="49"/>
      <c r="SWU255" s="49"/>
      <c r="SWV255" s="49"/>
      <c r="SWW255" s="49"/>
      <c r="SWX255" s="49"/>
      <c r="SWY255" s="49"/>
      <c r="SWZ255" s="49"/>
      <c r="SXA255" s="49"/>
      <c r="SXB255" s="49"/>
      <c r="SXC255" s="49"/>
      <c r="SXD255" s="49"/>
      <c r="SXE255" s="49"/>
      <c r="SXF255" s="49"/>
      <c r="SXG255" s="49"/>
      <c r="SXH255" s="49"/>
      <c r="SXI255" s="49"/>
      <c r="SXJ255" s="49"/>
      <c r="SXK255" s="49"/>
      <c r="SXL255" s="49"/>
      <c r="SXM255" s="49"/>
      <c r="SXN255" s="49"/>
      <c r="SXO255" s="49"/>
      <c r="SXP255" s="49"/>
      <c r="SXQ255" s="49"/>
      <c r="SXR255" s="49"/>
      <c r="SXS255" s="49"/>
      <c r="SXT255" s="49"/>
      <c r="SXU255" s="49"/>
      <c r="SXV255" s="49"/>
      <c r="SXW255" s="49"/>
      <c r="SXX255" s="49"/>
      <c r="SXY255" s="49"/>
      <c r="SXZ255" s="49"/>
      <c r="SYA255" s="49"/>
      <c r="SYB255" s="49"/>
      <c r="SYC255" s="49"/>
      <c r="SYD255" s="49"/>
      <c r="SYE255" s="49"/>
      <c r="SYF255" s="49"/>
      <c r="SYG255" s="49"/>
      <c r="SYH255" s="49"/>
      <c r="SYI255" s="49"/>
      <c r="SYJ255" s="49"/>
      <c r="SYK255" s="49"/>
      <c r="SYL255" s="49"/>
      <c r="SYM255" s="49"/>
      <c r="SYN255" s="49"/>
      <c r="SYO255" s="49"/>
      <c r="SYP255" s="49"/>
      <c r="SYQ255" s="49"/>
      <c r="SYR255" s="49"/>
      <c r="SYS255" s="49"/>
      <c r="SYT255" s="49"/>
      <c r="SYU255" s="49"/>
      <c r="SYV255" s="49"/>
      <c r="SYW255" s="49"/>
      <c r="SYX255" s="49"/>
      <c r="SYY255" s="49"/>
      <c r="SYZ255" s="49"/>
      <c r="SZA255" s="49"/>
      <c r="SZB255" s="49"/>
      <c r="SZC255" s="49"/>
      <c r="SZD255" s="49"/>
      <c r="SZE255" s="49"/>
      <c r="SZF255" s="49"/>
      <c r="SZG255" s="49"/>
      <c r="SZH255" s="49"/>
      <c r="SZI255" s="49"/>
      <c r="SZJ255" s="49"/>
      <c r="SZK255" s="49"/>
      <c r="SZL255" s="49"/>
      <c r="SZM255" s="49"/>
      <c r="SZN255" s="49"/>
      <c r="SZO255" s="49"/>
      <c r="SZP255" s="49"/>
      <c r="SZQ255" s="49"/>
      <c r="SZR255" s="49"/>
      <c r="SZS255" s="49"/>
      <c r="SZT255" s="49"/>
      <c r="SZU255" s="49"/>
      <c r="SZV255" s="49"/>
      <c r="SZW255" s="49"/>
      <c r="SZX255" s="49"/>
      <c r="SZY255" s="49"/>
      <c r="SZZ255" s="49"/>
      <c r="TAA255" s="49"/>
      <c r="TAB255" s="49"/>
      <c r="TAC255" s="49"/>
      <c r="TAD255" s="49"/>
      <c r="TAE255" s="49"/>
      <c r="TAF255" s="49"/>
      <c r="TAG255" s="49"/>
      <c r="TAH255" s="49"/>
      <c r="TAI255" s="49"/>
      <c r="TAJ255" s="49"/>
      <c r="TAK255" s="49"/>
      <c r="TAL255" s="49"/>
      <c r="TAM255" s="49"/>
      <c r="TAN255" s="49"/>
      <c r="TAO255" s="49"/>
      <c r="TAP255" s="49"/>
      <c r="TAQ255" s="49"/>
      <c r="TAR255" s="49"/>
      <c r="TAS255" s="49"/>
      <c r="TAT255" s="49"/>
      <c r="TAU255" s="49"/>
      <c r="TAV255" s="49"/>
      <c r="TAW255" s="49"/>
      <c r="TAX255" s="49"/>
      <c r="TAY255" s="49"/>
      <c r="TAZ255" s="49"/>
      <c r="TBA255" s="49"/>
      <c r="TBB255" s="49"/>
      <c r="TBC255" s="49"/>
      <c r="TBD255" s="49"/>
      <c r="TBE255" s="49"/>
      <c r="TBF255" s="49"/>
      <c r="TBG255" s="49"/>
      <c r="TBH255" s="49"/>
      <c r="TBI255" s="49"/>
      <c r="TBJ255" s="49"/>
      <c r="TBK255" s="49"/>
      <c r="TBL255" s="49"/>
      <c r="TBM255" s="49"/>
      <c r="TBN255" s="49"/>
      <c r="TBO255" s="49"/>
      <c r="TBP255" s="49"/>
      <c r="TBQ255" s="49"/>
      <c r="TBR255" s="49"/>
      <c r="TBS255" s="49"/>
      <c r="TBT255" s="49"/>
      <c r="TBU255" s="49"/>
      <c r="TBV255" s="49"/>
      <c r="TBW255" s="49"/>
      <c r="TBX255" s="49"/>
      <c r="TBY255" s="49"/>
      <c r="TBZ255" s="49"/>
      <c r="TCA255" s="49"/>
      <c r="TCB255" s="49"/>
      <c r="TCC255" s="49"/>
      <c r="TCD255" s="49"/>
      <c r="TCE255" s="49"/>
      <c r="TCF255" s="49"/>
      <c r="TCG255" s="49"/>
      <c r="TCH255" s="49"/>
      <c r="TCI255" s="49"/>
      <c r="TCJ255" s="49"/>
      <c r="TCK255" s="49"/>
      <c r="TCL255" s="49"/>
      <c r="TCM255" s="49"/>
      <c r="TCN255" s="49"/>
      <c r="TCO255" s="49"/>
      <c r="TCP255" s="49"/>
      <c r="TCQ255" s="49"/>
      <c r="TCR255" s="49"/>
      <c r="TCS255" s="49"/>
      <c r="TCT255" s="49"/>
      <c r="TCU255" s="49"/>
      <c r="TCV255" s="49"/>
      <c r="TCW255" s="49"/>
      <c r="TCX255" s="49"/>
      <c r="TCY255" s="49"/>
      <c r="TCZ255" s="49"/>
      <c r="TDA255" s="49"/>
      <c r="TDB255" s="49"/>
      <c r="TDC255" s="49"/>
      <c r="TDD255" s="49"/>
      <c r="TDE255" s="49"/>
      <c r="TDF255" s="49"/>
      <c r="TDG255" s="49"/>
      <c r="TDH255" s="49"/>
      <c r="TDI255" s="49"/>
      <c r="TDJ255" s="49"/>
      <c r="TDK255" s="49"/>
      <c r="TDL255" s="49"/>
      <c r="TDM255" s="49"/>
      <c r="TDN255" s="49"/>
      <c r="TDO255" s="49"/>
      <c r="TDP255" s="49"/>
      <c r="TDQ255" s="49"/>
      <c r="TDR255" s="49"/>
      <c r="TDS255" s="49"/>
      <c r="TDT255" s="49"/>
      <c r="TDU255" s="49"/>
      <c r="TDV255" s="49"/>
      <c r="TDW255" s="49"/>
      <c r="TDX255" s="49"/>
      <c r="TDY255" s="49"/>
      <c r="TDZ255" s="49"/>
      <c r="TEA255" s="49"/>
      <c r="TEB255" s="49"/>
      <c r="TEC255" s="49"/>
      <c r="TED255" s="49"/>
      <c r="TEE255" s="49"/>
      <c r="TEF255" s="49"/>
      <c r="TEG255" s="49"/>
      <c r="TEH255" s="49"/>
      <c r="TEI255" s="49"/>
      <c r="TEJ255" s="49"/>
      <c r="TEK255" s="49"/>
      <c r="TEL255" s="49"/>
      <c r="TEM255" s="49"/>
      <c r="TEN255" s="49"/>
      <c r="TEO255" s="49"/>
      <c r="TEP255" s="49"/>
      <c r="TEQ255" s="49"/>
      <c r="TER255" s="49"/>
      <c r="TES255" s="49"/>
      <c r="TET255" s="49"/>
      <c r="TEU255" s="49"/>
      <c r="TEV255" s="49"/>
      <c r="TEW255" s="49"/>
      <c r="TEX255" s="49"/>
      <c r="TEY255" s="49"/>
      <c r="TEZ255" s="49"/>
      <c r="TFA255" s="49"/>
      <c r="TFB255" s="49"/>
      <c r="TFC255" s="49"/>
      <c r="TFD255" s="49"/>
      <c r="TFE255" s="49"/>
      <c r="TFF255" s="49"/>
      <c r="TFG255" s="49"/>
      <c r="TFH255" s="49"/>
      <c r="TFI255" s="49"/>
      <c r="TFJ255" s="49"/>
      <c r="TFK255" s="49"/>
      <c r="TFL255" s="49"/>
      <c r="TFM255" s="49"/>
      <c r="TFN255" s="49"/>
      <c r="TFO255" s="49"/>
      <c r="TFP255" s="49"/>
      <c r="TFQ255" s="49"/>
      <c r="TFR255" s="49"/>
      <c r="TFS255" s="49"/>
      <c r="TFT255" s="49"/>
      <c r="TFU255" s="49"/>
      <c r="TFV255" s="49"/>
      <c r="TFW255" s="49"/>
      <c r="TFX255" s="49"/>
      <c r="TFY255" s="49"/>
      <c r="TFZ255" s="49"/>
      <c r="TGA255" s="49"/>
      <c r="TGB255" s="49"/>
      <c r="TGC255" s="49"/>
      <c r="TGD255" s="49"/>
      <c r="TGE255" s="49"/>
      <c r="TGF255" s="49"/>
      <c r="TGG255" s="49"/>
      <c r="TGH255" s="49"/>
      <c r="TGI255" s="49"/>
      <c r="TGJ255" s="49"/>
      <c r="TGK255" s="49"/>
      <c r="TGL255" s="49"/>
      <c r="TGM255" s="49"/>
      <c r="TGN255" s="49"/>
      <c r="TGO255" s="49"/>
      <c r="TGP255" s="49"/>
      <c r="TGQ255" s="49"/>
      <c r="TGR255" s="49"/>
      <c r="TGS255" s="49"/>
      <c r="TGT255" s="49"/>
      <c r="TGU255" s="49"/>
      <c r="TGV255" s="49"/>
      <c r="TGW255" s="49"/>
      <c r="TGX255" s="49"/>
      <c r="TGY255" s="49"/>
      <c r="TGZ255" s="49"/>
      <c r="THA255" s="49"/>
      <c r="THB255" s="49"/>
      <c r="THC255" s="49"/>
      <c r="THD255" s="49"/>
      <c r="THE255" s="49"/>
      <c r="THF255" s="49"/>
      <c r="THG255" s="49"/>
      <c r="THH255" s="49"/>
      <c r="THI255" s="49"/>
      <c r="THJ255" s="49"/>
      <c r="THK255" s="49"/>
      <c r="THL255" s="49"/>
      <c r="THM255" s="49"/>
      <c r="THN255" s="49"/>
      <c r="THO255" s="49"/>
      <c r="THP255" s="49"/>
      <c r="THQ255" s="49"/>
      <c r="THR255" s="49"/>
      <c r="THS255" s="49"/>
      <c r="THT255" s="49"/>
      <c r="THU255" s="49"/>
      <c r="THV255" s="49"/>
      <c r="THW255" s="49"/>
      <c r="THX255" s="49"/>
      <c r="THY255" s="49"/>
      <c r="THZ255" s="49"/>
      <c r="TIA255" s="49"/>
      <c r="TIB255" s="49"/>
      <c r="TIC255" s="49"/>
      <c r="TID255" s="49"/>
      <c r="TIE255" s="49"/>
      <c r="TIF255" s="49"/>
      <c r="TIG255" s="49"/>
      <c r="TIH255" s="49"/>
      <c r="TII255" s="49"/>
      <c r="TIJ255" s="49"/>
      <c r="TIK255" s="49"/>
      <c r="TIL255" s="49"/>
      <c r="TIM255" s="49"/>
      <c r="TIN255" s="49"/>
      <c r="TIO255" s="49"/>
      <c r="TIP255" s="49"/>
      <c r="TIQ255" s="49"/>
      <c r="TIR255" s="49"/>
      <c r="TIS255" s="49"/>
      <c r="TIT255" s="49"/>
      <c r="TIU255" s="49"/>
      <c r="TIV255" s="49"/>
      <c r="TIW255" s="49"/>
      <c r="TIX255" s="49"/>
      <c r="TIY255" s="49"/>
      <c r="TIZ255" s="49"/>
      <c r="TJA255" s="49"/>
      <c r="TJB255" s="49"/>
      <c r="TJC255" s="49"/>
      <c r="TJD255" s="49"/>
      <c r="TJE255" s="49"/>
      <c r="TJF255" s="49"/>
      <c r="TJG255" s="49"/>
      <c r="TJH255" s="49"/>
      <c r="TJI255" s="49"/>
      <c r="TJJ255" s="49"/>
      <c r="TJK255" s="49"/>
      <c r="TJL255" s="49"/>
      <c r="TJM255" s="49"/>
      <c r="TJN255" s="49"/>
      <c r="TJO255" s="49"/>
      <c r="TJP255" s="49"/>
      <c r="TJQ255" s="49"/>
      <c r="TJR255" s="49"/>
      <c r="TJS255" s="49"/>
      <c r="TJT255" s="49"/>
      <c r="TJU255" s="49"/>
      <c r="TJV255" s="49"/>
      <c r="TJW255" s="49"/>
      <c r="TJX255" s="49"/>
      <c r="TJY255" s="49"/>
      <c r="TJZ255" s="49"/>
      <c r="TKA255" s="49"/>
      <c r="TKB255" s="49"/>
      <c r="TKC255" s="49"/>
      <c r="TKD255" s="49"/>
      <c r="TKE255" s="49"/>
      <c r="TKF255" s="49"/>
      <c r="TKG255" s="49"/>
      <c r="TKH255" s="49"/>
      <c r="TKI255" s="49"/>
      <c r="TKJ255" s="49"/>
      <c r="TKK255" s="49"/>
      <c r="TKL255" s="49"/>
      <c r="TKM255" s="49"/>
      <c r="TKN255" s="49"/>
      <c r="TKO255" s="49"/>
      <c r="TKP255" s="49"/>
      <c r="TKQ255" s="49"/>
      <c r="TKR255" s="49"/>
      <c r="TKS255" s="49"/>
      <c r="TKT255" s="49"/>
      <c r="TKU255" s="49"/>
      <c r="TKV255" s="49"/>
      <c r="TKW255" s="49"/>
      <c r="TKX255" s="49"/>
      <c r="TKY255" s="49"/>
      <c r="TKZ255" s="49"/>
      <c r="TLA255" s="49"/>
      <c r="TLB255" s="49"/>
      <c r="TLC255" s="49"/>
      <c r="TLD255" s="49"/>
      <c r="TLE255" s="49"/>
      <c r="TLF255" s="49"/>
      <c r="TLG255" s="49"/>
      <c r="TLH255" s="49"/>
      <c r="TLI255" s="49"/>
      <c r="TLJ255" s="49"/>
      <c r="TLK255" s="49"/>
      <c r="TLL255" s="49"/>
      <c r="TLM255" s="49"/>
      <c r="TLN255" s="49"/>
      <c r="TLO255" s="49"/>
      <c r="TLP255" s="49"/>
      <c r="TLQ255" s="49"/>
      <c r="TLR255" s="49"/>
      <c r="TLS255" s="49"/>
      <c r="TLT255" s="49"/>
      <c r="TLU255" s="49"/>
      <c r="TLV255" s="49"/>
      <c r="TLW255" s="49"/>
      <c r="TLX255" s="49"/>
      <c r="TLY255" s="49"/>
      <c r="TLZ255" s="49"/>
      <c r="TMA255" s="49"/>
      <c r="TMB255" s="49"/>
      <c r="TMC255" s="49"/>
      <c r="TMD255" s="49"/>
      <c r="TME255" s="49"/>
      <c r="TMF255" s="49"/>
      <c r="TMG255" s="49"/>
      <c r="TMH255" s="49"/>
      <c r="TMI255" s="49"/>
      <c r="TMJ255" s="49"/>
      <c r="TMK255" s="49"/>
      <c r="TML255" s="49"/>
      <c r="TMM255" s="49"/>
      <c r="TMN255" s="49"/>
      <c r="TMO255" s="49"/>
      <c r="TMP255" s="49"/>
      <c r="TMQ255" s="49"/>
      <c r="TMR255" s="49"/>
      <c r="TMS255" s="49"/>
      <c r="TMT255" s="49"/>
      <c r="TMU255" s="49"/>
      <c r="TMV255" s="49"/>
      <c r="TMW255" s="49"/>
      <c r="TMX255" s="49"/>
      <c r="TMY255" s="49"/>
      <c r="TMZ255" s="49"/>
      <c r="TNA255" s="49"/>
      <c r="TNB255" s="49"/>
      <c r="TNC255" s="49"/>
      <c r="TND255" s="49"/>
      <c r="TNE255" s="49"/>
      <c r="TNF255" s="49"/>
      <c r="TNG255" s="49"/>
      <c r="TNH255" s="49"/>
      <c r="TNI255" s="49"/>
      <c r="TNJ255" s="49"/>
      <c r="TNK255" s="49"/>
      <c r="TNL255" s="49"/>
      <c r="TNM255" s="49"/>
      <c r="TNN255" s="49"/>
      <c r="TNO255" s="49"/>
      <c r="TNP255" s="49"/>
      <c r="TNQ255" s="49"/>
      <c r="TNR255" s="49"/>
      <c r="TNS255" s="49"/>
      <c r="TNT255" s="49"/>
      <c r="TNU255" s="49"/>
      <c r="TNV255" s="49"/>
      <c r="TNW255" s="49"/>
      <c r="TNX255" s="49"/>
      <c r="TNY255" s="49"/>
      <c r="TNZ255" s="49"/>
      <c r="TOA255" s="49"/>
      <c r="TOB255" s="49"/>
      <c r="TOC255" s="49"/>
      <c r="TOD255" s="49"/>
      <c r="TOE255" s="49"/>
      <c r="TOF255" s="49"/>
      <c r="TOG255" s="49"/>
      <c r="TOH255" s="49"/>
      <c r="TOI255" s="49"/>
      <c r="TOJ255" s="49"/>
      <c r="TOK255" s="49"/>
      <c r="TOL255" s="49"/>
      <c r="TOM255" s="49"/>
      <c r="TON255" s="49"/>
      <c r="TOO255" s="49"/>
      <c r="TOP255" s="49"/>
      <c r="TOQ255" s="49"/>
      <c r="TOR255" s="49"/>
      <c r="TOS255" s="49"/>
      <c r="TOT255" s="49"/>
      <c r="TOU255" s="49"/>
      <c r="TOV255" s="49"/>
      <c r="TOW255" s="49"/>
      <c r="TOX255" s="49"/>
      <c r="TOY255" s="49"/>
      <c r="TOZ255" s="49"/>
      <c r="TPA255" s="49"/>
      <c r="TPB255" s="49"/>
      <c r="TPC255" s="49"/>
      <c r="TPD255" s="49"/>
      <c r="TPE255" s="49"/>
      <c r="TPF255" s="49"/>
      <c r="TPG255" s="49"/>
      <c r="TPH255" s="49"/>
      <c r="TPI255" s="49"/>
      <c r="TPJ255" s="49"/>
      <c r="TPK255" s="49"/>
      <c r="TPL255" s="49"/>
      <c r="TPM255" s="49"/>
      <c r="TPN255" s="49"/>
      <c r="TPO255" s="49"/>
      <c r="TPP255" s="49"/>
      <c r="TPQ255" s="49"/>
      <c r="TPR255" s="49"/>
      <c r="TPS255" s="49"/>
      <c r="TPT255" s="49"/>
      <c r="TPU255" s="49"/>
      <c r="TPV255" s="49"/>
      <c r="TPW255" s="49"/>
      <c r="TPX255" s="49"/>
      <c r="TPY255" s="49"/>
      <c r="TPZ255" s="49"/>
      <c r="TQA255" s="49"/>
      <c r="TQB255" s="49"/>
      <c r="TQC255" s="49"/>
      <c r="TQD255" s="49"/>
      <c r="TQE255" s="49"/>
      <c r="TQF255" s="49"/>
      <c r="TQG255" s="49"/>
      <c r="TQH255" s="49"/>
      <c r="TQI255" s="49"/>
      <c r="TQJ255" s="49"/>
      <c r="TQK255" s="49"/>
      <c r="TQL255" s="49"/>
      <c r="TQM255" s="49"/>
      <c r="TQN255" s="49"/>
      <c r="TQO255" s="49"/>
      <c r="TQP255" s="49"/>
      <c r="TQQ255" s="49"/>
      <c r="TQR255" s="49"/>
      <c r="TQS255" s="49"/>
      <c r="TQT255" s="49"/>
      <c r="TQU255" s="49"/>
      <c r="TQV255" s="49"/>
      <c r="TQW255" s="49"/>
      <c r="TQX255" s="49"/>
      <c r="TQY255" s="49"/>
      <c r="TQZ255" s="49"/>
      <c r="TRA255" s="49"/>
      <c r="TRB255" s="49"/>
      <c r="TRC255" s="49"/>
      <c r="TRD255" s="49"/>
      <c r="TRE255" s="49"/>
      <c r="TRF255" s="49"/>
      <c r="TRG255" s="49"/>
      <c r="TRH255" s="49"/>
      <c r="TRI255" s="49"/>
      <c r="TRJ255" s="49"/>
      <c r="TRK255" s="49"/>
      <c r="TRL255" s="49"/>
      <c r="TRM255" s="49"/>
      <c r="TRN255" s="49"/>
      <c r="TRO255" s="49"/>
      <c r="TRP255" s="49"/>
      <c r="TRQ255" s="49"/>
      <c r="TRR255" s="49"/>
      <c r="TRS255" s="49"/>
      <c r="TRT255" s="49"/>
      <c r="TRU255" s="49"/>
      <c r="TRV255" s="49"/>
      <c r="TRW255" s="49"/>
      <c r="TRX255" s="49"/>
      <c r="TRY255" s="49"/>
      <c r="TRZ255" s="49"/>
      <c r="TSA255" s="49"/>
      <c r="TSB255" s="49"/>
      <c r="TSC255" s="49"/>
      <c r="TSD255" s="49"/>
      <c r="TSE255" s="49"/>
      <c r="TSF255" s="49"/>
      <c r="TSG255" s="49"/>
      <c r="TSH255" s="49"/>
      <c r="TSI255" s="49"/>
      <c r="TSJ255" s="49"/>
      <c r="TSK255" s="49"/>
      <c r="TSL255" s="49"/>
      <c r="TSM255" s="49"/>
      <c r="TSN255" s="49"/>
      <c r="TSO255" s="49"/>
      <c r="TSP255" s="49"/>
      <c r="TSQ255" s="49"/>
      <c r="TSR255" s="49"/>
      <c r="TSS255" s="49"/>
      <c r="TST255" s="49"/>
      <c r="TSU255" s="49"/>
      <c r="TSV255" s="49"/>
      <c r="TSW255" s="49"/>
      <c r="TSX255" s="49"/>
      <c r="TSY255" s="49"/>
      <c r="TSZ255" s="49"/>
      <c r="TTA255" s="49"/>
      <c r="TTB255" s="49"/>
      <c r="TTC255" s="49"/>
      <c r="TTD255" s="49"/>
      <c r="TTE255" s="49"/>
      <c r="TTF255" s="49"/>
      <c r="TTG255" s="49"/>
      <c r="TTH255" s="49"/>
      <c r="TTI255" s="49"/>
      <c r="TTJ255" s="49"/>
      <c r="TTK255" s="49"/>
      <c r="TTL255" s="49"/>
      <c r="TTM255" s="49"/>
      <c r="TTN255" s="49"/>
      <c r="TTO255" s="49"/>
      <c r="TTP255" s="49"/>
      <c r="TTQ255" s="49"/>
      <c r="TTR255" s="49"/>
      <c r="TTS255" s="49"/>
      <c r="TTT255" s="49"/>
      <c r="TTU255" s="49"/>
      <c r="TTV255" s="49"/>
      <c r="TTW255" s="49"/>
      <c r="TTX255" s="49"/>
      <c r="TTY255" s="49"/>
      <c r="TTZ255" s="49"/>
      <c r="TUA255" s="49"/>
      <c r="TUB255" s="49"/>
      <c r="TUC255" s="49"/>
      <c r="TUD255" s="49"/>
      <c r="TUE255" s="49"/>
      <c r="TUF255" s="49"/>
      <c r="TUG255" s="49"/>
      <c r="TUH255" s="49"/>
      <c r="TUI255" s="49"/>
      <c r="TUJ255" s="49"/>
      <c r="TUK255" s="49"/>
      <c r="TUL255" s="49"/>
      <c r="TUM255" s="49"/>
      <c r="TUN255" s="49"/>
      <c r="TUO255" s="49"/>
      <c r="TUP255" s="49"/>
      <c r="TUQ255" s="49"/>
      <c r="TUR255" s="49"/>
      <c r="TUS255" s="49"/>
      <c r="TUT255" s="49"/>
      <c r="TUU255" s="49"/>
      <c r="TUV255" s="49"/>
      <c r="TUW255" s="49"/>
      <c r="TUX255" s="49"/>
      <c r="TUY255" s="49"/>
      <c r="TUZ255" s="49"/>
      <c r="TVA255" s="49"/>
      <c r="TVB255" s="49"/>
      <c r="TVC255" s="49"/>
      <c r="TVD255" s="49"/>
      <c r="TVE255" s="49"/>
      <c r="TVF255" s="49"/>
      <c r="TVG255" s="49"/>
      <c r="TVH255" s="49"/>
      <c r="TVI255" s="49"/>
      <c r="TVJ255" s="49"/>
      <c r="TVK255" s="49"/>
      <c r="TVL255" s="49"/>
      <c r="TVM255" s="49"/>
      <c r="TVN255" s="49"/>
      <c r="TVO255" s="49"/>
      <c r="TVP255" s="49"/>
      <c r="TVQ255" s="49"/>
      <c r="TVR255" s="49"/>
      <c r="TVS255" s="49"/>
      <c r="TVT255" s="49"/>
      <c r="TVU255" s="49"/>
      <c r="TVV255" s="49"/>
      <c r="TVW255" s="49"/>
      <c r="TVX255" s="49"/>
      <c r="TVY255" s="49"/>
      <c r="TVZ255" s="49"/>
      <c r="TWA255" s="49"/>
      <c r="TWB255" s="49"/>
      <c r="TWC255" s="49"/>
      <c r="TWD255" s="49"/>
      <c r="TWE255" s="49"/>
      <c r="TWF255" s="49"/>
      <c r="TWG255" s="49"/>
      <c r="TWH255" s="49"/>
      <c r="TWI255" s="49"/>
      <c r="TWJ255" s="49"/>
      <c r="TWK255" s="49"/>
      <c r="TWL255" s="49"/>
      <c r="TWM255" s="49"/>
      <c r="TWN255" s="49"/>
      <c r="TWO255" s="49"/>
      <c r="TWP255" s="49"/>
      <c r="TWQ255" s="49"/>
      <c r="TWR255" s="49"/>
      <c r="TWS255" s="49"/>
      <c r="TWT255" s="49"/>
      <c r="TWU255" s="49"/>
      <c r="TWV255" s="49"/>
      <c r="TWW255" s="49"/>
      <c r="TWX255" s="49"/>
      <c r="TWY255" s="49"/>
      <c r="TWZ255" s="49"/>
      <c r="TXA255" s="49"/>
      <c r="TXB255" s="49"/>
      <c r="TXC255" s="49"/>
      <c r="TXD255" s="49"/>
      <c r="TXE255" s="49"/>
      <c r="TXF255" s="49"/>
      <c r="TXG255" s="49"/>
      <c r="TXH255" s="49"/>
      <c r="TXI255" s="49"/>
      <c r="TXJ255" s="49"/>
      <c r="TXK255" s="49"/>
      <c r="TXL255" s="49"/>
      <c r="TXM255" s="49"/>
      <c r="TXN255" s="49"/>
      <c r="TXO255" s="49"/>
      <c r="TXP255" s="49"/>
      <c r="TXQ255" s="49"/>
      <c r="TXR255" s="49"/>
      <c r="TXS255" s="49"/>
      <c r="TXT255" s="49"/>
      <c r="TXU255" s="49"/>
      <c r="TXV255" s="49"/>
      <c r="TXW255" s="49"/>
      <c r="TXX255" s="49"/>
      <c r="TXY255" s="49"/>
      <c r="TXZ255" s="49"/>
      <c r="TYA255" s="49"/>
      <c r="TYB255" s="49"/>
      <c r="TYC255" s="49"/>
      <c r="TYD255" s="49"/>
      <c r="TYE255" s="49"/>
      <c r="TYF255" s="49"/>
      <c r="TYG255" s="49"/>
      <c r="TYH255" s="49"/>
      <c r="TYI255" s="49"/>
      <c r="TYJ255" s="49"/>
      <c r="TYK255" s="49"/>
      <c r="TYL255" s="49"/>
      <c r="TYM255" s="49"/>
      <c r="TYN255" s="49"/>
      <c r="TYO255" s="49"/>
      <c r="TYP255" s="49"/>
      <c r="TYQ255" s="49"/>
      <c r="TYR255" s="49"/>
      <c r="TYS255" s="49"/>
      <c r="TYT255" s="49"/>
      <c r="TYU255" s="49"/>
      <c r="TYV255" s="49"/>
      <c r="TYW255" s="49"/>
      <c r="TYX255" s="49"/>
      <c r="TYY255" s="49"/>
      <c r="TYZ255" s="49"/>
      <c r="TZA255" s="49"/>
      <c r="TZB255" s="49"/>
      <c r="TZC255" s="49"/>
      <c r="TZD255" s="49"/>
      <c r="TZE255" s="49"/>
      <c r="TZF255" s="49"/>
      <c r="TZG255" s="49"/>
      <c r="TZH255" s="49"/>
      <c r="TZI255" s="49"/>
      <c r="TZJ255" s="49"/>
      <c r="TZK255" s="49"/>
      <c r="TZL255" s="49"/>
      <c r="TZM255" s="49"/>
      <c r="TZN255" s="49"/>
      <c r="TZO255" s="49"/>
      <c r="TZP255" s="49"/>
      <c r="TZQ255" s="49"/>
      <c r="TZR255" s="49"/>
      <c r="TZS255" s="49"/>
      <c r="TZT255" s="49"/>
      <c r="TZU255" s="49"/>
      <c r="TZV255" s="49"/>
      <c r="TZW255" s="49"/>
      <c r="TZX255" s="49"/>
      <c r="TZY255" s="49"/>
      <c r="TZZ255" s="49"/>
      <c r="UAA255" s="49"/>
      <c r="UAB255" s="49"/>
      <c r="UAC255" s="49"/>
      <c r="UAD255" s="49"/>
      <c r="UAE255" s="49"/>
      <c r="UAF255" s="49"/>
      <c r="UAG255" s="49"/>
      <c r="UAH255" s="49"/>
      <c r="UAI255" s="49"/>
      <c r="UAJ255" s="49"/>
      <c r="UAK255" s="49"/>
      <c r="UAL255" s="49"/>
      <c r="UAM255" s="49"/>
      <c r="UAN255" s="49"/>
      <c r="UAO255" s="49"/>
      <c r="UAP255" s="49"/>
      <c r="UAQ255" s="49"/>
      <c r="UAR255" s="49"/>
      <c r="UAS255" s="49"/>
      <c r="UAT255" s="49"/>
      <c r="UAU255" s="49"/>
      <c r="UAV255" s="49"/>
      <c r="UAW255" s="49"/>
      <c r="UAX255" s="49"/>
      <c r="UAY255" s="49"/>
      <c r="UAZ255" s="49"/>
      <c r="UBA255" s="49"/>
      <c r="UBB255" s="49"/>
      <c r="UBC255" s="49"/>
      <c r="UBD255" s="49"/>
      <c r="UBE255" s="49"/>
      <c r="UBF255" s="49"/>
      <c r="UBG255" s="49"/>
      <c r="UBH255" s="49"/>
      <c r="UBI255" s="49"/>
      <c r="UBJ255" s="49"/>
      <c r="UBK255" s="49"/>
      <c r="UBL255" s="49"/>
      <c r="UBM255" s="49"/>
      <c r="UBN255" s="49"/>
      <c r="UBO255" s="49"/>
      <c r="UBP255" s="49"/>
      <c r="UBQ255" s="49"/>
      <c r="UBR255" s="49"/>
      <c r="UBS255" s="49"/>
      <c r="UBT255" s="49"/>
      <c r="UBU255" s="49"/>
      <c r="UBV255" s="49"/>
      <c r="UBW255" s="49"/>
      <c r="UBX255" s="49"/>
      <c r="UBY255" s="49"/>
      <c r="UBZ255" s="49"/>
      <c r="UCA255" s="49"/>
      <c r="UCB255" s="49"/>
      <c r="UCC255" s="49"/>
      <c r="UCD255" s="49"/>
      <c r="UCE255" s="49"/>
      <c r="UCF255" s="49"/>
      <c r="UCG255" s="49"/>
      <c r="UCH255" s="49"/>
      <c r="UCI255" s="49"/>
      <c r="UCJ255" s="49"/>
      <c r="UCK255" s="49"/>
      <c r="UCL255" s="49"/>
      <c r="UCM255" s="49"/>
      <c r="UCN255" s="49"/>
      <c r="UCO255" s="49"/>
      <c r="UCP255" s="49"/>
      <c r="UCQ255" s="49"/>
      <c r="UCR255" s="49"/>
      <c r="UCS255" s="49"/>
      <c r="UCT255" s="49"/>
      <c r="UCU255" s="49"/>
      <c r="UCV255" s="49"/>
      <c r="UCW255" s="49"/>
      <c r="UCX255" s="49"/>
      <c r="UCY255" s="49"/>
      <c r="UCZ255" s="49"/>
      <c r="UDA255" s="49"/>
      <c r="UDB255" s="49"/>
      <c r="UDC255" s="49"/>
      <c r="UDD255" s="49"/>
      <c r="UDE255" s="49"/>
      <c r="UDF255" s="49"/>
      <c r="UDG255" s="49"/>
      <c r="UDH255" s="49"/>
      <c r="UDI255" s="49"/>
      <c r="UDJ255" s="49"/>
      <c r="UDK255" s="49"/>
      <c r="UDL255" s="49"/>
      <c r="UDM255" s="49"/>
      <c r="UDN255" s="49"/>
      <c r="UDO255" s="49"/>
      <c r="UDP255" s="49"/>
      <c r="UDQ255" s="49"/>
      <c r="UDR255" s="49"/>
      <c r="UDS255" s="49"/>
      <c r="UDT255" s="49"/>
      <c r="UDU255" s="49"/>
      <c r="UDV255" s="49"/>
      <c r="UDW255" s="49"/>
      <c r="UDX255" s="49"/>
      <c r="UDY255" s="49"/>
      <c r="UDZ255" s="49"/>
      <c r="UEA255" s="49"/>
      <c r="UEB255" s="49"/>
      <c r="UEC255" s="49"/>
      <c r="UED255" s="49"/>
      <c r="UEE255" s="49"/>
      <c r="UEF255" s="49"/>
      <c r="UEG255" s="49"/>
      <c r="UEH255" s="49"/>
      <c r="UEI255" s="49"/>
      <c r="UEJ255" s="49"/>
      <c r="UEK255" s="49"/>
      <c r="UEL255" s="49"/>
      <c r="UEM255" s="49"/>
      <c r="UEN255" s="49"/>
      <c r="UEO255" s="49"/>
      <c r="UEP255" s="49"/>
      <c r="UEQ255" s="49"/>
      <c r="UER255" s="49"/>
      <c r="UES255" s="49"/>
      <c r="UET255" s="49"/>
      <c r="UEU255" s="49"/>
      <c r="UEV255" s="49"/>
      <c r="UEW255" s="49"/>
      <c r="UEX255" s="49"/>
      <c r="UEY255" s="49"/>
      <c r="UEZ255" s="49"/>
      <c r="UFA255" s="49"/>
      <c r="UFB255" s="49"/>
      <c r="UFC255" s="49"/>
      <c r="UFD255" s="49"/>
      <c r="UFE255" s="49"/>
      <c r="UFF255" s="49"/>
      <c r="UFG255" s="49"/>
      <c r="UFH255" s="49"/>
      <c r="UFI255" s="49"/>
      <c r="UFJ255" s="49"/>
      <c r="UFK255" s="49"/>
      <c r="UFL255" s="49"/>
      <c r="UFM255" s="49"/>
      <c r="UFN255" s="49"/>
      <c r="UFO255" s="49"/>
      <c r="UFP255" s="49"/>
      <c r="UFQ255" s="49"/>
      <c r="UFR255" s="49"/>
      <c r="UFS255" s="49"/>
      <c r="UFT255" s="49"/>
      <c r="UFU255" s="49"/>
      <c r="UFV255" s="49"/>
      <c r="UFW255" s="49"/>
      <c r="UFX255" s="49"/>
      <c r="UFY255" s="49"/>
      <c r="UFZ255" s="49"/>
      <c r="UGA255" s="49"/>
      <c r="UGB255" s="49"/>
      <c r="UGC255" s="49"/>
      <c r="UGD255" s="49"/>
      <c r="UGE255" s="49"/>
      <c r="UGF255" s="49"/>
      <c r="UGG255" s="49"/>
      <c r="UGH255" s="49"/>
      <c r="UGI255" s="49"/>
      <c r="UGJ255" s="49"/>
      <c r="UGK255" s="49"/>
      <c r="UGL255" s="49"/>
      <c r="UGM255" s="49"/>
      <c r="UGN255" s="49"/>
      <c r="UGO255" s="49"/>
      <c r="UGP255" s="49"/>
      <c r="UGQ255" s="49"/>
      <c r="UGR255" s="49"/>
      <c r="UGS255" s="49"/>
      <c r="UGT255" s="49"/>
      <c r="UGU255" s="49"/>
      <c r="UGV255" s="49"/>
      <c r="UGW255" s="49"/>
      <c r="UGX255" s="49"/>
      <c r="UGY255" s="49"/>
      <c r="UGZ255" s="49"/>
      <c r="UHA255" s="49"/>
      <c r="UHB255" s="49"/>
      <c r="UHC255" s="49"/>
      <c r="UHD255" s="49"/>
      <c r="UHE255" s="49"/>
      <c r="UHF255" s="49"/>
      <c r="UHG255" s="49"/>
      <c r="UHH255" s="49"/>
      <c r="UHI255" s="49"/>
      <c r="UHJ255" s="49"/>
      <c r="UHK255" s="49"/>
      <c r="UHL255" s="49"/>
      <c r="UHM255" s="49"/>
      <c r="UHN255" s="49"/>
      <c r="UHO255" s="49"/>
      <c r="UHP255" s="49"/>
      <c r="UHQ255" s="49"/>
      <c r="UHR255" s="49"/>
      <c r="UHS255" s="49"/>
      <c r="UHT255" s="49"/>
      <c r="UHU255" s="49"/>
      <c r="UHV255" s="49"/>
      <c r="UHW255" s="49"/>
      <c r="UHX255" s="49"/>
      <c r="UHY255" s="49"/>
      <c r="UHZ255" s="49"/>
      <c r="UIA255" s="49"/>
      <c r="UIB255" s="49"/>
      <c r="UIC255" s="49"/>
      <c r="UID255" s="49"/>
      <c r="UIE255" s="49"/>
      <c r="UIF255" s="49"/>
      <c r="UIG255" s="49"/>
      <c r="UIH255" s="49"/>
      <c r="UII255" s="49"/>
      <c r="UIJ255" s="49"/>
      <c r="UIK255" s="49"/>
      <c r="UIL255" s="49"/>
      <c r="UIM255" s="49"/>
      <c r="UIN255" s="49"/>
      <c r="UIO255" s="49"/>
      <c r="UIP255" s="49"/>
      <c r="UIQ255" s="49"/>
      <c r="UIR255" s="49"/>
      <c r="UIS255" s="49"/>
      <c r="UIT255" s="49"/>
      <c r="UIU255" s="49"/>
      <c r="UIV255" s="49"/>
      <c r="UIW255" s="49"/>
      <c r="UIX255" s="49"/>
      <c r="UIY255" s="49"/>
      <c r="UIZ255" s="49"/>
      <c r="UJA255" s="49"/>
      <c r="UJB255" s="49"/>
      <c r="UJC255" s="49"/>
      <c r="UJD255" s="49"/>
      <c r="UJE255" s="49"/>
      <c r="UJF255" s="49"/>
      <c r="UJG255" s="49"/>
      <c r="UJH255" s="49"/>
      <c r="UJI255" s="49"/>
      <c r="UJJ255" s="49"/>
      <c r="UJK255" s="49"/>
      <c r="UJL255" s="49"/>
      <c r="UJM255" s="49"/>
      <c r="UJN255" s="49"/>
      <c r="UJO255" s="49"/>
      <c r="UJP255" s="49"/>
      <c r="UJQ255" s="49"/>
      <c r="UJR255" s="49"/>
      <c r="UJS255" s="49"/>
      <c r="UJT255" s="49"/>
      <c r="UJU255" s="49"/>
      <c r="UJV255" s="49"/>
      <c r="UJW255" s="49"/>
      <c r="UJX255" s="49"/>
      <c r="UJY255" s="49"/>
      <c r="UJZ255" s="49"/>
      <c r="UKA255" s="49"/>
      <c r="UKB255" s="49"/>
      <c r="UKC255" s="49"/>
      <c r="UKD255" s="49"/>
      <c r="UKE255" s="49"/>
      <c r="UKF255" s="49"/>
      <c r="UKG255" s="49"/>
      <c r="UKH255" s="49"/>
      <c r="UKI255" s="49"/>
      <c r="UKJ255" s="49"/>
      <c r="UKK255" s="49"/>
      <c r="UKL255" s="49"/>
      <c r="UKM255" s="49"/>
      <c r="UKN255" s="49"/>
      <c r="UKO255" s="49"/>
      <c r="UKP255" s="49"/>
      <c r="UKQ255" s="49"/>
      <c r="UKR255" s="49"/>
      <c r="UKS255" s="49"/>
      <c r="UKT255" s="49"/>
      <c r="UKU255" s="49"/>
      <c r="UKV255" s="49"/>
      <c r="UKW255" s="49"/>
      <c r="UKX255" s="49"/>
      <c r="UKY255" s="49"/>
      <c r="UKZ255" s="49"/>
      <c r="ULA255" s="49"/>
      <c r="ULB255" s="49"/>
      <c r="ULC255" s="49"/>
      <c r="ULD255" s="49"/>
      <c r="ULE255" s="49"/>
      <c r="ULF255" s="49"/>
      <c r="ULG255" s="49"/>
      <c r="ULH255" s="49"/>
      <c r="ULI255" s="49"/>
      <c r="ULJ255" s="49"/>
      <c r="ULK255" s="49"/>
      <c r="ULL255" s="49"/>
      <c r="ULM255" s="49"/>
      <c r="ULN255" s="49"/>
      <c r="ULO255" s="49"/>
      <c r="ULP255" s="49"/>
      <c r="ULQ255" s="49"/>
      <c r="ULR255" s="49"/>
      <c r="ULS255" s="49"/>
      <c r="ULT255" s="49"/>
      <c r="ULU255" s="49"/>
      <c r="ULV255" s="49"/>
      <c r="ULW255" s="49"/>
      <c r="ULX255" s="49"/>
      <c r="ULY255" s="49"/>
      <c r="ULZ255" s="49"/>
      <c r="UMA255" s="49"/>
      <c r="UMB255" s="49"/>
      <c r="UMC255" s="49"/>
      <c r="UMD255" s="49"/>
      <c r="UME255" s="49"/>
      <c r="UMF255" s="49"/>
      <c r="UMG255" s="49"/>
      <c r="UMH255" s="49"/>
      <c r="UMI255" s="49"/>
      <c r="UMJ255" s="49"/>
      <c r="UMK255" s="49"/>
      <c r="UML255" s="49"/>
      <c r="UMM255" s="49"/>
      <c r="UMN255" s="49"/>
      <c r="UMO255" s="49"/>
      <c r="UMP255" s="49"/>
      <c r="UMQ255" s="49"/>
      <c r="UMR255" s="49"/>
      <c r="UMS255" s="49"/>
      <c r="UMT255" s="49"/>
      <c r="UMU255" s="49"/>
      <c r="UMV255" s="49"/>
      <c r="UMW255" s="49"/>
      <c r="UMX255" s="49"/>
      <c r="UMY255" s="49"/>
      <c r="UMZ255" s="49"/>
      <c r="UNA255" s="49"/>
      <c r="UNB255" s="49"/>
      <c r="UNC255" s="49"/>
      <c r="UND255" s="49"/>
      <c r="UNE255" s="49"/>
      <c r="UNF255" s="49"/>
      <c r="UNG255" s="49"/>
      <c r="UNH255" s="49"/>
      <c r="UNI255" s="49"/>
      <c r="UNJ255" s="49"/>
      <c r="UNK255" s="49"/>
      <c r="UNL255" s="49"/>
      <c r="UNM255" s="49"/>
      <c r="UNN255" s="49"/>
      <c r="UNO255" s="49"/>
      <c r="UNP255" s="49"/>
      <c r="UNQ255" s="49"/>
      <c r="UNR255" s="49"/>
      <c r="UNS255" s="49"/>
      <c r="UNT255" s="49"/>
      <c r="UNU255" s="49"/>
      <c r="UNV255" s="49"/>
      <c r="UNW255" s="49"/>
      <c r="UNX255" s="49"/>
      <c r="UNY255" s="49"/>
      <c r="UNZ255" s="49"/>
      <c r="UOA255" s="49"/>
      <c r="UOB255" s="49"/>
      <c r="UOC255" s="49"/>
      <c r="UOD255" s="49"/>
      <c r="UOE255" s="49"/>
      <c r="UOF255" s="49"/>
      <c r="UOG255" s="49"/>
      <c r="UOH255" s="49"/>
      <c r="UOI255" s="49"/>
      <c r="UOJ255" s="49"/>
      <c r="UOK255" s="49"/>
      <c r="UOL255" s="49"/>
      <c r="UOM255" s="49"/>
      <c r="UON255" s="49"/>
      <c r="UOO255" s="49"/>
      <c r="UOP255" s="49"/>
      <c r="UOQ255" s="49"/>
      <c r="UOR255" s="49"/>
      <c r="UOS255" s="49"/>
      <c r="UOT255" s="49"/>
      <c r="UOU255" s="49"/>
      <c r="UOV255" s="49"/>
      <c r="UOW255" s="49"/>
      <c r="UOX255" s="49"/>
      <c r="UOY255" s="49"/>
      <c r="UOZ255" s="49"/>
      <c r="UPA255" s="49"/>
      <c r="UPB255" s="49"/>
      <c r="UPC255" s="49"/>
      <c r="UPD255" s="49"/>
      <c r="UPE255" s="49"/>
      <c r="UPF255" s="49"/>
      <c r="UPG255" s="49"/>
      <c r="UPH255" s="49"/>
      <c r="UPI255" s="49"/>
      <c r="UPJ255" s="49"/>
      <c r="UPK255" s="49"/>
      <c r="UPL255" s="49"/>
      <c r="UPM255" s="49"/>
      <c r="UPN255" s="49"/>
      <c r="UPO255" s="49"/>
      <c r="UPP255" s="49"/>
      <c r="UPQ255" s="49"/>
      <c r="UPR255" s="49"/>
      <c r="UPS255" s="49"/>
      <c r="UPT255" s="49"/>
      <c r="UPU255" s="49"/>
      <c r="UPV255" s="49"/>
      <c r="UPW255" s="49"/>
      <c r="UPX255" s="49"/>
      <c r="UPY255" s="49"/>
      <c r="UPZ255" s="49"/>
      <c r="UQA255" s="49"/>
      <c r="UQB255" s="49"/>
      <c r="UQC255" s="49"/>
      <c r="UQD255" s="49"/>
      <c r="UQE255" s="49"/>
      <c r="UQF255" s="49"/>
      <c r="UQG255" s="49"/>
      <c r="UQH255" s="49"/>
      <c r="UQI255" s="49"/>
      <c r="UQJ255" s="49"/>
      <c r="UQK255" s="49"/>
      <c r="UQL255" s="49"/>
      <c r="UQM255" s="49"/>
      <c r="UQN255" s="49"/>
      <c r="UQO255" s="49"/>
      <c r="UQP255" s="49"/>
      <c r="UQQ255" s="49"/>
      <c r="UQR255" s="49"/>
      <c r="UQS255" s="49"/>
      <c r="UQT255" s="49"/>
      <c r="UQU255" s="49"/>
      <c r="UQV255" s="49"/>
      <c r="UQW255" s="49"/>
      <c r="UQX255" s="49"/>
      <c r="UQY255" s="49"/>
      <c r="UQZ255" s="49"/>
      <c r="URA255" s="49"/>
      <c r="URB255" s="49"/>
      <c r="URC255" s="49"/>
      <c r="URD255" s="49"/>
      <c r="URE255" s="49"/>
      <c r="URF255" s="49"/>
      <c r="URG255" s="49"/>
      <c r="URH255" s="49"/>
      <c r="URI255" s="49"/>
      <c r="URJ255" s="49"/>
      <c r="URK255" s="49"/>
      <c r="URL255" s="49"/>
      <c r="URM255" s="49"/>
      <c r="URN255" s="49"/>
      <c r="URO255" s="49"/>
      <c r="URP255" s="49"/>
      <c r="URQ255" s="49"/>
      <c r="URR255" s="49"/>
      <c r="URS255" s="49"/>
      <c r="URT255" s="49"/>
      <c r="URU255" s="49"/>
      <c r="URV255" s="49"/>
      <c r="URW255" s="49"/>
      <c r="URX255" s="49"/>
      <c r="URY255" s="49"/>
      <c r="URZ255" s="49"/>
      <c r="USA255" s="49"/>
      <c r="USB255" s="49"/>
      <c r="USC255" s="49"/>
      <c r="USD255" s="49"/>
      <c r="USE255" s="49"/>
      <c r="USF255" s="49"/>
      <c r="USG255" s="49"/>
      <c r="USH255" s="49"/>
      <c r="USI255" s="49"/>
      <c r="USJ255" s="49"/>
      <c r="USK255" s="49"/>
      <c r="USL255" s="49"/>
      <c r="USM255" s="49"/>
      <c r="USN255" s="49"/>
      <c r="USO255" s="49"/>
      <c r="USP255" s="49"/>
      <c r="USQ255" s="49"/>
      <c r="USR255" s="49"/>
      <c r="USS255" s="49"/>
      <c r="UST255" s="49"/>
      <c r="USU255" s="49"/>
      <c r="USV255" s="49"/>
      <c r="USW255" s="49"/>
      <c r="USX255" s="49"/>
      <c r="USY255" s="49"/>
      <c r="USZ255" s="49"/>
      <c r="UTA255" s="49"/>
      <c r="UTB255" s="49"/>
      <c r="UTC255" s="49"/>
      <c r="UTD255" s="49"/>
      <c r="UTE255" s="49"/>
      <c r="UTF255" s="49"/>
      <c r="UTG255" s="49"/>
      <c r="UTH255" s="49"/>
      <c r="UTI255" s="49"/>
      <c r="UTJ255" s="49"/>
      <c r="UTK255" s="49"/>
      <c r="UTL255" s="49"/>
      <c r="UTM255" s="49"/>
      <c r="UTN255" s="49"/>
      <c r="UTO255" s="49"/>
      <c r="UTP255" s="49"/>
      <c r="UTQ255" s="49"/>
      <c r="UTR255" s="49"/>
      <c r="UTS255" s="49"/>
      <c r="UTT255" s="49"/>
      <c r="UTU255" s="49"/>
      <c r="UTV255" s="49"/>
      <c r="UTW255" s="49"/>
      <c r="UTX255" s="49"/>
      <c r="UTY255" s="49"/>
      <c r="UTZ255" s="49"/>
      <c r="UUA255" s="49"/>
      <c r="UUB255" s="49"/>
      <c r="UUC255" s="49"/>
      <c r="UUD255" s="49"/>
      <c r="UUE255" s="49"/>
      <c r="UUF255" s="49"/>
      <c r="UUG255" s="49"/>
      <c r="UUH255" s="49"/>
      <c r="UUI255" s="49"/>
      <c r="UUJ255" s="49"/>
      <c r="UUK255" s="49"/>
      <c r="UUL255" s="49"/>
      <c r="UUM255" s="49"/>
      <c r="UUN255" s="49"/>
      <c r="UUO255" s="49"/>
      <c r="UUP255" s="49"/>
      <c r="UUQ255" s="49"/>
      <c r="UUR255" s="49"/>
      <c r="UUS255" s="49"/>
      <c r="UUT255" s="49"/>
      <c r="UUU255" s="49"/>
      <c r="UUV255" s="49"/>
      <c r="UUW255" s="49"/>
      <c r="UUX255" s="49"/>
      <c r="UUY255" s="49"/>
      <c r="UUZ255" s="49"/>
      <c r="UVA255" s="49"/>
      <c r="UVB255" s="49"/>
      <c r="UVC255" s="49"/>
      <c r="UVD255" s="49"/>
      <c r="UVE255" s="49"/>
      <c r="UVF255" s="49"/>
      <c r="UVG255" s="49"/>
      <c r="UVH255" s="49"/>
      <c r="UVI255" s="49"/>
      <c r="UVJ255" s="49"/>
      <c r="UVK255" s="49"/>
      <c r="UVL255" s="49"/>
      <c r="UVM255" s="49"/>
      <c r="UVN255" s="49"/>
      <c r="UVO255" s="49"/>
      <c r="UVP255" s="49"/>
      <c r="UVQ255" s="49"/>
      <c r="UVR255" s="49"/>
      <c r="UVS255" s="49"/>
      <c r="UVT255" s="49"/>
      <c r="UVU255" s="49"/>
      <c r="UVV255" s="49"/>
      <c r="UVW255" s="49"/>
      <c r="UVX255" s="49"/>
      <c r="UVY255" s="49"/>
      <c r="UVZ255" s="49"/>
      <c r="UWA255" s="49"/>
      <c r="UWB255" s="49"/>
      <c r="UWC255" s="49"/>
      <c r="UWD255" s="49"/>
      <c r="UWE255" s="49"/>
      <c r="UWF255" s="49"/>
      <c r="UWG255" s="49"/>
      <c r="UWH255" s="49"/>
      <c r="UWI255" s="49"/>
      <c r="UWJ255" s="49"/>
      <c r="UWK255" s="49"/>
      <c r="UWL255" s="49"/>
      <c r="UWM255" s="49"/>
      <c r="UWN255" s="49"/>
      <c r="UWO255" s="49"/>
      <c r="UWP255" s="49"/>
      <c r="UWQ255" s="49"/>
      <c r="UWR255" s="49"/>
      <c r="UWS255" s="49"/>
      <c r="UWT255" s="49"/>
      <c r="UWU255" s="49"/>
      <c r="UWV255" s="49"/>
      <c r="UWW255" s="49"/>
      <c r="UWX255" s="49"/>
      <c r="UWY255" s="49"/>
      <c r="UWZ255" s="49"/>
      <c r="UXA255" s="49"/>
      <c r="UXB255" s="49"/>
      <c r="UXC255" s="49"/>
      <c r="UXD255" s="49"/>
      <c r="UXE255" s="49"/>
      <c r="UXF255" s="49"/>
      <c r="UXG255" s="49"/>
      <c r="UXH255" s="49"/>
      <c r="UXI255" s="49"/>
      <c r="UXJ255" s="49"/>
      <c r="UXK255" s="49"/>
      <c r="UXL255" s="49"/>
      <c r="UXM255" s="49"/>
      <c r="UXN255" s="49"/>
      <c r="UXO255" s="49"/>
      <c r="UXP255" s="49"/>
      <c r="UXQ255" s="49"/>
      <c r="UXR255" s="49"/>
      <c r="UXS255" s="49"/>
      <c r="UXT255" s="49"/>
      <c r="UXU255" s="49"/>
      <c r="UXV255" s="49"/>
      <c r="UXW255" s="49"/>
      <c r="UXX255" s="49"/>
      <c r="UXY255" s="49"/>
      <c r="UXZ255" s="49"/>
      <c r="UYA255" s="49"/>
      <c r="UYB255" s="49"/>
      <c r="UYC255" s="49"/>
      <c r="UYD255" s="49"/>
      <c r="UYE255" s="49"/>
      <c r="UYF255" s="49"/>
      <c r="UYG255" s="49"/>
      <c r="UYH255" s="49"/>
      <c r="UYI255" s="49"/>
      <c r="UYJ255" s="49"/>
      <c r="UYK255" s="49"/>
      <c r="UYL255" s="49"/>
      <c r="UYM255" s="49"/>
      <c r="UYN255" s="49"/>
      <c r="UYO255" s="49"/>
      <c r="UYP255" s="49"/>
      <c r="UYQ255" s="49"/>
      <c r="UYR255" s="49"/>
      <c r="UYS255" s="49"/>
      <c r="UYT255" s="49"/>
      <c r="UYU255" s="49"/>
      <c r="UYV255" s="49"/>
      <c r="UYW255" s="49"/>
      <c r="UYX255" s="49"/>
      <c r="UYY255" s="49"/>
      <c r="UYZ255" s="49"/>
      <c r="UZA255" s="49"/>
      <c r="UZB255" s="49"/>
      <c r="UZC255" s="49"/>
      <c r="UZD255" s="49"/>
      <c r="UZE255" s="49"/>
      <c r="UZF255" s="49"/>
      <c r="UZG255" s="49"/>
      <c r="UZH255" s="49"/>
      <c r="UZI255" s="49"/>
      <c r="UZJ255" s="49"/>
      <c r="UZK255" s="49"/>
      <c r="UZL255" s="49"/>
      <c r="UZM255" s="49"/>
      <c r="UZN255" s="49"/>
      <c r="UZO255" s="49"/>
      <c r="UZP255" s="49"/>
      <c r="UZQ255" s="49"/>
      <c r="UZR255" s="49"/>
      <c r="UZS255" s="49"/>
      <c r="UZT255" s="49"/>
      <c r="UZU255" s="49"/>
      <c r="UZV255" s="49"/>
      <c r="UZW255" s="49"/>
      <c r="UZX255" s="49"/>
      <c r="UZY255" s="49"/>
      <c r="UZZ255" s="49"/>
      <c r="VAA255" s="49"/>
      <c r="VAB255" s="49"/>
      <c r="VAC255" s="49"/>
      <c r="VAD255" s="49"/>
      <c r="VAE255" s="49"/>
      <c r="VAF255" s="49"/>
      <c r="VAG255" s="49"/>
      <c r="VAH255" s="49"/>
      <c r="VAI255" s="49"/>
      <c r="VAJ255" s="49"/>
      <c r="VAK255" s="49"/>
      <c r="VAL255" s="49"/>
      <c r="VAM255" s="49"/>
      <c r="VAN255" s="49"/>
      <c r="VAO255" s="49"/>
      <c r="VAP255" s="49"/>
      <c r="VAQ255" s="49"/>
      <c r="VAR255" s="49"/>
      <c r="VAS255" s="49"/>
      <c r="VAT255" s="49"/>
      <c r="VAU255" s="49"/>
      <c r="VAV255" s="49"/>
      <c r="VAW255" s="49"/>
      <c r="VAX255" s="49"/>
      <c r="VAY255" s="49"/>
      <c r="VAZ255" s="49"/>
      <c r="VBA255" s="49"/>
      <c r="VBB255" s="49"/>
      <c r="VBC255" s="49"/>
      <c r="VBD255" s="49"/>
      <c r="VBE255" s="49"/>
      <c r="VBF255" s="49"/>
      <c r="VBG255" s="49"/>
      <c r="VBH255" s="49"/>
      <c r="VBI255" s="49"/>
      <c r="VBJ255" s="49"/>
      <c r="VBK255" s="49"/>
      <c r="VBL255" s="49"/>
      <c r="VBM255" s="49"/>
      <c r="VBN255" s="49"/>
      <c r="VBO255" s="49"/>
      <c r="VBP255" s="49"/>
      <c r="VBQ255" s="49"/>
      <c r="VBR255" s="49"/>
      <c r="VBS255" s="49"/>
      <c r="VBT255" s="49"/>
      <c r="VBU255" s="49"/>
      <c r="VBV255" s="49"/>
      <c r="VBW255" s="49"/>
      <c r="VBX255" s="49"/>
      <c r="VBY255" s="49"/>
      <c r="VBZ255" s="49"/>
      <c r="VCA255" s="49"/>
      <c r="VCB255" s="49"/>
      <c r="VCC255" s="49"/>
      <c r="VCD255" s="49"/>
      <c r="VCE255" s="49"/>
      <c r="VCF255" s="49"/>
      <c r="VCG255" s="49"/>
      <c r="VCH255" s="49"/>
      <c r="VCI255" s="49"/>
      <c r="VCJ255" s="49"/>
      <c r="VCK255" s="49"/>
      <c r="VCL255" s="49"/>
      <c r="VCM255" s="49"/>
      <c r="VCN255" s="49"/>
      <c r="VCO255" s="49"/>
      <c r="VCP255" s="49"/>
      <c r="VCQ255" s="49"/>
      <c r="VCR255" s="49"/>
      <c r="VCS255" s="49"/>
      <c r="VCT255" s="49"/>
      <c r="VCU255" s="49"/>
      <c r="VCV255" s="49"/>
      <c r="VCW255" s="49"/>
      <c r="VCX255" s="49"/>
      <c r="VCY255" s="49"/>
      <c r="VCZ255" s="49"/>
      <c r="VDA255" s="49"/>
      <c r="VDB255" s="49"/>
      <c r="VDC255" s="49"/>
      <c r="VDD255" s="49"/>
      <c r="VDE255" s="49"/>
      <c r="VDF255" s="49"/>
      <c r="VDG255" s="49"/>
      <c r="VDH255" s="49"/>
      <c r="VDI255" s="49"/>
      <c r="VDJ255" s="49"/>
      <c r="VDK255" s="49"/>
      <c r="VDL255" s="49"/>
      <c r="VDM255" s="49"/>
      <c r="VDN255" s="49"/>
      <c r="VDO255" s="49"/>
      <c r="VDP255" s="49"/>
      <c r="VDQ255" s="49"/>
      <c r="VDR255" s="49"/>
      <c r="VDS255" s="49"/>
      <c r="VDT255" s="49"/>
      <c r="VDU255" s="49"/>
      <c r="VDV255" s="49"/>
      <c r="VDW255" s="49"/>
      <c r="VDX255" s="49"/>
      <c r="VDY255" s="49"/>
      <c r="VDZ255" s="49"/>
      <c r="VEA255" s="49"/>
      <c r="VEB255" s="49"/>
      <c r="VEC255" s="49"/>
      <c r="VED255" s="49"/>
      <c r="VEE255" s="49"/>
      <c r="VEF255" s="49"/>
      <c r="VEG255" s="49"/>
      <c r="VEH255" s="49"/>
      <c r="VEI255" s="49"/>
      <c r="VEJ255" s="49"/>
      <c r="VEK255" s="49"/>
      <c r="VEL255" s="49"/>
      <c r="VEM255" s="49"/>
      <c r="VEN255" s="49"/>
      <c r="VEO255" s="49"/>
      <c r="VEP255" s="49"/>
      <c r="VEQ255" s="49"/>
      <c r="VER255" s="49"/>
      <c r="VES255" s="49"/>
      <c r="VET255" s="49"/>
      <c r="VEU255" s="49"/>
      <c r="VEV255" s="49"/>
      <c r="VEW255" s="49"/>
      <c r="VEX255" s="49"/>
      <c r="VEY255" s="49"/>
      <c r="VEZ255" s="49"/>
      <c r="VFA255" s="49"/>
      <c r="VFB255" s="49"/>
      <c r="VFC255" s="49"/>
      <c r="VFD255" s="49"/>
      <c r="VFE255" s="49"/>
      <c r="VFF255" s="49"/>
      <c r="VFG255" s="49"/>
      <c r="VFH255" s="49"/>
      <c r="VFI255" s="49"/>
      <c r="VFJ255" s="49"/>
      <c r="VFK255" s="49"/>
      <c r="VFL255" s="49"/>
      <c r="VFM255" s="49"/>
      <c r="VFN255" s="49"/>
      <c r="VFO255" s="49"/>
      <c r="VFP255" s="49"/>
      <c r="VFQ255" s="49"/>
      <c r="VFR255" s="49"/>
      <c r="VFS255" s="49"/>
      <c r="VFT255" s="49"/>
      <c r="VFU255" s="49"/>
      <c r="VFV255" s="49"/>
      <c r="VFW255" s="49"/>
      <c r="VFX255" s="49"/>
      <c r="VFY255" s="49"/>
      <c r="VFZ255" s="49"/>
      <c r="VGA255" s="49"/>
      <c r="VGB255" s="49"/>
      <c r="VGC255" s="49"/>
      <c r="VGD255" s="49"/>
      <c r="VGE255" s="49"/>
      <c r="VGF255" s="49"/>
      <c r="VGG255" s="49"/>
      <c r="VGH255" s="49"/>
      <c r="VGI255" s="49"/>
      <c r="VGJ255" s="49"/>
      <c r="VGK255" s="49"/>
      <c r="VGL255" s="49"/>
      <c r="VGM255" s="49"/>
      <c r="VGN255" s="49"/>
      <c r="VGO255" s="49"/>
      <c r="VGP255" s="49"/>
      <c r="VGQ255" s="49"/>
      <c r="VGR255" s="49"/>
      <c r="VGS255" s="49"/>
      <c r="VGT255" s="49"/>
      <c r="VGU255" s="49"/>
      <c r="VGV255" s="49"/>
      <c r="VGW255" s="49"/>
      <c r="VGX255" s="49"/>
      <c r="VGY255" s="49"/>
      <c r="VGZ255" s="49"/>
      <c r="VHA255" s="49"/>
      <c r="VHB255" s="49"/>
      <c r="VHC255" s="49"/>
      <c r="VHD255" s="49"/>
      <c r="VHE255" s="49"/>
      <c r="VHF255" s="49"/>
      <c r="VHG255" s="49"/>
      <c r="VHH255" s="49"/>
      <c r="VHI255" s="49"/>
      <c r="VHJ255" s="49"/>
      <c r="VHK255" s="49"/>
      <c r="VHL255" s="49"/>
      <c r="VHM255" s="49"/>
      <c r="VHN255" s="49"/>
      <c r="VHO255" s="49"/>
      <c r="VHP255" s="49"/>
      <c r="VHQ255" s="49"/>
      <c r="VHR255" s="49"/>
      <c r="VHS255" s="49"/>
      <c r="VHT255" s="49"/>
      <c r="VHU255" s="49"/>
      <c r="VHV255" s="49"/>
      <c r="VHW255" s="49"/>
      <c r="VHX255" s="49"/>
      <c r="VHY255" s="49"/>
      <c r="VHZ255" s="49"/>
      <c r="VIA255" s="49"/>
      <c r="VIB255" s="49"/>
      <c r="VIC255" s="49"/>
      <c r="VID255" s="49"/>
      <c r="VIE255" s="49"/>
      <c r="VIF255" s="49"/>
      <c r="VIG255" s="49"/>
      <c r="VIH255" s="49"/>
      <c r="VII255" s="49"/>
      <c r="VIJ255" s="49"/>
      <c r="VIK255" s="49"/>
      <c r="VIL255" s="49"/>
      <c r="VIM255" s="49"/>
      <c r="VIN255" s="49"/>
      <c r="VIO255" s="49"/>
      <c r="VIP255" s="49"/>
      <c r="VIQ255" s="49"/>
      <c r="VIR255" s="49"/>
      <c r="VIS255" s="49"/>
      <c r="VIT255" s="49"/>
      <c r="VIU255" s="49"/>
      <c r="VIV255" s="49"/>
      <c r="VIW255" s="49"/>
      <c r="VIX255" s="49"/>
      <c r="VIY255" s="49"/>
      <c r="VIZ255" s="49"/>
      <c r="VJA255" s="49"/>
      <c r="VJB255" s="49"/>
      <c r="VJC255" s="49"/>
      <c r="VJD255" s="49"/>
      <c r="VJE255" s="49"/>
      <c r="VJF255" s="49"/>
      <c r="VJG255" s="49"/>
      <c r="VJH255" s="49"/>
      <c r="VJI255" s="49"/>
      <c r="VJJ255" s="49"/>
      <c r="VJK255" s="49"/>
      <c r="VJL255" s="49"/>
      <c r="VJM255" s="49"/>
      <c r="VJN255" s="49"/>
      <c r="VJO255" s="49"/>
      <c r="VJP255" s="49"/>
      <c r="VJQ255" s="49"/>
      <c r="VJR255" s="49"/>
      <c r="VJS255" s="49"/>
      <c r="VJT255" s="49"/>
      <c r="VJU255" s="49"/>
      <c r="VJV255" s="49"/>
      <c r="VJW255" s="49"/>
      <c r="VJX255" s="49"/>
      <c r="VJY255" s="49"/>
      <c r="VJZ255" s="49"/>
      <c r="VKA255" s="49"/>
      <c r="VKB255" s="49"/>
      <c r="VKC255" s="49"/>
      <c r="VKD255" s="49"/>
      <c r="VKE255" s="49"/>
      <c r="VKF255" s="49"/>
      <c r="VKG255" s="49"/>
      <c r="VKH255" s="49"/>
      <c r="VKI255" s="49"/>
      <c r="VKJ255" s="49"/>
      <c r="VKK255" s="49"/>
      <c r="VKL255" s="49"/>
      <c r="VKM255" s="49"/>
      <c r="VKN255" s="49"/>
      <c r="VKO255" s="49"/>
      <c r="VKP255" s="49"/>
      <c r="VKQ255" s="49"/>
      <c r="VKR255" s="49"/>
      <c r="VKS255" s="49"/>
      <c r="VKT255" s="49"/>
      <c r="VKU255" s="49"/>
      <c r="VKV255" s="49"/>
      <c r="VKW255" s="49"/>
      <c r="VKX255" s="49"/>
      <c r="VKY255" s="49"/>
      <c r="VKZ255" s="49"/>
      <c r="VLA255" s="49"/>
      <c r="VLB255" s="49"/>
      <c r="VLC255" s="49"/>
      <c r="VLD255" s="49"/>
      <c r="VLE255" s="49"/>
      <c r="VLF255" s="49"/>
      <c r="VLG255" s="49"/>
      <c r="VLH255" s="49"/>
      <c r="VLI255" s="49"/>
      <c r="VLJ255" s="49"/>
      <c r="VLK255" s="49"/>
      <c r="VLL255" s="49"/>
      <c r="VLM255" s="49"/>
      <c r="VLN255" s="49"/>
      <c r="VLO255" s="49"/>
      <c r="VLP255" s="49"/>
      <c r="VLQ255" s="49"/>
      <c r="VLR255" s="49"/>
      <c r="VLS255" s="49"/>
      <c r="VLT255" s="49"/>
      <c r="VLU255" s="49"/>
      <c r="VLV255" s="49"/>
      <c r="VLW255" s="49"/>
      <c r="VLX255" s="49"/>
      <c r="VLY255" s="49"/>
      <c r="VLZ255" s="49"/>
      <c r="VMA255" s="49"/>
      <c r="VMB255" s="49"/>
      <c r="VMC255" s="49"/>
      <c r="VMD255" s="49"/>
      <c r="VME255" s="49"/>
      <c r="VMF255" s="49"/>
      <c r="VMG255" s="49"/>
      <c r="VMH255" s="49"/>
      <c r="VMI255" s="49"/>
      <c r="VMJ255" s="49"/>
      <c r="VMK255" s="49"/>
      <c r="VML255" s="49"/>
      <c r="VMM255" s="49"/>
      <c r="VMN255" s="49"/>
      <c r="VMO255" s="49"/>
      <c r="VMP255" s="49"/>
      <c r="VMQ255" s="49"/>
      <c r="VMR255" s="49"/>
      <c r="VMS255" s="49"/>
      <c r="VMT255" s="49"/>
      <c r="VMU255" s="49"/>
      <c r="VMV255" s="49"/>
      <c r="VMW255" s="49"/>
      <c r="VMX255" s="49"/>
      <c r="VMY255" s="49"/>
      <c r="VMZ255" s="49"/>
      <c r="VNA255" s="49"/>
      <c r="VNB255" s="49"/>
      <c r="VNC255" s="49"/>
      <c r="VND255" s="49"/>
      <c r="VNE255" s="49"/>
      <c r="VNF255" s="49"/>
      <c r="VNG255" s="49"/>
      <c r="VNH255" s="49"/>
      <c r="VNI255" s="49"/>
      <c r="VNJ255" s="49"/>
      <c r="VNK255" s="49"/>
      <c r="VNL255" s="49"/>
      <c r="VNM255" s="49"/>
      <c r="VNN255" s="49"/>
      <c r="VNO255" s="49"/>
      <c r="VNP255" s="49"/>
      <c r="VNQ255" s="49"/>
      <c r="VNR255" s="49"/>
      <c r="VNS255" s="49"/>
      <c r="VNT255" s="49"/>
      <c r="VNU255" s="49"/>
      <c r="VNV255" s="49"/>
      <c r="VNW255" s="49"/>
      <c r="VNX255" s="49"/>
      <c r="VNY255" s="49"/>
      <c r="VNZ255" s="49"/>
      <c r="VOA255" s="49"/>
      <c r="VOB255" s="49"/>
      <c r="VOC255" s="49"/>
      <c r="VOD255" s="49"/>
      <c r="VOE255" s="49"/>
      <c r="VOF255" s="49"/>
      <c r="VOG255" s="49"/>
      <c r="VOH255" s="49"/>
      <c r="VOI255" s="49"/>
      <c r="VOJ255" s="49"/>
      <c r="VOK255" s="49"/>
      <c r="VOL255" s="49"/>
      <c r="VOM255" s="49"/>
      <c r="VON255" s="49"/>
      <c r="VOO255" s="49"/>
      <c r="VOP255" s="49"/>
      <c r="VOQ255" s="49"/>
      <c r="VOR255" s="49"/>
      <c r="VOS255" s="49"/>
      <c r="VOT255" s="49"/>
      <c r="VOU255" s="49"/>
      <c r="VOV255" s="49"/>
      <c r="VOW255" s="49"/>
      <c r="VOX255" s="49"/>
      <c r="VOY255" s="49"/>
      <c r="VOZ255" s="49"/>
      <c r="VPA255" s="49"/>
      <c r="VPB255" s="49"/>
      <c r="VPC255" s="49"/>
      <c r="VPD255" s="49"/>
      <c r="VPE255" s="49"/>
      <c r="VPF255" s="49"/>
      <c r="VPG255" s="49"/>
      <c r="VPH255" s="49"/>
      <c r="VPI255" s="49"/>
      <c r="VPJ255" s="49"/>
      <c r="VPK255" s="49"/>
      <c r="VPL255" s="49"/>
      <c r="VPM255" s="49"/>
      <c r="VPN255" s="49"/>
      <c r="VPO255" s="49"/>
      <c r="VPP255" s="49"/>
      <c r="VPQ255" s="49"/>
      <c r="VPR255" s="49"/>
      <c r="VPS255" s="49"/>
      <c r="VPT255" s="49"/>
      <c r="VPU255" s="49"/>
      <c r="VPV255" s="49"/>
      <c r="VPW255" s="49"/>
      <c r="VPX255" s="49"/>
      <c r="VPY255" s="49"/>
      <c r="VPZ255" s="49"/>
      <c r="VQA255" s="49"/>
      <c r="VQB255" s="49"/>
      <c r="VQC255" s="49"/>
      <c r="VQD255" s="49"/>
      <c r="VQE255" s="49"/>
      <c r="VQF255" s="49"/>
      <c r="VQG255" s="49"/>
      <c r="VQH255" s="49"/>
      <c r="VQI255" s="49"/>
      <c r="VQJ255" s="49"/>
      <c r="VQK255" s="49"/>
      <c r="VQL255" s="49"/>
      <c r="VQM255" s="49"/>
      <c r="VQN255" s="49"/>
      <c r="VQO255" s="49"/>
      <c r="VQP255" s="49"/>
      <c r="VQQ255" s="49"/>
      <c r="VQR255" s="49"/>
      <c r="VQS255" s="49"/>
      <c r="VQT255" s="49"/>
      <c r="VQU255" s="49"/>
      <c r="VQV255" s="49"/>
      <c r="VQW255" s="49"/>
      <c r="VQX255" s="49"/>
      <c r="VQY255" s="49"/>
      <c r="VQZ255" s="49"/>
      <c r="VRA255" s="49"/>
      <c r="VRB255" s="49"/>
      <c r="VRC255" s="49"/>
      <c r="VRD255" s="49"/>
      <c r="VRE255" s="49"/>
      <c r="VRF255" s="49"/>
      <c r="VRG255" s="49"/>
      <c r="VRH255" s="49"/>
      <c r="VRI255" s="49"/>
      <c r="VRJ255" s="49"/>
      <c r="VRK255" s="49"/>
      <c r="VRL255" s="49"/>
      <c r="VRM255" s="49"/>
      <c r="VRN255" s="49"/>
      <c r="VRO255" s="49"/>
      <c r="VRP255" s="49"/>
      <c r="VRQ255" s="49"/>
      <c r="VRR255" s="49"/>
      <c r="VRS255" s="49"/>
      <c r="VRT255" s="49"/>
      <c r="VRU255" s="49"/>
      <c r="VRV255" s="49"/>
      <c r="VRW255" s="49"/>
      <c r="VRX255" s="49"/>
      <c r="VRY255" s="49"/>
      <c r="VRZ255" s="49"/>
      <c r="VSA255" s="49"/>
      <c r="VSB255" s="49"/>
      <c r="VSC255" s="49"/>
      <c r="VSD255" s="49"/>
      <c r="VSE255" s="49"/>
      <c r="VSF255" s="49"/>
      <c r="VSG255" s="49"/>
      <c r="VSH255" s="49"/>
      <c r="VSI255" s="49"/>
      <c r="VSJ255" s="49"/>
      <c r="VSK255" s="49"/>
      <c r="VSL255" s="49"/>
      <c r="VSM255" s="49"/>
      <c r="VSN255" s="49"/>
      <c r="VSO255" s="49"/>
      <c r="VSP255" s="49"/>
      <c r="VSQ255" s="49"/>
      <c r="VSR255" s="49"/>
      <c r="VSS255" s="49"/>
      <c r="VST255" s="49"/>
      <c r="VSU255" s="49"/>
      <c r="VSV255" s="49"/>
      <c r="VSW255" s="49"/>
      <c r="VSX255" s="49"/>
      <c r="VSY255" s="49"/>
      <c r="VSZ255" s="49"/>
      <c r="VTA255" s="49"/>
      <c r="VTB255" s="49"/>
      <c r="VTC255" s="49"/>
      <c r="VTD255" s="49"/>
      <c r="VTE255" s="49"/>
      <c r="VTF255" s="49"/>
      <c r="VTG255" s="49"/>
      <c r="VTH255" s="49"/>
      <c r="VTI255" s="49"/>
      <c r="VTJ255" s="49"/>
      <c r="VTK255" s="49"/>
      <c r="VTL255" s="49"/>
      <c r="VTM255" s="49"/>
      <c r="VTN255" s="49"/>
      <c r="VTO255" s="49"/>
      <c r="VTP255" s="49"/>
      <c r="VTQ255" s="49"/>
      <c r="VTR255" s="49"/>
      <c r="VTS255" s="49"/>
      <c r="VTT255" s="49"/>
      <c r="VTU255" s="49"/>
      <c r="VTV255" s="49"/>
      <c r="VTW255" s="49"/>
      <c r="VTX255" s="49"/>
      <c r="VTY255" s="49"/>
      <c r="VTZ255" s="49"/>
      <c r="VUA255" s="49"/>
      <c r="VUB255" s="49"/>
      <c r="VUC255" s="49"/>
      <c r="VUD255" s="49"/>
      <c r="VUE255" s="49"/>
      <c r="VUF255" s="49"/>
      <c r="VUG255" s="49"/>
      <c r="VUH255" s="49"/>
      <c r="VUI255" s="49"/>
      <c r="VUJ255" s="49"/>
      <c r="VUK255" s="49"/>
      <c r="VUL255" s="49"/>
      <c r="VUM255" s="49"/>
      <c r="VUN255" s="49"/>
      <c r="VUO255" s="49"/>
      <c r="VUP255" s="49"/>
      <c r="VUQ255" s="49"/>
      <c r="VUR255" s="49"/>
      <c r="VUS255" s="49"/>
      <c r="VUT255" s="49"/>
      <c r="VUU255" s="49"/>
      <c r="VUV255" s="49"/>
      <c r="VUW255" s="49"/>
      <c r="VUX255" s="49"/>
      <c r="VUY255" s="49"/>
      <c r="VUZ255" s="49"/>
      <c r="VVA255" s="49"/>
      <c r="VVB255" s="49"/>
      <c r="VVC255" s="49"/>
      <c r="VVD255" s="49"/>
      <c r="VVE255" s="49"/>
      <c r="VVF255" s="49"/>
      <c r="VVG255" s="49"/>
      <c r="VVH255" s="49"/>
      <c r="VVI255" s="49"/>
      <c r="VVJ255" s="49"/>
      <c r="VVK255" s="49"/>
      <c r="VVL255" s="49"/>
      <c r="VVM255" s="49"/>
      <c r="VVN255" s="49"/>
      <c r="VVO255" s="49"/>
      <c r="VVP255" s="49"/>
      <c r="VVQ255" s="49"/>
      <c r="VVR255" s="49"/>
      <c r="VVS255" s="49"/>
      <c r="VVT255" s="49"/>
      <c r="VVU255" s="49"/>
      <c r="VVV255" s="49"/>
      <c r="VVW255" s="49"/>
      <c r="VVX255" s="49"/>
      <c r="VVY255" s="49"/>
      <c r="VVZ255" s="49"/>
      <c r="VWA255" s="49"/>
      <c r="VWB255" s="49"/>
      <c r="VWC255" s="49"/>
      <c r="VWD255" s="49"/>
      <c r="VWE255" s="49"/>
      <c r="VWF255" s="49"/>
      <c r="VWG255" s="49"/>
      <c r="VWH255" s="49"/>
      <c r="VWI255" s="49"/>
      <c r="VWJ255" s="49"/>
      <c r="VWK255" s="49"/>
      <c r="VWL255" s="49"/>
      <c r="VWM255" s="49"/>
      <c r="VWN255" s="49"/>
      <c r="VWO255" s="49"/>
      <c r="VWP255" s="49"/>
      <c r="VWQ255" s="49"/>
      <c r="VWR255" s="49"/>
      <c r="VWS255" s="49"/>
      <c r="VWT255" s="49"/>
      <c r="VWU255" s="49"/>
      <c r="VWV255" s="49"/>
      <c r="VWW255" s="49"/>
      <c r="VWX255" s="49"/>
      <c r="VWY255" s="49"/>
      <c r="VWZ255" s="49"/>
      <c r="VXA255" s="49"/>
      <c r="VXB255" s="49"/>
      <c r="VXC255" s="49"/>
      <c r="VXD255" s="49"/>
      <c r="VXE255" s="49"/>
      <c r="VXF255" s="49"/>
      <c r="VXG255" s="49"/>
      <c r="VXH255" s="49"/>
      <c r="VXI255" s="49"/>
      <c r="VXJ255" s="49"/>
      <c r="VXK255" s="49"/>
      <c r="VXL255" s="49"/>
      <c r="VXM255" s="49"/>
      <c r="VXN255" s="49"/>
      <c r="VXO255" s="49"/>
      <c r="VXP255" s="49"/>
      <c r="VXQ255" s="49"/>
      <c r="VXR255" s="49"/>
      <c r="VXS255" s="49"/>
      <c r="VXT255" s="49"/>
      <c r="VXU255" s="49"/>
      <c r="VXV255" s="49"/>
      <c r="VXW255" s="49"/>
      <c r="VXX255" s="49"/>
      <c r="VXY255" s="49"/>
      <c r="VXZ255" s="49"/>
      <c r="VYA255" s="49"/>
      <c r="VYB255" s="49"/>
      <c r="VYC255" s="49"/>
      <c r="VYD255" s="49"/>
      <c r="VYE255" s="49"/>
      <c r="VYF255" s="49"/>
      <c r="VYG255" s="49"/>
      <c r="VYH255" s="49"/>
      <c r="VYI255" s="49"/>
      <c r="VYJ255" s="49"/>
      <c r="VYK255" s="49"/>
      <c r="VYL255" s="49"/>
      <c r="VYM255" s="49"/>
      <c r="VYN255" s="49"/>
      <c r="VYO255" s="49"/>
      <c r="VYP255" s="49"/>
      <c r="VYQ255" s="49"/>
      <c r="VYR255" s="49"/>
      <c r="VYS255" s="49"/>
      <c r="VYT255" s="49"/>
      <c r="VYU255" s="49"/>
      <c r="VYV255" s="49"/>
      <c r="VYW255" s="49"/>
      <c r="VYX255" s="49"/>
      <c r="VYY255" s="49"/>
      <c r="VYZ255" s="49"/>
      <c r="VZA255" s="49"/>
      <c r="VZB255" s="49"/>
      <c r="VZC255" s="49"/>
      <c r="VZD255" s="49"/>
      <c r="VZE255" s="49"/>
      <c r="VZF255" s="49"/>
      <c r="VZG255" s="49"/>
      <c r="VZH255" s="49"/>
      <c r="VZI255" s="49"/>
      <c r="VZJ255" s="49"/>
      <c r="VZK255" s="49"/>
      <c r="VZL255" s="49"/>
      <c r="VZM255" s="49"/>
      <c r="VZN255" s="49"/>
      <c r="VZO255" s="49"/>
      <c r="VZP255" s="49"/>
      <c r="VZQ255" s="49"/>
      <c r="VZR255" s="49"/>
      <c r="VZS255" s="49"/>
      <c r="VZT255" s="49"/>
      <c r="VZU255" s="49"/>
      <c r="VZV255" s="49"/>
      <c r="VZW255" s="49"/>
      <c r="VZX255" s="49"/>
      <c r="VZY255" s="49"/>
      <c r="VZZ255" s="49"/>
      <c r="WAA255" s="49"/>
      <c r="WAB255" s="49"/>
      <c r="WAC255" s="49"/>
      <c r="WAD255" s="49"/>
      <c r="WAE255" s="49"/>
      <c r="WAF255" s="49"/>
      <c r="WAG255" s="49"/>
      <c r="WAH255" s="49"/>
      <c r="WAI255" s="49"/>
      <c r="WAJ255" s="49"/>
      <c r="WAK255" s="49"/>
      <c r="WAL255" s="49"/>
      <c r="WAM255" s="49"/>
      <c r="WAN255" s="49"/>
      <c r="WAO255" s="49"/>
      <c r="WAP255" s="49"/>
      <c r="WAQ255" s="49"/>
      <c r="WAR255" s="49"/>
      <c r="WAS255" s="49"/>
      <c r="WAT255" s="49"/>
      <c r="WAU255" s="49"/>
      <c r="WAV255" s="49"/>
      <c r="WAW255" s="49"/>
      <c r="WAX255" s="49"/>
      <c r="WAY255" s="49"/>
      <c r="WAZ255" s="49"/>
      <c r="WBA255" s="49"/>
      <c r="WBB255" s="49"/>
      <c r="WBC255" s="49"/>
      <c r="WBD255" s="49"/>
      <c r="WBE255" s="49"/>
      <c r="WBF255" s="49"/>
      <c r="WBG255" s="49"/>
      <c r="WBH255" s="49"/>
      <c r="WBI255" s="49"/>
      <c r="WBJ255" s="49"/>
      <c r="WBK255" s="49"/>
      <c r="WBL255" s="49"/>
      <c r="WBM255" s="49"/>
      <c r="WBN255" s="49"/>
      <c r="WBO255" s="49"/>
      <c r="WBP255" s="49"/>
      <c r="WBQ255" s="49"/>
      <c r="WBR255" s="49"/>
      <c r="WBS255" s="49"/>
      <c r="WBT255" s="49"/>
      <c r="WBU255" s="49"/>
      <c r="WBV255" s="49"/>
      <c r="WBW255" s="49"/>
      <c r="WBX255" s="49"/>
      <c r="WBY255" s="49"/>
      <c r="WBZ255" s="49"/>
      <c r="WCA255" s="49"/>
      <c r="WCB255" s="49"/>
      <c r="WCC255" s="49"/>
      <c r="WCD255" s="49"/>
      <c r="WCE255" s="49"/>
      <c r="WCF255" s="49"/>
      <c r="WCG255" s="49"/>
      <c r="WCH255" s="49"/>
      <c r="WCI255" s="49"/>
      <c r="WCJ255" s="49"/>
      <c r="WCK255" s="49"/>
      <c r="WCL255" s="49"/>
      <c r="WCM255" s="49"/>
      <c r="WCN255" s="49"/>
      <c r="WCO255" s="49"/>
      <c r="WCP255" s="49"/>
      <c r="WCQ255" s="49"/>
      <c r="WCR255" s="49"/>
      <c r="WCS255" s="49"/>
      <c r="WCT255" s="49"/>
      <c r="WCU255" s="49"/>
      <c r="WCV255" s="49"/>
      <c r="WCW255" s="49"/>
      <c r="WCX255" s="49"/>
      <c r="WCY255" s="49"/>
      <c r="WCZ255" s="49"/>
      <c r="WDA255" s="49"/>
      <c r="WDB255" s="49"/>
      <c r="WDC255" s="49"/>
      <c r="WDD255" s="49"/>
      <c r="WDE255" s="49"/>
      <c r="WDF255" s="49"/>
      <c r="WDG255" s="49"/>
      <c r="WDH255" s="49"/>
      <c r="WDI255" s="49"/>
      <c r="WDJ255" s="49"/>
      <c r="WDK255" s="49"/>
      <c r="WDL255" s="49"/>
      <c r="WDM255" s="49"/>
      <c r="WDN255" s="49"/>
      <c r="WDO255" s="49"/>
      <c r="WDP255" s="49"/>
      <c r="WDQ255" s="49"/>
      <c r="WDR255" s="49"/>
      <c r="WDS255" s="49"/>
      <c r="WDT255" s="49"/>
      <c r="WDU255" s="49"/>
      <c r="WDV255" s="49"/>
      <c r="WDW255" s="49"/>
      <c r="WDX255" s="49"/>
      <c r="WDY255" s="49"/>
      <c r="WDZ255" s="49"/>
      <c r="WEA255" s="49"/>
      <c r="WEB255" s="49"/>
      <c r="WEC255" s="49"/>
      <c r="WED255" s="49"/>
      <c r="WEE255" s="49"/>
      <c r="WEF255" s="49"/>
      <c r="WEG255" s="49"/>
      <c r="WEH255" s="49"/>
      <c r="WEI255" s="49"/>
      <c r="WEJ255" s="49"/>
      <c r="WEK255" s="49"/>
      <c r="WEL255" s="49"/>
      <c r="WEM255" s="49"/>
      <c r="WEN255" s="49"/>
      <c r="WEO255" s="49"/>
      <c r="WEP255" s="49"/>
      <c r="WEQ255" s="49"/>
      <c r="WER255" s="49"/>
      <c r="WES255" s="49"/>
      <c r="WET255" s="49"/>
      <c r="WEU255" s="49"/>
      <c r="WEV255" s="49"/>
      <c r="WEW255" s="49"/>
      <c r="WEX255" s="49"/>
      <c r="WEY255" s="49"/>
      <c r="WEZ255" s="49"/>
      <c r="WFA255" s="49"/>
      <c r="WFB255" s="49"/>
      <c r="WFC255" s="49"/>
      <c r="WFD255" s="49"/>
      <c r="WFE255" s="49"/>
      <c r="WFF255" s="49"/>
      <c r="WFG255" s="49"/>
      <c r="WFH255" s="49"/>
      <c r="WFI255" s="49"/>
      <c r="WFJ255" s="49"/>
      <c r="WFK255" s="49"/>
      <c r="WFL255" s="49"/>
      <c r="WFM255" s="49"/>
      <c r="WFN255" s="49"/>
      <c r="WFO255" s="49"/>
      <c r="WFP255" s="49"/>
      <c r="WFQ255" s="49"/>
      <c r="WFR255" s="49"/>
      <c r="WFS255" s="49"/>
      <c r="WFT255" s="49"/>
      <c r="WFU255" s="49"/>
      <c r="WFV255" s="49"/>
      <c r="WFW255" s="49"/>
      <c r="WFX255" s="49"/>
      <c r="WFY255" s="49"/>
      <c r="WFZ255" s="49"/>
      <c r="WGA255" s="49"/>
      <c r="WGB255" s="49"/>
      <c r="WGC255" s="49"/>
      <c r="WGD255" s="49"/>
      <c r="WGE255" s="49"/>
      <c r="WGF255" s="49"/>
      <c r="WGG255" s="49"/>
      <c r="WGH255" s="49"/>
      <c r="WGI255" s="49"/>
      <c r="WGJ255" s="49"/>
      <c r="WGK255" s="49"/>
      <c r="WGL255" s="49"/>
      <c r="WGM255" s="49"/>
      <c r="WGN255" s="49"/>
      <c r="WGO255" s="49"/>
      <c r="WGP255" s="49"/>
      <c r="WGQ255" s="49"/>
      <c r="WGR255" s="49"/>
      <c r="WGS255" s="49"/>
      <c r="WGT255" s="49"/>
      <c r="WGU255" s="49"/>
      <c r="WGV255" s="49"/>
      <c r="WGW255" s="49"/>
      <c r="WGX255" s="49"/>
      <c r="WGY255" s="49"/>
      <c r="WGZ255" s="49"/>
      <c r="WHA255" s="49"/>
      <c r="WHB255" s="49"/>
      <c r="WHC255" s="49"/>
      <c r="WHD255" s="49"/>
      <c r="WHE255" s="49"/>
      <c r="WHF255" s="49"/>
      <c r="WHG255" s="49"/>
      <c r="WHH255" s="49"/>
      <c r="WHI255" s="49"/>
      <c r="WHJ255" s="49"/>
      <c r="WHK255" s="49"/>
      <c r="WHL255" s="49"/>
      <c r="WHM255" s="49"/>
      <c r="WHN255" s="49"/>
      <c r="WHO255" s="49"/>
      <c r="WHP255" s="49"/>
      <c r="WHQ255" s="49"/>
      <c r="WHR255" s="49"/>
      <c r="WHS255" s="49"/>
      <c r="WHT255" s="49"/>
      <c r="WHU255" s="49"/>
      <c r="WHV255" s="49"/>
      <c r="WHW255" s="49"/>
      <c r="WHX255" s="49"/>
      <c r="WHY255" s="49"/>
      <c r="WHZ255" s="49"/>
      <c r="WIA255" s="49"/>
      <c r="WIB255" s="49"/>
      <c r="WIC255" s="49"/>
      <c r="WID255" s="49"/>
      <c r="WIE255" s="49"/>
      <c r="WIF255" s="49"/>
      <c r="WIG255" s="49"/>
      <c r="WIH255" s="49"/>
      <c r="WII255" s="49"/>
      <c r="WIJ255" s="49"/>
      <c r="WIK255" s="49"/>
      <c r="WIL255" s="49"/>
      <c r="WIM255" s="49"/>
      <c r="WIN255" s="49"/>
      <c r="WIO255" s="49"/>
      <c r="WIP255" s="49"/>
      <c r="WIQ255" s="49"/>
      <c r="WIR255" s="49"/>
      <c r="WIS255" s="49"/>
      <c r="WIT255" s="49"/>
      <c r="WIU255" s="49"/>
      <c r="WIV255" s="49"/>
      <c r="WIW255" s="49"/>
      <c r="WIX255" s="49"/>
      <c r="WIY255" s="49"/>
      <c r="WIZ255" s="49"/>
      <c r="WJA255" s="49"/>
      <c r="WJB255" s="49"/>
      <c r="WJC255" s="49"/>
      <c r="WJD255" s="49"/>
      <c r="WJE255" s="49"/>
      <c r="WJF255" s="49"/>
      <c r="WJG255" s="49"/>
      <c r="WJH255" s="49"/>
      <c r="WJI255" s="49"/>
      <c r="WJJ255" s="49"/>
      <c r="WJK255" s="49"/>
      <c r="WJL255" s="49"/>
      <c r="WJM255" s="49"/>
      <c r="WJN255" s="49"/>
      <c r="WJO255" s="49"/>
      <c r="WJP255" s="49"/>
      <c r="WJQ255" s="49"/>
      <c r="WJR255" s="49"/>
      <c r="WJS255" s="49"/>
      <c r="WJT255" s="49"/>
      <c r="WJU255" s="49"/>
      <c r="WJV255" s="49"/>
      <c r="WJW255" s="49"/>
      <c r="WJX255" s="49"/>
      <c r="WJY255" s="49"/>
      <c r="WJZ255" s="49"/>
      <c r="WKA255" s="49"/>
      <c r="WKB255" s="49"/>
      <c r="WKC255" s="49"/>
      <c r="WKD255" s="49"/>
      <c r="WKE255" s="49"/>
      <c r="WKF255" s="49"/>
      <c r="WKG255" s="49"/>
      <c r="WKH255" s="49"/>
      <c r="WKI255" s="49"/>
      <c r="WKJ255" s="49"/>
      <c r="WKK255" s="49"/>
      <c r="WKL255" s="49"/>
      <c r="WKM255" s="49"/>
      <c r="WKN255" s="49"/>
      <c r="WKO255" s="49"/>
      <c r="WKP255" s="49"/>
      <c r="WKQ255" s="49"/>
      <c r="WKR255" s="49"/>
      <c r="WKS255" s="49"/>
      <c r="WKT255" s="49"/>
      <c r="WKU255" s="49"/>
      <c r="WKV255" s="49"/>
      <c r="WKW255" s="49"/>
      <c r="WKX255" s="49"/>
      <c r="WKY255" s="49"/>
      <c r="WKZ255" s="49"/>
      <c r="WLA255" s="49"/>
      <c r="WLB255" s="49"/>
      <c r="WLC255" s="49"/>
      <c r="WLD255" s="49"/>
      <c r="WLE255" s="49"/>
      <c r="WLF255" s="49"/>
      <c r="WLG255" s="49"/>
      <c r="WLH255" s="49"/>
      <c r="WLI255" s="49"/>
      <c r="WLJ255" s="49"/>
      <c r="WLK255" s="49"/>
      <c r="WLL255" s="49"/>
      <c r="WLM255" s="49"/>
      <c r="WLN255" s="49"/>
      <c r="WLO255" s="49"/>
      <c r="WLP255" s="49"/>
      <c r="WLQ255" s="49"/>
      <c r="WLR255" s="49"/>
      <c r="WLS255" s="49"/>
      <c r="WLT255" s="49"/>
      <c r="WLU255" s="49"/>
      <c r="WLV255" s="49"/>
      <c r="WLW255" s="49"/>
      <c r="WLX255" s="49"/>
      <c r="WLY255" s="49"/>
      <c r="WLZ255" s="49"/>
      <c r="WMA255" s="49"/>
      <c r="WMB255" s="49"/>
      <c r="WMC255" s="49"/>
      <c r="WMD255" s="49"/>
      <c r="WME255" s="49"/>
      <c r="WMF255" s="49"/>
      <c r="WMG255" s="49"/>
      <c r="WMH255" s="49"/>
      <c r="WMI255" s="49"/>
      <c r="WMJ255" s="49"/>
      <c r="WMK255" s="49"/>
      <c r="WML255" s="49"/>
      <c r="WMM255" s="49"/>
      <c r="WMN255" s="49"/>
      <c r="WMO255" s="49"/>
      <c r="WMP255" s="49"/>
      <c r="WMQ255" s="49"/>
      <c r="WMR255" s="49"/>
      <c r="WMS255" s="49"/>
      <c r="WMT255" s="49"/>
      <c r="WMU255" s="49"/>
      <c r="WMV255" s="49"/>
      <c r="WMW255" s="49"/>
      <c r="WMX255" s="49"/>
      <c r="WMY255" s="49"/>
      <c r="WMZ255" s="49"/>
      <c r="WNA255" s="49"/>
      <c r="WNB255" s="49"/>
      <c r="WNC255" s="49"/>
      <c r="WND255" s="49"/>
      <c r="WNE255" s="49"/>
      <c r="WNF255" s="49"/>
      <c r="WNG255" s="49"/>
      <c r="WNH255" s="49"/>
      <c r="WNI255" s="49"/>
      <c r="WNJ255" s="49"/>
      <c r="WNK255" s="49"/>
      <c r="WNL255" s="49"/>
      <c r="WNM255" s="49"/>
      <c r="WNN255" s="49"/>
      <c r="WNO255" s="49"/>
      <c r="WNP255" s="49"/>
      <c r="WNQ255" s="49"/>
      <c r="WNR255" s="49"/>
      <c r="WNS255" s="49"/>
      <c r="WNT255" s="49"/>
      <c r="WNU255" s="49"/>
      <c r="WNV255" s="49"/>
      <c r="WNW255" s="49"/>
      <c r="WNX255" s="49"/>
      <c r="WNY255" s="49"/>
      <c r="WNZ255" s="49"/>
      <c r="WOA255" s="49"/>
      <c r="WOB255" s="49"/>
      <c r="WOC255" s="49"/>
      <c r="WOD255" s="49"/>
      <c r="WOE255" s="49"/>
      <c r="WOF255" s="49"/>
      <c r="WOG255" s="49"/>
      <c r="WOH255" s="49"/>
      <c r="WOI255" s="49"/>
      <c r="WOJ255" s="49"/>
      <c r="WOK255" s="49"/>
      <c r="WOL255" s="49"/>
      <c r="WOM255" s="49"/>
      <c r="WON255" s="49"/>
      <c r="WOO255" s="49"/>
      <c r="WOP255" s="49"/>
      <c r="WOQ255" s="49"/>
      <c r="WOR255" s="49"/>
      <c r="WOS255" s="49"/>
      <c r="WOT255" s="49"/>
      <c r="WOU255" s="49"/>
      <c r="WOV255" s="49"/>
      <c r="WOW255" s="49"/>
      <c r="WOX255" s="49"/>
      <c r="WOY255" s="49"/>
      <c r="WOZ255" s="49"/>
      <c r="WPA255" s="49"/>
      <c r="WPB255" s="49"/>
      <c r="WPC255" s="49"/>
      <c r="WPD255" s="49"/>
      <c r="WPE255" s="49"/>
      <c r="WPF255" s="49"/>
      <c r="WPG255" s="49"/>
      <c r="WPH255" s="49"/>
      <c r="WPI255" s="49"/>
      <c r="WPJ255" s="49"/>
      <c r="WPK255" s="49"/>
      <c r="WPL255" s="49"/>
      <c r="WPM255" s="49"/>
      <c r="WPN255" s="49"/>
      <c r="WPO255" s="49"/>
      <c r="WPP255" s="49"/>
      <c r="WPQ255" s="49"/>
      <c r="WPR255" s="49"/>
      <c r="WPS255" s="49"/>
      <c r="WPT255" s="49"/>
      <c r="WPU255" s="49"/>
      <c r="WPV255" s="49"/>
      <c r="WPW255" s="49"/>
      <c r="WPX255" s="49"/>
      <c r="WPY255" s="49"/>
      <c r="WPZ255" s="49"/>
      <c r="WQA255" s="49"/>
      <c r="WQB255" s="49"/>
      <c r="WQC255" s="49"/>
      <c r="WQD255" s="49"/>
      <c r="WQE255" s="49"/>
      <c r="WQF255" s="49"/>
      <c r="WQG255" s="49"/>
      <c r="WQH255" s="49"/>
      <c r="WQI255" s="49"/>
      <c r="WQJ255" s="49"/>
      <c r="WQK255" s="49"/>
      <c r="WQL255" s="49"/>
      <c r="WQM255" s="49"/>
      <c r="WQN255" s="49"/>
      <c r="WQO255" s="49"/>
      <c r="WQP255" s="49"/>
      <c r="WQQ255" s="49"/>
      <c r="WQR255" s="49"/>
      <c r="WQS255" s="49"/>
      <c r="WQT255" s="49"/>
      <c r="WQU255" s="49"/>
      <c r="WQV255" s="49"/>
      <c r="WQW255" s="49"/>
      <c r="WQX255" s="49"/>
      <c r="WQY255" s="49"/>
      <c r="WQZ255" s="49"/>
      <c r="WRA255" s="49"/>
      <c r="WRB255" s="49"/>
      <c r="WRC255" s="49"/>
      <c r="WRD255" s="49"/>
      <c r="WRE255" s="49"/>
      <c r="WRF255" s="49"/>
      <c r="WRG255" s="49"/>
      <c r="WRH255" s="49"/>
      <c r="WRI255" s="49"/>
      <c r="WRJ255" s="49"/>
      <c r="WRK255" s="49"/>
      <c r="WRL255" s="49"/>
      <c r="WRM255" s="49"/>
      <c r="WRN255" s="49"/>
      <c r="WRO255" s="49"/>
      <c r="WRP255" s="49"/>
      <c r="WRQ255" s="49"/>
      <c r="WRR255" s="49"/>
      <c r="WRS255" s="49"/>
      <c r="WRT255" s="49"/>
      <c r="WRU255" s="49"/>
      <c r="WRV255" s="49"/>
      <c r="WRW255" s="49"/>
      <c r="WRX255" s="49"/>
      <c r="WRY255" s="49"/>
      <c r="WRZ255" s="49"/>
      <c r="WSA255" s="49"/>
      <c r="WSB255" s="49"/>
      <c r="WSC255" s="49"/>
      <c r="WSD255" s="49"/>
      <c r="WSE255" s="49"/>
      <c r="WSF255" s="49"/>
      <c r="WSG255" s="49"/>
      <c r="WSH255" s="49"/>
      <c r="WSI255" s="49"/>
      <c r="WSJ255" s="49"/>
      <c r="WSK255" s="49"/>
      <c r="WSL255" s="49"/>
      <c r="WSM255" s="49"/>
      <c r="WSN255" s="49"/>
      <c r="WSO255" s="49"/>
      <c r="WSP255" s="49"/>
      <c r="WSQ255" s="49"/>
      <c r="WSR255" s="49"/>
      <c r="WSS255" s="49"/>
      <c r="WST255" s="49"/>
      <c r="WSU255" s="49"/>
      <c r="WSV255" s="49"/>
      <c r="WSW255" s="49"/>
      <c r="WSX255" s="49"/>
      <c r="WSY255" s="49"/>
      <c r="WSZ255" s="49"/>
      <c r="WTA255" s="49"/>
      <c r="WTB255" s="49"/>
      <c r="WTC255" s="49"/>
      <c r="WTD255" s="49"/>
      <c r="WTE255" s="49"/>
      <c r="WTF255" s="49"/>
      <c r="WTG255" s="49"/>
      <c r="WTH255" s="49"/>
      <c r="WTI255" s="49"/>
      <c r="WTJ255" s="49"/>
      <c r="WTK255" s="49"/>
      <c r="WTL255" s="49"/>
      <c r="WTM255" s="49"/>
      <c r="WTN255" s="49"/>
      <c r="WTO255" s="49"/>
      <c r="WTP255" s="49"/>
      <c r="WTQ255" s="49"/>
      <c r="WTR255" s="49"/>
      <c r="WTS255" s="49"/>
      <c r="WTT255" s="49"/>
      <c r="WTU255" s="49"/>
      <c r="WTV255" s="49"/>
      <c r="WTW255" s="49"/>
      <c r="WTX255" s="49"/>
      <c r="WTY255" s="49"/>
      <c r="WTZ255" s="49"/>
      <c r="WUA255" s="49"/>
      <c r="WUB255" s="49"/>
      <c r="WUC255" s="49"/>
      <c r="WUD255" s="49"/>
      <c r="WUE255" s="49"/>
      <c r="WUF255" s="49"/>
      <c r="WUG255" s="49"/>
      <c r="WUH255" s="49"/>
      <c r="WUI255" s="49"/>
      <c r="WUJ255" s="49"/>
      <c r="WUK255" s="49"/>
      <c r="WUL255" s="49"/>
      <c r="WUM255" s="49"/>
      <c r="WUN255" s="49"/>
      <c r="WUO255" s="49"/>
      <c r="WUP255" s="49"/>
      <c r="WUQ255" s="49"/>
      <c r="WUR255" s="49"/>
      <c r="WUS255" s="49"/>
      <c r="WUT255" s="49"/>
      <c r="WUU255" s="49"/>
      <c r="WUV255" s="49"/>
      <c r="WUW255" s="49"/>
      <c r="WUX255" s="49"/>
      <c r="WUY255" s="49"/>
      <c r="WUZ255" s="49"/>
      <c r="WVA255" s="49"/>
      <c r="WVB255" s="49"/>
      <c r="WVC255" s="49"/>
      <c r="WVD255" s="49"/>
      <c r="WVE255" s="49"/>
      <c r="WVF255" s="49"/>
      <c r="WVG255" s="49"/>
      <c r="WVH255" s="49"/>
      <c r="WVI255" s="49"/>
      <c r="WVJ255" s="49"/>
      <c r="WVK255" s="49"/>
      <c r="WVL255" s="49"/>
      <c r="WVM255" s="49"/>
      <c r="WVN255" s="49"/>
      <c r="WVO255" s="49"/>
      <c r="WVP255" s="49"/>
      <c r="WVQ255" s="49"/>
      <c r="WVR255" s="49"/>
      <c r="WVS255" s="49"/>
      <c r="WVT255" s="49"/>
      <c r="WVU255" s="49"/>
      <c r="WVV255" s="49"/>
      <c r="WVW255" s="49"/>
      <c r="WVX255" s="49"/>
      <c r="WVY255" s="49"/>
      <c r="WVZ255" s="49"/>
      <c r="WWA255" s="49"/>
      <c r="WWB255" s="49"/>
      <c r="WWC255" s="49"/>
      <c r="WWD255" s="49"/>
      <c r="WWE255" s="49"/>
      <c r="WWF255" s="49"/>
      <c r="WWG255" s="49"/>
      <c r="WWH255" s="49"/>
      <c r="WWI255" s="49"/>
      <c r="WWJ255" s="49"/>
      <c r="WWK255" s="49"/>
      <c r="WWL255" s="49"/>
      <c r="WWM255" s="49"/>
      <c r="WWN255" s="49"/>
      <c r="WWO255" s="49"/>
      <c r="WWP255" s="49"/>
      <c r="WWQ255" s="49"/>
      <c r="WWR255" s="49"/>
      <c r="WWS255" s="49"/>
      <c r="WWT255" s="49"/>
      <c r="WWU255" s="49"/>
      <c r="WWV255" s="49"/>
      <c r="WWW255" s="49"/>
      <c r="WWX255" s="49"/>
      <c r="WWY255" s="49"/>
      <c r="WWZ255" s="49"/>
      <c r="WXA255" s="49"/>
      <c r="WXB255" s="49"/>
      <c r="WXC255" s="49"/>
      <c r="WXD255" s="49"/>
      <c r="WXE255" s="49"/>
      <c r="WXF255" s="49"/>
      <c r="WXG255" s="49"/>
      <c r="WXH255" s="49"/>
      <c r="WXI255" s="49"/>
      <c r="WXJ255" s="49"/>
      <c r="WXK255" s="49"/>
      <c r="WXL255" s="49"/>
      <c r="WXM255" s="49"/>
      <c r="WXN255" s="49"/>
      <c r="WXO255" s="49"/>
      <c r="WXP255" s="49"/>
      <c r="WXQ255" s="49"/>
      <c r="WXR255" s="49"/>
      <c r="WXS255" s="49"/>
      <c r="WXT255" s="49"/>
      <c r="WXU255" s="49"/>
      <c r="WXV255" s="49"/>
      <c r="WXW255" s="49"/>
      <c r="WXX255" s="49"/>
      <c r="WXY255" s="49"/>
      <c r="WXZ255" s="49"/>
      <c r="WYA255" s="49"/>
      <c r="WYB255" s="49"/>
      <c r="WYC255" s="49"/>
      <c r="WYD255" s="49"/>
      <c r="WYE255" s="49"/>
      <c r="WYF255" s="49"/>
      <c r="WYG255" s="49"/>
      <c r="WYH255" s="49"/>
      <c r="WYI255" s="49"/>
      <c r="WYJ255" s="49"/>
      <c r="WYK255" s="49"/>
      <c r="WYL255" s="49"/>
      <c r="WYM255" s="49"/>
      <c r="WYN255" s="49"/>
      <c r="WYO255" s="49"/>
      <c r="WYP255" s="49"/>
      <c r="WYQ255" s="49"/>
      <c r="WYR255" s="49"/>
      <c r="WYS255" s="49"/>
      <c r="WYT255" s="49"/>
      <c r="WYU255" s="49"/>
      <c r="WYV255" s="49"/>
      <c r="WYW255" s="49"/>
      <c r="WYX255" s="49"/>
      <c r="WYY255" s="49"/>
      <c r="WYZ255" s="49"/>
      <c r="WZA255" s="49"/>
      <c r="WZB255" s="49"/>
      <c r="WZC255" s="49"/>
      <c r="WZD255" s="49"/>
      <c r="WZE255" s="49"/>
      <c r="WZF255" s="49"/>
      <c r="WZG255" s="49"/>
      <c r="WZH255" s="49"/>
      <c r="WZI255" s="49"/>
      <c r="WZJ255" s="49"/>
      <c r="WZK255" s="49"/>
      <c r="WZL255" s="49"/>
      <c r="WZM255" s="49"/>
      <c r="WZN255" s="49"/>
      <c r="WZO255" s="49"/>
      <c r="WZP255" s="49"/>
      <c r="WZQ255" s="49"/>
      <c r="WZR255" s="49"/>
      <c r="WZS255" s="49"/>
      <c r="WZT255" s="49"/>
      <c r="WZU255" s="49"/>
      <c r="WZV255" s="49"/>
      <c r="WZW255" s="49"/>
      <c r="WZX255" s="49"/>
      <c r="WZY255" s="49"/>
      <c r="WZZ255" s="49"/>
      <c r="XAA255" s="49"/>
      <c r="XAB255" s="49"/>
      <c r="XAC255" s="49"/>
      <c r="XAD255" s="49"/>
      <c r="XAE255" s="49"/>
      <c r="XAF255" s="49"/>
      <c r="XAG255" s="49"/>
      <c r="XAH255" s="49"/>
      <c r="XAI255" s="49"/>
      <c r="XAJ255" s="49"/>
      <c r="XAK255" s="49"/>
      <c r="XAL255" s="49"/>
      <c r="XAM255" s="49"/>
      <c r="XAN255" s="49"/>
      <c r="XAO255" s="49"/>
      <c r="XAP255" s="49"/>
      <c r="XAQ255" s="49"/>
      <c r="XAR255" s="49"/>
      <c r="XAS255" s="49"/>
      <c r="XAT255" s="49"/>
      <c r="XAU255" s="49"/>
      <c r="XAV255" s="49"/>
      <c r="XAW255" s="49"/>
      <c r="XAX255" s="49"/>
      <c r="XAY255" s="49"/>
      <c r="XAZ255" s="49"/>
      <c r="XBA255" s="49"/>
      <c r="XBB255" s="49"/>
      <c r="XBC255" s="49"/>
      <c r="XBD255" s="49"/>
      <c r="XBE255" s="49"/>
      <c r="XBF255" s="49"/>
      <c r="XBG255" s="49"/>
      <c r="XBH255" s="49"/>
      <c r="XBI255" s="49"/>
      <c r="XBJ255" s="49"/>
      <c r="XBK255" s="49"/>
      <c r="XBL255" s="49"/>
      <c r="XBM255" s="49"/>
      <c r="XBN255" s="49"/>
      <c r="XBO255" s="49"/>
      <c r="XBP255" s="49"/>
      <c r="XBQ255" s="49"/>
      <c r="XBR255" s="49"/>
      <c r="XBS255" s="49"/>
      <c r="XBT255" s="49"/>
      <c r="XBU255" s="49"/>
      <c r="XBV255" s="49"/>
      <c r="XBW255" s="49"/>
      <c r="XBX255" s="49"/>
      <c r="XBY255" s="49"/>
      <c r="XBZ255" s="49"/>
      <c r="XCA255" s="49"/>
      <c r="XCB255" s="49"/>
      <c r="XCC255" s="49"/>
      <c r="XCD255" s="49"/>
      <c r="XCE255" s="49"/>
      <c r="XCF255" s="49"/>
      <c r="XCG255" s="49"/>
      <c r="XCH255" s="49"/>
      <c r="XCI255" s="49"/>
      <c r="XCJ255" s="49"/>
      <c r="XCK255" s="49"/>
      <c r="XCL255" s="49"/>
      <c r="XCM255" s="49"/>
      <c r="XCN255" s="49"/>
      <c r="XCO255" s="49"/>
      <c r="XCP255" s="49"/>
      <c r="XCQ255" s="49"/>
      <c r="XCR255" s="49"/>
      <c r="XCS255" s="49"/>
      <c r="XCT255" s="49"/>
      <c r="XCU255" s="49"/>
      <c r="XCV255" s="49"/>
      <c r="XCW255" s="49"/>
      <c r="XCX255" s="49"/>
      <c r="XCY255" s="49"/>
      <c r="XCZ255" s="49"/>
      <c r="XDA255" s="49"/>
      <c r="XDB255" s="49"/>
      <c r="XDC255" s="49"/>
      <c r="XDD255" s="49"/>
      <c r="XDE255" s="49"/>
      <c r="XDF255" s="49"/>
      <c r="XDG255" s="49"/>
      <c r="XDH255" s="49"/>
      <c r="XDI255" s="49"/>
      <c r="XDJ255" s="49"/>
      <c r="XDK255" s="49"/>
      <c r="XDL255" s="49"/>
      <c r="XDM255" s="49"/>
      <c r="XDN255" s="49"/>
      <c r="XDO255" s="49"/>
      <c r="XDP255" s="49"/>
      <c r="XDQ255" s="49"/>
      <c r="XDR255" s="49"/>
      <c r="XDS255" s="49"/>
      <c r="XDT255" s="49"/>
      <c r="XDU255" s="49"/>
      <c r="XDV255" s="49"/>
      <c r="XDW255" s="49"/>
      <c r="XDX255" s="49"/>
      <c r="XDY255" s="49"/>
      <c r="XDZ255" s="49"/>
      <c r="XEA255" s="49"/>
      <c r="XEB255" s="49"/>
      <c r="XEC255" s="49"/>
      <c r="XED255" s="49"/>
      <c r="XEE255" s="49"/>
      <c r="XEF255" s="49"/>
      <c r="XEG255" s="49"/>
      <c r="XEH255" s="49"/>
      <c r="XEI255" s="49"/>
      <c r="XEJ255" s="49"/>
      <c r="XEK255" s="49"/>
      <c r="XEL255" s="49"/>
      <c r="XEM255" s="49"/>
      <c r="XEN255" s="49"/>
      <c r="XEO255" s="49"/>
      <c r="XEP255" s="49"/>
      <c r="XEQ255" s="49"/>
      <c r="XER255" s="49"/>
      <c r="XES255" s="49"/>
    </row>
    <row r="256" spans="1:16373" s="49" customFormat="1" ht="89.25" outlineLevel="2" x14ac:dyDescent="0.2">
      <c r="A256" s="42">
        <v>268</v>
      </c>
      <c r="B256" s="42">
        <v>14</v>
      </c>
      <c r="C256" s="43" t="s">
        <v>552</v>
      </c>
      <c r="D256" s="62" t="s">
        <v>220</v>
      </c>
      <c r="E256" s="40">
        <v>5045002</v>
      </c>
      <c r="F256" s="40" t="s">
        <v>577</v>
      </c>
      <c r="G256" s="40" t="s">
        <v>1241</v>
      </c>
      <c r="H256" s="40" t="s">
        <v>1242</v>
      </c>
      <c r="I256" s="40" t="s">
        <v>1242</v>
      </c>
      <c r="J256" s="67">
        <v>20</v>
      </c>
      <c r="K256" s="176">
        <v>161290.32999999999</v>
      </c>
      <c r="L256" s="40"/>
      <c r="M256" s="66"/>
      <c r="N256" s="96">
        <v>40000</v>
      </c>
      <c r="O256" s="59" t="s">
        <v>195</v>
      </c>
      <c r="P256" s="97">
        <f t="shared" si="8"/>
        <v>161290.32999999999</v>
      </c>
      <c r="Q256" s="81"/>
      <c r="R256" s="81"/>
      <c r="S256" s="81">
        <v>161290.32999999999</v>
      </c>
      <c r="T256" s="81"/>
      <c r="U256" s="81"/>
      <c r="V256" s="81"/>
      <c r="W256" s="81"/>
      <c r="X256" s="81"/>
      <c r="Y256" s="81"/>
      <c r="Z256" s="84"/>
      <c r="AA256" s="195">
        <v>3480</v>
      </c>
      <c r="AB256" s="178" t="s">
        <v>552</v>
      </c>
      <c r="AC256" s="68" t="s">
        <v>217</v>
      </c>
      <c r="AD256" s="179">
        <v>1</v>
      </c>
      <c r="AE256" s="225">
        <v>5045002</v>
      </c>
      <c r="AF256" s="40" t="s">
        <v>577</v>
      </c>
      <c r="AG256" s="222" t="s">
        <v>1281</v>
      </c>
      <c r="AH256" s="222" t="s">
        <v>1241</v>
      </c>
      <c r="AI256" s="222"/>
      <c r="AJ256" s="222"/>
      <c r="AK256" s="238" t="s">
        <v>1224</v>
      </c>
      <c r="AL256" s="222" t="s">
        <v>1242</v>
      </c>
      <c r="AM256" s="222" t="s">
        <v>1242</v>
      </c>
      <c r="AN256" s="222" t="s">
        <v>1225</v>
      </c>
      <c r="AO256" s="181" t="s">
        <v>1226</v>
      </c>
      <c r="AP256" s="201" t="s">
        <v>1266</v>
      </c>
      <c r="AQ256" s="183">
        <v>100</v>
      </c>
      <c r="AR256" s="184" t="s">
        <v>1228</v>
      </c>
      <c r="AS256" s="239">
        <v>100</v>
      </c>
      <c r="AT256" s="186">
        <v>161290.32999999999</v>
      </c>
      <c r="AU256" s="240">
        <v>79.99999952797549</v>
      </c>
      <c r="AV256" s="224">
        <v>0</v>
      </c>
      <c r="AW256" s="60"/>
      <c r="AX256" s="60">
        <v>0</v>
      </c>
      <c r="AY256" s="60">
        <v>80000</v>
      </c>
      <c r="AZ256" s="60">
        <v>80000</v>
      </c>
      <c r="BA256" s="60">
        <v>44196</v>
      </c>
      <c r="BB256" s="60">
        <v>0</v>
      </c>
      <c r="BC256" s="60"/>
      <c r="BD256" s="60">
        <v>0</v>
      </c>
      <c r="BE256" s="60">
        <v>40000</v>
      </c>
      <c r="BF256" s="60">
        <v>31999.999811190195</v>
      </c>
      <c r="BG256" s="60">
        <v>40000</v>
      </c>
      <c r="BH256" s="60">
        <v>80000</v>
      </c>
      <c r="BI256" s="60">
        <v>63999.99962238039</v>
      </c>
      <c r="BJ256" s="60">
        <v>40000</v>
      </c>
      <c r="BK256" s="60">
        <v>80000</v>
      </c>
      <c r="BL256" s="60">
        <v>63999.99962238039</v>
      </c>
      <c r="BM256" s="60">
        <v>0</v>
      </c>
      <c r="BN256" s="60">
        <v>80000</v>
      </c>
      <c r="BO256" s="245">
        <v>63999.99962238039</v>
      </c>
      <c r="BP256" s="161">
        <v>0</v>
      </c>
      <c r="BQ256" s="225"/>
      <c r="BR256" s="225"/>
      <c r="BS256" s="225"/>
    </row>
    <row r="257" spans="1:16373" s="49" customFormat="1" ht="38.25" outlineLevel="2" x14ac:dyDescent="0.2">
      <c r="A257" s="42">
        <v>269</v>
      </c>
      <c r="B257" s="42">
        <v>14</v>
      </c>
      <c r="C257" s="43" t="s">
        <v>552</v>
      </c>
      <c r="D257" s="62" t="s">
        <v>560</v>
      </c>
      <c r="E257" s="40">
        <v>5045878</v>
      </c>
      <c r="F257" s="40" t="s">
        <v>578</v>
      </c>
      <c r="G257" s="40" t="s">
        <v>1241</v>
      </c>
      <c r="H257" s="40" t="s">
        <v>1242</v>
      </c>
      <c r="I257" s="40" t="s">
        <v>1242</v>
      </c>
      <c r="J257" s="67">
        <v>20</v>
      </c>
      <c r="K257" s="176">
        <v>237666.13</v>
      </c>
      <c r="L257" s="40"/>
      <c r="M257" s="66"/>
      <c r="N257" s="96">
        <v>10000</v>
      </c>
      <c r="O257" s="59" t="s">
        <v>195</v>
      </c>
      <c r="P257" s="97">
        <f t="shared" si="8"/>
        <v>237666.13</v>
      </c>
      <c r="Q257" s="81"/>
      <c r="R257" s="81"/>
      <c r="S257" s="81"/>
      <c r="T257" s="81"/>
      <c r="U257" s="81"/>
      <c r="V257" s="81"/>
      <c r="W257" s="81">
        <v>237666.13</v>
      </c>
      <c r="X257" s="81"/>
      <c r="Y257" s="81"/>
      <c r="Z257" s="84"/>
      <c r="AA257" s="195">
        <v>3453</v>
      </c>
      <c r="AB257" s="178" t="s">
        <v>552</v>
      </c>
      <c r="AC257" s="68" t="s">
        <v>220</v>
      </c>
      <c r="AD257" s="179">
        <v>1</v>
      </c>
      <c r="AE257" s="225">
        <v>5045878</v>
      </c>
      <c r="AF257" s="40" t="s">
        <v>578</v>
      </c>
      <c r="AG257" s="222" t="s">
        <v>1281</v>
      </c>
      <c r="AH257" s="222" t="s">
        <v>1241</v>
      </c>
      <c r="AI257" s="222"/>
      <c r="AJ257" s="222"/>
      <c r="AK257" s="238" t="s">
        <v>1224</v>
      </c>
      <c r="AL257" s="222" t="s">
        <v>1242</v>
      </c>
      <c r="AM257" s="222" t="s">
        <v>1242</v>
      </c>
      <c r="AN257" s="222" t="s">
        <v>1225</v>
      </c>
      <c r="AO257" s="181" t="s">
        <v>1226</v>
      </c>
      <c r="AP257" s="201" t="s">
        <v>1266</v>
      </c>
      <c r="AQ257" s="183">
        <v>100</v>
      </c>
      <c r="AR257" s="184" t="s">
        <v>1228</v>
      </c>
      <c r="AS257" s="239">
        <v>100</v>
      </c>
      <c r="AT257" s="186">
        <v>237666.13</v>
      </c>
      <c r="AU257" s="240">
        <v>79.99999952797549</v>
      </c>
      <c r="AV257" s="224">
        <v>0</v>
      </c>
      <c r="AW257" s="60"/>
      <c r="AX257" s="60">
        <v>154483</v>
      </c>
      <c r="AY257" s="60">
        <v>154483</v>
      </c>
      <c r="AZ257" s="60">
        <v>154483</v>
      </c>
      <c r="BA257" s="60">
        <v>44196</v>
      </c>
      <c r="BB257" s="60">
        <v>0</v>
      </c>
      <c r="BC257" s="60"/>
      <c r="BD257" s="60">
        <v>0</v>
      </c>
      <c r="BE257" s="60">
        <v>10000</v>
      </c>
      <c r="BF257" s="60">
        <v>7999.9999527975488</v>
      </c>
      <c r="BG257" s="60">
        <v>10000</v>
      </c>
      <c r="BH257" s="60">
        <v>100000</v>
      </c>
      <c r="BI257" s="60">
        <v>79999.99952797548</v>
      </c>
      <c r="BJ257" s="60">
        <v>90000</v>
      </c>
      <c r="BK257" s="60">
        <v>150000</v>
      </c>
      <c r="BL257" s="60">
        <v>119999.99929196322</v>
      </c>
      <c r="BM257" s="60">
        <v>50000</v>
      </c>
      <c r="BN257" s="60">
        <v>150000</v>
      </c>
      <c r="BO257" s="245">
        <v>119999.99929196322</v>
      </c>
      <c r="BP257" s="161">
        <v>0</v>
      </c>
      <c r="BQ257" s="225"/>
      <c r="BR257" s="225"/>
      <c r="BS257" s="225"/>
    </row>
    <row r="258" spans="1:16373" s="49" customFormat="1" ht="38.25" outlineLevel="2" x14ac:dyDescent="0.2">
      <c r="A258" s="42">
        <v>270</v>
      </c>
      <c r="B258" s="42">
        <v>14</v>
      </c>
      <c r="C258" s="43" t="s">
        <v>552</v>
      </c>
      <c r="D258" s="62" t="s">
        <v>558</v>
      </c>
      <c r="E258" s="40">
        <v>5046482</v>
      </c>
      <c r="F258" s="40" t="s">
        <v>579</v>
      </c>
      <c r="G258" s="40" t="s">
        <v>1247</v>
      </c>
      <c r="H258" s="40" t="s">
        <v>1242</v>
      </c>
      <c r="I258" s="40" t="s">
        <v>1242</v>
      </c>
      <c r="J258" s="67">
        <v>20</v>
      </c>
      <c r="K258" s="176">
        <v>1105582</v>
      </c>
      <c r="L258" s="40"/>
      <c r="M258" s="66"/>
      <c r="N258" s="96">
        <v>0</v>
      </c>
      <c r="O258" s="59" t="s">
        <v>195</v>
      </c>
      <c r="P258" s="97">
        <f t="shared" si="8"/>
        <v>1105582</v>
      </c>
      <c r="Q258" s="81"/>
      <c r="R258" s="81"/>
      <c r="S258" s="81"/>
      <c r="T258" s="81"/>
      <c r="U258" s="81"/>
      <c r="V258" s="81"/>
      <c r="W258" s="81">
        <v>1105582</v>
      </c>
      <c r="X258" s="81"/>
      <c r="Y258" s="81"/>
      <c r="Z258" s="84"/>
      <c r="AA258" s="195">
        <v>3460</v>
      </c>
      <c r="AB258" s="178" t="s">
        <v>552</v>
      </c>
      <c r="AC258" s="68" t="s">
        <v>560</v>
      </c>
      <c r="AD258" s="179">
        <v>1</v>
      </c>
      <c r="AE258" s="225">
        <v>5046482</v>
      </c>
      <c r="AF258" s="40" t="s">
        <v>579</v>
      </c>
      <c r="AG258" s="222" t="s">
        <v>1281</v>
      </c>
      <c r="AH258" s="222" t="s">
        <v>1247</v>
      </c>
      <c r="AI258" s="222"/>
      <c r="AJ258" s="222"/>
      <c r="AK258" s="238" t="s">
        <v>1224</v>
      </c>
      <c r="AL258" s="222" t="s">
        <v>1242</v>
      </c>
      <c r="AM258" s="222" t="s">
        <v>1242</v>
      </c>
      <c r="AN258" s="222" t="s">
        <v>1225</v>
      </c>
      <c r="AO258" s="181" t="s">
        <v>1226</v>
      </c>
      <c r="AP258" s="201" t="s">
        <v>1266</v>
      </c>
      <c r="AQ258" s="183">
        <v>100</v>
      </c>
      <c r="AR258" s="184" t="s">
        <v>1228</v>
      </c>
      <c r="AS258" s="239">
        <v>100</v>
      </c>
      <c r="AT258" s="186">
        <v>1105582</v>
      </c>
      <c r="AU258" s="240">
        <v>79.99999952797549</v>
      </c>
      <c r="AV258" s="224">
        <v>0</v>
      </c>
      <c r="AW258" s="60"/>
      <c r="AX258" s="60">
        <v>0</v>
      </c>
      <c r="AY258" s="60">
        <v>0</v>
      </c>
      <c r="AZ258" s="60">
        <v>0</v>
      </c>
      <c r="BA258" s="60"/>
      <c r="BB258" s="60">
        <v>0</v>
      </c>
      <c r="BC258" s="60"/>
      <c r="BD258" s="60">
        <v>0</v>
      </c>
      <c r="BE258" s="60">
        <v>0</v>
      </c>
      <c r="BF258" s="60">
        <v>0</v>
      </c>
      <c r="BG258" s="60">
        <v>0</v>
      </c>
      <c r="BH258" s="60">
        <v>0</v>
      </c>
      <c r="BI258" s="60">
        <v>0</v>
      </c>
      <c r="BJ258" s="60">
        <v>0</v>
      </c>
      <c r="BK258" s="60">
        <v>0</v>
      </c>
      <c r="BL258" s="60">
        <v>0</v>
      </c>
      <c r="BM258" s="60">
        <v>0</v>
      </c>
      <c r="BN258" s="60">
        <v>0</v>
      </c>
      <c r="BO258" s="245">
        <v>0</v>
      </c>
      <c r="BP258" s="161">
        <v>0</v>
      </c>
      <c r="BQ258" s="225"/>
      <c r="BR258" s="225"/>
      <c r="BS258" s="225"/>
      <c r="BT258" s="49" t="s">
        <v>1248</v>
      </c>
    </row>
    <row r="259" spans="1:16373" s="49" customFormat="1" ht="51" outlineLevel="2" x14ac:dyDescent="0.2">
      <c r="A259" s="101">
        <v>273</v>
      </c>
      <c r="B259" s="101">
        <v>15</v>
      </c>
      <c r="C259" s="102" t="s">
        <v>580</v>
      </c>
      <c r="D259" s="62" t="s">
        <v>581</v>
      </c>
      <c r="E259" s="103">
        <v>5007870</v>
      </c>
      <c r="F259" s="103" t="s">
        <v>582</v>
      </c>
      <c r="G259" s="103" t="s">
        <v>1241</v>
      </c>
      <c r="H259" s="103" t="s">
        <v>1242</v>
      </c>
      <c r="I259" s="103" t="s">
        <v>1242</v>
      </c>
      <c r="J259" s="104">
        <v>20</v>
      </c>
      <c r="K259" s="235">
        <v>361400</v>
      </c>
      <c r="L259" s="101">
        <v>361400</v>
      </c>
      <c r="M259" s="101">
        <v>319073.96999999997</v>
      </c>
      <c r="N259" s="105">
        <v>350000</v>
      </c>
      <c r="O259" s="59" t="s">
        <v>1295</v>
      </c>
      <c r="P259" s="97">
        <f t="shared" si="8"/>
        <v>361400</v>
      </c>
      <c r="Q259" s="81"/>
      <c r="R259" s="81"/>
      <c r="S259" s="81">
        <f>338100/2</f>
        <v>169050</v>
      </c>
      <c r="T259" s="81"/>
      <c r="U259" s="81">
        <f>338100/2</f>
        <v>169050</v>
      </c>
      <c r="V259" s="81"/>
      <c r="W259" s="81"/>
      <c r="X259" s="81"/>
      <c r="Y259" s="81">
        <v>23300</v>
      </c>
      <c r="Z259" s="106" t="s">
        <v>1296</v>
      </c>
      <c r="AA259" s="246">
        <v>1204</v>
      </c>
      <c r="AB259" s="247" t="s">
        <v>580</v>
      </c>
      <c r="AC259" s="68" t="s">
        <v>595</v>
      </c>
      <c r="AD259" s="247">
        <v>1</v>
      </c>
      <c r="AE259" s="248">
        <v>5007870</v>
      </c>
      <c r="AF259" s="103" t="s">
        <v>582</v>
      </c>
      <c r="AG259" s="249" t="s">
        <v>1256</v>
      </c>
      <c r="AH259" s="249" t="s">
        <v>1241</v>
      </c>
      <c r="AI259" s="249"/>
      <c r="AJ259" s="249"/>
      <c r="AK259" s="249" t="s">
        <v>1224</v>
      </c>
      <c r="AL259" s="249" t="s">
        <v>1242</v>
      </c>
      <c r="AM259" s="249" t="s">
        <v>1242</v>
      </c>
      <c r="AN259" s="249" t="s">
        <v>1225</v>
      </c>
      <c r="AO259" s="249" t="s">
        <v>1226</v>
      </c>
      <c r="AP259" s="201" t="s">
        <v>1266</v>
      </c>
      <c r="AQ259" s="250">
        <v>100</v>
      </c>
      <c r="AR259" s="251" t="s">
        <v>1228</v>
      </c>
      <c r="AS259" s="252">
        <v>100</v>
      </c>
      <c r="AT259" s="253">
        <v>361400</v>
      </c>
      <c r="AU259" s="254">
        <v>79.999999923990899</v>
      </c>
      <c r="AV259" s="254">
        <v>361400</v>
      </c>
      <c r="AW259" s="60">
        <v>361400</v>
      </c>
      <c r="AX259" s="60">
        <v>361400</v>
      </c>
      <c r="AY259" s="60">
        <v>361400</v>
      </c>
      <c r="AZ259" s="60">
        <v>361400</v>
      </c>
      <c r="BA259" s="60"/>
      <c r="BB259" s="60">
        <v>300118.37</v>
      </c>
      <c r="BC259" s="60">
        <v>319073.96999999997</v>
      </c>
      <c r="BD259" s="60">
        <v>350000</v>
      </c>
      <c r="BE259" s="60">
        <v>350000</v>
      </c>
      <c r="BF259" s="60">
        <v>279999.99973396811</v>
      </c>
      <c r="BG259" s="60">
        <v>49881.630000000005</v>
      </c>
      <c r="BH259" s="60">
        <v>350000</v>
      </c>
      <c r="BI259" s="60">
        <v>279999.99973396811</v>
      </c>
      <c r="BJ259" s="60">
        <v>0</v>
      </c>
      <c r="BK259" s="60">
        <v>350000</v>
      </c>
      <c r="BL259" s="60">
        <v>279999.99973396811</v>
      </c>
      <c r="BM259" s="60">
        <v>0</v>
      </c>
      <c r="BN259" s="60">
        <v>350000</v>
      </c>
      <c r="BO259" s="254">
        <v>279999.99973396811</v>
      </c>
      <c r="BP259" s="161">
        <v>0</v>
      </c>
      <c r="BQ259" s="256"/>
      <c r="BR259" s="256"/>
      <c r="BS259" s="256"/>
    </row>
    <row r="260" spans="1:16373" s="49" customFormat="1" ht="51" outlineLevel="2" x14ac:dyDescent="0.2">
      <c r="A260" s="101">
        <v>274</v>
      </c>
      <c r="B260" s="101">
        <v>15</v>
      </c>
      <c r="C260" s="102" t="s">
        <v>580</v>
      </c>
      <c r="D260" s="62" t="s">
        <v>101</v>
      </c>
      <c r="E260" s="103">
        <v>5007955</v>
      </c>
      <c r="F260" s="103" t="s">
        <v>583</v>
      </c>
      <c r="G260" s="103" t="s">
        <v>1241</v>
      </c>
      <c r="H260" s="103" t="s">
        <v>1242</v>
      </c>
      <c r="I260" s="103" t="s">
        <v>1242</v>
      </c>
      <c r="J260" s="104">
        <v>20</v>
      </c>
      <c r="K260" s="235">
        <v>1463743</v>
      </c>
      <c r="L260" s="101">
        <v>1439742.72</v>
      </c>
      <c r="M260" s="101">
        <v>353113.34</v>
      </c>
      <c r="N260" s="105">
        <v>850000</v>
      </c>
      <c r="O260" s="59" t="s">
        <v>1295</v>
      </c>
      <c r="P260" s="97">
        <f t="shared" si="8"/>
        <v>1463743</v>
      </c>
      <c r="Q260" s="81"/>
      <c r="R260" s="81"/>
      <c r="S260" s="81"/>
      <c r="T260" s="81"/>
      <c r="U260" s="81">
        <v>1394063</v>
      </c>
      <c r="V260" s="81"/>
      <c r="W260" s="81"/>
      <c r="X260" s="81"/>
      <c r="Y260" s="81">
        <v>69680</v>
      </c>
      <c r="Z260" s="106"/>
      <c r="AA260" s="246">
        <v>2012</v>
      </c>
      <c r="AB260" s="247" t="s">
        <v>580</v>
      </c>
      <c r="AC260" s="68" t="s">
        <v>581</v>
      </c>
      <c r="AD260" s="247">
        <v>1</v>
      </c>
      <c r="AE260" s="248">
        <v>5007955</v>
      </c>
      <c r="AF260" s="103" t="s">
        <v>583</v>
      </c>
      <c r="AG260" s="249" t="s">
        <v>1256</v>
      </c>
      <c r="AH260" s="249" t="s">
        <v>1241</v>
      </c>
      <c r="AI260" s="249"/>
      <c r="AJ260" s="249"/>
      <c r="AK260" s="249" t="s">
        <v>1224</v>
      </c>
      <c r="AL260" s="249" t="s">
        <v>1242</v>
      </c>
      <c r="AM260" s="249" t="s">
        <v>1242</v>
      </c>
      <c r="AN260" s="249" t="s">
        <v>1225</v>
      </c>
      <c r="AO260" s="249" t="s">
        <v>1226</v>
      </c>
      <c r="AP260" s="201" t="s">
        <v>1266</v>
      </c>
      <c r="AQ260" s="250">
        <v>100</v>
      </c>
      <c r="AR260" s="251" t="s">
        <v>1228</v>
      </c>
      <c r="AS260" s="252">
        <v>100</v>
      </c>
      <c r="AT260" s="253">
        <v>1463743</v>
      </c>
      <c r="AU260" s="254">
        <v>79.999999923990899</v>
      </c>
      <c r="AV260" s="254">
        <v>1439742.72</v>
      </c>
      <c r="AW260" s="60">
        <v>1439742.72</v>
      </c>
      <c r="AX260" s="60">
        <v>1439742.72</v>
      </c>
      <c r="AY260" s="60">
        <v>1439743</v>
      </c>
      <c r="AZ260" s="60">
        <v>1439743</v>
      </c>
      <c r="BA260" s="60"/>
      <c r="BB260" s="60">
        <v>301858.32</v>
      </c>
      <c r="BC260" s="60">
        <v>353113.34</v>
      </c>
      <c r="BD260" s="60">
        <v>600000</v>
      </c>
      <c r="BE260" s="60">
        <v>850000</v>
      </c>
      <c r="BF260" s="60">
        <v>679999.99935392255</v>
      </c>
      <c r="BG260" s="60">
        <v>548141.67999999993</v>
      </c>
      <c r="BH260" s="60">
        <v>1439000</v>
      </c>
      <c r="BI260" s="60">
        <v>1151199.9989062289</v>
      </c>
      <c r="BJ260" s="60">
        <v>589000</v>
      </c>
      <c r="BK260" s="60">
        <v>1439000</v>
      </c>
      <c r="BL260" s="60">
        <v>1151199.9989062289</v>
      </c>
      <c r="BM260" s="60">
        <v>0</v>
      </c>
      <c r="BN260" s="60">
        <v>1439000</v>
      </c>
      <c r="BO260" s="254">
        <v>1151199.9989062289</v>
      </c>
      <c r="BP260" s="161">
        <v>0</v>
      </c>
      <c r="BQ260" s="256"/>
      <c r="BR260" s="256"/>
      <c r="BS260" s="256"/>
    </row>
    <row r="261" spans="1:16373" s="49" customFormat="1" ht="38.25" outlineLevel="2" x14ac:dyDescent="0.2">
      <c r="A261" s="101">
        <v>275</v>
      </c>
      <c r="B261" s="101">
        <v>15</v>
      </c>
      <c r="C261" s="102" t="s">
        <v>580</v>
      </c>
      <c r="D261" s="62" t="s">
        <v>174</v>
      </c>
      <c r="E261" s="103">
        <v>5008033</v>
      </c>
      <c r="F261" s="103" t="s">
        <v>584</v>
      </c>
      <c r="G261" s="103" t="s">
        <v>1241</v>
      </c>
      <c r="H261" s="103" t="s">
        <v>1242</v>
      </c>
      <c r="I261" s="103" t="s">
        <v>1242</v>
      </c>
      <c r="J261" s="104">
        <v>20</v>
      </c>
      <c r="K261" s="235">
        <v>871794.17</v>
      </c>
      <c r="L261" s="101">
        <v>871794.17</v>
      </c>
      <c r="M261" s="101">
        <v>437489.98</v>
      </c>
      <c r="N261" s="105">
        <v>820000</v>
      </c>
      <c r="O261" s="59" t="s">
        <v>1295</v>
      </c>
      <c r="P261" s="97">
        <f t="shared" si="8"/>
        <v>871794.17</v>
      </c>
      <c r="Q261" s="81"/>
      <c r="R261" s="81"/>
      <c r="S261" s="81"/>
      <c r="T261" s="81"/>
      <c r="U261" s="81">
        <v>781794.17</v>
      </c>
      <c r="V261" s="81"/>
      <c r="W261" s="81"/>
      <c r="X261" s="81"/>
      <c r="Y261" s="81">
        <v>90000</v>
      </c>
      <c r="Z261" s="106"/>
      <c r="AA261" s="246">
        <v>2012</v>
      </c>
      <c r="AB261" s="247" t="s">
        <v>580</v>
      </c>
      <c r="AC261" s="68" t="s">
        <v>101</v>
      </c>
      <c r="AD261" s="247">
        <v>1</v>
      </c>
      <c r="AE261" s="248">
        <v>5008033</v>
      </c>
      <c r="AF261" s="103" t="s">
        <v>584</v>
      </c>
      <c r="AG261" s="249" t="s">
        <v>1256</v>
      </c>
      <c r="AH261" s="249" t="s">
        <v>1241</v>
      </c>
      <c r="AI261" s="249"/>
      <c r="AJ261" s="249"/>
      <c r="AK261" s="249" t="s">
        <v>1224</v>
      </c>
      <c r="AL261" s="249" t="s">
        <v>1242</v>
      </c>
      <c r="AM261" s="249" t="s">
        <v>1242</v>
      </c>
      <c r="AN261" s="249" t="s">
        <v>1225</v>
      </c>
      <c r="AO261" s="249" t="s">
        <v>1226</v>
      </c>
      <c r="AP261" s="201" t="s">
        <v>1266</v>
      </c>
      <c r="AQ261" s="250">
        <v>100</v>
      </c>
      <c r="AR261" s="251" t="s">
        <v>1228</v>
      </c>
      <c r="AS261" s="252">
        <v>100</v>
      </c>
      <c r="AT261" s="253">
        <v>871794.17</v>
      </c>
      <c r="AU261" s="254">
        <v>79.999999923990899</v>
      </c>
      <c r="AV261" s="254">
        <v>871794.17</v>
      </c>
      <c r="AW261" s="60">
        <v>871794.17</v>
      </c>
      <c r="AX261" s="60">
        <v>871794.17</v>
      </c>
      <c r="AY261" s="60">
        <v>871794</v>
      </c>
      <c r="AZ261" s="60">
        <v>871794</v>
      </c>
      <c r="BA261" s="60"/>
      <c r="BB261" s="60">
        <v>317510.77</v>
      </c>
      <c r="BC261" s="60">
        <v>437489.98</v>
      </c>
      <c r="BD261" s="60">
        <v>550000</v>
      </c>
      <c r="BE261" s="60">
        <v>820000</v>
      </c>
      <c r="BF261" s="60">
        <v>655999.99937672529</v>
      </c>
      <c r="BG261" s="60">
        <v>502489.23</v>
      </c>
      <c r="BH261" s="60">
        <v>860000</v>
      </c>
      <c r="BI261" s="60">
        <v>687999.99934632168</v>
      </c>
      <c r="BJ261" s="60">
        <v>40000</v>
      </c>
      <c r="BK261" s="60">
        <v>860000</v>
      </c>
      <c r="BL261" s="60">
        <v>687999.99934632168</v>
      </c>
      <c r="BM261" s="60">
        <v>0</v>
      </c>
      <c r="BN261" s="60">
        <v>860000</v>
      </c>
      <c r="BO261" s="254">
        <v>687999.99934632168</v>
      </c>
      <c r="BP261" s="161">
        <v>0</v>
      </c>
      <c r="BQ261" s="256"/>
      <c r="BR261" s="256"/>
      <c r="BS261" s="256"/>
    </row>
    <row r="262" spans="1:16373" s="49" customFormat="1" ht="76.5" outlineLevel="2" x14ac:dyDescent="0.2">
      <c r="A262" s="101">
        <v>276</v>
      </c>
      <c r="B262" s="101">
        <v>15</v>
      </c>
      <c r="C262" s="102" t="s">
        <v>580</v>
      </c>
      <c r="D262" s="62" t="s">
        <v>45</v>
      </c>
      <c r="E262" s="103">
        <v>5008098</v>
      </c>
      <c r="F262" s="103" t="s">
        <v>585</v>
      </c>
      <c r="G262" s="103">
        <v>1</v>
      </c>
      <c r="H262" s="103" t="s">
        <v>1242</v>
      </c>
      <c r="I262" s="103" t="s">
        <v>1242</v>
      </c>
      <c r="J262" s="104">
        <v>20</v>
      </c>
      <c r="K262" s="235">
        <v>1311284.4099999999</v>
      </c>
      <c r="L262" s="101">
        <v>1283631.48</v>
      </c>
      <c r="M262" s="101">
        <v>543750.11</v>
      </c>
      <c r="N262" s="105">
        <v>1043750.11</v>
      </c>
      <c r="O262" s="59" t="s">
        <v>1295</v>
      </c>
      <c r="P262" s="226">
        <f t="shared" si="8"/>
        <v>1311284.4099999999</v>
      </c>
      <c r="Q262" s="83"/>
      <c r="R262" s="83"/>
      <c r="S262" s="81">
        <v>1237871.48</v>
      </c>
      <c r="T262" s="83"/>
      <c r="U262" s="83"/>
      <c r="V262" s="83"/>
      <c r="W262" s="83"/>
      <c r="X262" s="83"/>
      <c r="Y262" s="81">
        <f>45760+27652.93</f>
        <v>73412.929999999993</v>
      </c>
      <c r="Z262" s="106" t="s">
        <v>1297</v>
      </c>
      <c r="AA262" s="246">
        <v>2012</v>
      </c>
      <c r="AB262" s="247" t="s">
        <v>580</v>
      </c>
      <c r="AC262" s="68" t="s">
        <v>174</v>
      </c>
      <c r="AD262" s="247">
        <v>1</v>
      </c>
      <c r="AE262" s="248">
        <v>5008098</v>
      </c>
      <c r="AF262" s="103" t="s">
        <v>585</v>
      </c>
      <c r="AG262" s="249" t="s">
        <v>1256</v>
      </c>
      <c r="AH262" s="249">
        <v>1</v>
      </c>
      <c r="AI262" s="249"/>
      <c r="AJ262" s="249"/>
      <c r="AK262" s="249" t="s">
        <v>1224</v>
      </c>
      <c r="AL262" s="249" t="s">
        <v>1242</v>
      </c>
      <c r="AM262" s="249" t="s">
        <v>1242</v>
      </c>
      <c r="AN262" s="249" t="s">
        <v>1225</v>
      </c>
      <c r="AO262" s="249" t="s">
        <v>1226</v>
      </c>
      <c r="AP262" s="201" t="s">
        <v>1266</v>
      </c>
      <c r="AQ262" s="250">
        <v>100</v>
      </c>
      <c r="AR262" s="251" t="s">
        <v>1228</v>
      </c>
      <c r="AS262" s="252">
        <v>100</v>
      </c>
      <c r="AT262" s="253">
        <v>1311284.4099999999</v>
      </c>
      <c r="AU262" s="254">
        <v>79.999999923990899</v>
      </c>
      <c r="AV262" s="254">
        <v>1283631.48</v>
      </c>
      <c r="AW262" s="60">
        <v>1283631.48</v>
      </c>
      <c r="AX262" s="60">
        <v>1283631.48</v>
      </c>
      <c r="AY262" s="60">
        <v>1283631.48</v>
      </c>
      <c r="AZ262" s="60">
        <v>1283631.48</v>
      </c>
      <c r="BA262" s="60"/>
      <c r="BB262" s="60">
        <v>447998.08</v>
      </c>
      <c r="BC262" s="60">
        <v>543750.11</v>
      </c>
      <c r="BD262" s="60">
        <v>647998.08000000007</v>
      </c>
      <c r="BE262" s="60">
        <v>1043750.11</v>
      </c>
      <c r="BF262" s="60">
        <v>835000.08720665483</v>
      </c>
      <c r="BG262" s="60">
        <v>595752.03</v>
      </c>
      <c r="BH262" s="60">
        <v>1283750.1099999999</v>
      </c>
      <c r="BI262" s="60">
        <v>1027000.087024233</v>
      </c>
      <c r="BJ262" s="60">
        <v>239999.99999999988</v>
      </c>
      <c r="BK262" s="60">
        <v>1283750.1100000001</v>
      </c>
      <c r="BL262" s="60">
        <v>1027000.0870242331</v>
      </c>
      <c r="BM262" s="60">
        <v>2.3283064365386963E-10</v>
      </c>
      <c r="BN262" s="60">
        <v>1283631</v>
      </c>
      <c r="BO262" s="254">
        <v>1026904.7990243236</v>
      </c>
      <c r="BP262" s="161">
        <v>-119.11000000010245</v>
      </c>
      <c r="BQ262" s="256"/>
      <c r="BR262" s="256"/>
      <c r="BS262" s="256"/>
      <c r="BT262" s="92"/>
      <c r="BU262" s="92"/>
      <c r="BV262" s="92"/>
      <c r="BW262" s="92"/>
      <c r="BX262" s="92"/>
      <c r="BY262" s="92"/>
      <c r="BZ262" s="92"/>
      <c r="CA262" s="92"/>
      <c r="CB262" s="92"/>
      <c r="CC262" s="92"/>
      <c r="CD262" s="92"/>
      <c r="CE262" s="92"/>
      <c r="CF262" s="92"/>
      <c r="CG262" s="92"/>
      <c r="CH262" s="92"/>
      <c r="CI262" s="92"/>
      <c r="CJ262" s="92"/>
      <c r="CK262" s="92"/>
      <c r="CL262" s="92"/>
      <c r="CM262" s="92"/>
      <c r="CN262" s="92"/>
      <c r="CO262" s="92"/>
      <c r="CP262" s="92"/>
      <c r="CQ262" s="92"/>
      <c r="CR262" s="92"/>
      <c r="CS262" s="92"/>
      <c r="CT262" s="92"/>
      <c r="CU262" s="92"/>
      <c r="CV262" s="92"/>
      <c r="CW262" s="92"/>
      <c r="CX262" s="92"/>
      <c r="CY262" s="92"/>
      <c r="CZ262" s="92"/>
      <c r="DA262" s="92"/>
      <c r="DB262" s="92"/>
      <c r="DC262" s="92"/>
      <c r="DD262" s="92"/>
      <c r="DE262" s="92"/>
      <c r="DF262" s="92"/>
      <c r="DG262" s="92"/>
      <c r="DH262" s="92"/>
      <c r="DI262" s="92"/>
      <c r="DJ262" s="92"/>
      <c r="DK262" s="92"/>
      <c r="DL262" s="92"/>
      <c r="DM262" s="92"/>
      <c r="DN262" s="92"/>
      <c r="DO262" s="92"/>
      <c r="DP262" s="92"/>
      <c r="DQ262" s="92"/>
      <c r="DR262" s="92"/>
      <c r="DS262" s="92"/>
      <c r="DT262" s="92"/>
      <c r="DU262" s="92"/>
      <c r="DV262" s="92"/>
      <c r="DW262" s="92"/>
      <c r="DX262" s="92"/>
      <c r="DY262" s="92"/>
      <c r="DZ262" s="92"/>
      <c r="EA262" s="92"/>
      <c r="EB262" s="92"/>
      <c r="EC262" s="92"/>
      <c r="ED262" s="92"/>
      <c r="EE262" s="92"/>
      <c r="EF262" s="92"/>
      <c r="EG262" s="92"/>
      <c r="EH262" s="92"/>
      <c r="EI262" s="92"/>
      <c r="EJ262" s="92"/>
      <c r="EK262" s="92"/>
      <c r="EL262" s="92"/>
      <c r="EM262" s="92"/>
      <c r="EN262" s="92"/>
      <c r="EO262" s="92"/>
      <c r="EP262" s="92"/>
      <c r="EQ262" s="92"/>
      <c r="ER262" s="92"/>
      <c r="ES262" s="92"/>
      <c r="ET262" s="92"/>
      <c r="EU262" s="92"/>
      <c r="EV262" s="92"/>
      <c r="EW262" s="92"/>
      <c r="EX262" s="92"/>
      <c r="EY262" s="92"/>
      <c r="EZ262" s="92"/>
      <c r="FA262" s="92"/>
      <c r="FB262" s="92"/>
      <c r="FC262" s="92"/>
      <c r="FD262" s="92"/>
      <c r="FE262" s="92"/>
      <c r="FF262" s="92"/>
      <c r="FG262" s="92"/>
      <c r="FH262" s="92"/>
      <c r="FI262" s="92"/>
      <c r="FJ262" s="92"/>
      <c r="FK262" s="92"/>
      <c r="FL262" s="92"/>
      <c r="FM262" s="92"/>
      <c r="FN262" s="92"/>
      <c r="FO262" s="92"/>
      <c r="FP262" s="92"/>
      <c r="FQ262" s="92"/>
      <c r="FR262" s="92"/>
      <c r="FS262" s="92"/>
      <c r="FT262" s="92"/>
      <c r="FU262" s="92"/>
      <c r="FV262" s="92"/>
      <c r="FW262" s="92"/>
      <c r="FX262" s="92"/>
      <c r="FY262" s="92"/>
      <c r="FZ262" s="92"/>
      <c r="GA262" s="92"/>
      <c r="GB262" s="92"/>
      <c r="GC262" s="92"/>
      <c r="GD262" s="92"/>
      <c r="GE262" s="92"/>
      <c r="GF262" s="92"/>
      <c r="GG262" s="92"/>
      <c r="GH262" s="92"/>
      <c r="GI262" s="92"/>
      <c r="GJ262" s="92"/>
      <c r="GK262" s="92"/>
      <c r="GL262" s="92"/>
      <c r="GM262" s="92"/>
      <c r="GN262" s="92"/>
      <c r="GO262" s="92"/>
      <c r="GP262" s="92"/>
      <c r="GQ262" s="92"/>
      <c r="GR262" s="92"/>
      <c r="GS262" s="92"/>
      <c r="GT262" s="92"/>
      <c r="GU262" s="92"/>
      <c r="GV262" s="92"/>
      <c r="GW262" s="92"/>
      <c r="GX262" s="92"/>
      <c r="GY262" s="92"/>
      <c r="GZ262" s="92"/>
      <c r="HA262" s="92"/>
      <c r="HB262" s="92"/>
      <c r="HC262" s="92"/>
      <c r="HD262" s="92"/>
      <c r="HE262" s="92"/>
      <c r="HF262" s="92"/>
      <c r="HG262" s="92"/>
      <c r="HH262" s="92"/>
      <c r="HI262" s="92"/>
      <c r="HJ262" s="92"/>
      <c r="HK262" s="92"/>
      <c r="HL262" s="92"/>
      <c r="HM262" s="92"/>
      <c r="HN262" s="92"/>
      <c r="HO262" s="92"/>
      <c r="HP262" s="92"/>
      <c r="HQ262" s="92"/>
      <c r="HR262" s="92"/>
      <c r="HS262" s="92"/>
      <c r="HT262" s="92"/>
      <c r="HU262" s="92"/>
      <c r="HV262" s="92"/>
      <c r="HW262" s="92"/>
      <c r="HX262" s="92"/>
      <c r="HY262" s="92"/>
      <c r="HZ262" s="92"/>
      <c r="IA262" s="92"/>
      <c r="IB262" s="92"/>
      <c r="IC262" s="92"/>
      <c r="ID262" s="92"/>
      <c r="IE262" s="92"/>
      <c r="IF262" s="92"/>
      <c r="IG262" s="92"/>
      <c r="IH262" s="92"/>
      <c r="II262" s="92"/>
      <c r="IJ262" s="92"/>
      <c r="IK262" s="92"/>
      <c r="IL262" s="92"/>
      <c r="IM262" s="92"/>
      <c r="IN262" s="92"/>
      <c r="IO262" s="92"/>
      <c r="IP262" s="92"/>
      <c r="IQ262" s="92"/>
      <c r="IR262" s="92"/>
      <c r="IS262" s="92"/>
      <c r="IT262" s="92"/>
      <c r="IU262" s="92"/>
      <c r="IV262" s="92"/>
      <c r="IW262" s="92"/>
      <c r="IX262" s="92"/>
      <c r="IY262" s="92"/>
      <c r="IZ262" s="92"/>
      <c r="JA262" s="92"/>
      <c r="JB262" s="92"/>
      <c r="JC262" s="92"/>
      <c r="JD262" s="92"/>
      <c r="JE262" s="92"/>
      <c r="JF262" s="92"/>
      <c r="JG262" s="92"/>
      <c r="JH262" s="92"/>
      <c r="JI262" s="92"/>
      <c r="JJ262" s="92"/>
      <c r="JK262" s="92"/>
      <c r="JL262" s="92"/>
      <c r="JM262" s="92"/>
      <c r="JN262" s="92"/>
      <c r="JO262" s="92"/>
      <c r="JP262" s="92"/>
      <c r="JQ262" s="92"/>
      <c r="JR262" s="92"/>
      <c r="JS262" s="92"/>
      <c r="JT262" s="92"/>
      <c r="JU262" s="92"/>
      <c r="JV262" s="92"/>
      <c r="JW262" s="92"/>
      <c r="JX262" s="92"/>
      <c r="JY262" s="92"/>
      <c r="JZ262" s="92"/>
      <c r="KA262" s="92"/>
      <c r="KB262" s="92"/>
      <c r="KC262" s="92"/>
      <c r="KD262" s="92"/>
      <c r="KE262" s="92"/>
      <c r="KF262" s="92"/>
      <c r="KG262" s="92"/>
      <c r="KH262" s="92"/>
      <c r="KI262" s="92"/>
      <c r="KJ262" s="92"/>
      <c r="KK262" s="92"/>
      <c r="KL262" s="92"/>
      <c r="KM262" s="92"/>
      <c r="KN262" s="92"/>
      <c r="KO262" s="92"/>
      <c r="KP262" s="92"/>
      <c r="KQ262" s="92"/>
      <c r="KR262" s="92"/>
      <c r="KS262" s="92"/>
      <c r="KT262" s="92"/>
      <c r="KU262" s="92"/>
      <c r="KV262" s="92"/>
      <c r="KW262" s="92"/>
      <c r="KX262" s="92"/>
      <c r="KY262" s="92"/>
      <c r="KZ262" s="92"/>
      <c r="LA262" s="92"/>
      <c r="LB262" s="92"/>
      <c r="LC262" s="92"/>
      <c r="LD262" s="92"/>
      <c r="LE262" s="92"/>
      <c r="LF262" s="92"/>
      <c r="LG262" s="92"/>
      <c r="LH262" s="92"/>
      <c r="LI262" s="92"/>
      <c r="LJ262" s="92"/>
      <c r="LK262" s="92"/>
      <c r="LL262" s="92"/>
      <c r="LM262" s="92"/>
      <c r="LN262" s="92"/>
      <c r="LO262" s="92"/>
      <c r="LP262" s="92"/>
      <c r="LQ262" s="92"/>
      <c r="LR262" s="92"/>
      <c r="LS262" s="92"/>
      <c r="LT262" s="92"/>
      <c r="LU262" s="92"/>
      <c r="LV262" s="92"/>
      <c r="LW262" s="92"/>
      <c r="LX262" s="92"/>
      <c r="LY262" s="92"/>
      <c r="LZ262" s="92"/>
      <c r="MA262" s="92"/>
      <c r="MB262" s="92"/>
      <c r="MC262" s="92"/>
      <c r="MD262" s="92"/>
      <c r="ME262" s="92"/>
      <c r="MF262" s="92"/>
      <c r="MG262" s="92"/>
      <c r="MH262" s="92"/>
      <c r="MI262" s="92"/>
      <c r="MJ262" s="92"/>
      <c r="MK262" s="92"/>
      <c r="ML262" s="92"/>
      <c r="MM262" s="92"/>
      <c r="MN262" s="92"/>
      <c r="MO262" s="92"/>
      <c r="MP262" s="92"/>
      <c r="MQ262" s="92"/>
      <c r="MR262" s="92"/>
      <c r="MS262" s="92"/>
      <c r="MT262" s="92"/>
      <c r="MU262" s="92"/>
      <c r="MV262" s="92"/>
      <c r="MW262" s="92"/>
      <c r="MX262" s="92"/>
      <c r="MY262" s="92"/>
      <c r="MZ262" s="92"/>
      <c r="NA262" s="92"/>
      <c r="NB262" s="92"/>
      <c r="NC262" s="92"/>
      <c r="ND262" s="92"/>
      <c r="NE262" s="92"/>
      <c r="NF262" s="92"/>
      <c r="NG262" s="92"/>
      <c r="NH262" s="92"/>
      <c r="NI262" s="92"/>
      <c r="NJ262" s="92"/>
      <c r="NK262" s="92"/>
      <c r="NL262" s="92"/>
      <c r="NM262" s="92"/>
      <c r="NN262" s="92"/>
      <c r="NO262" s="92"/>
      <c r="NP262" s="92"/>
      <c r="NQ262" s="92"/>
      <c r="NR262" s="92"/>
      <c r="NS262" s="92"/>
      <c r="NT262" s="92"/>
      <c r="NU262" s="92"/>
      <c r="NV262" s="92"/>
      <c r="NW262" s="92"/>
      <c r="NX262" s="92"/>
      <c r="NY262" s="92"/>
      <c r="NZ262" s="92"/>
      <c r="OA262" s="92"/>
      <c r="OB262" s="92"/>
      <c r="OC262" s="92"/>
      <c r="OD262" s="92"/>
      <c r="OE262" s="92"/>
      <c r="OF262" s="92"/>
      <c r="OG262" s="92"/>
      <c r="OH262" s="92"/>
      <c r="OI262" s="92"/>
      <c r="OJ262" s="92"/>
      <c r="OK262" s="92"/>
      <c r="OL262" s="92"/>
      <c r="OM262" s="92"/>
      <c r="ON262" s="92"/>
      <c r="OO262" s="92"/>
      <c r="OP262" s="92"/>
      <c r="OQ262" s="92"/>
      <c r="OR262" s="92"/>
      <c r="OS262" s="92"/>
      <c r="OT262" s="92"/>
      <c r="OU262" s="92"/>
      <c r="OV262" s="92"/>
      <c r="OW262" s="92"/>
      <c r="OX262" s="92"/>
      <c r="OY262" s="92"/>
      <c r="OZ262" s="92"/>
      <c r="PA262" s="92"/>
      <c r="PB262" s="92"/>
      <c r="PC262" s="92"/>
      <c r="PD262" s="92"/>
      <c r="PE262" s="92"/>
      <c r="PF262" s="92"/>
      <c r="PG262" s="92"/>
      <c r="PH262" s="92"/>
      <c r="PI262" s="92"/>
      <c r="PJ262" s="92"/>
      <c r="PK262" s="92"/>
      <c r="PL262" s="92"/>
      <c r="PM262" s="92"/>
      <c r="PN262" s="92"/>
      <c r="PO262" s="92"/>
      <c r="PP262" s="92"/>
      <c r="PQ262" s="92"/>
      <c r="PR262" s="92"/>
      <c r="PS262" s="92"/>
      <c r="PT262" s="92"/>
      <c r="PU262" s="92"/>
      <c r="PV262" s="92"/>
      <c r="PW262" s="92"/>
      <c r="PX262" s="92"/>
      <c r="PY262" s="92"/>
      <c r="PZ262" s="92"/>
      <c r="QA262" s="92"/>
      <c r="QB262" s="92"/>
      <c r="QC262" s="92"/>
      <c r="QD262" s="92"/>
      <c r="QE262" s="92"/>
      <c r="QF262" s="92"/>
      <c r="QG262" s="92"/>
      <c r="QH262" s="92"/>
      <c r="QI262" s="92"/>
      <c r="QJ262" s="92"/>
      <c r="QK262" s="92"/>
      <c r="QL262" s="92"/>
      <c r="QM262" s="92"/>
      <c r="QN262" s="92"/>
      <c r="QO262" s="92"/>
      <c r="QP262" s="92"/>
      <c r="QQ262" s="92"/>
      <c r="QR262" s="92"/>
      <c r="QS262" s="92"/>
      <c r="QT262" s="92"/>
      <c r="QU262" s="92"/>
      <c r="QV262" s="92"/>
      <c r="QW262" s="92"/>
      <c r="QX262" s="92"/>
      <c r="QY262" s="92"/>
      <c r="QZ262" s="92"/>
      <c r="RA262" s="92"/>
      <c r="RB262" s="92"/>
      <c r="RC262" s="92"/>
      <c r="RD262" s="92"/>
      <c r="RE262" s="92"/>
      <c r="RF262" s="92"/>
      <c r="RG262" s="92"/>
      <c r="RH262" s="92"/>
      <c r="RI262" s="92"/>
      <c r="RJ262" s="92"/>
      <c r="RK262" s="92"/>
      <c r="RL262" s="92"/>
      <c r="RM262" s="92"/>
      <c r="RN262" s="92"/>
      <c r="RO262" s="92"/>
      <c r="RP262" s="92"/>
      <c r="RQ262" s="92"/>
      <c r="RR262" s="92"/>
      <c r="RS262" s="92"/>
      <c r="RT262" s="92"/>
      <c r="RU262" s="92"/>
      <c r="RV262" s="92"/>
      <c r="RW262" s="92"/>
      <c r="RX262" s="92"/>
      <c r="RY262" s="92"/>
      <c r="RZ262" s="92"/>
      <c r="SA262" s="92"/>
      <c r="SB262" s="92"/>
      <c r="SC262" s="92"/>
      <c r="SD262" s="92"/>
      <c r="SE262" s="92"/>
      <c r="SF262" s="92"/>
      <c r="SG262" s="92"/>
      <c r="SH262" s="92"/>
      <c r="SI262" s="92"/>
      <c r="SJ262" s="92"/>
      <c r="SK262" s="92"/>
      <c r="SL262" s="92"/>
      <c r="SM262" s="92"/>
      <c r="SN262" s="92"/>
      <c r="SO262" s="92"/>
      <c r="SP262" s="92"/>
      <c r="SQ262" s="92"/>
      <c r="SR262" s="92"/>
      <c r="SS262" s="92"/>
      <c r="ST262" s="92"/>
      <c r="SU262" s="92"/>
      <c r="SV262" s="92"/>
      <c r="SW262" s="92"/>
      <c r="SX262" s="92"/>
      <c r="SY262" s="92"/>
      <c r="SZ262" s="92"/>
      <c r="TA262" s="92"/>
      <c r="TB262" s="92"/>
      <c r="TC262" s="92"/>
      <c r="TD262" s="92"/>
      <c r="TE262" s="92"/>
      <c r="TF262" s="92"/>
      <c r="TG262" s="92"/>
      <c r="TH262" s="92"/>
      <c r="TI262" s="92"/>
      <c r="TJ262" s="92"/>
      <c r="TK262" s="92"/>
      <c r="TL262" s="92"/>
      <c r="TM262" s="92"/>
      <c r="TN262" s="92"/>
      <c r="TO262" s="92"/>
      <c r="TP262" s="92"/>
      <c r="TQ262" s="92"/>
      <c r="TR262" s="92"/>
      <c r="TS262" s="92"/>
      <c r="TT262" s="92"/>
      <c r="TU262" s="92"/>
      <c r="TV262" s="92"/>
      <c r="TW262" s="92"/>
      <c r="TX262" s="92"/>
      <c r="TY262" s="92"/>
      <c r="TZ262" s="92"/>
      <c r="UA262" s="92"/>
      <c r="UB262" s="92"/>
      <c r="UC262" s="92"/>
      <c r="UD262" s="92"/>
      <c r="UE262" s="92"/>
      <c r="UF262" s="92"/>
      <c r="UG262" s="92"/>
      <c r="UH262" s="92"/>
      <c r="UI262" s="92"/>
      <c r="UJ262" s="92"/>
      <c r="UK262" s="92"/>
      <c r="UL262" s="92"/>
      <c r="UM262" s="92"/>
      <c r="UN262" s="92"/>
      <c r="UO262" s="92"/>
      <c r="UP262" s="92"/>
      <c r="UQ262" s="92"/>
      <c r="UR262" s="92"/>
      <c r="US262" s="92"/>
      <c r="UT262" s="92"/>
      <c r="UU262" s="92"/>
      <c r="UV262" s="92"/>
      <c r="UW262" s="92"/>
      <c r="UX262" s="92"/>
      <c r="UY262" s="92"/>
      <c r="UZ262" s="92"/>
      <c r="VA262" s="92"/>
      <c r="VB262" s="92"/>
      <c r="VC262" s="92"/>
      <c r="VD262" s="92"/>
      <c r="VE262" s="92"/>
      <c r="VF262" s="92"/>
      <c r="VG262" s="92"/>
      <c r="VH262" s="92"/>
      <c r="VI262" s="92"/>
      <c r="VJ262" s="92"/>
      <c r="VK262" s="92"/>
      <c r="VL262" s="92"/>
      <c r="VM262" s="92"/>
      <c r="VN262" s="92"/>
      <c r="VO262" s="92"/>
      <c r="VP262" s="92"/>
      <c r="VQ262" s="92"/>
      <c r="VR262" s="92"/>
      <c r="VS262" s="92"/>
      <c r="VT262" s="92"/>
      <c r="VU262" s="92"/>
      <c r="VV262" s="92"/>
      <c r="VW262" s="92"/>
      <c r="VX262" s="92"/>
      <c r="VY262" s="92"/>
      <c r="VZ262" s="92"/>
      <c r="WA262" s="92"/>
      <c r="WB262" s="92"/>
      <c r="WC262" s="92"/>
      <c r="WD262" s="92"/>
      <c r="WE262" s="92"/>
      <c r="WF262" s="92"/>
      <c r="WG262" s="92"/>
      <c r="WH262" s="92"/>
      <c r="WI262" s="92"/>
      <c r="WJ262" s="92"/>
      <c r="WK262" s="92"/>
      <c r="WL262" s="92"/>
      <c r="WM262" s="92"/>
      <c r="WN262" s="92"/>
      <c r="WO262" s="92"/>
      <c r="WP262" s="92"/>
      <c r="WQ262" s="92"/>
      <c r="WR262" s="92"/>
      <c r="WS262" s="92"/>
      <c r="WT262" s="92"/>
      <c r="WU262" s="92"/>
      <c r="WV262" s="92"/>
      <c r="WW262" s="92"/>
      <c r="WX262" s="92"/>
      <c r="WY262" s="92"/>
      <c r="WZ262" s="92"/>
      <c r="XA262" s="92"/>
      <c r="XB262" s="92"/>
      <c r="XC262" s="92"/>
      <c r="XD262" s="92"/>
      <c r="XE262" s="92"/>
      <c r="XF262" s="92"/>
      <c r="XG262" s="92"/>
      <c r="XH262" s="92"/>
      <c r="XI262" s="92"/>
      <c r="XJ262" s="92"/>
      <c r="XK262" s="92"/>
      <c r="XL262" s="92"/>
      <c r="XM262" s="92"/>
      <c r="XN262" s="92"/>
      <c r="XO262" s="92"/>
      <c r="XP262" s="92"/>
      <c r="XQ262" s="92"/>
      <c r="XR262" s="92"/>
      <c r="XS262" s="92"/>
      <c r="XT262" s="92"/>
      <c r="XU262" s="92"/>
      <c r="XV262" s="92"/>
      <c r="XW262" s="92"/>
      <c r="XX262" s="92"/>
      <c r="XY262" s="92"/>
      <c r="XZ262" s="92"/>
      <c r="YA262" s="92"/>
      <c r="YB262" s="92"/>
      <c r="YC262" s="92"/>
      <c r="YD262" s="92"/>
      <c r="YE262" s="92"/>
      <c r="YF262" s="92"/>
      <c r="YG262" s="92"/>
      <c r="YH262" s="92"/>
      <c r="YI262" s="92"/>
      <c r="YJ262" s="92"/>
      <c r="YK262" s="92"/>
      <c r="YL262" s="92"/>
      <c r="YM262" s="92"/>
      <c r="YN262" s="92"/>
      <c r="YO262" s="92"/>
      <c r="YP262" s="92"/>
      <c r="YQ262" s="92"/>
      <c r="YR262" s="92"/>
      <c r="YS262" s="92"/>
      <c r="YT262" s="92"/>
      <c r="YU262" s="92"/>
      <c r="YV262" s="92"/>
      <c r="YW262" s="92"/>
      <c r="YX262" s="92"/>
      <c r="YY262" s="92"/>
      <c r="YZ262" s="92"/>
      <c r="ZA262" s="92"/>
      <c r="ZB262" s="92"/>
      <c r="ZC262" s="92"/>
      <c r="ZD262" s="92"/>
      <c r="ZE262" s="92"/>
      <c r="ZF262" s="92"/>
      <c r="ZG262" s="92"/>
      <c r="ZH262" s="92"/>
      <c r="ZI262" s="92"/>
      <c r="ZJ262" s="92"/>
      <c r="ZK262" s="92"/>
      <c r="ZL262" s="92"/>
      <c r="ZM262" s="92"/>
      <c r="ZN262" s="92"/>
      <c r="ZO262" s="92"/>
      <c r="ZP262" s="92"/>
      <c r="ZQ262" s="92"/>
      <c r="ZR262" s="92"/>
      <c r="ZS262" s="92"/>
      <c r="ZT262" s="92"/>
      <c r="ZU262" s="92"/>
      <c r="ZV262" s="92"/>
      <c r="ZW262" s="92"/>
      <c r="ZX262" s="92"/>
      <c r="ZY262" s="92"/>
      <c r="ZZ262" s="92"/>
      <c r="AAA262" s="92"/>
      <c r="AAB262" s="92"/>
      <c r="AAC262" s="92"/>
      <c r="AAD262" s="92"/>
      <c r="AAE262" s="92"/>
      <c r="AAF262" s="92"/>
      <c r="AAG262" s="92"/>
      <c r="AAH262" s="92"/>
      <c r="AAI262" s="92"/>
      <c r="AAJ262" s="92"/>
      <c r="AAK262" s="92"/>
      <c r="AAL262" s="92"/>
      <c r="AAM262" s="92"/>
      <c r="AAN262" s="92"/>
      <c r="AAO262" s="92"/>
      <c r="AAP262" s="92"/>
      <c r="AAQ262" s="92"/>
      <c r="AAR262" s="92"/>
      <c r="AAS262" s="92"/>
      <c r="AAT262" s="92"/>
      <c r="AAU262" s="92"/>
      <c r="AAV262" s="92"/>
      <c r="AAW262" s="92"/>
      <c r="AAX262" s="92"/>
      <c r="AAY262" s="92"/>
      <c r="AAZ262" s="92"/>
      <c r="ABA262" s="92"/>
      <c r="ABB262" s="92"/>
      <c r="ABC262" s="92"/>
      <c r="ABD262" s="92"/>
      <c r="ABE262" s="92"/>
      <c r="ABF262" s="92"/>
      <c r="ABG262" s="92"/>
      <c r="ABH262" s="92"/>
      <c r="ABI262" s="92"/>
      <c r="ABJ262" s="92"/>
      <c r="ABK262" s="92"/>
      <c r="ABL262" s="92"/>
      <c r="ABM262" s="92"/>
      <c r="ABN262" s="92"/>
      <c r="ABO262" s="92"/>
      <c r="ABP262" s="92"/>
      <c r="ABQ262" s="92"/>
      <c r="ABR262" s="92"/>
      <c r="ABS262" s="92"/>
      <c r="ABT262" s="92"/>
      <c r="ABU262" s="92"/>
      <c r="ABV262" s="92"/>
      <c r="ABW262" s="92"/>
      <c r="ABX262" s="92"/>
      <c r="ABY262" s="92"/>
      <c r="ABZ262" s="92"/>
      <c r="ACA262" s="92"/>
      <c r="ACB262" s="92"/>
      <c r="ACC262" s="92"/>
      <c r="ACD262" s="92"/>
      <c r="ACE262" s="92"/>
      <c r="ACF262" s="92"/>
      <c r="ACG262" s="92"/>
      <c r="ACH262" s="92"/>
      <c r="ACI262" s="92"/>
      <c r="ACJ262" s="92"/>
      <c r="ACK262" s="92"/>
      <c r="ACL262" s="92"/>
      <c r="ACM262" s="92"/>
      <c r="ACN262" s="92"/>
      <c r="ACO262" s="92"/>
      <c r="ACP262" s="92"/>
      <c r="ACQ262" s="92"/>
      <c r="ACR262" s="92"/>
      <c r="ACS262" s="92"/>
      <c r="ACT262" s="92"/>
      <c r="ACU262" s="92"/>
      <c r="ACV262" s="92"/>
      <c r="ACW262" s="92"/>
      <c r="ACX262" s="92"/>
      <c r="ACY262" s="92"/>
      <c r="ACZ262" s="92"/>
      <c r="ADA262" s="92"/>
      <c r="ADB262" s="92"/>
      <c r="ADC262" s="92"/>
      <c r="ADD262" s="92"/>
      <c r="ADE262" s="92"/>
      <c r="ADF262" s="92"/>
      <c r="ADG262" s="92"/>
      <c r="ADH262" s="92"/>
      <c r="ADI262" s="92"/>
      <c r="ADJ262" s="92"/>
      <c r="ADK262" s="92"/>
      <c r="ADL262" s="92"/>
      <c r="ADM262" s="92"/>
      <c r="ADN262" s="92"/>
      <c r="ADO262" s="92"/>
      <c r="ADP262" s="92"/>
      <c r="ADQ262" s="92"/>
      <c r="ADR262" s="92"/>
      <c r="ADS262" s="92"/>
      <c r="ADT262" s="92"/>
      <c r="ADU262" s="92"/>
      <c r="ADV262" s="92"/>
      <c r="ADW262" s="92"/>
      <c r="ADX262" s="92"/>
      <c r="ADY262" s="92"/>
      <c r="ADZ262" s="92"/>
      <c r="AEA262" s="92"/>
      <c r="AEB262" s="92"/>
      <c r="AEC262" s="92"/>
      <c r="AED262" s="92"/>
      <c r="AEE262" s="92"/>
      <c r="AEF262" s="92"/>
      <c r="AEG262" s="92"/>
      <c r="AEH262" s="92"/>
      <c r="AEI262" s="92"/>
      <c r="AEJ262" s="92"/>
      <c r="AEK262" s="92"/>
      <c r="AEL262" s="92"/>
      <c r="AEM262" s="92"/>
      <c r="AEN262" s="92"/>
      <c r="AEO262" s="92"/>
      <c r="AEP262" s="92"/>
      <c r="AEQ262" s="92"/>
      <c r="AER262" s="92"/>
      <c r="AES262" s="92"/>
      <c r="AET262" s="92"/>
      <c r="AEU262" s="92"/>
      <c r="AEV262" s="92"/>
      <c r="AEW262" s="92"/>
      <c r="AEX262" s="92"/>
      <c r="AEY262" s="92"/>
      <c r="AEZ262" s="92"/>
      <c r="AFA262" s="92"/>
      <c r="AFB262" s="92"/>
      <c r="AFC262" s="92"/>
      <c r="AFD262" s="92"/>
      <c r="AFE262" s="92"/>
      <c r="AFF262" s="92"/>
      <c r="AFG262" s="92"/>
      <c r="AFH262" s="92"/>
      <c r="AFI262" s="92"/>
      <c r="AFJ262" s="92"/>
      <c r="AFK262" s="92"/>
      <c r="AFL262" s="92"/>
      <c r="AFM262" s="92"/>
      <c r="AFN262" s="92"/>
      <c r="AFO262" s="92"/>
      <c r="AFP262" s="92"/>
      <c r="AFQ262" s="92"/>
      <c r="AFR262" s="92"/>
      <c r="AFS262" s="92"/>
      <c r="AFT262" s="92"/>
      <c r="AFU262" s="92"/>
      <c r="AFV262" s="92"/>
      <c r="AFW262" s="92"/>
      <c r="AFX262" s="92"/>
      <c r="AFY262" s="92"/>
      <c r="AFZ262" s="92"/>
      <c r="AGA262" s="92"/>
      <c r="AGB262" s="92"/>
      <c r="AGC262" s="92"/>
      <c r="AGD262" s="92"/>
      <c r="AGE262" s="92"/>
      <c r="AGF262" s="92"/>
      <c r="AGG262" s="92"/>
      <c r="AGH262" s="92"/>
      <c r="AGI262" s="92"/>
      <c r="AGJ262" s="92"/>
      <c r="AGK262" s="92"/>
      <c r="AGL262" s="92"/>
      <c r="AGM262" s="92"/>
      <c r="AGN262" s="92"/>
      <c r="AGO262" s="92"/>
      <c r="AGP262" s="92"/>
      <c r="AGQ262" s="92"/>
      <c r="AGR262" s="92"/>
      <c r="AGS262" s="92"/>
      <c r="AGT262" s="92"/>
      <c r="AGU262" s="92"/>
      <c r="AGV262" s="92"/>
      <c r="AGW262" s="92"/>
      <c r="AGX262" s="92"/>
      <c r="AGY262" s="92"/>
      <c r="AGZ262" s="92"/>
      <c r="AHA262" s="92"/>
      <c r="AHB262" s="92"/>
      <c r="AHC262" s="92"/>
      <c r="AHD262" s="92"/>
      <c r="AHE262" s="92"/>
      <c r="AHF262" s="92"/>
      <c r="AHG262" s="92"/>
      <c r="AHH262" s="92"/>
      <c r="AHI262" s="92"/>
      <c r="AHJ262" s="92"/>
      <c r="AHK262" s="92"/>
      <c r="AHL262" s="92"/>
      <c r="AHM262" s="92"/>
      <c r="AHN262" s="92"/>
      <c r="AHO262" s="92"/>
      <c r="AHP262" s="92"/>
      <c r="AHQ262" s="92"/>
      <c r="AHR262" s="92"/>
      <c r="AHS262" s="92"/>
      <c r="AHT262" s="92"/>
      <c r="AHU262" s="92"/>
      <c r="AHV262" s="92"/>
      <c r="AHW262" s="92"/>
      <c r="AHX262" s="92"/>
      <c r="AHY262" s="92"/>
      <c r="AHZ262" s="92"/>
      <c r="AIA262" s="92"/>
      <c r="AIB262" s="92"/>
      <c r="AIC262" s="92"/>
      <c r="AID262" s="92"/>
      <c r="AIE262" s="92"/>
      <c r="AIF262" s="92"/>
      <c r="AIG262" s="92"/>
      <c r="AIH262" s="92"/>
      <c r="AII262" s="92"/>
      <c r="AIJ262" s="92"/>
      <c r="AIK262" s="92"/>
      <c r="AIL262" s="92"/>
      <c r="AIM262" s="92"/>
      <c r="AIN262" s="92"/>
      <c r="AIO262" s="92"/>
      <c r="AIP262" s="92"/>
      <c r="AIQ262" s="92"/>
      <c r="AIR262" s="92"/>
      <c r="AIS262" s="92"/>
      <c r="AIT262" s="92"/>
      <c r="AIU262" s="92"/>
      <c r="AIV262" s="92"/>
      <c r="AIW262" s="92"/>
      <c r="AIX262" s="92"/>
      <c r="AIY262" s="92"/>
      <c r="AIZ262" s="92"/>
      <c r="AJA262" s="92"/>
      <c r="AJB262" s="92"/>
      <c r="AJC262" s="92"/>
      <c r="AJD262" s="92"/>
      <c r="AJE262" s="92"/>
      <c r="AJF262" s="92"/>
      <c r="AJG262" s="92"/>
      <c r="AJH262" s="92"/>
      <c r="AJI262" s="92"/>
      <c r="AJJ262" s="92"/>
      <c r="AJK262" s="92"/>
      <c r="AJL262" s="92"/>
      <c r="AJM262" s="92"/>
      <c r="AJN262" s="92"/>
      <c r="AJO262" s="92"/>
      <c r="AJP262" s="92"/>
      <c r="AJQ262" s="92"/>
      <c r="AJR262" s="92"/>
      <c r="AJS262" s="92"/>
      <c r="AJT262" s="92"/>
      <c r="AJU262" s="92"/>
      <c r="AJV262" s="92"/>
      <c r="AJW262" s="92"/>
      <c r="AJX262" s="92"/>
      <c r="AJY262" s="92"/>
      <c r="AJZ262" s="92"/>
      <c r="AKA262" s="92"/>
      <c r="AKB262" s="92"/>
      <c r="AKC262" s="92"/>
      <c r="AKD262" s="92"/>
      <c r="AKE262" s="92"/>
      <c r="AKF262" s="92"/>
      <c r="AKG262" s="92"/>
      <c r="AKH262" s="92"/>
      <c r="AKI262" s="92"/>
      <c r="AKJ262" s="92"/>
      <c r="AKK262" s="92"/>
      <c r="AKL262" s="92"/>
      <c r="AKM262" s="92"/>
      <c r="AKN262" s="92"/>
      <c r="AKO262" s="92"/>
      <c r="AKP262" s="92"/>
      <c r="AKQ262" s="92"/>
      <c r="AKR262" s="92"/>
      <c r="AKS262" s="92"/>
      <c r="AKT262" s="92"/>
      <c r="AKU262" s="92"/>
      <c r="AKV262" s="92"/>
      <c r="AKW262" s="92"/>
      <c r="AKX262" s="92"/>
      <c r="AKY262" s="92"/>
      <c r="AKZ262" s="92"/>
      <c r="ALA262" s="92"/>
      <c r="ALB262" s="92"/>
      <c r="ALC262" s="92"/>
      <c r="ALD262" s="92"/>
      <c r="ALE262" s="92"/>
      <c r="ALF262" s="92"/>
      <c r="ALG262" s="92"/>
      <c r="ALH262" s="92"/>
      <c r="ALI262" s="92"/>
      <c r="ALJ262" s="92"/>
      <c r="ALK262" s="92"/>
      <c r="ALL262" s="92"/>
      <c r="ALM262" s="92"/>
      <c r="ALN262" s="92"/>
      <c r="ALO262" s="92"/>
      <c r="ALP262" s="92"/>
      <c r="ALQ262" s="92"/>
      <c r="ALR262" s="92"/>
      <c r="ALS262" s="92"/>
      <c r="ALT262" s="92"/>
      <c r="ALU262" s="92"/>
      <c r="ALV262" s="92"/>
      <c r="ALW262" s="92"/>
      <c r="ALX262" s="92"/>
      <c r="ALY262" s="92"/>
      <c r="ALZ262" s="92"/>
      <c r="AMA262" s="92"/>
      <c r="AMB262" s="92"/>
      <c r="AMC262" s="92"/>
      <c r="AMD262" s="92"/>
      <c r="AME262" s="92"/>
      <c r="AMF262" s="92"/>
      <c r="AMG262" s="92"/>
      <c r="AMH262" s="92"/>
      <c r="AMI262" s="92"/>
      <c r="AMJ262" s="92"/>
      <c r="AMK262" s="92"/>
      <c r="AML262" s="92"/>
      <c r="AMM262" s="92"/>
      <c r="AMN262" s="92"/>
      <c r="AMO262" s="92"/>
      <c r="AMP262" s="92"/>
      <c r="AMQ262" s="92"/>
      <c r="AMR262" s="92"/>
      <c r="AMS262" s="92"/>
      <c r="AMT262" s="92"/>
      <c r="AMU262" s="92"/>
      <c r="AMV262" s="92"/>
      <c r="AMW262" s="92"/>
      <c r="AMX262" s="92"/>
      <c r="AMY262" s="92"/>
      <c r="AMZ262" s="92"/>
      <c r="ANA262" s="92"/>
      <c r="ANB262" s="92"/>
      <c r="ANC262" s="92"/>
      <c r="AND262" s="92"/>
      <c r="ANE262" s="92"/>
      <c r="ANF262" s="92"/>
      <c r="ANG262" s="92"/>
      <c r="ANH262" s="92"/>
      <c r="ANI262" s="92"/>
      <c r="ANJ262" s="92"/>
      <c r="ANK262" s="92"/>
      <c r="ANL262" s="92"/>
      <c r="ANM262" s="92"/>
      <c r="ANN262" s="92"/>
      <c r="ANO262" s="92"/>
      <c r="ANP262" s="92"/>
      <c r="ANQ262" s="92"/>
      <c r="ANR262" s="92"/>
      <c r="ANS262" s="92"/>
      <c r="ANT262" s="92"/>
      <c r="ANU262" s="92"/>
      <c r="ANV262" s="92"/>
      <c r="ANW262" s="92"/>
      <c r="ANX262" s="92"/>
      <c r="ANY262" s="92"/>
      <c r="ANZ262" s="92"/>
      <c r="AOA262" s="92"/>
      <c r="AOB262" s="92"/>
      <c r="AOC262" s="92"/>
      <c r="AOD262" s="92"/>
      <c r="AOE262" s="92"/>
      <c r="AOF262" s="92"/>
      <c r="AOG262" s="92"/>
      <c r="AOH262" s="92"/>
      <c r="AOI262" s="92"/>
      <c r="AOJ262" s="92"/>
      <c r="AOK262" s="92"/>
      <c r="AOL262" s="92"/>
      <c r="AOM262" s="92"/>
      <c r="AON262" s="92"/>
      <c r="AOO262" s="92"/>
      <c r="AOP262" s="92"/>
      <c r="AOQ262" s="92"/>
      <c r="AOR262" s="92"/>
      <c r="AOS262" s="92"/>
      <c r="AOT262" s="92"/>
      <c r="AOU262" s="92"/>
      <c r="AOV262" s="92"/>
      <c r="AOW262" s="92"/>
      <c r="AOX262" s="92"/>
      <c r="AOY262" s="92"/>
      <c r="AOZ262" s="92"/>
      <c r="APA262" s="92"/>
      <c r="APB262" s="92"/>
      <c r="APC262" s="92"/>
      <c r="APD262" s="92"/>
      <c r="APE262" s="92"/>
      <c r="APF262" s="92"/>
      <c r="APG262" s="92"/>
      <c r="APH262" s="92"/>
      <c r="API262" s="92"/>
      <c r="APJ262" s="92"/>
      <c r="APK262" s="92"/>
      <c r="APL262" s="92"/>
      <c r="APM262" s="92"/>
      <c r="APN262" s="92"/>
      <c r="APO262" s="92"/>
      <c r="APP262" s="92"/>
      <c r="APQ262" s="92"/>
      <c r="APR262" s="92"/>
      <c r="APS262" s="92"/>
      <c r="APT262" s="92"/>
      <c r="APU262" s="92"/>
      <c r="APV262" s="92"/>
      <c r="APW262" s="92"/>
      <c r="APX262" s="92"/>
      <c r="APY262" s="92"/>
      <c r="APZ262" s="92"/>
      <c r="AQA262" s="92"/>
      <c r="AQB262" s="92"/>
      <c r="AQC262" s="92"/>
      <c r="AQD262" s="92"/>
      <c r="AQE262" s="92"/>
      <c r="AQF262" s="92"/>
      <c r="AQG262" s="92"/>
      <c r="AQH262" s="92"/>
      <c r="AQI262" s="92"/>
      <c r="AQJ262" s="92"/>
      <c r="AQK262" s="92"/>
      <c r="AQL262" s="92"/>
      <c r="AQM262" s="92"/>
      <c r="AQN262" s="92"/>
      <c r="AQO262" s="92"/>
      <c r="AQP262" s="92"/>
      <c r="AQQ262" s="92"/>
      <c r="AQR262" s="92"/>
      <c r="AQS262" s="92"/>
      <c r="AQT262" s="92"/>
      <c r="AQU262" s="92"/>
      <c r="AQV262" s="92"/>
      <c r="AQW262" s="92"/>
      <c r="AQX262" s="92"/>
      <c r="AQY262" s="92"/>
      <c r="AQZ262" s="92"/>
      <c r="ARA262" s="92"/>
      <c r="ARB262" s="92"/>
      <c r="ARC262" s="92"/>
      <c r="ARD262" s="92"/>
      <c r="ARE262" s="92"/>
      <c r="ARF262" s="92"/>
      <c r="ARG262" s="92"/>
      <c r="ARH262" s="92"/>
      <c r="ARI262" s="92"/>
      <c r="ARJ262" s="92"/>
      <c r="ARK262" s="92"/>
      <c r="ARL262" s="92"/>
      <c r="ARM262" s="92"/>
      <c r="ARN262" s="92"/>
      <c r="ARO262" s="92"/>
      <c r="ARP262" s="92"/>
      <c r="ARQ262" s="92"/>
      <c r="ARR262" s="92"/>
      <c r="ARS262" s="92"/>
      <c r="ART262" s="92"/>
      <c r="ARU262" s="92"/>
      <c r="ARV262" s="92"/>
      <c r="ARW262" s="92"/>
      <c r="ARX262" s="92"/>
      <c r="ARY262" s="92"/>
      <c r="ARZ262" s="92"/>
      <c r="ASA262" s="92"/>
      <c r="ASB262" s="92"/>
      <c r="ASC262" s="92"/>
      <c r="ASD262" s="92"/>
      <c r="ASE262" s="92"/>
      <c r="ASF262" s="92"/>
      <c r="ASG262" s="92"/>
      <c r="ASH262" s="92"/>
      <c r="ASI262" s="92"/>
      <c r="ASJ262" s="92"/>
      <c r="ASK262" s="92"/>
      <c r="ASL262" s="92"/>
      <c r="ASM262" s="92"/>
      <c r="ASN262" s="92"/>
      <c r="ASO262" s="92"/>
      <c r="ASP262" s="92"/>
      <c r="ASQ262" s="92"/>
      <c r="ASR262" s="92"/>
      <c r="ASS262" s="92"/>
      <c r="AST262" s="92"/>
      <c r="ASU262" s="92"/>
      <c r="ASV262" s="92"/>
      <c r="ASW262" s="92"/>
      <c r="ASX262" s="92"/>
      <c r="ASY262" s="92"/>
      <c r="ASZ262" s="92"/>
      <c r="ATA262" s="92"/>
      <c r="ATB262" s="92"/>
      <c r="ATC262" s="92"/>
      <c r="ATD262" s="92"/>
      <c r="ATE262" s="92"/>
      <c r="ATF262" s="92"/>
      <c r="ATG262" s="92"/>
      <c r="ATH262" s="92"/>
      <c r="ATI262" s="92"/>
      <c r="ATJ262" s="92"/>
      <c r="ATK262" s="92"/>
      <c r="ATL262" s="92"/>
      <c r="ATM262" s="92"/>
      <c r="ATN262" s="92"/>
      <c r="ATO262" s="92"/>
      <c r="ATP262" s="92"/>
      <c r="ATQ262" s="92"/>
      <c r="ATR262" s="92"/>
      <c r="ATS262" s="92"/>
      <c r="ATT262" s="92"/>
      <c r="ATU262" s="92"/>
      <c r="ATV262" s="92"/>
      <c r="ATW262" s="92"/>
      <c r="ATX262" s="92"/>
      <c r="ATY262" s="92"/>
      <c r="ATZ262" s="92"/>
      <c r="AUA262" s="92"/>
      <c r="AUB262" s="92"/>
      <c r="AUC262" s="92"/>
      <c r="AUD262" s="92"/>
      <c r="AUE262" s="92"/>
      <c r="AUF262" s="92"/>
      <c r="AUG262" s="92"/>
      <c r="AUH262" s="92"/>
      <c r="AUI262" s="92"/>
      <c r="AUJ262" s="92"/>
      <c r="AUK262" s="92"/>
      <c r="AUL262" s="92"/>
      <c r="AUM262" s="92"/>
      <c r="AUN262" s="92"/>
      <c r="AUO262" s="92"/>
      <c r="AUP262" s="92"/>
      <c r="AUQ262" s="92"/>
      <c r="AUR262" s="92"/>
      <c r="AUS262" s="92"/>
      <c r="AUT262" s="92"/>
      <c r="AUU262" s="92"/>
      <c r="AUV262" s="92"/>
      <c r="AUW262" s="92"/>
      <c r="AUX262" s="92"/>
      <c r="AUY262" s="92"/>
      <c r="AUZ262" s="92"/>
      <c r="AVA262" s="92"/>
      <c r="AVB262" s="92"/>
      <c r="AVC262" s="92"/>
      <c r="AVD262" s="92"/>
      <c r="AVE262" s="92"/>
      <c r="AVF262" s="92"/>
      <c r="AVG262" s="92"/>
      <c r="AVH262" s="92"/>
      <c r="AVI262" s="92"/>
      <c r="AVJ262" s="92"/>
      <c r="AVK262" s="92"/>
      <c r="AVL262" s="92"/>
      <c r="AVM262" s="92"/>
      <c r="AVN262" s="92"/>
      <c r="AVO262" s="92"/>
      <c r="AVP262" s="92"/>
      <c r="AVQ262" s="92"/>
      <c r="AVR262" s="92"/>
      <c r="AVS262" s="92"/>
      <c r="AVT262" s="92"/>
      <c r="AVU262" s="92"/>
      <c r="AVV262" s="92"/>
      <c r="AVW262" s="92"/>
      <c r="AVX262" s="92"/>
      <c r="AVY262" s="92"/>
      <c r="AVZ262" s="92"/>
      <c r="AWA262" s="92"/>
      <c r="AWB262" s="92"/>
      <c r="AWC262" s="92"/>
      <c r="AWD262" s="92"/>
      <c r="AWE262" s="92"/>
      <c r="AWF262" s="92"/>
      <c r="AWG262" s="92"/>
      <c r="AWH262" s="92"/>
      <c r="AWI262" s="92"/>
      <c r="AWJ262" s="92"/>
      <c r="AWK262" s="92"/>
      <c r="AWL262" s="92"/>
      <c r="AWM262" s="92"/>
      <c r="AWN262" s="92"/>
      <c r="AWO262" s="92"/>
      <c r="AWP262" s="92"/>
      <c r="AWQ262" s="92"/>
      <c r="AWR262" s="92"/>
      <c r="AWS262" s="92"/>
      <c r="AWT262" s="92"/>
      <c r="AWU262" s="92"/>
      <c r="AWV262" s="92"/>
      <c r="AWW262" s="92"/>
      <c r="AWX262" s="92"/>
      <c r="AWY262" s="92"/>
      <c r="AWZ262" s="92"/>
      <c r="AXA262" s="92"/>
      <c r="AXB262" s="92"/>
      <c r="AXC262" s="92"/>
      <c r="AXD262" s="92"/>
      <c r="AXE262" s="92"/>
      <c r="AXF262" s="92"/>
      <c r="AXG262" s="92"/>
      <c r="AXH262" s="92"/>
      <c r="AXI262" s="92"/>
      <c r="AXJ262" s="92"/>
      <c r="AXK262" s="92"/>
      <c r="AXL262" s="92"/>
      <c r="AXM262" s="92"/>
      <c r="AXN262" s="92"/>
      <c r="AXO262" s="92"/>
      <c r="AXP262" s="92"/>
      <c r="AXQ262" s="92"/>
      <c r="AXR262" s="92"/>
      <c r="AXS262" s="92"/>
      <c r="AXT262" s="92"/>
      <c r="AXU262" s="92"/>
      <c r="AXV262" s="92"/>
      <c r="AXW262" s="92"/>
      <c r="AXX262" s="92"/>
      <c r="AXY262" s="92"/>
      <c r="AXZ262" s="92"/>
      <c r="AYA262" s="92"/>
      <c r="AYB262" s="92"/>
      <c r="AYC262" s="92"/>
      <c r="AYD262" s="92"/>
      <c r="AYE262" s="92"/>
      <c r="AYF262" s="92"/>
      <c r="AYG262" s="92"/>
      <c r="AYH262" s="92"/>
      <c r="AYI262" s="92"/>
      <c r="AYJ262" s="92"/>
      <c r="AYK262" s="92"/>
      <c r="AYL262" s="92"/>
      <c r="AYM262" s="92"/>
      <c r="AYN262" s="92"/>
      <c r="AYO262" s="92"/>
      <c r="AYP262" s="92"/>
      <c r="AYQ262" s="92"/>
      <c r="AYR262" s="92"/>
      <c r="AYS262" s="92"/>
      <c r="AYT262" s="92"/>
      <c r="AYU262" s="92"/>
      <c r="AYV262" s="92"/>
      <c r="AYW262" s="92"/>
      <c r="AYX262" s="92"/>
      <c r="AYY262" s="92"/>
      <c r="AYZ262" s="92"/>
      <c r="AZA262" s="92"/>
      <c r="AZB262" s="92"/>
      <c r="AZC262" s="92"/>
      <c r="AZD262" s="92"/>
      <c r="AZE262" s="92"/>
      <c r="AZF262" s="92"/>
      <c r="AZG262" s="92"/>
      <c r="AZH262" s="92"/>
      <c r="AZI262" s="92"/>
      <c r="AZJ262" s="92"/>
      <c r="AZK262" s="92"/>
      <c r="AZL262" s="92"/>
      <c r="AZM262" s="92"/>
      <c r="AZN262" s="92"/>
      <c r="AZO262" s="92"/>
      <c r="AZP262" s="92"/>
      <c r="AZQ262" s="92"/>
      <c r="AZR262" s="92"/>
      <c r="AZS262" s="92"/>
      <c r="AZT262" s="92"/>
      <c r="AZU262" s="92"/>
      <c r="AZV262" s="92"/>
      <c r="AZW262" s="92"/>
      <c r="AZX262" s="92"/>
      <c r="AZY262" s="92"/>
      <c r="AZZ262" s="92"/>
      <c r="BAA262" s="92"/>
      <c r="BAB262" s="92"/>
      <c r="BAC262" s="92"/>
      <c r="BAD262" s="92"/>
      <c r="BAE262" s="92"/>
      <c r="BAF262" s="92"/>
      <c r="BAG262" s="92"/>
      <c r="BAH262" s="92"/>
      <c r="BAI262" s="92"/>
      <c r="BAJ262" s="92"/>
      <c r="BAK262" s="92"/>
      <c r="BAL262" s="92"/>
      <c r="BAM262" s="92"/>
      <c r="BAN262" s="92"/>
      <c r="BAO262" s="92"/>
      <c r="BAP262" s="92"/>
      <c r="BAQ262" s="92"/>
      <c r="BAR262" s="92"/>
      <c r="BAS262" s="92"/>
      <c r="BAT262" s="92"/>
      <c r="BAU262" s="92"/>
      <c r="BAV262" s="92"/>
      <c r="BAW262" s="92"/>
      <c r="BAX262" s="92"/>
      <c r="BAY262" s="92"/>
      <c r="BAZ262" s="92"/>
      <c r="BBA262" s="92"/>
      <c r="BBB262" s="92"/>
      <c r="BBC262" s="92"/>
      <c r="BBD262" s="92"/>
      <c r="BBE262" s="92"/>
      <c r="BBF262" s="92"/>
      <c r="BBG262" s="92"/>
      <c r="BBH262" s="92"/>
      <c r="BBI262" s="92"/>
      <c r="BBJ262" s="92"/>
      <c r="BBK262" s="92"/>
      <c r="BBL262" s="92"/>
      <c r="BBM262" s="92"/>
      <c r="BBN262" s="92"/>
      <c r="BBO262" s="92"/>
      <c r="BBP262" s="92"/>
      <c r="BBQ262" s="92"/>
      <c r="BBR262" s="92"/>
      <c r="BBS262" s="92"/>
      <c r="BBT262" s="92"/>
      <c r="BBU262" s="92"/>
      <c r="BBV262" s="92"/>
      <c r="BBW262" s="92"/>
      <c r="BBX262" s="92"/>
      <c r="BBY262" s="92"/>
      <c r="BBZ262" s="92"/>
      <c r="BCA262" s="92"/>
      <c r="BCB262" s="92"/>
      <c r="BCC262" s="92"/>
      <c r="BCD262" s="92"/>
      <c r="BCE262" s="92"/>
      <c r="BCF262" s="92"/>
      <c r="BCG262" s="92"/>
      <c r="BCH262" s="92"/>
      <c r="BCI262" s="92"/>
      <c r="BCJ262" s="92"/>
      <c r="BCK262" s="92"/>
      <c r="BCL262" s="92"/>
      <c r="BCM262" s="92"/>
      <c r="BCN262" s="92"/>
      <c r="BCO262" s="92"/>
      <c r="BCP262" s="92"/>
      <c r="BCQ262" s="92"/>
      <c r="BCR262" s="92"/>
      <c r="BCS262" s="92"/>
      <c r="BCT262" s="92"/>
      <c r="BCU262" s="92"/>
      <c r="BCV262" s="92"/>
      <c r="BCW262" s="92"/>
      <c r="BCX262" s="92"/>
      <c r="BCY262" s="92"/>
      <c r="BCZ262" s="92"/>
      <c r="BDA262" s="92"/>
      <c r="BDB262" s="92"/>
      <c r="BDC262" s="92"/>
      <c r="BDD262" s="92"/>
      <c r="BDE262" s="92"/>
      <c r="BDF262" s="92"/>
      <c r="BDG262" s="92"/>
      <c r="BDH262" s="92"/>
      <c r="BDI262" s="92"/>
      <c r="BDJ262" s="92"/>
      <c r="BDK262" s="92"/>
      <c r="BDL262" s="92"/>
      <c r="BDM262" s="92"/>
      <c r="BDN262" s="92"/>
      <c r="BDO262" s="92"/>
      <c r="BDP262" s="92"/>
      <c r="BDQ262" s="92"/>
      <c r="BDR262" s="92"/>
      <c r="BDS262" s="92"/>
      <c r="BDT262" s="92"/>
      <c r="BDU262" s="92"/>
      <c r="BDV262" s="92"/>
      <c r="BDW262" s="92"/>
      <c r="BDX262" s="92"/>
      <c r="BDY262" s="92"/>
      <c r="BDZ262" s="92"/>
      <c r="BEA262" s="92"/>
      <c r="BEB262" s="92"/>
      <c r="BEC262" s="92"/>
      <c r="BED262" s="92"/>
      <c r="BEE262" s="92"/>
      <c r="BEF262" s="92"/>
      <c r="BEG262" s="92"/>
      <c r="BEH262" s="92"/>
      <c r="BEI262" s="92"/>
      <c r="BEJ262" s="92"/>
      <c r="BEK262" s="92"/>
      <c r="BEL262" s="92"/>
      <c r="BEM262" s="92"/>
      <c r="BEN262" s="92"/>
      <c r="BEO262" s="92"/>
      <c r="BEP262" s="92"/>
      <c r="BEQ262" s="92"/>
      <c r="BER262" s="92"/>
      <c r="BES262" s="92"/>
      <c r="BET262" s="92"/>
      <c r="BEU262" s="92"/>
      <c r="BEV262" s="92"/>
      <c r="BEW262" s="92"/>
      <c r="BEX262" s="92"/>
      <c r="BEY262" s="92"/>
      <c r="BEZ262" s="92"/>
      <c r="BFA262" s="92"/>
      <c r="BFB262" s="92"/>
      <c r="BFC262" s="92"/>
      <c r="BFD262" s="92"/>
      <c r="BFE262" s="92"/>
      <c r="BFF262" s="92"/>
      <c r="BFG262" s="92"/>
      <c r="BFH262" s="92"/>
      <c r="BFI262" s="92"/>
      <c r="BFJ262" s="92"/>
      <c r="BFK262" s="92"/>
      <c r="BFL262" s="92"/>
      <c r="BFM262" s="92"/>
      <c r="BFN262" s="92"/>
      <c r="BFO262" s="92"/>
      <c r="BFP262" s="92"/>
      <c r="BFQ262" s="92"/>
      <c r="BFR262" s="92"/>
      <c r="BFS262" s="92"/>
      <c r="BFT262" s="92"/>
      <c r="BFU262" s="92"/>
      <c r="BFV262" s="92"/>
      <c r="BFW262" s="92"/>
      <c r="BFX262" s="92"/>
      <c r="BFY262" s="92"/>
      <c r="BFZ262" s="92"/>
      <c r="BGA262" s="92"/>
      <c r="BGB262" s="92"/>
      <c r="BGC262" s="92"/>
      <c r="BGD262" s="92"/>
      <c r="BGE262" s="92"/>
      <c r="BGF262" s="92"/>
      <c r="BGG262" s="92"/>
      <c r="BGH262" s="92"/>
      <c r="BGI262" s="92"/>
      <c r="BGJ262" s="92"/>
      <c r="BGK262" s="92"/>
      <c r="BGL262" s="92"/>
      <c r="BGM262" s="92"/>
      <c r="BGN262" s="92"/>
      <c r="BGO262" s="92"/>
      <c r="BGP262" s="92"/>
      <c r="BGQ262" s="92"/>
      <c r="BGR262" s="92"/>
      <c r="BGS262" s="92"/>
      <c r="BGT262" s="92"/>
      <c r="BGU262" s="92"/>
      <c r="BGV262" s="92"/>
      <c r="BGW262" s="92"/>
      <c r="BGX262" s="92"/>
      <c r="BGY262" s="92"/>
      <c r="BGZ262" s="92"/>
      <c r="BHA262" s="92"/>
      <c r="BHB262" s="92"/>
      <c r="BHC262" s="92"/>
      <c r="BHD262" s="92"/>
      <c r="BHE262" s="92"/>
      <c r="BHF262" s="92"/>
      <c r="BHG262" s="92"/>
      <c r="BHH262" s="92"/>
      <c r="BHI262" s="92"/>
      <c r="BHJ262" s="92"/>
      <c r="BHK262" s="92"/>
      <c r="BHL262" s="92"/>
      <c r="BHM262" s="92"/>
      <c r="BHN262" s="92"/>
      <c r="BHO262" s="92"/>
      <c r="BHP262" s="92"/>
      <c r="BHQ262" s="92"/>
      <c r="BHR262" s="92"/>
      <c r="BHS262" s="92"/>
      <c r="BHT262" s="92"/>
      <c r="BHU262" s="92"/>
      <c r="BHV262" s="92"/>
      <c r="BHW262" s="92"/>
      <c r="BHX262" s="92"/>
      <c r="BHY262" s="92"/>
      <c r="BHZ262" s="92"/>
      <c r="BIA262" s="92"/>
      <c r="BIB262" s="92"/>
      <c r="BIC262" s="92"/>
      <c r="BID262" s="92"/>
      <c r="BIE262" s="92"/>
      <c r="BIF262" s="92"/>
      <c r="BIG262" s="92"/>
      <c r="BIH262" s="92"/>
      <c r="BII262" s="92"/>
      <c r="BIJ262" s="92"/>
      <c r="BIK262" s="92"/>
      <c r="BIL262" s="92"/>
      <c r="BIM262" s="92"/>
      <c r="BIN262" s="92"/>
      <c r="BIO262" s="92"/>
      <c r="BIP262" s="92"/>
      <c r="BIQ262" s="92"/>
      <c r="BIR262" s="92"/>
      <c r="BIS262" s="92"/>
      <c r="BIT262" s="92"/>
      <c r="BIU262" s="92"/>
      <c r="BIV262" s="92"/>
      <c r="BIW262" s="92"/>
      <c r="BIX262" s="92"/>
      <c r="BIY262" s="92"/>
      <c r="BIZ262" s="92"/>
      <c r="BJA262" s="92"/>
      <c r="BJB262" s="92"/>
      <c r="BJC262" s="92"/>
      <c r="BJD262" s="92"/>
      <c r="BJE262" s="92"/>
      <c r="BJF262" s="92"/>
      <c r="BJG262" s="92"/>
      <c r="BJH262" s="92"/>
      <c r="BJI262" s="92"/>
      <c r="BJJ262" s="92"/>
      <c r="BJK262" s="92"/>
      <c r="BJL262" s="92"/>
      <c r="BJM262" s="92"/>
      <c r="BJN262" s="92"/>
      <c r="BJO262" s="92"/>
      <c r="BJP262" s="92"/>
      <c r="BJQ262" s="92"/>
      <c r="BJR262" s="92"/>
      <c r="BJS262" s="92"/>
      <c r="BJT262" s="92"/>
      <c r="BJU262" s="92"/>
      <c r="BJV262" s="92"/>
      <c r="BJW262" s="92"/>
      <c r="BJX262" s="92"/>
      <c r="BJY262" s="92"/>
      <c r="BJZ262" s="92"/>
      <c r="BKA262" s="92"/>
      <c r="BKB262" s="92"/>
      <c r="BKC262" s="92"/>
      <c r="BKD262" s="92"/>
      <c r="BKE262" s="92"/>
      <c r="BKF262" s="92"/>
      <c r="BKG262" s="92"/>
      <c r="BKH262" s="92"/>
      <c r="BKI262" s="92"/>
      <c r="BKJ262" s="92"/>
      <c r="BKK262" s="92"/>
      <c r="BKL262" s="92"/>
      <c r="BKM262" s="92"/>
      <c r="BKN262" s="92"/>
      <c r="BKO262" s="92"/>
      <c r="BKP262" s="92"/>
      <c r="BKQ262" s="92"/>
      <c r="BKR262" s="92"/>
      <c r="BKS262" s="92"/>
      <c r="BKT262" s="92"/>
      <c r="BKU262" s="92"/>
      <c r="BKV262" s="92"/>
      <c r="BKW262" s="92"/>
      <c r="BKX262" s="92"/>
      <c r="BKY262" s="92"/>
      <c r="BKZ262" s="92"/>
      <c r="BLA262" s="92"/>
      <c r="BLB262" s="92"/>
      <c r="BLC262" s="92"/>
      <c r="BLD262" s="92"/>
      <c r="BLE262" s="92"/>
      <c r="BLF262" s="92"/>
      <c r="BLG262" s="92"/>
      <c r="BLH262" s="92"/>
      <c r="BLI262" s="92"/>
      <c r="BLJ262" s="92"/>
      <c r="BLK262" s="92"/>
      <c r="BLL262" s="92"/>
      <c r="BLM262" s="92"/>
      <c r="BLN262" s="92"/>
      <c r="BLO262" s="92"/>
      <c r="BLP262" s="92"/>
      <c r="BLQ262" s="92"/>
      <c r="BLR262" s="92"/>
      <c r="BLS262" s="92"/>
      <c r="BLT262" s="92"/>
      <c r="BLU262" s="92"/>
      <c r="BLV262" s="92"/>
      <c r="BLW262" s="92"/>
      <c r="BLX262" s="92"/>
      <c r="BLY262" s="92"/>
      <c r="BLZ262" s="92"/>
      <c r="BMA262" s="92"/>
      <c r="BMB262" s="92"/>
      <c r="BMC262" s="92"/>
      <c r="BMD262" s="92"/>
      <c r="BME262" s="92"/>
      <c r="BMF262" s="92"/>
      <c r="BMG262" s="92"/>
      <c r="BMH262" s="92"/>
      <c r="BMI262" s="92"/>
      <c r="BMJ262" s="92"/>
      <c r="BMK262" s="92"/>
      <c r="BML262" s="92"/>
      <c r="BMM262" s="92"/>
      <c r="BMN262" s="92"/>
      <c r="BMO262" s="92"/>
      <c r="BMP262" s="92"/>
      <c r="BMQ262" s="92"/>
      <c r="BMR262" s="92"/>
      <c r="BMS262" s="92"/>
      <c r="BMT262" s="92"/>
      <c r="BMU262" s="92"/>
      <c r="BMV262" s="92"/>
      <c r="BMW262" s="92"/>
      <c r="BMX262" s="92"/>
      <c r="BMY262" s="92"/>
      <c r="BMZ262" s="92"/>
      <c r="BNA262" s="92"/>
      <c r="BNB262" s="92"/>
      <c r="BNC262" s="92"/>
      <c r="BND262" s="92"/>
      <c r="BNE262" s="92"/>
      <c r="BNF262" s="92"/>
      <c r="BNG262" s="92"/>
      <c r="BNH262" s="92"/>
      <c r="BNI262" s="92"/>
      <c r="BNJ262" s="92"/>
      <c r="BNK262" s="92"/>
      <c r="BNL262" s="92"/>
      <c r="BNM262" s="92"/>
      <c r="BNN262" s="92"/>
      <c r="BNO262" s="92"/>
      <c r="BNP262" s="92"/>
      <c r="BNQ262" s="92"/>
      <c r="BNR262" s="92"/>
      <c r="BNS262" s="92"/>
      <c r="BNT262" s="92"/>
      <c r="BNU262" s="92"/>
      <c r="BNV262" s="92"/>
      <c r="BNW262" s="92"/>
      <c r="BNX262" s="92"/>
      <c r="BNY262" s="92"/>
      <c r="BNZ262" s="92"/>
      <c r="BOA262" s="92"/>
      <c r="BOB262" s="92"/>
      <c r="BOC262" s="92"/>
      <c r="BOD262" s="92"/>
      <c r="BOE262" s="92"/>
      <c r="BOF262" s="92"/>
      <c r="BOG262" s="92"/>
      <c r="BOH262" s="92"/>
      <c r="BOI262" s="92"/>
      <c r="BOJ262" s="92"/>
      <c r="BOK262" s="92"/>
      <c r="BOL262" s="92"/>
      <c r="BOM262" s="92"/>
      <c r="BON262" s="92"/>
      <c r="BOO262" s="92"/>
      <c r="BOP262" s="92"/>
      <c r="BOQ262" s="92"/>
      <c r="BOR262" s="92"/>
      <c r="BOS262" s="92"/>
      <c r="BOT262" s="92"/>
      <c r="BOU262" s="92"/>
      <c r="BOV262" s="92"/>
      <c r="BOW262" s="92"/>
      <c r="BOX262" s="92"/>
      <c r="BOY262" s="92"/>
      <c r="BOZ262" s="92"/>
      <c r="BPA262" s="92"/>
      <c r="BPB262" s="92"/>
      <c r="BPC262" s="92"/>
      <c r="BPD262" s="92"/>
      <c r="BPE262" s="92"/>
      <c r="BPF262" s="92"/>
      <c r="BPG262" s="92"/>
      <c r="BPH262" s="92"/>
      <c r="BPI262" s="92"/>
      <c r="BPJ262" s="92"/>
      <c r="BPK262" s="92"/>
      <c r="BPL262" s="92"/>
      <c r="BPM262" s="92"/>
      <c r="BPN262" s="92"/>
      <c r="BPO262" s="92"/>
      <c r="BPP262" s="92"/>
      <c r="BPQ262" s="92"/>
      <c r="BPR262" s="92"/>
      <c r="BPS262" s="92"/>
      <c r="BPT262" s="92"/>
      <c r="BPU262" s="92"/>
      <c r="BPV262" s="92"/>
      <c r="BPW262" s="92"/>
      <c r="BPX262" s="92"/>
      <c r="BPY262" s="92"/>
      <c r="BPZ262" s="92"/>
      <c r="BQA262" s="92"/>
      <c r="BQB262" s="92"/>
      <c r="BQC262" s="92"/>
      <c r="BQD262" s="92"/>
      <c r="BQE262" s="92"/>
      <c r="BQF262" s="92"/>
      <c r="BQG262" s="92"/>
      <c r="BQH262" s="92"/>
      <c r="BQI262" s="92"/>
      <c r="BQJ262" s="92"/>
      <c r="BQK262" s="92"/>
      <c r="BQL262" s="92"/>
      <c r="BQM262" s="92"/>
      <c r="BQN262" s="92"/>
      <c r="BQO262" s="92"/>
      <c r="BQP262" s="92"/>
      <c r="BQQ262" s="92"/>
      <c r="BQR262" s="92"/>
      <c r="BQS262" s="92"/>
      <c r="BQT262" s="92"/>
      <c r="BQU262" s="92"/>
      <c r="BQV262" s="92"/>
      <c r="BQW262" s="92"/>
      <c r="BQX262" s="92"/>
      <c r="BQY262" s="92"/>
      <c r="BQZ262" s="92"/>
      <c r="BRA262" s="92"/>
      <c r="BRB262" s="92"/>
      <c r="BRC262" s="92"/>
      <c r="BRD262" s="92"/>
      <c r="BRE262" s="92"/>
      <c r="BRF262" s="92"/>
      <c r="BRG262" s="92"/>
      <c r="BRH262" s="92"/>
      <c r="BRI262" s="92"/>
      <c r="BRJ262" s="92"/>
      <c r="BRK262" s="92"/>
      <c r="BRL262" s="92"/>
      <c r="BRM262" s="92"/>
      <c r="BRN262" s="92"/>
      <c r="BRO262" s="92"/>
      <c r="BRP262" s="92"/>
      <c r="BRQ262" s="92"/>
      <c r="BRR262" s="92"/>
      <c r="BRS262" s="92"/>
      <c r="BRT262" s="92"/>
      <c r="BRU262" s="92"/>
      <c r="BRV262" s="92"/>
      <c r="BRW262" s="92"/>
      <c r="BRX262" s="92"/>
      <c r="BRY262" s="92"/>
      <c r="BRZ262" s="92"/>
      <c r="BSA262" s="92"/>
      <c r="BSB262" s="92"/>
      <c r="BSC262" s="92"/>
      <c r="BSD262" s="92"/>
      <c r="BSE262" s="92"/>
      <c r="BSF262" s="92"/>
      <c r="BSG262" s="92"/>
      <c r="BSH262" s="92"/>
      <c r="BSI262" s="92"/>
      <c r="BSJ262" s="92"/>
      <c r="BSK262" s="92"/>
      <c r="BSL262" s="92"/>
      <c r="BSM262" s="92"/>
      <c r="BSN262" s="92"/>
      <c r="BSO262" s="92"/>
      <c r="BSP262" s="92"/>
      <c r="BSQ262" s="92"/>
      <c r="BSR262" s="92"/>
      <c r="BSS262" s="92"/>
      <c r="BST262" s="92"/>
      <c r="BSU262" s="92"/>
      <c r="BSV262" s="92"/>
      <c r="BSW262" s="92"/>
      <c r="BSX262" s="92"/>
      <c r="BSY262" s="92"/>
      <c r="BSZ262" s="92"/>
      <c r="BTA262" s="92"/>
      <c r="BTB262" s="92"/>
      <c r="BTC262" s="92"/>
      <c r="BTD262" s="92"/>
      <c r="BTE262" s="92"/>
      <c r="BTF262" s="92"/>
      <c r="BTG262" s="92"/>
      <c r="BTH262" s="92"/>
      <c r="BTI262" s="92"/>
      <c r="BTJ262" s="92"/>
      <c r="BTK262" s="92"/>
      <c r="BTL262" s="92"/>
      <c r="BTM262" s="92"/>
      <c r="BTN262" s="92"/>
      <c r="BTO262" s="92"/>
      <c r="BTP262" s="92"/>
      <c r="BTQ262" s="92"/>
      <c r="BTR262" s="92"/>
      <c r="BTS262" s="92"/>
      <c r="BTT262" s="92"/>
      <c r="BTU262" s="92"/>
      <c r="BTV262" s="92"/>
      <c r="BTW262" s="92"/>
      <c r="BTX262" s="92"/>
      <c r="BTY262" s="92"/>
      <c r="BTZ262" s="92"/>
      <c r="BUA262" s="92"/>
      <c r="BUB262" s="92"/>
      <c r="BUC262" s="92"/>
      <c r="BUD262" s="92"/>
      <c r="BUE262" s="92"/>
      <c r="BUF262" s="92"/>
      <c r="BUG262" s="92"/>
      <c r="BUH262" s="92"/>
      <c r="BUI262" s="92"/>
      <c r="BUJ262" s="92"/>
      <c r="BUK262" s="92"/>
      <c r="BUL262" s="92"/>
      <c r="BUM262" s="92"/>
      <c r="BUN262" s="92"/>
      <c r="BUO262" s="92"/>
      <c r="BUP262" s="92"/>
      <c r="BUQ262" s="92"/>
      <c r="BUR262" s="92"/>
      <c r="BUS262" s="92"/>
      <c r="BUT262" s="92"/>
      <c r="BUU262" s="92"/>
      <c r="BUV262" s="92"/>
      <c r="BUW262" s="92"/>
      <c r="BUX262" s="92"/>
      <c r="BUY262" s="92"/>
      <c r="BUZ262" s="92"/>
      <c r="BVA262" s="92"/>
      <c r="BVB262" s="92"/>
      <c r="BVC262" s="92"/>
      <c r="BVD262" s="92"/>
      <c r="BVE262" s="92"/>
      <c r="BVF262" s="92"/>
      <c r="BVG262" s="92"/>
      <c r="BVH262" s="92"/>
      <c r="BVI262" s="92"/>
      <c r="BVJ262" s="92"/>
      <c r="BVK262" s="92"/>
      <c r="BVL262" s="92"/>
      <c r="BVM262" s="92"/>
      <c r="BVN262" s="92"/>
      <c r="BVO262" s="92"/>
      <c r="BVP262" s="92"/>
      <c r="BVQ262" s="92"/>
      <c r="BVR262" s="92"/>
      <c r="BVS262" s="92"/>
      <c r="BVT262" s="92"/>
      <c r="BVU262" s="92"/>
      <c r="BVV262" s="92"/>
      <c r="BVW262" s="92"/>
      <c r="BVX262" s="92"/>
      <c r="BVY262" s="92"/>
      <c r="BVZ262" s="92"/>
      <c r="BWA262" s="92"/>
      <c r="BWB262" s="92"/>
      <c r="BWC262" s="92"/>
      <c r="BWD262" s="92"/>
      <c r="BWE262" s="92"/>
      <c r="BWF262" s="92"/>
      <c r="BWG262" s="92"/>
      <c r="BWH262" s="92"/>
      <c r="BWI262" s="92"/>
      <c r="BWJ262" s="92"/>
      <c r="BWK262" s="92"/>
      <c r="BWL262" s="92"/>
      <c r="BWM262" s="92"/>
      <c r="BWN262" s="92"/>
      <c r="BWO262" s="92"/>
      <c r="BWP262" s="92"/>
      <c r="BWQ262" s="92"/>
      <c r="BWR262" s="92"/>
      <c r="BWS262" s="92"/>
      <c r="BWT262" s="92"/>
      <c r="BWU262" s="92"/>
      <c r="BWV262" s="92"/>
      <c r="BWW262" s="92"/>
      <c r="BWX262" s="92"/>
      <c r="BWY262" s="92"/>
      <c r="BWZ262" s="92"/>
      <c r="BXA262" s="92"/>
      <c r="BXB262" s="92"/>
      <c r="BXC262" s="92"/>
      <c r="BXD262" s="92"/>
      <c r="BXE262" s="92"/>
      <c r="BXF262" s="92"/>
      <c r="BXG262" s="92"/>
      <c r="BXH262" s="92"/>
      <c r="BXI262" s="92"/>
      <c r="BXJ262" s="92"/>
      <c r="BXK262" s="92"/>
      <c r="BXL262" s="92"/>
      <c r="BXM262" s="92"/>
      <c r="BXN262" s="92"/>
      <c r="BXO262" s="92"/>
      <c r="BXP262" s="92"/>
      <c r="BXQ262" s="92"/>
      <c r="BXR262" s="92"/>
      <c r="BXS262" s="92"/>
      <c r="BXT262" s="92"/>
      <c r="BXU262" s="92"/>
      <c r="BXV262" s="92"/>
      <c r="BXW262" s="92"/>
      <c r="BXX262" s="92"/>
      <c r="BXY262" s="92"/>
      <c r="BXZ262" s="92"/>
      <c r="BYA262" s="92"/>
      <c r="BYB262" s="92"/>
      <c r="BYC262" s="92"/>
      <c r="BYD262" s="92"/>
      <c r="BYE262" s="92"/>
      <c r="BYF262" s="92"/>
      <c r="BYG262" s="92"/>
      <c r="BYH262" s="92"/>
      <c r="BYI262" s="92"/>
      <c r="BYJ262" s="92"/>
      <c r="BYK262" s="92"/>
      <c r="BYL262" s="92"/>
      <c r="BYM262" s="92"/>
      <c r="BYN262" s="92"/>
      <c r="BYO262" s="92"/>
      <c r="BYP262" s="92"/>
      <c r="BYQ262" s="92"/>
      <c r="BYR262" s="92"/>
      <c r="BYS262" s="92"/>
      <c r="BYT262" s="92"/>
      <c r="BYU262" s="92"/>
      <c r="BYV262" s="92"/>
      <c r="BYW262" s="92"/>
      <c r="BYX262" s="92"/>
      <c r="BYY262" s="92"/>
      <c r="BYZ262" s="92"/>
      <c r="BZA262" s="92"/>
      <c r="BZB262" s="92"/>
      <c r="BZC262" s="92"/>
      <c r="BZD262" s="92"/>
      <c r="BZE262" s="92"/>
      <c r="BZF262" s="92"/>
      <c r="BZG262" s="92"/>
      <c r="BZH262" s="92"/>
      <c r="BZI262" s="92"/>
      <c r="BZJ262" s="92"/>
      <c r="BZK262" s="92"/>
      <c r="BZL262" s="92"/>
      <c r="BZM262" s="92"/>
      <c r="BZN262" s="92"/>
      <c r="BZO262" s="92"/>
      <c r="BZP262" s="92"/>
      <c r="BZQ262" s="92"/>
      <c r="BZR262" s="92"/>
      <c r="BZS262" s="92"/>
      <c r="BZT262" s="92"/>
      <c r="BZU262" s="92"/>
      <c r="BZV262" s="92"/>
      <c r="BZW262" s="92"/>
      <c r="BZX262" s="92"/>
      <c r="BZY262" s="92"/>
      <c r="BZZ262" s="92"/>
      <c r="CAA262" s="92"/>
      <c r="CAB262" s="92"/>
      <c r="CAC262" s="92"/>
      <c r="CAD262" s="92"/>
      <c r="CAE262" s="92"/>
      <c r="CAF262" s="92"/>
      <c r="CAG262" s="92"/>
      <c r="CAH262" s="92"/>
      <c r="CAI262" s="92"/>
      <c r="CAJ262" s="92"/>
      <c r="CAK262" s="92"/>
      <c r="CAL262" s="92"/>
      <c r="CAM262" s="92"/>
      <c r="CAN262" s="92"/>
      <c r="CAO262" s="92"/>
      <c r="CAP262" s="92"/>
      <c r="CAQ262" s="92"/>
      <c r="CAR262" s="92"/>
      <c r="CAS262" s="92"/>
      <c r="CAT262" s="92"/>
      <c r="CAU262" s="92"/>
      <c r="CAV262" s="92"/>
      <c r="CAW262" s="92"/>
      <c r="CAX262" s="92"/>
      <c r="CAY262" s="92"/>
      <c r="CAZ262" s="92"/>
      <c r="CBA262" s="92"/>
      <c r="CBB262" s="92"/>
      <c r="CBC262" s="92"/>
      <c r="CBD262" s="92"/>
      <c r="CBE262" s="92"/>
      <c r="CBF262" s="92"/>
      <c r="CBG262" s="92"/>
      <c r="CBH262" s="92"/>
      <c r="CBI262" s="92"/>
      <c r="CBJ262" s="92"/>
      <c r="CBK262" s="92"/>
      <c r="CBL262" s="92"/>
      <c r="CBM262" s="92"/>
      <c r="CBN262" s="92"/>
      <c r="CBO262" s="92"/>
      <c r="CBP262" s="92"/>
      <c r="CBQ262" s="92"/>
      <c r="CBR262" s="92"/>
      <c r="CBS262" s="92"/>
      <c r="CBT262" s="92"/>
      <c r="CBU262" s="92"/>
      <c r="CBV262" s="92"/>
      <c r="CBW262" s="92"/>
      <c r="CBX262" s="92"/>
      <c r="CBY262" s="92"/>
      <c r="CBZ262" s="92"/>
      <c r="CCA262" s="92"/>
      <c r="CCB262" s="92"/>
      <c r="CCC262" s="92"/>
      <c r="CCD262" s="92"/>
      <c r="CCE262" s="92"/>
      <c r="CCF262" s="92"/>
      <c r="CCG262" s="92"/>
      <c r="CCH262" s="92"/>
      <c r="CCI262" s="92"/>
      <c r="CCJ262" s="92"/>
      <c r="CCK262" s="92"/>
      <c r="CCL262" s="92"/>
      <c r="CCM262" s="92"/>
      <c r="CCN262" s="92"/>
      <c r="CCO262" s="92"/>
      <c r="CCP262" s="92"/>
      <c r="CCQ262" s="92"/>
      <c r="CCR262" s="92"/>
      <c r="CCS262" s="92"/>
      <c r="CCT262" s="92"/>
      <c r="CCU262" s="92"/>
      <c r="CCV262" s="92"/>
      <c r="CCW262" s="92"/>
      <c r="CCX262" s="92"/>
      <c r="CCY262" s="92"/>
      <c r="CCZ262" s="92"/>
      <c r="CDA262" s="92"/>
      <c r="CDB262" s="92"/>
      <c r="CDC262" s="92"/>
      <c r="CDD262" s="92"/>
      <c r="CDE262" s="92"/>
      <c r="CDF262" s="92"/>
      <c r="CDG262" s="92"/>
      <c r="CDH262" s="92"/>
      <c r="CDI262" s="92"/>
      <c r="CDJ262" s="92"/>
      <c r="CDK262" s="92"/>
      <c r="CDL262" s="92"/>
      <c r="CDM262" s="92"/>
      <c r="CDN262" s="92"/>
      <c r="CDO262" s="92"/>
      <c r="CDP262" s="92"/>
      <c r="CDQ262" s="92"/>
      <c r="CDR262" s="92"/>
      <c r="CDS262" s="92"/>
      <c r="CDT262" s="92"/>
      <c r="CDU262" s="92"/>
      <c r="CDV262" s="92"/>
      <c r="CDW262" s="92"/>
      <c r="CDX262" s="92"/>
      <c r="CDY262" s="92"/>
      <c r="CDZ262" s="92"/>
      <c r="CEA262" s="92"/>
      <c r="CEB262" s="92"/>
      <c r="CEC262" s="92"/>
      <c r="CED262" s="92"/>
      <c r="CEE262" s="92"/>
      <c r="CEF262" s="92"/>
      <c r="CEG262" s="92"/>
      <c r="CEH262" s="92"/>
      <c r="CEI262" s="92"/>
      <c r="CEJ262" s="92"/>
      <c r="CEK262" s="92"/>
      <c r="CEL262" s="92"/>
      <c r="CEM262" s="92"/>
      <c r="CEN262" s="92"/>
      <c r="CEO262" s="92"/>
      <c r="CEP262" s="92"/>
      <c r="CEQ262" s="92"/>
      <c r="CER262" s="92"/>
      <c r="CES262" s="92"/>
      <c r="CET262" s="92"/>
      <c r="CEU262" s="92"/>
      <c r="CEV262" s="92"/>
      <c r="CEW262" s="92"/>
      <c r="CEX262" s="92"/>
      <c r="CEY262" s="92"/>
      <c r="CEZ262" s="92"/>
      <c r="CFA262" s="92"/>
      <c r="CFB262" s="92"/>
      <c r="CFC262" s="92"/>
      <c r="CFD262" s="92"/>
      <c r="CFE262" s="92"/>
      <c r="CFF262" s="92"/>
      <c r="CFG262" s="92"/>
      <c r="CFH262" s="92"/>
      <c r="CFI262" s="92"/>
      <c r="CFJ262" s="92"/>
      <c r="CFK262" s="92"/>
      <c r="CFL262" s="92"/>
      <c r="CFM262" s="92"/>
      <c r="CFN262" s="92"/>
      <c r="CFO262" s="92"/>
      <c r="CFP262" s="92"/>
      <c r="CFQ262" s="92"/>
      <c r="CFR262" s="92"/>
      <c r="CFS262" s="92"/>
      <c r="CFT262" s="92"/>
      <c r="CFU262" s="92"/>
      <c r="CFV262" s="92"/>
      <c r="CFW262" s="92"/>
      <c r="CFX262" s="92"/>
      <c r="CFY262" s="92"/>
      <c r="CFZ262" s="92"/>
      <c r="CGA262" s="92"/>
      <c r="CGB262" s="92"/>
      <c r="CGC262" s="92"/>
      <c r="CGD262" s="92"/>
      <c r="CGE262" s="92"/>
      <c r="CGF262" s="92"/>
      <c r="CGG262" s="92"/>
      <c r="CGH262" s="92"/>
      <c r="CGI262" s="92"/>
      <c r="CGJ262" s="92"/>
      <c r="CGK262" s="92"/>
      <c r="CGL262" s="92"/>
      <c r="CGM262" s="92"/>
      <c r="CGN262" s="92"/>
      <c r="CGO262" s="92"/>
      <c r="CGP262" s="92"/>
      <c r="CGQ262" s="92"/>
      <c r="CGR262" s="92"/>
      <c r="CGS262" s="92"/>
      <c r="CGT262" s="92"/>
      <c r="CGU262" s="92"/>
      <c r="CGV262" s="92"/>
      <c r="CGW262" s="92"/>
      <c r="CGX262" s="92"/>
      <c r="CGY262" s="92"/>
      <c r="CGZ262" s="92"/>
      <c r="CHA262" s="92"/>
      <c r="CHB262" s="92"/>
      <c r="CHC262" s="92"/>
      <c r="CHD262" s="92"/>
      <c r="CHE262" s="92"/>
      <c r="CHF262" s="92"/>
      <c r="CHG262" s="92"/>
      <c r="CHH262" s="92"/>
      <c r="CHI262" s="92"/>
      <c r="CHJ262" s="92"/>
      <c r="CHK262" s="92"/>
      <c r="CHL262" s="92"/>
      <c r="CHM262" s="92"/>
      <c r="CHN262" s="92"/>
      <c r="CHO262" s="92"/>
      <c r="CHP262" s="92"/>
      <c r="CHQ262" s="92"/>
      <c r="CHR262" s="92"/>
      <c r="CHS262" s="92"/>
      <c r="CHT262" s="92"/>
      <c r="CHU262" s="92"/>
      <c r="CHV262" s="92"/>
      <c r="CHW262" s="92"/>
      <c r="CHX262" s="92"/>
      <c r="CHY262" s="92"/>
      <c r="CHZ262" s="92"/>
      <c r="CIA262" s="92"/>
      <c r="CIB262" s="92"/>
      <c r="CIC262" s="92"/>
      <c r="CID262" s="92"/>
      <c r="CIE262" s="92"/>
      <c r="CIF262" s="92"/>
      <c r="CIG262" s="92"/>
      <c r="CIH262" s="92"/>
      <c r="CII262" s="92"/>
      <c r="CIJ262" s="92"/>
      <c r="CIK262" s="92"/>
      <c r="CIL262" s="92"/>
      <c r="CIM262" s="92"/>
      <c r="CIN262" s="92"/>
      <c r="CIO262" s="92"/>
      <c r="CIP262" s="92"/>
      <c r="CIQ262" s="92"/>
      <c r="CIR262" s="92"/>
      <c r="CIS262" s="92"/>
      <c r="CIT262" s="92"/>
      <c r="CIU262" s="92"/>
      <c r="CIV262" s="92"/>
      <c r="CIW262" s="92"/>
      <c r="CIX262" s="92"/>
      <c r="CIY262" s="92"/>
      <c r="CIZ262" s="92"/>
      <c r="CJA262" s="92"/>
      <c r="CJB262" s="92"/>
      <c r="CJC262" s="92"/>
      <c r="CJD262" s="92"/>
      <c r="CJE262" s="92"/>
      <c r="CJF262" s="92"/>
      <c r="CJG262" s="92"/>
      <c r="CJH262" s="92"/>
      <c r="CJI262" s="92"/>
      <c r="CJJ262" s="92"/>
      <c r="CJK262" s="92"/>
      <c r="CJL262" s="92"/>
      <c r="CJM262" s="92"/>
      <c r="CJN262" s="92"/>
      <c r="CJO262" s="92"/>
      <c r="CJP262" s="92"/>
      <c r="CJQ262" s="92"/>
      <c r="CJR262" s="92"/>
      <c r="CJS262" s="92"/>
      <c r="CJT262" s="92"/>
      <c r="CJU262" s="92"/>
      <c r="CJV262" s="92"/>
      <c r="CJW262" s="92"/>
      <c r="CJX262" s="92"/>
      <c r="CJY262" s="92"/>
      <c r="CJZ262" s="92"/>
      <c r="CKA262" s="92"/>
      <c r="CKB262" s="92"/>
      <c r="CKC262" s="92"/>
      <c r="CKD262" s="92"/>
      <c r="CKE262" s="92"/>
      <c r="CKF262" s="92"/>
      <c r="CKG262" s="92"/>
      <c r="CKH262" s="92"/>
      <c r="CKI262" s="92"/>
      <c r="CKJ262" s="92"/>
      <c r="CKK262" s="92"/>
      <c r="CKL262" s="92"/>
      <c r="CKM262" s="92"/>
      <c r="CKN262" s="92"/>
      <c r="CKO262" s="92"/>
      <c r="CKP262" s="92"/>
      <c r="CKQ262" s="92"/>
      <c r="CKR262" s="92"/>
      <c r="CKS262" s="92"/>
      <c r="CKT262" s="92"/>
      <c r="CKU262" s="92"/>
      <c r="CKV262" s="92"/>
      <c r="CKW262" s="92"/>
      <c r="CKX262" s="92"/>
      <c r="CKY262" s="92"/>
      <c r="CKZ262" s="92"/>
      <c r="CLA262" s="92"/>
      <c r="CLB262" s="92"/>
      <c r="CLC262" s="92"/>
      <c r="CLD262" s="92"/>
      <c r="CLE262" s="92"/>
      <c r="CLF262" s="92"/>
      <c r="CLG262" s="92"/>
      <c r="CLH262" s="92"/>
      <c r="CLI262" s="92"/>
      <c r="CLJ262" s="92"/>
      <c r="CLK262" s="92"/>
      <c r="CLL262" s="92"/>
      <c r="CLM262" s="92"/>
      <c r="CLN262" s="92"/>
      <c r="CLO262" s="92"/>
      <c r="CLP262" s="92"/>
      <c r="CLQ262" s="92"/>
      <c r="CLR262" s="92"/>
      <c r="CLS262" s="92"/>
      <c r="CLT262" s="92"/>
      <c r="CLU262" s="92"/>
      <c r="CLV262" s="92"/>
      <c r="CLW262" s="92"/>
      <c r="CLX262" s="92"/>
      <c r="CLY262" s="92"/>
      <c r="CLZ262" s="92"/>
      <c r="CMA262" s="92"/>
      <c r="CMB262" s="92"/>
      <c r="CMC262" s="92"/>
      <c r="CMD262" s="92"/>
      <c r="CME262" s="92"/>
      <c r="CMF262" s="92"/>
      <c r="CMG262" s="92"/>
      <c r="CMH262" s="92"/>
      <c r="CMI262" s="92"/>
      <c r="CMJ262" s="92"/>
      <c r="CMK262" s="92"/>
      <c r="CML262" s="92"/>
      <c r="CMM262" s="92"/>
      <c r="CMN262" s="92"/>
      <c r="CMO262" s="92"/>
      <c r="CMP262" s="92"/>
      <c r="CMQ262" s="92"/>
      <c r="CMR262" s="92"/>
      <c r="CMS262" s="92"/>
      <c r="CMT262" s="92"/>
      <c r="CMU262" s="92"/>
      <c r="CMV262" s="92"/>
      <c r="CMW262" s="92"/>
      <c r="CMX262" s="92"/>
      <c r="CMY262" s="92"/>
      <c r="CMZ262" s="92"/>
      <c r="CNA262" s="92"/>
      <c r="CNB262" s="92"/>
      <c r="CNC262" s="92"/>
      <c r="CND262" s="92"/>
      <c r="CNE262" s="92"/>
      <c r="CNF262" s="92"/>
      <c r="CNG262" s="92"/>
      <c r="CNH262" s="92"/>
      <c r="CNI262" s="92"/>
      <c r="CNJ262" s="92"/>
      <c r="CNK262" s="92"/>
      <c r="CNL262" s="92"/>
      <c r="CNM262" s="92"/>
      <c r="CNN262" s="92"/>
      <c r="CNO262" s="92"/>
      <c r="CNP262" s="92"/>
      <c r="CNQ262" s="92"/>
      <c r="CNR262" s="92"/>
      <c r="CNS262" s="92"/>
      <c r="CNT262" s="92"/>
      <c r="CNU262" s="92"/>
      <c r="CNV262" s="92"/>
      <c r="CNW262" s="92"/>
      <c r="CNX262" s="92"/>
      <c r="CNY262" s="92"/>
      <c r="CNZ262" s="92"/>
      <c r="COA262" s="92"/>
      <c r="COB262" s="92"/>
      <c r="COC262" s="92"/>
      <c r="COD262" s="92"/>
      <c r="COE262" s="92"/>
      <c r="COF262" s="92"/>
      <c r="COG262" s="92"/>
      <c r="COH262" s="92"/>
      <c r="COI262" s="92"/>
      <c r="COJ262" s="92"/>
      <c r="COK262" s="92"/>
      <c r="COL262" s="92"/>
      <c r="COM262" s="92"/>
      <c r="CON262" s="92"/>
      <c r="COO262" s="92"/>
      <c r="COP262" s="92"/>
      <c r="COQ262" s="92"/>
      <c r="COR262" s="92"/>
      <c r="COS262" s="92"/>
      <c r="COT262" s="92"/>
      <c r="COU262" s="92"/>
      <c r="COV262" s="92"/>
      <c r="COW262" s="92"/>
      <c r="COX262" s="92"/>
      <c r="COY262" s="92"/>
      <c r="COZ262" s="92"/>
      <c r="CPA262" s="92"/>
      <c r="CPB262" s="92"/>
      <c r="CPC262" s="92"/>
      <c r="CPD262" s="92"/>
      <c r="CPE262" s="92"/>
      <c r="CPF262" s="92"/>
      <c r="CPG262" s="92"/>
      <c r="CPH262" s="92"/>
      <c r="CPI262" s="92"/>
      <c r="CPJ262" s="92"/>
      <c r="CPK262" s="92"/>
      <c r="CPL262" s="92"/>
      <c r="CPM262" s="92"/>
      <c r="CPN262" s="92"/>
      <c r="CPO262" s="92"/>
      <c r="CPP262" s="92"/>
      <c r="CPQ262" s="92"/>
      <c r="CPR262" s="92"/>
      <c r="CPS262" s="92"/>
      <c r="CPT262" s="92"/>
      <c r="CPU262" s="92"/>
      <c r="CPV262" s="92"/>
      <c r="CPW262" s="92"/>
      <c r="CPX262" s="92"/>
      <c r="CPY262" s="92"/>
      <c r="CPZ262" s="92"/>
      <c r="CQA262" s="92"/>
      <c r="CQB262" s="92"/>
      <c r="CQC262" s="92"/>
      <c r="CQD262" s="92"/>
      <c r="CQE262" s="92"/>
      <c r="CQF262" s="92"/>
      <c r="CQG262" s="92"/>
      <c r="CQH262" s="92"/>
      <c r="CQI262" s="92"/>
      <c r="CQJ262" s="92"/>
      <c r="CQK262" s="92"/>
      <c r="CQL262" s="92"/>
      <c r="CQM262" s="92"/>
      <c r="CQN262" s="92"/>
      <c r="CQO262" s="92"/>
      <c r="CQP262" s="92"/>
      <c r="CQQ262" s="92"/>
      <c r="CQR262" s="92"/>
      <c r="CQS262" s="92"/>
      <c r="CQT262" s="92"/>
      <c r="CQU262" s="92"/>
      <c r="CQV262" s="92"/>
      <c r="CQW262" s="92"/>
      <c r="CQX262" s="92"/>
      <c r="CQY262" s="92"/>
      <c r="CQZ262" s="92"/>
      <c r="CRA262" s="92"/>
      <c r="CRB262" s="92"/>
      <c r="CRC262" s="92"/>
      <c r="CRD262" s="92"/>
      <c r="CRE262" s="92"/>
      <c r="CRF262" s="92"/>
      <c r="CRG262" s="92"/>
      <c r="CRH262" s="92"/>
      <c r="CRI262" s="92"/>
      <c r="CRJ262" s="92"/>
      <c r="CRK262" s="92"/>
      <c r="CRL262" s="92"/>
      <c r="CRM262" s="92"/>
      <c r="CRN262" s="92"/>
      <c r="CRO262" s="92"/>
      <c r="CRP262" s="92"/>
      <c r="CRQ262" s="92"/>
      <c r="CRR262" s="92"/>
      <c r="CRS262" s="92"/>
      <c r="CRT262" s="92"/>
      <c r="CRU262" s="92"/>
      <c r="CRV262" s="92"/>
      <c r="CRW262" s="92"/>
      <c r="CRX262" s="92"/>
      <c r="CRY262" s="92"/>
      <c r="CRZ262" s="92"/>
      <c r="CSA262" s="92"/>
      <c r="CSB262" s="92"/>
      <c r="CSC262" s="92"/>
      <c r="CSD262" s="92"/>
      <c r="CSE262" s="92"/>
      <c r="CSF262" s="92"/>
      <c r="CSG262" s="92"/>
      <c r="CSH262" s="92"/>
      <c r="CSI262" s="92"/>
      <c r="CSJ262" s="92"/>
      <c r="CSK262" s="92"/>
      <c r="CSL262" s="92"/>
      <c r="CSM262" s="92"/>
      <c r="CSN262" s="92"/>
      <c r="CSO262" s="92"/>
      <c r="CSP262" s="92"/>
      <c r="CSQ262" s="92"/>
      <c r="CSR262" s="92"/>
      <c r="CSS262" s="92"/>
      <c r="CST262" s="92"/>
      <c r="CSU262" s="92"/>
      <c r="CSV262" s="92"/>
      <c r="CSW262" s="92"/>
      <c r="CSX262" s="92"/>
      <c r="CSY262" s="92"/>
      <c r="CSZ262" s="92"/>
      <c r="CTA262" s="92"/>
      <c r="CTB262" s="92"/>
      <c r="CTC262" s="92"/>
      <c r="CTD262" s="92"/>
      <c r="CTE262" s="92"/>
      <c r="CTF262" s="92"/>
      <c r="CTG262" s="92"/>
      <c r="CTH262" s="92"/>
      <c r="CTI262" s="92"/>
      <c r="CTJ262" s="92"/>
      <c r="CTK262" s="92"/>
      <c r="CTL262" s="92"/>
      <c r="CTM262" s="92"/>
      <c r="CTN262" s="92"/>
      <c r="CTO262" s="92"/>
      <c r="CTP262" s="92"/>
      <c r="CTQ262" s="92"/>
      <c r="CTR262" s="92"/>
      <c r="CTS262" s="92"/>
      <c r="CTT262" s="92"/>
      <c r="CTU262" s="92"/>
      <c r="CTV262" s="92"/>
      <c r="CTW262" s="92"/>
      <c r="CTX262" s="92"/>
      <c r="CTY262" s="92"/>
      <c r="CTZ262" s="92"/>
      <c r="CUA262" s="92"/>
      <c r="CUB262" s="92"/>
      <c r="CUC262" s="92"/>
      <c r="CUD262" s="92"/>
      <c r="CUE262" s="92"/>
      <c r="CUF262" s="92"/>
      <c r="CUG262" s="92"/>
      <c r="CUH262" s="92"/>
      <c r="CUI262" s="92"/>
      <c r="CUJ262" s="92"/>
      <c r="CUK262" s="92"/>
      <c r="CUL262" s="92"/>
      <c r="CUM262" s="92"/>
      <c r="CUN262" s="92"/>
      <c r="CUO262" s="92"/>
      <c r="CUP262" s="92"/>
      <c r="CUQ262" s="92"/>
      <c r="CUR262" s="92"/>
      <c r="CUS262" s="92"/>
      <c r="CUT262" s="92"/>
      <c r="CUU262" s="92"/>
      <c r="CUV262" s="92"/>
      <c r="CUW262" s="92"/>
      <c r="CUX262" s="92"/>
      <c r="CUY262" s="92"/>
      <c r="CUZ262" s="92"/>
      <c r="CVA262" s="92"/>
      <c r="CVB262" s="92"/>
      <c r="CVC262" s="92"/>
      <c r="CVD262" s="92"/>
      <c r="CVE262" s="92"/>
      <c r="CVF262" s="92"/>
      <c r="CVG262" s="92"/>
      <c r="CVH262" s="92"/>
      <c r="CVI262" s="92"/>
      <c r="CVJ262" s="92"/>
      <c r="CVK262" s="92"/>
      <c r="CVL262" s="92"/>
      <c r="CVM262" s="92"/>
      <c r="CVN262" s="92"/>
      <c r="CVO262" s="92"/>
      <c r="CVP262" s="92"/>
      <c r="CVQ262" s="92"/>
      <c r="CVR262" s="92"/>
      <c r="CVS262" s="92"/>
      <c r="CVT262" s="92"/>
      <c r="CVU262" s="92"/>
      <c r="CVV262" s="92"/>
      <c r="CVW262" s="92"/>
      <c r="CVX262" s="92"/>
      <c r="CVY262" s="92"/>
      <c r="CVZ262" s="92"/>
      <c r="CWA262" s="92"/>
      <c r="CWB262" s="92"/>
      <c r="CWC262" s="92"/>
      <c r="CWD262" s="92"/>
      <c r="CWE262" s="92"/>
      <c r="CWF262" s="92"/>
      <c r="CWG262" s="92"/>
      <c r="CWH262" s="92"/>
      <c r="CWI262" s="92"/>
      <c r="CWJ262" s="92"/>
      <c r="CWK262" s="92"/>
      <c r="CWL262" s="92"/>
      <c r="CWM262" s="92"/>
      <c r="CWN262" s="92"/>
      <c r="CWO262" s="92"/>
      <c r="CWP262" s="92"/>
      <c r="CWQ262" s="92"/>
      <c r="CWR262" s="92"/>
      <c r="CWS262" s="92"/>
      <c r="CWT262" s="92"/>
      <c r="CWU262" s="92"/>
      <c r="CWV262" s="92"/>
      <c r="CWW262" s="92"/>
      <c r="CWX262" s="92"/>
      <c r="CWY262" s="92"/>
      <c r="CWZ262" s="92"/>
      <c r="CXA262" s="92"/>
      <c r="CXB262" s="92"/>
      <c r="CXC262" s="92"/>
      <c r="CXD262" s="92"/>
      <c r="CXE262" s="92"/>
      <c r="CXF262" s="92"/>
      <c r="CXG262" s="92"/>
      <c r="CXH262" s="92"/>
      <c r="CXI262" s="92"/>
      <c r="CXJ262" s="92"/>
      <c r="CXK262" s="92"/>
      <c r="CXL262" s="92"/>
      <c r="CXM262" s="92"/>
      <c r="CXN262" s="92"/>
      <c r="CXO262" s="92"/>
      <c r="CXP262" s="92"/>
      <c r="CXQ262" s="92"/>
      <c r="CXR262" s="92"/>
      <c r="CXS262" s="92"/>
      <c r="CXT262" s="92"/>
      <c r="CXU262" s="92"/>
      <c r="CXV262" s="92"/>
      <c r="CXW262" s="92"/>
      <c r="CXX262" s="92"/>
      <c r="CXY262" s="92"/>
      <c r="CXZ262" s="92"/>
      <c r="CYA262" s="92"/>
      <c r="CYB262" s="92"/>
      <c r="CYC262" s="92"/>
      <c r="CYD262" s="92"/>
      <c r="CYE262" s="92"/>
      <c r="CYF262" s="92"/>
      <c r="CYG262" s="92"/>
      <c r="CYH262" s="92"/>
      <c r="CYI262" s="92"/>
      <c r="CYJ262" s="92"/>
      <c r="CYK262" s="92"/>
      <c r="CYL262" s="92"/>
      <c r="CYM262" s="92"/>
      <c r="CYN262" s="92"/>
      <c r="CYO262" s="92"/>
      <c r="CYP262" s="92"/>
      <c r="CYQ262" s="92"/>
      <c r="CYR262" s="92"/>
      <c r="CYS262" s="92"/>
      <c r="CYT262" s="92"/>
      <c r="CYU262" s="92"/>
      <c r="CYV262" s="92"/>
      <c r="CYW262" s="92"/>
      <c r="CYX262" s="92"/>
      <c r="CYY262" s="92"/>
      <c r="CYZ262" s="92"/>
      <c r="CZA262" s="92"/>
      <c r="CZB262" s="92"/>
      <c r="CZC262" s="92"/>
      <c r="CZD262" s="92"/>
      <c r="CZE262" s="92"/>
      <c r="CZF262" s="92"/>
      <c r="CZG262" s="92"/>
      <c r="CZH262" s="92"/>
      <c r="CZI262" s="92"/>
      <c r="CZJ262" s="92"/>
      <c r="CZK262" s="92"/>
      <c r="CZL262" s="92"/>
      <c r="CZM262" s="92"/>
      <c r="CZN262" s="92"/>
      <c r="CZO262" s="92"/>
      <c r="CZP262" s="92"/>
      <c r="CZQ262" s="92"/>
      <c r="CZR262" s="92"/>
      <c r="CZS262" s="92"/>
      <c r="CZT262" s="92"/>
      <c r="CZU262" s="92"/>
      <c r="CZV262" s="92"/>
      <c r="CZW262" s="92"/>
      <c r="CZX262" s="92"/>
      <c r="CZY262" s="92"/>
      <c r="CZZ262" s="92"/>
      <c r="DAA262" s="92"/>
      <c r="DAB262" s="92"/>
      <c r="DAC262" s="92"/>
      <c r="DAD262" s="92"/>
      <c r="DAE262" s="92"/>
      <c r="DAF262" s="92"/>
      <c r="DAG262" s="92"/>
      <c r="DAH262" s="92"/>
      <c r="DAI262" s="92"/>
      <c r="DAJ262" s="92"/>
      <c r="DAK262" s="92"/>
      <c r="DAL262" s="92"/>
      <c r="DAM262" s="92"/>
      <c r="DAN262" s="92"/>
      <c r="DAO262" s="92"/>
      <c r="DAP262" s="92"/>
      <c r="DAQ262" s="92"/>
      <c r="DAR262" s="92"/>
      <c r="DAS262" s="92"/>
      <c r="DAT262" s="92"/>
      <c r="DAU262" s="92"/>
      <c r="DAV262" s="92"/>
      <c r="DAW262" s="92"/>
      <c r="DAX262" s="92"/>
      <c r="DAY262" s="92"/>
      <c r="DAZ262" s="92"/>
      <c r="DBA262" s="92"/>
      <c r="DBB262" s="92"/>
      <c r="DBC262" s="92"/>
      <c r="DBD262" s="92"/>
      <c r="DBE262" s="92"/>
      <c r="DBF262" s="92"/>
      <c r="DBG262" s="92"/>
      <c r="DBH262" s="92"/>
      <c r="DBI262" s="92"/>
      <c r="DBJ262" s="92"/>
      <c r="DBK262" s="92"/>
      <c r="DBL262" s="92"/>
      <c r="DBM262" s="92"/>
      <c r="DBN262" s="92"/>
      <c r="DBO262" s="92"/>
      <c r="DBP262" s="92"/>
      <c r="DBQ262" s="92"/>
      <c r="DBR262" s="92"/>
      <c r="DBS262" s="92"/>
      <c r="DBT262" s="92"/>
      <c r="DBU262" s="92"/>
      <c r="DBV262" s="92"/>
      <c r="DBW262" s="92"/>
      <c r="DBX262" s="92"/>
      <c r="DBY262" s="92"/>
      <c r="DBZ262" s="92"/>
      <c r="DCA262" s="92"/>
      <c r="DCB262" s="92"/>
      <c r="DCC262" s="92"/>
      <c r="DCD262" s="92"/>
      <c r="DCE262" s="92"/>
      <c r="DCF262" s="92"/>
      <c r="DCG262" s="92"/>
      <c r="DCH262" s="92"/>
      <c r="DCI262" s="92"/>
      <c r="DCJ262" s="92"/>
      <c r="DCK262" s="92"/>
      <c r="DCL262" s="92"/>
      <c r="DCM262" s="92"/>
      <c r="DCN262" s="92"/>
      <c r="DCO262" s="92"/>
      <c r="DCP262" s="92"/>
      <c r="DCQ262" s="92"/>
      <c r="DCR262" s="92"/>
      <c r="DCS262" s="92"/>
      <c r="DCT262" s="92"/>
      <c r="DCU262" s="92"/>
      <c r="DCV262" s="92"/>
      <c r="DCW262" s="92"/>
      <c r="DCX262" s="92"/>
      <c r="DCY262" s="92"/>
      <c r="DCZ262" s="92"/>
      <c r="DDA262" s="92"/>
      <c r="DDB262" s="92"/>
      <c r="DDC262" s="92"/>
      <c r="DDD262" s="92"/>
      <c r="DDE262" s="92"/>
      <c r="DDF262" s="92"/>
      <c r="DDG262" s="92"/>
      <c r="DDH262" s="92"/>
      <c r="DDI262" s="92"/>
      <c r="DDJ262" s="92"/>
      <c r="DDK262" s="92"/>
      <c r="DDL262" s="92"/>
      <c r="DDM262" s="92"/>
      <c r="DDN262" s="92"/>
      <c r="DDO262" s="92"/>
      <c r="DDP262" s="92"/>
      <c r="DDQ262" s="92"/>
      <c r="DDR262" s="92"/>
      <c r="DDS262" s="92"/>
      <c r="DDT262" s="92"/>
      <c r="DDU262" s="92"/>
      <c r="DDV262" s="92"/>
      <c r="DDW262" s="92"/>
      <c r="DDX262" s="92"/>
      <c r="DDY262" s="92"/>
      <c r="DDZ262" s="92"/>
      <c r="DEA262" s="92"/>
      <c r="DEB262" s="92"/>
      <c r="DEC262" s="92"/>
      <c r="DED262" s="92"/>
      <c r="DEE262" s="92"/>
      <c r="DEF262" s="92"/>
      <c r="DEG262" s="92"/>
      <c r="DEH262" s="92"/>
      <c r="DEI262" s="92"/>
      <c r="DEJ262" s="92"/>
      <c r="DEK262" s="92"/>
      <c r="DEL262" s="92"/>
      <c r="DEM262" s="92"/>
      <c r="DEN262" s="92"/>
      <c r="DEO262" s="92"/>
      <c r="DEP262" s="92"/>
      <c r="DEQ262" s="92"/>
      <c r="DER262" s="92"/>
      <c r="DES262" s="92"/>
      <c r="DET262" s="92"/>
      <c r="DEU262" s="92"/>
      <c r="DEV262" s="92"/>
      <c r="DEW262" s="92"/>
      <c r="DEX262" s="92"/>
      <c r="DEY262" s="92"/>
      <c r="DEZ262" s="92"/>
      <c r="DFA262" s="92"/>
      <c r="DFB262" s="92"/>
      <c r="DFC262" s="92"/>
      <c r="DFD262" s="92"/>
      <c r="DFE262" s="92"/>
      <c r="DFF262" s="92"/>
      <c r="DFG262" s="92"/>
      <c r="DFH262" s="92"/>
      <c r="DFI262" s="92"/>
      <c r="DFJ262" s="92"/>
      <c r="DFK262" s="92"/>
      <c r="DFL262" s="92"/>
      <c r="DFM262" s="92"/>
      <c r="DFN262" s="92"/>
      <c r="DFO262" s="92"/>
      <c r="DFP262" s="92"/>
      <c r="DFQ262" s="92"/>
      <c r="DFR262" s="92"/>
      <c r="DFS262" s="92"/>
      <c r="DFT262" s="92"/>
      <c r="DFU262" s="92"/>
      <c r="DFV262" s="92"/>
      <c r="DFW262" s="92"/>
      <c r="DFX262" s="92"/>
      <c r="DFY262" s="92"/>
      <c r="DFZ262" s="92"/>
      <c r="DGA262" s="92"/>
      <c r="DGB262" s="92"/>
      <c r="DGC262" s="92"/>
      <c r="DGD262" s="92"/>
      <c r="DGE262" s="92"/>
      <c r="DGF262" s="92"/>
      <c r="DGG262" s="92"/>
      <c r="DGH262" s="92"/>
      <c r="DGI262" s="92"/>
      <c r="DGJ262" s="92"/>
      <c r="DGK262" s="92"/>
      <c r="DGL262" s="92"/>
      <c r="DGM262" s="92"/>
      <c r="DGN262" s="92"/>
      <c r="DGO262" s="92"/>
      <c r="DGP262" s="92"/>
      <c r="DGQ262" s="92"/>
      <c r="DGR262" s="92"/>
      <c r="DGS262" s="92"/>
      <c r="DGT262" s="92"/>
      <c r="DGU262" s="92"/>
      <c r="DGV262" s="92"/>
      <c r="DGW262" s="92"/>
      <c r="DGX262" s="92"/>
      <c r="DGY262" s="92"/>
      <c r="DGZ262" s="92"/>
      <c r="DHA262" s="92"/>
      <c r="DHB262" s="92"/>
      <c r="DHC262" s="92"/>
      <c r="DHD262" s="92"/>
      <c r="DHE262" s="92"/>
      <c r="DHF262" s="92"/>
      <c r="DHG262" s="92"/>
      <c r="DHH262" s="92"/>
      <c r="DHI262" s="92"/>
      <c r="DHJ262" s="92"/>
      <c r="DHK262" s="92"/>
      <c r="DHL262" s="92"/>
      <c r="DHM262" s="92"/>
      <c r="DHN262" s="92"/>
      <c r="DHO262" s="92"/>
      <c r="DHP262" s="92"/>
      <c r="DHQ262" s="92"/>
      <c r="DHR262" s="92"/>
      <c r="DHS262" s="92"/>
      <c r="DHT262" s="92"/>
      <c r="DHU262" s="92"/>
      <c r="DHV262" s="92"/>
      <c r="DHW262" s="92"/>
      <c r="DHX262" s="92"/>
      <c r="DHY262" s="92"/>
      <c r="DHZ262" s="92"/>
      <c r="DIA262" s="92"/>
      <c r="DIB262" s="92"/>
      <c r="DIC262" s="92"/>
      <c r="DID262" s="92"/>
      <c r="DIE262" s="92"/>
      <c r="DIF262" s="92"/>
      <c r="DIG262" s="92"/>
      <c r="DIH262" s="92"/>
      <c r="DII262" s="92"/>
      <c r="DIJ262" s="92"/>
      <c r="DIK262" s="92"/>
      <c r="DIL262" s="92"/>
      <c r="DIM262" s="92"/>
      <c r="DIN262" s="92"/>
      <c r="DIO262" s="92"/>
      <c r="DIP262" s="92"/>
      <c r="DIQ262" s="92"/>
      <c r="DIR262" s="92"/>
      <c r="DIS262" s="92"/>
      <c r="DIT262" s="92"/>
      <c r="DIU262" s="92"/>
      <c r="DIV262" s="92"/>
      <c r="DIW262" s="92"/>
      <c r="DIX262" s="92"/>
      <c r="DIY262" s="92"/>
      <c r="DIZ262" s="92"/>
      <c r="DJA262" s="92"/>
      <c r="DJB262" s="92"/>
      <c r="DJC262" s="92"/>
      <c r="DJD262" s="92"/>
      <c r="DJE262" s="92"/>
      <c r="DJF262" s="92"/>
      <c r="DJG262" s="92"/>
      <c r="DJH262" s="92"/>
      <c r="DJI262" s="92"/>
      <c r="DJJ262" s="92"/>
      <c r="DJK262" s="92"/>
      <c r="DJL262" s="92"/>
      <c r="DJM262" s="92"/>
      <c r="DJN262" s="92"/>
      <c r="DJO262" s="92"/>
      <c r="DJP262" s="92"/>
      <c r="DJQ262" s="92"/>
      <c r="DJR262" s="92"/>
      <c r="DJS262" s="92"/>
      <c r="DJT262" s="92"/>
      <c r="DJU262" s="92"/>
      <c r="DJV262" s="92"/>
      <c r="DJW262" s="92"/>
      <c r="DJX262" s="92"/>
      <c r="DJY262" s="92"/>
      <c r="DJZ262" s="92"/>
      <c r="DKA262" s="92"/>
      <c r="DKB262" s="92"/>
      <c r="DKC262" s="92"/>
      <c r="DKD262" s="92"/>
      <c r="DKE262" s="92"/>
      <c r="DKF262" s="92"/>
      <c r="DKG262" s="92"/>
      <c r="DKH262" s="92"/>
      <c r="DKI262" s="92"/>
      <c r="DKJ262" s="92"/>
      <c r="DKK262" s="92"/>
      <c r="DKL262" s="92"/>
      <c r="DKM262" s="92"/>
      <c r="DKN262" s="92"/>
      <c r="DKO262" s="92"/>
      <c r="DKP262" s="92"/>
      <c r="DKQ262" s="92"/>
      <c r="DKR262" s="92"/>
      <c r="DKS262" s="92"/>
      <c r="DKT262" s="92"/>
      <c r="DKU262" s="92"/>
      <c r="DKV262" s="92"/>
      <c r="DKW262" s="92"/>
      <c r="DKX262" s="92"/>
      <c r="DKY262" s="92"/>
      <c r="DKZ262" s="92"/>
      <c r="DLA262" s="92"/>
      <c r="DLB262" s="92"/>
      <c r="DLC262" s="92"/>
      <c r="DLD262" s="92"/>
      <c r="DLE262" s="92"/>
      <c r="DLF262" s="92"/>
      <c r="DLG262" s="92"/>
      <c r="DLH262" s="92"/>
      <c r="DLI262" s="92"/>
      <c r="DLJ262" s="92"/>
      <c r="DLK262" s="92"/>
      <c r="DLL262" s="92"/>
      <c r="DLM262" s="92"/>
      <c r="DLN262" s="92"/>
      <c r="DLO262" s="92"/>
      <c r="DLP262" s="92"/>
      <c r="DLQ262" s="92"/>
      <c r="DLR262" s="92"/>
      <c r="DLS262" s="92"/>
      <c r="DLT262" s="92"/>
      <c r="DLU262" s="92"/>
      <c r="DLV262" s="92"/>
      <c r="DLW262" s="92"/>
      <c r="DLX262" s="92"/>
      <c r="DLY262" s="92"/>
      <c r="DLZ262" s="92"/>
      <c r="DMA262" s="92"/>
      <c r="DMB262" s="92"/>
      <c r="DMC262" s="92"/>
      <c r="DMD262" s="92"/>
      <c r="DME262" s="92"/>
      <c r="DMF262" s="92"/>
      <c r="DMG262" s="92"/>
      <c r="DMH262" s="92"/>
      <c r="DMI262" s="92"/>
      <c r="DMJ262" s="92"/>
      <c r="DMK262" s="92"/>
      <c r="DML262" s="92"/>
      <c r="DMM262" s="92"/>
      <c r="DMN262" s="92"/>
      <c r="DMO262" s="92"/>
      <c r="DMP262" s="92"/>
      <c r="DMQ262" s="92"/>
      <c r="DMR262" s="92"/>
      <c r="DMS262" s="92"/>
      <c r="DMT262" s="92"/>
      <c r="DMU262" s="92"/>
      <c r="DMV262" s="92"/>
      <c r="DMW262" s="92"/>
      <c r="DMX262" s="92"/>
      <c r="DMY262" s="92"/>
      <c r="DMZ262" s="92"/>
      <c r="DNA262" s="92"/>
      <c r="DNB262" s="92"/>
      <c r="DNC262" s="92"/>
      <c r="DND262" s="92"/>
      <c r="DNE262" s="92"/>
      <c r="DNF262" s="92"/>
      <c r="DNG262" s="92"/>
      <c r="DNH262" s="92"/>
      <c r="DNI262" s="92"/>
      <c r="DNJ262" s="92"/>
      <c r="DNK262" s="92"/>
      <c r="DNL262" s="92"/>
      <c r="DNM262" s="92"/>
      <c r="DNN262" s="92"/>
      <c r="DNO262" s="92"/>
      <c r="DNP262" s="92"/>
      <c r="DNQ262" s="92"/>
      <c r="DNR262" s="92"/>
      <c r="DNS262" s="92"/>
      <c r="DNT262" s="92"/>
      <c r="DNU262" s="92"/>
      <c r="DNV262" s="92"/>
      <c r="DNW262" s="92"/>
      <c r="DNX262" s="92"/>
      <c r="DNY262" s="92"/>
      <c r="DNZ262" s="92"/>
      <c r="DOA262" s="92"/>
      <c r="DOB262" s="92"/>
      <c r="DOC262" s="92"/>
      <c r="DOD262" s="92"/>
      <c r="DOE262" s="92"/>
      <c r="DOF262" s="92"/>
      <c r="DOG262" s="92"/>
      <c r="DOH262" s="92"/>
      <c r="DOI262" s="92"/>
      <c r="DOJ262" s="92"/>
      <c r="DOK262" s="92"/>
      <c r="DOL262" s="92"/>
      <c r="DOM262" s="92"/>
      <c r="DON262" s="92"/>
      <c r="DOO262" s="92"/>
      <c r="DOP262" s="92"/>
      <c r="DOQ262" s="92"/>
      <c r="DOR262" s="92"/>
      <c r="DOS262" s="92"/>
      <c r="DOT262" s="92"/>
      <c r="DOU262" s="92"/>
      <c r="DOV262" s="92"/>
      <c r="DOW262" s="92"/>
      <c r="DOX262" s="92"/>
      <c r="DOY262" s="92"/>
      <c r="DOZ262" s="92"/>
      <c r="DPA262" s="92"/>
      <c r="DPB262" s="92"/>
      <c r="DPC262" s="92"/>
      <c r="DPD262" s="92"/>
      <c r="DPE262" s="92"/>
      <c r="DPF262" s="92"/>
      <c r="DPG262" s="92"/>
      <c r="DPH262" s="92"/>
      <c r="DPI262" s="92"/>
      <c r="DPJ262" s="92"/>
      <c r="DPK262" s="92"/>
      <c r="DPL262" s="92"/>
      <c r="DPM262" s="92"/>
      <c r="DPN262" s="92"/>
      <c r="DPO262" s="92"/>
      <c r="DPP262" s="92"/>
      <c r="DPQ262" s="92"/>
      <c r="DPR262" s="92"/>
      <c r="DPS262" s="92"/>
      <c r="DPT262" s="92"/>
      <c r="DPU262" s="92"/>
      <c r="DPV262" s="92"/>
      <c r="DPW262" s="92"/>
      <c r="DPX262" s="92"/>
      <c r="DPY262" s="92"/>
      <c r="DPZ262" s="92"/>
      <c r="DQA262" s="92"/>
      <c r="DQB262" s="92"/>
      <c r="DQC262" s="92"/>
      <c r="DQD262" s="92"/>
      <c r="DQE262" s="92"/>
      <c r="DQF262" s="92"/>
      <c r="DQG262" s="92"/>
      <c r="DQH262" s="92"/>
      <c r="DQI262" s="92"/>
      <c r="DQJ262" s="92"/>
      <c r="DQK262" s="92"/>
      <c r="DQL262" s="92"/>
      <c r="DQM262" s="92"/>
      <c r="DQN262" s="92"/>
      <c r="DQO262" s="92"/>
      <c r="DQP262" s="92"/>
      <c r="DQQ262" s="92"/>
      <c r="DQR262" s="92"/>
      <c r="DQS262" s="92"/>
      <c r="DQT262" s="92"/>
      <c r="DQU262" s="92"/>
      <c r="DQV262" s="92"/>
      <c r="DQW262" s="92"/>
      <c r="DQX262" s="92"/>
      <c r="DQY262" s="92"/>
      <c r="DQZ262" s="92"/>
      <c r="DRA262" s="92"/>
      <c r="DRB262" s="92"/>
      <c r="DRC262" s="92"/>
      <c r="DRD262" s="92"/>
      <c r="DRE262" s="92"/>
      <c r="DRF262" s="92"/>
      <c r="DRG262" s="92"/>
      <c r="DRH262" s="92"/>
      <c r="DRI262" s="92"/>
      <c r="DRJ262" s="92"/>
      <c r="DRK262" s="92"/>
      <c r="DRL262" s="92"/>
      <c r="DRM262" s="92"/>
      <c r="DRN262" s="92"/>
      <c r="DRO262" s="92"/>
      <c r="DRP262" s="92"/>
      <c r="DRQ262" s="92"/>
      <c r="DRR262" s="92"/>
      <c r="DRS262" s="92"/>
      <c r="DRT262" s="92"/>
      <c r="DRU262" s="92"/>
      <c r="DRV262" s="92"/>
      <c r="DRW262" s="92"/>
      <c r="DRX262" s="92"/>
      <c r="DRY262" s="92"/>
      <c r="DRZ262" s="92"/>
      <c r="DSA262" s="92"/>
      <c r="DSB262" s="92"/>
      <c r="DSC262" s="92"/>
      <c r="DSD262" s="92"/>
      <c r="DSE262" s="92"/>
      <c r="DSF262" s="92"/>
      <c r="DSG262" s="92"/>
      <c r="DSH262" s="92"/>
      <c r="DSI262" s="92"/>
      <c r="DSJ262" s="92"/>
      <c r="DSK262" s="92"/>
      <c r="DSL262" s="92"/>
      <c r="DSM262" s="92"/>
      <c r="DSN262" s="92"/>
      <c r="DSO262" s="92"/>
      <c r="DSP262" s="92"/>
      <c r="DSQ262" s="92"/>
      <c r="DSR262" s="92"/>
      <c r="DSS262" s="92"/>
      <c r="DST262" s="92"/>
      <c r="DSU262" s="92"/>
      <c r="DSV262" s="92"/>
      <c r="DSW262" s="92"/>
      <c r="DSX262" s="92"/>
      <c r="DSY262" s="92"/>
      <c r="DSZ262" s="92"/>
      <c r="DTA262" s="92"/>
      <c r="DTB262" s="92"/>
      <c r="DTC262" s="92"/>
      <c r="DTD262" s="92"/>
      <c r="DTE262" s="92"/>
      <c r="DTF262" s="92"/>
      <c r="DTG262" s="92"/>
      <c r="DTH262" s="92"/>
      <c r="DTI262" s="92"/>
      <c r="DTJ262" s="92"/>
      <c r="DTK262" s="92"/>
      <c r="DTL262" s="92"/>
      <c r="DTM262" s="92"/>
      <c r="DTN262" s="92"/>
      <c r="DTO262" s="92"/>
      <c r="DTP262" s="92"/>
      <c r="DTQ262" s="92"/>
      <c r="DTR262" s="92"/>
      <c r="DTS262" s="92"/>
      <c r="DTT262" s="92"/>
      <c r="DTU262" s="92"/>
      <c r="DTV262" s="92"/>
      <c r="DTW262" s="92"/>
      <c r="DTX262" s="92"/>
      <c r="DTY262" s="92"/>
      <c r="DTZ262" s="92"/>
      <c r="DUA262" s="92"/>
      <c r="DUB262" s="92"/>
      <c r="DUC262" s="92"/>
      <c r="DUD262" s="92"/>
      <c r="DUE262" s="92"/>
      <c r="DUF262" s="92"/>
      <c r="DUG262" s="92"/>
      <c r="DUH262" s="92"/>
      <c r="DUI262" s="92"/>
      <c r="DUJ262" s="92"/>
      <c r="DUK262" s="92"/>
      <c r="DUL262" s="92"/>
      <c r="DUM262" s="92"/>
      <c r="DUN262" s="92"/>
      <c r="DUO262" s="92"/>
      <c r="DUP262" s="92"/>
      <c r="DUQ262" s="92"/>
      <c r="DUR262" s="92"/>
      <c r="DUS262" s="92"/>
      <c r="DUT262" s="92"/>
      <c r="DUU262" s="92"/>
      <c r="DUV262" s="92"/>
      <c r="DUW262" s="92"/>
      <c r="DUX262" s="92"/>
      <c r="DUY262" s="92"/>
      <c r="DUZ262" s="92"/>
      <c r="DVA262" s="92"/>
      <c r="DVB262" s="92"/>
      <c r="DVC262" s="92"/>
      <c r="DVD262" s="92"/>
      <c r="DVE262" s="92"/>
      <c r="DVF262" s="92"/>
      <c r="DVG262" s="92"/>
      <c r="DVH262" s="92"/>
      <c r="DVI262" s="92"/>
      <c r="DVJ262" s="92"/>
      <c r="DVK262" s="92"/>
      <c r="DVL262" s="92"/>
      <c r="DVM262" s="92"/>
      <c r="DVN262" s="92"/>
      <c r="DVO262" s="92"/>
      <c r="DVP262" s="92"/>
      <c r="DVQ262" s="92"/>
      <c r="DVR262" s="92"/>
      <c r="DVS262" s="92"/>
      <c r="DVT262" s="92"/>
      <c r="DVU262" s="92"/>
      <c r="DVV262" s="92"/>
      <c r="DVW262" s="92"/>
      <c r="DVX262" s="92"/>
      <c r="DVY262" s="92"/>
      <c r="DVZ262" s="92"/>
      <c r="DWA262" s="92"/>
      <c r="DWB262" s="92"/>
      <c r="DWC262" s="92"/>
      <c r="DWD262" s="92"/>
      <c r="DWE262" s="92"/>
      <c r="DWF262" s="92"/>
      <c r="DWG262" s="92"/>
      <c r="DWH262" s="92"/>
      <c r="DWI262" s="92"/>
      <c r="DWJ262" s="92"/>
      <c r="DWK262" s="92"/>
      <c r="DWL262" s="92"/>
      <c r="DWM262" s="92"/>
      <c r="DWN262" s="92"/>
      <c r="DWO262" s="92"/>
      <c r="DWP262" s="92"/>
      <c r="DWQ262" s="92"/>
      <c r="DWR262" s="92"/>
      <c r="DWS262" s="92"/>
      <c r="DWT262" s="92"/>
      <c r="DWU262" s="92"/>
      <c r="DWV262" s="92"/>
      <c r="DWW262" s="92"/>
      <c r="DWX262" s="92"/>
      <c r="DWY262" s="92"/>
      <c r="DWZ262" s="92"/>
      <c r="DXA262" s="92"/>
      <c r="DXB262" s="92"/>
      <c r="DXC262" s="92"/>
      <c r="DXD262" s="92"/>
      <c r="DXE262" s="92"/>
      <c r="DXF262" s="92"/>
      <c r="DXG262" s="92"/>
      <c r="DXH262" s="92"/>
      <c r="DXI262" s="92"/>
      <c r="DXJ262" s="92"/>
      <c r="DXK262" s="92"/>
      <c r="DXL262" s="92"/>
      <c r="DXM262" s="92"/>
      <c r="DXN262" s="92"/>
      <c r="DXO262" s="92"/>
      <c r="DXP262" s="92"/>
      <c r="DXQ262" s="92"/>
      <c r="DXR262" s="92"/>
      <c r="DXS262" s="92"/>
      <c r="DXT262" s="92"/>
      <c r="DXU262" s="92"/>
      <c r="DXV262" s="92"/>
      <c r="DXW262" s="92"/>
      <c r="DXX262" s="92"/>
      <c r="DXY262" s="92"/>
      <c r="DXZ262" s="92"/>
      <c r="DYA262" s="92"/>
      <c r="DYB262" s="92"/>
      <c r="DYC262" s="92"/>
      <c r="DYD262" s="92"/>
      <c r="DYE262" s="92"/>
      <c r="DYF262" s="92"/>
      <c r="DYG262" s="92"/>
      <c r="DYH262" s="92"/>
      <c r="DYI262" s="92"/>
      <c r="DYJ262" s="92"/>
      <c r="DYK262" s="92"/>
      <c r="DYL262" s="92"/>
      <c r="DYM262" s="92"/>
      <c r="DYN262" s="92"/>
      <c r="DYO262" s="92"/>
      <c r="DYP262" s="92"/>
      <c r="DYQ262" s="92"/>
      <c r="DYR262" s="92"/>
      <c r="DYS262" s="92"/>
      <c r="DYT262" s="92"/>
      <c r="DYU262" s="92"/>
      <c r="DYV262" s="92"/>
      <c r="DYW262" s="92"/>
      <c r="DYX262" s="92"/>
      <c r="DYY262" s="92"/>
      <c r="DYZ262" s="92"/>
      <c r="DZA262" s="92"/>
      <c r="DZB262" s="92"/>
      <c r="DZC262" s="92"/>
      <c r="DZD262" s="92"/>
      <c r="DZE262" s="92"/>
      <c r="DZF262" s="92"/>
      <c r="DZG262" s="92"/>
      <c r="DZH262" s="92"/>
      <c r="DZI262" s="92"/>
      <c r="DZJ262" s="92"/>
      <c r="DZK262" s="92"/>
      <c r="DZL262" s="92"/>
      <c r="DZM262" s="92"/>
      <c r="DZN262" s="92"/>
      <c r="DZO262" s="92"/>
      <c r="DZP262" s="92"/>
      <c r="DZQ262" s="92"/>
      <c r="DZR262" s="92"/>
      <c r="DZS262" s="92"/>
      <c r="DZT262" s="92"/>
      <c r="DZU262" s="92"/>
      <c r="DZV262" s="92"/>
      <c r="DZW262" s="92"/>
      <c r="DZX262" s="92"/>
      <c r="DZY262" s="92"/>
      <c r="DZZ262" s="92"/>
      <c r="EAA262" s="92"/>
      <c r="EAB262" s="92"/>
      <c r="EAC262" s="92"/>
      <c r="EAD262" s="92"/>
      <c r="EAE262" s="92"/>
      <c r="EAF262" s="92"/>
      <c r="EAG262" s="92"/>
      <c r="EAH262" s="92"/>
      <c r="EAI262" s="92"/>
      <c r="EAJ262" s="92"/>
      <c r="EAK262" s="92"/>
      <c r="EAL262" s="92"/>
      <c r="EAM262" s="92"/>
      <c r="EAN262" s="92"/>
      <c r="EAO262" s="92"/>
      <c r="EAP262" s="92"/>
      <c r="EAQ262" s="92"/>
      <c r="EAR262" s="92"/>
      <c r="EAS262" s="92"/>
      <c r="EAT262" s="92"/>
      <c r="EAU262" s="92"/>
      <c r="EAV262" s="92"/>
      <c r="EAW262" s="92"/>
      <c r="EAX262" s="92"/>
      <c r="EAY262" s="92"/>
      <c r="EAZ262" s="92"/>
      <c r="EBA262" s="92"/>
      <c r="EBB262" s="92"/>
      <c r="EBC262" s="92"/>
      <c r="EBD262" s="92"/>
      <c r="EBE262" s="92"/>
      <c r="EBF262" s="92"/>
      <c r="EBG262" s="92"/>
      <c r="EBH262" s="92"/>
      <c r="EBI262" s="92"/>
      <c r="EBJ262" s="92"/>
      <c r="EBK262" s="92"/>
      <c r="EBL262" s="92"/>
      <c r="EBM262" s="92"/>
      <c r="EBN262" s="92"/>
      <c r="EBO262" s="92"/>
      <c r="EBP262" s="92"/>
      <c r="EBQ262" s="92"/>
      <c r="EBR262" s="92"/>
      <c r="EBS262" s="92"/>
      <c r="EBT262" s="92"/>
      <c r="EBU262" s="92"/>
      <c r="EBV262" s="92"/>
      <c r="EBW262" s="92"/>
      <c r="EBX262" s="92"/>
      <c r="EBY262" s="92"/>
      <c r="EBZ262" s="92"/>
      <c r="ECA262" s="92"/>
      <c r="ECB262" s="92"/>
      <c r="ECC262" s="92"/>
      <c r="ECD262" s="92"/>
      <c r="ECE262" s="92"/>
      <c r="ECF262" s="92"/>
      <c r="ECG262" s="92"/>
      <c r="ECH262" s="92"/>
      <c r="ECI262" s="92"/>
      <c r="ECJ262" s="92"/>
      <c r="ECK262" s="92"/>
      <c r="ECL262" s="92"/>
      <c r="ECM262" s="92"/>
      <c r="ECN262" s="92"/>
      <c r="ECO262" s="92"/>
      <c r="ECP262" s="92"/>
      <c r="ECQ262" s="92"/>
      <c r="ECR262" s="92"/>
      <c r="ECS262" s="92"/>
      <c r="ECT262" s="92"/>
      <c r="ECU262" s="92"/>
      <c r="ECV262" s="92"/>
      <c r="ECW262" s="92"/>
      <c r="ECX262" s="92"/>
      <c r="ECY262" s="92"/>
      <c r="ECZ262" s="92"/>
      <c r="EDA262" s="92"/>
      <c r="EDB262" s="92"/>
      <c r="EDC262" s="92"/>
      <c r="EDD262" s="92"/>
      <c r="EDE262" s="92"/>
      <c r="EDF262" s="92"/>
      <c r="EDG262" s="92"/>
      <c r="EDH262" s="92"/>
      <c r="EDI262" s="92"/>
      <c r="EDJ262" s="92"/>
      <c r="EDK262" s="92"/>
      <c r="EDL262" s="92"/>
      <c r="EDM262" s="92"/>
      <c r="EDN262" s="92"/>
      <c r="EDO262" s="92"/>
      <c r="EDP262" s="92"/>
      <c r="EDQ262" s="92"/>
      <c r="EDR262" s="92"/>
      <c r="EDS262" s="92"/>
      <c r="EDT262" s="92"/>
      <c r="EDU262" s="92"/>
      <c r="EDV262" s="92"/>
      <c r="EDW262" s="92"/>
      <c r="EDX262" s="92"/>
      <c r="EDY262" s="92"/>
      <c r="EDZ262" s="92"/>
      <c r="EEA262" s="92"/>
      <c r="EEB262" s="92"/>
      <c r="EEC262" s="92"/>
      <c r="EED262" s="92"/>
      <c r="EEE262" s="92"/>
      <c r="EEF262" s="92"/>
      <c r="EEG262" s="92"/>
      <c r="EEH262" s="92"/>
      <c r="EEI262" s="92"/>
      <c r="EEJ262" s="92"/>
      <c r="EEK262" s="92"/>
      <c r="EEL262" s="92"/>
      <c r="EEM262" s="92"/>
      <c r="EEN262" s="92"/>
      <c r="EEO262" s="92"/>
      <c r="EEP262" s="92"/>
      <c r="EEQ262" s="92"/>
      <c r="EER262" s="92"/>
      <c r="EES262" s="92"/>
      <c r="EET262" s="92"/>
      <c r="EEU262" s="92"/>
      <c r="EEV262" s="92"/>
      <c r="EEW262" s="92"/>
      <c r="EEX262" s="92"/>
      <c r="EEY262" s="92"/>
      <c r="EEZ262" s="92"/>
      <c r="EFA262" s="92"/>
      <c r="EFB262" s="92"/>
      <c r="EFC262" s="92"/>
      <c r="EFD262" s="92"/>
      <c r="EFE262" s="92"/>
      <c r="EFF262" s="92"/>
      <c r="EFG262" s="92"/>
      <c r="EFH262" s="92"/>
      <c r="EFI262" s="92"/>
      <c r="EFJ262" s="92"/>
      <c r="EFK262" s="92"/>
      <c r="EFL262" s="92"/>
      <c r="EFM262" s="92"/>
      <c r="EFN262" s="92"/>
      <c r="EFO262" s="92"/>
      <c r="EFP262" s="92"/>
      <c r="EFQ262" s="92"/>
      <c r="EFR262" s="92"/>
      <c r="EFS262" s="92"/>
      <c r="EFT262" s="92"/>
      <c r="EFU262" s="92"/>
      <c r="EFV262" s="92"/>
      <c r="EFW262" s="92"/>
      <c r="EFX262" s="92"/>
      <c r="EFY262" s="92"/>
      <c r="EFZ262" s="92"/>
      <c r="EGA262" s="92"/>
      <c r="EGB262" s="92"/>
      <c r="EGC262" s="92"/>
      <c r="EGD262" s="92"/>
      <c r="EGE262" s="92"/>
      <c r="EGF262" s="92"/>
      <c r="EGG262" s="92"/>
      <c r="EGH262" s="92"/>
      <c r="EGI262" s="92"/>
      <c r="EGJ262" s="92"/>
      <c r="EGK262" s="92"/>
      <c r="EGL262" s="92"/>
      <c r="EGM262" s="92"/>
      <c r="EGN262" s="92"/>
      <c r="EGO262" s="92"/>
      <c r="EGP262" s="92"/>
      <c r="EGQ262" s="92"/>
      <c r="EGR262" s="92"/>
      <c r="EGS262" s="92"/>
      <c r="EGT262" s="92"/>
      <c r="EGU262" s="92"/>
      <c r="EGV262" s="92"/>
      <c r="EGW262" s="92"/>
      <c r="EGX262" s="92"/>
      <c r="EGY262" s="92"/>
      <c r="EGZ262" s="92"/>
      <c r="EHA262" s="92"/>
      <c r="EHB262" s="92"/>
      <c r="EHC262" s="92"/>
      <c r="EHD262" s="92"/>
      <c r="EHE262" s="92"/>
      <c r="EHF262" s="92"/>
      <c r="EHG262" s="92"/>
      <c r="EHH262" s="92"/>
      <c r="EHI262" s="92"/>
      <c r="EHJ262" s="92"/>
      <c r="EHK262" s="92"/>
      <c r="EHL262" s="92"/>
      <c r="EHM262" s="92"/>
      <c r="EHN262" s="92"/>
      <c r="EHO262" s="92"/>
      <c r="EHP262" s="92"/>
      <c r="EHQ262" s="92"/>
      <c r="EHR262" s="92"/>
      <c r="EHS262" s="92"/>
      <c r="EHT262" s="92"/>
      <c r="EHU262" s="92"/>
      <c r="EHV262" s="92"/>
      <c r="EHW262" s="92"/>
      <c r="EHX262" s="92"/>
      <c r="EHY262" s="92"/>
      <c r="EHZ262" s="92"/>
      <c r="EIA262" s="92"/>
      <c r="EIB262" s="92"/>
      <c r="EIC262" s="92"/>
      <c r="EID262" s="92"/>
      <c r="EIE262" s="92"/>
      <c r="EIF262" s="92"/>
      <c r="EIG262" s="92"/>
      <c r="EIH262" s="92"/>
      <c r="EII262" s="92"/>
      <c r="EIJ262" s="92"/>
      <c r="EIK262" s="92"/>
      <c r="EIL262" s="92"/>
      <c r="EIM262" s="92"/>
      <c r="EIN262" s="92"/>
      <c r="EIO262" s="92"/>
      <c r="EIP262" s="92"/>
      <c r="EIQ262" s="92"/>
      <c r="EIR262" s="92"/>
      <c r="EIS262" s="92"/>
      <c r="EIT262" s="92"/>
      <c r="EIU262" s="92"/>
      <c r="EIV262" s="92"/>
      <c r="EIW262" s="92"/>
      <c r="EIX262" s="92"/>
      <c r="EIY262" s="92"/>
      <c r="EIZ262" s="92"/>
      <c r="EJA262" s="92"/>
      <c r="EJB262" s="92"/>
      <c r="EJC262" s="92"/>
      <c r="EJD262" s="92"/>
      <c r="EJE262" s="92"/>
      <c r="EJF262" s="92"/>
      <c r="EJG262" s="92"/>
      <c r="EJH262" s="92"/>
      <c r="EJI262" s="92"/>
      <c r="EJJ262" s="92"/>
      <c r="EJK262" s="92"/>
      <c r="EJL262" s="92"/>
      <c r="EJM262" s="92"/>
      <c r="EJN262" s="92"/>
      <c r="EJO262" s="92"/>
      <c r="EJP262" s="92"/>
      <c r="EJQ262" s="92"/>
      <c r="EJR262" s="92"/>
      <c r="EJS262" s="92"/>
      <c r="EJT262" s="92"/>
      <c r="EJU262" s="92"/>
      <c r="EJV262" s="92"/>
      <c r="EJW262" s="92"/>
      <c r="EJX262" s="92"/>
      <c r="EJY262" s="92"/>
      <c r="EJZ262" s="92"/>
      <c r="EKA262" s="92"/>
      <c r="EKB262" s="92"/>
      <c r="EKC262" s="92"/>
      <c r="EKD262" s="92"/>
      <c r="EKE262" s="92"/>
      <c r="EKF262" s="92"/>
      <c r="EKG262" s="92"/>
      <c r="EKH262" s="92"/>
      <c r="EKI262" s="92"/>
      <c r="EKJ262" s="92"/>
      <c r="EKK262" s="92"/>
      <c r="EKL262" s="92"/>
      <c r="EKM262" s="92"/>
      <c r="EKN262" s="92"/>
      <c r="EKO262" s="92"/>
      <c r="EKP262" s="92"/>
      <c r="EKQ262" s="92"/>
      <c r="EKR262" s="92"/>
      <c r="EKS262" s="92"/>
      <c r="EKT262" s="92"/>
      <c r="EKU262" s="92"/>
      <c r="EKV262" s="92"/>
      <c r="EKW262" s="92"/>
      <c r="EKX262" s="92"/>
      <c r="EKY262" s="92"/>
      <c r="EKZ262" s="92"/>
      <c r="ELA262" s="92"/>
      <c r="ELB262" s="92"/>
      <c r="ELC262" s="92"/>
      <c r="ELD262" s="92"/>
      <c r="ELE262" s="92"/>
      <c r="ELF262" s="92"/>
      <c r="ELG262" s="92"/>
      <c r="ELH262" s="92"/>
      <c r="ELI262" s="92"/>
      <c r="ELJ262" s="92"/>
      <c r="ELK262" s="92"/>
      <c r="ELL262" s="92"/>
      <c r="ELM262" s="92"/>
      <c r="ELN262" s="92"/>
      <c r="ELO262" s="92"/>
      <c r="ELP262" s="92"/>
      <c r="ELQ262" s="92"/>
      <c r="ELR262" s="92"/>
      <c r="ELS262" s="92"/>
      <c r="ELT262" s="92"/>
      <c r="ELU262" s="92"/>
      <c r="ELV262" s="92"/>
      <c r="ELW262" s="92"/>
      <c r="ELX262" s="92"/>
      <c r="ELY262" s="92"/>
      <c r="ELZ262" s="92"/>
      <c r="EMA262" s="92"/>
      <c r="EMB262" s="92"/>
      <c r="EMC262" s="92"/>
      <c r="EMD262" s="92"/>
      <c r="EME262" s="92"/>
      <c r="EMF262" s="92"/>
      <c r="EMG262" s="92"/>
      <c r="EMH262" s="92"/>
      <c r="EMI262" s="92"/>
      <c r="EMJ262" s="92"/>
      <c r="EMK262" s="92"/>
      <c r="EML262" s="92"/>
      <c r="EMM262" s="92"/>
      <c r="EMN262" s="92"/>
      <c r="EMO262" s="92"/>
      <c r="EMP262" s="92"/>
      <c r="EMQ262" s="92"/>
      <c r="EMR262" s="92"/>
      <c r="EMS262" s="92"/>
      <c r="EMT262" s="92"/>
      <c r="EMU262" s="92"/>
      <c r="EMV262" s="92"/>
      <c r="EMW262" s="92"/>
      <c r="EMX262" s="92"/>
      <c r="EMY262" s="92"/>
      <c r="EMZ262" s="92"/>
      <c r="ENA262" s="92"/>
      <c r="ENB262" s="92"/>
      <c r="ENC262" s="92"/>
      <c r="END262" s="92"/>
      <c r="ENE262" s="92"/>
      <c r="ENF262" s="92"/>
      <c r="ENG262" s="92"/>
      <c r="ENH262" s="92"/>
      <c r="ENI262" s="92"/>
      <c r="ENJ262" s="92"/>
      <c r="ENK262" s="92"/>
      <c r="ENL262" s="92"/>
      <c r="ENM262" s="92"/>
      <c r="ENN262" s="92"/>
      <c r="ENO262" s="92"/>
      <c r="ENP262" s="92"/>
      <c r="ENQ262" s="92"/>
      <c r="ENR262" s="92"/>
      <c r="ENS262" s="92"/>
      <c r="ENT262" s="92"/>
      <c r="ENU262" s="92"/>
      <c r="ENV262" s="92"/>
      <c r="ENW262" s="92"/>
      <c r="ENX262" s="92"/>
      <c r="ENY262" s="92"/>
      <c r="ENZ262" s="92"/>
      <c r="EOA262" s="92"/>
      <c r="EOB262" s="92"/>
      <c r="EOC262" s="92"/>
      <c r="EOD262" s="92"/>
      <c r="EOE262" s="92"/>
      <c r="EOF262" s="92"/>
      <c r="EOG262" s="92"/>
      <c r="EOH262" s="92"/>
      <c r="EOI262" s="92"/>
      <c r="EOJ262" s="92"/>
      <c r="EOK262" s="92"/>
      <c r="EOL262" s="92"/>
      <c r="EOM262" s="92"/>
      <c r="EON262" s="92"/>
      <c r="EOO262" s="92"/>
      <c r="EOP262" s="92"/>
      <c r="EOQ262" s="92"/>
      <c r="EOR262" s="92"/>
      <c r="EOS262" s="92"/>
      <c r="EOT262" s="92"/>
      <c r="EOU262" s="92"/>
      <c r="EOV262" s="92"/>
      <c r="EOW262" s="92"/>
      <c r="EOX262" s="92"/>
      <c r="EOY262" s="92"/>
      <c r="EOZ262" s="92"/>
      <c r="EPA262" s="92"/>
      <c r="EPB262" s="92"/>
      <c r="EPC262" s="92"/>
      <c r="EPD262" s="92"/>
      <c r="EPE262" s="92"/>
      <c r="EPF262" s="92"/>
      <c r="EPG262" s="92"/>
      <c r="EPH262" s="92"/>
      <c r="EPI262" s="92"/>
      <c r="EPJ262" s="92"/>
      <c r="EPK262" s="92"/>
      <c r="EPL262" s="92"/>
      <c r="EPM262" s="92"/>
      <c r="EPN262" s="92"/>
      <c r="EPO262" s="92"/>
      <c r="EPP262" s="92"/>
      <c r="EPQ262" s="92"/>
      <c r="EPR262" s="92"/>
      <c r="EPS262" s="92"/>
      <c r="EPT262" s="92"/>
      <c r="EPU262" s="92"/>
      <c r="EPV262" s="92"/>
      <c r="EPW262" s="92"/>
      <c r="EPX262" s="92"/>
      <c r="EPY262" s="92"/>
      <c r="EPZ262" s="92"/>
      <c r="EQA262" s="92"/>
      <c r="EQB262" s="92"/>
      <c r="EQC262" s="92"/>
      <c r="EQD262" s="92"/>
      <c r="EQE262" s="92"/>
      <c r="EQF262" s="92"/>
      <c r="EQG262" s="92"/>
      <c r="EQH262" s="92"/>
      <c r="EQI262" s="92"/>
      <c r="EQJ262" s="92"/>
      <c r="EQK262" s="92"/>
      <c r="EQL262" s="92"/>
      <c r="EQM262" s="92"/>
      <c r="EQN262" s="92"/>
      <c r="EQO262" s="92"/>
      <c r="EQP262" s="92"/>
      <c r="EQQ262" s="92"/>
      <c r="EQR262" s="92"/>
      <c r="EQS262" s="92"/>
      <c r="EQT262" s="92"/>
      <c r="EQU262" s="92"/>
      <c r="EQV262" s="92"/>
      <c r="EQW262" s="92"/>
      <c r="EQX262" s="92"/>
      <c r="EQY262" s="92"/>
      <c r="EQZ262" s="92"/>
      <c r="ERA262" s="92"/>
      <c r="ERB262" s="92"/>
      <c r="ERC262" s="92"/>
      <c r="ERD262" s="92"/>
      <c r="ERE262" s="92"/>
      <c r="ERF262" s="92"/>
      <c r="ERG262" s="92"/>
      <c r="ERH262" s="92"/>
      <c r="ERI262" s="92"/>
      <c r="ERJ262" s="92"/>
      <c r="ERK262" s="92"/>
      <c r="ERL262" s="92"/>
      <c r="ERM262" s="92"/>
      <c r="ERN262" s="92"/>
      <c r="ERO262" s="92"/>
      <c r="ERP262" s="92"/>
      <c r="ERQ262" s="92"/>
      <c r="ERR262" s="92"/>
      <c r="ERS262" s="92"/>
      <c r="ERT262" s="92"/>
      <c r="ERU262" s="92"/>
      <c r="ERV262" s="92"/>
      <c r="ERW262" s="92"/>
      <c r="ERX262" s="92"/>
      <c r="ERY262" s="92"/>
      <c r="ERZ262" s="92"/>
      <c r="ESA262" s="92"/>
      <c r="ESB262" s="92"/>
      <c r="ESC262" s="92"/>
      <c r="ESD262" s="92"/>
      <c r="ESE262" s="92"/>
      <c r="ESF262" s="92"/>
      <c r="ESG262" s="92"/>
      <c r="ESH262" s="92"/>
      <c r="ESI262" s="92"/>
      <c r="ESJ262" s="92"/>
      <c r="ESK262" s="92"/>
      <c r="ESL262" s="92"/>
      <c r="ESM262" s="92"/>
      <c r="ESN262" s="92"/>
      <c r="ESO262" s="92"/>
      <c r="ESP262" s="92"/>
      <c r="ESQ262" s="92"/>
      <c r="ESR262" s="92"/>
      <c r="ESS262" s="92"/>
      <c r="EST262" s="92"/>
      <c r="ESU262" s="92"/>
      <c r="ESV262" s="92"/>
      <c r="ESW262" s="92"/>
      <c r="ESX262" s="92"/>
      <c r="ESY262" s="92"/>
      <c r="ESZ262" s="92"/>
      <c r="ETA262" s="92"/>
      <c r="ETB262" s="92"/>
      <c r="ETC262" s="92"/>
      <c r="ETD262" s="92"/>
      <c r="ETE262" s="92"/>
      <c r="ETF262" s="92"/>
      <c r="ETG262" s="92"/>
      <c r="ETH262" s="92"/>
      <c r="ETI262" s="92"/>
      <c r="ETJ262" s="92"/>
      <c r="ETK262" s="92"/>
      <c r="ETL262" s="92"/>
      <c r="ETM262" s="92"/>
      <c r="ETN262" s="92"/>
      <c r="ETO262" s="92"/>
      <c r="ETP262" s="92"/>
      <c r="ETQ262" s="92"/>
      <c r="ETR262" s="92"/>
      <c r="ETS262" s="92"/>
      <c r="ETT262" s="92"/>
      <c r="ETU262" s="92"/>
      <c r="ETV262" s="92"/>
      <c r="ETW262" s="92"/>
      <c r="ETX262" s="92"/>
      <c r="ETY262" s="92"/>
      <c r="ETZ262" s="92"/>
      <c r="EUA262" s="92"/>
      <c r="EUB262" s="92"/>
      <c r="EUC262" s="92"/>
      <c r="EUD262" s="92"/>
      <c r="EUE262" s="92"/>
      <c r="EUF262" s="92"/>
      <c r="EUG262" s="92"/>
      <c r="EUH262" s="92"/>
      <c r="EUI262" s="92"/>
      <c r="EUJ262" s="92"/>
      <c r="EUK262" s="92"/>
      <c r="EUL262" s="92"/>
      <c r="EUM262" s="92"/>
      <c r="EUN262" s="92"/>
      <c r="EUO262" s="92"/>
      <c r="EUP262" s="92"/>
      <c r="EUQ262" s="92"/>
      <c r="EUR262" s="92"/>
      <c r="EUS262" s="92"/>
      <c r="EUT262" s="92"/>
      <c r="EUU262" s="92"/>
      <c r="EUV262" s="92"/>
      <c r="EUW262" s="92"/>
      <c r="EUX262" s="92"/>
      <c r="EUY262" s="92"/>
      <c r="EUZ262" s="92"/>
      <c r="EVA262" s="92"/>
      <c r="EVB262" s="92"/>
      <c r="EVC262" s="92"/>
      <c r="EVD262" s="92"/>
      <c r="EVE262" s="92"/>
      <c r="EVF262" s="92"/>
      <c r="EVG262" s="92"/>
      <c r="EVH262" s="92"/>
      <c r="EVI262" s="92"/>
      <c r="EVJ262" s="92"/>
      <c r="EVK262" s="92"/>
      <c r="EVL262" s="92"/>
      <c r="EVM262" s="92"/>
      <c r="EVN262" s="92"/>
      <c r="EVO262" s="92"/>
      <c r="EVP262" s="92"/>
      <c r="EVQ262" s="92"/>
      <c r="EVR262" s="92"/>
      <c r="EVS262" s="92"/>
      <c r="EVT262" s="92"/>
      <c r="EVU262" s="92"/>
      <c r="EVV262" s="92"/>
      <c r="EVW262" s="92"/>
      <c r="EVX262" s="92"/>
      <c r="EVY262" s="92"/>
      <c r="EVZ262" s="92"/>
      <c r="EWA262" s="92"/>
      <c r="EWB262" s="92"/>
      <c r="EWC262" s="92"/>
      <c r="EWD262" s="92"/>
      <c r="EWE262" s="92"/>
      <c r="EWF262" s="92"/>
      <c r="EWG262" s="92"/>
      <c r="EWH262" s="92"/>
      <c r="EWI262" s="92"/>
      <c r="EWJ262" s="92"/>
      <c r="EWK262" s="92"/>
      <c r="EWL262" s="92"/>
      <c r="EWM262" s="92"/>
      <c r="EWN262" s="92"/>
      <c r="EWO262" s="92"/>
      <c r="EWP262" s="92"/>
      <c r="EWQ262" s="92"/>
      <c r="EWR262" s="92"/>
      <c r="EWS262" s="92"/>
      <c r="EWT262" s="92"/>
      <c r="EWU262" s="92"/>
      <c r="EWV262" s="92"/>
      <c r="EWW262" s="92"/>
      <c r="EWX262" s="92"/>
      <c r="EWY262" s="92"/>
      <c r="EWZ262" s="92"/>
      <c r="EXA262" s="92"/>
      <c r="EXB262" s="92"/>
      <c r="EXC262" s="92"/>
      <c r="EXD262" s="92"/>
      <c r="EXE262" s="92"/>
      <c r="EXF262" s="92"/>
      <c r="EXG262" s="92"/>
      <c r="EXH262" s="92"/>
      <c r="EXI262" s="92"/>
      <c r="EXJ262" s="92"/>
      <c r="EXK262" s="92"/>
      <c r="EXL262" s="92"/>
      <c r="EXM262" s="92"/>
      <c r="EXN262" s="92"/>
      <c r="EXO262" s="92"/>
      <c r="EXP262" s="92"/>
      <c r="EXQ262" s="92"/>
      <c r="EXR262" s="92"/>
      <c r="EXS262" s="92"/>
      <c r="EXT262" s="92"/>
      <c r="EXU262" s="92"/>
      <c r="EXV262" s="92"/>
      <c r="EXW262" s="92"/>
      <c r="EXX262" s="92"/>
      <c r="EXY262" s="92"/>
      <c r="EXZ262" s="92"/>
      <c r="EYA262" s="92"/>
      <c r="EYB262" s="92"/>
      <c r="EYC262" s="92"/>
      <c r="EYD262" s="92"/>
      <c r="EYE262" s="92"/>
      <c r="EYF262" s="92"/>
      <c r="EYG262" s="92"/>
      <c r="EYH262" s="92"/>
      <c r="EYI262" s="92"/>
      <c r="EYJ262" s="92"/>
      <c r="EYK262" s="92"/>
      <c r="EYL262" s="92"/>
      <c r="EYM262" s="92"/>
      <c r="EYN262" s="92"/>
      <c r="EYO262" s="92"/>
      <c r="EYP262" s="92"/>
      <c r="EYQ262" s="92"/>
      <c r="EYR262" s="92"/>
      <c r="EYS262" s="92"/>
      <c r="EYT262" s="92"/>
      <c r="EYU262" s="92"/>
      <c r="EYV262" s="92"/>
      <c r="EYW262" s="92"/>
      <c r="EYX262" s="92"/>
      <c r="EYY262" s="92"/>
      <c r="EYZ262" s="92"/>
      <c r="EZA262" s="92"/>
      <c r="EZB262" s="92"/>
      <c r="EZC262" s="92"/>
      <c r="EZD262" s="92"/>
      <c r="EZE262" s="92"/>
      <c r="EZF262" s="92"/>
      <c r="EZG262" s="92"/>
      <c r="EZH262" s="92"/>
      <c r="EZI262" s="92"/>
      <c r="EZJ262" s="92"/>
      <c r="EZK262" s="92"/>
      <c r="EZL262" s="92"/>
      <c r="EZM262" s="92"/>
      <c r="EZN262" s="92"/>
      <c r="EZO262" s="92"/>
      <c r="EZP262" s="92"/>
      <c r="EZQ262" s="92"/>
      <c r="EZR262" s="92"/>
      <c r="EZS262" s="92"/>
      <c r="EZT262" s="92"/>
      <c r="EZU262" s="92"/>
      <c r="EZV262" s="92"/>
      <c r="EZW262" s="92"/>
      <c r="EZX262" s="92"/>
      <c r="EZY262" s="92"/>
      <c r="EZZ262" s="92"/>
      <c r="FAA262" s="92"/>
      <c r="FAB262" s="92"/>
      <c r="FAC262" s="92"/>
      <c r="FAD262" s="92"/>
      <c r="FAE262" s="92"/>
      <c r="FAF262" s="92"/>
      <c r="FAG262" s="92"/>
      <c r="FAH262" s="92"/>
      <c r="FAI262" s="92"/>
      <c r="FAJ262" s="92"/>
      <c r="FAK262" s="92"/>
      <c r="FAL262" s="92"/>
      <c r="FAM262" s="92"/>
      <c r="FAN262" s="92"/>
      <c r="FAO262" s="92"/>
      <c r="FAP262" s="92"/>
      <c r="FAQ262" s="92"/>
      <c r="FAR262" s="92"/>
      <c r="FAS262" s="92"/>
      <c r="FAT262" s="92"/>
      <c r="FAU262" s="92"/>
      <c r="FAV262" s="92"/>
      <c r="FAW262" s="92"/>
      <c r="FAX262" s="92"/>
      <c r="FAY262" s="92"/>
      <c r="FAZ262" s="92"/>
      <c r="FBA262" s="92"/>
      <c r="FBB262" s="92"/>
      <c r="FBC262" s="92"/>
      <c r="FBD262" s="92"/>
      <c r="FBE262" s="92"/>
      <c r="FBF262" s="92"/>
      <c r="FBG262" s="92"/>
      <c r="FBH262" s="92"/>
      <c r="FBI262" s="92"/>
      <c r="FBJ262" s="92"/>
      <c r="FBK262" s="92"/>
      <c r="FBL262" s="92"/>
      <c r="FBM262" s="92"/>
      <c r="FBN262" s="92"/>
      <c r="FBO262" s="92"/>
      <c r="FBP262" s="92"/>
      <c r="FBQ262" s="92"/>
      <c r="FBR262" s="92"/>
      <c r="FBS262" s="92"/>
      <c r="FBT262" s="92"/>
      <c r="FBU262" s="92"/>
      <c r="FBV262" s="92"/>
      <c r="FBW262" s="92"/>
      <c r="FBX262" s="92"/>
      <c r="FBY262" s="92"/>
      <c r="FBZ262" s="92"/>
      <c r="FCA262" s="92"/>
      <c r="FCB262" s="92"/>
      <c r="FCC262" s="92"/>
      <c r="FCD262" s="92"/>
      <c r="FCE262" s="92"/>
      <c r="FCF262" s="92"/>
      <c r="FCG262" s="92"/>
      <c r="FCH262" s="92"/>
      <c r="FCI262" s="92"/>
      <c r="FCJ262" s="92"/>
      <c r="FCK262" s="92"/>
      <c r="FCL262" s="92"/>
      <c r="FCM262" s="92"/>
      <c r="FCN262" s="92"/>
      <c r="FCO262" s="92"/>
      <c r="FCP262" s="92"/>
      <c r="FCQ262" s="92"/>
      <c r="FCR262" s="92"/>
      <c r="FCS262" s="92"/>
      <c r="FCT262" s="92"/>
      <c r="FCU262" s="92"/>
      <c r="FCV262" s="92"/>
      <c r="FCW262" s="92"/>
      <c r="FCX262" s="92"/>
      <c r="FCY262" s="92"/>
      <c r="FCZ262" s="92"/>
      <c r="FDA262" s="92"/>
      <c r="FDB262" s="92"/>
      <c r="FDC262" s="92"/>
      <c r="FDD262" s="92"/>
      <c r="FDE262" s="92"/>
      <c r="FDF262" s="92"/>
      <c r="FDG262" s="92"/>
      <c r="FDH262" s="92"/>
      <c r="FDI262" s="92"/>
      <c r="FDJ262" s="92"/>
      <c r="FDK262" s="92"/>
      <c r="FDL262" s="92"/>
      <c r="FDM262" s="92"/>
      <c r="FDN262" s="92"/>
      <c r="FDO262" s="92"/>
      <c r="FDP262" s="92"/>
      <c r="FDQ262" s="92"/>
      <c r="FDR262" s="92"/>
      <c r="FDS262" s="92"/>
      <c r="FDT262" s="92"/>
      <c r="FDU262" s="92"/>
      <c r="FDV262" s="92"/>
      <c r="FDW262" s="92"/>
      <c r="FDX262" s="92"/>
      <c r="FDY262" s="92"/>
      <c r="FDZ262" s="92"/>
      <c r="FEA262" s="92"/>
      <c r="FEB262" s="92"/>
      <c r="FEC262" s="92"/>
      <c r="FED262" s="92"/>
      <c r="FEE262" s="92"/>
      <c r="FEF262" s="92"/>
      <c r="FEG262" s="92"/>
      <c r="FEH262" s="92"/>
      <c r="FEI262" s="92"/>
      <c r="FEJ262" s="92"/>
      <c r="FEK262" s="92"/>
      <c r="FEL262" s="92"/>
      <c r="FEM262" s="92"/>
      <c r="FEN262" s="92"/>
      <c r="FEO262" s="92"/>
      <c r="FEP262" s="92"/>
      <c r="FEQ262" s="92"/>
      <c r="FER262" s="92"/>
      <c r="FES262" s="92"/>
      <c r="FET262" s="92"/>
      <c r="FEU262" s="92"/>
      <c r="FEV262" s="92"/>
      <c r="FEW262" s="92"/>
      <c r="FEX262" s="92"/>
      <c r="FEY262" s="92"/>
      <c r="FEZ262" s="92"/>
      <c r="FFA262" s="92"/>
      <c r="FFB262" s="92"/>
      <c r="FFC262" s="92"/>
      <c r="FFD262" s="92"/>
      <c r="FFE262" s="92"/>
      <c r="FFF262" s="92"/>
      <c r="FFG262" s="92"/>
      <c r="FFH262" s="92"/>
      <c r="FFI262" s="92"/>
      <c r="FFJ262" s="92"/>
      <c r="FFK262" s="92"/>
      <c r="FFL262" s="92"/>
      <c r="FFM262" s="92"/>
      <c r="FFN262" s="92"/>
      <c r="FFO262" s="92"/>
      <c r="FFP262" s="92"/>
      <c r="FFQ262" s="92"/>
      <c r="FFR262" s="92"/>
      <c r="FFS262" s="92"/>
      <c r="FFT262" s="92"/>
      <c r="FFU262" s="92"/>
      <c r="FFV262" s="92"/>
      <c r="FFW262" s="92"/>
      <c r="FFX262" s="92"/>
      <c r="FFY262" s="92"/>
      <c r="FFZ262" s="92"/>
      <c r="FGA262" s="92"/>
      <c r="FGB262" s="92"/>
      <c r="FGC262" s="92"/>
      <c r="FGD262" s="92"/>
      <c r="FGE262" s="92"/>
      <c r="FGF262" s="92"/>
      <c r="FGG262" s="92"/>
      <c r="FGH262" s="92"/>
      <c r="FGI262" s="92"/>
      <c r="FGJ262" s="92"/>
      <c r="FGK262" s="92"/>
      <c r="FGL262" s="92"/>
      <c r="FGM262" s="92"/>
      <c r="FGN262" s="92"/>
      <c r="FGO262" s="92"/>
      <c r="FGP262" s="92"/>
      <c r="FGQ262" s="92"/>
      <c r="FGR262" s="92"/>
      <c r="FGS262" s="92"/>
      <c r="FGT262" s="92"/>
      <c r="FGU262" s="92"/>
      <c r="FGV262" s="92"/>
      <c r="FGW262" s="92"/>
      <c r="FGX262" s="92"/>
      <c r="FGY262" s="92"/>
      <c r="FGZ262" s="92"/>
      <c r="FHA262" s="92"/>
      <c r="FHB262" s="92"/>
      <c r="FHC262" s="92"/>
      <c r="FHD262" s="92"/>
      <c r="FHE262" s="92"/>
      <c r="FHF262" s="92"/>
      <c r="FHG262" s="92"/>
      <c r="FHH262" s="92"/>
      <c r="FHI262" s="92"/>
      <c r="FHJ262" s="92"/>
      <c r="FHK262" s="92"/>
      <c r="FHL262" s="92"/>
      <c r="FHM262" s="92"/>
      <c r="FHN262" s="92"/>
      <c r="FHO262" s="92"/>
      <c r="FHP262" s="92"/>
      <c r="FHQ262" s="92"/>
      <c r="FHR262" s="92"/>
      <c r="FHS262" s="92"/>
      <c r="FHT262" s="92"/>
      <c r="FHU262" s="92"/>
      <c r="FHV262" s="92"/>
      <c r="FHW262" s="92"/>
      <c r="FHX262" s="92"/>
      <c r="FHY262" s="92"/>
      <c r="FHZ262" s="92"/>
      <c r="FIA262" s="92"/>
      <c r="FIB262" s="92"/>
      <c r="FIC262" s="92"/>
      <c r="FID262" s="92"/>
      <c r="FIE262" s="92"/>
      <c r="FIF262" s="92"/>
      <c r="FIG262" s="92"/>
      <c r="FIH262" s="92"/>
      <c r="FII262" s="92"/>
      <c r="FIJ262" s="92"/>
      <c r="FIK262" s="92"/>
      <c r="FIL262" s="92"/>
      <c r="FIM262" s="92"/>
      <c r="FIN262" s="92"/>
      <c r="FIO262" s="92"/>
      <c r="FIP262" s="92"/>
      <c r="FIQ262" s="92"/>
      <c r="FIR262" s="92"/>
      <c r="FIS262" s="92"/>
      <c r="FIT262" s="92"/>
      <c r="FIU262" s="92"/>
      <c r="FIV262" s="92"/>
      <c r="FIW262" s="92"/>
      <c r="FIX262" s="92"/>
      <c r="FIY262" s="92"/>
      <c r="FIZ262" s="92"/>
      <c r="FJA262" s="92"/>
      <c r="FJB262" s="92"/>
      <c r="FJC262" s="92"/>
      <c r="FJD262" s="92"/>
      <c r="FJE262" s="92"/>
      <c r="FJF262" s="92"/>
      <c r="FJG262" s="92"/>
      <c r="FJH262" s="92"/>
      <c r="FJI262" s="92"/>
      <c r="FJJ262" s="92"/>
      <c r="FJK262" s="92"/>
      <c r="FJL262" s="92"/>
      <c r="FJM262" s="92"/>
      <c r="FJN262" s="92"/>
      <c r="FJO262" s="92"/>
      <c r="FJP262" s="92"/>
      <c r="FJQ262" s="92"/>
      <c r="FJR262" s="92"/>
      <c r="FJS262" s="92"/>
      <c r="FJT262" s="92"/>
      <c r="FJU262" s="92"/>
      <c r="FJV262" s="92"/>
      <c r="FJW262" s="92"/>
      <c r="FJX262" s="92"/>
      <c r="FJY262" s="92"/>
      <c r="FJZ262" s="92"/>
      <c r="FKA262" s="92"/>
      <c r="FKB262" s="92"/>
      <c r="FKC262" s="92"/>
      <c r="FKD262" s="92"/>
      <c r="FKE262" s="92"/>
      <c r="FKF262" s="92"/>
      <c r="FKG262" s="92"/>
      <c r="FKH262" s="92"/>
      <c r="FKI262" s="92"/>
      <c r="FKJ262" s="92"/>
      <c r="FKK262" s="92"/>
      <c r="FKL262" s="92"/>
      <c r="FKM262" s="92"/>
      <c r="FKN262" s="92"/>
      <c r="FKO262" s="92"/>
      <c r="FKP262" s="92"/>
      <c r="FKQ262" s="92"/>
      <c r="FKR262" s="92"/>
      <c r="FKS262" s="92"/>
      <c r="FKT262" s="92"/>
      <c r="FKU262" s="92"/>
      <c r="FKV262" s="92"/>
      <c r="FKW262" s="92"/>
      <c r="FKX262" s="92"/>
      <c r="FKY262" s="92"/>
      <c r="FKZ262" s="92"/>
      <c r="FLA262" s="92"/>
      <c r="FLB262" s="92"/>
      <c r="FLC262" s="92"/>
      <c r="FLD262" s="92"/>
      <c r="FLE262" s="92"/>
      <c r="FLF262" s="92"/>
      <c r="FLG262" s="92"/>
      <c r="FLH262" s="92"/>
      <c r="FLI262" s="92"/>
      <c r="FLJ262" s="92"/>
      <c r="FLK262" s="92"/>
      <c r="FLL262" s="92"/>
      <c r="FLM262" s="92"/>
      <c r="FLN262" s="92"/>
      <c r="FLO262" s="92"/>
      <c r="FLP262" s="92"/>
      <c r="FLQ262" s="92"/>
      <c r="FLR262" s="92"/>
      <c r="FLS262" s="92"/>
      <c r="FLT262" s="92"/>
      <c r="FLU262" s="92"/>
      <c r="FLV262" s="92"/>
      <c r="FLW262" s="92"/>
      <c r="FLX262" s="92"/>
      <c r="FLY262" s="92"/>
      <c r="FLZ262" s="92"/>
      <c r="FMA262" s="92"/>
      <c r="FMB262" s="92"/>
      <c r="FMC262" s="92"/>
      <c r="FMD262" s="92"/>
      <c r="FME262" s="92"/>
      <c r="FMF262" s="92"/>
      <c r="FMG262" s="92"/>
      <c r="FMH262" s="92"/>
      <c r="FMI262" s="92"/>
      <c r="FMJ262" s="92"/>
      <c r="FMK262" s="92"/>
      <c r="FML262" s="92"/>
      <c r="FMM262" s="92"/>
      <c r="FMN262" s="92"/>
      <c r="FMO262" s="92"/>
      <c r="FMP262" s="92"/>
      <c r="FMQ262" s="92"/>
      <c r="FMR262" s="92"/>
      <c r="FMS262" s="92"/>
      <c r="FMT262" s="92"/>
      <c r="FMU262" s="92"/>
      <c r="FMV262" s="92"/>
      <c r="FMW262" s="92"/>
      <c r="FMX262" s="92"/>
      <c r="FMY262" s="92"/>
      <c r="FMZ262" s="92"/>
      <c r="FNA262" s="92"/>
      <c r="FNB262" s="92"/>
      <c r="FNC262" s="92"/>
      <c r="FND262" s="92"/>
      <c r="FNE262" s="92"/>
      <c r="FNF262" s="92"/>
      <c r="FNG262" s="92"/>
      <c r="FNH262" s="92"/>
      <c r="FNI262" s="92"/>
      <c r="FNJ262" s="92"/>
      <c r="FNK262" s="92"/>
      <c r="FNL262" s="92"/>
      <c r="FNM262" s="92"/>
      <c r="FNN262" s="92"/>
      <c r="FNO262" s="92"/>
      <c r="FNP262" s="92"/>
      <c r="FNQ262" s="92"/>
      <c r="FNR262" s="92"/>
      <c r="FNS262" s="92"/>
      <c r="FNT262" s="92"/>
      <c r="FNU262" s="92"/>
      <c r="FNV262" s="92"/>
      <c r="FNW262" s="92"/>
      <c r="FNX262" s="92"/>
      <c r="FNY262" s="92"/>
      <c r="FNZ262" s="92"/>
      <c r="FOA262" s="92"/>
      <c r="FOB262" s="92"/>
      <c r="FOC262" s="92"/>
      <c r="FOD262" s="92"/>
      <c r="FOE262" s="92"/>
      <c r="FOF262" s="92"/>
      <c r="FOG262" s="92"/>
      <c r="FOH262" s="92"/>
      <c r="FOI262" s="92"/>
      <c r="FOJ262" s="92"/>
      <c r="FOK262" s="92"/>
      <c r="FOL262" s="92"/>
      <c r="FOM262" s="92"/>
      <c r="FON262" s="92"/>
      <c r="FOO262" s="92"/>
      <c r="FOP262" s="92"/>
      <c r="FOQ262" s="92"/>
      <c r="FOR262" s="92"/>
      <c r="FOS262" s="92"/>
      <c r="FOT262" s="92"/>
      <c r="FOU262" s="92"/>
      <c r="FOV262" s="92"/>
      <c r="FOW262" s="92"/>
      <c r="FOX262" s="92"/>
      <c r="FOY262" s="92"/>
      <c r="FOZ262" s="92"/>
      <c r="FPA262" s="92"/>
      <c r="FPB262" s="92"/>
      <c r="FPC262" s="92"/>
      <c r="FPD262" s="92"/>
      <c r="FPE262" s="92"/>
      <c r="FPF262" s="92"/>
      <c r="FPG262" s="92"/>
      <c r="FPH262" s="92"/>
      <c r="FPI262" s="92"/>
      <c r="FPJ262" s="92"/>
      <c r="FPK262" s="92"/>
      <c r="FPL262" s="92"/>
      <c r="FPM262" s="92"/>
      <c r="FPN262" s="92"/>
      <c r="FPO262" s="92"/>
      <c r="FPP262" s="92"/>
      <c r="FPQ262" s="92"/>
      <c r="FPR262" s="92"/>
      <c r="FPS262" s="92"/>
      <c r="FPT262" s="92"/>
      <c r="FPU262" s="92"/>
      <c r="FPV262" s="92"/>
      <c r="FPW262" s="92"/>
      <c r="FPX262" s="92"/>
      <c r="FPY262" s="92"/>
      <c r="FPZ262" s="92"/>
      <c r="FQA262" s="92"/>
      <c r="FQB262" s="92"/>
      <c r="FQC262" s="92"/>
      <c r="FQD262" s="92"/>
      <c r="FQE262" s="92"/>
      <c r="FQF262" s="92"/>
      <c r="FQG262" s="92"/>
      <c r="FQH262" s="92"/>
      <c r="FQI262" s="92"/>
      <c r="FQJ262" s="92"/>
      <c r="FQK262" s="92"/>
      <c r="FQL262" s="92"/>
      <c r="FQM262" s="92"/>
      <c r="FQN262" s="92"/>
      <c r="FQO262" s="92"/>
      <c r="FQP262" s="92"/>
      <c r="FQQ262" s="92"/>
      <c r="FQR262" s="92"/>
      <c r="FQS262" s="92"/>
      <c r="FQT262" s="92"/>
      <c r="FQU262" s="92"/>
      <c r="FQV262" s="92"/>
      <c r="FQW262" s="92"/>
      <c r="FQX262" s="92"/>
      <c r="FQY262" s="92"/>
      <c r="FQZ262" s="92"/>
      <c r="FRA262" s="92"/>
      <c r="FRB262" s="92"/>
      <c r="FRC262" s="92"/>
      <c r="FRD262" s="92"/>
      <c r="FRE262" s="92"/>
      <c r="FRF262" s="92"/>
      <c r="FRG262" s="92"/>
      <c r="FRH262" s="92"/>
      <c r="FRI262" s="92"/>
      <c r="FRJ262" s="92"/>
      <c r="FRK262" s="92"/>
      <c r="FRL262" s="92"/>
      <c r="FRM262" s="92"/>
      <c r="FRN262" s="92"/>
      <c r="FRO262" s="92"/>
      <c r="FRP262" s="92"/>
      <c r="FRQ262" s="92"/>
      <c r="FRR262" s="92"/>
      <c r="FRS262" s="92"/>
      <c r="FRT262" s="92"/>
      <c r="FRU262" s="92"/>
      <c r="FRV262" s="92"/>
      <c r="FRW262" s="92"/>
      <c r="FRX262" s="92"/>
      <c r="FRY262" s="92"/>
      <c r="FRZ262" s="92"/>
      <c r="FSA262" s="92"/>
      <c r="FSB262" s="92"/>
      <c r="FSC262" s="92"/>
      <c r="FSD262" s="92"/>
      <c r="FSE262" s="92"/>
      <c r="FSF262" s="92"/>
      <c r="FSG262" s="92"/>
      <c r="FSH262" s="92"/>
      <c r="FSI262" s="92"/>
      <c r="FSJ262" s="92"/>
      <c r="FSK262" s="92"/>
      <c r="FSL262" s="92"/>
      <c r="FSM262" s="92"/>
      <c r="FSN262" s="92"/>
      <c r="FSO262" s="92"/>
      <c r="FSP262" s="92"/>
      <c r="FSQ262" s="92"/>
      <c r="FSR262" s="92"/>
      <c r="FSS262" s="92"/>
      <c r="FST262" s="92"/>
      <c r="FSU262" s="92"/>
      <c r="FSV262" s="92"/>
      <c r="FSW262" s="92"/>
      <c r="FSX262" s="92"/>
      <c r="FSY262" s="92"/>
      <c r="FSZ262" s="92"/>
      <c r="FTA262" s="92"/>
      <c r="FTB262" s="92"/>
      <c r="FTC262" s="92"/>
      <c r="FTD262" s="92"/>
      <c r="FTE262" s="92"/>
      <c r="FTF262" s="92"/>
      <c r="FTG262" s="92"/>
      <c r="FTH262" s="92"/>
      <c r="FTI262" s="92"/>
      <c r="FTJ262" s="92"/>
      <c r="FTK262" s="92"/>
      <c r="FTL262" s="92"/>
      <c r="FTM262" s="92"/>
      <c r="FTN262" s="92"/>
      <c r="FTO262" s="92"/>
      <c r="FTP262" s="92"/>
      <c r="FTQ262" s="92"/>
      <c r="FTR262" s="92"/>
      <c r="FTS262" s="92"/>
      <c r="FTT262" s="92"/>
      <c r="FTU262" s="92"/>
      <c r="FTV262" s="92"/>
      <c r="FTW262" s="92"/>
      <c r="FTX262" s="92"/>
      <c r="FTY262" s="92"/>
      <c r="FTZ262" s="92"/>
      <c r="FUA262" s="92"/>
      <c r="FUB262" s="92"/>
      <c r="FUC262" s="92"/>
      <c r="FUD262" s="92"/>
      <c r="FUE262" s="92"/>
      <c r="FUF262" s="92"/>
      <c r="FUG262" s="92"/>
      <c r="FUH262" s="92"/>
      <c r="FUI262" s="92"/>
      <c r="FUJ262" s="92"/>
      <c r="FUK262" s="92"/>
      <c r="FUL262" s="92"/>
      <c r="FUM262" s="92"/>
      <c r="FUN262" s="92"/>
      <c r="FUO262" s="92"/>
      <c r="FUP262" s="92"/>
      <c r="FUQ262" s="92"/>
      <c r="FUR262" s="92"/>
      <c r="FUS262" s="92"/>
      <c r="FUT262" s="92"/>
      <c r="FUU262" s="92"/>
      <c r="FUV262" s="92"/>
      <c r="FUW262" s="92"/>
      <c r="FUX262" s="92"/>
      <c r="FUY262" s="92"/>
      <c r="FUZ262" s="92"/>
      <c r="FVA262" s="92"/>
      <c r="FVB262" s="92"/>
      <c r="FVC262" s="92"/>
      <c r="FVD262" s="92"/>
      <c r="FVE262" s="92"/>
      <c r="FVF262" s="92"/>
      <c r="FVG262" s="92"/>
      <c r="FVH262" s="92"/>
      <c r="FVI262" s="92"/>
      <c r="FVJ262" s="92"/>
      <c r="FVK262" s="92"/>
      <c r="FVL262" s="92"/>
      <c r="FVM262" s="92"/>
      <c r="FVN262" s="92"/>
      <c r="FVO262" s="92"/>
      <c r="FVP262" s="92"/>
      <c r="FVQ262" s="92"/>
      <c r="FVR262" s="92"/>
      <c r="FVS262" s="92"/>
      <c r="FVT262" s="92"/>
      <c r="FVU262" s="92"/>
      <c r="FVV262" s="92"/>
      <c r="FVW262" s="92"/>
      <c r="FVX262" s="92"/>
      <c r="FVY262" s="92"/>
      <c r="FVZ262" s="92"/>
      <c r="FWA262" s="92"/>
      <c r="FWB262" s="92"/>
      <c r="FWC262" s="92"/>
      <c r="FWD262" s="92"/>
      <c r="FWE262" s="92"/>
      <c r="FWF262" s="92"/>
      <c r="FWG262" s="92"/>
      <c r="FWH262" s="92"/>
      <c r="FWI262" s="92"/>
      <c r="FWJ262" s="92"/>
      <c r="FWK262" s="92"/>
      <c r="FWL262" s="92"/>
      <c r="FWM262" s="92"/>
      <c r="FWN262" s="92"/>
      <c r="FWO262" s="92"/>
      <c r="FWP262" s="92"/>
      <c r="FWQ262" s="92"/>
      <c r="FWR262" s="92"/>
      <c r="FWS262" s="92"/>
      <c r="FWT262" s="92"/>
      <c r="FWU262" s="92"/>
      <c r="FWV262" s="92"/>
      <c r="FWW262" s="92"/>
      <c r="FWX262" s="92"/>
      <c r="FWY262" s="92"/>
      <c r="FWZ262" s="92"/>
      <c r="FXA262" s="92"/>
      <c r="FXB262" s="92"/>
      <c r="FXC262" s="92"/>
      <c r="FXD262" s="92"/>
      <c r="FXE262" s="92"/>
      <c r="FXF262" s="92"/>
      <c r="FXG262" s="92"/>
      <c r="FXH262" s="92"/>
      <c r="FXI262" s="92"/>
      <c r="FXJ262" s="92"/>
      <c r="FXK262" s="92"/>
      <c r="FXL262" s="92"/>
      <c r="FXM262" s="92"/>
      <c r="FXN262" s="92"/>
      <c r="FXO262" s="92"/>
      <c r="FXP262" s="92"/>
      <c r="FXQ262" s="92"/>
      <c r="FXR262" s="92"/>
      <c r="FXS262" s="92"/>
      <c r="FXT262" s="92"/>
      <c r="FXU262" s="92"/>
      <c r="FXV262" s="92"/>
      <c r="FXW262" s="92"/>
      <c r="FXX262" s="92"/>
      <c r="FXY262" s="92"/>
      <c r="FXZ262" s="92"/>
      <c r="FYA262" s="92"/>
      <c r="FYB262" s="92"/>
      <c r="FYC262" s="92"/>
      <c r="FYD262" s="92"/>
      <c r="FYE262" s="92"/>
      <c r="FYF262" s="92"/>
      <c r="FYG262" s="92"/>
      <c r="FYH262" s="92"/>
      <c r="FYI262" s="92"/>
      <c r="FYJ262" s="92"/>
      <c r="FYK262" s="92"/>
      <c r="FYL262" s="92"/>
      <c r="FYM262" s="92"/>
      <c r="FYN262" s="92"/>
      <c r="FYO262" s="92"/>
      <c r="FYP262" s="92"/>
      <c r="FYQ262" s="92"/>
      <c r="FYR262" s="92"/>
      <c r="FYS262" s="92"/>
      <c r="FYT262" s="92"/>
      <c r="FYU262" s="92"/>
      <c r="FYV262" s="92"/>
      <c r="FYW262" s="92"/>
      <c r="FYX262" s="92"/>
      <c r="FYY262" s="92"/>
      <c r="FYZ262" s="92"/>
      <c r="FZA262" s="92"/>
      <c r="FZB262" s="92"/>
      <c r="FZC262" s="92"/>
      <c r="FZD262" s="92"/>
      <c r="FZE262" s="92"/>
      <c r="FZF262" s="92"/>
      <c r="FZG262" s="92"/>
      <c r="FZH262" s="92"/>
      <c r="FZI262" s="92"/>
      <c r="FZJ262" s="92"/>
      <c r="FZK262" s="92"/>
      <c r="FZL262" s="92"/>
      <c r="FZM262" s="92"/>
      <c r="FZN262" s="92"/>
      <c r="FZO262" s="92"/>
      <c r="FZP262" s="92"/>
      <c r="FZQ262" s="92"/>
      <c r="FZR262" s="92"/>
      <c r="FZS262" s="92"/>
      <c r="FZT262" s="92"/>
      <c r="FZU262" s="92"/>
      <c r="FZV262" s="92"/>
      <c r="FZW262" s="92"/>
      <c r="FZX262" s="92"/>
      <c r="FZY262" s="92"/>
      <c r="FZZ262" s="92"/>
      <c r="GAA262" s="92"/>
      <c r="GAB262" s="92"/>
      <c r="GAC262" s="92"/>
      <c r="GAD262" s="92"/>
      <c r="GAE262" s="92"/>
      <c r="GAF262" s="92"/>
      <c r="GAG262" s="92"/>
      <c r="GAH262" s="92"/>
      <c r="GAI262" s="92"/>
      <c r="GAJ262" s="92"/>
      <c r="GAK262" s="92"/>
      <c r="GAL262" s="92"/>
      <c r="GAM262" s="92"/>
      <c r="GAN262" s="92"/>
      <c r="GAO262" s="92"/>
      <c r="GAP262" s="92"/>
      <c r="GAQ262" s="92"/>
      <c r="GAR262" s="92"/>
      <c r="GAS262" s="92"/>
      <c r="GAT262" s="92"/>
      <c r="GAU262" s="92"/>
      <c r="GAV262" s="92"/>
      <c r="GAW262" s="92"/>
      <c r="GAX262" s="92"/>
      <c r="GAY262" s="92"/>
      <c r="GAZ262" s="92"/>
      <c r="GBA262" s="92"/>
      <c r="GBB262" s="92"/>
      <c r="GBC262" s="92"/>
      <c r="GBD262" s="92"/>
      <c r="GBE262" s="92"/>
      <c r="GBF262" s="92"/>
      <c r="GBG262" s="92"/>
      <c r="GBH262" s="92"/>
      <c r="GBI262" s="92"/>
      <c r="GBJ262" s="92"/>
      <c r="GBK262" s="92"/>
      <c r="GBL262" s="92"/>
      <c r="GBM262" s="92"/>
      <c r="GBN262" s="92"/>
      <c r="GBO262" s="92"/>
      <c r="GBP262" s="92"/>
      <c r="GBQ262" s="92"/>
      <c r="GBR262" s="92"/>
      <c r="GBS262" s="92"/>
      <c r="GBT262" s="92"/>
      <c r="GBU262" s="92"/>
      <c r="GBV262" s="92"/>
      <c r="GBW262" s="92"/>
      <c r="GBX262" s="92"/>
      <c r="GBY262" s="92"/>
      <c r="GBZ262" s="92"/>
      <c r="GCA262" s="92"/>
      <c r="GCB262" s="92"/>
      <c r="GCC262" s="92"/>
      <c r="GCD262" s="92"/>
      <c r="GCE262" s="92"/>
      <c r="GCF262" s="92"/>
      <c r="GCG262" s="92"/>
      <c r="GCH262" s="92"/>
      <c r="GCI262" s="92"/>
      <c r="GCJ262" s="92"/>
      <c r="GCK262" s="92"/>
      <c r="GCL262" s="92"/>
      <c r="GCM262" s="92"/>
      <c r="GCN262" s="92"/>
      <c r="GCO262" s="92"/>
      <c r="GCP262" s="92"/>
      <c r="GCQ262" s="92"/>
      <c r="GCR262" s="92"/>
      <c r="GCS262" s="92"/>
      <c r="GCT262" s="92"/>
      <c r="GCU262" s="92"/>
      <c r="GCV262" s="92"/>
      <c r="GCW262" s="92"/>
      <c r="GCX262" s="92"/>
      <c r="GCY262" s="92"/>
      <c r="GCZ262" s="92"/>
      <c r="GDA262" s="92"/>
      <c r="GDB262" s="92"/>
      <c r="GDC262" s="92"/>
      <c r="GDD262" s="92"/>
      <c r="GDE262" s="92"/>
      <c r="GDF262" s="92"/>
      <c r="GDG262" s="92"/>
      <c r="GDH262" s="92"/>
      <c r="GDI262" s="92"/>
      <c r="GDJ262" s="92"/>
      <c r="GDK262" s="92"/>
      <c r="GDL262" s="92"/>
      <c r="GDM262" s="92"/>
      <c r="GDN262" s="92"/>
      <c r="GDO262" s="92"/>
      <c r="GDP262" s="92"/>
      <c r="GDQ262" s="92"/>
      <c r="GDR262" s="92"/>
      <c r="GDS262" s="92"/>
      <c r="GDT262" s="92"/>
      <c r="GDU262" s="92"/>
      <c r="GDV262" s="92"/>
      <c r="GDW262" s="92"/>
      <c r="GDX262" s="92"/>
      <c r="GDY262" s="92"/>
      <c r="GDZ262" s="92"/>
      <c r="GEA262" s="92"/>
      <c r="GEB262" s="92"/>
      <c r="GEC262" s="92"/>
      <c r="GED262" s="92"/>
      <c r="GEE262" s="92"/>
      <c r="GEF262" s="92"/>
      <c r="GEG262" s="92"/>
      <c r="GEH262" s="92"/>
      <c r="GEI262" s="92"/>
      <c r="GEJ262" s="92"/>
      <c r="GEK262" s="92"/>
      <c r="GEL262" s="92"/>
      <c r="GEM262" s="92"/>
      <c r="GEN262" s="92"/>
      <c r="GEO262" s="92"/>
      <c r="GEP262" s="92"/>
      <c r="GEQ262" s="92"/>
      <c r="GER262" s="92"/>
      <c r="GES262" s="92"/>
      <c r="GET262" s="92"/>
      <c r="GEU262" s="92"/>
      <c r="GEV262" s="92"/>
      <c r="GEW262" s="92"/>
      <c r="GEX262" s="92"/>
      <c r="GEY262" s="92"/>
      <c r="GEZ262" s="92"/>
      <c r="GFA262" s="92"/>
      <c r="GFB262" s="92"/>
      <c r="GFC262" s="92"/>
      <c r="GFD262" s="92"/>
      <c r="GFE262" s="92"/>
      <c r="GFF262" s="92"/>
      <c r="GFG262" s="92"/>
      <c r="GFH262" s="92"/>
      <c r="GFI262" s="92"/>
      <c r="GFJ262" s="92"/>
      <c r="GFK262" s="92"/>
      <c r="GFL262" s="92"/>
      <c r="GFM262" s="92"/>
      <c r="GFN262" s="92"/>
      <c r="GFO262" s="92"/>
      <c r="GFP262" s="92"/>
      <c r="GFQ262" s="92"/>
      <c r="GFR262" s="92"/>
      <c r="GFS262" s="92"/>
      <c r="GFT262" s="92"/>
      <c r="GFU262" s="92"/>
      <c r="GFV262" s="92"/>
      <c r="GFW262" s="92"/>
      <c r="GFX262" s="92"/>
      <c r="GFY262" s="92"/>
      <c r="GFZ262" s="92"/>
      <c r="GGA262" s="92"/>
      <c r="GGB262" s="92"/>
      <c r="GGC262" s="92"/>
      <c r="GGD262" s="92"/>
      <c r="GGE262" s="92"/>
      <c r="GGF262" s="92"/>
      <c r="GGG262" s="92"/>
      <c r="GGH262" s="92"/>
      <c r="GGI262" s="92"/>
      <c r="GGJ262" s="92"/>
      <c r="GGK262" s="92"/>
      <c r="GGL262" s="92"/>
      <c r="GGM262" s="92"/>
      <c r="GGN262" s="92"/>
      <c r="GGO262" s="92"/>
      <c r="GGP262" s="92"/>
      <c r="GGQ262" s="92"/>
      <c r="GGR262" s="92"/>
      <c r="GGS262" s="92"/>
      <c r="GGT262" s="92"/>
      <c r="GGU262" s="92"/>
      <c r="GGV262" s="92"/>
      <c r="GGW262" s="92"/>
      <c r="GGX262" s="92"/>
      <c r="GGY262" s="92"/>
      <c r="GGZ262" s="92"/>
      <c r="GHA262" s="92"/>
      <c r="GHB262" s="92"/>
      <c r="GHC262" s="92"/>
      <c r="GHD262" s="92"/>
      <c r="GHE262" s="92"/>
      <c r="GHF262" s="92"/>
      <c r="GHG262" s="92"/>
      <c r="GHH262" s="92"/>
      <c r="GHI262" s="92"/>
      <c r="GHJ262" s="92"/>
      <c r="GHK262" s="92"/>
      <c r="GHL262" s="92"/>
      <c r="GHM262" s="92"/>
      <c r="GHN262" s="92"/>
      <c r="GHO262" s="92"/>
      <c r="GHP262" s="92"/>
      <c r="GHQ262" s="92"/>
      <c r="GHR262" s="92"/>
      <c r="GHS262" s="92"/>
      <c r="GHT262" s="92"/>
      <c r="GHU262" s="92"/>
      <c r="GHV262" s="92"/>
      <c r="GHW262" s="92"/>
      <c r="GHX262" s="92"/>
      <c r="GHY262" s="92"/>
      <c r="GHZ262" s="92"/>
      <c r="GIA262" s="92"/>
      <c r="GIB262" s="92"/>
      <c r="GIC262" s="92"/>
      <c r="GID262" s="92"/>
      <c r="GIE262" s="92"/>
      <c r="GIF262" s="92"/>
      <c r="GIG262" s="92"/>
      <c r="GIH262" s="92"/>
      <c r="GII262" s="92"/>
      <c r="GIJ262" s="92"/>
      <c r="GIK262" s="92"/>
      <c r="GIL262" s="92"/>
      <c r="GIM262" s="92"/>
      <c r="GIN262" s="92"/>
      <c r="GIO262" s="92"/>
      <c r="GIP262" s="92"/>
      <c r="GIQ262" s="92"/>
      <c r="GIR262" s="92"/>
      <c r="GIS262" s="92"/>
      <c r="GIT262" s="92"/>
      <c r="GIU262" s="92"/>
      <c r="GIV262" s="92"/>
      <c r="GIW262" s="92"/>
      <c r="GIX262" s="92"/>
      <c r="GIY262" s="92"/>
      <c r="GIZ262" s="92"/>
      <c r="GJA262" s="92"/>
      <c r="GJB262" s="92"/>
      <c r="GJC262" s="92"/>
      <c r="GJD262" s="92"/>
      <c r="GJE262" s="92"/>
      <c r="GJF262" s="92"/>
      <c r="GJG262" s="92"/>
      <c r="GJH262" s="92"/>
      <c r="GJI262" s="92"/>
      <c r="GJJ262" s="92"/>
      <c r="GJK262" s="92"/>
      <c r="GJL262" s="92"/>
      <c r="GJM262" s="92"/>
      <c r="GJN262" s="92"/>
      <c r="GJO262" s="92"/>
      <c r="GJP262" s="92"/>
      <c r="GJQ262" s="92"/>
      <c r="GJR262" s="92"/>
      <c r="GJS262" s="92"/>
      <c r="GJT262" s="92"/>
      <c r="GJU262" s="92"/>
      <c r="GJV262" s="92"/>
      <c r="GJW262" s="92"/>
      <c r="GJX262" s="92"/>
      <c r="GJY262" s="92"/>
      <c r="GJZ262" s="92"/>
      <c r="GKA262" s="92"/>
      <c r="GKB262" s="92"/>
      <c r="GKC262" s="92"/>
      <c r="GKD262" s="92"/>
      <c r="GKE262" s="92"/>
      <c r="GKF262" s="92"/>
      <c r="GKG262" s="92"/>
      <c r="GKH262" s="92"/>
      <c r="GKI262" s="92"/>
      <c r="GKJ262" s="92"/>
      <c r="GKK262" s="92"/>
      <c r="GKL262" s="92"/>
      <c r="GKM262" s="92"/>
      <c r="GKN262" s="92"/>
      <c r="GKO262" s="92"/>
      <c r="GKP262" s="92"/>
      <c r="GKQ262" s="92"/>
      <c r="GKR262" s="92"/>
      <c r="GKS262" s="92"/>
      <c r="GKT262" s="92"/>
      <c r="GKU262" s="92"/>
      <c r="GKV262" s="92"/>
      <c r="GKW262" s="92"/>
      <c r="GKX262" s="92"/>
      <c r="GKY262" s="92"/>
      <c r="GKZ262" s="92"/>
      <c r="GLA262" s="92"/>
      <c r="GLB262" s="92"/>
      <c r="GLC262" s="92"/>
      <c r="GLD262" s="92"/>
      <c r="GLE262" s="92"/>
      <c r="GLF262" s="92"/>
      <c r="GLG262" s="92"/>
      <c r="GLH262" s="92"/>
      <c r="GLI262" s="92"/>
      <c r="GLJ262" s="92"/>
      <c r="GLK262" s="92"/>
      <c r="GLL262" s="92"/>
      <c r="GLM262" s="92"/>
      <c r="GLN262" s="92"/>
      <c r="GLO262" s="92"/>
      <c r="GLP262" s="92"/>
      <c r="GLQ262" s="92"/>
      <c r="GLR262" s="92"/>
      <c r="GLS262" s="92"/>
      <c r="GLT262" s="92"/>
      <c r="GLU262" s="92"/>
      <c r="GLV262" s="92"/>
      <c r="GLW262" s="92"/>
      <c r="GLX262" s="92"/>
      <c r="GLY262" s="92"/>
      <c r="GLZ262" s="92"/>
      <c r="GMA262" s="92"/>
      <c r="GMB262" s="92"/>
      <c r="GMC262" s="92"/>
      <c r="GMD262" s="92"/>
      <c r="GME262" s="92"/>
      <c r="GMF262" s="92"/>
      <c r="GMG262" s="92"/>
      <c r="GMH262" s="92"/>
      <c r="GMI262" s="92"/>
      <c r="GMJ262" s="92"/>
      <c r="GMK262" s="92"/>
      <c r="GML262" s="92"/>
      <c r="GMM262" s="92"/>
      <c r="GMN262" s="92"/>
      <c r="GMO262" s="92"/>
      <c r="GMP262" s="92"/>
      <c r="GMQ262" s="92"/>
      <c r="GMR262" s="92"/>
      <c r="GMS262" s="92"/>
      <c r="GMT262" s="92"/>
      <c r="GMU262" s="92"/>
      <c r="GMV262" s="92"/>
      <c r="GMW262" s="92"/>
      <c r="GMX262" s="92"/>
      <c r="GMY262" s="92"/>
      <c r="GMZ262" s="92"/>
      <c r="GNA262" s="92"/>
      <c r="GNB262" s="92"/>
      <c r="GNC262" s="92"/>
      <c r="GND262" s="92"/>
      <c r="GNE262" s="92"/>
      <c r="GNF262" s="92"/>
      <c r="GNG262" s="92"/>
      <c r="GNH262" s="92"/>
      <c r="GNI262" s="92"/>
      <c r="GNJ262" s="92"/>
      <c r="GNK262" s="92"/>
      <c r="GNL262" s="92"/>
      <c r="GNM262" s="92"/>
      <c r="GNN262" s="92"/>
      <c r="GNO262" s="92"/>
      <c r="GNP262" s="92"/>
      <c r="GNQ262" s="92"/>
      <c r="GNR262" s="92"/>
      <c r="GNS262" s="92"/>
      <c r="GNT262" s="92"/>
      <c r="GNU262" s="92"/>
      <c r="GNV262" s="92"/>
      <c r="GNW262" s="92"/>
      <c r="GNX262" s="92"/>
      <c r="GNY262" s="92"/>
      <c r="GNZ262" s="92"/>
      <c r="GOA262" s="92"/>
      <c r="GOB262" s="92"/>
      <c r="GOC262" s="92"/>
      <c r="GOD262" s="92"/>
      <c r="GOE262" s="92"/>
      <c r="GOF262" s="92"/>
      <c r="GOG262" s="92"/>
      <c r="GOH262" s="92"/>
      <c r="GOI262" s="92"/>
      <c r="GOJ262" s="92"/>
      <c r="GOK262" s="92"/>
      <c r="GOL262" s="92"/>
      <c r="GOM262" s="92"/>
      <c r="GON262" s="92"/>
      <c r="GOO262" s="92"/>
      <c r="GOP262" s="92"/>
      <c r="GOQ262" s="92"/>
      <c r="GOR262" s="92"/>
      <c r="GOS262" s="92"/>
      <c r="GOT262" s="92"/>
      <c r="GOU262" s="92"/>
      <c r="GOV262" s="92"/>
      <c r="GOW262" s="92"/>
      <c r="GOX262" s="92"/>
      <c r="GOY262" s="92"/>
      <c r="GOZ262" s="92"/>
      <c r="GPA262" s="92"/>
      <c r="GPB262" s="92"/>
      <c r="GPC262" s="92"/>
      <c r="GPD262" s="92"/>
      <c r="GPE262" s="92"/>
      <c r="GPF262" s="92"/>
      <c r="GPG262" s="92"/>
      <c r="GPH262" s="92"/>
      <c r="GPI262" s="92"/>
      <c r="GPJ262" s="92"/>
      <c r="GPK262" s="92"/>
      <c r="GPL262" s="92"/>
      <c r="GPM262" s="92"/>
      <c r="GPN262" s="92"/>
      <c r="GPO262" s="92"/>
      <c r="GPP262" s="92"/>
      <c r="GPQ262" s="92"/>
      <c r="GPR262" s="92"/>
      <c r="GPS262" s="92"/>
      <c r="GPT262" s="92"/>
      <c r="GPU262" s="92"/>
      <c r="GPV262" s="92"/>
      <c r="GPW262" s="92"/>
      <c r="GPX262" s="92"/>
      <c r="GPY262" s="92"/>
      <c r="GPZ262" s="92"/>
      <c r="GQA262" s="92"/>
      <c r="GQB262" s="92"/>
      <c r="GQC262" s="92"/>
      <c r="GQD262" s="92"/>
      <c r="GQE262" s="92"/>
      <c r="GQF262" s="92"/>
      <c r="GQG262" s="92"/>
      <c r="GQH262" s="92"/>
      <c r="GQI262" s="92"/>
      <c r="GQJ262" s="92"/>
      <c r="GQK262" s="92"/>
      <c r="GQL262" s="92"/>
      <c r="GQM262" s="92"/>
      <c r="GQN262" s="92"/>
      <c r="GQO262" s="92"/>
      <c r="GQP262" s="92"/>
      <c r="GQQ262" s="92"/>
      <c r="GQR262" s="92"/>
      <c r="GQS262" s="92"/>
      <c r="GQT262" s="92"/>
      <c r="GQU262" s="92"/>
      <c r="GQV262" s="92"/>
      <c r="GQW262" s="92"/>
      <c r="GQX262" s="92"/>
      <c r="GQY262" s="92"/>
      <c r="GQZ262" s="92"/>
      <c r="GRA262" s="92"/>
      <c r="GRB262" s="92"/>
      <c r="GRC262" s="92"/>
      <c r="GRD262" s="92"/>
      <c r="GRE262" s="92"/>
      <c r="GRF262" s="92"/>
      <c r="GRG262" s="92"/>
      <c r="GRH262" s="92"/>
      <c r="GRI262" s="92"/>
      <c r="GRJ262" s="92"/>
      <c r="GRK262" s="92"/>
      <c r="GRL262" s="92"/>
      <c r="GRM262" s="92"/>
      <c r="GRN262" s="92"/>
      <c r="GRO262" s="92"/>
      <c r="GRP262" s="92"/>
      <c r="GRQ262" s="92"/>
      <c r="GRR262" s="92"/>
      <c r="GRS262" s="92"/>
      <c r="GRT262" s="92"/>
      <c r="GRU262" s="92"/>
      <c r="GRV262" s="92"/>
      <c r="GRW262" s="92"/>
      <c r="GRX262" s="92"/>
      <c r="GRY262" s="92"/>
      <c r="GRZ262" s="92"/>
      <c r="GSA262" s="92"/>
      <c r="GSB262" s="92"/>
      <c r="GSC262" s="92"/>
      <c r="GSD262" s="92"/>
      <c r="GSE262" s="92"/>
      <c r="GSF262" s="92"/>
      <c r="GSG262" s="92"/>
      <c r="GSH262" s="92"/>
      <c r="GSI262" s="92"/>
      <c r="GSJ262" s="92"/>
      <c r="GSK262" s="92"/>
      <c r="GSL262" s="92"/>
      <c r="GSM262" s="92"/>
      <c r="GSN262" s="92"/>
      <c r="GSO262" s="92"/>
      <c r="GSP262" s="92"/>
      <c r="GSQ262" s="92"/>
      <c r="GSR262" s="92"/>
      <c r="GSS262" s="92"/>
      <c r="GST262" s="92"/>
      <c r="GSU262" s="92"/>
      <c r="GSV262" s="92"/>
      <c r="GSW262" s="92"/>
      <c r="GSX262" s="92"/>
      <c r="GSY262" s="92"/>
      <c r="GSZ262" s="92"/>
      <c r="GTA262" s="92"/>
      <c r="GTB262" s="92"/>
      <c r="GTC262" s="92"/>
      <c r="GTD262" s="92"/>
      <c r="GTE262" s="92"/>
      <c r="GTF262" s="92"/>
      <c r="GTG262" s="92"/>
      <c r="GTH262" s="92"/>
      <c r="GTI262" s="92"/>
      <c r="GTJ262" s="92"/>
      <c r="GTK262" s="92"/>
      <c r="GTL262" s="92"/>
      <c r="GTM262" s="92"/>
      <c r="GTN262" s="92"/>
      <c r="GTO262" s="92"/>
      <c r="GTP262" s="92"/>
      <c r="GTQ262" s="92"/>
      <c r="GTR262" s="92"/>
      <c r="GTS262" s="92"/>
      <c r="GTT262" s="92"/>
      <c r="GTU262" s="92"/>
      <c r="GTV262" s="92"/>
      <c r="GTW262" s="92"/>
      <c r="GTX262" s="92"/>
      <c r="GTY262" s="92"/>
      <c r="GTZ262" s="92"/>
      <c r="GUA262" s="92"/>
      <c r="GUB262" s="92"/>
      <c r="GUC262" s="92"/>
      <c r="GUD262" s="92"/>
      <c r="GUE262" s="92"/>
      <c r="GUF262" s="92"/>
      <c r="GUG262" s="92"/>
      <c r="GUH262" s="92"/>
      <c r="GUI262" s="92"/>
      <c r="GUJ262" s="92"/>
      <c r="GUK262" s="92"/>
      <c r="GUL262" s="92"/>
      <c r="GUM262" s="92"/>
      <c r="GUN262" s="92"/>
      <c r="GUO262" s="92"/>
      <c r="GUP262" s="92"/>
      <c r="GUQ262" s="92"/>
      <c r="GUR262" s="92"/>
      <c r="GUS262" s="92"/>
      <c r="GUT262" s="92"/>
      <c r="GUU262" s="92"/>
      <c r="GUV262" s="92"/>
      <c r="GUW262" s="92"/>
      <c r="GUX262" s="92"/>
      <c r="GUY262" s="92"/>
      <c r="GUZ262" s="92"/>
      <c r="GVA262" s="92"/>
      <c r="GVB262" s="92"/>
      <c r="GVC262" s="92"/>
      <c r="GVD262" s="92"/>
      <c r="GVE262" s="92"/>
      <c r="GVF262" s="92"/>
      <c r="GVG262" s="92"/>
      <c r="GVH262" s="92"/>
      <c r="GVI262" s="92"/>
      <c r="GVJ262" s="92"/>
      <c r="GVK262" s="92"/>
      <c r="GVL262" s="92"/>
      <c r="GVM262" s="92"/>
      <c r="GVN262" s="92"/>
      <c r="GVO262" s="92"/>
      <c r="GVP262" s="92"/>
      <c r="GVQ262" s="92"/>
      <c r="GVR262" s="92"/>
      <c r="GVS262" s="92"/>
      <c r="GVT262" s="92"/>
      <c r="GVU262" s="92"/>
      <c r="GVV262" s="92"/>
      <c r="GVW262" s="92"/>
      <c r="GVX262" s="92"/>
      <c r="GVY262" s="92"/>
      <c r="GVZ262" s="92"/>
      <c r="GWA262" s="92"/>
      <c r="GWB262" s="92"/>
      <c r="GWC262" s="92"/>
      <c r="GWD262" s="92"/>
      <c r="GWE262" s="92"/>
      <c r="GWF262" s="92"/>
      <c r="GWG262" s="92"/>
      <c r="GWH262" s="92"/>
      <c r="GWI262" s="92"/>
      <c r="GWJ262" s="92"/>
      <c r="GWK262" s="92"/>
      <c r="GWL262" s="92"/>
      <c r="GWM262" s="92"/>
      <c r="GWN262" s="92"/>
      <c r="GWO262" s="92"/>
      <c r="GWP262" s="92"/>
      <c r="GWQ262" s="92"/>
      <c r="GWR262" s="92"/>
      <c r="GWS262" s="92"/>
      <c r="GWT262" s="92"/>
      <c r="GWU262" s="92"/>
      <c r="GWV262" s="92"/>
      <c r="GWW262" s="92"/>
      <c r="GWX262" s="92"/>
      <c r="GWY262" s="92"/>
      <c r="GWZ262" s="92"/>
      <c r="GXA262" s="92"/>
      <c r="GXB262" s="92"/>
      <c r="GXC262" s="92"/>
      <c r="GXD262" s="92"/>
      <c r="GXE262" s="92"/>
      <c r="GXF262" s="92"/>
      <c r="GXG262" s="92"/>
      <c r="GXH262" s="92"/>
      <c r="GXI262" s="92"/>
      <c r="GXJ262" s="92"/>
      <c r="GXK262" s="92"/>
      <c r="GXL262" s="92"/>
      <c r="GXM262" s="92"/>
      <c r="GXN262" s="92"/>
      <c r="GXO262" s="92"/>
      <c r="GXP262" s="92"/>
      <c r="GXQ262" s="92"/>
      <c r="GXR262" s="92"/>
      <c r="GXS262" s="92"/>
      <c r="GXT262" s="92"/>
      <c r="GXU262" s="92"/>
      <c r="GXV262" s="92"/>
      <c r="GXW262" s="92"/>
      <c r="GXX262" s="92"/>
      <c r="GXY262" s="92"/>
      <c r="GXZ262" s="92"/>
      <c r="GYA262" s="92"/>
      <c r="GYB262" s="92"/>
      <c r="GYC262" s="92"/>
      <c r="GYD262" s="92"/>
      <c r="GYE262" s="92"/>
      <c r="GYF262" s="92"/>
      <c r="GYG262" s="92"/>
      <c r="GYH262" s="92"/>
      <c r="GYI262" s="92"/>
      <c r="GYJ262" s="92"/>
      <c r="GYK262" s="92"/>
      <c r="GYL262" s="92"/>
      <c r="GYM262" s="92"/>
      <c r="GYN262" s="92"/>
      <c r="GYO262" s="92"/>
      <c r="GYP262" s="92"/>
      <c r="GYQ262" s="92"/>
      <c r="GYR262" s="92"/>
      <c r="GYS262" s="92"/>
      <c r="GYT262" s="92"/>
      <c r="GYU262" s="92"/>
      <c r="GYV262" s="92"/>
      <c r="GYW262" s="92"/>
      <c r="GYX262" s="92"/>
      <c r="GYY262" s="92"/>
      <c r="GYZ262" s="92"/>
      <c r="GZA262" s="92"/>
      <c r="GZB262" s="92"/>
      <c r="GZC262" s="92"/>
      <c r="GZD262" s="92"/>
      <c r="GZE262" s="92"/>
      <c r="GZF262" s="92"/>
      <c r="GZG262" s="92"/>
      <c r="GZH262" s="92"/>
      <c r="GZI262" s="92"/>
      <c r="GZJ262" s="92"/>
      <c r="GZK262" s="92"/>
      <c r="GZL262" s="92"/>
      <c r="GZM262" s="92"/>
      <c r="GZN262" s="92"/>
      <c r="GZO262" s="92"/>
      <c r="GZP262" s="92"/>
      <c r="GZQ262" s="92"/>
      <c r="GZR262" s="92"/>
      <c r="GZS262" s="92"/>
      <c r="GZT262" s="92"/>
      <c r="GZU262" s="92"/>
      <c r="GZV262" s="92"/>
      <c r="GZW262" s="92"/>
      <c r="GZX262" s="92"/>
      <c r="GZY262" s="92"/>
      <c r="GZZ262" s="92"/>
      <c r="HAA262" s="92"/>
      <c r="HAB262" s="92"/>
      <c r="HAC262" s="92"/>
      <c r="HAD262" s="92"/>
      <c r="HAE262" s="92"/>
      <c r="HAF262" s="92"/>
      <c r="HAG262" s="92"/>
      <c r="HAH262" s="92"/>
      <c r="HAI262" s="92"/>
      <c r="HAJ262" s="92"/>
      <c r="HAK262" s="92"/>
      <c r="HAL262" s="92"/>
      <c r="HAM262" s="92"/>
      <c r="HAN262" s="92"/>
      <c r="HAO262" s="92"/>
      <c r="HAP262" s="92"/>
      <c r="HAQ262" s="92"/>
      <c r="HAR262" s="92"/>
      <c r="HAS262" s="92"/>
      <c r="HAT262" s="92"/>
      <c r="HAU262" s="92"/>
      <c r="HAV262" s="92"/>
      <c r="HAW262" s="92"/>
      <c r="HAX262" s="92"/>
      <c r="HAY262" s="92"/>
      <c r="HAZ262" s="92"/>
      <c r="HBA262" s="92"/>
      <c r="HBB262" s="92"/>
      <c r="HBC262" s="92"/>
      <c r="HBD262" s="92"/>
      <c r="HBE262" s="92"/>
      <c r="HBF262" s="92"/>
      <c r="HBG262" s="92"/>
      <c r="HBH262" s="92"/>
      <c r="HBI262" s="92"/>
      <c r="HBJ262" s="92"/>
      <c r="HBK262" s="92"/>
      <c r="HBL262" s="92"/>
      <c r="HBM262" s="92"/>
      <c r="HBN262" s="92"/>
      <c r="HBO262" s="92"/>
      <c r="HBP262" s="92"/>
      <c r="HBQ262" s="92"/>
      <c r="HBR262" s="92"/>
      <c r="HBS262" s="92"/>
      <c r="HBT262" s="92"/>
      <c r="HBU262" s="92"/>
      <c r="HBV262" s="92"/>
      <c r="HBW262" s="92"/>
      <c r="HBX262" s="92"/>
      <c r="HBY262" s="92"/>
      <c r="HBZ262" s="92"/>
      <c r="HCA262" s="92"/>
      <c r="HCB262" s="92"/>
      <c r="HCC262" s="92"/>
      <c r="HCD262" s="92"/>
      <c r="HCE262" s="92"/>
      <c r="HCF262" s="92"/>
      <c r="HCG262" s="92"/>
      <c r="HCH262" s="92"/>
      <c r="HCI262" s="92"/>
      <c r="HCJ262" s="92"/>
      <c r="HCK262" s="92"/>
      <c r="HCL262" s="92"/>
      <c r="HCM262" s="92"/>
      <c r="HCN262" s="92"/>
      <c r="HCO262" s="92"/>
      <c r="HCP262" s="92"/>
      <c r="HCQ262" s="92"/>
      <c r="HCR262" s="92"/>
      <c r="HCS262" s="92"/>
      <c r="HCT262" s="92"/>
      <c r="HCU262" s="92"/>
      <c r="HCV262" s="92"/>
      <c r="HCW262" s="92"/>
      <c r="HCX262" s="92"/>
      <c r="HCY262" s="92"/>
      <c r="HCZ262" s="92"/>
      <c r="HDA262" s="92"/>
      <c r="HDB262" s="92"/>
      <c r="HDC262" s="92"/>
      <c r="HDD262" s="92"/>
      <c r="HDE262" s="92"/>
      <c r="HDF262" s="92"/>
      <c r="HDG262" s="92"/>
      <c r="HDH262" s="92"/>
      <c r="HDI262" s="92"/>
      <c r="HDJ262" s="92"/>
      <c r="HDK262" s="92"/>
      <c r="HDL262" s="92"/>
      <c r="HDM262" s="92"/>
      <c r="HDN262" s="92"/>
      <c r="HDO262" s="92"/>
      <c r="HDP262" s="92"/>
      <c r="HDQ262" s="92"/>
      <c r="HDR262" s="92"/>
      <c r="HDS262" s="92"/>
      <c r="HDT262" s="92"/>
      <c r="HDU262" s="92"/>
      <c r="HDV262" s="92"/>
      <c r="HDW262" s="92"/>
      <c r="HDX262" s="92"/>
      <c r="HDY262" s="92"/>
      <c r="HDZ262" s="92"/>
      <c r="HEA262" s="92"/>
      <c r="HEB262" s="92"/>
      <c r="HEC262" s="92"/>
      <c r="HED262" s="92"/>
      <c r="HEE262" s="92"/>
      <c r="HEF262" s="92"/>
      <c r="HEG262" s="92"/>
      <c r="HEH262" s="92"/>
      <c r="HEI262" s="92"/>
      <c r="HEJ262" s="92"/>
      <c r="HEK262" s="92"/>
      <c r="HEL262" s="92"/>
      <c r="HEM262" s="92"/>
      <c r="HEN262" s="92"/>
      <c r="HEO262" s="92"/>
      <c r="HEP262" s="92"/>
      <c r="HEQ262" s="92"/>
      <c r="HER262" s="92"/>
      <c r="HES262" s="92"/>
      <c r="HET262" s="92"/>
      <c r="HEU262" s="92"/>
      <c r="HEV262" s="92"/>
      <c r="HEW262" s="92"/>
      <c r="HEX262" s="92"/>
      <c r="HEY262" s="92"/>
      <c r="HEZ262" s="92"/>
      <c r="HFA262" s="92"/>
      <c r="HFB262" s="92"/>
      <c r="HFC262" s="92"/>
      <c r="HFD262" s="92"/>
      <c r="HFE262" s="92"/>
      <c r="HFF262" s="92"/>
      <c r="HFG262" s="92"/>
      <c r="HFH262" s="92"/>
      <c r="HFI262" s="92"/>
      <c r="HFJ262" s="92"/>
      <c r="HFK262" s="92"/>
      <c r="HFL262" s="92"/>
      <c r="HFM262" s="92"/>
      <c r="HFN262" s="92"/>
      <c r="HFO262" s="92"/>
      <c r="HFP262" s="92"/>
      <c r="HFQ262" s="92"/>
      <c r="HFR262" s="92"/>
      <c r="HFS262" s="92"/>
      <c r="HFT262" s="92"/>
      <c r="HFU262" s="92"/>
      <c r="HFV262" s="92"/>
      <c r="HFW262" s="92"/>
      <c r="HFX262" s="92"/>
      <c r="HFY262" s="92"/>
      <c r="HFZ262" s="92"/>
      <c r="HGA262" s="92"/>
      <c r="HGB262" s="92"/>
      <c r="HGC262" s="92"/>
      <c r="HGD262" s="92"/>
      <c r="HGE262" s="92"/>
      <c r="HGF262" s="92"/>
      <c r="HGG262" s="92"/>
      <c r="HGH262" s="92"/>
      <c r="HGI262" s="92"/>
      <c r="HGJ262" s="92"/>
      <c r="HGK262" s="92"/>
      <c r="HGL262" s="92"/>
      <c r="HGM262" s="92"/>
      <c r="HGN262" s="92"/>
      <c r="HGO262" s="92"/>
      <c r="HGP262" s="92"/>
      <c r="HGQ262" s="92"/>
      <c r="HGR262" s="92"/>
      <c r="HGS262" s="92"/>
      <c r="HGT262" s="92"/>
      <c r="HGU262" s="92"/>
      <c r="HGV262" s="92"/>
      <c r="HGW262" s="92"/>
      <c r="HGX262" s="92"/>
      <c r="HGY262" s="92"/>
      <c r="HGZ262" s="92"/>
      <c r="HHA262" s="92"/>
      <c r="HHB262" s="92"/>
      <c r="HHC262" s="92"/>
      <c r="HHD262" s="92"/>
      <c r="HHE262" s="92"/>
      <c r="HHF262" s="92"/>
      <c r="HHG262" s="92"/>
      <c r="HHH262" s="92"/>
      <c r="HHI262" s="92"/>
      <c r="HHJ262" s="92"/>
      <c r="HHK262" s="92"/>
      <c r="HHL262" s="92"/>
      <c r="HHM262" s="92"/>
      <c r="HHN262" s="92"/>
      <c r="HHO262" s="92"/>
      <c r="HHP262" s="92"/>
      <c r="HHQ262" s="92"/>
      <c r="HHR262" s="92"/>
      <c r="HHS262" s="92"/>
      <c r="HHT262" s="92"/>
      <c r="HHU262" s="92"/>
      <c r="HHV262" s="92"/>
      <c r="HHW262" s="92"/>
      <c r="HHX262" s="92"/>
      <c r="HHY262" s="92"/>
      <c r="HHZ262" s="92"/>
      <c r="HIA262" s="92"/>
      <c r="HIB262" s="92"/>
      <c r="HIC262" s="92"/>
      <c r="HID262" s="92"/>
      <c r="HIE262" s="92"/>
      <c r="HIF262" s="92"/>
      <c r="HIG262" s="92"/>
      <c r="HIH262" s="92"/>
      <c r="HII262" s="92"/>
      <c r="HIJ262" s="92"/>
      <c r="HIK262" s="92"/>
      <c r="HIL262" s="92"/>
      <c r="HIM262" s="92"/>
      <c r="HIN262" s="92"/>
      <c r="HIO262" s="92"/>
      <c r="HIP262" s="92"/>
      <c r="HIQ262" s="92"/>
      <c r="HIR262" s="92"/>
      <c r="HIS262" s="92"/>
      <c r="HIT262" s="92"/>
      <c r="HIU262" s="92"/>
      <c r="HIV262" s="92"/>
      <c r="HIW262" s="92"/>
      <c r="HIX262" s="92"/>
      <c r="HIY262" s="92"/>
      <c r="HIZ262" s="92"/>
      <c r="HJA262" s="92"/>
      <c r="HJB262" s="92"/>
      <c r="HJC262" s="92"/>
      <c r="HJD262" s="92"/>
      <c r="HJE262" s="92"/>
      <c r="HJF262" s="92"/>
      <c r="HJG262" s="92"/>
      <c r="HJH262" s="92"/>
      <c r="HJI262" s="92"/>
      <c r="HJJ262" s="92"/>
      <c r="HJK262" s="92"/>
      <c r="HJL262" s="92"/>
      <c r="HJM262" s="92"/>
      <c r="HJN262" s="92"/>
      <c r="HJO262" s="92"/>
      <c r="HJP262" s="92"/>
      <c r="HJQ262" s="92"/>
      <c r="HJR262" s="92"/>
      <c r="HJS262" s="92"/>
      <c r="HJT262" s="92"/>
      <c r="HJU262" s="92"/>
      <c r="HJV262" s="92"/>
      <c r="HJW262" s="92"/>
      <c r="HJX262" s="92"/>
      <c r="HJY262" s="92"/>
      <c r="HJZ262" s="92"/>
      <c r="HKA262" s="92"/>
      <c r="HKB262" s="92"/>
      <c r="HKC262" s="92"/>
      <c r="HKD262" s="92"/>
      <c r="HKE262" s="92"/>
      <c r="HKF262" s="92"/>
      <c r="HKG262" s="92"/>
      <c r="HKH262" s="92"/>
      <c r="HKI262" s="92"/>
      <c r="HKJ262" s="92"/>
      <c r="HKK262" s="92"/>
      <c r="HKL262" s="92"/>
      <c r="HKM262" s="92"/>
      <c r="HKN262" s="92"/>
      <c r="HKO262" s="92"/>
      <c r="HKP262" s="92"/>
      <c r="HKQ262" s="92"/>
      <c r="HKR262" s="92"/>
      <c r="HKS262" s="92"/>
      <c r="HKT262" s="92"/>
      <c r="HKU262" s="92"/>
      <c r="HKV262" s="92"/>
      <c r="HKW262" s="92"/>
      <c r="HKX262" s="92"/>
      <c r="HKY262" s="92"/>
      <c r="HKZ262" s="92"/>
      <c r="HLA262" s="92"/>
      <c r="HLB262" s="92"/>
      <c r="HLC262" s="92"/>
      <c r="HLD262" s="92"/>
      <c r="HLE262" s="92"/>
      <c r="HLF262" s="92"/>
      <c r="HLG262" s="92"/>
      <c r="HLH262" s="92"/>
      <c r="HLI262" s="92"/>
      <c r="HLJ262" s="92"/>
      <c r="HLK262" s="92"/>
      <c r="HLL262" s="92"/>
      <c r="HLM262" s="92"/>
      <c r="HLN262" s="92"/>
      <c r="HLO262" s="92"/>
      <c r="HLP262" s="92"/>
      <c r="HLQ262" s="92"/>
      <c r="HLR262" s="92"/>
      <c r="HLS262" s="92"/>
      <c r="HLT262" s="92"/>
      <c r="HLU262" s="92"/>
      <c r="HLV262" s="92"/>
      <c r="HLW262" s="92"/>
      <c r="HLX262" s="92"/>
      <c r="HLY262" s="92"/>
      <c r="HLZ262" s="92"/>
      <c r="HMA262" s="92"/>
      <c r="HMB262" s="92"/>
      <c r="HMC262" s="92"/>
      <c r="HMD262" s="92"/>
      <c r="HME262" s="92"/>
      <c r="HMF262" s="92"/>
      <c r="HMG262" s="92"/>
      <c r="HMH262" s="92"/>
      <c r="HMI262" s="92"/>
      <c r="HMJ262" s="92"/>
      <c r="HMK262" s="92"/>
      <c r="HML262" s="92"/>
      <c r="HMM262" s="92"/>
      <c r="HMN262" s="92"/>
      <c r="HMO262" s="92"/>
      <c r="HMP262" s="92"/>
      <c r="HMQ262" s="92"/>
      <c r="HMR262" s="92"/>
      <c r="HMS262" s="92"/>
      <c r="HMT262" s="92"/>
      <c r="HMU262" s="92"/>
      <c r="HMV262" s="92"/>
      <c r="HMW262" s="92"/>
      <c r="HMX262" s="92"/>
      <c r="HMY262" s="92"/>
      <c r="HMZ262" s="92"/>
      <c r="HNA262" s="92"/>
      <c r="HNB262" s="92"/>
      <c r="HNC262" s="92"/>
      <c r="HND262" s="92"/>
      <c r="HNE262" s="92"/>
      <c r="HNF262" s="92"/>
      <c r="HNG262" s="92"/>
      <c r="HNH262" s="92"/>
      <c r="HNI262" s="92"/>
      <c r="HNJ262" s="92"/>
      <c r="HNK262" s="92"/>
      <c r="HNL262" s="92"/>
      <c r="HNM262" s="92"/>
      <c r="HNN262" s="92"/>
      <c r="HNO262" s="92"/>
      <c r="HNP262" s="92"/>
      <c r="HNQ262" s="92"/>
      <c r="HNR262" s="92"/>
      <c r="HNS262" s="92"/>
      <c r="HNT262" s="92"/>
      <c r="HNU262" s="92"/>
      <c r="HNV262" s="92"/>
      <c r="HNW262" s="92"/>
      <c r="HNX262" s="92"/>
      <c r="HNY262" s="92"/>
      <c r="HNZ262" s="92"/>
      <c r="HOA262" s="92"/>
      <c r="HOB262" s="92"/>
      <c r="HOC262" s="92"/>
      <c r="HOD262" s="92"/>
      <c r="HOE262" s="92"/>
      <c r="HOF262" s="92"/>
      <c r="HOG262" s="92"/>
      <c r="HOH262" s="92"/>
      <c r="HOI262" s="92"/>
      <c r="HOJ262" s="92"/>
      <c r="HOK262" s="92"/>
      <c r="HOL262" s="92"/>
      <c r="HOM262" s="92"/>
      <c r="HON262" s="92"/>
      <c r="HOO262" s="92"/>
      <c r="HOP262" s="92"/>
      <c r="HOQ262" s="92"/>
      <c r="HOR262" s="92"/>
      <c r="HOS262" s="92"/>
      <c r="HOT262" s="92"/>
      <c r="HOU262" s="92"/>
      <c r="HOV262" s="92"/>
      <c r="HOW262" s="92"/>
      <c r="HOX262" s="92"/>
      <c r="HOY262" s="92"/>
      <c r="HOZ262" s="92"/>
      <c r="HPA262" s="92"/>
      <c r="HPB262" s="92"/>
      <c r="HPC262" s="92"/>
      <c r="HPD262" s="92"/>
      <c r="HPE262" s="92"/>
      <c r="HPF262" s="92"/>
      <c r="HPG262" s="92"/>
      <c r="HPH262" s="92"/>
      <c r="HPI262" s="92"/>
      <c r="HPJ262" s="92"/>
      <c r="HPK262" s="92"/>
      <c r="HPL262" s="92"/>
      <c r="HPM262" s="92"/>
      <c r="HPN262" s="92"/>
      <c r="HPO262" s="92"/>
      <c r="HPP262" s="92"/>
      <c r="HPQ262" s="92"/>
      <c r="HPR262" s="92"/>
      <c r="HPS262" s="92"/>
      <c r="HPT262" s="92"/>
      <c r="HPU262" s="92"/>
      <c r="HPV262" s="92"/>
      <c r="HPW262" s="92"/>
      <c r="HPX262" s="92"/>
      <c r="HPY262" s="92"/>
      <c r="HPZ262" s="92"/>
      <c r="HQA262" s="92"/>
      <c r="HQB262" s="92"/>
      <c r="HQC262" s="92"/>
      <c r="HQD262" s="92"/>
      <c r="HQE262" s="92"/>
      <c r="HQF262" s="92"/>
      <c r="HQG262" s="92"/>
      <c r="HQH262" s="92"/>
      <c r="HQI262" s="92"/>
      <c r="HQJ262" s="92"/>
      <c r="HQK262" s="92"/>
      <c r="HQL262" s="92"/>
      <c r="HQM262" s="92"/>
      <c r="HQN262" s="92"/>
      <c r="HQO262" s="92"/>
      <c r="HQP262" s="92"/>
      <c r="HQQ262" s="92"/>
      <c r="HQR262" s="92"/>
      <c r="HQS262" s="92"/>
      <c r="HQT262" s="92"/>
      <c r="HQU262" s="92"/>
      <c r="HQV262" s="92"/>
      <c r="HQW262" s="92"/>
      <c r="HQX262" s="92"/>
      <c r="HQY262" s="92"/>
      <c r="HQZ262" s="92"/>
      <c r="HRA262" s="92"/>
      <c r="HRB262" s="92"/>
      <c r="HRC262" s="92"/>
      <c r="HRD262" s="92"/>
      <c r="HRE262" s="92"/>
      <c r="HRF262" s="92"/>
      <c r="HRG262" s="92"/>
      <c r="HRH262" s="92"/>
      <c r="HRI262" s="92"/>
      <c r="HRJ262" s="92"/>
      <c r="HRK262" s="92"/>
      <c r="HRL262" s="92"/>
      <c r="HRM262" s="92"/>
      <c r="HRN262" s="92"/>
      <c r="HRO262" s="92"/>
      <c r="HRP262" s="92"/>
      <c r="HRQ262" s="92"/>
      <c r="HRR262" s="92"/>
      <c r="HRS262" s="92"/>
      <c r="HRT262" s="92"/>
      <c r="HRU262" s="92"/>
      <c r="HRV262" s="92"/>
      <c r="HRW262" s="92"/>
      <c r="HRX262" s="92"/>
      <c r="HRY262" s="92"/>
      <c r="HRZ262" s="92"/>
      <c r="HSA262" s="92"/>
      <c r="HSB262" s="92"/>
      <c r="HSC262" s="92"/>
      <c r="HSD262" s="92"/>
      <c r="HSE262" s="92"/>
      <c r="HSF262" s="92"/>
      <c r="HSG262" s="92"/>
      <c r="HSH262" s="92"/>
      <c r="HSI262" s="92"/>
      <c r="HSJ262" s="92"/>
      <c r="HSK262" s="92"/>
      <c r="HSL262" s="92"/>
      <c r="HSM262" s="92"/>
      <c r="HSN262" s="92"/>
      <c r="HSO262" s="92"/>
      <c r="HSP262" s="92"/>
      <c r="HSQ262" s="92"/>
      <c r="HSR262" s="92"/>
      <c r="HSS262" s="92"/>
      <c r="HST262" s="92"/>
      <c r="HSU262" s="92"/>
      <c r="HSV262" s="92"/>
      <c r="HSW262" s="92"/>
      <c r="HSX262" s="92"/>
      <c r="HSY262" s="92"/>
      <c r="HSZ262" s="92"/>
      <c r="HTA262" s="92"/>
      <c r="HTB262" s="92"/>
      <c r="HTC262" s="92"/>
      <c r="HTD262" s="92"/>
      <c r="HTE262" s="92"/>
      <c r="HTF262" s="92"/>
      <c r="HTG262" s="92"/>
      <c r="HTH262" s="92"/>
      <c r="HTI262" s="92"/>
      <c r="HTJ262" s="92"/>
      <c r="HTK262" s="92"/>
      <c r="HTL262" s="92"/>
      <c r="HTM262" s="92"/>
      <c r="HTN262" s="92"/>
      <c r="HTO262" s="92"/>
      <c r="HTP262" s="92"/>
      <c r="HTQ262" s="92"/>
      <c r="HTR262" s="92"/>
      <c r="HTS262" s="92"/>
      <c r="HTT262" s="92"/>
      <c r="HTU262" s="92"/>
      <c r="HTV262" s="92"/>
      <c r="HTW262" s="92"/>
      <c r="HTX262" s="92"/>
      <c r="HTY262" s="92"/>
      <c r="HTZ262" s="92"/>
      <c r="HUA262" s="92"/>
      <c r="HUB262" s="92"/>
      <c r="HUC262" s="92"/>
      <c r="HUD262" s="92"/>
      <c r="HUE262" s="92"/>
      <c r="HUF262" s="92"/>
      <c r="HUG262" s="92"/>
      <c r="HUH262" s="92"/>
      <c r="HUI262" s="92"/>
      <c r="HUJ262" s="92"/>
      <c r="HUK262" s="92"/>
      <c r="HUL262" s="92"/>
      <c r="HUM262" s="92"/>
      <c r="HUN262" s="92"/>
      <c r="HUO262" s="92"/>
      <c r="HUP262" s="92"/>
      <c r="HUQ262" s="92"/>
      <c r="HUR262" s="92"/>
      <c r="HUS262" s="92"/>
      <c r="HUT262" s="92"/>
      <c r="HUU262" s="92"/>
      <c r="HUV262" s="92"/>
      <c r="HUW262" s="92"/>
      <c r="HUX262" s="92"/>
      <c r="HUY262" s="92"/>
      <c r="HUZ262" s="92"/>
      <c r="HVA262" s="92"/>
      <c r="HVB262" s="92"/>
      <c r="HVC262" s="92"/>
      <c r="HVD262" s="92"/>
      <c r="HVE262" s="92"/>
      <c r="HVF262" s="92"/>
      <c r="HVG262" s="92"/>
      <c r="HVH262" s="92"/>
      <c r="HVI262" s="92"/>
      <c r="HVJ262" s="92"/>
      <c r="HVK262" s="92"/>
      <c r="HVL262" s="92"/>
      <c r="HVM262" s="92"/>
      <c r="HVN262" s="92"/>
      <c r="HVO262" s="92"/>
      <c r="HVP262" s="92"/>
      <c r="HVQ262" s="92"/>
      <c r="HVR262" s="92"/>
      <c r="HVS262" s="92"/>
      <c r="HVT262" s="92"/>
      <c r="HVU262" s="92"/>
      <c r="HVV262" s="92"/>
      <c r="HVW262" s="92"/>
      <c r="HVX262" s="92"/>
      <c r="HVY262" s="92"/>
      <c r="HVZ262" s="92"/>
      <c r="HWA262" s="92"/>
      <c r="HWB262" s="92"/>
      <c r="HWC262" s="92"/>
      <c r="HWD262" s="92"/>
      <c r="HWE262" s="92"/>
      <c r="HWF262" s="92"/>
      <c r="HWG262" s="92"/>
      <c r="HWH262" s="92"/>
      <c r="HWI262" s="92"/>
      <c r="HWJ262" s="92"/>
      <c r="HWK262" s="92"/>
      <c r="HWL262" s="92"/>
      <c r="HWM262" s="92"/>
      <c r="HWN262" s="92"/>
      <c r="HWO262" s="92"/>
      <c r="HWP262" s="92"/>
      <c r="HWQ262" s="92"/>
      <c r="HWR262" s="92"/>
      <c r="HWS262" s="92"/>
      <c r="HWT262" s="92"/>
      <c r="HWU262" s="92"/>
      <c r="HWV262" s="92"/>
      <c r="HWW262" s="92"/>
      <c r="HWX262" s="92"/>
      <c r="HWY262" s="92"/>
      <c r="HWZ262" s="92"/>
      <c r="HXA262" s="92"/>
      <c r="HXB262" s="92"/>
      <c r="HXC262" s="92"/>
      <c r="HXD262" s="92"/>
      <c r="HXE262" s="92"/>
      <c r="HXF262" s="92"/>
      <c r="HXG262" s="92"/>
      <c r="HXH262" s="92"/>
      <c r="HXI262" s="92"/>
      <c r="HXJ262" s="92"/>
      <c r="HXK262" s="92"/>
      <c r="HXL262" s="92"/>
      <c r="HXM262" s="92"/>
      <c r="HXN262" s="92"/>
      <c r="HXO262" s="92"/>
      <c r="HXP262" s="92"/>
      <c r="HXQ262" s="92"/>
      <c r="HXR262" s="92"/>
      <c r="HXS262" s="92"/>
      <c r="HXT262" s="92"/>
      <c r="HXU262" s="92"/>
      <c r="HXV262" s="92"/>
      <c r="HXW262" s="92"/>
      <c r="HXX262" s="92"/>
      <c r="HXY262" s="92"/>
      <c r="HXZ262" s="92"/>
      <c r="HYA262" s="92"/>
      <c r="HYB262" s="92"/>
      <c r="HYC262" s="92"/>
      <c r="HYD262" s="92"/>
      <c r="HYE262" s="92"/>
      <c r="HYF262" s="92"/>
      <c r="HYG262" s="92"/>
      <c r="HYH262" s="92"/>
      <c r="HYI262" s="92"/>
      <c r="HYJ262" s="92"/>
      <c r="HYK262" s="92"/>
      <c r="HYL262" s="92"/>
      <c r="HYM262" s="92"/>
      <c r="HYN262" s="92"/>
      <c r="HYO262" s="92"/>
      <c r="HYP262" s="92"/>
      <c r="HYQ262" s="92"/>
      <c r="HYR262" s="92"/>
      <c r="HYS262" s="92"/>
      <c r="HYT262" s="92"/>
      <c r="HYU262" s="92"/>
      <c r="HYV262" s="92"/>
      <c r="HYW262" s="92"/>
      <c r="HYX262" s="92"/>
      <c r="HYY262" s="92"/>
      <c r="HYZ262" s="92"/>
      <c r="HZA262" s="92"/>
      <c r="HZB262" s="92"/>
      <c r="HZC262" s="92"/>
      <c r="HZD262" s="92"/>
      <c r="HZE262" s="92"/>
      <c r="HZF262" s="92"/>
      <c r="HZG262" s="92"/>
      <c r="HZH262" s="92"/>
      <c r="HZI262" s="92"/>
      <c r="HZJ262" s="92"/>
      <c r="HZK262" s="92"/>
      <c r="HZL262" s="92"/>
      <c r="HZM262" s="92"/>
      <c r="HZN262" s="92"/>
      <c r="HZO262" s="92"/>
      <c r="HZP262" s="92"/>
      <c r="HZQ262" s="92"/>
      <c r="HZR262" s="92"/>
      <c r="HZS262" s="92"/>
      <c r="HZT262" s="92"/>
      <c r="HZU262" s="92"/>
      <c r="HZV262" s="92"/>
      <c r="HZW262" s="92"/>
      <c r="HZX262" s="92"/>
      <c r="HZY262" s="92"/>
      <c r="HZZ262" s="92"/>
      <c r="IAA262" s="92"/>
      <c r="IAB262" s="92"/>
      <c r="IAC262" s="92"/>
      <c r="IAD262" s="92"/>
      <c r="IAE262" s="92"/>
      <c r="IAF262" s="92"/>
      <c r="IAG262" s="92"/>
      <c r="IAH262" s="92"/>
      <c r="IAI262" s="92"/>
      <c r="IAJ262" s="92"/>
      <c r="IAK262" s="92"/>
      <c r="IAL262" s="92"/>
      <c r="IAM262" s="92"/>
      <c r="IAN262" s="92"/>
      <c r="IAO262" s="92"/>
      <c r="IAP262" s="92"/>
      <c r="IAQ262" s="92"/>
      <c r="IAR262" s="92"/>
      <c r="IAS262" s="92"/>
      <c r="IAT262" s="92"/>
      <c r="IAU262" s="92"/>
      <c r="IAV262" s="92"/>
      <c r="IAW262" s="92"/>
      <c r="IAX262" s="92"/>
      <c r="IAY262" s="92"/>
      <c r="IAZ262" s="92"/>
      <c r="IBA262" s="92"/>
      <c r="IBB262" s="92"/>
      <c r="IBC262" s="92"/>
      <c r="IBD262" s="92"/>
      <c r="IBE262" s="92"/>
      <c r="IBF262" s="92"/>
      <c r="IBG262" s="92"/>
      <c r="IBH262" s="92"/>
      <c r="IBI262" s="92"/>
      <c r="IBJ262" s="92"/>
      <c r="IBK262" s="92"/>
      <c r="IBL262" s="92"/>
      <c r="IBM262" s="92"/>
      <c r="IBN262" s="92"/>
      <c r="IBO262" s="92"/>
      <c r="IBP262" s="92"/>
      <c r="IBQ262" s="92"/>
      <c r="IBR262" s="92"/>
      <c r="IBS262" s="92"/>
      <c r="IBT262" s="92"/>
      <c r="IBU262" s="92"/>
      <c r="IBV262" s="92"/>
      <c r="IBW262" s="92"/>
      <c r="IBX262" s="92"/>
      <c r="IBY262" s="92"/>
      <c r="IBZ262" s="92"/>
      <c r="ICA262" s="92"/>
      <c r="ICB262" s="92"/>
      <c r="ICC262" s="92"/>
      <c r="ICD262" s="92"/>
      <c r="ICE262" s="92"/>
      <c r="ICF262" s="92"/>
      <c r="ICG262" s="92"/>
      <c r="ICH262" s="92"/>
      <c r="ICI262" s="92"/>
      <c r="ICJ262" s="92"/>
      <c r="ICK262" s="92"/>
      <c r="ICL262" s="92"/>
      <c r="ICM262" s="92"/>
      <c r="ICN262" s="92"/>
      <c r="ICO262" s="92"/>
      <c r="ICP262" s="92"/>
      <c r="ICQ262" s="92"/>
      <c r="ICR262" s="92"/>
      <c r="ICS262" s="92"/>
      <c r="ICT262" s="92"/>
      <c r="ICU262" s="92"/>
      <c r="ICV262" s="92"/>
      <c r="ICW262" s="92"/>
      <c r="ICX262" s="92"/>
      <c r="ICY262" s="92"/>
      <c r="ICZ262" s="92"/>
      <c r="IDA262" s="92"/>
      <c r="IDB262" s="92"/>
      <c r="IDC262" s="92"/>
      <c r="IDD262" s="92"/>
      <c r="IDE262" s="92"/>
      <c r="IDF262" s="92"/>
      <c r="IDG262" s="92"/>
      <c r="IDH262" s="92"/>
      <c r="IDI262" s="92"/>
      <c r="IDJ262" s="92"/>
      <c r="IDK262" s="92"/>
      <c r="IDL262" s="92"/>
      <c r="IDM262" s="92"/>
      <c r="IDN262" s="92"/>
      <c r="IDO262" s="92"/>
      <c r="IDP262" s="92"/>
      <c r="IDQ262" s="92"/>
      <c r="IDR262" s="92"/>
      <c r="IDS262" s="92"/>
      <c r="IDT262" s="92"/>
      <c r="IDU262" s="92"/>
      <c r="IDV262" s="92"/>
      <c r="IDW262" s="92"/>
      <c r="IDX262" s="92"/>
      <c r="IDY262" s="92"/>
      <c r="IDZ262" s="92"/>
      <c r="IEA262" s="92"/>
      <c r="IEB262" s="92"/>
      <c r="IEC262" s="92"/>
      <c r="IED262" s="92"/>
      <c r="IEE262" s="92"/>
      <c r="IEF262" s="92"/>
      <c r="IEG262" s="92"/>
      <c r="IEH262" s="92"/>
      <c r="IEI262" s="92"/>
      <c r="IEJ262" s="92"/>
      <c r="IEK262" s="92"/>
      <c r="IEL262" s="92"/>
      <c r="IEM262" s="92"/>
      <c r="IEN262" s="92"/>
      <c r="IEO262" s="92"/>
      <c r="IEP262" s="92"/>
      <c r="IEQ262" s="92"/>
      <c r="IER262" s="92"/>
      <c r="IES262" s="92"/>
      <c r="IET262" s="92"/>
      <c r="IEU262" s="92"/>
      <c r="IEV262" s="92"/>
      <c r="IEW262" s="92"/>
      <c r="IEX262" s="92"/>
      <c r="IEY262" s="92"/>
      <c r="IEZ262" s="92"/>
      <c r="IFA262" s="92"/>
      <c r="IFB262" s="92"/>
      <c r="IFC262" s="92"/>
      <c r="IFD262" s="92"/>
      <c r="IFE262" s="92"/>
      <c r="IFF262" s="92"/>
      <c r="IFG262" s="92"/>
      <c r="IFH262" s="92"/>
      <c r="IFI262" s="92"/>
      <c r="IFJ262" s="92"/>
      <c r="IFK262" s="92"/>
      <c r="IFL262" s="92"/>
      <c r="IFM262" s="92"/>
      <c r="IFN262" s="92"/>
      <c r="IFO262" s="92"/>
      <c r="IFP262" s="92"/>
      <c r="IFQ262" s="92"/>
      <c r="IFR262" s="92"/>
      <c r="IFS262" s="92"/>
      <c r="IFT262" s="92"/>
      <c r="IFU262" s="92"/>
      <c r="IFV262" s="92"/>
      <c r="IFW262" s="92"/>
      <c r="IFX262" s="92"/>
      <c r="IFY262" s="92"/>
      <c r="IFZ262" s="92"/>
      <c r="IGA262" s="92"/>
      <c r="IGB262" s="92"/>
      <c r="IGC262" s="92"/>
      <c r="IGD262" s="92"/>
      <c r="IGE262" s="92"/>
      <c r="IGF262" s="92"/>
      <c r="IGG262" s="92"/>
      <c r="IGH262" s="92"/>
      <c r="IGI262" s="92"/>
      <c r="IGJ262" s="92"/>
      <c r="IGK262" s="92"/>
      <c r="IGL262" s="92"/>
      <c r="IGM262" s="92"/>
      <c r="IGN262" s="92"/>
      <c r="IGO262" s="92"/>
      <c r="IGP262" s="92"/>
      <c r="IGQ262" s="92"/>
      <c r="IGR262" s="92"/>
      <c r="IGS262" s="92"/>
      <c r="IGT262" s="92"/>
      <c r="IGU262" s="92"/>
      <c r="IGV262" s="92"/>
      <c r="IGW262" s="92"/>
      <c r="IGX262" s="92"/>
      <c r="IGY262" s="92"/>
      <c r="IGZ262" s="92"/>
      <c r="IHA262" s="92"/>
      <c r="IHB262" s="92"/>
      <c r="IHC262" s="92"/>
      <c r="IHD262" s="92"/>
      <c r="IHE262" s="92"/>
      <c r="IHF262" s="92"/>
      <c r="IHG262" s="92"/>
      <c r="IHH262" s="92"/>
      <c r="IHI262" s="92"/>
      <c r="IHJ262" s="92"/>
      <c r="IHK262" s="92"/>
      <c r="IHL262" s="92"/>
      <c r="IHM262" s="92"/>
      <c r="IHN262" s="92"/>
      <c r="IHO262" s="92"/>
      <c r="IHP262" s="92"/>
      <c r="IHQ262" s="92"/>
      <c r="IHR262" s="92"/>
      <c r="IHS262" s="92"/>
      <c r="IHT262" s="92"/>
      <c r="IHU262" s="92"/>
      <c r="IHV262" s="92"/>
      <c r="IHW262" s="92"/>
      <c r="IHX262" s="92"/>
      <c r="IHY262" s="92"/>
      <c r="IHZ262" s="92"/>
      <c r="IIA262" s="92"/>
      <c r="IIB262" s="92"/>
      <c r="IIC262" s="92"/>
      <c r="IID262" s="92"/>
      <c r="IIE262" s="92"/>
      <c r="IIF262" s="92"/>
      <c r="IIG262" s="92"/>
      <c r="IIH262" s="92"/>
      <c r="III262" s="92"/>
      <c r="IIJ262" s="92"/>
      <c r="IIK262" s="92"/>
      <c r="IIL262" s="92"/>
      <c r="IIM262" s="92"/>
      <c r="IIN262" s="92"/>
      <c r="IIO262" s="92"/>
      <c r="IIP262" s="92"/>
      <c r="IIQ262" s="92"/>
      <c r="IIR262" s="92"/>
      <c r="IIS262" s="92"/>
      <c r="IIT262" s="92"/>
      <c r="IIU262" s="92"/>
      <c r="IIV262" s="92"/>
      <c r="IIW262" s="92"/>
      <c r="IIX262" s="92"/>
      <c r="IIY262" s="92"/>
      <c r="IIZ262" s="92"/>
      <c r="IJA262" s="92"/>
      <c r="IJB262" s="92"/>
      <c r="IJC262" s="92"/>
      <c r="IJD262" s="92"/>
      <c r="IJE262" s="92"/>
      <c r="IJF262" s="92"/>
      <c r="IJG262" s="92"/>
      <c r="IJH262" s="92"/>
      <c r="IJI262" s="92"/>
      <c r="IJJ262" s="92"/>
      <c r="IJK262" s="92"/>
      <c r="IJL262" s="92"/>
      <c r="IJM262" s="92"/>
      <c r="IJN262" s="92"/>
      <c r="IJO262" s="92"/>
      <c r="IJP262" s="92"/>
      <c r="IJQ262" s="92"/>
      <c r="IJR262" s="92"/>
      <c r="IJS262" s="92"/>
      <c r="IJT262" s="92"/>
      <c r="IJU262" s="92"/>
      <c r="IJV262" s="92"/>
      <c r="IJW262" s="92"/>
      <c r="IJX262" s="92"/>
      <c r="IJY262" s="92"/>
      <c r="IJZ262" s="92"/>
      <c r="IKA262" s="92"/>
      <c r="IKB262" s="92"/>
      <c r="IKC262" s="92"/>
      <c r="IKD262" s="92"/>
      <c r="IKE262" s="92"/>
      <c r="IKF262" s="92"/>
      <c r="IKG262" s="92"/>
      <c r="IKH262" s="92"/>
      <c r="IKI262" s="92"/>
      <c r="IKJ262" s="92"/>
      <c r="IKK262" s="92"/>
      <c r="IKL262" s="92"/>
      <c r="IKM262" s="92"/>
      <c r="IKN262" s="92"/>
      <c r="IKO262" s="92"/>
      <c r="IKP262" s="92"/>
      <c r="IKQ262" s="92"/>
      <c r="IKR262" s="92"/>
      <c r="IKS262" s="92"/>
      <c r="IKT262" s="92"/>
      <c r="IKU262" s="92"/>
      <c r="IKV262" s="92"/>
      <c r="IKW262" s="92"/>
      <c r="IKX262" s="92"/>
      <c r="IKY262" s="92"/>
      <c r="IKZ262" s="92"/>
      <c r="ILA262" s="92"/>
      <c r="ILB262" s="92"/>
      <c r="ILC262" s="92"/>
      <c r="ILD262" s="92"/>
      <c r="ILE262" s="92"/>
      <c r="ILF262" s="92"/>
      <c r="ILG262" s="92"/>
      <c r="ILH262" s="92"/>
      <c r="ILI262" s="92"/>
      <c r="ILJ262" s="92"/>
      <c r="ILK262" s="92"/>
      <c r="ILL262" s="92"/>
      <c r="ILM262" s="92"/>
      <c r="ILN262" s="92"/>
      <c r="ILO262" s="92"/>
      <c r="ILP262" s="92"/>
      <c r="ILQ262" s="92"/>
      <c r="ILR262" s="92"/>
      <c r="ILS262" s="92"/>
      <c r="ILT262" s="92"/>
      <c r="ILU262" s="92"/>
      <c r="ILV262" s="92"/>
      <c r="ILW262" s="92"/>
      <c r="ILX262" s="92"/>
      <c r="ILY262" s="92"/>
      <c r="ILZ262" s="92"/>
      <c r="IMA262" s="92"/>
      <c r="IMB262" s="92"/>
      <c r="IMC262" s="92"/>
      <c r="IMD262" s="92"/>
      <c r="IME262" s="92"/>
      <c r="IMF262" s="92"/>
      <c r="IMG262" s="92"/>
      <c r="IMH262" s="92"/>
      <c r="IMI262" s="92"/>
      <c r="IMJ262" s="92"/>
      <c r="IMK262" s="92"/>
      <c r="IML262" s="92"/>
      <c r="IMM262" s="92"/>
      <c r="IMN262" s="92"/>
      <c r="IMO262" s="92"/>
      <c r="IMP262" s="92"/>
      <c r="IMQ262" s="92"/>
      <c r="IMR262" s="92"/>
      <c r="IMS262" s="92"/>
      <c r="IMT262" s="92"/>
      <c r="IMU262" s="92"/>
      <c r="IMV262" s="92"/>
      <c r="IMW262" s="92"/>
      <c r="IMX262" s="92"/>
      <c r="IMY262" s="92"/>
      <c r="IMZ262" s="92"/>
      <c r="INA262" s="92"/>
      <c r="INB262" s="92"/>
      <c r="INC262" s="92"/>
      <c r="IND262" s="92"/>
      <c r="INE262" s="92"/>
      <c r="INF262" s="92"/>
      <c r="ING262" s="92"/>
      <c r="INH262" s="92"/>
      <c r="INI262" s="92"/>
      <c r="INJ262" s="92"/>
      <c r="INK262" s="92"/>
      <c r="INL262" s="92"/>
      <c r="INM262" s="92"/>
      <c r="INN262" s="92"/>
      <c r="INO262" s="92"/>
      <c r="INP262" s="92"/>
      <c r="INQ262" s="92"/>
      <c r="INR262" s="92"/>
      <c r="INS262" s="92"/>
      <c r="INT262" s="92"/>
      <c r="INU262" s="92"/>
      <c r="INV262" s="92"/>
      <c r="INW262" s="92"/>
      <c r="INX262" s="92"/>
      <c r="INY262" s="92"/>
      <c r="INZ262" s="92"/>
      <c r="IOA262" s="92"/>
      <c r="IOB262" s="92"/>
      <c r="IOC262" s="92"/>
      <c r="IOD262" s="92"/>
      <c r="IOE262" s="92"/>
      <c r="IOF262" s="92"/>
      <c r="IOG262" s="92"/>
      <c r="IOH262" s="92"/>
      <c r="IOI262" s="92"/>
      <c r="IOJ262" s="92"/>
      <c r="IOK262" s="92"/>
      <c r="IOL262" s="92"/>
      <c r="IOM262" s="92"/>
      <c r="ION262" s="92"/>
      <c r="IOO262" s="92"/>
      <c r="IOP262" s="92"/>
      <c r="IOQ262" s="92"/>
      <c r="IOR262" s="92"/>
      <c r="IOS262" s="92"/>
      <c r="IOT262" s="92"/>
      <c r="IOU262" s="92"/>
      <c r="IOV262" s="92"/>
      <c r="IOW262" s="92"/>
      <c r="IOX262" s="92"/>
      <c r="IOY262" s="92"/>
      <c r="IOZ262" s="92"/>
      <c r="IPA262" s="92"/>
      <c r="IPB262" s="92"/>
      <c r="IPC262" s="92"/>
      <c r="IPD262" s="92"/>
      <c r="IPE262" s="92"/>
      <c r="IPF262" s="92"/>
      <c r="IPG262" s="92"/>
      <c r="IPH262" s="92"/>
      <c r="IPI262" s="92"/>
      <c r="IPJ262" s="92"/>
      <c r="IPK262" s="92"/>
      <c r="IPL262" s="92"/>
      <c r="IPM262" s="92"/>
      <c r="IPN262" s="92"/>
      <c r="IPO262" s="92"/>
      <c r="IPP262" s="92"/>
      <c r="IPQ262" s="92"/>
      <c r="IPR262" s="92"/>
      <c r="IPS262" s="92"/>
      <c r="IPT262" s="92"/>
      <c r="IPU262" s="92"/>
      <c r="IPV262" s="92"/>
      <c r="IPW262" s="92"/>
      <c r="IPX262" s="92"/>
      <c r="IPY262" s="92"/>
      <c r="IPZ262" s="92"/>
      <c r="IQA262" s="92"/>
      <c r="IQB262" s="92"/>
      <c r="IQC262" s="92"/>
      <c r="IQD262" s="92"/>
      <c r="IQE262" s="92"/>
      <c r="IQF262" s="92"/>
      <c r="IQG262" s="92"/>
      <c r="IQH262" s="92"/>
      <c r="IQI262" s="92"/>
      <c r="IQJ262" s="92"/>
      <c r="IQK262" s="92"/>
      <c r="IQL262" s="92"/>
      <c r="IQM262" s="92"/>
      <c r="IQN262" s="92"/>
      <c r="IQO262" s="92"/>
      <c r="IQP262" s="92"/>
      <c r="IQQ262" s="92"/>
      <c r="IQR262" s="92"/>
      <c r="IQS262" s="92"/>
      <c r="IQT262" s="92"/>
      <c r="IQU262" s="92"/>
      <c r="IQV262" s="92"/>
      <c r="IQW262" s="92"/>
      <c r="IQX262" s="92"/>
      <c r="IQY262" s="92"/>
      <c r="IQZ262" s="92"/>
      <c r="IRA262" s="92"/>
      <c r="IRB262" s="92"/>
      <c r="IRC262" s="92"/>
      <c r="IRD262" s="92"/>
      <c r="IRE262" s="92"/>
      <c r="IRF262" s="92"/>
      <c r="IRG262" s="92"/>
      <c r="IRH262" s="92"/>
      <c r="IRI262" s="92"/>
      <c r="IRJ262" s="92"/>
      <c r="IRK262" s="92"/>
      <c r="IRL262" s="92"/>
      <c r="IRM262" s="92"/>
      <c r="IRN262" s="92"/>
      <c r="IRO262" s="92"/>
      <c r="IRP262" s="92"/>
      <c r="IRQ262" s="92"/>
      <c r="IRR262" s="92"/>
      <c r="IRS262" s="92"/>
      <c r="IRT262" s="92"/>
      <c r="IRU262" s="92"/>
      <c r="IRV262" s="92"/>
      <c r="IRW262" s="92"/>
      <c r="IRX262" s="92"/>
      <c r="IRY262" s="92"/>
      <c r="IRZ262" s="92"/>
      <c r="ISA262" s="92"/>
      <c r="ISB262" s="92"/>
      <c r="ISC262" s="92"/>
      <c r="ISD262" s="92"/>
      <c r="ISE262" s="92"/>
      <c r="ISF262" s="92"/>
      <c r="ISG262" s="92"/>
      <c r="ISH262" s="92"/>
      <c r="ISI262" s="92"/>
      <c r="ISJ262" s="92"/>
      <c r="ISK262" s="92"/>
      <c r="ISL262" s="92"/>
      <c r="ISM262" s="92"/>
      <c r="ISN262" s="92"/>
      <c r="ISO262" s="92"/>
      <c r="ISP262" s="92"/>
      <c r="ISQ262" s="92"/>
      <c r="ISR262" s="92"/>
      <c r="ISS262" s="92"/>
      <c r="IST262" s="92"/>
      <c r="ISU262" s="92"/>
      <c r="ISV262" s="92"/>
      <c r="ISW262" s="92"/>
      <c r="ISX262" s="92"/>
      <c r="ISY262" s="92"/>
      <c r="ISZ262" s="92"/>
      <c r="ITA262" s="92"/>
      <c r="ITB262" s="92"/>
      <c r="ITC262" s="92"/>
      <c r="ITD262" s="92"/>
      <c r="ITE262" s="92"/>
      <c r="ITF262" s="92"/>
      <c r="ITG262" s="92"/>
      <c r="ITH262" s="92"/>
      <c r="ITI262" s="92"/>
      <c r="ITJ262" s="92"/>
      <c r="ITK262" s="92"/>
      <c r="ITL262" s="92"/>
      <c r="ITM262" s="92"/>
      <c r="ITN262" s="92"/>
      <c r="ITO262" s="92"/>
      <c r="ITP262" s="92"/>
      <c r="ITQ262" s="92"/>
      <c r="ITR262" s="92"/>
      <c r="ITS262" s="92"/>
      <c r="ITT262" s="92"/>
      <c r="ITU262" s="92"/>
      <c r="ITV262" s="92"/>
      <c r="ITW262" s="92"/>
      <c r="ITX262" s="92"/>
      <c r="ITY262" s="92"/>
      <c r="ITZ262" s="92"/>
      <c r="IUA262" s="92"/>
      <c r="IUB262" s="92"/>
      <c r="IUC262" s="92"/>
      <c r="IUD262" s="92"/>
      <c r="IUE262" s="92"/>
      <c r="IUF262" s="92"/>
      <c r="IUG262" s="92"/>
      <c r="IUH262" s="92"/>
      <c r="IUI262" s="92"/>
      <c r="IUJ262" s="92"/>
      <c r="IUK262" s="92"/>
      <c r="IUL262" s="92"/>
      <c r="IUM262" s="92"/>
      <c r="IUN262" s="92"/>
      <c r="IUO262" s="92"/>
      <c r="IUP262" s="92"/>
      <c r="IUQ262" s="92"/>
      <c r="IUR262" s="92"/>
      <c r="IUS262" s="92"/>
      <c r="IUT262" s="92"/>
      <c r="IUU262" s="92"/>
      <c r="IUV262" s="92"/>
      <c r="IUW262" s="92"/>
      <c r="IUX262" s="92"/>
      <c r="IUY262" s="92"/>
      <c r="IUZ262" s="92"/>
      <c r="IVA262" s="92"/>
      <c r="IVB262" s="92"/>
      <c r="IVC262" s="92"/>
      <c r="IVD262" s="92"/>
      <c r="IVE262" s="92"/>
      <c r="IVF262" s="92"/>
      <c r="IVG262" s="92"/>
      <c r="IVH262" s="92"/>
      <c r="IVI262" s="92"/>
      <c r="IVJ262" s="92"/>
      <c r="IVK262" s="92"/>
      <c r="IVL262" s="92"/>
      <c r="IVM262" s="92"/>
      <c r="IVN262" s="92"/>
      <c r="IVO262" s="92"/>
      <c r="IVP262" s="92"/>
      <c r="IVQ262" s="92"/>
      <c r="IVR262" s="92"/>
      <c r="IVS262" s="92"/>
      <c r="IVT262" s="92"/>
      <c r="IVU262" s="92"/>
      <c r="IVV262" s="92"/>
      <c r="IVW262" s="92"/>
      <c r="IVX262" s="92"/>
      <c r="IVY262" s="92"/>
      <c r="IVZ262" s="92"/>
      <c r="IWA262" s="92"/>
      <c r="IWB262" s="92"/>
      <c r="IWC262" s="92"/>
      <c r="IWD262" s="92"/>
      <c r="IWE262" s="92"/>
      <c r="IWF262" s="92"/>
      <c r="IWG262" s="92"/>
      <c r="IWH262" s="92"/>
      <c r="IWI262" s="92"/>
      <c r="IWJ262" s="92"/>
      <c r="IWK262" s="92"/>
      <c r="IWL262" s="92"/>
      <c r="IWM262" s="92"/>
      <c r="IWN262" s="92"/>
      <c r="IWO262" s="92"/>
      <c r="IWP262" s="92"/>
      <c r="IWQ262" s="92"/>
      <c r="IWR262" s="92"/>
      <c r="IWS262" s="92"/>
      <c r="IWT262" s="92"/>
      <c r="IWU262" s="92"/>
      <c r="IWV262" s="92"/>
      <c r="IWW262" s="92"/>
      <c r="IWX262" s="92"/>
      <c r="IWY262" s="92"/>
      <c r="IWZ262" s="92"/>
      <c r="IXA262" s="92"/>
      <c r="IXB262" s="92"/>
      <c r="IXC262" s="92"/>
      <c r="IXD262" s="92"/>
      <c r="IXE262" s="92"/>
      <c r="IXF262" s="92"/>
      <c r="IXG262" s="92"/>
      <c r="IXH262" s="92"/>
      <c r="IXI262" s="92"/>
      <c r="IXJ262" s="92"/>
      <c r="IXK262" s="92"/>
      <c r="IXL262" s="92"/>
      <c r="IXM262" s="92"/>
      <c r="IXN262" s="92"/>
      <c r="IXO262" s="92"/>
      <c r="IXP262" s="92"/>
      <c r="IXQ262" s="92"/>
      <c r="IXR262" s="92"/>
      <c r="IXS262" s="92"/>
      <c r="IXT262" s="92"/>
      <c r="IXU262" s="92"/>
      <c r="IXV262" s="92"/>
      <c r="IXW262" s="92"/>
      <c r="IXX262" s="92"/>
      <c r="IXY262" s="92"/>
      <c r="IXZ262" s="92"/>
      <c r="IYA262" s="92"/>
      <c r="IYB262" s="92"/>
      <c r="IYC262" s="92"/>
      <c r="IYD262" s="92"/>
      <c r="IYE262" s="92"/>
      <c r="IYF262" s="92"/>
      <c r="IYG262" s="92"/>
      <c r="IYH262" s="92"/>
      <c r="IYI262" s="92"/>
      <c r="IYJ262" s="92"/>
      <c r="IYK262" s="92"/>
      <c r="IYL262" s="92"/>
      <c r="IYM262" s="92"/>
      <c r="IYN262" s="92"/>
      <c r="IYO262" s="92"/>
      <c r="IYP262" s="92"/>
      <c r="IYQ262" s="92"/>
      <c r="IYR262" s="92"/>
      <c r="IYS262" s="92"/>
      <c r="IYT262" s="92"/>
      <c r="IYU262" s="92"/>
      <c r="IYV262" s="92"/>
      <c r="IYW262" s="92"/>
      <c r="IYX262" s="92"/>
      <c r="IYY262" s="92"/>
      <c r="IYZ262" s="92"/>
      <c r="IZA262" s="92"/>
      <c r="IZB262" s="92"/>
      <c r="IZC262" s="92"/>
      <c r="IZD262" s="92"/>
      <c r="IZE262" s="92"/>
      <c r="IZF262" s="92"/>
      <c r="IZG262" s="92"/>
      <c r="IZH262" s="92"/>
      <c r="IZI262" s="92"/>
      <c r="IZJ262" s="92"/>
      <c r="IZK262" s="92"/>
      <c r="IZL262" s="92"/>
      <c r="IZM262" s="92"/>
      <c r="IZN262" s="92"/>
      <c r="IZO262" s="92"/>
      <c r="IZP262" s="92"/>
      <c r="IZQ262" s="92"/>
      <c r="IZR262" s="92"/>
      <c r="IZS262" s="92"/>
      <c r="IZT262" s="92"/>
      <c r="IZU262" s="92"/>
      <c r="IZV262" s="92"/>
      <c r="IZW262" s="92"/>
      <c r="IZX262" s="92"/>
      <c r="IZY262" s="92"/>
      <c r="IZZ262" s="92"/>
      <c r="JAA262" s="92"/>
      <c r="JAB262" s="92"/>
      <c r="JAC262" s="92"/>
      <c r="JAD262" s="92"/>
      <c r="JAE262" s="92"/>
      <c r="JAF262" s="92"/>
      <c r="JAG262" s="92"/>
      <c r="JAH262" s="92"/>
      <c r="JAI262" s="92"/>
      <c r="JAJ262" s="92"/>
      <c r="JAK262" s="92"/>
      <c r="JAL262" s="92"/>
      <c r="JAM262" s="92"/>
      <c r="JAN262" s="92"/>
      <c r="JAO262" s="92"/>
      <c r="JAP262" s="92"/>
      <c r="JAQ262" s="92"/>
      <c r="JAR262" s="92"/>
      <c r="JAS262" s="92"/>
      <c r="JAT262" s="92"/>
      <c r="JAU262" s="92"/>
      <c r="JAV262" s="92"/>
      <c r="JAW262" s="92"/>
      <c r="JAX262" s="92"/>
      <c r="JAY262" s="92"/>
      <c r="JAZ262" s="92"/>
      <c r="JBA262" s="92"/>
      <c r="JBB262" s="92"/>
      <c r="JBC262" s="92"/>
      <c r="JBD262" s="92"/>
      <c r="JBE262" s="92"/>
      <c r="JBF262" s="92"/>
      <c r="JBG262" s="92"/>
      <c r="JBH262" s="92"/>
      <c r="JBI262" s="92"/>
      <c r="JBJ262" s="92"/>
      <c r="JBK262" s="92"/>
      <c r="JBL262" s="92"/>
      <c r="JBM262" s="92"/>
      <c r="JBN262" s="92"/>
      <c r="JBO262" s="92"/>
      <c r="JBP262" s="92"/>
      <c r="JBQ262" s="92"/>
      <c r="JBR262" s="92"/>
      <c r="JBS262" s="92"/>
      <c r="JBT262" s="92"/>
      <c r="JBU262" s="92"/>
      <c r="JBV262" s="92"/>
      <c r="JBW262" s="92"/>
      <c r="JBX262" s="92"/>
      <c r="JBY262" s="92"/>
      <c r="JBZ262" s="92"/>
      <c r="JCA262" s="92"/>
      <c r="JCB262" s="92"/>
      <c r="JCC262" s="92"/>
      <c r="JCD262" s="92"/>
      <c r="JCE262" s="92"/>
      <c r="JCF262" s="92"/>
      <c r="JCG262" s="92"/>
      <c r="JCH262" s="92"/>
      <c r="JCI262" s="92"/>
      <c r="JCJ262" s="92"/>
      <c r="JCK262" s="92"/>
      <c r="JCL262" s="92"/>
      <c r="JCM262" s="92"/>
      <c r="JCN262" s="92"/>
      <c r="JCO262" s="92"/>
      <c r="JCP262" s="92"/>
      <c r="JCQ262" s="92"/>
      <c r="JCR262" s="92"/>
      <c r="JCS262" s="92"/>
      <c r="JCT262" s="92"/>
      <c r="JCU262" s="92"/>
      <c r="JCV262" s="92"/>
      <c r="JCW262" s="92"/>
      <c r="JCX262" s="92"/>
      <c r="JCY262" s="92"/>
      <c r="JCZ262" s="92"/>
      <c r="JDA262" s="92"/>
      <c r="JDB262" s="92"/>
      <c r="JDC262" s="92"/>
      <c r="JDD262" s="92"/>
      <c r="JDE262" s="92"/>
      <c r="JDF262" s="92"/>
      <c r="JDG262" s="92"/>
      <c r="JDH262" s="92"/>
      <c r="JDI262" s="92"/>
      <c r="JDJ262" s="92"/>
      <c r="JDK262" s="92"/>
      <c r="JDL262" s="92"/>
      <c r="JDM262" s="92"/>
      <c r="JDN262" s="92"/>
      <c r="JDO262" s="92"/>
      <c r="JDP262" s="92"/>
      <c r="JDQ262" s="92"/>
      <c r="JDR262" s="92"/>
      <c r="JDS262" s="92"/>
      <c r="JDT262" s="92"/>
      <c r="JDU262" s="92"/>
      <c r="JDV262" s="92"/>
      <c r="JDW262" s="92"/>
      <c r="JDX262" s="92"/>
      <c r="JDY262" s="92"/>
      <c r="JDZ262" s="92"/>
      <c r="JEA262" s="92"/>
      <c r="JEB262" s="92"/>
      <c r="JEC262" s="92"/>
      <c r="JED262" s="92"/>
      <c r="JEE262" s="92"/>
      <c r="JEF262" s="92"/>
      <c r="JEG262" s="92"/>
      <c r="JEH262" s="92"/>
      <c r="JEI262" s="92"/>
      <c r="JEJ262" s="92"/>
      <c r="JEK262" s="92"/>
      <c r="JEL262" s="92"/>
      <c r="JEM262" s="92"/>
      <c r="JEN262" s="92"/>
      <c r="JEO262" s="92"/>
      <c r="JEP262" s="92"/>
      <c r="JEQ262" s="92"/>
      <c r="JER262" s="92"/>
      <c r="JES262" s="92"/>
      <c r="JET262" s="92"/>
      <c r="JEU262" s="92"/>
      <c r="JEV262" s="92"/>
      <c r="JEW262" s="92"/>
      <c r="JEX262" s="92"/>
      <c r="JEY262" s="92"/>
      <c r="JEZ262" s="92"/>
      <c r="JFA262" s="92"/>
      <c r="JFB262" s="92"/>
      <c r="JFC262" s="92"/>
      <c r="JFD262" s="92"/>
      <c r="JFE262" s="92"/>
      <c r="JFF262" s="92"/>
      <c r="JFG262" s="92"/>
      <c r="JFH262" s="92"/>
      <c r="JFI262" s="92"/>
      <c r="JFJ262" s="92"/>
      <c r="JFK262" s="92"/>
      <c r="JFL262" s="92"/>
      <c r="JFM262" s="92"/>
      <c r="JFN262" s="92"/>
      <c r="JFO262" s="92"/>
      <c r="JFP262" s="92"/>
      <c r="JFQ262" s="92"/>
      <c r="JFR262" s="92"/>
      <c r="JFS262" s="92"/>
      <c r="JFT262" s="92"/>
      <c r="JFU262" s="92"/>
      <c r="JFV262" s="92"/>
      <c r="JFW262" s="92"/>
      <c r="JFX262" s="92"/>
      <c r="JFY262" s="92"/>
      <c r="JFZ262" s="92"/>
      <c r="JGA262" s="92"/>
      <c r="JGB262" s="92"/>
      <c r="JGC262" s="92"/>
      <c r="JGD262" s="92"/>
      <c r="JGE262" s="92"/>
      <c r="JGF262" s="92"/>
      <c r="JGG262" s="92"/>
      <c r="JGH262" s="92"/>
      <c r="JGI262" s="92"/>
      <c r="JGJ262" s="92"/>
      <c r="JGK262" s="92"/>
      <c r="JGL262" s="92"/>
      <c r="JGM262" s="92"/>
      <c r="JGN262" s="92"/>
      <c r="JGO262" s="92"/>
      <c r="JGP262" s="92"/>
      <c r="JGQ262" s="92"/>
      <c r="JGR262" s="92"/>
      <c r="JGS262" s="92"/>
      <c r="JGT262" s="92"/>
      <c r="JGU262" s="92"/>
      <c r="JGV262" s="92"/>
      <c r="JGW262" s="92"/>
      <c r="JGX262" s="92"/>
      <c r="JGY262" s="92"/>
      <c r="JGZ262" s="92"/>
      <c r="JHA262" s="92"/>
      <c r="JHB262" s="92"/>
      <c r="JHC262" s="92"/>
      <c r="JHD262" s="92"/>
      <c r="JHE262" s="92"/>
      <c r="JHF262" s="92"/>
      <c r="JHG262" s="92"/>
      <c r="JHH262" s="92"/>
      <c r="JHI262" s="92"/>
      <c r="JHJ262" s="92"/>
      <c r="JHK262" s="92"/>
      <c r="JHL262" s="92"/>
      <c r="JHM262" s="92"/>
      <c r="JHN262" s="92"/>
      <c r="JHO262" s="92"/>
      <c r="JHP262" s="92"/>
      <c r="JHQ262" s="92"/>
      <c r="JHR262" s="92"/>
      <c r="JHS262" s="92"/>
      <c r="JHT262" s="92"/>
      <c r="JHU262" s="92"/>
      <c r="JHV262" s="92"/>
      <c r="JHW262" s="92"/>
      <c r="JHX262" s="92"/>
      <c r="JHY262" s="92"/>
      <c r="JHZ262" s="92"/>
      <c r="JIA262" s="92"/>
      <c r="JIB262" s="92"/>
      <c r="JIC262" s="92"/>
      <c r="JID262" s="92"/>
      <c r="JIE262" s="92"/>
      <c r="JIF262" s="92"/>
      <c r="JIG262" s="92"/>
      <c r="JIH262" s="92"/>
      <c r="JII262" s="92"/>
      <c r="JIJ262" s="92"/>
      <c r="JIK262" s="92"/>
      <c r="JIL262" s="92"/>
      <c r="JIM262" s="92"/>
      <c r="JIN262" s="92"/>
      <c r="JIO262" s="92"/>
      <c r="JIP262" s="92"/>
      <c r="JIQ262" s="92"/>
      <c r="JIR262" s="92"/>
      <c r="JIS262" s="92"/>
      <c r="JIT262" s="92"/>
      <c r="JIU262" s="92"/>
      <c r="JIV262" s="92"/>
      <c r="JIW262" s="92"/>
      <c r="JIX262" s="92"/>
      <c r="JIY262" s="92"/>
      <c r="JIZ262" s="92"/>
      <c r="JJA262" s="92"/>
      <c r="JJB262" s="92"/>
      <c r="JJC262" s="92"/>
      <c r="JJD262" s="92"/>
      <c r="JJE262" s="92"/>
      <c r="JJF262" s="92"/>
      <c r="JJG262" s="92"/>
      <c r="JJH262" s="92"/>
      <c r="JJI262" s="92"/>
      <c r="JJJ262" s="92"/>
      <c r="JJK262" s="92"/>
      <c r="JJL262" s="92"/>
      <c r="JJM262" s="92"/>
      <c r="JJN262" s="92"/>
      <c r="JJO262" s="92"/>
      <c r="JJP262" s="92"/>
      <c r="JJQ262" s="92"/>
      <c r="JJR262" s="92"/>
      <c r="JJS262" s="92"/>
      <c r="JJT262" s="92"/>
      <c r="JJU262" s="92"/>
      <c r="JJV262" s="92"/>
      <c r="JJW262" s="92"/>
      <c r="JJX262" s="92"/>
      <c r="JJY262" s="92"/>
      <c r="JJZ262" s="92"/>
      <c r="JKA262" s="92"/>
      <c r="JKB262" s="92"/>
      <c r="JKC262" s="92"/>
      <c r="JKD262" s="92"/>
      <c r="JKE262" s="92"/>
      <c r="JKF262" s="92"/>
      <c r="JKG262" s="92"/>
      <c r="JKH262" s="92"/>
      <c r="JKI262" s="92"/>
      <c r="JKJ262" s="92"/>
      <c r="JKK262" s="92"/>
      <c r="JKL262" s="92"/>
      <c r="JKM262" s="92"/>
      <c r="JKN262" s="92"/>
      <c r="JKO262" s="92"/>
      <c r="JKP262" s="92"/>
      <c r="JKQ262" s="92"/>
      <c r="JKR262" s="92"/>
      <c r="JKS262" s="92"/>
      <c r="JKT262" s="92"/>
      <c r="JKU262" s="92"/>
      <c r="JKV262" s="92"/>
      <c r="JKW262" s="92"/>
      <c r="JKX262" s="92"/>
      <c r="JKY262" s="92"/>
      <c r="JKZ262" s="92"/>
      <c r="JLA262" s="92"/>
      <c r="JLB262" s="92"/>
      <c r="JLC262" s="92"/>
      <c r="JLD262" s="92"/>
      <c r="JLE262" s="92"/>
      <c r="JLF262" s="92"/>
      <c r="JLG262" s="92"/>
      <c r="JLH262" s="92"/>
      <c r="JLI262" s="92"/>
      <c r="JLJ262" s="92"/>
      <c r="JLK262" s="92"/>
      <c r="JLL262" s="92"/>
      <c r="JLM262" s="92"/>
      <c r="JLN262" s="92"/>
      <c r="JLO262" s="92"/>
      <c r="JLP262" s="92"/>
      <c r="JLQ262" s="92"/>
      <c r="JLR262" s="92"/>
      <c r="JLS262" s="92"/>
      <c r="JLT262" s="92"/>
      <c r="JLU262" s="92"/>
      <c r="JLV262" s="92"/>
      <c r="JLW262" s="92"/>
      <c r="JLX262" s="92"/>
      <c r="JLY262" s="92"/>
      <c r="JLZ262" s="92"/>
      <c r="JMA262" s="92"/>
      <c r="JMB262" s="92"/>
      <c r="JMC262" s="92"/>
      <c r="JMD262" s="92"/>
      <c r="JME262" s="92"/>
      <c r="JMF262" s="92"/>
      <c r="JMG262" s="92"/>
      <c r="JMH262" s="92"/>
      <c r="JMI262" s="92"/>
      <c r="JMJ262" s="92"/>
      <c r="JMK262" s="92"/>
      <c r="JML262" s="92"/>
      <c r="JMM262" s="92"/>
      <c r="JMN262" s="92"/>
      <c r="JMO262" s="92"/>
      <c r="JMP262" s="92"/>
      <c r="JMQ262" s="92"/>
      <c r="JMR262" s="92"/>
      <c r="JMS262" s="92"/>
      <c r="JMT262" s="92"/>
      <c r="JMU262" s="92"/>
      <c r="JMV262" s="92"/>
      <c r="JMW262" s="92"/>
      <c r="JMX262" s="92"/>
      <c r="JMY262" s="92"/>
      <c r="JMZ262" s="92"/>
      <c r="JNA262" s="92"/>
      <c r="JNB262" s="92"/>
      <c r="JNC262" s="92"/>
      <c r="JND262" s="92"/>
      <c r="JNE262" s="92"/>
      <c r="JNF262" s="92"/>
      <c r="JNG262" s="92"/>
      <c r="JNH262" s="92"/>
      <c r="JNI262" s="92"/>
      <c r="JNJ262" s="92"/>
      <c r="JNK262" s="92"/>
      <c r="JNL262" s="92"/>
      <c r="JNM262" s="92"/>
      <c r="JNN262" s="92"/>
      <c r="JNO262" s="92"/>
      <c r="JNP262" s="92"/>
      <c r="JNQ262" s="92"/>
      <c r="JNR262" s="92"/>
      <c r="JNS262" s="92"/>
      <c r="JNT262" s="92"/>
      <c r="JNU262" s="92"/>
      <c r="JNV262" s="92"/>
      <c r="JNW262" s="92"/>
      <c r="JNX262" s="92"/>
      <c r="JNY262" s="92"/>
      <c r="JNZ262" s="92"/>
      <c r="JOA262" s="92"/>
      <c r="JOB262" s="92"/>
      <c r="JOC262" s="92"/>
      <c r="JOD262" s="92"/>
      <c r="JOE262" s="92"/>
      <c r="JOF262" s="92"/>
      <c r="JOG262" s="92"/>
      <c r="JOH262" s="92"/>
      <c r="JOI262" s="92"/>
      <c r="JOJ262" s="92"/>
      <c r="JOK262" s="92"/>
      <c r="JOL262" s="92"/>
      <c r="JOM262" s="92"/>
      <c r="JON262" s="92"/>
      <c r="JOO262" s="92"/>
      <c r="JOP262" s="92"/>
      <c r="JOQ262" s="92"/>
      <c r="JOR262" s="92"/>
      <c r="JOS262" s="92"/>
      <c r="JOT262" s="92"/>
      <c r="JOU262" s="92"/>
      <c r="JOV262" s="92"/>
      <c r="JOW262" s="92"/>
      <c r="JOX262" s="92"/>
      <c r="JOY262" s="92"/>
      <c r="JOZ262" s="92"/>
      <c r="JPA262" s="92"/>
      <c r="JPB262" s="92"/>
      <c r="JPC262" s="92"/>
      <c r="JPD262" s="92"/>
      <c r="JPE262" s="92"/>
      <c r="JPF262" s="92"/>
      <c r="JPG262" s="92"/>
      <c r="JPH262" s="92"/>
      <c r="JPI262" s="92"/>
      <c r="JPJ262" s="92"/>
      <c r="JPK262" s="92"/>
      <c r="JPL262" s="92"/>
      <c r="JPM262" s="92"/>
      <c r="JPN262" s="92"/>
      <c r="JPO262" s="92"/>
      <c r="JPP262" s="92"/>
      <c r="JPQ262" s="92"/>
      <c r="JPR262" s="92"/>
      <c r="JPS262" s="92"/>
      <c r="JPT262" s="92"/>
      <c r="JPU262" s="92"/>
      <c r="JPV262" s="92"/>
      <c r="JPW262" s="92"/>
      <c r="JPX262" s="92"/>
      <c r="JPY262" s="92"/>
      <c r="JPZ262" s="92"/>
      <c r="JQA262" s="92"/>
      <c r="JQB262" s="92"/>
      <c r="JQC262" s="92"/>
      <c r="JQD262" s="92"/>
      <c r="JQE262" s="92"/>
      <c r="JQF262" s="92"/>
      <c r="JQG262" s="92"/>
      <c r="JQH262" s="92"/>
      <c r="JQI262" s="92"/>
      <c r="JQJ262" s="92"/>
      <c r="JQK262" s="92"/>
      <c r="JQL262" s="92"/>
      <c r="JQM262" s="92"/>
      <c r="JQN262" s="92"/>
      <c r="JQO262" s="92"/>
      <c r="JQP262" s="92"/>
      <c r="JQQ262" s="92"/>
      <c r="JQR262" s="92"/>
      <c r="JQS262" s="92"/>
      <c r="JQT262" s="92"/>
      <c r="JQU262" s="92"/>
      <c r="JQV262" s="92"/>
      <c r="JQW262" s="92"/>
      <c r="JQX262" s="92"/>
      <c r="JQY262" s="92"/>
      <c r="JQZ262" s="92"/>
      <c r="JRA262" s="92"/>
      <c r="JRB262" s="92"/>
      <c r="JRC262" s="92"/>
      <c r="JRD262" s="92"/>
      <c r="JRE262" s="92"/>
      <c r="JRF262" s="92"/>
      <c r="JRG262" s="92"/>
      <c r="JRH262" s="92"/>
      <c r="JRI262" s="92"/>
      <c r="JRJ262" s="92"/>
      <c r="JRK262" s="92"/>
      <c r="JRL262" s="92"/>
      <c r="JRM262" s="92"/>
      <c r="JRN262" s="92"/>
      <c r="JRO262" s="92"/>
      <c r="JRP262" s="92"/>
      <c r="JRQ262" s="92"/>
      <c r="JRR262" s="92"/>
      <c r="JRS262" s="92"/>
      <c r="JRT262" s="92"/>
      <c r="JRU262" s="92"/>
      <c r="JRV262" s="92"/>
      <c r="JRW262" s="92"/>
      <c r="JRX262" s="92"/>
      <c r="JRY262" s="92"/>
      <c r="JRZ262" s="92"/>
      <c r="JSA262" s="92"/>
      <c r="JSB262" s="92"/>
      <c r="JSC262" s="92"/>
      <c r="JSD262" s="92"/>
      <c r="JSE262" s="92"/>
      <c r="JSF262" s="92"/>
      <c r="JSG262" s="92"/>
      <c r="JSH262" s="92"/>
      <c r="JSI262" s="92"/>
      <c r="JSJ262" s="92"/>
      <c r="JSK262" s="92"/>
      <c r="JSL262" s="92"/>
      <c r="JSM262" s="92"/>
      <c r="JSN262" s="92"/>
      <c r="JSO262" s="92"/>
      <c r="JSP262" s="92"/>
      <c r="JSQ262" s="92"/>
      <c r="JSR262" s="92"/>
      <c r="JSS262" s="92"/>
      <c r="JST262" s="92"/>
      <c r="JSU262" s="92"/>
      <c r="JSV262" s="92"/>
      <c r="JSW262" s="92"/>
      <c r="JSX262" s="92"/>
      <c r="JSY262" s="92"/>
      <c r="JSZ262" s="92"/>
      <c r="JTA262" s="92"/>
      <c r="JTB262" s="92"/>
      <c r="JTC262" s="92"/>
      <c r="JTD262" s="92"/>
      <c r="JTE262" s="92"/>
      <c r="JTF262" s="92"/>
      <c r="JTG262" s="92"/>
      <c r="JTH262" s="92"/>
      <c r="JTI262" s="92"/>
      <c r="JTJ262" s="92"/>
      <c r="JTK262" s="92"/>
      <c r="JTL262" s="92"/>
      <c r="JTM262" s="92"/>
      <c r="JTN262" s="92"/>
      <c r="JTO262" s="92"/>
      <c r="JTP262" s="92"/>
      <c r="JTQ262" s="92"/>
      <c r="JTR262" s="92"/>
      <c r="JTS262" s="92"/>
      <c r="JTT262" s="92"/>
      <c r="JTU262" s="92"/>
      <c r="JTV262" s="92"/>
      <c r="JTW262" s="92"/>
      <c r="JTX262" s="92"/>
      <c r="JTY262" s="92"/>
      <c r="JTZ262" s="92"/>
      <c r="JUA262" s="92"/>
      <c r="JUB262" s="92"/>
      <c r="JUC262" s="92"/>
      <c r="JUD262" s="92"/>
      <c r="JUE262" s="92"/>
      <c r="JUF262" s="92"/>
      <c r="JUG262" s="92"/>
      <c r="JUH262" s="92"/>
      <c r="JUI262" s="92"/>
      <c r="JUJ262" s="92"/>
      <c r="JUK262" s="92"/>
      <c r="JUL262" s="92"/>
      <c r="JUM262" s="92"/>
      <c r="JUN262" s="92"/>
      <c r="JUO262" s="92"/>
      <c r="JUP262" s="92"/>
      <c r="JUQ262" s="92"/>
      <c r="JUR262" s="92"/>
      <c r="JUS262" s="92"/>
      <c r="JUT262" s="92"/>
      <c r="JUU262" s="92"/>
      <c r="JUV262" s="92"/>
      <c r="JUW262" s="92"/>
      <c r="JUX262" s="92"/>
      <c r="JUY262" s="92"/>
      <c r="JUZ262" s="92"/>
      <c r="JVA262" s="92"/>
      <c r="JVB262" s="92"/>
      <c r="JVC262" s="92"/>
      <c r="JVD262" s="92"/>
      <c r="JVE262" s="92"/>
      <c r="JVF262" s="92"/>
      <c r="JVG262" s="92"/>
      <c r="JVH262" s="92"/>
      <c r="JVI262" s="92"/>
      <c r="JVJ262" s="92"/>
      <c r="JVK262" s="92"/>
      <c r="JVL262" s="92"/>
      <c r="JVM262" s="92"/>
      <c r="JVN262" s="92"/>
      <c r="JVO262" s="92"/>
      <c r="JVP262" s="92"/>
      <c r="JVQ262" s="92"/>
      <c r="JVR262" s="92"/>
      <c r="JVS262" s="92"/>
      <c r="JVT262" s="92"/>
      <c r="JVU262" s="92"/>
      <c r="JVV262" s="92"/>
      <c r="JVW262" s="92"/>
      <c r="JVX262" s="92"/>
      <c r="JVY262" s="92"/>
      <c r="JVZ262" s="92"/>
      <c r="JWA262" s="92"/>
      <c r="JWB262" s="92"/>
      <c r="JWC262" s="92"/>
      <c r="JWD262" s="92"/>
      <c r="JWE262" s="92"/>
      <c r="JWF262" s="92"/>
      <c r="JWG262" s="92"/>
      <c r="JWH262" s="92"/>
      <c r="JWI262" s="92"/>
      <c r="JWJ262" s="92"/>
      <c r="JWK262" s="92"/>
      <c r="JWL262" s="92"/>
      <c r="JWM262" s="92"/>
      <c r="JWN262" s="92"/>
      <c r="JWO262" s="92"/>
      <c r="JWP262" s="92"/>
      <c r="JWQ262" s="92"/>
      <c r="JWR262" s="92"/>
      <c r="JWS262" s="92"/>
      <c r="JWT262" s="92"/>
      <c r="JWU262" s="92"/>
      <c r="JWV262" s="92"/>
      <c r="JWW262" s="92"/>
      <c r="JWX262" s="92"/>
      <c r="JWY262" s="92"/>
      <c r="JWZ262" s="92"/>
      <c r="JXA262" s="92"/>
      <c r="JXB262" s="92"/>
      <c r="JXC262" s="92"/>
      <c r="JXD262" s="92"/>
      <c r="JXE262" s="92"/>
      <c r="JXF262" s="92"/>
      <c r="JXG262" s="92"/>
      <c r="JXH262" s="92"/>
      <c r="JXI262" s="92"/>
      <c r="JXJ262" s="92"/>
      <c r="JXK262" s="92"/>
      <c r="JXL262" s="92"/>
      <c r="JXM262" s="92"/>
      <c r="JXN262" s="92"/>
      <c r="JXO262" s="92"/>
      <c r="JXP262" s="92"/>
      <c r="JXQ262" s="92"/>
      <c r="JXR262" s="92"/>
      <c r="JXS262" s="92"/>
      <c r="JXT262" s="92"/>
      <c r="JXU262" s="92"/>
      <c r="JXV262" s="92"/>
      <c r="JXW262" s="92"/>
      <c r="JXX262" s="92"/>
      <c r="JXY262" s="92"/>
      <c r="JXZ262" s="92"/>
      <c r="JYA262" s="92"/>
      <c r="JYB262" s="92"/>
      <c r="JYC262" s="92"/>
      <c r="JYD262" s="92"/>
      <c r="JYE262" s="92"/>
      <c r="JYF262" s="92"/>
      <c r="JYG262" s="92"/>
      <c r="JYH262" s="92"/>
      <c r="JYI262" s="92"/>
      <c r="JYJ262" s="92"/>
      <c r="JYK262" s="92"/>
      <c r="JYL262" s="92"/>
      <c r="JYM262" s="92"/>
      <c r="JYN262" s="92"/>
      <c r="JYO262" s="92"/>
      <c r="JYP262" s="92"/>
      <c r="JYQ262" s="92"/>
      <c r="JYR262" s="92"/>
      <c r="JYS262" s="92"/>
      <c r="JYT262" s="92"/>
      <c r="JYU262" s="92"/>
      <c r="JYV262" s="92"/>
      <c r="JYW262" s="92"/>
      <c r="JYX262" s="92"/>
      <c r="JYY262" s="92"/>
      <c r="JYZ262" s="92"/>
      <c r="JZA262" s="92"/>
      <c r="JZB262" s="92"/>
      <c r="JZC262" s="92"/>
      <c r="JZD262" s="92"/>
      <c r="JZE262" s="92"/>
      <c r="JZF262" s="92"/>
      <c r="JZG262" s="92"/>
      <c r="JZH262" s="92"/>
      <c r="JZI262" s="92"/>
      <c r="JZJ262" s="92"/>
      <c r="JZK262" s="92"/>
      <c r="JZL262" s="92"/>
      <c r="JZM262" s="92"/>
      <c r="JZN262" s="92"/>
      <c r="JZO262" s="92"/>
      <c r="JZP262" s="92"/>
      <c r="JZQ262" s="92"/>
      <c r="JZR262" s="92"/>
      <c r="JZS262" s="92"/>
      <c r="JZT262" s="92"/>
      <c r="JZU262" s="92"/>
      <c r="JZV262" s="92"/>
      <c r="JZW262" s="92"/>
      <c r="JZX262" s="92"/>
      <c r="JZY262" s="92"/>
      <c r="JZZ262" s="92"/>
      <c r="KAA262" s="92"/>
      <c r="KAB262" s="92"/>
      <c r="KAC262" s="92"/>
      <c r="KAD262" s="92"/>
      <c r="KAE262" s="92"/>
      <c r="KAF262" s="92"/>
      <c r="KAG262" s="92"/>
      <c r="KAH262" s="92"/>
      <c r="KAI262" s="92"/>
      <c r="KAJ262" s="92"/>
      <c r="KAK262" s="92"/>
      <c r="KAL262" s="92"/>
      <c r="KAM262" s="92"/>
      <c r="KAN262" s="92"/>
      <c r="KAO262" s="92"/>
      <c r="KAP262" s="92"/>
      <c r="KAQ262" s="92"/>
      <c r="KAR262" s="92"/>
      <c r="KAS262" s="92"/>
      <c r="KAT262" s="92"/>
      <c r="KAU262" s="92"/>
      <c r="KAV262" s="92"/>
      <c r="KAW262" s="92"/>
      <c r="KAX262" s="92"/>
      <c r="KAY262" s="92"/>
      <c r="KAZ262" s="92"/>
      <c r="KBA262" s="92"/>
      <c r="KBB262" s="92"/>
      <c r="KBC262" s="92"/>
      <c r="KBD262" s="92"/>
      <c r="KBE262" s="92"/>
      <c r="KBF262" s="92"/>
      <c r="KBG262" s="92"/>
      <c r="KBH262" s="92"/>
      <c r="KBI262" s="92"/>
      <c r="KBJ262" s="92"/>
      <c r="KBK262" s="92"/>
      <c r="KBL262" s="92"/>
      <c r="KBM262" s="92"/>
      <c r="KBN262" s="92"/>
      <c r="KBO262" s="92"/>
      <c r="KBP262" s="92"/>
      <c r="KBQ262" s="92"/>
      <c r="KBR262" s="92"/>
      <c r="KBS262" s="92"/>
      <c r="KBT262" s="92"/>
      <c r="KBU262" s="92"/>
      <c r="KBV262" s="92"/>
      <c r="KBW262" s="92"/>
      <c r="KBX262" s="92"/>
      <c r="KBY262" s="92"/>
      <c r="KBZ262" s="92"/>
      <c r="KCA262" s="92"/>
      <c r="KCB262" s="92"/>
      <c r="KCC262" s="92"/>
      <c r="KCD262" s="92"/>
      <c r="KCE262" s="92"/>
      <c r="KCF262" s="92"/>
      <c r="KCG262" s="92"/>
      <c r="KCH262" s="92"/>
      <c r="KCI262" s="92"/>
      <c r="KCJ262" s="92"/>
      <c r="KCK262" s="92"/>
      <c r="KCL262" s="92"/>
      <c r="KCM262" s="92"/>
      <c r="KCN262" s="92"/>
      <c r="KCO262" s="92"/>
      <c r="KCP262" s="92"/>
      <c r="KCQ262" s="92"/>
      <c r="KCR262" s="92"/>
      <c r="KCS262" s="92"/>
      <c r="KCT262" s="92"/>
      <c r="KCU262" s="92"/>
      <c r="KCV262" s="92"/>
      <c r="KCW262" s="92"/>
      <c r="KCX262" s="92"/>
      <c r="KCY262" s="92"/>
      <c r="KCZ262" s="92"/>
      <c r="KDA262" s="92"/>
      <c r="KDB262" s="92"/>
      <c r="KDC262" s="92"/>
      <c r="KDD262" s="92"/>
      <c r="KDE262" s="92"/>
      <c r="KDF262" s="92"/>
      <c r="KDG262" s="92"/>
      <c r="KDH262" s="92"/>
      <c r="KDI262" s="92"/>
      <c r="KDJ262" s="92"/>
      <c r="KDK262" s="92"/>
      <c r="KDL262" s="92"/>
      <c r="KDM262" s="92"/>
      <c r="KDN262" s="92"/>
      <c r="KDO262" s="92"/>
      <c r="KDP262" s="92"/>
      <c r="KDQ262" s="92"/>
      <c r="KDR262" s="92"/>
      <c r="KDS262" s="92"/>
      <c r="KDT262" s="92"/>
      <c r="KDU262" s="92"/>
      <c r="KDV262" s="92"/>
      <c r="KDW262" s="92"/>
      <c r="KDX262" s="92"/>
      <c r="KDY262" s="92"/>
      <c r="KDZ262" s="92"/>
      <c r="KEA262" s="92"/>
      <c r="KEB262" s="92"/>
      <c r="KEC262" s="92"/>
      <c r="KED262" s="92"/>
      <c r="KEE262" s="92"/>
      <c r="KEF262" s="92"/>
      <c r="KEG262" s="92"/>
      <c r="KEH262" s="92"/>
      <c r="KEI262" s="92"/>
      <c r="KEJ262" s="92"/>
      <c r="KEK262" s="92"/>
      <c r="KEL262" s="92"/>
      <c r="KEM262" s="92"/>
      <c r="KEN262" s="92"/>
      <c r="KEO262" s="92"/>
      <c r="KEP262" s="92"/>
      <c r="KEQ262" s="92"/>
      <c r="KER262" s="92"/>
      <c r="KES262" s="92"/>
      <c r="KET262" s="92"/>
      <c r="KEU262" s="92"/>
      <c r="KEV262" s="92"/>
      <c r="KEW262" s="92"/>
      <c r="KEX262" s="92"/>
      <c r="KEY262" s="92"/>
      <c r="KEZ262" s="92"/>
      <c r="KFA262" s="92"/>
      <c r="KFB262" s="92"/>
      <c r="KFC262" s="92"/>
      <c r="KFD262" s="92"/>
      <c r="KFE262" s="92"/>
      <c r="KFF262" s="92"/>
      <c r="KFG262" s="92"/>
      <c r="KFH262" s="92"/>
      <c r="KFI262" s="92"/>
      <c r="KFJ262" s="92"/>
      <c r="KFK262" s="92"/>
      <c r="KFL262" s="92"/>
      <c r="KFM262" s="92"/>
      <c r="KFN262" s="92"/>
      <c r="KFO262" s="92"/>
      <c r="KFP262" s="92"/>
      <c r="KFQ262" s="92"/>
      <c r="KFR262" s="92"/>
      <c r="KFS262" s="92"/>
      <c r="KFT262" s="92"/>
      <c r="KFU262" s="92"/>
      <c r="KFV262" s="92"/>
      <c r="KFW262" s="92"/>
      <c r="KFX262" s="92"/>
      <c r="KFY262" s="92"/>
      <c r="KFZ262" s="92"/>
      <c r="KGA262" s="92"/>
      <c r="KGB262" s="92"/>
      <c r="KGC262" s="92"/>
      <c r="KGD262" s="92"/>
      <c r="KGE262" s="92"/>
      <c r="KGF262" s="92"/>
      <c r="KGG262" s="92"/>
      <c r="KGH262" s="92"/>
      <c r="KGI262" s="92"/>
      <c r="KGJ262" s="92"/>
      <c r="KGK262" s="92"/>
      <c r="KGL262" s="92"/>
      <c r="KGM262" s="92"/>
      <c r="KGN262" s="92"/>
      <c r="KGO262" s="92"/>
      <c r="KGP262" s="92"/>
      <c r="KGQ262" s="92"/>
      <c r="KGR262" s="92"/>
      <c r="KGS262" s="92"/>
      <c r="KGT262" s="92"/>
      <c r="KGU262" s="92"/>
      <c r="KGV262" s="92"/>
      <c r="KGW262" s="92"/>
      <c r="KGX262" s="92"/>
      <c r="KGY262" s="92"/>
      <c r="KGZ262" s="92"/>
      <c r="KHA262" s="92"/>
      <c r="KHB262" s="92"/>
      <c r="KHC262" s="92"/>
      <c r="KHD262" s="92"/>
      <c r="KHE262" s="92"/>
      <c r="KHF262" s="92"/>
      <c r="KHG262" s="92"/>
      <c r="KHH262" s="92"/>
      <c r="KHI262" s="92"/>
      <c r="KHJ262" s="92"/>
      <c r="KHK262" s="92"/>
      <c r="KHL262" s="92"/>
      <c r="KHM262" s="92"/>
      <c r="KHN262" s="92"/>
      <c r="KHO262" s="92"/>
      <c r="KHP262" s="92"/>
      <c r="KHQ262" s="92"/>
      <c r="KHR262" s="92"/>
      <c r="KHS262" s="92"/>
      <c r="KHT262" s="92"/>
      <c r="KHU262" s="92"/>
      <c r="KHV262" s="92"/>
      <c r="KHW262" s="92"/>
      <c r="KHX262" s="92"/>
      <c r="KHY262" s="92"/>
      <c r="KHZ262" s="92"/>
      <c r="KIA262" s="92"/>
      <c r="KIB262" s="92"/>
      <c r="KIC262" s="92"/>
      <c r="KID262" s="92"/>
      <c r="KIE262" s="92"/>
      <c r="KIF262" s="92"/>
      <c r="KIG262" s="92"/>
      <c r="KIH262" s="92"/>
      <c r="KII262" s="92"/>
      <c r="KIJ262" s="92"/>
      <c r="KIK262" s="92"/>
      <c r="KIL262" s="92"/>
      <c r="KIM262" s="92"/>
      <c r="KIN262" s="92"/>
      <c r="KIO262" s="92"/>
      <c r="KIP262" s="92"/>
      <c r="KIQ262" s="92"/>
      <c r="KIR262" s="92"/>
      <c r="KIS262" s="92"/>
      <c r="KIT262" s="92"/>
      <c r="KIU262" s="92"/>
      <c r="KIV262" s="92"/>
      <c r="KIW262" s="92"/>
      <c r="KIX262" s="92"/>
      <c r="KIY262" s="92"/>
      <c r="KIZ262" s="92"/>
      <c r="KJA262" s="92"/>
      <c r="KJB262" s="92"/>
      <c r="KJC262" s="92"/>
      <c r="KJD262" s="92"/>
      <c r="KJE262" s="92"/>
      <c r="KJF262" s="92"/>
      <c r="KJG262" s="92"/>
      <c r="KJH262" s="92"/>
      <c r="KJI262" s="92"/>
      <c r="KJJ262" s="92"/>
      <c r="KJK262" s="92"/>
      <c r="KJL262" s="92"/>
      <c r="KJM262" s="92"/>
      <c r="KJN262" s="92"/>
      <c r="KJO262" s="92"/>
      <c r="KJP262" s="92"/>
      <c r="KJQ262" s="92"/>
      <c r="KJR262" s="92"/>
      <c r="KJS262" s="92"/>
      <c r="KJT262" s="92"/>
      <c r="KJU262" s="92"/>
      <c r="KJV262" s="92"/>
      <c r="KJW262" s="92"/>
      <c r="KJX262" s="92"/>
      <c r="KJY262" s="92"/>
      <c r="KJZ262" s="92"/>
      <c r="KKA262" s="92"/>
      <c r="KKB262" s="92"/>
      <c r="KKC262" s="92"/>
      <c r="KKD262" s="92"/>
      <c r="KKE262" s="92"/>
      <c r="KKF262" s="92"/>
      <c r="KKG262" s="92"/>
      <c r="KKH262" s="92"/>
      <c r="KKI262" s="92"/>
      <c r="KKJ262" s="92"/>
      <c r="KKK262" s="92"/>
      <c r="KKL262" s="92"/>
      <c r="KKM262" s="92"/>
      <c r="KKN262" s="92"/>
      <c r="KKO262" s="92"/>
      <c r="KKP262" s="92"/>
      <c r="KKQ262" s="92"/>
      <c r="KKR262" s="92"/>
      <c r="KKS262" s="92"/>
      <c r="KKT262" s="92"/>
      <c r="KKU262" s="92"/>
      <c r="KKV262" s="92"/>
      <c r="KKW262" s="92"/>
      <c r="KKX262" s="92"/>
      <c r="KKY262" s="92"/>
      <c r="KKZ262" s="92"/>
      <c r="KLA262" s="92"/>
      <c r="KLB262" s="92"/>
      <c r="KLC262" s="92"/>
      <c r="KLD262" s="92"/>
      <c r="KLE262" s="92"/>
      <c r="KLF262" s="92"/>
      <c r="KLG262" s="92"/>
      <c r="KLH262" s="92"/>
      <c r="KLI262" s="92"/>
      <c r="KLJ262" s="92"/>
      <c r="KLK262" s="92"/>
      <c r="KLL262" s="92"/>
      <c r="KLM262" s="92"/>
      <c r="KLN262" s="92"/>
      <c r="KLO262" s="92"/>
      <c r="KLP262" s="92"/>
      <c r="KLQ262" s="92"/>
      <c r="KLR262" s="92"/>
      <c r="KLS262" s="92"/>
      <c r="KLT262" s="92"/>
      <c r="KLU262" s="92"/>
      <c r="KLV262" s="92"/>
      <c r="KLW262" s="92"/>
      <c r="KLX262" s="92"/>
      <c r="KLY262" s="92"/>
      <c r="KLZ262" s="92"/>
      <c r="KMA262" s="92"/>
      <c r="KMB262" s="92"/>
      <c r="KMC262" s="92"/>
      <c r="KMD262" s="92"/>
      <c r="KME262" s="92"/>
      <c r="KMF262" s="92"/>
      <c r="KMG262" s="92"/>
      <c r="KMH262" s="92"/>
      <c r="KMI262" s="92"/>
      <c r="KMJ262" s="92"/>
      <c r="KMK262" s="92"/>
      <c r="KML262" s="92"/>
      <c r="KMM262" s="92"/>
      <c r="KMN262" s="92"/>
      <c r="KMO262" s="92"/>
      <c r="KMP262" s="92"/>
      <c r="KMQ262" s="92"/>
      <c r="KMR262" s="92"/>
      <c r="KMS262" s="92"/>
      <c r="KMT262" s="92"/>
      <c r="KMU262" s="92"/>
      <c r="KMV262" s="92"/>
      <c r="KMW262" s="92"/>
      <c r="KMX262" s="92"/>
      <c r="KMY262" s="92"/>
      <c r="KMZ262" s="92"/>
      <c r="KNA262" s="92"/>
      <c r="KNB262" s="92"/>
      <c r="KNC262" s="92"/>
      <c r="KND262" s="92"/>
      <c r="KNE262" s="92"/>
      <c r="KNF262" s="92"/>
      <c r="KNG262" s="92"/>
      <c r="KNH262" s="92"/>
      <c r="KNI262" s="92"/>
      <c r="KNJ262" s="92"/>
      <c r="KNK262" s="92"/>
      <c r="KNL262" s="92"/>
      <c r="KNM262" s="92"/>
      <c r="KNN262" s="92"/>
      <c r="KNO262" s="92"/>
      <c r="KNP262" s="92"/>
      <c r="KNQ262" s="92"/>
      <c r="KNR262" s="92"/>
      <c r="KNS262" s="92"/>
      <c r="KNT262" s="92"/>
      <c r="KNU262" s="92"/>
      <c r="KNV262" s="92"/>
      <c r="KNW262" s="92"/>
      <c r="KNX262" s="92"/>
      <c r="KNY262" s="92"/>
      <c r="KNZ262" s="92"/>
      <c r="KOA262" s="92"/>
      <c r="KOB262" s="92"/>
      <c r="KOC262" s="92"/>
      <c r="KOD262" s="92"/>
      <c r="KOE262" s="92"/>
      <c r="KOF262" s="92"/>
      <c r="KOG262" s="92"/>
      <c r="KOH262" s="92"/>
      <c r="KOI262" s="92"/>
      <c r="KOJ262" s="92"/>
      <c r="KOK262" s="92"/>
      <c r="KOL262" s="92"/>
      <c r="KOM262" s="92"/>
      <c r="KON262" s="92"/>
      <c r="KOO262" s="92"/>
      <c r="KOP262" s="92"/>
      <c r="KOQ262" s="92"/>
      <c r="KOR262" s="92"/>
      <c r="KOS262" s="92"/>
      <c r="KOT262" s="92"/>
      <c r="KOU262" s="92"/>
      <c r="KOV262" s="92"/>
      <c r="KOW262" s="92"/>
      <c r="KOX262" s="92"/>
      <c r="KOY262" s="92"/>
      <c r="KOZ262" s="92"/>
      <c r="KPA262" s="92"/>
      <c r="KPB262" s="92"/>
      <c r="KPC262" s="92"/>
      <c r="KPD262" s="92"/>
      <c r="KPE262" s="92"/>
      <c r="KPF262" s="92"/>
      <c r="KPG262" s="92"/>
      <c r="KPH262" s="92"/>
      <c r="KPI262" s="92"/>
      <c r="KPJ262" s="92"/>
      <c r="KPK262" s="92"/>
      <c r="KPL262" s="92"/>
      <c r="KPM262" s="92"/>
      <c r="KPN262" s="92"/>
      <c r="KPO262" s="92"/>
      <c r="KPP262" s="92"/>
      <c r="KPQ262" s="92"/>
      <c r="KPR262" s="92"/>
      <c r="KPS262" s="92"/>
      <c r="KPT262" s="92"/>
      <c r="KPU262" s="92"/>
      <c r="KPV262" s="92"/>
      <c r="KPW262" s="92"/>
      <c r="KPX262" s="92"/>
      <c r="KPY262" s="92"/>
      <c r="KPZ262" s="92"/>
      <c r="KQA262" s="92"/>
      <c r="KQB262" s="92"/>
      <c r="KQC262" s="92"/>
      <c r="KQD262" s="92"/>
      <c r="KQE262" s="92"/>
      <c r="KQF262" s="92"/>
      <c r="KQG262" s="92"/>
      <c r="KQH262" s="92"/>
      <c r="KQI262" s="92"/>
      <c r="KQJ262" s="92"/>
      <c r="KQK262" s="92"/>
      <c r="KQL262" s="92"/>
      <c r="KQM262" s="92"/>
      <c r="KQN262" s="92"/>
      <c r="KQO262" s="92"/>
      <c r="KQP262" s="92"/>
      <c r="KQQ262" s="92"/>
      <c r="KQR262" s="92"/>
      <c r="KQS262" s="92"/>
      <c r="KQT262" s="92"/>
      <c r="KQU262" s="92"/>
      <c r="KQV262" s="92"/>
      <c r="KQW262" s="92"/>
      <c r="KQX262" s="92"/>
      <c r="KQY262" s="92"/>
      <c r="KQZ262" s="92"/>
      <c r="KRA262" s="92"/>
      <c r="KRB262" s="92"/>
      <c r="KRC262" s="92"/>
      <c r="KRD262" s="92"/>
      <c r="KRE262" s="92"/>
      <c r="KRF262" s="92"/>
      <c r="KRG262" s="92"/>
      <c r="KRH262" s="92"/>
      <c r="KRI262" s="92"/>
      <c r="KRJ262" s="92"/>
      <c r="KRK262" s="92"/>
      <c r="KRL262" s="92"/>
      <c r="KRM262" s="92"/>
      <c r="KRN262" s="92"/>
      <c r="KRO262" s="92"/>
      <c r="KRP262" s="92"/>
      <c r="KRQ262" s="92"/>
      <c r="KRR262" s="92"/>
      <c r="KRS262" s="92"/>
      <c r="KRT262" s="92"/>
      <c r="KRU262" s="92"/>
      <c r="KRV262" s="92"/>
      <c r="KRW262" s="92"/>
      <c r="KRX262" s="92"/>
      <c r="KRY262" s="92"/>
      <c r="KRZ262" s="92"/>
      <c r="KSA262" s="92"/>
      <c r="KSB262" s="92"/>
      <c r="KSC262" s="92"/>
      <c r="KSD262" s="92"/>
      <c r="KSE262" s="92"/>
      <c r="KSF262" s="92"/>
      <c r="KSG262" s="92"/>
      <c r="KSH262" s="92"/>
      <c r="KSI262" s="92"/>
      <c r="KSJ262" s="92"/>
      <c r="KSK262" s="92"/>
      <c r="KSL262" s="92"/>
      <c r="KSM262" s="92"/>
      <c r="KSN262" s="92"/>
      <c r="KSO262" s="92"/>
      <c r="KSP262" s="92"/>
      <c r="KSQ262" s="92"/>
      <c r="KSR262" s="92"/>
      <c r="KSS262" s="92"/>
      <c r="KST262" s="92"/>
      <c r="KSU262" s="92"/>
      <c r="KSV262" s="92"/>
      <c r="KSW262" s="92"/>
      <c r="KSX262" s="92"/>
      <c r="KSY262" s="92"/>
      <c r="KSZ262" s="92"/>
      <c r="KTA262" s="92"/>
      <c r="KTB262" s="92"/>
      <c r="KTC262" s="92"/>
      <c r="KTD262" s="92"/>
      <c r="KTE262" s="92"/>
      <c r="KTF262" s="92"/>
      <c r="KTG262" s="92"/>
      <c r="KTH262" s="92"/>
      <c r="KTI262" s="92"/>
      <c r="KTJ262" s="92"/>
      <c r="KTK262" s="92"/>
      <c r="KTL262" s="92"/>
      <c r="KTM262" s="92"/>
      <c r="KTN262" s="92"/>
      <c r="KTO262" s="92"/>
      <c r="KTP262" s="92"/>
      <c r="KTQ262" s="92"/>
      <c r="KTR262" s="92"/>
      <c r="KTS262" s="92"/>
      <c r="KTT262" s="92"/>
      <c r="KTU262" s="92"/>
      <c r="KTV262" s="92"/>
      <c r="KTW262" s="92"/>
      <c r="KTX262" s="92"/>
      <c r="KTY262" s="92"/>
      <c r="KTZ262" s="92"/>
      <c r="KUA262" s="92"/>
      <c r="KUB262" s="92"/>
      <c r="KUC262" s="92"/>
      <c r="KUD262" s="92"/>
      <c r="KUE262" s="92"/>
      <c r="KUF262" s="92"/>
      <c r="KUG262" s="92"/>
      <c r="KUH262" s="92"/>
      <c r="KUI262" s="92"/>
      <c r="KUJ262" s="92"/>
      <c r="KUK262" s="92"/>
      <c r="KUL262" s="92"/>
      <c r="KUM262" s="92"/>
      <c r="KUN262" s="92"/>
      <c r="KUO262" s="92"/>
      <c r="KUP262" s="92"/>
      <c r="KUQ262" s="92"/>
      <c r="KUR262" s="92"/>
      <c r="KUS262" s="92"/>
      <c r="KUT262" s="92"/>
      <c r="KUU262" s="92"/>
      <c r="KUV262" s="92"/>
      <c r="KUW262" s="92"/>
      <c r="KUX262" s="92"/>
      <c r="KUY262" s="92"/>
      <c r="KUZ262" s="92"/>
      <c r="KVA262" s="92"/>
      <c r="KVB262" s="92"/>
      <c r="KVC262" s="92"/>
      <c r="KVD262" s="92"/>
      <c r="KVE262" s="92"/>
      <c r="KVF262" s="92"/>
      <c r="KVG262" s="92"/>
      <c r="KVH262" s="92"/>
      <c r="KVI262" s="92"/>
      <c r="KVJ262" s="92"/>
      <c r="KVK262" s="92"/>
      <c r="KVL262" s="92"/>
      <c r="KVM262" s="92"/>
      <c r="KVN262" s="92"/>
      <c r="KVO262" s="92"/>
      <c r="KVP262" s="92"/>
      <c r="KVQ262" s="92"/>
      <c r="KVR262" s="92"/>
      <c r="KVS262" s="92"/>
      <c r="KVT262" s="92"/>
      <c r="KVU262" s="92"/>
      <c r="KVV262" s="92"/>
      <c r="KVW262" s="92"/>
      <c r="KVX262" s="92"/>
      <c r="KVY262" s="92"/>
      <c r="KVZ262" s="92"/>
      <c r="KWA262" s="92"/>
      <c r="KWB262" s="92"/>
      <c r="KWC262" s="92"/>
      <c r="KWD262" s="92"/>
      <c r="KWE262" s="92"/>
      <c r="KWF262" s="92"/>
      <c r="KWG262" s="92"/>
      <c r="KWH262" s="92"/>
      <c r="KWI262" s="92"/>
      <c r="KWJ262" s="92"/>
      <c r="KWK262" s="92"/>
      <c r="KWL262" s="92"/>
      <c r="KWM262" s="92"/>
      <c r="KWN262" s="92"/>
      <c r="KWO262" s="92"/>
      <c r="KWP262" s="92"/>
      <c r="KWQ262" s="92"/>
      <c r="KWR262" s="92"/>
      <c r="KWS262" s="92"/>
      <c r="KWT262" s="92"/>
      <c r="KWU262" s="92"/>
      <c r="KWV262" s="92"/>
      <c r="KWW262" s="92"/>
      <c r="KWX262" s="92"/>
      <c r="KWY262" s="92"/>
      <c r="KWZ262" s="92"/>
      <c r="KXA262" s="92"/>
      <c r="KXB262" s="92"/>
      <c r="KXC262" s="92"/>
      <c r="KXD262" s="92"/>
      <c r="KXE262" s="92"/>
      <c r="KXF262" s="92"/>
      <c r="KXG262" s="92"/>
      <c r="KXH262" s="92"/>
      <c r="KXI262" s="92"/>
      <c r="KXJ262" s="92"/>
      <c r="KXK262" s="92"/>
      <c r="KXL262" s="92"/>
      <c r="KXM262" s="92"/>
      <c r="KXN262" s="92"/>
      <c r="KXO262" s="92"/>
      <c r="KXP262" s="92"/>
      <c r="KXQ262" s="92"/>
      <c r="KXR262" s="92"/>
      <c r="KXS262" s="92"/>
      <c r="KXT262" s="92"/>
      <c r="KXU262" s="92"/>
      <c r="KXV262" s="92"/>
      <c r="KXW262" s="92"/>
      <c r="KXX262" s="92"/>
      <c r="KXY262" s="92"/>
      <c r="KXZ262" s="92"/>
      <c r="KYA262" s="92"/>
      <c r="KYB262" s="92"/>
      <c r="KYC262" s="92"/>
      <c r="KYD262" s="92"/>
      <c r="KYE262" s="92"/>
      <c r="KYF262" s="92"/>
      <c r="KYG262" s="92"/>
      <c r="KYH262" s="92"/>
      <c r="KYI262" s="92"/>
      <c r="KYJ262" s="92"/>
      <c r="KYK262" s="92"/>
      <c r="KYL262" s="92"/>
      <c r="KYM262" s="92"/>
      <c r="KYN262" s="92"/>
      <c r="KYO262" s="92"/>
      <c r="KYP262" s="92"/>
      <c r="KYQ262" s="92"/>
      <c r="KYR262" s="92"/>
      <c r="KYS262" s="92"/>
      <c r="KYT262" s="92"/>
      <c r="KYU262" s="92"/>
      <c r="KYV262" s="92"/>
      <c r="KYW262" s="92"/>
      <c r="KYX262" s="92"/>
      <c r="KYY262" s="92"/>
      <c r="KYZ262" s="92"/>
      <c r="KZA262" s="92"/>
      <c r="KZB262" s="92"/>
      <c r="KZC262" s="92"/>
      <c r="KZD262" s="92"/>
      <c r="KZE262" s="92"/>
      <c r="KZF262" s="92"/>
      <c r="KZG262" s="92"/>
      <c r="KZH262" s="92"/>
      <c r="KZI262" s="92"/>
      <c r="KZJ262" s="92"/>
      <c r="KZK262" s="92"/>
      <c r="KZL262" s="92"/>
      <c r="KZM262" s="92"/>
      <c r="KZN262" s="92"/>
      <c r="KZO262" s="92"/>
      <c r="KZP262" s="92"/>
      <c r="KZQ262" s="92"/>
      <c r="KZR262" s="92"/>
      <c r="KZS262" s="92"/>
      <c r="KZT262" s="92"/>
      <c r="KZU262" s="92"/>
      <c r="KZV262" s="92"/>
      <c r="KZW262" s="92"/>
      <c r="KZX262" s="92"/>
      <c r="KZY262" s="92"/>
      <c r="KZZ262" s="92"/>
      <c r="LAA262" s="92"/>
      <c r="LAB262" s="92"/>
      <c r="LAC262" s="92"/>
      <c r="LAD262" s="92"/>
      <c r="LAE262" s="92"/>
      <c r="LAF262" s="92"/>
      <c r="LAG262" s="92"/>
      <c r="LAH262" s="92"/>
      <c r="LAI262" s="92"/>
      <c r="LAJ262" s="92"/>
      <c r="LAK262" s="92"/>
      <c r="LAL262" s="92"/>
      <c r="LAM262" s="92"/>
      <c r="LAN262" s="92"/>
      <c r="LAO262" s="92"/>
      <c r="LAP262" s="92"/>
      <c r="LAQ262" s="92"/>
      <c r="LAR262" s="92"/>
      <c r="LAS262" s="92"/>
      <c r="LAT262" s="92"/>
      <c r="LAU262" s="92"/>
      <c r="LAV262" s="92"/>
      <c r="LAW262" s="92"/>
      <c r="LAX262" s="92"/>
      <c r="LAY262" s="92"/>
      <c r="LAZ262" s="92"/>
      <c r="LBA262" s="92"/>
      <c r="LBB262" s="92"/>
      <c r="LBC262" s="92"/>
      <c r="LBD262" s="92"/>
      <c r="LBE262" s="92"/>
      <c r="LBF262" s="92"/>
      <c r="LBG262" s="92"/>
      <c r="LBH262" s="92"/>
      <c r="LBI262" s="92"/>
      <c r="LBJ262" s="92"/>
      <c r="LBK262" s="92"/>
      <c r="LBL262" s="92"/>
      <c r="LBM262" s="92"/>
      <c r="LBN262" s="92"/>
      <c r="LBO262" s="92"/>
      <c r="LBP262" s="92"/>
      <c r="LBQ262" s="92"/>
      <c r="LBR262" s="92"/>
      <c r="LBS262" s="92"/>
      <c r="LBT262" s="92"/>
      <c r="LBU262" s="92"/>
      <c r="LBV262" s="92"/>
      <c r="LBW262" s="92"/>
      <c r="LBX262" s="92"/>
      <c r="LBY262" s="92"/>
      <c r="LBZ262" s="92"/>
      <c r="LCA262" s="92"/>
      <c r="LCB262" s="92"/>
      <c r="LCC262" s="92"/>
      <c r="LCD262" s="92"/>
      <c r="LCE262" s="92"/>
      <c r="LCF262" s="92"/>
      <c r="LCG262" s="92"/>
      <c r="LCH262" s="92"/>
      <c r="LCI262" s="92"/>
      <c r="LCJ262" s="92"/>
      <c r="LCK262" s="92"/>
      <c r="LCL262" s="92"/>
      <c r="LCM262" s="92"/>
      <c r="LCN262" s="92"/>
      <c r="LCO262" s="92"/>
      <c r="LCP262" s="92"/>
      <c r="LCQ262" s="92"/>
      <c r="LCR262" s="92"/>
      <c r="LCS262" s="92"/>
      <c r="LCT262" s="92"/>
      <c r="LCU262" s="92"/>
      <c r="LCV262" s="92"/>
      <c r="LCW262" s="92"/>
      <c r="LCX262" s="92"/>
      <c r="LCY262" s="92"/>
      <c r="LCZ262" s="92"/>
      <c r="LDA262" s="92"/>
      <c r="LDB262" s="92"/>
      <c r="LDC262" s="92"/>
      <c r="LDD262" s="92"/>
      <c r="LDE262" s="92"/>
      <c r="LDF262" s="92"/>
      <c r="LDG262" s="92"/>
      <c r="LDH262" s="92"/>
      <c r="LDI262" s="92"/>
      <c r="LDJ262" s="92"/>
      <c r="LDK262" s="92"/>
      <c r="LDL262" s="92"/>
      <c r="LDM262" s="92"/>
      <c r="LDN262" s="92"/>
      <c r="LDO262" s="92"/>
      <c r="LDP262" s="92"/>
      <c r="LDQ262" s="92"/>
      <c r="LDR262" s="92"/>
      <c r="LDS262" s="92"/>
      <c r="LDT262" s="92"/>
      <c r="LDU262" s="92"/>
      <c r="LDV262" s="92"/>
      <c r="LDW262" s="92"/>
      <c r="LDX262" s="92"/>
      <c r="LDY262" s="92"/>
      <c r="LDZ262" s="92"/>
      <c r="LEA262" s="92"/>
      <c r="LEB262" s="92"/>
      <c r="LEC262" s="92"/>
      <c r="LED262" s="92"/>
      <c r="LEE262" s="92"/>
      <c r="LEF262" s="92"/>
      <c r="LEG262" s="92"/>
      <c r="LEH262" s="92"/>
      <c r="LEI262" s="92"/>
      <c r="LEJ262" s="92"/>
      <c r="LEK262" s="92"/>
      <c r="LEL262" s="92"/>
      <c r="LEM262" s="92"/>
      <c r="LEN262" s="92"/>
      <c r="LEO262" s="92"/>
      <c r="LEP262" s="92"/>
      <c r="LEQ262" s="92"/>
      <c r="LER262" s="92"/>
      <c r="LES262" s="92"/>
      <c r="LET262" s="92"/>
      <c r="LEU262" s="92"/>
      <c r="LEV262" s="92"/>
      <c r="LEW262" s="92"/>
      <c r="LEX262" s="92"/>
      <c r="LEY262" s="92"/>
      <c r="LEZ262" s="92"/>
      <c r="LFA262" s="92"/>
      <c r="LFB262" s="92"/>
      <c r="LFC262" s="92"/>
      <c r="LFD262" s="92"/>
      <c r="LFE262" s="92"/>
      <c r="LFF262" s="92"/>
      <c r="LFG262" s="92"/>
      <c r="LFH262" s="92"/>
      <c r="LFI262" s="92"/>
      <c r="LFJ262" s="92"/>
      <c r="LFK262" s="92"/>
      <c r="LFL262" s="92"/>
      <c r="LFM262" s="92"/>
      <c r="LFN262" s="92"/>
      <c r="LFO262" s="92"/>
      <c r="LFP262" s="92"/>
      <c r="LFQ262" s="92"/>
      <c r="LFR262" s="92"/>
      <c r="LFS262" s="92"/>
      <c r="LFT262" s="92"/>
      <c r="LFU262" s="92"/>
      <c r="LFV262" s="92"/>
      <c r="LFW262" s="92"/>
      <c r="LFX262" s="92"/>
      <c r="LFY262" s="92"/>
      <c r="LFZ262" s="92"/>
      <c r="LGA262" s="92"/>
      <c r="LGB262" s="92"/>
      <c r="LGC262" s="92"/>
      <c r="LGD262" s="92"/>
      <c r="LGE262" s="92"/>
      <c r="LGF262" s="92"/>
      <c r="LGG262" s="92"/>
      <c r="LGH262" s="92"/>
      <c r="LGI262" s="92"/>
      <c r="LGJ262" s="92"/>
      <c r="LGK262" s="92"/>
      <c r="LGL262" s="92"/>
      <c r="LGM262" s="92"/>
      <c r="LGN262" s="92"/>
      <c r="LGO262" s="92"/>
      <c r="LGP262" s="92"/>
      <c r="LGQ262" s="92"/>
      <c r="LGR262" s="92"/>
      <c r="LGS262" s="92"/>
      <c r="LGT262" s="92"/>
      <c r="LGU262" s="92"/>
      <c r="LGV262" s="92"/>
      <c r="LGW262" s="92"/>
      <c r="LGX262" s="92"/>
      <c r="LGY262" s="92"/>
      <c r="LGZ262" s="92"/>
      <c r="LHA262" s="92"/>
      <c r="LHB262" s="92"/>
      <c r="LHC262" s="92"/>
      <c r="LHD262" s="92"/>
      <c r="LHE262" s="92"/>
      <c r="LHF262" s="92"/>
      <c r="LHG262" s="92"/>
      <c r="LHH262" s="92"/>
      <c r="LHI262" s="92"/>
      <c r="LHJ262" s="92"/>
      <c r="LHK262" s="92"/>
      <c r="LHL262" s="92"/>
      <c r="LHM262" s="92"/>
      <c r="LHN262" s="92"/>
      <c r="LHO262" s="92"/>
      <c r="LHP262" s="92"/>
      <c r="LHQ262" s="92"/>
      <c r="LHR262" s="92"/>
      <c r="LHS262" s="92"/>
      <c r="LHT262" s="92"/>
      <c r="LHU262" s="92"/>
      <c r="LHV262" s="92"/>
      <c r="LHW262" s="92"/>
      <c r="LHX262" s="92"/>
      <c r="LHY262" s="92"/>
      <c r="LHZ262" s="92"/>
      <c r="LIA262" s="92"/>
      <c r="LIB262" s="92"/>
      <c r="LIC262" s="92"/>
      <c r="LID262" s="92"/>
      <c r="LIE262" s="92"/>
      <c r="LIF262" s="92"/>
      <c r="LIG262" s="92"/>
      <c r="LIH262" s="92"/>
      <c r="LII262" s="92"/>
      <c r="LIJ262" s="92"/>
      <c r="LIK262" s="92"/>
      <c r="LIL262" s="92"/>
      <c r="LIM262" s="92"/>
      <c r="LIN262" s="92"/>
      <c r="LIO262" s="92"/>
      <c r="LIP262" s="92"/>
      <c r="LIQ262" s="92"/>
      <c r="LIR262" s="92"/>
      <c r="LIS262" s="92"/>
      <c r="LIT262" s="92"/>
      <c r="LIU262" s="92"/>
      <c r="LIV262" s="92"/>
      <c r="LIW262" s="92"/>
      <c r="LIX262" s="92"/>
      <c r="LIY262" s="92"/>
      <c r="LIZ262" s="92"/>
      <c r="LJA262" s="92"/>
      <c r="LJB262" s="92"/>
      <c r="LJC262" s="92"/>
      <c r="LJD262" s="92"/>
      <c r="LJE262" s="92"/>
      <c r="LJF262" s="92"/>
      <c r="LJG262" s="92"/>
      <c r="LJH262" s="92"/>
      <c r="LJI262" s="92"/>
      <c r="LJJ262" s="92"/>
      <c r="LJK262" s="92"/>
      <c r="LJL262" s="92"/>
      <c r="LJM262" s="92"/>
      <c r="LJN262" s="92"/>
      <c r="LJO262" s="92"/>
      <c r="LJP262" s="92"/>
      <c r="LJQ262" s="92"/>
      <c r="LJR262" s="92"/>
      <c r="LJS262" s="92"/>
      <c r="LJT262" s="92"/>
      <c r="LJU262" s="92"/>
      <c r="LJV262" s="92"/>
      <c r="LJW262" s="92"/>
      <c r="LJX262" s="92"/>
      <c r="LJY262" s="92"/>
      <c r="LJZ262" s="92"/>
      <c r="LKA262" s="92"/>
      <c r="LKB262" s="92"/>
      <c r="LKC262" s="92"/>
      <c r="LKD262" s="92"/>
      <c r="LKE262" s="92"/>
      <c r="LKF262" s="92"/>
      <c r="LKG262" s="92"/>
      <c r="LKH262" s="92"/>
      <c r="LKI262" s="92"/>
      <c r="LKJ262" s="92"/>
      <c r="LKK262" s="92"/>
      <c r="LKL262" s="92"/>
      <c r="LKM262" s="92"/>
      <c r="LKN262" s="92"/>
      <c r="LKO262" s="92"/>
      <c r="LKP262" s="92"/>
      <c r="LKQ262" s="92"/>
      <c r="LKR262" s="92"/>
      <c r="LKS262" s="92"/>
      <c r="LKT262" s="92"/>
      <c r="LKU262" s="92"/>
      <c r="LKV262" s="92"/>
      <c r="LKW262" s="92"/>
      <c r="LKX262" s="92"/>
      <c r="LKY262" s="92"/>
      <c r="LKZ262" s="92"/>
      <c r="LLA262" s="92"/>
      <c r="LLB262" s="92"/>
      <c r="LLC262" s="92"/>
      <c r="LLD262" s="92"/>
      <c r="LLE262" s="92"/>
      <c r="LLF262" s="92"/>
      <c r="LLG262" s="92"/>
      <c r="LLH262" s="92"/>
      <c r="LLI262" s="92"/>
      <c r="LLJ262" s="92"/>
      <c r="LLK262" s="92"/>
      <c r="LLL262" s="92"/>
      <c r="LLM262" s="92"/>
      <c r="LLN262" s="92"/>
      <c r="LLO262" s="92"/>
      <c r="LLP262" s="92"/>
      <c r="LLQ262" s="92"/>
      <c r="LLR262" s="92"/>
      <c r="LLS262" s="92"/>
      <c r="LLT262" s="92"/>
      <c r="LLU262" s="92"/>
      <c r="LLV262" s="92"/>
      <c r="LLW262" s="92"/>
      <c r="LLX262" s="92"/>
      <c r="LLY262" s="92"/>
      <c r="LLZ262" s="92"/>
      <c r="LMA262" s="92"/>
      <c r="LMB262" s="92"/>
      <c r="LMC262" s="92"/>
      <c r="LMD262" s="92"/>
      <c r="LME262" s="92"/>
      <c r="LMF262" s="92"/>
      <c r="LMG262" s="92"/>
      <c r="LMH262" s="92"/>
      <c r="LMI262" s="92"/>
      <c r="LMJ262" s="92"/>
      <c r="LMK262" s="92"/>
      <c r="LML262" s="92"/>
      <c r="LMM262" s="92"/>
      <c r="LMN262" s="92"/>
      <c r="LMO262" s="92"/>
      <c r="LMP262" s="92"/>
      <c r="LMQ262" s="92"/>
      <c r="LMR262" s="92"/>
      <c r="LMS262" s="92"/>
      <c r="LMT262" s="92"/>
      <c r="LMU262" s="92"/>
      <c r="LMV262" s="92"/>
      <c r="LMW262" s="92"/>
      <c r="LMX262" s="92"/>
      <c r="LMY262" s="92"/>
      <c r="LMZ262" s="92"/>
      <c r="LNA262" s="92"/>
      <c r="LNB262" s="92"/>
      <c r="LNC262" s="92"/>
      <c r="LND262" s="92"/>
      <c r="LNE262" s="92"/>
      <c r="LNF262" s="92"/>
      <c r="LNG262" s="92"/>
      <c r="LNH262" s="92"/>
      <c r="LNI262" s="92"/>
      <c r="LNJ262" s="92"/>
      <c r="LNK262" s="92"/>
      <c r="LNL262" s="92"/>
      <c r="LNM262" s="92"/>
      <c r="LNN262" s="92"/>
      <c r="LNO262" s="92"/>
      <c r="LNP262" s="92"/>
      <c r="LNQ262" s="92"/>
      <c r="LNR262" s="92"/>
      <c r="LNS262" s="92"/>
      <c r="LNT262" s="92"/>
      <c r="LNU262" s="92"/>
      <c r="LNV262" s="92"/>
      <c r="LNW262" s="92"/>
      <c r="LNX262" s="92"/>
      <c r="LNY262" s="92"/>
      <c r="LNZ262" s="92"/>
      <c r="LOA262" s="92"/>
      <c r="LOB262" s="92"/>
      <c r="LOC262" s="92"/>
      <c r="LOD262" s="92"/>
      <c r="LOE262" s="92"/>
      <c r="LOF262" s="92"/>
      <c r="LOG262" s="92"/>
      <c r="LOH262" s="92"/>
      <c r="LOI262" s="92"/>
      <c r="LOJ262" s="92"/>
      <c r="LOK262" s="92"/>
      <c r="LOL262" s="92"/>
      <c r="LOM262" s="92"/>
      <c r="LON262" s="92"/>
      <c r="LOO262" s="92"/>
      <c r="LOP262" s="92"/>
      <c r="LOQ262" s="92"/>
      <c r="LOR262" s="92"/>
      <c r="LOS262" s="92"/>
      <c r="LOT262" s="92"/>
      <c r="LOU262" s="92"/>
      <c r="LOV262" s="92"/>
      <c r="LOW262" s="92"/>
      <c r="LOX262" s="92"/>
      <c r="LOY262" s="92"/>
      <c r="LOZ262" s="92"/>
      <c r="LPA262" s="92"/>
      <c r="LPB262" s="92"/>
      <c r="LPC262" s="92"/>
      <c r="LPD262" s="92"/>
      <c r="LPE262" s="92"/>
      <c r="LPF262" s="92"/>
      <c r="LPG262" s="92"/>
      <c r="LPH262" s="92"/>
      <c r="LPI262" s="92"/>
      <c r="LPJ262" s="92"/>
      <c r="LPK262" s="92"/>
      <c r="LPL262" s="92"/>
      <c r="LPM262" s="92"/>
      <c r="LPN262" s="92"/>
      <c r="LPO262" s="92"/>
      <c r="LPP262" s="92"/>
      <c r="LPQ262" s="92"/>
      <c r="LPR262" s="92"/>
      <c r="LPS262" s="92"/>
      <c r="LPT262" s="92"/>
      <c r="LPU262" s="92"/>
      <c r="LPV262" s="92"/>
      <c r="LPW262" s="92"/>
      <c r="LPX262" s="92"/>
      <c r="LPY262" s="92"/>
      <c r="LPZ262" s="92"/>
      <c r="LQA262" s="92"/>
      <c r="LQB262" s="92"/>
      <c r="LQC262" s="92"/>
      <c r="LQD262" s="92"/>
      <c r="LQE262" s="92"/>
      <c r="LQF262" s="92"/>
      <c r="LQG262" s="92"/>
      <c r="LQH262" s="92"/>
      <c r="LQI262" s="92"/>
      <c r="LQJ262" s="92"/>
      <c r="LQK262" s="92"/>
      <c r="LQL262" s="92"/>
      <c r="LQM262" s="92"/>
      <c r="LQN262" s="92"/>
      <c r="LQO262" s="92"/>
      <c r="LQP262" s="92"/>
      <c r="LQQ262" s="92"/>
      <c r="LQR262" s="92"/>
      <c r="LQS262" s="92"/>
      <c r="LQT262" s="92"/>
      <c r="LQU262" s="92"/>
      <c r="LQV262" s="92"/>
      <c r="LQW262" s="92"/>
      <c r="LQX262" s="92"/>
      <c r="LQY262" s="92"/>
      <c r="LQZ262" s="92"/>
      <c r="LRA262" s="92"/>
      <c r="LRB262" s="92"/>
      <c r="LRC262" s="92"/>
      <c r="LRD262" s="92"/>
      <c r="LRE262" s="92"/>
      <c r="LRF262" s="92"/>
      <c r="LRG262" s="92"/>
      <c r="LRH262" s="92"/>
      <c r="LRI262" s="92"/>
      <c r="LRJ262" s="92"/>
      <c r="LRK262" s="92"/>
      <c r="LRL262" s="92"/>
      <c r="LRM262" s="92"/>
      <c r="LRN262" s="92"/>
      <c r="LRO262" s="92"/>
      <c r="LRP262" s="92"/>
      <c r="LRQ262" s="92"/>
      <c r="LRR262" s="92"/>
      <c r="LRS262" s="92"/>
      <c r="LRT262" s="92"/>
      <c r="LRU262" s="92"/>
      <c r="LRV262" s="92"/>
      <c r="LRW262" s="92"/>
      <c r="LRX262" s="92"/>
      <c r="LRY262" s="92"/>
      <c r="LRZ262" s="92"/>
      <c r="LSA262" s="92"/>
      <c r="LSB262" s="92"/>
      <c r="LSC262" s="92"/>
      <c r="LSD262" s="92"/>
      <c r="LSE262" s="92"/>
      <c r="LSF262" s="92"/>
      <c r="LSG262" s="92"/>
      <c r="LSH262" s="92"/>
      <c r="LSI262" s="92"/>
      <c r="LSJ262" s="92"/>
      <c r="LSK262" s="92"/>
      <c r="LSL262" s="92"/>
      <c r="LSM262" s="92"/>
      <c r="LSN262" s="92"/>
      <c r="LSO262" s="92"/>
      <c r="LSP262" s="92"/>
      <c r="LSQ262" s="92"/>
      <c r="LSR262" s="92"/>
      <c r="LSS262" s="92"/>
      <c r="LST262" s="92"/>
      <c r="LSU262" s="92"/>
      <c r="LSV262" s="92"/>
      <c r="LSW262" s="92"/>
      <c r="LSX262" s="92"/>
      <c r="LSY262" s="92"/>
      <c r="LSZ262" s="92"/>
      <c r="LTA262" s="92"/>
      <c r="LTB262" s="92"/>
      <c r="LTC262" s="92"/>
      <c r="LTD262" s="92"/>
      <c r="LTE262" s="92"/>
      <c r="LTF262" s="92"/>
      <c r="LTG262" s="92"/>
      <c r="LTH262" s="92"/>
      <c r="LTI262" s="92"/>
      <c r="LTJ262" s="92"/>
      <c r="LTK262" s="92"/>
      <c r="LTL262" s="92"/>
      <c r="LTM262" s="92"/>
      <c r="LTN262" s="92"/>
      <c r="LTO262" s="92"/>
      <c r="LTP262" s="92"/>
      <c r="LTQ262" s="92"/>
      <c r="LTR262" s="92"/>
      <c r="LTS262" s="92"/>
      <c r="LTT262" s="92"/>
      <c r="LTU262" s="92"/>
      <c r="LTV262" s="92"/>
      <c r="LTW262" s="92"/>
      <c r="LTX262" s="92"/>
      <c r="LTY262" s="92"/>
      <c r="LTZ262" s="92"/>
      <c r="LUA262" s="92"/>
      <c r="LUB262" s="92"/>
      <c r="LUC262" s="92"/>
      <c r="LUD262" s="92"/>
      <c r="LUE262" s="92"/>
      <c r="LUF262" s="92"/>
      <c r="LUG262" s="92"/>
      <c r="LUH262" s="92"/>
      <c r="LUI262" s="92"/>
      <c r="LUJ262" s="92"/>
      <c r="LUK262" s="92"/>
      <c r="LUL262" s="92"/>
      <c r="LUM262" s="92"/>
      <c r="LUN262" s="92"/>
      <c r="LUO262" s="92"/>
      <c r="LUP262" s="92"/>
      <c r="LUQ262" s="92"/>
      <c r="LUR262" s="92"/>
      <c r="LUS262" s="92"/>
      <c r="LUT262" s="92"/>
      <c r="LUU262" s="92"/>
      <c r="LUV262" s="92"/>
      <c r="LUW262" s="92"/>
      <c r="LUX262" s="92"/>
      <c r="LUY262" s="92"/>
      <c r="LUZ262" s="92"/>
      <c r="LVA262" s="92"/>
      <c r="LVB262" s="92"/>
      <c r="LVC262" s="92"/>
      <c r="LVD262" s="92"/>
      <c r="LVE262" s="92"/>
      <c r="LVF262" s="92"/>
      <c r="LVG262" s="92"/>
      <c r="LVH262" s="92"/>
      <c r="LVI262" s="92"/>
      <c r="LVJ262" s="92"/>
      <c r="LVK262" s="92"/>
      <c r="LVL262" s="92"/>
      <c r="LVM262" s="92"/>
      <c r="LVN262" s="92"/>
      <c r="LVO262" s="92"/>
      <c r="LVP262" s="92"/>
      <c r="LVQ262" s="92"/>
      <c r="LVR262" s="92"/>
      <c r="LVS262" s="92"/>
      <c r="LVT262" s="92"/>
      <c r="LVU262" s="92"/>
      <c r="LVV262" s="92"/>
      <c r="LVW262" s="92"/>
      <c r="LVX262" s="92"/>
      <c r="LVY262" s="92"/>
      <c r="LVZ262" s="92"/>
      <c r="LWA262" s="92"/>
      <c r="LWB262" s="92"/>
      <c r="LWC262" s="92"/>
      <c r="LWD262" s="92"/>
      <c r="LWE262" s="92"/>
      <c r="LWF262" s="92"/>
      <c r="LWG262" s="92"/>
      <c r="LWH262" s="92"/>
      <c r="LWI262" s="92"/>
      <c r="LWJ262" s="92"/>
      <c r="LWK262" s="92"/>
      <c r="LWL262" s="92"/>
      <c r="LWM262" s="92"/>
      <c r="LWN262" s="92"/>
      <c r="LWO262" s="92"/>
      <c r="LWP262" s="92"/>
      <c r="LWQ262" s="92"/>
      <c r="LWR262" s="92"/>
      <c r="LWS262" s="92"/>
      <c r="LWT262" s="92"/>
      <c r="LWU262" s="92"/>
      <c r="LWV262" s="92"/>
      <c r="LWW262" s="92"/>
      <c r="LWX262" s="92"/>
      <c r="LWY262" s="92"/>
      <c r="LWZ262" s="92"/>
      <c r="LXA262" s="92"/>
      <c r="LXB262" s="92"/>
      <c r="LXC262" s="92"/>
      <c r="LXD262" s="92"/>
      <c r="LXE262" s="92"/>
      <c r="LXF262" s="92"/>
      <c r="LXG262" s="92"/>
      <c r="LXH262" s="92"/>
      <c r="LXI262" s="92"/>
      <c r="LXJ262" s="92"/>
      <c r="LXK262" s="92"/>
      <c r="LXL262" s="92"/>
      <c r="LXM262" s="92"/>
      <c r="LXN262" s="92"/>
      <c r="LXO262" s="92"/>
      <c r="LXP262" s="92"/>
      <c r="LXQ262" s="92"/>
      <c r="LXR262" s="92"/>
      <c r="LXS262" s="92"/>
      <c r="LXT262" s="92"/>
      <c r="LXU262" s="92"/>
      <c r="LXV262" s="92"/>
      <c r="LXW262" s="92"/>
      <c r="LXX262" s="92"/>
      <c r="LXY262" s="92"/>
      <c r="LXZ262" s="92"/>
      <c r="LYA262" s="92"/>
      <c r="LYB262" s="92"/>
      <c r="LYC262" s="92"/>
      <c r="LYD262" s="92"/>
      <c r="LYE262" s="92"/>
      <c r="LYF262" s="92"/>
      <c r="LYG262" s="92"/>
      <c r="LYH262" s="92"/>
      <c r="LYI262" s="92"/>
      <c r="LYJ262" s="92"/>
      <c r="LYK262" s="92"/>
      <c r="LYL262" s="92"/>
      <c r="LYM262" s="92"/>
      <c r="LYN262" s="92"/>
      <c r="LYO262" s="92"/>
      <c r="LYP262" s="92"/>
      <c r="LYQ262" s="92"/>
      <c r="LYR262" s="92"/>
      <c r="LYS262" s="92"/>
      <c r="LYT262" s="92"/>
      <c r="LYU262" s="92"/>
      <c r="LYV262" s="92"/>
      <c r="LYW262" s="92"/>
      <c r="LYX262" s="92"/>
      <c r="LYY262" s="92"/>
      <c r="LYZ262" s="92"/>
      <c r="LZA262" s="92"/>
      <c r="LZB262" s="92"/>
      <c r="LZC262" s="92"/>
      <c r="LZD262" s="92"/>
      <c r="LZE262" s="92"/>
      <c r="LZF262" s="92"/>
      <c r="LZG262" s="92"/>
      <c r="LZH262" s="92"/>
      <c r="LZI262" s="92"/>
      <c r="LZJ262" s="92"/>
      <c r="LZK262" s="92"/>
      <c r="LZL262" s="92"/>
      <c r="LZM262" s="92"/>
      <c r="LZN262" s="92"/>
      <c r="LZO262" s="92"/>
      <c r="LZP262" s="92"/>
      <c r="LZQ262" s="92"/>
      <c r="LZR262" s="92"/>
      <c r="LZS262" s="92"/>
      <c r="LZT262" s="92"/>
      <c r="LZU262" s="92"/>
      <c r="LZV262" s="92"/>
      <c r="LZW262" s="92"/>
      <c r="LZX262" s="92"/>
      <c r="LZY262" s="92"/>
      <c r="LZZ262" s="92"/>
      <c r="MAA262" s="92"/>
      <c r="MAB262" s="92"/>
      <c r="MAC262" s="92"/>
      <c r="MAD262" s="92"/>
      <c r="MAE262" s="92"/>
      <c r="MAF262" s="92"/>
      <c r="MAG262" s="92"/>
      <c r="MAH262" s="92"/>
      <c r="MAI262" s="92"/>
      <c r="MAJ262" s="92"/>
      <c r="MAK262" s="92"/>
      <c r="MAL262" s="92"/>
      <c r="MAM262" s="92"/>
      <c r="MAN262" s="92"/>
      <c r="MAO262" s="92"/>
      <c r="MAP262" s="92"/>
      <c r="MAQ262" s="92"/>
      <c r="MAR262" s="92"/>
      <c r="MAS262" s="92"/>
      <c r="MAT262" s="92"/>
      <c r="MAU262" s="92"/>
      <c r="MAV262" s="92"/>
      <c r="MAW262" s="92"/>
      <c r="MAX262" s="92"/>
      <c r="MAY262" s="92"/>
      <c r="MAZ262" s="92"/>
      <c r="MBA262" s="92"/>
      <c r="MBB262" s="92"/>
      <c r="MBC262" s="92"/>
      <c r="MBD262" s="92"/>
      <c r="MBE262" s="92"/>
      <c r="MBF262" s="92"/>
      <c r="MBG262" s="92"/>
      <c r="MBH262" s="92"/>
      <c r="MBI262" s="92"/>
      <c r="MBJ262" s="92"/>
      <c r="MBK262" s="92"/>
      <c r="MBL262" s="92"/>
      <c r="MBM262" s="92"/>
      <c r="MBN262" s="92"/>
      <c r="MBO262" s="92"/>
      <c r="MBP262" s="92"/>
      <c r="MBQ262" s="92"/>
      <c r="MBR262" s="92"/>
      <c r="MBS262" s="92"/>
      <c r="MBT262" s="92"/>
      <c r="MBU262" s="92"/>
      <c r="MBV262" s="92"/>
      <c r="MBW262" s="92"/>
      <c r="MBX262" s="92"/>
      <c r="MBY262" s="92"/>
      <c r="MBZ262" s="92"/>
      <c r="MCA262" s="92"/>
      <c r="MCB262" s="92"/>
      <c r="MCC262" s="92"/>
      <c r="MCD262" s="92"/>
      <c r="MCE262" s="92"/>
      <c r="MCF262" s="92"/>
      <c r="MCG262" s="92"/>
      <c r="MCH262" s="92"/>
      <c r="MCI262" s="92"/>
      <c r="MCJ262" s="92"/>
      <c r="MCK262" s="92"/>
      <c r="MCL262" s="92"/>
      <c r="MCM262" s="92"/>
      <c r="MCN262" s="92"/>
      <c r="MCO262" s="92"/>
      <c r="MCP262" s="92"/>
      <c r="MCQ262" s="92"/>
      <c r="MCR262" s="92"/>
      <c r="MCS262" s="92"/>
      <c r="MCT262" s="92"/>
      <c r="MCU262" s="92"/>
      <c r="MCV262" s="92"/>
      <c r="MCW262" s="92"/>
      <c r="MCX262" s="92"/>
      <c r="MCY262" s="92"/>
      <c r="MCZ262" s="92"/>
      <c r="MDA262" s="92"/>
      <c r="MDB262" s="92"/>
      <c r="MDC262" s="92"/>
      <c r="MDD262" s="92"/>
      <c r="MDE262" s="92"/>
      <c r="MDF262" s="92"/>
      <c r="MDG262" s="92"/>
      <c r="MDH262" s="92"/>
      <c r="MDI262" s="92"/>
      <c r="MDJ262" s="92"/>
      <c r="MDK262" s="92"/>
      <c r="MDL262" s="92"/>
      <c r="MDM262" s="92"/>
      <c r="MDN262" s="92"/>
      <c r="MDO262" s="92"/>
      <c r="MDP262" s="92"/>
      <c r="MDQ262" s="92"/>
      <c r="MDR262" s="92"/>
      <c r="MDS262" s="92"/>
      <c r="MDT262" s="92"/>
      <c r="MDU262" s="92"/>
      <c r="MDV262" s="92"/>
      <c r="MDW262" s="92"/>
      <c r="MDX262" s="92"/>
      <c r="MDY262" s="92"/>
      <c r="MDZ262" s="92"/>
      <c r="MEA262" s="92"/>
      <c r="MEB262" s="92"/>
      <c r="MEC262" s="92"/>
      <c r="MED262" s="92"/>
      <c r="MEE262" s="92"/>
      <c r="MEF262" s="92"/>
      <c r="MEG262" s="92"/>
      <c r="MEH262" s="92"/>
      <c r="MEI262" s="92"/>
      <c r="MEJ262" s="92"/>
      <c r="MEK262" s="92"/>
      <c r="MEL262" s="92"/>
      <c r="MEM262" s="92"/>
      <c r="MEN262" s="92"/>
      <c r="MEO262" s="92"/>
      <c r="MEP262" s="92"/>
      <c r="MEQ262" s="92"/>
      <c r="MER262" s="92"/>
      <c r="MES262" s="92"/>
      <c r="MET262" s="92"/>
      <c r="MEU262" s="92"/>
      <c r="MEV262" s="92"/>
      <c r="MEW262" s="92"/>
      <c r="MEX262" s="92"/>
      <c r="MEY262" s="92"/>
      <c r="MEZ262" s="92"/>
      <c r="MFA262" s="92"/>
      <c r="MFB262" s="92"/>
      <c r="MFC262" s="92"/>
      <c r="MFD262" s="92"/>
      <c r="MFE262" s="92"/>
      <c r="MFF262" s="92"/>
      <c r="MFG262" s="92"/>
      <c r="MFH262" s="92"/>
      <c r="MFI262" s="92"/>
      <c r="MFJ262" s="92"/>
      <c r="MFK262" s="92"/>
      <c r="MFL262" s="92"/>
      <c r="MFM262" s="92"/>
      <c r="MFN262" s="92"/>
      <c r="MFO262" s="92"/>
      <c r="MFP262" s="92"/>
      <c r="MFQ262" s="92"/>
      <c r="MFR262" s="92"/>
      <c r="MFS262" s="92"/>
      <c r="MFT262" s="92"/>
      <c r="MFU262" s="92"/>
      <c r="MFV262" s="92"/>
      <c r="MFW262" s="92"/>
      <c r="MFX262" s="92"/>
      <c r="MFY262" s="92"/>
      <c r="MFZ262" s="92"/>
      <c r="MGA262" s="92"/>
      <c r="MGB262" s="92"/>
      <c r="MGC262" s="92"/>
      <c r="MGD262" s="92"/>
      <c r="MGE262" s="92"/>
      <c r="MGF262" s="92"/>
      <c r="MGG262" s="92"/>
      <c r="MGH262" s="92"/>
      <c r="MGI262" s="92"/>
      <c r="MGJ262" s="92"/>
      <c r="MGK262" s="92"/>
      <c r="MGL262" s="92"/>
      <c r="MGM262" s="92"/>
      <c r="MGN262" s="92"/>
      <c r="MGO262" s="92"/>
      <c r="MGP262" s="92"/>
      <c r="MGQ262" s="92"/>
      <c r="MGR262" s="92"/>
      <c r="MGS262" s="92"/>
      <c r="MGT262" s="92"/>
      <c r="MGU262" s="92"/>
      <c r="MGV262" s="92"/>
      <c r="MGW262" s="92"/>
      <c r="MGX262" s="92"/>
      <c r="MGY262" s="92"/>
      <c r="MGZ262" s="92"/>
      <c r="MHA262" s="92"/>
      <c r="MHB262" s="92"/>
      <c r="MHC262" s="92"/>
      <c r="MHD262" s="92"/>
      <c r="MHE262" s="92"/>
      <c r="MHF262" s="92"/>
      <c r="MHG262" s="92"/>
      <c r="MHH262" s="92"/>
      <c r="MHI262" s="92"/>
      <c r="MHJ262" s="92"/>
      <c r="MHK262" s="92"/>
      <c r="MHL262" s="92"/>
      <c r="MHM262" s="92"/>
      <c r="MHN262" s="92"/>
      <c r="MHO262" s="92"/>
      <c r="MHP262" s="92"/>
      <c r="MHQ262" s="92"/>
      <c r="MHR262" s="92"/>
      <c r="MHS262" s="92"/>
      <c r="MHT262" s="92"/>
      <c r="MHU262" s="92"/>
      <c r="MHV262" s="92"/>
      <c r="MHW262" s="92"/>
      <c r="MHX262" s="92"/>
      <c r="MHY262" s="92"/>
      <c r="MHZ262" s="92"/>
      <c r="MIA262" s="92"/>
      <c r="MIB262" s="92"/>
      <c r="MIC262" s="92"/>
      <c r="MID262" s="92"/>
      <c r="MIE262" s="92"/>
      <c r="MIF262" s="92"/>
      <c r="MIG262" s="92"/>
      <c r="MIH262" s="92"/>
      <c r="MII262" s="92"/>
      <c r="MIJ262" s="92"/>
      <c r="MIK262" s="92"/>
      <c r="MIL262" s="92"/>
      <c r="MIM262" s="92"/>
      <c r="MIN262" s="92"/>
      <c r="MIO262" s="92"/>
      <c r="MIP262" s="92"/>
      <c r="MIQ262" s="92"/>
      <c r="MIR262" s="92"/>
      <c r="MIS262" s="92"/>
      <c r="MIT262" s="92"/>
      <c r="MIU262" s="92"/>
      <c r="MIV262" s="92"/>
      <c r="MIW262" s="92"/>
      <c r="MIX262" s="92"/>
      <c r="MIY262" s="92"/>
      <c r="MIZ262" s="92"/>
      <c r="MJA262" s="92"/>
      <c r="MJB262" s="92"/>
      <c r="MJC262" s="92"/>
      <c r="MJD262" s="92"/>
      <c r="MJE262" s="92"/>
      <c r="MJF262" s="92"/>
      <c r="MJG262" s="92"/>
      <c r="MJH262" s="92"/>
      <c r="MJI262" s="92"/>
      <c r="MJJ262" s="92"/>
      <c r="MJK262" s="92"/>
      <c r="MJL262" s="92"/>
      <c r="MJM262" s="92"/>
      <c r="MJN262" s="92"/>
      <c r="MJO262" s="92"/>
      <c r="MJP262" s="92"/>
      <c r="MJQ262" s="92"/>
      <c r="MJR262" s="92"/>
      <c r="MJS262" s="92"/>
      <c r="MJT262" s="92"/>
      <c r="MJU262" s="92"/>
      <c r="MJV262" s="92"/>
      <c r="MJW262" s="92"/>
      <c r="MJX262" s="92"/>
      <c r="MJY262" s="92"/>
      <c r="MJZ262" s="92"/>
      <c r="MKA262" s="92"/>
      <c r="MKB262" s="92"/>
      <c r="MKC262" s="92"/>
      <c r="MKD262" s="92"/>
      <c r="MKE262" s="92"/>
      <c r="MKF262" s="92"/>
      <c r="MKG262" s="92"/>
      <c r="MKH262" s="92"/>
      <c r="MKI262" s="92"/>
      <c r="MKJ262" s="92"/>
      <c r="MKK262" s="92"/>
      <c r="MKL262" s="92"/>
      <c r="MKM262" s="92"/>
      <c r="MKN262" s="92"/>
      <c r="MKO262" s="92"/>
      <c r="MKP262" s="92"/>
      <c r="MKQ262" s="92"/>
      <c r="MKR262" s="92"/>
      <c r="MKS262" s="92"/>
      <c r="MKT262" s="92"/>
      <c r="MKU262" s="92"/>
      <c r="MKV262" s="92"/>
      <c r="MKW262" s="92"/>
      <c r="MKX262" s="92"/>
      <c r="MKY262" s="92"/>
      <c r="MKZ262" s="92"/>
      <c r="MLA262" s="92"/>
      <c r="MLB262" s="92"/>
      <c r="MLC262" s="92"/>
      <c r="MLD262" s="92"/>
      <c r="MLE262" s="92"/>
      <c r="MLF262" s="92"/>
      <c r="MLG262" s="92"/>
      <c r="MLH262" s="92"/>
      <c r="MLI262" s="92"/>
      <c r="MLJ262" s="92"/>
      <c r="MLK262" s="92"/>
      <c r="MLL262" s="92"/>
      <c r="MLM262" s="92"/>
      <c r="MLN262" s="92"/>
      <c r="MLO262" s="92"/>
      <c r="MLP262" s="92"/>
      <c r="MLQ262" s="92"/>
      <c r="MLR262" s="92"/>
      <c r="MLS262" s="92"/>
      <c r="MLT262" s="92"/>
      <c r="MLU262" s="92"/>
      <c r="MLV262" s="92"/>
      <c r="MLW262" s="92"/>
      <c r="MLX262" s="92"/>
      <c r="MLY262" s="92"/>
      <c r="MLZ262" s="92"/>
      <c r="MMA262" s="92"/>
      <c r="MMB262" s="92"/>
      <c r="MMC262" s="92"/>
      <c r="MMD262" s="92"/>
      <c r="MME262" s="92"/>
      <c r="MMF262" s="92"/>
      <c r="MMG262" s="92"/>
      <c r="MMH262" s="92"/>
      <c r="MMI262" s="92"/>
      <c r="MMJ262" s="92"/>
      <c r="MMK262" s="92"/>
      <c r="MML262" s="92"/>
      <c r="MMM262" s="92"/>
      <c r="MMN262" s="92"/>
      <c r="MMO262" s="92"/>
      <c r="MMP262" s="92"/>
      <c r="MMQ262" s="92"/>
      <c r="MMR262" s="92"/>
      <c r="MMS262" s="92"/>
      <c r="MMT262" s="92"/>
      <c r="MMU262" s="92"/>
      <c r="MMV262" s="92"/>
      <c r="MMW262" s="92"/>
      <c r="MMX262" s="92"/>
      <c r="MMY262" s="92"/>
      <c r="MMZ262" s="92"/>
      <c r="MNA262" s="92"/>
      <c r="MNB262" s="92"/>
      <c r="MNC262" s="92"/>
      <c r="MND262" s="92"/>
      <c r="MNE262" s="92"/>
      <c r="MNF262" s="92"/>
      <c r="MNG262" s="92"/>
      <c r="MNH262" s="92"/>
      <c r="MNI262" s="92"/>
      <c r="MNJ262" s="92"/>
      <c r="MNK262" s="92"/>
      <c r="MNL262" s="92"/>
      <c r="MNM262" s="92"/>
      <c r="MNN262" s="92"/>
      <c r="MNO262" s="92"/>
      <c r="MNP262" s="92"/>
      <c r="MNQ262" s="92"/>
      <c r="MNR262" s="92"/>
      <c r="MNS262" s="92"/>
      <c r="MNT262" s="92"/>
      <c r="MNU262" s="92"/>
      <c r="MNV262" s="92"/>
      <c r="MNW262" s="92"/>
      <c r="MNX262" s="92"/>
      <c r="MNY262" s="92"/>
      <c r="MNZ262" s="92"/>
      <c r="MOA262" s="92"/>
      <c r="MOB262" s="92"/>
      <c r="MOC262" s="92"/>
      <c r="MOD262" s="92"/>
      <c r="MOE262" s="92"/>
      <c r="MOF262" s="92"/>
      <c r="MOG262" s="92"/>
      <c r="MOH262" s="92"/>
      <c r="MOI262" s="92"/>
      <c r="MOJ262" s="92"/>
      <c r="MOK262" s="92"/>
      <c r="MOL262" s="92"/>
      <c r="MOM262" s="92"/>
      <c r="MON262" s="92"/>
      <c r="MOO262" s="92"/>
      <c r="MOP262" s="92"/>
      <c r="MOQ262" s="92"/>
      <c r="MOR262" s="92"/>
      <c r="MOS262" s="92"/>
      <c r="MOT262" s="92"/>
      <c r="MOU262" s="92"/>
      <c r="MOV262" s="92"/>
      <c r="MOW262" s="92"/>
      <c r="MOX262" s="92"/>
      <c r="MOY262" s="92"/>
      <c r="MOZ262" s="92"/>
      <c r="MPA262" s="92"/>
      <c r="MPB262" s="92"/>
      <c r="MPC262" s="92"/>
      <c r="MPD262" s="92"/>
      <c r="MPE262" s="92"/>
      <c r="MPF262" s="92"/>
      <c r="MPG262" s="92"/>
      <c r="MPH262" s="92"/>
      <c r="MPI262" s="92"/>
      <c r="MPJ262" s="92"/>
      <c r="MPK262" s="92"/>
      <c r="MPL262" s="92"/>
      <c r="MPM262" s="92"/>
      <c r="MPN262" s="92"/>
      <c r="MPO262" s="92"/>
      <c r="MPP262" s="92"/>
      <c r="MPQ262" s="92"/>
      <c r="MPR262" s="92"/>
      <c r="MPS262" s="92"/>
      <c r="MPT262" s="92"/>
      <c r="MPU262" s="92"/>
      <c r="MPV262" s="92"/>
      <c r="MPW262" s="92"/>
      <c r="MPX262" s="92"/>
      <c r="MPY262" s="92"/>
      <c r="MPZ262" s="92"/>
      <c r="MQA262" s="92"/>
      <c r="MQB262" s="92"/>
      <c r="MQC262" s="92"/>
      <c r="MQD262" s="92"/>
      <c r="MQE262" s="92"/>
      <c r="MQF262" s="92"/>
      <c r="MQG262" s="92"/>
      <c r="MQH262" s="92"/>
      <c r="MQI262" s="92"/>
      <c r="MQJ262" s="92"/>
      <c r="MQK262" s="92"/>
      <c r="MQL262" s="92"/>
      <c r="MQM262" s="92"/>
      <c r="MQN262" s="92"/>
      <c r="MQO262" s="92"/>
      <c r="MQP262" s="92"/>
      <c r="MQQ262" s="92"/>
      <c r="MQR262" s="92"/>
      <c r="MQS262" s="92"/>
      <c r="MQT262" s="92"/>
      <c r="MQU262" s="92"/>
      <c r="MQV262" s="92"/>
      <c r="MQW262" s="92"/>
      <c r="MQX262" s="92"/>
      <c r="MQY262" s="92"/>
      <c r="MQZ262" s="92"/>
      <c r="MRA262" s="92"/>
      <c r="MRB262" s="92"/>
      <c r="MRC262" s="92"/>
      <c r="MRD262" s="92"/>
      <c r="MRE262" s="92"/>
      <c r="MRF262" s="92"/>
      <c r="MRG262" s="92"/>
      <c r="MRH262" s="92"/>
      <c r="MRI262" s="92"/>
      <c r="MRJ262" s="92"/>
      <c r="MRK262" s="92"/>
      <c r="MRL262" s="92"/>
      <c r="MRM262" s="92"/>
      <c r="MRN262" s="92"/>
      <c r="MRO262" s="92"/>
      <c r="MRP262" s="92"/>
      <c r="MRQ262" s="92"/>
      <c r="MRR262" s="92"/>
      <c r="MRS262" s="92"/>
      <c r="MRT262" s="92"/>
      <c r="MRU262" s="92"/>
      <c r="MRV262" s="92"/>
      <c r="MRW262" s="92"/>
      <c r="MRX262" s="92"/>
      <c r="MRY262" s="92"/>
      <c r="MRZ262" s="92"/>
      <c r="MSA262" s="92"/>
      <c r="MSB262" s="92"/>
      <c r="MSC262" s="92"/>
      <c r="MSD262" s="92"/>
      <c r="MSE262" s="92"/>
      <c r="MSF262" s="92"/>
      <c r="MSG262" s="92"/>
      <c r="MSH262" s="92"/>
      <c r="MSI262" s="92"/>
      <c r="MSJ262" s="92"/>
      <c r="MSK262" s="92"/>
      <c r="MSL262" s="92"/>
      <c r="MSM262" s="92"/>
      <c r="MSN262" s="92"/>
      <c r="MSO262" s="92"/>
      <c r="MSP262" s="92"/>
      <c r="MSQ262" s="92"/>
      <c r="MSR262" s="92"/>
      <c r="MSS262" s="92"/>
      <c r="MST262" s="92"/>
      <c r="MSU262" s="92"/>
      <c r="MSV262" s="92"/>
      <c r="MSW262" s="92"/>
      <c r="MSX262" s="92"/>
      <c r="MSY262" s="92"/>
      <c r="MSZ262" s="92"/>
      <c r="MTA262" s="92"/>
      <c r="MTB262" s="92"/>
      <c r="MTC262" s="92"/>
      <c r="MTD262" s="92"/>
      <c r="MTE262" s="92"/>
      <c r="MTF262" s="92"/>
      <c r="MTG262" s="92"/>
      <c r="MTH262" s="92"/>
      <c r="MTI262" s="92"/>
      <c r="MTJ262" s="92"/>
      <c r="MTK262" s="92"/>
      <c r="MTL262" s="92"/>
      <c r="MTM262" s="92"/>
      <c r="MTN262" s="92"/>
      <c r="MTO262" s="92"/>
      <c r="MTP262" s="92"/>
      <c r="MTQ262" s="92"/>
      <c r="MTR262" s="92"/>
      <c r="MTS262" s="92"/>
      <c r="MTT262" s="92"/>
      <c r="MTU262" s="92"/>
      <c r="MTV262" s="92"/>
      <c r="MTW262" s="92"/>
      <c r="MTX262" s="92"/>
      <c r="MTY262" s="92"/>
      <c r="MTZ262" s="92"/>
      <c r="MUA262" s="92"/>
      <c r="MUB262" s="92"/>
      <c r="MUC262" s="92"/>
      <c r="MUD262" s="92"/>
      <c r="MUE262" s="92"/>
      <c r="MUF262" s="92"/>
      <c r="MUG262" s="92"/>
      <c r="MUH262" s="92"/>
      <c r="MUI262" s="92"/>
      <c r="MUJ262" s="92"/>
      <c r="MUK262" s="92"/>
      <c r="MUL262" s="92"/>
      <c r="MUM262" s="92"/>
      <c r="MUN262" s="92"/>
      <c r="MUO262" s="92"/>
      <c r="MUP262" s="92"/>
      <c r="MUQ262" s="92"/>
      <c r="MUR262" s="92"/>
      <c r="MUS262" s="92"/>
      <c r="MUT262" s="92"/>
      <c r="MUU262" s="92"/>
      <c r="MUV262" s="92"/>
      <c r="MUW262" s="92"/>
      <c r="MUX262" s="92"/>
      <c r="MUY262" s="92"/>
      <c r="MUZ262" s="92"/>
      <c r="MVA262" s="92"/>
      <c r="MVB262" s="92"/>
      <c r="MVC262" s="92"/>
      <c r="MVD262" s="92"/>
      <c r="MVE262" s="92"/>
      <c r="MVF262" s="92"/>
      <c r="MVG262" s="92"/>
      <c r="MVH262" s="92"/>
      <c r="MVI262" s="92"/>
      <c r="MVJ262" s="92"/>
      <c r="MVK262" s="92"/>
      <c r="MVL262" s="92"/>
      <c r="MVM262" s="92"/>
      <c r="MVN262" s="92"/>
      <c r="MVO262" s="92"/>
      <c r="MVP262" s="92"/>
      <c r="MVQ262" s="92"/>
      <c r="MVR262" s="92"/>
      <c r="MVS262" s="92"/>
      <c r="MVT262" s="92"/>
      <c r="MVU262" s="92"/>
      <c r="MVV262" s="92"/>
      <c r="MVW262" s="92"/>
      <c r="MVX262" s="92"/>
      <c r="MVY262" s="92"/>
      <c r="MVZ262" s="92"/>
      <c r="MWA262" s="92"/>
      <c r="MWB262" s="92"/>
      <c r="MWC262" s="92"/>
      <c r="MWD262" s="92"/>
      <c r="MWE262" s="92"/>
      <c r="MWF262" s="92"/>
      <c r="MWG262" s="92"/>
      <c r="MWH262" s="92"/>
      <c r="MWI262" s="92"/>
      <c r="MWJ262" s="92"/>
      <c r="MWK262" s="92"/>
      <c r="MWL262" s="92"/>
      <c r="MWM262" s="92"/>
      <c r="MWN262" s="92"/>
      <c r="MWO262" s="92"/>
      <c r="MWP262" s="92"/>
      <c r="MWQ262" s="92"/>
      <c r="MWR262" s="92"/>
      <c r="MWS262" s="92"/>
      <c r="MWT262" s="92"/>
      <c r="MWU262" s="92"/>
      <c r="MWV262" s="92"/>
      <c r="MWW262" s="92"/>
      <c r="MWX262" s="92"/>
      <c r="MWY262" s="92"/>
      <c r="MWZ262" s="92"/>
      <c r="MXA262" s="92"/>
      <c r="MXB262" s="92"/>
      <c r="MXC262" s="92"/>
      <c r="MXD262" s="92"/>
      <c r="MXE262" s="92"/>
      <c r="MXF262" s="92"/>
      <c r="MXG262" s="92"/>
      <c r="MXH262" s="92"/>
      <c r="MXI262" s="92"/>
      <c r="MXJ262" s="92"/>
      <c r="MXK262" s="92"/>
      <c r="MXL262" s="92"/>
      <c r="MXM262" s="92"/>
      <c r="MXN262" s="92"/>
      <c r="MXO262" s="92"/>
      <c r="MXP262" s="92"/>
      <c r="MXQ262" s="92"/>
      <c r="MXR262" s="92"/>
      <c r="MXS262" s="92"/>
      <c r="MXT262" s="92"/>
      <c r="MXU262" s="92"/>
      <c r="MXV262" s="92"/>
      <c r="MXW262" s="92"/>
      <c r="MXX262" s="92"/>
      <c r="MXY262" s="92"/>
      <c r="MXZ262" s="92"/>
      <c r="MYA262" s="92"/>
      <c r="MYB262" s="92"/>
      <c r="MYC262" s="92"/>
      <c r="MYD262" s="92"/>
      <c r="MYE262" s="92"/>
      <c r="MYF262" s="92"/>
      <c r="MYG262" s="92"/>
      <c r="MYH262" s="92"/>
      <c r="MYI262" s="92"/>
      <c r="MYJ262" s="92"/>
      <c r="MYK262" s="92"/>
      <c r="MYL262" s="92"/>
      <c r="MYM262" s="92"/>
      <c r="MYN262" s="92"/>
      <c r="MYO262" s="92"/>
      <c r="MYP262" s="92"/>
      <c r="MYQ262" s="92"/>
      <c r="MYR262" s="92"/>
      <c r="MYS262" s="92"/>
      <c r="MYT262" s="92"/>
      <c r="MYU262" s="92"/>
      <c r="MYV262" s="92"/>
      <c r="MYW262" s="92"/>
      <c r="MYX262" s="92"/>
      <c r="MYY262" s="92"/>
      <c r="MYZ262" s="92"/>
      <c r="MZA262" s="92"/>
      <c r="MZB262" s="92"/>
      <c r="MZC262" s="92"/>
      <c r="MZD262" s="92"/>
      <c r="MZE262" s="92"/>
      <c r="MZF262" s="92"/>
      <c r="MZG262" s="92"/>
      <c r="MZH262" s="92"/>
      <c r="MZI262" s="92"/>
      <c r="MZJ262" s="92"/>
      <c r="MZK262" s="92"/>
      <c r="MZL262" s="92"/>
      <c r="MZM262" s="92"/>
      <c r="MZN262" s="92"/>
      <c r="MZO262" s="92"/>
      <c r="MZP262" s="92"/>
      <c r="MZQ262" s="92"/>
      <c r="MZR262" s="92"/>
      <c r="MZS262" s="92"/>
      <c r="MZT262" s="92"/>
      <c r="MZU262" s="92"/>
      <c r="MZV262" s="92"/>
      <c r="MZW262" s="92"/>
      <c r="MZX262" s="92"/>
      <c r="MZY262" s="92"/>
      <c r="MZZ262" s="92"/>
      <c r="NAA262" s="92"/>
      <c r="NAB262" s="92"/>
      <c r="NAC262" s="92"/>
      <c r="NAD262" s="92"/>
      <c r="NAE262" s="92"/>
      <c r="NAF262" s="92"/>
      <c r="NAG262" s="92"/>
      <c r="NAH262" s="92"/>
      <c r="NAI262" s="92"/>
      <c r="NAJ262" s="92"/>
      <c r="NAK262" s="92"/>
      <c r="NAL262" s="92"/>
      <c r="NAM262" s="92"/>
      <c r="NAN262" s="92"/>
      <c r="NAO262" s="92"/>
      <c r="NAP262" s="92"/>
      <c r="NAQ262" s="92"/>
      <c r="NAR262" s="92"/>
      <c r="NAS262" s="92"/>
      <c r="NAT262" s="92"/>
      <c r="NAU262" s="92"/>
      <c r="NAV262" s="92"/>
      <c r="NAW262" s="92"/>
      <c r="NAX262" s="92"/>
      <c r="NAY262" s="92"/>
      <c r="NAZ262" s="92"/>
      <c r="NBA262" s="92"/>
      <c r="NBB262" s="92"/>
      <c r="NBC262" s="92"/>
      <c r="NBD262" s="92"/>
      <c r="NBE262" s="92"/>
      <c r="NBF262" s="92"/>
      <c r="NBG262" s="92"/>
      <c r="NBH262" s="92"/>
      <c r="NBI262" s="92"/>
      <c r="NBJ262" s="92"/>
      <c r="NBK262" s="92"/>
      <c r="NBL262" s="92"/>
      <c r="NBM262" s="92"/>
      <c r="NBN262" s="92"/>
      <c r="NBO262" s="92"/>
      <c r="NBP262" s="92"/>
      <c r="NBQ262" s="92"/>
      <c r="NBR262" s="92"/>
      <c r="NBS262" s="92"/>
      <c r="NBT262" s="92"/>
      <c r="NBU262" s="92"/>
      <c r="NBV262" s="92"/>
      <c r="NBW262" s="92"/>
      <c r="NBX262" s="92"/>
      <c r="NBY262" s="92"/>
      <c r="NBZ262" s="92"/>
      <c r="NCA262" s="92"/>
      <c r="NCB262" s="92"/>
      <c r="NCC262" s="92"/>
      <c r="NCD262" s="92"/>
      <c r="NCE262" s="92"/>
      <c r="NCF262" s="92"/>
      <c r="NCG262" s="92"/>
      <c r="NCH262" s="92"/>
      <c r="NCI262" s="92"/>
      <c r="NCJ262" s="92"/>
      <c r="NCK262" s="92"/>
      <c r="NCL262" s="92"/>
      <c r="NCM262" s="92"/>
      <c r="NCN262" s="92"/>
      <c r="NCO262" s="92"/>
      <c r="NCP262" s="92"/>
      <c r="NCQ262" s="92"/>
      <c r="NCR262" s="92"/>
      <c r="NCS262" s="92"/>
      <c r="NCT262" s="92"/>
      <c r="NCU262" s="92"/>
      <c r="NCV262" s="92"/>
      <c r="NCW262" s="92"/>
      <c r="NCX262" s="92"/>
      <c r="NCY262" s="92"/>
      <c r="NCZ262" s="92"/>
      <c r="NDA262" s="92"/>
      <c r="NDB262" s="92"/>
      <c r="NDC262" s="92"/>
      <c r="NDD262" s="92"/>
      <c r="NDE262" s="92"/>
      <c r="NDF262" s="92"/>
      <c r="NDG262" s="92"/>
      <c r="NDH262" s="92"/>
      <c r="NDI262" s="92"/>
      <c r="NDJ262" s="92"/>
      <c r="NDK262" s="92"/>
      <c r="NDL262" s="92"/>
      <c r="NDM262" s="92"/>
      <c r="NDN262" s="92"/>
      <c r="NDO262" s="92"/>
      <c r="NDP262" s="92"/>
      <c r="NDQ262" s="92"/>
      <c r="NDR262" s="92"/>
      <c r="NDS262" s="92"/>
      <c r="NDT262" s="92"/>
      <c r="NDU262" s="92"/>
      <c r="NDV262" s="92"/>
      <c r="NDW262" s="92"/>
      <c r="NDX262" s="92"/>
      <c r="NDY262" s="92"/>
      <c r="NDZ262" s="92"/>
      <c r="NEA262" s="92"/>
      <c r="NEB262" s="92"/>
      <c r="NEC262" s="92"/>
      <c r="NED262" s="92"/>
      <c r="NEE262" s="92"/>
      <c r="NEF262" s="92"/>
      <c r="NEG262" s="92"/>
      <c r="NEH262" s="92"/>
      <c r="NEI262" s="92"/>
      <c r="NEJ262" s="92"/>
      <c r="NEK262" s="92"/>
      <c r="NEL262" s="92"/>
      <c r="NEM262" s="92"/>
      <c r="NEN262" s="92"/>
      <c r="NEO262" s="92"/>
      <c r="NEP262" s="92"/>
      <c r="NEQ262" s="92"/>
      <c r="NER262" s="92"/>
      <c r="NES262" s="92"/>
      <c r="NET262" s="92"/>
      <c r="NEU262" s="92"/>
      <c r="NEV262" s="92"/>
      <c r="NEW262" s="92"/>
      <c r="NEX262" s="92"/>
      <c r="NEY262" s="92"/>
      <c r="NEZ262" s="92"/>
      <c r="NFA262" s="92"/>
      <c r="NFB262" s="92"/>
      <c r="NFC262" s="92"/>
      <c r="NFD262" s="92"/>
      <c r="NFE262" s="92"/>
      <c r="NFF262" s="92"/>
      <c r="NFG262" s="92"/>
      <c r="NFH262" s="92"/>
      <c r="NFI262" s="92"/>
      <c r="NFJ262" s="92"/>
      <c r="NFK262" s="92"/>
      <c r="NFL262" s="92"/>
      <c r="NFM262" s="92"/>
      <c r="NFN262" s="92"/>
      <c r="NFO262" s="92"/>
      <c r="NFP262" s="92"/>
      <c r="NFQ262" s="92"/>
      <c r="NFR262" s="92"/>
      <c r="NFS262" s="92"/>
      <c r="NFT262" s="92"/>
      <c r="NFU262" s="92"/>
      <c r="NFV262" s="92"/>
      <c r="NFW262" s="92"/>
      <c r="NFX262" s="92"/>
      <c r="NFY262" s="92"/>
      <c r="NFZ262" s="92"/>
      <c r="NGA262" s="92"/>
      <c r="NGB262" s="92"/>
      <c r="NGC262" s="92"/>
      <c r="NGD262" s="92"/>
      <c r="NGE262" s="92"/>
      <c r="NGF262" s="92"/>
      <c r="NGG262" s="92"/>
      <c r="NGH262" s="92"/>
      <c r="NGI262" s="92"/>
      <c r="NGJ262" s="92"/>
      <c r="NGK262" s="92"/>
      <c r="NGL262" s="92"/>
      <c r="NGM262" s="92"/>
      <c r="NGN262" s="92"/>
      <c r="NGO262" s="92"/>
      <c r="NGP262" s="92"/>
      <c r="NGQ262" s="92"/>
      <c r="NGR262" s="92"/>
      <c r="NGS262" s="92"/>
      <c r="NGT262" s="92"/>
      <c r="NGU262" s="92"/>
      <c r="NGV262" s="92"/>
      <c r="NGW262" s="92"/>
      <c r="NGX262" s="92"/>
      <c r="NGY262" s="92"/>
      <c r="NGZ262" s="92"/>
      <c r="NHA262" s="92"/>
      <c r="NHB262" s="92"/>
      <c r="NHC262" s="92"/>
      <c r="NHD262" s="92"/>
      <c r="NHE262" s="92"/>
      <c r="NHF262" s="92"/>
      <c r="NHG262" s="92"/>
      <c r="NHH262" s="92"/>
      <c r="NHI262" s="92"/>
      <c r="NHJ262" s="92"/>
      <c r="NHK262" s="92"/>
      <c r="NHL262" s="92"/>
      <c r="NHM262" s="92"/>
      <c r="NHN262" s="92"/>
      <c r="NHO262" s="92"/>
      <c r="NHP262" s="92"/>
      <c r="NHQ262" s="92"/>
      <c r="NHR262" s="92"/>
      <c r="NHS262" s="92"/>
      <c r="NHT262" s="92"/>
      <c r="NHU262" s="92"/>
      <c r="NHV262" s="92"/>
      <c r="NHW262" s="92"/>
      <c r="NHX262" s="92"/>
      <c r="NHY262" s="92"/>
      <c r="NHZ262" s="92"/>
      <c r="NIA262" s="92"/>
      <c r="NIB262" s="92"/>
      <c r="NIC262" s="92"/>
      <c r="NID262" s="92"/>
      <c r="NIE262" s="92"/>
      <c r="NIF262" s="92"/>
      <c r="NIG262" s="92"/>
      <c r="NIH262" s="92"/>
      <c r="NII262" s="92"/>
      <c r="NIJ262" s="92"/>
      <c r="NIK262" s="92"/>
      <c r="NIL262" s="92"/>
      <c r="NIM262" s="92"/>
      <c r="NIN262" s="92"/>
      <c r="NIO262" s="92"/>
      <c r="NIP262" s="92"/>
      <c r="NIQ262" s="92"/>
      <c r="NIR262" s="92"/>
      <c r="NIS262" s="92"/>
      <c r="NIT262" s="92"/>
      <c r="NIU262" s="92"/>
      <c r="NIV262" s="92"/>
      <c r="NIW262" s="92"/>
      <c r="NIX262" s="92"/>
      <c r="NIY262" s="92"/>
      <c r="NIZ262" s="92"/>
      <c r="NJA262" s="92"/>
      <c r="NJB262" s="92"/>
      <c r="NJC262" s="92"/>
      <c r="NJD262" s="92"/>
      <c r="NJE262" s="92"/>
      <c r="NJF262" s="92"/>
      <c r="NJG262" s="92"/>
      <c r="NJH262" s="92"/>
      <c r="NJI262" s="92"/>
      <c r="NJJ262" s="92"/>
      <c r="NJK262" s="92"/>
      <c r="NJL262" s="92"/>
      <c r="NJM262" s="92"/>
      <c r="NJN262" s="92"/>
      <c r="NJO262" s="92"/>
      <c r="NJP262" s="92"/>
      <c r="NJQ262" s="92"/>
      <c r="NJR262" s="92"/>
      <c r="NJS262" s="92"/>
      <c r="NJT262" s="92"/>
      <c r="NJU262" s="92"/>
      <c r="NJV262" s="92"/>
      <c r="NJW262" s="92"/>
      <c r="NJX262" s="92"/>
      <c r="NJY262" s="92"/>
      <c r="NJZ262" s="92"/>
      <c r="NKA262" s="92"/>
      <c r="NKB262" s="92"/>
      <c r="NKC262" s="92"/>
      <c r="NKD262" s="92"/>
      <c r="NKE262" s="92"/>
      <c r="NKF262" s="92"/>
      <c r="NKG262" s="92"/>
      <c r="NKH262" s="92"/>
      <c r="NKI262" s="92"/>
      <c r="NKJ262" s="92"/>
      <c r="NKK262" s="92"/>
      <c r="NKL262" s="92"/>
      <c r="NKM262" s="92"/>
      <c r="NKN262" s="92"/>
      <c r="NKO262" s="92"/>
      <c r="NKP262" s="92"/>
      <c r="NKQ262" s="92"/>
      <c r="NKR262" s="92"/>
      <c r="NKS262" s="92"/>
      <c r="NKT262" s="92"/>
      <c r="NKU262" s="92"/>
      <c r="NKV262" s="92"/>
      <c r="NKW262" s="92"/>
      <c r="NKX262" s="92"/>
      <c r="NKY262" s="92"/>
      <c r="NKZ262" s="92"/>
      <c r="NLA262" s="92"/>
      <c r="NLB262" s="92"/>
      <c r="NLC262" s="92"/>
      <c r="NLD262" s="92"/>
      <c r="NLE262" s="92"/>
      <c r="NLF262" s="92"/>
      <c r="NLG262" s="92"/>
      <c r="NLH262" s="92"/>
      <c r="NLI262" s="92"/>
      <c r="NLJ262" s="92"/>
      <c r="NLK262" s="92"/>
      <c r="NLL262" s="92"/>
      <c r="NLM262" s="92"/>
      <c r="NLN262" s="92"/>
      <c r="NLO262" s="92"/>
      <c r="NLP262" s="92"/>
      <c r="NLQ262" s="92"/>
      <c r="NLR262" s="92"/>
      <c r="NLS262" s="92"/>
      <c r="NLT262" s="92"/>
      <c r="NLU262" s="92"/>
      <c r="NLV262" s="92"/>
      <c r="NLW262" s="92"/>
      <c r="NLX262" s="92"/>
      <c r="NLY262" s="92"/>
      <c r="NLZ262" s="92"/>
      <c r="NMA262" s="92"/>
      <c r="NMB262" s="92"/>
      <c r="NMC262" s="92"/>
      <c r="NMD262" s="92"/>
      <c r="NME262" s="92"/>
      <c r="NMF262" s="92"/>
      <c r="NMG262" s="92"/>
      <c r="NMH262" s="92"/>
      <c r="NMI262" s="92"/>
      <c r="NMJ262" s="92"/>
      <c r="NMK262" s="92"/>
      <c r="NML262" s="92"/>
      <c r="NMM262" s="92"/>
      <c r="NMN262" s="92"/>
      <c r="NMO262" s="92"/>
      <c r="NMP262" s="92"/>
      <c r="NMQ262" s="92"/>
      <c r="NMR262" s="92"/>
      <c r="NMS262" s="92"/>
      <c r="NMT262" s="92"/>
      <c r="NMU262" s="92"/>
      <c r="NMV262" s="92"/>
      <c r="NMW262" s="92"/>
      <c r="NMX262" s="92"/>
      <c r="NMY262" s="92"/>
      <c r="NMZ262" s="92"/>
      <c r="NNA262" s="92"/>
      <c r="NNB262" s="92"/>
      <c r="NNC262" s="92"/>
      <c r="NND262" s="92"/>
      <c r="NNE262" s="92"/>
      <c r="NNF262" s="92"/>
      <c r="NNG262" s="92"/>
      <c r="NNH262" s="92"/>
      <c r="NNI262" s="92"/>
      <c r="NNJ262" s="92"/>
      <c r="NNK262" s="92"/>
      <c r="NNL262" s="92"/>
      <c r="NNM262" s="92"/>
      <c r="NNN262" s="92"/>
      <c r="NNO262" s="92"/>
      <c r="NNP262" s="92"/>
      <c r="NNQ262" s="92"/>
      <c r="NNR262" s="92"/>
      <c r="NNS262" s="92"/>
      <c r="NNT262" s="92"/>
      <c r="NNU262" s="92"/>
      <c r="NNV262" s="92"/>
      <c r="NNW262" s="92"/>
      <c r="NNX262" s="92"/>
      <c r="NNY262" s="92"/>
      <c r="NNZ262" s="92"/>
      <c r="NOA262" s="92"/>
      <c r="NOB262" s="92"/>
      <c r="NOC262" s="92"/>
      <c r="NOD262" s="92"/>
      <c r="NOE262" s="92"/>
      <c r="NOF262" s="92"/>
      <c r="NOG262" s="92"/>
      <c r="NOH262" s="92"/>
      <c r="NOI262" s="92"/>
      <c r="NOJ262" s="92"/>
      <c r="NOK262" s="92"/>
      <c r="NOL262" s="92"/>
      <c r="NOM262" s="92"/>
      <c r="NON262" s="92"/>
      <c r="NOO262" s="92"/>
      <c r="NOP262" s="92"/>
      <c r="NOQ262" s="92"/>
      <c r="NOR262" s="92"/>
      <c r="NOS262" s="92"/>
      <c r="NOT262" s="92"/>
      <c r="NOU262" s="92"/>
      <c r="NOV262" s="92"/>
      <c r="NOW262" s="92"/>
      <c r="NOX262" s="92"/>
      <c r="NOY262" s="92"/>
      <c r="NOZ262" s="92"/>
      <c r="NPA262" s="92"/>
      <c r="NPB262" s="92"/>
      <c r="NPC262" s="92"/>
      <c r="NPD262" s="92"/>
      <c r="NPE262" s="92"/>
      <c r="NPF262" s="92"/>
      <c r="NPG262" s="92"/>
      <c r="NPH262" s="92"/>
      <c r="NPI262" s="92"/>
      <c r="NPJ262" s="92"/>
      <c r="NPK262" s="92"/>
      <c r="NPL262" s="92"/>
      <c r="NPM262" s="92"/>
      <c r="NPN262" s="92"/>
      <c r="NPO262" s="92"/>
      <c r="NPP262" s="92"/>
      <c r="NPQ262" s="92"/>
      <c r="NPR262" s="92"/>
      <c r="NPS262" s="92"/>
      <c r="NPT262" s="92"/>
      <c r="NPU262" s="92"/>
      <c r="NPV262" s="92"/>
      <c r="NPW262" s="92"/>
      <c r="NPX262" s="92"/>
      <c r="NPY262" s="92"/>
      <c r="NPZ262" s="92"/>
      <c r="NQA262" s="92"/>
      <c r="NQB262" s="92"/>
      <c r="NQC262" s="92"/>
      <c r="NQD262" s="92"/>
      <c r="NQE262" s="92"/>
      <c r="NQF262" s="92"/>
      <c r="NQG262" s="92"/>
      <c r="NQH262" s="92"/>
      <c r="NQI262" s="92"/>
      <c r="NQJ262" s="92"/>
      <c r="NQK262" s="92"/>
      <c r="NQL262" s="92"/>
      <c r="NQM262" s="92"/>
      <c r="NQN262" s="92"/>
      <c r="NQO262" s="92"/>
      <c r="NQP262" s="92"/>
      <c r="NQQ262" s="92"/>
      <c r="NQR262" s="92"/>
      <c r="NQS262" s="92"/>
      <c r="NQT262" s="92"/>
      <c r="NQU262" s="92"/>
      <c r="NQV262" s="92"/>
      <c r="NQW262" s="92"/>
      <c r="NQX262" s="92"/>
      <c r="NQY262" s="92"/>
      <c r="NQZ262" s="92"/>
      <c r="NRA262" s="92"/>
      <c r="NRB262" s="92"/>
      <c r="NRC262" s="92"/>
      <c r="NRD262" s="92"/>
      <c r="NRE262" s="92"/>
      <c r="NRF262" s="92"/>
      <c r="NRG262" s="92"/>
      <c r="NRH262" s="92"/>
      <c r="NRI262" s="92"/>
      <c r="NRJ262" s="92"/>
      <c r="NRK262" s="92"/>
      <c r="NRL262" s="92"/>
      <c r="NRM262" s="92"/>
      <c r="NRN262" s="92"/>
      <c r="NRO262" s="92"/>
      <c r="NRP262" s="92"/>
      <c r="NRQ262" s="92"/>
      <c r="NRR262" s="92"/>
      <c r="NRS262" s="92"/>
      <c r="NRT262" s="92"/>
      <c r="NRU262" s="92"/>
      <c r="NRV262" s="92"/>
      <c r="NRW262" s="92"/>
      <c r="NRX262" s="92"/>
      <c r="NRY262" s="92"/>
      <c r="NRZ262" s="92"/>
      <c r="NSA262" s="92"/>
      <c r="NSB262" s="92"/>
      <c r="NSC262" s="92"/>
      <c r="NSD262" s="92"/>
      <c r="NSE262" s="92"/>
      <c r="NSF262" s="92"/>
      <c r="NSG262" s="92"/>
      <c r="NSH262" s="92"/>
      <c r="NSI262" s="92"/>
      <c r="NSJ262" s="92"/>
      <c r="NSK262" s="92"/>
      <c r="NSL262" s="92"/>
      <c r="NSM262" s="92"/>
      <c r="NSN262" s="92"/>
      <c r="NSO262" s="92"/>
      <c r="NSP262" s="92"/>
      <c r="NSQ262" s="92"/>
      <c r="NSR262" s="92"/>
      <c r="NSS262" s="92"/>
      <c r="NST262" s="92"/>
      <c r="NSU262" s="92"/>
      <c r="NSV262" s="92"/>
      <c r="NSW262" s="92"/>
      <c r="NSX262" s="92"/>
      <c r="NSY262" s="92"/>
      <c r="NSZ262" s="92"/>
      <c r="NTA262" s="92"/>
      <c r="NTB262" s="92"/>
      <c r="NTC262" s="92"/>
      <c r="NTD262" s="92"/>
      <c r="NTE262" s="92"/>
      <c r="NTF262" s="92"/>
      <c r="NTG262" s="92"/>
      <c r="NTH262" s="92"/>
      <c r="NTI262" s="92"/>
      <c r="NTJ262" s="92"/>
      <c r="NTK262" s="92"/>
      <c r="NTL262" s="92"/>
      <c r="NTM262" s="92"/>
      <c r="NTN262" s="92"/>
      <c r="NTO262" s="92"/>
      <c r="NTP262" s="92"/>
      <c r="NTQ262" s="92"/>
      <c r="NTR262" s="92"/>
      <c r="NTS262" s="92"/>
      <c r="NTT262" s="92"/>
      <c r="NTU262" s="92"/>
      <c r="NTV262" s="92"/>
      <c r="NTW262" s="92"/>
      <c r="NTX262" s="92"/>
      <c r="NTY262" s="92"/>
      <c r="NTZ262" s="92"/>
      <c r="NUA262" s="92"/>
      <c r="NUB262" s="92"/>
      <c r="NUC262" s="92"/>
      <c r="NUD262" s="92"/>
      <c r="NUE262" s="92"/>
      <c r="NUF262" s="92"/>
      <c r="NUG262" s="92"/>
      <c r="NUH262" s="92"/>
      <c r="NUI262" s="92"/>
      <c r="NUJ262" s="92"/>
      <c r="NUK262" s="92"/>
      <c r="NUL262" s="92"/>
      <c r="NUM262" s="92"/>
      <c r="NUN262" s="92"/>
      <c r="NUO262" s="92"/>
      <c r="NUP262" s="92"/>
      <c r="NUQ262" s="92"/>
      <c r="NUR262" s="92"/>
      <c r="NUS262" s="92"/>
      <c r="NUT262" s="92"/>
      <c r="NUU262" s="92"/>
      <c r="NUV262" s="92"/>
      <c r="NUW262" s="92"/>
      <c r="NUX262" s="92"/>
      <c r="NUY262" s="92"/>
      <c r="NUZ262" s="92"/>
      <c r="NVA262" s="92"/>
      <c r="NVB262" s="92"/>
      <c r="NVC262" s="92"/>
      <c r="NVD262" s="92"/>
      <c r="NVE262" s="92"/>
      <c r="NVF262" s="92"/>
      <c r="NVG262" s="92"/>
      <c r="NVH262" s="92"/>
      <c r="NVI262" s="92"/>
      <c r="NVJ262" s="92"/>
      <c r="NVK262" s="92"/>
      <c r="NVL262" s="92"/>
      <c r="NVM262" s="92"/>
      <c r="NVN262" s="92"/>
      <c r="NVO262" s="92"/>
      <c r="NVP262" s="92"/>
      <c r="NVQ262" s="92"/>
      <c r="NVR262" s="92"/>
      <c r="NVS262" s="92"/>
      <c r="NVT262" s="92"/>
      <c r="NVU262" s="92"/>
      <c r="NVV262" s="92"/>
      <c r="NVW262" s="92"/>
      <c r="NVX262" s="92"/>
      <c r="NVY262" s="92"/>
      <c r="NVZ262" s="92"/>
      <c r="NWA262" s="92"/>
      <c r="NWB262" s="92"/>
      <c r="NWC262" s="92"/>
      <c r="NWD262" s="92"/>
      <c r="NWE262" s="92"/>
      <c r="NWF262" s="92"/>
      <c r="NWG262" s="92"/>
      <c r="NWH262" s="92"/>
      <c r="NWI262" s="92"/>
      <c r="NWJ262" s="92"/>
      <c r="NWK262" s="92"/>
      <c r="NWL262" s="92"/>
      <c r="NWM262" s="92"/>
      <c r="NWN262" s="92"/>
      <c r="NWO262" s="92"/>
      <c r="NWP262" s="92"/>
      <c r="NWQ262" s="92"/>
      <c r="NWR262" s="92"/>
      <c r="NWS262" s="92"/>
      <c r="NWT262" s="92"/>
      <c r="NWU262" s="92"/>
      <c r="NWV262" s="92"/>
      <c r="NWW262" s="92"/>
      <c r="NWX262" s="92"/>
      <c r="NWY262" s="92"/>
      <c r="NWZ262" s="92"/>
      <c r="NXA262" s="92"/>
      <c r="NXB262" s="92"/>
      <c r="NXC262" s="92"/>
      <c r="NXD262" s="92"/>
      <c r="NXE262" s="92"/>
      <c r="NXF262" s="92"/>
      <c r="NXG262" s="92"/>
      <c r="NXH262" s="92"/>
      <c r="NXI262" s="92"/>
      <c r="NXJ262" s="92"/>
      <c r="NXK262" s="92"/>
      <c r="NXL262" s="92"/>
      <c r="NXM262" s="92"/>
      <c r="NXN262" s="92"/>
      <c r="NXO262" s="92"/>
      <c r="NXP262" s="92"/>
      <c r="NXQ262" s="92"/>
      <c r="NXR262" s="92"/>
      <c r="NXS262" s="92"/>
      <c r="NXT262" s="92"/>
      <c r="NXU262" s="92"/>
      <c r="NXV262" s="92"/>
      <c r="NXW262" s="92"/>
      <c r="NXX262" s="92"/>
      <c r="NXY262" s="92"/>
      <c r="NXZ262" s="92"/>
      <c r="NYA262" s="92"/>
      <c r="NYB262" s="92"/>
      <c r="NYC262" s="92"/>
      <c r="NYD262" s="92"/>
      <c r="NYE262" s="92"/>
      <c r="NYF262" s="92"/>
      <c r="NYG262" s="92"/>
      <c r="NYH262" s="92"/>
      <c r="NYI262" s="92"/>
      <c r="NYJ262" s="92"/>
      <c r="NYK262" s="92"/>
      <c r="NYL262" s="92"/>
      <c r="NYM262" s="92"/>
      <c r="NYN262" s="92"/>
      <c r="NYO262" s="92"/>
      <c r="NYP262" s="92"/>
      <c r="NYQ262" s="92"/>
      <c r="NYR262" s="92"/>
      <c r="NYS262" s="92"/>
      <c r="NYT262" s="92"/>
      <c r="NYU262" s="92"/>
      <c r="NYV262" s="92"/>
      <c r="NYW262" s="92"/>
      <c r="NYX262" s="92"/>
      <c r="NYY262" s="92"/>
      <c r="NYZ262" s="92"/>
      <c r="NZA262" s="92"/>
      <c r="NZB262" s="92"/>
      <c r="NZC262" s="92"/>
      <c r="NZD262" s="92"/>
      <c r="NZE262" s="92"/>
      <c r="NZF262" s="92"/>
      <c r="NZG262" s="92"/>
      <c r="NZH262" s="92"/>
      <c r="NZI262" s="92"/>
      <c r="NZJ262" s="92"/>
      <c r="NZK262" s="92"/>
      <c r="NZL262" s="92"/>
      <c r="NZM262" s="92"/>
      <c r="NZN262" s="92"/>
      <c r="NZO262" s="92"/>
      <c r="NZP262" s="92"/>
      <c r="NZQ262" s="92"/>
      <c r="NZR262" s="92"/>
      <c r="NZS262" s="92"/>
      <c r="NZT262" s="92"/>
      <c r="NZU262" s="92"/>
      <c r="NZV262" s="92"/>
      <c r="NZW262" s="92"/>
      <c r="NZX262" s="92"/>
      <c r="NZY262" s="92"/>
      <c r="NZZ262" s="92"/>
      <c r="OAA262" s="92"/>
      <c r="OAB262" s="92"/>
      <c r="OAC262" s="92"/>
      <c r="OAD262" s="92"/>
      <c r="OAE262" s="92"/>
      <c r="OAF262" s="92"/>
      <c r="OAG262" s="92"/>
      <c r="OAH262" s="92"/>
      <c r="OAI262" s="92"/>
      <c r="OAJ262" s="92"/>
      <c r="OAK262" s="92"/>
      <c r="OAL262" s="92"/>
      <c r="OAM262" s="92"/>
      <c r="OAN262" s="92"/>
      <c r="OAO262" s="92"/>
      <c r="OAP262" s="92"/>
      <c r="OAQ262" s="92"/>
      <c r="OAR262" s="92"/>
      <c r="OAS262" s="92"/>
      <c r="OAT262" s="92"/>
      <c r="OAU262" s="92"/>
      <c r="OAV262" s="92"/>
      <c r="OAW262" s="92"/>
      <c r="OAX262" s="92"/>
      <c r="OAY262" s="92"/>
      <c r="OAZ262" s="92"/>
      <c r="OBA262" s="92"/>
      <c r="OBB262" s="92"/>
      <c r="OBC262" s="92"/>
      <c r="OBD262" s="92"/>
      <c r="OBE262" s="92"/>
      <c r="OBF262" s="92"/>
      <c r="OBG262" s="92"/>
      <c r="OBH262" s="92"/>
      <c r="OBI262" s="92"/>
      <c r="OBJ262" s="92"/>
      <c r="OBK262" s="92"/>
      <c r="OBL262" s="92"/>
      <c r="OBM262" s="92"/>
      <c r="OBN262" s="92"/>
      <c r="OBO262" s="92"/>
      <c r="OBP262" s="92"/>
      <c r="OBQ262" s="92"/>
      <c r="OBR262" s="92"/>
      <c r="OBS262" s="92"/>
      <c r="OBT262" s="92"/>
      <c r="OBU262" s="92"/>
      <c r="OBV262" s="92"/>
      <c r="OBW262" s="92"/>
      <c r="OBX262" s="92"/>
      <c r="OBY262" s="92"/>
      <c r="OBZ262" s="92"/>
      <c r="OCA262" s="92"/>
      <c r="OCB262" s="92"/>
      <c r="OCC262" s="92"/>
      <c r="OCD262" s="92"/>
      <c r="OCE262" s="92"/>
      <c r="OCF262" s="92"/>
      <c r="OCG262" s="92"/>
      <c r="OCH262" s="92"/>
      <c r="OCI262" s="92"/>
      <c r="OCJ262" s="92"/>
      <c r="OCK262" s="92"/>
      <c r="OCL262" s="92"/>
      <c r="OCM262" s="92"/>
      <c r="OCN262" s="92"/>
      <c r="OCO262" s="92"/>
      <c r="OCP262" s="92"/>
      <c r="OCQ262" s="92"/>
      <c r="OCR262" s="92"/>
      <c r="OCS262" s="92"/>
      <c r="OCT262" s="92"/>
      <c r="OCU262" s="92"/>
      <c r="OCV262" s="92"/>
      <c r="OCW262" s="92"/>
      <c r="OCX262" s="92"/>
      <c r="OCY262" s="92"/>
      <c r="OCZ262" s="92"/>
      <c r="ODA262" s="92"/>
      <c r="ODB262" s="92"/>
      <c r="ODC262" s="92"/>
      <c r="ODD262" s="92"/>
      <c r="ODE262" s="92"/>
      <c r="ODF262" s="92"/>
      <c r="ODG262" s="92"/>
      <c r="ODH262" s="92"/>
      <c r="ODI262" s="92"/>
      <c r="ODJ262" s="92"/>
      <c r="ODK262" s="92"/>
      <c r="ODL262" s="92"/>
      <c r="ODM262" s="92"/>
      <c r="ODN262" s="92"/>
      <c r="ODO262" s="92"/>
      <c r="ODP262" s="92"/>
      <c r="ODQ262" s="92"/>
      <c r="ODR262" s="92"/>
      <c r="ODS262" s="92"/>
      <c r="ODT262" s="92"/>
      <c r="ODU262" s="92"/>
      <c r="ODV262" s="92"/>
      <c r="ODW262" s="92"/>
      <c r="ODX262" s="92"/>
      <c r="ODY262" s="92"/>
      <c r="ODZ262" s="92"/>
      <c r="OEA262" s="92"/>
      <c r="OEB262" s="92"/>
      <c r="OEC262" s="92"/>
      <c r="OED262" s="92"/>
      <c r="OEE262" s="92"/>
      <c r="OEF262" s="92"/>
      <c r="OEG262" s="92"/>
      <c r="OEH262" s="92"/>
      <c r="OEI262" s="92"/>
      <c r="OEJ262" s="92"/>
      <c r="OEK262" s="92"/>
      <c r="OEL262" s="92"/>
      <c r="OEM262" s="92"/>
      <c r="OEN262" s="92"/>
      <c r="OEO262" s="92"/>
      <c r="OEP262" s="92"/>
      <c r="OEQ262" s="92"/>
      <c r="OER262" s="92"/>
      <c r="OES262" s="92"/>
      <c r="OET262" s="92"/>
      <c r="OEU262" s="92"/>
      <c r="OEV262" s="92"/>
      <c r="OEW262" s="92"/>
      <c r="OEX262" s="92"/>
      <c r="OEY262" s="92"/>
      <c r="OEZ262" s="92"/>
      <c r="OFA262" s="92"/>
      <c r="OFB262" s="92"/>
      <c r="OFC262" s="92"/>
      <c r="OFD262" s="92"/>
      <c r="OFE262" s="92"/>
      <c r="OFF262" s="92"/>
      <c r="OFG262" s="92"/>
      <c r="OFH262" s="92"/>
      <c r="OFI262" s="92"/>
      <c r="OFJ262" s="92"/>
      <c r="OFK262" s="92"/>
      <c r="OFL262" s="92"/>
      <c r="OFM262" s="92"/>
      <c r="OFN262" s="92"/>
      <c r="OFO262" s="92"/>
      <c r="OFP262" s="92"/>
      <c r="OFQ262" s="92"/>
      <c r="OFR262" s="92"/>
      <c r="OFS262" s="92"/>
      <c r="OFT262" s="92"/>
      <c r="OFU262" s="92"/>
      <c r="OFV262" s="92"/>
      <c r="OFW262" s="92"/>
      <c r="OFX262" s="92"/>
      <c r="OFY262" s="92"/>
      <c r="OFZ262" s="92"/>
      <c r="OGA262" s="92"/>
      <c r="OGB262" s="92"/>
      <c r="OGC262" s="92"/>
      <c r="OGD262" s="92"/>
      <c r="OGE262" s="92"/>
      <c r="OGF262" s="92"/>
      <c r="OGG262" s="92"/>
      <c r="OGH262" s="92"/>
      <c r="OGI262" s="92"/>
      <c r="OGJ262" s="92"/>
      <c r="OGK262" s="92"/>
      <c r="OGL262" s="92"/>
      <c r="OGM262" s="92"/>
      <c r="OGN262" s="92"/>
      <c r="OGO262" s="92"/>
      <c r="OGP262" s="92"/>
      <c r="OGQ262" s="92"/>
      <c r="OGR262" s="92"/>
      <c r="OGS262" s="92"/>
      <c r="OGT262" s="92"/>
      <c r="OGU262" s="92"/>
      <c r="OGV262" s="92"/>
      <c r="OGW262" s="92"/>
      <c r="OGX262" s="92"/>
      <c r="OGY262" s="92"/>
      <c r="OGZ262" s="92"/>
      <c r="OHA262" s="92"/>
      <c r="OHB262" s="92"/>
      <c r="OHC262" s="92"/>
      <c r="OHD262" s="92"/>
      <c r="OHE262" s="92"/>
      <c r="OHF262" s="92"/>
      <c r="OHG262" s="92"/>
      <c r="OHH262" s="92"/>
      <c r="OHI262" s="92"/>
      <c r="OHJ262" s="92"/>
      <c r="OHK262" s="92"/>
      <c r="OHL262" s="92"/>
      <c r="OHM262" s="92"/>
      <c r="OHN262" s="92"/>
      <c r="OHO262" s="92"/>
      <c r="OHP262" s="92"/>
      <c r="OHQ262" s="92"/>
      <c r="OHR262" s="92"/>
      <c r="OHS262" s="92"/>
      <c r="OHT262" s="92"/>
      <c r="OHU262" s="92"/>
      <c r="OHV262" s="92"/>
      <c r="OHW262" s="92"/>
      <c r="OHX262" s="92"/>
      <c r="OHY262" s="92"/>
      <c r="OHZ262" s="92"/>
      <c r="OIA262" s="92"/>
      <c r="OIB262" s="92"/>
      <c r="OIC262" s="92"/>
      <c r="OID262" s="92"/>
      <c r="OIE262" s="92"/>
      <c r="OIF262" s="92"/>
      <c r="OIG262" s="92"/>
      <c r="OIH262" s="92"/>
      <c r="OII262" s="92"/>
      <c r="OIJ262" s="92"/>
      <c r="OIK262" s="92"/>
      <c r="OIL262" s="92"/>
      <c r="OIM262" s="92"/>
      <c r="OIN262" s="92"/>
      <c r="OIO262" s="92"/>
      <c r="OIP262" s="92"/>
      <c r="OIQ262" s="92"/>
      <c r="OIR262" s="92"/>
      <c r="OIS262" s="92"/>
      <c r="OIT262" s="92"/>
      <c r="OIU262" s="92"/>
      <c r="OIV262" s="92"/>
      <c r="OIW262" s="92"/>
      <c r="OIX262" s="92"/>
      <c r="OIY262" s="92"/>
      <c r="OIZ262" s="92"/>
      <c r="OJA262" s="92"/>
      <c r="OJB262" s="92"/>
      <c r="OJC262" s="92"/>
      <c r="OJD262" s="92"/>
      <c r="OJE262" s="92"/>
      <c r="OJF262" s="92"/>
      <c r="OJG262" s="92"/>
      <c r="OJH262" s="92"/>
      <c r="OJI262" s="92"/>
      <c r="OJJ262" s="92"/>
      <c r="OJK262" s="92"/>
      <c r="OJL262" s="92"/>
      <c r="OJM262" s="92"/>
      <c r="OJN262" s="92"/>
      <c r="OJO262" s="92"/>
      <c r="OJP262" s="92"/>
      <c r="OJQ262" s="92"/>
      <c r="OJR262" s="92"/>
      <c r="OJS262" s="92"/>
      <c r="OJT262" s="92"/>
      <c r="OJU262" s="92"/>
      <c r="OJV262" s="92"/>
      <c r="OJW262" s="92"/>
      <c r="OJX262" s="92"/>
      <c r="OJY262" s="92"/>
      <c r="OJZ262" s="92"/>
      <c r="OKA262" s="92"/>
      <c r="OKB262" s="92"/>
      <c r="OKC262" s="92"/>
      <c r="OKD262" s="92"/>
      <c r="OKE262" s="92"/>
      <c r="OKF262" s="92"/>
      <c r="OKG262" s="92"/>
      <c r="OKH262" s="92"/>
      <c r="OKI262" s="92"/>
      <c r="OKJ262" s="92"/>
      <c r="OKK262" s="92"/>
      <c r="OKL262" s="92"/>
      <c r="OKM262" s="92"/>
      <c r="OKN262" s="92"/>
      <c r="OKO262" s="92"/>
      <c r="OKP262" s="92"/>
      <c r="OKQ262" s="92"/>
      <c r="OKR262" s="92"/>
      <c r="OKS262" s="92"/>
      <c r="OKT262" s="92"/>
      <c r="OKU262" s="92"/>
      <c r="OKV262" s="92"/>
      <c r="OKW262" s="92"/>
      <c r="OKX262" s="92"/>
      <c r="OKY262" s="92"/>
      <c r="OKZ262" s="92"/>
      <c r="OLA262" s="92"/>
      <c r="OLB262" s="92"/>
      <c r="OLC262" s="92"/>
      <c r="OLD262" s="92"/>
      <c r="OLE262" s="92"/>
      <c r="OLF262" s="92"/>
      <c r="OLG262" s="92"/>
      <c r="OLH262" s="92"/>
      <c r="OLI262" s="92"/>
      <c r="OLJ262" s="92"/>
      <c r="OLK262" s="92"/>
      <c r="OLL262" s="92"/>
      <c r="OLM262" s="92"/>
      <c r="OLN262" s="92"/>
      <c r="OLO262" s="92"/>
      <c r="OLP262" s="92"/>
      <c r="OLQ262" s="92"/>
      <c r="OLR262" s="92"/>
      <c r="OLS262" s="92"/>
      <c r="OLT262" s="92"/>
      <c r="OLU262" s="92"/>
      <c r="OLV262" s="92"/>
      <c r="OLW262" s="92"/>
      <c r="OLX262" s="92"/>
      <c r="OLY262" s="92"/>
      <c r="OLZ262" s="92"/>
      <c r="OMA262" s="92"/>
      <c r="OMB262" s="92"/>
      <c r="OMC262" s="92"/>
      <c r="OMD262" s="92"/>
      <c r="OME262" s="92"/>
      <c r="OMF262" s="92"/>
      <c r="OMG262" s="92"/>
      <c r="OMH262" s="92"/>
      <c r="OMI262" s="92"/>
      <c r="OMJ262" s="92"/>
      <c r="OMK262" s="92"/>
      <c r="OML262" s="92"/>
      <c r="OMM262" s="92"/>
      <c r="OMN262" s="92"/>
      <c r="OMO262" s="92"/>
      <c r="OMP262" s="92"/>
      <c r="OMQ262" s="92"/>
      <c r="OMR262" s="92"/>
      <c r="OMS262" s="92"/>
      <c r="OMT262" s="92"/>
      <c r="OMU262" s="92"/>
      <c r="OMV262" s="92"/>
      <c r="OMW262" s="92"/>
      <c r="OMX262" s="92"/>
      <c r="OMY262" s="92"/>
      <c r="OMZ262" s="92"/>
      <c r="ONA262" s="92"/>
      <c r="ONB262" s="92"/>
      <c r="ONC262" s="92"/>
      <c r="OND262" s="92"/>
      <c r="ONE262" s="92"/>
      <c r="ONF262" s="92"/>
      <c r="ONG262" s="92"/>
      <c r="ONH262" s="92"/>
      <c r="ONI262" s="92"/>
      <c r="ONJ262" s="92"/>
      <c r="ONK262" s="92"/>
      <c r="ONL262" s="92"/>
      <c r="ONM262" s="92"/>
      <c r="ONN262" s="92"/>
      <c r="ONO262" s="92"/>
      <c r="ONP262" s="92"/>
      <c r="ONQ262" s="92"/>
      <c r="ONR262" s="92"/>
      <c r="ONS262" s="92"/>
      <c r="ONT262" s="92"/>
      <c r="ONU262" s="92"/>
      <c r="ONV262" s="92"/>
      <c r="ONW262" s="92"/>
      <c r="ONX262" s="92"/>
      <c r="ONY262" s="92"/>
      <c r="ONZ262" s="92"/>
      <c r="OOA262" s="92"/>
      <c r="OOB262" s="92"/>
      <c r="OOC262" s="92"/>
      <c r="OOD262" s="92"/>
      <c r="OOE262" s="92"/>
      <c r="OOF262" s="92"/>
      <c r="OOG262" s="92"/>
      <c r="OOH262" s="92"/>
      <c r="OOI262" s="92"/>
      <c r="OOJ262" s="92"/>
      <c r="OOK262" s="92"/>
      <c r="OOL262" s="92"/>
      <c r="OOM262" s="92"/>
      <c r="OON262" s="92"/>
      <c r="OOO262" s="92"/>
      <c r="OOP262" s="92"/>
      <c r="OOQ262" s="92"/>
      <c r="OOR262" s="92"/>
      <c r="OOS262" s="92"/>
      <c r="OOT262" s="92"/>
      <c r="OOU262" s="92"/>
      <c r="OOV262" s="92"/>
      <c r="OOW262" s="92"/>
      <c r="OOX262" s="92"/>
      <c r="OOY262" s="92"/>
      <c r="OOZ262" s="92"/>
      <c r="OPA262" s="92"/>
      <c r="OPB262" s="92"/>
      <c r="OPC262" s="92"/>
      <c r="OPD262" s="92"/>
      <c r="OPE262" s="92"/>
      <c r="OPF262" s="92"/>
      <c r="OPG262" s="92"/>
      <c r="OPH262" s="92"/>
      <c r="OPI262" s="92"/>
      <c r="OPJ262" s="92"/>
      <c r="OPK262" s="92"/>
      <c r="OPL262" s="92"/>
      <c r="OPM262" s="92"/>
      <c r="OPN262" s="92"/>
      <c r="OPO262" s="92"/>
      <c r="OPP262" s="92"/>
      <c r="OPQ262" s="92"/>
      <c r="OPR262" s="92"/>
      <c r="OPS262" s="92"/>
      <c r="OPT262" s="92"/>
      <c r="OPU262" s="92"/>
      <c r="OPV262" s="92"/>
      <c r="OPW262" s="92"/>
      <c r="OPX262" s="92"/>
      <c r="OPY262" s="92"/>
      <c r="OPZ262" s="92"/>
      <c r="OQA262" s="92"/>
      <c r="OQB262" s="92"/>
      <c r="OQC262" s="92"/>
      <c r="OQD262" s="92"/>
      <c r="OQE262" s="92"/>
      <c r="OQF262" s="92"/>
      <c r="OQG262" s="92"/>
      <c r="OQH262" s="92"/>
      <c r="OQI262" s="92"/>
      <c r="OQJ262" s="92"/>
      <c r="OQK262" s="92"/>
      <c r="OQL262" s="92"/>
      <c r="OQM262" s="92"/>
      <c r="OQN262" s="92"/>
      <c r="OQO262" s="92"/>
      <c r="OQP262" s="92"/>
      <c r="OQQ262" s="92"/>
      <c r="OQR262" s="92"/>
      <c r="OQS262" s="92"/>
      <c r="OQT262" s="92"/>
      <c r="OQU262" s="92"/>
      <c r="OQV262" s="92"/>
      <c r="OQW262" s="92"/>
      <c r="OQX262" s="92"/>
      <c r="OQY262" s="92"/>
      <c r="OQZ262" s="92"/>
      <c r="ORA262" s="92"/>
      <c r="ORB262" s="92"/>
      <c r="ORC262" s="92"/>
      <c r="ORD262" s="92"/>
      <c r="ORE262" s="92"/>
      <c r="ORF262" s="92"/>
      <c r="ORG262" s="92"/>
      <c r="ORH262" s="92"/>
      <c r="ORI262" s="92"/>
      <c r="ORJ262" s="92"/>
      <c r="ORK262" s="92"/>
      <c r="ORL262" s="92"/>
      <c r="ORM262" s="92"/>
      <c r="ORN262" s="92"/>
      <c r="ORO262" s="92"/>
      <c r="ORP262" s="92"/>
      <c r="ORQ262" s="92"/>
      <c r="ORR262" s="92"/>
      <c r="ORS262" s="92"/>
      <c r="ORT262" s="92"/>
      <c r="ORU262" s="92"/>
      <c r="ORV262" s="92"/>
      <c r="ORW262" s="92"/>
      <c r="ORX262" s="92"/>
      <c r="ORY262" s="92"/>
      <c r="ORZ262" s="92"/>
      <c r="OSA262" s="92"/>
      <c r="OSB262" s="92"/>
      <c r="OSC262" s="92"/>
      <c r="OSD262" s="92"/>
      <c r="OSE262" s="92"/>
      <c r="OSF262" s="92"/>
      <c r="OSG262" s="92"/>
      <c r="OSH262" s="92"/>
      <c r="OSI262" s="92"/>
      <c r="OSJ262" s="92"/>
      <c r="OSK262" s="92"/>
      <c r="OSL262" s="92"/>
      <c r="OSM262" s="92"/>
      <c r="OSN262" s="92"/>
      <c r="OSO262" s="92"/>
      <c r="OSP262" s="92"/>
      <c r="OSQ262" s="92"/>
      <c r="OSR262" s="92"/>
      <c r="OSS262" s="92"/>
      <c r="OST262" s="92"/>
      <c r="OSU262" s="92"/>
      <c r="OSV262" s="92"/>
      <c r="OSW262" s="92"/>
      <c r="OSX262" s="92"/>
      <c r="OSY262" s="92"/>
      <c r="OSZ262" s="92"/>
      <c r="OTA262" s="92"/>
      <c r="OTB262" s="92"/>
      <c r="OTC262" s="92"/>
      <c r="OTD262" s="92"/>
      <c r="OTE262" s="92"/>
      <c r="OTF262" s="92"/>
      <c r="OTG262" s="92"/>
      <c r="OTH262" s="92"/>
      <c r="OTI262" s="92"/>
      <c r="OTJ262" s="92"/>
      <c r="OTK262" s="92"/>
      <c r="OTL262" s="92"/>
      <c r="OTM262" s="92"/>
      <c r="OTN262" s="92"/>
      <c r="OTO262" s="92"/>
      <c r="OTP262" s="92"/>
      <c r="OTQ262" s="92"/>
      <c r="OTR262" s="92"/>
      <c r="OTS262" s="92"/>
      <c r="OTT262" s="92"/>
      <c r="OTU262" s="92"/>
      <c r="OTV262" s="92"/>
      <c r="OTW262" s="92"/>
      <c r="OTX262" s="92"/>
      <c r="OTY262" s="92"/>
      <c r="OTZ262" s="92"/>
      <c r="OUA262" s="92"/>
      <c r="OUB262" s="92"/>
      <c r="OUC262" s="92"/>
      <c r="OUD262" s="92"/>
      <c r="OUE262" s="92"/>
      <c r="OUF262" s="92"/>
      <c r="OUG262" s="92"/>
      <c r="OUH262" s="92"/>
      <c r="OUI262" s="92"/>
      <c r="OUJ262" s="92"/>
      <c r="OUK262" s="92"/>
      <c r="OUL262" s="92"/>
      <c r="OUM262" s="92"/>
      <c r="OUN262" s="92"/>
      <c r="OUO262" s="92"/>
      <c r="OUP262" s="92"/>
      <c r="OUQ262" s="92"/>
      <c r="OUR262" s="92"/>
      <c r="OUS262" s="92"/>
      <c r="OUT262" s="92"/>
      <c r="OUU262" s="92"/>
      <c r="OUV262" s="92"/>
      <c r="OUW262" s="92"/>
      <c r="OUX262" s="92"/>
      <c r="OUY262" s="92"/>
      <c r="OUZ262" s="92"/>
      <c r="OVA262" s="92"/>
      <c r="OVB262" s="92"/>
      <c r="OVC262" s="92"/>
      <c r="OVD262" s="92"/>
      <c r="OVE262" s="92"/>
      <c r="OVF262" s="92"/>
      <c r="OVG262" s="92"/>
      <c r="OVH262" s="92"/>
      <c r="OVI262" s="92"/>
      <c r="OVJ262" s="92"/>
      <c r="OVK262" s="92"/>
      <c r="OVL262" s="92"/>
      <c r="OVM262" s="92"/>
      <c r="OVN262" s="92"/>
      <c r="OVO262" s="92"/>
      <c r="OVP262" s="92"/>
      <c r="OVQ262" s="92"/>
      <c r="OVR262" s="92"/>
      <c r="OVS262" s="92"/>
      <c r="OVT262" s="92"/>
      <c r="OVU262" s="92"/>
      <c r="OVV262" s="92"/>
      <c r="OVW262" s="92"/>
      <c r="OVX262" s="92"/>
      <c r="OVY262" s="92"/>
      <c r="OVZ262" s="92"/>
      <c r="OWA262" s="92"/>
      <c r="OWB262" s="92"/>
      <c r="OWC262" s="92"/>
      <c r="OWD262" s="92"/>
      <c r="OWE262" s="92"/>
      <c r="OWF262" s="92"/>
      <c r="OWG262" s="92"/>
      <c r="OWH262" s="92"/>
      <c r="OWI262" s="92"/>
      <c r="OWJ262" s="92"/>
      <c r="OWK262" s="92"/>
      <c r="OWL262" s="92"/>
      <c r="OWM262" s="92"/>
      <c r="OWN262" s="92"/>
      <c r="OWO262" s="92"/>
      <c r="OWP262" s="92"/>
      <c r="OWQ262" s="92"/>
      <c r="OWR262" s="92"/>
      <c r="OWS262" s="92"/>
      <c r="OWT262" s="92"/>
      <c r="OWU262" s="92"/>
      <c r="OWV262" s="92"/>
      <c r="OWW262" s="92"/>
      <c r="OWX262" s="92"/>
      <c r="OWY262" s="92"/>
      <c r="OWZ262" s="92"/>
      <c r="OXA262" s="92"/>
      <c r="OXB262" s="92"/>
      <c r="OXC262" s="92"/>
      <c r="OXD262" s="92"/>
      <c r="OXE262" s="92"/>
      <c r="OXF262" s="92"/>
      <c r="OXG262" s="92"/>
      <c r="OXH262" s="92"/>
      <c r="OXI262" s="92"/>
      <c r="OXJ262" s="92"/>
      <c r="OXK262" s="92"/>
      <c r="OXL262" s="92"/>
      <c r="OXM262" s="92"/>
      <c r="OXN262" s="92"/>
      <c r="OXO262" s="92"/>
      <c r="OXP262" s="92"/>
      <c r="OXQ262" s="92"/>
      <c r="OXR262" s="92"/>
      <c r="OXS262" s="92"/>
      <c r="OXT262" s="92"/>
      <c r="OXU262" s="92"/>
      <c r="OXV262" s="92"/>
      <c r="OXW262" s="92"/>
      <c r="OXX262" s="92"/>
      <c r="OXY262" s="92"/>
      <c r="OXZ262" s="92"/>
      <c r="OYA262" s="92"/>
      <c r="OYB262" s="92"/>
      <c r="OYC262" s="92"/>
      <c r="OYD262" s="92"/>
      <c r="OYE262" s="92"/>
      <c r="OYF262" s="92"/>
      <c r="OYG262" s="92"/>
      <c r="OYH262" s="92"/>
      <c r="OYI262" s="92"/>
      <c r="OYJ262" s="92"/>
      <c r="OYK262" s="92"/>
      <c r="OYL262" s="92"/>
      <c r="OYM262" s="92"/>
      <c r="OYN262" s="92"/>
      <c r="OYO262" s="92"/>
      <c r="OYP262" s="92"/>
      <c r="OYQ262" s="92"/>
      <c r="OYR262" s="92"/>
      <c r="OYS262" s="92"/>
      <c r="OYT262" s="92"/>
      <c r="OYU262" s="92"/>
      <c r="OYV262" s="92"/>
      <c r="OYW262" s="92"/>
      <c r="OYX262" s="92"/>
      <c r="OYY262" s="92"/>
      <c r="OYZ262" s="92"/>
      <c r="OZA262" s="92"/>
      <c r="OZB262" s="92"/>
      <c r="OZC262" s="92"/>
      <c r="OZD262" s="92"/>
      <c r="OZE262" s="92"/>
      <c r="OZF262" s="92"/>
      <c r="OZG262" s="92"/>
      <c r="OZH262" s="92"/>
      <c r="OZI262" s="92"/>
      <c r="OZJ262" s="92"/>
      <c r="OZK262" s="92"/>
      <c r="OZL262" s="92"/>
      <c r="OZM262" s="92"/>
      <c r="OZN262" s="92"/>
      <c r="OZO262" s="92"/>
      <c r="OZP262" s="92"/>
      <c r="OZQ262" s="92"/>
      <c r="OZR262" s="92"/>
      <c r="OZS262" s="92"/>
      <c r="OZT262" s="92"/>
      <c r="OZU262" s="92"/>
      <c r="OZV262" s="92"/>
      <c r="OZW262" s="92"/>
      <c r="OZX262" s="92"/>
      <c r="OZY262" s="92"/>
      <c r="OZZ262" s="92"/>
      <c r="PAA262" s="92"/>
      <c r="PAB262" s="92"/>
      <c r="PAC262" s="92"/>
      <c r="PAD262" s="92"/>
      <c r="PAE262" s="92"/>
      <c r="PAF262" s="92"/>
      <c r="PAG262" s="92"/>
      <c r="PAH262" s="92"/>
      <c r="PAI262" s="92"/>
      <c r="PAJ262" s="92"/>
      <c r="PAK262" s="92"/>
      <c r="PAL262" s="92"/>
      <c r="PAM262" s="92"/>
      <c r="PAN262" s="92"/>
      <c r="PAO262" s="92"/>
      <c r="PAP262" s="92"/>
      <c r="PAQ262" s="92"/>
      <c r="PAR262" s="92"/>
      <c r="PAS262" s="92"/>
      <c r="PAT262" s="92"/>
      <c r="PAU262" s="92"/>
      <c r="PAV262" s="92"/>
      <c r="PAW262" s="92"/>
      <c r="PAX262" s="92"/>
      <c r="PAY262" s="92"/>
      <c r="PAZ262" s="92"/>
      <c r="PBA262" s="92"/>
      <c r="PBB262" s="92"/>
      <c r="PBC262" s="92"/>
      <c r="PBD262" s="92"/>
      <c r="PBE262" s="92"/>
      <c r="PBF262" s="92"/>
      <c r="PBG262" s="92"/>
      <c r="PBH262" s="92"/>
      <c r="PBI262" s="92"/>
      <c r="PBJ262" s="92"/>
      <c r="PBK262" s="92"/>
      <c r="PBL262" s="92"/>
      <c r="PBM262" s="92"/>
      <c r="PBN262" s="92"/>
      <c r="PBO262" s="92"/>
      <c r="PBP262" s="92"/>
      <c r="PBQ262" s="92"/>
      <c r="PBR262" s="92"/>
      <c r="PBS262" s="92"/>
      <c r="PBT262" s="92"/>
      <c r="PBU262" s="92"/>
      <c r="PBV262" s="92"/>
      <c r="PBW262" s="92"/>
      <c r="PBX262" s="92"/>
      <c r="PBY262" s="92"/>
      <c r="PBZ262" s="92"/>
      <c r="PCA262" s="92"/>
      <c r="PCB262" s="92"/>
      <c r="PCC262" s="92"/>
      <c r="PCD262" s="92"/>
      <c r="PCE262" s="92"/>
      <c r="PCF262" s="92"/>
      <c r="PCG262" s="92"/>
      <c r="PCH262" s="92"/>
      <c r="PCI262" s="92"/>
      <c r="PCJ262" s="92"/>
      <c r="PCK262" s="92"/>
      <c r="PCL262" s="92"/>
      <c r="PCM262" s="92"/>
      <c r="PCN262" s="92"/>
      <c r="PCO262" s="92"/>
      <c r="PCP262" s="92"/>
      <c r="PCQ262" s="92"/>
      <c r="PCR262" s="92"/>
      <c r="PCS262" s="92"/>
      <c r="PCT262" s="92"/>
      <c r="PCU262" s="92"/>
      <c r="PCV262" s="92"/>
      <c r="PCW262" s="92"/>
      <c r="PCX262" s="92"/>
      <c r="PCY262" s="92"/>
      <c r="PCZ262" s="92"/>
      <c r="PDA262" s="92"/>
      <c r="PDB262" s="92"/>
      <c r="PDC262" s="92"/>
      <c r="PDD262" s="92"/>
      <c r="PDE262" s="92"/>
      <c r="PDF262" s="92"/>
      <c r="PDG262" s="92"/>
      <c r="PDH262" s="92"/>
      <c r="PDI262" s="92"/>
      <c r="PDJ262" s="92"/>
      <c r="PDK262" s="92"/>
      <c r="PDL262" s="92"/>
      <c r="PDM262" s="92"/>
      <c r="PDN262" s="92"/>
      <c r="PDO262" s="92"/>
      <c r="PDP262" s="92"/>
      <c r="PDQ262" s="92"/>
      <c r="PDR262" s="92"/>
      <c r="PDS262" s="92"/>
      <c r="PDT262" s="92"/>
      <c r="PDU262" s="92"/>
      <c r="PDV262" s="92"/>
      <c r="PDW262" s="92"/>
      <c r="PDX262" s="92"/>
      <c r="PDY262" s="92"/>
      <c r="PDZ262" s="92"/>
      <c r="PEA262" s="92"/>
      <c r="PEB262" s="92"/>
      <c r="PEC262" s="92"/>
      <c r="PED262" s="92"/>
      <c r="PEE262" s="92"/>
      <c r="PEF262" s="92"/>
      <c r="PEG262" s="92"/>
      <c r="PEH262" s="92"/>
      <c r="PEI262" s="92"/>
      <c r="PEJ262" s="92"/>
      <c r="PEK262" s="92"/>
      <c r="PEL262" s="92"/>
      <c r="PEM262" s="92"/>
      <c r="PEN262" s="92"/>
      <c r="PEO262" s="92"/>
      <c r="PEP262" s="92"/>
      <c r="PEQ262" s="92"/>
      <c r="PER262" s="92"/>
      <c r="PES262" s="92"/>
      <c r="PET262" s="92"/>
      <c r="PEU262" s="92"/>
      <c r="PEV262" s="92"/>
      <c r="PEW262" s="92"/>
      <c r="PEX262" s="92"/>
      <c r="PEY262" s="92"/>
      <c r="PEZ262" s="92"/>
      <c r="PFA262" s="92"/>
      <c r="PFB262" s="92"/>
      <c r="PFC262" s="92"/>
      <c r="PFD262" s="92"/>
      <c r="PFE262" s="92"/>
      <c r="PFF262" s="92"/>
      <c r="PFG262" s="92"/>
      <c r="PFH262" s="92"/>
      <c r="PFI262" s="92"/>
      <c r="PFJ262" s="92"/>
      <c r="PFK262" s="92"/>
      <c r="PFL262" s="92"/>
      <c r="PFM262" s="92"/>
      <c r="PFN262" s="92"/>
      <c r="PFO262" s="92"/>
      <c r="PFP262" s="92"/>
      <c r="PFQ262" s="92"/>
      <c r="PFR262" s="92"/>
      <c r="PFS262" s="92"/>
      <c r="PFT262" s="92"/>
      <c r="PFU262" s="92"/>
      <c r="PFV262" s="92"/>
      <c r="PFW262" s="92"/>
      <c r="PFX262" s="92"/>
      <c r="PFY262" s="92"/>
      <c r="PFZ262" s="92"/>
      <c r="PGA262" s="92"/>
      <c r="PGB262" s="92"/>
      <c r="PGC262" s="92"/>
      <c r="PGD262" s="92"/>
      <c r="PGE262" s="92"/>
      <c r="PGF262" s="92"/>
      <c r="PGG262" s="92"/>
      <c r="PGH262" s="92"/>
      <c r="PGI262" s="92"/>
      <c r="PGJ262" s="92"/>
      <c r="PGK262" s="92"/>
      <c r="PGL262" s="92"/>
      <c r="PGM262" s="92"/>
      <c r="PGN262" s="92"/>
      <c r="PGO262" s="92"/>
      <c r="PGP262" s="92"/>
      <c r="PGQ262" s="92"/>
      <c r="PGR262" s="92"/>
      <c r="PGS262" s="92"/>
      <c r="PGT262" s="92"/>
      <c r="PGU262" s="92"/>
      <c r="PGV262" s="92"/>
      <c r="PGW262" s="92"/>
      <c r="PGX262" s="92"/>
      <c r="PGY262" s="92"/>
      <c r="PGZ262" s="92"/>
      <c r="PHA262" s="92"/>
      <c r="PHB262" s="92"/>
      <c r="PHC262" s="92"/>
      <c r="PHD262" s="92"/>
      <c r="PHE262" s="92"/>
      <c r="PHF262" s="92"/>
      <c r="PHG262" s="92"/>
      <c r="PHH262" s="92"/>
      <c r="PHI262" s="92"/>
      <c r="PHJ262" s="92"/>
      <c r="PHK262" s="92"/>
      <c r="PHL262" s="92"/>
      <c r="PHM262" s="92"/>
      <c r="PHN262" s="92"/>
      <c r="PHO262" s="92"/>
      <c r="PHP262" s="92"/>
      <c r="PHQ262" s="92"/>
      <c r="PHR262" s="92"/>
      <c r="PHS262" s="92"/>
      <c r="PHT262" s="92"/>
      <c r="PHU262" s="92"/>
      <c r="PHV262" s="92"/>
      <c r="PHW262" s="92"/>
      <c r="PHX262" s="92"/>
      <c r="PHY262" s="92"/>
      <c r="PHZ262" s="92"/>
      <c r="PIA262" s="92"/>
      <c r="PIB262" s="92"/>
      <c r="PIC262" s="92"/>
      <c r="PID262" s="92"/>
      <c r="PIE262" s="92"/>
      <c r="PIF262" s="92"/>
      <c r="PIG262" s="92"/>
      <c r="PIH262" s="92"/>
      <c r="PII262" s="92"/>
      <c r="PIJ262" s="92"/>
      <c r="PIK262" s="92"/>
      <c r="PIL262" s="92"/>
      <c r="PIM262" s="92"/>
      <c r="PIN262" s="92"/>
      <c r="PIO262" s="92"/>
      <c r="PIP262" s="92"/>
      <c r="PIQ262" s="92"/>
      <c r="PIR262" s="92"/>
      <c r="PIS262" s="92"/>
      <c r="PIT262" s="92"/>
      <c r="PIU262" s="92"/>
      <c r="PIV262" s="92"/>
      <c r="PIW262" s="92"/>
      <c r="PIX262" s="92"/>
      <c r="PIY262" s="92"/>
      <c r="PIZ262" s="92"/>
      <c r="PJA262" s="92"/>
      <c r="PJB262" s="92"/>
      <c r="PJC262" s="92"/>
      <c r="PJD262" s="92"/>
      <c r="PJE262" s="92"/>
      <c r="PJF262" s="92"/>
      <c r="PJG262" s="92"/>
      <c r="PJH262" s="92"/>
      <c r="PJI262" s="92"/>
      <c r="PJJ262" s="92"/>
      <c r="PJK262" s="92"/>
      <c r="PJL262" s="92"/>
      <c r="PJM262" s="92"/>
      <c r="PJN262" s="92"/>
      <c r="PJO262" s="92"/>
      <c r="PJP262" s="92"/>
      <c r="PJQ262" s="92"/>
      <c r="PJR262" s="92"/>
      <c r="PJS262" s="92"/>
      <c r="PJT262" s="92"/>
      <c r="PJU262" s="92"/>
      <c r="PJV262" s="92"/>
      <c r="PJW262" s="92"/>
      <c r="PJX262" s="92"/>
      <c r="PJY262" s="92"/>
      <c r="PJZ262" s="92"/>
      <c r="PKA262" s="92"/>
      <c r="PKB262" s="92"/>
      <c r="PKC262" s="92"/>
      <c r="PKD262" s="92"/>
      <c r="PKE262" s="92"/>
      <c r="PKF262" s="92"/>
      <c r="PKG262" s="92"/>
      <c r="PKH262" s="92"/>
      <c r="PKI262" s="92"/>
      <c r="PKJ262" s="92"/>
      <c r="PKK262" s="92"/>
      <c r="PKL262" s="92"/>
      <c r="PKM262" s="92"/>
      <c r="PKN262" s="92"/>
      <c r="PKO262" s="92"/>
      <c r="PKP262" s="92"/>
      <c r="PKQ262" s="92"/>
      <c r="PKR262" s="92"/>
      <c r="PKS262" s="92"/>
      <c r="PKT262" s="92"/>
      <c r="PKU262" s="92"/>
      <c r="PKV262" s="92"/>
      <c r="PKW262" s="92"/>
      <c r="PKX262" s="92"/>
      <c r="PKY262" s="92"/>
      <c r="PKZ262" s="92"/>
      <c r="PLA262" s="92"/>
      <c r="PLB262" s="92"/>
      <c r="PLC262" s="92"/>
      <c r="PLD262" s="92"/>
      <c r="PLE262" s="92"/>
      <c r="PLF262" s="92"/>
      <c r="PLG262" s="92"/>
      <c r="PLH262" s="92"/>
      <c r="PLI262" s="92"/>
      <c r="PLJ262" s="92"/>
      <c r="PLK262" s="92"/>
      <c r="PLL262" s="92"/>
      <c r="PLM262" s="92"/>
      <c r="PLN262" s="92"/>
      <c r="PLO262" s="92"/>
      <c r="PLP262" s="92"/>
      <c r="PLQ262" s="92"/>
      <c r="PLR262" s="92"/>
      <c r="PLS262" s="92"/>
      <c r="PLT262" s="92"/>
      <c r="PLU262" s="92"/>
      <c r="PLV262" s="92"/>
      <c r="PLW262" s="92"/>
      <c r="PLX262" s="92"/>
      <c r="PLY262" s="92"/>
      <c r="PLZ262" s="92"/>
      <c r="PMA262" s="92"/>
      <c r="PMB262" s="92"/>
      <c r="PMC262" s="92"/>
      <c r="PMD262" s="92"/>
      <c r="PME262" s="92"/>
      <c r="PMF262" s="92"/>
      <c r="PMG262" s="92"/>
      <c r="PMH262" s="92"/>
      <c r="PMI262" s="92"/>
      <c r="PMJ262" s="92"/>
      <c r="PMK262" s="92"/>
      <c r="PML262" s="92"/>
      <c r="PMM262" s="92"/>
      <c r="PMN262" s="92"/>
      <c r="PMO262" s="92"/>
      <c r="PMP262" s="92"/>
      <c r="PMQ262" s="92"/>
      <c r="PMR262" s="92"/>
      <c r="PMS262" s="92"/>
      <c r="PMT262" s="92"/>
      <c r="PMU262" s="92"/>
      <c r="PMV262" s="92"/>
      <c r="PMW262" s="92"/>
      <c r="PMX262" s="92"/>
      <c r="PMY262" s="92"/>
      <c r="PMZ262" s="92"/>
      <c r="PNA262" s="92"/>
      <c r="PNB262" s="92"/>
      <c r="PNC262" s="92"/>
      <c r="PND262" s="92"/>
      <c r="PNE262" s="92"/>
      <c r="PNF262" s="92"/>
      <c r="PNG262" s="92"/>
      <c r="PNH262" s="92"/>
      <c r="PNI262" s="92"/>
      <c r="PNJ262" s="92"/>
      <c r="PNK262" s="92"/>
      <c r="PNL262" s="92"/>
      <c r="PNM262" s="92"/>
      <c r="PNN262" s="92"/>
      <c r="PNO262" s="92"/>
      <c r="PNP262" s="92"/>
      <c r="PNQ262" s="92"/>
      <c r="PNR262" s="92"/>
      <c r="PNS262" s="92"/>
      <c r="PNT262" s="92"/>
      <c r="PNU262" s="92"/>
      <c r="PNV262" s="92"/>
      <c r="PNW262" s="92"/>
      <c r="PNX262" s="92"/>
      <c r="PNY262" s="92"/>
      <c r="PNZ262" s="92"/>
      <c r="POA262" s="92"/>
      <c r="POB262" s="92"/>
      <c r="POC262" s="92"/>
      <c r="POD262" s="92"/>
      <c r="POE262" s="92"/>
      <c r="POF262" s="92"/>
      <c r="POG262" s="92"/>
      <c r="POH262" s="92"/>
      <c r="POI262" s="92"/>
      <c r="POJ262" s="92"/>
      <c r="POK262" s="92"/>
      <c r="POL262" s="92"/>
      <c r="POM262" s="92"/>
      <c r="PON262" s="92"/>
      <c r="POO262" s="92"/>
      <c r="POP262" s="92"/>
      <c r="POQ262" s="92"/>
      <c r="POR262" s="92"/>
      <c r="POS262" s="92"/>
      <c r="POT262" s="92"/>
      <c r="POU262" s="92"/>
      <c r="POV262" s="92"/>
      <c r="POW262" s="92"/>
      <c r="POX262" s="92"/>
      <c r="POY262" s="92"/>
      <c r="POZ262" s="92"/>
      <c r="PPA262" s="92"/>
      <c r="PPB262" s="92"/>
      <c r="PPC262" s="92"/>
      <c r="PPD262" s="92"/>
      <c r="PPE262" s="92"/>
      <c r="PPF262" s="92"/>
      <c r="PPG262" s="92"/>
      <c r="PPH262" s="92"/>
      <c r="PPI262" s="92"/>
      <c r="PPJ262" s="92"/>
      <c r="PPK262" s="92"/>
      <c r="PPL262" s="92"/>
      <c r="PPM262" s="92"/>
      <c r="PPN262" s="92"/>
      <c r="PPO262" s="92"/>
      <c r="PPP262" s="92"/>
      <c r="PPQ262" s="92"/>
      <c r="PPR262" s="92"/>
      <c r="PPS262" s="92"/>
      <c r="PPT262" s="92"/>
      <c r="PPU262" s="92"/>
      <c r="PPV262" s="92"/>
      <c r="PPW262" s="92"/>
      <c r="PPX262" s="92"/>
      <c r="PPY262" s="92"/>
      <c r="PPZ262" s="92"/>
      <c r="PQA262" s="92"/>
      <c r="PQB262" s="92"/>
      <c r="PQC262" s="92"/>
      <c r="PQD262" s="92"/>
      <c r="PQE262" s="92"/>
      <c r="PQF262" s="92"/>
      <c r="PQG262" s="92"/>
      <c r="PQH262" s="92"/>
      <c r="PQI262" s="92"/>
      <c r="PQJ262" s="92"/>
      <c r="PQK262" s="92"/>
      <c r="PQL262" s="92"/>
      <c r="PQM262" s="92"/>
      <c r="PQN262" s="92"/>
      <c r="PQO262" s="92"/>
      <c r="PQP262" s="92"/>
      <c r="PQQ262" s="92"/>
      <c r="PQR262" s="92"/>
      <c r="PQS262" s="92"/>
      <c r="PQT262" s="92"/>
      <c r="PQU262" s="92"/>
      <c r="PQV262" s="92"/>
      <c r="PQW262" s="92"/>
      <c r="PQX262" s="92"/>
      <c r="PQY262" s="92"/>
      <c r="PQZ262" s="92"/>
      <c r="PRA262" s="92"/>
      <c r="PRB262" s="92"/>
      <c r="PRC262" s="92"/>
      <c r="PRD262" s="92"/>
      <c r="PRE262" s="92"/>
      <c r="PRF262" s="92"/>
      <c r="PRG262" s="92"/>
      <c r="PRH262" s="92"/>
      <c r="PRI262" s="92"/>
      <c r="PRJ262" s="92"/>
      <c r="PRK262" s="92"/>
      <c r="PRL262" s="92"/>
      <c r="PRM262" s="92"/>
      <c r="PRN262" s="92"/>
      <c r="PRO262" s="92"/>
      <c r="PRP262" s="92"/>
      <c r="PRQ262" s="92"/>
      <c r="PRR262" s="92"/>
      <c r="PRS262" s="92"/>
      <c r="PRT262" s="92"/>
      <c r="PRU262" s="92"/>
      <c r="PRV262" s="92"/>
      <c r="PRW262" s="92"/>
      <c r="PRX262" s="92"/>
      <c r="PRY262" s="92"/>
      <c r="PRZ262" s="92"/>
      <c r="PSA262" s="92"/>
      <c r="PSB262" s="92"/>
      <c r="PSC262" s="92"/>
      <c r="PSD262" s="92"/>
      <c r="PSE262" s="92"/>
      <c r="PSF262" s="92"/>
      <c r="PSG262" s="92"/>
      <c r="PSH262" s="92"/>
      <c r="PSI262" s="92"/>
      <c r="PSJ262" s="92"/>
      <c r="PSK262" s="92"/>
      <c r="PSL262" s="92"/>
      <c r="PSM262" s="92"/>
      <c r="PSN262" s="92"/>
      <c r="PSO262" s="92"/>
      <c r="PSP262" s="92"/>
      <c r="PSQ262" s="92"/>
      <c r="PSR262" s="92"/>
      <c r="PSS262" s="92"/>
      <c r="PST262" s="92"/>
      <c r="PSU262" s="92"/>
      <c r="PSV262" s="92"/>
      <c r="PSW262" s="92"/>
      <c r="PSX262" s="92"/>
      <c r="PSY262" s="92"/>
      <c r="PSZ262" s="92"/>
      <c r="PTA262" s="92"/>
      <c r="PTB262" s="92"/>
      <c r="PTC262" s="92"/>
      <c r="PTD262" s="92"/>
      <c r="PTE262" s="92"/>
      <c r="PTF262" s="92"/>
      <c r="PTG262" s="92"/>
      <c r="PTH262" s="92"/>
      <c r="PTI262" s="92"/>
      <c r="PTJ262" s="92"/>
      <c r="PTK262" s="92"/>
      <c r="PTL262" s="92"/>
      <c r="PTM262" s="92"/>
      <c r="PTN262" s="92"/>
      <c r="PTO262" s="92"/>
      <c r="PTP262" s="92"/>
      <c r="PTQ262" s="92"/>
      <c r="PTR262" s="92"/>
      <c r="PTS262" s="92"/>
      <c r="PTT262" s="92"/>
      <c r="PTU262" s="92"/>
      <c r="PTV262" s="92"/>
      <c r="PTW262" s="92"/>
      <c r="PTX262" s="92"/>
      <c r="PTY262" s="92"/>
      <c r="PTZ262" s="92"/>
      <c r="PUA262" s="92"/>
      <c r="PUB262" s="92"/>
      <c r="PUC262" s="92"/>
      <c r="PUD262" s="92"/>
      <c r="PUE262" s="92"/>
      <c r="PUF262" s="92"/>
      <c r="PUG262" s="92"/>
      <c r="PUH262" s="92"/>
      <c r="PUI262" s="92"/>
      <c r="PUJ262" s="92"/>
      <c r="PUK262" s="92"/>
      <c r="PUL262" s="92"/>
      <c r="PUM262" s="92"/>
      <c r="PUN262" s="92"/>
      <c r="PUO262" s="92"/>
      <c r="PUP262" s="92"/>
      <c r="PUQ262" s="92"/>
      <c r="PUR262" s="92"/>
      <c r="PUS262" s="92"/>
      <c r="PUT262" s="92"/>
      <c r="PUU262" s="92"/>
      <c r="PUV262" s="92"/>
      <c r="PUW262" s="92"/>
      <c r="PUX262" s="92"/>
      <c r="PUY262" s="92"/>
      <c r="PUZ262" s="92"/>
      <c r="PVA262" s="92"/>
      <c r="PVB262" s="92"/>
      <c r="PVC262" s="92"/>
      <c r="PVD262" s="92"/>
      <c r="PVE262" s="92"/>
      <c r="PVF262" s="92"/>
      <c r="PVG262" s="92"/>
      <c r="PVH262" s="92"/>
      <c r="PVI262" s="92"/>
      <c r="PVJ262" s="92"/>
      <c r="PVK262" s="92"/>
      <c r="PVL262" s="92"/>
      <c r="PVM262" s="92"/>
      <c r="PVN262" s="92"/>
      <c r="PVO262" s="92"/>
      <c r="PVP262" s="92"/>
      <c r="PVQ262" s="92"/>
      <c r="PVR262" s="92"/>
      <c r="PVS262" s="92"/>
      <c r="PVT262" s="92"/>
      <c r="PVU262" s="92"/>
      <c r="PVV262" s="92"/>
      <c r="PVW262" s="92"/>
      <c r="PVX262" s="92"/>
      <c r="PVY262" s="92"/>
      <c r="PVZ262" s="92"/>
      <c r="PWA262" s="92"/>
      <c r="PWB262" s="92"/>
      <c r="PWC262" s="92"/>
      <c r="PWD262" s="92"/>
      <c r="PWE262" s="92"/>
      <c r="PWF262" s="92"/>
      <c r="PWG262" s="92"/>
      <c r="PWH262" s="92"/>
      <c r="PWI262" s="92"/>
      <c r="PWJ262" s="92"/>
      <c r="PWK262" s="92"/>
      <c r="PWL262" s="92"/>
      <c r="PWM262" s="92"/>
      <c r="PWN262" s="92"/>
      <c r="PWO262" s="92"/>
      <c r="PWP262" s="92"/>
      <c r="PWQ262" s="92"/>
      <c r="PWR262" s="92"/>
      <c r="PWS262" s="92"/>
      <c r="PWT262" s="92"/>
      <c r="PWU262" s="92"/>
      <c r="PWV262" s="92"/>
      <c r="PWW262" s="92"/>
      <c r="PWX262" s="92"/>
      <c r="PWY262" s="92"/>
      <c r="PWZ262" s="92"/>
      <c r="PXA262" s="92"/>
      <c r="PXB262" s="92"/>
      <c r="PXC262" s="92"/>
      <c r="PXD262" s="92"/>
      <c r="PXE262" s="92"/>
      <c r="PXF262" s="92"/>
      <c r="PXG262" s="92"/>
      <c r="PXH262" s="92"/>
      <c r="PXI262" s="92"/>
      <c r="PXJ262" s="92"/>
      <c r="PXK262" s="92"/>
      <c r="PXL262" s="92"/>
      <c r="PXM262" s="92"/>
      <c r="PXN262" s="92"/>
      <c r="PXO262" s="92"/>
      <c r="PXP262" s="92"/>
      <c r="PXQ262" s="92"/>
      <c r="PXR262" s="92"/>
      <c r="PXS262" s="92"/>
      <c r="PXT262" s="92"/>
      <c r="PXU262" s="92"/>
      <c r="PXV262" s="92"/>
      <c r="PXW262" s="92"/>
      <c r="PXX262" s="92"/>
      <c r="PXY262" s="92"/>
      <c r="PXZ262" s="92"/>
      <c r="PYA262" s="92"/>
      <c r="PYB262" s="92"/>
      <c r="PYC262" s="92"/>
      <c r="PYD262" s="92"/>
      <c r="PYE262" s="92"/>
      <c r="PYF262" s="92"/>
      <c r="PYG262" s="92"/>
      <c r="PYH262" s="92"/>
      <c r="PYI262" s="92"/>
      <c r="PYJ262" s="92"/>
      <c r="PYK262" s="92"/>
      <c r="PYL262" s="92"/>
      <c r="PYM262" s="92"/>
      <c r="PYN262" s="92"/>
      <c r="PYO262" s="92"/>
      <c r="PYP262" s="92"/>
      <c r="PYQ262" s="92"/>
      <c r="PYR262" s="92"/>
      <c r="PYS262" s="92"/>
      <c r="PYT262" s="92"/>
      <c r="PYU262" s="92"/>
      <c r="PYV262" s="92"/>
      <c r="PYW262" s="92"/>
      <c r="PYX262" s="92"/>
      <c r="PYY262" s="92"/>
      <c r="PYZ262" s="92"/>
      <c r="PZA262" s="92"/>
      <c r="PZB262" s="92"/>
      <c r="PZC262" s="92"/>
      <c r="PZD262" s="92"/>
      <c r="PZE262" s="92"/>
      <c r="PZF262" s="92"/>
      <c r="PZG262" s="92"/>
      <c r="PZH262" s="92"/>
      <c r="PZI262" s="92"/>
      <c r="PZJ262" s="92"/>
      <c r="PZK262" s="92"/>
      <c r="PZL262" s="92"/>
      <c r="PZM262" s="92"/>
      <c r="PZN262" s="92"/>
      <c r="PZO262" s="92"/>
      <c r="PZP262" s="92"/>
      <c r="PZQ262" s="92"/>
      <c r="PZR262" s="92"/>
      <c r="PZS262" s="92"/>
      <c r="PZT262" s="92"/>
      <c r="PZU262" s="92"/>
      <c r="PZV262" s="92"/>
      <c r="PZW262" s="92"/>
      <c r="PZX262" s="92"/>
      <c r="PZY262" s="92"/>
      <c r="PZZ262" s="92"/>
      <c r="QAA262" s="92"/>
      <c r="QAB262" s="92"/>
      <c r="QAC262" s="92"/>
      <c r="QAD262" s="92"/>
      <c r="QAE262" s="92"/>
      <c r="QAF262" s="92"/>
      <c r="QAG262" s="92"/>
      <c r="QAH262" s="92"/>
      <c r="QAI262" s="92"/>
      <c r="QAJ262" s="92"/>
      <c r="QAK262" s="92"/>
      <c r="QAL262" s="92"/>
      <c r="QAM262" s="92"/>
      <c r="QAN262" s="92"/>
      <c r="QAO262" s="92"/>
      <c r="QAP262" s="92"/>
      <c r="QAQ262" s="92"/>
      <c r="QAR262" s="92"/>
      <c r="QAS262" s="92"/>
      <c r="QAT262" s="92"/>
      <c r="QAU262" s="92"/>
      <c r="QAV262" s="92"/>
      <c r="QAW262" s="92"/>
      <c r="QAX262" s="92"/>
      <c r="QAY262" s="92"/>
      <c r="QAZ262" s="92"/>
      <c r="QBA262" s="92"/>
      <c r="QBB262" s="92"/>
      <c r="QBC262" s="92"/>
      <c r="QBD262" s="92"/>
      <c r="QBE262" s="92"/>
      <c r="QBF262" s="92"/>
      <c r="QBG262" s="92"/>
      <c r="QBH262" s="92"/>
      <c r="QBI262" s="92"/>
      <c r="QBJ262" s="92"/>
      <c r="QBK262" s="92"/>
      <c r="QBL262" s="92"/>
      <c r="QBM262" s="92"/>
      <c r="QBN262" s="92"/>
      <c r="QBO262" s="92"/>
      <c r="QBP262" s="92"/>
      <c r="QBQ262" s="92"/>
      <c r="QBR262" s="92"/>
      <c r="QBS262" s="92"/>
      <c r="QBT262" s="92"/>
      <c r="QBU262" s="92"/>
      <c r="QBV262" s="92"/>
      <c r="QBW262" s="92"/>
      <c r="QBX262" s="92"/>
      <c r="QBY262" s="92"/>
      <c r="QBZ262" s="92"/>
      <c r="QCA262" s="92"/>
      <c r="QCB262" s="92"/>
      <c r="QCC262" s="92"/>
      <c r="QCD262" s="92"/>
      <c r="QCE262" s="92"/>
      <c r="QCF262" s="92"/>
      <c r="QCG262" s="92"/>
      <c r="QCH262" s="92"/>
      <c r="QCI262" s="92"/>
      <c r="QCJ262" s="92"/>
      <c r="QCK262" s="92"/>
      <c r="QCL262" s="92"/>
      <c r="QCM262" s="92"/>
      <c r="QCN262" s="92"/>
      <c r="QCO262" s="92"/>
      <c r="QCP262" s="92"/>
      <c r="QCQ262" s="92"/>
      <c r="QCR262" s="92"/>
      <c r="QCS262" s="92"/>
      <c r="QCT262" s="92"/>
      <c r="QCU262" s="92"/>
      <c r="QCV262" s="92"/>
      <c r="QCW262" s="92"/>
      <c r="QCX262" s="92"/>
      <c r="QCY262" s="92"/>
      <c r="QCZ262" s="92"/>
      <c r="QDA262" s="92"/>
      <c r="QDB262" s="92"/>
      <c r="QDC262" s="92"/>
      <c r="QDD262" s="92"/>
      <c r="QDE262" s="92"/>
      <c r="QDF262" s="92"/>
      <c r="QDG262" s="92"/>
      <c r="QDH262" s="92"/>
      <c r="QDI262" s="92"/>
      <c r="QDJ262" s="92"/>
      <c r="QDK262" s="92"/>
      <c r="QDL262" s="92"/>
      <c r="QDM262" s="92"/>
      <c r="QDN262" s="92"/>
      <c r="QDO262" s="92"/>
      <c r="QDP262" s="92"/>
      <c r="QDQ262" s="92"/>
      <c r="QDR262" s="92"/>
      <c r="QDS262" s="92"/>
      <c r="QDT262" s="92"/>
      <c r="QDU262" s="92"/>
      <c r="QDV262" s="92"/>
      <c r="QDW262" s="92"/>
      <c r="QDX262" s="92"/>
      <c r="QDY262" s="92"/>
      <c r="QDZ262" s="92"/>
      <c r="QEA262" s="92"/>
      <c r="QEB262" s="92"/>
      <c r="QEC262" s="92"/>
      <c r="QED262" s="92"/>
      <c r="QEE262" s="92"/>
      <c r="QEF262" s="92"/>
      <c r="QEG262" s="92"/>
      <c r="QEH262" s="92"/>
      <c r="QEI262" s="92"/>
      <c r="QEJ262" s="92"/>
      <c r="QEK262" s="92"/>
      <c r="QEL262" s="92"/>
      <c r="QEM262" s="92"/>
      <c r="QEN262" s="92"/>
      <c r="QEO262" s="92"/>
      <c r="QEP262" s="92"/>
      <c r="QEQ262" s="92"/>
      <c r="QER262" s="92"/>
      <c r="QES262" s="92"/>
      <c r="QET262" s="92"/>
      <c r="QEU262" s="92"/>
      <c r="QEV262" s="92"/>
      <c r="QEW262" s="92"/>
      <c r="QEX262" s="92"/>
      <c r="QEY262" s="92"/>
      <c r="QEZ262" s="92"/>
      <c r="QFA262" s="92"/>
      <c r="QFB262" s="92"/>
      <c r="QFC262" s="92"/>
      <c r="QFD262" s="92"/>
      <c r="QFE262" s="92"/>
      <c r="QFF262" s="92"/>
      <c r="QFG262" s="92"/>
      <c r="QFH262" s="92"/>
      <c r="QFI262" s="92"/>
      <c r="QFJ262" s="92"/>
      <c r="QFK262" s="92"/>
      <c r="QFL262" s="92"/>
      <c r="QFM262" s="92"/>
      <c r="QFN262" s="92"/>
      <c r="QFO262" s="92"/>
      <c r="QFP262" s="92"/>
      <c r="QFQ262" s="92"/>
      <c r="QFR262" s="92"/>
      <c r="QFS262" s="92"/>
      <c r="QFT262" s="92"/>
      <c r="QFU262" s="92"/>
      <c r="QFV262" s="92"/>
      <c r="QFW262" s="92"/>
      <c r="QFX262" s="92"/>
      <c r="QFY262" s="92"/>
      <c r="QFZ262" s="92"/>
      <c r="QGA262" s="92"/>
      <c r="QGB262" s="92"/>
      <c r="QGC262" s="92"/>
      <c r="QGD262" s="92"/>
      <c r="QGE262" s="92"/>
      <c r="QGF262" s="92"/>
      <c r="QGG262" s="92"/>
      <c r="QGH262" s="92"/>
      <c r="QGI262" s="92"/>
      <c r="QGJ262" s="92"/>
      <c r="QGK262" s="92"/>
      <c r="QGL262" s="92"/>
      <c r="QGM262" s="92"/>
      <c r="QGN262" s="92"/>
      <c r="QGO262" s="92"/>
      <c r="QGP262" s="92"/>
      <c r="QGQ262" s="92"/>
      <c r="QGR262" s="92"/>
      <c r="QGS262" s="92"/>
      <c r="QGT262" s="92"/>
      <c r="QGU262" s="92"/>
      <c r="QGV262" s="92"/>
      <c r="QGW262" s="92"/>
      <c r="QGX262" s="92"/>
      <c r="QGY262" s="92"/>
      <c r="QGZ262" s="92"/>
      <c r="QHA262" s="92"/>
      <c r="QHB262" s="92"/>
      <c r="QHC262" s="92"/>
      <c r="QHD262" s="92"/>
      <c r="QHE262" s="92"/>
      <c r="QHF262" s="92"/>
      <c r="QHG262" s="92"/>
      <c r="QHH262" s="92"/>
      <c r="QHI262" s="92"/>
      <c r="QHJ262" s="92"/>
      <c r="QHK262" s="92"/>
      <c r="QHL262" s="92"/>
      <c r="QHM262" s="92"/>
      <c r="QHN262" s="92"/>
      <c r="QHO262" s="92"/>
      <c r="QHP262" s="92"/>
      <c r="QHQ262" s="92"/>
      <c r="QHR262" s="92"/>
      <c r="QHS262" s="92"/>
      <c r="QHT262" s="92"/>
      <c r="QHU262" s="92"/>
      <c r="QHV262" s="92"/>
      <c r="QHW262" s="92"/>
      <c r="QHX262" s="92"/>
      <c r="QHY262" s="92"/>
      <c r="QHZ262" s="92"/>
      <c r="QIA262" s="92"/>
      <c r="QIB262" s="92"/>
      <c r="QIC262" s="92"/>
      <c r="QID262" s="92"/>
      <c r="QIE262" s="92"/>
      <c r="QIF262" s="92"/>
      <c r="QIG262" s="92"/>
      <c r="QIH262" s="92"/>
      <c r="QII262" s="92"/>
      <c r="QIJ262" s="92"/>
      <c r="QIK262" s="92"/>
      <c r="QIL262" s="92"/>
      <c r="QIM262" s="92"/>
      <c r="QIN262" s="92"/>
      <c r="QIO262" s="92"/>
      <c r="QIP262" s="92"/>
      <c r="QIQ262" s="92"/>
      <c r="QIR262" s="92"/>
      <c r="QIS262" s="92"/>
      <c r="QIT262" s="92"/>
      <c r="QIU262" s="92"/>
      <c r="QIV262" s="92"/>
      <c r="QIW262" s="92"/>
      <c r="QIX262" s="92"/>
      <c r="QIY262" s="92"/>
      <c r="QIZ262" s="92"/>
      <c r="QJA262" s="92"/>
      <c r="QJB262" s="92"/>
      <c r="QJC262" s="92"/>
      <c r="QJD262" s="92"/>
      <c r="QJE262" s="92"/>
      <c r="QJF262" s="92"/>
      <c r="QJG262" s="92"/>
      <c r="QJH262" s="92"/>
      <c r="QJI262" s="92"/>
      <c r="QJJ262" s="92"/>
      <c r="QJK262" s="92"/>
      <c r="QJL262" s="92"/>
      <c r="QJM262" s="92"/>
      <c r="QJN262" s="92"/>
      <c r="QJO262" s="92"/>
      <c r="QJP262" s="92"/>
      <c r="QJQ262" s="92"/>
      <c r="QJR262" s="92"/>
      <c r="QJS262" s="92"/>
      <c r="QJT262" s="92"/>
      <c r="QJU262" s="92"/>
      <c r="QJV262" s="92"/>
      <c r="QJW262" s="92"/>
      <c r="QJX262" s="92"/>
      <c r="QJY262" s="92"/>
      <c r="QJZ262" s="92"/>
      <c r="QKA262" s="92"/>
      <c r="QKB262" s="92"/>
      <c r="QKC262" s="92"/>
      <c r="QKD262" s="92"/>
      <c r="QKE262" s="92"/>
      <c r="QKF262" s="92"/>
      <c r="QKG262" s="92"/>
      <c r="QKH262" s="92"/>
      <c r="QKI262" s="92"/>
      <c r="QKJ262" s="92"/>
      <c r="QKK262" s="92"/>
      <c r="QKL262" s="92"/>
      <c r="QKM262" s="92"/>
      <c r="QKN262" s="92"/>
      <c r="QKO262" s="92"/>
      <c r="QKP262" s="92"/>
      <c r="QKQ262" s="92"/>
      <c r="QKR262" s="92"/>
      <c r="QKS262" s="92"/>
      <c r="QKT262" s="92"/>
      <c r="QKU262" s="92"/>
      <c r="QKV262" s="92"/>
      <c r="QKW262" s="92"/>
      <c r="QKX262" s="92"/>
      <c r="QKY262" s="92"/>
      <c r="QKZ262" s="92"/>
      <c r="QLA262" s="92"/>
      <c r="QLB262" s="92"/>
      <c r="QLC262" s="92"/>
      <c r="QLD262" s="92"/>
      <c r="QLE262" s="92"/>
      <c r="QLF262" s="92"/>
      <c r="QLG262" s="92"/>
      <c r="QLH262" s="92"/>
      <c r="QLI262" s="92"/>
      <c r="QLJ262" s="92"/>
      <c r="QLK262" s="92"/>
      <c r="QLL262" s="92"/>
      <c r="QLM262" s="92"/>
      <c r="QLN262" s="92"/>
      <c r="QLO262" s="92"/>
      <c r="QLP262" s="92"/>
      <c r="QLQ262" s="92"/>
      <c r="QLR262" s="92"/>
      <c r="QLS262" s="92"/>
      <c r="QLT262" s="92"/>
      <c r="QLU262" s="92"/>
      <c r="QLV262" s="92"/>
      <c r="QLW262" s="92"/>
      <c r="QLX262" s="92"/>
      <c r="QLY262" s="92"/>
      <c r="QLZ262" s="92"/>
      <c r="QMA262" s="92"/>
      <c r="QMB262" s="92"/>
      <c r="QMC262" s="92"/>
      <c r="QMD262" s="92"/>
      <c r="QME262" s="92"/>
      <c r="QMF262" s="92"/>
      <c r="QMG262" s="92"/>
      <c r="QMH262" s="92"/>
      <c r="QMI262" s="92"/>
      <c r="QMJ262" s="92"/>
      <c r="QMK262" s="92"/>
      <c r="QML262" s="92"/>
      <c r="QMM262" s="92"/>
      <c r="QMN262" s="92"/>
      <c r="QMO262" s="92"/>
      <c r="QMP262" s="92"/>
      <c r="QMQ262" s="92"/>
      <c r="QMR262" s="92"/>
      <c r="QMS262" s="92"/>
      <c r="QMT262" s="92"/>
      <c r="QMU262" s="92"/>
      <c r="QMV262" s="92"/>
      <c r="QMW262" s="92"/>
      <c r="QMX262" s="92"/>
      <c r="QMY262" s="92"/>
      <c r="QMZ262" s="92"/>
      <c r="QNA262" s="92"/>
      <c r="QNB262" s="92"/>
      <c r="QNC262" s="92"/>
      <c r="QND262" s="92"/>
      <c r="QNE262" s="92"/>
      <c r="QNF262" s="92"/>
      <c r="QNG262" s="92"/>
      <c r="QNH262" s="92"/>
      <c r="QNI262" s="92"/>
      <c r="QNJ262" s="92"/>
      <c r="QNK262" s="92"/>
      <c r="QNL262" s="92"/>
      <c r="QNM262" s="92"/>
      <c r="QNN262" s="92"/>
      <c r="QNO262" s="92"/>
      <c r="QNP262" s="92"/>
      <c r="QNQ262" s="92"/>
      <c r="QNR262" s="92"/>
      <c r="QNS262" s="92"/>
      <c r="QNT262" s="92"/>
      <c r="QNU262" s="92"/>
      <c r="QNV262" s="92"/>
      <c r="QNW262" s="92"/>
      <c r="QNX262" s="92"/>
      <c r="QNY262" s="92"/>
      <c r="QNZ262" s="92"/>
      <c r="QOA262" s="92"/>
      <c r="QOB262" s="92"/>
      <c r="QOC262" s="92"/>
      <c r="QOD262" s="92"/>
      <c r="QOE262" s="92"/>
      <c r="QOF262" s="92"/>
      <c r="QOG262" s="92"/>
      <c r="QOH262" s="92"/>
      <c r="QOI262" s="92"/>
      <c r="QOJ262" s="92"/>
      <c r="QOK262" s="92"/>
      <c r="QOL262" s="92"/>
      <c r="QOM262" s="92"/>
      <c r="QON262" s="92"/>
      <c r="QOO262" s="92"/>
      <c r="QOP262" s="92"/>
      <c r="QOQ262" s="92"/>
      <c r="QOR262" s="92"/>
      <c r="QOS262" s="92"/>
      <c r="QOT262" s="92"/>
      <c r="QOU262" s="92"/>
      <c r="QOV262" s="92"/>
      <c r="QOW262" s="92"/>
      <c r="QOX262" s="92"/>
      <c r="QOY262" s="92"/>
      <c r="QOZ262" s="92"/>
      <c r="QPA262" s="92"/>
      <c r="QPB262" s="92"/>
      <c r="QPC262" s="92"/>
      <c r="QPD262" s="92"/>
      <c r="QPE262" s="92"/>
      <c r="QPF262" s="92"/>
      <c r="QPG262" s="92"/>
      <c r="QPH262" s="92"/>
      <c r="QPI262" s="92"/>
      <c r="QPJ262" s="92"/>
      <c r="QPK262" s="92"/>
      <c r="QPL262" s="92"/>
      <c r="QPM262" s="92"/>
      <c r="QPN262" s="92"/>
      <c r="QPO262" s="92"/>
      <c r="QPP262" s="92"/>
      <c r="QPQ262" s="92"/>
      <c r="QPR262" s="92"/>
      <c r="QPS262" s="92"/>
      <c r="QPT262" s="92"/>
      <c r="QPU262" s="92"/>
      <c r="QPV262" s="92"/>
      <c r="QPW262" s="92"/>
      <c r="QPX262" s="92"/>
      <c r="QPY262" s="92"/>
      <c r="QPZ262" s="92"/>
      <c r="QQA262" s="92"/>
      <c r="QQB262" s="92"/>
      <c r="QQC262" s="92"/>
      <c r="QQD262" s="92"/>
      <c r="QQE262" s="92"/>
      <c r="QQF262" s="92"/>
      <c r="QQG262" s="92"/>
      <c r="QQH262" s="92"/>
      <c r="QQI262" s="92"/>
      <c r="QQJ262" s="92"/>
      <c r="QQK262" s="92"/>
      <c r="QQL262" s="92"/>
      <c r="QQM262" s="92"/>
      <c r="QQN262" s="92"/>
      <c r="QQO262" s="92"/>
      <c r="QQP262" s="92"/>
      <c r="QQQ262" s="92"/>
      <c r="QQR262" s="92"/>
      <c r="QQS262" s="92"/>
      <c r="QQT262" s="92"/>
      <c r="QQU262" s="92"/>
      <c r="QQV262" s="92"/>
      <c r="QQW262" s="92"/>
      <c r="QQX262" s="92"/>
      <c r="QQY262" s="92"/>
      <c r="QQZ262" s="92"/>
      <c r="QRA262" s="92"/>
      <c r="QRB262" s="92"/>
      <c r="QRC262" s="92"/>
      <c r="QRD262" s="92"/>
      <c r="QRE262" s="92"/>
      <c r="QRF262" s="92"/>
      <c r="QRG262" s="92"/>
      <c r="QRH262" s="92"/>
      <c r="QRI262" s="92"/>
      <c r="QRJ262" s="92"/>
      <c r="QRK262" s="92"/>
      <c r="QRL262" s="92"/>
      <c r="QRM262" s="92"/>
      <c r="QRN262" s="92"/>
      <c r="QRO262" s="92"/>
      <c r="QRP262" s="92"/>
      <c r="QRQ262" s="92"/>
      <c r="QRR262" s="92"/>
      <c r="QRS262" s="92"/>
      <c r="QRT262" s="92"/>
      <c r="QRU262" s="92"/>
      <c r="QRV262" s="92"/>
      <c r="QRW262" s="92"/>
      <c r="QRX262" s="92"/>
      <c r="QRY262" s="92"/>
      <c r="QRZ262" s="92"/>
      <c r="QSA262" s="92"/>
      <c r="QSB262" s="92"/>
      <c r="QSC262" s="92"/>
      <c r="QSD262" s="92"/>
      <c r="QSE262" s="92"/>
      <c r="QSF262" s="92"/>
      <c r="QSG262" s="92"/>
      <c r="QSH262" s="92"/>
      <c r="QSI262" s="92"/>
      <c r="QSJ262" s="92"/>
      <c r="QSK262" s="92"/>
      <c r="QSL262" s="92"/>
      <c r="QSM262" s="92"/>
      <c r="QSN262" s="92"/>
      <c r="QSO262" s="92"/>
      <c r="QSP262" s="92"/>
      <c r="QSQ262" s="92"/>
      <c r="QSR262" s="92"/>
      <c r="QSS262" s="92"/>
      <c r="QST262" s="92"/>
      <c r="QSU262" s="92"/>
      <c r="QSV262" s="92"/>
      <c r="QSW262" s="92"/>
      <c r="QSX262" s="92"/>
      <c r="QSY262" s="92"/>
      <c r="QSZ262" s="92"/>
      <c r="QTA262" s="92"/>
      <c r="QTB262" s="92"/>
      <c r="QTC262" s="92"/>
      <c r="QTD262" s="92"/>
      <c r="QTE262" s="92"/>
      <c r="QTF262" s="92"/>
      <c r="QTG262" s="92"/>
      <c r="QTH262" s="92"/>
      <c r="QTI262" s="92"/>
      <c r="QTJ262" s="92"/>
      <c r="QTK262" s="92"/>
      <c r="QTL262" s="92"/>
      <c r="QTM262" s="92"/>
      <c r="QTN262" s="92"/>
      <c r="QTO262" s="92"/>
      <c r="QTP262" s="92"/>
      <c r="QTQ262" s="92"/>
      <c r="QTR262" s="92"/>
      <c r="QTS262" s="92"/>
      <c r="QTT262" s="92"/>
      <c r="QTU262" s="92"/>
      <c r="QTV262" s="92"/>
      <c r="QTW262" s="92"/>
      <c r="QTX262" s="92"/>
      <c r="QTY262" s="92"/>
      <c r="QTZ262" s="92"/>
      <c r="QUA262" s="92"/>
      <c r="QUB262" s="92"/>
      <c r="QUC262" s="92"/>
      <c r="QUD262" s="92"/>
      <c r="QUE262" s="92"/>
      <c r="QUF262" s="92"/>
      <c r="QUG262" s="92"/>
      <c r="QUH262" s="92"/>
      <c r="QUI262" s="92"/>
      <c r="QUJ262" s="92"/>
      <c r="QUK262" s="92"/>
      <c r="QUL262" s="92"/>
      <c r="QUM262" s="92"/>
      <c r="QUN262" s="92"/>
      <c r="QUO262" s="92"/>
      <c r="QUP262" s="92"/>
      <c r="QUQ262" s="92"/>
      <c r="QUR262" s="92"/>
      <c r="QUS262" s="92"/>
      <c r="QUT262" s="92"/>
      <c r="QUU262" s="92"/>
      <c r="QUV262" s="92"/>
      <c r="QUW262" s="92"/>
      <c r="QUX262" s="92"/>
      <c r="QUY262" s="92"/>
      <c r="QUZ262" s="92"/>
      <c r="QVA262" s="92"/>
      <c r="QVB262" s="92"/>
      <c r="QVC262" s="92"/>
      <c r="QVD262" s="92"/>
      <c r="QVE262" s="92"/>
      <c r="QVF262" s="92"/>
      <c r="QVG262" s="92"/>
      <c r="QVH262" s="92"/>
      <c r="QVI262" s="92"/>
      <c r="QVJ262" s="92"/>
      <c r="QVK262" s="92"/>
      <c r="QVL262" s="92"/>
      <c r="QVM262" s="92"/>
      <c r="QVN262" s="92"/>
      <c r="QVO262" s="92"/>
      <c r="QVP262" s="92"/>
      <c r="QVQ262" s="92"/>
      <c r="QVR262" s="92"/>
      <c r="QVS262" s="92"/>
      <c r="QVT262" s="92"/>
      <c r="QVU262" s="92"/>
      <c r="QVV262" s="92"/>
      <c r="QVW262" s="92"/>
      <c r="QVX262" s="92"/>
      <c r="QVY262" s="92"/>
      <c r="QVZ262" s="92"/>
      <c r="QWA262" s="92"/>
      <c r="QWB262" s="92"/>
      <c r="QWC262" s="92"/>
      <c r="QWD262" s="92"/>
      <c r="QWE262" s="92"/>
      <c r="QWF262" s="92"/>
      <c r="QWG262" s="92"/>
      <c r="QWH262" s="92"/>
      <c r="QWI262" s="92"/>
      <c r="QWJ262" s="92"/>
      <c r="QWK262" s="92"/>
      <c r="QWL262" s="92"/>
      <c r="QWM262" s="92"/>
      <c r="QWN262" s="92"/>
      <c r="QWO262" s="92"/>
      <c r="QWP262" s="92"/>
      <c r="QWQ262" s="92"/>
      <c r="QWR262" s="92"/>
      <c r="QWS262" s="92"/>
      <c r="QWT262" s="92"/>
      <c r="QWU262" s="92"/>
      <c r="QWV262" s="92"/>
      <c r="QWW262" s="92"/>
      <c r="QWX262" s="92"/>
      <c r="QWY262" s="92"/>
      <c r="QWZ262" s="92"/>
      <c r="QXA262" s="92"/>
      <c r="QXB262" s="92"/>
      <c r="QXC262" s="92"/>
      <c r="QXD262" s="92"/>
      <c r="QXE262" s="92"/>
      <c r="QXF262" s="92"/>
      <c r="QXG262" s="92"/>
      <c r="QXH262" s="92"/>
      <c r="QXI262" s="92"/>
      <c r="QXJ262" s="92"/>
      <c r="QXK262" s="92"/>
      <c r="QXL262" s="92"/>
      <c r="QXM262" s="92"/>
      <c r="QXN262" s="92"/>
      <c r="QXO262" s="92"/>
      <c r="QXP262" s="92"/>
      <c r="QXQ262" s="92"/>
      <c r="QXR262" s="92"/>
      <c r="QXS262" s="92"/>
      <c r="QXT262" s="92"/>
      <c r="QXU262" s="92"/>
      <c r="QXV262" s="92"/>
      <c r="QXW262" s="92"/>
      <c r="QXX262" s="92"/>
      <c r="QXY262" s="92"/>
      <c r="QXZ262" s="92"/>
      <c r="QYA262" s="92"/>
      <c r="QYB262" s="92"/>
      <c r="QYC262" s="92"/>
      <c r="QYD262" s="92"/>
      <c r="QYE262" s="92"/>
      <c r="QYF262" s="92"/>
      <c r="QYG262" s="92"/>
      <c r="QYH262" s="92"/>
      <c r="QYI262" s="92"/>
      <c r="QYJ262" s="92"/>
      <c r="QYK262" s="92"/>
      <c r="QYL262" s="92"/>
      <c r="QYM262" s="92"/>
      <c r="QYN262" s="92"/>
      <c r="QYO262" s="92"/>
      <c r="QYP262" s="92"/>
      <c r="QYQ262" s="92"/>
      <c r="QYR262" s="92"/>
      <c r="QYS262" s="92"/>
      <c r="QYT262" s="92"/>
      <c r="QYU262" s="92"/>
      <c r="QYV262" s="92"/>
      <c r="QYW262" s="92"/>
      <c r="QYX262" s="92"/>
      <c r="QYY262" s="92"/>
      <c r="QYZ262" s="92"/>
      <c r="QZA262" s="92"/>
      <c r="QZB262" s="92"/>
      <c r="QZC262" s="92"/>
      <c r="QZD262" s="92"/>
      <c r="QZE262" s="92"/>
      <c r="QZF262" s="92"/>
      <c r="QZG262" s="92"/>
      <c r="QZH262" s="92"/>
      <c r="QZI262" s="92"/>
      <c r="QZJ262" s="92"/>
      <c r="QZK262" s="92"/>
      <c r="QZL262" s="92"/>
      <c r="QZM262" s="92"/>
      <c r="QZN262" s="92"/>
      <c r="QZO262" s="92"/>
      <c r="QZP262" s="92"/>
      <c r="QZQ262" s="92"/>
      <c r="QZR262" s="92"/>
      <c r="QZS262" s="92"/>
      <c r="QZT262" s="92"/>
      <c r="QZU262" s="92"/>
      <c r="QZV262" s="92"/>
      <c r="QZW262" s="92"/>
      <c r="QZX262" s="92"/>
      <c r="QZY262" s="92"/>
      <c r="QZZ262" s="92"/>
      <c r="RAA262" s="92"/>
      <c r="RAB262" s="92"/>
      <c r="RAC262" s="92"/>
      <c r="RAD262" s="92"/>
      <c r="RAE262" s="92"/>
      <c r="RAF262" s="92"/>
      <c r="RAG262" s="92"/>
      <c r="RAH262" s="92"/>
      <c r="RAI262" s="92"/>
      <c r="RAJ262" s="92"/>
      <c r="RAK262" s="92"/>
      <c r="RAL262" s="92"/>
      <c r="RAM262" s="92"/>
      <c r="RAN262" s="92"/>
      <c r="RAO262" s="92"/>
      <c r="RAP262" s="92"/>
      <c r="RAQ262" s="92"/>
      <c r="RAR262" s="92"/>
      <c r="RAS262" s="92"/>
      <c r="RAT262" s="92"/>
      <c r="RAU262" s="92"/>
      <c r="RAV262" s="92"/>
      <c r="RAW262" s="92"/>
      <c r="RAX262" s="92"/>
      <c r="RAY262" s="92"/>
      <c r="RAZ262" s="92"/>
      <c r="RBA262" s="92"/>
      <c r="RBB262" s="92"/>
      <c r="RBC262" s="92"/>
      <c r="RBD262" s="92"/>
      <c r="RBE262" s="92"/>
      <c r="RBF262" s="92"/>
      <c r="RBG262" s="92"/>
      <c r="RBH262" s="92"/>
      <c r="RBI262" s="92"/>
      <c r="RBJ262" s="92"/>
      <c r="RBK262" s="92"/>
      <c r="RBL262" s="92"/>
      <c r="RBM262" s="92"/>
      <c r="RBN262" s="92"/>
      <c r="RBO262" s="92"/>
      <c r="RBP262" s="92"/>
      <c r="RBQ262" s="92"/>
      <c r="RBR262" s="92"/>
      <c r="RBS262" s="92"/>
      <c r="RBT262" s="92"/>
      <c r="RBU262" s="92"/>
      <c r="RBV262" s="92"/>
      <c r="RBW262" s="92"/>
      <c r="RBX262" s="92"/>
      <c r="RBY262" s="92"/>
      <c r="RBZ262" s="92"/>
      <c r="RCA262" s="92"/>
      <c r="RCB262" s="92"/>
      <c r="RCC262" s="92"/>
      <c r="RCD262" s="92"/>
      <c r="RCE262" s="92"/>
      <c r="RCF262" s="92"/>
      <c r="RCG262" s="92"/>
      <c r="RCH262" s="92"/>
      <c r="RCI262" s="92"/>
      <c r="RCJ262" s="92"/>
      <c r="RCK262" s="92"/>
      <c r="RCL262" s="92"/>
      <c r="RCM262" s="92"/>
      <c r="RCN262" s="92"/>
      <c r="RCO262" s="92"/>
      <c r="RCP262" s="92"/>
      <c r="RCQ262" s="92"/>
      <c r="RCR262" s="92"/>
      <c r="RCS262" s="92"/>
      <c r="RCT262" s="92"/>
      <c r="RCU262" s="92"/>
      <c r="RCV262" s="92"/>
      <c r="RCW262" s="92"/>
      <c r="RCX262" s="92"/>
      <c r="RCY262" s="92"/>
      <c r="RCZ262" s="92"/>
      <c r="RDA262" s="92"/>
      <c r="RDB262" s="92"/>
      <c r="RDC262" s="92"/>
      <c r="RDD262" s="92"/>
      <c r="RDE262" s="92"/>
      <c r="RDF262" s="92"/>
      <c r="RDG262" s="92"/>
      <c r="RDH262" s="92"/>
      <c r="RDI262" s="92"/>
      <c r="RDJ262" s="92"/>
      <c r="RDK262" s="92"/>
      <c r="RDL262" s="92"/>
      <c r="RDM262" s="92"/>
      <c r="RDN262" s="92"/>
      <c r="RDO262" s="92"/>
      <c r="RDP262" s="92"/>
      <c r="RDQ262" s="92"/>
      <c r="RDR262" s="92"/>
      <c r="RDS262" s="92"/>
      <c r="RDT262" s="92"/>
      <c r="RDU262" s="92"/>
      <c r="RDV262" s="92"/>
      <c r="RDW262" s="92"/>
      <c r="RDX262" s="92"/>
      <c r="RDY262" s="92"/>
      <c r="RDZ262" s="92"/>
      <c r="REA262" s="92"/>
      <c r="REB262" s="92"/>
      <c r="REC262" s="92"/>
      <c r="RED262" s="92"/>
      <c r="REE262" s="92"/>
      <c r="REF262" s="92"/>
      <c r="REG262" s="92"/>
      <c r="REH262" s="92"/>
      <c r="REI262" s="92"/>
      <c r="REJ262" s="92"/>
      <c r="REK262" s="92"/>
      <c r="REL262" s="92"/>
      <c r="REM262" s="92"/>
      <c r="REN262" s="92"/>
      <c r="REO262" s="92"/>
      <c r="REP262" s="92"/>
      <c r="REQ262" s="92"/>
      <c r="RER262" s="92"/>
      <c r="RES262" s="92"/>
      <c r="RET262" s="92"/>
      <c r="REU262" s="92"/>
      <c r="REV262" s="92"/>
      <c r="REW262" s="92"/>
      <c r="REX262" s="92"/>
      <c r="REY262" s="92"/>
      <c r="REZ262" s="92"/>
      <c r="RFA262" s="92"/>
      <c r="RFB262" s="92"/>
      <c r="RFC262" s="92"/>
      <c r="RFD262" s="92"/>
      <c r="RFE262" s="92"/>
      <c r="RFF262" s="92"/>
      <c r="RFG262" s="92"/>
      <c r="RFH262" s="92"/>
      <c r="RFI262" s="92"/>
      <c r="RFJ262" s="92"/>
      <c r="RFK262" s="92"/>
      <c r="RFL262" s="92"/>
      <c r="RFM262" s="92"/>
      <c r="RFN262" s="92"/>
      <c r="RFO262" s="92"/>
      <c r="RFP262" s="92"/>
      <c r="RFQ262" s="92"/>
      <c r="RFR262" s="92"/>
      <c r="RFS262" s="92"/>
      <c r="RFT262" s="92"/>
      <c r="RFU262" s="92"/>
      <c r="RFV262" s="92"/>
      <c r="RFW262" s="92"/>
      <c r="RFX262" s="92"/>
      <c r="RFY262" s="92"/>
      <c r="RFZ262" s="92"/>
      <c r="RGA262" s="92"/>
      <c r="RGB262" s="92"/>
      <c r="RGC262" s="92"/>
      <c r="RGD262" s="92"/>
      <c r="RGE262" s="92"/>
      <c r="RGF262" s="92"/>
      <c r="RGG262" s="92"/>
      <c r="RGH262" s="92"/>
      <c r="RGI262" s="92"/>
      <c r="RGJ262" s="92"/>
      <c r="RGK262" s="92"/>
      <c r="RGL262" s="92"/>
      <c r="RGM262" s="92"/>
      <c r="RGN262" s="92"/>
      <c r="RGO262" s="92"/>
      <c r="RGP262" s="92"/>
      <c r="RGQ262" s="92"/>
      <c r="RGR262" s="92"/>
      <c r="RGS262" s="92"/>
      <c r="RGT262" s="92"/>
      <c r="RGU262" s="92"/>
      <c r="RGV262" s="92"/>
      <c r="RGW262" s="92"/>
      <c r="RGX262" s="92"/>
      <c r="RGY262" s="92"/>
      <c r="RGZ262" s="92"/>
      <c r="RHA262" s="92"/>
      <c r="RHB262" s="92"/>
      <c r="RHC262" s="92"/>
      <c r="RHD262" s="92"/>
      <c r="RHE262" s="92"/>
      <c r="RHF262" s="92"/>
      <c r="RHG262" s="92"/>
      <c r="RHH262" s="92"/>
      <c r="RHI262" s="92"/>
      <c r="RHJ262" s="92"/>
      <c r="RHK262" s="92"/>
      <c r="RHL262" s="92"/>
      <c r="RHM262" s="92"/>
      <c r="RHN262" s="92"/>
      <c r="RHO262" s="92"/>
      <c r="RHP262" s="92"/>
      <c r="RHQ262" s="92"/>
      <c r="RHR262" s="92"/>
      <c r="RHS262" s="92"/>
      <c r="RHT262" s="92"/>
      <c r="RHU262" s="92"/>
      <c r="RHV262" s="92"/>
      <c r="RHW262" s="92"/>
      <c r="RHX262" s="92"/>
      <c r="RHY262" s="92"/>
      <c r="RHZ262" s="92"/>
      <c r="RIA262" s="92"/>
      <c r="RIB262" s="92"/>
      <c r="RIC262" s="92"/>
      <c r="RID262" s="92"/>
      <c r="RIE262" s="92"/>
      <c r="RIF262" s="92"/>
      <c r="RIG262" s="92"/>
      <c r="RIH262" s="92"/>
      <c r="RII262" s="92"/>
      <c r="RIJ262" s="92"/>
      <c r="RIK262" s="92"/>
      <c r="RIL262" s="92"/>
      <c r="RIM262" s="92"/>
      <c r="RIN262" s="92"/>
      <c r="RIO262" s="92"/>
      <c r="RIP262" s="92"/>
      <c r="RIQ262" s="92"/>
      <c r="RIR262" s="92"/>
      <c r="RIS262" s="92"/>
      <c r="RIT262" s="92"/>
      <c r="RIU262" s="92"/>
      <c r="RIV262" s="92"/>
      <c r="RIW262" s="92"/>
      <c r="RIX262" s="92"/>
      <c r="RIY262" s="92"/>
      <c r="RIZ262" s="92"/>
      <c r="RJA262" s="92"/>
      <c r="RJB262" s="92"/>
      <c r="RJC262" s="92"/>
      <c r="RJD262" s="92"/>
      <c r="RJE262" s="92"/>
      <c r="RJF262" s="92"/>
      <c r="RJG262" s="92"/>
      <c r="RJH262" s="92"/>
      <c r="RJI262" s="92"/>
      <c r="RJJ262" s="92"/>
      <c r="RJK262" s="92"/>
      <c r="RJL262" s="92"/>
      <c r="RJM262" s="92"/>
      <c r="RJN262" s="92"/>
      <c r="RJO262" s="92"/>
      <c r="RJP262" s="92"/>
      <c r="RJQ262" s="92"/>
      <c r="RJR262" s="92"/>
      <c r="RJS262" s="92"/>
      <c r="RJT262" s="92"/>
      <c r="RJU262" s="92"/>
      <c r="RJV262" s="92"/>
      <c r="RJW262" s="92"/>
      <c r="RJX262" s="92"/>
      <c r="RJY262" s="92"/>
      <c r="RJZ262" s="92"/>
      <c r="RKA262" s="92"/>
      <c r="RKB262" s="92"/>
      <c r="RKC262" s="92"/>
      <c r="RKD262" s="92"/>
      <c r="RKE262" s="92"/>
      <c r="RKF262" s="92"/>
      <c r="RKG262" s="92"/>
      <c r="RKH262" s="92"/>
      <c r="RKI262" s="92"/>
      <c r="RKJ262" s="92"/>
      <c r="RKK262" s="92"/>
      <c r="RKL262" s="92"/>
      <c r="RKM262" s="92"/>
      <c r="RKN262" s="92"/>
      <c r="RKO262" s="92"/>
      <c r="RKP262" s="92"/>
      <c r="RKQ262" s="92"/>
      <c r="RKR262" s="92"/>
      <c r="RKS262" s="92"/>
      <c r="RKT262" s="92"/>
      <c r="RKU262" s="92"/>
      <c r="RKV262" s="92"/>
      <c r="RKW262" s="92"/>
      <c r="RKX262" s="92"/>
      <c r="RKY262" s="92"/>
      <c r="RKZ262" s="92"/>
      <c r="RLA262" s="92"/>
      <c r="RLB262" s="92"/>
      <c r="RLC262" s="92"/>
      <c r="RLD262" s="92"/>
      <c r="RLE262" s="92"/>
      <c r="RLF262" s="92"/>
      <c r="RLG262" s="92"/>
      <c r="RLH262" s="92"/>
      <c r="RLI262" s="92"/>
      <c r="RLJ262" s="92"/>
      <c r="RLK262" s="92"/>
      <c r="RLL262" s="92"/>
      <c r="RLM262" s="92"/>
      <c r="RLN262" s="92"/>
      <c r="RLO262" s="92"/>
      <c r="RLP262" s="92"/>
      <c r="RLQ262" s="92"/>
      <c r="RLR262" s="92"/>
      <c r="RLS262" s="92"/>
      <c r="RLT262" s="92"/>
      <c r="RLU262" s="92"/>
      <c r="RLV262" s="92"/>
      <c r="RLW262" s="92"/>
      <c r="RLX262" s="92"/>
      <c r="RLY262" s="92"/>
      <c r="RLZ262" s="92"/>
      <c r="RMA262" s="92"/>
      <c r="RMB262" s="92"/>
      <c r="RMC262" s="92"/>
      <c r="RMD262" s="92"/>
      <c r="RME262" s="92"/>
      <c r="RMF262" s="92"/>
      <c r="RMG262" s="92"/>
      <c r="RMH262" s="92"/>
      <c r="RMI262" s="92"/>
      <c r="RMJ262" s="92"/>
      <c r="RMK262" s="92"/>
      <c r="RML262" s="92"/>
      <c r="RMM262" s="92"/>
      <c r="RMN262" s="92"/>
      <c r="RMO262" s="92"/>
      <c r="RMP262" s="92"/>
      <c r="RMQ262" s="92"/>
      <c r="RMR262" s="92"/>
      <c r="RMS262" s="92"/>
      <c r="RMT262" s="92"/>
      <c r="RMU262" s="92"/>
      <c r="RMV262" s="92"/>
      <c r="RMW262" s="92"/>
      <c r="RMX262" s="92"/>
      <c r="RMY262" s="92"/>
      <c r="RMZ262" s="92"/>
      <c r="RNA262" s="92"/>
      <c r="RNB262" s="92"/>
      <c r="RNC262" s="92"/>
      <c r="RND262" s="92"/>
      <c r="RNE262" s="92"/>
      <c r="RNF262" s="92"/>
      <c r="RNG262" s="92"/>
      <c r="RNH262" s="92"/>
      <c r="RNI262" s="92"/>
      <c r="RNJ262" s="92"/>
      <c r="RNK262" s="92"/>
      <c r="RNL262" s="92"/>
      <c r="RNM262" s="92"/>
      <c r="RNN262" s="92"/>
      <c r="RNO262" s="92"/>
      <c r="RNP262" s="92"/>
      <c r="RNQ262" s="92"/>
      <c r="RNR262" s="92"/>
      <c r="RNS262" s="92"/>
      <c r="RNT262" s="92"/>
      <c r="RNU262" s="92"/>
      <c r="RNV262" s="92"/>
      <c r="RNW262" s="92"/>
      <c r="RNX262" s="92"/>
      <c r="RNY262" s="92"/>
      <c r="RNZ262" s="92"/>
      <c r="ROA262" s="92"/>
      <c r="ROB262" s="92"/>
      <c r="ROC262" s="92"/>
      <c r="ROD262" s="92"/>
      <c r="ROE262" s="92"/>
      <c r="ROF262" s="92"/>
      <c r="ROG262" s="92"/>
      <c r="ROH262" s="92"/>
      <c r="ROI262" s="92"/>
      <c r="ROJ262" s="92"/>
      <c r="ROK262" s="92"/>
      <c r="ROL262" s="92"/>
      <c r="ROM262" s="92"/>
      <c r="RON262" s="92"/>
      <c r="ROO262" s="92"/>
      <c r="ROP262" s="92"/>
      <c r="ROQ262" s="92"/>
      <c r="ROR262" s="92"/>
      <c r="ROS262" s="92"/>
      <c r="ROT262" s="92"/>
      <c r="ROU262" s="92"/>
      <c r="ROV262" s="92"/>
      <c r="ROW262" s="92"/>
      <c r="ROX262" s="92"/>
      <c r="ROY262" s="92"/>
      <c r="ROZ262" s="92"/>
      <c r="RPA262" s="92"/>
      <c r="RPB262" s="92"/>
      <c r="RPC262" s="92"/>
      <c r="RPD262" s="92"/>
      <c r="RPE262" s="92"/>
      <c r="RPF262" s="92"/>
      <c r="RPG262" s="92"/>
      <c r="RPH262" s="92"/>
      <c r="RPI262" s="92"/>
      <c r="RPJ262" s="92"/>
      <c r="RPK262" s="92"/>
      <c r="RPL262" s="92"/>
      <c r="RPM262" s="92"/>
      <c r="RPN262" s="92"/>
      <c r="RPO262" s="92"/>
      <c r="RPP262" s="92"/>
      <c r="RPQ262" s="92"/>
      <c r="RPR262" s="92"/>
      <c r="RPS262" s="92"/>
      <c r="RPT262" s="92"/>
      <c r="RPU262" s="92"/>
      <c r="RPV262" s="92"/>
      <c r="RPW262" s="92"/>
      <c r="RPX262" s="92"/>
      <c r="RPY262" s="92"/>
      <c r="RPZ262" s="92"/>
      <c r="RQA262" s="92"/>
      <c r="RQB262" s="92"/>
      <c r="RQC262" s="92"/>
      <c r="RQD262" s="92"/>
      <c r="RQE262" s="92"/>
      <c r="RQF262" s="92"/>
      <c r="RQG262" s="92"/>
      <c r="RQH262" s="92"/>
      <c r="RQI262" s="92"/>
      <c r="RQJ262" s="92"/>
      <c r="RQK262" s="92"/>
      <c r="RQL262" s="92"/>
      <c r="RQM262" s="92"/>
      <c r="RQN262" s="92"/>
      <c r="RQO262" s="92"/>
      <c r="RQP262" s="92"/>
      <c r="RQQ262" s="92"/>
      <c r="RQR262" s="92"/>
      <c r="RQS262" s="92"/>
      <c r="RQT262" s="92"/>
      <c r="RQU262" s="92"/>
      <c r="RQV262" s="92"/>
      <c r="RQW262" s="92"/>
      <c r="RQX262" s="92"/>
      <c r="RQY262" s="92"/>
      <c r="RQZ262" s="92"/>
      <c r="RRA262" s="92"/>
      <c r="RRB262" s="92"/>
      <c r="RRC262" s="92"/>
      <c r="RRD262" s="92"/>
      <c r="RRE262" s="92"/>
      <c r="RRF262" s="92"/>
      <c r="RRG262" s="92"/>
      <c r="RRH262" s="92"/>
      <c r="RRI262" s="92"/>
      <c r="RRJ262" s="92"/>
      <c r="RRK262" s="92"/>
      <c r="RRL262" s="92"/>
      <c r="RRM262" s="92"/>
      <c r="RRN262" s="92"/>
      <c r="RRO262" s="92"/>
      <c r="RRP262" s="92"/>
      <c r="RRQ262" s="92"/>
      <c r="RRR262" s="92"/>
      <c r="RRS262" s="92"/>
      <c r="RRT262" s="92"/>
      <c r="RRU262" s="92"/>
      <c r="RRV262" s="92"/>
      <c r="RRW262" s="92"/>
      <c r="RRX262" s="92"/>
      <c r="RRY262" s="92"/>
      <c r="RRZ262" s="92"/>
      <c r="RSA262" s="92"/>
      <c r="RSB262" s="92"/>
      <c r="RSC262" s="92"/>
      <c r="RSD262" s="92"/>
      <c r="RSE262" s="92"/>
      <c r="RSF262" s="92"/>
      <c r="RSG262" s="92"/>
      <c r="RSH262" s="92"/>
      <c r="RSI262" s="92"/>
      <c r="RSJ262" s="92"/>
      <c r="RSK262" s="92"/>
      <c r="RSL262" s="92"/>
      <c r="RSM262" s="92"/>
      <c r="RSN262" s="92"/>
      <c r="RSO262" s="92"/>
      <c r="RSP262" s="92"/>
      <c r="RSQ262" s="92"/>
      <c r="RSR262" s="92"/>
      <c r="RSS262" s="92"/>
      <c r="RST262" s="92"/>
      <c r="RSU262" s="92"/>
      <c r="RSV262" s="92"/>
      <c r="RSW262" s="92"/>
      <c r="RSX262" s="92"/>
      <c r="RSY262" s="92"/>
      <c r="RSZ262" s="92"/>
      <c r="RTA262" s="92"/>
      <c r="RTB262" s="92"/>
      <c r="RTC262" s="92"/>
      <c r="RTD262" s="92"/>
      <c r="RTE262" s="92"/>
      <c r="RTF262" s="92"/>
      <c r="RTG262" s="92"/>
      <c r="RTH262" s="92"/>
      <c r="RTI262" s="92"/>
      <c r="RTJ262" s="92"/>
      <c r="RTK262" s="92"/>
      <c r="RTL262" s="92"/>
      <c r="RTM262" s="92"/>
      <c r="RTN262" s="92"/>
      <c r="RTO262" s="92"/>
      <c r="RTP262" s="92"/>
      <c r="RTQ262" s="92"/>
      <c r="RTR262" s="92"/>
      <c r="RTS262" s="92"/>
      <c r="RTT262" s="92"/>
      <c r="RTU262" s="92"/>
      <c r="RTV262" s="92"/>
      <c r="RTW262" s="92"/>
      <c r="RTX262" s="92"/>
      <c r="RTY262" s="92"/>
      <c r="RTZ262" s="92"/>
      <c r="RUA262" s="92"/>
      <c r="RUB262" s="92"/>
      <c r="RUC262" s="92"/>
      <c r="RUD262" s="92"/>
      <c r="RUE262" s="92"/>
      <c r="RUF262" s="92"/>
      <c r="RUG262" s="92"/>
      <c r="RUH262" s="92"/>
      <c r="RUI262" s="92"/>
      <c r="RUJ262" s="92"/>
      <c r="RUK262" s="92"/>
      <c r="RUL262" s="92"/>
      <c r="RUM262" s="92"/>
      <c r="RUN262" s="92"/>
      <c r="RUO262" s="92"/>
      <c r="RUP262" s="92"/>
      <c r="RUQ262" s="92"/>
      <c r="RUR262" s="92"/>
      <c r="RUS262" s="92"/>
      <c r="RUT262" s="92"/>
      <c r="RUU262" s="92"/>
      <c r="RUV262" s="92"/>
      <c r="RUW262" s="92"/>
      <c r="RUX262" s="92"/>
      <c r="RUY262" s="92"/>
      <c r="RUZ262" s="92"/>
      <c r="RVA262" s="92"/>
      <c r="RVB262" s="92"/>
      <c r="RVC262" s="92"/>
      <c r="RVD262" s="92"/>
      <c r="RVE262" s="92"/>
      <c r="RVF262" s="92"/>
      <c r="RVG262" s="92"/>
      <c r="RVH262" s="92"/>
      <c r="RVI262" s="92"/>
      <c r="RVJ262" s="92"/>
      <c r="RVK262" s="92"/>
      <c r="RVL262" s="92"/>
      <c r="RVM262" s="92"/>
      <c r="RVN262" s="92"/>
      <c r="RVO262" s="92"/>
      <c r="RVP262" s="92"/>
      <c r="RVQ262" s="92"/>
      <c r="RVR262" s="92"/>
      <c r="RVS262" s="92"/>
      <c r="RVT262" s="92"/>
      <c r="RVU262" s="92"/>
      <c r="RVV262" s="92"/>
      <c r="RVW262" s="92"/>
      <c r="RVX262" s="92"/>
      <c r="RVY262" s="92"/>
      <c r="RVZ262" s="92"/>
      <c r="RWA262" s="92"/>
      <c r="RWB262" s="92"/>
      <c r="RWC262" s="92"/>
      <c r="RWD262" s="92"/>
      <c r="RWE262" s="92"/>
      <c r="RWF262" s="92"/>
      <c r="RWG262" s="92"/>
      <c r="RWH262" s="92"/>
      <c r="RWI262" s="92"/>
      <c r="RWJ262" s="92"/>
      <c r="RWK262" s="92"/>
      <c r="RWL262" s="92"/>
      <c r="RWM262" s="92"/>
      <c r="RWN262" s="92"/>
      <c r="RWO262" s="92"/>
      <c r="RWP262" s="92"/>
      <c r="RWQ262" s="92"/>
      <c r="RWR262" s="92"/>
      <c r="RWS262" s="92"/>
      <c r="RWT262" s="92"/>
      <c r="RWU262" s="92"/>
      <c r="RWV262" s="92"/>
      <c r="RWW262" s="92"/>
      <c r="RWX262" s="92"/>
      <c r="RWY262" s="92"/>
      <c r="RWZ262" s="92"/>
      <c r="RXA262" s="92"/>
      <c r="RXB262" s="92"/>
      <c r="RXC262" s="92"/>
      <c r="RXD262" s="92"/>
      <c r="RXE262" s="92"/>
      <c r="RXF262" s="92"/>
      <c r="RXG262" s="92"/>
      <c r="RXH262" s="92"/>
      <c r="RXI262" s="92"/>
      <c r="RXJ262" s="92"/>
      <c r="RXK262" s="92"/>
      <c r="RXL262" s="92"/>
      <c r="RXM262" s="92"/>
      <c r="RXN262" s="92"/>
      <c r="RXO262" s="92"/>
      <c r="RXP262" s="92"/>
      <c r="RXQ262" s="92"/>
      <c r="RXR262" s="92"/>
      <c r="RXS262" s="92"/>
      <c r="RXT262" s="92"/>
      <c r="RXU262" s="92"/>
      <c r="RXV262" s="92"/>
      <c r="RXW262" s="92"/>
      <c r="RXX262" s="92"/>
      <c r="RXY262" s="92"/>
      <c r="RXZ262" s="92"/>
      <c r="RYA262" s="92"/>
      <c r="RYB262" s="92"/>
      <c r="RYC262" s="92"/>
      <c r="RYD262" s="92"/>
      <c r="RYE262" s="92"/>
      <c r="RYF262" s="92"/>
      <c r="RYG262" s="92"/>
      <c r="RYH262" s="92"/>
      <c r="RYI262" s="92"/>
      <c r="RYJ262" s="92"/>
      <c r="RYK262" s="92"/>
      <c r="RYL262" s="92"/>
      <c r="RYM262" s="92"/>
      <c r="RYN262" s="92"/>
      <c r="RYO262" s="92"/>
      <c r="RYP262" s="92"/>
      <c r="RYQ262" s="92"/>
      <c r="RYR262" s="92"/>
      <c r="RYS262" s="92"/>
      <c r="RYT262" s="92"/>
      <c r="RYU262" s="92"/>
      <c r="RYV262" s="92"/>
      <c r="RYW262" s="92"/>
      <c r="RYX262" s="92"/>
      <c r="RYY262" s="92"/>
      <c r="RYZ262" s="92"/>
      <c r="RZA262" s="92"/>
      <c r="RZB262" s="92"/>
      <c r="RZC262" s="92"/>
      <c r="RZD262" s="92"/>
      <c r="RZE262" s="92"/>
      <c r="RZF262" s="92"/>
      <c r="RZG262" s="92"/>
      <c r="RZH262" s="92"/>
      <c r="RZI262" s="92"/>
      <c r="RZJ262" s="92"/>
      <c r="RZK262" s="92"/>
      <c r="RZL262" s="92"/>
      <c r="RZM262" s="92"/>
      <c r="RZN262" s="92"/>
      <c r="RZO262" s="92"/>
      <c r="RZP262" s="92"/>
      <c r="RZQ262" s="92"/>
      <c r="RZR262" s="92"/>
      <c r="RZS262" s="92"/>
      <c r="RZT262" s="92"/>
      <c r="RZU262" s="92"/>
      <c r="RZV262" s="92"/>
      <c r="RZW262" s="92"/>
      <c r="RZX262" s="92"/>
      <c r="RZY262" s="92"/>
      <c r="RZZ262" s="92"/>
      <c r="SAA262" s="92"/>
      <c r="SAB262" s="92"/>
      <c r="SAC262" s="92"/>
      <c r="SAD262" s="92"/>
      <c r="SAE262" s="92"/>
      <c r="SAF262" s="92"/>
      <c r="SAG262" s="92"/>
      <c r="SAH262" s="92"/>
      <c r="SAI262" s="92"/>
      <c r="SAJ262" s="92"/>
      <c r="SAK262" s="92"/>
      <c r="SAL262" s="92"/>
      <c r="SAM262" s="92"/>
      <c r="SAN262" s="92"/>
      <c r="SAO262" s="92"/>
      <c r="SAP262" s="92"/>
      <c r="SAQ262" s="92"/>
      <c r="SAR262" s="92"/>
      <c r="SAS262" s="92"/>
      <c r="SAT262" s="92"/>
      <c r="SAU262" s="92"/>
      <c r="SAV262" s="92"/>
      <c r="SAW262" s="92"/>
      <c r="SAX262" s="92"/>
      <c r="SAY262" s="92"/>
      <c r="SAZ262" s="92"/>
      <c r="SBA262" s="92"/>
      <c r="SBB262" s="92"/>
      <c r="SBC262" s="92"/>
      <c r="SBD262" s="92"/>
      <c r="SBE262" s="92"/>
      <c r="SBF262" s="92"/>
      <c r="SBG262" s="92"/>
      <c r="SBH262" s="92"/>
      <c r="SBI262" s="92"/>
      <c r="SBJ262" s="92"/>
      <c r="SBK262" s="92"/>
      <c r="SBL262" s="92"/>
      <c r="SBM262" s="92"/>
      <c r="SBN262" s="92"/>
      <c r="SBO262" s="92"/>
      <c r="SBP262" s="92"/>
      <c r="SBQ262" s="92"/>
      <c r="SBR262" s="92"/>
      <c r="SBS262" s="92"/>
      <c r="SBT262" s="92"/>
      <c r="SBU262" s="92"/>
      <c r="SBV262" s="92"/>
      <c r="SBW262" s="92"/>
      <c r="SBX262" s="92"/>
      <c r="SBY262" s="92"/>
      <c r="SBZ262" s="92"/>
      <c r="SCA262" s="92"/>
      <c r="SCB262" s="92"/>
      <c r="SCC262" s="92"/>
      <c r="SCD262" s="92"/>
      <c r="SCE262" s="92"/>
      <c r="SCF262" s="92"/>
      <c r="SCG262" s="92"/>
      <c r="SCH262" s="92"/>
      <c r="SCI262" s="92"/>
      <c r="SCJ262" s="92"/>
      <c r="SCK262" s="92"/>
      <c r="SCL262" s="92"/>
      <c r="SCM262" s="92"/>
      <c r="SCN262" s="92"/>
      <c r="SCO262" s="92"/>
      <c r="SCP262" s="92"/>
      <c r="SCQ262" s="92"/>
      <c r="SCR262" s="92"/>
      <c r="SCS262" s="92"/>
      <c r="SCT262" s="92"/>
      <c r="SCU262" s="92"/>
      <c r="SCV262" s="92"/>
      <c r="SCW262" s="92"/>
      <c r="SCX262" s="92"/>
      <c r="SCY262" s="92"/>
      <c r="SCZ262" s="92"/>
      <c r="SDA262" s="92"/>
      <c r="SDB262" s="92"/>
      <c r="SDC262" s="92"/>
      <c r="SDD262" s="92"/>
      <c r="SDE262" s="92"/>
      <c r="SDF262" s="92"/>
      <c r="SDG262" s="92"/>
      <c r="SDH262" s="92"/>
      <c r="SDI262" s="92"/>
      <c r="SDJ262" s="92"/>
      <c r="SDK262" s="92"/>
      <c r="SDL262" s="92"/>
      <c r="SDM262" s="92"/>
      <c r="SDN262" s="92"/>
      <c r="SDO262" s="92"/>
      <c r="SDP262" s="92"/>
      <c r="SDQ262" s="92"/>
      <c r="SDR262" s="92"/>
      <c r="SDS262" s="92"/>
      <c r="SDT262" s="92"/>
      <c r="SDU262" s="92"/>
      <c r="SDV262" s="92"/>
      <c r="SDW262" s="92"/>
      <c r="SDX262" s="92"/>
      <c r="SDY262" s="92"/>
      <c r="SDZ262" s="92"/>
      <c r="SEA262" s="92"/>
      <c r="SEB262" s="92"/>
      <c r="SEC262" s="92"/>
      <c r="SED262" s="92"/>
      <c r="SEE262" s="92"/>
      <c r="SEF262" s="92"/>
      <c r="SEG262" s="92"/>
      <c r="SEH262" s="92"/>
      <c r="SEI262" s="92"/>
      <c r="SEJ262" s="92"/>
      <c r="SEK262" s="92"/>
      <c r="SEL262" s="92"/>
      <c r="SEM262" s="92"/>
      <c r="SEN262" s="92"/>
      <c r="SEO262" s="92"/>
      <c r="SEP262" s="92"/>
      <c r="SEQ262" s="92"/>
      <c r="SER262" s="92"/>
      <c r="SES262" s="92"/>
      <c r="SET262" s="92"/>
      <c r="SEU262" s="92"/>
      <c r="SEV262" s="92"/>
      <c r="SEW262" s="92"/>
      <c r="SEX262" s="92"/>
      <c r="SEY262" s="92"/>
      <c r="SEZ262" s="92"/>
      <c r="SFA262" s="92"/>
      <c r="SFB262" s="92"/>
      <c r="SFC262" s="92"/>
      <c r="SFD262" s="92"/>
      <c r="SFE262" s="92"/>
      <c r="SFF262" s="92"/>
      <c r="SFG262" s="92"/>
      <c r="SFH262" s="92"/>
      <c r="SFI262" s="92"/>
      <c r="SFJ262" s="92"/>
      <c r="SFK262" s="92"/>
      <c r="SFL262" s="92"/>
      <c r="SFM262" s="92"/>
      <c r="SFN262" s="92"/>
      <c r="SFO262" s="92"/>
      <c r="SFP262" s="92"/>
      <c r="SFQ262" s="92"/>
      <c r="SFR262" s="92"/>
      <c r="SFS262" s="92"/>
      <c r="SFT262" s="92"/>
      <c r="SFU262" s="92"/>
      <c r="SFV262" s="92"/>
      <c r="SFW262" s="92"/>
      <c r="SFX262" s="92"/>
      <c r="SFY262" s="92"/>
      <c r="SFZ262" s="92"/>
      <c r="SGA262" s="92"/>
      <c r="SGB262" s="92"/>
      <c r="SGC262" s="92"/>
      <c r="SGD262" s="92"/>
      <c r="SGE262" s="92"/>
      <c r="SGF262" s="92"/>
      <c r="SGG262" s="92"/>
      <c r="SGH262" s="92"/>
      <c r="SGI262" s="92"/>
      <c r="SGJ262" s="92"/>
      <c r="SGK262" s="92"/>
      <c r="SGL262" s="92"/>
      <c r="SGM262" s="92"/>
      <c r="SGN262" s="92"/>
      <c r="SGO262" s="92"/>
      <c r="SGP262" s="92"/>
      <c r="SGQ262" s="92"/>
      <c r="SGR262" s="92"/>
      <c r="SGS262" s="92"/>
      <c r="SGT262" s="92"/>
      <c r="SGU262" s="92"/>
      <c r="SGV262" s="92"/>
      <c r="SGW262" s="92"/>
      <c r="SGX262" s="92"/>
      <c r="SGY262" s="92"/>
      <c r="SGZ262" s="92"/>
      <c r="SHA262" s="92"/>
      <c r="SHB262" s="92"/>
      <c r="SHC262" s="92"/>
      <c r="SHD262" s="92"/>
      <c r="SHE262" s="92"/>
      <c r="SHF262" s="92"/>
      <c r="SHG262" s="92"/>
      <c r="SHH262" s="92"/>
      <c r="SHI262" s="92"/>
      <c r="SHJ262" s="92"/>
      <c r="SHK262" s="92"/>
      <c r="SHL262" s="92"/>
      <c r="SHM262" s="92"/>
      <c r="SHN262" s="92"/>
      <c r="SHO262" s="92"/>
      <c r="SHP262" s="92"/>
      <c r="SHQ262" s="92"/>
      <c r="SHR262" s="92"/>
      <c r="SHS262" s="92"/>
      <c r="SHT262" s="92"/>
      <c r="SHU262" s="92"/>
      <c r="SHV262" s="92"/>
      <c r="SHW262" s="92"/>
      <c r="SHX262" s="92"/>
      <c r="SHY262" s="92"/>
      <c r="SHZ262" s="92"/>
      <c r="SIA262" s="92"/>
      <c r="SIB262" s="92"/>
      <c r="SIC262" s="92"/>
      <c r="SID262" s="92"/>
      <c r="SIE262" s="92"/>
      <c r="SIF262" s="92"/>
      <c r="SIG262" s="92"/>
      <c r="SIH262" s="92"/>
      <c r="SII262" s="92"/>
      <c r="SIJ262" s="92"/>
      <c r="SIK262" s="92"/>
      <c r="SIL262" s="92"/>
      <c r="SIM262" s="92"/>
      <c r="SIN262" s="92"/>
      <c r="SIO262" s="92"/>
      <c r="SIP262" s="92"/>
      <c r="SIQ262" s="92"/>
      <c r="SIR262" s="92"/>
      <c r="SIS262" s="92"/>
      <c r="SIT262" s="92"/>
      <c r="SIU262" s="92"/>
      <c r="SIV262" s="92"/>
      <c r="SIW262" s="92"/>
      <c r="SIX262" s="92"/>
      <c r="SIY262" s="92"/>
      <c r="SIZ262" s="92"/>
      <c r="SJA262" s="92"/>
      <c r="SJB262" s="92"/>
      <c r="SJC262" s="92"/>
      <c r="SJD262" s="92"/>
      <c r="SJE262" s="92"/>
      <c r="SJF262" s="92"/>
      <c r="SJG262" s="92"/>
      <c r="SJH262" s="92"/>
      <c r="SJI262" s="92"/>
      <c r="SJJ262" s="92"/>
      <c r="SJK262" s="92"/>
      <c r="SJL262" s="92"/>
      <c r="SJM262" s="92"/>
      <c r="SJN262" s="92"/>
      <c r="SJO262" s="92"/>
      <c r="SJP262" s="92"/>
      <c r="SJQ262" s="92"/>
      <c r="SJR262" s="92"/>
      <c r="SJS262" s="92"/>
      <c r="SJT262" s="92"/>
      <c r="SJU262" s="92"/>
      <c r="SJV262" s="92"/>
      <c r="SJW262" s="92"/>
      <c r="SJX262" s="92"/>
      <c r="SJY262" s="92"/>
      <c r="SJZ262" s="92"/>
      <c r="SKA262" s="92"/>
      <c r="SKB262" s="92"/>
      <c r="SKC262" s="92"/>
      <c r="SKD262" s="92"/>
      <c r="SKE262" s="92"/>
      <c r="SKF262" s="92"/>
      <c r="SKG262" s="92"/>
      <c r="SKH262" s="92"/>
      <c r="SKI262" s="92"/>
      <c r="SKJ262" s="92"/>
      <c r="SKK262" s="92"/>
      <c r="SKL262" s="92"/>
      <c r="SKM262" s="92"/>
      <c r="SKN262" s="92"/>
      <c r="SKO262" s="92"/>
      <c r="SKP262" s="92"/>
      <c r="SKQ262" s="92"/>
      <c r="SKR262" s="92"/>
      <c r="SKS262" s="92"/>
      <c r="SKT262" s="92"/>
      <c r="SKU262" s="92"/>
      <c r="SKV262" s="92"/>
      <c r="SKW262" s="92"/>
      <c r="SKX262" s="92"/>
      <c r="SKY262" s="92"/>
      <c r="SKZ262" s="92"/>
      <c r="SLA262" s="92"/>
      <c r="SLB262" s="92"/>
      <c r="SLC262" s="92"/>
      <c r="SLD262" s="92"/>
      <c r="SLE262" s="92"/>
      <c r="SLF262" s="92"/>
      <c r="SLG262" s="92"/>
      <c r="SLH262" s="92"/>
      <c r="SLI262" s="92"/>
      <c r="SLJ262" s="92"/>
      <c r="SLK262" s="92"/>
      <c r="SLL262" s="92"/>
      <c r="SLM262" s="92"/>
      <c r="SLN262" s="92"/>
      <c r="SLO262" s="92"/>
      <c r="SLP262" s="92"/>
      <c r="SLQ262" s="92"/>
      <c r="SLR262" s="92"/>
      <c r="SLS262" s="92"/>
      <c r="SLT262" s="92"/>
      <c r="SLU262" s="92"/>
      <c r="SLV262" s="92"/>
      <c r="SLW262" s="92"/>
      <c r="SLX262" s="92"/>
      <c r="SLY262" s="92"/>
      <c r="SLZ262" s="92"/>
      <c r="SMA262" s="92"/>
      <c r="SMB262" s="92"/>
      <c r="SMC262" s="92"/>
      <c r="SMD262" s="92"/>
      <c r="SME262" s="92"/>
      <c r="SMF262" s="92"/>
      <c r="SMG262" s="92"/>
      <c r="SMH262" s="92"/>
      <c r="SMI262" s="92"/>
      <c r="SMJ262" s="92"/>
      <c r="SMK262" s="92"/>
      <c r="SML262" s="92"/>
      <c r="SMM262" s="92"/>
      <c r="SMN262" s="92"/>
      <c r="SMO262" s="92"/>
      <c r="SMP262" s="92"/>
      <c r="SMQ262" s="92"/>
      <c r="SMR262" s="92"/>
      <c r="SMS262" s="92"/>
      <c r="SMT262" s="92"/>
      <c r="SMU262" s="92"/>
      <c r="SMV262" s="92"/>
      <c r="SMW262" s="92"/>
      <c r="SMX262" s="92"/>
      <c r="SMY262" s="92"/>
      <c r="SMZ262" s="92"/>
      <c r="SNA262" s="92"/>
      <c r="SNB262" s="92"/>
      <c r="SNC262" s="92"/>
      <c r="SND262" s="92"/>
      <c r="SNE262" s="92"/>
      <c r="SNF262" s="92"/>
      <c r="SNG262" s="92"/>
      <c r="SNH262" s="92"/>
      <c r="SNI262" s="92"/>
      <c r="SNJ262" s="92"/>
      <c r="SNK262" s="92"/>
      <c r="SNL262" s="92"/>
      <c r="SNM262" s="92"/>
      <c r="SNN262" s="92"/>
      <c r="SNO262" s="92"/>
      <c r="SNP262" s="92"/>
      <c r="SNQ262" s="92"/>
      <c r="SNR262" s="92"/>
      <c r="SNS262" s="92"/>
      <c r="SNT262" s="92"/>
      <c r="SNU262" s="92"/>
      <c r="SNV262" s="92"/>
      <c r="SNW262" s="92"/>
      <c r="SNX262" s="92"/>
      <c r="SNY262" s="92"/>
      <c r="SNZ262" s="92"/>
      <c r="SOA262" s="92"/>
      <c r="SOB262" s="92"/>
      <c r="SOC262" s="92"/>
      <c r="SOD262" s="92"/>
      <c r="SOE262" s="92"/>
      <c r="SOF262" s="92"/>
      <c r="SOG262" s="92"/>
      <c r="SOH262" s="92"/>
      <c r="SOI262" s="92"/>
      <c r="SOJ262" s="92"/>
      <c r="SOK262" s="92"/>
      <c r="SOL262" s="92"/>
      <c r="SOM262" s="92"/>
      <c r="SON262" s="92"/>
      <c r="SOO262" s="92"/>
      <c r="SOP262" s="92"/>
      <c r="SOQ262" s="92"/>
      <c r="SOR262" s="92"/>
      <c r="SOS262" s="92"/>
      <c r="SOT262" s="92"/>
      <c r="SOU262" s="92"/>
      <c r="SOV262" s="92"/>
      <c r="SOW262" s="92"/>
      <c r="SOX262" s="92"/>
      <c r="SOY262" s="92"/>
      <c r="SOZ262" s="92"/>
      <c r="SPA262" s="92"/>
      <c r="SPB262" s="92"/>
      <c r="SPC262" s="92"/>
      <c r="SPD262" s="92"/>
      <c r="SPE262" s="92"/>
      <c r="SPF262" s="92"/>
      <c r="SPG262" s="92"/>
      <c r="SPH262" s="92"/>
      <c r="SPI262" s="92"/>
      <c r="SPJ262" s="92"/>
      <c r="SPK262" s="92"/>
      <c r="SPL262" s="92"/>
      <c r="SPM262" s="92"/>
      <c r="SPN262" s="92"/>
      <c r="SPO262" s="92"/>
      <c r="SPP262" s="92"/>
      <c r="SPQ262" s="92"/>
      <c r="SPR262" s="92"/>
      <c r="SPS262" s="92"/>
      <c r="SPT262" s="92"/>
      <c r="SPU262" s="92"/>
      <c r="SPV262" s="92"/>
      <c r="SPW262" s="92"/>
      <c r="SPX262" s="92"/>
      <c r="SPY262" s="92"/>
      <c r="SPZ262" s="92"/>
      <c r="SQA262" s="92"/>
      <c r="SQB262" s="92"/>
      <c r="SQC262" s="92"/>
      <c r="SQD262" s="92"/>
      <c r="SQE262" s="92"/>
      <c r="SQF262" s="92"/>
      <c r="SQG262" s="92"/>
      <c r="SQH262" s="92"/>
      <c r="SQI262" s="92"/>
      <c r="SQJ262" s="92"/>
      <c r="SQK262" s="92"/>
      <c r="SQL262" s="92"/>
      <c r="SQM262" s="92"/>
      <c r="SQN262" s="92"/>
      <c r="SQO262" s="92"/>
      <c r="SQP262" s="92"/>
      <c r="SQQ262" s="92"/>
      <c r="SQR262" s="92"/>
      <c r="SQS262" s="92"/>
      <c r="SQT262" s="92"/>
      <c r="SQU262" s="92"/>
      <c r="SQV262" s="92"/>
      <c r="SQW262" s="92"/>
      <c r="SQX262" s="92"/>
      <c r="SQY262" s="92"/>
      <c r="SQZ262" s="92"/>
      <c r="SRA262" s="92"/>
      <c r="SRB262" s="92"/>
      <c r="SRC262" s="92"/>
      <c r="SRD262" s="92"/>
      <c r="SRE262" s="92"/>
      <c r="SRF262" s="92"/>
      <c r="SRG262" s="92"/>
      <c r="SRH262" s="92"/>
      <c r="SRI262" s="92"/>
      <c r="SRJ262" s="92"/>
      <c r="SRK262" s="92"/>
      <c r="SRL262" s="92"/>
      <c r="SRM262" s="92"/>
      <c r="SRN262" s="92"/>
      <c r="SRO262" s="92"/>
      <c r="SRP262" s="92"/>
      <c r="SRQ262" s="92"/>
      <c r="SRR262" s="92"/>
      <c r="SRS262" s="92"/>
      <c r="SRT262" s="92"/>
      <c r="SRU262" s="92"/>
      <c r="SRV262" s="92"/>
      <c r="SRW262" s="92"/>
      <c r="SRX262" s="92"/>
      <c r="SRY262" s="92"/>
      <c r="SRZ262" s="92"/>
      <c r="SSA262" s="92"/>
      <c r="SSB262" s="92"/>
      <c r="SSC262" s="92"/>
      <c r="SSD262" s="92"/>
      <c r="SSE262" s="92"/>
      <c r="SSF262" s="92"/>
      <c r="SSG262" s="92"/>
      <c r="SSH262" s="92"/>
      <c r="SSI262" s="92"/>
      <c r="SSJ262" s="92"/>
      <c r="SSK262" s="92"/>
      <c r="SSL262" s="92"/>
      <c r="SSM262" s="92"/>
      <c r="SSN262" s="92"/>
      <c r="SSO262" s="92"/>
      <c r="SSP262" s="92"/>
      <c r="SSQ262" s="92"/>
      <c r="SSR262" s="92"/>
      <c r="SSS262" s="92"/>
      <c r="SST262" s="92"/>
      <c r="SSU262" s="92"/>
      <c r="SSV262" s="92"/>
      <c r="SSW262" s="92"/>
      <c r="SSX262" s="92"/>
      <c r="SSY262" s="92"/>
      <c r="SSZ262" s="92"/>
      <c r="STA262" s="92"/>
      <c r="STB262" s="92"/>
      <c r="STC262" s="92"/>
      <c r="STD262" s="92"/>
      <c r="STE262" s="92"/>
      <c r="STF262" s="92"/>
      <c r="STG262" s="92"/>
      <c r="STH262" s="92"/>
      <c r="STI262" s="92"/>
      <c r="STJ262" s="92"/>
      <c r="STK262" s="92"/>
      <c r="STL262" s="92"/>
      <c r="STM262" s="92"/>
      <c r="STN262" s="92"/>
      <c r="STO262" s="92"/>
      <c r="STP262" s="92"/>
      <c r="STQ262" s="92"/>
      <c r="STR262" s="92"/>
      <c r="STS262" s="92"/>
      <c r="STT262" s="92"/>
      <c r="STU262" s="92"/>
      <c r="STV262" s="92"/>
      <c r="STW262" s="92"/>
      <c r="STX262" s="92"/>
      <c r="STY262" s="92"/>
      <c r="STZ262" s="92"/>
      <c r="SUA262" s="92"/>
      <c r="SUB262" s="92"/>
      <c r="SUC262" s="92"/>
      <c r="SUD262" s="92"/>
      <c r="SUE262" s="92"/>
      <c r="SUF262" s="92"/>
      <c r="SUG262" s="92"/>
      <c r="SUH262" s="92"/>
      <c r="SUI262" s="92"/>
      <c r="SUJ262" s="92"/>
      <c r="SUK262" s="92"/>
      <c r="SUL262" s="92"/>
      <c r="SUM262" s="92"/>
      <c r="SUN262" s="92"/>
      <c r="SUO262" s="92"/>
      <c r="SUP262" s="92"/>
      <c r="SUQ262" s="92"/>
      <c r="SUR262" s="92"/>
      <c r="SUS262" s="92"/>
      <c r="SUT262" s="92"/>
      <c r="SUU262" s="92"/>
      <c r="SUV262" s="92"/>
      <c r="SUW262" s="92"/>
      <c r="SUX262" s="92"/>
      <c r="SUY262" s="92"/>
      <c r="SUZ262" s="92"/>
      <c r="SVA262" s="92"/>
      <c r="SVB262" s="92"/>
      <c r="SVC262" s="92"/>
      <c r="SVD262" s="92"/>
      <c r="SVE262" s="92"/>
      <c r="SVF262" s="92"/>
      <c r="SVG262" s="92"/>
      <c r="SVH262" s="92"/>
      <c r="SVI262" s="92"/>
      <c r="SVJ262" s="92"/>
      <c r="SVK262" s="92"/>
      <c r="SVL262" s="92"/>
      <c r="SVM262" s="92"/>
      <c r="SVN262" s="92"/>
      <c r="SVO262" s="92"/>
      <c r="SVP262" s="92"/>
      <c r="SVQ262" s="92"/>
      <c r="SVR262" s="92"/>
      <c r="SVS262" s="92"/>
      <c r="SVT262" s="92"/>
      <c r="SVU262" s="92"/>
      <c r="SVV262" s="92"/>
      <c r="SVW262" s="92"/>
      <c r="SVX262" s="92"/>
      <c r="SVY262" s="92"/>
      <c r="SVZ262" s="92"/>
      <c r="SWA262" s="92"/>
      <c r="SWB262" s="92"/>
      <c r="SWC262" s="92"/>
      <c r="SWD262" s="92"/>
      <c r="SWE262" s="92"/>
      <c r="SWF262" s="92"/>
      <c r="SWG262" s="92"/>
      <c r="SWH262" s="92"/>
      <c r="SWI262" s="92"/>
      <c r="SWJ262" s="92"/>
      <c r="SWK262" s="92"/>
      <c r="SWL262" s="92"/>
      <c r="SWM262" s="92"/>
      <c r="SWN262" s="92"/>
      <c r="SWO262" s="92"/>
      <c r="SWP262" s="92"/>
      <c r="SWQ262" s="92"/>
      <c r="SWR262" s="92"/>
      <c r="SWS262" s="92"/>
      <c r="SWT262" s="92"/>
      <c r="SWU262" s="92"/>
      <c r="SWV262" s="92"/>
      <c r="SWW262" s="92"/>
      <c r="SWX262" s="92"/>
      <c r="SWY262" s="92"/>
      <c r="SWZ262" s="92"/>
      <c r="SXA262" s="92"/>
      <c r="SXB262" s="92"/>
      <c r="SXC262" s="92"/>
      <c r="SXD262" s="92"/>
      <c r="SXE262" s="92"/>
      <c r="SXF262" s="92"/>
      <c r="SXG262" s="92"/>
      <c r="SXH262" s="92"/>
      <c r="SXI262" s="92"/>
      <c r="SXJ262" s="92"/>
      <c r="SXK262" s="92"/>
      <c r="SXL262" s="92"/>
      <c r="SXM262" s="92"/>
      <c r="SXN262" s="92"/>
      <c r="SXO262" s="92"/>
      <c r="SXP262" s="92"/>
      <c r="SXQ262" s="92"/>
      <c r="SXR262" s="92"/>
      <c r="SXS262" s="92"/>
      <c r="SXT262" s="92"/>
      <c r="SXU262" s="92"/>
      <c r="SXV262" s="92"/>
      <c r="SXW262" s="92"/>
      <c r="SXX262" s="92"/>
      <c r="SXY262" s="92"/>
      <c r="SXZ262" s="92"/>
      <c r="SYA262" s="92"/>
      <c r="SYB262" s="92"/>
      <c r="SYC262" s="92"/>
      <c r="SYD262" s="92"/>
      <c r="SYE262" s="92"/>
      <c r="SYF262" s="92"/>
      <c r="SYG262" s="92"/>
      <c r="SYH262" s="92"/>
      <c r="SYI262" s="92"/>
      <c r="SYJ262" s="92"/>
      <c r="SYK262" s="92"/>
      <c r="SYL262" s="92"/>
      <c r="SYM262" s="92"/>
      <c r="SYN262" s="92"/>
      <c r="SYO262" s="92"/>
      <c r="SYP262" s="92"/>
      <c r="SYQ262" s="92"/>
      <c r="SYR262" s="92"/>
      <c r="SYS262" s="92"/>
      <c r="SYT262" s="92"/>
      <c r="SYU262" s="92"/>
      <c r="SYV262" s="92"/>
      <c r="SYW262" s="92"/>
      <c r="SYX262" s="92"/>
      <c r="SYY262" s="92"/>
      <c r="SYZ262" s="92"/>
      <c r="SZA262" s="92"/>
      <c r="SZB262" s="92"/>
      <c r="SZC262" s="92"/>
      <c r="SZD262" s="92"/>
      <c r="SZE262" s="92"/>
      <c r="SZF262" s="92"/>
      <c r="SZG262" s="92"/>
      <c r="SZH262" s="92"/>
      <c r="SZI262" s="92"/>
      <c r="SZJ262" s="92"/>
      <c r="SZK262" s="92"/>
      <c r="SZL262" s="92"/>
      <c r="SZM262" s="92"/>
      <c r="SZN262" s="92"/>
      <c r="SZO262" s="92"/>
      <c r="SZP262" s="92"/>
      <c r="SZQ262" s="92"/>
      <c r="SZR262" s="92"/>
      <c r="SZS262" s="92"/>
      <c r="SZT262" s="92"/>
      <c r="SZU262" s="92"/>
      <c r="SZV262" s="92"/>
      <c r="SZW262" s="92"/>
      <c r="SZX262" s="92"/>
      <c r="SZY262" s="92"/>
      <c r="SZZ262" s="92"/>
      <c r="TAA262" s="92"/>
      <c r="TAB262" s="92"/>
      <c r="TAC262" s="92"/>
      <c r="TAD262" s="92"/>
      <c r="TAE262" s="92"/>
      <c r="TAF262" s="92"/>
      <c r="TAG262" s="92"/>
      <c r="TAH262" s="92"/>
      <c r="TAI262" s="92"/>
      <c r="TAJ262" s="92"/>
      <c r="TAK262" s="92"/>
      <c r="TAL262" s="92"/>
      <c r="TAM262" s="92"/>
      <c r="TAN262" s="92"/>
      <c r="TAO262" s="92"/>
      <c r="TAP262" s="92"/>
      <c r="TAQ262" s="92"/>
      <c r="TAR262" s="92"/>
      <c r="TAS262" s="92"/>
      <c r="TAT262" s="92"/>
      <c r="TAU262" s="92"/>
      <c r="TAV262" s="92"/>
      <c r="TAW262" s="92"/>
      <c r="TAX262" s="92"/>
      <c r="TAY262" s="92"/>
      <c r="TAZ262" s="92"/>
      <c r="TBA262" s="92"/>
      <c r="TBB262" s="92"/>
      <c r="TBC262" s="92"/>
      <c r="TBD262" s="92"/>
      <c r="TBE262" s="92"/>
      <c r="TBF262" s="92"/>
      <c r="TBG262" s="92"/>
      <c r="TBH262" s="92"/>
      <c r="TBI262" s="92"/>
      <c r="TBJ262" s="92"/>
      <c r="TBK262" s="92"/>
      <c r="TBL262" s="92"/>
      <c r="TBM262" s="92"/>
      <c r="TBN262" s="92"/>
      <c r="TBO262" s="92"/>
      <c r="TBP262" s="92"/>
      <c r="TBQ262" s="92"/>
      <c r="TBR262" s="92"/>
      <c r="TBS262" s="92"/>
      <c r="TBT262" s="92"/>
      <c r="TBU262" s="92"/>
      <c r="TBV262" s="92"/>
      <c r="TBW262" s="92"/>
      <c r="TBX262" s="92"/>
      <c r="TBY262" s="92"/>
      <c r="TBZ262" s="92"/>
      <c r="TCA262" s="92"/>
      <c r="TCB262" s="92"/>
      <c r="TCC262" s="92"/>
      <c r="TCD262" s="92"/>
      <c r="TCE262" s="92"/>
      <c r="TCF262" s="92"/>
      <c r="TCG262" s="92"/>
      <c r="TCH262" s="92"/>
      <c r="TCI262" s="92"/>
      <c r="TCJ262" s="92"/>
      <c r="TCK262" s="92"/>
      <c r="TCL262" s="92"/>
      <c r="TCM262" s="92"/>
      <c r="TCN262" s="92"/>
      <c r="TCO262" s="92"/>
      <c r="TCP262" s="92"/>
      <c r="TCQ262" s="92"/>
      <c r="TCR262" s="92"/>
      <c r="TCS262" s="92"/>
      <c r="TCT262" s="92"/>
      <c r="TCU262" s="92"/>
      <c r="TCV262" s="92"/>
      <c r="TCW262" s="92"/>
      <c r="TCX262" s="92"/>
      <c r="TCY262" s="92"/>
      <c r="TCZ262" s="92"/>
      <c r="TDA262" s="92"/>
      <c r="TDB262" s="92"/>
      <c r="TDC262" s="92"/>
      <c r="TDD262" s="92"/>
      <c r="TDE262" s="92"/>
      <c r="TDF262" s="92"/>
      <c r="TDG262" s="92"/>
      <c r="TDH262" s="92"/>
      <c r="TDI262" s="92"/>
      <c r="TDJ262" s="92"/>
      <c r="TDK262" s="92"/>
      <c r="TDL262" s="92"/>
      <c r="TDM262" s="92"/>
      <c r="TDN262" s="92"/>
      <c r="TDO262" s="92"/>
      <c r="TDP262" s="92"/>
      <c r="TDQ262" s="92"/>
      <c r="TDR262" s="92"/>
      <c r="TDS262" s="92"/>
      <c r="TDT262" s="92"/>
      <c r="TDU262" s="92"/>
      <c r="TDV262" s="92"/>
      <c r="TDW262" s="92"/>
      <c r="TDX262" s="92"/>
      <c r="TDY262" s="92"/>
      <c r="TDZ262" s="92"/>
      <c r="TEA262" s="92"/>
      <c r="TEB262" s="92"/>
      <c r="TEC262" s="92"/>
      <c r="TED262" s="92"/>
      <c r="TEE262" s="92"/>
      <c r="TEF262" s="92"/>
      <c r="TEG262" s="92"/>
      <c r="TEH262" s="92"/>
      <c r="TEI262" s="92"/>
      <c r="TEJ262" s="92"/>
      <c r="TEK262" s="92"/>
      <c r="TEL262" s="92"/>
      <c r="TEM262" s="92"/>
      <c r="TEN262" s="92"/>
      <c r="TEO262" s="92"/>
      <c r="TEP262" s="92"/>
      <c r="TEQ262" s="92"/>
      <c r="TER262" s="92"/>
      <c r="TES262" s="92"/>
      <c r="TET262" s="92"/>
      <c r="TEU262" s="92"/>
      <c r="TEV262" s="92"/>
      <c r="TEW262" s="92"/>
      <c r="TEX262" s="92"/>
      <c r="TEY262" s="92"/>
      <c r="TEZ262" s="92"/>
      <c r="TFA262" s="92"/>
      <c r="TFB262" s="92"/>
      <c r="TFC262" s="92"/>
      <c r="TFD262" s="92"/>
      <c r="TFE262" s="92"/>
      <c r="TFF262" s="92"/>
      <c r="TFG262" s="92"/>
      <c r="TFH262" s="92"/>
      <c r="TFI262" s="92"/>
      <c r="TFJ262" s="92"/>
      <c r="TFK262" s="92"/>
      <c r="TFL262" s="92"/>
      <c r="TFM262" s="92"/>
      <c r="TFN262" s="92"/>
      <c r="TFO262" s="92"/>
      <c r="TFP262" s="92"/>
      <c r="TFQ262" s="92"/>
      <c r="TFR262" s="92"/>
      <c r="TFS262" s="92"/>
      <c r="TFT262" s="92"/>
      <c r="TFU262" s="92"/>
      <c r="TFV262" s="92"/>
      <c r="TFW262" s="92"/>
      <c r="TFX262" s="92"/>
      <c r="TFY262" s="92"/>
      <c r="TFZ262" s="92"/>
      <c r="TGA262" s="92"/>
      <c r="TGB262" s="92"/>
      <c r="TGC262" s="92"/>
      <c r="TGD262" s="92"/>
      <c r="TGE262" s="92"/>
      <c r="TGF262" s="92"/>
      <c r="TGG262" s="92"/>
      <c r="TGH262" s="92"/>
      <c r="TGI262" s="92"/>
      <c r="TGJ262" s="92"/>
      <c r="TGK262" s="92"/>
      <c r="TGL262" s="92"/>
      <c r="TGM262" s="92"/>
      <c r="TGN262" s="92"/>
      <c r="TGO262" s="92"/>
      <c r="TGP262" s="92"/>
      <c r="TGQ262" s="92"/>
      <c r="TGR262" s="92"/>
      <c r="TGS262" s="92"/>
      <c r="TGT262" s="92"/>
      <c r="TGU262" s="92"/>
      <c r="TGV262" s="92"/>
      <c r="TGW262" s="92"/>
      <c r="TGX262" s="92"/>
      <c r="TGY262" s="92"/>
      <c r="TGZ262" s="92"/>
      <c r="THA262" s="92"/>
      <c r="THB262" s="92"/>
      <c r="THC262" s="92"/>
      <c r="THD262" s="92"/>
      <c r="THE262" s="92"/>
      <c r="THF262" s="92"/>
      <c r="THG262" s="92"/>
      <c r="THH262" s="92"/>
      <c r="THI262" s="92"/>
      <c r="THJ262" s="92"/>
      <c r="THK262" s="92"/>
      <c r="THL262" s="92"/>
      <c r="THM262" s="92"/>
      <c r="THN262" s="92"/>
      <c r="THO262" s="92"/>
      <c r="THP262" s="92"/>
      <c r="THQ262" s="92"/>
      <c r="THR262" s="92"/>
      <c r="THS262" s="92"/>
      <c r="THT262" s="92"/>
      <c r="THU262" s="92"/>
      <c r="THV262" s="92"/>
      <c r="THW262" s="92"/>
      <c r="THX262" s="92"/>
      <c r="THY262" s="92"/>
      <c r="THZ262" s="92"/>
      <c r="TIA262" s="92"/>
      <c r="TIB262" s="92"/>
      <c r="TIC262" s="92"/>
      <c r="TID262" s="92"/>
      <c r="TIE262" s="92"/>
      <c r="TIF262" s="92"/>
      <c r="TIG262" s="92"/>
      <c r="TIH262" s="92"/>
      <c r="TII262" s="92"/>
      <c r="TIJ262" s="92"/>
      <c r="TIK262" s="92"/>
      <c r="TIL262" s="92"/>
      <c r="TIM262" s="92"/>
      <c r="TIN262" s="92"/>
      <c r="TIO262" s="92"/>
      <c r="TIP262" s="92"/>
      <c r="TIQ262" s="92"/>
      <c r="TIR262" s="92"/>
      <c r="TIS262" s="92"/>
      <c r="TIT262" s="92"/>
      <c r="TIU262" s="92"/>
      <c r="TIV262" s="92"/>
      <c r="TIW262" s="92"/>
      <c r="TIX262" s="92"/>
      <c r="TIY262" s="92"/>
      <c r="TIZ262" s="92"/>
      <c r="TJA262" s="92"/>
      <c r="TJB262" s="92"/>
      <c r="TJC262" s="92"/>
      <c r="TJD262" s="92"/>
      <c r="TJE262" s="92"/>
      <c r="TJF262" s="92"/>
      <c r="TJG262" s="92"/>
      <c r="TJH262" s="92"/>
      <c r="TJI262" s="92"/>
      <c r="TJJ262" s="92"/>
      <c r="TJK262" s="92"/>
      <c r="TJL262" s="92"/>
      <c r="TJM262" s="92"/>
      <c r="TJN262" s="92"/>
      <c r="TJO262" s="92"/>
      <c r="TJP262" s="92"/>
      <c r="TJQ262" s="92"/>
      <c r="TJR262" s="92"/>
      <c r="TJS262" s="92"/>
      <c r="TJT262" s="92"/>
      <c r="TJU262" s="92"/>
      <c r="TJV262" s="92"/>
      <c r="TJW262" s="92"/>
      <c r="TJX262" s="92"/>
      <c r="TJY262" s="92"/>
      <c r="TJZ262" s="92"/>
      <c r="TKA262" s="92"/>
      <c r="TKB262" s="92"/>
      <c r="TKC262" s="92"/>
      <c r="TKD262" s="92"/>
      <c r="TKE262" s="92"/>
      <c r="TKF262" s="92"/>
      <c r="TKG262" s="92"/>
      <c r="TKH262" s="92"/>
      <c r="TKI262" s="92"/>
      <c r="TKJ262" s="92"/>
      <c r="TKK262" s="92"/>
      <c r="TKL262" s="92"/>
      <c r="TKM262" s="92"/>
      <c r="TKN262" s="92"/>
      <c r="TKO262" s="92"/>
      <c r="TKP262" s="92"/>
      <c r="TKQ262" s="92"/>
      <c r="TKR262" s="92"/>
      <c r="TKS262" s="92"/>
      <c r="TKT262" s="92"/>
      <c r="TKU262" s="92"/>
      <c r="TKV262" s="92"/>
      <c r="TKW262" s="92"/>
      <c r="TKX262" s="92"/>
      <c r="TKY262" s="92"/>
      <c r="TKZ262" s="92"/>
      <c r="TLA262" s="92"/>
      <c r="TLB262" s="92"/>
      <c r="TLC262" s="92"/>
      <c r="TLD262" s="92"/>
      <c r="TLE262" s="92"/>
      <c r="TLF262" s="92"/>
      <c r="TLG262" s="92"/>
      <c r="TLH262" s="92"/>
      <c r="TLI262" s="92"/>
      <c r="TLJ262" s="92"/>
      <c r="TLK262" s="92"/>
      <c r="TLL262" s="92"/>
      <c r="TLM262" s="92"/>
      <c r="TLN262" s="92"/>
      <c r="TLO262" s="92"/>
      <c r="TLP262" s="92"/>
      <c r="TLQ262" s="92"/>
      <c r="TLR262" s="92"/>
      <c r="TLS262" s="92"/>
      <c r="TLT262" s="92"/>
      <c r="TLU262" s="92"/>
      <c r="TLV262" s="92"/>
      <c r="TLW262" s="92"/>
      <c r="TLX262" s="92"/>
      <c r="TLY262" s="92"/>
      <c r="TLZ262" s="92"/>
      <c r="TMA262" s="92"/>
      <c r="TMB262" s="92"/>
      <c r="TMC262" s="92"/>
      <c r="TMD262" s="92"/>
      <c r="TME262" s="92"/>
      <c r="TMF262" s="92"/>
      <c r="TMG262" s="92"/>
      <c r="TMH262" s="92"/>
      <c r="TMI262" s="92"/>
      <c r="TMJ262" s="92"/>
      <c r="TMK262" s="92"/>
      <c r="TML262" s="92"/>
      <c r="TMM262" s="92"/>
      <c r="TMN262" s="92"/>
      <c r="TMO262" s="92"/>
      <c r="TMP262" s="92"/>
      <c r="TMQ262" s="92"/>
      <c r="TMR262" s="92"/>
      <c r="TMS262" s="92"/>
      <c r="TMT262" s="92"/>
      <c r="TMU262" s="92"/>
      <c r="TMV262" s="92"/>
      <c r="TMW262" s="92"/>
      <c r="TMX262" s="92"/>
      <c r="TMY262" s="92"/>
      <c r="TMZ262" s="92"/>
      <c r="TNA262" s="92"/>
      <c r="TNB262" s="92"/>
      <c r="TNC262" s="92"/>
      <c r="TND262" s="92"/>
      <c r="TNE262" s="92"/>
      <c r="TNF262" s="92"/>
      <c r="TNG262" s="92"/>
      <c r="TNH262" s="92"/>
      <c r="TNI262" s="92"/>
      <c r="TNJ262" s="92"/>
      <c r="TNK262" s="92"/>
      <c r="TNL262" s="92"/>
      <c r="TNM262" s="92"/>
      <c r="TNN262" s="92"/>
      <c r="TNO262" s="92"/>
      <c r="TNP262" s="92"/>
      <c r="TNQ262" s="92"/>
      <c r="TNR262" s="92"/>
      <c r="TNS262" s="92"/>
      <c r="TNT262" s="92"/>
      <c r="TNU262" s="92"/>
      <c r="TNV262" s="92"/>
      <c r="TNW262" s="92"/>
      <c r="TNX262" s="92"/>
      <c r="TNY262" s="92"/>
      <c r="TNZ262" s="92"/>
      <c r="TOA262" s="92"/>
      <c r="TOB262" s="92"/>
      <c r="TOC262" s="92"/>
      <c r="TOD262" s="92"/>
      <c r="TOE262" s="92"/>
      <c r="TOF262" s="92"/>
      <c r="TOG262" s="92"/>
      <c r="TOH262" s="92"/>
      <c r="TOI262" s="92"/>
      <c r="TOJ262" s="92"/>
      <c r="TOK262" s="92"/>
      <c r="TOL262" s="92"/>
      <c r="TOM262" s="92"/>
      <c r="TON262" s="92"/>
      <c r="TOO262" s="92"/>
      <c r="TOP262" s="92"/>
      <c r="TOQ262" s="92"/>
      <c r="TOR262" s="92"/>
      <c r="TOS262" s="92"/>
      <c r="TOT262" s="92"/>
      <c r="TOU262" s="92"/>
      <c r="TOV262" s="92"/>
      <c r="TOW262" s="92"/>
      <c r="TOX262" s="92"/>
      <c r="TOY262" s="92"/>
      <c r="TOZ262" s="92"/>
      <c r="TPA262" s="92"/>
      <c r="TPB262" s="92"/>
      <c r="TPC262" s="92"/>
      <c r="TPD262" s="92"/>
      <c r="TPE262" s="92"/>
      <c r="TPF262" s="92"/>
      <c r="TPG262" s="92"/>
      <c r="TPH262" s="92"/>
      <c r="TPI262" s="92"/>
      <c r="TPJ262" s="92"/>
      <c r="TPK262" s="92"/>
      <c r="TPL262" s="92"/>
      <c r="TPM262" s="92"/>
      <c r="TPN262" s="92"/>
      <c r="TPO262" s="92"/>
      <c r="TPP262" s="92"/>
      <c r="TPQ262" s="92"/>
      <c r="TPR262" s="92"/>
      <c r="TPS262" s="92"/>
      <c r="TPT262" s="92"/>
      <c r="TPU262" s="92"/>
      <c r="TPV262" s="92"/>
      <c r="TPW262" s="92"/>
      <c r="TPX262" s="92"/>
      <c r="TPY262" s="92"/>
      <c r="TPZ262" s="92"/>
      <c r="TQA262" s="92"/>
      <c r="TQB262" s="92"/>
      <c r="TQC262" s="92"/>
      <c r="TQD262" s="92"/>
      <c r="TQE262" s="92"/>
      <c r="TQF262" s="92"/>
      <c r="TQG262" s="92"/>
      <c r="TQH262" s="92"/>
      <c r="TQI262" s="92"/>
      <c r="TQJ262" s="92"/>
      <c r="TQK262" s="92"/>
      <c r="TQL262" s="92"/>
      <c r="TQM262" s="92"/>
      <c r="TQN262" s="92"/>
      <c r="TQO262" s="92"/>
      <c r="TQP262" s="92"/>
      <c r="TQQ262" s="92"/>
      <c r="TQR262" s="92"/>
      <c r="TQS262" s="92"/>
      <c r="TQT262" s="92"/>
      <c r="TQU262" s="92"/>
      <c r="TQV262" s="92"/>
      <c r="TQW262" s="92"/>
      <c r="TQX262" s="92"/>
      <c r="TQY262" s="92"/>
      <c r="TQZ262" s="92"/>
      <c r="TRA262" s="92"/>
      <c r="TRB262" s="92"/>
      <c r="TRC262" s="92"/>
      <c r="TRD262" s="92"/>
      <c r="TRE262" s="92"/>
      <c r="TRF262" s="92"/>
      <c r="TRG262" s="92"/>
      <c r="TRH262" s="92"/>
      <c r="TRI262" s="92"/>
      <c r="TRJ262" s="92"/>
      <c r="TRK262" s="92"/>
      <c r="TRL262" s="92"/>
      <c r="TRM262" s="92"/>
      <c r="TRN262" s="92"/>
      <c r="TRO262" s="92"/>
      <c r="TRP262" s="92"/>
      <c r="TRQ262" s="92"/>
      <c r="TRR262" s="92"/>
      <c r="TRS262" s="92"/>
      <c r="TRT262" s="92"/>
      <c r="TRU262" s="92"/>
      <c r="TRV262" s="92"/>
      <c r="TRW262" s="92"/>
      <c r="TRX262" s="92"/>
      <c r="TRY262" s="92"/>
      <c r="TRZ262" s="92"/>
      <c r="TSA262" s="92"/>
      <c r="TSB262" s="92"/>
      <c r="TSC262" s="92"/>
      <c r="TSD262" s="92"/>
      <c r="TSE262" s="92"/>
      <c r="TSF262" s="92"/>
      <c r="TSG262" s="92"/>
      <c r="TSH262" s="92"/>
      <c r="TSI262" s="92"/>
      <c r="TSJ262" s="92"/>
      <c r="TSK262" s="92"/>
      <c r="TSL262" s="92"/>
      <c r="TSM262" s="92"/>
      <c r="TSN262" s="92"/>
      <c r="TSO262" s="92"/>
      <c r="TSP262" s="92"/>
      <c r="TSQ262" s="92"/>
      <c r="TSR262" s="92"/>
      <c r="TSS262" s="92"/>
      <c r="TST262" s="92"/>
      <c r="TSU262" s="92"/>
      <c r="TSV262" s="92"/>
      <c r="TSW262" s="92"/>
      <c r="TSX262" s="92"/>
      <c r="TSY262" s="92"/>
      <c r="TSZ262" s="92"/>
      <c r="TTA262" s="92"/>
      <c r="TTB262" s="92"/>
      <c r="TTC262" s="92"/>
      <c r="TTD262" s="92"/>
      <c r="TTE262" s="92"/>
      <c r="TTF262" s="92"/>
      <c r="TTG262" s="92"/>
      <c r="TTH262" s="92"/>
      <c r="TTI262" s="92"/>
      <c r="TTJ262" s="92"/>
      <c r="TTK262" s="92"/>
      <c r="TTL262" s="92"/>
      <c r="TTM262" s="92"/>
      <c r="TTN262" s="92"/>
      <c r="TTO262" s="92"/>
      <c r="TTP262" s="92"/>
      <c r="TTQ262" s="92"/>
      <c r="TTR262" s="92"/>
      <c r="TTS262" s="92"/>
      <c r="TTT262" s="92"/>
      <c r="TTU262" s="92"/>
      <c r="TTV262" s="92"/>
      <c r="TTW262" s="92"/>
      <c r="TTX262" s="92"/>
      <c r="TTY262" s="92"/>
      <c r="TTZ262" s="92"/>
      <c r="TUA262" s="92"/>
      <c r="TUB262" s="92"/>
      <c r="TUC262" s="92"/>
      <c r="TUD262" s="92"/>
      <c r="TUE262" s="92"/>
      <c r="TUF262" s="92"/>
      <c r="TUG262" s="92"/>
      <c r="TUH262" s="92"/>
      <c r="TUI262" s="92"/>
      <c r="TUJ262" s="92"/>
      <c r="TUK262" s="92"/>
      <c r="TUL262" s="92"/>
      <c r="TUM262" s="92"/>
      <c r="TUN262" s="92"/>
      <c r="TUO262" s="92"/>
      <c r="TUP262" s="92"/>
      <c r="TUQ262" s="92"/>
      <c r="TUR262" s="92"/>
      <c r="TUS262" s="92"/>
      <c r="TUT262" s="92"/>
      <c r="TUU262" s="92"/>
      <c r="TUV262" s="92"/>
      <c r="TUW262" s="92"/>
      <c r="TUX262" s="92"/>
      <c r="TUY262" s="92"/>
      <c r="TUZ262" s="92"/>
      <c r="TVA262" s="92"/>
      <c r="TVB262" s="92"/>
      <c r="TVC262" s="92"/>
      <c r="TVD262" s="92"/>
      <c r="TVE262" s="92"/>
      <c r="TVF262" s="92"/>
      <c r="TVG262" s="92"/>
      <c r="TVH262" s="92"/>
      <c r="TVI262" s="92"/>
      <c r="TVJ262" s="92"/>
      <c r="TVK262" s="92"/>
      <c r="TVL262" s="92"/>
      <c r="TVM262" s="92"/>
      <c r="TVN262" s="92"/>
      <c r="TVO262" s="92"/>
      <c r="TVP262" s="92"/>
      <c r="TVQ262" s="92"/>
      <c r="TVR262" s="92"/>
      <c r="TVS262" s="92"/>
      <c r="TVT262" s="92"/>
      <c r="TVU262" s="92"/>
      <c r="TVV262" s="92"/>
      <c r="TVW262" s="92"/>
      <c r="TVX262" s="92"/>
      <c r="TVY262" s="92"/>
      <c r="TVZ262" s="92"/>
      <c r="TWA262" s="92"/>
      <c r="TWB262" s="92"/>
      <c r="TWC262" s="92"/>
      <c r="TWD262" s="92"/>
      <c r="TWE262" s="92"/>
      <c r="TWF262" s="92"/>
      <c r="TWG262" s="92"/>
      <c r="TWH262" s="92"/>
      <c r="TWI262" s="92"/>
      <c r="TWJ262" s="92"/>
      <c r="TWK262" s="92"/>
      <c r="TWL262" s="92"/>
      <c r="TWM262" s="92"/>
      <c r="TWN262" s="92"/>
      <c r="TWO262" s="92"/>
      <c r="TWP262" s="92"/>
      <c r="TWQ262" s="92"/>
      <c r="TWR262" s="92"/>
      <c r="TWS262" s="92"/>
      <c r="TWT262" s="92"/>
      <c r="TWU262" s="92"/>
      <c r="TWV262" s="92"/>
      <c r="TWW262" s="92"/>
      <c r="TWX262" s="92"/>
      <c r="TWY262" s="92"/>
      <c r="TWZ262" s="92"/>
      <c r="TXA262" s="92"/>
      <c r="TXB262" s="92"/>
      <c r="TXC262" s="92"/>
      <c r="TXD262" s="92"/>
      <c r="TXE262" s="92"/>
      <c r="TXF262" s="92"/>
      <c r="TXG262" s="92"/>
      <c r="TXH262" s="92"/>
      <c r="TXI262" s="92"/>
      <c r="TXJ262" s="92"/>
      <c r="TXK262" s="92"/>
      <c r="TXL262" s="92"/>
      <c r="TXM262" s="92"/>
      <c r="TXN262" s="92"/>
      <c r="TXO262" s="92"/>
      <c r="TXP262" s="92"/>
      <c r="TXQ262" s="92"/>
      <c r="TXR262" s="92"/>
      <c r="TXS262" s="92"/>
      <c r="TXT262" s="92"/>
      <c r="TXU262" s="92"/>
      <c r="TXV262" s="92"/>
      <c r="TXW262" s="92"/>
      <c r="TXX262" s="92"/>
      <c r="TXY262" s="92"/>
      <c r="TXZ262" s="92"/>
      <c r="TYA262" s="92"/>
      <c r="TYB262" s="92"/>
      <c r="TYC262" s="92"/>
      <c r="TYD262" s="92"/>
      <c r="TYE262" s="92"/>
      <c r="TYF262" s="92"/>
      <c r="TYG262" s="92"/>
      <c r="TYH262" s="92"/>
      <c r="TYI262" s="92"/>
      <c r="TYJ262" s="92"/>
      <c r="TYK262" s="92"/>
      <c r="TYL262" s="92"/>
      <c r="TYM262" s="92"/>
      <c r="TYN262" s="92"/>
      <c r="TYO262" s="92"/>
      <c r="TYP262" s="92"/>
      <c r="TYQ262" s="92"/>
      <c r="TYR262" s="92"/>
      <c r="TYS262" s="92"/>
      <c r="TYT262" s="92"/>
      <c r="TYU262" s="92"/>
      <c r="TYV262" s="92"/>
      <c r="TYW262" s="92"/>
      <c r="TYX262" s="92"/>
      <c r="TYY262" s="92"/>
      <c r="TYZ262" s="92"/>
      <c r="TZA262" s="92"/>
      <c r="TZB262" s="92"/>
      <c r="TZC262" s="92"/>
      <c r="TZD262" s="92"/>
      <c r="TZE262" s="92"/>
      <c r="TZF262" s="92"/>
      <c r="TZG262" s="92"/>
      <c r="TZH262" s="92"/>
      <c r="TZI262" s="92"/>
      <c r="TZJ262" s="92"/>
      <c r="TZK262" s="92"/>
      <c r="TZL262" s="92"/>
      <c r="TZM262" s="92"/>
      <c r="TZN262" s="92"/>
      <c r="TZO262" s="92"/>
      <c r="TZP262" s="92"/>
      <c r="TZQ262" s="92"/>
      <c r="TZR262" s="92"/>
      <c r="TZS262" s="92"/>
      <c r="TZT262" s="92"/>
      <c r="TZU262" s="92"/>
      <c r="TZV262" s="92"/>
      <c r="TZW262" s="92"/>
      <c r="TZX262" s="92"/>
      <c r="TZY262" s="92"/>
      <c r="TZZ262" s="92"/>
      <c r="UAA262" s="92"/>
      <c r="UAB262" s="92"/>
      <c r="UAC262" s="92"/>
      <c r="UAD262" s="92"/>
      <c r="UAE262" s="92"/>
      <c r="UAF262" s="92"/>
      <c r="UAG262" s="92"/>
      <c r="UAH262" s="92"/>
      <c r="UAI262" s="92"/>
      <c r="UAJ262" s="92"/>
      <c r="UAK262" s="92"/>
      <c r="UAL262" s="92"/>
      <c r="UAM262" s="92"/>
      <c r="UAN262" s="92"/>
      <c r="UAO262" s="92"/>
      <c r="UAP262" s="92"/>
      <c r="UAQ262" s="92"/>
      <c r="UAR262" s="92"/>
      <c r="UAS262" s="92"/>
      <c r="UAT262" s="92"/>
      <c r="UAU262" s="92"/>
      <c r="UAV262" s="92"/>
      <c r="UAW262" s="92"/>
      <c r="UAX262" s="92"/>
      <c r="UAY262" s="92"/>
      <c r="UAZ262" s="92"/>
      <c r="UBA262" s="92"/>
      <c r="UBB262" s="92"/>
      <c r="UBC262" s="92"/>
      <c r="UBD262" s="92"/>
      <c r="UBE262" s="92"/>
      <c r="UBF262" s="92"/>
      <c r="UBG262" s="92"/>
      <c r="UBH262" s="92"/>
      <c r="UBI262" s="92"/>
      <c r="UBJ262" s="92"/>
      <c r="UBK262" s="92"/>
      <c r="UBL262" s="92"/>
      <c r="UBM262" s="92"/>
      <c r="UBN262" s="92"/>
      <c r="UBO262" s="92"/>
      <c r="UBP262" s="92"/>
      <c r="UBQ262" s="92"/>
      <c r="UBR262" s="92"/>
      <c r="UBS262" s="92"/>
      <c r="UBT262" s="92"/>
      <c r="UBU262" s="92"/>
      <c r="UBV262" s="92"/>
      <c r="UBW262" s="92"/>
      <c r="UBX262" s="92"/>
      <c r="UBY262" s="92"/>
      <c r="UBZ262" s="92"/>
      <c r="UCA262" s="92"/>
      <c r="UCB262" s="92"/>
      <c r="UCC262" s="92"/>
      <c r="UCD262" s="92"/>
      <c r="UCE262" s="92"/>
      <c r="UCF262" s="92"/>
      <c r="UCG262" s="92"/>
      <c r="UCH262" s="92"/>
      <c r="UCI262" s="92"/>
      <c r="UCJ262" s="92"/>
      <c r="UCK262" s="92"/>
      <c r="UCL262" s="92"/>
      <c r="UCM262" s="92"/>
      <c r="UCN262" s="92"/>
      <c r="UCO262" s="92"/>
      <c r="UCP262" s="92"/>
      <c r="UCQ262" s="92"/>
      <c r="UCR262" s="92"/>
      <c r="UCS262" s="92"/>
      <c r="UCT262" s="92"/>
      <c r="UCU262" s="92"/>
      <c r="UCV262" s="92"/>
      <c r="UCW262" s="92"/>
      <c r="UCX262" s="92"/>
      <c r="UCY262" s="92"/>
      <c r="UCZ262" s="92"/>
      <c r="UDA262" s="92"/>
      <c r="UDB262" s="92"/>
      <c r="UDC262" s="92"/>
      <c r="UDD262" s="92"/>
      <c r="UDE262" s="92"/>
      <c r="UDF262" s="92"/>
      <c r="UDG262" s="92"/>
      <c r="UDH262" s="92"/>
      <c r="UDI262" s="92"/>
      <c r="UDJ262" s="92"/>
      <c r="UDK262" s="92"/>
      <c r="UDL262" s="92"/>
      <c r="UDM262" s="92"/>
      <c r="UDN262" s="92"/>
      <c r="UDO262" s="92"/>
      <c r="UDP262" s="92"/>
      <c r="UDQ262" s="92"/>
      <c r="UDR262" s="92"/>
      <c r="UDS262" s="92"/>
      <c r="UDT262" s="92"/>
      <c r="UDU262" s="92"/>
      <c r="UDV262" s="92"/>
      <c r="UDW262" s="92"/>
      <c r="UDX262" s="92"/>
      <c r="UDY262" s="92"/>
      <c r="UDZ262" s="92"/>
      <c r="UEA262" s="92"/>
      <c r="UEB262" s="92"/>
      <c r="UEC262" s="92"/>
      <c r="UED262" s="92"/>
      <c r="UEE262" s="92"/>
      <c r="UEF262" s="92"/>
      <c r="UEG262" s="92"/>
      <c r="UEH262" s="92"/>
      <c r="UEI262" s="92"/>
      <c r="UEJ262" s="92"/>
      <c r="UEK262" s="92"/>
      <c r="UEL262" s="92"/>
      <c r="UEM262" s="92"/>
      <c r="UEN262" s="92"/>
      <c r="UEO262" s="92"/>
      <c r="UEP262" s="92"/>
      <c r="UEQ262" s="92"/>
      <c r="UER262" s="92"/>
      <c r="UES262" s="92"/>
      <c r="UET262" s="92"/>
      <c r="UEU262" s="92"/>
      <c r="UEV262" s="92"/>
      <c r="UEW262" s="92"/>
      <c r="UEX262" s="92"/>
      <c r="UEY262" s="92"/>
      <c r="UEZ262" s="92"/>
      <c r="UFA262" s="92"/>
      <c r="UFB262" s="92"/>
      <c r="UFC262" s="92"/>
      <c r="UFD262" s="92"/>
      <c r="UFE262" s="92"/>
      <c r="UFF262" s="92"/>
      <c r="UFG262" s="92"/>
      <c r="UFH262" s="92"/>
      <c r="UFI262" s="92"/>
      <c r="UFJ262" s="92"/>
      <c r="UFK262" s="92"/>
      <c r="UFL262" s="92"/>
      <c r="UFM262" s="92"/>
      <c r="UFN262" s="92"/>
      <c r="UFO262" s="92"/>
      <c r="UFP262" s="92"/>
      <c r="UFQ262" s="92"/>
      <c r="UFR262" s="92"/>
      <c r="UFS262" s="92"/>
      <c r="UFT262" s="92"/>
      <c r="UFU262" s="92"/>
      <c r="UFV262" s="92"/>
      <c r="UFW262" s="92"/>
      <c r="UFX262" s="92"/>
      <c r="UFY262" s="92"/>
      <c r="UFZ262" s="92"/>
      <c r="UGA262" s="92"/>
      <c r="UGB262" s="92"/>
      <c r="UGC262" s="92"/>
      <c r="UGD262" s="92"/>
      <c r="UGE262" s="92"/>
      <c r="UGF262" s="92"/>
      <c r="UGG262" s="92"/>
      <c r="UGH262" s="92"/>
      <c r="UGI262" s="92"/>
      <c r="UGJ262" s="92"/>
      <c r="UGK262" s="92"/>
      <c r="UGL262" s="92"/>
      <c r="UGM262" s="92"/>
      <c r="UGN262" s="92"/>
      <c r="UGO262" s="92"/>
      <c r="UGP262" s="92"/>
      <c r="UGQ262" s="92"/>
      <c r="UGR262" s="92"/>
      <c r="UGS262" s="92"/>
      <c r="UGT262" s="92"/>
      <c r="UGU262" s="92"/>
      <c r="UGV262" s="92"/>
      <c r="UGW262" s="92"/>
      <c r="UGX262" s="92"/>
      <c r="UGY262" s="92"/>
      <c r="UGZ262" s="92"/>
      <c r="UHA262" s="92"/>
      <c r="UHB262" s="92"/>
      <c r="UHC262" s="92"/>
      <c r="UHD262" s="92"/>
      <c r="UHE262" s="92"/>
      <c r="UHF262" s="92"/>
      <c r="UHG262" s="92"/>
      <c r="UHH262" s="92"/>
      <c r="UHI262" s="92"/>
      <c r="UHJ262" s="92"/>
      <c r="UHK262" s="92"/>
      <c r="UHL262" s="92"/>
      <c r="UHM262" s="92"/>
      <c r="UHN262" s="92"/>
      <c r="UHO262" s="92"/>
      <c r="UHP262" s="92"/>
      <c r="UHQ262" s="92"/>
      <c r="UHR262" s="92"/>
      <c r="UHS262" s="92"/>
      <c r="UHT262" s="92"/>
      <c r="UHU262" s="92"/>
      <c r="UHV262" s="92"/>
      <c r="UHW262" s="92"/>
      <c r="UHX262" s="92"/>
      <c r="UHY262" s="92"/>
      <c r="UHZ262" s="92"/>
      <c r="UIA262" s="92"/>
      <c r="UIB262" s="92"/>
      <c r="UIC262" s="92"/>
      <c r="UID262" s="92"/>
      <c r="UIE262" s="92"/>
      <c r="UIF262" s="92"/>
      <c r="UIG262" s="92"/>
      <c r="UIH262" s="92"/>
      <c r="UII262" s="92"/>
      <c r="UIJ262" s="92"/>
      <c r="UIK262" s="92"/>
      <c r="UIL262" s="92"/>
      <c r="UIM262" s="92"/>
      <c r="UIN262" s="92"/>
      <c r="UIO262" s="92"/>
      <c r="UIP262" s="92"/>
      <c r="UIQ262" s="92"/>
      <c r="UIR262" s="92"/>
      <c r="UIS262" s="92"/>
      <c r="UIT262" s="92"/>
      <c r="UIU262" s="92"/>
      <c r="UIV262" s="92"/>
      <c r="UIW262" s="92"/>
      <c r="UIX262" s="92"/>
      <c r="UIY262" s="92"/>
      <c r="UIZ262" s="92"/>
      <c r="UJA262" s="92"/>
      <c r="UJB262" s="92"/>
      <c r="UJC262" s="92"/>
      <c r="UJD262" s="92"/>
      <c r="UJE262" s="92"/>
      <c r="UJF262" s="92"/>
      <c r="UJG262" s="92"/>
      <c r="UJH262" s="92"/>
      <c r="UJI262" s="92"/>
      <c r="UJJ262" s="92"/>
      <c r="UJK262" s="92"/>
      <c r="UJL262" s="92"/>
      <c r="UJM262" s="92"/>
      <c r="UJN262" s="92"/>
      <c r="UJO262" s="92"/>
      <c r="UJP262" s="92"/>
      <c r="UJQ262" s="92"/>
      <c r="UJR262" s="92"/>
      <c r="UJS262" s="92"/>
      <c r="UJT262" s="92"/>
      <c r="UJU262" s="92"/>
      <c r="UJV262" s="92"/>
      <c r="UJW262" s="92"/>
      <c r="UJX262" s="92"/>
      <c r="UJY262" s="92"/>
      <c r="UJZ262" s="92"/>
      <c r="UKA262" s="92"/>
      <c r="UKB262" s="92"/>
      <c r="UKC262" s="92"/>
      <c r="UKD262" s="92"/>
      <c r="UKE262" s="92"/>
      <c r="UKF262" s="92"/>
      <c r="UKG262" s="92"/>
      <c r="UKH262" s="92"/>
      <c r="UKI262" s="92"/>
      <c r="UKJ262" s="92"/>
      <c r="UKK262" s="92"/>
      <c r="UKL262" s="92"/>
      <c r="UKM262" s="92"/>
      <c r="UKN262" s="92"/>
      <c r="UKO262" s="92"/>
      <c r="UKP262" s="92"/>
      <c r="UKQ262" s="92"/>
      <c r="UKR262" s="92"/>
      <c r="UKS262" s="92"/>
      <c r="UKT262" s="92"/>
      <c r="UKU262" s="92"/>
      <c r="UKV262" s="92"/>
      <c r="UKW262" s="92"/>
      <c r="UKX262" s="92"/>
      <c r="UKY262" s="92"/>
      <c r="UKZ262" s="92"/>
      <c r="ULA262" s="92"/>
      <c r="ULB262" s="92"/>
      <c r="ULC262" s="92"/>
      <c r="ULD262" s="92"/>
      <c r="ULE262" s="92"/>
      <c r="ULF262" s="92"/>
      <c r="ULG262" s="92"/>
      <c r="ULH262" s="92"/>
      <c r="ULI262" s="92"/>
      <c r="ULJ262" s="92"/>
      <c r="ULK262" s="92"/>
      <c r="ULL262" s="92"/>
      <c r="ULM262" s="92"/>
      <c r="ULN262" s="92"/>
      <c r="ULO262" s="92"/>
      <c r="ULP262" s="92"/>
      <c r="ULQ262" s="92"/>
      <c r="ULR262" s="92"/>
      <c r="ULS262" s="92"/>
      <c r="ULT262" s="92"/>
      <c r="ULU262" s="92"/>
      <c r="ULV262" s="92"/>
      <c r="ULW262" s="92"/>
      <c r="ULX262" s="92"/>
      <c r="ULY262" s="92"/>
      <c r="ULZ262" s="92"/>
      <c r="UMA262" s="92"/>
      <c r="UMB262" s="92"/>
      <c r="UMC262" s="92"/>
      <c r="UMD262" s="92"/>
      <c r="UME262" s="92"/>
      <c r="UMF262" s="92"/>
      <c r="UMG262" s="92"/>
      <c r="UMH262" s="92"/>
      <c r="UMI262" s="92"/>
      <c r="UMJ262" s="92"/>
      <c r="UMK262" s="92"/>
      <c r="UML262" s="92"/>
      <c r="UMM262" s="92"/>
      <c r="UMN262" s="92"/>
      <c r="UMO262" s="92"/>
      <c r="UMP262" s="92"/>
      <c r="UMQ262" s="92"/>
      <c r="UMR262" s="92"/>
      <c r="UMS262" s="92"/>
      <c r="UMT262" s="92"/>
      <c r="UMU262" s="92"/>
      <c r="UMV262" s="92"/>
      <c r="UMW262" s="92"/>
      <c r="UMX262" s="92"/>
      <c r="UMY262" s="92"/>
      <c r="UMZ262" s="92"/>
      <c r="UNA262" s="92"/>
      <c r="UNB262" s="92"/>
      <c r="UNC262" s="92"/>
      <c r="UND262" s="92"/>
      <c r="UNE262" s="92"/>
      <c r="UNF262" s="92"/>
      <c r="UNG262" s="92"/>
      <c r="UNH262" s="92"/>
      <c r="UNI262" s="92"/>
      <c r="UNJ262" s="92"/>
      <c r="UNK262" s="92"/>
      <c r="UNL262" s="92"/>
      <c r="UNM262" s="92"/>
      <c r="UNN262" s="92"/>
      <c r="UNO262" s="92"/>
      <c r="UNP262" s="92"/>
      <c r="UNQ262" s="92"/>
      <c r="UNR262" s="92"/>
      <c r="UNS262" s="92"/>
      <c r="UNT262" s="92"/>
      <c r="UNU262" s="92"/>
      <c r="UNV262" s="92"/>
      <c r="UNW262" s="92"/>
      <c r="UNX262" s="92"/>
      <c r="UNY262" s="92"/>
      <c r="UNZ262" s="92"/>
      <c r="UOA262" s="92"/>
      <c r="UOB262" s="92"/>
      <c r="UOC262" s="92"/>
      <c r="UOD262" s="92"/>
      <c r="UOE262" s="92"/>
      <c r="UOF262" s="92"/>
      <c r="UOG262" s="92"/>
      <c r="UOH262" s="92"/>
      <c r="UOI262" s="92"/>
      <c r="UOJ262" s="92"/>
      <c r="UOK262" s="92"/>
      <c r="UOL262" s="92"/>
      <c r="UOM262" s="92"/>
      <c r="UON262" s="92"/>
      <c r="UOO262" s="92"/>
      <c r="UOP262" s="92"/>
      <c r="UOQ262" s="92"/>
      <c r="UOR262" s="92"/>
      <c r="UOS262" s="92"/>
      <c r="UOT262" s="92"/>
      <c r="UOU262" s="92"/>
      <c r="UOV262" s="92"/>
      <c r="UOW262" s="92"/>
      <c r="UOX262" s="92"/>
      <c r="UOY262" s="92"/>
      <c r="UOZ262" s="92"/>
      <c r="UPA262" s="92"/>
      <c r="UPB262" s="92"/>
      <c r="UPC262" s="92"/>
      <c r="UPD262" s="92"/>
      <c r="UPE262" s="92"/>
      <c r="UPF262" s="92"/>
      <c r="UPG262" s="92"/>
      <c r="UPH262" s="92"/>
      <c r="UPI262" s="92"/>
      <c r="UPJ262" s="92"/>
      <c r="UPK262" s="92"/>
      <c r="UPL262" s="92"/>
      <c r="UPM262" s="92"/>
      <c r="UPN262" s="92"/>
      <c r="UPO262" s="92"/>
      <c r="UPP262" s="92"/>
      <c r="UPQ262" s="92"/>
      <c r="UPR262" s="92"/>
      <c r="UPS262" s="92"/>
      <c r="UPT262" s="92"/>
      <c r="UPU262" s="92"/>
      <c r="UPV262" s="92"/>
      <c r="UPW262" s="92"/>
      <c r="UPX262" s="92"/>
      <c r="UPY262" s="92"/>
      <c r="UPZ262" s="92"/>
      <c r="UQA262" s="92"/>
      <c r="UQB262" s="92"/>
      <c r="UQC262" s="92"/>
      <c r="UQD262" s="92"/>
      <c r="UQE262" s="92"/>
      <c r="UQF262" s="92"/>
      <c r="UQG262" s="92"/>
      <c r="UQH262" s="92"/>
      <c r="UQI262" s="92"/>
      <c r="UQJ262" s="92"/>
      <c r="UQK262" s="92"/>
      <c r="UQL262" s="92"/>
      <c r="UQM262" s="92"/>
      <c r="UQN262" s="92"/>
      <c r="UQO262" s="92"/>
      <c r="UQP262" s="92"/>
      <c r="UQQ262" s="92"/>
      <c r="UQR262" s="92"/>
      <c r="UQS262" s="92"/>
      <c r="UQT262" s="92"/>
      <c r="UQU262" s="92"/>
      <c r="UQV262" s="92"/>
      <c r="UQW262" s="92"/>
      <c r="UQX262" s="92"/>
      <c r="UQY262" s="92"/>
      <c r="UQZ262" s="92"/>
      <c r="URA262" s="92"/>
      <c r="URB262" s="92"/>
      <c r="URC262" s="92"/>
      <c r="URD262" s="92"/>
      <c r="URE262" s="92"/>
      <c r="URF262" s="92"/>
      <c r="URG262" s="92"/>
      <c r="URH262" s="92"/>
      <c r="URI262" s="92"/>
      <c r="URJ262" s="92"/>
      <c r="URK262" s="92"/>
      <c r="URL262" s="92"/>
      <c r="URM262" s="92"/>
      <c r="URN262" s="92"/>
      <c r="URO262" s="92"/>
      <c r="URP262" s="92"/>
      <c r="URQ262" s="92"/>
      <c r="URR262" s="92"/>
      <c r="URS262" s="92"/>
      <c r="URT262" s="92"/>
      <c r="URU262" s="92"/>
      <c r="URV262" s="92"/>
      <c r="URW262" s="92"/>
      <c r="URX262" s="92"/>
      <c r="URY262" s="92"/>
      <c r="URZ262" s="92"/>
      <c r="USA262" s="92"/>
      <c r="USB262" s="92"/>
      <c r="USC262" s="92"/>
      <c r="USD262" s="92"/>
      <c r="USE262" s="92"/>
      <c r="USF262" s="92"/>
      <c r="USG262" s="92"/>
      <c r="USH262" s="92"/>
      <c r="USI262" s="92"/>
      <c r="USJ262" s="92"/>
      <c r="USK262" s="92"/>
      <c r="USL262" s="92"/>
      <c r="USM262" s="92"/>
      <c r="USN262" s="92"/>
      <c r="USO262" s="92"/>
      <c r="USP262" s="92"/>
      <c r="USQ262" s="92"/>
      <c r="USR262" s="92"/>
      <c r="USS262" s="92"/>
      <c r="UST262" s="92"/>
      <c r="USU262" s="92"/>
      <c r="USV262" s="92"/>
      <c r="USW262" s="92"/>
      <c r="USX262" s="92"/>
      <c r="USY262" s="92"/>
      <c r="USZ262" s="92"/>
      <c r="UTA262" s="92"/>
      <c r="UTB262" s="92"/>
      <c r="UTC262" s="92"/>
      <c r="UTD262" s="92"/>
      <c r="UTE262" s="92"/>
      <c r="UTF262" s="92"/>
      <c r="UTG262" s="92"/>
      <c r="UTH262" s="92"/>
      <c r="UTI262" s="92"/>
      <c r="UTJ262" s="92"/>
      <c r="UTK262" s="92"/>
      <c r="UTL262" s="92"/>
      <c r="UTM262" s="92"/>
      <c r="UTN262" s="92"/>
      <c r="UTO262" s="92"/>
      <c r="UTP262" s="92"/>
      <c r="UTQ262" s="92"/>
      <c r="UTR262" s="92"/>
      <c r="UTS262" s="92"/>
      <c r="UTT262" s="92"/>
      <c r="UTU262" s="92"/>
      <c r="UTV262" s="92"/>
      <c r="UTW262" s="92"/>
      <c r="UTX262" s="92"/>
      <c r="UTY262" s="92"/>
      <c r="UTZ262" s="92"/>
      <c r="UUA262" s="92"/>
      <c r="UUB262" s="92"/>
      <c r="UUC262" s="92"/>
      <c r="UUD262" s="92"/>
      <c r="UUE262" s="92"/>
      <c r="UUF262" s="92"/>
      <c r="UUG262" s="92"/>
      <c r="UUH262" s="92"/>
      <c r="UUI262" s="92"/>
      <c r="UUJ262" s="92"/>
      <c r="UUK262" s="92"/>
      <c r="UUL262" s="92"/>
      <c r="UUM262" s="92"/>
      <c r="UUN262" s="92"/>
      <c r="UUO262" s="92"/>
      <c r="UUP262" s="92"/>
      <c r="UUQ262" s="92"/>
      <c r="UUR262" s="92"/>
      <c r="UUS262" s="92"/>
      <c r="UUT262" s="92"/>
      <c r="UUU262" s="92"/>
      <c r="UUV262" s="92"/>
      <c r="UUW262" s="92"/>
      <c r="UUX262" s="92"/>
      <c r="UUY262" s="92"/>
      <c r="UUZ262" s="92"/>
      <c r="UVA262" s="92"/>
      <c r="UVB262" s="92"/>
      <c r="UVC262" s="92"/>
      <c r="UVD262" s="92"/>
      <c r="UVE262" s="92"/>
      <c r="UVF262" s="92"/>
      <c r="UVG262" s="92"/>
      <c r="UVH262" s="92"/>
      <c r="UVI262" s="92"/>
      <c r="UVJ262" s="92"/>
      <c r="UVK262" s="92"/>
      <c r="UVL262" s="92"/>
      <c r="UVM262" s="92"/>
      <c r="UVN262" s="92"/>
      <c r="UVO262" s="92"/>
      <c r="UVP262" s="92"/>
      <c r="UVQ262" s="92"/>
      <c r="UVR262" s="92"/>
      <c r="UVS262" s="92"/>
      <c r="UVT262" s="92"/>
      <c r="UVU262" s="92"/>
      <c r="UVV262" s="92"/>
      <c r="UVW262" s="92"/>
      <c r="UVX262" s="92"/>
      <c r="UVY262" s="92"/>
      <c r="UVZ262" s="92"/>
      <c r="UWA262" s="92"/>
      <c r="UWB262" s="92"/>
      <c r="UWC262" s="92"/>
      <c r="UWD262" s="92"/>
      <c r="UWE262" s="92"/>
      <c r="UWF262" s="92"/>
      <c r="UWG262" s="92"/>
      <c r="UWH262" s="92"/>
      <c r="UWI262" s="92"/>
      <c r="UWJ262" s="92"/>
      <c r="UWK262" s="92"/>
      <c r="UWL262" s="92"/>
      <c r="UWM262" s="92"/>
      <c r="UWN262" s="92"/>
      <c r="UWO262" s="92"/>
      <c r="UWP262" s="92"/>
      <c r="UWQ262" s="92"/>
      <c r="UWR262" s="92"/>
      <c r="UWS262" s="92"/>
      <c r="UWT262" s="92"/>
      <c r="UWU262" s="92"/>
      <c r="UWV262" s="92"/>
      <c r="UWW262" s="92"/>
      <c r="UWX262" s="92"/>
      <c r="UWY262" s="92"/>
      <c r="UWZ262" s="92"/>
      <c r="UXA262" s="92"/>
      <c r="UXB262" s="92"/>
      <c r="UXC262" s="92"/>
      <c r="UXD262" s="92"/>
      <c r="UXE262" s="92"/>
      <c r="UXF262" s="92"/>
      <c r="UXG262" s="92"/>
      <c r="UXH262" s="92"/>
      <c r="UXI262" s="92"/>
      <c r="UXJ262" s="92"/>
      <c r="UXK262" s="92"/>
      <c r="UXL262" s="92"/>
      <c r="UXM262" s="92"/>
      <c r="UXN262" s="92"/>
      <c r="UXO262" s="92"/>
      <c r="UXP262" s="92"/>
      <c r="UXQ262" s="92"/>
      <c r="UXR262" s="92"/>
      <c r="UXS262" s="92"/>
      <c r="UXT262" s="92"/>
      <c r="UXU262" s="92"/>
      <c r="UXV262" s="92"/>
      <c r="UXW262" s="92"/>
      <c r="UXX262" s="92"/>
      <c r="UXY262" s="92"/>
      <c r="UXZ262" s="92"/>
      <c r="UYA262" s="92"/>
      <c r="UYB262" s="92"/>
      <c r="UYC262" s="92"/>
      <c r="UYD262" s="92"/>
      <c r="UYE262" s="92"/>
      <c r="UYF262" s="92"/>
      <c r="UYG262" s="92"/>
      <c r="UYH262" s="92"/>
      <c r="UYI262" s="92"/>
      <c r="UYJ262" s="92"/>
      <c r="UYK262" s="92"/>
      <c r="UYL262" s="92"/>
      <c r="UYM262" s="92"/>
      <c r="UYN262" s="92"/>
      <c r="UYO262" s="92"/>
      <c r="UYP262" s="92"/>
      <c r="UYQ262" s="92"/>
      <c r="UYR262" s="92"/>
      <c r="UYS262" s="92"/>
      <c r="UYT262" s="92"/>
      <c r="UYU262" s="92"/>
      <c r="UYV262" s="92"/>
      <c r="UYW262" s="92"/>
      <c r="UYX262" s="92"/>
      <c r="UYY262" s="92"/>
      <c r="UYZ262" s="92"/>
      <c r="UZA262" s="92"/>
      <c r="UZB262" s="92"/>
      <c r="UZC262" s="92"/>
      <c r="UZD262" s="92"/>
      <c r="UZE262" s="92"/>
      <c r="UZF262" s="92"/>
      <c r="UZG262" s="92"/>
      <c r="UZH262" s="92"/>
      <c r="UZI262" s="92"/>
      <c r="UZJ262" s="92"/>
      <c r="UZK262" s="92"/>
      <c r="UZL262" s="92"/>
      <c r="UZM262" s="92"/>
      <c r="UZN262" s="92"/>
      <c r="UZO262" s="92"/>
      <c r="UZP262" s="92"/>
      <c r="UZQ262" s="92"/>
      <c r="UZR262" s="92"/>
      <c r="UZS262" s="92"/>
      <c r="UZT262" s="92"/>
      <c r="UZU262" s="92"/>
      <c r="UZV262" s="92"/>
      <c r="UZW262" s="92"/>
      <c r="UZX262" s="92"/>
      <c r="UZY262" s="92"/>
      <c r="UZZ262" s="92"/>
      <c r="VAA262" s="92"/>
      <c r="VAB262" s="92"/>
      <c r="VAC262" s="92"/>
      <c r="VAD262" s="92"/>
      <c r="VAE262" s="92"/>
      <c r="VAF262" s="92"/>
      <c r="VAG262" s="92"/>
      <c r="VAH262" s="92"/>
      <c r="VAI262" s="92"/>
      <c r="VAJ262" s="92"/>
      <c r="VAK262" s="92"/>
      <c r="VAL262" s="92"/>
      <c r="VAM262" s="92"/>
      <c r="VAN262" s="92"/>
      <c r="VAO262" s="92"/>
      <c r="VAP262" s="92"/>
      <c r="VAQ262" s="92"/>
      <c r="VAR262" s="92"/>
      <c r="VAS262" s="92"/>
      <c r="VAT262" s="92"/>
      <c r="VAU262" s="92"/>
      <c r="VAV262" s="92"/>
      <c r="VAW262" s="92"/>
      <c r="VAX262" s="92"/>
      <c r="VAY262" s="92"/>
      <c r="VAZ262" s="92"/>
      <c r="VBA262" s="92"/>
      <c r="VBB262" s="92"/>
      <c r="VBC262" s="92"/>
      <c r="VBD262" s="92"/>
      <c r="VBE262" s="92"/>
      <c r="VBF262" s="92"/>
      <c r="VBG262" s="92"/>
      <c r="VBH262" s="92"/>
      <c r="VBI262" s="92"/>
      <c r="VBJ262" s="92"/>
      <c r="VBK262" s="92"/>
      <c r="VBL262" s="92"/>
      <c r="VBM262" s="92"/>
      <c r="VBN262" s="92"/>
      <c r="VBO262" s="92"/>
      <c r="VBP262" s="92"/>
      <c r="VBQ262" s="92"/>
      <c r="VBR262" s="92"/>
      <c r="VBS262" s="92"/>
      <c r="VBT262" s="92"/>
      <c r="VBU262" s="92"/>
      <c r="VBV262" s="92"/>
      <c r="VBW262" s="92"/>
      <c r="VBX262" s="92"/>
      <c r="VBY262" s="92"/>
      <c r="VBZ262" s="92"/>
      <c r="VCA262" s="92"/>
      <c r="VCB262" s="92"/>
      <c r="VCC262" s="92"/>
      <c r="VCD262" s="92"/>
      <c r="VCE262" s="92"/>
      <c r="VCF262" s="92"/>
      <c r="VCG262" s="92"/>
      <c r="VCH262" s="92"/>
      <c r="VCI262" s="92"/>
      <c r="VCJ262" s="92"/>
      <c r="VCK262" s="92"/>
      <c r="VCL262" s="92"/>
      <c r="VCM262" s="92"/>
      <c r="VCN262" s="92"/>
      <c r="VCO262" s="92"/>
      <c r="VCP262" s="92"/>
      <c r="VCQ262" s="92"/>
      <c r="VCR262" s="92"/>
      <c r="VCS262" s="92"/>
      <c r="VCT262" s="92"/>
      <c r="VCU262" s="92"/>
      <c r="VCV262" s="92"/>
      <c r="VCW262" s="92"/>
      <c r="VCX262" s="92"/>
      <c r="VCY262" s="92"/>
      <c r="VCZ262" s="92"/>
      <c r="VDA262" s="92"/>
      <c r="VDB262" s="92"/>
      <c r="VDC262" s="92"/>
      <c r="VDD262" s="92"/>
      <c r="VDE262" s="92"/>
      <c r="VDF262" s="92"/>
      <c r="VDG262" s="92"/>
      <c r="VDH262" s="92"/>
      <c r="VDI262" s="92"/>
      <c r="VDJ262" s="92"/>
      <c r="VDK262" s="92"/>
      <c r="VDL262" s="92"/>
      <c r="VDM262" s="92"/>
      <c r="VDN262" s="92"/>
      <c r="VDO262" s="92"/>
      <c r="VDP262" s="92"/>
      <c r="VDQ262" s="92"/>
      <c r="VDR262" s="92"/>
      <c r="VDS262" s="92"/>
      <c r="VDT262" s="92"/>
      <c r="VDU262" s="92"/>
      <c r="VDV262" s="92"/>
      <c r="VDW262" s="92"/>
      <c r="VDX262" s="92"/>
      <c r="VDY262" s="92"/>
      <c r="VDZ262" s="92"/>
      <c r="VEA262" s="92"/>
      <c r="VEB262" s="92"/>
      <c r="VEC262" s="92"/>
      <c r="VED262" s="92"/>
      <c r="VEE262" s="92"/>
      <c r="VEF262" s="92"/>
      <c r="VEG262" s="92"/>
      <c r="VEH262" s="92"/>
      <c r="VEI262" s="92"/>
      <c r="VEJ262" s="92"/>
      <c r="VEK262" s="92"/>
      <c r="VEL262" s="92"/>
      <c r="VEM262" s="92"/>
      <c r="VEN262" s="92"/>
      <c r="VEO262" s="92"/>
      <c r="VEP262" s="92"/>
      <c r="VEQ262" s="92"/>
      <c r="VER262" s="92"/>
      <c r="VES262" s="92"/>
      <c r="VET262" s="92"/>
      <c r="VEU262" s="92"/>
      <c r="VEV262" s="92"/>
      <c r="VEW262" s="92"/>
      <c r="VEX262" s="92"/>
      <c r="VEY262" s="92"/>
      <c r="VEZ262" s="92"/>
      <c r="VFA262" s="92"/>
      <c r="VFB262" s="92"/>
      <c r="VFC262" s="92"/>
      <c r="VFD262" s="92"/>
      <c r="VFE262" s="92"/>
      <c r="VFF262" s="92"/>
      <c r="VFG262" s="92"/>
      <c r="VFH262" s="92"/>
      <c r="VFI262" s="92"/>
      <c r="VFJ262" s="92"/>
      <c r="VFK262" s="92"/>
      <c r="VFL262" s="92"/>
      <c r="VFM262" s="92"/>
      <c r="VFN262" s="92"/>
      <c r="VFO262" s="92"/>
      <c r="VFP262" s="92"/>
      <c r="VFQ262" s="92"/>
      <c r="VFR262" s="92"/>
      <c r="VFS262" s="92"/>
      <c r="VFT262" s="92"/>
      <c r="VFU262" s="92"/>
      <c r="VFV262" s="92"/>
      <c r="VFW262" s="92"/>
      <c r="VFX262" s="92"/>
      <c r="VFY262" s="92"/>
      <c r="VFZ262" s="92"/>
      <c r="VGA262" s="92"/>
      <c r="VGB262" s="92"/>
      <c r="VGC262" s="92"/>
      <c r="VGD262" s="92"/>
      <c r="VGE262" s="92"/>
      <c r="VGF262" s="92"/>
      <c r="VGG262" s="92"/>
      <c r="VGH262" s="92"/>
      <c r="VGI262" s="92"/>
      <c r="VGJ262" s="92"/>
      <c r="VGK262" s="92"/>
      <c r="VGL262" s="92"/>
      <c r="VGM262" s="92"/>
      <c r="VGN262" s="92"/>
      <c r="VGO262" s="92"/>
      <c r="VGP262" s="92"/>
      <c r="VGQ262" s="92"/>
      <c r="VGR262" s="92"/>
      <c r="VGS262" s="92"/>
      <c r="VGT262" s="92"/>
      <c r="VGU262" s="92"/>
      <c r="VGV262" s="92"/>
      <c r="VGW262" s="92"/>
      <c r="VGX262" s="92"/>
      <c r="VGY262" s="92"/>
      <c r="VGZ262" s="92"/>
      <c r="VHA262" s="92"/>
      <c r="VHB262" s="92"/>
      <c r="VHC262" s="92"/>
      <c r="VHD262" s="92"/>
      <c r="VHE262" s="92"/>
      <c r="VHF262" s="92"/>
      <c r="VHG262" s="92"/>
      <c r="VHH262" s="92"/>
      <c r="VHI262" s="92"/>
      <c r="VHJ262" s="92"/>
      <c r="VHK262" s="92"/>
      <c r="VHL262" s="92"/>
      <c r="VHM262" s="92"/>
      <c r="VHN262" s="92"/>
      <c r="VHO262" s="92"/>
      <c r="VHP262" s="92"/>
      <c r="VHQ262" s="92"/>
      <c r="VHR262" s="92"/>
      <c r="VHS262" s="92"/>
      <c r="VHT262" s="92"/>
      <c r="VHU262" s="92"/>
      <c r="VHV262" s="92"/>
      <c r="VHW262" s="92"/>
      <c r="VHX262" s="92"/>
      <c r="VHY262" s="92"/>
      <c r="VHZ262" s="92"/>
      <c r="VIA262" s="92"/>
      <c r="VIB262" s="92"/>
      <c r="VIC262" s="92"/>
      <c r="VID262" s="92"/>
      <c r="VIE262" s="92"/>
      <c r="VIF262" s="92"/>
      <c r="VIG262" s="92"/>
      <c r="VIH262" s="92"/>
      <c r="VII262" s="92"/>
      <c r="VIJ262" s="92"/>
      <c r="VIK262" s="92"/>
      <c r="VIL262" s="92"/>
      <c r="VIM262" s="92"/>
      <c r="VIN262" s="92"/>
      <c r="VIO262" s="92"/>
      <c r="VIP262" s="92"/>
      <c r="VIQ262" s="92"/>
      <c r="VIR262" s="92"/>
      <c r="VIS262" s="92"/>
      <c r="VIT262" s="92"/>
      <c r="VIU262" s="92"/>
      <c r="VIV262" s="92"/>
      <c r="VIW262" s="92"/>
      <c r="VIX262" s="92"/>
      <c r="VIY262" s="92"/>
      <c r="VIZ262" s="92"/>
      <c r="VJA262" s="92"/>
      <c r="VJB262" s="92"/>
      <c r="VJC262" s="92"/>
      <c r="VJD262" s="92"/>
      <c r="VJE262" s="92"/>
      <c r="VJF262" s="92"/>
      <c r="VJG262" s="92"/>
      <c r="VJH262" s="92"/>
      <c r="VJI262" s="92"/>
      <c r="VJJ262" s="92"/>
      <c r="VJK262" s="92"/>
      <c r="VJL262" s="92"/>
      <c r="VJM262" s="92"/>
      <c r="VJN262" s="92"/>
      <c r="VJO262" s="92"/>
      <c r="VJP262" s="92"/>
      <c r="VJQ262" s="92"/>
      <c r="VJR262" s="92"/>
      <c r="VJS262" s="92"/>
      <c r="VJT262" s="92"/>
      <c r="VJU262" s="92"/>
      <c r="VJV262" s="92"/>
      <c r="VJW262" s="92"/>
      <c r="VJX262" s="92"/>
      <c r="VJY262" s="92"/>
      <c r="VJZ262" s="92"/>
      <c r="VKA262" s="92"/>
      <c r="VKB262" s="92"/>
      <c r="VKC262" s="92"/>
      <c r="VKD262" s="92"/>
      <c r="VKE262" s="92"/>
      <c r="VKF262" s="92"/>
      <c r="VKG262" s="92"/>
      <c r="VKH262" s="92"/>
      <c r="VKI262" s="92"/>
      <c r="VKJ262" s="92"/>
      <c r="VKK262" s="92"/>
      <c r="VKL262" s="92"/>
      <c r="VKM262" s="92"/>
      <c r="VKN262" s="92"/>
      <c r="VKO262" s="92"/>
      <c r="VKP262" s="92"/>
      <c r="VKQ262" s="92"/>
      <c r="VKR262" s="92"/>
      <c r="VKS262" s="92"/>
      <c r="VKT262" s="92"/>
      <c r="VKU262" s="92"/>
      <c r="VKV262" s="92"/>
      <c r="VKW262" s="92"/>
      <c r="VKX262" s="92"/>
      <c r="VKY262" s="92"/>
      <c r="VKZ262" s="92"/>
      <c r="VLA262" s="92"/>
      <c r="VLB262" s="92"/>
      <c r="VLC262" s="92"/>
      <c r="VLD262" s="92"/>
      <c r="VLE262" s="92"/>
      <c r="VLF262" s="92"/>
      <c r="VLG262" s="92"/>
      <c r="VLH262" s="92"/>
      <c r="VLI262" s="92"/>
      <c r="VLJ262" s="92"/>
      <c r="VLK262" s="92"/>
      <c r="VLL262" s="92"/>
      <c r="VLM262" s="92"/>
      <c r="VLN262" s="92"/>
      <c r="VLO262" s="92"/>
      <c r="VLP262" s="92"/>
      <c r="VLQ262" s="92"/>
      <c r="VLR262" s="92"/>
      <c r="VLS262" s="92"/>
      <c r="VLT262" s="92"/>
      <c r="VLU262" s="92"/>
      <c r="VLV262" s="92"/>
      <c r="VLW262" s="92"/>
      <c r="VLX262" s="92"/>
      <c r="VLY262" s="92"/>
      <c r="VLZ262" s="92"/>
      <c r="VMA262" s="92"/>
      <c r="VMB262" s="92"/>
      <c r="VMC262" s="92"/>
      <c r="VMD262" s="92"/>
      <c r="VME262" s="92"/>
      <c r="VMF262" s="92"/>
      <c r="VMG262" s="92"/>
      <c r="VMH262" s="92"/>
      <c r="VMI262" s="92"/>
      <c r="VMJ262" s="92"/>
      <c r="VMK262" s="92"/>
      <c r="VML262" s="92"/>
      <c r="VMM262" s="92"/>
      <c r="VMN262" s="92"/>
      <c r="VMO262" s="92"/>
      <c r="VMP262" s="92"/>
      <c r="VMQ262" s="92"/>
      <c r="VMR262" s="92"/>
      <c r="VMS262" s="92"/>
      <c r="VMT262" s="92"/>
      <c r="VMU262" s="92"/>
      <c r="VMV262" s="92"/>
      <c r="VMW262" s="92"/>
      <c r="VMX262" s="92"/>
      <c r="VMY262" s="92"/>
      <c r="VMZ262" s="92"/>
      <c r="VNA262" s="92"/>
      <c r="VNB262" s="92"/>
      <c r="VNC262" s="92"/>
      <c r="VND262" s="92"/>
      <c r="VNE262" s="92"/>
      <c r="VNF262" s="92"/>
      <c r="VNG262" s="92"/>
      <c r="VNH262" s="92"/>
      <c r="VNI262" s="92"/>
      <c r="VNJ262" s="92"/>
      <c r="VNK262" s="92"/>
      <c r="VNL262" s="92"/>
      <c r="VNM262" s="92"/>
      <c r="VNN262" s="92"/>
      <c r="VNO262" s="92"/>
      <c r="VNP262" s="92"/>
      <c r="VNQ262" s="92"/>
      <c r="VNR262" s="92"/>
      <c r="VNS262" s="92"/>
      <c r="VNT262" s="92"/>
      <c r="VNU262" s="92"/>
      <c r="VNV262" s="92"/>
      <c r="VNW262" s="92"/>
      <c r="VNX262" s="92"/>
      <c r="VNY262" s="92"/>
      <c r="VNZ262" s="92"/>
      <c r="VOA262" s="92"/>
      <c r="VOB262" s="92"/>
      <c r="VOC262" s="92"/>
      <c r="VOD262" s="92"/>
      <c r="VOE262" s="92"/>
      <c r="VOF262" s="92"/>
      <c r="VOG262" s="92"/>
      <c r="VOH262" s="92"/>
      <c r="VOI262" s="92"/>
      <c r="VOJ262" s="92"/>
      <c r="VOK262" s="92"/>
      <c r="VOL262" s="92"/>
      <c r="VOM262" s="92"/>
      <c r="VON262" s="92"/>
      <c r="VOO262" s="92"/>
      <c r="VOP262" s="92"/>
      <c r="VOQ262" s="92"/>
      <c r="VOR262" s="92"/>
      <c r="VOS262" s="92"/>
      <c r="VOT262" s="92"/>
      <c r="VOU262" s="92"/>
      <c r="VOV262" s="92"/>
      <c r="VOW262" s="92"/>
      <c r="VOX262" s="92"/>
      <c r="VOY262" s="92"/>
      <c r="VOZ262" s="92"/>
      <c r="VPA262" s="92"/>
      <c r="VPB262" s="92"/>
      <c r="VPC262" s="92"/>
      <c r="VPD262" s="92"/>
      <c r="VPE262" s="92"/>
      <c r="VPF262" s="92"/>
      <c r="VPG262" s="92"/>
      <c r="VPH262" s="92"/>
      <c r="VPI262" s="92"/>
      <c r="VPJ262" s="92"/>
      <c r="VPK262" s="92"/>
      <c r="VPL262" s="92"/>
      <c r="VPM262" s="92"/>
      <c r="VPN262" s="92"/>
      <c r="VPO262" s="92"/>
      <c r="VPP262" s="92"/>
      <c r="VPQ262" s="92"/>
      <c r="VPR262" s="92"/>
      <c r="VPS262" s="92"/>
      <c r="VPT262" s="92"/>
      <c r="VPU262" s="92"/>
      <c r="VPV262" s="92"/>
      <c r="VPW262" s="92"/>
      <c r="VPX262" s="92"/>
      <c r="VPY262" s="92"/>
      <c r="VPZ262" s="92"/>
      <c r="VQA262" s="92"/>
      <c r="VQB262" s="92"/>
      <c r="VQC262" s="92"/>
      <c r="VQD262" s="92"/>
      <c r="VQE262" s="92"/>
      <c r="VQF262" s="92"/>
      <c r="VQG262" s="92"/>
      <c r="VQH262" s="92"/>
      <c r="VQI262" s="92"/>
      <c r="VQJ262" s="92"/>
      <c r="VQK262" s="92"/>
      <c r="VQL262" s="92"/>
      <c r="VQM262" s="92"/>
      <c r="VQN262" s="92"/>
      <c r="VQO262" s="92"/>
      <c r="VQP262" s="92"/>
      <c r="VQQ262" s="92"/>
      <c r="VQR262" s="92"/>
      <c r="VQS262" s="92"/>
      <c r="VQT262" s="92"/>
      <c r="VQU262" s="92"/>
      <c r="VQV262" s="92"/>
      <c r="VQW262" s="92"/>
      <c r="VQX262" s="92"/>
      <c r="VQY262" s="92"/>
      <c r="VQZ262" s="92"/>
      <c r="VRA262" s="92"/>
      <c r="VRB262" s="92"/>
      <c r="VRC262" s="92"/>
      <c r="VRD262" s="92"/>
      <c r="VRE262" s="92"/>
      <c r="VRF262" s="92"/>
      <c r="VRG262" s="92"/>
      <c r="VRH262" s="92"/>
      <c r="VRI262" s="92"/>
      <c r="VRJ262" s="92"/>
      <c r="VRK262" s="92"/>
      <c r="VRL262" s="92"/>
      <c r="VRM262" s="92"/>
      <c r="VRN262" s="92"/>
      <c r="VRO262" s="92"/>
      <c r="VRP262" s="92"/>
      <c r="VRQ262" s="92"/>
      <c r="VRR262" s="92"/>
      <c r="VRS262" s="92"/>
      <c r="VRT262" s="92"/>
      <c r="VRU262" s="92"/>
      <c r="VRV262" s="92"/>
      <c r="VRW262" s="92"/>
      <c r="VRX262" s="92"/>
      <c r="VRY262" s="92"/>
      <c r="VRZ262" s="92"/>
      <c r="VSA262" s="92"/>
      <c r="VSB262" s="92"/>
      <c r="VSC262" s="92"/>
      <c r="VSD262" s="92"/>
      <c r="VSE262" s="92"/>
      <c r="VSF262" s="92"/>
      <c r="VSG262" s="92"/>
      <c r="VSH262" s="92"/>
      <c r="VSI262" s="92"/>
      <c r="VSJ262" s="92"/>
      <c r="VSK262" s="92"/>
      <c r="VSL262" s="92"/>
      <c r="VSM262" s="92"/>
      <c r="VSN262" s="92"/>
      <c r="VSO262" s="92"/>
      <c r="VSP262" s="92"/>
      <c r="VSQ262" s="92"/>
      <c r="VSR262" s="92"/>
      <c r="VSS262" s="92"/>
      <c r="VST262" s="92"/>
      <c r="VSU262" s="92"/>
      <c r="VSV262" s="92"/>
      <c r="VSW262" s="92"/>
      <c r="VSX262" s="92"/>
      <c r="VSY262" s="92"/>
      <c r="VSZ262" s="92"/>
      <c r="VTA262" s="92"/>
      <c r="VTB262" s="92"/>
      <c r="VTC262" s="92"/>
      <c r="VTD262" s="92"/>
      <c r="VTE262" s="92"/>
      <c r="VTF262" s="92"/>
      <c r="VTG262" s="92"/>
      <c r="VTH262" s="92"/>
      <c r="VTI262" s="92"/>
      <c r="VTJ262" s="92"/>
      <c r="VTK262" s="92"/>
      <c r="VTL262" s="92"/>
      <c r="VTM262" s="92"/>
      <c r="VTN262" s="92"/>
      <c r="VTO262" s="92"/>
      <c r="VTP262" s="92"/>
      <c r="VTQ262" s="92"/>
      <c r="VTR262" s="92"/>
      <c r="VTS262" s="92"/>
      <c r="VTT262" s="92"/>
      <c r="VTU262" s="92"/>
      <c r="VTV262" s="92"/>
      <c r="VTW262" s="92"/>
      <c r="VTX262" s="92"/>
      <c r="VTY262" s="92"/>
      <c r="VTZ262" s="92"/>
      <c r="VUA262" s="92"/>
      <c r="VUB262" s="92"/>
      <c r="VUC262" s="92"/>
      <c r="VUD262" s="92"/>
      <c r="VUE262" s="92"/>
      <c r="VUF262" s="92"/>
      <c r="VUG262" s="92"/>
      <c r="VUH262" s="92"/>
      <c r="VUI262" s="92"/>
      <c r="VUJ262" s="92"/>
      <c r="VUK262" s="92"/>
      <c r="VUL262" s="92"/>
      <c r="VUM262" s="92"/>
      <c r="VUN262" s="92"/>
      <c r="VUO262" s="92"/>
      <c r="VUP262" s="92"/>
      <c r="VUQ262" s="92"/>
      <c r="VUR262" s="92"/>
      <c r="VUS262" s="92"/>
      <c r="VUT262" s="92"/>
      <c r="VUU262" s="92"/>
      <c r="VUV262" s="92"/>
      <c r="VUW262" s="92"/>
      <c r="VUX262" s="92"/>
      <c r="VUY262" s="92"/>
      <c r="VUZ262" s="92"/>
      <c r="VVA262" s="92"/>
      <c r="VVB262" s="92"/>
      <c r="VVC262" s="92"/>
      <c r="VVD262" s="92"/>
      <c r="VVE262" s="92"/>
      <c r="VVF262" s="92"/>
      <c r="VVG262" s="92"/>
      <c r="VVH262" s="92"/>
      <c r="VVI262" s="92"/>
      <c r="VVJ262" s="92"/>
      <c r="VVK262" s="92"/>
      <c r="VVL262" s="92"/>
      <c r="VVM262" s="92"/>
      <c r="VVN262" s="92"/>
      <c r="VVO262" s="92"/>
      <c r="VVP262" s="92"/>
      <c r="VVQ262" s="92"/>
      <c r="VVR262" s="92"/>
      <c r="VVS262" s="92"/>
      <c r="VVT262" s="92"/>
      <c r="VVU262" s="92"/>
      <c r="VVV262" s="92"/>
      <c r="VVW262" s="92"/>
      <c r="VVX262" s="92"/>
      <c r="VVY262" s="92"/>
      <c r="VVZ262" s="92"/>
      <c r="VWA262" s="92"/>
      <c r="VWB262" s="92"/>
      <c r="VWC262" s="92"/>
      <c r="VWD262" s="92"/>
      <c r="VWE262" s="92"/>
      <c r="VWF262" s="92"/>
      <c r="VWG262" s="92"/>
      <c r="VWH262" s="92"/>
      <c r="VWI262" s="92"/>
      <c r="VWJ262" s="92"/>
      <c r="VWK262" s="92"/>
      <c r="VWL262" s="92"/>
      <c r="VWM262" s="92"/>
      <c r="VWN262" s="92"/>
      <c r="VWO262" s="92"/>
      <c r="VWP262" s="92"/>
      <c r="VWQ262" s="92"/>
      <c r="VWR262" s="92"/>
      <c r="VWS262" s="92"/>
      <c r="VWT262" s="92"/>
      <c r="VWU262" s="92"/>
      <c r="VWV262" s="92"/>
      <c r="VWW262" s="92"/>
      <c r="VWX262" s="92"/>
      <c r="VWY262" s="92"/>
      <c r="VWZ262" s="92"/>
      <c r="VXA262" s="92"/>
      <c r="VXB262" s="92"/>
      <c r="VXC262" s="92"/>
      <c r="VXD262" s="92"/>
      <c r="VXE262" s="92"/>
      <c r="VXF262" s="92"/>
      <c r="VXG262" s="92"/>
      <c r="VXH262" s="92"/>
      <c r="VXI262" s="92"/>
      <c r="VXJ262" s="92"/>
      <c r="VXK262" s="92"/>
      <c r="VXL262" s="92"/>
      <c r="VXM262" s="92"/>
      <c r="VXN262" s="92"/>
      <c r="VXO262" s="92"/>
      <c r="VXP262" s="92"/>
      <c r="VXQ262" s="92"/>
      <c r="VXR262" s="92"/>
      <c r="VXS262" s="92"/>
      <c r="VXT262" s="92"/>
      <c r="VXU262" s="92"/>
      <c r="VXV262" s="92"/>
      <c r="VXW262" s="92"/>
      <c r="VXX262" s="92"/>
      <c r="VXY262" s="92"/>
      <c r="VXZ262" s="92"/>
      <c r="VYA262" s="92"/>
      <c r="VYB262" s="92"/>
      <c r="VYC262" s="92"/>
      <c r="VYD262" s="92"/>
      <c r="VYE262" s="92"/>
      <c r="VYF262" s="92"/>
      <c r="VYG262" s="92"/>
      <c r="VYH262" s="92"/>
      <c r="VYI262" s="92"/>
      <c r="VYJ262" s="92"/>
      <c r="VYK262" s="92"/>
      <c r="VYL262" s="92"/>
      <c r="VYM262" s="92"/>
      <c r="VYN262" s="92"/>
      <c r="VYO262" s="92"/>
      <c r="VYP262" s="92"/>
      <c r="VYQ262" s="92"/>
      <c r="VYR262" s="92"/>
      <c r="VYS262" s="92"/>
      <c r="VYT262" s="92"/>
      <c r="VYU262" s="92"/>
      <c r="VYV262" s="92"/>
      <c r="VYW262" s="92"/>
      <c r="VYX262" s="92"/>
      <c r="VYY262" s="92"/>
      <c r="VYZ262" s="92"/>
      <c r="VZA262" s="92"/>
      <c r="VZB262" s="92"/>
      <c r="VZC262" s="92"/>
      <c r="VZD262" s="92"/>
      <c r="VZE262" s="92"/>
      <c r="VZF262" s="92"/>
      <c r="VZG262" s="92"/>
      <c r="VZH262" s="92"/>
      <c r="VZI262" s="92"/>
      <c r="VZJ262" s="92"/>
      <c r="VZK262" s="92"/>
      <c r="VZL262" s="92"/>
      <c r="VZM262" s="92"/>
      <c r="VZN262" s="92"/>
      <c r="VZO262" s="92"/>
      <c r="VZP262" s="92"/>
      <c r="VZQ262" s="92"/>
      <c r="VZR262" s="92"/>
      <c r="VZS262" s="92"/>
      <c r="VZT262" s="92"/>
      <c r="VZU262" s="92"/>
      <c r="VZV262" s="92"/>
      <c r="VZW262" s="92"/>
      <c r="VZX262" s="92"/>
      <c r="VZY262" s="92"/>
      <c r="VZZ262" s="92"/>
      <c r="WAA262" s="92"/>
      <c r="WAB262" s="92"/>
      <c r="WAC262" s="92"/>
      <c r="WAD262" s="92"/>
      <c r="WAE262" s="92"/>
      <c r="WAF262" s="92"/>
      <c r="WAG262" s="92"/>
      <c r="WAH262" s="92"/>
      <c r="WAI262" s="92"/>
      <c r="WAJ262" s="92"/>
      <c r="WAK262" s="92"/>
      <c r="WAL262" s="92"/>
      <c r="WAM262" s="92"/>
      <c r="WAN262" s="92"/>
      <c r="WAO262" s="92"/>
      <c r="WAP262" s="92"/>
      <c r="WAQ262" s="92"/>
      <c r="WAR262" s="92"/>
      <c r="WAS262" s="92"/>
      <c r="WAT262" s="92"/>
      <c r="WAU262" s="92"/>
      <c r="WAV262" s="92"/>
      <c r="WAW262" s="92"/>
      <c r="WAX262" s="92"/>
      <c r="WAY262" s="92"/>
      <c r="WAZ262" s="92"/>
      <c r="WBA262" s="92"/>
      <c r="WBB262" s="92"/>
      <c r="WBC262" s="92"/>
      <c r="WBD262" s="92"/>
      <c r="WBE262" s="92"/>
      <c r="WBF262" s="92"/>
      <c r="WBG262" s="92"/>
      <c r="WBH262" s="92"/>
      <c r="WBI262" s="92"/>
      <c r="WBJ262" s="92"/>
      <c r="WBK262" s="92"/>
      <c r="WBL262" s="92"/>
      <c r="WBM262" s="92"/>
      <c r="WBN262" s="92"/>
      <c r="WBO262" s="92"/>
      <c r="WBP262" s="92"/>
      <c r="WBQ262" s="92"/>
      <c r="WBR262" s="92"/>
      <c r="WBS262" s="92"/>
      <c r="WBT262" s="92"/>
      <c r="WBU262" s="92"/>
      <c r="WBV262" s="92"/>
      <c r="WBW262" s="92"/>
      <c r="WBX262" s="92"/>
      <c r="WBY262" s="92"/>
      <c r="WBZ262" s="92"/>
      <c r="WCA262" s="92"/>
      <c r="WCB262" s="92"/>
      <c r="WCC262" s="92"/>
      <c r="WCD262" s="92"/>
      <c r="WCE262" s="92"/>
      <c r="WCF262" s="92"/>
      <c r="WCG262" s="92"/>
      <c r="WCH262" s="92"/>
      <c r="WCI262" s="92"/>
      <c r="WCJ262" s="92"/>
      <c r="WCK262" s="92"/>
      <c r="WCL262" s="92"/>
      <c r="WCM262" s="92"/>
      <c r="WCN262" s="92"/>
      <c r="WCO262" s="92"/>
      <c r="WCP262" s="92"/>
      <c r="WCQ262" s="92"/>
      <c r="WCR262" s="92"/>
      <c r="WCS262" s="92"/>
      <c r="WCT262" s="92"/>
      <c r="WCU262" s="92"/>
      <c r="WCV262" s="92"/>
      <c r="WCW262" s="92"/>
      <c r="WCX262" s="92"/>
      <c r="WCY262" s="92"/>
      <c r="WCZ262" s="92"/>
      <c r="WDA262" s="92"/>
      <c r="WDB262" s="92"/>
      <c r="WDC262" s="92"/>
      <c r="WDD262" s="92"/>
      <c r="WDE262" s="92"/>
      <c r="WDF262" s="92"/>
      <c r="WDG262" s="92"/>
      <c r="WDH262" s="92"/>
      <c r="WDI262" s="92"/>
      <c r="WDJ262" s="92"/>
      <c r="WDK262" s="92"/>
      <c r="WDL262" s="92"/>
      <c r="WDM262" s="92"/>
      <c r="WDN262" s="92"/>
      <c r="WDO262" s="92"/>
      <c r="WDP262" s="92"/>
      <c r="WDQ262" s="92"/>
      <c r="WDR262" s="92"/>
      <c r="WDS262" s="92"/>
      <c r="WDT262" s="92"/>
      <c r="WDU262" s="92"/>
      <c r="WDV262" s="92"/>
      <c r="WDW262" s="92"/>
      <c r="WDX262" s="92"/>
      <c r="WDY262" s="92"/>
      <c r="WDZ262" s="92"/>
      <c r="WEA262" s="92"/>
      <c r="WEB262" s="92"/>
      <c r="WEC262" s="92"/>
      <c r="WED262" s="92"/>
      <c r="WEE262" s="92"/>
      <c r="WEF262" s="92"/>
      <c r="WEG262" s="92"/>
      <c r="WEH262" s="92"/>
      <c r="WEI262" s="92"/>
      <c r="WEJ262" s="92"/>
      <c r="WEK262" s="92"/>
      <c r="WEL262" s="92"/>
      <c r="WEM262" s="92"/>
      <c r="WEN262" s="92"/>
      <c r="WEO262" s="92"/>
      <c r="WEP262" s="92"/>
      <c r="WEQ262" s="92"/>
      <c r="WER262" s="92"/>
      <c r="WES262" s="92"/>
      <c r="WET262" s="92"/>
      <c r="WEU262" s="92"/>
      <c r="WEV262" s="92"/>
      <c r="WEW262" s="92"/>
      <c r="WEX262" s="92"/>
      <c r="WEY262" s="92"/>
      <c r="WEZ262" s="92"/>
      <c r="WFA262" s="92"/>
      <c r="WFB262" s="92"/>
      <c r="WFC262" s="92"/>
      <c r="WFD262" s="92"/>
      <c r="WFE262" s="92"/>
      <c r="WFF262" s="92"/>
      <c r="WFG262" s="92"/>
      <c r="WFH262" s="92"/>
      <c r="WFI262" s="92"/>
      <c r="WFJ262" s="92"/>
      <c r="WFK262" s="92"/>
      <c r="WFL262" s="92"/>
      <c r="WFM262" s="92"/>
      <c r="WFN262" s="92"/>
      <c r="WFO262" s="92"/>
      <c r="WFP262" s="92"/>
      <c r="WFQ262" s="92"/>
      <c r="WFR262" s="92"/>
      <c r="WFS262" s="92"/>
      <c r="WFT262" s="92"/>
      <c r="WFU262" s="92"/>
      <c r="WFV262" s="92"/>
      <c r="WFW262" s="92"/>
      <c r="WFX262" s="92"/>
      <c r="WFY262" s="92"/>
      <c r="WFZ262" s="92"/>
      <c r="WGA262" s="92"/>
      <c r="WGB262" s="92"/>
      <c r="WGC262" s="92"/>
      <c r="WGD262" s="92"/>
      <c r="WGE262" s="92"/>
      <c r="WGF262" s="92"/>
      <c r="WGG262" s="92"/>
      <c r="WGH262" s="92"/>
      <c r="WGI262" s="92"/>
      <c r="WGJ262" s="92"/>
      <c r="WGK262" s="92"/>
      <c r="WGL262" s="92"/>
      <c r="WGM262" s="92"/>
      <c r="WGN262" s="92"/>
      <c r="WGO262" s="92"/>
      <c r="WGP262" s="92"/>
      <c r="WGQ262" s="92"/>
      <c r="WGR262" s="92"/>
      <c r="WGS262" s="92"/>
      <c r="WGT262" s="92"/>
      <c r="WGU262" s="92"/>
      <c r="WGV262" s="92"/>
      <c r="WGW262" s="92"/>
      <c r="WGX262" s="92"/>
      <c r="WGY262" s="92"/>
      <c r="WGZ262" s="92"/>
      <c r="WHA262" s="92"/>
      <c r="WHB262" s="92"/>
      <c r="WHC262" s="92"/>
      <c r="WHD262" s="92"/>
      <c r="WHE262" s="92"/>
      <c r="WHF262" s="92"/>
      <c r="WHG262" s="92"/>
      <c r="WHH262" s="92"/>
      <c r="WHI262" s="92"/>
      <c r="WHJ262" s="92"/>
      <c r="WHK262" s="92"/>
      <c r="WHL262" s="92"/>
      <c r="WHM262" s="92"/>
      <c r="WHN262" s="92"/>
      <c r="WHO262" s="92"/>
      <c r="WHP262" s="92"/>
      <c r="WHQ262" s="92"/>
      <c r="WHR262" s="92"/>
      <c r="WHS262" s="92"/>
      <c r="WHT262" s="92"/>
      <c r="WHU262" s="92"/>
      <c r="WHV262" s="92"/>
      <c r="WHW262" s="92"/>
      <c r="WHX262" s="92"/>
      <c r="WHY262" s="92"/>
      <c r="WHZ262" s="92"/>
      <c r="WIA262" s="92"/>
      <c r="WIB262" s="92"/>
      <c r="WIC262" s="92"/>
      <c r="WID262" s="92"/>
      <c r="WIE262" s="92"/>
      <c r="WIF262" s="92"/>
      <c r="WIG262" s="92"/>
      <c r="WIH262" s="92"/>
      <c r="WII262" s="92"/>
      <c r="WIJ262" s="92"/>
      <c r="WIK262" s="92"/>
      <c r="WIL262" s="92"/>
      <c r="WIM262" s="92"/>
      <c r="WIN262" s="92"/>
      <c r="WIO262" s="92"/>
      <c r="WIP262" s="92"/>
      <c r="WIQ262" s="92"/>
      <c r="WIR262" s="92"/>
      <c r="WIS262" s="92"/>
      <c r="WIT262" s="92"/>
      <c r="WIU262" s="92"/>
      <c r="WIV262" s="92"/>
      <c r="WIW262" s="92"/>
      <c r="WIX262" s="92"/>
      <c r="WIY262" s="92"/>
      <c r="WIZ262" s="92"/>
      <c r="WJA262" s="92"/>
      <c r="WJB262" s="92"/>
      <c r="WJC262" s="92"/>
      <c r="WJD262" s="92"/>
      <c r="WJE262" s="92"/>
      <c r="WJF262" s="92"/>
      <c r="WJG262" s="92"/>
      <c r="WJH262" s="92"/>
      <c r="WJI262" s="92"/>
      <c r="WJJ262" s="92"/>
      <c r="WJK262" s="92"/>
      <c r="WJL262" s="92"/>
      <c r="WJM262" s="92"/>
      <c r="WJN262" s="92"/>
      <c r="WJO262" s="92"/>
      <c r="WJP262" s="92"/>
      <c r="WJQ262" s="92"/>
      <c r="WJR262" s="92"/>
      <c r="WJS262" s="92"/>
      <c r="WJT262" s="92"/>
      <c r="WJU262" s="92"/>
      <c r="WJV262" s="92"/>
      <c r="WJW262" s="92"/>
      <c r="WJX262" s="92"/>
      <c r="WJY262" s="92"/>
      <c r="WJZ262" s="92"/>
      <c r="WKA262" s="92"/>
      <c r="WKB262" s="92"/>
      <c r="WKC262" s="92"/>
      <c r="WKD262" s="92"/>
      <c r="WKE262" s="92"/>
      <c r="WKF262" s="92"/>
      <c r="WKG262" s="92"/>
      <c r="WKH262" s="92"/>
      <c r="WKI262" s="92"/>
      <c r="WKJ262" s="92"/>
      <c r="WKK262" s="92"/>
      <c r="WKL262" s="92"/>
      <c r="WKM262" s="92"/>
      <c r="WKN262" s="92"/>
      <c r="WKO262" s="92"/>
      <c r="WKP262" s="92"/>
      <c r="WKQ262" s="92"/>
      <c r="WKR262" s="92"/>
      <c r="WKS262" s="92"/>
      <c r="WKT262" s="92"/>
      <c r="WKU262" s="92"/>
      <c r="WKV262" s="92"/>
      <c r="WKW262" s="92"/>
      <c r="WKX262" s="92"/>
      <c r="WKY262" s="92"/>
      <c r="WKZ262" s="92"/>
      <c r="WLA262" s="92"/>
      <c r="WLB262" s="92"/>
      <c r="WLC262" s="92"/>
      <c r="WLD262" s="92"/>
      <c r="WLE262" s="92"/>
      <c r="WLF262" s="92"/>
      <c r="WLG262" s="92"/>
      <c r="WLH262" s="92"/>
      <c r="WLI262" s="92"/>
      <c r="WLJ262" s="92"/>
      <c r="WLK262" s="92"/>
      <c r="WLL262" s="92"/>
      <c r="WLM262" s="92"/>
      <c r="WLN262" s="92"/>
      <c r="WLO262" s="92"/>
      <c r="WLP262" s="92"/>
      <c r="WLQ262" s="92"/>
      <c r="WLR262" s="92"/>
      <c r="WLS262" s="92"/>
      <c r="WLT262" s="92"/>
      <c r="WLU262" s="92"/>
      <c r="WLV262" s="92"/>
      <c r="WLW262" s="92"/>
      <c r="WLX262" s="92"/>
      <c r="WLY262" s="92"/>
      <c r="WLZ262" s="92"/>
      <c r="WMA262" s="92"/>
      <c r="WMB262" s="92"/>
      <c r="WMC262" s="92"/>
      <c r="WMD262" s="92"/>
      <c r="WME262" s="92"/>
      <c r="WMF262" s="92"/>
      <c r="WMG262" s="92"/>
      <c r="WMH262" s="92"/>
      <c r="WMI262" s="92"/>
      <c r="WMJ262" s="92"/>
      <c r="WMK262" s="92"/>
      <c r="WML262" s="92"/>
      <c r="WMM262" s="92"/>
      <c r="WMN262" s="92"/>
      <c r="WMO262" s="92"/>
      <c r="WMP262" s="92"/>
      <c r="WMQ262" s="92"/>
      <c r="WMR262" s="92"/>
      <c r="WMS262" s="92"/>
      <c r="WMT262" s="92"/>
      <c r="WMU262" s="92"/>
      <c r="WMV262" s="92"/>
      <c r="WMW262" s="92"/>
      <c r="WMX262" s="92"/>
      <c r="WMY262" s="92"/>
      <c r="WMZ262" s="92"/>
      <c r="WNA262" s="92"/>
      <c r="WNB262" s="92"/>
      <c r="WNC262" s="92"/>
      <c r="WND262" s="92"/>
      <c r="WNE262" s="92"/>
      <c r="WNF262" s="92"/>
      <c r="WNG262" s="92"/>
      <c r="WNH262" s="92"/>
      <c r="WNI262" s="92"/>
      <c r="WNJ262" s="92"/>
      <c r="WNK262" s="92"/>
      <c r="WNL262" s="92"/>
      <c r="WNM262" s="92"/>
      <c r="WNN262" s="92"/>
      <c r="WNO262" s="92"/>
      <c r="WNP262" s="92"/>
      <c r="WNQ262" s="92"/>
      <c r="WNR262" s="92"/>
      <c r="WNS262" s="92"/>
      <c r="WNT262" s="92"/>
      <c r="WNU262" s="92"/>
      <c r="WNV262" s="92"/>
      <c r="WNW262" s="92"/>
      <c r="WNX262" s="92"/>
      <c r="WNY262" s="92"/>
      <c r="WNZ262" s="92"/>
      <c r="WOA262" s="92"/>
      <c r="WOB262" s="92"/>
      <c r="WOC262" s="92"/>
      <c r="WOD262" s="92"/>
      <c r="WOE262" s="92"/>
      <c r="WOF262" s="92"/>
      <c r="WOG262" s="92"/>
      <c r="WOH262" s="92"/>
      <c r="WOI262" s="92"/>
      <c r="WOJ262" s="92"/>
      <c r="WOK262" s="92"/>
      <c r="WOL262" s="92"/>
      <c r="WOM262" s="92"/>
      <c r="WON262" s="92"/>
      <c r="WOO262" s="92"/>
      <c r="WOP262" s="92"/>
      <c r="WOQ262" s="92"/>
      <c r="WOR262" s="92"/>
      <c r="WOS262" s="92"/>
      <c r="WOT262" s="92"/>
      <c r="WOU262" s="92"/>
      <c r="WOV262" s="92"/>
      <c r="WOW262" s="92"/>
      <c r="WOX262" s="92"/>
      <c r="WOY262" s="92"/>
      <c r="WOZ262" s="92"/>
      <c r="WPA262" s="92"/>
      <c r="WPB262" s="92"/>
      <c r="WPC262" s="92"/>
      <c r="WPD262" s="92"/>
      <c r="WPE262" s="92"/>
      <c r="WPF262" s="92"/>
      <c r="WPG262" s="92"/>
      <c r="WPH262" s="92"/>
      <c r="WPI262" s="92"/>
      <c r="WPJ262" s="92"/>
      <c r="WPK262" s="92"/>
      <c r="WPL262" s="92"/>
      <c r="WPM262" s="92"/>
      <c r="WPN262" s="92"/>
      <c r="WPO262" s="92"/>
      <c r="WPP262" s="92"/>
      <c r="WPQ262" s="92"/>
      <c r="WPR262" s="92"/>
      <c r="WPS262" s="92"/>
      <c r="WPT262" s="92"/>
      <c r="WPU262" s="92"/>
      <c r="WPV262" s="92"/>
      <c r="WPW262" s="92"/>
      <c r="WPX262" s="92"/>
      <c r="WPY262" s="92"/>
      <c r="WPZ262" s="92"/>
      <c r="WQA262" s="92"/>
      <c r="WQB262" s="92"/>
      <c r="WQC262" s="92"/>
      <c r="WQD262" s="92"/>
      <c r="WQE262" s="92"/>
      <c r="WQF262" s="92"/>
      <c r="WQG262" s="92"/>
      <c r="WQH262" s="92"/>
      <c r="WQI262" s="92"/>
      <c r="WQJ262" s="92"/>
      <c r="WQK262" s="92"/>
      <c r="WQL262" s="92"/>
      <c r="WQM262" s="92"/>
      <c r="WQN262" s="92"/>
      <c r="WQO262" s="92"/>
      <c r="WQP262" s="92"/>
      <c r="WQQ262" s="92"/>
      <c r="WQR262" s="92"/>
      <c r="WQS262" s="92"/>
      <c r="WQT262" s="92"/>
      <c r="WQU262" s="92"/>
      <c r="WQV262" s="92"/>
      <c r="WQW262" s="92"/>
      <c r="WQX262" s="92"/>
      <c r="WQY262" s="92"/>
      <c r="WQZ262" s="92"/>
      <c r="WRA262" s="92"/>
      <c r="WRB262" s="92"/>
      <c r="WRC262" s="92"/>
      <c r="WRD262" s="92"/>
      <c r="WRE262" s="92"/>
      <c r="WRF262" s="92"/>
      <c r="WRG262" s="92"/>
      <c r="WRH262" s="92"/>
      <c r="WRI262" s="92"/>
      <c r="WRJ262" s="92"/>
      <c r="WRK262" s="92"/>
      <c r="WRL262" s="92"/>
      <c r="WRM262" s="92"/>
      <c r="WRN262" s="92"/>
      <c r="WRO262" s="92"/>
      <c r="WRP262" s="92"/>
      <c r="WRQ262" s="92"/>
      <c r="WRR262" s="92"/>
      <c r="WRS262" s="92"/>
      <c r="WRT262" s="92"/>
      <c r="WRU262" s="92"/>
      <c r="WRV262" s="92"/>
      <c r="WRW262" s="92"/>
      <c r="WRX262" s="92"/>
      <c r="WRY262" s="92"/>
      <c r="WRZ262" s="92"/>
      <c r="WSA262" s="92"/>
      <c r="WSB262" s="92"/>
      <c r="WSC262" s="92"/>
      <c r="WSD262" s="92"/>
      <c r="WSE262" s="92"/>
      <c r="WSF262" s="92"/>
      <c r="WSG262" s="92"/>
      <c r="WSH262" s="92"/>
      <c r="WSI262" s="92"/>
      <c r="WSJ262" s="92"/>
      <c r="WSK262" s="92"/>
      <c r="WSL262" s="92"/>
      <c r="WSM262" s="92"/>
      <c r="WSN262" s="92"/>
      <c r="WSO262" s="92"/>
      <c r="WSP262" s="92"/>
      <c r="WSQ262" s="92"/>
      <c r="WSR262" s="92"/>
      <c r="WSS262" s="92"/>
      <c r="WST262" s="92"/>
      <c r="WSU262" s="92"/>
      <c r="WSV262" s="92"/>
      <c r="WSW262" s="92"/>
      <c r="WSX262" s="92"/>
      <c r="WSY262" s="92"/>
      <c r="WSZ262" s="92"/>
      <c r="WTA262" s="92"/>
      <c r="WTB262" s="92"/>
      <c r="WTC262" s="92"/>
      <c r="WTD262" s="92"/>
      <c r="WTE262" s="92"/>
      <c r="WTF262" s="92"/>
      <c r="WTG262" s="92"/>
      <c r="WTH262" s="92"/>
      <c r="WTI262" s="92"/>
      <c r="WTJ262" s="92"/>
      <c r="WTK262" s="92"/>
      <c r="WTL262" s="92"/>
      <c r="WTM262" s="92"/>
      <c r="WTN262" s="92"/>
      <c r="WTO262" s="92"/>
      <c r="WTP262" s="92"/>
      <c r="WTQ262" s="92"/>
      <c r="WTR262" s="92"/>
      <c r="WTS262" s="92"/>
      <c r="WTT262" s="92"/>
      <c r="WTU262" s="92"/>
      <c r="WTV262" s="92"/>
      <c r="WTW262" s="92"/>
      <c r="WTX262" s="92"/>
      <c r="WTY262" s="92"/>
      <c r="WTZ262" s="92"/>
      <c r="WUA262" s="92"/>
      <c r="WUB262" s="92"/>
      <c r="WUC262" s="92"/>
      <c r="WUD262" s="92"/>
      <c r="WUE262" s="92"/>
      <c r="WUF262" s="92"/>
      <c r="WUG262" s="92"/>
      <c r="WUH262" s="92"/>
      <c r="WUI262" s="92"/>
      <c r="WUJ262" s="92"/>
      <c r="WUK262" s="92"/>
      <c r="WUL262" s="92"/>
      <c r="WUM262" s="92"/>
      <c r="WUN262" s="92"/>
      <c r="WUO262" s="92"/>
      <c r="WUP262" s="92"/>
      <c r="WUQ262" s="92"/>
      <c r="WUR262" s="92"/>
      <c r="WUS262" s="92"/>
      <c r="WUT262" s="92"/>
      <c r="WUU262" s="92"/>
      <c r="WUV262" s="92"/>
      <c r="WUW262" s="92"/>
      <c r="WUX262" s="92"/>
      <c r="WUY262" s="92"/>
      <c r="WUZ262" s="92"/>
      <c r="WVA262" s="92"/>
      <c r="WVB262" s="92"/>
      <c r="WVC262" s="92"/>
      <c r="WVD262" s="92"/>
      <c r="WVE262" s="92"/>
      <c r="WVF262" s="92"/>
      <c r="WVG262" s="92"/>
      <c r="WVH262" s="92"/>
      <c r="WVI262" s="92"/>
      <c r="WVJ262" s="92"/>
      <c r="WVK262" s="92"/>
      <c r="WVL262" s="92"/>
      <c r="WVM262" s="92"/>
      <c r="WVN262" s="92"/>
      <c r="WVO262" s="92"/>
      <c r="WVP262" s="92"/>
      <c r="WVQ262" s="92"/>
      <c r="WVR262" s="92"/>
      <c r="WVS262" s="92"/>
      <c r="WVT262" s="92"/>
      <c r="WVU262" s="92"/>
      <c r="WVV262" s="92"/>
      <c r="WVW262" s="92"/>
      <c r="WVX262" s="92"/>
      <c r="WVY262" s="92"/>
      <c r="WVZ262" s="92"/>
      <c r="WWA262" s="92"/>
      <c r="WWB262" s="92"/>
      <c r="WWC262" s="92"/>
      <c r="WWD262" s="92"/>
      <c r="WWE262" s="92"/>
      <c r="WWF262" s="92"/>
      <c r="WWG262" s="92"/>
      <c r="WWH262" s="92"/>
      <c r="WWI262" s="92"/>
      <c r="WWJ262" s="92"/>
      <c r="WWK262" s="92"/>
      <c r="WWL262" s="92"/>
      <c r="WWM262" s="92"/>
      <c r="WWN262" s="92"/>
      <c r="WWO262" s="92"/>
      <c r="WWP262" s="92"/>
      <c r="WWQ262" s="92"/>
      <c r="WWR262" s="92"/>
      <c r="WWS262" s="92"/>
      <c r="WWT262" s="92"/>
      <c r="WWU262" s="92"/>
      <c r="WWV262" s="92"/>
      <c r="WWW262" s="92"/>
      <c r="WWX262" s="92"/>
      <c r="WWY262" s="92"/>
      <c r="WWZ262" s="92"/>
      <c r="WXA262" s="92"/>
      <c r="WXB262" s="92"/>
      <c r="WXC262" s="92"/>
      <c r="WXD262" s="92"/>
      <c r="WXE262" s="92"/>
      <c r="WXF262" s="92"/>
      <c r="WXG262" s="92"/>
      <c r="WXH262" s="92"/>
      <c r="WXI262" s="92"/>
      <c r="WXJ262" s="92"/>
      <c r="WXK262" s="92"/>
      <c r="WXL262" s="92"/>
      <c r="WXM262" s="92"/>
      <c r="WXN262" s="92"/>
      <c r="WXO262" s="92"/>
      <c r="WXP262" s="92"/>
      <c r="WXQ262" s="92"/>
      <c r="WXR262" s="92"/>
      <c r="WXS262" s="92"/>
      <c r="WXT262" s="92"/>
      <c r="WXU262" s="92"/>
      <c r="WXV262" s="92"/>
      <c r="WXW262" s="92"/>
      <c r="WXX262" s="92"/>
      <c r="WXY262" s="92"/>
      <c r="WXZ262" s="92"/>
      <c r="WYA262" s="92"/>
      <c r="WYB262" s="92"/>
      <c r="WYC262" s="92"/>
      <c r="WYD262" s="92"/>
      <c r="WYE262" s="92"/>
      <c r="WYF262" s="92"/>
      <c r="WYG262" s="92"/>
      <c r="WYH262" s="92"/>
      <c r="WYI262" s="92"/>
      <c r="WYJ262" s="92"/>
      <c r="WYK262" s="92"/>
      <c r="WYL262" s="92"/>
      <c r="WYM262" s="92"/>
      <c r="WYN262" s="92"/>
      <c r="WYO262" s="92"/>
      <c r="WYP262" s="92"/>
      <c r="WYQ262" s="92"/>
      <c r="WYR262" s="92"/>
      <c r="WYS262" s="92"/>
      <c r="WYT262" s="92"/>
      <c r="WYU262" s="92"/>
      <c r="WYV262" s="92"/>
      <c r="WYW262" s="92"/>
      <c r="WYX262" s="92"/>
      <c r="WYY262" s="92"/>
      <c r="WYZ262" s="92"/>
      <c r="WZA262" s="92"/>
      <c r="WZB262" s="92"/>
      <c r="WZC262" s="92"/>
      <c r="WZD262" s="92"/>
      <c r="WZE262" s="92"/>
      <c r="WZF262" s="92"/>
      <c r="WZG262" s="92"/>
      <c r="WZH262" s="92"/>
      <c r="WZI262" s="92"/>
      <c r="WZJ262" s="92"/>
      <c r="WZK262" s="92"/>
      <c r="WZL262" s="92"/>
      <c r="WZM262" s="92"/>
      <c r="WZN262" s="92"/>
      <c r="WZO262" s="92"/>
      <c r="WZP262" s="92"/>
      <c r="WZQ262" s="92"/>
      <c r="WZR262" s="92"/>
      <c r="WZS262" s="92"/>
      <c r="WZT262" s="92"/>
      <c r="WZU262" s="92"/>
      <c r="WZV262" s="92"/>
      <c r="WZW262" s="92"/>
      <c r="WZX262" s="92"/>
      <c r="WZY262" s="92"/>
      <c r="WZZ262" s="92"/>
      <c r="XAA262" s="92"/>
      <c r="XAB262" s="92"/>
      <c r="XAC262" s="92"/>
      <c r="XAD262" s="92"/>
      <c r="XAE262" s="92"/>
      <c r="XAF262" s="92"/>
      <c r="XAG262" s="92"/>
      <c r="XAH262" s="92"/>
      <c r="XAI262" s="92"/>
      <c r="XAJ262" s="92"/>
      <c r="XAK262" s="92"/>
      <c r="XAL262" s="92"/>
      <c r="XAM262" s="92"/>
      <c r="XAN262" s="92"/>
      <c r="XAO262" s="92"/>
      <c r="XAP262" s="92"/>
      <c r="XAQ262" s="92"/>
      <c r="XAR262" s="92"/>
      <c r="XAS262" s="92"/>
      <c r="XAT262" s="92"/>
      <c r="XAU262" s="92"/>
      <c r="XAV262" s="92"/>
      <c r="XAW262" s="92"/>
      <c r="XAX262" s="92"/>
      <c r="XAY262" s="92"/>
      <c r="XAZ262" s="92"/>
      <c r="XBA262" s="92"/>
      <c r="XBB262" s="92"/>
      <c r="XBC262" s="92"/>
      <c r="XBD262" s="92"/>
      <c r="XBE262" s="92"/>
      <c r="XBF262" s="92"/>
      <c r="XBG262" s="92"/>
      <c r="XBH262" s="92"/>
      <c r="XBI262" s="92"/>
      <c r="XBJ262" s="92"/>
      <c r="XBK262" s="92"/>
      <c r="XBL262" s="92"/>
      <c r="XBM262" s="92"/>
      <c r="XBN262" s="92"/>
      <c r="XBO262" s="92"/>
      <c r="XBP262" s="92"/>
      <c r="XBQ262" s="92"/>
      <c r="XBR262" s="92"/>
      <c r="XBS262" s="92"/>
      <c r="XBT262" s="92"/>
      <c r="XBU262" s="92"/>
      <c r="XBV262" s="92"/>
      <c r="XBW262" s="92"/>
      <c r="XBX262" s="92"/>
      <c r="XBY262" s="92"/>
      <c r="XBZ262" s="92"/>
      <c r="XCA262" s="92"/>
      <c r="XCB262" s="92"/>
      <c r="XCC262" s="92"/>
      <c r="XCD262" s="92"/>
      <c r="XCE262" s="92"/>
      <c r="XCF262" s="92"/>
      <c r="XCG262" s="92"/>
      <c r="XCH262" s="92"/>
      <c r="XCI262" s="92"/>
      <c r="XCJ262" s="92"/>
      <c r="XCK262" s="92"/>
      <c r="XCL262" s="92"/>
      <c r="XCM262" s="92"/>
      <c r="XCN262" s="92"/>
      <c r="XCO262" s="92"/>
      <c r="XCP262" s="92"/>
      <c r="XCQ262" s="92"/>
      <c r="XCR262" s="92"/>
      <c r="XCS262" s="92"/>
      <c r="XCT262" s="92"/>
      <c r="XCU262" s="92"/>
      <c r="XCV262" s="92"/>
      <c r="XCW262" s="92"/>
      <c r="XCX262" s="92"/>
      <c r="XCY262" s="92"/>
      <c r="XCZ262" s="92"/>
      <c r="XDA262" s="92"/>
      <c r="XDB262" s="92"/>
      <c r="XDC262" s="92"/>
      <c r="XDD262" s="92"/>
      <c r="XDE262" s="92"/>
      <c r="XDF262" s="92"/>
      <c r="XDG262" s="92"/>
      <c r="XDH262" s="92"/>
      <c r="XDI262" s="92"/>
      <c r="XDJ262" s="92"/>
      <c r="XDK262" s="92"/>
      <c r="XDL262" s="92"/>
      <c r="XDM262" s="92"/>
      <c r="XDN262" s="92"/>
      <c r="XDO262" s="92"/>
      <c r="XDP262" s="92"/>
      <c r="XDQ262" s="92"/>
      <c r="XDR262" s="92"/>
      <c r="XDS262" s="92"/>
      <c r="XDT262" s="92"/>
      <c r="XDU262" s="92"/>
      <c r="XDV262" s="92"/>
      <c r="XDW262" s="92"/>
      <c r="XDX262" s="92"/>
      <c r="XDY262" s="92"/>
      <c r="XDZ262" s="92"/>
      <c r="XEA262" s="92"/>
      <c r="XEB262" s="92"/>
      <c r="XEC262" s="92"/>
      <c r="XED262" s="92"/>
      <c r="XEE262" s="92"/>
      <c r="XEF262" s="92"/>
      <c r="XEG262" s="92"/>
      <c r="XEH262" s="92"/>
      <c r="XEI262" s="92"/>
      <c r="XEJ262" s="92"/>
      <c r="XEK262" s="92"/>
      <c r="XEL262" s="92"/>
      <c r="XEM262" s="92"/>
      <c r="XEN262" s="92"/>
      <c r="XEO262" s="92"/>
      <c r="XEP262" s="92"/>
      <c r="XEQ262" s="92"/>
      <c r="XER262" s="92"/>
      <c r="XES262" s="92"/>
    </row>
    <row r="263" spans="1:16373" s="49" customFormat="1" ht="63.75" outlineLevel="2" x14ac:dyDescent="0.2">
      <c r="A263" s="101">
        <v>277</v>
      </c>
      <c r="B263" s="101">
        <v>15</v>
      </c>
      <c r="C263" s="102" t="s">
        <v>580</v>
      </c>
      <c r="D263" s="62" t="s">
        <v>586</v>
      </c>
      <c r="E263" s="103">
        <v>5008906</v>
      </c>
      <c r="F263" s="103" t="s">
        <v>587</v>
      </c>
      <c r="G263" s="103" t="s">
        <v>1241</v>
      </c>
      <c r="H263" s="103" t="s">
        <v>1242</v>
      </c>
      <c r="I263" s="103" t="s">
        <v>1242</v>
      </c>
      <c r="J263" s="104">
        <v>20</v>
      </c>
      <c r="K263" s="235">
        <v>468337.49</v>
      </c>
      <c r="L263" s="101">
        <v>468337.49</v>
      </c>
      <c r="M263" s="101">
        <v>238802.7</v>
      </c>
      <c r="N263" s="105">
        <v>238802.7</v>
      </c>
      <c r="O263" s="59" t="s">
        <v>1295</v>
      </c>
      <c r="P263" s="97">
        <f t="shared" si="8"/>
        <v>468337.49</v>
      </c>
      <c r="Q263" s="81"/>
      <c r="R263" s="81"/>
      <c r="S263" s="81"/>
      <c r="T263" s="81"/>
      <c r="U263" s="81">
        <v>436017.49</v>
      </c>
      <c r="V263" s="81"/>
      <c r="W263" s="81"/>
      <c r="X263" s="81"/>
      <c r="Y263" s="81">
        <v>32320</v>
      </c>
      <c r="Z263" s="106"/>
      <c r="AA263" s="246">
        <v>2012</v>
      </c>
      <c r="AB263" s="247" t="s">
        <v>580</v>
      </c>
      <c r="AC263" s="68" t="s">
        <v>45</v>
      </c>
      <c r="AD263" s="247">
        <v>1</v>
      </c>
      <c r="AE263" s="248">
        <v>5008906</v>
      </c>
      <c r="AF263" s="103" t="s">
        <v>587</v>
      </c>
      <c r="AG263" s="249" t="s">
        <v>1256</v>
      </c>
      <c r="AH263" s="249" t="s">
        <v>1241</v>
      </c>
      <c r="AI263" s="249"/>
      <c r="AJ263" s="249"/>
      <c r="AK263" s="249" t="s">
        <v>1224</v>
      </c>
      <c r="AL263" s="249" t="s">
        <v>1242</v>
      </c>
      <c r="AM263" s="249" t="s">
        <v>1242</v>
      </c>
      <c r="AN263" s="249" t="s">
        <v>1225</v>
      </c>
      <c r="AO263" s="249" t="s">
        <v>1226</v>
      </c>
      <c r="AP263" s="201" t="s">
        <v>1266</v>
      </c>
      <c r="AQ263" s="250">
        <v>100</v>
      </c>
      <c r="AR263" s="251" t="s">
        <v>1228</v>
      </c>
      <c r="AS263" s="252">
        <v>100</v>
      </c>
      <c r="AT263" s="253">
        <v>468337.49</v>
      </c>
      <c r="AU263" s="254">
        <v>79.999999923990899</v>
      </c>
      <c r="AV263" s="254">
        <v>460017.49</v>
      </c>
      <c r="AW263" s="60">
        <v>468337.49</v>
      </c>
      <c r="AX263" s="60">
        <v>460017.49</v>
      </c>
      <c r="AY263" s="60">
        <v>468337</v>
      </c>
      <c r="AZ263" s="60">
        <v>468337</v>
      </c>
      <c r="BA263" s="60"/>
      <c r="BB263" s="60">
        <v>204880.32</v>
      </c>
      <c r="BC263" s="60">
        <v>238802.7</v>
      </c>
      <c r="BD263" s="60">
        <v>350000</v>
      </c>
      <c r="BE263" s="60">
        <v>238802.7</v>
      </c>
      <c r="BF263" s="60">
        <v>191042.1598184882</v>
      </c>
      <c r="BG263" s="60">
        <v>33922.380000000005</v>
      </c>
      <c r="BH263" s="60">
        <v>238802.7</v>
      </c>
      <c r="BI263" s="60">
        <v>191042.1598184882</v>
      </c>
      <c r="BJ263" s="60">
        <v>0</v>
      </c>
      <c r="BK263" s="60">
        <v>350000</v>
      </c>
      <c r="BL263" s="60">
        <v>279999.99973396811</v>
      </c>
      <c r="BM263" s="60">
        <v>111197.29999999999</v>
      </c>
      <c r="BN263" s="60">
        <v>468337</v>
      </c>
      <c r="BO263" s="254">
        <v>374669.59964402125</v>
      </c>
      <c r="BP263" s="161">
        <v>118337</v>
      </c>
      <c r="BQ263" s="256"/>
      <c r="BR263" s="256"/>
      <c r="BS263" s="256"/>
    </row>
    <row r="264" spans="1:16373" s="49" customFormat="1" ht="38.25" outlineLevel="2" x14ac:dyDescent="0.2">
      <c r="A264" s="101">
        <v>278</v>
      </c>
      <c r="B264" s="101">
        <v>15</v>
      </c>
      <c r="C264" s="102" t="s">
        <v>580</v>
      </c>
      <c r="D264" s="62" t="s">
        <v>157</v>
      </c>
      <c r="E264" s="103">
        <v>5009238</v>
      </c>
      <c r="F264" s="103" t="s">
        <v>588</v>
      </c>
      <c r="G264" s="103" t="s">
        <v>1241</v>
      </c>
      <c r="H264" s="103" t="s">
        <v>1242</v>
      </c>
      <c r="I264" s="103" t="s">
        <v>1242</v>
      </c>
      <c r="J264" s="104">
        <v>20</v>
      </c>
      <c r="K264" s="235">
        <v>112325.07</v>
      </c>
      <c r="L264" s="101">
        <v>112325.07</v>
      </c>
      <c r="M264" s="101">
        <v>91928.69</v>
      </c>
      <c r="N264" s="105">
        <v>110000</v>
      </c>
      <c r="O264" s="59" t="s">
        <v>1295</v>
      </c>
      <c r="P264" s="97">
        <f t="shared" si="8"/>
        <v>112325.07</v>
      </c>
      <c r="Q264" s="81"/>
      <c r="R264" s="81"/>
      <c r="S264" s="81">
        <v>100325.07</v>
      </c>
      <c r="T264" s="81"/>
      <c r="U264" s="81"/>
      <c r="V264" s="81"/>
      <c r="W264" s="81"/>
      <c r="X264" s="81"/>
      <c r="Y264" s="81">
        <v>12000</v>
      </c>
      <c r="Z264" s="106"/>
      <c r="AA264" s="246">
        <v>2012</v>
      </c>
      <c r="AB264" s="247" t="s">
        <v>580</v>
      </c>
      <c r="AC264" s="68" t="s">
        <v>586</v>
      </c>
      <c r="AD264" s="247">
        <v>1</v>
      </c>
      <c r="AE264" s="248">
        <v>5009238</v>
      </c>
      <c r="AF264" s="103" t="s">
        <v>588</v>
      </c>
      <c r="AG264" s="249" t="s">
        <v>1256</v>
      </c>
      <c r="AH264" s="249" t="s">
        <v>1241</v>
      </c>
      <c r="AI264" s="249"/>
      <c r="AJ264" s="249"/>
      <c r="AK264" s="249" t="s">
        <v>1224</v>
      </c>
      <c r="AL264" s="249" t="s">
        <v>1242</v>
      </c>
      <c r="AM264" s="249" t="s">
        <v>1242</v>
      </c>
      <c r="AN264" s="249" t="s">
        <v>1225</v>
      </c>
      <c r="AO264" s="249" t="s">
        <v>1226</v>
      </c>
      <c r="AP264" s="201" t="s">
        <v>1266</v>
      </c>
      <c r="AQ264" s="250">
        <v>100</v>
      </c>
      <c r="AR264" s="251" t="s">
        <v>1228</v>
      </c>
      <c r="AS264" s="252">
        <v>100</v>
      </c>
      <c r="AT264" s="253">
        <v>112325.07</v>
      </c>
      <c r="AU264" s="254">
        <v>79.999999923990899</v>
      </c>
      <c r="AV264" s="254">
        <v>112325.07</v>
      </c>
      <c r="AW264" s="60">
        <v>112325.07</v>
      </c>
      <c r="AX264" s="60">
        <v>112325.07</v>
      </c>
      <c r="AY264" s="60">
        <v>112325</v>
      </c>
      <c r="AZ264" s="60">
        <v>112325</v>
      </c>
      <c r="BA264" s="60"/>
      <c r="BB264" s="60">
        <v>75314.100000000006</v>
      </c>
      <c r="BC264" s="60">
        <v>91928.69</v>
      </c>
      <c r="BD264" s="60">
        <v>110000</v>
      </c>
      <c r="BE264" s="60">
        <v>110000</v>
      </c>
      <c r="BF264" s="60">
        <v>87999.999916389977</v>
      </c>
      <c r="BG264" s="60">
        <v>34685.899999999994</v>
      </c>
      <c r="BH264" s="60">
        <v>110000</v>
      </c>
      <c r="BI264" s="60">
        <v>87999.999916389977</v>
      </c>
      <c r="BJ264" s="60">
        <v>0</v>
      </c>
      <c r="BK264" s="60">
        <v>110000</v>
      </c>
      <c r="BL264" s="60">
        <v>87999.999916389977</v>
      </c>
      <c r="BM264" s="60">
        <v>0</v>
      </c>
      <c r="BN264" s="60">
        <v>110000</v>
      </c>
      <c r="BO264" s="254">
        <v>87999.999916389977</v>
      </c>
      <c r="BP264" s="161">
        <v>0</v>
      </c>
      <c r="BQ264" s="256"/>
      <c r="BR264" s="256"/>
      <c r="BS264" s="256"/>
    </row>
    <row r="265" spans="1:16373" s="49" customFormat="1" ht="51" outlineLevel="2" x14ac:dyDescent="0.2">
      <c r="A265" s="101">
        <v>279</v>
      </c>
      <c r="B265" s="101">
        <v>15</v>
      </c>
      <c r="C265" s="102" t="s">
        <v>580</v>
      </c>
      <c r="D265" s="62" t="s">
        <v>589</v>
      </c>
      <c r="E265" s="103">
        <v>5016176</v>
      </c>
      <c r="F265" s="103" t="s">
        <v>590</v>
      </c>
      <c r="G265" s="103">
        <v>1</v>
      </c>
      <c r="H265" s="103" t="s">
        <v>1242</v>
      </c>
      <c r="I265" s="103" t="s">
        <v>1242</v>
      </c>
      <c r="J265" s="104">
        <v>21</v>
      </c>
      <c r="K265" s="235">
        <v>251370.32</v>
      </c>
      <c r="L265" s="101">
        <v>167951.3</v>
      </c>
      <c r="M265" s="101">
        <v>11181.82</v>
      </c>
      <c r="N265" s="105">
        <v>61181.82</v>
      </c>
      <c r="O265" s="59" t="s">
        <v>1295</v>
      </c>
      <c r="P265" s="97">
        <f t="shared" si="8"/>
        <v>251370.32</v>
      </c>
      <c r="Q265" s="81"/>
      <c r="R265" s="81"/>
      <c r="S265" s="81"/>
      <c r="T265" s="81"/>
      <c r="U265" s="81"/>
      <c r="V265" s="81"/>
      <c r="W265" s="81">
        <v>251370.32</v>
      </c>
      <c r="X265" s="81"/>
      <c r="Y265" s="81"/>
      <c r="Z265" s="106" t="s">
        <v>1298</v>
      </c>
      <c r="AA265" s="246">
        <v>2012</v>
      </c>
      <c r="AB265" s="247" t="s">
        <v>580</v>
      </c>
      <c r="AC265" s="68" t="s">
        <v>157</v>
      </c>
      <c r="AD265" s="247">
        <v>1</v>
      </c>
      <c r="AE265" s="248">
        <v>5016176</v>
      </c>
      <c r="AF265" s="103" t="s">
        <v>590</v>
      </c>
      <c r="AG265" s="249" t="s">
        <v>1256</v>
      </c>
      <c r="AH265" s="249">
        <v>1</v>
      </c>
      <c r="AI265" s="249"/>
      <c r="AJ265" s="249"/>
      <c r="AK265" s="249" t="s">
        <v>1224</v>
      </c>
      <c r="AL265" s="249" t="s">
        <v>1242</v>
      </c>
      <c r="AM265" s="249" t="s">
        <v>1242</v>
      </c>
      <c r="AN265" s="249" t="s">
        <v>1225</v>
      </c>
      <c r="AO265" s="249" t="s">
        <v>1226</v>
      </c>
      <c r="AP265" s="201" t="s">
        <v>1266</v>
      </c>
      <c r="AQ265" s="250">
        <v>100</v>
      </c>
      <c r="AR265" s="251" t="s">
        <v>1239</v>
      </c>
      <c r="AS265" s="252">
        <v>100</v>
      </c>
      <c r="AT265" s="253">
        <v>251370.32</v>
      </c>
      <c r="AU265" s="254">
        <v>79.999999923990899</v>
      </c>
      <c r="AV265" s="254">
        <v>168033.14</v>
      </c>
      <c r="AW265" s="60">
        <v>167951.3</v>
      </c>
      <c r="AX265" s="60">
        <v>168033.14</v>
      </c>
      <c r="AY265" s="60">
        <v>167951.3</v>
      </c>
      <c r="AZ265" s="60">
        <v>167951.3</v>
      </c>
      <c r="BA265" s="60"/>
      <c r="BB265" s="60">
        <v>11181.82</v>
      </c>
      <c r="BC265" s="60">
        <v>11181.82</v>
      </c>
      <c r="BD265" s="60">
        <v>11181.82</v>
      </c>
      <c r="BE265" s="60">
        <v>61181.82</v>
      </c>
      <c r="BF265" s="60">
        <v>48945.455953496246</v>
      </c>
      <c r="BG265" s="60">
        <v>50000</v>
      </c>
      <c r="BH265" s="60">
        <v>91181.82</v>
      </c>
      <c r="BI265" s="60">
        <v>72945.455930693526</v>
      </c>
      <c r="BJ265" s="60">
        <v>30000.000000000007</v>
      </c>
      <c r="BK265" s="60">
        <v>131181.82</v>
      </c>
      <c r="BL265" s="60">
        <v>104945.45590028987</v>
      </c>
      <c r="BM265" s="60">
        <v>40000</v>
      </c>
      <c r="BN265" s="60">
        <v>167951.3</v>
      </c>
      <c r="BO265" s="254">
        <v>134361.0398723417</v>
      </c>
      <c r="BP265" s="161">
        <v>36769.479999999981</v>
      </c>
      <c r="BQ265" s="256"/>
      <c r="BR265" s="256"/>
      <c r="BS265" s="256"/>
    </row>
    <row r="266" spans="1:16373" s="49" customFormat="1" ht="38.25" outlineLevel="2" x14ac:dyDescent="0.2">
      <c r="A266" s="101">
        <v>280</v>
      </c>
      <c r="B266" s="101">
        <v>15</v>
      </c>
      <c r="C266" s="102" t="s">
        <v>580</v>
      </c>
      <c r="D266" s="62" t="s">
        <v>101</v>
      </c>
      <c r="E266" s="103">
        <v>5016202</v>
      </c>
      <c r="F266" s="103" t="s">
        <v>591</v>
      </c>
      <c r="G266" s="103" t="s">
        <v>1241</v>
      </c>
      <c r="H266" s="103" t="s">
        <v>1242</v>
      </c>
      <c r="I266" s="103" t="s">
        <v>1242</v>
      </c>
      <c r="J266" s="104">
        <v>21</v>
      </c>
      <c r="K266" s="235">
        <v>254854.95</v>
      </c>
      <c r="L266" s="101"/>
      <c r="M266" s="101"/>
      <c r="N266" s="105">
        <v>0</v>
      </c>
      <c r="O266" s="59" t="s">
        <v>1295</v>
      </c>
      <c r="P266" s="97">
        <f t="shared" si="8"/>
        <v>254854.95</v>
      </c>
      <c r="Q266" s="81"/>
      <c r="R266" s="81"/>
      <c r="S266" s="81"/>
      <c r="T266" s="81"/>
      <c r="U266" s="81"/>
      <c r="V266" s="81"/>
      <c r="W266" s="81">
        <v>254854.95</v>
      </c>
      <c r="X266" s="81"/>
      <c r="Y266" s="81"/>
      <c r="Z266" s="106"/>
      <c r="AA266" s="246">
        <v>1979</v>
      </c>
      <c r="AB266" s="247" t="s">
        <v>580</v>
      </c>
      <c r="AC266" s="68" t="s">
        <v>589</v>
      </c>
      <c r="AD266" s="247">
        <v>1</v>
      </c>
      <c r="AE266" s="248">
        <v>5016202</v>
      </c>
      <c r="AF266" s="103" t="s">
        <v>591</v>
      </c>
      <c r="AG266" s="249" t="s">
        <v>1256</v>
      </c>
      <c r="AH266" s="249" t="s">
        <v>1241</v>
      </c>
      <c r="AI266" s="249"/>
      <c r="AJ266" s="249"/>
      <c r="AK266" s="249" t="s">
        <v>1224</v>
      </c>
      <c r="AL266" s="249" t="s">
        <v>1242</v>
      </c>
      <c r="AM266" s="249" t="s">
        <v>1242</v>
      </c>
      <c r="AN266" s="249" t="s">
        <v>1225</v>
      </c>
      <c r="AO266" s="249" t="s">
        <v>1226</v>
      </c>
      <c r="AP266" s="201" t="s">
        <v>1266</v>
      </c>
      <c r="AQ266" s="250">
        <v>100</v>
      </c>
      <c r="AR266" s="251" t="s">
        <v>1239</v>
      </c>
      <c r="AS266" s="252">
        <v>100</v>
      </c>
      <c r="AT266" s="253">
        <v>254854.95</v>
      </c>
      <c r="AU266" s="254">
        <v>79.999999923990899</v>
      </c>
      <c r="AV266" s="254">
        <v>0</v>
      </c>
      <c r="AW266" s="60"/>
      <c r="AX266" s="60">
        <v>0</v>
      </c>
      <c r="AY266" s="60">
        <v>0</v>
      </c>
      <c r="AZ266" s="60">
        <v>150000</v>
      </c>
      <c r="BA266" s="60">
        <v>44237</v>
      </c>
      <c r="BB266" s="60">
        <v>0</v>
      </c>
      <c r="BC266" s="60"/>
      <c r="BD266" s="60">
        <v>0</v>
      </c>
      <c r="BE266" s="60">
        <v>0</v>
      </c>
      <c r="BF266" s="60">
        <v>0</v>
      </c>
      <c r="BG266" s="60">
        <v>0</v>
      </c>
      <c r="BH266" s="60">
        <v>50000</v>
      </c>
      <c r="BI266" s="60">
        <v>39999.999961995447</v>
      </c>
      <c r="BJ266" s="60">
        <v>50000</v>
      </c>
      <c r="BK266" s="60">
        <v>120000</v>
      </c>
      <c r="BL266" s="60">
        <v>95999.999908789076</v>
      </c>
      <c r="BM266" s="60">
        <v>70000</v>
      </c>
      <c r="BN266" s="60">
        <v>150000</v>
      </c>
      <c r="BO266" s="254">
        <v>119999.99988598634</v>
      </c>
      <c r="BP266" s="161">
        <v>30000</v>
      </c>
      <c r="BQ266" s="256"/>
      <c r="BR266" s="256"/>
      <c r="BS266" s="256"/>
    </row>
    <row r="267" spans="1:16373" s="49" customFormat="1" ht="51" outlineLevel="2" x14ac:dyDescent="0.2">
      <c r="A267" s="101">
        <v>281</v>
      </c>
      <c r="B267" s="101">
        <v>15</v>
      </c>
      <c r="C267" s="102" t="s">
        <v>580</v>
      </c>
      <c r="D267" s="62" t="s">
        <v>164</v>
      </c>
      <c r="E267" s="103">
        <v>5018516</v>
      </c>
      <c r="F267" s="103" t="s">
        <v>592</v>
      </c>
      <c r="G267" s="103" t="s">
        <v>1241</v>
      </c>
      <c r="H267" s="103" t="s">
        <v>1242</v>
      </c>
      <c r="I267" s="103" t="s">
        <v>1242</v>
      </c>
      <c r="J267" s="104">
        <v>21</v>
      </c>
      <c r="K267" s="235">
        <v>77500.97</v>
      </c>
      <c r="L267" s="101"/>
      <c r="M267" s="101"/>
      <c r="N267" s="105">
        <v>12000</v>
      </c>
      <c r="O267" s="59" t="s">
        <v>1295</v>
      </c>
      <c r="P267" s="97">
        <f t="shared" si="8"/>
        <v>32551.9</v>
      </c>
      <c r="Q267" s="81"/>
      <c r="R267" s="81"/>
      <c r="S267" s="81"/>
      <c r="T267" s="81"/>
      <c r="U267" s="81"/>
      <c r="V267" s="81"/>
      <c r="W267" s="81">
        <v>32551.9</v>
      </c>
      <c r="X267" s="81"/>
      <c r="Y267" s="81"/>
      <c r="Z267" s="106" t="s">
        <v>1299</v>
      </c>
      <c r="AA267" s="246">
        <v>1980</v>
      </c>
      <c r="AB267" s="247" t="s">
        <v>580</v>
      </c>
      <c r="AC267" s="68" t="s">
        <v>101</v>
      </c>
      <c r="AD267" s="247">
        <v>1</v>
      </c>
      <c r="AE267" s="248">
        <v>5018516</v>
      </c>
      <c r="AF267" s="103" t="s">
        <v>592</v>
      </c>
      <c r="AG267" s="249" t="s">
        <v>1256</v>
      </c>
      <c r="AH267" s="249" t="s">
        <v>1241</v>
      </c>
      <c r="AI267" s="249"/>
      <c r="AJ267" s="249"/>
      <c r="AK267" s="249" t="s">
        <v>1224</v>
      </c>
      <c r="AL267" s="249" t="s">
        <v>1242</v>
      </c>
      <c r="AM267" s="249" t="s">
        <v>1242</v>
      </c>
      <c r="AN267" s="249" t="s">
        <v>1225</v>
      </c>
      <c r="AO267" s="249" t="s">
        <v>1226</v>
      </c>
      <c r="AP267" s="201" t="s">
        <v>1266</v>
      </c>
      <c r="AQ267" s="250">
        <v>100</v>
      </c>
      <c r="AR267" s="251" t="s">
        <v>1239</v>
      </c>
      <c r="AS267" s="252">
        <v>100</v>
      </c>
      <c r="AT267" s="253">
        <v>77500.97</v>
      </c>
      <c r="AU267" s="254">
        <v>79.999999923990899</v>
      </c>
      <c r="AV267" s="254">
        <v>0</v>
      </c>
      <c r="AW267" s="60"/>
      <c r="AX267" s="60">
        <v>32551.9</v>
      </c>
      <c r="AY267" s="60">
        <v>32552</v>
      </c>
      <c r="AZ267" s="60">
        <v>32552</v>
      </c>
      <c r="BA267" s="60">
        <v>44042</v>
      </c>
      <c r="BB267" s="60">
        <v>0</v>
      </c>
      <c r="BC267" s="60"/>
      <c r="BD267" s="60">
        <v>12000</v>
      </c>
      <c r="BE267" s="60">
        <v>12000</v>
      </c>
      <c r="BF267" s="60">
        <v>9599.9999908789068</v>
      </c>
      <c r="BG267" s="60">
        <v>12000</v>
      </c>
      <c r="BH267" s="60">
        <v>32000</v>
      </c>
      <c r="BI267" s="60">
        <v>25599.999975677085</v>
      </c>
      <c r="BJ267" s="60">
        <v>20000</v>
      </c>
      <c r="BK267" s="60">
        <v>32552</v>
      </c>
      <c r="BL267" s="60">
        <v>26041.599975257515</v>
      </c>
      <c r="BM267" s="60">
        <v>552</v>
      </c>
      <c r="BN267" s="60">
        <v>32552</v>
      </c>
      <c r="BO267" s="254">
        <v>26041.599975257515</v>
      </c>
      <c r="BP267" s="161">
        <v>0</v>
      </c>
      <c r="BQ267" s="256"/>
      <c r="BR267" s="256"/>
      <c r="BS267" s="256"/>
    </row>
    <row r="268" spans="1:16373" s="49" customFormat="1" ht="89.25" outlineLevel="2" x14ac:dyDescent="0.2">
      <c r="A268" s="101">
        <v>282</v>
      </c>
      <c r="B268" s="101">
        <v>15</v>
      </c>
      <c r="C268" s="102" t="s">
        <v>580</v>
      </c>
      <c r="D268" s="62" t="s">
        <v>94</v>
      </c>
      <c r="E268" s="103">
        <v>5019457</v>
      </c>
      <c r="F268" s="103" t="s">
        <v>593</v>
      </c>
      <c r="G268" s="103" t="s">
        <v>1241</v>
      </c>
      <c r="H268" s="103" t="s">
        <v>1242</v>
      </c>
      <c r="I268" s="103" t="s">
        <v>1242</v>
      </c>
      <c r="J268" s="104">
        <v>21</v>
      </c>
      <c r="K268" s="235">
        <v>173277.11</v>
      </c>
      <c r="L268" s="101"/>
      <c r="M268" s="101"/>
      <c r="N268" s="105">
        <v>15000</v>
      </c>
      <c r="O268" s="59" t="s">
        <v>1295</v>
      </c>
      <c r="P268" s="97">
        <f t="shared" si="8"/>
        <v>173277.11</v>
      </c>
      <c r="Q268" s="81"/>
      <c r="R268" s="81"/>
      <c r="S268" s="81"/>
      <c r="T268" s="81"/>
      <c r="U268" s="81"/>
      <c r="V268" s="81"/>
      <c r="W268" s="81">
        <v>173277.11</v>
      </c>
      <c r="X268" s="81"/>
      <c r="Y268" s="81"/>
      <c r="Z268" s="107"/>
      <c r="AA268" s="246">
        <v>1980</v>
      </c>
      <c r="AB268" s="247" t="s">
        <v>580</v>
      </c>
      <c r="AC268" s="68" t="s">
        <v>164</v>
      </c>
      <c r="AD268" s="247">
        <v>1</v>
      </c>
      <c r="AE268" s="248">
        <v>5019457</v>
      </c>
      <c r="AF268" s="103" t="s">
        <v>593</v>
      </c>
      <c r="AG268" s="249" t="s">
        <v>1256</v>
      </c>
      <c r="AH268" s="249" t="s">
        <v>1241</v>
      </c>
      <c r="AI268" s="249"/>
      <c r="AJ268" s="249"/>
      <c r="AK268" s="249" t="s">
        <v>1224</v>
      </c>
      <c r="AL268" s="249" t="s">
        <v>1242</v>
      </c>
      <c r="AM268" s="249" t="s">
        <v>1242</v>
      </c>
      <c r="AN268" s="249" t="s">
        <v>1225</v>
      </c>
      <c r="AO268" s="249" t="s">
        <v>1226</v>
      </c>
      <c r="AP268" s="201" t="s">
        <v>1266</v>
      </c>
      <c r="AQ268" s="250">
        <v>100</v>
      </c>
      <c r="AR268" s="251" t="s">
        <v>1239</v>
      </c>
      <c r="AS268" s="252">
        <v>100</v>
      </c>
      <c r="AT268" s="253">
        <v>173277.11</v>
      </c>
      <c r="AU268" s="254">
        <v>79.999999923990899</v>
      </c>
      <c r="AV268" s="254">
        <v>0</v>
      </c>
      <c r="AW268" s="60"/>
      <c r="AX268" s="60">
        <v>0</v>
      </c>
      <c r="AY268" s="60">
        <v>69205</v>
      </c>
      <c r="AZ268" s="60">
        <v>69205</v>
      </c>
      <c r="BA268" s="60">
        <v>44084</v>
      </c>
      <c r="BB268" s="60">
        <v>0</v>
      </c>
      <c r="BC268" s="60"/>
      <c r="BD268" s="60">
        <v>0</v>
      </c>
      <c r="BE268" s="60">
        <v>15000</v>
      </c>
      <c r="BF268" s="60">
        <v>11999.999988598634</v>
      </c>
      <c r="BG268" s="60">
        <v>15000</v>
      </c>
      <c r="BH268" s="60">
        <v>55000</v>
      </c>
      <c r="BI268" s="60">
        <v>43999.999958194989</v>
      </c>
      <c r="BJ268" s="60">
        <v>40000</v>
      </c>
      <c r="BK268" s="60">
        <v>69205</v>
      </c>
      <c r="BL268" s="60">
        <v>55363.999947397897</v>
      </c>
      <c r="BM268" s="60">
        <v>14205</v>
      </c>
      <c r="BN268" s="60">
        <v>69205</v>
      </c>
      <c r="BO268" s="254">
        <v>55363.999947397897</v>
      </c>
      <c r="BP268" s="161">
        <v>0</v>
      </c>
      <c r="BQ268" s="256"/>
      <c r="BR268" s="256"/>
      <c r="BS268" s="256"/>
    </row>
    <row r="269" spans="1:16373" s="49" customFormat="1" ht="38.25" outlineLevel="2" x14ac:dyDescent="0.2">
      <c r="A269" s="101">
        <v>283</v>
      </c>
      <c r="B269" s="101">
        <v>15</v>
      </c>
      <c r="C269" s="102" t="s">
        <v>580</v>
      </c>
      <c r="D269" s="62" t="s">
        <v>89</v>
      </c>
      <c r="E269" s="103">
        <v>5019648</v>
      </c>
      <c r="F269" s="103" t="s">
        <v>594</v>
      </c>
      <c r="G269" s="103" t="s">
        <v>1241</v>
      </c>
      <c r="H269" s="103" t="s">
        <v>1242</v>
      </c>
      <c r="I269" s="103" t="s">
        <v>1242</v>
      </c>
      <c r="J269" s="104">
        <v>21</v>
      </c>
      <c r="K269" s="235">
        <v>127427.48</v>
      </c>
      <c r="L269" s="108">
        <v>0</v>
      </c>
      <c r="M269" s="101"/>
      <c r="N269" s="105">
        <v>15000</v>
      </c>
      <c r="O269" s="59" t="s">
        <v>1295</v>
      </c>
      <c r="P269" s="97">
        <f t="shared" si="8"/>
        <v>67850</v>
      </c>
      <c r="Q269" s="81"/>
      <c r="R269" s="81"/>
      <c r="S269" s="81"/>
      <c r="T269" s="81"/>
      <c r="U269" s="81"/>
      <c r="V269" s="81"/>
      <c r="W269" s="81">
        <v>67850</v>
      </c>
      <c r="X269" s="81"/>
      <c r="Y269" s="81"/>
      <c r="Z269" s="106" t="s">
        <v>1300</v>
      </c>
      <c r="AA269" s="246">
        <v>1980</v>
      </c>
      <c r="AB269" s="247" t="s">
        <v>580</v>
      </c>
      <c r="AC269" s="68" t="s">
        <v>94</v>
      </c>
      <c r="AD269" s="247">
        <v>1</v>
      </c>
      <c r="AE269" s="248">
        <v>5019648</v>
      </c>
      <c r="AF269" s="103" t="s">
        <v>594</v>
      </c>
      <c r="AG269" s="249" t="s">
        <v>1256</v>
      </c>
      <c r="AH269" s="249" t="s">
        <v>1241</v>
      </c>
      <c r="AI269" s="249"/>
      <c r="AJ269" s="249"/>
      <c r="AK269" s="249" t="s">
        <v>1224</v>
      </c>
      <c r="AL269" s="249" t="s">
        <v>1242</v>
      </c>
      <c r="AM269" s="249" t="s">
        <v>1242</v>
      </c>
      <c r="AN269" s="249" t="s">
        <v>1225</v>
      </c>
      <c r="AO269" s="249" t="s">
        <v>1226</v>
      </c>
      <c r="AP269" s="201" t="s">
        <v>1266</v>
      </c>
      <c r="AQ269" s="250">
        <v>100</v>
      </c>
      <c r="AR269" s="251" t="s">
        <v>1239</v>
      </c>
      <c r="AS269" s="252">
        <v>100</v>
      </c>
      <c r="AT269" s="253">
        <v>127427.48</v>
      </c>
      <c r="AU269" s="254">
        <v>79.999999923990899</v>
      </c>
      <c r="AV269" s="254">
        <v>0</v>
      </c>
      <c r="AW269" s="60">
        <v>0</v>
      </c>
      <c r="AX269" s="60">
        <v>60000</v>
      </c>
      <c r="AY269" s="60">
        <v>67850</v>
      </c>
      <c r="AZ269" s="60">
        <v>67850</v>
      </c>
      <c r="BA269" s="60"/>
      <c r="BB269" s="60">
        <v>0</v>
      </c>
      <c r="BC269" s="60"/>
      <c r="BD269" s="60">
        <v>15000</v>
      </c>
      <c r="BE269" s="60">
        <v>15000</v>
      </c>
      <c r="BF269" s="60">
        <v>11999.999988598634</v>
      </c>
      <c r="BG269" s="60">
        <v>15000</v>
      </c>
      <c r="BH269" s="60">
        <v>50000</v>
      </c>
      <c r="BI269" s="60">
        <v>39999.999961995447</v>
      </c>
      <c r="BJ269" s="60">
        <v>35000</v>
      </c>
      <c r="BK269" s="60">
        <v>67850</v>
      </c>
      <c r="BL269" s="60">
        <v>54279.999948427823</v>
      </c>
      <c r="BM269" s="60">
        <v>17850</v>
      </c>
      <c r="BN269" s="60">
        <v>67850</v>
      </c>
      <c r="BO269" s="257">
        <v>54279.999948427823</v>
      </c>
      <c r="BP269" s="161">
        <v>0</v>
      </c>
      <c r="BQ269" s="256"/>
      <c r="BR269" s="256"/>
      <c r="BS269" s="256"/>
    </row>
    <row r="270" spans="1:16373" s="49" customFormat="1" ht="76.5" outlineLevel="2" x14ac:dyDescent="0.2">
      <c r="A270" s="101">
        <v>284</v>
      </c>
      <c r="B270" s="101">
        <v>15</v>
      </c>
      <c r="C270" s="102" t="s">
        <v>580</v>
      </c>
      <c r="D270" s="62" t="s">
        <v>595</v>
      </c>
      <c r="E270" s="103">
        <v>5023649</v>
      </c>
      <c r="F270" s="103" t="s">
        <v>596</v>
      </c>
      <c r="G270" s="103">
        <v>1</v>
      </c>
      <c r="H270" s="103" t="s">
        <v>1242</v>
      </c>
      <c r="I270" s="103" t="s">
        <v>1242</v>
      </c>
      <c r="J270" s="104">
        <v>21</v>
      </c>
      <c r="K270" s="235">
        <v>73000</v>
      </c>
      <c r="L270" s="101">
        <v>13490.44</v>
      </c>
      <c r="M270" s="101">
        <v>0</v>
      </c>
      <c r="N270" s="105">
        <v>13000</v>
      </c>
      <c r="O270" s="59" t="s">
        <v>1295</v>
      </c>
      <c r="P270" s="97">
        <f t="shared" si="8"/>
        <v>73000</v>
      </c>
      <c r="Q270" s="81"/>
      <c r="R270" s="81"/>
      <c r="S270" s="81"/>
      <c r="T270" s="81"/>
      <c r="U270" s="81"/>
      <c r="V270" s="81"/>
      <c r="W270" s="81">
        <v>73000</v>
      </c>
      <c r="X270" s="81"/>
      <c r="Y270" s="81"/>
      <c r="Z270" s="106" t="s">
        <v>1301</v>
      </c>
      <c r="AA270" s="246">
        <v>1980</v>
      </c>
      <c r="AB270" s="247" t="s">
        <v>580</v>
      </c>
      <c r="AC270" s="68" t="s">
        <v>89</v>
      </c>
      <c r="AD270" s="247">
        <v>1</v>
      </c>
      <c r="AE270" s="248">
        <v>5023649</v>
      </c>
      <c r="AF270" s="103" t="s">
        <v>596</v>
      </c>
      <c r="AG270" s="249" t="s">
        <v>1256</v>
      </c>
      <c r="AH270" s="249">
        <v>1</v>
      </c>
      <c r="AI270" s="249"/>
      <c r="AJ270" s="249"/>
      <c r="AK270" s="249" t="s">
        <v>1224</v>
      </c>
      <c r="AL270" s="249" t="s">
        <v>1242</v>
      </c>
      <c r="AM270" s="249" t="s">
        <v>1242</v>
      </c>
      <c r="AN270" s="249" t="s">
        <v>1225</v>
      </c>
      <c r="AO270" s="249" t="s">
        <v>1226</v>
      </c>
      <c r="AP270" s="201" t="s">
        <v>1266</v>
      </c>
      <c r="AQ270" s="250">
        <v>100</v>
      </c>
      <c r="AR270" s="251" t="s">
        <v>1239</v>
      </c>
      <c r="AS270" s="252">
        <v>100</v>
      </c>
      <c r="AT270" s="253">
        <v>73000</v>
      </c>
      <c r="AU270" s="254">
        <v>79.999999923990899</v>
      </c>
      <c r="AV270" s="254">
        <v>13490.44</v>
      </c>
      <c r="AW270" s="60">
        <v>13490.44</v>
      </c>
      <c r="AX270" s="60">
        <v>13490.44</v>
      </c>
      <c r="AY270" s="60">
        <v>13490.44</v>
      </c>
      <c r="AZ270" s="60">
        <v>13490.44</v>
      </c>
      <c r="BA270" s="60"/>
      <c r="BB270" s="60">
        <v>0</v>
      </c>
      <c r="BC270" s="60">
        <v>0</v>
      </c>
      <c r="BD270" s="60">
        <v>0</v>
      </c>
      <c r="BE270" s="60">
        <v>13000</v>
      </c>
      <c r="BF270" s="60">
        <v>10399.999990118817</v>
      </c>
      <c r="BG270" s="60">
        <v>13000</v>
      </c>
      <c r="BH270" s="60">
        <v>13000</v>
      </c>
      <c r="BI270" s="60">
        <v>10399.999990118817</v>
      </c>
      <c r="BJ270" s="60">
        <v>0</v>
      </c>
      <c r="BK270" s="60">
        <v>13000</v>
      </c>
      <c r="BL270" s="60">
        <v>10399.999990118817</v>
      </c>
      <c r="BM270" s="60">
        <v>0</v>
      </c>
      <c r="BN270" s="60">
        <v>13000</v>
      </c>
      <c r="BO270" s="254">
        <v>10399.999990118817</v>
      </c>
      <c r="BP270" s="161">
        <v>0</v>
      </c>
      <c r="BQ270" s="256"/>
      <c r="BR270" s="256"/>
      <c r="BS270" s="256"/>
    </row>
    <row r="271" spans="1:16373" s="49" customFormat="1" ht="51" outlineLevel="2" x14ac:dyDescent="0.2">
      <c r="A271" s="101">
        <v>285</v>
      </c>
      <c r="B271" s="101">
        <v>15</v>
      </c>
      <c r="C271" s="102" t="s">
        <v>580</v>
      </c>
      <c r="D271" s="62" t="s">
        <v>595</v>
      </c>
      <c r="E271" s="103">
        <v>5028094</v>
      </c>
      <c r="F271" s="103" t="s">
        <v>597</v>
      </c>
      <c r="G271" s="103">
        <v>1</v>
      </c>
      <c r="H271" s="103" t="s">
        <v>1242</v>
      </c>
      <c r="I271" s="103" t="s">
        <v>1242</v>
      </c>
      <c r="J271" s="104">
        <v>21</v>
      </c>
      <c r="K271" s="235">
        <v>73000</v>
      </c>
      <c r="L271" s="101">
        <v>21642.71</v>
      </c>
      <c r="M271" s="101">
        <v>0</v>
      </c>
      <c r="N271" s="105">
        <v>8000</v>
      </c>
      <c r="O271" s="59" t="s">
        <v>1295</v>
      </c>
      <c r="P271" s="97">
        <f t="shared" si="8"/>
        <v>73000</v>
      </c>
      <c r="Q271" s="81"/>
      <c r="R271" s="81"/>
      <c r="S271" s="81"/>
      <c r="T271" s="81"/>
      <c r="U271" s="81"/>
      <c r="V271" s="81"/>
      <c r="W271" s="81">
        <v>73000</v>
      </c>
      <c r="X271" s="81"/>
      <c r="Y271" s="81"/>
      <c r="Z271" s="106" t="s">
        <v>1302</v>
      </c>
      <c r="AA271" s="246">
        <v>1978</v>
      </c>
      <c r="AB271" s="247" t="s">
        <v>580</v>
      </c>
      <c r="AC271" s="68" t="s">
        <v>595</v>
      </c>
      <c r="AD271" s="247">
        <v>1</v>
      </c>
      <c r="AE271" s="248">
        <v>5028094</v>
      </c>
      <c r="AF271" s="103" t="s">
        <v>597</v>
      </c>
      <c r="AG271" s="249" t="s">
        <v>1256</v>
      </c>
      <c r="AH271" s="249">
        <v>1</v>
      </c>
      <c r="AI271" s="249"/>
      <c r="AJ271" s="249"/>
      <c r="AK271" s="249" t="s">
        <v>1224</v>
      </c>
      <c r="AL271" s="249" t="s">
        <v>1242</v>
      </c>
      <c r="AM271" s="249" t="s">
        <v>1242</v>
      </c>
      <c r="AN271" s="249" t="s">
        <v>1225</v>
      </c>
      <c r="AO271" s="249" t="s">
        <v>1226</v>
      </c>
      <c r="AP271" s="201" t="s">
        <v>1266</v>
      </c>
      <c r="AQ271" s="250">
        <v>100</v>
      </c>
      <c r="AR271" s="251" t="s">
        <v>1239</v>
      </c>
      <c r="AS271" s="252">
        <v>100</v>
      </c>
      <c r="AT271" s="253">
        <v>73000</v>
      </c>
      <c r="AU271" s="254">
        <v>79.999999923990899</v>
      </c>
      <c r="AV271" s="254">
        <v>0</v>
      </c>
      <c r="AW271" s="60">
        <v>21642.71</v>
      </c>
      <c r="AX271" s="60">
        <v>21642.71</v>
      </c>
      <c r="AY271" s="60">
        <v>21642.71</v>
      </c>
      <c r="AZ271" s="60">
        <v>21642.71</v>
      </c>
      <c r="BA271" s="60">
        <v>43789</v>
      </c>
      <c r="BB271" s="60">
        <v>0</v>
      </c>
      <c r="BC271" s="60">
        <v>0</v>
      </c>
      <c r="BD271" s="60">
        <v>0</v>
      </c>
      <c r="BE271" s="60">
        <v>8000</v>
      </c>
      <c r="BF271" s="60">
        <v>6399.9999939192712</v>
      </c>
      <c r="BG271" s="60">
        <v>8000</v>
      </c>
      <c r="BH271" s="60">
        <v>21000</v>
      </c>
      <c r="BI271" s="60">
        <v>16799.999984038088</v>
      </c>
      <c r="BJ271" s="60">
        <v>13000</v>
      </c>
      <c r="BK271" s="60">
        <v>21000</v>
      </c>
      <c r="BL271" s="60">
        <v>16799.999984038088</v>
      </c>
      <c r="BM271" s="60">
        <v>0</v>
      </c>
      <c r="BN271" s="60">
        <v>21000</v>
      </c>
      <c r="BO271" s="254">
        <v>16799.999984038088</v>
      </c>
      <c r="BP271" s="161">
        <v>0</v>
      </c>
      <c r="BQ271" s="256"/>
      <c r="BR271" s="256"/>
      <c r="BS271" s="256"/>
    </row>
    <row r="272" spans="1:16373" s="49" customFormat="1" ht="51" outlineLevel="2" x14ac:dyDescent="0.2">
      <c r="A272" s="101">
        <v>286</v>
      </c>
      <c r="B272" s="101">
        <v>15</v>
      </c>
      <c r="C272" s="102" t="s">
        <v>580</v>
      </c>
      <c r="D272" s="62" t="s">
        <v>595</v>
      </c>
      <c r="E272" s="103">
        <v>5029380</v>
      </c>
      <c r="F272" s="103" t="s">
        <v>598</v>
      </c>
      <c r="G272" s="103">
        <v>1</v>
      </c>
      <c r="H272" s="103" t="s">
        <v>1242</v>
      </c>
      <c r="I272" s="103" t="s">
        <v>1242</v>
      </c>
      <c r="J272" s="104">
        <v>21</v>
      </c>
      <c r="K272" s="235">
        <v>150000</v>
      </c>
      <c r="L272" s="101">
        <v>0</v>
      </c>
      <c r="M272" s="101">
        <v>0</v>
      </c>
      <c r="N272" s="105">
        <v>10000</v>
      </c>
      <c r="O272" s="59" t="s">
        <v>1295</v>
      </c>
      <c r="P272" s="97">
        <f t="shared" si="8"/>
        <v>150000</v>
      </c>
      <c r="Q272" s="81"/>
      <c r="R272" s="81"/>
      <c r="S272" s="81"/>
      <c r="T272" s="81"/>
      <c r="U272" s="81"/>
      <c r="V272" s="81"/>
      <c r="W272" s="81">
        <v>150000</v>
      </c>
      <c r="X272" s="81"/>
      <c r="Y272" s="81"/>
      <c r="Z272" s="106" t="s">
        <v>1303</v>
      </c>
      <c r="AA272" s="246">
        <v>1978</v>
      </c>
      <c r="AB272" s="247" t="s">
        <v>580</v>
      </c>
      <c r="AC272" s="68" t="s">
        <v>595</v>
      </c>
      <c r="AD272" s="247">
        <v>1</v>
      </c>
      <c r="AE272" s="248">
        <v>5029380</v>
      </c>
      <c r="AF272" s="103" t="s">
        <v>598</v>
      </c>
      <c r="AG272" s="249" t="s">
        <v>1256</v>
      </c>
      <c r="AH272" s="249">
        <v>1</v>
      </c>
      <c r="AI272" s="249"/>
      <c r="AJ272" s="249"/>
      <c r="AK272" s="249" t="s">
        <v>1224</v>
      </c>
      <c r="AL272" s="249" t="s">
        <v>1242</v>
      </c>
      <c r="AM272" s="249" t="s">
        <v>1242</v>
      </c>
      <c r="AN272" s="249" t="s">
        <v>1225</v>
      </c>
      <c r="AO272" s="249" t="s">
        <v>1226</v>
      </c>
      <c r="AP272" s="201" t="s">
        <v>1266</v>
      </c>
      <c r="AQ272" s="250">
        <v>100</v>
      </c>
      <c r="AR272" s="251" t="s">
        <v>1239</v>
      </c>
      <c r="AS272" s="252">
        <v>100</v>
      </c>
      <c r="AT272" s="253">
        <v>150000</v>
      </c>
      <c r="AU272" s="254">
        <v>79.999999923990899</v>
      </c>
      <c r="AV272" s="254">
        <v>0</v>
      </c>
      <c r="AW272" s="60">
        <v>0</v>
      </c>
      <c r="AX272" s="60">
        <v>0</v>
      </c>
      <c r="AY272" s="60">
        <v>118336.92</v>
      </c>
      <c r="AZ272" s="60">
        <v>118336.92</v>
      </c>
      <c r="BA272" s="60">
        <v>44032</v>
      </c>
      <c r="BB272" s="60">
        <v>0</v>
      </c>
      <c r="BC272" s="60">
        <v>0</v>
      </c>
      <c r="BD272" s="60">
        <v>0</v>
      </c>
      <c r="BE272" s="60">
        <v>10000</v>
      </c>
      <c r="BF272" s="60">
        <v>7999.999992399089</v>
      </c>
      <c r="BG272" s="60">
        <v>10000</v>
      </c>
      <c r="BH272" s="60">
        <v>55000</v>
      </c>
      <c r="BI272" s="60">
        <v>43999.999958194989</v>
      </c>
      <c r="BJ272" s="60">
        <v>45000</v>
      </c>
      <c r="BK272" s="60">
        <v>100000</v>
      </c>
      <c r="BL272" s="60">
        <v>79999.999923990894</v>
      </c>
      <c r="BM272" s="60">
        <v>45000</v>
      </c>
      <c r="BN272" s="60">
        <v>118336.92</v>
      </c>
      <c r="BO272" s="254">
        <v>94669.535910053164</v>
      </c>
      <c r="BP272" s="161">
        <v>18336.919999999998</v>
      </c>
      <c r="BQ272" s="256"/>
      <c r="BR272" s="256"/>
      <c r="BS272" s="256"/>
    </row>
    <row r="273" spans="1:16373" s="49" customFormat="1" ht="63.75" outlineLevel="2" x14ac:dyDescent="0.2">
      <c r="A273" s="101">
        <v>288</v>
      </c>
      <c r="B273" s="101">
        <v>15</v>
      </c>
      <c r="C273" s="102" t="s">
        <v>580</v>
      </c>
      <c r="D273" s="62" t="s">
        <v>595</v>
      </c>
      <c r="E273" s="103">
        <v>5029478</v>
      </c>
      <c r="F273" s="103" t="s">
        <v>599</v>
      </c>
      <c r="G273" s="103">
        <v>1</v>
      </c>
      <c r="H273" s="103" t="s">
        <v>1242</v>
      </c>
      <c r="I273" s="103" t="s">
        <v>1242</v>
      </c>
      <c r="J273" s="104">
        <v>21</v>
      </c>
      <c r="K273" s="235">
        <v>73000</v>
      </c>
      <c r="L273" s="101" t="s">
        <v>510</v>
      </c>
      <c r="M273" s="101">
        <v>0</v>
      </c>
      <c r="N273" s="105">
        <v>0</v>
      </c>
      <c r="O273" s="59" t="s">
        <v>1295</v>
      </c>
      <c r="P273" s="97">
        <f t="shared" si="8"/>
        <v>73000</v>
      </c>
      <c r="Q273" s="81"/>
      <c r="R273" s="81"/>
      <c r="S273" s="81"/>
      <c r="T273" s="81"/>
      <c r="U273" s="81"/>
      <c r="V273" s="81"/>
      <c r="W273" s="81">
        <v>73000</v>
      </c>
      <c r="X273" s="81"/>
      <c r="Y273" s="81"/>
      <c r="Z273" s="106" t="s">
        <v>1304</v>
      </c>
      <c r="AA273" s="246">
        <v>1978</v>
      </c>
      <c r="AB273" s="247" t="s">
        <v>580</v>
      </c>
      <c r="AC273" s="68" t="s">
        <v>595</v>
      </c>
      <c r="AD273" s="247">
        <v>1</v>
      </c>
      <c r="AE273" s="248">
        <v>5029478</v>
      </c>
      <c r="AF273" s="103" t="s">
        <v>599</v>
      </c>
      <c r="AG273" s="249" t="s">
        <v>1256</v>
      </c>
      <c r="AH273" s="249">
        <v>1</v>
      </c>
      <c r="AI273" s="249"/>
      <c r="AJ273" s="249"/>
      <c r="AK273" s="249" t="s">
        <v>1224</v>
      </c>
      <c r="AL273" s="249" t="s">
        <v>1242</v>
      </c>
      <c r="AM273" s="249" t="s">
        <v>1242</v>
      </c>
      <c r="AN273" s="249" t="s">
        <v>1225</v>
      </c>
      <c r="AO273" s="249" t="s">
        <v>1226</v>
      </c>
      <c r="AP273" s="201" t="s">
        <v>1266</v>
      </c>
      <c r="AQ273" s="250">
        <v>100</v>
      </c>
      <c r="AR273" s="251" t="s">
        <v>1239</v>
      </c>
      <c r="AS273" s="252">
        <v>100</v>
      </c>
      <c r="AT273" s="253">
        <v>73000</v>
      </c>
      <c r="AU273" s="254">
        <v>79.999999923990899</v>
      </c>
      <c r="AV273" s="254">
        <v>0</v>
      </c>
      <c r="AW273" s="60" t="s">
        <v>510</v>
      </c>
      <c r="AX273" s="60" t="s">
        <v>510</v>
      </c>
      <c r="AY273" s="60">
        <v>0</v>
      </c>
      <c r="AZ273" s="60">
        <v>60000</v>
      </c>
      <c r="BA273" s="60">
        <v>44377</v>
      </c>
      <c r="BB273" s="60">
        <v>0</v>
      </c>
      <c r="BC273" s="60">
        <v>0</v>
      </c>
      <c r="BD273" s="60">
        <v>0</v>
      </c>
      <c r="BE273" s="60">
        <v>0</v>
      </c>
      <c r="BF273" s="60">
        <v>0</v>
      </c>
      <c r="BG273" s="60">
        <v>0</v>
      </c>
      <c r="BH273" s="60">
        <v>25000</v>
      </c>
      <c r="BI273" s="60">
        <v>19999.999980997723</v>
      </c>
      <c r="BJ273" s="60">
        <v>25000</v>
      </c>
      <c r="BK273" s="60">
        <v>50000</v>
      </c>
      <c r="BL273" s="60">
        <v>39999.999961995447</v>
      </c>
      <c r="BM273" s="60">
        <v>25000</v>
      </c>
      <c r="BN273" s="60">
        <v>60000</v>
      </c>
      <c r="BO273" s="254">
        <v>47999.999954394538</v>
      </c>
      <c r="BP273" s="161">
        <v>10000</v>
      </c>
      <c r="BQ273" s="256"/>
      <c r="BR273" s="256"/>
      <c r="BS273" s="256"/>
    </row>
    <row r="274" spans="1:16373" s="49" customFormat="1" ht="51" outlineLevel="2" x14ac:dyDescent="0.2">
      <c r="A274" s="101">
        <v>289</v>
      </c>
      <c r="B274" s="101">
        <v>15</v>
      </c>
      <c r="C274" s="102" t="s">
        <v>580</v>
      </c>
      <c r="D274" s="62" t="s">
        <v>586</v>
      </c>
      <c r="E274" s="103">
        <v>5029558</v>
      </c>
      <c r="F274" s="103" t="s">
        <v>600</v>
      </c>
      <c r="G274" s="103" t="s">
        <v>1241</v>
      </c>
      <c r="H274" s="103" t="s">
        <v>1242</v>
      </c>
      <c r="I274" s="103" t="s">
        <v>1242</v>
      </c>
      <c r="J274" s="104">
        <v>21</v>
      </c>
      <c r="K274" s="235">
        <v>55566.73</v>
      </c>
      <c r="L274" s="101"/>
      <c r="M274" s="101"/>
      <c r="N274" s="105">
        <v>10000</v>
      </c>
      <c r="O274" s="59" t="s">
        <v>1295</v>
      </c>
      <c r="P274" s="97">
        <f t="shared" si="8"/>
        <v>32725.95</v>
      </c>
      <c r="Q274" s="81"/>
      <c r="R274" s="81"/>
      <c r="S274" s="81"/>
      <c r="T274" s="81"/>
      <c r="U274" s="81"/>
      <c r="V274" s="81"/>
      <c r="W274" s="81">
        <v>32725.95</v>
      </c>
      <c r="X274" s="81"/>
      <c r="Y274" s="81"/>
      <c r="Z274" s="106" t="s">
        <v>1305</v>
      </c>
      <c r="AA274" s="246">
        <v>1978</v>
      </c>
      <c r="AB274" s="247" t="s">
        <v>580</v>
      </c>
      <c r="AC274" s="68" t="s">
        <v>595</v>
      </c>
      <c r="AD274" s="247">
        <v>1</v>
      </c>
      <c r="AE274" s="248">
        <v>5029558</v>
      </c>
      <c r="AF274" s="103" t="s">
        <v>600</v>
      </c>
      <c r="AG274" s="249" t="s">
        <v>1256</v>
      </c>
      <c r="AH274" s="249" t="s">
        <v>1241</v>
      </c>
      <c r="AI274" s="249"/>
      <c r="AJ274" s="249"/>
      <c r="AK274" s="249" t="s">
        <v>1224</v>
      </c>
      <c r="AL274" s="249" t="s">
        <v>1242</v>
      </c>
      <c r="AM274" s="249" t="s">
        <v>1242</v>
      </c>
      <c r="AN274" s="249" t="s">
        <v>1225</v>
      </c>
      <c r="AO274" s="249" t="s">
        <v>1226</v>
      </c>
      <c r="AP274" s="201" t="s">
        <v>1266</v>
      </c>
      <c r="AQ274" s="250">
        <v>100</v>
      </c>
      <c r="AR274" s="251" t="s">
        <v>1239</v>
      </c>
      <c r="AS274" s="252">
        <v>100</v>
      </c>
      <c r="AT274" s="253">
        <v>55566.73</v>
      </c>
      <c r="AU274" s="254">
        <v>79.999999923990899</v>
      </c>
      <c r="AV274" s="254">
        <v>0</v>
      </c>
      <c r="AW274" s="60"/>
      <c r="AX274" s="60">
        <v>32725.95</v>
      </c>
      <c r="AY274" s="60">
        <v>32726</v>
      </c>
      <c r="AZ274" s="60">
        <v>32726</v>
      </c>
      <c r="BA274" s="60">
        <v>44053</v>
      </c>
      <c r="BB274" s="60">
        <v>0</v>
      </c>
      <c r="BC274" s="60"/>
      <c r="BD274" s="60">
        <v>12000</v>
      </c>
      <c r="BE274" s="60">
        <v>10000</v>
      </c>
      <c r="BF274" s="60">
        <v>7999.999992399089</v>
      </c>
      <c r="BG274" s="60">
        <v>10000</v>
      </c>
      <c r="BH274" s="60">
        <v>32000</v>
      </c>
      <c r="BI274" s="60">
        <v>25599.999975677085</v>
      </c>
      <c r="BJ274" s="60">
        <v>22000</v>
      </c>
      <c r="BK274" s="60">
        <v>32000</v>
      </c>
      <c r="BL274" s="60">
        <v>25599.999975677085</v>
      </c>
      <c r="BM274" s="60">
        <v>0</v>
      </c>
      <c r="BN274" s="60">
        <v>32000</v>
      </c>
      <c r="BO274" s="254">
        <v>25599.999975677085</v>
      </c>
      <c r="BP274" s="161">
        <v>0</v>
      </c>
      <c r="BQ274" s="256"/>
      <c r="BR274" s="256"/>
      <c r="BS274" s="256"/>
    </row>
    <row r="275" spans="1:16373" s="49" customFormat="1" ht="38.25" outlineLevel="2" x14ac:dyDescent="0.2">
      <c r="A275" s="101">
        <v>290</v>
      </c>
      <c r="B275" s="101">
        <v>15</v>
      </c>
      <c r="C275" s="102" t="s">
        <v>580</v>
      </c>
      <c r="D275" s="62" t="s">
        <v>148</v>
      </c>
      <c r="E275" s="103">
        <v>5029869</v>
      </c>
      <c r="F275" s="103" t="s">
        <v>601</v>
      </c>
      <c r="G275" s="103" t="s">
        <v>1241</v>
      </c>
      <c r="H275" s="103" t="s">
        <v>1242</v>
      </c>
      <c r="I275" s="103" t="s">
        <v>1242</v>
      </c>
      <c r="J275" s="104">
        <v>21</v>
      </c>
      <c r="K275" s="235">
        <v>99853.01</v>
      </c>
      <c r="L275" s="101"/>
      <c r="M275" s="101"/>
      <c r="N275" s="105">
        <v>0</v>
      </c>
      <c r="O275" s="59" t="s">
        <v>1295</v>
      </c>
      <c r="P275" s="97">
        <f t="shared" si="8"/>
        <v>99853.01</v>
      </c>
      <c r="Q275" s="81"/>
      <c r="R275" s="81"/>
      <c r="S275" s="81"/>
      <c r="T275" s="81"/>
      <c r="U275" s="81"/>
      <c r="V275" s="81"/>
      <c r="W275" s="81">
        <v>99853.01</v>
      </c>
      <c r="X275" s="81"/>
      <c r="Y275" s="81"/>
      <c r="Z275" s="106"/>
      <c r="AA275" s="246">
        <v>1980</v>
      </c>
      <c r="AB275" s="247" t="s">
        <v>580</v>
      </c>
      <c r="AC275" s="68" t="s">
        <v>586</v>
      </c>
      <c r="AD275" s="247">
        <v>1</v>
      </c>
      <c r="AE275" s="248">
        <v>5029869</v>
      </c>
      <c r="AF275" s="103" t="s">
        <v>601</v>
      </c>
      <c r="AG275" s="249" t="s">
        <v>1256</v>
      </c>
      <c r="AH275" s="249" t="s">
        <v>1241</v>
      </c>
      <c r="AI275" s="249"/>
      <c r="AJ275" s="249"/>
      <c r="AK275" s="249" t="s">
        <v>1224</v>
      </c>
      <c r="AL275" s="249" t="s">
        <v>1242</v>
      </c>
      <c r="AM275" s="249" t="s">
        <v>1242</v>
      </c>
      <c r="AN275" s="249" t="s">
        <v>1225</v>
      </c>
      <c r="AO275" s="249" t="s">
        <v>1226</v>
      </c>
      <c r="AP275" s="201" t="s">
        <v>1266</v>
      </c>
      <c r="AQ275" s="250">
        <v>100</v>
      </c>
      <c r="AR275" s="251" t="s">
        <v>1239</v>
      </c>
      <c r="AS275" s="252">
        <v>100</v>
      </c>
      <c r="AT275" s="253">
        <v>99853.01</v>
      </c>
      <c r="AU275" s="254">
        <v>79.999999923990899</v>
      </c>
      <c r="AV275" s="254">
        <v>0</v>
      </c>
      <c r="AW275" s="60"/>
      <c r="AX275" s="60">
        <v>0</v>
      </c>
      <c r="AY275" s="60">
        <v>60000</v>
      </c>
      <c r="AZ275" s="60">
        <v>60000</v>
      </c>
      <c r="BA275" s="60">
        <v>44176</v>
      </c>
      <c r="BB275" s="60">
        <v>0</v>
      </c>
      <c r="BC275" s="60"/>
      <c r="BD275" s="60">
        <v>0</v>
      </c>
      <c r="BE275" s="60">
        <v>0</v>
      </c>
      <c r="BF275" s="60">
        <v>0</v>
      </c>
      <c r="BG275" s="60">
        <v>0</v>
      </c>
      <c r="BH275" s="60">
        <v>30000</v>
      </c>
      <c r="BI275" s="60">
        <v>23999.999977197269</v>
      </c>
      <c r="BJ275" s="60">
        <v>30000</v>
      </c>
      <c r="BK275" s="60">
        <v>60000</v>
      </c>
      <c r="BL275" s="60">
        <v>47999.999954394538</v>
      </c>
      <c r="BM275" s="60">
        <v>30000</v>
      </c>
      <c r="BN275" s="60">
        <v>60000</v>
      </c>
      <c r="BO275" s="254">
        <v>47999.999954394538</v>
      </c>
      <c r="BP275" s="161">
        <v>0</v>
      </c>
      <c r="BQ275" s="256"/>
      <c r="BR275" s="256"/>
      <c r="BS275" s="256"/>
    </row>
    <row r="276" spans="1:16373" s="49" customFormat="1" ht="63.75" outlineLevel="2" x14ac:dyDescent="0.2">
      <c r="A276" s="101">
        <v>291</v>
      </c>
      <c r="B276" s="101">
        <v>15</v>
      </c>
      <c r="C276" s="102" t="s">
        <v>580</v>
      </c>
      <c r="D276" s="62" t="s">
        <v>595</v>
      </c>
      <c r="E276" s="103">
        <v>5029907</v>
      </c>
      <c r="F276" s="103" t="s">
        <v>602</v>
      </c>
      <c r="G276" s="103">
        <v>1</v>
      </c>
      <c r="H276" s="103" t="s">
        <v>1242</v>
      </c>
      <c r="I276" s="103" t="s">
        <v>1242</v>
      </c>
      <c r="J276" s="104">
        <v>21</v>
      </c>
      <c r="K276" s="235">
        <v>500000</v>
      </c>
      <c r="L276" s="101" t="s">
        <v>510</v>
      </c>
      <c r="M276" s="101">
        <v>0</v>
      </c>
      <c r="N276" s="105">
        <v>0</v>
      </c>
      <c r="O276" s="59" t="s">
        <v>1295</v>
      </c>
      <c r="P276" s="97">
        <f t="shared" si="8"/>
        <v>500000</v>
      </c>
      <c r="Q276" s="81"/>
      <c r="R276" s="81"/>
      <c r="S276" s="81"/>
      <c r="T276" s="81"/>
      <c r="U276" s="81"/>
      <c r="V276" s="81"/>
      <c r="W276" s="81">
        <v>500000</v>
      </c>
      <c r="X276" s="81"/>
      <c r="Y276" s="81"/>
      <c r="Z276" s="106" t="s">
        <v>1306</v>
      </c>
      <c r="AA276" s="246">
        <v>1980</v>
      </c>
      <c r="AB276" s="247" t="s">
        <v>580</v>
      </c>
      <c r="AC276" s="68" t="s">
        <v>148</v>
      </c>
      <c r="AD276" s="247">
        <v>1</v>
      </c>
      <c r="AE276" s="248">
        <v>5029907</v>
      </c>
      <c r="AF276" s="103" t="s">
        <v>602</v>
      </c>
      <c r="AG276" s="249" t="s">
        <v>1256</v>
      </c>
      <c r="AH276" s="249">
        <v>1</v>
      </c>
      <c r="AI276" s="249"/>
      <c r="AJ276" s="249"/>
      <c r="AK276" s="249" t="s">
        <v>1224</v>
      </c>
      <c r="AL276" s="249" t="s">
        <v>1242</v>
      </c>
      <c r="AM276" s="249" t="s">
        <v>1242</v>
      </c>
      <c r="AN276" s="249" t="s">
        <v>1225</v>
      </c>
      <c r="AO276" s="249" t="s">
        <v>1226</v>
      </c>
      <c r="AP276" s="201" t="s">
        <v>1266</v>
      </c>
      <c r="AQ276" s="250">
        <v>100</v>
      </c>
      <c r="AR276" s="251" t="s">
        <v>1239</v>
      </c>
      <c r="AS276" s="252">
        <v>100</v>
      </c>
      <c r="AT276" s="253">
        <v>500000</v>
      </c>
      <c r="AU276" s="254">
        <v>79.999999923990899</v>
      </c>
      <c r="AV276" s="254">
        <v>0</v>
      </c>
      <c r="AW276" s="60" t="s">
        <v>510</v>
      </c>
      <c r="AX276" s="60" t="s">
        <v>510</v>
      </c>
      <c r="AY276" s="60">
        <v>0</v>
      </c>
      <c r="AZ276" s="60">
        <v>400000</v>
      </c>
      <c r="BA276" s="60">
        <v>44377</v>
      </c>
      <c r="BB276" s="60">
        <v>0</v>
      </c>
      <c r="BC276" s="60">
        <v>0</v>
      </c>
      <c r="BD276" s="60">
        <v>0</v>
      </c>
      <c r="BE276" s="60">
        <v>0</v>
      </c>
      <c r="BF276" s="60">
        <v>0</v>
      </c>
      <c r="BG276" s="60">
        <v>0</v>
      </c>
      <c r="BH276" s="60">
        <v>100000</v>
      </c>
      <c r="BI276" s="60">
        <v>79999.999923990894</v>
      </c>
      <c r="BJ276" s="60">
        <v>100000</v>
      </c>
      <c r="BK276" s="60">
        <v>200000</v>
      </c>
      <c r="BL276" s="60">
        <v>159999.99984798179</v>
      </c>
      <c r="BM276" s="60">
        <v>100000</v>
      </c>
      <c r="BN276" s="60">
        <v>400000</v>
      </c>
      <c r="BO276" s="254">
        <v>319999.99969596358</v>
      </c>
      <c r="BP276" s="161">
        <v>200000</v>
      </c>
      <c r="BQ276" s="256"/>
      <c r="BR276" s="256"/>
      <c r="BS276" s="256"/>
    </row>
    <row r="277" spans="1:16373" s="49" customFormat="1" ht="114.75" outlineLevel="2" x14ac:dyDescent="0.2">
      <c r="A277" s="101">
        <v>292</v>
      </c>
      <c r="B277" s="101">
        <v>15</v>
      </c>
      <c r="C277" s="102" t="s">
        <v>580</v>
      </c>
      <c r="D277" s="62" t="s">
        <v>595</v>
      </c>
      <c r="E277" s="103">
        <v>5030059</v>
      </c>
      <c r="F277" s="103" t="s">
        <v>603</v>
      </c>
      <c r="G277" s="103" t="s">
        <v>1241</v>
      </c>
      <c r="H277" s="103" t="s">
        <v>1242</v>
      </c>
      <c r="I277" s="103" t="s">
        <v>1242</v>
      </c>
      <c r="J277" s="104">
        <v>21</v>
      </c>
      <c r="K277" s="235">
        <v>128500</v>
      </c>
      <c r="L277" s="101"/>
      <c r="M277" s="101"/>
      <c r="N277" s="105">
        <v>0</v>
      </c>
      <c r="O277" s="59" t="s">
        <v>1295</v>
      </c>
      <c r="P277" s="97">
        <f t="shared" si="8"/>
        <v>128500</v>
      </c>
      <c r="Q277" s="81"/>
      <c r="R277" s="81"/>
      <c r="S277" s="81"/>
      <c r="T277" s="81"/>
      <c r="U277" s="81"/>
      <c r="V277" s="81"/>
      <c r="W277" s="81">
        <v>128500</v>
      </c>
      <c r="X277" s="81"/>
      <c r="Y277" s="81"/>
      <c r="Z277" s="106" t="s">
        <v>1307</v>
      </c>
      <c r="AA277" s="246">
        <v>1978</v>
      </c>
      <c r="AB277" s="247" t="s">
        <v>580</v>
      </c>
      <c r="AC277" s="68" t="s">
        <v>595</v>
      </c>
      <c r="AD277" s="247">
        <v>1</v>
      </c>
      <c r="AE277" s="248">
        <v>5030059</v>
      </c>
      <c r="AF277" s="103" t="s">
        <v>603</v>
      </c>
      <c r="AG277" s="249" t="s">
        <v>1256</v>
      </c>
      <c r="AH277" s="249" t="s">
        <v>1241</v>
      </c>
      <c r="AI277" s="249"/>
      <c r="AJ277" s="249"/>
      <c r="AK277" s="249" t="s">
        <v>1224</v>
      </c>
      <c r="AL277" s="249" t="s">
        <v>1242</v>
      </c>
      <c r="AM277" s="249" t="s">
        <v>1242</v>
      </c>
      <c r="AN277" s="249" t="s">
        <v>1225</v>
      </c>
      <c r="AO277" s="249" t="s">
        <v>1226</v>
      </c>
      <c r="AP277" s="201" t="s">
        <v>1266</v>
      </c>
      <c r="AQ277" s="250">
        <v>100</v>
      </c>
      <c r="AR277" s="251" t="s">
        <v>1239</v>
      </c>
      <c r="AS277" s="252">
        <v>100</v>
      </c>
      <c r="AT277" s="253">
        <v>128500</v>
      </c>
      <c r="AU277" s="254">
        <v>79.999999923990899</v>
      </c>
      <c r="AV277" s="254">
        <v>0</v>
      </c>
      <c r="AW277" s="60"/>
      <c r="AX277" s="60">
        <v>0</v>
      </c>
      <c r="AY277" s="60">
        <v>0</v>
      </c>
      <c r="AZ277" s="60">
        <v>100000</v>
      </c>
      <c r="BA277" s="60">
        <v>44265</v>
      </c>
      <c r="BB277" s="60">
        <v>0</v>
      </c>
      <c r="BC277" s="60"/>
      <c r="BD277" s="60">
        <v>0</v>
      </c>
      <c r="BE277" s="60">
        <v>0</v>
      </c>
      <c r="BF277" s="60">
        <v>0</v>
      </c>
      <c r="BG277" s="60">
        <v>0</v>
      </c>
      <c r="BH277" s="60">
        <v>50000</v>
      </c>
      <c r="BI277" s="60">
        <v>39999.999961995447</v>
      </c>
      <c r="BJ277" s="60">
        <v>50000</v>
      </c>
      <c r="BK277" s="60">
        <v>80000</v>
      </c>
      <c r="BL277" s="60">
        <v>63999.999939192712</v>
      </c>
      <c r="BM277" s="60">
        <v>30000</v>
      </c>
      <c r="BN277" s="60">
        <v>100000</v>
      </c>
      <c r="BO277" s="254">
        <v>79999.999923990894</v>
      </c>
      <c r="BP277" s="161">
        <v>20000</v>
      </c>
      <c r="BQ277" s="256"/>
      <c r="BR277" s="256"/>
      <c r="BS277" s="256"/>
    </row>
    <row r="278" spans="1:16373" s="49" customFormat="1" ht="51" outlineLevel="2" x14ac:dyDescent="0.2">
      <c r="A278" s="101">
        <v>293</v>
      </c>
      <c r="B278" s="101">
        <v>15</v>
      </c>
      <c r="C278" s="102" t="s">
        <v>580</v>
      </c>
      <c r="D278" s="62" t="s">
        <v>172</v>
      </c>
      <c r="E278" s="103">
        <v>5037941</v>
      </c>
      <c r="F278" s="103" t="s">
        <v>604</v>
      </c>
      <c r="G278" s="103" t="s">
        <v>1241</v>
      </c>
      <c r="H278" s="103" t="s">
        <v>1242</v>
      </c>
      <c r="I278" s="103" t="s">
        <v>1242</v>
      </c>
      <c r="J278" s="104">
        <v>21</v>
      </c>
      <c r="K278" s="235">
        <v>59744.7</v>
      </c>
      <c r="L278" s="101"/>
      <c r="M278" s="101"/>
      <c r="N278" s="105">
        <v>0</v>
      </c>
      <c r="O278" s="59" t="s">
        <v>1295</v>
      </c>
      <c r="P278" s="97">
        <f t="shared" si="8"/>
        <v>59744.7</v>
      </c>
      <c r="Q278" s="81"/>
      <c r="R278" s="81"/>
      <c r="S278" s="81"/>
      <c r="T278" s="81"/>
      <c r="U278" s="81"/>
      <c r="V278" s="81"/>
      <c r="W278" s="81">
        <v>59744.7</v>
      </c>
      <c r="X278" s="81"/>
      <c r="Y278" s="81"/>
      <c r="Z278" s="106"/>
      <c r="AA278" s="246">
        <v>1978</v>
      </c>
      <c r="AB278" s="247" t="s">
        <v>580</v>
      </c>
      <c r="AC278" s="68" t="s">
        <v>595</v>
      </c>
      <c r="AD278" s="247">
        <v>1</v>
      </c>
      <c r="AE278" s="248">
        <v>5037941</v>
      </c>
      <c r="AF278" s="103" t="s">
        <v>604</v>
      </c>
      <c r="AG278" s="249" t="s">
        <v>1256</v>
      </c>
      <c r="AH278" s="249" t="s">
        <v>1241</v>
      </c>
      <c r="AI278" s="249"/>
      <c r="AJ278" s="249"/>
      <c r="AK278" s="249" t="s">
        <v>1224</v>
      </c>
      <c r="AL278" s="249" t="s">
        <v>1242</v>
      </c>
      <c r="AM278" s="249" t="s">
        <v>1242</v>
      </c>
      <c r="AN278" s="249" t="s">
        <v>1225</v>
      </c>
      <c r="AO278" s="249" t="s">
        <v>1226</v>
      </c>
      <c r="AP278" s="201" t="s">
        <v>1266</v>
      </c>
      <c r="AQ278" s="250">
        <v>100</v>
      </c>
      <c r="AR278" s="251" t="s">
        <v>1239</v>
      </c>
      <c r="AS278" s="252">
        <v>100</v>
      </c>
      <c r="AT278" s="253">
        <v>59744.7</v>
      </c>
      <c r="AU278" s="254">
        <v>79.999999923990899</v>
      </c>
      <c r="AV278" s="254">
        <v>0</v>
      </c>
      <c r="AW278" s="60"/>
      <c r="AX278" s="60">
        <v>0</v>
      </c>
      <c r="AY278" s="60">
        <v>0</v>
      </c>
      <c r="AZ278" s="60">
        <v>30000</v>
      </c>
      <c r="BA278" s="60">
        <v>44265</v>
      </c>
      <c r="BB278" s="60">
        <v>0</v>
      </c>
      <c r="BC278" s="60"/>
      <c r="BD278" s="60">
        <v>0</v>
      </c>
      <c r="BE278" s="60">
        <v>0</v>
      </c>
      <c r="BF278" s="60">
        <v>0</v>
      </c>
      <c r="BG278" s="60">
        <v>0</v>
      </c>
      <c r="BH278" s="60">
        <v>20000</v>
      </c>
      <c r="BI278" s="60">
        <v>15999.999984798178</v>
      </c>
      <c r="BJ278" s="60">
        <v>20000</v>
      </c>
      <c r="BK278" s="60">
        <v>30000</v>
      </c>
      <c r="BL278" s="60">
        <v>23999.999977197269</v>
      </c>
      <c r="BM278" s="60">
        <v>10000</v>
      </c>
      <c r="BN278" s="60">
        <v>30000</v>
      </c>
      <c r="BO278" s="254">
        <v>23999.999977197269</v>
      </c>
      <c r="BP278" s="161">
        <v>0</v>
      </c>
      <c r="BQ278" s="256"/>
      <c r="BR278" s="256"/>
      <c r="BS278" s="256"/>
    </row>
    <row r="279" spans="1:16373" s="49" customFormat="1" ht="38.25" outlineLevel="2" x14ac:dyDescent="0.2">
      <c r="A279" s="101">
        <v>294</v>
      </c>
      <c r="B279" s="101">
        <v>15</v>
      </c>
      <c r="C279" s="102" t="s">
        <v>580</v>
      </c>
      <c r="D279" s="62" t="s">
        <v>174</v>
      </c>
      <c r="E279" s="103">
        <v>5037984</v>
      </c>
      <c r="F279" s="103" t="s">
        <v>605</v>
      </c>
      <c r="G279" s="103" t="s">
        <v>1241</v>
      </c>
      <c r="H279" s="103" t="s">
        <v>1242</v>
      </c>
      <c r="I279" s="103" t="s">
        <v>1242</v>
      </c>
      <c r="J279" s="104">
        <v>21</v>
      </c>
      <c r="K279" s="235">
        <v>59557.52</v>
      </c>
      <c r="L279" s="101"/>
      <c r="M279" s="101"/>
      <c r="N279" s="105">
        <v>0</v>
      </c>
      <c r="O279" s="59" t="s">
        <v>1295</v>
      </c>
      <c r="P279" s="97">
        <f t="shared" si="8"/>
        <v>59557.52</v>
      </c>
      <c r="Q279" s="81"/>
      <c r="R279" s="81"/>
      <c r="S279" s="81"/>
      <c r="T279" s="81"/>
      <c r="U279" s="81"/>
      <c r="V279" s="81"/>
      <c r="W279" s="81">
        <v>59557.52</v>
      </c>
      <c r="X279" s="81"/>
      <c r="Y279" s="81"/>
      <c r="Z279" s="106"/>
      <c r="AA279" s="246">
        <v>3361</v>
      </c>
      <c r="AB279" s="247" t="s">
        <v>580</v>
      </c>
      <c r="AC279" s="68" t="s">
        <v>172</v>
      </c>
      <c r="AD279" s="247">
        <v>1</v>
      </c>
      <c r="AE279" s="248">
        <v>5037984</v>
      </c>
      <c r="AF279" s="103" t="s">
        <v>605</v>
      </c>
      <c r="AG279" s="249" t="s">
        <v>1256</v>
      </c>
      <c r="AH279" s="249" t="s">
        <v>1241</v>
      </c>
      <c r="AI279" s="249"/>
      <c r="AJ279" s="249"/>
      <c r="AK279" s="249" t="s">
        <v>1224</v>
      </c>
      <c r="AL279" s="249" t="s">
        <v>1242</v>
      </c>
      <c r="AM279" s="249" t="s">
        <v>1242</v>
      </c>
      <c r="AN279" s="249" t="s">
        <v>1225</v>
      </c>
      <c r="AO279" s="249" t="s">
        <v>1226</v>
      </c>
      <c r="AP279" s="201" t="s">
        <v>1266</v>
      </c>
      <c r="AQ279" s="250">
        <v>100</v>
      </c>
      <c r="AR279" s="251" t="s">
        <v>1239</v>
      </c>
      <c r="AS279" s="252">
        <v>100</v>
      </c>
      <c r="AT279" s="253">
        <v>59557.52</v>
      </c>
      <c r="AU279" s="254">
        <v>79.999999923990899</v>
      </c>
      <c r="AV279" s="254">
        <v>0</v>
      </c>
      <c r="AW279" s="60"/>
      <c r="AX279" s="60">
        <v>0</v>
      </c>
      <c r="AY279" s="60">
        <v>0</v>
      </c>
      <c r="AZ279" s="60">
        <v>30000</v>
      </c>
      <c r="BA279" s="60">
        <v>44265</v>
      </c>
      <c r="BB279" s="60">
        <v>0</v>
      </c>
      <c r="BC279" s="60"/>
      <c r="BD279" s="60">
        <v>0</v>
      </c>
      <c r="BE279" s="60">
        <v>0</v>
      </c>
      <c r="BF279" s="60">
        <v>0</v>
      </c>
      <c r="BG279" s="60">
        <v>0</v>
      </c>
      <c r="BH279" s="60">
        <v>20000</v>
      </c>
      <c r="BI279" s="60">
        <v>15999.999984798178</v>
      </c>
      <c r="BJ279" s="60">
        <v>20000</v>
      </c>
      <c r="BK279" s="60">
        <v>30000</v>
      </c>
      <c r="BL279" s="60">
        <v>23999.999977197269</v>
      </c>
      <c r="BM279" s="60">
        <v>10000</v>
      </c>
      <c r="BN279" s="60">
        <v>30000</v>
      </c>
      <c r="BO279" s="254">
        <v>23999.999977197269</v>
      </c>
      <c r="BP279" s="161">
        <v>0</v>
      </c>
      <c r="BQ279" s="256"/>
      <c r="BR279" s="256"/>
      <c r="BS279" s="256"/>
    </row>
    <row r="280" spans="1:16373" s="109" customFormat="1" ht="30.75" customHeight="1" outlineLevel="2" x14ac:dyDescent="0.2">
      <c r="A280" s="101">
        <v>295</v>
      </c>
      <c r="B280" s="101">
        <v>15</v>
      </c>
      <c r="C280" s="102" t="s">
        <v>580</v>
      </c>
      <c r="D280" s="62" t="s">
        <v>155</v>
      </c>
      <c r="E280" s="103">
        <v>5047207</v>
      </c>
      <c r="F280" s="103" t="s">
        <v>606</v>
      </c>
      <c r="G280" s="103">
        <v>1</v>
      </c>
      <c r="H280" s="103" t="s">
        <v>1242</v>
      </c>
      <c r="I280" s="103" t="s">
        <v>1242</v>
      </c>
      <c r="J280" s="104">
        <v>20</v>
      </c>
      <c r="K280" s="235">
        <v>790000</v>
      </c>
      <c r="L280" s="101" t="s">
        <v>510</v>
      </c>
      <c r="M280" s="101">
        <v>0</v>
      </c>
      <c r="N280" s="105">
        <v>50000</v>
      </c>
      <c r="O280" s="59" t="s">
        <v>1295</v>
      </c>
      <c r="P280" s="97">
        <f t="shared" si="8"/>
        <v>790000</v>
      </c>
      <c r="Q280" s="81"/>
      <c r="R280" s="81"/>
      <c r="S280" s="81">
        <v>770000</v>
      </c>
      <c r="T280" s="81"/>
      <c r="U280" s="81"/>
      <c r="V280" s="81"/>
      <c r="W280" s="81"/>
      <c r="X280" s="81"/>
      <c r="Y280" s="81">
        <v>20000</v>
      </c>
      <c r="Z280" s="106"/>
      <c r="AA280" s="246">
        <v>3361</v>
      </c>
      <c r="AB280" s="247" t="s">
        <v>580</v>
      </c>
      <c r="AC280" s="68" t="s">
        <v>174</v>
      </c>
      <c r="AD280" s="247">
        <v>1</v>
      </c>
      <c r="AE280" s="248">
        <v>5047207</v>
      </c>
      <c r="AF280" s="103" t="s">
        <v>606</v>
      </c>
      <c r="AG280" s="249" t="s">
        <v>1256</v>
      </c>
      <c r="AH280" s="249">
        <v>1</v>
      </c>
      <c r="AI280" s="249" t="s">
        <v>1289</v>
      </c>
      <c r="AJ280" s="249"/>
      <c r="AK280" s="249" t="s">
        <v>1224</v>
      </c>
      <c r="AL280" s="249" t="s">
        <v>1242</v>
      </c>
      <c r="AM280" s="249" t="s">
        <v>1242</v>
      </c>
      <c r="AN280" s="249" t="s">
        <v>1225</v>
      </c>
      <c r="AO280" s="249" t="s">
        <v>1226</v>
      </c>
      <c r="AP280" s="201" t="s">
        <v>1266</v>
      </c>
      <c r="AQ280" s="250">
        <v>100</v>
      </c>
      <c r="AR280" s="251" t="s">
        <v>1228</v>
      </c>
      <c r="AS280" s="252">
        <v>100</v>
      </c>
      <c r="AT280" s="253">
        <v>790000</v>
      </c>
      <c r="AU280" s="254">
        <v>79.999999923990899</v>
      </c>
      <c r="AV280" s="254">
        <v>0</v>
      </c>
      <c r="AW280" s="60" t="s">
        <v>510</v>
      </c>
      <c r="AX280" s="60" t="s">
        <v>510</v>
      </c>
      <c r="AY280" s="60">
        <v>450000</v>
      </c>
      <c r="AZ280" s="60">
        <v>450000</v>
      </c>
      <c r="BA280" s="60">
        <v>44135</v>
      </c>
      <c r="BB280" s="60">
        <v>0</v>
      </c>
      <c r="BC280" s="60">
        <v>0</v>
      </c>
      <c r="BD280" s="60">
        <v>0</v>
      </c>
      <c r="BE280" s="60">
        <v>50000</v>
      </c>
      <c r="BF280" s="60">
        <v>39999.999961995447</v>
      </c>
      <c r="BG280" s="60">
        <v>50000</v>
      </c>
      <c r="BH280" s="60">
        <v>250000</v>
      </c>
      <c r="BI280" s="60">
        <v>199999.99980997725</v>
      </c>
      <c r="BJ280" s="60">
        <v>200000</v>
      </c>
      <c r="BK280" s="60">
        <v>450000</v>
      </c>
      <c r="BL280" s="60">
        <v>359999.99965795904</v>
      </c>
      <c r="BM280" s="60">
        <v>200000</v>
      </c>
      <c r="BN280" s="60">
        <v>450000</v>
      </c>
      <c r="BO280" s="254">
        <v>359999.99965795904</v>
      </c>
      <c r="BP280" s="161">
        <v>0</v>
      </c>
      <c r="BQ280" s="256"/>
      <c r="BR280" s="256"/>
      <c r="BS280" s="256"/>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c r="DK280" s="49"/>
      <c r="DL280" s="49"/>
      <c r="DM280" s="49"/>
      <c r="DN280" s="49"/>
      <c r="DO280" s="49"/>
      <c r="DP280" s="49"/>
      <c r="DQ280" s="49"/>
      <c r="DR280" s="49"/>
      <c r="DS280" s="49"/>
      <c r="DT280" s="49"/>
      <c r="DU280" s="49"/>
      <c r="DV280" s="49"/>
      <c r="DW280" s="49"/>
      <c r="DX280" s="49"/>
      <c r="DY280" s="49"/>
      <c r="DZ280" s="49"/>
      <c r="EA280" s="49"/>
      <c r="EB280" s="49"/>
      <c r="EC280" s="49"/>
      <c r="ED280" s="49"/>
      <c r="EE280" s="49"/>
      <c r="EF280" s="49"/>
      <c r="EG280" s="49"/>
      <c r="EH280" s="49"/>
      <c r="EI280" s="49"/>
      <c r="EJ280" s="49"/>
      <c r="EK280" s="49"/>
      <c r="EL280" s="49"/>
      <c r="EM280" s="49"/>
      <c r="EN280" s="49"/>
      <c r="EO280" s="49"/>
      <c r="EP280" s="49"/>
      <c r="EQ280" s="49"/>
      <c r="ER280" s="49"/>
      <c r="ES280" s="49"/>
      <c r="ET280" s="49"/>
      <c r="EU280" s="49"/>
      <c r="EV280" s="49"/>
      <c r="EW280" s="49"/>
      <c r="EX280" s="49"/>
      <c r="EY280" s="49"/>
      <c r="EZ280" s="49"/>
      <c r="FA280" s="49"/>
      <c r="FB280" s="49"/>
      <c r="FC280" s="49"/>
      <c r="FD280" s="49"/>
      <c r="FE280" s="49"/>
      <c r="FF280" s="49"/>
      <c r="FG280" s="49"/>
      <c r="FH280" s="49"/>
      <c r="FI280" s="49"/>
      <c r="FJ280" s="49"/>
      <c r="FK280" s="49"/>
      <c r="FL280" s="49"/>
      <c r="FM280" s="49"/>
      <c r="FN280" s="49"/>
      <c r="FO280" s="49"/>
      <c r="FP280" s="49"/>
      <c r="FQ280" s="49"/>
      <c r="FR280" s="49"/>
      <c r="FS280" s="49"/>
      <c r="FT280" s="49"/>
      <c r="FU280" s="49"/>
      <c r="FV280" s="49"/>
      <c r="FW280" s="49"/>
      <c r="FX280" s="49"/>
      <c r="FY280" s="49"/>
      <c r="FZ280" s="49"/>
      <c r="GA280" s="49"/>
      <c r="GB280" s="49"/>
      <c r="GC280" s="49"/>
      <c r="GD280" s="49"/>
      <c r="GE280" s="49"/>
      <c r="GF280" s="49"/>
      <c r="GG280" s="49"/>
      <c r="GH280" s="49"/>
      <c r="GI280" s="49"/>
      <c r="GJ280" s="49"/>
      <c r="GK280" s="49"/>
      <c r="GL280" s="49"/>
      <c r="GM280" s="49"/>
      <c r="GN280" s="49"/>
      <c r="GO280" s="49"/>
      <c r="GP280" s="49"/>
      <c r="GQ280" s="49"/>
      <c r="GR280" s="49"/>
      <c r="GS280" s="49"/>
      <c r="GT280" s="49"/>
      <c r="GU280" s="49"/>
      <c r="GV280" s="49"/>
      <c r="GW280" s="49"/>
      <c r="GX280" s="49"/>
      <c r="GY280" s="49"/>
      <c r="GZ280" s="49"/>
      <c r="HA280" s="49"/>
      <c r="HB280" s="49"/>
      <c r="HC280" s="49"/>
      <c r="HD280" s="49"/>
      <c r="HE280" s="49"/>
      <c r="HF280" s="49"/>
      <c r="HG280" s="49"/>
      <c r="HH280" s="49"/>
      <c r="HI280" s="49"/>
      <c r="HJ280" s="49"/>
      <c r="HK280" s="49"/>
      <c r="HL280" s="49"/>
      <c r="HM280" s="49"/>
      <c r="HN280" s="49"/>
      <c r="HO280" s="49"/>
      <c r="HP280" s="49"/>
      <c r="HQ280" s="49"/>
      <c r="HR280" s="49"/>
      <c r="HS280" s="49"/>
      <c r="HT280" s="49"/>
      <c r="HU280" s="49"/>
      <c r="HV280" s="49"/>
      <c r="HW280" s="49"/>
      <c r="HX280" s="49"/>
      <c r="HY280" s="49"/>
      <c r="HZ280" s="49"/>
      <c r="IA280" s="49"/>
      <c r="IB280" s="49"/>
      <c r="IC280" s="49"/>
      <c r="ID280" s="49"/>
      <c r="IE280" s="49"/>
      <c r="IF280" s="49"/>
      <c r="IG280" s="49"/>
      <c r="IH280" s="49"/>
      <c r="II280" s="49"/>
      <c r="IJ280" s="49"/>
      <c r="IK280" s="49"/>
      <c r="IL280" s="49"/>
      <c r="IM280" s="49"/>
      <c r="IN280" s="49"/>
      <c r="IO280" s="49"/>
      <c r="IP280" s="49"/>
      <c r="IQ280" s="49"/>
      <c r="IR280" s="49"/>
      <c r="IS280" s="49"/>
      <c r="IT280" s="49"/>
      <c r="IU280" s="49"/>
      <c r="IV280" s="49"/>
      <c r="IW280" s="49"/>
      <c r="IX280" s="49"/>
      <c r="IY280" s="49"/>
      <c r="IZ280" s="49"/>
      <c r="JA280" s="49"/>
      <c r="JB280" s="49"/>
      <c r="JC280" s="49"/>
      <c r="JD280" s="49"/>
      <c r="JE280" s="49"/>
      <c r="JF280" s="49"/>
      <c r="JG280" s="49"/>
      <c r="JH280" s="49"/>
      <c r="JI280" s="49"/>
      <c r="JJ280" s="49"/>
      <c r="JK280" s="49"/>
      <c r="JL280" s="49"/>
      <c r="JM280" s="49"/>
      <c r="JN280" s="49"/>
      <c r="JO280" s="49"/>
      <c r="JP280" s="49"/>
      <c r="JQ280" s="49"/>
      <c r="JR280" s="49"/>
      <c r="JS280" s="49"/>
      <c r="JT280" s="49"/>
      <c r="JU280" s="49"/>
      <c r="JV280" s="49"/>
      <c r="JW280" s="49"/>
      <c r="JX280" s="49"/>
      <c r="JY280" s="49"/>
      <c r="JZ280" s="49"/>
      <c r="KA280" s="49"/>
      <c r="KB280" s="49"/>
      <c r="KC280" s="49"/>
      <c r="KD280" s="49"/>
      <c r="KE280" s="49"/>
      <c r="KF280" s="49"/>
      <c r="KG280" s="49"/>
      <c r="KH280" s="49"/>
      <c r="KI280" s="49"/>
      <c r="KJ280" s="49"/>
      <c r="KK280" s="49"/>
      <c r="KL280" s="49"/>
      <c r="KM280" s="49"/>
      <c r="KN280" s="49"/>
      <c r="KO280" s="49"/>
      <c r="KP280" s="49"/>
      <c r="KQ280" s="49"/>
      <c r="KR280" s="49"/>
      <c r="KS280" s="49"/>
      <c r="KT280" s="49"/>
      <c r="KU280" s="49"/>
      <c r="KV280" s="49"/>
      <c r="KW280" s="49"/>
      <c r="KX280" s="49"/>
      <c r="KY280" s="49"/>
      <c r="KZ280" s="49"/>
      <c r="LA280" s="49"/>
      <c r="LB280" s="49"/>
      <c r="LC280" s="49"/>
      <c r="LD280" s="49"/>
      <c r="LE280" s="49"/>
      <c r="LF280" s="49"/>
      <c r="LG280" s="49"/>
      <c r="LH280" s="49"/>
      <c r="LI280" s="49"/>
      <c r="LJ280" s="49"/>
      <c r="LK280" s="49"/>
      <c r="LL280" s="49"/>
      <c r="LM280" s="49"/>
      <c r="LN280" s="49"/>
      <c r="LO280" s="49"/>
      <c r="LP280" s="49"/>
      <c r="LQ280" s="49"/>
      <c r="LR280" s="49"/>
      <c r="LS280" s="49"/>
      <c r="LT280" s="49"/>
      <c r="LU280" s="49"/>
      <c r="LV280" s="49"/>
      <c r="LW280" s="49"/>
      <c r="LX280" s="49"/>
      <c r="LY280" s="49"/>
      <c r="LZ280" s="49"/>
      <c r="MA280" s="49"/>
      <c r="MB280" s="49"/>
      <c r="MC280" s="49"/>
      <c r="MD280" s="49"/>
      <c r="ME280" s="49"/>
      <c r="MF280" s="49"/>
      <c r="MG280" s="49"/>
      <c r="MH280" s="49"/>
      <c r="MI280" s="49"/>
      <c r="MJ280" s="49"/>
      <c r="MK280" s="49"/>
      <c r="ML280" s="49"/>
      <c r="MM280" s="49"/>
      <c r="MN280" s="49"/>
      <c r="MO280" s="49"/>
      <c r="MP280" s="49"/>
      <c r="MQ280" s="49"/>
      <c r="MR280" s="49"/>
      <c r="MS280" s="49"/>
      <c r="MT280" s="49"/>
      <c r="MU280" s="49"/>
      <c r="MV280" s="49"/>
      <c r="MW280" s="49"/>
      <c r="MX280" s="49"/>
      <c r="MY280" s="49"/>
      <c r="MZ280" s="49"/>
      <c r="NA280" s="49"/>
      <c r="NB280" s="49"/>
      <c r="NC280" s="49"/>
      <c r="ND280" s="49"/>
      <c r="NE280" s="49"/>
      <c r="NF280" s="49"/>
      <c r="NG280" s="49"/>
      <c r="NH280" s="49"/>
      <c r="NI280" s="49"/>
      <c r="NJ280" s="49"/>
      <c r="NK280" s="49"/>
      <c r="NL280" s="49"/>
      <c r="NM280" s="49"/>
      <c r="NN280" s="49"/>
      <c r="NO280" s="49"/>
      <c r="NP280" s="49"/>
      <c r="NQ280" s="49"/>
      <c r="NR280" s="49"/>
      <c r="NS280" s="49"/>
      <c r="NT280" s="49"/>
      <c r="NU280" s="49"/>
      <c r="NV280" s="49"/>
      <c r="NW280" s="49"/>
      <c r="NX280" s="49"/>
      <c r="NY280" s="49"/>
      <c r="NZ280" s="49"/>
      <c r="OA280" s="49"/>
      <c r="OB280" s="49"/>
      <c r="OC280" s="49"/>
      <c r="OD280" s="49"/>
      <c r="OE280" s="49"/>
      <c r="OF280" s="49"/>
      <c r="OG280" s="49"/>
      <c r="OH280" s="49"/>
      <c r="OI280" s="49"/>
      <c r="OJ280" s="49"/>
      <c r="OK280" s="49"/>
      <c r="OL280" s="49"/>
      <c r="OM280" s="49"/>
      <c r="ON280" s="49"/>
      <c r="OO280" s="49"/>
      <c r="OP280" s="49"/>
      <c r="OQ280" s="49"/>
      <c r="OR280" s="49"/>
      <c r="OS280" s="49"/>
      <c r="OT280" s="49"/>
      <c r="OU280" s="49"/>
      <c r="OV280" s="49"/>
      <c r="OW280" s="49"/>
      <c r="OX280" s="49"/>
      <c r="OY280" s="49"/>
      <c r="OZ280" s="49"/>
      <c r="PA280" s="49"/>
      <c r="PB280" s="49"/>
      <c r="PC280" s="49"/>
      <c r="PD280" s="49"/>
      <c r="PE280" s="49"/>
      <c r="PF280" s="49"/>
      <c r="PG280" s="49"/>
      <c r="PH280" s="49"/>
      <c r="PI280" s="49"/>
      <c r="PJ280" s="49"/>
      <c r="PK280" s="49"/>
      <c r="PL280" s="49"/>
      <c r="PM280" s="49"/>
      <c r="PN280" s="49"/>
      <c r="PO280" s="49"/>
      <c r="PP280" s="49"/>
      <c r="PQ280" s="49"/>
      <c r="PR280" s="49"/>
      <c r="PS280" s="49"/>
      <c r="PT280" s="49"/>
      <c r="PU280" s="49"/>
      <c r="PV280" s="49"/>
      <c r="PW280" s="49"/>
      <c r="PX280" s="49"/>
      <c r="PY280" s="49"/>
      <c r="PZ280" s="49"/>
      <c r="QA280" s="49"/>
      <c r="QB280" s="49"/>
      <c r="QC280" s="49"/>
      <c r="QD280" s="49"/>
      <c r="QE280" s="49"/>
      <c r="QF280" s="49"/>
      <c r="QG280" s="49"/>
      <c r="QH280" s="49"/>
      <c r="QI280" s="49"/>
      <c r="QJ280" s="49"/>
      <c r="QK280" s="49"/>
      <c r="QL280" s="49"/>
      <c r="QM280" s="49"/>
      <c r="QN280" s="49"/>
      <c r="QO280" s="49"/>
      <c r="QP280" s="49"/>
      <c r="QQ280" s="49"/>
      <c r="QR280" s="49"/>
      <c r="QS280" s="49"/>
      <c r="QT280" s="49"/>
      <c r="QU280" s="49"/>
      <c r="QV280" s="49"/>
      <c r="QW280" s="49"/>
      <c r="QX280" s="49"/>
      <c r="QY280" s="49"/>
      <c r="QZ280" s="49"/>
      <c r="RA280" s="49"/>
      <c r="RB280" s="49"/>
      <c r="RC280" s="49"/>
      <c r="RD280" s="49"/>
      <c r="RE280" s="49"/>
      <c r="RF280" s="49"/>
      <c r="RG280" s="49"/>
      <c r="RH280" s="49"/>
      <c r="RI280" s="49"/>
      <c r="RJ280" s="49"/>
      <c r="RK280" s="49"/>
      <c r="RL280" s="49"/>
      <c r="RM280" s="49"/>
      <c r="RN280" s="49"/>
      <c r="RO280" s="49"/>
      <c r="RP280" s="49"/>
      <c r="RQ280" s="49"/>
      <c r="RR280" s="49"/>
      <c r="RS280" s="49"/>
      <c r="RT280" s="49"/>
      <c r="RU280" s="49"/>
      <c r="RV280" s="49"/>
      <c r="RW280" s="49"/>
      <c r="RX280" s="49"/>
      <c r="RY280" s="49"/>
      <c r="RZ280" s="49"/>
      <c r="SA280" s="49"/>
      <c r="SB280" s="49"/>
      <c r="SC280" s="49"/>
      <c r="SD280" s="49"/>
      <c r="SE280" s="49"/>
      <c r="SF280" s="49"/>
      <c r="SG280" s="49"/>
      <c r="SH280" s="49"/>
      <c r="SI280" s="49"/>
      <c r="SJ280" s="49"/>
      <c r="SK280" s="49"/>
      <c r="SL280" s="49"/>
      <c r="SM280" s="49"/>
      <c r="SN280" s="49"/>
      <c r="SO280" s="49"/>
      <c r="SP280" s="49"/>
      <c r="SQ280" s="49"/>
      <c r="SR280" s="49"/>
      <c r="SS280" s="49"/>
      <c r="ST280" s="49"/>
      <c r="SU280" s="49"/>
      <c r="SV280" s="49"/>
      <c r="SW280" s="49"/>
      <c r="SX280" s="49"/>
      <c r="SY280" s="49"/>
      <c r="SZ280" s="49"/>
      <c r="TA280" s="49"/>
      <c r="TB280" s="49"/>
      <c r="TC280" s="49"/>
      <c r="TD280" s="49"/>
      <c r="TE280" s="49"/>
      <c r="TF280" s="49"/>
      <c r="TG280" s="49"/>
      <c r="TH280" s="49"/>
      <c r="TI280" s="49"/>
      <c r="TJ280" s="49"/>
      <c r="TK280" s="49"/>
      <c r="TL280" s="49"/>
      <c r="TM280" s="49"/>
      <c r="TN280" s="49"/>
      <c r="TO280" s="49"/>
      <c r="TP280" s="49"/>
      <c r="TQ280" s="49"/>
      <c r="TR280" s="49"/>
      <c r="TS280" s="49"/>
      <c r="TT280" s="49"/>
      <c r="TU280" s="49"/>
      <c r="TV280" s="49"/>
      <c r="TW280" s="49"/>
      <c r="TX280" s="49"/>
      <c r="TY280" s="49"/>
      <c r="TZ280" s="49"/>
      <c r="UA280" s="49"/>
      <c r="UB280" s="49"/>
      <c r="UC280" s="49"/>
      <c r="UD280" s="49"/>
      <c r="UE280" s="49"/>
      <c r="UF280" s="49"/>
      <c r="UG280" s="49"/>
      <c r="UH280" s="49"/>
      <c r="UI280" s="49"/>
      <c r="UJ280" s="49"/>
      <c r="UK280" s="49"/>
      <c r="UL280" s="49"/>
      <c r="UM280" s="49"/>
      <c r="UN280" s="49"/>
      <c r="UO280" s="49"/>
      <c r="UP280" s="49"/>
      <c r="UQ280" s="49"/>
      <c r="UR280" s="49"/>
      <c r="US280" s="49"/>
      <c r="UT280" s="49"/>
      <c r="UU280" s="49"/>
      <c r="UV280" s="49"/>
      <c r="UW280" s="49"/>
      <c r="UX280" s="49"/>
      <c r="UY280" s="49"/>
      <c r="UZ280" s="49"/>
      <c r="VA280" s="49"/>
      <c r="VB280" s="49"/>
      <c r="VC280" s="49"/>
      <c r="VD280" s="49"/>
      <c r="VE280" s="49"/>
      <c r="VF280" s="49"/>
      <c r="VG280" s="49"/>
      <c r="VH280" s="49"/>
      <c r="VI280" s="49"/>
      <c r="VJ280" s="49"/>
      <c r="VK280" s="49"/>
      <c r="VL280" s="49"/>
      <c r="VM280" s="49"/>
      <c r="VN280" s="49"/>
      <c r="VO280" s="49"/>
      <c r="VP280" s="49"/>
      <c r="VQ280" s="49"/>
      <c r="VR280" s="49"/>
      <c r="VS280" s="49"/>
      <c r="VT280" s="49"/>
      <c r="VU280" s="49"/>
      <c r="VV280" s="49"/>
      <c r="VW280" s="49"/>
      <c r="VX280" s="49"/>
      <c r="VY280" s="49"/>
      <c r="VZ280" s="49"/>
      <c r="WA280" s="49"/>
      <c r="WB280" s="49"/>
      <c r="WC280" s="49"/>
      <c r="WD280" s="49"/>
      <c r="WE280" s="49"/>
      <c r="WF280" s="49"/>
      <c r="WG280" s="49"/>
      <c r="WH280" s="49"/>
      <c r="WI280" s="49"/>
      <c r="WJ280" s="49"/>
      <c r="WK280" s="49"/>
      <c r="WL280" s="49"/>
      <c r="WM280" s="49"/>
      <c r="WN280" s="49"/>
      <c r="WO280" s="49"/>
      <c r="WP280" s="49"/>
      <c r="WQ280" s="49"/>
      <c r="WR280" s="49"/>
      <c r="WS280" s="49"/>
      <c r="WT280" s="49"/>
      <c r="WU280" s="49"/>
      <c r="WV280" s="49"/>
      <c r="WW280" s="49"/>
      <c r="WX280" s="49"/>
      <c r="WY280" s="49"/>
      <c r="WZ280" s="49"/>
      <c r="XA280" s="49"/>
      <c r="XB280" s="49"/>
      <c r="XC280" s="49"/>
      <c r="XD280" s="49"/>
      <c r="XE280" s="49"/>
      <c r="XF280" s="49"/>
      <c r="XG280" s="49"/>
      <c r="XH280" s="49"/>
      <c r="XI280" s="49"/>
      <c r="XJ280" s="49"/>
      <c r="XK280" s="49"/>
      <c r="XL280" s="49"/>
      <c r="XM280" s="49"/>
      <c r="XN280" s="49"/>
      <c r="XO280" s="49"/>
      <c r="XP280" s="49"/>
      <c r="XQ280" s="49"/>
      <c r="XR280" s="49"/>
      <c r="XS280" s="49"/>
      <c r="XT280" s="49"/>
      <c r="XU280" s="49"/>
      <c r="XV280" s="49"/>
      <c r="XW280" s="49"/>
      <c r="XX280" s="49"/>
      <c r="XY280" s="49"/>
      <c r="XZ280" s="49"/>
      <c r="YA280" s="49"/>
      <c r="YB280" s="49"/>
      <c r="YC280" s="49"/>
      <c r="YD280" s="49"/>
      <c r="YE280" s="49"/>
      <c r="YF280" s="49"/>
      <c r="YG280" s="49"/>
      <c r="YH280" s="49"/>
      <c r="YI280" s="49"/>
      <c r="YJ280" s="49"/>
      <c r="YK280" s="49"/>
      <c r="YL280" s="49"/>
      <c r="YM280" s="49"/>
      <c r="YN280" s="49"/>
      <c r="YO280" s="49"/>
      <c r="YP280" s="49"/>
      <c r="YQ280" s="49"/>
      <c r="YR280" s="49"/>
      <c r="YS280" s="49"/>
      <c r="YT280" s="49"/>
      <c r="YU280" s="49"/>
      <c r="YV280" s="49"/>
      <c r="YW280" s="49"/>
      <c r="YX280" s="49"/>
      <c r="YY280" s="49"/>
      <c r="YZ280" s="49"/>
      <c r="ZA280" s="49"/>
      <c r="ZB280" s="49"/>
      <c r="ZC280" s="49"/>
      <c r="ZD280" s="49"/>
      <c r="ZE280" s="49"/>
      <c r="ZF280" s="49"/>
      <c r="ZG280" s="49"/>
      <c r="ZH280" s="49"/>
      <c r="ZI280" s="49"/>
      <c r="ZJ280" s="49"/>
      <c r="ZK280" s="49"/>
      <c r="ZL280" s="49"/>
      <c r="ZM280" s="49"/>
      <c r="ZN280" s="49"/>
      <c r="ZO280" s="49"/>
      <c r="ZP280" s="49"/>
      <c r="ZQ280" s="49"/>
      <c r="ZR280" s="49"/>
      <c r="ZS280" s="49"/>
      <c r="ZT280" s="49"/>
      <c r="ZU280" s="49"/>
      <c r="ZV280" s="49"/>
      <c r="ZW280" s="49"/>
      <c r="ZX280" s="49"/>
      <c r="ZY280" s="49"/>
      <c r="ZZ280" s="49"/>
      <c r="AAA280" s="49"/>
      <c r="AAB280" s="49"/>
      <c r="AAC280" s="49"/>
      <c r="AAD280" s="49"/>
      <c r="AAE280" s="49"/>
      <c r="AAF280" s="49"/>
      <c r="AAG280" s="49"/>
      <c r="AAH280" s="49"/>
      <c r="AAI280" s="49"/>
      <c r="AAJ280" s="49"/>
      <c r="AAK280" s="49"/>
      <c r="AAL280" s="49"/>
      <c r="AAM280" s="49"/>
      <c r="AAN280" s="49"/>
      <c r="AAO280" s="49"/>
      <c r="AAP280" s="49"/>
      <c r="AAQ280" s="49"/>
      <c r="AAR280" s="49"/>
      <c r="AAS280" s="49"/>
      <c r="AAT280" s="49"/>
      <c r="AAU280" s="49"/>
      <c r="AAV280" s="49"/>
      <c r="AAW280" s="49"/>
      <c r="AAX280" s="49"/>
      <c r="AAY280" s="49"/>
      <c r="AAZ280" s="49"/>
      <c r="ABA280" s="49"/>
      <c r="ABB280" s="49"/>
      <c r="ABC280" s="49"/>
      <c r="ABD280" s="49"/>
      <c r="ABE280" s="49"/>
      <c r="ABF280" s="49"/>
      <c r="ABG280" s="49"/>
      <c r="ABH280" s="49"/>
      <c r="ABI280" s="49"/>
      <c r="ABJ280" s="49"/>
      <c r="ABK280" s="49"/>
      <c r="ABL280" s="49"/>
      <c r="ABM280" s="49"/>
      <c r="ABN280" s="49"/>
      <c r="ABO280" s="49"/>
      <c r="ABP280" s="49"/>
      <c r="ABQ280" s="49"/>
      <c r="ABR280" s="49"/>
      <c r="ABS280" s="49"/>
      <c r="ABT280" s="49"/>
      <c r="ABU280" s="49"/>
      <c r="ABV280" s="49"/>
      <c r="ABW280" s="49"/>
      <c r="ABX280" s="49"/>
      <c r="ABY280" s="49"/>
      <c r="ABZ280" s="49"/>
      <c r="ACA280" s="49"/>
      <c r="ACB280" s="49"/>
      <c r="ACC280" s="49"/>
      <c r="ACD280" s="49"/>
      <c r="ACE280" s="49"/>
      <c r="ACF280" s="49"/>
      <c r="ACG280" s="49"/>
      <c r="ACH280" s="49"/>
      <c r="ACI280" s="49"/>
      <c r="ACJ280" s="49"/>
      <c r="ACK280" s="49"/>
      <c r="ACL280" s="49"/>
      <c r="ACM280" s="49"/>
      <c r="ACN280" s="49"/>
      <c r="ACO280" s="49"/>
      <c r="ACP280" s="49"/>
      <c r="ACQ280" s="49"/>
      <c r="ACR280" s="49"/>
      <c r="ACS280" s="49"/>
      <c r="ACT280" s="49"/>
      <c r="ACU280" s="49"/>
      <c r="ACV280" s="49"/>
      <c r="ACW280" s="49"/>
      <c r="ACX280" s="49"/>
      <c r="ACY280" s="49"/>
      <c r="ACZ280" s="49"/>
      <c r="ADA280" s="49"/>
      <c r="ADB280" s="49"/>
      <c r="ADC280" s="49"/>
      <c r="ADD280" s="49"/>
      <c r="ADE280" s="49"/>
      <c r="ADF280" s="49"/>
      <c r="ADG280" s="49"/>
      <c r="ADH280" s="49"/>
      <c r="ADI280" s="49"/>
      <c r="ADJ280" s="49"/>
      <c r="ADK280" s="49"/>
      <c r="ADL280" s="49"/>
      <c r="ADM280" s="49"/>
      <c r="ADN280" s="49"/>
      <c r="ADO280" s="49"/>
      <c r="ADP280" s="49"/>
      <c r="ADQ280" s="49"/>
      <c r="ADR280" s="49"/>
      <c r="ADS280" s="49"/>
      <c r="ADT280" s="49"/>
      <c r="ADU280" s="49"/>
      <c r="ADV280" s="49"/>
      <c r="ADW280" s="49"/>
      <c r="ADX280" s="49"/>
      <c r="ADY280" s="49"/>
      <c r="ADZ280" s="49"/>
      <c r="AEA280" s="49"/>
      <c r="AEB280" s="49"/>
      <c r="AEC280" s="49"/>
      <c r="AED280" s="49"/>
      <c r="AEE280" s="49"/>
      <c r="AEF280" s="49"/>
      <c r="AEG280" s="49"/>
      <c r="AEH280" s="49"/>
      <c r="AEI280" s="49"/>
      <c r="AEJ280" s="49"/>
      <c r="AEK280" s="49"/>
      <c r="AEL280" s="49"/>
      <c r="AEM280" s="49"/>
      <c r="AEN280" s="49"/>
      <c r="AEO280" s="49"/>
      <c r="AEP280" s="49"/>
      <c r="AEQ280" s="49"/>
      <c r="AER280" s="49"/>
      <c r="AES280" s="49"/>
      <c r="AET280" s="49"/>
      <c r="AEU280" s="49"/>
      <c r="AEV280" s="49"/>
      <c r="AEW280" s="49"/>
      <c r="AEX280" s="49"/>
      <c r="AEY280" s="49"/>
      <c r="AEZ280" s="49"/>
      <c r="AFA280" s="49"/>
      <c r="AFB280" s="49"/>
      <c r="AFC280" s="49"/>
      <c r="AFD280" s="49"/>
      <c r="AFE280" s="49"/>
      <c r="AFF280" s="49"/>
      <c r="AFG280" s="49"/>
      <c r="AFH280" s="49"/>
      <c r="AFI280" s="49"/>
      <c r="AFJ280" s="49"/>
      <c r="AFK280" s="49"/>
      <c r="AFL280" s="49"/>
      <c r="AFM280" s="49"/>
      <c r="AFN280" s="49"/>
      <c r="AFO280" s="49"/>
      <c r="AFP280" s="49"/>
      <c r="AFQ280" s="49"/>
      <c r="AFR280" s="49"/>
      <c r="AFS280" s="49"/>
      <c r="AFT280" s="49"/>
      <c r="AFU280" s="49"/>
      <c r="AFV280" s="49"/>
      <c r="AFW280" s="49"/>
      <c r="AFX280" s="49"/>
      <c r="AFY280" s="49"/>
      <c r="AFZ280" s="49"/>
      <c r="AGA280" s="49"/>
      <c r="AGB280" s="49"/>
      <c r="AGC280" s="49"/>
      <c r="AGD280" s="49"/>
      <c r="AGE280" s="49"/>
      <c r="AGF280" s="49"/>
      <c r="AGG280" s="49"/>
      <c r="AGH280" s="49"/>
      <c r="AGI280" s="49"/>
      <c r="AGJ280" s="49"/>
      <c r="AGK280" s="49"/>
      <c r="AGL280" s="49"/>
      <c r="AGM280" s="49"/>
      <c r="AGN280" s="49"/>
      <c r="AGO280" s="49"/>
      <c r="AGP280" s="49"/>
      <c r="AGQ280" s="49"/>
      <c r="AGR280" s="49"/>
      <c r="AGS280" s="49"/>
      <c r="AGT280" s="49"/>
      <c r="AGU280" s="49"/>
      <c r="AGV280" s="49"/>
      <c r="AGW280" s="49"/>
      <c r="AGX280" s="49"/>
      <c r="AGY280" s="49"/>
      <c r="AGZ280" s="49"/>
      <c r="AHA280" s="49"/>
      <c r="AHB280" s="49"/>
      <c r="AHC280" s="49"/>
      <c r="AHD280" s="49"/>
      <c r="AHE280" s="49"/>
      <c r="AHF280" s="49"/>
      <c r="AHG280" s="49"/>
      <c r="AHH280" s="49"/>
      <c r="AHI280" s="49"/>
      <c r="AHJ280" s="49"/>
      <c r="AHK280" s="49"/>
      <c r="AHL280" s="49"/>
      <c r="AHM280" s="49"/>
      <c r="AHN280" s="49"/>
      <c r="AHO280" s="49"/>
      <c r="AHP280" s="49"/>
      <c r="AHQ280" s="49"/>
      <c r="AHR280" s="49"/>
      <c r="AHS280" s="49"/>
      <c r="AHT280" s="49"/>
      <c r="AHU280" s="49"/>
      <c r="AHV280" s="49"/>
      <c r="AHW280" s="49"/>
      <c r="AHX280" s="49"/>
      <c r="AHY280" s="49"/>
      <c r="AHZ280" s="49"/>
      <c r="AIA280" s="49"/>
      <c r="AIB280" s="49"/>
      <c r="AIC280" s="49"/>
      <c r="AID280" s="49"/>
      <c r="AIE280" s="49"/>
      <c r="AIF280" s="49"/>
      <c r="AIG280" s="49"/>
      <c r="AIH280" s="49"/>
      <c r="AII280" s="49"/>
      <c r="AIJ280" s="49"/>
      <c r="AIK280" s="49"/>
      <c r="AIL280" s="49"/>
      <c r="AIM280" s="49"/>
      <c r="AIN280" s="49"/>
      <c r="AIO280" s="49"/>
      <c r="AIP280" s="49"/>
      <c r="AIQ280" s="49"/>
      <c r="AIR280" s="49"/>
      <c r="AIS280" s="49"/>
      <c r="AIT280" s="49"/>
      <c r="AIU280" s="49"/>
      <c r="AIV280" s="49"/>
      <c r="AIW280" s="49"/>
      <c r="AIX280" s="49"/>
      <c r="AIY280" s="49"/>
      <c r="AIZ280" s="49"/>
      <c r="AJA280" s="49"/>
      <c r="AJB280" s="49"/>
      <c r="AJC280" s="49"/>
      <c r="AJD280" s="49"/>
      <c r="AJE280" s="49"/>
      <c r="AJF280" s="49"/>
      <c r="AJG280" s="49"/>
      <c r="AJH280" s="49"/>
      <c r="AJI280" s="49"/>
      <c r="AJJ280" s="49"/>
      <c r="AJK280" s="49"/>
      <c r="AJL280" s="49"/>
      <c r="AJM280" s="49"/>
      <c r="AJN280" s="49"/>
      <c r="AJO280" s="49"/>
      <c r="AJP280" s="49"/>
      <c r="AJQ280" s="49"/>
      <c r="AJR280" s="49"/>
      <c r="AJS280" s="49"/>
      <c r="AJT280" s="49"/>
      <c r="AJU280" s="49"/>
      <c r="AJV280" s="49"/>
      <c r="AJW280" s="49"/>
      <c r="AJX280" s="49"/>
      <c r="AJY280" s="49"/>
      <c r="AJZ280" s="49"/>
      <c r="AKA280" s="49"/>
      <c r="AKB280" s="49"/>
      <c r="AKC280" s="49"/>
      <c r="AKD280" s="49"/>
      <c r="AKE280" s="49"/>
      <c r="AKF280" s="49"/>
      <c r="AKG280" s="49"/>
      <c r="AKH280" s="49"/>
      <c r="AKI280" s="49"/>
      <c r="AKJ280" s="49"/>
      <c r="AKK280" s="49"/>
      <c r="AKL280" s="49"/>
      <c r="AKM280" s="49"/>
      <c r="AKN280" s="49"/>
      <c r="AKO280" s="49"/>
      <c r="AKP280" s="49"/>
      <c r="AKQ280" s="49"/>
      <c r="AKR280" s="49"/>
      <c r="AKS280" s="49"/>
      <c r="AKT280" s="49"/>
      <c r="AKU280" s="49"/>
      <c r="AKV280" s="49"/>
      <c r="AKW280" s="49"/>
      <c r="AKX280" s="49"/>
      <c r="AKY280" s="49"/>
      <c r="AKZ280" s="49"/>
      <c r="ALA280" s="49"/>
      <c r="ALB280" s="49"/>
      <c r="ALC280" s="49"/>
      <c r="ALD280" s="49"/>
      <c r="ALE280" s="49"/>
      <c r="ALF280" s="49"/>
      <c r="ALG280" s="49"/>
      <c r="ALH280" s="49"/>
      <c r="ALI280" s="49"/>
      <c r="ALJ280" s="49"/>
      <c r="ALK280" s="49"/>
      <c r="ALL280" s="49"/>
      <c r="ALM280" s="49"/>
      <c r="ALN280" s="49"/>
      <c r="ALO280" s="49"/>
      <c r="ALP280" s="49"/>
      <c r="ALQ280" s="49"/>
      <c r="ALR280" s="49"/>
      <c r="ALS280" s="49"/>
      <c r="ALT280" s="49"/>
      <c r="ALU280" s="49"/>
      <c r="ALV280" s="49"/>
      <c r="ALW280" s="49"/>
      <c r="ALX280" s="49"/>
      <c r="ALY280" s="49"/>
      <c r="ALZ280" s="49"/>
      <c r="AMA280" s="49"/>
      <c r="AMB280" s="49"/>
      <c r="AMC280" s="49"/>
      <c r="AMD280" s="49"/>
      <c r="AME280" s="49"/>
      <c r="AMF280" s="49"/>
      <c r="AMG280" s="49"/>
      <c r="AMH280" s="49"/>
      <c r="AMI280" s="49"/>
      <c r="AMJ280" s="49"/>
      <c r="AMK280" s="49"/>
      <c r="AML280" s="49"/>
      <c r="AMM280" s="49"/>
      <c r="AMN280" s="49"/>
      <c r="AMO280" s="49"/>
      <c r="AMP280" s="49"/>
      <c r="AMQ280" s="49"/>
      <c r="AMR280" s="49"/>
      <c r="AMS280" s="49"/>
      <c r="AMT280" s="49"/>
      <c r="AMU280" s="49"/>
      <c r="AMV280" s="49"/>
      <c r="AMW280" s="49"/>
      <c r="AMX280" s="49"/>
      <c r="AMY280" s="49"/>
      <c r="AMZ280" s="49"/>
      <c r="ANA280" s="49"/>
      <c r="ANB280" s="49"/>
      <c r="ANC280" s="49"/>
      <c r="AND280" s="49"/>
      <c r="ANE280" s="49"/>
      <c r="ANF280" s="49"/>
      <c r="ANG280" s="49"/>
      <c r="ANH280" s="49"/>
      <c r="ANI280" s="49"/>
      <c r="ANJ280" s="49"/>
      <c r="ANK280" s="49"/>
      <c r="ANL280" s="49"/>
      <c r="ANM280" s="49"/>
      <c r="ANN280" s="49"/>
      <c r="ANO280" s="49"/>
      <c r="ANP280" s="49"/>
      <c r="ANQ280" s="49"/>
      <c r="ANR280" s="49"/>
      <c r="ANS280" s="49"/>
      <c r="ANT280" s="49"/>
      <c r="ANU280" s="49"/>
      <c r="ANV280" s="49"/>
      <c r="ANW280" s="49"/>
      <c r="ANX280" s="49"/>
      <c r="ANY280" s="49"/>
      <c r="ANZ280" s="49"/>
      <c r="AOA280" s="49"/>
      <c r="AOB280" s="49"/>
      <c r="AOC280" s="49"/>
      <c r="AOD280" s="49"/>
      <c r="AOE280" s="49"/>
      <c r="AOF280" s="49"/>
      <c r="AOG280" s="49"/>
      <c r="AOH280" s="49"/>
      <c r="AOI280" s="49"/>
      <c r="AOJ280" s="49"/>
      <c r="AOK280" s="49"/>
      <c r="AOL280" s="49"/>
      <c r="AOM280" s="49"/>
      <c r="AON280" s="49"/>
      <c r="AOO280" s="49"/>
      <c r="AOP280" s="49"/>
      <c r="AOQ280" s="49"/>
      <c r="AOR280" s="49"/>
      <c r="AOS280" s="49"/>
      <c r="AOT280" s="49"/>
      <c r="AOU280" s="49"/>
      <c r="AOV280" s="49"/>
      <c r="AOW280" s="49"/>
      <c r="AOX280" s="49"/>
      <c r="AOY280" s="49"/>
      <c r="AOZ280" s="49"/>
      <c r="APA280" s="49"/>
      <c r="APB280" s="49"/>
      <c r="APC280" s="49"/>
      <c r="APD280" s="49"/>
      <c r="APE280" s="49"/>
      <c r="APF280" s="49"/>
      <c r="APG280" s="49"/>
      <c r="APH280" s="49"/>
      <c r="API280" s="49"/>
      <c r="APJ280" s="49"/>
      <c r="APK280" s="49"/>
      <c r="APL280" s="49"/>
      <c r="APM280" s="49"/>
      <c r="APN280" s="49"/>
      <c r="APO280" s="49"/>
      <c r="APP280" s="49"/>
      <c r="APQ280" s="49"/>
      <c r="APR280" s="49"/>
      <c r="APS280" s="49"/>
      <c r="APT280" s="49"/>
      <c r="APU280" s="49"/>
      <c r="APV280" s="49"/>
      <c r="APW280" s="49"/>
      <c r="APX280" s="49"/>
      <c r="APY280" s="49"/>
      <c r="APZ280" s="49"/>
      <c r="AQA280" s="49"/>
      <c r="AQB280" s="49"/>
      <c r="AQC280" s="49"/>
      <c r="AQD280" s="49"/>
      <c r="AQE280" s="49"/>
      <c r="AQF280" s="49"/>
      <c r="AQG280" s="49"/>
      <c r="AQH280" s="49"/>
      <c r="AQI280" s="49"/>
      <c r="AQJ280" s="49"/>
      <c r="AQK280" s="49"/>
      <c r="AQL280" s="49"/>
      <c r="AQM280" s="49"/>
      <c r="AQN280" s="49"/>
      <c r="AQO280" s="49"/>
      <c r="AQP280" s="49"/>
      <c r="AQQ280" s="49"/>
      <c r="AQR280" s="49"/>
      <c r="AQS280" s="49"/>
      <c r="AQT280" s="49"/>
      <c r="AQU280" s="49"/>
      <c r="AQV280" s="49"/>
      <c r="AQW280" s="49"/>
      <c r="AQX280" s="49"/>
      <c r="AQY280" s="49"/>
      <c r="AQZ280" s="49"/>
      <c r="ARA280" s="49"/>
      <c r="ARB280" s="49"/>
      <c r="ARC280" s="49"/>
      <c r="ARD280" s="49"/>
      <c r="ARE280" s="49"/>
      <c r="ARF280" s="49"/>
      <c r="ARG280" s="49"/>
      <c r="ARH280" s="49"/>
      <c r="ARI280" s="49"/>
      <c r="ARJ280" s="49"/>
      <c r="ARK280" s="49"/>
      <c r="ARL280" s="49"/>
      <c r="ARM280" s="49"/>
      <c r="ARN280" s="49"/>
      <c r="ARO280" s="49"/>
      <c r="ARP280" s="49"/>
      <c r="ARQ280" s="49"/>
      <c r="ARR280" s="49"/>
      <c r="ARS280" s="49"/>
      <c r="ART280" s="49"/>
      <c r="ARU280" s="49"/>
      <c r="ARV280" s="49"/>
      <c r="ARW280" s="49"/>
      <c r="ARX280" s="49"/>
      <c r="ARY280" s="49"/>
      <c r="ARZ280" s="49"/>
      <c r="ASA280" s="49"/>
      <c r="ASB280" s="49"/>
      <c r="ASC280" s="49"/>
      <c r="ASD280" s="49"/>
      <c r="ASE280" s="49"/>
      <c r="ASF280" s="49"/>
      <c r="ASG280" s="49"/>
      <c r="ASH280" s="49"/>
      <c r="ASI280" s="49"/>
      <c r="ASJ280" s="49"/>
      <c r="ASK280" s="49"/>
      <c r="ASL280" s="49"/>
      <c r="ASM280" s="49"/>
      <c r="ASN280" s="49"/>
      <c r="ASO280" s="49"/>
      <c r="ASP280" s="49"/>
      <c r="ASQ280" s="49"/>
      <c r="ASR280" s="49"/>
      <c r="ASS280" s="49"/>
      <c r="AST280" s="49"/>
      <c r="ASU280" s="49"/>
      <c r="ASV280" s="49"/>
      <c r="ASW280" s="49"/>
      <c r="ASX280" s="49"/>
      <c r="ASY280" s="49"/>
      <c r="ASZ280" s="49"/>
      <c r="ATA280" s="49"/>
      <c r="ATB280" s="49"/>
      <c r="ATC280" s="49"/>
      <c r="ATD280" s="49"/>
      <c r="ATE280" s="49"/>
      <c r="ATF280" s="49"/>
      <c r="ATG280" s="49"/>
      <c r="ATH280" s="49"/>
      <c r="ATI280" s="49"/>
      <c r="ATJ280" s="49"/>
      <c r="ATK280" s="49"/>
      <c r="ATL280" s="49"/>
      <c r="ATM280" s="49"/>
      <c r="ATN280" s="49"/>
      <c r="ATO280" s="49"/>
      <c r="ATP280" s="49"/>
      <c r="ATQ280" s="49"/>
      <c r="ATR280" s="49"/>
      <c r="ATS280" s="49"/>
      <c r="ATT280" s="49"/>
      <c r="ATU280" s="49"/>
      <c r="ATV280" s="49"/>
      <c r="ATW280" s="49"/>
      <c r="ATX280" s="49"/>
      <c r="ATY280" s="49"/>
      <c r="ATZ280" s="49"/>
      <c r="AUA280" s="49"/>
      <c r="AUB280" s="49"/>
      <c r="AUC280" s="49"/>
      <c r="AUD280" s="49"/>
      <c r="AUE280" s="49"/>
      <c r="AUF280" s="49"/>
      <c r="AUG280" s="49"/>
      <c r="AUH280" s="49"/>
      <c r="AUI280" s="49"/>
      <c r="AUJ280" s="49"/>
      <c r="AUK280" s="49"/>
      <c r="AUL280" s="49"/>
      <c r="AUM280" s="49"/>
      <c r="AUN280" s="49"/>
      <c r="AUO280" s="49"/>
      <c r="AUP280" s="49"/>
      <c r="AUQ280" s="49"/>
      <c r="AUR280" s="49"/>
      <c r="AUS280" s="49"/>
      <c r="AUT280" s="49"/>
      <c r="AUU280" s="49"/>
      <c r="AUV280" s="49"/>
      <c r="AUW280" s="49"/>
      <c r="AUX280" s="49"/>
      <c r="AUY280" s="49"/>
      <c r="AUZ280" s="49"/>
      <c r="AVA280" s="49"/>
      <c r="AVB280" s="49"/>
      <c r="AVC280" s="49"/>
      <c r="AVD280" s="49"/>
      <c r="AVE280" s="49"/>
      <c r="AVF280" s="49"/>
      <c r="AVG280" s="49"/>
      <c r="AVH280" s="49"/>
      <c r="AVI280" s="49"/>
      <c r="AVJ280" s="49"/>
      <c r="AVK280" s="49"/>
      <c r="AVL280" s="49"/>
      <c r="AVM280" s="49"/>
      <c r="AVN280" s="49"/>
      <c r="AVO280" s="49"/>
      <c r="AVP280" s="49"/>
      <c r="AVQ280" s="49"/>
      <c r="AVR280" s="49"/>
      <c r="AVS280" s="49"/>
      <c r="AVT280" s="49"/>
      <c r="AVU280" s="49"/>
      <c r="AVV280" s="49"/>
      <c r="AVW280" s="49"/>
      <c r="AVX280" s="49"/>
      <c r="AVY280" s="49"/>
      <c r="AVZ280" s="49"/>
      <c r="AWA280" s="49"/>
      <c r="AWB280" s="49"/>
      <c r="AWC280" s="49"/>
      <c r="AWD280" s="49"/>
      <c r="AWE280" s="49"/>
      <c r="AWF280" s="49"/>
      <c r="AWG280" s="49"/>
      <c r="AWH280" s="49"/>
      <c r="AWI280" s="49"/>
      <c r="AWJ280" s="49"/>
      <c r="AWK280" s="49"/>
      <c r="AWL280" s="49"/>
      <c r="AWM280" s="49"/>
      <c r="AWN280" s="49"/>
      <c r="AWO280" s="49"/>
      <c r="AWP280" s="49"/>
      <c r="AWQ280" s="49"/>
      <c r="AWR280" s="49"/>
      <c r="AWS280" s="49"/>
      <c r="AWT280" s="49"/>
      <c r="AWU280" s="49"/>
      <c r="AWV280" s="49"/>
      <c r="AWW280" s="49"/>
      <c r="AWX280" s="49"/>
      <c r="AWY280" s="49"/>
      <c r="AWZ280" s="49"/>
      <c r="AXA280" s="49"/>
      <c r="AXB280" s="49"/>
      <c r="AXC280" s="49"/>
      <c r="AXD280" s="49"/>
      <c r="AXE280" s="49"/>
      <c r="AXF280" s="49"/>
      <c r="AXG280" s="49"/>
      <c r="AXH280" s="49"/>
      <c r="AXI280" s="49"/>
      <c r="AXJ280" s="49"/>
      <c r="AXK280" s="49"/>
      <c r="AXL280" s="49"/>
      <c r="AXM280" s="49"/>
      <c r="AXN280" s="49"/>
      <c r="AXO280" s="49"/>
      <c r="AXP280" s="49"/>
      <c r="AXQ280" s="49"/>
      <c r="AXR280" s="49"/>
      <c r="AXS280" s="49"/>
      <c r="AXT280" s="49"/>
      <c r="AXU280" s="49"/>
      <c r="AXV280" s="49"/>
      <c r="AXW280" s="49"/>
      <c r="AXX280" s="49"/>
      <c r="AXY280" s="49"/>
      <c r="AXZ280" s="49"/>
      <c r="AYA280" s="49"/>
      <c r="AYB280" s="49"/>
      <c r="AYC280" s="49"/>
      <c r="AYD280" s="49"/>
      <c r="AYE280" s="49"/>
      <c r="AYF280" s="49"/>
      <c r="AYG280" s="49"/>
      <c r="AYH280" s="49"/>
      <c r="AYI280" s="49"/>
      <c r="AYJ280" s="49"/>
      <c r="AYK280" s="49"/>
      <c r="AYL280" s="49"/>
      <c r="AYM280" s="49"/>
      <c r="AYN280" s="49"/>
      <c r="AYO280" s="49"/>
      <c r="AYP280" s="49"/>
      <c r="AYQ280" s="49"/>
      <c r="AYR280" s="49"/>
      <c r="AYS280" s="49"/>
      <c r="AYT280" s="49"/>
      <c r="AYU280" s="49"/>
      <c r="AYV280" s="49"/>
      <c r="AYW280" s="49"/>
      <c r="AYX280" s="49"/>
      <c r="AYY280" s="49"/>
      <c r="AYZ280" s="49"/>
      <c r="AZA280" s="49"/>
      <c r="AZB280" s="49"/>
      <c r="AZC280" s="49"/>
      <c r="AZD280" s="49"/>
      <c r="AZE280" s="49"/>
      <c r="AZF280" s="49"/>
      <c r="AZG280" s="49"/>
      <c r="AZH280" s="49"/>
      <c r="AZI280" s="49"/>
      <c r="AZJ280" s="49"/>
      <c r="AZK280" s="49"/>
      <c r="AZL280" s="49"/>
      <c r="AZM280" s="49"/>
      <c r="AZN280" s="49"/>
      <c r="AZO280" s="49"/>
      <c r="AZP280" s="49"/>
      <c r="AZQ280" s="49"/>
      <c r="AZR280" s="49"/>
      <c r="AZS280" s="49"/>
      <c r="AZT280" s="49"/>
      <c r="AZU280" s="49"/>
      <c r="AZV280" s="49"/>
      <c r="AZW280" s="49"/>
      <c r="AZX280" s="49"/>
      <c r="AZY280" s="49"/>
      <c r="AZZ280" s="49"/>
      <c r="BAA280" s="49"/>
      <c r="BAB280" s="49"/>
      <c r="BAC280" s="49"/>
      <c r="BAD280" s="49"/>
      <c r="BAE280" s="49"/>
      <c r="BAF280" s="49"/>
      <c r="BAG280" s="49"/>
      <c r="BAH280" s="49"/>
      <c r="BAI280" s="49"/>
      <c r="BAJ280" s="49"/>
      <c r="BAK280" s="49"/>
      <c r="BAL280" s="49"/>
      <c r="BAM280" s="49"/>
      <c r="BAN280" s="49"/>
      <c r="BAO280" s="49"/>
      <c r="BAP280" s="49"/>
      <c r="BAQ280" s="49"/>
      <c r="BAR280" s="49"/>
      <c r="BAS280" s="49"/>
      <c r="BAT280" s="49"/>
      <c r="BAU280" s="49"/>
      <c r="BAV280" s="49"/>
      <c r="BAW280" s="49"/>
      <c r="BAX280" s="49"/>
      <c r="BAY280" s="49"/>
      <c r="BAZ280" s="49"/>
      <c r="BBA280" s="49"/>
      <c r="BBB280" s="49"/>
      <c r="BBC280" s="49"/>
      <c r="BBD280" s="49"/>
      <c r="BBE280" s="49"/>
      <c r="BBF280" s="49"/>
      <c r="BBG280" s="49"/>
      <c r="BBH280" s="49"/>
      <c r="BBI280" s="49"/>
      <c r="BBJ280" s="49"/>
      <c r="BBK280" s="49"/>
      <c r="BBL280" s="49"/>
      <c r="BBM280" s="49"/>
      <c r="BBN280" s="49"/>
      <c r="BBO280" s="49"/>
      <c r="BBP280" s="49"/>
      <c r="BBQ280" s="49"/>
      <c r="BBR280" s="49"/>
      <c r="BBS280" s="49"/>
      <c r="BBT280" s="49"/>
      <c r="BBU280" s="49"/>
      <c r="BBV280" s="49"/>
      <c r="BBW280" s="49"/>
      <c r="BBX280" s="49"/>
      <c r="BBY280" s="49"/>
      <c r="BBZ280" s="49"/>
      <c r="BCA280" s="49"/>
      <c r="BCB280" s="49"/>
      <c r="BCC280" s="49"/>
      <c r="BCD280" s="49"/>
      <c r="BCE280" s="49"/>
      <c r="BCF280" s="49"/>
      <c r="BCG280" s="49"/>
      <c r="BCH280" s="49"/>
      <c r="BCI280" s="49"/>
      <c r="BCJ280" s="49"/>
      <c r="BCK280" s="49"/>
      <c r="BCL280" s="49"/>
      <c r="BCM280" s="49"/>
      <c r="BCN280" s="49"/>
      <c r="BCO280" s="49"/>
      <c r="BCP280" s="49"/>
      <c r="BCQ280" s="49"/>
      <c r="BCR280" s="49"/>
      <c r="BCS280" s="49"/>
      <c r="BCT280" s="49"/>
      <c r="BCU280" s="49"/>
      <c r="BCV280" s="49"/>
      <c r="BCW280" s="49"/>
      <c r="BCX280" s="49"/>
      <c r="BCY280" s="49"/>
      <c r="BCZ280" s="49"/>
      <c r="BDA280" s="49"/>
      <c r="BDB280" s="49"/>
      <c r="BDC280" s="49"/>
      <c r="BDD280" s="49"/>
      <c r="BDE280" s="49"/>
      <c r="BDF280" s="49"/>
      <c r="BDG280" s="49"/>
      <c r="BDH280" s="49"/>
      <c r="BDI280" s="49"/>
      <c r="BDJ280" s="49"/>
      <c r="BDK280" s="49"/>
      <c r="BDL280" s="49"/>
      <c r="BDM280" s="49"/>
      <c r="BDN280" s="49"/>
      <c r="BDO280" s="49"/>
      <c r="BDP280" s="49"/>
      <c r="BDQ280" s="49"/>
      <c r="BDR280" s="49"/>
      <c r="BDS280" s="49"/>
      <c r="BDT280" s="49"/>
      <c r="BDU280" s="49"/>
      <c r="BDV280" s="49"/>
      <c r="BDW280" s="49"/>
      <c r="BDX280" s="49"/>
      <c r="BDY280" s="49"/>
      <c r="BDZ280" s="49"/>
      <c r="BEA280" s="49"/>
      <c r="BEB280" s="49"/>
      <c r="BEC280" s="49"/>
      <c r="BED280" s="49"/>
      <c r="BEE280" s="49"/>
      <c r="BEF280" s="49"/>
      <c r="BEG280" s="49"/>
      <c r="BEH280" s="49"/>
      <c r="BEI280" s="49"/>
      <c r="BEJ280" s="49"/>
      <c r="BEK280" s="49"/>
      <c r="BEL280" s="49"/>
      <c r="BEM280" s="49"/>
      <c r="BEN280" s="49"/>
      <c r="BEO280" s="49"/>
      <c r="BEP280" s="49"/>
      <c r="BEQ280" s="49"/>
      <c r="BER280" s="49"/>
      <c r="BES280" s="49"/>
      <c r="BET280" s="49"/>
      <c r="BEU280" s="49"/>
      <c r="BEV280" s="49"/>
      <c r="BEW280" s="49"/>
      <c r="BEX280" s="49"/>
      <c r="BEY280" s="49"/>
      <c r="BEZ280" s="49"/>
      <c r="BFA280" s="49"/>
      <c r="BFB280" s="49"/>
      <c r="BFC280" s="49"/>
      <c r="BFD280" s="49"/>
      <c r="BFE280" s="49"/>
      <c r="BFF280" s="49"/>
      <c r="BFG280" s="49"/>
      <c r="BFH280" s="49"/>
      <c r="BFI280" s="49"/>
      <c r="BFJ280" s="49"/>
      <c r="BFK280" s="49"/>
      <c r="BFL280" s="49"/>
      <c r="BFM280" s="49"/>
      <c r="BFN280" s="49"/>
      <c r="BFO280" s="49"/>
      <c r="BFP280" s="49"/>
      <c r="BFQ280" s="49"/>
      <c r="BFR280" s="49"/>
      <c r="BFS280" s="49"/>
      <c r="BFT280" s="49"/>
      <c r="BFU280" s="49"/>
      <c r="BFV280" s="49"/>
      <c r="BFW280" s="49"/>
      <c r="BFX280" s="49"/>
      <c r="BFY280" s="49"/>
      <c r="BFZ280" s="49"/>
      <c r="BGA280" s="49"/>
      <c r="BGB280" s="49"/>
      <c r="BGC280" s="49"/>
      <c r="BGD280" s="49"/>
      <c r="BGE280" s="49"/>
      <c r="BGF280" s="49"/>
      <c r="BGG280" s="49"/>
      <c r="BGH280" s="49"/>
      <c r="BGI280" s="49"/>
      <c r="BGJ280" s="49"/>
      <c r="BGK280" s="49"/>
      <c r="BGL280" s="49"/>
      <c r="BGM280" s="49"/>
      <c r="BGN280" s="49"/>
      <c r="BGO280" s="49"/>
      <c r="BGP280" s="49"/>
      <c r="BGQ280" s="49"/>
      <c r="BGR280" s="49"/>
      <c r="BGS280" s="49"/>
      <c r="BGT280" s="49"/>
      <c r="BGU280" s="49"/>
      <c r="BGV280" s="49"/>
      <c r="BGW280" s="49"/>
      <c r="BGX280" s="49"/>
      <c r="BGY280" s="49"/>
      <c r="BGZ280" s="49"/>
      <c r="BHA280" s="49"/>
      <c r="BHB280" s="49"/>
      <c r="BHC280" s="49"/>
      <c r="BHD280" s="49"/>
      <c r="BHE280" s="49"/>
      <c r="BHF280" s="49"/>
      <c r="BHG280" s="49"/>
      <c r="BHH280" s="49"/>
      <c r="BHI280" s="49"/>
      <c r="BHJ280" s="49"/>
      <c r="BHK280" s="49"/>
      <c r="BHL280" s="49"/>
      <c r="BHM280" s="49"/>
      <c r="BHN280" s="49"/>
      <c r="BHO280" s="49"/>
      <c r="BHP280" s="49"/>
      <c r="BHQ280" s="49"/>
      <c r="BHR280" s="49"/>
      <c r="BHS280" s="49"/>
      <c r="BHT280" s="49"/>
      <c r="BHU280" s="49"/>
      <c r="BHV280" s="49"/>
      <c r="BHW280" s="49"/>
      <c r="BHX280" s="49"/>
      <c r="BHY280" s="49"/>
      <c r="BHZ280" s="49"/>
      <c r="BIA280" s="49"/>
      <c r="BIB280" s="49"/>
      <c r="BIC280" s="49"/>
      <c r="BID280" s="49"/>
      <c r="BIE280" s="49"/>
      <c r="BIF280" s="49"/>
      <c r="BIG280" s="49"/>
      <c r="BIH280" s="49"/>
      <c r="BII280" s="49"/>
      <c r="BIJ280" s="49"/>
      <c r="BIK280" s="49"/>
      <c r="BIL280" s="49"/>
      <c r="BIM280" s="49"/>
      <c r="BIN280" s="49"/>
      <c r="BIO280" s="49"/>
      <c r="BIP280" s="49"/>
      <c r="BIQ280" s="49"/>
      <c r="BIR280" s="49"/>
      <c r="BIS280" s="49"/>
      <c r="BIT280" s="49"/>
      <c r="BIU280" s="49"/>
      <c r="BIV280" s="49"/>
      <c r="BIW280" s="49"/>
      <c r="BIX280" s="49"/>
      <c r="BIY280" s="49"/>
      <c r="BIZ280" s="49"/>
      <c r="BJA280" s="49"/>
      <c r="BJB280" s="49"/>
      <c r="BJC280" s="49"/>
      <c r="BJD280" s="49"/>
      <c r="BJE280" s="49"/>
      <c r="BJF280" s="49"/>
      <c r="BJG280" s="49"/>
      <c r="BJH280" s="49"/>
      <c r="BJI280" s="49"/>
      <c r="BJJ280" s="49"/>
      <c r="BJK280" s="49"/>
      <c r="BJL280" s="49"/>
      <c r="BJM280" s="49"/>
      <c r="BJN280" s="49"/>
      <c r="BJO280" s="49"/>
      <c r="BJP280" s="49"/>
      <c r="BJQ280" s="49"/>
      <c r="BJR280" s="49"/>
      <c r="BJS280" s="49"/>
      <c r="BJT280" s="49"/>
      <c r="BJU280" s="49"/>
      <c r="BJV280" s="49"/>
      <c r="BJW280" s="49"/>
      <c r="BJX280" s="49"/>
      <c r="BJY280" s="49"/>
      <c r="BJZ280" s="49"/>
      <c r="BKA280" s="49"/>
      <c r="BKB280" s="49"/>
      <c r="BKC280" s="49"/>
      <c r="BKD280" s="49"/>
      <c r="BKE280" s="49"/>
      <c r="BKF280" s="49"/>
      <c r="BKG280" s="49"/>
      <c r="BKH280" s="49"/>
      <c r="BKI280" s="49"/>
      <c r="BKJ280" s="49"/>
      <c r="BKK280" s="49"/>
      <c r="BKL280" s="49"/>
      <c r="BKM280" s="49"/>
      <c r="BKN280" s="49"/>
      <c r="BKO280" s="49"/>
      <c r="BKP280" s="49"/>
      <c r="BKQ280" s="49"/>
      <c r="BKR280" s="49"/>
      <c r="BKS280" s="49"/>
      <c r="BKT280" s="49"/>
      <c r="BKU280" s="49"/>
      <c r="BKV280" s="49"/>
      <c r="BKW280" s="49"/>
      <c r="BKX280" s="49"/>
      <c r="BKY280" s="49"/>
      <c r="BKZ280" s="49"/>
      <c r="BLA280" s="49"/>
      <c r="BLB280" s="49"/>
      <c r="BLC280" s="49"/>
      <c r="BLD280" s="49"/>
      <c r="BLE280" s="49"/>
      <c r="BLF280" s="49"/>
      <c r="BLG280" s="49"/>
      <c r="BLH280" s="49"/>
      <c r="BLI280" s="49"/>
      <c r="BLJ280" s="49"/>
      <c r="BLK280" s="49"/>
      <c r="BLL280" s="49"/>
      <c r="BLM280" s="49"/>
      <c r="BLN280" s="49"/>
      <c r="BLO280" s="49"/>
      <c r="BLP280" s="49"/>
      <c r="BLQ280" s="49"/>
      <c r="BLR280" s="49"/>
      <c r="BLS280" s="49"/>
      <c r="BLT280" s="49"/>
      <c r="BLU280" s="49"/>
      <c r="BLV280" s="49"/>
      <c r="BLW280" s="49"/>
      <c r="BLX280" s="49"/>
      <c r="BLY280" s="49"/>
      <c r="BLZ280" s="49"/>
      <c r="BMA280" s="49"/>
      <c r="BMB280" s="49"/>
      <c r="BMC280" s="49"/>
      <c r="BMD280" s="49"/>
      <c r="BME280" s="49"/>
      <c r="BMF280" s="49"/>
      <c r="BMG280" s="49"/>
      <c r="BMH280" s="49"/>
      <c r="BMI280" s="49"/>
      <c r="BMJ280" s="49"/>
      <c r="BMK280" s="49"/>
      <c r="BML280" s="49"/>
      <c r="BMM280" s="49"/>
      <c r="BMN280" s="49"/>
      <c r="BMO280" s="49"/>
      <c r="BMP280" s="49"/>
      <c r="BMQ280" s="49"/>
      <c r="BMR280" s="49"/>
      <c r="BMS280" s="49"/>
      <c r="BMT280" s="49"/>
      <c r="BMU280" s="49"/>
      <c r="BMV280" s="49"/>
      <c r="BMW280" s="49"/>
      <c r="BMX280" s="49"/>
      <c r="BMY280" s="49"/>
      <c r="BMZ280" s="49"/>
      <c r="BNA280" s="49"/>
      <c r="BNB280" s="49"/>
      <c r="BNC280" s="49"/>
      <c r="BND280" s="49"/>
      <c r="BNE280" s="49"/>
      <c r="BNF280" s="49"/>
      <c r="BNG280" s="49"/>
      <c r="BNH280" s="49"/>
      <c r="BNI280" s="49"/>
      <c r="BNJ280" s="49"/>
      <c r="BNK280" s="49"/>
      <c r="BNL280" s="49"/>
      <c r="BNM280" s="49"/>
      <c r="BNN280" s="49"/>
      <c r="BNO280" s="49"/>
      <c r="BNP280" s="49"/>
      <c r="BNQ280" s="49"/>
      <c r="BNR280" s="49"/>
      <c r="BNS280" s="49"/>
      <c r="BNT280" s="49"/>
      <c r="BNU280" s="49"/>
      <c r="BNV280" s="49"/>
      <c r="BNW280" s="49"/>
      <c r="BNX280" s="49"/>
      <c r="BNY280" s="49"/>
      <c r="BNZ280" s="49"/>
      <c r="BOA280" s="49"/>
      <c r="BOB280" s="49"/>
      <c r="BOC280" s="49"/>
      <c r="BOD280" s="49"/>
      <c r="BOE280" s="49"/>
      <c r="BOF280" s="49"/>
      <c r="BOG280" s="49"/>
      <c r="BOH280" s="49"/>
      <c r="BOI280" s="49"/>
      <c r="BOJ280" s="49"/>
      <c r="BOK280" s="49"/>
      <c r="BOL280" s="49"/>
      <c r="BOM280" s="49"/>
      <c r="BON280" s="49"/>
      <c r="BOO280" s="49"/>
      <c r="BOP280" s="49"/>
      <c r="BOQ280" s="49"/>
      <c r="BOR280" s="49"/>
      <c r="BOS280" s="49"/>
      <c r="BOT280" s="49"/>
      <c r="BOU280" s="49"/>
      <c r="BOV280" s="49"/>
      <c r="BOW280" s="49"/>
      <c r="BOX280" s="49"/>
      <c r="BOY280" s="49"/>
      <c r="BOZ280" s="49"/>
      <c r="BPA280" s="49"/>
      <c r="BPB280" s="49"/>
      <c r="BPC280" s="49"/>
      <c r="BPD280" s="49"/>
      <c r="BPE280" s="49"/>
      <c r="BPF280" s="49"/>
      <c r="BPG280" s="49"/>
      <c r="BPH280" s="49"/>
      <c r="BPI280" s="49"/>
      <c r="BPJ280" s="49"/>
      <c r="BPK280" s="49"/>
      <c r="BPL280" s="49"/>
      <c r="BPM280" s="49"/>
      <c r="BPN280" s="49"/>
      <c r="BPO280" s="49"/>
      <c r="BPP280" s="49"/>
      <c r="BPQ280" s="49"/>
      <c r="BPR280" s="49"/>
      <c r="BPS280" s="49"/>
      <c r="BPT280" s="49"/>
      <c r="BPU280" s="49"/>
      <c r="BPV280" s="49"/>
      <c r="BPW280" s="49"/>
      <c r="BPX280" s="49"/>
      <c r="BPY280" s="49"/>
      <c r="BPZ280" s="49"/>
      <c r="BQA280" s="49"/>
      <c r="BQB280" s="49"/>
      <c r="BQC280" s="49"/>
      <c r="BQD280" s="49"/>
      <c r="BQE280" s="49"/>
      <c r="BQF280" s="49"/>
      <c r="BQG280" s="49"/>
      <c r="BQH280" s="49"/>
      <c r="BQI280" s="49"/>
      <c r="BQJ280" s="49"/>
      <c r="BQK280" s="49"/>
      <c r="BQL280" s="49"/>
      <c r="BQM280" s="49"/>
      <c r="BQN280" s="49"/>
      <c r="BQO280" s="49"/>
      <c r="BQP280" s="49"/>
      <c r="BQQ280" s="49"/>
      <c r="BQR280" s="49"/>
      <c r="BQS280" s="49"/>
      <c r="BQT280" s="49"/>
      <c r="BQU280" s="49"/>
      <c r="BQV280" s="49"/>
      <c r="BQW280" s="49"/>
      <c r="BQX280" s="49"/>
      <c r="BQY280" s="49"/>
      <c r="BQZ280" s="49"/>
      <c r="BRA280" s="49"/>
      <c r="BRB280" s="49"/>
      <c r="BRC280" s="49"/>
      <c r="BRD280" s="49"/>
      <c r="BRE280" s="49"/>
      <c r="BRF280" s="49"/>
      <c r="BRG280" s="49"/>
      <c r="BRH280" s="49"/>
      <c r="BRI280" s="49"/>
      <c r="BRJ280" s="49"/>
      <c r="BRK280" s="49"/>
      <c r="BRL280" s="49"/>
      <c r="BRM280" s="49"/>
      <c r="BRN280" s="49"/>
      <c r="BRO280" s="49"/>
      <c r="BRP280" s="49"/>
      <c r="BRQ280" s="49"/>
      <c r="BRR280" s="49"/>
      <c r="BRS280" s="49"/>
      <c r="BRT280" s="49"/>
      <c r="BRU280" s="49"/>
      <c r="BRV280" s="49"/>
      <c r="BRW280" s="49"/>
      <c r="BRX280" s="49"/>
      <c r="BRY280" s="49"/>
      <c r="BRZ280" s="49"/>
      <c r="BSA280" s="49"/>
      <c r="BSB280" s="49"/>
      <c r="BSC280" s="49"/>
      <c r="BSD280" s="49"/>
      <c r="BSE280" s="49"/>
      <c r="BSF280" s="49"/>
      <c r="BSG280" s="49"/>
      <c r="BSH280" s="49"/>
      <c r="BSI280" s="49"/>
      <c r="BSJ280" s="49"/>
      <c r="BSK280" s="49"/>
      <c r="BSL280" s="49"/>
      <c r="BSM280" s="49"/>
      <c r="BSN280" s="49"/>
      <c r="BSO280" s="49"/>
      <c r="BSP280" s="49"/>
      <c r="BSQ280" s="49"/>
      <c r="BSR280" s="49"/>
      <c r="BSS280" s="49"/>
      <c r="BST280" s="49"/>
      <c r="BSU280" s="49"/>
      <c r="BSV280" s="49"/>
      <c r="BSW280" s="49"/>
      <c r="BSX280" s="49"/>
      <c r="BSY280" s="49"/>
      <c r="BSZ280" s="49"/>
      <c r="BTA280" s="49"/>
      <c r="BTB280" s="49"/>
      <c r="BTC280" s="49"/>
      <c r="BTD280" s="49"/>
      <c r="BTE280" s="49"/>
      <c r="BTF280" s="49"/>
      <c r="BTG280" s="49"/>
      <c r="BTH280" s="49"/>
      <c r="BTI280" s="49"/>
      <c r="BTJ280" s="49"/>
      <c r="BTK280" s="49"/>
      <c r="BTL280" s="49"/>
      <c r="BTM280" s="49"/>
      <c r="BTN280" s="49"/>
      <c r="BTO280" s="49"/>
      <c r="BTP280" s="49"/>
      <c r="BTQ280" s="49"/>
      <c r="BTR280" s="49"/>
      <c r="BTS280" s="49"/>
      <c r="BTT280" s="49"/>
      <c r="BTU280" s="49"/>
      <c r="BTV280" s="49"/>
      <c r="BTW280" s="49"/>
      <c r="BTX280" s="49"/>
      <c r="BTY280" s="49"/>
      <c r="BTZ280" s="49"/>
      <c r="BUA280" s="49"/>
      <c r="BUB280" s="49"/>
      <c r="BUC280" s="49"/>
      <c r="BUD280" s="49"/>
      <c r="BUE280" s="49"/>
      <c r="BUF280" s="49"/>
      <c r="BUG280" s="49"/>
      <c r="BUH280" s="49"/>
      <c r="BUI280" s="49"/>
      <c r="BUJ280" s="49"/>
      <c r="BUK280" s="49"/>
      <c r="BUL280" s="49"/>
      <c r="BUM280" s="49"/>
      <c r="BUN280" s="49"/>
      <c r="BUO280" s="49"/>
      <c r="BUP280" s="49"/>
      <c r="BUQ280" s="49"/>
      <c r="BUR280" s="49"/>
      <c r="BUS280" s="49"/>
      <c r="BUT280" s="49"/>
      <c r="BUU280" s="49"/>
      <c r="BUV280" s="49"/>
      <c r="BUW280" s="49"/>
      <c r="BUX280" s="49"/>
      <c r="BUY280" s="49"/>
      <c r="BUZ280" s="49"/>
      <c r="BVA280" s="49"/>
      <c r="BVB280" s="49"/>
      <c r="BVC280" s="49"/>
      <c r="BVD280" s="49"/>
      <c r="BVE280" s="49"/>
      <c r="BVF280" s="49"/>
      <c r="BVG280" s="49"/>
      <c r="BVH280" s="49"/>
      <c r="BVI280" s="49"/>
      <c r="BVJ280" s="49"/>
      <c r="BVK280" s="49"/>
      <c r="BVL280" s="49"/>
      <c r="BVM280" s="49"/>
      <c r="BVN280" s="49"/>
      <c r="BVO280" s="49"/>
      <c r="BVP280" s="49"/>
      <c r="BVQ280" s="49"/>
      <c r="BVR280" s="49"/>
      <c r="BVS280" s="49"/>
      <c r="BVT280" s="49"/>
      <c r="BVU280" s="49"/>
      <c r="BVV280" s="49"/>
      <c r="BVW280" s="49"/>
      <c r="BVX280" s="49"/>
      <c r="BVY280" s="49"/>
      <c r="BVZ280" s="49"/>
      <c r="BWA280" s="49"/>
      <c r="BWB280" s="49"/>
      <c r="BWC280" s="49"/>
      <c r="BWD280" s="49"/>
      <c r="BWE280" s="49"/>
      <c r="BWF280" s="49"/>
      <c r="BWG280" s="49"/>
      <c r="BWH280" s="49"/>
      <c r="BWI280" s="49"/>
      <c r="BWJ280" s="49"/>
      <c r="BWK280" s="49"/>
      <c r="BWL280" s="49"/>
      <c r="BWM280" s="49"/>
      <c r="BWN280" s="49"/>
      <c r="BWO280" s="49"/>
      <c r="BWP280" s="49"/>
      <c r="BWQ280" s="49"/>
      <c r="BWR280" s="49"/>
      <c r="BWS280" s="49"/>
      <c r="BWT280" s="49"/>
      <c r="BWU280" s="49"/>
      <c r="BWV280" s="49"/>
      <c r="BWW280" s="49"/>
      <c r="BWX280" s="49"/>
      <c r="BWY280" s="49"/>
      <c r="BWZ280" s="49"/>
      <c r="BXA280" s="49"/>
      <c r="BXB280" s="49"/>
      <c r="BXC280" s="49"/>
      <c r="BXD280" s="49"/>
      <c r="BXE280" s="49"/>
      <c r="BXF280" s="49"/>
      <c r="BXG280" s="49"/>
      <c r="BXH280" s="49"/>
      <c r="BXI280" s="49"/>
      <c r="BXJ280" s="49"/>
      <c r="BXK280" s="49"/>
      <c r="BXL280" s="49"/>
      <c r="BXM280" s="49"/>
      <c r="BXN280" s="49"/>
      <c r="BXO280" s="49"/>
      <c r="BXP280" s="49"/>
      <c r="BXQ280" s="49"/>
      <c r="BXR280" s="49"/>
      <c r="BXS280" s="49"/>
      <c r="BXT280" s="49"/>
      <c r="BXU280" s="49"/>
      <c r="BXV280" s="49"/>
      <c r="BXW280" s="49"/>
      <c r="BXX280" s="49"/>
      <c r="BXY280" s="49"/>
      <c r="BXZ280" s="49"/>
      <c r="BYA280" s="49"/>
      <c r="BYB280" s="49"/>
      <c r="BYC280" s="49"/>
      <c r="BYD280" s="49"/>
      <c r="BYE280" s="49"/>
      <c r="BYF280" s="49"/>
      <c r="BYG280" s="49"/>
      <c r="BYH280" s="49"/>
      <c r="BYI280" s="49"/>
      <c r="BYJ280" s="49"/>
      <c r="BYK280" s="49"/>
      <c r="BYL280" s="49"/>
      <c r="BYM280" s="49"/>
      <c r="BYN280" s="49"/>
      <c r="BYO280" s="49"/>
      <c r="BYP280" s="49"/>
      <c r="BYQ280" s="49"/>
      <c r="BYR280" s="49"/>
      <c r="BYS280" s="49"/>
      <c r="BYT280" s="49"/>
      <c r="BYU280" s="49"/>
      <c r="BYV280" s="49"/>
      <c r="BYW280" s="49"/>
      <c r="BYX280" s="49"/>
      <c r="BYY280" s="49"/>
      <c r="BYZ280" s="49"/>
      <c r="BZA280" s="49"/>
      <c r="BZB280" s="49"/>
      <c r="BZC280" s="49"/>
      <c r="BZD280" s="49"/>
      <c r="BZE280" s="49"/>
      <c r="BZF280" s="49"/>
      <c r="BZG280" s="49"/>
      <c r="BZH280" s="49"/>
      <c r="BZI280" s="49"/>
      <c r="BZJ280" s="49"/>
      <c r="BZK280" s="49"/>
      <c r="BZL280" s="49"/>
      <c r="BZM280" s="49"/>
      <c r="BZN280" s="49"/>
      <c r="BZO280" s="49"/>
      <c r="BZP280" s="49"/>
      <c r="BZQ280" s="49"/>
      <c r="BZR280" s="49"/>
      <c r="BZS280" s="49"/>
      <c r="BZT280" s="49"/>
      <c r="BZU280" s="49"/>
      <c r="BZV280" s="49"/>
      <c r="BZW280" s="49"/>
      <c r="BZX280" s="49"/>
      <c r="BZY280" s="49"/>
      <c r="BZZ280" s="49"/>
      <c r="CAA280" s="49"/>
      <c r="CAB280" s="49"/>
      <c r="CAC280" s="49"/>
      <c r="CAD280" s="49"/>
      <c r="CAE280" s="49"/>
      <c r="CAF280" s="49"/>
      <c r="CAG280" s="49"/>
      <c r="CAH280" s="49"/>
      <c r="CAI280" s="49"/>
      <c r="CAJ280" s="49"/>
      <c r="CAK280" s="49"/>
      <c r="CAL280" s="49"/>
      <c r="CAM280" s="49"/>
      <c r="CAN280" s="49"/>
      <c r="CAO280" s="49"/>
      <c r="CAP280" s="49"/>
      <c r="CAQ280" s="49"/>
      <c r="CAR280" s="49"/>
      <c r="CAS280" s="49"/>
      <c r="CAT280" s="49"/>
      <c r="CAU280" s="49"/>
      <c r="CAV280" s="49"/>
      <c r="CAW280" s="49"/>
      <c r="CAX280" s="49"/>
      <c r="CAY280" s="49"/>
      <c r="CAZ280" s="49"/>
      <c r="CBA280" s="49"/>
      <c r="CBB280" s="49"/>
      <c r="CBC280" s="49"/>
      <c r="CBD280" s="49"/>
      <c r="CBE280" s="49"/>
      <c r="CBF280" s="49"/>
      <c r="CBG280" s="49"/>
      <c r="CBH280" s="49"/>
      <c r="CBI280" s="49"/>
      <c r="CBJ280" s="49"/>
      <c r="CBK280" s="49"/>
      <c r="CBL280" s="49"/>
      <c r="CBM280" s="49"/>
      <c r="CBN280" s="49"/>
      <c r="CBO280" s="49"/>
      <c r="CBP280" s="49"/>
      <c r="CBQ280" s="49"/>
      <c r="CBR280" s="49"/>
      <c r="CBS280" s="49"/>
      <c r="CBT280" s="49"/>
      <c r="CBU280" s="49"/>
      <c r="CBV280" s="49"/>
      <c r="CBW280" s="49"/>
      <c r="CBX280" s="49"/>
      <c r="CBY280" s="49"/>
      <c r="CBZ280" s="49"/>
      <c r="CCA280" s="49"/>
      <c r="CCB280" s="49"/>
      <c r="CCC280" s="49"/>
      <c r="CCD280" s="49"/>
      <c r="CCE280" s="49"/>
      <c r="CCF280" s="49"/>
      <c r="CCG280" s="49"/>
      <c r="CCH280" s="49"/>
      <c r="CCI280" s="49"/>
      <c r="CCJ280" s="49"/>
      <c r="CCK280" s="49"/>
      <c r="CCL280" s="49"/>
      <c r="CCM280" s="49"/>
      <c r="CCN280" s="49"/>
      <c r="CCO280" s="49"/>
      <c r="CCP280" s="49"/>
      <c r="CCQ280" s="49"/>
      <c r="CCR280" s="49"/>
      <c r="CCS280" s="49"/>
      <c r="CCT280" s="49"/>
      <c r="CCU280" s="49"/>
      <c r="CCV280" s="49"/>
      <c r="CCW280" s="49"/>
      <c r="CCX280" s="49"/>
      <c r="CCY280" s="49"/>
      <c r="CCZ280" s="49"/>
      <c r="CDA280" s="49"/>
      <c r="CDB280" s="49"/>
      <c r="CDC280" s="49"/>
      <c r="CDD280" s="49"/>
      <c r="CDE280" s="49"/>
      <c r="CDF280" s="49"/>
      <c r="CDG280" s="49"/>
      <c r="CDH280" s="49"/>
      <c r="CDI280" s="49"/>
      <c r="CDJ280" s="49"/>
      <c r="CDK280" s="49"/>
      <c r="CDL280" s="49"/>
      <c r="CDM280" s="49"/>
      <c r="CDN280" s="49"/>
      <c r="CDO280" s="49"/>
      <c r="CDP280" s="49"/>
      <c r="CDQ280" s="49"/>
      <c r="CDR280" s="49"/>
      <c r="CDS280" s="49"/>
      <c r="CDT280" s="49"/>
      <c r="CDU280" s="49"/>
      <c r="CDV280" s="49"/>
      <c r="CDW280" s="49"/>
      <c r="CDX280" s="49"/>
      <c r="CDY280" s="49"/>
      <c r="CDZ280" s="49"/>
      <c r="CEA280" s="49"/>
      <c r="CEB280" s="49"/>
      <c r="CEC280" s="49"/>
      <c r="CED280" s="49"/>
      <c r="CEE280" s="49"/>
      <c r="CEF280" s="49"/>
      <c r="CEG280" s="49"/>
      <c r="CEH280" s="49"/>
      <c r="CEI280" s="49"/>
      <c r="CEJ280" s="49"/>
      <c r="CEK280" s="49"/>
      <c r="CEL280" s="49"/>
      <c r="CEM280" s="49"/>
      <c r="CEN280" s="49"/>
      <c r="CEO280" s="49"/>
      <c r="CEP280" s="49"/>
      <c r="CEQ280" s="49"/>
      <c r="CER280" s="49"/>
      <c r="CES280" s="49"/>
      <c r="CET280" s="49"/>
      <c r="CEU280" s="49"/>
      <c r="CEV280" s="49"/>
      <c r="CEW280" s="49"/>
      <c r="CEX280" s="49"/>
      <c r="CEY280" s="49"/>
      <c r="CEZ280" s="49"/>
      <c r="CFA280" s="49"/>
      <c r="CFB280" s="49"/>
      <c r="CFC280" s="49"/>
      <c r="CFD280" s="49"/>
      <c r="CFE280" s="49"/>
      <c r="CFF280" s="49"/>
      <c r="CFG280" s="49"/>
      <c r="CFH280" s="49"/>
      <c r="CFI280" s="49"/>
      <c r="CFJ280" s="49"/>
      <c r="CFK280" s="49"/>
      <c r="CFL280" s="49"/>
      <c r="CFM280" s="49"/>
      <c r="CFN280" s="49"/>
      <c r="CFO280" s="49"/>
      <c r="CFP280" s="49"/>
      <c r="CFQ280" s="49"/>
      <c r="CFR280" s="49"/>
      <c r="CFS280" s="49"/>
      <c r="CFT280" s="49"/>
      <c r="CFU280" s="49"/>
      <c r="CFV280" s="49"/>
      <c r="CFW280" s="49"/>
      <c r="CFX280" s="49"/>
      <c r="CFY280" s="49"/>
      <c r="CFZ280" s="49"/>
      <c r="CGA280" s="49"/>
      <c r="CGB280" s="49"/>
      <c r="CGC280" s="49"/>
      <c r="CGD280" s="49"/>
      <c r="CGE280" s="49"/>
      <c r="CGF280" s="49"/>
      <c r="CGG280" s="49"/>
      <c r="CGH280" s="49"/>
      <c r="CGI280" s="49"/>
      <c r="CGJ280" s="49"/>
      <c r="CGK280" s="49"/>
      <c r="CGL280" s="49"/>
      <c r="CGM280" s="49"/>
      <c r="CGN280" s="49"/>
      <c r="CGO280" s="49"/>
      <c r="CGP280" s="49"/>
      <c r="CGQ280" s="49"/>
      <c r="CGR280" s="49"/>
      <c r="CGS280" s="49"/>
      <c r="CGT280" s="49"/>
      <c r="CGU280" s="49"/>
      <c r="CGV280" s="49"/>
      <c r="CGW280" s="49"/>
      <c r="CGX280" s="49"/>
      <c r="CGY280" s="49"/>
      <c r="CGZ280" s="49"/>
      <c r="CHA280" s="49"/>
      <c r="CHB280" s="49"/>
      <c r="CHC280" s="49"/>
      <c r="CHD280" s="49"/>
      <c r="CHE280" s="49"/>
      <c r="CHF280" s="49"/>
      <c r="CHG280" s="49"/>
      <c r="CHH280" s="49"/>
      <c r="CHI280" s="49"/>
      <c r="CHJ280" s="49"/>
      <c r="CHK280" s="49"/>
      <c r="CHL280" s="49"/>
      <c r="CHM280" s="49"/>
      <c r="CHN280" s="49"/>
      <c r="CHO280" s="49"/>
      <c r="CHP280" s="49"/>
      <c r="CHQ280" s="49"/>
      <c r="CHR280" s="49"/>
      <c r="CHS280" s="49"/>
      <c r="CHT280" s="49"/>
      <c r="CHU280" s="49"/>
      <c r="CHV280" s="49"/>
      <c r="CHW280" s="49"/>
      <c r="CHX280" s="49"/>
      <c r="CHY280" s="49"/>
      <c r="CHZ280" s="49"/>
      <c r="CIA280" s="49"/>
      <c r="CIB280" s="49"/>
      <c r="CIC280" s="49"/>
      <c r="CID280" s="49"/>
      <c r="CIE280" s="49"/>
      <c r="CIF280" s="49"/>
      <c r="CIG280" s="49"/>
      <c r="CIH280" s="49"/>
      <c r="CII280" s="49"/>
      <c r="CIJ280" s="49"/>
      <c r="CIK280" s="49"/>
      <c r="CIL280" s="49"/>
      <c r="CIM280" s="49"/>
      <c r="CIN280" s="49"/>
      <c r="CIO280" s="49"/>
      <c r="CIP280" s="49"/>
      <c r="CIQ280" s="49"/>
      <c r="CIR280" s="49"/>
      <c r="CIS280" s="49"/>
      <c r="CIT280" s="49"/>
      <c r="CIU280" s="49"/>
      <c r="CIV280" s="49"/>
      <c r="CIW280" s="49"/>
      <c r="CIX280" s="49"/>
      <c r="CIY280" s="49"/>
      <c r="CIZ280" s="49"/>
      <c r="CJA280" s="49"/>
      <c r="CJB280" s="49"/>
      <c r="CJC280" s="49"/>
      <c r="CJD280" s="49"/>
      <c r="CJE280" s="49"/>
      <c r="CJF280" s="49"/>
      <c r="CJG280" s="49"/>
      <c r="CJH280" s="49"/>
      <c r="CJI280" s="49"/>
      <c r="CJJ280" s="49"/>
      <c r="CJK280" s="49"/>
      <c r="CJL280" s="49"/>
      <c r="CJM280" s="49"/>
      <c r="CJN280" s="49"/>
      <c r="CJO280" s="49"/>
      <c r="CJP280" s="49"/>
      <c r="CJQ280" s="49"/>
      <c r="CJR280" s="49"/>
      <c r="CJS280" s="49"/>
      <c r="CJT280" s="49"/>
      <c r="CJU280" s="49"/>
      <c r="CJV280" s="49"/>
      <c r="CJW280" s="49"/>
      <c r="CJX280" s="49"/>
      <c r="CJY280" s="49"/>
      <c r="CJZ280" s="49"/>
      <c r="CKA280" s="49"/>
      <c r="CKB280" s="49"/>
      <c r="CKC280" s="49"/>
      <c r="CKD280" s="49"/>
      <c r="CKE280" s="49"/>
      <c r="CKF280" s="49"/>
      <c r="CKG280" s="49"/>
      <c r="CKH280" s="49"/>
      <c r="CKI280" s="49"/>
      <c r="CKJ280" s="49"/>
      <c r="CKK280" s="49"/>
      <c r="CKL280" s="49"/>
      <c r="CKM280" s="49"/>
      <c r="CKN280" s="49"/>
      <c r="CKO280" s="49"/>
      <c r="CKP280" s="49"/>
      <c r="CKQ280" s="49"/>
      <c r="CKR280" s="49"/>
      <c r="CKS280" s="49"/>
      <c r="CKT280" s="49"/>
      <c r="CKU280" s="49"/>
      <c r="CKV280" s="49"/>
      <c r="CKW280" s="49"/>
      <c r="CKX280" s="49"/>
      <c r="CKY280" s="49"/>
      <c r="CKZ280" s="49"/>
      <c r="CLA280" s="49"/>
      <c r="CLB280" s="49"/>
      <c r="CLC280" s="49"/>
      <c r="CLD280" s="49"/>
      <c r="CLE280" s="49"/>
      <c r="CLF280" s="49"/>
      <c r="CLG280" s="49"/>
      <c r="CLH280" s="49"/>
      <c r="CLI280" s="49"/>
      <c r="CLJ280" s="49"/>
      <c r="CLK280" s="49"/>
      <c r="CLL280" s="49"/>
      <c r="CLM280" s="49"/>
      <c r="CLN280" s="49"/>
      <c r="CLO280" s="49"/>
      <c r="CLP280" s="49"/>
      <c r="CLQ280" s="49"/>
      <c r="CLR280" s="49"/>
      <c r="CLS280" s="49"/>
      <c r="CLT280" s="49"/>
      <c r="CLU280" s="49"/>
      <c r="CLV280" s="49"/>
      <c r="CLW280" s="49"/>
      <c r="CLX280" s="49"/>
      <c r="CLY280" s="49"/>
      <c r="CLZ280" s="49"/>
      <c r="CMA280" s="49"/>
      <c r="CMB280" s="49"/>
      <c r="CMC280" s="49"/>
      <c r="CMD280" s="49"/>
      <c r="CME280" s="49"/>
      <c r="CMF280" s="49"/>
      <c r="CMG280" s="49"/>
      <c r="CMH280" s="49"/>
      <c r="CMI280" s="49"/>
      <c r="CMJ280" s="49"/>
      <c r="CMK280" s="49"/>
      <c r="CML280" s="49"/>
      <c r="CMM280" s="49"/>
      <c r="CMN280" s="49"/>
      <c r="CMO280" s="49"/>
      <c r="CMP280" s="49"/>
      <c r="CMQ280" s="49"/>
      <c r="CMR280" s="49"/>
      <c r="CMS280" s="49"/>
      <c r="CMT280" s="49"/>
      <c r="CMU280" s="49"/>
      <c r="CMV280" s="49"/>
      <c r="CMW280" s="49"/>
      <c r="CMX280" s="49"/>
      <c r="CMY280" s="49"/>
      <c r="CMZ280" s="49"/>
      <c r="CNA280" s="49"/>
      <c r="CNB280" s="49"/>
      <c r="CNC280" s="49"/>
      <c r="CND280" s="49"/>
      <c r="CNE280" s="49"/>
      <c r="CNF280" s="49"/>
      <c r="CNG280" s="49"/>
      <c r="CNH280" s="49"/>
      <c r="CNI280" s="49"/>
      <c r="CNJ280" s="49"/>
      <c r="CNK280" s="49"/>
      <c r="CNL280" s="49"/>
      <c r="CNM280" s="49"/>
      <c r="CNN280" s="49"/>
      <c r="CNO280" s="49"/>
      <c r="CNP280" s="49"/>
      <c r="CNQ280" s="49"/>
      <c r="CNR280" s="49"/>
      <c r="CNS280" s="49"/>
      <c r="CNT280" s="49"/>
      <c r="CNU280" s="49"/>
      <c r="CNV280" s="49"/>
      <c r="CNW280" s="49"/>
      <c r="CNX280" s="49"/>
      <c r="CNY280" s="49"/>
      <c r="CNZ280" s="49"/>
      <c r="COA280" s="49"/>
      <c r="COB280" s="49"/>
      <c r="COC280" s="49"/>
      <c r="COD280" s="49"/>
      <c r="COE280" s="49"/>
      <c r="COF280" s="49"/>
      <c r="COG280" s="49"/>
      <c r="COH280" s="49"/>
      <c r="COI280" s="49"/>
      <c r="COJ280" s="49"/>
      <c r="COK280" s="49"/>
      <c r="COL280" s="49"/>
      <c r="COM280" s="49"/>
      <c r="CON280" s="49"/>
      <c r="COO280" s="49"/>
      <c r="COP280" s="49"/>
      <c r="COQ280" s="49"/>
      <c r="COR280" s="49"/>
      <c r="COS280" s="49"/>
      <c r="COT280" s="49"/>
      <c r="COU280" s="49"/>
      <c r="COV280" s="49"/>
      <c r="COW280" s="49"/>
      <c r="COX280" s="49"/>
      <c r="COY280" s="49"/>
      <c r="COZ280" s="49"/>
      <c r="CPA280" s="49"/>
      <c r="CPB280" s="49"/>
      <c r="CPC280" s="49"/>
      <c r="CPD280" s="49"/>
      <c r="CPE280" s="49"/>
      <c r="CPF280" s="49"/>
      <c r="CPG280" s="49"/>
      <c r="CPH280" s="49"/>
      <c r="CPI280" s="49"/>
      <c r="CPJ280" s="49"/>
      <c r="CPK280" s="49"/>
      <c r="CPL280" s="49"/>
      <c r="CPM280" s="49"/>
      <c r="CPN280" s="49"/>
      <c r="CPO280" s="49"/>
      <c r="CPP280" s="49"/>
      <c r="CPQ280" s="49"/>
      <c r="CPR280" s="49"/>
      <c r="CPS280" s="49"/>
      <c r="CPT280" s="49"/>
      <c r="CPU280" s="49"/>
      <c r="CPV280" s="49"/>
      <c r="CPW280" s="49"/>
      <c r="CPX280" s="49"/>
      <c r="CPY280" s="49"/>
      <c r="CPZ280" s="49"/>
      <c r="CQA280" s="49"/>
      <c r="CQB280" s="49"/>
      <c r="CQC280" s="49"/>
      <c r="CQD280" s="49"/>
      <c r="CQE280" s="49"/>
      <c r="CQF280" s="49"/>
      <c r="CQG280" s="49"/>
      <c r="CQH280" s="49"/>
      <c r="CQI280" s="49"/>
      <c r="CQJ280" s="49"/>
      <c r="CQK280" s="49"/>
      <c r="CQL280" s="49"/>
      <c r="CQM280" s="49"/>
      <c r="CQN280" s="49"/>
      <c r="CQO280" s="49"/>
      <c r="CQP280" s="49"/>
      <c r="CQQ280" s="49"/>
      <c r="CQR280" s="49"/>
      <c r="CQS280" s="49"/>
      <c r="CQT280" s="49"/>
      <c r="CQU280" s="49"/>
      <c r="CQV280" s="49"/>
      <c r="CQW280" s="49"/>
      <c r="CQX280" s="49"/>
      <c r="CQY280" s="49"/>
      <c r="CQZ280" s="49"/>
      <c r="CRA280" s="49"/>
      <c r="CRB280" s="49"/>
      <c r="CRC280" s="49"/>
      <c r="CRD280" s="49"/>
      <c r="CRE280" s="49"/>
      <c r="CRF280" s="49"/>
      <c r="CRG280" s="49"/>
      <c r="CRH280" s="49"/>
      <c r="CRI280" s="49"/>
      <c r="CRJ280" s="49"/>
      <c r="CRK280" s="49"/>
      <c r="CRL280" s="49"/>
      <c r="CRM280" s="49"/>
      <c r="CRN280" s="49"/>
      <c r="CRO280" s="49"/>
      <c r="CRP280" s="49"/>
      <c r="CRQ280" s="49"/>
      <c r="CRR280" s="49"/>
      <c r="CRS280" s="49"/>
      <c r="CRT280" s="49"/>
      <c r="CRU280" s="49"/>
      <c r="CRV280" s="49"/>
      <c r="CRW280" s="49"/>
      <c r="CRX280" s="49"/>
      <c r="CRY280" s="49"/>
      <c r="CRZ280" s="49"/>
      <c r="CSA280" s="49"/>
      <c r="CSB280" s="49"/>
      <c r="CSC280" s="49"/>
      <c r="CSD280" s="49"/>
      <c r="CSE280" s="49"/>
      <c r="CSF280" s="49"/>
      <c r="CSG280" s="49"/>
      <c r="CSH280" s="49"/>
      <c r="CSI280" s="49"/>
      <c r="CSJ280" s="49"/>
      <c r="CSK280" s="49"/>
      <c r="CSL280" s="49"/>
      <c r="CSM280" s="49"/>
      <c r="CSN280" s="49"/>
      <c r="CSO280" s="49"/>
      <c r="CSP280" s="49"/>
      <c r="CSQ280" s="49"/>
      <c r="CSR280" s="49"/>
      <c r="CSS280" s="49"/>
      <c r="CST280" s="49"/>
      <c r="CSU280" s="49"/>
      <c r="CSV280" s="49"/>
      <c r="CSW280" s="49"/>
      <c r="CSX280" s="49"/>
      <c r="CSY280" s="49"/>
      <c r="CSZ280" s="49"/>
      <c r="CTA280" s="49"/>
      <c r="CTB280" s="49"/>
      <c r="CTC280" s="49"/>
      <c r="CTD280" s="49"/>
      <c r="CTE280" s="49"/>
      <c r="CTF280" s="49"/>
      <c r="CTG280" s="49"/>
      <c r="CTH280" s="49"/>
      <c r="CTI280" s="49"/>
      <c r="CTJ280" s="49"/>
      <c r="CTK280" s="49"/>
      <c r="CTL280" s="49"/>
      <c r="CTM280" s="49"/>
      <c r="CTN280" s="49"/>
      <c r="CTO280" s="49"/>
      <c r="CTP280" s="49"/>
      <c r="CTQ280" s="49"/>
      <c r="CTR280" s="49"/>
      <c r="CTS280" s="49"/>
      <c r="CTT280" s="49"/>
      <c r="CTU280" s="49"/>
      <c r="CTV280" s="49"/>
      <c r="CTW280" s="49"/>
      <c r="CTX280" s="49"/>
      <c r="CTY280" s="49"/>
      <c r="CTZ280" s="49"/>
      <c r="CUA280" s="49"/>
      <c r="CUB280" s="49"/>
      <c r="CUC280" s="49"/>
      <c r="CUD280" s="49"/>
      <c r="CUE280" s="49"/>
      <c r="CUF280" s="49"/>
      <c r="CUG280" s="49"/>
      <c r="CUH280" s="49"/>
      <c r="CUI280" s="49"/>
      <c r="CUJ280" s="49"/>
      <c r="CUK280" s="49"/>
      <c r="CUL280" s="49"/>
      <c r="CUM280" s="49"/>
      <c r="CUN280" s="49"/>
      <c r="CUO280" s="49"/>
      <c r="CUP280" s="49"/>
      <c r="CUQ280" s="49"/>
      <c r="CUR280" s="49"/>
      <c r="CUS280" s="49"/>
      <c r="CUT280" s="49"/>
      <c r="CUU280" s="49"/>
      <c r="CUV280" s="49"/>
      <c r="CUW280" s="49"/>
      <c r="CUX280" s="49"/>
      <c r="CUY280" s="49"/>
      <c r="CUZ280" s="49"/>
      <c r="CVA280" s="49"/>
      <c r="CVB280" s="49"/>
      <c r="CVC280" s="49"/>
      <c r="CVD280" s="49"/>
      <c r="CVE280" s="49"/>
      <c r="CVF280" s="49"/>
      <c r="CVG280" s="49"/>
      <c r="CVH280" s="49"/>
      <c r="CVI280" s="49"/>
      <c r="CVJ280" s="49"/>
      <c r="CVK280" s="49"/>
      <c r="CVL280" s="49"/>
      <c r="CVM280" s="49"/>
      <c r="CVN280" s="49"/>
      <c r="CVO280" s="49"/>
      <c r="CVP280" s="49"/>
      <c r="CVQ280" s="49"/>
      <c r="CVR280" s="49"/>
      <c r="CVS280" s="49"/>
      <c r="CVT280" s="49"/>
      <c r="CVU280" s="49"/>
      <c r="CVV280" s="49"/>
      <c r="CVW280" s="49"/>
      <c r="CVX280" s="49"/>
      <c r="CVY280" s="49"/>
      <c r="CVZ280" s="49"/>
      <c r="CWA280" s="49"/>
      <c r="CWB280" s="49"/>
      <c r="CWC280" s="49"/>
      <c r="CWD280" s="49"/>
      <c r="CWE280" s="49"/>
      <c r="CWF280" s="49"/>
      <c r="CWG280" s="49"/>
      <c r="CWH280" s="49"/>
      <c r="CWI280" s="49"/>
      <c r="CWJ280" s="49"/>
      <c r="CWK280" s="49"/>
      <c r="CWL280" s="49"/>
      <c r="CWM280" s="49"/>
      <c r="CWN280" s="49"/>
      <c r="CWO280" s="49"/>
      <c r="CWP280" s="49"/>
      <c r="CWQ280" s="49"/>
      <c r="CWR280" s="49"/>
      <c r="CWS280" s="49"/>
      <c r="CWT280" s="49"/>
      <c r="CWU280" s="49"/>
      <c r="CWV280" s="49"/>
      <c r="CWW280" s="49"/>
      <c r="CWX280" s="49"/>
      <c r="CWY280" s="49"/>
      <c r="CWZ280" s="49"/>
      <c r="CXA280" s="49"/>
      <c r="CXB280" s="49"/>
      <c r="CXC280" s="49"/>
      <c r="CXD280" s="49"/>
      <c r="CXE280" s="49"/>
      <c r="CXF280" s="49"/>
      <c r="CXG280" s="49"/>
      <c r="CXH280" s="49"/>
      <c r="CXI280" s="49"/>
      <c r="CXJ280" s="49"/>
      <c r="CXK280" s="49"/>
      <c r="CXL280" s="49"/>
      <c r="CXM280" s="49"/>
      <c r="CXN280" s="49"/>
      <c r="CXO280" s="49"/>
      <c r="CXP280" s="49"/>
      <c r="CXQ280" s="49"/>
      <c r="CXR280" s="49"/>
      <c r="CXS280" s="49"/>
      <c r="CXT280" s="49"/>
      <c r="CXU280" s="49"/>
      <c r="CXV280" s="49"/>
      <c r="CXW280" s="49"/>
      <c r="CXX280" s="49"/>
      <c r="CXY280" s="49"/>
      <c r="CXZ280" s="49"/>
      <c r="CYA280" s="49"/>
      <c r="CYB280" s="49"/>
      <c r="CYC280" s="49"/>
      <c r="CYD280" s="49"/>
      <c r="CYE280" s="49"/>
      <c r="CYF280" s="49"/>
      <c r="CYG280" s="49"/>
      <c r="CYH280" s="49"/>
      <c r="CYI280" s="49"/>
      <c r="CYJ280" s="49"/>
      <c r="CYK280" s="49"/>
      <c r="CYL280" s="49"/>
      <c r="CYM280" s="49"/>
      <c r="CYN280" s="49"/>
      <c r="CYO280" s="49"/>
      <c r="CYP280" s="49"/>
      <c r="CYQ280" s="49"/>
      <c r="CYR280" s="49"/>
      <c r="CYS280" s="49"/>
      <c r="CYT280" s="49"/>
      <c r="CYU280" s="49"/>
      <c r="CYV280" s="49"/>
      <c r="CYW280" s="49"/>
      <c r="CYX280" s="49"/>
      <c r="CYY280" s="49"/>
      <c r="CYZ280" s="49"/>
      <c r="CZA280" s="49"/>
      <c r="CZB280" s="49"/>
      <c r="CZC280" s="49"/>
      <c r="CZD280" s="49"/>
      <c r="CZE280" s="49"/>
      <c r="CZF280" s="49"/>
      <c r="CZG280" s="49"/>
      <c r="CZH280" s="49"/>
      <c r="CZI280" s="49"/>
      <c r="CZJ280" s="49"/>
      <c r="CZK280" s="49"/>
      <c r="CZL280" s="49"/>
      <c r="CZM280" s="49"/>
      <c r="CZN280" s="49"/>
      <c r="CZO280" s="49"/>
      <c r="CZP280" s="49"/>
      <c r="CZQ280" s="49"/>
      <c r="CZR280" s="49"/>
      <c r="CZS280" s="49"/>
      <c r="CZT280" s="49"/>
      <c r="CZU280" s="49"/>
      <c r="CZV280" s="49"/>
      <c r="CZW280" s="49"/>
      <c r="CZX280" s="49"/>
      <c r="CZY280" s="49"/>
      <c r="CZZ280" s="49"/>
      <c r="DAA280" s="49"/>
      <c r="DAB280" s="49"/>
      <c r="DAC280" s="49"/>
      <c r="DAD280" s="49"/>
      <c r="DAE280" s="49"/>
      <c r="DAF280" s="49"/>
      <c r="DAG280" s="49"/>
      <c r="DAH280" s="49"/>
      <c r="DAI280" s="49"/>
      <c r="DAJ280" s="49"/>
      <c r="DAK280" s="49"/>
      <c r="DAL280" s="49"/>
      <c r="DAM280" s="49"/>
      <c r="DAN280" s="49"/>
      <c r="DAO280" s="49"/>
      <c r="DAP280" s="49"/>
      <c r="DAQ280" s="49"/>
      <c r="DAR280" s="49"/>
      <c r="DAS280" s="49"/>
      <c r="DAT280" s="49"/>
      <c r="DAU280" s="49"/>
      <c r="DAV280" s="49"/>
      <c r="DAW280" s="49"/>
      <c r="DAX280" s="49"/>
      <c r="DAY280" s="49"/>
      <c r="DAZ280" s="49"/>
      <c r="DBA280" s="49"/>
      <c r="DBB280" s="49"/>
      <c r="DBC280" s="49"/>
      <c r="DBD280" s="49"/>
      <c r="DBE280" s="49"/>
      <c r="DBF280" s="49"/>
      <c r="DBG280" s="49"/>
      <c r="DBH280" s="49"/>
      <c r="DBI280" s="49"/>
      <c r="DBJ280" s="49"/>
      <c r="DBK280" s="49"/>
      <c r="DBL280" s="49"/>
      <c r="DBM280" s="49"/>
      <c r="DBN280" s="49"/>
      <c r="DBO280" s="49"/>
      <c r="DBP280" s="49"/>
      <c r="DBQ280" s="49"/>
      <c r="DBR280" s="49"/>
      <c r="DBS280" s="49"/>
      <c r="DBT280" s="49"/>
      <c r="DBU280" s="49"/>
      <c r="DBV280" s="49"/>
      <c r="DBW280" s="49"/>
      <c r="DBX280" s="49"/>
      <c r="DBY280" s="49"/>
      <c r="DBZ280" s="49"/>
      <c r="DCA280" s="49"/>
      <c r="DCB280" s="49"/>
      <c r="DCC280" s="49"/>
      <c r="DCD280" s="49"/>
      <c r="DCE280" s="49"/>
      <c r="DCF280" s="49"/>
      <c r="DCG280" s="49"/>
      <c r="DCH280" s="49"/>
      <c r="DCI280" s="49"/>
      <c r="DCJ280" s="49"/>
      <c r="DCK280" s="49"/>
      <c r="DCL280" s="49"/>
      <c r="DCM280" s="49"/>
      <c r="DCN280" s="49"/>
      <c r="DCO280" s="49"/>
      <c r="DCP280" s="49"/>
      <c r="DCQ280" s="49"/>
      <c r="DCR280" s="49"/>
      <c r="DCS280" s="49"/>
      <c r="DCT280" s="49"/>
      <c r="DCU280" s="49"/>
      <c r="DCV280" s="49"/>
      <c r="DCW280" s="49"/>
      <c r="DCX280" s="49"/>
      <c r="DCY280" s="49"/>
      <c r="DCZ280" s="49"/>
      <c r="DDA280" s="49"/>
      <c r="DDB280" s="49"/>
      <c r="DDC280" s="49"/>
      <c r="DDD280" s="49"/>
      <c r="DDE280" s="49"/>
      <c r="DDF280" s="49"/>
      <c r="DDG280" s="49"/>
      <c r="DDH280" s="49"/>
      <c r="DDI280" s="49"/>
      <c r="DDJ280" s="49"/>
      <c r="DDK280" s="49"/>
      <c r="DDL280" s="49"/>
      <c r="DDM280" s="49"/>
      <c r="DDN280" s="49"/>
      <c r="DDO280" s="49"/>
      <c r="DDP280" s="49"/>
      <c r="DDQ280" s="49"/>
      <c r="DDR280" s="49"/>
      <c r="DDS280" s="49"/>
      <c r="DDT280" s="49"/>
      <c r="DDU280" s="49"/>
      <c r="DDV280" s="49"/>
      <c r="DDW280" s="49"/>
      <c r="DDX280" s="49"/>
      <c r="DDY280" s="49"/>
      <c r="DDZ280" s="49"/>
      <c r="DEA280" s="49"/>
      <c r="DEB280" s="49"/>
      <c r="DEC280" s="49"/>
      <c r="DED280" s="49"/>
      <c r="DEE280" s="49"/>
      <c r="DEF280" s="49"/>
      <c r="DEG280" s="49"/>
      <c r="DEH280" s="49"/>
      <c r="DEI280" s="49"/>
      <c r="DEJ280" s="49"/>
      <c r="DEK280" s="49"/>
      <c r="DEL280" s="49"/>
      <c r="DEM280" s="49"/>
      <c r="DEN280" s="49"/>
      <c r="DEO280" s="49"/>
      <c r="DEP280" s="49"/>
      <c r="DEQ280" s="49"/>
      <c r="DER280" s="49"/>
      <c r="DES280" s="49"/>
      <c r="DET280" s="49"/>
      <c r="DEU280" s="49"/>
      <c r="DEV280" s="49"/>
      <c r="DEW280" s="49"/>
      <c r="DEX280" s="49"/>
      <c r="DEY280" s="49"/>
      <c r="DEZ280" s="49"/>
      <c r="DFA280" s="49"/>
      <c r="DFB280" s="49"/>
      <c r="DFC280" s="49"/>
      <c r="DFD280" s="49"/>
      <c r="DFE280" s="49"/>
      <c r="DFF280" s="49"/>
      <c r="DFG280" s="49"/>
      <c r="DFH280" s="49"/>
      <c r="DFI280" s="49"/>
      <c r="DFJ280" s="49"/>
      <c r="DFK280" s="49"/>
      <c r="DFL280" s="49"/>
      <c r="DFM280" s="49"/>
      <c r="DFN280" s="49"/>
      <c r="DFO280" s="49"/>
      <c r="DFP280" s="49"/>
      <c r="DFQ280" s="49"/>
      <c r="DFR280" s="49"/>
      <c r="DFS280" s="49"/>
      <c r="DFT280" s="49"/>
      <c r="DFU280" s="49"/>
      <c r="DFV280" s="49"/>
      <c r="DFW280" s="49"/>
      <c r="DFX280" s="49"/>
      <c r="DFY280" s="49"/>
      <c r="DFZ280" s="49"/>
      <c r="DGA280" s="49"/>
      <c r="DGB280" s="49"/>
      <c r="DGC280" s="49"/>
      <c r="DGD280" s="49"/>
      <c r="DGE280" s="49"/>
      <c r="DGF280" s="49"/>
      <c r="DGG280" s="49"/>
      <c r="DGH280" s="49"/>
      <c r="DGI280" s="49"/>
      <c r="DGJ280" s="49"/>
      <c r="DGK280" s="49"/>
      <c r="DGL280" s="49"/>
      <c r="DGM280" s="49"/>
      <c r="DGN280" s="49"/>
      <c r="DGO280" s="49"/>
      <c r="DGP280" s="49"/>
      <c r="DGQ280" s="49"/>
      <c r="DGR280" s="49"/>
      <c r="DGS280" s="49"/>
      <c r="DGT280" s="49"/>
      <c r="DGU280" s="49"/>
      <c r="DGV280" s="49"/>
      <c r="DGW280" s="49"/>
      <c r="DGX280" s="49"/>
      <c r="DGY280" s="49"/>
      <c r="DGZ280" s="49"/>
      <c r="DHA280" s="49"/>
      <c r="DHB280" s="49"/>
      <c r="DHC280" s="49"/>
      <c r="DHD280" s="49"/>
      <c r="DHE280" s="49"/>
      <c r="DHF280" s="49"/>
      <c r="DHG280" s="49"/>
      <c r="DHH280" s="49"/>
      <c r="DHI280" s="49"/>
      <c r="DHJ280" s="49"/>
      <c r="DHK280" s="49"/>
      <c r="DHL280" s="49"/>
      <c r="DHM280" s="49"/>
      <c r="DHN280" s="49"/>
      <c r="DHO280" s="49"/>
      <c r="DHP280" s="49"/>
      <c r="DHQ280" s="49"/>
      <c r="DHR280" s="49"/>
      <c r="DHS280" s="49"/>
      <c r="DHT280" s="49"/>
      <c r="DHU280" s="49"/>
      <c r="DHV280" s="49"/>
      <c r="DHW280" s="49"/>
      <c r="DHX280" s="49"/>
      <c r="DHY280" s="49"/>
      <c r="DHZ280" s="49"/>
      <c r="DIA280" s="49"/>
      <c r="DIB280" s="49"/>
      <c r="DIC280" s="49"/>
      <c r="DID280" s="49"/>
      <c r="DIE280" s="49"/>
      <c r="DIF280" s="49"/>
      <c r="DIG280" s="49"/>
      <c r="DIH280" s="49"/>
      <c r="DII280" s="49"/>
      <c r="DIJ280" s="49"/>
      <c r="DIK280" s="49"/>
      <c r="DIL280" s="49"/>
      <c r="DIM280" s="49"/>
      <c r="DIN280" s="49"/>
      <c r="DIO280" s="49"/>
      <c r="DIP280" s="49"/>
      <c r="DIQ280" s="49"/>
      <c r="DIR280" s="49"/>
      <c r="DIS280" s="49"/>
      <c r="DIT280" s="49"/>
      <c r="DIU280" s="49"/>
      <c r="DIV280" s="49"/>
      <c r="DIW280" s="49"/>
      <c r="DIX280" s="49"/>
      <c r="DIY280" s="49"/>
      <c r="DIZ280" s="49"/>
      <c r="DJA280" s="49"/>
      <c r="DJB280" s="49"/>
      <c r="DJC280" s="49"/>
      <c r="DJD280" s="49"/>
      <c r="DJE280" s="49"/>
      <c r="DJF280" s="49"/>
      <c r="DJG280" s="49"/>
      <c r="DJH280" s="49"/>
      <c r="DJI280" s="49"/>
      <c r="DJJ280" s="49"/>
      <c r="DJK280" s="49"/>
      <c r="DJL280" s="49"/>
      <c r="DJM280" s="49"/>
      <c r="DJN280" s="49"/>
      <c r="DJO280" s="49"/>
      <c r="DJP280" s="49"/>
      <c r="DJQ280" s="49"/>
      <c r="DJR280" s="49"/>
      <c r="DJS280" s="49"/>
      <c r="DJT280" s="49"/>
      <c r="DJU280" s="49"/>
      <c r="DJV280" s="49"/>
      <c r="DJW280" s="49"/>
      <c r="DJX280" s="49"/>
      <c r="DJY280" s="49"/>
      <c r="DJZ280" s="49"/>
      <c r="DKA280" s="49"/>
      <c r="DKB280" s="49"/>
      <c r="DKC280" s="49"/>
      <c r="DKD280" s="49"/>
      <c r="DKE280" s="49"/>
      <c r="DKF280" s="49"/>
      <c r="DKG280" s="49"/>
      <c r="DKH280" s="49"/>
      <c r="DKI280" s="49"/>
      <c r="DKJ280" s="49"/>
      <c r="DKK280" s="49"/>
      <c r="DKL280" s="49"/>
      <c r="DKM280" s="49"/>
      <c r="DKN280" s="49"/>
      <c r="DKO280" s="49"/>
      <c r="DKP280" s="49"/>
      <c r="DKQ280" s="49"/>
      <c r="DKR280" s="49"/>
      <c r="DKS280" s="49"/>
      <c r="DKT280" s="49"/>
      <c r="DKU280" s="49"/>
      <c r="DKV280" s="49"/>
      <c r="DKW280" s="49"/>
      <c r="DKX280" s="49"/>
      <c r="DKY280" s="49"/>
      <c r="DKZ280" s="49"/>
      <c r="DLA280" s="49"/>
      <c r="DLB280" s="49"/>
      <c r="DLC280" s="49"/>
      <c r="DLD280" s="49"/>
      <c r="DLE280" s="49"/>
      <c r="DLF280" s="49"/>
      <c r="DLG280" s="49"/>
      <c r="DLH280" s="49"/>
      <c r="DLI280" s="49"/>
      <c r="DLJ280" s="49"/>
      <c r="DLK280" s="49"/>
      <c r="DLL280" s="49"/>
      <c r="DLM280" s="49"/>
      <c r="DLN280" s="49"/>
      <c r="DLO280" s="49"/>
      <c r="DLP280" s="49"/>
      <c r="DLQ280" s="49"/>
      <c r="DLR280" s="49"/>
      <c r="DLS280" s="49"/>
      <c r="DLT280" s="49"/>
      <c r="DLU280" s="49"/>
      <c r="DLV280" s="49"/>
      <c r="DLW280" s="49"/>
      <c r="DLX280" s="49"/>
      <c r="DLY280" s="49"/>
      <c r="DLZ280" s="49"/>
      <c r="DMA280" s="49"/>
      <c r="DMB280" s="49"/>
      <c r="DMC280" s="49"/>
      <c r="DMD280" s="49"/>
      <c r="DME280" s="49"/>
      <c r="DMF280" s="49"/>
      <c r="DMG280" s="49"/>
      <c r="DMH280" s="49"/>
      <c r="DMI280" s="49"/>
      <c r="DMJ280" s="49"/>
      <c r="DMK280" s="49"/>
      <c r="DML280" s="49"/>
      <c r="DMM280" s="49"/>
      <c r="DMN280" s="49"/>
      <c r="DMO280" s="49"/>
      <c r="DMP280" s="49"/>
      <c r="DMQ280" s="49"/>
      <c r="DMR280" s="49"/>
      <c r="DMS280" s="49"/>
      <c r="DMT280" s="49"/>
      <c r="DMU280" s="49"/>
      <c r="DMV280" s="49"/>
      <c r="DMW280" s="49"/>
      <c r="DMX280" s="49"/>
      <c r="DMY280" s="49"/>
      <c r="DMZ280" s="49"/>
      <c r="DNA280" s="49"/>
      <c r="DNB280" s="49"/>
      <c r="DNC280" s="49"/>
      <c r="DND280" s="49"/>
      <c r="DNE280" s="49"/>
      <c r="DNF280" s="49"/>
      <c r="DNG280" s="49"/>
      <c r="DNH280" s="49"/>
      <c r="DNI280" s="49"/>
      <c r="DNJ280" s="49"/>
      <c r="DNK280" s="49"/>
      <c r="DNL280" s="49"/>
      <c r="DNM280" s="49"/>
      <c r="DNN280" s="49"/>
      <c r="DNO280" s="49"/>
      <c r="DNP280" s="49"/>
      <c r="DNQ280" s="49"/>
      <c r="DNR280" s="49"/>
      <c r="DNS280" s="49"/>
      <c r="DNT280" s="49"/>
      <c r="DNU280" s="49"/>
      <c r="DNV280" s="49"/>
      <c r="DNW280" s="49"/>
      <c r="DNX280" s="49"/>
      <c r="DNY280" s="49"/>
      <c r="DNZ280" s="49"/>
      <c r="DOA280" s="49"/>
      <c r="DOB280" s="49"/>
      <c r="DOC280" s="49"/>
      <c r="DOD280" s="49"/>
      <c r="DOE280" s="49"/>
      <c r="DOF280" s="49"/>
      <c r="DOG280" s="49"/>
      <c r="DOH280" s="49"/>
      <c r="DOI280" s="49"/>
      <c r="DOJ280" s="49"/>
      <c r="DOK280" s="49"/>
      <c r="DOL280" s="49"/>
      <c r="DOM280" s="49"/>
      <c r="DON280" s="49"/>
      <c r="DOO280" s="49"/>
      <c r="DOP280" s="49"/>
      <c r="DOQ280" s="49"/>
      <c r="DOR280" s="49"/>
      <c r="DOS280" s="49"/>
      <c r="DOT280" s="49"/>
      <c r="DOU280" s="49"/>
      <c r="DOV280" s="49"/>
      <c r="DOW280" s="49"/>
      <c r="DOX280" s="49"/>
      <c r="DOY280" s="49"/>
      <c r="DOZ280" s="49"/>
      <c r="DPA280" s="49"/>
      <c r="DPB280" s="49"/>
      <c r="DPC280" s="49"/>
      <c r="DPD280" s="49"/>
      <c r="DPE280" s="49"/>
      <c r="DPF280" s="49"/>
      <c r="DPG280" s="49"/>
      <c r="DPH280" s="49"/>
      <c r="DPI280" s="49"/>
      <c r="DPJ280" s="49"/>
      <c r="DPK280" s="49"/>
      <c r="DPL280" s="49"/>
      <c r="DPM280" s="49"/>
      <c r="DPN280" s="49"/>
      <c r="DPO280" s="49"/>
      <c r="DPP280" s="49"/>
      <c r="DPQ280" s="49"/>
      <c r="DPR280" s="49"/>
      <c r="DPS280" s="49"/>
      <c r="DPT280" s="49"/>
      <c r="DPU280" s="49"/>
      <c r="DPV280" s="49"/>
      <c r="DPW280" s="49"/>
      <c r="DPX280" s="49"/>
      <c r="DPY280" s="49"/>
      <c r="DPZ280" s="49"/>
      <c r="DQA280" s="49"/>
      <c r="DQB280" s="49"/>
      <c r="DQC280" s="49"/>
      <c r="DQD280" s="49"/>
      <c r="DQE280" s="49"/>
      <c r="DQF280" s="49"/>
      <c r="DQG280" s="49"/>
      <c r="DQH280" s="49"/>
      <c r="DQI280" s="49"/>
      <c r="DQJ280" s="49"/>
      <c r="DQK280" s="49"/>
      <c r="DQL280" s="49"/>
      <c r="DQM280" s="49"/>
      <c r="DQN280" s="49"/>
      <c r="DQO280" s="49"/>
      <c r="DQP280" s="49"/>
      <c r="DQQ280" s="49"/>
      <c r="DQR280" s="49"/>
      <c r="DQS280" s="49"/>
      <c r="DQT280" s="49"/>
      <c r="DQU280" s="49"/>
      <c r="DQV280" s="49"/>
      <c r="DQW280" s="49"/>
      <c r="DQX280" s="49"/>
      <c r="DQY280" s="49"/>
      <c r="DQZ280" s="49"/>
      <c r="DRA280" s="49"/>
      <c r="DRB280" s="49"/>
      <c r="DRC280" s="49"/>
      <c r="DRD280" s="49"/>
      <c r="DRE280" s="49"/>
      <c r="DRF280" s="49"/>
      <c r="DRG280" s="49"/>
      <c r="DRH280" s="49"/>
      <c r="DRI280" s="49"/>
      <c r="DRJ280" s="49"/>
      <c r="DRK280" s="49"/>
      <c r="DRL280" s="49"/>
      <c r="DRM280" s="49"/>
      <c r="DRN280" s="49"/>
      <c r="DRO280" s="49"/>
      <c r="DRP280" s="49"/>
      <c r="DRQ280" s="49"/>
      <c r="DRR280" s="49"/>
      <c r="DRS280" s="49"/>
      <c r="DRT280" s="49"/>
      <c r="DRU280" s="49"/>
      <c r="DRV280" s="49"/>
      <c r="DRW280" s="49"/>
      <c r="DRX280" s="49"/>
      <c r="DRY280" s="49"/>
      <c r="DRZ280" s="49"/>
      <c r="DSA280" s="49"/>
      <c r="DSB280" s="49"/>
      <c r="DSC280" s="49"/>
      <c r="DSD280" s="49"/>
      <c r="DSE280" s="49"/>
      <c r="DSF280" s="49"/>
      <c r="DSG280" s="49"/>
      <c r="DSH280" s="49"/>
      <c r="DSI280" s="49"/>
      <c r="DSJ280" s="49"/>
      <c r="DSK280" s="49"/>
      <c r="DSL280" s="49"/>
      <c r="DSM280" s="49"/>
      <c r="DSN280" s="49"/>
      <c r="DSO280" s="49"/>
      <c r="DSP280" s="49"/>
      <c r="DSQ280" s="49"/>
      <c r="DSR280" s="49"/>
      <c r="DSS280" s="49"/>
      <c r="DST280" s="49"/>
      <c r="DSU280" s="49"/>
      <c r="DSV280" s="49"/>
      <c r="DSW280" s="49"/>
      <c r="DSX280" s="49"/>
      <c r="DSY280" s="49"/>
      <c r="DSZ280" s="49"/>
      <c r="DTA280" s="49"/>
      <c r="DTB280" s="49"/>
      <c r="DTC280" s="49"/>
      <c r="DTD280" s="49"/>
      <c r="DTE280" s="49"/>
      <c r="DTF280" s="49"/>
      <c r="DTG280" s="49"/>
      <c r="DTH280" s="49"/>
      <c r="DTI280" s="49"/>
      <c r="DTJ280" s="49"/>
      <c r="DTK280" s="49"/>
      <c r="DTL280" s="49"/>
      <c r="DTM280" s="49"/>
      <c r="DTN280" s="49"/>
      <c r="DTO280" s="49"/>
      <c r="DTP280" s="49"/>
      <c r="DTQ280" s="49"/>
      <c r="DTR280" s="49"/>
      <c r="DTS280" s="49"/>
      <c r="DTT280" s="49"/>
      <c r="DTU280" s="49"/>
      <c r="DTV280" s="49"/>
      <c r="DTW280" s="49"/>
      <c r="DTX280" s="49"/>
      <c r="DTY280" s="49"/>
      <c r="DTZ280" s="49"/>
      <c r="DUA280" s="49"/>
      <c r="DUB280" s="49"/>
      <c r="DUC280" s="49"/>
      <c r="DUD280" s="49"/>
      <c r="DUE280" s="49"/>
      <c r="DUF280" s="49"/>
      <c r="DUG280" s="49"/>
      <c r="DUH280" s="49"/>
      <c r="DUI280" s="49"/>
      <c r="DUJ280" s="49"/>
      <c r="DUK280" s="49"/>
      <c r="DUL280" s="49"/>
      <c r="DUM280" s="49"/>
      <c r="DUN280" s="49"/>
      <c r="DUO280" s="49"/>
      <c r="DUP280" s="49"/>
      <c r="DUQ280" s="49"/>
      <c r="DUR280" s="49"/>
      <c r="DUS280" s="49"/>
      <c r="DUT280" s="49"/>
      <c r="DUU280" s="49"/>
      <c r="DUV280" s="49"/>
      <c r="DUW280" s="49"/>
      <c r="DUX280" s="49"/>
      <c r="DUY280" s="49"/>
      <c r="DUZ280" s="49"/>
      <c r="DVA280" s="49"/>
      <c r="DVB280" s="49"/>
      <c r="DVC280" s="49"/>
      <c r="DVD280" s="49"/>
      <c r="DVE280" s="49"/>
      <c r="DVF280" s="49"/>
      <c r="DVG280" s="49"/>
      <c r="DVH280" s="49"/>
      <c r="DVI280" s="49"/>
      <c r="DVJ280" s="49"/>
      <c r="DVK280" s="49"/>
      <c r="DVL280" s="49"/>
      <c r="DVM280" s="49"/>
      <c r="DVN280" s="49"/>
      <c r="DVO280" s="49"/>
      <c r="DVP280" s="49"/>
      <c r="DVQ280" s="49"/>
      <c r="DVR280" s="49"/>
      <c r="DVS280" s="49"/>
      <c r="DVT280" s="49"/>
      <c r="DVU280" s="49"/>
      <c r="DVV280" s="49"/>
      <c r="DVW280" s="49"/>
      <c r="DVX280" s="49"/>
      <c r="DVY280" s="49"/>
      <c r="DVZ280" s="49"/>
      <c r="DWA280" s="49"/>
      <c r="DWB280" s="49"/>
      <c r="DWC280" s="49"/>
      <c r="DWD280" s="49"/>
      <c r="DWE280" s="49"/>
      <c r="DWF280" s="49"/>
      <c r="DWG280" s="49"/>
      <c r="DWH280" s="49"/>
      <c r="DWI280" s="49"/>
      <c r="DWJ280" s="49"/>
      <c r="DWK280" s="49"/>
      <c r="DWL280" s="49"/>
      <c r="DWM280" s="49"/>
      <c r="DWN280" s="49"/>
      <c r="DWO280" s="49"/>
      <c r="DWP280" s="49"/>
      <c r="DWQ280" s="49"/>
      <c r="DWR280" s="49"/>
      <c r="DWS280" s="49"/>
      <c r="DWT280" s="49"/>
      <c r="DWU280" s="49"/>
      <c r="DWV280" s="49"/>
      <c r="DWW280" s="49"/>
      <c r="DWX280" s="49"/>
      <c r="DWY280" s="49"/>
      <c r="DWZ280" s="49"/>
      <c r="DXA280" s="49"/>
      <c r="DXB280" s="49"/>
      <c r="DXC280" s="49"/>
      <c r="DXD280" s="49"/>
      <c r="DXE280" s="49"/>
      <c r="DXF280" s="49"/>
      <c r="DXG280" s="49"/>
      <c r="DXH280" s="49"/>
      <c r="DXI280" s="49"/>
      <c r="DXJ280" s="49"/>
      <c r="DXK280" s="49"/>
      <c r="DXL280" s="49"/>
      <c r="DXM280" s="49"/>
      <c r="DXN280" s="49"/>
      <c r="DXO280" s="49"/>
      <c r="DXP280" s="49"/>
      <c r="DXQ280" s="49"/>
      <c r="DXR280" s="49"/>
      <c r="DXS280" s="49"/>
      <c r="DXT280" s="49"/>
      <c r="DXU280" s="49"/>
      <c r="DXV280" s="49"/>
      <c r="DXW280" s="49"/>
      <c r="DXX280" s="49"/>
      <c r="DXY280" s="49"/>
      <c r="DXZ280" s="49"/>
      <c r="DYA280" s="49"/>
      <c r="DYB280" s="49"/>
      <c r="DYC280" s="49"/>
      <c r="DYD280" s="49"/>
      <c r="DYE280" s="49"/>
      <c r="DYF280" s="49"/>
      <c r="DYG280" s="49"/>
      <c r="DYH280" s="49"/>
      <c r="DYI280" s="49"/>
      <c r="DYJ280" s="49"/>
      <c r="DYK280" s="49"/>
      <c r="DYL280" s="49"/>
      <c r="DYM280" s="49"/>
      <c r="DYN280" s="49"/>
      <c r="DYO280" s="49"/>
      <c r="DYP280" s="49"/>
      <c r="DYQ280" s="49"/>
      <c r="DYR280" s="49"/>
      <c r="DYS280" s="49"/>
      <c r="DYT280" s="49"/>
      <c r="DYU280" s="49"/>
      <c r="DYV280" s="49"/>
      <c r="DYW280" s="49"/>
      <c r="DYX280" s="49"/>
      <c r="DYY280" s="49"/>
      <c r="DYZ280" s="49"/>
      <c r="DZA280" s="49"/>
      <c r="DZB280" s="49"/>
      <c r="DZC280" s="49"/>
      <c r="DZD280" s="49"/>
      <c r="DZE280" s="49"/>
      <c r="DZF280" s="49"/>
      <c r="DZG280" s="49"/>
      <c r="DZH280" s="49"/>
      <c r="DZI280" s="49"/>
      <c r="DZJ280" s="49"/>
      <c r="DZK280" s="49"/>
      <c r="DZL280" s="49"/>
      <c r="DZM280" s="49"/>
      <c r="DZN280" s="49"/>
      <c r="DZO280" s="49"/>
      <c r="DZP280" s="49"/>
      <c r="DZQ280" s="49"/>
      <c r="DZR280" s="49"/>
      <c r="DZS280" s="49"/>
      <c r="DZT280" s="49"/>
      <c r="DZU280" s="49"/>
      <c r="DZV280" s="49"/>
      <c r="DZW280" s="49"/>
      <c r="DZX280" s="49"/>
      <c r="DZY280" s="49"/>
      <c r="DZZ280" s="49"/>
      <c r="EAA280" s="49"/>
      <c r="EAB280" s="49"/>
      <c r="EAC280" s="49"/>
      <c r="EAD280" s="49"/>
      <c r="EAE280" s="49"/>
      <c r="EAF280" s="49"/>
      <c r="EAG280" s="49"/>
      <c r="EAH280" s="49"/>
      <c r="EAI280" s="49"/>
      <c r="EAJ280" s="49"/>
      <c r="EAK280" s="49"/>
      <c r="EAL280" s="49"/>
      <c r="EAM280" s="49"/>
      <c r="EAN280" s="49"/>
      <c r="EAO280" s="49"/>
      <c r="EAP280" s="49"/>
      <c r="EAQ280" s="49"/>
      <c r="EAR280" s="49"/>
      <c r="EAS280" s="49"/>
      <c r="EAT280" s="49"/>
      <c r="EAU280" s="49"/>
      <c r="EAV280" s="49"/>
      <c r="EAW280" s="49"/>
      <c r="EAX280" s="49"/>
      <c r="EAY280" s="49"/>
      <c r="EAZ280" s="49"/>
      <c r="EBA280" s="49"/>
      <c r="EBB280" s="49"/>
      <c r="EBC280" s="49"/>
      <c r="EBD280" s="49"/>
      <c r="EBE280" s="49"/>
      <c r="EBF280" s="49"/>
      <c r="EBG280" s="49"/>
      <c r="EBH280" s="49"/>
      <c r="EBI280" s="49"/>
      <c r="EBJ280" s="49"/>
      <c r="EBK280" s="49"/>
      <c r="EBL280" s="49"/>
      <c r="EBM280" s="49"/>
      <c r="EBN280" s="49"/>
      <c r="EBO280" s="49"/>
      <c r="EBP280" s="49"/>
      <c r="EBQ280" s="49"/>
      <c r="EBR280" s="49"/>
      <c r="EBS280" s="49"/>
      <c r="EBT280" s="49"/>
      <c r="EBU280" s="49"/>
      <c r="EBV280" s="49"/>
      <c r="EBW280" s="49"/>
      <c r="EBX280" s="49"/>
      <c r="EBY280" s="49"/>
      <c r="EBZ280" s="49"/>
      <c r="ECA280" s="49"/>
      <c r="ECB280" s="49"/>
      <c r="ECC280" s="49"/>
      <c r="ECD280" s="49"/>
      <c r="ECE280" s="49"/>
      <c r="ECF280" s="49"/>
      <c r="ECG280" s="49"/>
      <c r="ECH280" s="49"/>
      <c r="ECI280" s="49"/>
      <c r="ECJ280" s="49"/>
      <c r="ECK280" s="49"/>
      <c r="ECL280" s="49"/>
      <c r="ECM280" s="49"/>
      <c r="ECN280" s="49"/>
      <c r="ECO280" s="49"/>
      <c r="ECP280" s="49"/>
      <c r="ECQ280" s="49"/>
      <c r="ECR280" s="49"/>
      <c r="ECS280" s="49"/>
      <c r="ECT280" s="49"/>
      <c r="ECU280" s="49"/>
      <c r="ECV280" s="49"/>
      <c r="ECW280" s="49"/>
      <c r="ECX280" s="49"/>
      <c r="ECY280" s="49"/>
      <c r="ECZ280" s="49"/>
      <c r="EDA280" s="49"/>
      <c r="EDB280" s="49"/>
      <c r="EDC280" s="49"/>
      <c r="EDD280" s="49"/>
      <c r="EDE280" s="49"/>
      <c r="EDF280" s="49"/>
      <c r="EDG280" s="49"/>
      <c r="EDH280" s="49"/>
      <c r="EDI280" s="49"/>
      <c r="EDJ280" s="49"/>
      <c r="EDK280" s="49"/>
      <c r="EDL280" s="49"/>
      <c r="EDM280" s="49"/>
      <c r="EDN280" s="49"/>
      <c r="EDO280" s="49"/>
      <c r="EDP280" s="49"/>
      <c r="EDQ280" s="49"/>
      <c r="EDR280" s="49"/>
      <c r="EDS280" s="49"/>
      <c r="EDT280" s="49"/>
      <c r="EDU280" s="49"/>
      <c r="EDV280" s="49"/>
      <c r="EDW280" s="49"/>
      <c r="EDX280" s="49"/>
      <c r="EDY280" s="49"/>
      <c r="EDZ280" s="49"/>
      <c r="EEA280" s="49"/>
      <c r="EEB280" s="49"/>
      <c r="EEC280" s="49"/>
      <c r="EED280" s="49"/>
      <c r="EEE280" s="49"/>
      <c r="EEF280" s="49"/>
      <c r="EEG280" s="49"/>
      <c r="EEH280" s="49"/>
      <c r="EEI280" s="49"/>
      <c r="EEJ280" s="49"/>
      <c r="EEK280" s="49"/>
      <c r="EEL280" s="49"/>
      <c r="EEM280" s="49"/>
      <c r="EEN280" s="49"/>
      <c r="EEO280" s="49"/>
      <c r="EEP280" s="49"/>
      <c r="EEQ280" s="49"/>
      <c r="EER280" s="49"/>
      <c r="EES280" s="49"/>
      <c r="EET280" s="49"/>
      <c r="EEU280" s="49"/>
      <c r="EEV280" s="49"/>
      <c r="EEW280" s="49"/>
      <c r="EEX280" s="49"/>
      <c r="EEY280" s="49"/>
      <c r="EEZ280" s="49"/>
      <c r="EFA280" s="49"/>
      <c r="EFB280" s="49"/>
      <c r="EFC280" s="49"/>
      <c r="EFD280" s="49"/>
      <c r="EFE280" s="49"/>
      <c r="EFF280" s="49"/>
      <c r="EFG280" s="49"/>
      <c r="EFH280" s="49"/>
      <c r="EFI280" s="49"/>
      <c r="EFJ280" s="49"/>
      <c r="EFK280" s="49"/>
      <c r="EFL280" s="49"/>
      <c r="EFM280" s="49"/>
      <c r="EFN280" s="49"/>
      <c r="EFO280" s="49"/>
      <c r="EFP280" s="49"/>
      <c r="EFQ280" s="49"/>
      <c r="EFR280" s="49"/>
      <c r="EFS280" s="49"/>
      <c r="EFT280" s="49"/>
      <c r="EFU280" s="49"/>
      <c r="EFV280" s="49"/>
      <c r="EFW280" s="49"/>
      <c r="EFX280" s="49"/>
      <c r="EFY280" s="49"/>
      <c r="EFZ280" s="49"/>
      <c r="EGA280" s="49"/>
      <c r="EGB280" s="49"/>
      <c r="EGC280" s="49"/>
      <c r="EGD280" s="49"/>
      <c r="EGE280" s="49"/>
      <c r="EGF280" s="49"/>
      <c r="EGG280" s="49"/>
      <c r="EGH280" s="49"/>
      <c r="EGI280" s="49"/>
      <c r="EGJ280" s="49"/>
      <c r="EGK280" s="49"/>
      <c r="EGL280" s="49"/>
      <c r="EGM280" s="49"/>
      <c r="EGN280" s="49"/>
      <c r="EGO280" s="49"/>
      <c r="EGP280" s="49"/>
      <c r="EGQ280" s="49"/>
      <c r="EGR280" s="49"/>
      <c r="EGS280" s="49"/>
      <c r="EGT280" s="49"/>
      <c r="EGU280" s="49"/>
      <c r="EGV280" s="49"/>
      <c r="EGW280" s="49"/>
      <c r="EGX280" s="49"/>
      <c r="EGY280" s="49"/>
      <c r="EGZ280" s="49"/>
      <c r="EHA280" s="49"/>
      <c r="EHB280" s="49"/>
      <c r="EHC280" s="49"/>
      <c r="EHD280" s="49"/>
      <c r="EHE280" s="49"/>
      <c r="EHF280" s="49"/>
      <c r="EHG280" s="49"/>
      <c r="EHH280" s="49"/>
      <c r="EHI280" s="49"/>
      <c r="EHJ280" s="49"/>
      <c r="EHK280" s="49"/>
      <c r="EHL280" s="49"/>
      <c r="EHM280" s="49"/>
      <c r="EHN280" s="49"/>
      <c r="EHO280" s="49"/>
      <c r="EHP280" s="49"/>
      <c r="EHQ280" s="49"/>
      <c r="EHR280" s="49"/>
      <c r="EHS280" s="49"/>
      <c r="EHT280" s="49"/>
      <c r="EHU280" s="49"/>
      <c r="EHV280" s="49"/>
      <c r="EHW280" s="49"/>
      <c r="EHX280" s="49"/>
      <c r="EHY280" s="49"/>
      <c r="EHZ280" s="49"/>
      <c r="EIA280" s="49"/>
      <c r="EIB280" s="49"/>
      <c r="EIC280" s="49"/>
      <c r="EID280" s="49"/>
      <c r="EIE280" s="49"/>
      <c r="EIF280" s="49"/>
      <c r="EIG280" s="49"/>
      <c r="EIH280" s="49"/>
      <c r="EII280" s="49"/>
      <c r="EIJ280" s="49"/>
      <c r="EIK280" s="49"/>
      <c r="EIL280" s="49"/>
      <c r="EIM280" s="49"/>
      <c r="EIN280" s="49"/>
      <c r="EIO280" s="49"/>
      <c r="EIP280" s="49"/>
      <c r="EIQ280" s="49"/>
      <c r="EIR280" s="49"/>
      <c r="EIS280" s="49"/>
      <c r="EIT280" s="49"/>
      <c r="EIU280" s="49"/>
      <c r="EIV280" s="49"/>
      <c r="EIW280" s="49"/>
      <c r="EIX280" s="49"/>
      <c r="EIY280" s="49"/>
      <c r="EIZ280" s="49"/>
      <c r="EJA280" s="49"/>
      <c r="EJB280" s="49"/>
      <c r="EJC280" s="49"/>
      <c r="EJD280" s="49"/>
      <c r="EJE280" s="49"/>
      <c r="EJF280" s="49"/>
      <c r="EJG280" s="49"/>
      <c r="EJH280" s="49"/>
      <c r="EJI280" s="49"/>
      <c r="EJJ280" s="49"/>
      <c r="EJK280" s="49"/>
      <c r="EJL280" s="49"/>
      <c r="EJM280" s="49"/>
      <c r="EJN280" s="49"/>
      <c r="EJO280" s="49"/>
      <c r="EJP280" s="49"/>
      <c r="EJQ280" s="49"/>
      <c r="EJR280" s="49"/>
      <c r="EJS280" s="49"/>
      <c r="EJT280" s="49"/>
      <c r="EJU280" s="49"/>
      <c r="EJV280" s="49"/>
      <c r="EJW280" s="49"/>
      <c r="EJX280" s="49"/>
      <c r="EJY280" s="49"/>
      <c r="EJZ280" s="49"/>
      <c r="EKA280" s="49"/>
      <c r="EKB280" s="49"/>
      <c r="EKC280" s="49"/>
      <c r="EKD280" s="49"/>
      <c r="EKE280" s="49"/>
      <c r="EKF280" s="49"/>
      <c r="EKG280" s="49"/>
      <c r="EKH280" s="49"/>
      <c r="EKI280" s="49"/>
      <c r="EKJ280" s="49"/>
      <c r="EKK280" s="49"/>
      <c r="EKL280" s="49"/>
      <c r="EKM280" s="49"/>
      <c r="EKN280" s="49"/>
      <c r="EKO280" s="49"/>
      <c r="EKP280" s="49"/>
      <c r="EKQ280" s="49"/>
      <c r="EKR280" s="49"/>
      <c r="EKS280" s="49"/>
      <c r="EKT280" s="49"/>
      <c r="EKU280" s="49"/>
      <c r="EKV280" s="49"/>
      <c r="EKW280" s="49"/>
      <c r="EKX280" s="49"/>
      <c r="EKY280" s="49"/>
      <c r="EKZ280" s="49"/>
      <c r="ELA280" s="49"/>
      <c r="ELB280" s="49"/>
      <c r="ELC280" s="49"/>
      <c r="ELD280" s="49"/>
      <c r="ELE280" s="49"/>
      <c r="ELF280" s="49"/>
      <c r="ELG280" s="49"/>
      <c r="ELH280" s="49"/>
      <c r="ELI280" s="49"/>
      <c r="ELJ280" s="49"/>
      <c r="ELK280" s="49"/>
      <c r="ELL280" s="49"/>
      <c r="ELM280" s="49"/>
      <c r="ELN280" s="49"/>
      <c r="ELO280" s="49"/>
      <c r="ELP280" s="49"/>
      <c r="ELQ280" s="49"/>
      <c r="ELR280" s="49"/>
      <c r="ELS280" s="49"/>
      <c r="ELT280" s="49"/>
      <c r="ELU280" s="49"/>
      <c r="ELV280" s="49"/>
      <c r="ELW280" s="49"/>
      <c r="ELX280" s="49"/>
      <c r="ELY280" s="49"/>
      <c r="ELZ280" s="49"/>
      <c r="EMA280" s="49"/>
      <c r="EMB280" s="49"/>
      <c r="EMC280" s="49"/>
      <c r="EMD280" s="49"/>
      <c r="EME280" s="49"/>
      <c r="EMF280" s="49"/>
      <c r="EMG280" s="49"/>
      <c r="EMH280" s="49"/>
      <c r="EMI280" s="49"/>
      <c r="EMJ280" s="49"/>
      <c r="EMK280" s="49"/>
      <c r="EML280" s="49"/>
      <c r="EMM280" s="49"/>
      <c r="EMN280" s="49"/>
      <c r="EMO280" s="49"/>
      <c r="EMP280" s="49"/>
      <c r="EMQ280" s="49"/>
      <c r="EMR280" s="49"/>
      <c r="EMS280" s="49"/>
      <c r="EMT280" s="49"/>
      <c r="EMU280" s="49"/>
      <c r="EMV280" s="49"/>
      <c r="EMW280" s="49"/>
      <c r="EMX280" s="49"/>
      <c r="EMY280" s="49"/>
      <c r="EMZ280" s="49"/>
      <c r="ENA280" s="49"/>
      <c r="ENB280" s="49"/>
      <c r="ENC280" s="49"/>
      <c r="END280" s="49"/>
      <c r="ENE280" s="49"/>
      <c r="ENF280" s="49"/>
      <c r="ENG280" s="49"/>
      <c r="ENH280" s="49"/>
      <c r="ENI280" s="49"/>
      <c r="ENJ280" s="49"/>
      <c r="ENK280" s="49"/>
      <c r="ENL280" s="49"/>
      <c r="ENM280" s="49"/>
      <c r="ENN280" s="49"/>
      <c r="ENO280" s="49"/>
      <c r="ENP280" s="49"/>
      <c r="ENQ280" s="49"/>
      <c r="ENR280" s="49"/>
      <c r="ENS280" s="49"/>
      <c r="ENT280" s="49"/>
      <c r="ENU280" s="49"/>
      <c r="ENV280" s="49"/>
      <c r="ENW280" s="49"/>
      <c r="ENX280" s="49"/>
      <c r="ENY280" s="49"/>
      <c r="ENZ280" s="49"/>
      <c r="EOA280" s="49"/>
      <c r="EOB280" s="49"/>
      <c r="EOC280" s="49"/>
      <c r="EOD280" s="49"/>
      <c r="EOE280" s="49"/>
      <c r="EOF280" s="49"/>
      <c r="EOG280" s="49"/>
      <c r="EOH280" s="49"/>
      <c r="EOI280" s="49"/>
      <c r="EOJ280" s="49"/>
      <c r="EOK280" s="49"/>
      <c r="EOL280" s="49"/>
      <c r="EOM280" s="49"/>
      <c r="EON280" s="49"/>
      <c r="EOO280" s="49"/>
      <c r="EOP280" s="49"/>
      <c r="EOQ280" s="49"/>
      <c r="EOR280" s="49"/>
      <c r="EOS280" s="49"/>
      <c r="EOT280" s="49"/>
      <c r="EOU280" s="49"/>
      <c r="EOV280" s="49"/>
      <c r="EOW280" s="49"/>
      <c r="EOX280" s="49"/>
      <c r="EOY280" s="49"/>
      <c r="EOZ280" s="49"/>
      <c r="EPA280" s="49"/>
      <c r="EPB280" s="49"/>
      <c r="EPC280" s="49"/>
      <c r="EPD280" s="49"/>
      <c r="EPE280" s="49"/>
      <c r="EPF280" s="49"/>
      <c r="EPG280" s="49"/>
      <c r="EPH280" s="49"/>
      <c r="EPI280" s="49"/>
      <c r="EPJ280" s="49"/>
      <c r="EPK280" s="49"/>
      <c r="EPL280" s="49"/>
      <c r="EPM280" s="49"/>
      <c r="EPN280" s="49"/>
      <c r="EPO280" s="49"/>
      <c r="EPP280" s="49"/>
      <c r="EPQ280" s="49"/>
      <c r="EPR280" s="49"/>
      <c r="EPS280" s="49"/>
      <c r="EPT280" s="49"/>
      <c r="EPU280" s="49"/>
      <c r="EPV280" s="49"/>
      <c r="EPW280" s="49"/>
      <c r="EPX280" s="49"/>
      <c r="EPY280" s="49"/>
      <c r="EPZ280" s="49"/>
      <c r="EQA280" s="49"/>
      <c r="EQB280" s="49"/>
      <c r="EQC280" s="49"/>
      <c r="EQD280" s="49"/>
      <c r="EQE280" s="49"/>
      <c r="EQF280" s="49"/>
      <c r="EQG280" s="49"/>
      <c r="EQH280" s="49"/>
      <c r="EQI280" s="49"/>
      <c r="EQJ280" s="49"/>
      <c r="EQK280" s="49"/>
      <c r="EQL280" s="49"/>
      <c r="EQM280" s="49"/>
      <c r="EQN280" s="49"/>
      <c r="EQO280" s="49"/>
      <c r="EQP280" s="49"/>
      <c r="EQQ280" s="49"/>
      <c r="EQR280" s="49"/>
      <c r="EQS280" s="49"/>
      <c r="EQT280" s="49"/>
      <c r="EQU280" s="49"/>
      <c r="EQV280" s="49"/>
      <c r="EQW280" s="49"/>
      <c r="EQX280" s="49"/>
      <c r="EQY280" s="49"/>
      <c r="EQZ280" s="49"/>
      <c r="ERA280" s="49"/>
      <c r="ERB280" s="49"/>
      <c r="ERC280" s="49"/>
      <c r="ERD280" s="49"/>
      <c r="ERE280" s="49"/>
      <c r="ERF280" s="49"/>
      <c r="ERG280" s="49"/>
      <c r="ERH280" s="49"/>
      <c r="ERI280" s="49"/>
      <c r="ERJ280" s="49"/>
      <c r="ERK280" s="49"/>
      <c r="ERL280" s="49"/>
      <c r="ERM280" s="49"/>
      <c r="ERN280" s="49"/>
      <c r="ERO280" s="49"/>
      <c r="ERP280" s="49"/>
      <c r="ERQ280" s="49"/>
      <c r="ERR280" s="49"/>
      <c r="ERS280" s="49"/>
      <c r="ERT280" s="49"/>
      <c r="ERU280" s="49"/>
      <c r="ERV280" s="49"/>
      <c r="ERW280" s="49"/>
      <c r="ERX280" s="49"/>
      <c r="ERY280" s="49"/>
      <c r="ERZ280" s="49"/>
      <c r="ESA280" s="49"/>
      <c r="ESB280" s="49"/>
      <c r="ESC280" s="49"/>
      <c r="ESD280" s="49"/>
      <c r="ESE280" s="49"/>
      <c r="ESF280" s="49"/>
      <c r="ESG280" s="49"/>
      <c r="ESH280" s="49"/>
      <c r="ESI280" s="49"/>
      <c r="ESJ280" s="49"/>
      <c r="ESK280" s="49"/>
      <c r="ESL280" s="49"/>
      <c r="ESM280" s="49"/>
      <c r="ESN280" s="49"/>
      <c r="ESO280" s="49"/>
      <c r="ESP280" s="49"/>
      <c r="ESQ280" s="49"/>
      <c r="ESR280" s="49"/>
      <c r="ESS280" s="49"/>
      <c r="EST280" s="49"/>
      <c r="ESU280" s="49"/>
      <c r="ESV280" s="49"/>
      <c r="ESW280" s="49"/>
      <c r="ESX280" s="49"/>
      <c r="ESY280" s="49"/>
      <c r="ESZ280" s="49"/>
      <c r="ETA280" s="49"/>
      <c r="ETB280" s="49"/>
      <c r="ETC280" s="49"/>
      <c r="ETD280" s="49"/>
      <c r="ETE280" s="49"/>
      <c r="ETF280" s="49"/>
      <c r="ETG280" s="49"/>
      <c r="ETH280" s="49"/>
      <c r="ETI280" s="49"/>
      <c r="ETJ280" s="49"/>
      <c r="ETK280" s="49"/>
      <c r="ETL280" s="49"/>
      <c r="ETM280" s="49"/>
      <c r="ETN280" s="49"/>
      <c r="ETO280" s="49"/>
      <c r="ETP280" s="49"/>
      <c r="ETQ280" s="49"/>
      <c r="ETR280" s="49"/>
      <c r="ETS280" s="49"/>
      <c r="ETT280" s="49"/>
      <c r="ETU280" s="49"/>
      <c r="ETV280" s="49"/>
      <c r="ETW280" s="49"/>
      <c r="ETX280" s="49"/>
      <c r="ETY280" s="49"/>
      <c r="ETZ280" s="49"/>
      <c r="EUA280" s="49"/>
      <c r="EUB280" s="49"/>
      <c r="EUC280" s="49"/>
      <c r="EUD280" s="49"/>
      <c r="EUE280" s="49"/>
      <c r="EUF280" s="49"/>
      <c r="EUG280" s="49"/>
      <c r="EUH280" s="49"/>
      <c r="EUI280" s="49"/>
      <c r="EUJ280" s="49"/>
      <c r="EUK280" s="49"/>
      <c r="EUL280" s="49"/>
      <c r="EUM280" s="49"/>
      <c r="EUN280" s="49"/>
      <c r="EUO280" s="49"/>
      <c r="EUP280" s="49"/>
      <c r="EUQ280" s="49"/>
      <c r="EUR280" s="49"/>
      <c r="EUS280" s="49"/>
      <c r="EUT280" s="49"/>
      <c r="EUU280" s="49"/>
      <c r="EUV280" s="49"/>
      <c r="EUW280" s="49"/>
      <c r="EUX280" s="49"/>
      <c r="EUY280" s="49"/>
      <c r="EUZ280" s="49"/>
      <c r="EVA280" s="49"/>
      <c r="EVB280" s="49"/>
      <c r="EVC280" s="49"/>
      <c r="EVD280" s="49"/>
      <c r="EVE280" s="49"/>
      <c r="EVF280" s="49"/>
      <c r="EVG280" s="49"/>
      <c r="EVH280" s="49"/>
      <c r="EVI280" s="49"/>
      <c r="EVJ280" s="49"/>
      <c r="EVK280" s="49"/>
      <c r="EVL280" s="49"/>
      <c r="EVM280" s="49"/>
      <c r="EVN280" s="49"/>
      <c r="EVO280" s="49"/>
      <c r="EVP280" s="49"/>
      <c r="EVQ280" s="49"/>
      <c r="EVR280" s="49"/>
      <c r="EVS280" s="49"/>
      <c r="EVT280" s="49"/>
      <c r="EVU280" s="49"/>
      <c r="EVV280" s="49"/>
      <c r="EVW280" s="49"/>
      <c r="EVX280" s="49"/>
      <c r="EVY280" s="49"/>
      <c r="EVZ280" s="49"/>
      <c r="EWA280" s="49"/>
      <c r="EWB280" s="49"/>
      <c r="EWC280" s="49"/>
      <c r="EWD280" s="49"/>
      <c r="EWE280" s="49"/>
      <c r="EWF280" s="49"/>
      <c r="EWG280" s="49"/>
      <c r="EWH280" s="49"/>
      <c r="EWI280" s="49"/>
      <c r="EWJ280" s="49"/>
      <c r="EWK280" s="49"/>
      <c r="EWL280" s="49"/>
      <c r="EWM280" s="49"/>
      <c r="EWN280" s="49"/>
      <c r="EWO280" s="49"/>
      <c r="EWP280" s="49"/>
      <c r="EWQ280" s="49"/>
      <c r="EWR280" s="49"/>
      <c r="EWS280" s="49"/>
      <c r="EWT280" s="49"/>
      <c r="EWU280" s="49"/>
      <c r="EWV280" s="49"/>
      <c r="EWW280" s="49"/>
      <c r="EWX280" s="49"/>
      <c r="EWY280" s="49"/>
      <c r="EWZ280" s="49"/>
      <c r="EXA280" s="49"/>
      <c r="EXB280" s="49"/>
      <c r="EXC280" s="49"/>
      <c r="EXD280" s="49"/>
      <c r="EXE280" s="49"/>
      <c r="EXF280" s="49"/>
      <c r="EXG280" s="49"/>
      <c r="EXH280" s="49"/>
      <c r="EXI280" s="49"/>
      <c r="EXJ280" s="49"/>
      <c r="EXK280" s="49"/>
      <c r="EXL280" s="49"/>
      <c r="EXM280" s="49"/>
      <c r="EXN280" s="49"/>
      <c r="EXO280" s="49"/>
      <c r="EXP280" s="49"/>
      <c r="EXQ280" s="49"/>
      <c r="EXR280" s="49"/>
      <c r="EXS280" s="49"/>
      <c r="EXT280" s="49"/>
      <c r="EXU280" s="49"/>
      <c r="EXV280" s="49"/>
      <c r="EXW280" s="49"/>
      <c r="EXX280" s="49"/>
      <c r="EXY280" s="49"/>
      <c r="EXZ280" s="49"/>
      <c r="EYA280" s="49"/>
      <c r="EYB280" s="49"/>
      <c r="EYC280" s="49"/>
      <c r="EYD280" s="49"/>
      <c r="EYE280" s="49"/>
      <c r="EYF280" s="49"/>
      <c r="EYG280" s="49"/>
      <c r="EYH280" s="49"/>
      <c r="EYI280" s="49"/>
      <c r="EYJ280" s="49"/>
      <c r="EYK280" s="49"/>
      <c r="EYL280" s="49"/>
      <c r="EYM280" s="49"/>
      <c r="EYN280" s="49"/>
      <c r="EYO280" s="49"/>
      <c r="EYP280" s="49"/>
      <c r="EYQ280" s="49"/>
      <c r="EYR280" s="49"/>
      <c r="EYS280" s="49"/>
      <c r="EYT280" s="49"/>
      <c r="EYU280" s="49"/>
      <c r="EYV280" s="49"/>
      <c r="EYW280" s="49"/>
      <c r="EYX280" s="49"/>
      <c r="EYY280" s="49"/>
      <c r="EYZ280" s="49"/>
      <c r="EZA280" s="49"/>
      <c r="EZB280" s="49"/>
      <c r="EZC280" s="49"/>
      <c r="EZD280" s="49"/>
      <c r="EZE280" s="49"/>
      <c r="EZF280" s="49"/>
      <c r="EZG280" s="49"/>
      <c r="EZH280" s="49"/>
      <c r="EZI280" s="49"/>
      <c r="EZJ280" s="49"/>
      <c r="EZK280" s="49"/>
      <c r="EZL280" s="49"/>
      <c r="EZM280" s="49"/>
      <c r="EZN280" s="49"/>
      <c r="EZO280" s="49"/>
      <c r="EZP280" s="49"/>
      <c r="EZQ280" s="49"/>
      <c r="EZR280" s="49"/>
      <c r="EZS280" s="49"/>
      <c r="EZT280" s="49"/>
      <c r="EZU280" s="49"/>
      <c r="EZV280" s="49"/>
      <c r="EZW280" s="49"/>
      <c r="EZX280" s="49"/>
      <c r="EZY280" s="49"/>
      <c r="EZZ280" s="49"/>
      <c r="FAA280" s="49"/>
      <c r="FAB280" s="49"/>
      <c r="FAC280" s="49"/>
      <c r="FAD280" s="49"/>
      <c r="FAE280" s="49"/>
      <c r="FAF280" s="49"/>
      <c r="FAG280" s="49"/>
      <c r="FAH280" s="49"/>
      <c r="FAI280" s="49"/>
      <c r="FAJ280" s="49"/>
      <c r="FAK280" s="49"/>
      <c r="FAL280" s="49"/>
      <c r="FAM280" s="49"/>
      <c r="FAN280" s="49"/>
      <c r="FAO280" s="49"/>
      <c r="FAP280" s="49"/>
      <c r="FAQ280" s="49"/>
      <c r="FAR280" s="49"/>
      <c r="FAS280" s="49"/>
      <c r="FAT280" s="49"/>
      <c r="FAU280" s="49"/>
      <c r="FAV280" s="49"/>
      <c r="FAW280" s="49"/>
      <c r="FAX280" s="49"/>
      <c r="FAY280" s="49"/>
      <c r="FAZ280" s="49"/>
      <c r="FBA280" s="49"/>
      <c r="FBB280" s="49"/>
      <c r="FBC280" s="49"/>
      <c r="FBD280" s="49"/>
      <c r="FBE280" s="49"/>
      <c r="FBF280" s="49"/>
      <c r="FBG280" s="49"/>
      <c r="FBH280" s="49"/>
      <c r="FBI280" s="49"/>
      <c r="FBJ280" s="49"/>
      <c r="FBK280" s="49"/>
      <c r="FBL280" s="49"/>
      <c r="FBM280" s="49"/>
      <c r="FBN280" s="49"/>
      <c r="FBO280" s="49"/>
      <c r="FBP280" s="49"/>
      <c r="FBQ280" s="49"/>
      <c r="FBR280" s="49"/>
      <c r="FBS280" s="49"/>
      <c r="FBT280" s="49"/>
      <c r="FBU280" s="49"/>
      <c r="FBV280" s="49"/>
      <c r="FBW280" s="49"/>
      <c r="FBX280" s="49"/>
      <c r="FBY280" s="49"/>
      <c r="FBZ280" s="49"/>
      <c r="FCA280" s="49"/>
      <c r="FCB280" s="49"/>
      <c r="FCC280" s="49"/>
      <c r="FCD280" s="49"/>
      <c r="FCE280" s="49"/>
      <c r="FCF280" s="49"/>
      <c r="FCG280" s="49"/>
      <c r="FCH280" s="49"/>
      <c r="FCI280" s="49"/>
      <c r="FCJ280" s="49"/>
      <c r="FCK280" s="49"/>
      <c r="FCL280" s="49"/>
      <c r="FCM280" s="49"/>
      <c r="FCN280" s="49"/>
      <c r="FCO280" s="49"/>
      <c r="FCP280" s="49"/>
      <c r="FCQ280" s="49"/>
      <c r="FCR280" s="49"/>
      <c r="FCS280" s="49"/>
      <c r="FCT280" s="49"/>
      <c r="FCU280" s="49"/>
      <c r="FCV280" s="49"/>
      <c r="FCW280" s="49"/>
      <c r="FCX280" s="49"/>
      <c r="FCY280" s="49"/>
      <c r="FCZ280" s="49"/>
      <c r="FDA280" s="49"/>
      <c r="FDB280" s="49"/>
      <c r="FDC280" s="49"/>
      <c r="FDD280" s="49"/>
      <c r="FDE280" s="49"/>
      <c r="FDF280" s="49"/>
      <c r="FDG280" s="49"/>
      <c r="FDH280" s="49"/>
      <c r="FDI280" s="49"/>
      <c r="FDJ280" s="49"/>
      <c r="FDK280" s="49"/>
      <c r="FDL280" s="49"/>
      <c r="FDM280" s="49"/>
      <c r="FDN280" s="49"/>
      <c r="FDO280" s="49"/>
      <c r="FDP280" s="49"/>
      <c r="FDQ280" s="49"/>
      <c r="FDR280" s="49"/>
      <c r="FDS280" s="49"/>
      <c r="FDT280" s="49"/>
      <c r="FDU280" s="49"/>
      <c r="FDV280" s="49"/>
      <c r="FDW280" s="49"/>
      <c r="FDX280" s="49"/>
      <c r="FDY280" s="49"/>
      <c r="FDZ280" s="49"/>
      <c r="FEA280" s="49"/>
      <c r="FEB280" s="49"/>
      <c r="FEC280" s="49"/>
      <c r="FED280" s="49"/>
      <c r="FEE280" s="49"/>
      <c r="FEF280" s="49"/>
      <c r="FEG280" s="49"/>
      <c r="FEH280" s="49"/>
      <c r="FEI280" s="49"/>
      <c r="FEJ280" s="49"/>
      <c r="FEK280" s="49"/>
      <c r="FEL280" s="49"/>
      <c r="FEM280" s="49"/>
      <c r="FEN280" s="49"/>
      <c r="FEO280" s="49"/>
      <c r="FEP280" s="49"/>
      <c r="FEQ280" s="49"/>
      <c r="FER280" s="49"/>
      <c r="FES280" s="49"/>
      <c r="FET280" s="49"/>
      <c r="FEU280" s="49"/>
      <c r="FEV280" s="49"/>
      <c r="FEW280" s="49"/>
      <c r="FEX280" s="49"/>
      <c r="FEY280" s="49"/>
      <c r="FEZ280" s="49"/>
      <c r="FFA280" s="49"/>
      <c r="FFB280" s="49"/>
      <c r="FFC280" s="49"/>
      <c r="FFD280" s="49"/>
      <c r="FFE280" s="49"/>
      <c r="FFF280" s="49"/>
      <c r="FFG280" s="49"/>
      <c r="FFH280" s="49"/>
      <c r="FFI280" s="49"/>
      <c r="FFJ280" s="49"/>
      <c r="FFK280" s="49"/>
      <c r="FFL280" s="49"/>
      <c r="FFM280" s="49"/>
      <c r="FFN280" s="49"/>
      <c r="FFO280" s="49"/>
      <c r="FFP280" s="49"/>
      <c r="FFQ280" s="49"/>
      <c r="FFR280" s="49"/>
      <c r="FFS280" s="49"/>
      <c r="FFT280" s="49"/>
      <c r="FFU280" s="49"/>
      <c r="FFV280" s="49"/>
      <c r="FFW280" s="49"/>
      <c r="FFX280" s="49"/>
      <c r="FFY280" s="49"/>
      <c r="FFZ280" s="49"/>
      <c r="FGA280" s="49"/>
      <c r="FGB280" s="49"/>
      <c r="FGC280" s="49"/>
      <c r="FGD280" s="49"/>
      <c r="FGE280" s="49"/>
      <c r="FGF280" s="49"/>
      <c r="FGG280" s="49"/>
      <c r="FGH280" s="49"/>
      <c r="FGI280" s="49"/>
      <c r="FGJ280" s="49"/>
      <c r="FGK280" s="49"/>
      <c r="FGL280" s="49"/>
      <c r="FGM280" s="49"/>
      <c r="FGN280" s="49"/>
      <c r="FGO280" s="49"/>
      <c r="FGP280" s="49"/>
      <c r="FGQ280" s="49"/>
      <c r="FGR280" s="49"/>
      <c r="FGS280" s="49"/>
      <c r="FGT280" s="49"/>
      <c r="FGU280" s="49"/>
      <c r="FGV280" s="49"/>
      <c r="FGW280" s="49"/>
      <c r="FGX280" s="49"/>
      <c r="FGY280" s="49"/>
      <c r="FGZ280" s="49"/>
      <c r="FHA280" s="49"/>
      <c r="FHB280" s="49"/>
      <c r="FHC280" s="49"/>
      <c r="FHD280" s="49"/>
      <c r="FHE280" s="49"/>
      <c r="FHF280" s="49"/>
      <c r="FHG280" s="49"/>
      <c r="FHH280" s="49"/>
      <c r="FHI280" s="49"/>
      <c r="FHJ280" s="49"/>
      <c r="FHK280" s="49"/>
      <c r="FHL280" s="49"/>
      <c r="FHM280" s="49"/>
      <c r="FHN280" s="49"/>
      <c r="FHO280" s="49"/>
      <c r="FHP280" s="49"/>
      <c r="FHQ280" s="49"/>
      <c r="FHR280" s="49"/>
      <c r="FHS280" s="49"/>
      <c r="FHT280" s="49"/>
      <c r="FHU280" s="49"/>
      <c r="FHV280" s="49"/>
      <c r="FHW280" s="49"/>
      <c r="FHX280" s="49"/>
      <c r="FHY280" s="49"/>
      <c r="FHZ280" s="49"/>
      <c r="FIA280" s="49"/>
      <c r="FIB280" s="49"/>
      <c r="FIC280" s="49"/>
      <c r="FID280" s="49"/>
      <c r="FIE280" s="49"/>
      <c r="FIF280" s="49"/>
      <c r="FIG280" s="49"/>
      <c r="FIH280" s="49"/>
      <c r="FII280" s="49"/>
      <c r="FIJ280" s="49"/>
      <c r="FIK280" s="49"/>
      <c r="FIL280" s="49"/>
      <c r="FIM280" s="49"/>
      <c r="FIN280" s="49"/>
      <c r="FIO280" s="49"/>
      <c r="FIP280" s="49"/>
      <c r="FIQ280" s="49"/>
      <c r="FIR280" s="49"/>
      <c r="FIS280" s="49"/>
      <c r="FIT280" s="49"/>
      <c r="FIU280" s="49"/>
      <c r="FIV280" s="49"/>
      <c r="FIW280" s="49"/>
      <c r="FIX280" s="49"/>
      <c r="FIY280" s="49"/>
      <c r="FIZ280" s="49"/>
      <c r="FJA280" s="49"/>
      <c r="FJB280" s="49"/>
      <c r="FJC280" s="49"/>
      <c r="FJD280" s="49"/>
      <c r="FJE280" s="49"/>
      <c r="FJF280" s="49"/>
      <c r="FJG280" s="49"/>
      <c r="FJH280" s="49"/>
      <c r="FJI280" s="49"/>
      <c r="FJJ280" s="49"/>
      <c r="FJK280" s="49"/>
      <c r="FJL280" s="49"/>
      <c r="FJM280" s="49"/>
      <c r="FJN280" s="49"/>
      <c r="FJO280" s="49"/>
      <c r="FJP280" s="49"/>
      <c r="FJQ280" s="49"/>
      <c r="FJR280" s="49"/>
      <c r="FJS280" s="49"/>
      <c r="FJT280" s="49"/>
      <c r="FJU280" s="49"/>
      <c r="FJV280" s="49"/>
      <c r="FJW280" s="49"/>
      <c r="FJX280" s="49"/>
      <c r="FJY280" s="49"/>
      <c r="FJZ280" s="49"/>
      <c r="FKA280" s="49"/>
      <c r="FKB280" s="49"/>
      <c r="FKC280" s="49"/>
      <c r="FKD280" s="49"/>
      <c r="FKE280" s="49"/>
      <c r="FKF280" s="49"/>
      <c r="FKG280" s="49"/>
      <c r="FKH280" s="49"/>
      <c r="FKI280" s="49"/>
      <c r="FKJ280" s="49"/>
      <c r="FKK280" s="49"/>
      <c r="FKL280" s="49"/>
      <c r="FKM280" s="49"/>
      <c r="FKN280" s="49"/>
      <c r="FKO280" s="49"/>
      <c r="FKP280" s="49"/>
      <c r="FKQ280" s="49"/>
      <c r="FKR280" s="49"/>
      <c r="FKS280" s="49"/>
      <c r="FKT280" s="49"/>
      <c r="FKU280" s="49"/>
      <c r="FKV280" s="49"/>
      <c r="FKW280" s="49"/>
      <c r="FKX280" s="49"/>
      <c r="FKY280" s="49"/>
      <c r="FKZ280" s="49"/>
      <c r="FLA280" s="49"/>
      <c r="FLB280" s="49"/>
      <c r="FLC280" s="49"/>
      <c r="FLD280" s="49"/>
      <c r="FLE280" s="49"/>
      <c r="FLF280" s="49"/>
      <c r="FLG280" s="49"/>
      <c r="FLH280" s="49"/>
      <c r="FLI280" s="49"/>
      <c r="FLJ280" s="49"/>
      <c r="FLK280" s="49"/>
      <c r="FLL280" s="49"/>
      <c r="FLM280" s="49"/>
      <c r="FLN280" s="49"/>
      <c r="FLO280" s="49"/>
      <c r="FLP280" s="49"/>
      <c r="FLQ280" s="49"/>
      <c r="FLR280" s="49"/>
      <c r="FLS280" s="49"/>
      <c r="FLT280" s="49"/>
      <c r="FLU280" s="49"/>
      <c r="FLV280" s="49"/>
      <c r="FLW280" s="49"/>
      <c r="FLX280" s="49"/>
      <c r="FLY280" s="49"/>
      <c r="FLZ280" s="49"/>
      <c r="FMA280" s="49"/>
      <c r="FMB280" s="49"/>
      <c r="FMC280" s="49"/>
      <c r="FMD280" s="49"/>
      <c r="FME280" s="49"/>
      <c r="FMF280" s="49"/>
      <c r="FMG280" s="49"/>
      <c r="FMH280" s="49"/>
      <c r="FMI280" s="49"/>
      <c r="FMJ280" s="49"/>
      <c r="FMK280" s="49"/>
      <c r="FML280" s="49"/>
      <c r="FMM280" s="49"/>
      <c r="FMN280" s="49"/>
      <c r="FMO280" s="49"/>
      <c r="FMP280" s="49"/>
      <c r="FMQ280" s="49"/>
      <c r="FMR280" s="49"/>
      <c r="FMS280" s="49"/>
      <c r="FMT280" s="49"/>
      <c r="FMU280" s="49"/>
      <c r="FMV280" s="49"/>
      <c r="FMW280" s="49"/>
      <c r="FMX280" s="49"/>
      <c r="FMY280" s="49"/>
      <c r="FMZ280" s="49"/>
      <c r="FNA280" s="49"/>
      <c r="FNB280" s="49"/>
      <c r="FNC280" s="49"/>
      <c r="FND280" s="49"/>
      <c r="FNE280" s="49"/>
      <c r="FNF280" s="49"/>
      <c r="FNG280" s="49"/>
      <c r="FNH280" s="49"/>
      <c r="FNI280" s="49"/>
      <c r="FNJ280" s="49"/>
      <c r="FNK280" s="49"/>
      <c r="FNL280" s="49"/>
      <c r="FNM280" s="49"/>
      <c r="FNN280" s="49"/>
      <c r="FNO280" s="49"/>
      <c r="FNP280" s="49"/>
      <c r="FNQ280" s="49"/>
      <c r="FNR280" s="49"/>
      <c r="FNS280" s="49"/>
      <c r="FNT280" s="49"/>
      <c r="FNU280" s="49"/>
      <c r="FNV280" s="49"/>
      <c r="FNW280" s="49"/>
      <c r="FNX280" s="49"/>
      <c r="FNY280" s="49"/>
      <c r="FNZ280" s="49"/>
      <c r="FOA280" s="49"/>
      <c r="FOB280" s="49"/>
      <c r="FOC280" s="49"/>
      <c r="FOD280" s="49"/>
      <c r="FOE280" s="49"/>
      <c r="FOF280" s="49"/>
      <c r="FOG280" s="49"/>
      <c r="FOH280" s="49"/>
      <c r="FOI280" s="49"/>
      <c r="FOJ280" s="49"/>
      <c r="FOK280" s="49"/>
      <c r="FOL280" s="49"/>
      <c r="FOM280" s="49"/>
      <c r="FON280" s="49"/>
      <c r="FOO280" s="49"/>
      <c r="FOP280" s="49"/>
      <c r="FOQ280" s="49"/>
      <c r="FOR280" s="49"/>
      <c r="FOS280" s="49"/>
      <c r="FOT280" s="49"/>
      <c r="FOU280" s="49"/>
      <c r="FOV280" s="49"/>
      <c r="FOW280" s="49"/>
      <c r="FOX280" s="49"/>
      <c r="FOY280" s="49"/>
      <c r="FOZ280" s="49"/>
      <c r="FPA280" s="49"/>
      <c r="FPB280" s="49"/>
      <c r="FPC280" s="49"/>
      <c r="FPD280" s="49"/>
      <c r="FPE280" s="49"/>
      <c r="FPF280" s="49"/>
      <c r="FPG280" s="49"/>
      <c r="FPH280" s="49"/>
      <c r="FPI280" s="49"/>
      <c r="FPJ280" s="49"/>
      <c r="FPK280" s="49"/>
      <c r="FPL280" s="49"/>
      <c r="FPM280" s="49"/>
      <c r="FPN280" s="49"/>
      <c r="FPO280" s="49"/>
      <c r="FPP280" s="49"/>
      <c r="FPQ280" s="49"/>
      <c r="FPR280" s="49"/>
      <c r="FPS280" s="49"/>
      <c r="FPT280" s="49"/>
      <c r="FPU280" s="49"/>
      <c r="FPV280" s="49"/>
      <c r="FPW280" s="49"/>
      <c r="FPX280" s="49"/>
      <c r="FPY280" s="49"/>
      <c r="FPZ280" s="49"/>
      <c r="FQA280" s="49"/>
      <c r="FQB280" s="49"/>
      <c r="FQC280" s="49"/>
      <c r="FQD280" s="49"/>
      <c r="FQE280" s="49"/>
      <c r="FQF280" s="49"/>
      <c r="FQG280" s="49"/>
      <c r="FQH280" s="49"/>
      <c r="FQI280" s="49"/>
      <c r="FQJ280" s="49"/>
      <c r="FQK280" s="49"/>
      <c r="FQL280" s="49"/>
      <c r="FQM280" s="49"/>
      <c r="FQN280" s="49"/>
      <c r="FQO280" s="49"/>
      <c r="FQP280" s="49"/>
      <c r="FQQ280" s="49"/>
      <c r="FQR280" s="49"/>
      <c r="FQS280" s="49"/>
      <c r="FQT280" s="49"/>
      <c r="FQU280" s="49"/>
      <c r="FQV280" s="49"/>
      <c r="FQW280" s="49"/>
      <c r="FQX280" s="49"/>
      <c r="FQY280" s="49"/>
      <c r="FQZ280" s="49"/>
      <c r="FRA280" s="49"/>
      <c r="FRB280" s="49"/>
      <c r="FRC280" s="49"/>
      <c r="FRD280" s="49"/>
      <c r="FRE280" s="49"/>
      <c r="FRF280" s="49"/>
      <c r="FRG280" s="49"/>
      <c r="FRH280" s="49"/>
      <c r="FRI280" s="49"/>
      <c r="FRJ280" s="49"/>
      <c r="FRK280" s="49"/>
      <c r="FRL280" s="49"/>
      <c r="FRM280" s="49"/>
      <c r="FRN280" s="49"/>
      <c r="FRO280" s="49"/>
      <c r="FRP280" s="49"/>
      <c r="FRQ280" s="49"/>
      <c r="FRR280" s="49"/>
      <c r="FRS280" s="49"/>
      <c r="FRT280" s="49"/>
      <c r="FRU280" s="49"/>
      <c r="FRV280" s="49"/>
      <c r="FRW280" s="49"/>
      <c r="FRX280" s="49"/>
      <c r="FRY280" s="49"/>
      <c r="FRZ280" s="49"/>
      <c r="FSA280" s="49"/>
      <c r="FSB280" s="49"/>
      <c r="FSC280" s="49"/>
      <c r="FSD280" s="49"/>
      <c r="FSE280" s="49"/>
      <c r="FSF280" s="49"/>
      <c r="FSG280" s="49"/>
      <c r="FSH280" s="49"/>
      <c r="FSI280" s="49"/>
      <c r="FSJ280" s="49"/>
      <c r="FSK280" s="49"/>
      <c r="FSL280" s="49"/>
      <c r="FSM280" s="49"/>
      <c r="FSN280" s="49"/>
      <c r="FSO280" s="49"/>
      <c r="FSP280" s="49"/>
      <c r="FSQ280" s="49"/>
      <c r="FSR280" s="49"/>
      <c r="FSS280" s="49"/>
      <c r="FST280" s="49"/>
      <c r="FSU280" s="49"/>
      <c r="FSV280" s="49"/>
      <c r="FSW280" s="49"/>
      <c r="FSX280" s="49"/>
      <c r="FSY280" s="49"/>
      <c r="FSZ280" s="49"/>
      <c r="FTA280" s="49"/>
      <c r="FTB280" s="49"/>
      <c r="FTC280" s="49"/>
      <c r="FTD280" s="49"/>
      <c r="FTE280" s="49"/>
      <c r="FTF280" s="49"/>
      <c r="FTG280" s="49"/>
      <c r="FTH280" s="49"/>
      <c r="FTI280" s="49"/>
      <c r="FTJ280" s="49"/>
      <c r="FTK280" s="49"/>
      <c r="FTL280" s="49"/>
      <c r="FTM280" s="49"/>
      <c r="FTN280" s="49"/>
      <c r="FTO280" s="49"/>
      <c r="FTP280" s="49"/>
      <c r="FTQ280" s="49"/>
      <c r="FTR280" s="49"/>
      <c r="FTS280" s="49"/>
      <c r="FTT280" s="49"/>
      <c r="FTU280" s="49"/>
      <c r="FTV280" s="49"/>
      <c r="FTW280" s="49"/>
      <c r="FTX280" s="49"/>
      <c r="FTY280" s="49"/>
      <c r="FTZ280" s="49"/>
      <c r="FUA280" s="49"/>
      <c r="FUB280" s="49"/>
      <c r="FUC280" s="49"/>
      <c r="FUD280" s="49"/>
      <c r="FUE280" s="49"/>
      <c r="FUF280" s="49"/>
      <c r="FUG280" s="49"/>
      <c r="FUH280" s="49"/>
      <c r="FUI280" s="49"/>
      <c r="FUJ280" s="49"/>
      <c r="FUK280" s="49"/>
      <c r="FUL280" s="49"/>
      <c r="FUM280" s="49"/>
      <c r="FUN280" s="49"/>
      <c r="FUO280" s="49"/>
      <c r="FUP280" s="49"/>
      <c r="FUQ280" s="49"/>
      <c r="FUR280" s="49"/>
      <c r="FUS280" s="49"/>
      <c r="FUT280" s="49"/>
      <c r="FUU280" s="49"/>
      <c r="FUV280" s="49"/>
      <c r="FUW280" s="49"/>
      <c r="FUX280" s="49"/>
      <c r="FUY280" s="49"/>
      <c r="FUZ280" s="49"/>
      <c r="FVA280" s="49"/>
      <c r="FVB280" s="49"/>
      <c r="FVC280" s="49"/>
      <c r="FVD280" s="49"/>
      <c r="FVE280" s="49"/>
      <c r="FVF280" s="49"/>
      <c r="FVG280" s="49"/>
      <c r="FVH280" s="49"/>
      <c r="FVI280" s="49"/>
      <c r="FVJ280" s="49"/>
      <c r="FVK280" s="49"/>
      <c r="FVL280" s="49"/>
      <c r="FVM280" s="49"/>
      <c r="FVN280" s="49"/>
      <c r="FVO280" s="49"/>
      <c r="FVP280" s="49"/>
      <c r="FVQ280" s="49"/>
      <c r="FVR280" s="49"/>
      <c r="FVS280" s="49"/>
      <c r="FVT280" s="49"/>
      <c r="FVU280" s="49"/>
      <c r="FVV280" s="49"/>
      <c r="FVW280" s="49"/>
      <c r="FVX280" s="49"/>
      <c r="FVY280" s="49"/>
      <c r="FVZ280" s="49"/>
      <c r="FWA280" s="49"/>
      <c r="FWB280" s="49"/>
      <c r="FWC280" s="49"/>
      <c r="FWD280" s="49"/>
      <c r="FWE280" s="49"/>
      <c r="FWF280" s="49"/>
      <c r="FWG280" s="49"/>
      <c r="FWH280" s="49"/>
      <c r="FWI280" s="49"/>
      <c r="FWJ280" s="49"/>
      <c r="FWK280" s="49"/>
      <c r="FWL280" s="49"/>
      <c r="FWM280" s="49"/>
      <c r="FWN280" s="49"/>
      <c r="FWO280" s="49"/>
      <c r="FWP280" s="49"/>
      <c r="FWQ280" s="49"/>
      <c r="FWR280" s="49"/>
      <c r="FWS280" s="49"/>
      <c r="FWT280" s="49"/>
      <c r="FWU280" s="49"/>
      <c r="FWV280" s="49"/>
      <c r="FWW280" s="49"/>
      <c r="FWX280" s="49"/>
      <c r="FWY280" s="49"/>
      <c r="FWZ280" s="49"/>
      <c r="FXA280" s="49"/>
      <c r="FXB280" s="49"/>
      <c r="FXC280" s="49"/>
      <c r="FXD280" s="49"/>
      <c r="FXE280" s="49"/>
      <c r="FXF280" s="49"/>
      <c r="FXG280" s="49"/>
      <c r="FXH280" s="49"/>
      <c r="FXI280" s="49"/>
      <c r="FXJ280" s="49"/>
      <c r="FXK280" s="49"/>
      <c r="FXL280" s="49"/>
      <c r="FXM280" s="49"/>
      <c r="FXN280" s="49"/>
      <c r="FXO280" s="49"/>
      <c r="FXP280" s="49"/>
      <c r="FXQ280" s="49"/>
      <c r="FXR280" s="49"/>
      <c r="FXS280" s="49"/>
      <c r="FXT280" s="49"/>
      <c r="FXU280" s="49"/>
      <c r="FXV280" s="49"/>
      <c r="FXW280" s="49"/>
      <c r="FXX280" s="49"/>
      <c r="FXY280" s="49"/>
      <c r="FXZ280" s="49"/>
      <c r="FYA280" s="49"/>
      <c r="FYB280" s="49"/>
      <c r="FYC280" s="49"/>
      <c r="FYD280" s="49"/>
      <c r="FYE280" s="49"/>
      <c r="FYF280" s="49"/>
      <c r="FYG280" s="49"/>
      <c r="FYH280" s="49"/>
      <c r="FYI280" s="49"/>
      <c r="FYJ280" s="49"/>
      <c r="FYK280" s="49"/>
      <c r="FYL280" s="49"/>
      <c r="FYM280" s="49"/>
      <c r="FYN280" s="49"/>
      <c r="FYO280" s="49"/>
      <c r="FYP280" s="49"/>
      <c r="FYQ280" s="49"/>
      <c r="FYR280" s="49"/>
      <c r="FYS280" s="49"/>
      <c r="FYT280" s="49"/>
      <c r="FYU280" s="49"/>
      <c r="FYV280" s="49"/>
      <c r="FYW280" s="49"/>
      <c r="FYX280" s="49"/>
      <c r="FYY280" s="49"/>
      <c r="FYZ280" s="49"/>
      <c r="FZA280" s="49"/>
      <c r="FZB280" s="49"/>
      <c r="FZC280" s="49"/>
      <c r="FZD280" s="49"/>
      <c r="FZE280" s="49"/>
      <c r="FZF280" s="49"/>
      <c r="FZG280" s="49"/>
      <c r="FZH280" s="49"/>
      <c r="FZI280" s="49"/>
      <c r="FZJ280" s="49"/>
      <c r="FZK280" s="49"/>
      <c r="FZL280" s="49"/>
      <c r="FZM280" s="49"/>
      <c r="FZN280" s="49"/>
      <c r="FZO280" s="49"/>
      <c r="FZP280" s="49"/>
      <c r="FZQ280" s="49"/>
      <c r="FZR280" s="49"/>
      <c r="FZS280" s="49"/>
      <c r="FZT280" s="49"/>
      <c r="FZU280" s="49"/>
      <c r="FZV280" s="49"/>
      <c r="FZW280" s="49"/>
      <c r="FZX280" s="49"/>
      <c r="FZY280" s="49"/>
      <c r="FZZ280" s="49"/>
      <c r="GAA280" s="49"/>
      <c r="GAB280" s="49"/>
      <c r="GAC280" s="49"/>
      <c r="GAD280" s="49"/>
      <c r="GAE280" s="49"/>
      <c r="GAF280" s="49"/>
      <c r="GAG280" s="49"/>
      <c r="GAH280" s="49"/>
      <c r="GAI280" s="49"/>
      <c r="GAJ280" s="49"/>
      <c r="GAK280" s="49"/>
      <c r="GAL280" s="49"/>
      <c r="GAM280" s="49"/>
      <c r="GAN280" s="49"/>
      <c r="GAO280" s="49"/>
      <c r="GAP280" s="49"/>
      <c r="GAQ280" s="49"/>
      <c r="GAR280" s="49"/>
      <c r="GAS280" s="49"/>
      <c r="GAT280" s="49"/>
      <c r="GAU280" s="49"/>
      <c r="GAV280" s="49"/>
      <c r="GAW280" s="49"/>
      <c r="GAX280" s="49"/>
      <c r="GAY280" s="49"/>
      <c r="GAZ280" s="49"/>
      <c r="GBA280" s="49"/>
      <c r="GBB280" s="49"/>
      <c r="GBC280" s="49"/>
      <c r="GBD280" s="49"/>
      <c r="GBE280" s="49"/>
      <c r="GBF280" s="49"/>
      <c r="GBG280" s="49"/>
      <c r="GBH280" s="49"/>
      <c r="GBI280" s="49"/>
      <c r="GBJ280" s="49"/>
      <c r="GBK280" s="49"/>
      <c r="GBL280" s="49"/>
      <c r="GBM280" s="49"/>
      <c r="GBN280" s="49"/>
      <c r="GBO280" s="49"/>
      <c r="GBP280" s="49"/>
      <c r="GBQ280" s="49"/>
      <c r="GBR280" s="49"/>
      <c r="GBS280" s="49"/>
      <c r="GBT280" s="49"/>
      <c r="GBU280" s="49"/>
      <c r="GBV280" s="49"/>
      <c r="GBW280" s="49"/>
      <c r="GBX280" s="49"/>
      <c r="GBY280" s="49"/>
      <c r="GBZ280" s="49"/>
      <c r="GCA280" s="49"/>
      <c r="GCB280" s="49"/>
      <c r="GCC280" s="49"/>
      <c r="GCD280" s="49"/>
      <c r="GCE280" s="49"/>
      <c r="GCF280" s="49"/>
      <c r="GCG280" s="49"/>
      <c r="GCH280" s="49"/>
      <c r="GCI280" s="49"/>
      <c r="GCJ280" s="49"/>
      <c r="GCK280" s="49"/>
      <c r="GCL280" s="49"/>
      <c r="GCM280" s="49"/>
      <c r="GCN280" s="49"/>
      <c r="GCO280" s="49"/>
      <c r="GCP280" s="49"/>
      <c r="GCQ280" s="49"/>
      <c r="GCR280" s="49"/>
      <c r="GCS280" s="49"/>
      <c r="GCT280" s="49"/>
      <c r="GCU280" s="49"/>
      <c r="GCV280" s="49"/>
      <c r="GCW280" s="49"/>
      <c r="GCX280" s="49"/>
      <c r="GCY280" s="49"/>
      <c r="GCZ280" s="49"/>
      <c r="GDA280" s="49"/>
      <c r="GDB280" s="49"/>
      <c r="GDC280" s="49"/>
      <c r="GDD280" s="49"/>
      <c r="GDE280" s="49"/>
      <c r="GDF280" s="49"/>
      <c r="GDG280" s="49"/>
      <c r="GDH280" s="49"/>
      <c r="GDI280" s="49"/>
      <c r="GDJ280" s="49"/>
      <c r="GDK280" s="49"/>
      <c r="GDL280" s="49"/>
      <c r="GDM280" s="49"/>
      <c r="GDN280" s="49"/>
      <c r="GDO280" s="49"/>
      <c r="GDP280" s="49"/>
      <c r="GDQ280" s="49"/>
      <c r="GDR280" s="49"/>
      <c r="GDS280" s="49"/>
      <c r="GDT280" s="49"/>
      <c r="GDU280" s="49"/>
      <c r="GDV280" s="49"/>
      <c r="GDW280" s="49"/>
      <c r="GDX280" s="49"/>
      <c r="GDY280" s="49"/>
      <c r="GDZ280" s="49"/>
      <c r="GEA280" s="49"/>
      <c r="GEB280" s="49"/>
      <c r="GEC280" s="49"/>
      <c r="GED280" s="49"/>
      <c r="GEE280" s="49"/>
      <c r="GEF280" s="49"/>
      <c r="GEG280" s="49"/>
      <c r="GEH280" s="49"/>
      <c r="GEI280" s="49"/>
      <c r="GEJ280" s="49"/>
      <c r="GEK280" s="49"/>
      <c r="GEL280" s="49"/>
      <c r="GEM280" s="49"/>
      <c r="GEN280" s="49"/>
      <c r="GEO280" s="49"/>
      <c r="GEP280" s="49"/>
      <c r="GEQ280" s="49"/>
      <c r="GER280" s="49"/>
      <c r="GES280" s="49"/>
      <c r="GET280" s="49"/>
      <c r="GEU280" s="49"/>
      <c r="GEV280" s="49"/>
      <c r="GEW280" s="49"/>
      <c r="GEX280" s="49"/>
      <c r="GEY280" s="49"/>
      <c r="GEZ280" s="49"/>
      <c r="GFA280" s="49"/>
      <c r="GFB280" s="49"/>
      <c r="GFC280" s="49"/>
      <c r="GFD280" s="49"/>
      <c r="GFE280" s="49"/>
      <c r="GFF280" s="49"/>
      <c r="GFG280" s="49"/>
      <c r="GFH280" s="49"/>
      <c r="GFI280" s="49"/>
      <c r="GFJ280" s="49"/>
      <c r="GFK280" s="49"/>
      <c r="GFL280" s="49"/>
      <c r="GFM280" s="49"/>
      <c r="GFN280" s="49"/>
      <c r="GFO280" s="49"/>
      <c r="GFP280" s="49"/>
      <c r="GFQ280" s="49"/>
      <c r="GFR280" s="49"/>
      <c r="GFS280" s="49"/>
      <c r="GFT280" s="49"/>
      <c r="GFU280" s="49"/>
      <c r="GFV280" s="49"/>
      <c r="GFW280" s="49"/>
      <c r="GFX280" s="49"/>
      <c r="GFY280" s="49"/>
      <c r="GFZ280" s="49"/>
      <c r="GGA280" s="49"/>
      <c r="GGB280" s="49"/>
      <c r="GGC280" s="49"/>
      <c r="GGD280" s="49"/>
      <c r="GGE280" s="49"/>
      <c r="GGF280" s="49"/>
      <c r="GGG280" s="49"/>
      <c r="GGH280" s="49"/>
      <c r="GGI280" s="49"/>
      <c r="GGJ280" s="49"/>
      <c r="GGK280" s="49"/>
      <c r="GGL280" s="49"/>
      <c r="GGM280" s="49"/>
      <c r="GGN280" s="49"/>
      <c r="GGO280" s="49"/>
      <c r="GGP280" s="49"/>
      <c r="GGQ280" s="49"/>
      <c r="GGR280" s="49"/>
      <c r="GGS280" s="49"/>
      <c r="GGT280" s="49"/>
      <c r="GGU280" s="49"/>
      <c r="GGV280" s="49"/>
      <c r="GGW280" s="49"/>
      <c r="GGX280" s="49"/>
      <c r="GGY280" s="49"/>
      <c r="GGZ280" s="49"/>
      <c r="GHA280" s="49"/>
      <c r="GHB280" s="49"/>
      <c r="GHC280" s="49"/>
      <c r="GHD280" s="49"/>
      <c r="GHE280" s="49"/>
      <c r="GHF280" s="49"/>
      <c r="GHG280" s="49"/>
      <c r="GHH280" s="49"/>
      <c r="GHI280" s="49"/>
      <c r="GHJ280" s="49"/>
      <c r="GHK280" s="49"/>
      <c r="GHL280" s="49"/>
      <c r="GHM280" s="49"/>
      <c r="GHN280" s="49"/>
      <c r="GHO280" s="49"/>
      <c r="GHP280" s="49"/>
      <c r="GHQ280" s="49"/>
      <c r="GHR280" s="49"/>
      <c r="GHS280" s="49"/>
      <c r="GHT280" s="49"/>
      <c r="GHU280" s="49"/>
      <c r="GHV280" s="49"/>
      <c r="GHW280" s="49"/>
      <c r="GHX280" s="49"/>
      <c r="GHY280" s="49"/>
      <c r="GHZ280" s="49"/>
      <c r="GIA280" s="49"/>
      <c r="GIB280" s="49"/>
      <c r="GIC280" s="49"/>
      <c r="GID280" s="49"/>
      <c r="GIE280" s="49"/>
      <c r="GIF280" s="49"/>
      <c r="GIG280" s="49"/>
      <c r="GIH280" s="49"/>
      <c r="GII280" s="49"/>
      <c r="GIJ280" s="49"/>
      <c r="GIK280" s="49"/>
      <c r="GIL280" s="49"/>
      <c r="GIM280" s="49"/>
      <c r="GIN280" s="49"/>
      <c r="GIO280" s="49"/>
      <c r="GIP280" s="49"/>
      <c r="GIQ280" s="49"/>
      <c r="GIR280" s="49"/>
      <c r="GIS280" s="49"/>
      <c r="GIT280" s="49"/>
      <c r="GIU280" s="49"/>
      <c r="GIV280" s="49"/>
      <c r="GIW280" s="49"/>
      <c r="GIX280" s="49"/>
      <c r="GIY280" s="49"/>
      <c r="GIZ280" s="49"/>
      <c r="GJA280" s="49"/>
      <c r="GJB280" s="49"/>
      <c r="GJC280" s="49"/>
      <c r="GJD280" s="49"/>
      <c r="GJE280" s="49"/>
      <c r="GJF280" s="49"/>
      <c r="GJG280" s="49"/>
      <c r="GJH280" s="49"/>
      <c r="GJI280" s="49"/>
      <c r="GJJ280" s="49"/>
      <c r="GJK280" s="49"/>
      <c r="GJL280" s="49"/>
      <c r="GJM280" s="49"/>
      <c r="GJN280" s="49"/>
      <c r="GJO280" s="49"/>
      <c r="GJP280" s="49"/>
      <c r="GJQ280" s="49"/>
      <c r="GJR280" s="49"/>
      <c r="GJS280" s="49"/>
      <c r="GJT280" s="49"/>
      <c r="GJU280" s="49"/>
      <c r="GJV280" s="49"/>
      <c r="GJW280" s="49"/>
      <c r="GJX280" s="49"/>
      <c r="GJY280" s="49"/>
      <c r="GJZ280" s="49"/>
      <c r="GKA280" s="49"/>
      <c r="GKB280" s="49"/>
      <c r="GKC280" s="49"/>
      <c r="GKD280" s="49"/>
      <c r="GKE280" s="49"/>
      <c r="GKF280" s="49"/>
      <c r="GKG280" s="49"/>
      <c r="GKH280" s="49"/>
      <c r="GKI280" s="49"/>
      <c r="GKJ280" s="49"/>
      <c r="GKK280" s="49"/>
      <c r="GKL280" s="49"/>
      <c r="GKM280" s="49"/>
      <c r="GKN280" s="49"/>
      <c r="GKO280" s="49"/>
      <c r="GKP280" s="49"/>
      <c r="GKQ280" s="49"/>
      <c r="GKR280" s="49"/>
      <c r="GKS280" s="49"/>
      <c r="GKT280" s="49"/>
      <c r="GKU280" s="49"/>
      <c r="GKV280" s="49"/>
      <c r="GKW280" s="49"/>
      <c r="GKX280" s="49"/>
      <c r="GKY280" s="49"/>
      <c r="GKZ280" s="49"/>
      <c r="GLA280" s="49"/>
      <c r="GLB280" s="49"/>
      <c r="GLC280" s="49"/>
      <c r="GLD280" s="49"/>
      <c r="GLE280" s="49"/>
      <c r="GLF280" s="49"/>
      <c r="GLG280" s="49"/>
      <c r="GLH280" s="49"/>
      <c r="GLI280" s="49"/>
      <c r="GLJ280" s="49"/>
      <c r="GLK280" s="49"/>
      <c r="GLL280" s="49"/>
      <c r="GLM280" s="49"/>
      <c r="GLN280" s="49"/>
      <c r="GLO280" s="49"/>
      <c r="GLP280" s="49"/>
      <c r="GLQ280" s="49"/>
      <c r="GLR280" s="49"/>
      <c r="GLS280" s="49"/>
      <c r="GLT280" s="49"/>
      <c r="GLU280" s="49"/>
      <c r="GLV280" s="49"/>
      <c r="GLW280" s="49"/>
      <c r="GLX280" s="49"/>
      <c r="GLY280" s="49"/>
      <c r="GLZ280" s="49"/>
      <c r="GMA280" s="49"/>
      <c r="GMB280" s="49"/>
      <c r="GMC280" s="49"/>
      <c r="GMD280" s="49"/>
      <c r="GME280" s="49"/>
      <c r="GMF280" s="49"/>
      <c r="GMG280" s="49"/>
      <c r="GMH280" s="49"/>
      <c r="GMI280" s="49"/>
      <c r="GMJ280" s="49"/>
      <c r="GMK280" s="49"/>
      <c r="GML280" s="49"/>
      <c r="GMM280" s="49"/>
      <c r="GMN280" s="49"/>
      <c r="GMO280" s="49"/>
      <c r="GMP280" s="49"/>
      <c r="GMQ280" s="49"/>
      <c r="GMR280" s="49"/>
      <c r="GMS280" s="49"/>
      <c r="GMT280" s="49"/>
      <c r="GMU280" s="49"/>
      <c r="GMV280" s="49"/>
      <c r="GMW280" s="49"/>
      <c r="GMX280" s="49"/>
      <c r="GMY280" s="49"/>
      <c r="GMZ280" s="49"/>
      <c r="GNA280" s="49"/>
      <c r="GNB280" s="49"/>
      <c r="GNC280" s="49"/>
      <c r="GND280" s="49"/>
      <c r="GNE280" s="49"/>
      <c r="GNF280" s="49"/>
      <c r="GNG280" s="49"/>
      <c r="GNH280" s="49"/>
      <c r="GNI280" s="49"/>
      <c r="GNJ280" s="49"/>
      <c r="GNK280" s="49"/>
      <c r="GNL280" s="49"/>
      <c r="GNM280" s="49"/>
      <c r="GNN280" s="49"/>
      <c r="GNO280" s="49"/>
      <c r="GNP280" s="49"/>
      <c r="GNQ280" s="49"/>
      <c r="GNR280" s="49"/>
      <c r="GNS280" s="49"/>
      <c r="GNT280" s="49"/>
      <c r="GNU280" s="49"/>
      <c r="GNV280" s="49"/>
      <c r="GNW280" s="49"/>
      <c r="GNX280" s="49"/>
      <c r="GNY280" s="49"/>
      <c r="GNZ280" s="49"/>
      <c r="GOA280" s="49"/>
      <c r="GOB280" s="49"/>
      <c r="GOC280" s="49"/>
      <c r="GOD280" s="49"/>
      <c r="GOE280" s="49"/>
      <c r="GOF280" s="49"/>
      <c r="GOG280" s="49"/>
      <c r="GOH280" s="49"/>
      <c r="GOI280" s="49"/>
      <c r="GOJ280" s="49"/>
      <c r="GOK280" s="49"/>
      <c r="GOL280" s="49"/>
      <c r="GOM280" s="49"/>
      <c r="GON280" s="49"/>
      <c r="GOO280" s="49"/>
      <c r="GOP280" s="49"/>
      <c r="GOQ280" s="49"/>
      <c r="GOR280" s="49"/>
      <c r="GOS280" s="49"/>
      <c r="GOT280" s="49"/>
      <c r="GOU280" s="49"/>
      <c r="GOV280" s="49"/>
      <c r="GOW280" s="49"/>
      <c r="GOX280" s="49"/>
      <c r="GOY280" s="49"/>
      <c r="GOZ280" s="49"/>
      <c r="GPA280" s="49"/>
      <c r="GPB280" s="49"/>
      <c r="GPC280" s="49"/>
      <c r="GPD280" s="49"/>
      <c r="GPE280" s="49"/>
      <c r="GPF280" s="49"/>
      <c r="GPG280" s="49"/>
      <c r="GPH280" s="49"/>
      <c r="GPI280" s="49"/>
      <c r="GPJ280" s="49"/>
      <c r="GPK280" s="49"/>
      <c r="GPL280" s="49"/>
      <c r="GPM280" s="49"/>
      <c r="GPN280" s="49"/>
      <c r="GPO280" s="49"/>
      <c r="GPP280" s="49"/>
      <c r="GPQ280" s="49"/>
      <c r="GPR280" s="49"/>
      <c r="GPS280" s="49"/>
      <c r="GPT280" s="49"/>
      <c r="GPU280" s="49"/>
      <c r="GPV280" s="49"/>
      <c r="GPW280" s="49"/>
      <c r="GPX280" s="49"/>
      <c r="GPY280" s="49"/>
      <c r="GPZ280" s="49"/>
      <c r="GQA280" s="49"/>
      <c r="GQB280" s="49"/>
      <c r="GQC280" s="49"/>
      <c r="GQD280" s="49"/>
      <c r="GQE280" s="49"/>
      <c r="GQF280" s="49"/>
      <c r="GQG280" s="49"/>
      <c r="GQH280" s="49"/>
      <c r="GQI280" s="49"/>
      <c r="GQJ280" s="49"/>
      <c r="GQK280" s="49"/>
      <c r="GQL280" s="49"/>
      <c r="GQM280" s="49"/>
      <c r="GQN280" s="49"/>
      <c r="GQO280" s="49"/>
      <c r="GQP280" s="49"/>
      <c r="GQQ280" s="49"/>
      <c r="GQR280" s="49"/>
      <c r="GQS280" s="49"/>
      <c r="GQT280" s="49"/>
      <c r="GQU280" s="49"/>
      <c r="GQV280" s="49"/>
      <c r="GQW280" s="49"/>
      <c r="GQX280" s="49"/>
      <c r="GQY280" s="49"/>
      <c r="GQZ280" s="49"/>
      <c r="GRA280" s="49"/>
      <c r="GRB280" s="49"/>
      <c r="GRC280" s="49"/>
      <c r="GRD280" s="49"/>
      <c r="GRE280" s="49"/>
      <c r="GRF280" s="49"/>
      <c r="GRG280" s="49"/>
      <c r="GRH280" s="49"/>
      <c r="GRI280" s="49"/>
      <c r="GRJ280" s="49"/>
      <c r="GRK280" s="49"/>
      <c r="GRL280" s="49"/>
      <c r="GRM280" s="49"/>
      <c r="GRN280" s="49"/>
      <c r="GRO280" s="49"/>
      <c r="GRP280" s="49"/>
      <c r="GRQ280" s="49"/>
      <c r="GRR280" s="49"/>
      <c r="GRS280" s="49"/>
      <c r="GRT280" s="49"/>
      <c r="GRU280" s="49"/>
      <c r="GRV280" s="49"/>
      <c r="GRW280" s="49"/>
      <c r="GRX280" s="49"/>
      <c r="GRY280" s="49"/>
      <c r="GRZ280" s="49"/>
      <c r="GSA280" s="49"/>
      <c r="GSB280" s="49"/>
      <c r="GSC280" s="49"/>
      <c r="GSD280" s="49"/>
      <c r="GSE280" s="49"/>
      <c r="GSF280" s="49"/>
      <c r="GSG280" s="49"/>
      <c r="GSH280" s="49"/>
      <c r="GSI280" s="49"/>
      <c r="GSJ280" s="49"/>
      <c r="GSK280" s="49"/>
      <c r="GSL280" s="49"/>
      <c r="GSM280" s="49"/>
      <c r="GSN280" s="49"/>
      <c r="GSO280" s="49"/>
      <c r="GSP280" s="49"/>
      <c r="GSQ280" s="49"/>
      <c r="GSR280" s="49"/>
      <c r="GSS280" s="49"/>
      <c r="GST280" s="49"/>
      <c r="GSU280" s="49"/>
      <c r="GSV280" s="49"/>
      <c r="GSW280" s="49"/>
      <c r="GSX280" s="49"/>
      <c r="GSY280" s="49"/>
      <c r="GSZ280" s="49"/>
      <c r="GTA280" s="49"/>
      <c r="GTB280" s="49"/>
      <c r="GTC280" s="49"/>
      <c r="GTD280" s="49"/>
      <c r="GTE280" s="49"/>
      <c r="GTF280" s="49"/>
      <c r="GTG280" s="49"/>
      <c r="GTH280" s="49"/>
      <c r="GTI280" s="49"/>
      <c r="GTJ280" s="49"/>
      <c r="GTK280" s="49"/>
      <c r="GTL280" s="49"/>
      <c r="GTM280" s="49"/>
      <c r="GTN280" s="49"/>
      <c r="GTO280" s="49"/>
      <c r="GTP280" s="49"/>
      <c r="GTQ280" s="49"/>
      <c r="GTR280" s="49"/>
      <c r="GTS280" s="49"/>
      <c r="GTT280" s="49"/>
      <c r="GTU280" s="49"/>
      <c r="GTV280" s="49"/>
      <c r="GTW280" s="49"/>
      <c r="GTX280" s="49"/>
      <c r="GTY280" s="49"/>
      <c r="GTZ280" s="49"/>
      <c r="GUA280" s="49"/>
      <c r="GUB280" s="49"/>
      <c r="GUC280" s="49"/>
      <c r="GUD280" s="49"/>
      <c r="GUE280" s="49"/>
      <c r="GUF280" s="49"/>
      <c r="GUG280" s="49"/>
      <c r="GUH280" s="49"/>
      <c r="GUI280" s="49"/>
      <c r="GUJ280" s="49"/>
      <c r="GUK280" s="49"/>
      <c r="GUL280" s="49"/>
      <c r="GUM280" s="49"/>
      <c r="GUN280" s="49"/>
      <c r="GUO280" s="49"/>
      <c r="GUP280" s="49"/>
      <c r="GUQ280" s="49"/>
      <c r="GUR280" s="49"/>
      <c r="GUS280" s="49"/>
      <c r="GUT280" s="49"/>
      <c r="GUU280" s="49"/>
      <c r="GUV280" s="49"/>
      <c r="GUW280" s="49"/>
      <c r="GUX280" s="49"/>
      <c r="GUY280" s="49"/>
      <c r="GUZ280" s="49"/>
      <c r="GVA280" s="49"/>
      <c r="GVB280" s="49"/>
      <c r="GVC280" s="49"/>
      <c r="GVD280" s="49"/>
      <c r="GVE280" s="49"/>
      <c r="GVF280" s="49"/>
      <c r="GVG280" s="49"/>
      <c r="GVH280" s="49"/>
      <c r="GVI280" s="49"/>
      <c r="GVJ280" s="49"/>
      <c r="GVK280" s="49"/>
      <c r="GVL280" s="49"/>
      <c r="GVM280" s="49"/>
      <c r="GVN280" s="49"/>
      <c r="GVO280" s="49"/>
      <c r="GVP280" s="49"/>
      <c r="GVQ280" s="49"/>
      <c r="GVR280" s="49"/>
      <c r="GVS280" s="49"/>
      <c r="GVT280" s="49"/>
      <c r="GVU280" s="49"/>
      <c r="GVV280" s="49"/>
      <c r="GVW280" s="49"/>
      <c r="GVX280" s="49"/>
      <c r="GVY280" s="49"/>
      <c r="GVZ280" s="49"/>
      <c r="GWA280" s="49"/>
      <c r="GWB280" s="49"/>
      <c r="GWC280" s="49"/>
      <c r="GWD280" s="49"/>
      <c r="GWE280" s="49"/>
      <c r="GWF280" s="49"/>
      <c r="GWG280" s="49"/>
      <c r="GWH280" s="49"/>
      <c r="GWI280" s="49"/>
      <c r="GWJ280" s="49"/>
      <c r="GWK280" s="49"/>
      <c r="GWL280" s="49"/>
      <c r="GWM280" s="49"/>
      <c r="GWN280" s="49"/>
      <c r="GWO280" s="49"/>
      <c r="GWP280" s="49"/>
      <c r="GWQ280" s="49"/>
      <c r="GWR280" s="49"/>
      <c r="GWS280" s="49"/>
      <c r="GWT280" s="49"/>
      <c r="GWU280" s="49"/>
      <c r="GWV280" s="49"/>
      <c r="GWW280" s="49"/>
      <c r="GWX280" s="49"/>
      <c r="GWY280" s="49"/>
      <c r="GWZ280" s="49"/>
      <c r="GXA280" s="49"/>
      <c r="GXB280" s="49"/>
      <c r="GXC280" s="49"/>
      <c r="GXD280" s="49"/>
      <c r="GXE280" s="49"/>
      <c r="GXF280" s="49"/>
      <c r="GXG280" s="49"/>
      <c r="GXH280" s="49"/>
      <c r="GXI280" s="49"/>
      <c r="GXJ280" s="49"/>
      <c r="GXK280" s="49"/>
      <c r="GXL280" s="49"/>
      <c r="GXM280" s="49"/>
      <c r="GXN280" s="49"/>
      <c r="GXO280" s="49"/>
      <c r="GXP280" s="49"/>
      <c r="GXQ280" s="49"/>
      <c r="GXR280" s="49"/>
      <c r="GXS280" s="49"/>
      <c r="GXT280" s="49"/>
      <c r="GXU280" s="49"/>
      <c r="GXV280" s="49"/>
      <c r="GXW280" s="49"/>
      <c r="GXX280" s="49"/>
      <c r="GXY280" s="49"/>
      <c r="GXZ280" s="49"/>
      <c r="GYA280" s="49"/>
      <c r="GYB280" s="49"/>
      <c r="GYC280" s="49"/>
      <c r="GYD280" s="49"/>
      <c r="GYE280" s="49"/>
      <c r="GYF280" s="49"/>
      <c r="GYG280" s="49"/>
      <c r="GYH280" s="49"/>
      <c r="GYI280" s="49"/>
      <c r="GYJ280" s="49"/>
      <c r="GYK280" s="49"/>
      <c r="GYL280" s="49"/>
      <c r="GYM280" s="49"/>
      <c r="GYN280" s="49"/>
      <c r="GYO280" s="49"/>
      <c r="GYP280" s="49"/>
      <c r="GYQ280" s="49"/>
      <c r="GYR280" s="49"/>
      <c r="GYS280" s="49"/>
      <c r="GYT280" s="49"/>
      <c r="GYU280" s="49"/>
      <c r="GYV280" s="49"/>
      <c r="GYW280" s="49"/>
      <c r="GYX280" s="49"/>
      <c r="GYY280" s="49"/>
      <c r="GYZ280" s="49"/>
      <c r="GZA280" s="49"/>
      <c r="GZB280" s="49"/>
      <c r="GZC280" s="49"/>
      <c r="GZD280" s="49"/>
      <c r="GZE280" s="49"/>
      <c r="GZF280" s="49"/>
      <c r="GZG280" s="49"/>
      <c r="GZH280" s="49"/>
      <c r="GZI280" s="49"/>
      <c r="GZJ280" s="49"/>
      <c r="GZK280" s="49"/>
      <c r="GZL280" s="49"/>
      <c r="GZM280" s="49"/>
      <c r="GZN280" s="49"/>
      <c r="GZO280" s="49"/>
      <c r="GZP280" s="49"/>
      <c r="GZQ280" s="49"/>
      <c r="GZR280" s="49"/>
      <c r="GZS280" s="49"/>
      <c r="GZT280" s="49"/>
      <c r="GZU280" s="49"/>
      <c r="GZV280" s="49"/>
      <c r="GZW280" s="49"/>
      <c r="GZX280" s="49"/>
      <c r="GZY280" s="49"/>
      <c r="GZZ280" s="49"/>
      <c r="HAA280" s="49"/>
      <c r="HAB280" s="49"/>
      <c r="HAC280" s="49"/>
      <c r="HAD280" s="49"/>
      <c r="HAE280" s="49"/>
      <c r="HAF280" s="49"/>
      <c r="HAG280" s="49"/>
      <c r="HAH280" s="49"/>
      <c r="HAI280" s="49"/>
      <c r="HAJ280" s="49"/>
      <c r="HAK280" s="49"/>
      <c r="HAL280" s="49"/>
      <c r="HAM280" s="49"/>
      <c r="HAN280" s="49"/>
      <c r="HAO280" s="49"/>
      <c r="HAP280" s="49"/>
      <c r="HAQ280" s="49"/>
      <c r="HAR280" s="49"/>
      <c r="HAS280" s="49"/>
      <c r="HAT280" s="49"/>
      <c r="HAU280" s="49"/>
      <c r="HAV280" s="49"/>
      <c r="HAW280" s="49"/>
      <c r="HAX280" s="49"/>
      <c r="HAY280" s="49"/>
      <c r="HAZ280" s="49"/>
      <c r="HBA280" s="49"/>
      <c r="HBB280" s="49"/>
      <c r="HBC280" s="49"/>
      <c r="HBD280" s="49"/>
      <c r="HBE280" s="49"/>
      <c r="HBF280" s="49"/>
      <c r="HBG280" s="49"/>
      <c r="HBH280" s="49"/>
      <c r="HBI280" s="49"/>
      <c r="HBJ280" s="49"/>
      <c r="HBK280" s="49"/>
      <c r="HBL280" s="49"/>
      <c r="HBM280" s="49"/>
      <c r="HBN280" s="49"/>
      <c r="HBO280" s="49"/>
      <c r="HBP280" s="49"/>
      <c r="HBQ280" s="49"/>
      <c r="HBR280" s="49"/>
      <c r="HBS280" s="49"/>
      <c r="HBT280" s="49"/>
      <c r="HBU280" s="49"/>
      <c r="HBV280" s="49"/>
      <c r="HBW280" s="49"/>
      <c r="HBX280" s="49"/>
      <c r="HBY280" s="49"/>
      <c r="HBZ280" s="49"/>
      <c r="HCA280" s="49"/>
      <c r="HCB280" s="49"/>
      <c r="HCC280" s="49"/>
      <c r="HCD280" s="49"/>
      <c r="HCE280" s="49"/>
      <c r="HCF280" s="49"/>
      <c r="HCG280" s="49"/>
      <c r="HCH280" s="49"/>
      <c r="HCI280" s="49"/>
      <c r="HCJ280" s="49"/>
      <c r="HCK280" s="49"/>
      <c r="HCL280" s="49"/>
      <c r="HCM280" s="49"/>
      <c r="HCN280" s="49"/>
      <c r="HCO280" s="49"/>
      <c r="HCP280" s="49"/>
      <c r="HCQ280" s="49"/>
      <c r="HCR280" s="49"/>
      <c r="HCS280" s="49"/>
      <c r="HCT280" s="49"/>
      <c r="HCU280" s="49"/>
      <c r="HCV280" s="49"/>
      <c r="HCW280" s="49"/>
      <c r="HCX280" s="49"/>
      <c r="HCY280" s="49"/>
      <c r="HCZ280" s="49"/>
      <c r="HDA280" s="49"/>
      <c r="HDB280" s="49"/>
      <c r="HDC280" s="49"/>
      <c r="HDD280" s="49"/>
      <c r="HDE280" s="49"/>
      <c r="HDF280" s="49"/>
      <c r="HDG280" s="49"/>
      <c r="HDH280" s="49"/>
      <c r="HDI280" s="49"/>
      <c r="HDJ280" s="49"/>
      <c r="HDK280" s="49"/>
      <c r="HDL280" s="49"/>
      <c r="HDM280" s="49"/>
      <c r="HDN280" s="49"/>
      <c r="HDO280" s="49"/>
      <c r="HDP280" s="49"/>
      <c r="HDQ280" s="49"/>
      <c r="HDR280" s="49"/>
      <c r="HDS280" s="49"/>
      <c r="HDT280" s="49"/>
      <c r="HDU280" s="49"/>
      <c r="HDV280" s="49"/>
      <c r="HDW280" s="49"/>
      <c r="HDX280" s="49"/>
      <c r="HDY280" s="49"/>
      <c r="HDZ280" s="49"/>
      <c r="HEA280" s="49"/>
      <c r="HEB280" s="49"/>
      <c r="HEC280" s="49"/>
      <c r="HED280" s="49"/>
      <c r="HEE280" s="49"/>
      <c r="HEF280" s="49"/>
      <c r="HEG280" s="49"/>
      <c r="HEH280" s="49"/>
      <c r="HEI280" s="49"/>
      <c r="HEJ280" s="49"/>
      <c r="HEK280" s="49"/>
      <c r="HEL280" s="49"/>
      <c r="HEM280" s="49"/>
      <c r="HEN280" s="49"/>
      <c r="HEO280" s="49"/>
      <c r="HEP280" s="49"/>
      <c r="HEQ280" s="49"/>
      <c r="HER280" s="49"/>
      <c r="HES280" s="49"/>
      <c r="HET280" s="49"/>
      <c r="HEU280" s="49"/>
      <c r="HEV280" s="49"/>
      <c r="HEW280" s="49"/>
      <c r="HEX280" s="49"/>
      <c r="HEY280" s="49"/>
      <c r="HEZ280" s="49"/>
      <c r="HFA280" s="49"/>
      <c r="HFB280" s="49"/>
      <c r="HFC280" s="49"/>
      <c r="HFD280" s="49"/>
      <c r="HFE280" s="49"/>
      <c r="HFF280" s="49"/>
      <c r="HFG280" s="49"/>
      <c r="HFH280" s="49"/>
      <c r="HFI280" s="49"/>
      <c r="HFJ280" s="49"/>
      <c r="HFK280" s="49"/>
      <c r="HFL280" s="49"/>
      <c r="HFM280" s="49"/>
      <c r="HFN280" s="49"/>
      <c r="HFO280" s="49"/>
      <c r="HFP280" s="49"/>
      <c r="HFQ280" s="49"/>
      <c r="HFR280" s="49"/>
      <c r="HFS280" s="49"/>
      <c r="HFT280" s="49"/>
      <c r="HFU280" s="49"/>
      <c r="HFV280" s="49"/>
      <c r="HFW280" s="49"/>
      <c r="HFX280" s="49"/>
      <c r="HFY280" s="49"/>
      <c r="HFZ280" s="49"/>
      <c r="HGA280" s="49"/>
      <c r="HGB280" s="49"/>
      <c r="HGC280" s="49"/>
      <c r="HGD280" s="49"/>
      <c r="HGE280" s="49"/>
      <c r="HGF280" s="49"/>
      <c r="HGG280" s="49"/>
      <c r="HGH280" s="49"/>
      <c r="HGI280" s="49"/>
      <c r="HGJ280" s="49"/>
      <c r="HGK280" s="49"/>
      <c r="HGL280" s="49"/>
      <c r="HGM280" s="49"/>
      <c r="HGN280" s="49"/>
      <c r="HGO280" s="49"/>
      <c r="HGP280" s="49"/>
      <c r="HGQ280" s="49"/>
      <c r="HGR280" s="49"/>
      <c r="HGS280" s="49"/>
      <c r="HGT280" s="49"/>
      <c r="HGU280" s="49"/>
      <c r="HGV280" s="49"/>
      <c r="HGW280" s="49"/>
      <c r="HGX280" s="49"/>
      <c r="HGY280" s="49"/>
      <c r="HGZ280" s="49"/>
      <c r="HHA280" s="49"/>
      <c r="HHB280" s="49"/>
      <c r="HHC280" s="49"/>
      <c r="HHD280" s="49"/>
      <c r="HHE280" s="49"/>
      <c r="HHF280" s="49"/>
      <c r="HHG280" s="49"/>
      <c r="HHH280" s="49"/>
      <c r="HHI280" s="49"/>
      <c r="HHJ280" s="49"/>
      <c r="HHK280" s="49"/>
      <c r="HHL280" s="49"/>
      <c r="HHM280" s="49"/>
      <c r="HHN280" s="49"/>
      <c r="HHO280" s="49"/>
      <c r="HHP280" s="49"/>
      <c r="HHQ280" s="49"/>
      <c r="HHR280" s="49"/>
      <c r="HHS280" s="49"/>
      <c r="HHT280" s="49"/>
      <c r="HHU280" s="49"/>
      <c r="HHV280" s="49"/>
      <c r="HHW280" s="49"/>
      <c r="HHX280" s="49"/>
      <c r="HHY280" s="49"/>
      <c r="HHZ280" s="49"/>
      <c r="HIA280" s="49"/>
      <c r="HIB280" s="49"/>
      <c r="HIC280" s="49"/>
      <c r="HID280" s="49"/>
      <c r="HIE280" s="49"/>
      <c r="HIF280" s="49"/>
      <c r="HIG280" s="49"/>
      <c r="HIH280" s="49"/>
      <c r="HII280" s="49"/>
      <c r="HIJ280" s="49"/>
      <c r="HIK280" s="49"/>
      <c r="HIL280" s="49"/>
      <c r="HIM280" s="49"/>
      <c r="HIN280" s="49"/>
      <c r="HIO280" s="49"/>
      <c r="HIP280" s="49"/>
      <c r="HIQ280" s="49"/>
      <c r="HIR280" s="49"/>
      <c r="HIS280" s="49"/>
      <c r="HIT280" s="49"/>
      <c r="HIU280" s="49"/>
      <c r="HIV280" s="49"/>
      <c r="HIW280" s="49"/>
      <c r="HIX280" s="49"/>
      <c r="HIY280" s="49"/>
      <c r="HIZ280" s="49"/>
      <c r="HJA280" s="49"/>
      <c r="HJB280" s="49"/>
      <c r="HJC280" s="49"/>
      <c r="HJD280" s="49"/>
      <c r="HJE280" s="49"/>
      <c r="HJF280" s="49"/>
      <c r="HJG280" s="49"/>
      <c r="HJH280" s="49"/>
      <c r="HJI280" s="49"/>
      <c r="HJJ280" s="49"/>
      <c r="HJK280" s="49"/>
      <c r="HJL280" s="49"/>
      <c r="HJM280" s="49"/>
      <c r="HJN280" s="49"/>
      <c r="HJO280" s="49"/>
      <c r="HJP280" s="49"/>
      <c r="HJQ280" s="49"/>
      <c r="HJR280" s="49"/>
      <c r="HJS280" s="49"/>
      <c r="HJT280" s="49"/>
      <c r="HJU280" s="49"/>
      <c r="HJV280" s="49"/>
      <c r="HJW280" s="49"/>
      <c r="HJX280" s="49"/>
      <c r="HJY280" s="49"/>
      <c r="HJZ280" s="49"/>
      <c r="HKA280" s="49"/>
      <c r="HKB280" s="49"/>
      <c r="HKC280" s="49"/>
      <c r="HKD280" s="49"/>
      <c r="HKE280" s="49"/>
      <c r="HKF280" s="49"/>
      <c r="HKG280" s="49"/>
      <c r="HKH280" s="49"/>
      <c r="HKI280" s="49"/>
      <c r="HKJ280" s="49"/>
      <c r="HKK280" s="49"/>
      <c r="HKL280" s="49"/>
      <c r="HKM280" s="49"/>
      <c r="HKN280" s="49"/>
      <c r="HKO280" s="49"/>
      <c r="HKP280" s="49"/>
      <c r="HKQ280" s="49"/>
      <c r="HKR280" s="49"/>
      <c r="HKS280" s="49"/>
      <c r="HKT280" s="49"/>
      <c r="HKU280" s="49"/>
      <c r="HKV280" s="49"/>
      <c r="HKW280" s="49"/>
      <c r="HKX280" s="49"/>
      <c r="HKY280" s="49"/>
      <c r="HKZ280" s="49"/>
      <c r="HLA280" s="49"/>
      <c r="HLB280" s="49"/>
      <c r="HLC280" s="49"/>
      <c r="HLD280" s="49"/>
      <c r="HLE280" s="49"/>
      <c r="HLF280" s="49"/>
      <c r="HLG280" s="49"/>
      <c r="HLH280" s="49"/>
      <c r="HLI280" s="49"/>
      <c r="HLJ280" s="49"/>
      <c r="HLK280" s="49"/>
      <c r="HLL280" s="49"/>
      <c r="HLM280" s="49"/>
      <c r="HLN280" s="49"/>
      <c r="HLO280" s="49"/>
      <c r="HLP280" s="49"/>
      <c r="HLQ280" s="49"/>
      <c r="HLR280" s="49"/>
      <c r="HLS280" s="49"/>
      <c r="HLT280" s="49"/>
      <c r="HLU280" s="49"/>
      <c r="HLV280" s="49"/>
      <c r="HLW280" s="49"/>
      <c r="HLX280" s="49"/>
      <c r="HLY280" s="49"/>
      <c r="HLZ280" s="49"/>
      <c r="HMA280" s="49"/>
      <c r="HMB280" s="49"/>
      <c r="HMC280" s="49"/>
      <c r="HMD280" s="49"/>
      <c r="HME280" s="49"/>
      <c r="HMF280" s="49"/>
      <c r="HMG280" s="49"/>
      <c r="HMH280" s="49"/>
      <c r="HMI280" s="49"/>
      <c r="HMJ280" s="49"/>
      <c r="HMK280" s="49"/>
      <c r="HML280" s="49"/>
      <c r="HMM280" s="49"/>
      <c r="HMN280" s="49"/>
      <c r="HMO280" s="49"/>
      <c r="HMP280" s="49"/>
      <c r="HMQ280" s="49"/>
      <c r="HMR280" s="49"/>
      <c r="HMS280" s="49"/>
      <c r="HMT280" s="49"/>
      <c r="HMU280" s="49"/>
      <c r="HMV280" s="49"/>
      <c r="HMW280" s="49"/>
      <c r="HMX280" s="49"/>
      <c r="HMY280" s="49"/>
      <c r="HMZ280" s="49"/>
      <c r="HNA280" s="49"/>
      <c r="HNB280" s="49"/>
      <c r="HNC280" s="49"/>
      <c r="HND280" s="49"/>
      <c r="HNE280" s="49"/>
      <c r="HNF280" s="49"/>
      <c r="HNG280" s="49"/>
      <c r="HNH280" s="49"/>
      <c r="HNI280" s="49"/>
      <c r="HNJ280" s="49"/>
      <c r="HNK280" s="49"/>
      <c r="HNL280" s="49"/>
      <c r="HNM280" s="49"/>
      <c r="HNN280" s="49"/>
      <c r="HNO280" s="49"/>
      <c r="HNP280" s="49"/>
      <c r="HNQ280" s="49"/>
      <c r="HNR280" s="49"/>
      <c r="HNS280" s="49"/>
      <c r="HNT280" s="49"/>
      <c r="HNU280" s="49"/>
      <c r="HNV280" s="49"/>
      <c r="HNW280" s="49"/>
      <c r="HNX280" s="49"/>
      <c r="HNY280" s="49"/>
      <c r="HNZ280" s="49"/>
      <c r="HOA280" s="49"/>
      <c r="HOB280" s="49"/>
      <c r="HOC280" s="49"/>
      <c r="HOD280" s="49"/>
      <c r="HOE280" s="49"/>
      <c r="HOF280" s="49"/>
      <c r="HOG280" s="49"/>
      <c r="HOH280" s="49"/>
      <c r="HOI280" s="49"/>
      <c r="HOJ280" s="49"/>
      <c r="HOK280" s="49"/>
      <c r="HOL280" s="49"/>
      <c r="HOM280" s="49"/>
      <c r="HON280" s="49"/>
      <c r="HOO280" s="49"/>
      <c r="HOP280" s="49"/>
      <c r="HOQ280" s="49"/>
      <c r="HOR280" s="49"/>
      <c r="HOS280" s="49"/>
      <c r="HOT280" s="49"/>
      <c r="HOU280" s="49"/>
      <c r="HOV280" s="49"/>
      <c r="HOW280" s="49"/>
      <c r="HOX280" s="49"/>
      <c r="HOY280" s="49"/>
      <c r="HOZ280" s="49"/>
      <c r="HPA280" s="49"/>
      <c r="HPB280" s="49"/>
      <c r="HPC280" s="49"/>
      <c r="HPD280" s="49"/>
      <c r="HPE280" s="49"/>
      <c r="HPF280" s="49"/>
      <c r="HPG280" s="49"/>
      <c r="HPH280" s="49"/>
      <c r="HPI280" s="49"/>
      <c r="HPJ280" s="49"/>
      <c r="HPK280" s="49"/>
      <c r="HPL280" s="49"/>
      <c r="HPM280" s="49"/>
      <c r="HPN280" s="49"/>
      <c r="HPO280" s="49"/>
      <c r="HPP280" s="49"/>
      <c r="HPQ280" s="49"/>
      <c r="HPR280" s="49"/>
      <c r="HPS280" s="49"/>
      <c r="HPT280" s="49"/>
      <c r="HPU280" s="49"/>
      <c r="HPV280" s="49"/>
      <c r="HPW280" s="49"/>
      <c r="HPX280" s="49"/>
      <c r="HPY280" s="49"/>
      <c r="HPZ280" s="49"/>
      <c r="HQA280" s="49"/>
      <c r="HQB280" s="49"/>
      <c r="HQC280" s="49"/>
      <c r="HQD280" s="49"/>
      <c r="HQE280" s="49"/>
      <c r="HQF280" s="49"/>
      <c r="HQG280" s="49"/>
      <c r="HQH280" s="49"/>
      <c r="HQI280" s="49"/>
      <c r="HQJ280" s="49"/>
      <c r="HQK280" s="49"/>
      <c r="HQL280" s="49"/>
      <c r="HQM280" s="49"/>
      <c r="HQN280" s="49"/>
      <c r="HQO280" s="49"/>
      <c r="HQP280" s="49"/>
      <c r="HQQ280" s="49"/>
      <c r="HQR280" s="49"/>
      <c r="HQS280" s="49"/>
      <c r="HQT280" s="49"/>
      <c r="HQU280" s="49"/>
      <c r="HQV280" s="49"/>
      <c r="HQW280" s="49"/>
      <c r="HQX280" s="49"/>
      <c r="HQY280" s="49"/>
      <c r="HQZ280" s="49"/>
      <c r="HRA280" s="49"/>
      <c r="HRB280" s="49"/>
      <c r="HRC280" s="49"/>
      <c r="HRD280" s="49"/>
      <c r="HRE280" s="49"/>
      <c r="HRF280" s="49"/>
      <c r="HRG280" s="49"/>
      <c r="HRH280" s="49"/>
      <c r="HRI280" s="49"/>
      <c r="HRJ280" s="49"/>
      <c r="HRK280" s="49"/>
      <c r="HRL280" s="49"/>
      <c r="HRM280" s="49"/>
      <c r="HRN280" s="49"/>
      <c r="HRO280" s="49"/>
      <c r="HRP280" s="49"/>
      <c r="HRQ280" s="49"/>
      <c r="HRR280" s="49"/>
      <c r="HRS280" s="49"/>
      <c r="HRT280" s="49"/>
      <c r="HRU280" s="49"/>
      <c r="HRV280" s="49"/>
      <c r="HRW280" s="49"/>
      <c r="HRX280" s="49"/>
      <c r="HRY280" s="49"/>
      <c r="HRZ280" s="49"/>
      <c r="HSA280" s="49"/>
      <c r="HSB280" s="49"/>
      <c r="HSC280" s="49"/>
      <c r="HSD280" s="49"/>
      <c r="HSE280" s="49"/>
      <c r="HSF280" s="49"/>
      <c r="HSG280" s="49"/>
      <c r="HSH280" s="49"/>
      <c r="HSI280" s="49"/>
      <c r="HSJ280" s="49"/>
      <c r="HSK280" s="49"/>
      <c r="HSL280" s="49"/>
      <c r="HSM280" s="49"/>
      <c r="HSN280" s="49"/>
      <c r="HSO280" s="49"/>
      <c r="HSP280" s="49"/>
      <c r="HSQ280" s="49"/>
      <c r="HSR280" s="49"/>
      <c r="HSS280" s="49"/>
      <c r="HST280" s="49"/>
      <c r="HSU280" s="49"/>
      <c r="HSV280" s="49"/>
      <c r="HSW280" s="49"/>
      <c r="HSX280" s="49"/>
      <c r="HSY280" s="49"/>
      <c r="HSZ280" s="49"/>
      <c r="HTA280" s="49"/>
      <c r="HTB280" s="49"/>
      <c r="HTC280" s="49"/>
      <c r="HTD280" s="49"/>
      <c r="HTE280" s="49"/>
      <c r="HTF280" s="49"/>
      <c r="HTG280" s="49"/>
      <c r="HTH280" s="49"/>
      <c r="HTI280" s="49"/>
      <c r="HTJ280" s="49"/>
      <c r="HTK280" s="49"/>
      <c r="HTL280" s="49"/>
      <c r="HTM280" s="49"/>
      <c r="HTN280" s="49"/>
      <c r="HTO280" s="49"/>
      <c r="HTP280" s="49"/>
      <c r="HTQ280" s="49"/>
      <c r="HTR280" s="49"/>
      <c r="HTS280" s="49"/>
      <c r="HTT280" s="49"/>
      <c r="HTU280" s="49"/>
      <c r="HTV280" s="49"/>
      <c r="HTW280" s="49"/>
      <c r="HTX280" s="49"/>
      <c r="HTY280" s="49"/>
      <c r="HTZ280" s="49"/>
      <c r="HUA280" s="49"/>
      <c r="HUB280" s="49"/>
      <c r="HUC280" s="49"/>
      <c r="HUD280" s="49"/>
      <c r="HUE280" s="49"/>
      <c r="HUF280" s="49"/>
      <c r="HUG280" s="49"/>
      <c r="HUH280" s="49"/>
      <c r="HUI280" s="49"/>
      <c r="HUJ280" s="49"/>
      <c r="HUK280" s="49"/>
      <c r="HUL280" s="49"/>
      <c r="HUM280" s="49"/>
      <c r="HUN280" s="49"/>
      <c r="HUO280" s="49"/>
      <c r="HUP280" s="49"/>
      <c r="HUQ280" s="49"/>
      <c r="HUR280" s="49"/>
      <c r="HUS280" s="49"/>
      <c r="HUT280" s="49"/>
      <c r="HUU280" s="49"/>
      <c r="HUV280" s="49"/>
      <c r="HUW280" s="49"/>
      <c r="HUX280" s="49"/>
      <c r="HUY280" s="49"/>
      <c r="HUZ280" s="49"/>
      <c r="HVA280" s="49"/>
      <c r="HVB280" s="49"/>
      <c r="HVC280" s="49"/>
      <c r="HVD280" s="49"/>
      <c r="HVE280" s="49"/>
      <c r="HVF280" s="49"/>
      <c r="HVG280" s="49"/>
      <c r="HVH280" s="49"/>
      <c r="HVI280" s="49"/>
      <c r="HVJ280" s="49"/>
      <c r="HVK280" s="49"/>
      <c r="HVL280" s="49"/>
      <c r="HVM280" s="49"/>
      <c r="HVN280" s="49"/>
      <c r="HVO280" s="49"/>
      <c r="HVP280" s="49"/>
      <c r="HVQ280" s="49"/>
      <c r="HVR280" s="49"/>
      <c r="HVS280" s="49"/>
      <c r="HVT280" s="49"/>
      <c r="HVU280" s="49"/>
      <c r="HVV280" s="49"/>
      <c r="HVW280" s="49"/>
      <c r="HVX280" s="49"/>
      <c r="HVY280" s="49"/>
      <c r="HVZ280" s="49"/>
      <c r="HWA280" s="49"/>
      <c r="HWB280" s="49"/>
      <c r="HWC280" s="49"/>
      <c r="HWD280" s="49"/>
      <c r="HWE280" s="49"/>
      <c r="HWF280" s="49"/>
      <c r="HWG280" s="49"/>
      <c r="HWH280" s="49"/>
      <c r="HWI280" s="49"/>
      <c r="HWJ280" s="49"/>
      <c r="HWK280" s="49"/>
      <c r="HWL280" s="49"/>
      <c r="HWM280" s="49"/>
      <c r="HWN280" s="49"/>
      <c r="HWO280" s="49"/>
      <c r="HWP280" s="49"/>
      <c r="HWQ280" s="49"/>
      <c r="HWR280" s="49"/>
      <c r="HWS280" s="49"/>
      <c r="HWT280" s="49"/>
      <c r="HWU280" s="49"/>
      <c r="HWV280" s="49"/>
      <c r="HWW280" s="49"/>
      <c r="HWX280" s="49"/>
      <c r="HWY280" s="49"/>
      <c r="HWZ280" s="49"/>
      <c r="HXA280" s="49"/>
      <c r="HXB280" s="49"/>
      <c r="HXC280" s="49"/>
      <c r="HXD280" s="49"/>
      <c r="HXE280" s="49"/>
      <c r="HXF280" s="49"/>
      <c r="HXG280" s="49"/>
      <c r="HXH280" s="49"/>
      <c r="HXI280" s="49"/>
      <c r="HXJ280" s="49"/>
      <c r="HXK280" s="49"/>
      <c r="HXL280" s="49"/>
      <c r="HXM280" s="49"/>
      <c r="HXN280" s="49"/>
      <c r="HXO280" s="49"/>
      <c r="HXP280" s="49"/>
      <c r="HXQ280" s="49"/>
      <c r="HXR280" s="49"/>
      <c r="HXS280" s="49"/>
      <c r="HXT280" s="49"/>
      <c r="HXU280" s="49"/>
      <c r="HXV280" s="49"/>
      <c r="HXW280" s="49"/>
      <c r="HXX280" s="49"/>
      <c r="HXY280" s="49"/>
      <c r="HXZ280" s="49"/>
      <c r="HYA280" s="49"/>
      <c r="HYB280" s="49"/>
      <c r="HYC280" s="49"/>
      <c r="HYD280" s="49"/>
      <c r="HYE280" s="49"/>
      <c r="HYF280" s="49"/>
      <c r="HYG280" s="49"/>
      <c r="HYH280" s="49"/>
      <c r="HYI280" s="49"/>
      <c r="HYJ280" s="49"/>
      <c r="HYK280" s="49"/>
      <c r="HYL280" s="49"/>
      <c r="HYM280" s="49"/>
      <c r="HYN280" s="49"/>
      <c r="HYO280" s="49"/>
      <c r="HYP280" s="49"/>
      <c r="HYQ280" s="49"/>
      <c r="HYR280" s="49"/>
      <c r="HYS280" s="49"/>
      <c r="HYT280" s="49"/>
      <c r="HYU280" s="49"/>
      <c r="HYV280" s="49"/>
      <c r="HYW280" s="49"/>
      <c r="HYX280" s="49"/>
      <c r="HYY280" s="49"/>
      <c r="HYZ280" s="49"/>
      <c r="HZA280" s="49"/>
      <c r="HZB280" s="49"/>
      <c r="HZC280" s="49"/>
      <c r="HZD280" s="49"/>
      <c r="HZE280" s="49"/>
      <c r="HZF280" s="49"/>
      <c r="HZG280" s="49"/>
      <c r="HZH280" s="49"/>
      <c r="HZI280" s="49"/>
      <c r="HZJ280" s="49"/>
      <c r="HZK280" s="49"/>
      <c r="HZL280" s="49"/>
      <c r="HZM280" s="49"/>
      <c r="HZN280" s="49"/>
      <c r="HZO280" s="49"/>
      <c r="HZP280" s="49"/>
      <c r="HZQ280" s="49"/>
      <c r="HZR280" s="49"/>
      <c r="HZS280" s="49"/>
      <c r="HZT280" s="49"/>
      <c r="HZU280" s="49"/>
      <c r="HZV280" s="49"/>
      <c r="HZW280" s="49"/>
      <c r="HZX280" s="49"/>
      <c r="HZY280" s="49"/>
      <c r="HZZ280" s="49"/>
      <c r="IAA280" s="49"/>
      <c r="IAB280" s="49"/>
      <c r="IAC280" s="49"/>
      <c r="IAD280" s="49"/>
      <c r="IAE280" s="49"/>
      <c r="IAF280" s="49"/>
      <c r="IAG280" s="49"/>
      <c r="IAH280" s="49"/>
      <c r="IAI280" s="49"/>
      <c r="IAJ280" s="49"/>
      <c r="IAK280" s="49"/>
      <c r="IAL280" s="49"/>
      <c r="IAM280" s="49"/>
      <c r="IAN280" s="49"/>
      <c r="IAO280" s="49"/>
      <c r="IAP280" s="49"/>
      <c r="IAQ280" s="49"/>
      <c r="IAR280" s="49"/>
      <c r="IAS280" s="49"/>
      <c r="IAT280" s="49"/>
      <c r="IAU280" s="49"/>
      <c r="IAV280" s="49"/>
      <c r="IAW280" s="49"/>
      <c r="IAX280" s="49"/>
      <c r="IAY280" s="49"/>
      <c r="IAZ280" s="49"/>
      <c r="IBA280" s="49"/>
      <c r="IBB280" s="49"/>
      <c r="IBC280" s="49"/>
      <c r="IBD280" s="49"/>
      <c r="IBE280" s="49"/>
      <c r="IBF280" s="49"/>
      <c r="IBG280" s="49"/>
      <c r="IBH280" s="49"/>
      <c r="IBI280" s="49"/>
      <c r="IBJ280" s="49"/>
      <c r="IBK280" s="49"/>
      <c r="IBL280" s="49"/>
      <c r="IBM280" s="49"/>
      <c r="IBN280" s="49"/>
      <c r="IBO280" s="49"/>
      <c r="IBP280" s="49"/>
      <c r="IBQ280" s="49"/>
      <c r="IBR280" s="49"/>
      <c r="IBS280" s="49"/>
      <c r="IBT280" s="49"/>
      <c r="IBU280" s="49"/>
      <c r="IBV280" s="49"/>
      <c r="IBW280" s="49"/>
      <c r="IBX280" s="49"/>
      <c r="IBY280" s="49"/>
      <c r="IBZ280" s="49"/>
      <c r="ICA280" s="49"/>
      <c r="ICB280" s="49"/>
      <c r="ICC280" s="49"/>
      <c r="ICD280" s="49"/>
      <c r="ICE280" s="49"/>
      <c r="ICF280" s="49"/>
      <c r="ICG280" s="49"/>
      <c r="ICH280" s="49"/>
      <c r="ICI280" s="49"/>
      <c r="ICJ280" s="49"/>
      <c r="ICK280" s="49"/>
      <c r="ICL280" s="49"/>
      <c r="ICM280" s="49"/>
      <c r="ICN280" s="49"/>
      <c r="ICO280" s="49"/>
      <c r="ICP280" s="49"/>
      <c r="ICQ280" s="49"/>
      <c r="ICR280" s="49"/>
      <c r="ICS280" s="49"/>
      <c r="ICT280" s="49"/>
      <c r="ICU280" s="49"/>
      <c r="ICV280" s="49"/>
      <c r="ICW280" s="49"/>
      <c r="ICX280" s="49"/>
      <c r="ICY280" s="49"/>
      <c r="ICZ280" s="49"/>
      <c r="IDA280" s="49"/>
      <c r="IDB280" s="49"/>
      <c r="IDC280" s="49"/>
      <c r="IDD280" s="49"/>
      <c r="IDE280" s="49"/>
      <c r="IDF280" s="49"/>
      <c r="IDG280" s="49"/>
      <c r="IDH280" s="49"/>
      <c r="IDI280" s="49"/>
      <c r="IDJ280" s="49"/>
      <c r="IDK280" s="49"/>
      <c r="IDL280" s="49"/>
      <c r="IDM280" s="49"/>
      <c r="IDN280" s="49"/>
      <c r="IDO280" s="49"/>
      <c r="IDP280" s="49"/>
      <c r="IDQ280" s="49"/>
      <c r="IDR280" s="49"/>
      <c r="IDS280" s="49"/>
      <c r="IDT280" s="49"/>
      <c r="IDU280" s="49"/>
      <c r="IDV280" s="49"/>
      <c r="IDW280" s="49"/>
      <c r="IDX280" s="49"/>
      <c r="IDY280" s="49"/>
      <c r="IDZ280" s="49"/>
      <c r="IEA280" s="49"/>
      <c r="IEB280" s="49"/>
      <c r="IEC280" s="49"/>
      <c r="IED280" s="49"/>
      <c r="IEE280" s="49"/>
      <c r="IEF280" s="49"/>
      <c r="IEG280" s="49"/>
      <c r="IEH280" s="49"/>
      <c r="IEI280" s="49"/>
      <c r="IEJ280" s="49"/>
      <c r="IEK280" s="49"/>
      <c r="IEL280" s="49"/>
      <c r="IEM280" s="49"/>
      <c r="IEN280" s="49"/>
      <c r="IEO280" s="49"/>
      <c r="IEP280" s="49"/>
      <c r="IEQ280" s="49"/>
      <c r="IER280" s="49"/>
      <c r="IES280" s="49"/>
      <c r="IET280" s="49"/>
      <c r="IEU280" s="49"/>
      <c r="IEV280" s="49"/>
      <c r="IEW280" s="49"/>
      <c r="IEX280" s="49"/>
      <c r="IEY280" s="49"/>
      <c r="IEZ280" s="49"/>
      <c r="IFA280" s="49"/>
      <c r="IFB280" s="49"/>
      <c r="IFC280" s="49"/>
      <c r="IFD280" s="49"/>
      <c r="IFE280" s="49"/>
      <c r="IFF280" s="49"/>
      <c r="IFG280" s="49"/>
      <c r="IFH280" s="49"/>
      <c r="IFI280" s="49"/>
      <c r="IFJ280" s="49"/>
      <c r="IFK280" s="49"/>
      <c r="IFL280" s="49"/>
      <c r="IFM280" s="49"/>
      <c r="IFN280" s="49"/>
      <c r="IFO280" s="49"/>
      <c r="IFP280" s="49"/>
      <c r="IFQ280" s="49"/>
      <c r="IFR280" s="49"/>
      <c r="IFS280" s="49"/>
      <c r="IFT280" s="49"/>
      <c r="IFU280" s="49"/>
      <c r="IFV280" s="49"/>
      <c r="IFW280" s="49"/>
      <c r="IFX280" s="49"/>
      <c r="IFY280" s="49"/>
      <c r="IFZ280" s="49"/>
      <c r="IGA280" s="49"/>
      <c r="IGB280" s="49"/>
      <c r="IGC280" s="49"/>
      <c r="IGD280" s="49"/>
      <c r="IGE280" s="49"/>
      <c r="IGF280" s="49"/>
      <c r="IGG280" s="49"/>
      <c r="IGH280" s="49"/>
      <c r="IGI280" s="49"/>
      <c r="IGJ280" s="49"/>
      <c r="IGK280" s="49"/>
      <c r="IGL280" s="49"/>
      <c r="IGM280" s="49"/>
      <c r="IGN280" s="49"/>
      <c r="IGO280" s="49"/>
      <c r="IGP280" s="49"/>
      <c r="IGQ280" s="49"/>
      <c r="IGR280" s="49"/>
      <c r="IGS280" s="49"/>
      <c r="IGT280" s="49"/>
      <c r="IGU280" s="49"/>
      <c r="IGV280" s="49"/>
      <c r="IGW280" s="49"/>
      <c r="IGX280" s="49"/>
      <c r="IGY280" s="49"/>
      <c r="IGZ280" s="49"/>
      <c r="IHA280" s="49"/>
      <c r="IHB280" s="49"/>
      <c r="IHC280" s="49"/>
      <c r="IHD280" s="49"/>
      <c r="IHE280" s="49"/>
      <c r="IHF280" s="49"/>
      <c r="IHG280" s="49"/>
      <c r="IHH280" s="49"/>
      <c r="IHI280" s="49"/>
      <c r="IHJ280" s="49"/>
      <c r="IHK280" s="49"/>
      <c r="IHL280" s="49"/>
      <c r="IHM280" s="49"/>
      <c r="IHN280" s="49"/>
      <c r="IHO280" s="49"/>
      <c r="IHP280" s="49"/>
      <c r="IHQ280" s="49"/>
      <c r="IHR280" s="49"/>
      <c r="IHS280" s="49"/>
      <c r="IHT280" s="49"/>
      <c r="IHU280" s="49"/>
      <c r="IHV280" s="49"/>
      <c r="IHW280" s="49"/>
      <c r="IHX280" s="49"/>
      <c r="IHY280" s="49"/>
      <c r="IHZ280" s="49"/>
      <c r="IIA280" s="49"/>
      <c r="IIB280" s="49"/>
      <c r="IIC280" s="49"/>
      <c r="IID280" s="49"/>
      <c r="IIE280" s="49"/>
      <c r="IIF280" s="49"/>
      <c r="IIG280" s="49"/>
      <c r="IIH280" s="49"/>
      <c r="III280" s="49"/>
      <c r="IIJ280" s="49"/>
      <c r="IIK280" s="49"/>
      <c r="IIL280" s="49"/>
      <c r="IIM280" s="49"/>
      <c r="IIN280" s="49"/>
      <c r="IIO280" s="49"/>
      <c r="IIP280" s="49"/>
      <c r="IIQ280" s="49"/>
      <c r="IIR280" s="49"/>
      <c r="IIS280" s="49"/>
      <c r="IIT280" s="49"/>
      <c r="IIU280" s="49"/>
      <c r="IIV280" s="49"/>
      <c r="IIW280" s="49"/>
      <c r="IIX280" s="49"/>
      <c r="IIY280" s="49"/>
      <c r="IIZ280" s="49"/>
      <c r="IJA280" s="49"/>
      <c r="IJB280" s="49"/>
      <c r="IJC280" s="49"/>
      <c r="IJD280" s="49"/>
      <c r="IJE280" s="49"/>
      <c r="IJF280" s="49"/>
      <c r="IJG280" s="49"/>
      <c r="IJH280" s="49"/>
      <c r="IJI280" s="49"/>
      <c r="IJJ280" s="49"/>
      <c r="IJK280" s="49"/>
      <c r="IJL280" s="49"/>
      <c r="IJM280" s="49"/>
      <c r="IJN280" s="49"/>
      <c r="IJO280" s="49"/>
      <c r="IJP280" s="49"/>
      <c r="IJQ280" s="49"/>
      <c r="IJR280" s="49"/>
      <c r="IJS280" s="49"/>
      <c r="IJT280" s="49"/>
      <c r="IJU280" s="49"/>
      <c r="IJV280" s="49"/>
      <c r="IJW280" s="49"/>
      <c r="IJX280" s="49"/>
      <c r="IJY280" s="49"/>
      <c r="IJZ280" s="49"/>
      <c r="IKA280" s="49"/>
      <c r="IKB280" s="49"/>
      <c r="IKC280" s="49"/>
      <c r="IKD280" s="49"/>
      <c r="IKE280" s="49"/>
      <c r="IKF280" s="49"/>
      <c r="IKG280" s="49"/>
      <c r="IKH280" s="49"/>
      <c r="IKI280" s="49"/>
      <c r="IKJ280" s="49"/>
      <c r="IKK280" s="49"/>
      <c r="IKL280" s="49"/>
      <c r="IKM280" s="49"/>
      <c r="IKN280" s="49"/>
      <c r="IKO280" s="49"/>
      <c r="IKP280" s="49"/>
      <c r="IKQ280" s="49"/>
      <c r="IKR280" s="49"/>
      <c r="IKS280" s="49"/>
      <c r="IKT280" s="49"/>
      <c r="IKU280" s="49"/>
      <c r="IKV280" s="49"/>
      <c r="IKW280" s="49"/>
      <c r="IKX280" s="49"/>
      <c r="IKY280" s="49"/>
      <c r="IKZ280" s="49"/>
      <c r="ILA280" s="49"/>
      <c r="ILB280" s="49"/>
      <c r="ILC280" s="49"/>
      <c r="ILD280" s="49"/>
      <c r="ILE280" s="49"/>
      <c r="ILF280" s="49"/>
      <c r="ILG280" s="49"/>
      <c r="ILH280" s="49"/>
      <c r="ILI280" s="49"/>
      <c r="ILJ280" s="49"/>
      <c r="ILK280" s="49"/>
      <c r="ILL280" s="49"/>
      <c r="ILM280" s="49"/>
      <c r="ILN280" s="49"/>
      <c r="ILO280" s="49"/>
      <c r="ILP280" s="49"/>
      <c r="ILQ280" s="49"/>
      <c r="ILR280" s="49"/>
      <c r="ILS280" s="49"/>
      <c r="ILT280" s="49"/>
      <c r="ILU280" s="49"/>
      <c r="ILV280" s="49"/>
      <c r="ILW280" s="49"/>
      <c r="ILX280" s="49"/>
      <c r="ILY280" s="49"/>
      <c r="ILZ280" s="49"/>
      <c r="IMA280" s="49"/>
      <c r="IMB280" s="49"/>
      <c r="IMC280" s="49"/>
      <c r="IMD280" s="49"/>
      <c r="IME280" s="49"/>
      <c r="IMF280" s="49"/>
      <c r="IMG280" s="49"/>
      <c r="IMH280" s="49"/>
      <c r="IMI280" s="49"/>
      <c r="IMJ280" s="49"/>
      <c r="IMK280" s="49"/>
      <c r="IML280" s="49"/>
      <c r="IMM280" s="49"/>
      <c r="IMN280" s="49"/>
      <c r="IMO280" s="49"/>
      <c r="IMP280" s="49"/>
      <c r="IMQ280" s="49"/>
      <c r="IMR280" s="49"/>
      <c r="IMS280" s="49"/>
      <c r="IMT280" s="49"/>
      <c r="IMU280" s="49"/>
      <c r="IMV280" s="49"/>
      <c r="IMW280" s="49"/>
      <c r="IMX280" s="49"/>
      <c r="IMY280" s="49"/>
      <c r="IMZ280" s="49"/>
      <c r="INA280" s="49"/>
      <c r="INB280" s="49"/>
      <c r="INC280" s="49"/>
      <c r="IND280" s="49"/>
      <c r="INE280" s="49"/>
      <c r="INF280" s="49"/>
      <c r="ING280" s="49"/>
      <c r="INH280" s="49"/>
      <c r="INI280" s="49"/>
      <c r="INJ280" s="49"/>
      <c r="INK280" s="49"/>
      <c r="INL280" s="49"/>
      <c r="INM280" s="49"/>
      <c r="INN280" s="49"/>
      <c r="INO280" s="49"/>
      <c r="INP280" s="49"/>
      <c r="INQ280" s="49"/>
      <c r="INR280" s="49"/>
      <c r="INS280" s="49"/>
      <c r="INT280" s="49"/>
      <c r="INU280" s="49"/>
      <c r="INV280" s="49"/>
      <c r="INW280" s="49"/>
      <c r="INX280" s="49"/>
      <c r="INY280" s="49"/>
      <c r="INZ280" s="49"/>
      <c r="IOA280" s="49"/>
      <c r="IOB280" s="49"/>
      <c r="IOC280" s="49"/>
      <c r="IOD280" s="49"/>
      <c r="IOE280" s="49"/>
      <c r="IOF280" s="49"/>
      <c r="IOG280" s="49"/>
      <c r="IOH280" s="49"/>
      <c r="IOI280" s="49"/>
      <c r="IOJ280" s="49"/>
      <c r="IOK280" s="49"/>
      <c r="IOL280" s="49"/>
      <c r="IOM280" s="49"/>
      <c r="ION280" s="49"/>
      <c r="IOO280" s="49"/>
      <c r="IOP280" s="49"/>
      <c r="IOQ280" s="49"/>
      <c r="IOR280" s="49"/>
      <c r="IOS280" s="49"/>
      <c r="IOT280" s="49"/>
      <c r="IOU280" s="49"/>
      <c r="IOV280" s="49"/>
      <c r="IOW280" s="49"/>
      <c r="IOX280" s="49"/>
      <c r="IOY280" s="49"/>
      <c r="IOZ280" s="49"/>
      <c r="IPA280" s="49"/>
      <c r="IPB280" s="49"/>
      <c r="IPC280" s="49"/>
      <c r="IPD280" s="49"/>
      <c r="IPE280" s="49"/>
      <c r="IPF280" s="49"/>
      <c r="IPG280" s="49"/>
      <c r="IPH280" s="49"/>
      <c r="IPI280" s="49"/>
      <c r="IPJ280" s="49"/>
      <c r="IPK280" s="49"/>
      <c r="IPL280" s="49"/>
      <c r="IPM280" s="49"/>
      <c r="IPN280" s="49"/>
      <c r="IPO280" s="49"/>
      <c r="IPP280" s="49"/>
      <c r="IPQ280" s="49"/>
      <c r="IPR280" s="49"/>
      <c r="IPS280" s="49"/>
      <c r="IPT280" s="49"/>
      <c r="IPU280" s="49"/>
      <c r="IPV280" s="49"/>
      <c r="IPW280" s="49"/>
      <c r="IPX280" s="49"/>
      <c r="IPY280" s="49"/>
      <c r="IPZ280" s="49"/>
      <c r="IQA280" s="49"/>
      <c r="IQB280" s="49"/>
      <c r="IQC280" s="49"/>
      <c r="IQD280" s="49"/>
      <c r="IQE280" s="49"/>
      <c r="IQF280" s="49"/>
      <c r="IQG280" s="49"/>
      <c r="IQH280" s="49"/>
      <c r="IQI280" s="49"/>
      <c r="IQJ280" s="49"/>
      <c r="IQK280" s="49"/>
      <c r="IQL280" s="49"/>
      <c r="IQM280" s="49"/>
      <c r="IQN280" s="49"/>
      <c r="IQO280" s="49"/>
      <c r="IQP280" s="49"/>
      <c r="IQQ280" s="49"/>
      <c r="IQR280" s="49"/>
      <c r="IQS280" s="49"/>
      <c r="IQT280" s="49"/>
      <c r="IQU280" s="49"/>
      <c r="IQV280" s="49"/>
      <c r="IQW280" s="49"/>
      <c r="IQX280" s="49"/>
      <c r="IQY280" s="49"/>
      <c r="IQZ280" s="49"/>
      <c r="IRA280" s="49"/>
      <c r="IRB280" s="49"/>
      <c r="IRC280" s="49"/>
      <c r="IRD280" s="49"/>
      <c r="IRE280" s="49"/>
      <c r="IRF280" s="49"/>
      <c r="IRG280" s="49"/>
      <c r="IRH280" s="49"/>
      <c r="IRI280" s="49"/>
      <c r="IRJ280" s="49"/>
      <c r="IRK280" s="49"/>
      <c r="IRL280" s="49"/>
      <c r="IRM280" s="49"/>
      <c r="IRN280" s="49"/>
      <c r="IRO280" s="49"/>
      <c r="IRP280" s="49"/>
      <c r="IRQ280" s="49"/>
      <c r="IRR280" s="49"/>
      <c r="IRS280" s="49"/>
      <c r="IRT280" s="49"/>
      <c r="IRU280" s="49"/>
      <c r="IRV280" s="49"/>
      <c r="IRW280" s="49"/>
      <c r="IRX280" s="49"/>
      <c r="IRY280" s="49"/>
      <c r="IRZ280" s="49"/>
      <c r="ISA280" s="49"/>
      <c r="ISB280" s="49"/>
      <c r="ISC280" s="49"/>
      <c r="ISD280" s="49"/>
      <c r="ISE280" s="49"/>
      <c r="ISF280" s="49"/>
      <c r="ISG280" s="49"/>
      <c r="ISH280" s="49"/>
      <c r="ISI280" s="49"/>
      <c r="ISJ280" s="49"/>
      <c r="ISK280" s="49"/>
      <c r="ISL280" s="49"/>
      <c r="ISM280" s="49"/>
      <c r="ISN280" s="49"/>
      <c r="ISO280" s="49"/>
      <c r="ISP280" s="49"/>
      <c r="ISQ280" s="49"/>
      <c r="ISR280" s="49"/>
      <c r="ISS280" s="49"/>
      <c r="IST280" s="49"/>
      <c r="ISU280" s="49"/>
      <c r="ISV280" s="49"/>
      <c r="ISW280" s="49"/>
      <c r="ISX280" s="49"/>
      <c r="ISY280" s="49"/>
      <c r="ISZ280" s="49"/>
      <c r="ITA280" s="49"/>
      <c r="ITB280" s="49"/>
      <c r="ITC280" s="49"/>
      <c r="ITD280" s="49"/>
      <c r="ITE280" s="49"/>
      <c r="ITF280" s="49"/>
      <c r="ITG280" s="49"/>
      <c r="ITH280" s="49"/>
      <c r="ITI280" s="49"/>
      <c r="ITJ280" s="49"/>
      <c r="ITK280" s="49"/>
      <c r="ITL280" s="49"/>
      <c r="ITM280" s="49"/>
      <c r="ITN280" s="49"/>
      <c r="ITO280" s="49"/>
      <c r="ITP280" s="49"/>
      <c r="ITQ280" s="49"/>
      <c r="ITR280" s="49"/>
      <c r="ITS280" s="49"/>
      <c r="ITT280" s="49"/>
      <c r="ITU280" s="49"/>
      <c r="ITV280" s="49"/>
      <c r="ITW280" s="49"/>
      <c r="ITX280" s="49"/>
      <c r="ITY280" s="49"/>
      <c r="ITZ280" s="49"/>
      <c r="IUA280" s="49"/>
      <c r="IUB280" s="49"/>
      <c r="IUC280" s="49"/>
      <c r="IUD280" s="49"/>
      <c r="IUE280" s="49"/>
      <c r="IUF280" s="49"/>
      <c r="IUG280" s="49"/>
      <c r="IUH280" s="49"/>
      <c r="IUI280" s="49"/>
      <c r="IUJ280" s="49"/>
      <c r="IUK280" s="49"/>
      <c r="IUL280" s="49"/>
      <c r="IUM280" s="49"/>
      <c r="IUN280" s="49"/>
      <c r="IUO280" s="49"/>
      <c r="IUP280" s="49"/>
      <c r="IUQ280" s="49"/>
      <c r="IUR280" s="49"/>
      <c r="IUS280" s="49"/>
      <c r="IUT280" s="49"/>
      <c r="IUU280" s="49"/>
      <c r="IUV280" s="49"/>
      <c r="IUW280" s="49"/>
      <c r="IUX280" s="49"/>
      <c r="IUY280" s="49"/>
      <c r="IUZ280" s="49"/>
      <c r="IVA280" s="49"/>
      <c r="IVB280" s="49"/>
      <c r="IVC280" s="49"/>
      <c r="IVD280" s="49"/>
      <c r="IVE280" s="49"/>
      <c r="IVF280" s="49"/>
      <c r="IVG280" s="49"/>
      <c r="IVH280" s="49"/>
      <c r="IVI280" s="49"/>
      <c r="IVJ280" s="49"/>
      <c r="IVK280" s="49"/>
      <c r="IVL280" s="49"/>
      <c r="IVM280" s="49"/>
      <c r="IVN280" s="49"/>
      <c r="IVO280" s="49"/>
      <c r="IVP280" s="49"/>
      <c r="IVQ280" s="49"/>
      <c r="IVR280" s="49"/>
      <c r="IVS280" s="49"/>
      <c r="IVT280" s="49"/>
      <c r="IVU280" s="49"/>
      <c r="IVV280" s="49"/>
      <c r="IVW280" s="49"/>
      <c r="IVX280" s="49"/>
      <c r="IVY280" s="49"/>
      <c r="IVZ280" s="49"/>
      <c r="IWA280" s="49"/>
      <c r="IWB280" s="49"/>
      <c r="IWC280" s="49"/>
      <c r="IWD280" s="49"/>
      <c r="IWE280" s="49"/>
      <c r="IWF280" s="49"/>
      <c r="IWG280" s="49"/>
      <c r="IWH280" s="49"/>
      <c r="IWI280" s="49"/>
      <c r="IWJ280" s="49"/>
      <c r="IWK280" s="49"/>
      <c r="IWL280" s="49"/>
      <c r="IWM280" s="49"/>
      <c r="IWN280" s="49"/>
      <c r="IWO280" s="49"/>
      <c r="IWP280" s="49"/>
      <c r="IWQ280" s="49"/>
      <c r="IWR280" s="49"/>
      <c r="IWS280" s="49"/>
      <c r="IWT280" s="49"/>
      <c r="IWU280" s="49"/>
      <c r="IWV280" s="49"/>
      <c r="IWW280" s="49"/>
      <c r="IWX280" s="49"/>
      <c r="IWY280" s="49"/>
      <c r="IWZ280" s="49"/>
      <c r="IXA280" s="49"/>
      <c r="IXB280" s="49"/>
      <c r="IXC280" s="49"/>
      <c r="IXD280" s="49"/>
      <c r="IXE280" s="49"/>
      <c r="IXF280" s="49"/>
      <c r="IXG280" s="49"/>
      <c r="IXH280" s="49"/>
      <c r="IXI280" s="49"/>
      <c r="IXJ280" s="49"/>
      <c r="IXK280" s="49"/>
      <c r="IXL280" s="49"/>
      <c r="IXM280" s="49"/>
      <c r="IXN280" s="49"/>
      <c r="IXO280" s="49"/>
      <c r="IXP280" s="49"/>
      <c r="IXQ280" s="49"/>
      <c r="IXR280" s="49"/>
      <c r="IXS280" s="49"/>
      <c r="IXT280" s="49"/>
      <c r="IXU280" s="49"/>
      <c r="IXV280" s="49"/>
      <c r="IXW280" s="49"/>
      <c r="IXX280" s="49"/>
      <c r="IXY280" s="49"/>
      <c r="IXZ280" s="49"/>
      <c r="IYA280" s="49"/>
      <c r="IYB280" s="49"/>
      <c r="IYC280" s="49"/>
      <c r="IYD280" s="49"/>
      <c r="IYE280" s="49"/>
      <c r="IYF280" s="49"/>
      <c r="IYG280" s="49"/>
      <c r="IYH280" s="49"/>
      <c r="IYI280" s="49"/>
      <c r="IYJ280" s="49"/>
      <c r="IYK280" s="49"/>
      <c r="IYL280" s="49"/>
      <c r="IYM280" s="49"/>
      <c r="IYN280" s="49"/>
      <c r="IYO280" s="49"/>
      <c r="IYP280" s="49"/>
      <c r="IYQ280" s="49"/>
      <c r="IYR280" s="49"/>
      <c r="IYS280" s="49"/>
      <c r="IYT280" s="49"/>
      <c r="IYU280" s="49"/>
      <c r="IYV280" s="49"/>
      <c r="IYW280" s="49"/>
      <c r="IYX280" s="49"/>
      <c r="IYY280" s="49"/>
      <c r="IYZ280" s="49"/>
      <c r="IZA280" s="49"/>
      <c r="IZB280" s="49"/>
      <c r="IZC280" s="49"/>
      <c r="IZD280" s="49"/>
      <c r="IZE280" s="49"/>
      <c r="IZF280" s="49"/>
      <c r="IZG280" s="49"/>
      <c r="IZH280" s="49"/>
      <c r="IZI280" s="49"/>
      <c r="IZJ280" s="49"/>
      <c r="IZK280" s="49"/>
      <c r="IZL280" s="49"/>
      <c r="IZM280" s="49"/>
      <c r="IZN280" s="49"/>
      <c r="IZO280" s="49"/>
      <c r="IZP280" s="49"/>
      <c r="IZQ280" s="49"/>
      <c r="IZR280" s="49"/>
      <c r="IZS280" s="49"/>
      <c r="IZT280" s="49"/>
      <c r="IZU280" s="49"/>
      <c r="IZV280" s="49"/>
      <c r="IZW280" s="49"/>
      <c r="IZX280" s="49"/>
      <c r="IZY280" s="49"/>
      <c r="IZZ280" s="49"/>
      <c r="JAA280" s="49"/>
      <c r="JAB280" s="49"/>
      <c r="JAC280" s="49"/>
      <c r="JAD280" s="49"/>
      <c r="JAE280" s="49"/>
      <c r="JAF280" s="49"/>
      <c r="JAG280" s="49"/>
      <c r="JAH280" s="49"/>
      <c r="JAI280" s="49"/>
      <c r="JAJ280" s="49"/>
      <c r="JAK280" s="49"/>
      <c r="JAL280" s="49"/>
      <c r="JAM280" s="49"/>
      <c r="JAN280" s="49"/>
      <c r="JAO280" s="49"/>
      <c r="JAP280" s="49"/>
      <c r="JAQ280" s="49"/>
      <c r="JAR280" s="49"/>
      <c r="JAS280" s="49"/>
      <c r="JAT280" s="49"/>
      <c r="JAU280" s="49"/>
      <c r="JAV280" s="49"/>
      <c r="JAW280" s="49"/>
      <c r="JAX280" s="49"/>
      <c r="JAY280" s="49"/>
      <c r="JAZ280" s="49"/>
      <c r="JBA280" s="49"/>
      <c r="JBB280" s="49"/>
      <c r="JBC280" s="49"/>
      <c r="JBD280" s="49"/>
      <c r="JBE280" s="49"/>
      <c r="JBF280" s="49"/>
      <c r="JBG280" s="49"/>
      <c r="JBH280" s="49"/>
      <c r="JBI280" s="49"/>
      <c r="JBJ280" s="49"/>
      <c r="JBK280" s="49"/>
      <c r="JBL280" s="49"/>
      <c r="JBM280" s="49"/>
      <c r="JBN280" s="49"/>
      <c r="JBO280" s="49"/>
      <c r="JBP280" s="49"/>
      <c r="JBQ280" s="49"/>
      <c r="JBR280" s="49"/>
      <c r="JBS280" s="49"/>
      <c r="JBT280" s="49"/>
      <c r="JBU280" s="49"/>
      <c r="JBV280" s="49"/>
      <c r="JBW280" s="49"/>
      <c r="JBX280" s="49"/>
      <c r="JBY280" s="49"/>
      <c r="JBZ280" s="49"/>
      <c r="JCA280" s="49"/>
      <c r="JCB280" s="49"/>
      <c r="JCC280" s="49"/>
      <c r="JCD280" s="49"/>
      <c r="JCE280" s="49"/>
      <c r="JCF280" s="49"/>
      <c r="JCG280" s="49"/>
      <c r="JCH280" s="49"/>
      <c r="JCI280" s="49"/>
      <c r="JCJ280" s="49"/>
      <c r="JCK280" s="49"/>
      <c r="JCL280" s="49"/>
      <c r="JCM280" s="49"/>
      <c r="JCN280" s="49"/>
      <c r="JCO280" s="49"/>
      <c r="JCP280" s="49"/>
      <c r="JCQ280" s="49"/>
      <c r="JCR280" s="49"/>
      <c r="JCS280" s="49"/>
      <c r="JCT280" s="49"/>
      <c r="JCU280" s="49"/>
      <c r="JCV280" s="49"/>
      <c r="JCW280" s="49"/>
      <c r="JCX280" s="49"/>
      <c r="JCY280" s="49"/>
      <c r="JCZ280" s="49"/>
      <c r="JDA280" s="49"/>
      <c r="JDB280" s="49"/>
      <c r="JDC280" s="49"/>
      <c r="JDD280" s="49"/>
      <c r="JDE280" s="49"/>
      <c r="JDF280" s="49"/>
      <c r="JDG280" s="49"/>
      <c r="JDH280" s="49"/>
      <c r="JDI280" s="49"/>
      <c r="JDJ280" s="49"/>
      <c r="JDK280" s="49"/>
      <c r="JDL280" s="49"/>
      <c r="JDM280" s="49"/>
      <c r="JDN280" s="49"/>
      <c r="JDO280" s="49"/>
      <c r="JDP280" s="49"/>
      <c r="JDQ280" s="49"/>
      <c r="JDR280" s="49"/>
      <c r="JDS280" s="49"/>
      <c r="JDT280" s="49"/>
      <c r="JDU280" s="49"/>
      <c r="JDV280" s="49"/>
      <c r="JDW280" s="49"/>
      <c r="JDX280" s="49"/>
      <c r="JDY280" s="49"/>
      <c r="JDZ280" s="49"/>
      <c r="JEA280" s="49"/>
      <c r="JEB280" s="49"/>
      <c r="JEC280" s="49"/>
      <c r="JED280" s="49"/>
      <c r="JEE280" s="49"/>
      <c r="JEF280" s="49"/>
      <c r="JEG280" s="49"/>
      <c r="JEH280" s="49"/>
      <c r="JEI280" s="49"/>
      <c r="JEJ280" s="49"/>
      <c r="JEK280" s="49"/>
      <c r="JEL280" s="49"/>
      <c r="JEM280" s="49"/>
      <c r="JEN280" s="49"/>
      <c r="JEO280" s="49"/>
      <c r="JEP280" s="49"/>
      <c r="JEQ280" s="49"/>
      <c r="JER280" s="49"/>
      <c r="JES280" s="49"/>
      <c r="JET280" s="49"/>
      <c r="JEU280" s="49"/>
      <c r="JEV280" s="49"/>
      <c r="JEW280" s="49"/>
      <c r="JEX280" s="49"/>
      <c r="JEY280" s="49"/>
      <c r="JEZ280" s="49"/>
      <c r="JFA280" s="49"/>
      <c r="JFB280" s="49"/>
      <c r="JFC280" s="49"/>
      <c r="JFD280" s="49"/>
      <c r="JFE280" s="49"/>
      <c r="JFF280" s="49"/>
      <c r="JFG280" s="49"/>
      <c r="JFH280" s="49"/>
      <c r="JFI280" s="49"/>
      <c r="JFJ280" s="49"/>
      <c r="JFK280" s="49"/>
      <c r="JFL280" s="49"/>
      <c r="JFM280" s="49"/>
      <c r="JFN280" s="49"/>
      <c r="JFO280" s="49"/>
      <c r="JFP280" s="49"/>
      <c r="JFQ280" s="49"/>
      <c r="JFR280" s="49"/>
      <c r="JFS280" s="49"/>
      <c r="JFT280" s="49"/>
      <c r="JFU280" s="49"/>
      <c r="JFV280" s="49"/>
      <c r="JFW280" s="49"/>
      <c r="JFX280" s="49"/>
      <c r="JFY280" s="49"/>
      <c r="JFZ280" s="49"/>
      <c r="JGA280" s="49"/>
      <c r="JGB280" s="49"/>
      <c r="JGC280" s="49"/>
      <c r="JGD280" s="49"/>
      <c r="JGE280" s="49"/>
      <c r="JGF280" s="49"/>
      <c r="JGG280" s="49"/>
      <c r="JGH280" s="49"/>
      <c r="JGI280" s="49"/>
      <c r="JGJ280" s="49"/>
      <c r="JGK280" s="49"/>
      <c r="JGL280" s="49"/>
      <c r="JGM280" s="49"/>
      <c r="JGN280" s="49"/>
      <c r="JGO280" s="49"/>
      <c r="JGP280" s="49"/>
      <c r="JGQ280" s="49"/>
      <c r="JGR280" s="49"/>
      <c r="JGS280" s="49"/>
      <c r="JGT280" s="49"/>
      <c r="JGU280" s="49"/>
      <c r="JGV280" s="49"/>
      <c r="JGW280" s="49"/>
      <c r="JGX280" s="49"/>
      <c r="JGY280" s="49"/>
      <c r="JGZ280" s="49"/>
      <c r="JHA280" s="49"/>
      <c r="JHB280" s="49"/>
      <c r="JHC280" s="49"/>
      <c r="JHD280" s="49"/>
      <c r="JHE280" s="49"/>
      <c r="JHF280" s="49"/>
      <c r="JHG280" s="49"/>
      <c r="JHH280" s="49"/>
      <c r="JHI280" s="49"/>
      <c r="JHJ280" s="49"/>
      <c r="JHK280" s="49"/>
      <c r="JHL280" s="49"/>
      <c r="JHM280" s="49"/>
      <c r="JHN280" s="49"/>
      <c r="JHO280" s="49"/>
      <c r="JHP280" s="49"/>
      <c r="JHQ280" s="49"/>
      <c r="JHR280" s="49"/>
      <c r="JHS280" s="49"/>
      <c r="JHT280" s="49"/>
      <c r="JHU280" s="49"/>
      <c r="JHV280" s="49"/>
      <c r="JHW280" s="49"/>
      <c r="JHX280" s="49"/>
      <c r="JHY280" s="49"/>
      <c r="JHZ280" s="49"/>
      <c r="JIA280" s="49"/>
      <c r="JIB280" s="49"/>
      <c r="JIC280" s="49"/>
      <c r="JID280" s="49"/>
      <c r="JIE280" s="49"/>
      <c r="JIF280" s="49"/>
      <c r="JIG280" s="49"/>
      <c r="JIH280" s="49"/>
      <c r="JII280" s="49"/>
      <c r="JIJ280" s="49"/>
      <c r="JIK280" s="49"/>
      <c r="JIL280" s="49"/>
      <c r="JIM280" s="49"/>
      <c r="JIN280" s="49"/>
      <c r="JIO280" s="49"/>
      <c r="JIP280" s="49"/>
      <c r="JIQ280" s="49"/>
      <c r="JIR280" s="49"/>
      <c r="JIS280" s="49"/>
      <c r="JIT280" s="49"/>
      <c r="JIU280" s="49"/>
      <c r="JIV280" s="49"/>
      <c r="JIW280" s="49"/>
      <c r="JIX280" s="49"/>
      <c r="JIY280" s="49"/>
      <c r="JIZ280" s="49"/>
      <c r="JJA280" s="49"/>
      <c r="JJB280" s="49"/>
      <c r="JJC280" s="49"/>
      <c r="JJD280" s="49"/>
      <c r="JJE280" s="49"/>
      <c r="JJF280" s="49"/>
      <c r="JJG280" s="49"/>
      <c r="JJH280" s="49"/>
      <c r="JJI280" s="49"/>
      <c r="JJJ280" s="49"/>
      <c r="JJK280" s="49"/>
      <c r="JJL280" s="49"/>
      <c r="JJM280" s="49"/>
      <c r="JJN280" s="49"/>
      <c r="JJO280" s="49"/>
      <c r="JJP280" s="49"/>
      <c r="JJQ280" s="49"/>
      <c r="JJR280" s="49"/>
      <c r="JJS280" s="49"/>
      <c r="JJT280" s="49"/>
      <c r="JJU280" s="49"/>
      <c r="JJV280" s="49"/>
      <c r="JJW280" s="49"/>
      <c r="JJX280" s="49"/>
      <c r="JJY280" s="49"/>
      <c r="JJZ280" s="49"/>
      <c r="JKA280" s="49"/>
      <c r="JKB280" s="49"/>
      <c r="JKC280" s="49"/>
      <c r="JKD280" s="49"/>
      <c r="JKE280" s="49"/>
      <c r="JKF280" s="49"/>
      <c r="JKG280" s="49"/>
      <c r="JKH280" s="49"/>
      <c r="JKI280" s="49"/>
      <c r="JKJ280" s="49"/>
      <c r="JKK280" s="49"/>
      <c r="JKL280" s="49"/>
      <c r="JKM280" s="49"/>
      <c r="JKN280" s="49"/>
      <c r="JKO280" s="49"/>
      <c r="JKP280" s="49"/>
      <c r="JKQ280" s="49"/>
      <c r="JKR280" s="49"/>
      <c r="JKS280" s="49"/>
      <c r="JKT280" s="49"/>
      <c r="JKU280" s="49"/>
      <c r="JKV280" s="49"/>
      <c r="JKW280" s="49"/>
      <c r="JKX280" s="49"/>
      <c r="JKY280" s="49"/>
      <c r="JKZ280" s="49"/>
      <c r="JLA280" s="49"/>
      <c r="JLB280" s="49"/>
      <c r="JLC280" s="49"/>
      <c r="JLD280" s="49"/>
      <c r="JLE280" s="49"/>
      <c r="JLF280" s="49"/>
      <c r="JLG280" s="49"/>
      <c r="JLH280" s="49"/>
      <c r="JLI280" s="49"/>
      <c r="JLJ280" s="49"/>
      <c r="JLK280" s="49"/>
      <c r="JLL280" s="49"/>
      <c r="JLM280" s="49"/>
      <c r="JLN280" s="49"/>
      <c r="JLO280" s="49"/>
      <c r="JLP280" s="49"/>
      <c r="JLQ280" s="49"/>
      <c r="JLR280" s="49"/>
      <c r="JLS280" s="49"/>
      <c r="JLT280" s="49"/>
      <c r="JLU280" s="49"/>
      <c r="JLV280" s="49"/>
      <c r="JLW280" s="49"/>
      <c r="JLX280" s="49"/>
      <c r="JLY280" s="49"/>
      <c r="JLZ280" s="49"/>
      <c r="JMA280" s="49"/>
      <c r="JMB280" s="49"/>
      <c r="JMC280" s="49"/>
      <c r="JMD280" s="49"/>
      <c r="JME280" s="49"/>
      <c r="JMF280" s="49"/>
      <c r="JMG280" s="49"/>
      <c r="JMH280" s="49"/>
      <c r="JMI280" s="49"/>
      <c r="JMJ280" s="49"/>
      <c r="JMK280" s="49"/>
      <c r="JML280" s="49"/>
      <c r="JMM280" s="49"/>
      <c r="JMN280" s="49"/>
      <c r="JMO280" s="49"/>
      <c r="JMP280" s="49"/>
      <c r="JMQ280" s="49"/>
      <c r="JMR280" s="49"/>
      <c r="JMS280" s="49"/>
      <c r="JMT280" s="49"/>
      <c r="JMU280" s="49"/>
      <c r="JMV280" s="49"/>
      <c r="JMW280" s="49"/>
      <c r="JMX280" s="49"/>
      <c r="JMY280" s="49"/>
      <c r="JMZ280" s="49"/>
      <c r="JNA280" s="49"/>
      <c r="JNB280" s="49"/>
      <c r="JNC280" s="49"/>
      <c r="JND280" s="49"/>
      <c r="JNE280" s="49"/>
      <c r="JNF280" s="49"/>
      <c r="JNG280" s="49"/>
      <c r="JNH280" s="49"/>
      <c r="JNI280" s="49"/>
      <c r="JNJ280" s="49"/>
      <c r="JNK280" s="49"/>
      <c r="JNL280" s="49"/>
      <c r="JNM280" s="49"/>
      <c r="JNN280" s="49"/>
      <c r="JNO280" s="49"/>
      <c r="JNP280" s="49"/>
      <c r="JNQ280" s="49"/>
      <c r="JNR280" s="49"/>
      <c r="JNS280" s="49"/>
      <c r="JNT280" s="49"/>
      <c r="JNU280" s="49"/>
      <c r="JNV280" s="49"/>
      <c r="JNW280" s="49"/>
      <c r="JNX280" s="49"/>
      <c r="JNY280" s="49"/>
      <c r="JNZ280" s="49"/>
      <c r="JOA280" s="49"/>
      <c r="JOB280" s="49"/>
      <c r="JOC280" s="49"/>
      <c r="JOD280" s="49"/>
      <c r="JOE280" s="49"/>
      <c r="JOF280" s="49"/>
      <c r="JOG280" s="49"/>
      <c r="JOH280" s="49"/>
      <c r="JOI280" s="49"/>
      <c r="JOJ280" s="49"/>
      <c r="JOK280" s="49"/>
      <c r="JOL280" s="49"/>
      <c r="JOM280" s="49"/>
      <c r="JON280" s="49"/>
      <c r="JOO280" s="49"/>
      <c r="JOP280" s="49"/>
      <c r="JOQ280" s="49"/>
      <c r="JOR280" s="49"/>
      <c r="JOS280" s="49"/>
      <c r="JOT280" s="49"/>
      <c r="JOU280" s="49"/>
      <c r="JOV280" s="49"/>
      <c r="JOW280" s="49"/>
      <c r="JOX280" s="49"/>
      <c r="JOY280" s="49"/>
      <c r="JOZ280" s="49"/>
      <c r="JPA280" s="49"/>
      <c r="JPB280" s="49"/>
      <c r="JPC280" s="49"/>
      <c r="JPD280" s="49"/>
      <c r="JPE280" s="49"/>
      <c r="JPF280" s="49"/>
      <c r="JPG280" s="49"/>
      <c r="JPH280" s="49"/>
      <c r="JPI280" s="49"/>
      <c r="JPJ280" s="49"/>
      <c r="JPK280" s="49"/>
      <c r="JPL280" s="49"/>
      <c r="JPM280" s="49"/>
      <c r="JPN280" s="49"/>
      <c r="JPO280" s="49"/>
      <c r="JPP280" s="49"/>
      <c r="JPQ280" s="49"/>
      <c r="JPR280" s="49"/>
      <c r="JPS280" s="49"/>
      <c r="JPT280" s="49"/>
      <c r="JPU280" s="49"/>
      <c r="JPV280" s="49"/>
      <c r="JPW280" s="49"/>
      <c r="JPX280" s="49"/>
      <c r="JPY280" s="49"/>
      <c r="JPZ280" s="49"/>
      <c r="JQA280" s="49"/>
      <c r="JQB280" s="49"/>
      <c r="JQC280" s="49"/>
      <c r="JQD280" s="49"/>
      <c r="JQE280" s="49"/>
      <c r="JQF280" s="49"/>
      <c r="JQG280" s="49"/>
      <c r="JQH280" s="49"/>
      <c r="JQI280" s="49"/>
      <c r="JQJ280" s="49"/>
      <c r="JQK280" s="49"/>
      <c r="JQL280" s="49"/>
      <c r="JQM280" s="49"/>
      <c r="JQN280" s="49"/>
      <c r="JQO280" s="49"/>
      <c r="JQP280" s="49"/>
      <c r="JQQ280" s="49"/>
      <c r="JQR280" s="49"/>
      <c r="JQS280" s="49"/>
      <c r="JQT280" s="49"/>
      <c r="JQU280" s="49"/>
      <c r="JQV280" s="49"/>
      <c r="JQW280" s="49"/>
      <c r="JQX280" s="49"/>
      <c r="JQY280" s="49"/>
      <c r="JQZ280" s="49"/>
      <c r="JRA280" s="49"/>
      <c r="JRB280" s="49"/>
      <c r="JRC280" s="49"/>
      <c r="JRD280" s="49"/>
      <c r="JRE280" s="49"/>
      <c r="JRF280" s="49"/>
      <c r="JRG280" s="49"/>
      <c r="JRH280" s="49"/>
      <c r="JRI280" s="49"/>
      <c r="JRJ280" s="49"/>
      <c r="JRK280" s="49"/>
      <c r="JRL280" s="49"/>
      <c r="JRM280" s="49"/>
      <c r="JRN280" s="49"/>
      <c r="JRO280" s="49"/>
      <c r="JRP280" s="49"/>
      <c r="JRQ280" s="49"/>
      <c r="JRR280" s="49"/>
      <c r="JRS280" s="49"/>
      <c r="JRT280" s="49"/>
      <c r="JRU280" s="49"/>
      <c r="JRV280" s="49"/>
      <c r="JRW280" s="49"/>
      <c r="JRX280" s="49"/>
      <c r="JRY280" s="49"/>
      <c r="JRZ280" s="49"/>
      <c r="JSA280" s="49"/>
      <c r="JSB280" s="49"/>
      <c r="JSC280" s="49"/>
      <c r="JSD280" s="49"/>
      <c r="JSE280" s="49"/>
      <c r="JSF280" s="49"/>
      <c r="JSG280" s="49"/>
      <c r="JSH280" s="49"/>
      <c r="JSI280" s="49"/>
      <c r="JSJ280" s="49"/>
      <c r="JSK280" s="49"/>
      <c r="JSL280" s="49"/>
      <c r="JSM280" s="49"/>
      <c r="JSN280" s="49"/>
      <c r="JSO280" s="49"/>
      <c r="JSP280" s="49"/>
      <c r="JSQ280" s="49"/>
      <c r="JSR280" s="49"/>
      <c r="JSS280" s="49"/>
      <c r="JST280" s="49"/>
      <c r="JSU280" s="49"/>
      <c r="JSV280" s="49"/>
      <c r="JSW280" s="49"/>
      <c r="JSX280" s="49"/>
      <c r="JSY280" s="49"/>
      <c r="JSZ280" s="49"/>
      <c r="JTA280" s="49"/>
      <c r="JTB280" s="49"/>
      <c r="JTC280" s="49"/>
      <c r="JTD280" s="49"/>
      <c r="JTE280" s="49"/>
      <c r="JTF280" s="49"/>
      <c r="JTG280" s="49"/>
      <c r="JTH280" s="49"/>
      <c r="JTI280" s="49"/>
      <c r="JTJ280" s="49"/>
      <c r="JTK280" s="49"/>
      <c r="JTL280" s="49"/>
      <c r="JTM280" s="49"/>
      <c r="JTN280" s="49"/>
      <c r="JTO280" s="49"/>
      <c r="JTP280" s="49"/>
      <c r="JTQ280" s="49"/>
      <c r="JTR280" s="49"/>
      <c r="JTS280" s="49"/>
      <c r="JTT280" s="49"/>
      <c r="JTU280" s="49"/>
      <c r="JTV280" s="49"/>
      <c r="JTW280" s="49"/>
      <c r="JTX280" s="49"/>
      <c r="JTY280" s="49"/>
      <c r="JTZ280" s="49"/>
      <c r="JUA280" s="49"/>
      <c r="JUB280" s="49"/>
      <c r="JUC280" s="49"/>
      <c r="JUD280" s="49"/>
      <c r="JUE280" s="49"/>
      <c r="JUF280" s="49"/>
      <c r="JUG280" s="49"/>
      <c r="JUH280" s="49"/>
      <c r="JUI280" s="49"/>
      <c r="JUJ280" s="49"/>
      <c r="JUK280" s="49"/>
      <c r="JUL280" s="49"/>
      <c r="JUM280" s="49"/>
      <c r="JUN280" s="49"/>
      <c r="JUO280" s="49"/>
      <c r="JUP280" s="49"/>
      <c r="JUQ280" s="49"/>
      <c r="JUR280" s="49"/>
      <c r="JUS280" s="49"/>
      <c r="JUT280" s="49"/>
      <c r="JUU280" s="49"/>
      <c r="JUV280" s="49"/>
      <c r="JUW280" s="49"/>
      <c r="JUX280" s="49"/>
      <c r="JUY280" s="49"/>
      <c r="JUZ280" s="49"/>
      <c r="JVA280" s="49"/>
      <c r="JVB280" s="49"/>
      <c r="JVC280" s="49"/>
      <c r="JVD280" s="49"/>
      <c r="JVE280" s="49"/>
      <c r="JVF280" s="49"/>
      <c r="JVG280" s="49"/>
      <c r="JVH280" s="49"/>
      <c r="JVI280" s="49"/>
      <c r="JVJ280" s="49"/>
      <c r="JVK280" s="49"/>
      <c r="JVL280" s="49"/>
      <c r="JVM280" s="49"/>
      <c r="JVN280" s="49"/>
      <c r="JVO280" s="49"/>
      <c r="JVP280" s="49"/>
      <c r="JVQ280" s="49"/>
      <c r="JVR280" s="49"/>
      <c r="JVS280" s="49"/>
      <c r="JVT280" s="49"/>
      <c r="JVU280" s="49"/>
      <c r="JVV280" s="49"/>
      <c r="JVW280" s="49"/>
      <c r="JVX280" s="49"/>
      <c r="JVY280" s="49"/>
      <c r="JVZ280" s="49"/>
      <c r="JWA280" s="49"/>
      <c r="JWB280" s="49"/>
      <c r="JWC280" s="49"/>
      <c r="JWD280" s="49"/>
      <c r="JWE280" s="49"/>
      <c r="JWF280" s="49"/>
      <c r="JWG280" s="49"/>
      <c r="JWH280" s="49"/>
      <c r="JWI280" s="49"/>
      <c r="JWJ280" s="49"/>
      <c r="JWK280" s="49"/>
      <c r="JWL280" s="49"/>
      <c r="JWM280" s="49"/>
      <c r="JWN280" s="49"/>
      <c r="JWO280" s="49"/>
      <c r="JWP280" s="49"/>
      <c r="JWQ280" s="49"/>
      <c r="JWR280" s="49"/>
      <c r="JWS280" s="49"/>
      <c r="JWT280" s="49"/>
      <c r="JWU280" s="49"/>
      <c r="JWV280" s="49"/>
      <c r="JWW280" s="49"/>
      <c r="JWX280" s="49"/>
      <c r="JWY280" s="49"/>
      <c r="JWZ280" s="49"/>
      <c r="JXA280" s="49"/>
      <c r="JXB280" s="49"/>
      <c r="JXC280" s="49"/>
      <c r="JXD280" s="49"/>
      <c r="JXE280" s="49"/>
      <c r="JXF280" s="49"/>
      <c r="JXG280" s="49"/>
      <c r="JXH280" s="49"/>
      <c r="JXI280" s="49"/>
      <c r="JXJ280" s="49"/>
      <c r="JXK280" s="49"/>
      <c r="JXL280" s="49"/>
      <c r="JXM280" s="49"/>
      <c r="JXN280" s="49"/>
      <c r="JXO280" s="49"/>
      <c r="JXP280" s="49"/>
      <c r="JXQ280" s="49"/>
      <c r="JXR280" s="49"/>
      <c r="JXS280" s="49"/>
      <c r="JXT280" s="49"/>
      <c r="JXU280" s="49"/>
      <c r="JXV280" s="49"/>
      <c r="JXW280" s="49"/>
      <c r="JXX280" s="49"/>
      <c r="JXY280" s="49"/>
      <c r="JXZ280" s="49"/>
      <c r="JYA280" s="49"/>
      <c r="JYB280" s="49"/>
      <c r="JYC280" s="49"/>
      <c r="JYD280" s="49"/>
      <c r="JYE280" s="49"/>
      <c r="JYF280" s="49"/>
      <c r="JYG280" s="49"/>
      <c r="JYH280" s="49"/>
      <c r="JYI280" s="49"/>
      <c r="JYJ280" s="49"/>
      <c r="JYK280" s="49"/>
      <c r="JYL280" s="49"/>
      <c r="JYM280" s="49"/>
      <c r="JYN280" s="49"/>
      <c r="JYO280" s="49"/>
      <c r="JYP280" s="49"/>
      <c r="JYQ280" s="49"/>
      <c r="JYR280" s="49"/>
      <c r="JYS280" s="49"/>
      <c r="JYT280" s="49"/>
      <c r="JYU280" s="49"/>
      <c r="JYV280" s="49"/>
      <c r="JYW280" s="49"/>
      <c r="JYX280" s="49"/>
      <c r="JYY280" s="49"/>
      <c r="JYZ280" s="49"/>
      <c r="JZA280" s="49"/>
      <c r="JZB280" s="49"/>
      <c r="JZC280" s="49"/>
      <c r="JZD280" s="49"/>
      <c r="JZE280" s="49"/>
      <c r="JZF280" s="49"/>
      <c r="JZG280" s="49"/>
      <c r="JZH280" s="49"/>
      <c r="JZI280" s="49"/>
      <c r="JZJ280" s="49"/>
      <c r="JZK280" s="49"/>
      <c r="JZL280" s="49"/>
      <c r="JZM280" s="49"/>
      <c r="JZN280" s="49"/>
      <c r="JZO280" s="49"/>
      <c r="JZP280" s="49"/>
      <c r="JZQ280" s="49"/>
      <c r="JZR280" s="49"/>
      <c r="JZS280" s="49"/>
      <c r="JZT280" s="49"/>
      <c r="JZU280" s="49"/>
      <c r="JZV280" s="49"/>
      <c r="JZW280" s="49"/>
      <c r="JZX280" s="49"/>
      <c r="JZY280" s="49"/>
      <c r="JZZ280" s="49"/>
      <c r="KAA280" s="49"/>
      <c r="KAB280" s="49"/>
      <c r="KAC280" s="49"/>
      <c r="KAD280" s="49"/>
      <c r="KAE280" s="49"/>
      <c r="KAF280" s="49"/>
      <c r="KAG280" s="49"/>
      <c r="KAH280" s="49"/>
      <c r="KAI280" s="49"/>
      <c r="KAJ280" s="49"/>
      <c r="KAK280" s="49"/>
      <c r="KAL280" s="49"/>
      <c r="KAM280" s="49"/>
      <c r="KAN280" s="49"/>
      <c r="KAO280" s="49"/>
      <c r="KAP280" s="49"/>
      <c r="KAQ280" s="49"/>
      <c r="KAR280" s="49"/>
      <c r="KAS280" s="49"/>
      <c r="KAT280" s="49"/>
      <c r="KAU280" s="49"/>
      <c r="KAV280" s="49"/>
      <c r="KAW280" s="49"/>
      <c r="KAX280" s="49"/>
      <c r="KAY280" s="49"/>
      <c r="KAZ280" s="49"/>
      <c r="KBA280" s="49"/>
      <c r="KBB280" s="49"/>
      <c r="KBC280" s="49"/>
      <c r="KBD280" s="49"/>
      <c r="KBE280" s="49"/>
      <c r="KBF280" s="49"/>
      <c r="KBG280" s="49"/>
      <c r="KBH280" s="49"/>
      <c r="KBI280" s="49"/>
      <c r="KBJ280" s="49"/>
      <c r="KBK280" s="49"/>
      <c r="KBL280" s="49"/>
      <c r="KBM280" s="49"/>
      <c r="KBN280" s="49"/>
      <c r="KBO280" s="49"/>
      <c r="KBP280" s="49"/>
      <c r="KBQ280" s="49"/>
      <c r="KBR280" s="49"/>
      <c r="KBS280" s="49"/>
      <c r="KBT280" s="49"/>
      <c r="KBU280" s="49"/>
      <c r="KBV280" s="49"/>
      <c r="KBW280" s="49"/>
      <c r="KBX280" s="49"/>
      <c r="KBY280" s="49"/>
      <c r="KBZ280" s="49"/>
      <c r="KCA280" s="49"/>
      <c r="KCB280" s="49"/>
      <c r="KCC280" s="49"/>
      <c r="KCD280" s="49"/>
      <c r="KCE280" s="49"/>
      <c r="KCF280" s="49"/>
      <c r="KCG280" s="49"/>
      <c r="KCH280" s="49"/>
      <c r="KCI280" s="49"/>
      <c r="KCJ280" s="49"/>
      <c r="KCK280" s="49"/>
      <c r="KCL280" s="49"/>
      <c r="KCM280" s="49"/>
      <c r="KCN280" s="49"/>
      <c r="KCO280" s="49"/>
      <c r="KCP280" s="49"/>
      <c r="KCQ280" s="49"/>
      <c r="KCR280" s="49"/>
      <c r="KCS280" s="49"/>
      <c r="KCT280" s="49"/>
      <c r="KCU280" s="49"/>
      <c r="KCV280" s="49"/>
      <c r="KCW280" s="49"/>
      <c r="KCX280" s="49"/>
      <c r="KCY280" s="49"/>
      <c r="KCZ280" s="49"/>
      <c r="KDA280" s="49"/>
      <c r="KDB280" s="49"/>
      <c r="KDC280" s="49"/>
      <c r="KDD280" s="49"/>
      <c r="KDE280" s="49"/>
      <c r="KDF280" s="49"/>
      <c r="KDG280" s="49"/>
      <c r="KDH280" s="49"/>
      <c r="KDI280" s="49"/>
      <c r="KDJ280" s="49"/>
      <c r="KDK280" s="49"/>
      <c r="KDL280" s="49"/>
      <c r="KDM280" s="49"/>
      <c r="KDN280" s="49"/>
      <c r="KDO280" s="49"/>
      <c r="KDP280" s="49"/>
      <c r="KDQ280" s="49"/>
      <c r="KDR280" s="49"/>
      <c r="KDS280" s="49"/>
      <c r="KDT280" s="49"/>
      <c r="KDU280" s="49"/>
      <c r="KDV280" s="49"/>
      <c r="KDW280" s="49"/>
      <c r="KDX280" s="49"/>
      <c r="KDY280" s="49"/>
      <c r="KDZ280" s="49"/>
      <c r="KEA280" s="49"/>
      <c r="KEB280" s="49"/>
      <c r="KEC280" s="49"/>
      <c r="KED280" s="49"/>
      <c r="KEE280" s="49"/>
      <c r="KEF280" s="49"/>
      <c r="KEG280" s="49"/>
      <c r="KEH280" s="49"/>
      <c r="KEI280" s="49"/>
      <c r="KEJ280" s="49"/>
      <c r="KEK280" s="49"/>
      <c r="KEL280" s="49"/>
      <c r="KEM280" s="49"/>
      <c r="KEN280" s="49"/>
      <c r="KEO280" s="49"/>
      <c r="KEP280" s="49"/>
      <c r="KEQ280" s="49"/>
      <c r="KER280" s="49"/>
      <c r="KES280" s="49"/>
      <c r="KET280" s="49"/>
      <c r="KEU280" s="49"/>
      <c r="KEV280" s="49"/>
      <c r="KEW280" s="49"/>
      <c r="KEX280" s="49"/>
      <c r="KEY280" s="49"/>
      <c r="KEZ280" s="49"/>
      <c r="KFA280" s="49"/>
      <c r="KFB280" s="49"/>
      <c r="KFC280" s="49"/>
      <c r="KFD280" s="49"/>
      <c r="KFE280" s="49"/>
      <c r="KFF280" s="49"/>
      <c r="KFG280" s="49"/>
      <c r="KFH280" s="49"/>
      <c r="KFI280" s="49"/>
      <c r="KFJ280" s="49"/>
      <c r="KFK280" s="49"/>
      <c r="KFL280" s="49"/>
      <c r="KFM280" s="49"/>
      <c r="KFN280" s="49"/>
      <c r="KFO280" s="49"/>
      <c r="KFP280" s="49"/>
      <c r="KFQ280" s="49"/>
      <c r="KFR280" s="49"/>
      <c r="KFS280" s="49"/>
      <c r="KFT280" s="49"/>
      <c r="KFU280" s="49"/>
      <c r="KFV280" s="49"/>
      <c r="KFW280" s="49"/>
      <c r="KFX280" s="49"/>
      <c r="KFY280" s="49"/>
      <c r="KFZ280" s="49"/>
      <c r="KGA280" s="49"/>
      <c r="KGB280" s="49"/>
      <c r="KGC280" s="49"/>
      <c r="KGD280" s="49"/>
      <c r="KGE280" s="49"/>
      <c r="KGF280" s="49"/>
      <c r="KGG280" s="49"/>
      <c r="KGH280" s="49"/>
      <c r="KGI280" s="49"/>
      <c r="KGJ280" s="49"/>
      <c r="KGK280" s="49"/>
      <c r="KGL280" s="49"/>
      <c r="KGM280" s="49"/>
      <c r="KGN280" s="49"/>
      <c r="KGO280" s="49"/>
      <c r="KGP280" s="49"/>
      <c r="KGQ280" s="49"/>
      <c r="KGR280" s="49"/>
      <c r="KGS280" s="49"/>
      <c r="KGT280" s="49"/>
      <c r="KGU280" s="49"/>
      <c r="KGV280" s="49"/>
      <c r="KGW280" s="49"/>
      <c r="KGX280" s="49"/>
      <c r="KGY280" s="49"/>
      <c r="KGZ280" s="49"/>
      <c r="KHA280" s="49"/>
      <c r="KHB280" s="49"/>
      <c r="KHC280" s="49"/>
      <c r="KHD280" s="49"/>
      <c r="KHE280" s="49"/>
      <c r="KHF280" s="49"/>
      <c r="KHG280" s="49"/>
      <c r="KHH280" s="49"/>
      <c r="KHI280" s="49"/>
      <c r="KHJ280" s="49"/>
      <c r="KHK280" s="49"/>
      <c r="KHL280" s="49"/>
      <c r="KHM280" s="49"/>
      <c r="KHN280" s="49"/>
      <c r="KHO280" s="49"/>
      <c r="KHP280" s="49"/>
      <c r="KHQ280" s="49"/>
      <c r="KHR280" s="49"/>
      <c r="KHS280" s="49"/>
      <c r="KHT280" s="49"/>
      <c r="KHU280" s="49"/>
      <c r="KHV280" s="49"/>
      <c r="KHW280" s="49"/>
      <c r="KHX280" s="49"/>
      <c r="KHY280" s="49"/>
      <c r="KHZ280" s="49"/>
      <c r="KIA280" s="49"/>
      <c r="KIB280" s="49"/>
      <c r="KIC280" s="49"/>
      <c r="KID280" s="49"/>
      <c r="KIE280" s="49"/>
      <c r="KIF280" s="49"/>
      <c r="KIG280" s="49"/>
      <c r="KIH280" s="49"/>
      <c r="KII280" s="49"/>
      <c r="KIJ280" s="49"/>
      <c r="KIK280" s="49"/>
      <c r="KIL280" s="49"/>
      <c r="KIM280" s="49"/>
      <c r="KIN280" s="49"/>
      <c r="KIO280" s="49"/>
      <c r="KIP280" s="49"/>
      <c r="KIQ280" s="49"/>
      <c r="KIR280" s="49"/>
      <c r="KIS280" s="49"/>
      <c r="KIT280" s="49"/>
      <c r="KIU280" s="49"/>
      <c r="KIV280" s="49"/>
      <c r="KIW280" s="49"/>
      <c r="KIX280" s="49"/>
      <c r="KIY280" s="49"/>
      <c r="KIZ280" s="49"/>
      <c r="KJA280" s="49"/>
      <c r="KJB280" s="49"/>
      <c r="KJC280" s="49"/>
      <c r="KJD280" s="49"/>
      <c r="KJE280" s="49"/>
      <c r="KJF280" s="49"/>
      <c r="KJG280" s="49"/>
      <c r="KJH280" s="49"/>
      <c r="KJI280" s="49"/>
      <c r="KJJ280" s="49"/>
      <c r="KJK280" s="49"/>
      <c r="KJL280" s="49"/>
      <c r="KJM280" s="49"/>
      <c r="KJN280" s="49"/>
      <c r="KJO280" s="49"/>
      <c r="KJP280" s="49"/>
      <c r="KJQ280" s="49"/>
      <c r="KJR280" s="49"/>
      <c r="KJS280" s="49"/>
      <c r="KJT280" s="49"/>
      <c r="KJU280" s="49"/>
      <c r="KJV280" s="49"/>
      <c r="KJW280" s="49"/>
      <c r="KJX280" s="49"/>
      <c r="KJY280" s="49"/>
      <c r="KJZ280" s="49"/>
      <c r="KKA280" s="49"/>
      <c r="KKB280" s="49"/>
      <c r="KKC280" s="49"/>
      <c r="KKD280" s="49"/>
      <c r="KKE280" s="49"/>
      <c r="KKF280" s="49"/>
      <c r="KKG280" s="49"/>
      <c r="KKH280" s="49"/>
      <c r="KKI280" s="49"/>
      <c r="KKJ280" s="49"/>
      <c r="KKK280" s="49"/>
      <c r="KKL280" s="49"/>
      <c r="KKM280" s="49"/>
      <c r="KKN280" s="49"/>
      <c r="KKO280" s="49"/>
      <c r="KKP280" s="49"/>
      <c r="KKQ280" s="49"/>
      <c r="KKR280" s="49"/>
      <c r="KKS280" s="49"/>
      <c r="KKT280" s="49"/>
      <c r="KKU280" s="49"/>
      <c r="KKV280" s="49"/>
      <c r="KKW280" s="49"/>
      <c r="KKX280" s="49"/>
      <c r="KKY280" s="49"/>
      <c r="KKZ280" s="49"/>
      <c r="KLA280" s="49"/>
      <c r="KLB280" s="49"/>
      <c r="KLC280" s="49"/>
      <c r="KLD280" s="49"/>
      <c r="KLE280" s="49"/>
      <c r="KLF280" s="49"/>
      <c r="KLG280" s="49"/>
      <c r="KLH280" s="49"/>
      <c r="KLI280" s="49"/>
      <c r="KLJ280" s="49"/>
      <c r="KLK280" s="49"/>
      <c r="KLL280" s="49"/>
      <c r="KLM280" s="49"/>
      <c r="KLN280" s="49"/>
      <c r="KLO280" s="49"/>
      <c r="KLP280" s="49"/>
      <c r="KLQ280" s="49"/>
      <c r="KLR280" s="49"/>
      <c r="KLS280" s="49"/>
      <c r="KLT280" s="49"/>
      <c r="KLU280" s="49"/>
      <c r="KLV280" s="49"/>
      <c r="KLW280" s="49"/>
      <c r="KLX280" s="49"/>
      <c r="KLY280" s="49"/>
      <c r="KLZ280" s="49"/>
      <c r="KMA280" s="49"/>
      <c r="KMB280" s="49"/>
      <c r="KMC280" s="49"/>
      <c r="KMD280" s="49"/>
      <c r="KME280" s="49"/>
      <c r="KMF280" s="49"/>
      <c r="KMG280" s="49"/>
      <c r="KMH280" s="49"/>
      <c r="KMI280" s="49"/>
      <c r="KMJ280" s="49"/>
      <c r="KMK280" s="49"/>
      <c r="KML280" s="49"/>
      <c r="KMM280" s="49"/>
      <c r="KMN280" s="49"/>
      <c r="KMO280" s="49"/>
      <c r="KMP280" s="49"/>
      <c r="KMQ280" s="49"/>
      <c r="KMR280" s="49"/>
      <c r="KMS280" s="49"/>
      <c r="KMT280" s="49"/>
      <c r="KMU280" s="49"/>
      <c r="KMV280" s="49"/>
      <c r="KMW280" s="49"/>
      <c r="KMX280" s="49"/>
      <c r="KMY280" s="49"/>
      <c r="KMZ280" s="49"/>
      <c r="KNA280" s="49"/>
      <c r="KNB280" s="49"/>
      <c r="KNC280" s="49"/>
      <c r="KND280" s="49"/>
      <c r="KNE280" s="49"/>
      <c r="KNF280" s="49"/>
      <c r="KNG280" s="49"/>
      <c r="KNH280" s="49"/>
      <c r="KNI280" s="49"/>
      <c r="KNJ280" s="49"/>
      <c r="KNK280" s="49"/>
      <c r="KNL280" s="49"/>
      <c r="KNM280" s="49"/>
      <c r="KNN280" s="49"/>
      <c r="KNO280" s="49"/>
      <c r="KNP280" s="49"/>
      <c r="KNQ280" s="49"/>
      <c r="KNR280" s="49"/>
      <c r="KNS280" s="49"/>
      <c r="KNT280" s="49"/>
      <c r="KNU280" s="49"/>
      <c r="KNV280" s="49"/>
      <c r="KNW280" s="49"/>
      <c r="KNX280" s="49"/>
      <c r="KNY280" s="49"/>
      <c r="KNZ280" s="49"/>
      <c r="KOA280" s="49"/>
      <c r="KOB280" s="49"/>
      <c r="KOC280" s="49"/>
      <c r="KOD280" s="49"/>
      <c r="KOE280" s="49"/>
      <c r="KOF280" s="49"/>
      <c r="KOG280" s="49"/>
      <c r="KOH280" s="49"/>
      <c r="KOI280" s="49"/>
      <c r="KOJ280" s="49"/>
      <c r="KOK280" s="49"/>
      <c r="KOL280" s="49"/>
      <c r="KOM280" s="49"/>
      <c r="KON280" s="49"/>
      <c r="KOO280" s="49"/>
      <c r="KOP280" s="49"/>
      <c r="KOQ280" s="49"/>
      <c r="KOR280" s="49"/>
      <c r="KOS280" s="49"/>
      <c r="KOT280" s="49"/>
      <c r="KOU280" s="49"/>
      <c r="KOV280" s="49"/>
      <c r="KOW280" s="49"/>
      <c r="KOX280" s="49"/>
      <c r="KOY280" s="49"/>
      <c r="KOZ280" s="49"/>
      <c r="KPA280" s="49"/>
      <c r="KPB280" s="49"/>
      <c r="KPC280" s="49"/>
      <c r="KPD280" s="49"/>
      <c r="KPE280" s="49"/>
      <c r="KPF280" s="49"/>
      <c r="KPG280" s="49"/>
      <c r="KPH280" s="49"/>
      <c r="KPI280" s="49"/>
      <c r="KPJ280" s="49"/>
      <c r="KPK280" s="49"/>
      <c r="KPL280" s="49"/>
      <c r="KPM280" s="49"/>
      <c r="KPN280" s="49"/>
      <c r="KPO280" s="49"/>
      <c r="KPP280" s="49"/>
      <c r="KPQ280" s="49"/>
      <c r="KPR280" s="49"/>
      <c r="KPS280" s="49"/>
      <c r="KPT280" s="49"/>
      <c r="KPU280" s="49"/>
      <c r="KPV280" s="49"/>
      <c r="KPW280" s="49"/>
      <c r="KPX280" s="49"/>
      <c r="KPY280" s="49"/>
      <c r="KPZ280" s="49"/>
      <c r="KQA280" s="49"/>
      <c r="KQB280" s="49"/>
      <c r="KQC280" s="49"/>
      <c r="KQD280" s="49"/>
      <c r="KQE280" s="49"/>
      <c r="KQF280" s="49"/>
      <c r="KQG280" s="49"/>
      <c r="KQH280" s="49"/>
      <c r="KQI280" s="49"/>
      <c r="KQJ280" s="49"/>
      <c r="KQK280" s="49"/>
      <c r="KQL280" s="49"/>
      <c r="KQM280" s="49"/>
      <c r="KQN280" s="49"/>
      <c r="KQO280" s="49"/>
      <c r="KQP280" s="49"/>
      <c r="KQQ280" s="49"/>
      <c r="KQR280" s="49"/>
      <c r="KQS280" s="49"/>
      <c r="KQT280" s="49"/>
      <c r="KQU280" s="49"/>
      <c r="KQV280" s="49"/>
      <c r="KQW280" s="49"/>
      <c r="KQX280" s="49"/>
      <c r="KQY280" s="49"/>
      <c r="KQZ280" s="49"/>
      <c r="KRA280" s="49"/>
      <c r="KRB280" s="49"/>
      <c r="KRC280" s="49"/>
      <c r="KRD280" s="49"/>
      <c r="KRE280" s="49"/>
      <c r="KRF280" s="49"/>
      <c r="KRG280" s="49"/>
      <c r="KRH280" s="49"/>
      <c r="KRI280" s="49"/>
      <c r="KRJ280" s="49"/>
      <c r="KRK280" s="49"/>
      <c r="KRL280" s="49"/>
      <c r="KRM280" s="49"/>
      <c r="KRN280" s="49"/>
      <c r="KRO280" s="49"/>
      <c r="KRP280" s="49"/>
      <c r="KRQ280" s="49"/>
      <c r="KRR280" s="49"/>
      <c r="KRS280" s="49"/>
      <c r="KRT280" s="49"/>
      <c r="KRU280" s="49"/>
      <c r="KRV280" s="49"/>
      <c r="KRW280" s="49"/>
      <c r="KRX280" s="49"/>
      <c r="KRY280" s="49"/>
      <c r="KRZ280" s="49"/>
      <c r="KSA280" s="49"/>
      <c r="KSB280" s="49"/>
      <c r="KSC280" s="49"/>
      <c r="KSD280" s="49"/>
      <c r="KSE280" s="49"/>
      <c r="KSF280" s="49"/>
      <c r="KSG280" s="49"/>
      <c r="KSH280" s="49"/>
      <c r="KSI280" s="49"/>
      <c r="KSJ280" s="49"/>
      <c r="KSK280" s="49"/>
      <c r="KSL280" s="49"/>
      <c r="KSM280" s="49"/>
      <c r="KSN280" s="49"/>
      <c r="KSO280" s="49"/>
      <c r="KSP280" s="49"/>
      <c r="KSQ280" s="49"/>
      <c r="KSR280" s="49"/>
      <c r="KSS280" s="49"/>
      <c r="KST280" s="49"/>
      <c r="KSU280" s="49"/>
      <c r="KSV280" s="49"/>
      <c r="KSW280" s="49"/>
      <c r="KSX280" s="49"/>
      <c r="KSY280" s="49"/>
      <c r="KSZ280" s="49"/>
      <c r="KTA280" s="49"/>
      <c r="KTB280" s="49"/>
      <c r="KTC280" s="49"/>
      <c r="KTD280" s="49"/>
      <c r="KTE280" s="49"/>
      <c r="KTF280" s="49"/>
      <c r="KTG280" s="49"/>
      <c r="KTH280" s="49"/>
      <c r="KTI280" s="49"/>
      <c r="KTJ280" s="49"/>
      <c r="KTK280" s="49"/>
      <c r="KTL280" s="49"/>
      <c r="KTM280" s="49"/>
      <c r="KTN280" s="49"/>
      <c r="KTO280" s="49"/>
      <c r="KTP280" s="49"/>
      <c r="KTQ280" s="49"/>
      <c r="KTR280" s="49"/>
      <c r="KTS280" s="49"/>
      <c r="KTT280" s="49"/>
      <c r="KTU280" s="49"/>
      <c r="KTV280" s="49"/>
      <c r="KTW280" s="49"/>
      <c r="KTX280" s="49"/>
      <c r="KTY280" s="49"/>
      <c r="KTZ280" s="49"/>
      <c r="KUA280" s="49"/>
      <c r="KUB280" s="49"/>
      <c r="KUC280" s="49"/>
      <c r="KUD280" s="49"/>
      <c r="KUE280" s="49"/>
      <c r="KUF280" s="49"/>
      <c r="KUG280" s="49"/>
      <c r="KUH280" s="49"/>
      <c r="KUI280" s="49"/>
      <c r="KUJ280" s="49"/>
      <c r="KUK280" s="49"/>
      <c r="KUL280" s="49"/>
      <c r="KUM280" s="49"/>
      <c r="KUN280" s="49"/>
      <c r="KUO280" s="49"/>
      <c r="KUP280" s="49"/>
      <c r="KUQ280" s="49"/>
      <c r="KUR280" s="49"/>
      <c r="KUS280" s="49"/>
      <c r="KUT280" s="49"/>
      <c r="KUU280" s="49"/>
      <c r="KUV280" s="49"/>
      <c r="KUW280" s="49"/>
      <c r="KUX280" s="49"/>
      <c r="KUY280" s="49"/>
      <c r="KUZ280" s="49"/>
      <c r="KVA280" s="49"/>
      <c r="KVB280" s="49"/>
      <c r="KVC280" s="49"/>
      <c r="KVD280" s="49"/>
      <c r="KVE280" s="49"/>
      <c r="KVF280" s="49"/>
      <c r="KVG280" s="49"/>
      <c r="KVH280" s="49"/>
      <c r="KVI280" s="49"/>
      <c r="KVJ280" s="49"/>
      <c r="KVK280" s="49"/>
      <c r="KVL280" s="49"/>
      <c r="KVM280" s="49"/>
      <c r="KVN280" s="49"/>
      <c r="KVO280" s="49"/>
      <c r="KVP280" s="49"/>
      <c r="KVQ280" s="49"/>
      <c r="KVR280" s="49"/>
      <c r="KVS280" s="49"/>
      <c r="KVT280" s="49"/>
      <c r="KVU280" s="49"/>
      <c r="KVV280" s="49"/>
      <c r="KVW280" s="49"/>
      <c r="KVX280" s="49"/>
      <c r="KVY280" s="49"/>
      <c r="KVZ280" s="49"/>
      <c r="KWA280" s="49"/>
      <c r="KWB280" s="49"/>
      <c r="KWC280" s="49"/>
      <c r="KWD280" s="49"/>
      <c r="KWE280" s="49"/>
      <c r="KWF280" s="49"/>
      <c r="KWG280" s="49"/>
      <c r="KWH280" s="49"/>
      <c r="KWI280" s="49"/>
      <c r="KWJ280" s="49"/>
      <c r="KWK280" s="49"/>
      <c r="KWL280" s="49"/>
      <c r="KWM280" s="49"/>
      <c r="KWN280" s="49"/>
      <c r="KWO280" s="49"/>
      <c r="KWP280" s="49"/>
      <c r="KWQ280" s="49"/>
      <c r="KWR280" s="49"/>
      <c r="KWS280" s="49"/>
      <c r="KWT280" s="49"/>
      <c r="KWU280" s="49"/>
      <c r="KWV280" s="49"/>
      <c r="KWW280" s="49"/>
      <c r="KWX280" s="49"/>
      <c r="KWY280" s="49"/>
      <c r="KWZ280" s="49"/>
      <c r="KXA280" s="49"/>
      <c r="KXB280" s="49"/>
      <c r="KXC280" s="49"/>
      <c r="KXD280" s="49"/>
      <c r="KXE280" s="49"/>
      <c r="KXF280" s="49"/>
      <c r="KXG280" s="49"/>
      <c r="KXH280" s="49"/>
      <c r="KXI280" s="49"/>
      <c r="KXJ280" s="49"/>
      <c r="KXK280" s="49"/>
      <c r="KXL280" s="49"/>
      <c r="KXM280" s="49"/>
      <c r="KXN280" s="49"/>
      <c r="KXO280" s="49"/>
      <c r="KXP280" s="49"/>
      <c r="KXQ280" s="49"/>
      <c r="KXR280" s="49"/>
      <c r="KXS280" s="49"/>
      <c r="KXT280" s="49"/>
      <c r="KXU280" s="49"/>
      <c r="KXV280" s="49"/>
      <c r="KXW280" s="49"/>
      <c r="KXX280" s="49"/>
      <c r="KXY280" s="49"/>
      <c r="KXZ280" s="49"/>
      <c r="KYA280" s="49"/>
      <c r="KYB280" s="49"/>
      <c r="KYC280" s="49"/>
      <c r="KYD280" s="49"/>
      <c r="KYE280" s="49"/>
      <c r="KYF280" s="49"/>
      <c r="KYG280" s="49"/>
      <c r="KYH280" s="49"/>
      <c r="KYI280" s="49"/>
      <c r="KYJ280" s="49"/>
      <c r="KYK280" s="49"/>
      <c r="KYL280" s="49"/>
      <c r="KYM280" s="49"/>
      <c r="KYN280" s="49"/>
      <c r="KYO280" s="49"/>
      <c r="KYP280" s="49"/>
      <c r="KYQ280" s="49"/>
      <c r="KYR280" s="49"/>
      <c r="KYS280" s="49"/>
      <c r="KYT280" s="49"/>
      <c r="KYU280" s="49"/>
      <c r="KYV280" s="49"/>
      <c r="KYW280" s="49"/>
      <c r="KYX280" s="49"/>
      <c r="KYY280" s="49"/>
      <c r="KYZ280" s="49"/>
      <c r="KZA280" s="49"/>
      <c r="KZB280" s="49"/>
      <c r="KZC280" s="49"/>
      <c r="KZD280" s="49"/>
      <c r="KZE280" s="49"/>
      <c r="KZF280" s="49"/>
      <c r="KZG280" s="49"/>
      <c r="KZH280" s="49"/>
      <c r="KZI280" s="49"/>
      <c r="KZJ280" s="49"/>
      <c r="KZK280" s="49"/>
      <c r="KZL280" s="49"/>
      <c r="KZM280" s="49"/>
      <c r="KZN280" s="49"/>
      <c r="KZO280" s="49"/>
      <c r="KZP280" s="49"/>
      <c r="KZQ280" s="49"/>
      <c r="KZR280" s="49"/>
      <c r="KZS280" s="49"/>
      <c r="KZT280" s="49"/>
      <c r="KZU280" s="49"/>
      <c r="KZV280" s="49"/>
      <c r="KZW280" s="49"/>
      <c r="KZX280" s="49"/>
      <c r="KZY280" s="49"/>
      <c r="KZZ280" s="49"/>
      <c r="LAA280" s="49"/>
      <c r="LAB280" s="49"/>
      <c r="LAC280" s="49"/>
      <c r="LAD280" s="49"/>
      <c r="LAE280" s="49"/>
      <c r="LAF280" s="49"/>
      <c r="LAG280" s="49"/>
      <c r="LAH280" s="49"/>
      <c r="LAI280" s="49"/>
      <c r="LAJ280" s="49"/>
      <c r="LAK280" s="49"/>
      <c r="LAL280" s="49"/>
      <c r="LAM280" s="49"/>
      <c r="LAN280" s="49"/>
      <c r="LAO280" s="49"/>
      <c r="LAP280" s="49"/>
      <c r="LAQ280" s="49"/>
      <c r="LAR280" s="49"/>
      <c r="LAS280" s="49"/>
      <c r="LAT280" s="49"/>
      <c r="LAU280" s="49"/>
      <c r="LAV280" s="49"/>
      <c r="LAW280" s="49"/>
      <c r="LAX280" s="49"/>
      <c r="LAY280" s="49"/>
      <c r="LAZ280" s="49"/>
      <c r="LBA280" s="49"/>
      <c r="LBB280" s="49"/>
      <c r="LBC280" s="49"/>
      <c r="LBD280" s="49"/>
      <c r="LBE280" s="49"/>
      <c r="LBF280" s="49"/>
      <c r="LBG280" s="49"/>
      <c r="LBH280" s="49"/>
      <c r="LBI280" s="49"/>
      <c r="LBJ280" s="49"/>
      <c r="LBK280" s="49"/>
      <c r="LBL280" s="49"/>
      <c r="LBM280" s="49"/>
      <c r="LBN280" s="49"/>
      <c r="LBO280" s="49"/>
      <c r="LBP280" s="49"/>
      <c r="LBQ280" s="49"/>
      <c r="LBR280" s="49"/>
      <c r="LBS280" s="49"/>
      <c r="LBT280" s="49"/>
      <c r="LBU280" s="49"/>
      <c r="LBV280" s="49"/>
      <c r="LBW280" s="49"/>
      <c r="LBX280" s="49"/>
      <c r="LBY280" s="49"/>
      <c r="LBZ280" s="49"/>
      <c r="LCA280" s="49"/>
      <c r="LCB280" s="49"/>
      <c r="LCC280" s="49"/>
      <c r="LCD280" s="49"/>
      <c r="LCE280" s="49"/>
      <c r="LCF280" s="49"/>
      <c r="LCG280" s="49"/>
      <c r="LCH280" s="49"/>
      <c r="LCI280" s="49"/>
      <c r="LCJ280" s="49"/>
      <c r="LCK280" s="49"/>
      <c r="LCL280" s="49"/>
      <c r="LCM280" s="49"/>
      <c r="LCN280" s="49"/>
      <c r="LCO280" s="49"/>
      <c r="LCP280" s="49"/>
      <c r="LCQ280" s="49"/>
      <c r="LCR280" s="49"/>
      <c r="LCS280" s="49"/>
      <c r="LCT280" s="49"/>
      <c r="LCU280" s="49"/>
      <c r="LCV280" s="49"/>
      <c r="LCW280" s="49"/>
      <c r="LCX280" s="49"/>
      <c r="LCY280" s="49"/>
      <c r="LCZ280" s="49"/>
      <c r="LDA280" s="49"/>
      <c r="LDB280" s="49"/>
      <c r="LDC280" s="49"/>
      <c r="LDD280" s="49"/>
      <c r="LDE280" s="49"/>
      <c r="LDF280" s="49"/>
      <c r="LDG280" s="49"/>
      <c r="LDH280" s="49"/>
      <c r="LDI280" s="49"/>
      <c r="LDJ280" s="49"/>
      <c r="LDK280" s="49"/>
      <c r="LDL280" s="49"/>
      <c r="LDM280" s="49"/>
      <c r="LDN280" s="49"/>
      <c r="LDO280" s="49"/>
      <c r="LDP280" s="49"/>
      <c r="LDQ280" s="49"/>
      <c r="LDR280" s="49"/>
      <c r="LDS280" s="49"/>
      <c r="LDT280" s="49"/>
      <c r="LDU280" s="49"/>
      <c r="LDV280" s="49"/>
      <c r="LDW280" s="49"/>
      <c r="LDX280" s="49"/>
      <c r="LDY280" s="49"/>
      <c r="LDZ280" s="49"/>
      <c r="LEA280" s="49"/>
      <c r="LEB280" s="49"/>
      <c r="LEC280" s="49"/>
      <c r="LED280" s="49"/>
      <c r="LEE280" s="49"/>
      <c r="LEF280" s="49"/>
      <c r="LEG280" s="49"/>
      <c r="LEH280" s="49"/>
      <c r="LEI280" s="49"/>
      <c r="LEJ280" s="49"/>
      <c r="LEK280" s="49"/>
      <c r="LEL280" s="49"/>
      <c r="LEM280" s="49"/>
      <c r="LEN280" s="49"/>
      <c r="LEO280" s="49"/>
      <c r="LEP280" s="49"/>
      <c r="LEQ280" s="49"/>
      <c r="LER280" s="49"/>
      <c r="LES280" s="49"/>
      <c r="LET280" s="49"/>
      <c r="LEU280" s="49"/>
      <c r="LEV280" s="49"/>
      <c r="LEW280" s="49"/>
      <c r="LEX280" s="49"/>
      <c r="LEY280" s="49"/>
      <c r="LEZ280" s="49"/>
      <c r="LFA280" s="49"/>
      <c r="LFB280" s="49"/>
      <c r="LFC280" s="49"/>
      <c r="LFD280" s="49"/>
      <c r="LFE280" s="49"/>
      <c r="LFF280" s="49"/>
      <c r="LFG280" s="49"/>
      <c r="LFH280" s="49"/>
      <c r="LFI280" s="49"/>
      <c r="LFJ280" s="49"/>
      <c r="LFK280" s="49"/>
      <c r="LFL280" s="49"/>
      <c r="LFM280" s="49"/>
      <c r="LFN280" s="49"/>
      <c r="LFO280" s="49"/>
      <c r="LFP280" s="49"/>
      <c r="LFQ280" s="49"/>
      <c r="LFR280" s="49"/>
      <c r="LFS280" s="49"/>
      <c r="LFT280" s="49"/>
      <c r="LFU280" s="49"/>
      <c r="LFV280" s="49"/>
      <c r="LFW280" s="49"/>
      <c r="LFX280" s="49"/>
      <c r="LFY280" s="49"/>
      <c r="LFZ280" s="49"/>
      <c r="LGA280" s="49"/>
      <c r="LGB280" s="49"/>
      <c r="LGC280" s="49"/>
      <c r="LGD280" s="49"/>
      <c r="LGE280" s="49"/>
      <c r="LGF280" s="49"/>
      <c r="LGG280" s="49"/>
      <c r="LGH280" s="49"/>
      <c r="LGI280" s="49"/>
      <c r="LGJ280" s="49"/>
      <c r="LGK280" s="49"/>
      <c r="LGL280" s="49"/>
      <c r="LGM280" s="49"/>
      <c r="LGN280" s="49"/>
      <c r="LGO280" s="49"/>
      <c r="LGP280" s="49"/>
      <c r="LGQ280" s="49"/>
      <c r="LGR280" s="49"/>
      <c r="LGS280" s="49"/>
      <c r="LGT280" s="49"/>
      <c r="LGU280" s="49"/>
      <c r="LGV280" s="49"/>
      <c r="LGW280" s="49"/>
      <c r="LGX280" s="49"/>
      <c r="LGY280" s="49"/>
      <c r="LGZ280" s="49"/>
      <c r="LHA280" s="49"/>
      <c r="LHB280" s="49"/>
      <c r="LHC280" s="49"/>
      <c r="LHD280" s="49"/>
      <c r="LHE280" s="49"/>
      <c r="LHF280" s="49"/>
      <c r="LHG280" s="49"/>
      <c r="LHH280" s="49"/>
      <c r="LHI280" s="49"/>
      <c r="LHJ280" s="49"/>
      <c r="LHK280" s="49"/>
      <c r="LHL280" s="49"/>
      <c r="LHM280" s="49"/>
      <c r="LHN280" s="49"/>
      <c r="LHO280" s="49"/>
      <c r="LHP280" s="49"/>
      <c r="LHQ280" s="49"/>
      <c r="LHR280" s="49"/>
      <c r="LHS280" s="49"/>
      <c r="LHT280" s="49"/>
      <c r="LHU280" s="49"/>
      <c r="LHV280" s="49"/>
      <c r="LHW280" s="49"/>
      <c r="LHX280" s="49"/>
      <c r="LHY280" s="49"/>
      <c r="LHZ280" s="49"/>
      <c r="LIA280" s="49"/>
      <c r="LIB280" s="49"/>
      <c r="LIC280" s="49"/>
      <c r="LID280" s="49"/>
      <c r="LIE280" s="49"/>
      <c r="LIF280" s="49"/>
      <c r="LIG280" s="49"/>
      <c r="LIH280" s="49"/>
      <c r="LII280" s="49"/>
      <c r="LIJ280" s="49"/>
      <c r="LIK280" s="49"/>
      <c r="LIL280" s="49"/>
      <c r="LIM280" s="49"/>
      <c r="LIN280" s="49"/>
      <c r="LIO280" s="49"/>
      <c r="LIP280" s="49"/>
      <c r="LIQ280" s="49"/>
      <c r="LIR280" s="49"/>
      <c r="LIS280" s="49"/>
      <c r="LIT280" s="49"/>
      <c r="LIU280" s="49"/>
      <c r="LIV280" s="49"/>
      <c r="LIW280" s="49"/>
      <c r="LIX280" s="49"/>
      <c r="LIY280" s="49"/>
      <c r="LIZ280" s="49"/>
      <c r="LJA280" s="49"/>
      <c r="LJB280" s="49"/>
      <c r="LJC280" s="49"/>
      <c r="LJD280" s="49"/>
      <c r="LJE280" s="49"/>
      <c r="LJF280" s="49"/>
      <c r="LJG280" s="49"/>
      <c r="LJH280" s="49"/>
      <c r="LJI280" s="49"/>
      <c r="LJJ280" s="49"/>
      <c r="LJK280" s="49"/>
      <c r="LJL280" s="49"/>
      <c r="LJM280" s="49"/>
      <c r="LJN280" s="49"/>
      <c r="LJO280" s="49"/>
      <c r="LJP280" s="49"/>
      <c r="LJQ280" s="49"/>
      <c r="LJR280" s="49"/>
      <c r="LJS280" s="49"/>
      <c r="LJT280" s="49"/>
      <c r="LJU280" s="49"/>
      <c r="LJV280" s="49"/>
      <c r="LJW280" s="49"/>
      <c r="LJX280" s="49"/>
      <c r="LJY280" s="49"/>
      <c r="LJZ280" s="49"/>
      <c r="LKA280" s="49"/>
      <c r="LKB280" s="49"/>
      <c r="LKC280" s="49"/>
      <c r="LKD280" s="49"/>
      <c r="LKE280" s="49"/>
      <c r="LKF280" s="49"/>
      <c r="LKG280" s="49"/>
      <c r="LKH280" s="49"/>
      <c r="LKI280" s="49"/>
      <c r="LKJ280" s="49"/>
      <c r="LKK280" s="49"/>
      <c r="LKL280" s="49"/>
      <c r="LKM280" s="49"/>
      <c r="LKN280" s="49"/>
      <c r="LKO280" s="49"/>
      <c r="LKP280" s="49"/>
      <c r="LKQ280" s="49"/>
      <c r="LKR280" s="49"/>
      <c r="LKS280" s="49"/>
      <c r="LKT280" s="49"/>
      <c r="LKU280" s="49"/>
      <c r="LKV280" s="49"/>
      <c r="LKW280" s="49"/>
      <c r="LKX280" s="49"/>
      <c r="LKY280" s="49"/>
      <c r="LKZ280" s="49"/>
      <c r="LLA280" s="49"/>
      <c r="LLB280" s="49"/>
      <c r="LLC280" s="49"/>
      <c r="LLD280" s="49"/>
      <c r="LLE280" s="49"/>
      <c r="LLF280" s="49"/>
      <c r="LLG280" s="49"/>
      <c r="LLH280" s="49"/>
      <c r="LLI280" s="49"/>
      <c r="LLJ280" s="49"/>
      <c r="LLK280" s="49"/>
      <c r="LLL280" s="49"/>
      <c r="LLM280" s="49"/>
      <c r="LLN280" s="49"/>
      <c r="LLO280" s="49"/>
      <c r="LLP280" s="49"/>
      <c r="LLQ280" s="49"/>
      <c r="LLR280" s="49"/>
      <c r="LLS280" s="49"/>
      <c r="LLT280" s="49"/>
      <c r="LLU280" s="49"/>
      <c r="LLV280" s="49"/>
      <c r="LLW280" s="49"/>
      <c r="LLX280" s="49"/>
      <c r="LLY280" s="49"/>
      <c r="LLZ280" s="49"/>
      <c r="LMA280" s="49"/>
      <c r="LMB280" s="49"/>
      <c r="LMC280" s="49"/>
      <c r="LMD280" s="49"/>
      <c r="LME280" s="49"/>
      <c r="LMF280" s="49"/>
      <c r="LMG280" s="49"/>
      <c r="LMH280" s="49"/>
      <c r="LMI280" s="49"/>
      <c r="LMJ280" s="49"/>
      <c r="LMK280" s="49"/>
      <c r="LML280" s="49"/>
      <c r="LMM280" s="49"/>
      <c r="LMN280" s="49"/>
      <c r="LMO280" s="49"/>
      <c r="LMP280" s="49"/>
      <c r="LMQ280" s="49"/>
      <c r="LMR280" s="49"/>
      <c r="LMS280" s="49"/>
      <c r="LMT280" s="49"/>
      <c r="LMU280" s="49"/>
      <c r="LMV280" s="49"/>
      <c r="LMW280" s="49"/>
      <c r="LMX280" s="49"/>
      <c r="LMY280" s="49"/>
      <c r="LMZ280" s="49"/>
      <c r="LNA280" s="49"/>
      <c r="LNB280" s="49"/>
      <c r="LNC280" s="49"/>
      <c r="LND280" s="49"/>
      <c r="LNE280" s="49"/>
      <c r="LNF280" s="49"/>
      <c r="LNG280" s="49"/>
      <c r="LNH280" s="49"/>
      <c r="LNI280" s="49"/>
      <c r="LNJ280" s="49"/>
      <c r="LNK280" s="49"/>
      <c r="LNL280" s="49"/>
      <c r="LNM280" s="49"/>
      <c r="LNN280" s="49"/>
      <c r="LNO280" s="49"/>
      <c r="LNP280" s="49"/>
      <c r="LNQ280" s="49"/>
      <c r="LNR280" s="49"/>
      <c r="LNS280" s="49"/>
      <c r="LNT280" s="49"/>
      <c r="LNU280" s="49"/>
      <c r="LNV280" s="49"/>
      <c r="LNW280" s="49"/>
      <c r="LNX280" s="49"/>
      <c r="LNY280" s="49"/>
      <c r="LNZ280" s="49"/>
      <c r="LOA280" s="49"/>
      <c r="LOB280" s="49"/>
      <c r="LOC280" s="49"/>
      <c r="LOD280" s="49"/>
      <c r="LOE280" s="49"/>
      <c r="LOF280" s="49"/>
      <c r="LOG280" s="49"/>
      <c r="LOH280" s="49"/>
      <c r="LOI280" s="49"/>
      <c r="LOJ280" s="49"/>
      <c r="LOK280" s="49"/>
      <c r="LOL280" s="49"/>
      <c r="LOM280" s="49"/>
      <c r="LON280" s="49"/>
      <c r="LOO280" s="49"/>
      <c r="LOP280" s="49"/>
      <c r="LOQ280" s="49"/>
      <c r="LOR280" s="49"/>
      <c r="LOS280" s="49"/>
      <c r="LOT280" s="49"/>
      <c r="LOU280" s="49"/>
      <c r="LOV280" s="49"/>
      <c r="LOW280" s="49"/>
      <c r="LOX280" s="49"/>
      <c r="LOY280" s="49"/>
      <c r="LOZ280" s="49"/>
      <c r="LPA280" s="49"/>
      <c r="LPB280" s="49"/>
      <c r="LPC280" s="49"/>
      <c r="LPD280" s="49"/>
      <c r="LPE280" s="49"/>
      <c r="LPF280" s="49"/>
      <c r="LPG280" s="49"/>
      <c r="LPH280" s="49"/>
      <c r="LPI280" s="49"/>
      <c r="LPJ280" s="49"/>
      <c r="LPK280" s="49"/>
      <c r="LPL280" s="49"/>
      <c r="LPM280" s="49"/>
      <c r="LPN280" s="49"/>
      <c r="LPO280" s="49"/>
      <c r="LPP280" s="49"/>
      <c r="LPQ280" s="49"/>
      <c r="LPR280" s="49"/>
      <c r="LPS280" s="49"/>
      <c r="LPT280" s="49"/>
      <c r="LPU280" s="49"/>
      <c r="LPV280" s="49"/>
      <c r="LPW280" s="49"/>
      <c r="LPX280" s="49"/>
      <c r="LPY280" s="49"/>
      <c r="LPZ280" s="49"/>
      <c r="LQA280" s="49"/>
      <c r="LQB280" s="49"/>
      <c r="LQC280" s="49"/>
      <c r="LQD280" s="49"/>
      <c r="LQE280" s="49"/>
      <c r="LQF280" s="49"/>
      <c r="LQG280" s="49"/>
      <c r="LQH280" s="49"/>
      <c r="LQI280" s="49"/>
      <c r="LQJ280" s="49"/>
      <c r="LQK280" s="49"/>
      <c r="LQL280" s="49"/>
      <c r="LQM280" s="49"/>
      <c r="LQN280" s="49"/>
      <c r="LQO280" s="49"/>
      <c r="LQP280" s="49"/>
      <c r="LQQ280" s="49"/>
      <c r="LQR280" s="49"/>
      <c r="LQS280" s="49"/>
      <c r="LQT280" s="49"/>
      <c r="LQU280" s="49"/>
      <c r="LQV280" s="49"/>
      <c r="LQW280" s="49"/>
      <c r="LQX280" s="49"/>
      <c r="LQY280" s="49"/>
      <c r="LQZ280" s="49"/>
      <c r="LRA280" s="49"/>
      <c r="LRB280" s="49"/>
      <c r="LRC280" s="49"/>
      <c r="LRD280" s="49"/>
      <c r="LRE280" s="49"/>
      <c r="LRF280" s="49"/>
      <c r="LRG280" s="49"/>
      <c r="LRH280" s="49"/>
      <c r="LRI280" s="49"/>
      <c r="LRJ280" s="49"/>
      <c r="LRK280" s="49"/>
      <c r="LRL280" s="49"/>
      <c r="LRM280" s="49"/>
      <c r="LRN280" s="49"/>
      <c r="LRO280" s="49"/>
      <c r="LRP280" s="49"/>
      <c r="LRQ280" s="49"/>
      <c r="LRR280" s="49"/>
      <c r="LRS280" s="49"/>
      <c r="LRT280" s="49"/>
      <c r="LRU280" s="49"/>
      <c r="LRV280" s="49"/>
      <c r="LRW280" s="49"/>
      <c r="LRX280" s="49"/>
      <c r="LRY280" s="49"/>
      <c r="LRZ280" s="49"/>
      <c r="LSA280" s="49"/>
      <c r="LSB280" s="49"/>
      <c r="LSC280" s="49"/>
      <c r="LSD280" s="49"/>
      <c r="LSE280" s="49"/>
      <c r="LSF280" s="49"/>
      <c r="LSG280" s="49"/>
      <c r="LSH280" s="49"/>
      <c r="LSI280" s="49"/>
      <c r="LSJ280" s="49"/>
      <c r="LSK280" s="49"/>
      <c r="LSL280" s="49"/>
      <c r="LSM280" s="49"/>
      <c r="LSN280" s="49"/>
      <c r="LSO280" s="49"/>
      <c r="LSP280" s="49"/>
      <c r="LSQ280" s="49"/>
      <c r="LSR280" s="49"/>
      <c r="LSS280" s="49"/>
      <c r="LST280" s="49"/>
      <c r="LSU280" s="49"/>
      <c r="LSV280" s="49"/>
      <c r="LSW280" s="49"/>
      <c r="LSX280" s="49"/>
      <c r="LSY280" s="49"/>
      <c r="LSZ280" s="49"/>
      <c r="LTA280" s="49"/>
      <c r="LTB280" s="49"/>
      <c r="LTC280" s="49"/>
      <c r="LTD280" s="49"/>
      <c r="LTE280" s="49"/>
      <c r="LTF280" s="49"/>
      <c r="LTG280" s="49"/>
      <c r="LTH280" s="49"/>
      <c r="LTI280" s="49"/>
      <c r="LTJ280" s="49"/>
      <c r="LTK280" s="49"/>
      <c r="LTL280" s="49"/>
      <c r="LTM280" s="49"/>
      <c r="LTN280" s="49"/>
      <c r="LTO280" s="49"/>
      <c r="LTP280" s="49"/>
      <c r="LTQ280" s="49"/>
      <c r="LTR280" s="49"/>
      <c r="LTS280" s="49"/>
      <c r="LTT280" s="49"/>
      <c r="LTU280" s="49"/>
      <c r="LTV280" s="49"/>
      <c r="LTW280" s="49"/>
      <c r="LTX280" s="49"/>
      <c r="LTY280" s="49"/>
      <c r="LTZ280" s="49"/>
      <c r="LUA280" s="49"/>
      <c r="LUB280" s="49"/>
      <c r="LUC280" s="49"/>
      <c r="LUD280" s="49"/>
      <c r="LUE280" s="49"/>
      <c r="LUF280" s="49"/>
      <c r="LUG280" s="49"/>
      <c r="LUH280" s="49"/>
      <c r="LUI280" s="49"/>
      <c r="LUJ280" s="49"/>
      <c r="LUK280" s="49"/>
      <c r="LUL280" s="49"/>
      <c r="LUM280" s="49"/>
      <c r="LUN280" s="49"/>
      <c r="LUO280" s="49"/>
      <c r="LUP280" s="49"/>
      <c r="LUQ280" s="49"/>
      <c r="LUR280" s="49"/>
      <c r="LUS280" s="49"/>
      <c r="LUT280" s="49"/>
      <c r="LUU280" s="49"/>
      <c r="LUV280" s="49"/>
      <c r="LUW280" s="49"/>
      <c r="LUX280" s="49"/>
      <c r="LUY280" s="49"/>
      <c r="LUZ280" s="49"/>
      <c r="LVA280" s="49"/>
      <c r="LVB280" s="49"/>
      <c r="LVC280" s="49"/>
      <c r="LVD280" s="49"/>
      <c r="LVE280" s="49"/>
      <c r="LVF280" s="49"/>
      <c r="LVG280" s="49"/>
      <c r="LVH280" s="49"/>
      <c r="LVI280" s="49"/>
      <c r="LVJ280" s="49"/>
      <c r="LVK280" s="49"/>
      <c r="LVL280" s="49"/>
      <c r="LVM280" s="49"/>
      <c r="LVN280" s="49"/>
      <c r="LVO280" s="49"/>
      <c r="LVP280" s="49"/>
      <c r="LVQ280" s="49"/>
      <c r="LVR280" s="49"/>
      <c r="LVS280" s="49"/>
      <c r="LVT280" s="49"/>
      <c r="LVU280" s="49"/>
      <c r="LVV280" s="49"/>
      <c r="LVW280" s="49"/>
      <c r="LVX280" s="49"/>
      <c r="LVY280" s="49"/>
      <c r="LVZ280" s="49"/>
      <c r="LWA280" s="49"/>
      <c r="LWB280" s="49"/>
      <c r="LWC280" s="49"/>
      <c r="LWD280" s="49"/>
      <c r="LWE280" s="49"/>
      <c r="LWF280" s="49"/>
      <c r="LWG280" s="49"/>
      <c r="LWH280" s="49"/>
      <c r="LWI280" s="49"/>
      <c r="LWJ280" s="49"/>
      <c r="LWK280" s="49"/>
      <c r="LWL280" s="49"/>
      <c r="LWM280" s="49"/>
      <c r="LWN280" s="49"/>
      <c r="LWO280" s="49"/>
      <c r="LWP280" s="49"/>
      <c r="LWQ280" s="49"/>
      <c r="LWR280" s="49"/>
      <c r="LWS280" s="49"/>
      <c r="LWT280" s="49"/>
      <c r="LWU280" s="49"/>
      <c r="LWV280" s="49"/>
      <c r="LWW280" s="49"/>
      <c r="LWX280" s="49"/>
      <c r="LWY280" s="49"/>
      <c r="LWZ280" s="49"/>
      <c r="LXA280" s="49"/>
      <c r="LXB280" s="49"/>
      <c r="LXC280" s="49"/>
      <c r="LXD280" s="49"/>
      <c r="LXE280" s="49"/>
      <c r="LXF280" s="49"/>
      <c r="LXG280" s="49"/>
      <c r="LXH280" s="49"/>
      <c r="LXI280" s="49"/>
      <c r="LXJ280" s="49"/>
      <c r="LXK280" s="49"/>
      <c r="LXL280" s="49"/>
      <c r="LXM280" s="49"/>
      <c r="LXN280" s="49"/>
      <c r="LXO280" s="49"/>
      <c r="LXP280" s="49"/>
      <c r="LXQ280" s="49"/>
      <c r="LXR280" s="49"/>
      <c r="LXS280" s="49"/>
      <c r="LXT280" s="49"/>
      <c r="LXU280" s="49"/>
      <c r="LXV280" s="49"/>
      <c r="LXW280" s="49"/>
      <c r="LXX280" s="49"/>
      <c r="LXY280" s="49"/>
      <c r="LXZ280" s="49"/>
      <c r="LYA280" s="49"/>
      <c r="LYB280" s="49"/>
      <c r="LYC280" s="49"/>
      <c r="LYD280" s="49"/>
      <c r="LYE280" s="49"/>
      <c r="LYF280" s="49"/>
      <c r="LYG280" s="49"/>
      <c r="LYH280" s="49"/>
      <c r="LYI280" s="49"/>
      <c r="LYJ280" s="49"/>
      <c r="LYK280" s="49"/>
      <c r="LYL280" s="49"/>
      <c r="LYM280" s="49"/>
      <c r="LYN280" s="49"/>
      <c r="LYO280" s="49"/>
      <c r="LYP280" s="49"/>
      <c r="LYQ280" s="49"/>
      <c r="LYR280" s="49"/>
      <c r="LYS280" s="49"/>
      <c r="LYT280" s="49"/>
      <c r="LYU280" s="49"/>
      <c r="LYV280" s="49"/>
      <c r="LYW280" s="49"/>
      <c r="LYX280" s="49"/>
      <c r="LYY280" s="49"/>
      <c r="LYZ280" s="49"/>
      <c r="LZA280" s="49"/>
      <c r="LZB280" s="49"/>
      <c r="LZC280" s="49"/>
      <c r="LZD280" s="49"/>
      <c r="LZE280" s="49"/>
      <c r="LZF280" s="49"/>
      <c r="LZG280" s="49"/>
      <c r="LZH280" s="49"/>
      <c r="LZI280" s="49"/>
      <c r="LZJ280" s="49"/>
      <c r="LZK280" s="49"/>
      <c r="LZL280" s="49"/>
      <c r="LZM280" s="49"/>
      <c r="LZN280" s="49"/>
      <c r="LZO280" s="49"/>
      <c r="LZP280" s="49"/>
      <c r="LZQ280" s="49"/>
      <c r="LZR280" s="49"/>
      <c r="LZS280" s="49"/>
      <c r="LZT280" s="49"/>
      <c r="LZU280" s="49"/>
      <c r="LZV280" s="49"/>
      <c r="LZW280" s="49"/>
      <c r="LZX280" s="49"/>
      <c r="LZY280" s="49"/>
      <c r="LZZ280" s="49"/>
      <c r="MAA280" s="49"/>
      <c r="MAB280" s="49"/>
      <c r="MAC280" s="49"/>
      <c r="MAD280" s="49"/>
      <c r="MAE280" s="49"/>
      <c r="MAF280" s="49"/>
      <c r="MAG280" s="49"/>
      <c r="MAH280" s="49"/>
      <c r="MAI280" s="49"/>
      <c r="MAJ280" s="49"/>
      <c r="MAK280" s="49"/>
      <c r="MAL280" s="49"/>
      <c r="MAM280" s="49"/>
      <c r="MAN280" s="49"/>
      <c r="MAO280" s="49"/>
      <c r="MAP280" s="49"/>
      <c r="MAQ280" s="49"/>
      <c r="MAR280" s="49"/>
      <c r="MAS280" s="49"/>
      <c r="MAT280" s="49"/>
      <c r="MAU280" s="49"/>
      <c r="MAV280" s="49"/>
      <c r="MAW280" s="49"/>
      <c r="MAX280" s="49"/>
      <c r="MAY280" s="49"/>
      <c r="MAZ280" s="49"/>
      <c r="MBA280" s="49"/>
      <c r="MBB280" s="49"/>
      <c r="MBC280" s="49"/>
      <c r="MBD280" s="49"/>
      <c r="MBE280" s="49"/>
      <c r="MBF280" s="49"/>
      <c r="MBG280" s="49"/>
      <c r="MBH280" s="49"/>
      <c r="MBI280" s="49"/>
      <c r="MBJ280" s="49"/>
      <c r="MBK280" s="49"/>
      <c r="MBL280" s="49"/>
      <c r="MBM280" s="49"/>
      <c r="MBN280" s="49"/>
      <c r="MBO280" s="49"/>
      <c r="MBP280" s="49"/>
      <c r="MBQ280" s="49"/>
      <c r="MBR280" s="49"/>
      <c r="MBS280" s="49"/>
      <c r="MBT280" s="49"/>
      <c r="MBU280" s="49"/>
      <c r="MBV280" s="49"/>
      <c r="MBW280" s="49"/>
      <c r="MBX280" s="49"/>
      <c r="MBY280" s="49"/>
      <c r="MBZ280" s="49"/>
      <c r="MCA280" s="49"/>
      <c r="MCB280" s="49"/>
      <c r="MCC280" s="49"/>
      <c r="MCD280" s="49"/>
      <c r="MCE280" s="49"/>
      <c r="MCF280" s="49"/>
      <c r="MCG280" s="49"/>
      <c r="MCH280" s="49"/>
      <c r="MCI280" s="49"/>
      <c r="MCJ280" s="49"/>
      <c r="MCK280" s="49"/>
      <c r="MCL280" s="49"/>
      <c r="MCM280" s="49"/>
      <c r="MCN280" s="49"/>
      <c r="MCO280" s="49"/>
      <c r="MCP280" s="49"/>
      <c r="MCQ280" s="49"/>
      <c r="MCR280" s="49"/>
      <c r="MCS280" s="49"/>
      <c r="MCT280" s="49"/>
      <c r="MCU280" s="49"/>
      <c r="MCV280" s="49"/>
      <c r="MCW280" s="49"/>
      <c r="MCX280" s="49"/>
      <c r="MCY280" s="49"/>
      <c r="MCZ280" s="49"/>
      <c r="MDA280" s="49"/>
      <c r="MDB280" s="49"/>
      <c r="MDC280" s="49"/>
      <c r="MDD280" s="49"/>
      <c r="MDE280" s="49"/>
      <c r="MDF280" s="49"/>
      <c r="MDG280" s="49"/>
      <c r="MDH280" s="49"/>
      <c r="MDI280" s="49"/>
      <c r="MDJ280" s="49"/>
      <c r="MDK280" s="49"/>
      <c r="MDL280" s="49"/>
      <c r="MDM280" s="49"/>
      <c r="MDN280" s="49"/>
      <c r="MDO280" s="49"/>
      <c r="MDP280" s="49"/>
      <c r="MDQ280" s="49"/>
      <c r="MDR280" s="49"/>
      <c r="MDS280" s="49"/>
      <c r="MDT280" s="49"/>
      <c r="MDU280" s="49"/>
      <c r="MDV280" s="49"/>
      <c r="MDW280" s="49"/>
      <c r="MDX280" s="49"/>
      <c r="MDY280" s="49"/>
      <c r="MDZ280" s="49"/>
      <c r="MEA280" s="49"/>
      <c r="MEB280" s="49"/>
      <c r="MEC280" s="49"/>
      <c r="MED280" s="49"/>
      <c r="MEE280" s="49"/>
      <c r="MEF280" s="49"/>
      <c r="MEG280" s="49"/>
      <c r="MEH280" s="49"/>
      <c r="MEI280" s="49"/>
      <c r="MEJ280" s="49"/>
      <c r="MEK280" s="49"/>
      <c r="MEL280" s="49"/>
      <c r="MEM280" s="49"/>
      <c r="MEN280" s="49"/>
      <c r="MEO280" s="49"/>
      <c r="MEP280" s="49"/>
      <c r="MEQ280" s="49"/>
      <c r="MER280" s="49"/>
      <c r="MES280" s="49"/>
      <c r="MET280" s="49"/>
      <c r="MEU280" s="49"/>
      <c r="MEV280" s="49"/>
      <c r="MEW280" s="49"/>
      <c r="MEX280" s="49"/>
      <c r="MEY280" s="49"/>
      <c r="MEZ280" s="49"/>
      <c r="MFA280" s="49"/>
      <c r="MFB280" s="49"/>
      <c r="MFC280" s="49"/>
      <c r="MFD280" s="49"/>
      <c r="MFE280" s="49"/>
      <c r="MFF280" s="49"/>
      <c r="MFG280" s="49"/>
      <c r="MFH280" s="49"/>
      <c r="MFI280" s="49"/>
      <c r="MFJ280" s="49"/>
      <c r="MFK280" s="49"/>
      <c r="MFL280" s="49"/>
      <c r="MFM280" s="49"/>
      <c r="MFN280" s="49"/>
      <c r="MFO280" s="49"/>
      <c r="MFP280" s="49"/>
      <c r="MFQ280" s="49"/>
      <c r="MFR280" s="49"/>
      <c r="MFS280" s="49"/>
      <c r="MFT280" s="49"/>
      <c r="MFU280" s="49"/>
      <c r="MFV280" s="49"/>
      <c r="MFW280" s="49"/>
      <c r="MFX280" s="49"/>
      <c r="MFY280" s="49"/>
      <c r="MFZ280" s="49"/>
      <c r="MGA280" s="49"/>
      <c r="MGB280" s="49"/>
      <c r="MGC280" s="49"/>
      <c r="MGD280" s="49"/>
      <c r="MGE280" s="49"/>
      <c r="MGF280" s="49"/>
      <c r="MGG280" s="49"/>
      <c r="MGH280" s="49"/>
      <c r="MGI280" s="49"/>
      <c r="MGJ280" s="49"/>
      <c r="MGK280" s="49"/>
      <c r="MGL280" s="49"/>
      <c r="MGM280" s="49"/>
      <c r="MGN280" s="49"/>
      <c r="MGO280" s="49"/>
      <c r="MGP280" s="49"/>
      <c r="MGQ280" s="49"/>
      <c r="MGR280" s="49"/>
      <c r="MGS280" s="49"/>
      <c r="MGT280" s="49"/>
      <c r="MGU280" s="49"/>
      <c r="MGV280" s="49"/>
      <c r="MGW280" s="49"/>
      <c r="MGX280" s="49"/>
      <c r="MGY280" s="49"/>
      <c r="MGZ280" s="49"/>
      <c r="MHA280" s="49"/>
      <c r="MHB280" s="49"/>
      <c r="MHC280" s="49"/>
      <c r="MHD280" s="49"/>
      <c r="MHE280" s="49"/>
      <c r="MHF280" s="49"/>
      <c r="MHG280" s="49"/>
      <c r="MHH280" s="49"/>
      <c r="MHI280" s="49"/>
      <c r="MHJ280" s="49"/>
      <c r="MHK280" s="49"/>
      <c r="MHL280" s="49"/>
      <c r="MHM280" s="49"/>
      <c r="MHN280" s="49"/>
      <c r="MHO280" s="49"/>
      <c r="MHP280" s="49"/>
      <c r="MHQ280" s="49"/>
      <c r="MHR280" s="49"/>
      <c r="MHS280" s="49"/>
      <c r="MHT280" s="49"/>
      <c r="MHU280" s="49"/>
      <c r="MHV280" s="49"/>
      <c r="MHW280" s="49"/>
      <c r="MHX280" s="49"/>
      <c r="MHY280" s="49"/>
      <c r="MHZ280" s="49"/>
      <c r="MIA280" s="49"/>
      <c r="MIB280" s="49"/>
      <c r="MIC280" s="49"/>
      <c r="MID280" s="49"/>
      <c r="MIE280" s="49"/>
      <c r="MIF280" s="49"/>
      <c r="MIG280" s="49"/>
      <c r="MIH280" s="49"/>
      <c r="MII280" s="49"/>
      <c r="MIJ280" s="49"/>
      <c r="MIK280" s="49"/>
      <c r="MIL280" s="49"/>
      <c r="MIM280" s="49"/>
      <c r="MIN280" s="49"/>
      <c r="MIO280" s="49"/>
      <c r="MIP280" s="49"/>
      <c r="MIQ280" s="49"/>
      <c r="MIR280" s="49"/>
      <c r="MIS280" s="49"/>
      <c r="MIT280" s="49"/>
      <c r="MIU280" s="49"/>
      <c r="MIV280" s="49"/>
      <c r="MIW280" s="49"/>
      <c r="MIX280" s="49"/>
      <c r="MIY280" s="49"/>
      <c r="MIZ280" s="49"/>
      <c r="MJA280" s="49"/>
      <c r="MJB280" s="49"/>
      <c r="MJC280" s="49"/>
      <c r="MJD280" s="49"/>
      <c r="MJE280" s="49"/>
      <c r="MJF280" s="49"/>
      <c r="MJG280" s="49"/>
      <c r="MJH280" s="49"/>
      <c r="MJI280" s="49"/>
      <c r="MJJ280" s="49"/>
      <c r="MJK280" s="49"/>
      <c r="MJL280" s="49"/>
      <c r="MJM280" s="49"/>
      <c r="MJN280" s="49"/>
      <c r="MJO280" s="49"/>
      <c r="MJP280" s="49"/>
      <c r="MJQ280" s="49"/>
      <c r="MJR280" s="49"/>
      <c r="MJS280" s="49"/>
      <c r="MJT280" s="49"/>
      <c r="MJU280" s="49"/>
      <c r="MJV280" s="49"/>
      <c r="MJW280" s="49"/>
      <c r="MJX280" s="49"/>
      <c r="MJY280" s="49"/>
      <c r="MJZ280" s="49"/>
      <c r="MKA280" s="49"/>
      <c r="MKB280" s="49"/>
      <c r="MKC280" s="49"/>
      <c r="MKD280" s="49"/>
      <c r="MKE280" s="49"/>
      <c r="MKF280" s="49"/>
      <c r="MKG280" s="49"/>
      <c r="MKH280" s="49"/>
      <c r="MKI280" s="49"/>
      <c r="MKJ280" s="49"/>
      <c r="MKK280" s="49"/>
      <c r="MKL280" s="49"/>
      <c r="MKM280" s="49"/>
      <c r="MKN280" s="49"/>
      <c r="MKO280" s="49"/>
      <c r="MKP280" s="49"/>
      <c r="MKQ280" s="49"/>
      <c r="MKR280" s="49"/>
      <c r="MKS280" s="49"/>
      <c r="MKT280" s="49"/>
      <c r="MKU280" s="49"/>
      <c r="MKV280" s="49"/>
      <c r="MKW280" s="49"/>
      <c r="MKX280" s="49"/>
      <c r="MKY280" s="49"/>
      <c r="MKZ280" s="49"/>
      <c r="MLA280" s="49"/>
      <c r="MLB280" s="49"/>
      <c r="MLC280" s="49"/>
      <c r="MLD280" s="49"/>
      <c r="MLE280" s="49"/>
      <c r="MLF280" s="49"/>
      <c r="MLG280" s="49"/>
      <c r="MLH280" s="49"/>
      <c r="MLI280" s="49"/>
      <c r="MLJ280" s="49"/>
      <c r="MLK280" s="49"/>
      <c r="MLL280" s="49"/>
      <c r="MLM280" s="49"/>
      <c r="MLN280" s="49"/>
      <c r="MLO280" s="49"/>
      <c r="MLP280" s="49"/>
      <c r="MLQ280" s="49"/>
      <c r="MLR280" s="49"/>
      <c r="MLS280" s="49"/>
      <c r="MLT280" s="49"/>
      <c r="MLU280" s="49"/>
      <c r="MLV280" s="49"/>
      <c r="MLW280" s="49"/>
      <c r="MLX280" s="49"/>
      <c r="MLY280" s="49"/>
      <c r="MLZ280" s="49"/>
      <c r="MMA280" s="49"/>
      <c r="MMB280" s="49"/>
      <c r="MMC280" s="49"/>
      <c r="MMD280" s="49"/>
      <c r="MME280" s="49"/>
      <c r="MMF280" s="49"/>
      <c r="MMG280" s="49"/>
      <c r="MMH280" s="49"/>
      <c r="MMI280" s="49"/>
      <c r="MMJ280" s="49"/>
      <c r="MMK280" s="49"/>
      <c r="MML280" s="49"/>
      <c r="MMM280" s="49"/>
      <c r="MMN280" s="49"/>
      <c r="MMO280" s="49"/>
      <c r="MMP280" s="49"/>
      <c r="MMQ280" s="49"/>
      <c r="MMR280" s="49"/>
      <c r="MMS280" s="49"/>
      <c r="MMT280" s="49"/>
      <c r="MMU280" s="49"/>
      <c r="MMV280" s="49"/>
      <c r="MMW280" s="49"/>
      <c r="MMX280" s="49"/>
      <c r="MMY280" s="49"/>
      <c r="MMZ280" s="49"/>
      <c r="MNA280" s="49"/>
      <c r="MNB280" s="49"/>
      <c r="MNC280" s="49"/>
      <c r="MND280" s="49"/>
      <c r="MNE280" s="49"/>
      <c r="MNF280" s="49"/>
      <c r="MNG280" s="49"/>
      <c r="MNH280" s="49"/>
      <c r="MNI280" s="49"/>
      <c r="MNJ280" s="49"/>
      <c r="MNK280" s="49"/>
      <c r="MNL280" s="49"/>
      <c r="MNM280" s="49"/>
      <c r="MNN280" s="49"/>
      <c r="MNO280" s="49"/>
      <c r="MNP280" s="49"/>
      <c r="MNQ280" s="49"/>
      <c r="MNR280" s="49"/>
      <c r="MNS280" s="49"/>
      <c r="MNT280" s="49"/>
      <c r="MNU280" s="49"/>
      <c r="MNV280" s="49"/>
      <c r="MNW280" s="49"/>
      <c r="MNX280" s="49"/>
      <c r="MNY280" s="49"/>
      <c r="MNZ280" s="49"/>
      <c r="MOA280" s="49"/>
      <c r="MOB280" s="49"/>
      <c r="MOC280" s="49"/>
      <c r="MOD280" s="49"/>
      <c r="MOE280" s="49"/>
      <c r="MOF280" s="49"/>
      <c r="MOG280" s="49"/>
      <c r="MOH280" s="49"/>
      <c r="MOI280" s="49"/>
      <c r="MOJ280" s="49"/>
      <c r="MOK280" s="49"/>
      <c r="MOL280" s="49"/>
      <c r="MOM280" s="49"/>
      <c r="MON280" s="49"/>
      <c r="MOO280" s="49"/>
      <c r="MOP280" s="49"/>
      <c r="MOQ280" s="49"/>
      <c r="MOR280" s="49"/>
      <c r="MOS280" s="49"/>
      <c r="MOT280" s="49"/>
      <c r="MOU280" s="49"/>
      <c r="MOV280" s="49"/>
      <c r="MOW280" s="49"/>
      <c r="MOX280" s="49"/>
      <c r="MOY280" s="49"/>
      <c r="MOZ280" s="49"/>
      <c r="MPA280" s="49"/>
      <c r="MPB280" s="49"/>
      <c r="MPC280" s="49"/>
      <c r="MPD280" s="49"/>
      <c r="MPE280" s="49"/>
      <c r="MPF280" s="49"/>
      <c r="MPG280" s="49"/>
      <c r="MPH280" s="49"/>
      <c r="MPI280" s="49"/>
      <c r="MPJ280" s="49"/>
      <c r="MPK280" s="49"/>
      <c r="MPL280" s="49"/>
      <c r="MPM280" s="49"/>
      <c r="MPN280" s="49"/>
      <c r="MPO280" s="49"/>
      <c r="MPP280" s="49"/>
      <c r="MPQ280" s="49"/>
      <c r="MPR280" s="49"/>
      <c r="MPS280" s="49"/>
      <c r="MPT280" s="49"/>
      <c r="MPU280" s="49"/>
      <c r="MPV280" s="49"/>
      <c r="MPW280" s="49"/>
      <c r="MPX280" s="49"/>
      <c r="MPY280" s="49"/>
      <c r="MPZ280" s="49"/>
      <c r="MQA280" s="49"/>
      <c r="MQB280" s="49"/>
      <c r="MQC280" s="49"/>
      <c r="MQD280" s="49"/>
      <c r="MQE280" s="49"/>
      <c r="MQF280" s="49"/>
      <c r="MQG280" s="49"/>
      <c r="MQH280" s="49"/>
      <c r="MQI280" s="49"/>
      <c r="MQJ280" s="49"/>
      <c r="MQK280" s="49"/>
      <c r="MQL280" s="49"/>
      <c r="MQM280" s="49"/>
      <c r="MQN280" s="49"/>
      <c r="MQO280" s="49"/>
      <c r="MQP280" s="49"/>
      <c r="MQQ280" s="49"/>
      <c r="MQR280" s="49"/>
      <c r="MQS280" s="49"/>
      <c r="MQT280" s="49"/>
      <c r="MQU280" s="49"/>
      <c r="MQV280" s="49"/>
      <c r="MQW280" s="49"/>
      <c r="MQX280" s="49"/>
      <c r="MQY280" s="49"/>
      <c r="MQZ280" s="49"/>
      <c r="MRA280" s="49"/>
      <c r="MRB280" s="49"/>
      <c r="MRC280" s="49"/>
      <c r="MRD280" s="49"/>
      <c r="MRE280" s="49"/>
      <c r="MRF280" s="49"/>
      <c r="MRG280" s="49"/>
      <c r="MRH280" s="49"/>
      <c r="MRI280" s="49"/>
      <c r="MRJ280" s="49"/>
      <c r="MRK280" s="49"/>
      <c r="MRL280" s="49"/>
      <c r="MRM280" s="49"/>
      <c r="MRN280" s="49"/>
      <c r="MRO280" s="49"/>
      <c r="MRP280" s="49"/>
      <c r="MRQ280" s="49"/>
      <c r="MRR280" s="49"/>
      <c r="MRS280" s="49"/>
      <c r="MRT280" s="49"/>
      <c r="MRU280" s="49"/>
      <c r="MRV280" s="49"/>
      <c r="MRW280" s="49"/>
      <c r="MRX280" s="49"/>
      <c r="MRY280" s="49"/>
      <c r="MRZ280" s="49"/>
      <c r="MSA280" s="49"/>
      <c r="MSB280" s="49"/>
      <c r="MSC280" s="49"/>
      <c r="MSD280" s="49"/>
      <c r="MSE280" s="49"/>
      <c r="MSF280" s="49"/>
      <c r="MSG280" s="49"/>
      <c r="MSH280" s="49"/>
      <c r="MSI280" s="49"/>
      <c r="MSJ280" s="49"/>
      <c r="MSK280" s="49"/>
      <c r="MSL280" s="49"/>
      <c r="MSM280" s="49"/>
      <c r="MSN280" s="49"/>
      <c r="MSO280" s="49"/>
      <c r="MSP280" s="49"/>
      <c r="MSQ280" s="49"/>
      <c r="MSR280" s="49"/>
      <c r="MSS280" s="49"/>
      <c r="MST280" s="49"/>
      <c r="MSU280" s="49"/>
      <c r="MSV280" s="49"/>
      <c r="MSW280" s="49"/>
      <c r="MSX280" s="49"/>
      <c r="MSY280" s="49"/>
      <c r="MSZ280" s="49"/>
      <c r="MTA280" s="49"/>
      <c r="MTB280" s="49"/>
      <c r="MTC280" s="49"/>
      <c r="MTD280" s="49"/>
      <c r="MTE280" s="49"/>
      <c r="MTF280" s="49"/>
      <c r="MTG280" s="49"/>
      <c r="MTH280" s="49"/>
      <c r="MTI280" s="49"/>
      <c r="MTJ280" s="49"/>
      <c r="MTK280" s="49"/>
      <c r="MTL280" s="49"/>
      <c r="MTM280" s="49"/>
      <c r="MTN280" s="49"/>
      <c r="MTO280" s="49"/>
      <c r="MTP280" s="49"/>
      <c r="MTQ280" s="49"/>
      <c r="MTR280" s="49"/>
      <c r="MTS280" s="49"/>
      <c r="MTT280" s="49"/>
      <c r="MTU280" s="49"/>
      <c r="MTV280" s="49"/>
      <c r="MTW280" s="49"/>
      <c r="MTX280" s="49"/>
      <c r="MTY280" s="49"/>
      <c r="MTZ280" s="49"/>
      <c r="MUA280" s="49"/>
      <c r="MUB280" s="49"/>
      <c r="MUC280" s="49"/>
      <c r="MUD280" s="49"/>
      <c r="MUE280" s="49"/>
      <c r="MUF280" s="49"/>
      <c r="MUG280" s="49"/>
      <c r="MUH280" s="49"/>
      <c r="MUI280" s="49"/>
      <c r="MUJ280" s="49"/>
      <c r="MUK280" s="49"/>
      <c r="MUL280" s="49"/>
      <c r="MUM280" s="49"/>
      <c r="MUN280" s="49"/>
      <c r="MUO280" s="49"/>
      <c r="MUP280" s="49"/>
      <c r="MUQ280" s="49"/>
      <c r="MUR280" s="49"/>
      <c r="MUS280" s="49"/>
      <c r="MUT280" s="49"/>
      <c r="MUU280" s="49"/>
      <c r="MUV280" s="49"/>
      <c r="MUW280" s="49"/>
      <c r="MUX280" s="49"/>
      <c r="MUY280" s="49"/>
      <c r="MUZ280" s="49"/>
      <c r="MVA280" s="49"/>
      <c r="MVB280" s="49"/>
      <c r="MVC280" s="49"/>
      <c r="MVD280" s="49"/>
      <c r="MVE280" s="49"/>
      <c r="MVF280" s="49"/>
      <c r="MVG280" s="49"/>
      <c r="MVH280" s="49"/>
      <c r="MVI280" s="49"/>
      <c r="MVJ280" s="49"/>
      <c r="MVK280" s="49"/>
      <c r="MVL280" s="49"/>
      <c r="MVM280" s="49"/>
      <c r="MVN280" s="49"/>
      <c r="MVO280" s="49"/>
      <c r="MVP280" s="49"/>
      <c r="MVQ280" s="49"/>
      <c r="MVR280" s="49"/>
      <c r="MVS280" s="49"/>
      <c r="MVT280" s="49"/>
      <c r="MVU280" s="49"/>
      <c r="MVV280" s="49"/>
      <c r="MVW280" s="49"/>
      <c r="MVX280" s="49"/>
      <c r="MVY280" s="49"/>
      <c r="MVZ280" s="49"/>
      <c r="MWA280" s="49"/>
      <c r="MWB280" s="49"/>
      <c r="MWC280" s="49"/>
      <c r="MWD280" s="49"/>
      <c r="MWE280" s="49"/>
      <c r="MWF280" s="49"/>
      <c r="MWG280" s="49"/>
      <c r="MWH280" s="49"/>
      <c r="MWI280" s="49"/>
      <c r="MWJ280" s="49"/>
      <c r="MWK280" s="49"/>
      <c r="MWL280" s="49"/>
      <c r="MWM280" s="49"/>
      <c r="MWN280" s="49"/>
      <c r="MWO280" s="49"/>
      <c r="MWP280" s="49"/>
      <c r="MWQ280" s="49"/>
      <c r="MWR280" s="49"/>
      <c r="MWS280" s="49"/>
      <c r="MWT280" s="49"/>
      <c r="MWU280" s="49"/>
      <c r="MWV280" s="49"/>
      <c r="MWW280" s="49"/>
      <c r="MWX280" s="49"/>
      <c r="MWY280" s="49"/>
      <c r="MWZ280" s="49"/>
      <c r="MXA280" s="49"/>
      <c r="MXB280" s="49"/>
      <c r="MXC280" s="49"/>
      <c r="MXD280" s="49"/>
      <c r="MXE280" s="49"/>
      <c r="MXF280" s="49"/>
      <c r="MXG280" s="49"/>
      <c r="MXH280" s="49"/>
      <c r="MXI280" s="49"/>
      <c r="MXJ280" s="49"/>
      <c r="MXK280" s="49"/>
      <c r="MXL280" s="49"/>
      <c r="MXM280" s="49"/>
      <c r="MXN280" s="49"/>
      <c r="MXO280" s="49"/>
      <c r="MXP280" s="49"/>
      <c r="MXQ280" s="49"/>
      <c r="MXR280" s="49"/>
      <c r="MXS280" s="49"/>
      <c r="MXT280" s="49"/>
      <c r="MXU280" s="49"/>
      <c r="MXV280" s="49"/>
      <c r="MXW280" s="49"/>
      <c r="MXX280" s="49"/>
      <c r="MXY280" s="49"/>
      <c r="MXZ280" s="49"/>
      <c r="MYA280" s="49"/>
      <c r="MYB280" s="49"/>
      <c r="MYC280" s="49"/>
      <c r="MYD280" s="49"/>
      <c r="MYE280" s="49"/>
      <c r="MYF280" s="49"/>
      <c r="MYG280" s="49"/>
      <c r="MYH280" s="49"/>
      <c r="MYI280" s="49"/>
      <c r="MYJ280" s="49"/>
      <c r="MYK280" s="49"/>
      <c r="MYL280" s="49"/>
      <c r="MYM280" s="49"/>
      <c r="MYN280" s="49"/>
      <c r="MYO280" s="49"/>
      <c r="MYP280" s="49"/>
      <c r="MYQ280" s="49"/>
      <c r="MYR280" s="49"/>
      <c r="MYS280" s="49"/>
      <c r="MYT280" s="49"/>
      <c r="MYU280" s="49"/>
      <c r="MYV280" s="49"/>
      <c r="MYW280" s="49"/>
      <c r="MYX280" s="49"/>
      <c r="MYY280" s="49"/>
      <c r="MYZ280" s="49"/>
      <c r="MZA280" s="49"/>
      <c r="MZB280" s="49"/>
      <c r="MZC280" s="49"/>
      <c r="MZD280" s="49"/>
      <c r="MZE280" s="49"/>
      <c r="MZF280" s="49"/>
      <c r="MZG280" s="49"/>
      <c r="MZH280" s="49"/>
      <c r="MZI280" s="49"/>
      <c r="MZJ280" s="49"/>
      <c r="MZK280" s="49"/>
      <c r="MZL280" s="49"/>
      <c r="MZM280" s="49"/>
      <c r="MZN280" s="49"/>
      <c r="MZO280" s="49"/>
      <c r="MZP280" s="49"/>
      <c r="MZQ280" s="49"/>
      <c r="MZR280" s="49"/>
      <c r="MZS280" s="49"/>
      <c r="MZT280" s="49"/>
      <c r="MZU280" s="49"/>
      <c r="MZV280" s="49"/>
      <c r="MZW280" s="49"/>
      <c r="MZX280" s="49"/>
      <c r="MZY280" s="49"/>
      <c r="MZZ280" s="49"/>
      <c r="NAA280" s="49"/>
      <c r="NAB280" s="49"/>
      <c r="NAC280" s="49"/>
      <c r="NAD280" s="49"/>
      <c r="NAE280" s="49"/>
      <c r="NAF280" s="49"/>
      <c r="NAG280" s="49"/>
      <c r="NAH280" s="49"/>
      <c r="NAI280" s="49"/>
      <c r="NAJ280" s="49"/>
      <c r="NAK280" s="49"/>
      <c r="NAL280" s="49"/>
      <c r="NAM280" s="49"/>
      <c r="NAN280" s="49"/>
      <c r="NAO280" s="49"/>
      <c r="NAP280" s="49"/>
      <c r="NAQ280" s="49"/>
      <c r="NAR280" s="49"/>
      <c r="NAS280" s="49"/>
      <c r="NAT280" s="49"/>
      <c r="NAU280" s="49"/>
      <c r="NAV280" s="49"/>
      <c r="NAW280" s="49"/>
      <c r="NAX280" s="49"/>
      <c r="NAY280" s="49"/>
      <c r="NAZ280" s="49"/>
      <c r="NBA280" s="49"/>
      <c r="NBB280" s="49"/>
      <c r="NBC280" s="49"/>
      <c r="NBD280" s="49"/>
      <c r="NBE280" s="49"/>
      <c r="NBF280" s="49"/>
      <c r="NBG280" s="49"/>
      <c r="NBH280" s="49"/>
      <c r="NBI280" s="49"/>
      <c r="NBJ280" s="49"/>
      <c r="NBK280" s="49"/>
      <c r="NBL280" s="49"/>
      <c r="NBM280" s="49"/>
      <c r="NBN280" s="49"/>
      <c r="NBO280" s="49"/>
      <c r="NBP280" s="49"/>
      <c r="NBQ280" s="49"/>
      <c r="NBR280" s="49"/>
      <c r="NBS280" s="49"/>
      <c r="NBT280" s="49"/>
      <c r="NBU280" s="49"/>
      <c r="NBV280" s="49"/>
      <c r="NBW280" s="49"/>
      <c r="NBX280" s="49"/>
      <c r="NBY280" s="49"/>
      <c r="NBZ280" s="49"/>
      <c r="NCA280" s="49"/>
      <c r="NCB280" s="49"/>
      <c r="NCC280" s="49"/>
      <c r="NCD280" s="49"/>
      <c r="NCE280" s="49"/>
      <c r="NCF280" s="49"/>
      <c r="NCG280" s="49"/>
      <c r="NCH280" s="49"/>
      <c r="NCI280" s="49"/>
      <c r="NCJ280" s="49"/>
      <c r="NCK280" s="49"/>
      <c r="NCL280" s="49"/>
      <c r="NCM280" s="49"/>
      <c r="NCN280" s="49"/>
      <c r="NCO280" s="49"/>
      <c r="NCP280" s="49"/>
      <c r="NCQ280" s="49"/>
      <c r="NCR280" s="49"/>
      <c r="NCS280" s="49"/>
      <c r="NCT280" s="49"/>
      <c r="NCU280" s="49"/>
      <c r="NCV280" s="49"/>
      <c r="NCW280" s="49"/>
      <c r="NCX280" s="49"/>
      <c r="NCY280" s="49"/>
      <c r="NCZ280" s="49"/>
      <c r="NDA280" s="49"/>
      <c r="NDB280" s="49"/>
      <c r="NDC280" s="49"/>
      <c r="NDD280" s="49"/>
      <c r="NDE280" s="49"/>
      <c r="NDF280" s="49"/>
      <c r="NDG280" s="49"/>
      <c r="NDH280" s="49"/>
      <c r="NDI280" s="49"/>
      <c r="NDJ280" s="49"/>
      <c r="NDK280" s="49"/>
      <c r="NDL280" s="49"/>
      <c r="NDM280" s="49"/>
      <c r="NDN280" s="49"/>
      <c r="NDO280" s="49"/>
      <c r="NDP280" s="49"/>
      <c r="NDQ280" s="49"/>
      <c r="NDR280" s="49"/>
      <c r="NDS280" s="49"/>
      <c r="NDT280" s="49"/>
      <c r="NDU280" s="49"/>
      <c r="NDV280" s="49"/>
      <c r="NDW280" s="49"/>
      <c r="NDX280" s="49"/>
      <c r="NDY280" s="49"/>
      <c r="NDZ280" s="49"/>
      <c r="NEA280" s="49"/>
      <c r="NEB280" s="49"/>
      <c r="NEC280" s="49"/>
      <c r="NED280" s="49"/>
      <c r="NEE280" s="49"/>
      <c r="NEF280" s="49"/>
      <c r="NEG280" s="49"/>
      <c r="NEH280" s="49"/>
      <c r="NEI280" s="49"/>
      <c r="NEJ280" s="49"/>
      <c r="NEK280" s="49"/>
      <c r="NEL280" s="49"/>
      <c r="NEM280" s="49"/>
      <c r="NEN280" s="49"/>
      <c r="NEO280" s="49"/>
      <c r="NEP280" s="49"/>
      <c r="NEQ280" s="49"/>
      <c r="NER280" s="49"/>
      <c r="NES280" s="49"/>
      <c r="NET280" s="49"/>
      <c r="NEU280" s="49"/>
      <c r="NEV280" s="49"/>
      <c r="NEW280" s="49"/>
      <c r="NEX280" s="49"/>
      <c r="NEY280" s="49"/>
      <c r="NEZ280" s="49"/>
      <c r="NFA280" s="49"/>
      <c r="NFB280" s="49"/>
      <c r="NFC280" s="49"/>
      <c r="NFD280" s="49"/>
      <c r="NFE280" s="49"/>
      <c r="NFF280" s="49"/>
      <c r="NFG280" s="49"/>
      <c r="NFH280" s="49"/>
      <c r="NFI280" s="49"/>
      <c r="NFJ280" s="49"/>
      <c r="NFK280" s="49"/>
      <c r="NFL280" s="49"/>
      <c r="NFM280" s="49"/>
      <c r="NFN280" s="49"/>
      <c r="NFO280" s="49"/>
      <c r="NFP280" s="49"/>
      <c r="NFQ280" s="49"/>
      <c r="NFR280" s="49"/>
      <c r="NFS280" s="49"/>
      <c r="NFT280" s="49"/>
      <c r="NFU280" s="49"/>
      <c r="NFV280" s="49"/>
      <c r="NFW280" s="49"/>
      <c r="NFX280" s="49"/>
      <c r="NFY280" s="49"/>
      <c r="NFZ280" s="49"/>
      <c r="NGA280" s="49"/>
      <c r="NGB280" s="49"/>
      <c r="NGC280" s="49"/>
      <c r="NGD280" s="49"/>
      <c r="NGE280" s="49"/>
      <c r="NGF280" s="49"/>
      <c r="NGG280" s="49"/>
      <c r="NGH280" s="49"/>
      <c r="NGI280" s="49"/>
      <c r="NGJ280" s="49"/>
      <c r="NGK280" s="49"/>
      <c r="NGL280" s="49"/>
      <c r="NGM280" s="49"/>
      <c r="NGN280" s="49"/>
      <c r="NGO280" s="49"/>
      <c r="NGP280" s="49"/>
      <c r="NGQ280" s="49"/>
      <c r="NGR280" s="49"/>
      <c r="NGS280" s="49"/>
      <c r="NGT280" s="49"/>
      <c r="NGU280" s="49"/>
      <c r="NGV280" s="49"/>
      <c r="NGW280" s="49"/>
      <c r="NGX280" s="49"/>
      <c r="NGY280" s="49"/>
      <c r="NGZ280" s="49"/>
      <c r="NHA280" s="49"/>
      <c r="NHB280" s="49"/>
      <c r="NHC280" s="49"/>
      <c r="NHD280" s="49"/>
      <c r="NHE280" s="49"/>
      <c r="NHF280" s="49"/>
      <c r="NHG280" s="49"/>
      <c r="NHH280" s="49"/>
      <c r="NHI280" s="49"/>
      <c r="NHJ280" s="49"/>
      <c r="NHK280" s="49"/>
      <c r="NHL280" s="49"/>
      <c r="NHM280" s="49"/>
      <c r="NHN280" s="49"/>
      <c r="NHO280" s="49"/>
      <c r="NHP280" s="49"/>
      <c r="NHQ280" s="49"/>
      <c r="NHR280" s="49"/>
      <c r="NHS280" s="49"/>
      <c r="NHT280" s="49"/>
      <c r="NHU280" s="49"/>
      <c r="NHV280" s="49"/>
      <c r="NHW280" s="49"/>
      <c r="NHX280" s="49"/>
      <c r="NHY280" s="49"/>
      <c r="NHZ280" s="49"/>
      <c r="NIA280" s="49"/>
      <c r="NIB280" s="49"/>
      <c r="NIC280" s="49"/>
      <c r="NID280" s="49"/>
      <c r="NIE280" s="49"/>
      <c r="NIF280" s="49"/>
      <c r="NIG280" s="49"/>
      <c r="NIH280" s="49"/>
      <c r="NII280" s="49"/>
      <c r="NIJ280" s="49"/>
      <c r="NIK280" s="49"/>
      <c r="NIL280" s="49"/>
      <c r="NIM280" s="49"/>
      <c r="NIN280" s="49"/>
      <c r="NIO280" s="49"/>
      <c r="NIP280" s="49"/>
      <c r="NIQ280" s="49"/>
      <c r="NIR280" s="49"/>
      <c r="NIS280" s="49"/>
      <c r="NIT280" s="49"/>
      <c r="NIU280" s="49"/>
      <c r="NIV280" s="49"/>
      <c r="NIW280" s="49"/>
      <c r="NIX280" s="49"/>
      <c r="NIY280" s="49"/>
      <c r="NIZ280" s="49"/>
      <c r="NJA280" s="49"/>
      <c r="NJB280" s="49"/>
      <c r="NJC280" s="49"/>
      <c r="NJD280" s="49"/>
      <c r="NJE280" s="49"/>
      <c r="NJF280" s="49"/>
      <c r="NJG280" s="49"/>
      <c r="NJH280" s="49"/>
      <c r="NJI280" s="49"/>
      <c r="NJJ280" s="49"/>
      <c r="NJK280" s="49"/>
      <c r="NJL280" s="49"/>
      <c r="NJM280" s="49"/>
      <c r="NJN280" s="49"/>
      <c r="NJO280" s="49"/>
      <c r="NJP280" s="49"/>
      <c r="NJQ280" s="49"/>
      <c r="NJR280" s="49"/>
      <c r="NJS280" s="49"/>
      <c r="NJT280" s="49"/>
      <c r="NJU280" s="49"/>
      <c r="NJV280" s="49"/>
      <c r="NJW280" s="49"/>
      <c r="NJX280" s="49"/>
      <c r="NJY280" s="49"/>
      <c r="NJZ280" s="49"/>
      <c r="NKA280" s="49"/>
      <c r="NKB280" s="49"/>
      <c r="NKC280" s="49"/>
      <c r="NKD280" s="49"/>
      <c r="NKE280" s="49"/>
      <c r="NKF280" s="49"/>
      <c r="NKG280" s="49"/>
      <c r="NKH280" s="49"/>
      <c r="NKI280" s="49"/>
      <c r="NKJ280" s="49"/>
      <c r="NKK280" s="49"/>
      <c r="NKL280" s="49"/>
      <c r="NKM280" s="49"/>
      <c r="NKN280" s="49"/>
      <c r="NKO280" s="49"/>
      <c r="NKP280" s="49"/>
      <c r="NKQ280" s="49"/>
      <c r="NKR280" s="49"/>
      <c r="NKS280" s="49"/>
      <c r="NKT280" s="49"/>
      <c r="NKU280" s="49"/>
      <c r="NKV280" s="49"/>
      <c r="NKW280" s="49"/>
      <c r="NKX280" s="49"/>
      <c r="NKY280" s="49"/>
      <c r="NKZ280" s="49"/>
      <c r="NLA280" s="49"/>
      <c r="NLB280" s="49"/>
      <c r="NLC280" s="49"/>
      <c r="NLD280" s="49"/>
      <c r="NLE280" s="49"/>
      <c r="NLF280" s="49"/>
      <c r="NLG280" s="49"/>
      <c r="NLH280" s="49"/>
      <c r="NLI280" s="49"/>
      <c r="NLJ280" s="49"/>
      <c r="NLK280" s="49"/>
      <c r="NLL280" s="49"/>
      <c r="NLM280" s="49"/>
      <c r="NLN280" s="49"/>
      <c r="NLO280" s="49"/>
      <c r="NLP280" s="49"/>
      <c r="NLQ280" s="49"/>
      <c r="NLR280" s="49"/>
      <c r="NLS280" s="49"/>
      <c r="NLT280" s="49"/>
      <c r="NLU280" s="49"/>
      <c r="NLV280" s="49"/>
      <c r="NLW280" s="49"/>
      <c r="NLX280" s="49"/>
      <c r="NLY280" s="49"/>
      <c r="NLZ280" s="49"/>
      <c r="NMA280" s="49"/>
      <c r="NMB280" s="49"/>
      <c r="NMC280" s="49"/>
      <c r="NMD280" s="49"/>
      <c r="NME280" s="49"/>
      <c r="NMF280" s="49"/>
      <c r="NMG280" s="49"/>
      <c r="NMH280" s="49"/>
      <c r="NMI280" s="49"/>
      <c r="NMJ280" s="49"/>
      <c r="NMK280" s="49"/>
      <c r="NML280" s="49"/>
      <c r="NMM280" s="49"/>
      <c r="NMN280" s="49"/>
      <c r="NMO280" s="49"/>
      <c r="NMP280" s="49"/>
      <c r="NMQ280" s="49"/>
      <c r="NMR280" s="49"/>
      <c r="NMS280" s="49"/>
      <c r="NMT280" s="49"/>
      <c r="NMU280" s="49"/>
      <c r="NMV280" s="49"/>
      <c r="NMW280" s="49"/>
      <c r="NMX280" s="49"/>
      <c r="NMY280" s="49"/>
      <c r="NMZ280" s="49"/>
      <c r="NNA280" s="49"/>
      <c r="NNB280" s="49"/>
      <c r="NNC280" s="49"/>
      <c r="NND280" s="49"/>
      <c r="NNE280" s="49"/>
      <c r="NNF280" s="49"/>
      <c r="NNG280" s="49"/>
      <c r="NNH280" s="49"/>
      <c r="NNI280" s="49"/>
      <c r="NNJ280" s="49"/>
      <c r="NNK280" s="49"/>
      <c r="NNL280" s="49"/>
      <c r="NNM280" s="49"/>
      <c r="NNN280" s="49"/>
      <c r="NNO280" s="49"/>
      <c r="NNP280" s="49"/>
      <c r="NNQ280" s="49"/>
      <c r="NNR280" s="49"/>
      <c r="NNS280" s="49"/>
      <c r="NNT280" s="49"/>
      <c r="NNU280" s="49"/>
      <c r="NNV280" s="49"/>
      <c r="NNW280" s="49"/>
      <c r="NNX280" s="49"/>
      <c r="NNY280" s="49"/>
      <c r="NNZ280" s="49"/>
      <c r="NOA280" s="49"/>
      <c r="NOB280" s="49"/>
      <c r="NOC280" s="49"/>
      <c r="NOD280" s="49"/>
      <c r="NOE280" s="49"/>
      <c r="NOF280" s="49"/>
      <c r="NOG280" s="49"/>
      <c r="NOH280" s="49"/>
      <c r="NOI280" s="49"/>
      <c r="NOJ280" s="49"/>
      <c r="NOK280" s="49"/>
      <c r="NOL280" s="49"/>
      <c r="NOM280" s="49"/>
      <c r="NON280" s="49"/>
      <c r="NOO280" s="49"/>
      <c r="NOP280" s="49"/>
      <c r="NOQ280" s="49"/>
      <c r="NOR280" s="49"/>
      <c r="NOS280" s="49"/>
      <c r="NOT280" s="49"/>
      <c r="NOU280" s="49"/>
      <c r="NOV280" s="49"/>
      <c r="NOW280" s="49"/>
      <c r="NOX280" s="49"/>
      <c r="NOY280" s="49"/>
      <c r="NOZ280" s="49"/>
      <c r="NPA280" s="49"/>
      <c r="NPB280" s="49"/>
      <c r="NPC280" s="49"/>
      <c r="NPD280" s="49"/>
      <c r="NPE280" s="49"/>
      <c r="NPF280" s="49"/>
      <c r="NPG280" s="49"/>
      <c r="NPH280" s="49"/>
      <c r="NPI280" s="49"/>
      <c r="NPJ280" s="49"/>
      <c r="NPK280" s="49"/>
      <c r="NPL280" s="49"/>
      <c r="NPM280" s="49"/>
      <c r="NPN280" s="49"/>
      <c r="NPO280" s="49"/>
      <c r="NPP280" s="49"/>
      <c r="NPQ280" s="49"/>
      <c r="NPR280" s="49"/>
      <c r="NPS280" s="49"/>
      <c r="NPT280" s="49"/>
      <c r="NPU280" s="49"/>
      <c r="NPV280" s="49"/>
      <c r="NPW280" s="49"/>
      <c r="NPX280" s="49"/>
      <c r="NPY280" s="49"/>
      <c r="NPZ280" s="49"/>
      <c r="NQA280" s="49"/>
      <c r="NQB280" s="49"/>
      <c r="NQC280" s="49"/>
      <c r="NQD280" s="49"/>
      <c r="NQE280" s="49"/>
      <c r="NQF280" s="49"/>
      <c r="NQG280" s="49"/>
      <c r="NQH280" s="49"/>
      <c r="NQI280" s="49"/>
      <c r="NQJ280" s="49"/>
      <c r="NQK280" s="49"/>
      <c r="NQL280" s="49"/>
      <c r="NQM280" s="49"/>
      <c r="NQN280" s="49"/>
      <c r="NQO280" s="49"/>
      <c r="NQP280" s="49"/>
      <c r="NQQ280" s="49"/>
      <c r="NQR280" s="49"/>
      <c r="NQS280" s="49"/>
      <c r="NQT280" s="49"/>
      <c r="NQU280" s="49"/>
      <c r="NQV280" s="49"/>
      <c r="NQW280" s="49"/>
      <c r="NQX280" s="49"/>
      <c r="NQY280" s="49"/>
      <c r="NQZ280" s="49"/>
      <c r="NRA280" s="49"/>
      <c r="NRB280" s="49"/>
      <c r="NRC280" s="49"/>
      <c r="NRD280" s="49"/>
      <c r="NRE280" s="49"/>
      <c r="NRF280" s="49"/>
      <c r="NRG280" s="49"/>
      <c r="NRH280" s="49"/>
      <c r="NRI280" s="49"/>
      <c r="NRJ280" s="49"/>
      <c r="NRK280" s="49"/>
      <c r="NRL280" s="49"/>
      <c r="NRM280" s="49"/>
      <c r="NRN280" s="49"/>
      <c r="NRO280" s="49"/>
      <c r="NRP280" s="49"/>
      <c r="NRQ280" s="49"/>
      <c r="NRR280" s="49"/>
      <c r="NRS280" s="49"/>
      <c r="NRT280" s="49"/>
      <c r="NRU280" s="49"/>
      <c r="NRV280" s="49"/>
      <c r="NRW280" s="49"/>
      <c r="NRX280" s="49"/>
      <c r="NRY280" s="49"/>
      <c r="NRZ280" s="49"/>
      <c r="NSA280" s="49"/>
      <c r="NSB280" s="49"/>
      <c r="NSC280" s="49"/>
      <c r="NSD280" s="49"/>
      <c r="NSE280" s="49"/>
      <c r="NSF280" s="49"/>
      <c r="NSG280" s="49"/>
      <c r="NSH280" s="49"/>
      <c r="NSI280" s="49"/>
      <c r="NSJ280" s="49"/>
      <c r="NSK280" s="49"/>
      <c r="NSL280" s="49"/>
      <c r="NSM280" s="49"/>
      <c r="NSN280" s="49"/>
      <c r="NSO280" s="49"/>
      <c r="NSP280" s="49"/>
      <c r="NSQ280" s="49"/>
      <c r="NSR280" s="49"/>
      <c r="NSS280" s="49"/>
      <c r="NST280" s="49"/>
      <c r="NSU280" s="49"/>
      <c r="NSV280" s="49"/>
      <c r="NSW280" s="49"/>
      <c r="NSX280" s="49"/>
      <c r="NSY280" s="49"/>
      <c r="NSZ280" s="49"/>
      <c r="NTA280" s="49"/>
      <c r="NTB280" s="49"/>
      <c r="NTC280" s="49"/>
      <c r="NTD280" s="49"/>
      <c r="NTE280" s="49"/>
      <c r="NTF280" s="49"/>
      <c r="NTG280" s="49"/>
      <c r="NTH280" s="49"/>
      <c r="NTI280" s="49"/>
      <c r="NTJ280" s="49"/>
      <c r="NTK280" s="49"/>
      <c r="NTL280" s="49"/>
      <c r="NTM280" s="49"/>
      <c r="NTN280" s="49"/>
      <c r="NTO280" s="49"/>
      <c r="NTP280" s="49"/>
      <c r="NTQ280" s="49"/>
      <c r="NTR280" s="49"/>
      <c r="NTS280" s="49"/>
      <c r="NTT280" s="49"/>
      <c r="NTU280" s="49"/>
      <c r="NTV280" s="49"/>
      <c r="NTW280" s="49"/>
      <c r="NTX280" s="49"/>
      <c r="NTY280" s="49"/>
      <c r="NTZ280" s="49"/>
      <c r="NUA280" s="49"/>
      <c r="NUB280" s="49"/>
      <c r="NUC280" s="49"/>
      <c r="NUD280" s="49"/>
      <c r="NUE280" s="49"/>
      <c r="NUF280" s="49"/>
      <c r="NUG280" s="49"/>
      <c r="NUH280" s="49"/>
      <c r="NUI280" s="49"/>
      <c r="NUJ280" s="49"/>
      <c r="NUK280" s="49"/>
      <c r="NUL280" s="49"/>
      <c r="NUM280" s="49"/>
      <c r="NUN280" s="49"/>
      <c r="NUO280" s="49"/>
      <c r="NUP280" s="49"/>
      <c r="NUQ280" s="49"/>
      <c r="NUR280" s="49"/>
      <c r="NUS280" s="49"/>
      <c r="NUT280" s="49"/>
      <c r="NUU280" s="49"/>
      <c r="NUV280" s="49"/>
      <c r="NUW280" s="49"/>
      <c r="NUX280" s="49"/>
      <c r="NUY280" s="49"/>
      <c r="NUZ280" s="49"/>
      <c r="NVA280" s="49"/>
      <c r="NVB280" s="49"/>
      <c r="NVC280" s="49"/>
      <c r="NVD280" s="49"/>
      <c r="NVE280" s="49"/>
      <c r="NVF280" s="49"/>
      <c r="NVG280" s="49"/>
      <c r="NVH280" s="49"/>
      <c r="NVI280" s="49"/>
      <c r="NVJ280" s="49"/>
      <c r="NVK280" s="49"/>
      <c r="NVL280" s="49"/>
      <c r="NVM280" s="49"/>
      <c r="NVN280" s="49"/>
      <c r="NVO280" s="49"/>
      <c r="NVP280" s="49"/>
      <c r="NVQ280" s="49"/>
      <c r="NVR280" s="49"/>
      <c r="NVS280" s="49"/>
      <c r="NVT280" s="49"/>
      <c r="NVU280" s="49"/>
      <c r="NVV280" s="49"/>
      <c r="NVW280" s="49"/>
      <c r="NVX280" s="49"/>
      <c r="NVY280" s="49"/>
      <c r="NVZ280" s="49"/>
      <c r="NWA280" s="49"/>
      <c r="NWB280" s="49"/>
      <c r="NWC280" s="49"/>
      <c r="NWD280" s="49"/>
      <c r="NWE280" s="49"/>
      <c r="NWF280" s="49"/>
      <c r="NWG280" s="49"/>
      <c r="NWH280" s="49"/>
      <c r="NWI280" s="49"/>
      <c r="NWJ280" s="49"/>
      <c r="NWK280" s="49"/>
      <c r="NWL280" s="49"/>
      <c r="NWM280" s="49"/>
      <c r="NWN280" s="49"/>
      <c r="NWO280" s="49"/>
      <c r="NWP280" s="49"/>
      <c r="NWQ280" s="49"/>
      <c r="NWR280" s="49"/>
      <c r="NWS280" s="49"/>
      <c r="NWT280" s="49"/>
      <c r="NWU280" s="49"/>
      <c r="NWV280" s="49"/>
      <c r="NWW280" s="49"/>
      <c r="NWX280" s="49"/>
      <c r="NWY280" s="49"/>
      <c r="NWZ280" s="49"/>
      <c r="NXA280" s="49"/>
      <c r="NXB280" s="49"/>
      <c r="NXC280" s="49"/>
      <c r="NXD280" s="49"/>
      <c r="NXE280" s="49"/>
      <c r="NXF280" s="49"/>
      <c r="NXG280" s="49"/>
      <c r="NXH280" s="49"/>
      <c r="NXI280" s="49"/>
      <c r="NXJ280" s="49"/>
      <c r="NXK280" s="49"/>
      <c r="NXL280" s="49"/>
      <c r="NXM280" s="49"/>
      <c r="NXN280" s="49"/>
      <c r="NXO280" s="49"/>
      <c r="NXP280" s="49"/>
      <c r="NXQ280" s="49"/>
      <c r="NXR280" s="49"/>
      <c r="NXS280" s="49"/>
      <c r="NXT280" s="49"/>
      <c r="NXU280" s="49"/>
      <c r="NXV280" s="49"/>
      <c r="NXW280" s="49"/>
      <c r="NXX280" s="49"/>
      <c r="NXY280" s="49"/>
      <c r="NXZ280" s="49"/>
      <c r="NYA280" s="49"/>
      <c r="NYB280" s="49"/>
      <c r="NYC280" s="49"/>
      <c r="NYD280" s="49"/>
      <c r="NYE280" s="49"/>
      <c r="NYF280" s="49"/>
      <c r="NYG280" s="49"/>
      <c r="NYH280" s="49"/>
      <c r="NYI280" s="49"/>
      <c r="NYJ280" s="49"/>
      <c r="NYK280" s="49"/>
      <c r="NYL280" s="49"/>
      <c r="NYM280" s="49"/>
      <c r="NYN280" s="49"/>
      <c r="NYO280" s="49"/>
      <c r="NYP280" s="49"/>
      <c r="NYQ280" s="49"/>
      <c r="NYR280" s="49"/>
      <c r="NYS280" s="49"/>
      <c r="NYT280" s="49"/>
      <c r="NYU280" s="49"/>
      <c r="NYV280" s="49"/>
      <c r="NYW280" s="49"/>
      <c r="NYX280" s="49"/>
      <c r="NYY280" s="49"/>
      <c r="NYZ280" s="49"/>
      <c r="NZA280" s="49"/>
      <c r="NZB280" s="49"/>
      <c r="NZC280" s="49"/>
      <c r="NZD280" s="49"/>
      <c r="NZE280" s="49"/>
      <c r="NZF280" s="49"/>
      <c r="NZG280" s="49"/>
      <c r="NZH280" s="49"/>
      <c r="NZI280" s="49"/>
      <c r="NZJ280" s="49"/>
      <c r="NZK280" s="49"/>
      <c r="NZL280" s="49"/>
      <c r="NZM280" s="49"/>
      <c r="NZN280" s="49"/>
      <c r="NZO280" s="49"/>
      <c r="NZP280" s="49"/>
      <c r="NZQ280" s="49"/>
      <c r="NZR280" s="49"/>
      <c r="NZS280" s="49"/>
      <c r="NZT280" s="49"/>
      <c r="NZU280" s="49"/>
      <c r="NZV280" s="49"/>
      <c r="NZW280" s="49"/>
      <c r="NZX280" s="49"/>
      <c r="NZY280" s="49"/>
      <c r="NZZ280" s="49"/>
      <c r="OAA280" s="49"/>
      <c r="OAB280" s="49"/>
      <c r="OAC280" s="49"/>
      <c r="OAD280" s="49"/>
      <c r="OAE280" s="49"/>
      <c r="OAF280" s="49"/>
      <c r="OAG280" s="49"/>
      <c r="OAH280" s="49"/>
      <c r="OAI280" s="49"/>
      <c r="OAJ280" s="49"/>
      <c r="OAK280" s="49"/>
      <c r="OAL280" s="49"/>
      <c r="OAM280" s="49"/>
      <c r="OAN280" s="49"/>
      <c r="OAO280" s="49"/>
      <c r="OAP280" s="49"/>
      <c r="OAQ280" s="49"/>
      <c r="OAR280" s="49"/>
      <c r="OAS280" s="49"/>
      <c r="OAT280" s="49"/>
      <c r="OAU280" s="49"/>
      <c r="OAV280" s="49"/>
      <c r="OAW280" s="49"/>
      <c r="OAX280" s="49"/>
      <c r="OAY280" s="49"/>
      <c r="OAZ280" s="49"/>
      <c r="OBA280" s="49"/>
      <c r="OBB280" s="49"/>
      <c r="OBC280" s="49"/>
      <c r="OBD280" s="49"/>
      <c r="OBE280" s="49"/>
      <c r="OBF280" s="49"/>
      <c r="OBG280" s="49"/>
      <c r="OBH280" s="49"/>
      <c r="OBI280" s="49"/>
      <c r="OBJ280" s="49"/>
      <c r="OBK280" s="49"/>
      <c r="OBL280" s="49"/>
      <c r="OBM280" s="49"/>
      <c r="OBN280" s="49"/>
      <c r="OBO280" s="49"/>
      <c r="OBP280" s="49"/>
      <c r="OBQ280" s="49"/>
      <c r="OBR280" s="49"/>
      <c r="OBS280" s="49"/>
      <c r="OBT280" s="49"/>
      <c r="OBU280" s="49"/>
      <c r="OBV280" s="49"/>
      <c r="OBW280" s="49"/>
      <c r="OBX280" s="49"/>
      <c r="OBY280" s="49"/>
      <c r="OBZ280" s="49"/>
      <c r="OCA280" s="49"/>
      <c r="OCB280" s="49"/>
      <c r="OCC280" s="49"/>
      <c r="OCD280" s="49"/>
      <c r="OCE280" s="49"/>
      <c r="OCF280" s="49"/>
      <c r="OCG280" s="49"/>
      <c r="OCH280" s="49"/>
      <c r="OCI280" s="49"/>
      <c r="OCJ280" s="49"/>
      <c r="OCK280" s="49"/>
      <c r="OCL280" s="49"/>
      <c r="OCM280" s="49"/>
      <c r="OCN280" s="49"/>
      <c r="OCO280" s="49"/>
      <c r="OCP280" s="49"/>
      <c r="OCQ280" s="49"/>
      <c r="OCR280" s="49"/>
      <c r="OCS280" s="49"/>
      <c r="OCT280" s="49"/>
      <c r="OCU280" s="49"/>
      <c r="OCV280" s="49"/>
      <c r="OCW280" s="49"/>
      <c r="OCX280" s="49"/>
      <c r="OCY280" s="49"/>
      <c r="OCZ280" s="49"/>
      <c r="ODA280" s="49"/>
      <c r="ODB280" s="49"/>
      <c r="ODC280" s="49"/>
      <c r="ODD280" s="49"/>
      <c r="ODE280" s="49"/>
      <c r="ODF280" s="49"/>
      <c r="ODG280" s="49"/>
      <c r="ODH280" s="49"/>
      <c r="ODI280" s="49"/>
      <c r="ODJ280" s="49"/>
      <c r="ODK280" s="49"/>
      <c r="ODL280" s="49"/>
      <c r="ODM280" s="49"/>
      <c r="ODN280" s="49"/>
      <c r="ODO280" s="49"/>
      <c r="ODP280" s="49"/>
      <c r="ODQ280" s="49"/>
      <c r="ODR280" s="49"/>
      <c r="ODS280" s="49"/>
      <c r="ODT280" s="49"/>
      <c r="ODU280" s="49"/>
      <c r="ODV280" s="49"/>
      <c r="ODW280" s="49"/>
      <c r="ODX280" s="49"/>
      <c r="ODY280" s="49"/>
      <c r="ODZ280" s="49"/>
      <c r="OEA280" s="49"/>
      <c r="OEB280" s="49"/>
      <c r="OEC280" s="49"/>
      <c r="OED280" s="49"/>
      <c r="OEE280" s="49"/>
      <c r="OEF280" s="49"/>
      <c r="OEG280" s="49"/>
      <c r="OEH280" s="49"/>
      <c r="OEI280" s="49"/>
      <c r="OEJ280" s="49"/>
      <c r="OEK280" s="49"/>
      <c r="OEL280" s="49"/>
      <c r="OEM280" s="49"/>
      <c r="OEN280" s="49"/>
      <c r="OEO280" s="49"/>
      <c r="OEP280" s="49"/>
      <c r="OEQ280" s="49"/>
      <c r="OER280" s="49"/>
      <c r="OES280" s="49"/>
      <c r="OET280" s="49"/>
      <c r="OEU280" s="49"/>
      <c r="OEV280" s="49"/>
      <c r="OEW280" s="49"/>
      <c r="OEX280" s="49"/>
      <c r="OEY280" s="49"/>
      <c r="OEZ280" s="49"/>
      <c r="OFA280" s="49"/>
      <c r="OFB280" s="49"/>
      <c r="OFC280" s="49"/>
      <c r="OFD280" s="49"/>
      <c r="OFE280" s="49"/>
      <c r="OFF280" s="49"/>
      <c r="OFG280" s="49"/>
      <c r="OFH280" s="49"/>
      <c r="OFI280" s="49"/>
      <c r="OFJ280" s="49"/>
      <c r="OFK280" s="49"/>
      <c r="OFL280" s="49"/>
      <c r="OFM280" s="49"/>
      <c r="OFN280" s="49"/>
      <c r="OFO280" s="49"/>
      <c r="OFP280" s="49"/>
      <c r="OFQ280" s="49"/>
      <c r="OFR280" s="49"/>
      <c r="OFS280" s="49"/>
      <c r="OFT280" s="49"/>
      <c r="OFU280" s="49"/>
      <c r="OFV280" s="49"/>
      <c r="OFW280" s="49"/>
      <c r="OFX280" s="49"/>
      <c r="OFY280" s="49"/>
      <c r="OFZ280" s="49"/>
      <c r="OGA280" s="49"/>
      <c r="OGB280" s="49"/>
      <c r="OGC280" s="49"/>
      <c r="OGD280" s="49"/>
      <c r="OGE280" s="49"/>
      <c r="OGF280" s="49"/>
      <c r="OGG280" s="49"/>
      <c r="OGH280" s="49"/>
      <c r="OGI280" s="49"/>
      <c r="OGJ280" s="49"/>
      <c r="OGK280" s="49"/>
      <c r="OGL280" s="49"/>
      <c r="OGM280" s="49"/>
      <c r="OGN280" s="49"/>
      <c r="OGO280" s="49"/>
      <c r="OGP280" s="49"/>
      <c r="OGQ280" s="49"/>
      <c r="OGR280" s="49"/>
      <c r="OGS280" s="49"/>
      <c r="OGT280" s="49"/>
      <c r="OGU280" s="49"/>
      <c r="OGV280" s="49"/>
      <c r="OGW280" s="49"/>
      <c r="OGX280" s="49"/>
      <c r="OGY280" s="49"/>
      <c r="OGZ280" s="49"/>
      <c r="OHA280" s="49"/>
      <c r="OHB280" s="49"/>
      <c r="OHC280" s="49"/>
      <c r="OHD280" s="49"/>
      <c r="OHE280" s="49"/>
      <c r="OHF280" s="49"/>
      <c r="OHG280" s="49"/>
      <c r="OHH280" s="49"/>
      <c r="OHI280" s="49"/>
      <c r="OHJ280" s="49"/>
      <c r="OHK280" s="49"/>
      <c r="OHL280" s="49"/>
      <c r="OHM280" s="49"/>
      <c r="OHN280" s="49"/>
      <c r="OHO280" s="49"/>
      <c r="OHP280" s="49"/>
      <c r="OHQ280" s="49"/>
      <c r="OHR280" s="49"/>
      <c r="OHS280" s="49"/>
      <c r="OHT280" s="49"/>
      <c r="OHU280" s="49"/>
      <c r="OHV280" s="49"/>
      <c r="OHW280" s="49"/>
      <c r="OHX280" s="49"/>
      <c r="OHY280" s="49"/>
      <c r="OHZ280" s="49"/>
      <c r="OIA280" s="49"/>
      <c r="OIB280" s="49"/>
      <c r="OIC280" s="49"/>
      <c r="OID280" s="49"/>
      <c r="OIE280" s="49"/>
      <c r="OIF280" s="49"/>
      <c r="OIG280" s="49"/>
      <c r="OIH280" s="49"/>
      <c r="OII280" s="49"/>
      <c r="OIJ280" s="49"/>
      <c r="OIK280" s="49"/>
      <c r="OIL280" s="49"/>
      <c r="OIM280" s="49"/>
      <c r="OIN280" s="49"/>
      <c r="OIO280" s="49"/>
      <c r="OIP280" s="49"/>
      <c r="OIQ280" s="49"/>
      <c r="OIR280" s="49"/>
      <c r="OIS280" s="49"/>
      <c r="OIT280" s="49"/>
      <c r="OIU280" s="49"/>
      <c r="OIV280" s="49"/>
      <c r="OIW280" s="49"/>
      <c r="OIX280" s="49"/>
      <c r="OIY280" s="49"/>
      <c r="OIZ280" s="49"/>
      <c r="OJA280" s="49"/>
      <c r="OJB280" s="49"/>
      <c r="OJC280" s="49"/>
      <c r="OJD280" s="49"/>
      <c r="OJE280" s="49"/>
      <c r="OJF280" s="49"/>
      <c r="OJG280" s="49"/>
      <c r="OJH280" s="49"/>
      <c r="OJI280" s="49"/>
      <c r="OJJ280" s="49"/>
      <c r="OJK280" s="49"/>
      <c r="OJL280" s="49"/>
      <c r="OJM280" s="49"/>
      <c r="OJN280" s="49"/>
      <c r="OJO280" s="49"/>
      <c r="OJP280" s="49"/>
      <c r="OJQ280" s="49"/>
      <c r="OJR280" s="49"/>
      <c r="OJS280" s="49"/>
      <c r="OJT280" s="49"/>
      <c r="OJU280" s="49"/>
      <c r="OJV280" s="49"/>
      <c r="OJW280" s="49"/>
      <c r="OJX280" s="49"/>
      <c r="OJY280" s="49"/>
      <c r="OJZ280" s="49"/>
      <c r="OKA280" s="49"/>
      <c r="OKB280" s="49"/>
      <c r="OKC280" s="49"/>
      <c r="OKD280" s="49"/>
      <c r="OKE280" s="49"/>
      <c r="OKF280" s="49"/>
      <c r="OKG280" s="49"/>
      <c r="OKH280" s="49"/>
      <c r="OKI280" s="49"/>
      <c r="OKJ280" s="49"/>
      <c r="OKK280" s="49"/>
      <c r="OKL280" s="49"/>
      <c r="OKM280" s="49"/>
      <c r="OKN280" s="49"/>
      <c r="OKO280" s="49"/>
      <c r="OKP280" s="49"/>
      <c r="OKQ280" s="49"/>
      <c r="OKR280" s="49"/>
      <c r="OKS280" s="49"/>
      <c r="OKT280" s="49"/>
      <c r="OKU280" s="49"/>
      <c r="OKV280" s="49"/>
      <c r="OKW280" s="49"/>
      <c r="OKX280" s="49"/>
      <c r="OKY280" s="49"/>
      <c r="OKZ280" s="49"/>
      <c r="OLA280" s="49"/>
      <c r="OLB280" s="49"/>
      <c r="OLC280" s="49"/>
      <c r="OLD280" s="49"/>
      <c r="OLE280" s="49"/>
      <c r="OLF280" s="49"/>
      <c r="OLG280" s="49"/>
      <c r="OLH280" s="49"/>
      <c r="OLI280" s="49"/>
      <c r="OLJ280" s="49"/>
      <c r="OLK280" s="49"/>
      <c r="OLL280" s="49"/>
      <c r="OLM280" s="49"/>
      <c r="OLN280" s="49"/>
      <c r="OLO280" s="49"/>
      <c r="OLP280" s="49"/>
      <c r="OLQ280" s="49"/>
      <c r="OLR280" s="49"/>
      <c r="OLS280" s="49"/>
      <c r="OLT280" s="49"/>
      <c r="OLU280" s="49"/>
      <c r="OLV280" s="49"/>
      <c r="OLW280" s="49"/>
      <c r="OLX280" s="49"/>
      <c r="OLY280" s="49"/>
      <c r="OLZ280" s="49"/>
      <c r="OMA280" s="49"/>
      <c r="OMB280" s="49"/>
      <c r="OMC280" s="49"/>
      <c r="OMD280" s="49"/>
      <c r="OME280" s="49"/>
      <c r="OMF280" s="49"/>
      <c r="OMG280" s="49"/>
      <c r="OMH280" s="49"/>
      <c r="OMI280" s="49"/>
      <c r="OMJ280" s="49"/>
      <c r="OMK280" s="49"/>
      <c r="OML280" s="49"/>
      <c r="OMM280" s="49"/>
      <c r="OMN280" s="49"/>
      <c r="OMO280" s="49"/>
      <c r="OMP280" s="49"/>
      <c r="OMQ280" s="49"/>
      <c r="OMR280" s="49"/>
      <c r="OMS280" s="49"/>
      <c r="OMT280" s="49"/>
      <c r="OMU280" s="49"/>
      <c r="OMV280" s="49"/>
      <c r="OMW280" s="49"/>
      <c r="OMX280" s="49"/>
      <c r="OMY280" s="49"/>
      <c r="OMZ280" s="49"/>
      <c r="ONA280" s="49"/>
      <c r="ONB280" s="49"/>
      <c r="ONC280" s="49"/>
      <c r="OND280" s="49"/>
      <c r="ONE280" s="49"/>
      <c r="ONF280" s="49"/>
      <c r="ONG280" s="49"/>
      <c r="ONH280" s="49"/>
      <c r="ONI280" s="49"/>
      <c r="ONJ280" s="49"/>
      <c r="ONK280" s="49"/>
      <c r="ONL280" s="49"/>
      <c r="ONM280" s="49"/>
      <c r="ONN280" s="49"/>
      <c r="ONO280" s="49"/>
      <c r="ONP280" s="49"/>
      <c r="ONQ280" s="49"/>
      <c r="ONR280" s="49"/>
      <c r="ONS280" s="49"/>
      <c r="ONT280" s="49"/>
      <c r="ONU280" s="49"/>
      <c r="ONV280" s="49"/>
      <c r="ONW280" s="49"/>
      <c r="ONX280" s="49"/>
      <c r="ONY280" s="49"/>
      <c r="ONZ280" s="49"/>
      <c r="OOA280" s="49"/>
      <c r="OOB280" s="49"/>
      <c r="OOC280" s="49"/>
      <c r="OOD280" s="49"/>
      <c r="OOE280" s="49"/>
      <c r="OOF280" s="49"/>
      <c r="OOG280" s="49"/>
      <c r="OOH280" s="49"/>
      <c r="OOI280" s="49"/>
      <c r="OOJ280" s="49"/>
      <c r="OOK280" s="49"/>
      <c r="OOL280" s="49"/>
      <c r="OOM280" s="49"/>
      <c r="OON280" s="49"/>
      <c r="OOO280" s="49"/>
      <c r="OOP280" s="49"/>
      <c r="OOQ280" s="49"/>
      <c r="OOR280" s="49"/>
      <c r="OOS280" s="49"/>
      <c r="OOT280" s="49"/>
      <c r="OOU280" s="49"/>
      <c r="OOV280" s="49"/>
      <c r="OOW280" s="49"/>
      <c r="OOX280" s="49"/>
      <c r="OOY280" s="49"/>
      <c r="OOZ280" s="49"/>
      <c r="OPA280" s="49"/>
      <c r="OPB280" s="49"/>
      <c r="OPC280" s="49"/>
      <c r="OPD280" s="49"/>
      <c r="OPE280" s="49"/>
      <c r="OPF280" s="49"/>
      <c r="OPG280" s="49"/>
      <c r="OPH280" s="49"/>
      <c r="OPI280" s="49"/>
      <c r="OPJ280" s="49"/>
      <c r="OPK280" s="49"/>
      <c r="OPL280" s="49"/>
      <c r="OPM280" s="49"/>
      <c r="OPN280" s="49"/>
      <c r="OPO280" s="49"/>
      <c r="OPP280" s="49"/>
      <c r="OPQ280" s="49"/>
      <c r="OPR280" s="49"/>
      <c r="OPS280" s="49"/>
      <c r="OPT280" s="49"/>
      <c r="OPU280" s="49"/>
      <c r="OPV280" s="49"/>
      <c r="OPW280" s="49"/>
      <c r="OPX280" s="49"/>
      <c r="OPY280" s="49"/>
      <c r="OPZ280" s="49"/>
      <c r="OQA280" s="49"/>
      <c r="OQB280" s="49"/>
      <c r="OQC280" s="49"/>
      <c r="OQD280" s="49"/>
      <c r="OQE280" s="49"/>
      <c r="OQF280" s="49"/>
      <c r="OQG280" s="49"/>
      <c r="OQH280" s="49"/>
      <c r="OQI280" s="49"/>
      <c r="OQJ280" s="49"/>
      <c r="OQK280" s="49"/>
      <c r="OQL280" s="49"/>
      <c r="OQM280" s="49"/>
      <c r="OQN280" s="49"/>
      <c r="OQO280" s="49"/>
      <c r="OQP280" s="49"/>
      <c r="OQQ280" s="49"/>
      <c r="OQR280" s="49"/>
      <c r="OQS280" s="49"/>
      <c r="OQT280" s="49"/>
      <c r="OQU280" s="49"/>
      <c r="OQV280" s="49"/>
      <c r="OQW280" s="49"/>
      <c r="OQX280" s="49"/>
      <c r="OQY280" s="49"/>
      <c r="OQZ280" s="49"/>
      <c r="ORA280" s="49"/>
      <c r="ORB280" s="49"/>
      <c r="ORC280" s="49"/>
      <c r="ORD280" s="49"/>
      <c r="ORE280" s="49"/>
      <c r="ORF280" s="49"/>
      <c r="ORG280" s="49"/>
      <c r="ORH280" s="49"/>
      <c r="ORI280" s="49"/>
      <c r="ORJ280" s="49"/>
      <c r="ORK280" s="49"/>
      <c r="ORL280" s="49"/>
      <c r="ORM280" s="49"/>
      <c r="ORN280" s="49"/>
      <c r="ORO280" s="49"/>
      <c r="ORP280" s="49"/>
      <c r="ORQ280" s="49"/>
      <c r="ORR280" s="49"/>
      <c r="ORS280" s="49"/>
      <c r="ORT280" s="49"/>
      <c r="ORU280" s="49"/>
      <c r="ORV280" s="49"/>
      <c r="ORW280" s="49"/>
      <c r="ORX280" s="49"/>
      <c r="ORY280" s="49"/>
      <c r="ORZ280" s="49"/>
      <c r="OSA280" s="49"/>
      <c r="OSB280" s="49"/>
      <c r="OSC280" s="49"/>
      <c r="OSD280" s="49"/>
      <c r="OSE280" s="49"/>
      <c r="OSF280" s="49"/>
      <c r="OSG280" s="49"/>
      <c r="OSH280" s="49"/>
      <c r="OSI280" s="49"/>
      <c r="OSJ280" s="49"/>
      <c r="OSK280" s="49"/>
      <c r="OSL280" s="49"/>
      <c r="OSM280" s="49"/>
      <c r="OSN280" s="49"/>
      <c r="OSO280" s="49"/>
      <c r="OSP280" s="49"/>
      <c r="OSQ280" s="49"/>
      <c r="OSR280" s="49"/>
      <c r="OSS280" s="49"/>
      <c r="OST280" s="49"/>
      <c r="OSU280" s="49"/>
      <c r="OSV280" s="49"/>
      <c r="OSW280" s="49"/>
      <c r="OSX280" s="49"/>
      <c r="OSY280" s="49"/>
      <c r="OSZ280" s="49"/>
      <c r="OTA280" s="49"/>
      <c r="OTB280" s="49"/>
      <c r="OTC280" s="49"/>
      <c r="OTD280" s="49"/>
      <c r="OTE280" s="49"/>
      <c r="OTF280" s="49"/>
      <c r="OTG280" s="49"/>
      <c r="OTH280" s="49"/>
      <c r="OTI280" s="49"/>
      <c r="OTJ280" s="49"/>
      <c r="OTK280" s="49"/>
      <c r="OTL280" s="49"/>
      <c r="OTM280" s="49"/>
      <c r="OTN280" s="49"/>
      <c r="OTO280" s="49"/>
      <c r="OTP280" s="49"/>
      <c r="OTQ280" s="49"/>
      <c r="OTR280" s="49"/>
      <c r="OTS280" s="49"/>
      <c r="OTT280" s="49"/>
      <c r="OTU280" s="49"/>
      <c r="OTV280" s="49"/>
      <c r="OTW280" s="49"/>
      <c r="OTX280" s="49"/>
      <c r="OTY280" s="49"/>
      <c r="OTZ280" s="49"/>
      <c r="OUA280" s="49"/>
      <c r="OUB280" s="49"/>
      <c r="OUC280" s="49"/>
      <c r="OUD280" s="49"/>
      <c r="OUE280" s="49"/>
      <c r="OUF280" s="49"/>
      <c r="OUG280" s="49"/>
      <c r="OUH280" s="49"/>
      <c r="OUI280" s="49"/>
      <c r="OUJ280" s="49"/>
      <c r="OUK280" s="49"/>
      <c r="OUL280" s="49"/>
      <c r="OUM280" s="49"/>
      <c r="OUN280" s="49"/>
      <c r="OUO280" s="49"/>
      <c r="OUP280" s="49"/>
      <c r="OUQ280" s="49"/>
      <c r="OUR280" s="49"/>
      <c r="OUS280" s="49"/>
      <c r="OUT280" s="49"/>
      <c r="OUU280" s="49"/>
      <c r="OUV280" s="49"/>
      <c r="OUW280" s="49"/>
      <c r="OUX280" s="49"/>
      <c r="OUY280" s="49"/>
      <c r="OUZ280" s="49"/>
      <c r="OVA280" s="49"/>
      <c r="OVB280" s="49"/>
      <c r="OVC280" s="49"/>
      <c r="OVD280" s="49"/>
      <c r="OVE280" s="49"/>
      <c r="OVF280" s="49"/>
      <c r="OVG280" s="49"/>
      <c r="OVH280" s="49"/>
      <c r="OVI280" s="49"/>
      <c r="OVJ280" s="49"/>
      <c r="OVK280" s="49"/>
      <c r="OVL280" s="49"/>
      <c r="OVM280" s="49"/>
      <c r="OVN280" s="49"/>
      <c r="OVO280" s="49"/>
      <c r="OVP280" s="49"/>
      <c r="OVQ280" s="49"/>
      <c r="OVR280" s="49"/>
      <c r="OVS280" s="49"/>
      <c r="OVT280" s="49"/>
      <c r="OVU280" s="49"/>
      <c r="OVV280" s="49"/>
      <c r="OVW280" s="49"/>
      <c r="OVX280" s="49"/>
      <c r="OVY280" s="49"/>
      <c r="OVZ280" s="49"/>
      <c r="OWA280" s="49"/>
      <c r="OWB280" s="49"/>
      <c r="OWC280" s="49"/>
      <c r="OWD280" s="49"/>
      <c r="OWE280" s="49"/>
      <c r="OWF280" s="49"/>
      <c r="OWG280" s="49"/>
      <c r="OWH280" s="49"/>
      <c r="OWI280" s="49"/>
      <c r="OWJ280" s="49"/>
      <c r="OWK280" s="49"/>
      <c r="OWL280" s="49"/>
      <c r="OWM280" s="49"/>
      <c r="OWN280" s="49"/>
      <c r="OWO280" s="49"/>
      <c r="OWP280" s="49"/>
      <c r="OWQ280" s="49"/>
      <c r="OWR280" s="49"/>
      <c r="OWS280" s="49"/>
      <c r="OWT280" s="49"/>
      <c r="OWU280" s="49"/>
      <c r="OWV280" s="49"/>
      <c r="OWW280" s="49"/>
      <c r="OWX280" s="49"/>
      <c r="OWY280" s="49"/>
      <c r="OWZ280" s="49"/>
      <c r="OXA280" s="49"/>
      <c r="OXB280" s="49"/>
      <c r="OXC280" s="49"/>
      <c r="OXD280" s="49"/>
      <c r="OXE280" s="49"/>
      <c r="OXF280" s="49"/>
      <c r="OXG280" s="49"/>
      <c r="OXH280" s="49"/>
      <c r="OXI280" s="49"/>
      <c r="OXJ280" s="49"/>
      <c r="OXK280" s="49"/>
      <c r="OXL280" s="49"/>
      <c r="OXM280" s="49"/>
      <c r="OXN280" s="49"/>
      <c r="OXO280" s="49"/>
      <c r="OXP280" s="49"/>
      <c r="OXQ280" s="49"/>
      <c r="OXR280" s="49"/>
      <c r="OXS280" s="49"/>
      <c r="OXT280" s="49"/>
      <c r="OXU280" s="49"/>
      <c r="OXV280" s="49"/>
      <c r="OXW280" s="49"/>
      <c r="OXX280" s="49"/>
      <c r="OXY280" s="49"/>
      <c r="OXZ280" s="49"/>
      <c r="OYA280" s="49"/>
      <c r="OYB280" s="49"/>
      <c r="OYC280" s="49"/>
      <c r="OYD280" s="49"/>
      <c r="OYE280" s="49"/>
      <c r="OYF280" s="49"/>
      <c r="OYG280" s="49"/>
      <c r="OYH280" s="49"/>
      <c r="OYI280" s="49"/>
      <c r="OYJ280" s="49"/>
      <c r="OYK280" s="49"/>
      <c r="OYL280" s="49"/>
      <c r="OYM280" s="49"/>
      <c r="OYN280" s="49"/>
      <c r="OYO280" s="49"/>
      <c r="OYP280" s="49"/>
      <c r="OYQ280" s="49"/>
      <c r="OYR280" s="49"/>
      <c r="OYS280" s="49"/>
      <c r="OYT280" s="49"/>
      <c r="OYU280" s="49"/>
      <c r="OYV280" s="49"/>
      <c r="OYW280" s="49"/>
      <c r="OYX280" s="49"/>
      <c r="OYY280" s="49"/>
      <c r="OYZ280" s="49"/>
      <c r="OZA280" s="49"/>
      <c r="OZB280" s="49"/>
      <c r="OZC280" s="49"/>
      <c r="OZD280" s="49"/>
      <c r="OZE280" s="49"/>
      <c r="OZF280" s="49"/>
      <c r="OZG280" s="49"/>
      <c r="OZH280" s="49"/>
      <c r="OZI280" s="49"/>
      <c r="OZJ280" s="49"/>
      <c r="OZK280" s="49"/>
      <c r="OZL280" s="49"/>
      <c r="OZM280" s="49"/>
      <c r="OZN280" s="49"/>
      <c r="OZO280" s="49"/>
      <c r="OZP280" s="49"/>
      <c r="OZQ280" s="49"/>
      <c r="OZR280" s="49"/>
      <c r="OZS280" s="49"/>
      <c r="OZT280" s="49"/>
      <c r="OZU280" s="49"/>
      <c r="OZV280" s="49"/>
      <c r="OZW280" s="49"/>
      <c r="OZX280" s="49"/>
      <c r="OZY280" s="49"/>
      <c r="OZZ280" s="49"/>
      <c r="PAA280" s="49"/>
      <c r="PAB280" s="49"/>
      <c r="PAC280" s="49"/>
      <c r="PAD280" s="49"/>
      <c r="PAE280" s="49"/>
      <c r="PAF280" s="49"/>
      <c r="PAG280" s="49"/>
      <c r="PAH280" s="49"/>
      <c r="PAI280" s="49"/>
      <c r="PAJ280" s="49"/>
      <c r="PAK280" s="49"/>
      <c r="PAL280" s="49"/>
      <c r="PAM280" s="49"/>
      <c r="PAN280" s="49"/>
      <c r="PAO280" s="49"/>
      <c r="PAP280" s="49"/>
      <c r="PAQ280" s="49"/>
      <c r="PAR280" s="49"/>
      <c r="PAS280" s="49"/>
      <c r="PAT280" s="49"/>
      <c r="PAU280" s="49"/>
      <c r="PAV280" s="49"/>
      <c r="PAW280" s="49"/>
      <c r="PAX280" s="49"/>
      <c r="PAY280" s="49"/>
      <c r="PAZ280" s="49"/>
      <c r="PBA280" s="49"/>
      <c r="PBB280" s="49"/>
      <c r="PBC280" s="49"/>
      <c r="PBD280" s="49"/>
      <c r="PBE280" s="49"/>
      <c r="PBF280" s="49"/>
      <c r="PBG280" s="49"/>
      <c r="PBH280" s="49"/>
      <c r="PBI280" s="49"/>
      <c r="PBJ280" s="49"/>
      <c r="PBK280" s="49"/>
      <c r="PBL280" s="49"/>
      <c r="PBM280" s="49"/>
      <c r="PBN280" s="49"/>
      <c r="PBO280" s="49"/>
      <c r="PBP280" s="49"/>
      <c r="PBQ280" s="49"/>
      <c r="PBR280" s="49"/>
      <c r="PBS280" s="49"/>
      <c r="PBT280" s="49"/>
      <c r="PBU280" s="49"/>
      <c r="PBV280" s="49"/>
      <c r="PBW280" s="49"/>
      <c r="PBX280" s="49"/>
      <c r="PBY280" s="49"/>
      <c r="PBZ280" s="49"/>
      <c r="PCA280" s="49"/>
      <c r="PCB280" s="49"/>
      <c r="PCC280" s="49"/>
      <c r="PCD280" s="49"/>
      <c r="PCE280" s="49"/>
      <c r="PCF280" s="49"/>
      <c r="PCG280" s="49"/>
      <c r="PCH280" s="49"/>
      <c r="PCI280" s="49"/>
      <c r="PCJ280" s="49"/>
      <c r="PCK280" s="49"/>
      <c r="PCL280" s="49"/>
      <c r="PCM280" s="49"/>
      <c r="PCN280" s="49"/>
      <c r="PCO280" s="49"/>
      <c r="PCP280" s="49"/>
      <c r="PCQ280" s="49"/>
      <c r="PCR280" s="49"/>
      <c r="PCS280" s="49"/>
      <c r="PCT280" s="49"/>
      <c r="PCU280" s="49"/>
      <c r="PCV280" s="49"/>
      <c r="PCW280" s="49"/>
      <c r="PCX280" s="49"/>
      <c r="PCY280" s="49"/>
      <c r="PCZ280" s="49"/>
      <c r="PDA280" s="49"/>
      <c r="PDB280" s="49"/>
      <c r="PDC280" s="49"/>
      <c r="PDD280" s="49"/>
      <c r="PDE280" s="49"/>
      <c r="PDF280" s="49"/>
      <c r="PDG280" s="49"/>
      <c r="PDH280" s="49"/>
      <c r="PDI280" s="49"/>
      <c r="PDJ280" s="49"/>
      <c r="PDK280" s="49"/>
      <c r="PDL280" s="49"/>
      <c r="PDM280" s="49"/>
      <c r="PDN280" s="49"/>
      <c r="PDO280" s="49"/>
      <c r="PDP280" s="49"/>
      <c r="PDQ280" s="49"/>
      <c r="PDR280" s="49"/>
      <c r="PDS280" s="49"/>
      <c r="PDT280" s="49"/>
      <c r="PDU280" s="49"/>
      <c r="PDV280" s="49"/>
      <c r="PDW280" s="49"/>
      <c r="PDX280" s="49"/>
      <c r="PDY280" s="49"/>
      <c r="PDZ280" s="49"/>
      <c r="PEA280" s="49"/>
      <c r="PEB280" s="49"/>
      <c r="PEC280" s="49"/>
      <c r="PED280" s="49"/>
      <c r="PEE280" s="49"/>
      <c r="PEF280" s="49"/>
      <c r="PEG280" s="49"/>
      <c r="PEH280" s="49"/>
      <c r="PEI280" s="49"/>
      <c r="PEJ280" s="49"/>
      <c r="PEK280" s="49"/>
      <c r="PEL280" s="49"/>
      <c r="PEM280" s="49"/>
      <c r="PEN280" s="49"/>
      <c r="PEO280" s="49"/>
      <c r="PEP280" s="49"/>
      <c r="PEQ280" s="49"/>
      <c r="PER280" s="49"/>
      <c r="PES280" s="49"/>
      <c r="PET280" s="49"/>
      <c r="PEU280" s="49"/>
      <c r="PEV280" s="49"/>
      <c r="PEW280" s="49"/>
      <c r="PEX280" s="49"/>
      <c r="PEY280" s="49"/>
      <c r="PEZ280" s="49"/>
      <c r="PFA280" s="49"/>
      <c r="PFB280" s="49"/>
      <c r="PFC280" s="49"/>
      <c r="PFD280" s="49"/>
      <c r="PFE280" s="49"/>
      <c r="PFF280" s="49"/>
      <c r="PFG280" s="49"/>
      <c r="PFH280" s="49"/>
      <c r="PFI280" s="49"/>
      <c r="PFJ280" s="49"/>
      <c r="PFK280" s="49"/>
      <c r="PFL280" s="49"/>
      <c r="PFM280" s="49"/>
      <c r="PFN280" s="49"/>
      <c r="PFO280" s="49"/>
      <c r="PFP280" s="49"/>
      <c r="PFQ280" s="49"/>
      <c r="PFR280" s="49"/>
      <c r="PFS280" s="49"/>
      <c r="PFT280" s="49"/>
      <c r="PFU280" s="49"/>
      <c r="PFV280" s="49"/>
      <c r="PFW280" s="49"/>
      <c r="PFX280" s="49"/>
      <c r="PFY280" s="49"/>
      <c r="PFZ280" s="49"/>
      <c r="PGA280" s="49"/>
      <c r="PGB280" s="49"/>
      <c r="PGC280" s="49"/>
      <c r="PGD280" s="49"/>
      <c r="PGE280" s="49"/>
      <c r="PGF280" s="49"/>
      <c r="PGG280" s="49"/>
      <c r="PGH280" s="49"/>
      <c r="PGI280" s="49"/>
      <c r="PGJ280" s="49"/>
      <c r="PGK280" s="49"/>
      <c r="PGL280" s="49"/>
      <c r="PGM280" s="49"/>
      <c r="PGN280" s="49"/>
      <c r="PGO280" s="49"/>
      <c r="PGP280" s="49"/>
      <c r="PGQ280" s="49"/>
      <c r="PGR280" s="49"/>
      <c r="PGS280" s="49"/>
      <c r="PGT280" s="49"/>
      <c r="PGU280" s="49"/>
      <c r="PGV280" s="49"/>
      <c r="PGW280" s="49"/>
      <c r="PGX280" s="49"/>
      <c r="PGY280" s="49"/>
      <c r="PGZ280" s="49"/>
      <c r="PHA280" s="49"/>
      <c r="PHB280" s="49"/>
      <c r="PHC280" s="49"/>
      <c r="PHD280" s="49"/>
      <c r="PHE280" s="49"/>
      <c r="PHF280" s="49"/>
      <c r="PHG280" s="49"/>
      <c r="PHH280" s="49"/>
      <c r="PHI280" s="49"/>
      <c r="PHJ280" s="49"/>
      <c r="PHK280" s="49"/>
      <c r="PHL280" s="49"/>
      <c r="PHM280" s="49"/>
      <c r="PHN280" s="49"/>
      <c r="PHO280" s="49"/>
      <c r="PHP280" s="49"/>
      <c r="PHQ280" s="49"/>
      <c r="PHR280" s="49"/>
      <c r="PHS280" s="49"/>
      <c r="PHT280" s="49"/>
      <c r="PHU280" s="49"/>
      <c r="PHV280" s="49"/>
      <c r="PHW280" s="49"/>
      <c r="PHX280" s="49"/>
      <c r="PHY280" s="49"/>
      <c r="PHZ280" s="49"/>
      <c r="PIA280" s="49"/>
      <c r="PIB280" s="49"/>
      <c r="PIC280" s="49"/>
      <c r="PID280" s="49"/>
      <c r="PIE280" s="49"/>
      <c r="PIF280" s="49"/>
      <c r="PIG280" s="49"/>
      <c r="PIH280" s="49"/>
      <c r="PII280" s="49"/>
      <c r="PIJ280" s="49"/>
      <c r="PIK280" s="49"/>
      <c r="PIL280" s="49"/>
      <c r="PIM280" s="49"/>
      <c r="PIN280" s="49"/>
      <c r="PIO280" s="49"/>
      <c r="PIP280" s="49"/>
      <c r="PIQ280" s="49"/>
      <c r="PIR280" s="49"/>
      <c r="PIS280" s="49"/>
      <c r="PIT280" s="49"/>
      <c r="PIU280" s="49"/>
      <c r="PIV280" s="49"/>
      <c r="PIW280" s="49"/>
      <c r="PIX280" s="49"/>
      <c r="PIY280" s="49"/>
      <c r="PIZ280" s="49"/>
      <c r="PJA280" s="49"/>
      <c r="PJB280" s="49"/>
      <c r="PJC280" s="49"/>
      <c r="PJD280" s="49"/>
      <c r="PJE280" s="49"/>
      <c r="PJF280" s="49"/>
      <c r="PJG280" s="49"/>
      <c r="PJH280" s="49"/>
      <c r="PJI280" s="49"/>
      <c r="PJJ280" s="49"/>
      <c r="PJK280" s="49"/>
      <c r="PJL280" s="49"/>
      <c r="PJM280" s="49"/>
      <c r="PJN280" s="49"/>
      <c r="PJO280" s="49"/>
      <c r="PJP280" s="49"/>
      <c r="PJQ280" s="49"/>
      <c r="PJR280" s="49"/>
      <c r="PJS280" s="49"/>
      <c r="PJT280" s="49"/>
      <c r="PJU280" s="49"/>
      <c r="PJV280" s="49"/>
      <c r="PJW280" s="49"/>
      <c r="PJX280" s="49"/>
      <c r="PJY280" s="49"/>
      <c r="PJZ280" s="49"/>
      <c r="PKA280" s="49"/>
      <c r="PKB280" s="49"/>
      <c r="PKC280" s="49"/>
      <c r="PKD280" s="49"/>
      <c r="PKE280" s="49"/>
      <c r="PKF280" s="49"/>
      <c r="PKG280" s="49"/>
      <c r="PKH280" s="49"/>
      <c r="PKI280" s="49"/>
      <c r="PKJ280" s="49"/>
      <c r="PKK280" s="49"/>
      <c r="PKL280" s="49"/>
      <c r="PKM280" s="49"/>
      <c r="PKN280" s="49"/>
      <c r="PKO280" s="49"/>
      <c r="PKP280" s="49"/>
      <c r="PKQ280" s="49"/>
      <c r="PKR280" s="49"/>
      <c r="PKS280" s="49"/>
      <c r="PKT280" s="49"/>
      <c r="PKU280" s="49"/>
      <c r="PKV280" s="49"/>
      <c r="PKW280" s="49"/>
      <c r="PKX280" s="49"/>
      <c r="PKY280" s="49"/>
      <c r="PKZ280" s="49"/>
      <c r="PLA280" s="49"/>
      <c r="PLB280" s="49"/>
      <c r="PLC280" s="49"/>
      <c r="PLD280" s="49"/>
      <c r="PLE280" s="49"/>
      <c r="PLF280" s="49"/>
      <c r="PLG280" s="49"/>
      <c r="PLH280" s="49"/>
      <c r="PLI280" s="49"/>
      <c r="PLJ280" s="49"/>
      <c r="PLK280" s="49"/>
      <c r="PLL280" s="49"/>
      <c r="PLM280" s="49"/>
      <c r="PLN280" s="49"/>
      <c r="PLO280" s="49"/>
      <c r="PLP280" s="49"/>
      <c r="PLQ280" s="49"/>
      <c r="PLR280" s="49"/>
      <c r="PLS280" s="49"/>
      <c r="PLT280" s="49"/>
      <c r="PLU280" s="49"/>
      <c r="PLV280" s="49"/>
      <c r="PLW280" s="49"/>
      <c r="PLX280" s="49"/>
      <c r="PLY280" s="49"/>
      <c r="PLZ280" s="49"/>
      <c r="PMA280" s="49"/>
      <c r="PMB280" s="49"/>
      <c r="PMC280" s="49"/>
      <c r="PMD280" s="49"/>
      <c r="PME280" s="49"/>
      <c r="PMF280" s="49"/>
      <c r="PMG280" s="49"/>
      <c r="PMH280" s="49"/>
      <c r="PMI280" s="49"/>
      <c r="PMJ280" s="49"/>
      <c r="PMK280" s="49"/>
      <c r="PML280" s="49"/>
      <c r="PMM280" s="49"/>
      <c r="PMN280" s="49"/>
      <c r="PMO280" s="49"/>
      <c r="PMP280" s="49"/>
      <c r="PMQ280" s="49"/>
      <c r="PMR280" s="49"/>
      <c r="PMS280" s="49"/>
      <c r="PMT280" s="49"/>
      <c r="PMU280" s="49"/>
      <c r="PMV280" s="49"/>
      <c r="PMW280" s="49"/>
      <c r="PMX280" s="49"/>
      <c r="PMY280" s="49"/>
      <c r="PMZ280" s="49"/>
      <c r="PNA280" s="49"/>
      <c r="PNB280" s="49"/>
      <c r="PNC280" s="49"/>
      <c r="PND280" s="49"/>
      <c r="PNE280" s="49"/>
      <c r="PNF280" s="49"/>
      <c r="PNG280" s="49"/>
      <c r="PNH280" s="49"/>
      <c r="PNI280" s="49"/>
      <c r="PNJ280" s="49"/>
      <c r="PNK280" s="49"/>
      <c r="PNL280" s="49"/>
      <c r="PNM280" s="49"/>
      <c r="PNN280" s="49"/>
      <c r="PNO280" s="49"/>
      <c r="PNP280" s="49"/>
      <c r="PNQ280" s="49"/>
      <c r="PNR280" s="49"/>
      <c r="PNS280" s="49"/>
      <c r="PNT280" s="49"/>
      <c r="PNU280" s="49"/>
      <c r="PNV280" s="49"/>
      <c r="PNW280" s="49"/>
      <c r="PNX280" s="49"/>
      <c r="PNY280" s="49"/>
      <c r="PNZ280" s="49"/>
      <c r="POA280" s="49"/>
      <c r="POB280" s="49"/>
      <c r="POC280" s="49"/>
      <c r="POD280" s="49"/>
      <c r="POE280" s="49"/>
      <c r="POF280" s="49"/>
      <c r="POG280" s="49"/>
      <c r="POH280" s="49"/>
      <c r="POI280" s="49"/>
      <c r="POJ280" s="49"/>
      <c r="POK280" s="49"/>
      <c r="POL280" s="49"/>
      <c r="POM280" s="49"/>
      <c r="PON280" s="49"/>
      <c r="POO280" s="49"/>
      <c r="POP280" s="49"/>
      <c r="POQ280" s="49"/>
      <c r="POR280" s="49"/>
      <c r="POS280" s="49"/>
      <c r="POT280" s="49"/>
      <c r="POU280" s="49"/>
      <c r="POV280" s="49"/>
      <c r="POW280" s="49"/>
      <c r="POX280" s="49"/>
      <c r="POY280" s="49"/>
      <c r="POZ280" s="49"/>
      <c r="PPA280" s="49"/>
      <c r="PPB280" s="49"/>
      <c r="PPC280" s="49"/>
      <c r="PPD280" s="49"/>
      <c r="PPE280" s="49"/>
      <c r="PPF280" s="49"/>
      <c r="PPG280" s="49"/>
      <c r="PPH280" s="49"/>
      <c r="PPI280" s="49"/>
      <c r="PPJ280" s="49"/>
      <c r="PPK280" s="49"/>
      <c r="PPL280" s="49"/>
      <c r="PPM280" s="49"/>
      <c r="PPN280" s="49"/>
      <c r="PPO280" s="49"/>
      <c r="PPP280" s="49"/>
      <c r="PPQ280" s="49"/>
      <c r="PPR280" s="49"/>
      <c r="PPS280" s="49"/>
      <c r="PPT280" s="49"/>
      <c r="PPU280" s="49"/>
      <c r="PPV280" s="49"/>
      <c r="PPW280" s="49"/>
      <c r="PPX280" s="49"/>
      <c r="PPY280" s="49"/>
      <c r="PPZ280" s="49"/>
      <c r="PQA280" s="49"/>
      <c r="PQB280" s="49"/>
      <c r="PQC280" s="49"/>
      <c r="PQD280" s="49"/>
      <c r="PQE280" s="49"/>
      <c r="PQF280" s="49"/>
      <c r="PQG280" s="49"/>
      <c r="PQH280" s="49"/>
      <c r="PQI280" s="49"/>
      <c r="PQJ280" s="49"/>
      <c r="PQK280" s="49"/>
      <c r="PQL280" s="49"/>
      <c r="PQM280" s="49"/>
      <c r="PQN280" s="49"/>
      <c r="PQO280" s="49"/>
      <c r="PQP280" s="49"/>
      <c r="PQQ280" s="49"/>
      <c r="PQR280" s="49"/>
      <c r="PQS280" s="49"/>
      <c r="PQT280" s="49"/>
      <c r="PQU280" s="49"/>
      <c r="PQV280" s="49"/>
      <c r="PQW280" s="49"/>
      <c r="PQX280" s="49"/>
      <c r="PQY280" s="49"/>
      <c r="PQZ280" s="49"/>
      <c r="PRA280" s="49"/>
      <c r="PRB280" s="49"/>
      <c r="PRC280" s="49"/>
      <c r="PRD280" s="49"/>
      <c r="PRE280" s="49"/>
      <c r="PRF280" s="49"/>
      <c r="PRG280" s="49"/>
      <c r="PRH280" s="49"/>
      <c r="PRI280" s="49"/>
      <c r="PRJ280" s="49"/>
      <c r="PRK280" s="49"/>
      <c r="PRL280" s="49"/>
      <c r="PRM280" s="49"/>
      <c r="PRN280" s="49"/>
      <c r="PRO280" s="49"/>
      <c r="PRP280" s="49"/>
      <c r="PRQ280" s="49"/>
      <c r="PRR280" s="49"/>
      <c r="PRS280" s="49"/>
      <c r="PRT280" s="49"/>
      <c r="PRU280" s="49"/>
      <c r="PRV280" s="49"/>
      <c r="PRW280" s="49"/>
      <c r="PRX280" s="49"/>
      <c r="PRY280" s="49"/>
      <c r="PRZ280" s="49"/>
      <c r="PSA280" s="49"/>
      <c r="PSB280" s="49"/>
      <c r="PSC280" s="49"/>
      <c r="PSD280" s="49"/>
      <c r="PSE280" s="49"/>
      <c r="PSF280" s="49"/>
      <c r="PSG280" s="49"/>
      <c r="PSH280" s="49"/>
      <c r="PSI280" s="49"/>
      <c r="PSJ280" s="49"/>
      <c r="PSK280" s="49"/>
      <c r="PSL280" s="49"/>
      <c r="PSM280" s="49"/>
      <c r="PSN280" s="49"/>
      <c r="PSO280" s="49"/>
      <c r="PSP280" s="49"/>
      <c r="PSQ280" s="49"/>
      <c r="PSR280" s="49"/>
      <c r="PSS280" s="49"/>
      <c r="PST280" s="49"/>
      <c r="PSU280" s="49"/>
      <c r="PSV280" s="49"/>
      <c r="PSW280" s="49"/>
      <c r="PSX280" s="49"/>
      <c r="PSY280" s="49"/>
      <c r="PSZ280" s="49"/>
      <c r="PTA280" s="49"/>
      <c r="PTB280" s="49"/>
      <c r="PTC280" s="49"/>
      <c r="PTD280" s="49"/>
      <c r="PTE280" s="49"/>
      <c r="PTF280" s="49"/>
      <c r="PTG280" s="49"/>
      <c r="PTH280" s="49"/>
      <c r="PTI280" s="49"/>
      <c r="PTJ280" s="49"/>
      <c r="PTK280" s="49"/>
      <c r="PTL280" s="49"/>
      <c r="PTM280" s="49"/>
      <c r="PTN280" s="49"/>
      <c r="PTO280" s="49"/>
      <c r="PTP280" s="49"/>
      <c r="PTQ280" s="49"/>
      <c r="PTR280" s="49"/>
      <c r="PTS280" s="49"/>
      <c r="PTT280" s="49"/>
      <c r="PTU280" s="49"/>
      <c r="PTV280" s="49"/>
      <c r="PTW280" s="49"/>
      <c r="PTX280" s="49"/>
      <c r="PTY280" s="49"/>
      <c r="PTZ280" s="49"/>
      <c r="PUA280" s="49"/>
      <c r="PUB280" s="49"/>
      <c r="PUC280" s="49"/>
      <c r="PUD280" s="49"/>
      <c r="PUE280" s="49"/>
      <c r="PUF280" s="49"/>
      <c r="PUG280" s="49"/>
      <c r="PUH280" s="49"/>
      <c r="PUI280" s="49"/>
      <c r="PUJ280" s="49"/>
      <c r="PUK280" s="49"/>
      <c r="PUL280" s="49"/>
      <c r="PUM280" s="49"/>
      <c r="PUN280" s="49"/>
      <c r="PUO280" s="49"/>
      <c r="PUP280" s="49"/>
      <c r="PUQ280" s="49"/>
      <c r="PUR280" s="49"/>
      <c r="PUS280" s="49"/>
      <c r="PUT280" s="49"/>
      <c r="PUU280" s="49"/>
      <c r="PUV280" s="49"/>
      <c r="PUW280" s="49"/>
      <c r="PUX280" s="49"/>
      <c r="PUY280" s="49"/>
      <c r="PUZ280" s="49"/>
      <c r="PVA280" s="49"/>
      <c r="PVB280" s="49"/>
      <c r="PVC280" s="49"/>
      <c r="PVD280" s="49"/>
      <c r="PVE280" s="49"/>
      <c r="PVF280" s="49"/>
      <c r="PVG280" s="49"/>
      <c r="PVH280" s="49"/>
      <c r="PVI280" s="49"/>
      <c r="PVJ280" s="49"/>
      <c r="PVK280" s="49"/>
      <c r="PVL280" s="49"/>
      <c r="PVM280" s="49"/>
      <c r="PVN280" s="49"/>
      <c r="PVO280" s="49"/>
      <c r="PVP280" s="49"/>
      <c r="PVQ280" s="49"/>
      <c r="PVR280" s="49"/>
      <c r="PVS280" s="49"/>
      <c r="PVT280" s="49"/>
      <c r="PVU280" s="49"/>
      <c r="PVV280" s="49"/>
      <c r="PVW280" s="49"/>
      <c r="PVX280" s="49"/>
      <c r="PVY280" s="49"/>
      <c r="PVZ280" s="49"/>
      <c r="PWA280" s="49"/>
      <c r="PWB280" s="49"/>
      <c r="PWC280" s="49"/>
      <c r="PWD280" s="49"/>
      <c r="PWE280" s="49"/>
      <c r="PWF280" s="49"/>
      <c r="PWG280" s="49"/>
      <c r="PWH280" s="49"/>
      <c r="PWI280" s="49"/>
      <c r="PWJ280" s="49"/>
      <c r="PWK280" s="49"/>
      <c r="PWL280" s="49"/>
      <c r="PWM280" s="49"/>
      <c r="PWN280" s="49"/>
      <c r="PWO280" s="49"/>
      <c r="PWP280" s="49"/>
      <c r="PWQ280" s="49"/>
      <c r="PWR280" s="49"/>
      <c r="PWS280" s="49"/>
      <c r="PWT280" s="49"/>
      <c r="PWU280" s="49"/>
      <c r="PWV280" s="49"/>
      <c r="PWW280" s="49"/>
      <c r="PWX280" s="49"/>
      <c r="PWY280" s="49"/>
      <c r="PWZ280" s="49"/>
      <c r="PXA280" s="49"/>
      <c r="PXB280" s="49"/>
      <c r="PXC280" s="49"/>
      <c r="PXD280" s="49"/>
      <c r="PXE280" s="49"/>
      <c r="PXF280" s="49"/>
      <c r="PXG280" s="49"/>
      <c r="PXH280" s="49"/>
      <c r="PXI280" s="49"/>
      <c r="PXJ280" s="49"/>
      <c r="PXK280" s="49"/>
      <c r="PXL280" s="49"/>
      <c r="PXM280" s="49"/>
      <c r="PXN280" s="49"/>
      <c r="PXO280" s="49"/>
      <c r="PXP280" s="49"/>
      <c r="PXQ280" s="49"/>
      <c r="PXR280" s="49"/>
      <c r="PXS280" s="49"/>
      <c r="PXT280" s="49"/>
      <c r="PXU280" s="49"/>
      <c r="PXV280" s="49"/>
      <c r="PXW280" s="49"/>
      <c r="PXX280" s="49"/>
      <c r="PXY280" s="49"/>
      <c r="PXZ280" s="49"/>
      <c r="PYA280" s="49"/>
      <c r="PYB280" s="49"/>
      <c r="PYC280" s="49"/>
      <c r="PYD280" s="49"/>
      <c r="PYE280" s="49"/>
      <c r="PYF280" s="49"/>
      <c r="PYG280" s="49"/>
      <c r="PYH280" s="49"/>
      <c r="PYI280" s="49"/>
      <c r="PYJ280" s="49"/>
      <c r="PYK280" s="49"/>
      <c r="PYL280" s="49"/>
      <c r="PYM280" s="49"/>
      <c r="PYN280" s="49"/>
      <c r="PYO280" s="49"/>
      <c r="PYP280" s="49"/>
      <c r="PYQ280" s="49"/>
      <c r="PYR280" s="49"/>
      <c r="PYS280" s="49"/>
      <c r="PYT280" s="49"/>
      <c r="PYU280" s="49"/>
      <c r="PYV280" s="49"/>
      <c r="PYW280" s="49"/>
      <c r="PYX280" s="49"/>
      <c r="PYY280" s="49"/>
      <c r="PYZ280" s="49"/>
      <c r="PZA280" s="49"/>
      <c r="PZB280" s="49"/>
      <c r="PZC280" s="49"/>
      <c r="PZD280" s="49"/>
      <c r="PZE280" s="49"/>
      <c r="PZF280" s="49"/>
      <c r="PZG280" s="49"/>
      <c r="PZH280" s="49"/>
      <c r="PZI280" s="49"/>
      <c r="PZJ280" s="49"/>
      <c r="PZK280" s="49"/>
      <c r="PZL280" s="49"/>
      <c r="PZM280" s="49"/>
      <c r="PZN280" s="49"/>
      <c r="PZO280" s="49"/>
      <c r="PZP280" s="49"/>
      <c r="PZQ280" s="49"/>
      <c r="PZR280" s="49"/>
      <c r="PZS280" s="49"/>
      <c r="PZT280" s="49"/>
      <c r="PZU280" s="49"/>
      <c r="PZV280" s="49"/>
      <c r="PZW280" s="49"/>
      <c r="PZX280" s="49"/>
      <c r="PZY280" s="49"/>
      <c r="PZZ280" s="49"/>
      <c r="QAA280" s="49"/>
      <c r="QAB280" s="49"/>
      <c r="QAC280" s="49"/>
      <c r="QAD280" s="49"/>
      <c r="QAE280" s="49"/>
      <c r="QAF280" s="49"/>
      <c r="QAG280" s="49"/>
      <c r="QAH280" s="49"/>
      <c r="QAI280" s="49"/>
      <c r="QAJ280" s="49"/>
      <c r="QAK280" s="49"/>
      <c r="QAL280" s="49"/>
      <c r="QAM280" s="49"/>
      <c r="QAN280" s="49"/>
      <c r="QAO280" s="49"/>
      <c r="QAP280" s="49"/>
      <c r="QAQ280" s="49"/>
      <c r="QAR280" s="49"/>
      <c r="QAS280" s="49"/>
      <c r="QAT280" s="49"/>
      <c r="QAU280" s="49"/>
      <c r="QAV280" s="49"/>
      <c r="QAW280" s="49"/>
      <c r="QAX280" s="49"/>
      <c r="QAY280" s="49"/>
      <c r="QAZ280" s="49"/>
      <c r="QBA280" s="49"/>
      <c r="QBB280" s="49"/>
      <c r="QBC280" s="49"/>
      <c r="QBD280" s="49"/>
      <c r="QBE280" s="49"/>
      <c r="QBF280" s="49"/>
      <c r="QBG280" s="49"/>
      <c r="QBH280" s="49"/>
      <c r="QBI280" s="49"/>
      <c r="QBJ280" s="49"/>
      <c r="QBK280" s="49"/>
      <c r="QBL280" s="49"/>
      <c r="QBM280" s="49"/>
      <c r="QBN280" s="49"/>
      <c r="QBO280" s="49"/>
      <c r="QBP280" s="49"/>
      <c r="QBQ280" s="49"/>
      <c r="QBR280" s="49"/>
      <c r="QBS280" s="49"/>
      <c r="QBT280" s="49"/>
      <c r="QBU280" s="49"/>
      <c r="QBV280" s="49"/>
      <c r="QBW280" s="49"/>
      <c r="QBX280" s="49"/>
      <c r="QBY280" s="49"/>
      <c r="QBZ280" s="49"/>
      <c r="QCA280" s="49"/>
      <c r="QCB280" s="49"/>
      <c r="QCC280" s="49"/>
      <c r="QCD280" s="49"/>
      <c r="QCE280" s="49"/>
      <c r="QCF280" s="49"/>
      <c r="QCG280" s="49"/>
      <c r="QCH280" s="49"/>
      <c r="QCI280" s="49"/>
      <c r="QCJ280" s="49"/>
      <c r="QCK280" s="49"/>
      <c r="QCL280" s="49"/>
      <c r="QCM280" s="49"/>
      <c r="QCN280" s="49"/>
      <c r="QCO280" s="49"/>
      <c r="QCP280" s="49"/>
      <c r="QCQ280" s="49"/>
      <c r="QCR280" s="49"/>
      <c r="QCS280" s="49"/>
      <c r="QCT280" s="49"/>
      <c r="QCU280" s="49"/>
      <c r="QCV280" s="49"/>
      <c r="QCW280" s="49"/>
      <c r="QCX280" s="49"/>
      <c r="QCY280" s="49"/>
      <c r="QCZ280" s="49"/>
      <c r="QDA280" s="49"/>
      <c r="QDB280" s="49"/>
      <c r="QDC280" s="49"/>
      <c r="QDD280" s="49"/>
      <c r="QDE280" s="49"/>
      <c r="QDF280" s="49"/>
      <c r="QDG280" s="49"/>
      <c r="QDH280" s="49"/>
      <c r="QDI280" s="49"/>
      <c r="QDJ280" s="49"/>
      <c r="QDK280" s="49"/>
      <c r="QDL280" s="49"/>
      <c r="QDM280" s="49"/>
      <c r="QDN280" s="49"/>
      <c r="QDO280" s="49"/>
      <c r="QDP280" s="49"/>
      <c r="QDQ280" s="49"/>
      <c r="QDR280" s="49"/>
      <c r="QDS280" s="49"/>
      <c r="QDT280" s="49"/>
      <c r="QDU280" s="49"/>
      <c r="QDV280" s="49"/>
      <c r="QDW280" s="49"/>
      <c r="QDX280" s="49"/>
      <c r="QDY280" s="49"/>
      <c r="QDZ280" s="49"/>
      <c r="QEA280" s="49"/>
      <c r="QEB280" s="49"/>
      <c r="QEC280" s="49"/>
      <c r="QED280" s="49"/>
      <c r="QEE280" s="49"/>
      <c r="QEF280" s="49"/>
      <c r="QEG280" s="49"/>
      <c r="QEH280" s="49"/>
      <c r="QEI280" s="49"/>
      <c r="QEJ280" s="49"/>
      <c r="QEK280" s="49"/>
      <c r="QEL280" s="49"/>
      <c r="QEM280" s="49"/>
      <c r="QEN280" s="49"/>
      <c r="QEO280" s="49"/>
      <c r="QEP280" s="49"/>
      <c r="QEQ280" s="49"/>
      <c r="QER280" s="49"/>
      <c r="QES280" s="49"/>
      <c r="QET280" s="49"/>
      <c r="QEU280" s="49"/>
      <c r="QEV280" s="49"/>
      <c r="QEW280" s="49"/>
      <c r="QEX280" s="49"/>
      <c r="QEY280" s="49"/>
      <c r="QEZ280" s="49"/>
      <c r="QFA280" s="49"/>
      <c r="QFB280" s="49"/>
      <c r="QFC280" s="49"/>
      <c r="QFD280" s="49"/>
      <c r="QFE280" s="49"/>
      <c r="QFF280" s="49"/>
      <c r="QFG280" s="49"/>
      <c r="QFH280" s="49"/>
      <c r="QFI280" s="49"/>
      <c r="QFJ280" s="49"/>
      <c r="QFK280" s="49"/>
      <c r="QFL280" s="49"/>
      <c r="QFM280" s="49"/>
      <c r="QFN280" s="49"/>
      <c r="QFO280" s="49"/>
      <c r="QFP280" s="49"/>
      <c r="QFQ280" s="49"/>
      <c r="QFR280" s="49"/>
      <c r="QFS280" s="49"/>
      <c r="QFT280" s="49"/>
      <c r="QFU280" s="49"/>
      <c r="QFV280" s="49"/>
      <c r="QFW280" s="49"/>
      <c r="QFX280" s="49"/>
      <c r="QFY280" s="49"/>
      <c r="QFZ280" s="49"/>
      <c r="QGA280" s="49"/>
      <c r="QGB280" s="49"/>
      <c r="QGC280" s="49"/>
      <c r="QGD280" s="49"/>
      <c r="QGE280" s="49"/>
      <c r="QGF280" s="49"/>
      <c r="QGG280" s="49"/>
      <c r="QGH280" s="49"/>
      <c r="QGI280" s="49"/>
      <c r="QGJ280" s="49"/>
      <c r="QGK280" s="49"/>
      <c r="QGL280" s="49"/>
      <c r="QGM280" s="49"/>
      <c r="QGN280" s="49"/>
      <c r="QGO280" s="49"/>
      <c r="QGP280" s="49"/>
      <c r="QGQ280" s="49"/>
      <c r="QGR280" s="49"/>
      <c r="QGS280" s="49"/>
      <c r="QGT280" s="49"/>
      <c r="QGU280" s="49"/>
      <c r="QGV280" s="49"/>
      <c r="QGW280" s="49"/>
      <c r="QGX280" s="49"/>
      <c r="QGY280" s="49"/>
      <c r="QGZ280" s="49"/>
      <c r="QHA280" s="49"/>
      <c r="QHB280" s="49"/>
      <c r="QHC280" s="49"/>
      <c r="QHD280" s="49"/>
      <c r="QHE280" s="49"/>
      <c r="QHF280" s="49"/>
      <c r="QHG280" s="49"/>
      <c r="QHH280" s="49"/>
      <c r="QHI280" s="49"/>
      <c r="QHJ280" s="49"/>
      <c r="QHK280" s="49"/>
      <c r="QHL280" s="49"/>
      <c r="QHM280" s="49"/>
      <c r="QHN280" s="49"/>
      <c r="QHO280" s="49"/>
      <c r="QHP280" s="49"/>
      <c r="QHQ280" s="49"/>
      <c r="QHR280" s="49"/>
      <c r="QHS280" s="49"/>
      <c r="QHT280" s="49"/>
      <c r="QHU280" s="49"/>
      <c r="QHV280" s="49"/>
      <c r="QHW280" s="49"/>
      <c r="QHX280" s="49"/>
      <c r="QHY280" s="49"/>
      <c r="QHZ280" s="49"/>
      <c r="QIA280" s="49"/>
      <c r="QIB280" s="49"/>
      <c r="QIC280" s="49"/>
      <c r="QID280" s="49"/>
      <c r="QIE280" s="49"/>
      <c r="QIF280" s="49"/>
      <c r="QIG280" s="49"/>
      <c r="QIH280" s="49"/>
      <c r="QII280" s="49"/>
      <c r="QIJ280" s="49"/>
      <c r="QIK280" s="49"/>
      <c r="QIL280" s="49"/>
      <c r="QIM280" s="49"/>
      <c r="QIN280" s="49"/>
      <c r="QIO280" s="49"/>
      <c r="QIP280" s="49"/>
      <c r="QIQ280" s="49"/>
      <c r="QIR280" s="49"/>
      <c r="QIS280" s="49"/>
      <c r="QIT280" s="49"/>
      <c r="QIU280" s="49"/>
      <c r="QIV280" s="49"/>
      <c r="QIW280" s="49"/>
      <c r="QIX280" s="49"/>
      <c r="QIY280" s="49"/>
      <c r="QIZ280" s="49"/>
      <c r="QJA280" s="49"/>
      <c r="QJB280" s="49"/>
      <c r="QJC280" s="49"/>
      <c r="QJD280" s="49"/>
      <c r="QJE280" s="49"/>
      <c r="QJF280" s="49"/>
      <c r="QJG280" s="49"/>
      <c r="QJH280" s="49"/>
      <c r="QJI280" s="49"/>
      <c r="QJJ280" s="49"/>
      <c r="QJK280" s="49"/>
      <c r="QJL280" s="49"/>
      <c r="QJM280" s="49"/>
      <c r="QJN280" s="49"/>
      <c r="QJO280" s="49"/>
      <c r="QJP280" s="49"/>
      <c r="QJQ280" s="49"/>
      <c r="QJR280" s="49"/>
      <c r="QJS280" s="49"/>
      <c r="QJT280" s="49"/>
      <c r="QJU280" s="49"/>
      <c r="QJV280" s="49"/>
      <c r="QJW280" s="49"/>
      <c r="QJX280" s="49"/>
      <c r="QJY280" s="49"/>
      <c r="QJZ280" s="49"/>
      <c r="QKA280" s="49"/>
      <c r="QKB280" s="49"/>
      <c r="QKC280" s="49"/>
      <c r="QKD280" s="49"/>
      <c r="QKE280" s="49"/>
      <c r="QKF280" s="49"/>
      <c r="QKG280" s="49"/>
      <c r="QKH280" s="49"/>
      <c r="QKI280" s="49"/>
      <c r="QKJ280" s="49"/>
      <c r="QKK280" s="49"/>
      <c r="QKL280" s="49"/>
      <c r="QKM280" s="49"/>
      <c r="QKN280" s="49"/>
      <c r="QKO280" s="49"/>
      <c r="QKP280" s="49"/>
      <c r="QKQ280" s="49"/>
      <c r="QKR280" s="49"/>
      <c r="QKS280" s="49"/>
      <c r="QKT280" s="49"/>
      <c r="QKU280" s="49"/>
      <c r="QKV280" s="49"/>
      <c r="QKW280" s="49"/>
      <c r="QKX280" s="49"/>
      <c r="QKY280" s="49"/>
      <c r="QKZ280" s="49"/>
      <c r="QLA280" s="49"/>
      <c r="QLB280" s="49"/>
      <c r="QLC280" s="49"/>
      <c r="QLD280" s="49"/>
      <c r="QLE280" s="49"/>
      <c r="QLF280" s="49"/>
      <c r="QLG280" s="49"/>
      <c r="QLH280" s="49"/>
      <c r="QLI280" s="49"/>
      <c r="QLJ280" s="49"/>
      <c r="QLK280" s="49"/>
      <c r="QLL280" s="49"/>
      <c r="QLM280" s="49"/>
      <c r="QLN280" s="49"/>
      <c r="QLO280" s="49"/>
      <c r="QLP280" s="49"/>
      <c r="QLQ280" s="49"/>
      <c r="QLR280" s="49"/>
      <c r="QLS280" s="49"/>
      <c r="QLT280" s="49"/>
      <c r="QLU280" s="49"/>
      <c r="QLV280" s="49"/>
      <c r="QLW280" s="49"/>
      <c r="QLX280" s="49"/>
      <c r="QLY280" s="49"/>
      <c r="QLZ280" s="49"/>
      <c r="QMA280" s="49"/>
      <c r="QMB280" s="49"/>
      <c r="QMC280" s="49"/>
      <c r="QMD280" s="49"/>
      <c r="QME280" s="49"/>
      <c r="QMF280" s="49"/>
      <c r="QMG280" s="49"/>
      <c r="QMH280" s="49"/>
      <c r="QMI280" s="49"/>
      <c r="QMJ280" s="49"/>
      <c r="QMK280" s="49"/>
      <c r="QML280" s="49"/>
      <c r="QMM280" s="49"/>
      <c r="QMN280" s="49"/>
      <c r="QMO280" s="49"/>
      <c r="QMP280" s="49"/>
      <c r="QMQ280" s="49"/>
      <c r="QMR280" s="49"/>
      <c r="QMS280" s="49"/>
      <c r="QMT280" s="49"/>
      <c r="QMU280" s="49"/>
      <c r="QMV280" s="49"/>
      <c r="QMW280" s="49"/>
      <c r="QMX280" s="49"/>
      <c r="QMY280" s="49"/>
      <c r="QMZ280" s="49"/>
      <c r="QNA280" s="49"/>
      <c r="QNB280" s="49"/>
      <c r="QNC280" s="49"/>
      <c r="QND280" s="49"/>
      <c r="QNE280" s="49"/>
      <c r="QNF280" s="49"/>
      <c r="QNG280" s="49"/>
      <c r="QNH280" s="49"/>
      <c r="QNI280" s="49"/>
      <c r="QNJ280" s="49"/>
      <c r="QNK280" s="49"/>
      <c r="QNL280" s="49"/>
      <c r="QNM280" s="49"/>
      <c r="QNN280" s="49"/>
      <c r="QNO280" s="49"/>
      <c r="QNP280" s="49"/>
      <c r="QNQ280" s="49"/>
      <c r="QNR280" s="49"/>
      <c r="QNS280" s="49"/>
      <c r="QNT280" s="49"/>
      <c r="QNU280" s="49"/>
      <c r="QNV280" s="49"/>
      <c r="QNW280" s="49"/>
      <c r="QNX280" s="49"/>
      <c r="QNY280" s="49"/>
      <c r="QNZ280" s="49"/>
      <c r="QOA280" s="49"/>
      <c r="QOB280" s="49"/>
      <c r="QOC280" s="49"/>
      <c r="QOD280" s="49"/>
      <c r="QOE280" s="49"/>
      <c r="QOF280" s="49"/>
      <c r="QOG280" s="49"/>
      <c r="QOH280" s="49"/>
      <c r="QOI280" s="49"/>
      <c r="QOJ280" s="49"/>
      <c r="QOK280" s="49"/>
      <c r="QOL280" s="49"/>
      <c r="QOM280" s="49"/>
      <c r="QON280" s="49"/>
      <c r="QOO280" s="49"/>
      <c r="QOP280" s="49"/>
      <c r="QOQ280" s="49"/>
      <c r="QOR280" s="49"/>
      <c r="QOS280" s="49"/>
      <c r="QOT280" s="49"/>
      <c r="QOU280" s="49"/>
      <c r="QOV280" s="49"/>
      <c r="QOW280" s="49"/>
      <c r="QOX280" s="49"/>
      <c r="QOY280" s="49"/>
      <c r="QOZ280" s="49"/>
      <c r="QPA280" s="49"/>
      <c r="QPB280" s="49"/>
      <c r="QPC280" s="49"/>
      <c r="QPD280" s="49"/>
      <c r="QPE280" s="49"/>
      <c r="QPF280" s="49"/>
      <c r="QPG280" s="49"/>
      <c r="QPH280" s="49"/>
      <c r="QPI280" s="49"/>
      <c r="QPJ280" s="49"/>
      <c r="QPK280" s="49"/>
      <c r="QPL280" s="49"/>
      <c r="QPM280" s="49"/>
      <c r="QPN280" s="49"/>
      <c r="QPO280" s="49"/>
      <c r="QPP280" s="49"/>
      <c r="QPQ280" s="49"/>
      <c r="QPR280" s="49"/>
      <c r="QPS280" s="49"/>
      <c r="QPT280" s="49"/>
      <c r="QPU280" s="49"/>
      <c r="QPV280" s="49"/>
      <c r="QPW280" s="49"/>
      <c r="QPX280" s="49"/>
      <c r="QPY280" s="49"/>
      <c r="QPZ280" s="49"/>
      <c r="QQA280" s="49"/>
      <c r="QQB280" s="49"/>
      <c r="QQC280" s="49"/>
      <c r="QQD280" s="49"/>
      <c r="QQE280" s="49"/>
      <c r="QQF280" s="49"/>
      <c r="QQG280" s="49"/>
      <c r="QQH280" s="49"/>
      <c r="QQI280" s="49"/>
      <c r="QQJ280" s="49"/>
      <c r="QQK280" s="49"/>
      <c r="QQL280" s="49"/>
      <c r="QQM280" s="49"/>
      <c r="QQN280" s="49"/>
      <c r="QQO280" s="49"/>
      <c r="QQP280" s="49"/>
      <c r="QQQ280" s="49"/>
      <c r="QQR280" s="49"/>
      <c r="QQS280" s="49"/>
      <c r="QQT280" s="49"/>
      <c r="QQU280" s="49"/>
      <c r="QQV280" s="49"/>
      <c r="QQW280" s="49"/>
      <c r="QQX280" s="49"/>
      <c r="QQY280" s="49"/>
      <c r="QQZ280" s="49"/>
      <c r="QRA280" s="49"/>
      <c r="QRB280" s="49"/>
      <c r="QRC280" s="49"/>
      <c r="QRD280" s="49"/>
      <c r="QRE280" s="49"/>
      <c r="QRF280" s="49"/>
      <c r="QRG280" s="49"/>
      <c r="QRH280" s="49"/>
      <c r="QRI280" s="49"/>
      <c r="QRJ280" s="49"/>
      <c r="QRK280" s="49"/>
      <c r="QRL280" s="49"/>
      <c r="QRM280" s="49"/>
      <c r="QRN280" s="49"/>
      <c r="QRO280" s="49"/>
      <c r="QRP280" s="49"/>
      <c r="QRQ280" s="49"/>
      <c r="QRR280" s="49"/>
      <c r="QRS280" s="49"/>
      <c r="QRT280" s="49"/>
      <c r="QRU280" s="49"/>
      <c r="QRV280" s="49"/>
      <c r="QRW280" s="49"/>
      <c r="QRX280" s="49"/>
      <c r="QRY280" s="49"/>
      <c r="QRZ280" s="49"/>
      <c r="QSA280" s="49"/>
      <c r="QSB280" s="49"/>
      <c r="QSC280" s="49"/>
      <c r="QSD280" s="49"/>
      <c r="QSE280" s="49"/>
      <c r="QSF280" s="49"/>
      <c r="QSG280" s="49"/>
      <c r="QSH280" s="49"/>
      <c r="QSI280" s="49"/>
      <c r="QSJ280" s="49"/>
      <c r="QSK280" s="49"/>
      <c r="QSL280" s="49"/>
      <c r="QSM280" s="49"/>
      <c r="QSN280" s="49"/>
      <c r="QSO280" s="49"/>
      <c r="QSP280" s="49"/>
      <c r="QSQ280" s="49"/>
      <c r="QSR280" s="49"/>
      <c r="QSS280" s="49"/>
      <c r="QST280" s="49"/>
      <c r="QSU280" s="49"/>
      <c r="QSV280" s="49"/>
      <c r="QSW280" s="49"/>
      <c r="QSX280" s="49"/>
      <c r="QSY280" s="49"/>
      <c r="QSZ280" s="49"/>
      <c r="QTA280" s="49"/>
      <c r="QTB280" s="49"/>
      <c r="QTC280" s="49"/>
      <c r="QTD280" s="49"/>
      <c r="QTE280" s="49"/>
      <c r="QTF280" s="49"/>
      <c r="QTG280" s="49"/>
      <c r="QTH280" s="49"/>
      <c r="QTI280" s="49"/>
      <c r="QTJ280" s="49"/>
      <c r="QTK280" s="49"/>
      <c r="QTL280" s="49"/>
      <c r="QTM280" s="49"/>
      <c r="QTN280" s="49"/>
      <c r="QTO280" s="49"/>
      <c r="QTP280" s="49"/>
      <c r="QTQ280" s="49"/>
      <c r="QTR280" s="49"/>
      <c r="QTS280" s="49"/>
      <c r="QTT280" s="49"/>
      <c r="QTU280" s="49"/>
      <c r="QTV280" s="49"/>
      <c r="QTW280" s="49"/>
      <c r="QTX280" s="49"/>
      <c r="QTY280" s="49"/>
      <c r="QTZ280" s="49"/>
      <c r="QUA280" s="49"/>
      <c r="QUB280" s="49"/>
      <c r="QUC280" s="49"/>
      <c r="QUD280" s="49"/>
      <c r="QUE280" s="49"/>
      <c r="QUF280" s="49"/>
      <c r="QUG280" s="49"/>
      <c r="QUH280" s="49"/>
      <c r="QUI280" s="49"/>
      <c r="QUJ280" s="49"/>
      <c r="QUK280" s="49"/>
      <c r="QUL280" s="49"/>
      <c r="QUM280" s="49"/>
      <c r="QUN280" s="49"/>
      <c r="QUO280" s="49"/>
      <c r="QUP280" s="49"/>
      <c r="QUQ280" s="49"/>
      <c r="QUR280" s="49"/>
      <c r="QUS280" s="49"/>
      <c r="QUT280" s="49"/>
      <c r="QUU280" s="49"/>
      <c r="QUV280" s="49"/>
      <c r="QUW280" s="49"/>
      <c r="QUX280" s="49"/>
      <c r="QUY280" s="49"/>
      <c r="QUZ280" s="49"/>
      <c r="QVA280" s="49"/>
      <c r="QVB280" s="49"/>
      <c r="QVC280" s="49"/>
      <c r="QVD280" s="49"/>
      <c r="QVE280" s="49"/>
      <c r="QVF280" s="49"/>
      <c r="QVG280" s="49"/>
      <c r="QVH280" s="49"/>
      <c r="QVI280" s="49"/>
      <c r="QVJ280" s="49"/>
      <c r="QVK280" s="49"/>
      <c r="QVL280" s="49"/>
      <c r="QVM280" s="49"/>
      <c r="QVN280" s="49"/>
      <c r="QVO280" s="49"/>
      <c r="QVP280" s="49"/>
      <c r="QVQ280" s="49"/>
      <c r="QVR280" s="49"/>
      <c r="QVS280" s="49"/>
      <c r="QVT280" s="49"/>
      <c r="QVU280" s="49"/>
      <c r="QVV280" s="49"/>
      <c r="QVW280" s="49"/>
      <c r="QVX280" s="49"/>
      <c r="QVY280" s="49"/>
      <c r="QVZ280" s="49"/>
      <c r="QWA280" s="49"/>
      <c r="QWB280" s="49"/>
      <c r="QWC280" s="49"/>
      <c r="QWD280" s="49"/>
      <c r="QWE280" s="49"/>
      <c r="QWF280" s="49"/>
      <c r="QWG280" s="49"/>
      <c r="QWH280" s="49"/>
      <c r="QWI280" s="49"/>
      <c r="QWJ280" s="49"/>
      <c r="QWK280" s="49"/>
      <c r="QWL280" s="49"/>
      <c r="QWM280" s="49"/>
      <c r="QWN280" s="49"/>
      <c r="QWO280" s="49"/>
      <c r="QWP280" s="49"/>
      <c r="QWQ280" s="49"/>
      <c r="QWR280" s="49"/>
      <c r="QWS280" s="49"/>
      <c r="QWT280" s="49"/>
      <c r="QWU280" s="49"/>
      <c r="QWV280" s="49"/>
      <c r="QWW280" s="49"/>
      <c r="QWX280" s="49"/>
      <c r="QWY280" s="49"/>
      <c r="QWZ280" s="49"/>
      <c r="QXA280" s="49"/>
      <c r="QXB280" s="49"/>
      <c r="QXC280" s="49"/>
      <c r="QXD280" s="49"/>
      <c r="QXE280" s="49"/>
      <c r="QXF280" s="49"/>
      <c r="QXG280" s="49"/>
      <c r="QXH280" s="49"/>
      <c r="QXI280" s="49"/>
      <c r="QXJ280" s="49"/>
      <c r="QXK280" s="49"/>
      <c r="QXL280" s="49"/>
      <c r="QXM280" s="49"/>
      <c r="QXN280" s="49"/>
      <c r="QXO280" s="49"/>
      <c r="QXP280" s="49"/>
      <c r="QXQ280" s="49"/>
      <c r="QXR280" s="49"/>
      <c r="QXS280" s="49"/>
      <c r="QXT280" s="49"/>
      <c r="QXU280" s="49"/>
      <c r="QXV280" s="49"/>
      <c r="QXW280" s="49"/>
      <c r="QXX280" s="49"/>
      <c r="QXY280" s="49"/>
      <c r="QXZ280" s="49"/>
      <c r="QYA280" s="49"/>
      <c r="QYB280" s="49"/>
      <c r="QYC280" s="49"/>
      <c r="QYD280" s="49"/>
      <c r="QYE280" s="49"/>
      <c r="QYF280" s="49"/>
      <c r="QYG280" s="49"/>
      <c r="QYH280" s="49"/>
      <c r="QYI280" s="49"/>
      <c r="QYJ280" s="49"/>
      <c r="QYK280" s="49"/>
      <c r="QYL280" s="49"/>
      <c r="QYM280" s="49"/>
      <c r="QYN280" s="49"/>
      <c r="QYO280" s="49"/>
      <c r="QYP280" s="49"/>
      <c r="QYQ280" s="49"/>
      <c r="QYR280" s="49"/>
      <c r="QYS280" s="49"/>
      <c r="QYT280" s="49"/>
      <c r="QYU280" s="49"/>
      <c r="QYV280" s="49"/>
      <c r="QYW280" s="49"/>
      <c r="QYX280" s="49"/>
      <c r="QYY280" s="49"/>
      <c r="QYZ280" s="49"/>
      <c r="QZA280" s="49"/>
      <c r="QZB280" s="49"/>
      <c r="QZC280" s="49"/>
      <c r="QZD280" s="49"/>
      <c r="QZE280" s="49"/>
      <c r="QZF280" s="49"/>
      <c r="QZG280" s="49"/>
      <c r="QZH280" s="49"/>
      <c r="QZI280" s="49"/>
      <c r="QZJ280" s="49"/>
      <c r="QZK280" s="49"/>
      <c r="QZL280" s="49"/>
      <c r="QZM280" s="49"/>
      <c r="QZN280" s="49"/>
      <c r="QZO280" s="49"/>
      <c r="QZP280" s="49"/>
      <c r="QZQ280" s="49"/>
      <c r="QZR280" s="49"/>
      <c r="QZS280" s="49"/>
      <c r="QZT280" s="49"/>
      <c r="QZU280" s="49"/>
      <c r="QZV280" s="49"/>
      <c r="QZW280" s="49"/>
      <c r="QZX280" s="49"/>
      <c r="QZY280" s="49"/>
      <c r="QZZ280" s="49"/>
      <c r="RAA280" s="49"/>
      <c r="RAB280" s="49"/>
      <c r="RAC280" s="49"/>
      <c r="RAD280" s="49"/>
      <c r="RAE280" s="49"/>
      <c r="RAF280" s="49"/>
      <c r="RAG280" s="49"/>
      <c r="RAH280" s="49"/>
      <c r="RAI280" s="49"/>
      <c r="RAJ280" s="49"/>
      <c r="RAK280" s="49"/>
      <c r="RAL280" s="49"/>
      <c r="RAM280" s="49"/>
      <c r="RAN280" s="49"/>
      <c r="RAO280" s="49"/>
      <c r="RAP280" s="49"/>
      <c r="RAQ280" s="49"/>
      <c r="RAR280" s="49"/>
      <c r="RAS280" s="49"/>
      <c r="RAT280" s="49"/>
      <c r="RAU280" s="49"/>
      <c r="RAV280" s="49"/>
      <c r="RAW280" s="49"/>
      <c r="RAX280" s="49"/>
      <c r="RAY280" s="49"/>
      <c r="RAZ280" s="49"/>
      <c r="RBA280" s="49"/>
      <c r="RBB280" s="49"/>
      <c r="RBC280" s="49"/>
      <c r="RBD280" s="49"/>
      <c r="RBE280" s="49"/>
      <c r="RBF280" s="49"/>
      <c r="RBG280" s="49"/>
      <c r="RBH280" s="49"/>
      <c r="RBI280" s="49"/>
      <c r="RBJ280" s="49"/>
      <c r="RBK280" s="49"/>
      <c r="RBL280" s="49"/>
      <c r="RBM280" s="49"/>
      <c r="RBN280" s="49"/>
      <c r="RBO280" s="49"/>
      <c r="RBP280" s="49"/>
      <c r="RBQ280" s="49"/>
      <c r="RBR280" s="49"/>
      <c r="RBS280" s="49"/>
      <c r="RBT280" s="49"/>
      <c r="RBU280" s="49"/>
      <c r="RBV280" s="49"/>
      <c r="RBW280" s="49"/>
      <c r="RBX280" s="49"/>
      <c r="RBY280" s="49"/>
      <c r="RBZ280" s="49"/>
      <c r="RCA280" s="49"/>
      <c r="RCB280" s="49"/>
      <c r="RCC280" s="49"/>
      <c r="RCD280" s="49"/>
      <c r="RCE280" s="49"/>
      <c r="RCF280" s="49"/>
      <c r="RCG280" s="49"/>
      <c r="RCH280" s="49"/>
      <c r="RCI280" s="49"/>
      <c r="RCJ280" s="49"/>
      <c r="RCK280" s="49"/>
      <c r="RCL280" s="49"/>
      <c r="RCM280" s="49"/>
      <c r="RCN280" s="49"/>
      <c r="RCO280" s="49"/>
      <c r="RCP280" s="49"/>
      <c r="RCQ280" s="49"/>
      <c r="RCR280" s="49"/>
      <c r="RCS280" s="49"/>
      <c r="RCT280" s="49"/>
      <c r="RCU280" s="49"/>
      <c r="RCV280" s="49"/>
      <c r="RCW280" s="49"/>
      <c r="RCX280" s="49"/>
      <c r="RCY280" s="49"/>
      <c r="RCZ280" s="49"/>
      <c r="RDA280" s="49"/>
      <c r="RDB280" s="49"/>
      <c r="RDC280" s="49"/>
      <c r="RDD280" s="49"/>
      <c r="RDE280" s="49"/>
      <c r="RDF280" s="49"/>
      <c r="RDG280" s="49"/>
      <c r="RDH280" s="49"/>
      <c r="RDI280" s="49"/>
      <c r="RDJ280" s="49"/>
      <c r="RDK280" s="49"/>
      <c r="RDL280" s="49"/>
      <c r="RDM280" s="49"/>
      <c r="RDN280" s="49"/>
      <c r="RDO280" s="49"/>
      <c r="RDP280" s="49"/>
      <c r="RDQ280" s="49"/>
      <c r="RDR280" s="49"/>
      <c r="RDS280" s="49"/>
      <c r="RDT280" s="49"/>
      <c r="RDU280" s="49"/>
      <c r="RDV280" s="49"/>
      <c r="RDW280" s="49"/>
      <c r="RDX280" s="49"/>
      <c r="RDY280" s="49"/>
      <c r="RDZ280" s="49"/>
      <c r="REA280" s="49"/>
      <c r="REB280" s="49"/>
      <c r="REC280" s="49"/>
      <c r="RED280" s="49"/>
      <c r="REE280" s="49"/>
      <c r="REF280" s="49"/>
      <c r="REG280" s="49"/>
      <c r="REH280" s="49"/>
      <c r="REI280" s="49"/>
      <c r="REJ280" s="49"/>
      <c r="REK280" s="49"/>
      <c r="REL280" s="49"/>
      <c r="REM280" s="49"/>
      <c r="REN280" s="49"/>
      <c r="REO280" s="49"/>
      <c r="REP280" s="49"/>
      <c r="REQ280" s="49"/>
      <c r="RER280" s="49"/>
      <c r="RES280" s="49"/>
      <c r="RET280" s="49"/>
      <c r="REU280" s="49"/>
      <c r="REV280" s="49"/>
      <c r="REW280" s="49"/>
      <c r="REX280" s="49"/>
      <c r="REY280" s="49"/>
      <c r="REZ280" s="49"/>
      <c r="RFA280" s="49"/>
      <c r="RFB280" s="49"/>
      <c r="RFC280" s="49"/>
      <c r="RFD280" s="49"/>
      <c r="RFE280" s="49"/>
      <c r="RFF280" s="49"/>
      <c r="RFG280" s="49"/>
      <c r="RFH280" s="49"/>
      <c r="RFI280" s="49"/>
      <c r="RFJ280" s="49"/>
      <c r="RFK280" s="49"/>
      <c r="RFL280" s="49"/>
      <c r="RFM280" s="49"/>
      <c r="RFN280" s="49"/>
      <c r="RFO280" s="49"/>
      <c r="RFP280" s="49"/>
      <c r="RFQ280" s="49"/>
      <c r="RFR280" s="49"/>
      <c r="RFS280" s="49"/>
      <c r="RFT280" s="49"/>
      <c r="RFU280" s="49"/>
      <c r="RFV280" s="49"/>
      <c r="RFW280" s="49"/>
      <c r="RFX280" s="49"/>
      <c r="RFY280" s="49"/>
      <c r="RFZ280" s="49"/>
      <c r="RGA280" s="49"/>
      <c r="RGB280" s="49"/>
      <c r="RGC280" s="49"/>
      <c r="RGD280" s="49"/>
      <c r="RGE280" s="49"/>
      <c r="RGF280" s="49"/>
      <c r="RGG280" s="49"/>
      <c r="RGH280" s="49"/>
      <c r="RGI280" s="49"/>
      <c r="RGJ280" s="49"/>
      <c r="RGK280" s="49"/>
      <c r="RGL280" s="49"/>
      <c r="RGM280" s="49"/>
      <c r="RGN280" s="49"/>
      <c r="RGO280" s="49"/>
      <c r="RGP280" s="49"/>
      <c r="RGQ280" s="49"/>
      <c r="RGR280" s="49"/>
      <c r="RGS280" s="49"/>
      <c r="RGT280" s="49"/>
      <c r="RGU280" s="49"/>
      <c r="RGV280" s="49"/>
      <c r="RGW280" s="49"/>
      <c r="RGX280" s="49"/>
      <c r="RGY280" s="49"/>
      <c r="RGZ280" s="49"/>
      <c r="RHA280" s="49"/>
      <c r="RHB280" s="49"/>
      <c r="RHC280" s="49"/>
      <c r="RHD280" s="49"/>
      <c r="RHE280" s="49"/>
      <c r="RHF280" s="49"/>
      <c r="RHG280" s="49"/>
      <c r="RHH280" s="49"/>
      <c r="RHI280" s="49"/>
      <c r="RHJ280" s="49"/>
      <c r="RHK280" s="49"/>
      <c r="RHL280" s="49"/>
      <c r="RHM280" s="49"/>
      <c r="RHN280" s="49"/>
      <c r="RHO280" s="49"/>
      <c r="RHP280" s="49"/>
      <c r="RHQ280" s="49"/>
      <c r="RHR280" s="49"/>
      <c r="RHS280" s="49"/>
      <c r="RHT280" s="49"/>
      <c r="RHU280" s="49"/>
      <c r="RHV280" s="49"/>
      <c r="RHW280" s="49"/>
      <c r="RHX280" s="49"/>
      <c r="RHY280" s="49"/>
      <c r="RHZ280" s="49"/>
      <c r="RIA280" s="49"/>
      <c r="RIB280" s="49"/>
      <c r="RIC280" s="49"/>
      <c r="RID280" s="49"/>
      <c r="RIE280" s="49"/>
      <c r="RIF280" s="49"/>
      <c r="RIG280" s="49"/>
      <c r="RIH280" s="49"/>
      <c r="RII280" s="49"/>
      <c r="RIJ280" s="49"/>
      <c r="RIK280" s="49"/>
      <c r="RIL280" s="49"/>
      <c r="RIM280" s="49"/>
      <c r="RIN280" s="49"/>
      <c r="RIO280" s="49"/>
      <c r="RIP280" s="49"/>
      <c r="RIQ280" s="49"/>
      <c r="RIR280" s="49"/>
      <c r="RIS280" s="49"/>
      <c r="RIT280" s="49"/>
      <c r="RIU280" s="49"/>
      <c r="RIV280" s="49"/>
      <c r="RIW280" s="49"/>
      <c r="RIX280" s="49"/>
      <c r="RIY280" s="49"/>
      <c r="RIZ280" s="49"/>
      <c r="RJA280" s="49"/>
      <c r="RJB280" s="49"/>
      <c r="RJC280" s="49"/>
      <c r="RJD280" s="49"/>
      <c r="RJE280" s="49"/>
      <c r="RJF280" s="49"/>
      <c r="RJG280" s="49"/>
      <c r="RJH280" s="49"/>
      <c r="RJI280" s="49"/>
      <c r="RJJ280" s="49"/>
      <c r="RJK280" s="49"/>
      <c r="RJL280" s="49"/>
      <c r="RJM280" s="49"/>
      <c r="RJN280" s="49"/>
      <c r="RJO280" s="49"/>
      <c r="RJP280" s="49"/>
      <c r="RJQ280" s="49"/>
      <c r="RJR280" s="49"/>
      <c r="RJS280" s="49"/>
      <c r="RJT280" s="49"/>
      <c r="RJU280" s="49"/>
      <c r="RJV280" s="49"/>
      <c r="RJW280" s="49"/>
      <c r="RJX280" s="49"/>
      <c r="RJY280" s="49"/>
      <c r="RJZ280" s="49"/>
      <c r="RKA280" s="49"/>
      <c r="RKB280" s="49"/>
      <c r="RKC280" s="49"/>
      <c r="RKD280" s="49"/>
      <c r="RKE280" s="49"/>
      <c r="RKF280" s="49"/>
      <c r="RKG280" s="49"/>
      <c r="RKH280" s="49"/>
      <c r="RKI280" s="49"/>
      <c r="RKJ280" s="49"/>
      <c r="RKK280" s="49"/>
      <c r="RKL280" s="49"/>
      <c r="RKM280" s="49"/>
      <c r="RKN280" s="49"/>
      <c r="RKO280" s="49"/>
      <c r="RKP280" s="49"/>
      <c r="RKQ280" s="49"/>
      <c r="RKR280" s="49"/>
      <c r="RKS280" s="49"/>
      <c r="RKT280" s="49"/>
      <c r="RKU280" s="49"/>
      <c r="RKV280" s="49"/>
      <c r="RKW280" s="49"/>
      <c r="RKX280" s="49"/>
      <c r="RKY280" s="49"/>
      <c r="RKZ280" s="49"/>
      <c r="RLA280" s="49"/>
      <c r="RLB280" s="49"/>
      <c r="RLC280" s="49"/>
      <c r="RLD280" s="49"/>
      <c r="RLE280" s="49"/>
      <c r="RLF280" s="49"/>
      <c r="RLG280" s="49"/>
      <c r="RLH280" s="49"/>
      <c r="RLI280" s="49"/>
      <c r="RLJ280" s="49"/>
      <c r="RLK280" s="49"/>
      <c r="RLL280" s="49"/>
      <c r="RLM280" s="49"/>
      <c r="RLN280" s="49"/>
      <c r="RLO280" s="49"/>
      <c r="RLP280" s="49"/>
      <c r="RLQ280" s="49"/>
      <c r="RLR280" s="49"/>
      <c r="RLS280" s="49"/>
      <c r="RLT280" s="49"/>
      <c r="RLU280" s="49"/>
      <c r="RLV280" s="49"/>
      <c r="RLW280" s="49"/>
      <c r="RLX280" s="49"/>
      <c r="RLY280" s="49"/>
      <c r="RLZ280" s="49"/>
      <c r="RMA280" s="49"/>
      <c r="RMB280" s="49"/>
      <c r="RMC280" s="49"/>
      <c r="RMD280" s="49"/>
      <c r="RME280" s="49"/>
      <c r="RMF280" s="49"/>
      <c r="RMG280" s="49"/>
      <c r="RMH280" s="49"/>
      <c r="RMI280" s="49"/>
      <c r="RMJ280" s="49"/>
      <c r="RMK280" s="49"/>
      <c r="RML280" s="49"/>
      <c r="RMM280" s="49"/>
      <c r="RMN280" s="49"/>
      <c r="RMO280" s="49"/>
      <c r="RMP280" s="49"/>
      <c r="RMQ280" s="49"/>
      <c r="RMR280" s="49"/>
      <c r="RMS280" s="49"/>
      <c r="RMT280" s="49"/>
      <c r="RMU280" s="49"/>
      <c r="RMV280" s="49"/>
      <c r="RMW280" s="49"/>
      <c r="RMX280" s="49"/>
      <c r="RMY280" s="49"/>
      <c r="RMZ280" s="49"/>
      <c r="RNA280" s="49"/>
      <c r="RNB280" s="49"/>
      <c r="RNC280" s="49"/>
      <c r="RND280" s="49"/>
      <c r="RNE280" s="49"/>
      <c r="RNF280" s="49"/>
      <c r="RNG280" s="49"/>
      <c r="RNH280" s="49"/>
      <c r="RNI280" s="49"/>
      <c r="RNJ280" s="49"/>
      <c r="RNK280" s="49"/>
      <c r="RNL280" s="49"/>
      <c r="RNM280" s="49"/>
      <c r="RNN280" s="49"/>
      <c r="RNO280" s="49"/>
      <c r="RNP280" s="49"/>
      <c r="RNQ280" s="49"/>
      <c r="RNR280" s="49"/>
      <c r="RNS280" s="49"/>
      <c r="RNT280" s="49"/>
      <c r="RNU280" s="49"/>
      <c r="RNV280" s="49"/>
      <c r="RNW280" s="49"/>
      <c r="RNX280" s="49"/>
      <c r="RNY280" s="49"/>
      <c r="RNZ280" s="49"/>
      <c r="ROA280" s="49"/>
      <c r="ROB280" s="49"/>
      <c r="ROC280" s="49"/>
      <c r="ROD280" s="49"/>
      <c r="ROE280" s="49"/>
      <c r="ROF280" s="49"/>
      <c r="ROG280" s="49"/>
      <c r="ROH280" s="49"/>
      <c r="ROI280" s="49"/>
      <c r="ROJ280" s="49"/>
      <c r="ROK280" s="49"/>
      <c r="ROL280" s="49"/>
      <c r="ROM280" s="49"/>
      <c r="RON280" s="49"/>
      <c r="ROO280" s="49"/>
      <c r="ROP280" s="49"/>
      <c r="ROQ280" s="49"/>
      <c r="ROR280" s="49"/>
      <c r="ROS280" s="49"/>
      <c r="ROT280" s="49"/>
      <c r="ROU280" s="49"/>
      <c r="ROV280" s="49"/>
      <c r="ROW280" s="49"/>
      <c r="ROX280" s="49"/>
      <c r="ROY280" s="49"/>
      <c r="ROZ280" s="49"/>
      <c r="RPA280" s="49"/>
      <c r="RPB280" s="49"/>
      <c r="RPC280" s="49"/>
      <c r="RPD280" s="49"/>
      <c r="RPE280" s="49"/>
      <c r="RPF280" s="49"/>
      <c r="RPG280" s="49"/>
      <c r="RPH280" s="49"/>
      <c r="RPI280" s="49"/>
      <c r="RPJ280" s="49"/>
      <c r="RPK280" s="49"/>
      <c r="RPL280" s="49"/>
      <c r="RPM280" s="49"/>
      <c r="RPN280" s="49"/>
      <c r="RPO280" s="49"/>
      <c r="RPP280" s="49"/>
      <c r="RPQ280" s="49"/>
      <c r="RPR280" s="49"/>
      <c r="RPS280" s="49"/>
      <c r="RPT280" s="49"/>
      <c r="RPU280" s="49"/>
      <c r="RPV280" s="49"/>
      <c r="RPW280" s="49"/>
      <c r="RPX280" s="49"/>
      <c r="RPY280" s="49"/>
      <c r="RPZ280" s="49"/>
      <c r="RQA280" s="49"/>
      <c r="RQB280" s="49"/>
      <c r="RQC280" s="49"/>
      <c r="RQD280" s="49"/>
      <c r="RQE280" s="49"/>
      <c r="RQF280" s="49"/>
      <c r="RQG280" s="49"/>
      <c r="RQH280" s="49"/>
      <c r="RQI280" s="49"/>
      <c r="RQJ280" s="49"/>
      <c r="RQK280" s="49"/>
      <c r="RQL280" s="49"/>
      <c r="RQM280" s="49"/>
      <c r="RQN280" s="49"/>
      <c r="RQO280" s="49"/>
      <c r="RQP280" s="49"/>
      <c r="RQQ280" s="49"/>
      <c r="RQR280" s="49"/>
      <c r="RQS280" s="49"/>
      <c r="RQT280" s="49"/>
      <c r="RQU280" s="49"/>
      <c r="RQV280" s="49"/>
      <c r="RQW280" s="49"/>
      <c r="RQX280" s="49"/>
      <c r="RQY280" s="49"/>
      <c r="RQZ280" s="49"/>
      <c r="RRA280" s="49"/>
      <c r="RRB280" s="49"/>
      <c r="RRC280" s="49"/>
      <c r="RRD280" s="49"/>
      <c r="RRE280" s="49"/>
      <c r="RRF280" s="49"/>
      <c r="RRG280" s="49"/>
      <c r="RRH280" s="49"/>
      <c r="RRI280" s="49"/>
      <c r="RRJ280" s="49"/>
      <c r="RRK280" s="49"/>
      <c r="RRL280" s="49"/>
      <c r="RRM280" s="49"/>
      <c r="RRN280" s="49"/>
      <c r="RRO280" s="49"/>
      <c r="RRP280" s="49"/>
      <c r="RRQ280" s="49"/>
      <c r="RRR280" s="49"/>
      <c r="RRS280" s="49"/>
      <c r="RRT280" s="49"/>
      <c r="RRU280" s="49"/>
      <c r="RRV280" s="49"/>
      <c r="RRW280" s="49"/>
      <c r="RRX280" s="49"/>
      <c r="RRY280" s="49"/>
      <c r="RRZ280" s="49"/>
      <c r="RSA280" s="49"/>
      <c r="RSB280" s="49"/>
      <c r="RSC280" s="49"/>
      <c r="RSD280" s="49"/>
      <c r="RSE280" s="49"/>
      <c r="RSF280" s="49"/>
      <c r="RSG280" s="49"/>
      <c r="RSH280" s="49"/>
      <c r="RSI280" s="49"/>
      <c r="RSJ280" s="49"/>
      <c r="RSK280" s="49"/>
      <c r="RSL280" s="49"/>
      <c r="RSM280" s="49"/>
      <c r="RSN280" s="49"/>
      <c r="RSO280" s="49"/>
      <c r="RSP280" s="49"/>
      <c r="RSQ280" s="49"/>
      <c r="RSR280" s="49"/>
      <c r="RSS280" s="49"/>
      <c r="RST280" s="49"/>
      <c r="RSU280" s="49"/>
      <c r="RSV280" s="49"/>
      <c r="RSW280" s="49"/>
      <c r="RSX280" s="49"/>
      <c r="RSY280" s="49"/>
      <c r="RSZ280" s="49"/>
      <c r="RTA280" s="49"/>
      <c r="RTB280" s="49"/>
      <c r="RTC280" s="49"/>
      <c r="RTD280" s="49"/>
      <c r="RTE280" s="49"/>
      <c r="RTF280" s="49"/>
      <c r="RTG280" s="49"/>
      <c r="RTH280" s="49"/>
      <c r="RTI280" s="49"/>
      <c r="RTJ280" s="49"/>
      <c r="RTK280" s="49"/>
      <c r="RTL280" s="49"/>
      <c r="RTM280" s="49"/>
      <c r="RTN280" s="49"/>
      <c r="RTO280" s="49"/>
      <c r="RTP280" s="49"/>
      <c r="RTQ280" s="49"/>
      <c r="RTR280" s="49"/>
      <c r="RTS280" s="49"/>
      <c r="RTT280" s="49"/>
      <c r="RTU280" s="49"/>
      <c r="RTV280" s="49"/>
      <c r="RTW280" s="49"/>
      <c r="RTX280" s="49"/>
      <c r="RTY280" s="49"/>
      <c r="RTZ280" s="49"/>
      <c r="RUA280" s="49"/>
      <c r="RUB280" s="49"/>
      <c r="RUC280" s="49"/>
      <c r="RUD280" s="49"/>
      <c r="RUE280" s="49"/>
      <c r="RUF280" s="49"/>
      <c r="RUG280" s="49"/>
      <c r="RUH280" s="49"/>
      <c r="RUI280" s="49"/>
      <c r="RUJ280" s="49"/>
      <c r="RUK280" s="49"/>
      <c r="RUL280" s="49"/>
      <c r="RUM280" s="49"/>
      <c r="RUN280" s="49"/>
      <c r="RUO280" s="49"/>
      <c r="RUP280" s="49"/>
      <c r="RUQ280" s="49"/>
      <c r="RUR280" s="49"/>
      <c r="RUS280" s="49"/>
      <c r="RUT280" s="49"/>
      <c r="RUU280" s="49"/>
      <c r="RUV280" s="49"/>
      <c r="RUW280" s="49"/>
      <c r="RUX280" s="49"/>
      <c r="RUY280" s="49"/>
      <c r="RUZ280" s="49"/>
      <c r="RVA280" s="49"/>
      <c r="RVB280" s="49"/>
      <c r="RVC280" s="49"/>
      <c r="RVD280" s="49"/>
      <c r="RVE280" s="49"/>
      <c r="RVF280" s="49"/>
      <c r="RVG280" s="49"/>
      <c r="RVH280" s="49"/>
      <c r="RVI280" s="49"/>
      <c r="RVJ280" s="49"/>
      <c r="RVK280" s="49"/>
      <c r="RVL280" s="49"/>
      <c r="RVM280" s="49"/>
      <c r="RVN280" s="49"/>
      <c r="RVO280" s="49"/>
      <c r="RVP280" s="49"/>
      <c r="RVQ280" s="49"/>
      <c r="RVR280" s="49"/>
      <c r="RVS280" s="49"/>
      <c r="RVT280" s="49"/>
      <c r="RVU280" s="49"/>
      <c r="RVV280" s="49"/>
      <c r="RVW280" s="49"/>
      <c r="RVX280" s="49"/>
      <c r="RVY280" s="49"/>
      <c r="RVZ280" s="49"/>
      <c r="RWA280" s="49"/>
      <c r="RWB280" s="49"/>
      <c r="RWC280" s="49"/>
      <c r="RWD280" s="49"/>
      <c r="RWE280" s="49"/>
      <c r="RWF280" s="49"/>
      <c r="RWG280" s="49"/>
      <c r="RWH280" s="49"/>
      <c r="RWI280" s="49"/>
      <c r="RWJ280" s="49"/>
      <c r="RWK280" s="49"/>
      <c r="RWL280" s="49"/>
      <c r="RWM280" s="49"/>
      <c r="RWN280" s="49"/>
      <c r="RWO280" s="49"/>
      <c r="RWP280" s="49"/>
      <c r="RWQ280" s="49"/>
      <c r="RWR280" s="49"/>
      <c r="RWS280" s="49"/>
      <c r="RWT280" s="49"/>
      <c r="RWU280" s="49"/>
      <c r="RWV280" s="49"/>
      <c r="RWW280" s="49"/>
      <c r="RWX280" s="49"/>
      <c r="RWY280" s="49"/>
      <c r="RWZ280" s="49"/>
      <c r="RXA280" s="49"/>
      <c r="RXB280" s="49"/>
      <c r="RXC280" s="49"/>
      <c r="RXD280" s="49"/>
      <c r="RXE280" s="49"/>
      <c r="RXF280" s="49"/>
      <c r="RXG280" s="49"/>
      <c r="RXH280" s="49"/>
      <c r="RXI280" s="49"/>
      <c r="RXJ280" s="49"/>
      <c r="RXK280" s="49"/>
      <c r="RXL280" s="49"/>
      <c r="RXM280" s="49"/>
      <c r="RXN280" s="49"/>
      <c r="RXO280" s="49"/>
      <c r="RXP280" s="49"/>
      <c r="RXQ280" s="49"/>
      <c r="RXR280" s="49"/>
      <c r="RXS280" s="49"/>
      <c r="RXT280" s="49"/>
      <c r="RXU280" s="49"/>
      <c r="RXV280" s="49"/>
      <c r="RXW280" s="49"/>
      <c r="RXX280" s="49"/>
      <c r="RXY280" s="49"/>
      <c r="RXZ280" s="49"/>
      <c r="RYA280" s="49"/>
      <c r="RYB280" s="49"/>
      <c r="RYC280" s="49"/>
      <c r="RYD280" s="49"/>
      <c r="RYE280" s="49"/>
      <c r="RYF280" s="49"/>
      <c r="RYG280" s="49"/>
      <c r="RYH280" s="49"/>
      <c r="RYI280" s="49"/>
      <c r="RYJ280" s="49"/>
      <c r="RYK280" s="49"/>
      <c r="RYL280" s="49"/>
      <c r="RYM280" s="49"/>
      <c r="RYN280" s="49"/>
      <c r="RYO280" s="49"/>
      <c r="RYP280" s="49"/>
      <c r="RYQ280" s="49"/>
      <c r="RYR280" s="49"/>
      <c r="RYS280" s="49"/>
      <c r="RYT280" s="49"/>
      <c r="RYU280" s="49"/>
      <c r="RYV280" s="49"/>
      <c r="RYW280" s="49"/>
      <c r="RYX280" s="49"/>
      <c r="RYY280" s="49"/>
      <c r="RYZ280" s="49"/>
      <c r="RZA280" s="49"/>
      <c r="RZB280" s="49"/>
      <c r="RZC280" s="49"/>
      <c r="RZD280" s="49"/>
      <c r="RZE280" s="49"/>
      <c r="RZF280" s="49"/>
      <c r="RZG280" s="49"/>
      <c r="RZH280" s="49"/>
      <c r="RZI280" s="49"/>
      <c r="RZJ280" s="49"/>
      <c r="RZK280" s="49"/>
      <c r="RZL280" s="49"/>
      <c r="RZM280" s="49"/>
      <c r="RZN280" s="49"/>
      <c r="RZO280" s="49"/>
      <c r="RZP280" s="49"/>
      <c r="RZQ280" s="49"/>
      <c r="RZR280" s="49"/>
      <c r="RZS280" s="49"/>
      <c r="RZT280" s="49"/>
      <c r="RZU280" s="49"/>
      <c r="RZV280" s="49"/>
      <c r="RZW280" s="49"/>
      <c r="RZX280" s="49"/>
      <c r="RZY280" s="49"/>
      <c r="RZZ280" s="49"/>
      <c r="SAA280" s="49"/>
      <c r="SAB280" s="49"/>
      <c r="SAC280" s="49"/>
      <c r="SAD280" s="49"/>
      <c r="SAE280" s="49"/>
      <c r="SAF280" s="49"/>
      <c r="SAG280" s="49"/>
      <c r="SAH280" s="49"/>
      <c r="SAI280" s="49"/>
      <c r="SAJ280" s="49"/>
      <c r="SAK280" s="49"/>
      <c r="SAL280" s="49"/>
      <c r="SAM280" s="49"/>
      <c r="SAN280" s="49"/>
      <c r="SAO280" s="49"/>
      <c r="SAP280" s="49"/>
      <c r="SAQ280" s="49"/>
      <c r="SAR280" s="49"/>
      <c r="SAS280" s="49"/>
      <c r="SAT280" s="49"/>
      <c r="SAU280" s="49"/>
      <c r="SAV280" s="49"/>
      <c r="SAW280" s="49"/>
      <c r="SAX280" s="49"/>
      <c r="SAY280" s="49"/>
      <c r="SAZ280" s="49"/>
      <c r="SBA280" s="49"/>
      <c r="SBB280" s="49"/>
      <c r="SBC280" s="49"/>
      <c r="SBD280" s="49"/>
      <c r="SBE280" s="49"/>
      <c r="SBF280" s="49"/>
      <c r="SBG280" s="49"/>
      <c r="SBH280" s="49"/>
      <c r="SBI280" s="49"/>
      <c r="SBJ280" s="49"/>
      <c r="SBK280" s="49"/>
      <c r="SBL280" s="49"/>
      <c r="SBM280" s="49"/>
      <c r="SBN280" s="49"/>
      <c r="SBO280" s="49"/>
      <c r="SBP280" s="49"/>
      <c r="SBQ280" s="49"/>
      <c r="SBR280" s="49"/>
      <c r="SBS280" s="49"/>
      <c r="SBT280" s="49"/>
      <c r="SBU280" s="49"/>
      <c r="SBV280" s="49"/>
      <c r="SBW280" s="49"/>
      <c r="SBX280" s="49"/>
      <c r="SBY280" s="49"/>
      <c r="SBZ280" s="49"/>
      <c r="SCA280" s="49"/>
      <c r="SCB280" s="49"/>
      <c r="SCC280" s="49"/>
      <c r="SCD280" s="49"/>
      <c r="SCE280" s="49"/>
      <c r="SCF280" s="49"/>
      <c r="SCG280" s="49"/>
      <c r="SCH280" s="49"/>
      <c r="SCI280" s="49"/>
      <c r="SCJ280" s="49"/>
      <c r="SCK280" s="49"/>
      <c r="SCL280" s="49"/>
      <c r="SCM280" s="49"/>
      <c r="SCN280" s="49"/>
      <c r="SCO280" s="49"/>
      <c r="SCP280" s="49"/>
      <c r="SCQ280" s="49"/>
      <c r="SCR280" s="49"/>
      <c r="SCS280" s="49"/>
      <c r="SCT280" s="49"/>
      <c r="SCU280" s="49"/>
      <c r="SCV280" s="49"/>
      <c r="SCW280" s="49"/>
      <c r="SCX280" s="49"/>
      <c r="SCY280" s="49"/>
      <c r="SCZ280" s="49"/>
      <c r="SDA280" s="49"/>
      <c r="SDB280" s="49"/>
      <c r="SDC280" s="49"/>
      <c r="SDD280" s="49"/>
      <c r="SDE280" s="49"/>
      <c r="SDF280" s="49"/>
      <c r="SDG280" s="49"/>
      <c r="SDH280" s="49"/>
      <c r="SDI280" s="49"/>
      <c r="SDJ280" s="49"/>
      <c r="SDK280" s="49"/>
      <c r="SDL280" s="49"/>
      <c r="SDM280" s="49"/>
      <c r="SDN280" s="49"/>
      <c r="SDO280" s="49"/>
      <c r="SDP280" s="49"/>
      <c r="SDQ280" s="49"/>
      <c r="SDR280" s="49"/>
      <c r="SDS280" s="49"/>
      <c r="SDT280" s="49"/>
      <c r="SDU280" s="49"/>
      <c r="SDV280" s="49"/>
      <c r="SDW280" s="49"/>
      <c r="SDX280" s="49"/>
      <c r="SDY280" s="49"/>
      <c r="SDZ280" s="49"/>
      <c r="SEA280" s="49"/>
      <c r="SEB280" s="49"/>
      <c r="SEC280" s="49"/>
      <c r="SED280" s="49"/>
      <c r="SEE280" s="49"/>
      <c r="SEF280" s="49"/>
      <c r="SEG280" s="49"/>
      <c r="SEH280" s="49"/>
      <c r="SEI280" s="49"/>
      <c r="SEJ280" s="49"/>
      <c r="SEK280" s="49"/>
      <c r="SEL280" s="49"/>
      <c r="SEM280" s="49"/>
      <c r="SEN280" s="49"/>
      <c r="SEO280" s="49"/>
      <c r="SEP280" s="49"/>
      <c r="SEQ280" s="49"/>
      <c r="SER280" s="49"/>
      <c r="SES280" s="49"/>
      <c r="SET280" s="49"/>
      <c r="SEU280" s="49"/>
      <c r="SEV280" s="49"/>
      <c r="SEW280" s="49"/>
      <c r="SEX280" s="49"/>
      <c r="SEY280" s="49"/>
      <c r="SEZ280" s="49"/>
      <c r="SFA280" s="49"/>
      <c r="SFB280" s="49"/>
      <c r="SFC280" s="49"/>
      <c r="SFD280" s="49"/>
      <c r="SFE280" s="49"/>
      <c r="SFF280" s="49"/>
      <c r="SFG280" s="49"/>
      <c r="SFH280" s="49"/>
      <c r="SFI280" s="49"/>
      <c r="SFJ280" s="49"/>
      <c r="SFK280" s="49"/>
      <c r="SFL280" s="49"/>
      <c r="SFM280" s="49"/>
      <c r="SFN280" s="49"/>
      <c r="SFO280" s="49"/>
      <c r="SFP280" s="49"/>
      <c r="SFQ280" s="49"/>
      <c r="SFR280" s="49"/>
      <c r="SFS280" s="49"/>
      <c r="SFT280" s="49"/>
      <c r="SFU280" s="49"/>
      <c r="SFV280" s="49"/>
      <c r="SFW280" s="49"/>
      <c r="SFX280" s="49"/>
      <c r="SFY280" s="49"/>
      <c r="SFZ280" s="49"/>
      <c r="SGA280" s="49"/>
      <c r="SGB280" s="49"/>
      <c r="SGC280" s="49"/>
      <c r="SGD280" s="49"/>
      <c r="SGE280" s="49"/>
      <c r="SGF280" s="49"/>
      <c r="SGG280" s="49"/>
      <c r="SGH280" s="49"/>
      <c r="SGI280" s="49"/>
      <c r="SGJ280" s="49"/>
      <c r="SGK280" s="49"/>
      <c r="SGL280" s="49"/>
      <c r="SGM280" s="49"/>
      <c r="SGN280" s="49"/>
      <c r="SGO280" s="49"/>
      <c r="SGP280" s="49"/>
      <c r="SGQ280" s="49"/>
      <c r="SGR280" s="49"/>
      <c r="SGS280" s="49"/>
      <c r="SGT280" s="49"/>
      <c r="SGU280" s="49"/>
      <c r="SGV280" s="49"/>
      <c r="SGW280" s="49"/>
      <c r="SGX280" s="49"/>
      <c r="SGY280" s="49"/>
      <c r="SGZ280" s="49"/>
      <c r="SHA280" s="49"/>
      <c r="SHB280" s="49"/>
      <c r="SHC280" s="49"/>
      <c r="SHD280" s="49"/>
      <c r="SHE280" s="49"/>
      <c r="SHF280" s="49"/>
      <c r="SHG280" s="49"/>
      <c r="SHH280" s="49"/>
      <c r="SHI280" s="49"/>
      <c r="SHJ280" s="49"/>
      <c r="SHK280" s="49"/>
      <c r="SHL280" s="49"/>
      <c r="SHM280" s="49"/>
      <c r="SHN280" s="49"/>
      <c r="SHO280" s="49"/>
      <c r="SHP280" s="49"/>
      <c r="SHQ280" s="49"/>
      <c r="SHR280" s="49"/>
      <c r="SHS280" s="49"/>
      <c r="SHT280" s="49"/>
      <c r="SHU280" s="49"/>
      <c r="SHV280" s="49"/>
      <c r="SHW280" s="49"/>
      <c r="SHX280" s="49"/>
      <c r="SHY280" s="49"/>
      <c r="SHZ280" s="49"/>
      <c r="SIA280" s="49"/>
      <c r="SIB280" s="49"/>
      <c r="SIC280" s="49"/>
      <c r="SID280" s="49"/>
      <c r="SIE280" s="49"/>
      <c r="SIF280" s="49"/>
      <c r="SIG280" s="49"/>
      <c r="SIH280" s="49"/>
      <c r="SII280" s="49"/>
      <c r="SIJ280" s="49"/>
      <c r="SIK280" s="49"/>
      <c r="SIL280" s="49"/>
      <c r="SIM280" s="49"/>
      <c r="SIN280" s="49"/>
      <c r="SIO280" s="49"/>
      <c r="SIP280" s="49"/>
      <c r="SIQ280" s="49"/>
      <c r="SIR280" s="49"/>
      <c r="SIS280" s="49"/>
      <c r="SIT280" s="49"/>
      <c r="SIU280" s="49"/>
      <c r="SIV280" s="49"/>
      <c r="SIW280" s="49"/>
      <c r="SIX280" s="49"/>
      <c r="SIY280" s="49"/>
      <c r="SIZ280" s="49"/>
      <c r="SJA280" s="49"/>
      <c r="SJB280" s="49"/>
      <c r="SJC280" s="49"/>
      <c r="SJD280" s="49"/>
      <c r="SJE280" s="49"/>
      <c r="SJF280" s="49"/>
      <c r="SJG280" s="49"/>
      <c r="SJH280" s="49"/>
      <c r="SJI280" s="49"/>
      <c r="SJJ280" s="49"/>
      <c r="SJK280" s="49"/>
      <c r="SJL280" s="49"/>
      <c r="SJM280" s="49"/>
      <c r="SJN280" s="49"/>
      <c r="SJO280" s="49"/>
      <c r="SJP280" s="49"/>
      <c r="SJQ280" s="49"/>
      <c r="SJR280" s="49"/>
      <c r="SJS280" s="49"/>
      <c r="SJT280" s="49"/>
      <c r="SJU280" s="49"/>
      <c r="SJV280" s="49"/>
      <c r="SJW280" s="49"/>
      <c r="SJX280" s="49"/>
      <c r="SJY280" s="49"/>
      <c r="SJZ280" s="49"/>
      <c r="SKA280" s="49"/>
      <c r="SKB280" s="49"/>
      <c r="SKC280" s="49"/>
      <c r="SKD280" s="49"/>
      <c r="SKE280" s="49"/>
      <c r="SKF280" s="49"/>
      <c r="SKG280" s="49"/>
      <c r="SKH280" s="49"/>
      <c r="SKI280" s="49"/>
      <c r="SKJ280" s="49"/>
      <c r="SKK280" s="49"/>
      <c r="SKL280" s="49"/>
      <c r="SKM280" s="49"/>
      <c r="SKN280" s="49"/>
      <c r="SKO280" s="49"/>
      <c r="SKP280" s="49"/>
      <c r="SKQ280" s="49"/>
      <c r="SKR280" s="49"/>
      <c r="SKS280" s="49"/>
      <c r="SKT280" s="49"/>
      <c r="SKU280" s="49"/>
      <c r="SKV280" s="49"/>
      <c r="SKW280" s="49"/>
      <c r="SKX280" s="49"/>
      <c r="SKY280" s="49"/>
      <c r="SKZ280" s="49"/>
      <c r="SLA280" s="49"/>
      <c r="SLB280" s="49"/>
      <c r="SLC280" s="49"/>
      <c r="SLD280" s="49"/>
      <c r="SLE280" s="49"/>
      <c r="SLF280" s="49"/>
      <c r="SLG280" s="49"/>
      <c r="SLH280" s="49"/>
      <c r="SLI280" s="49"/>
      <c r="SLJ280" s="49"/>
      <c r="SLK280" s="49"/>
      <c r="SLL280" s="49"/>
      <c r="SLM280" s="49"/>
      <c r="SLN280" s="49"/>
      <c r="SLO280" s="49"/>
      <c r="SLP280" s="49"/>
      <c r="SLQ280" s="49"/>
      <c r="SLR280" s="49"/>
      <c r="SLS280" s="49"/>
      <c r="SLT280" s="49"/>
      <c r="SLU280" s="49"/>
      <c r="SLV280" s="49"/>
      <c r="SLW280" s="49"/>
      <c r="SLX280" s="49"/>
      <c r="SLY280" s="49"/>
      <c r="SLZ280" s="49"/>
      <c r="SMA280" s="49"/>
      <c r="SMB280" s="49"/>
      <c r="SMC280" s="49"/>
      <c r="SMD280" s="49"/>
      <c r="SME280" s="49"/>
      <c r="SMF280" s="49"/>
      <c r="SMG280" s="49"/>
      <c r="SMH280" s="49"/>
      <c r="SMI280" s="49"/>
      <c r="SMJ280" s="49"/>
      <c r="SMK280" s="49"/>
      <c r="SML280" s="49"/>
      <c r="SMM280" s="49"/>
      <c r="SMN280" s="49"/>
      <c r="SMO280" s="49"/>
      <c r="SMP280" s="49"/>
      <c r="SMQ280" s="49"/>
      <c r="SMR280" s="49"/>
      <c r="SMS280" s="49"/>
      <c r="SMT280" s="49"/>
      <c r="SMU280" s="49"/>
      <c r="SMV280" s="49"/>
      <c r="SMW280" s="49"/>
      <c r="SMX280" s="49"/>
      <c r="SMY280" s="49"/>
      <c r="SMZ280" s="49"/>
      <c r="SNA280" s="49"/>
      <c r="SNB280" s="49"/>
      <c r="SNC280" s="49"/>
      <c r="SND280" s="49"/>
      <c r="SNE280" s="49"/>
      <c r="SNF280" s="49"/>
      <c r="SNG280" s="49"/>
      <c r="SNH280" s="49"/>
      <c r="SNI280" s="49"/>
      <c r="SNJ280" s="49"/>
      <c r="SNK280" s="49"/>
      <c r="SNL280" s="49"/>
      <c r="SNM280" s="49"/>
      <c r="SNN280" s="49"/>
      <c r="SNO280" s="49"/>
      <c r="SNP280" s="49"/>
      <c r="SNQ280" s="49"/>
      <c r="SNR280" s="49"/>
      <c r="SNS280" s="49"/>
      <c r="SNT280" s="49"/>
      <c r="SNU280" s="49"/>
      <c r="SNV280" s="49"/>
      <c r="SNW280" s="49"/>
      <c r="SNX280" s="49"/>
      <c r="SNY280" s="49"/>
      <c r="SNZ280" s="49"/>
      <c r="SOA280" s="49"/>
      <c r="SOB280" s="49"/>
      <c r="SOC280" s="49"/>
      <c r="SOD280" s="49"/>
      <c r="SOE280" s="49"/>
      <c r="SOF280" s="49"/>
      <c r="SOG280" s="49"/>
      <c r="SOH280" s="49"/>
      <c r="SOI280" s="49"/>
      <c r="SOJ280" s="49"/>
      <c r="SOK280" s="49"/>
      <c r="SOL280" s="49"/>
      <c r="SOM280" s="49"/>
      <c r="SON280" s="49"/>
      <c r="SOO280" s="49"/>
      <c r="SOP280" s="49"/>
      <c r="SOQ280" s="49"/>
      <c r="SOR280" s="49"/>
      <c r="SOS280" s="49"/>
      <c r="SOT280" s="49"/>
      <c r="SOU280" s="49"/>
      <c r="SOV280" s="49"/>
      <c r="SOW280" s="49"/>
      <c r="SOX280" s="49"/>
      <c r="SOY280" s="49"/>
      <c r="SOZ280" s="49"/>
      <c r="SPA280" s="49"/>
      <c r="SPB280" s="49"/>
      <c r="SPC280" s="49"/>
      <c r="SPD280" s="49"/>
      <c r="SPE280" s="49"/>
      <c r="SPF280" s="49"/>
      <c r="SPG280" s="49"/>
      <c r="SPH280" s="49"/>
      <c r="SPI280" s="49"/>
      <c r="SPJ280" s="49"/>
      <c r="SPK280" s="49"/>
      <c r="SPL280" s="49"/>
      <c r="SPM280" s="49"/>
      <c r="SPN280" s="49"/>
      <c r="SPO280" s="49"/>
      <c r="SPP280" s="49"/>
      <c r="SPQ280" s="49"/>
      <c r="SPR280" s="49"/>
      <c r="SPS280" s="49"/>
      <c r="SPT280" s="49"/>
      <c r="SPU280" s="49"/>
      <c r="SPV280" s="49"/>
      <c r="SPW280" s="49"/>
      <c r="SPX280" s="49"/>
      <c r="SPY280" s="49"/>
      <c r="SPZ280" s="49"/>
      <c r="SQA280" s="49"/>
      <c r="SQB280" s="49"/>
      <c r="SQC280" s="49"/>
      <c r="SQD280" s="49"/>
      <c r="SQE280" s="49"/>
      <c r="SQF280" s="49"/>
      <c r="SQG280" s="49"/>
      <c r="SQH280" s="49"/>
      <c r="SQI280" s="49"/>
      <c r="SQJ280" s="49"/>
      <c r="SQK280" s="49"/>
      <c r="SQL280" s="49"/>
      <c r="SQM280" s="49"/>
      <c r="SQN280" s="49"/>
      <c r="SQO280" s="49"/>
      <c r="SQP280" s="49"/>
      <c r="SQQ280" s="49"/>
      <c r="SQR280" s="49"/>
      <c r="SQS280" s="49"/>
      <c r="SQT280" s="49"/>
      <c r="SQU280" s="49"/>
      <c r="SQV280" s="49"/>
      <c r="SQW280" s="49"/>
      <c r="SQX280" s="49"/>
      <c r="SQY280" s="49"/>
      <c r="SQZ280" s="49"/>
      <c r="SRA280" s="49"/>
      <c r="SRB280" s="49"/>
      <c r="SRC280" s="49"/>
      <c r="SRD280" s="49"/>
      <c r="SRE280" s="49"/>
      <c r="SRF280" s="49"/>
      <c r="SRG280" s="49"/>
      <c r="SRH280" s="49"/>
      <c r="SRI280" s="49"/>
      <c r="SRJ280" s="49"/>
      <c r="SRK280" s="49"/>
      <c r="SRL280" s="49"/>
      <c r="SRM280" s="49"/>
      <c r="SRN280" s="49"/>
      <c r="SRO280" s="49"/>
      <c r="SRP280" s="49"/>
      <c r="SRQ280" s="49"/>
      <c r="SRR280" s="49"/>
      <c r="SRS280" s="49"/>
      <c r="SRT280" s="49"/>
      <c r="SRU280" s="49"/>
      <c r="SRV280" s="49"/>
      <c r="SRW280" s="49"/>
      <c r="SRX280" s="49"/>
      <c r="SRY280" s="49"/>
      <c r="SRZ280" s="49"/>
      <c r="SSA280" s="49"/>
      <c r="SSB280" s="49"/>
      <c r="SSC280" s="49"/>
      <c r="SSD280" s="49"/>
      <c r="SSE280" s="49"/>
      <c r="SSF280" s="49"/>
      <c r="SSG280" s="49"/>
      <c r="SSH280" s="49"/>
      <c r="SSI280" s="49"/>
      <c r="SSJ280" s="49"/>
      <c r="SSK280" s="49"/>
      <c r="SSL280" s="49"/>
      <c r="SSM280" s="49"/>
      <c r="SSN280" s="49"/>
      <c r="SSO280" s="49"/>
      <c r="SSP280" s="49"/>
      <c r="SSQ280" s="49"/>
      <c r="SSR280" s="49"/>
      <c r="SSS280" s="49"/>
      <c r="SST280" s="49"/>
      <c r="SSU280" s="49"/>
      <c r="SSV280" s="49"/>
      <c r="SSW280" s="49"/>
      <c r="SSX280" s="49"/>
      <c r="SSY280" s="49"/>
      <c r="SSZ280" s="49"/>
      <c r="STA280" s="49"/>
      <c r="STB280" s="49"/>
      <c r="STC280" s="49"/>
      <c r="STD280" s="49"/>
      <c r="STE280" s="49"/>
      <c r="STF280" s="49"/>
      <c r="STG280" s="49"/>
      <c r="STH280" s="49"/>
      <c r="STI280" s="49"/>
      <c r="STJ280" s="49"/>
      <c r="STK280" s="49"/>
      <c r="STL280" s="49"/>
      <c r="STM280" s="49"/>
      <c r="STN280" s="49"/>
      <c r="STO280" s="49"/>
      <c r="STP280" s="49"/>
      <c r="STQ280" s="49"/>
      <c r="STR280" s="49"/>
      <c r="STS280" s="49"/>
      <c r="STT280" s="49"/>
      <c r="STU280" s="49"/>
      <c r="STV280" s="49"/>
      <c r="STW280" s="49"/>
      <c r="STX280" s="49"/>
      <c r="STY280" s="49"/>
      <c r="STZ280" s="49"/>
      <c r="SUA280" s="49"/>
      <c r="SUB280" s="49"/>
      <c r="SUC280" s="49"/>
      <c r="SUD280" s="49"/>
      <c r="SUE280" s="49"/>
      <c r="SUF280" s="49"/>
      <c r="SUG280" s="49"/>
      <c r="SUH280" s="49"/>
      <c r="SUI280" s="49"/>
      <c r="SUJ280" s="49"/>
      <c r="SUK280" s="49"/>
      <c r="SUL280" s="49"/>
      <c r="SUM280" s="49"/>
      <c r="SUN280" s="49"/>
      <c r="SUO280" s="49"/>
      <c r="SUP280" s="49"/>
      <c r="SUQ280" s="49"/>
      <c r="SUR280" s="49"/>
      <c r="SUS280" s="49"/>
      <c r="SUT280" s="49"/>
      <c r="SUU280" s="49"/>
      <c r="SUV280" s="49"/>
      <c r="SUW280" s="49"/>
      <c r="SUX280" s="49"/>
      <c r="SUY280" s="49"/>
      <c r="SUZ280" s="49"/>
      <c r="SVA280" s="49"/>
      <c r="SVB280" s="49"/>
      <c r="SVC280" s="49"/>
      <c r="SVD280" s="49"/>
      <c r="SVE280" s="49"/>
      <c r="SVF280" s="49"/>
      <c r="SVG280" s="49"/>
      <c r="SVH280" s="49"/>
      <c r="SVI280" s="49"/>
      <c r="SVJ280" s="49"/>
      <c r="SVK280" s="49"/>
      <c r="SVL280" s="49"/>
      <c r="SVM280" s="49"/>
      <c r="SVN280" s="49"/>
      <c r="SVO280" s="49"/>
      <c r="SVP280" s="49"/>
      <c r="SVQ280" s="49"/>
      <c r="SVR280" s="49"/>
      <c r="SVS280" s="49"/>
      <c r="SVT280" s="49"/>
      <c r="SVU280" s="49"/>
      <c r="SVV280" s="49"/>
      <c r="SVW280" s="49"/>
      <c r="SVX280" s="49"/>
      <c r="SVY280" s="49"/>
      <c r="SVZ280" s="49"/>
      <c r="SWA280" s="49"/>
      <c r="SWB280" s="49"/>
      <c r="SWC280" s="49"/>
      <c r="SWD280" s="49"/>
      <c r="SWE280" s="49"/>
      <c r="SWF280" s="49"/>
      <c r="SWG280" s="49"/>
      <c r="SWH280" s="49"/>
      <c r="SWI280" s="49"/>
      <c r="SWJ280" s="49"/>
      <c r="SWK280" s="49"/>
      <c r="SWL280" s="49"/>
      <c r="SWM280" s="49"/>
      <c r="SWN280" s="49"/>
      <c r="SWO280" s="49"/>
      <c r="SWP280" s="49"/>
      <c r="SWQ280" s="49"/>
      <c r="SWR280" s="49"/>
      <c r="SWS280" s="49"/>
      <c r="SWT280" s="49"/>
      <c r="SWU280" s="49"/>
      <c r="SWV280" s="49"/>
      <c r="SWW280" s="49"/>
      <c r="SWX280" s="49"/>
      <c r="SWY280" s="49"/>
      <c r="SWZ280" s="49"/>
      <c r="SXA280" s="49"/>
      <c r="SXB280" s="49"/>
      <c r="SXC280" s="49"/>
      <c r="SXD280" s="49"/>
      <c r="SXE280" s="49"/>
      <c r="SXF280" s="49"/>
      <c r="SXG280" s="49"/>
      <c r="SXH280" s="49"/>
      <c r="SXI280" s="49"/>
      <c r="SXJ280" s="49"/>
      <c r="SXK280" s="49"/>
      <c r="SXL280" s="49"/>
      <c r="SXM280" s="49"/>
      <c r="SXN280" s="49"/>
      <c r="SXO280" s="49"/>
      <c r="SXP280" s="49"/>
      <c r="SXQ280" s="49"/>
      <c r="SXR280" s="49"/>
      <c r="SXS280" s="49"/>
      <c r="SXT280" s="49"/>
      <c r="SXU280" s="49"/>
      <c r="SXV280" s="49"/>
      <c r="SXW280" s="49"/>
      <c r="SXX280" s="49"/>
      <c r="SXY280" s="49"/>
      <c r="SXZ280" s="49"/>
      <c r="SYA280" s="49"/>
      <c r="SYB280" s="49"/>
      <c r="SYC280" s="49"/>
      <c r="SYD280" s="49"/>
      <c r="SYE280" s="49"/>
      <c r="SYF280" s="49"/>
      <c r="SYG280" s="49"/>
      <c r="SYH280" s="49"/>
      <c r="SYI280" s="49"/>
      <c r="SYJ280" s="49"/>
      <c r="SYK280" s="49"/>
      <c r="SYL280" s="49"/>
      <c r="SYM280" s="49"/>
      <c r="SYN280" s="49"/>
      <c r="SYO280" s="49"/>
      <c r="SYP280" s="49"/>
      <c r="SYQ280" s="49"/>
      <c r="SYR280" s="49"/>
      <c r="SYS280" s="49"/>
      <c r="SYT280" s="49"/>
      <c r="SYU280" s="49"/>
      <c r="SYV280" s="49"/>
      <c r="SYW280" s="49"/>
      <c r="SYX280" s="49"/>
      <c r="SYY280" s="49"/>
      <c r="SYZ280" s="49"/>
      <c r="SZA280" s="49"/>
      <c r="SZB280" s="49"/>
      <c r="SZC280" s="49"/>
      <c r="SZD280" s="49"/>
      <c r="SZE280" s="49"/>
      <c r="SZF280" s="49"/>
      <c r="SZG280" s="49"/>
      <c r="SZH280" s="49"/>
      <c r="SZI280" s="49"/>
      <c r="SZJ280" s="49"/>
      <c r="SZK280" s="49"/>
      <c r="SZL280" s="49"/>
      <c r="SZM280" s="49"/>
      <c r="SZN280" s="49"/>
      <c r="SZO280" s="49"/>
      <c r="SZP280" s="49"/>
      <c r="SZQ280" s="49"/>
      <c r="SZR280" s="49"/>
      <c r="SZS280" s="49"/>
      <c r="SZT280" s="49"/>
      <c r="SZU280" s="49"/>
      <c r="SZV280" s="49"/>
      <c r="SZW280" s="49"/>
      <c r="SZX280" s="49"/>
      <c r="SZY280" s="49"/>
      <c r="SZZ280" s="49"/>
      <c r="TAA280" s="49"/>
      <c r="TAB280" s="49"/>
      <c r="TAC280" s="49"/>
      <c r="TAD280" s="49"/>
      <c r="TAE280" s="49"/>
      <c r="TAF280" s="49"/>
      <c r="TAG280" s="49"/>
      <c r="TAH280" s="49"/>
      <c r="TAI280" s="49"/>
      <c r="TAJ280" s="49"/>
      <c r="TAK280" s="49"/>
      <c r="TAL280" s="49"/>
      <c r="TAM280" s="49"/>
      <c r="TAN280" s="49"/>
      <c r="TAO280" s="49"/>
      <c r="TAP280" s="49"/>
      <c r="TAQ280" s="49"/>
      <c r="TAR280" s="49"/>
      <c r="TAS280" s="49"/>
      <c r="TAT280" s="49"/>
      <c r="TAU280" s="49"/>
      <c r="TAV280" s="49"/>
      <c r="TAW280" s="49"/>
      <c r="TAX280" s="49"/>
      <c r="TAY280" s="49"/>
      <c r="TAZ280" s="49"/>
      <c r="TBA280" s="49"/>
      <c r="TBB280" s="49"/>
      <c r="TBC280" s="49"/>
      <c r="TBD280" s="49"/>
      <c r="TBE280" s="49"/>
      <c r="TBF280" s="49"/>
      <c r="TBG280" s="49"/>
      <c r="TBH280" s="49"/>
      <c r="TBI280" s="49"/>
      <c r="TBJ280" s="49"/>
      <c r="TBK280" s="49"/>
      <c r="TBL280" s="49"/>
      <c r="TBM280" s="49"/>
      <c r="TBN280" s="49"/>
      <c r="TBO280" s="49"/>
      <c r="TBP280" s="49"/>
      <c r="TBQ280" s="49"/>
      <c r="TBR280" s="49"/>
      <c r="TBS280" s="49"/>
      <c r="TBT280" s="49"/>
      <c r="TBU280" s="49"/>
      <c r="TBV280" s="49"/>
      <c r="TBW280" s="49"/>
      <c r="TBX280" s="49"/>
      <c r="TBY280" s="49"/>
      <c r="TBZ280" s="49"/>
      <c r="TCA280" s="49"/>
      <c r="TCB280" s="49"/>
      <c r="TCC280" s="49"/>
      <c r="TCD280" s="49"/>
      <c r="TCE280" s="49"/>
      <c r="TCF280" s="49"/>
      <c r="TCG280" s="49"/>
      <c r="TCH280" s="49"/>
      <c r="TCI280" s="49"/>
      <c r="TCJ280" s="49"/>
      <c r="TCK280" s="49"/>
      <c r="TCL280" s="49"/>
      <c r="TCM280" s="49"/>
      <c r="TCN280" s="49"/>
      <c r="TCO280" s="49"/>
      <c r="TCP280" s="49"/>
      <c r="TCQ280" s="49"/>
      <c r="TCR280" s="49"/>
      <c r="TCS280" s="49"/>
      <c r="TCT280" s="49"/>
      <c r="TCU280" s="49"/>
      <c r="TCV280" s="49"/>
      <c r="TCW280" s="49"/>
      <c r="TCX280" s="49"/>
      <c r="TCY280" s="49"/>
      <c r="TCZ280" s="49"/>
      <c r="TDA280" s="49"/>
      <c r="TDB280" s="49"/>
      <c r="TDC280" s="49"/>
      <c r="TDD280" s="49"/>
      <c r="TDE280" s="49"/>
      <c r="TDF280" s="49"/>
      <c r="TDG280" s="49"/>
      <c r="TDH280" s="49"/>
      <c r="TDI280" s="49"/>
      <c r="TDJ280" s="49"/>
      <c r="TDK280" s="49"/>
      <c r="TDL280" s="49"/>
      <c r="TDM280" s="49"/>
      <c r="TDN280" s="49"/>
      <c r="TDO280" s="49"/>
      <c r="TDP280" s="49"/>
      <c r="TDQ280" s="49"/>
      <c r="TDR280" s="49"/>
      <c r="TDS280" s="49"/>
      <c r="TDT280" s="49"/>
      <c r="TDU280" s="49"/>
      <c r="TDV280" s="49"/>
      <c r="TDW280" s="49"/>
      <c r="TDX280" s="49"/>
      <c r="TDY280" s="49"/>
      <c r="TDZ280" s="49"/>
      <c r="TEA280" s="49"/>
      <c r="TEB280" s="49"/>
      <c r="TEC280" s="49"/>
      <c r="TED280" s="49"/>
      <c r="TEE280" s="49"/>
      <c r="TEF280" s="49"/>
      <c r="TEG280" s="49"/>
      <c r="TEH280" s="49"/>
      <c r="TEI280" s="49"/>
      <c r="TEJ280" s="49"/>
      <c r="TEK280" s="49"/>
      <c r="TEL280" s="49"/>
      <c r="TEM280" s="49"/>
      <c r="TEN280" s="49"/>
      <c r="TEO280" s="49"/>
      <c r="TEP280" s="49"/>
      <c r="TEQ280" s="49"/>
      <c r="TER280" s="49"/>
      <c r="TES280" s="49"/>
      <c r="TET280" s="49"/>
      <c r="TEU280" s="49"/>
      <c r="TEV280" s="49"/>
      <c r="TEW280" s="49"/>
      <c r="TEX280" s="49"/>
      <c r="TEY280" s="49"/>
      <c r="TEZ280" s="49"/>
      <c r="TFA280" s="49"/>
      <c r="TFB280" s="49"/>
      <c r="TFC280" s="49"/>
      <c r="TFD280" s="49"/>
      <c r="TFE280" s="49"/>
      <c r="TFF280" s="49"/>
      <c r="TFG280" s="49"/>
      <c r="TFH280" s="49"/>
      <c r="TFI280" s="49"/>
      <c r="TFJ280" s="49"/>
      <c r="TFK280" s="49"/>
      <c r="TFL280" s="49"/>
      <c r="TFM280" s="49"/>
      <c r="TFN280" s="49"/>
      <c r="TFO280" s="49"/>
      <c r="TFP280" s="49"/>
      <c r="TFQ280" s="49"/>
      <c r="TFR280" s="49"/>
      <c r="TFS280" s="49"/>
      <c r="TFT280" s="49"/>
      <c r="TFU280" s="49"/>
      <c r="TFV280" s="49"/>
      <c r="TFW280" s="49"/>
      <c r="TFX280" s="49"/>
      <c r="TFY280" s="49"/>
      <c r="TFZ280" s="49"/>
      <c r="TGA280" s="49"/>
      <c r="TGB280" s="49"/>
      <c r="TGC280" s="49"/>
      <c r="TGD280" s="49"/>
      <c r="TGE280" s="49"/>
      <c r="TGF280" s="49"/>
      <c r="TGG280" s="49"/>
      <c r="TGH280" s="49"/>
      <c r="TGI280" s="49"/>
      <c r="TGJ280" s="49"/>
      <c r="TGK280" s="49"/>
      <c r="TGL280" s="49"/>
      <c r="TGM280" s="49"/>
      <c r="TGN280" s="49"/>
      <c r="TGO280" s="49"/>
      <c r="TGP280" s="49"/>
      <c r="TGQ280" s="49"/>
      <c r="TGR280" s="49"/>
      <c r="TGS280" s="49"/>
      <c r="TGT280" s="49"/>
      <c r="TGU280" s="49"/>
      <c r="TGV280" s="49"/>
      <c r="TGW280" s="49"/>
      <c r="TGX280" s="49"/>
      <c r="TGY280" s="49"/>
      <c r="TGZ280" s="49"/>
      <c r="THA280" s="49"/>
      <c r="THB280" s="49"/>
      <c r="THC280" s="49"/>
      <c r="THD280" s="49"/>
      <c r="THE280" s="49"/>
      <c r="THF280" s="49"/>
      <c r="THG280" s="49"/>
      <c r="THH280" s="49"/>
      <c r="THI280" s="49"/>
      <c r="THJ280" s="49"/>
      <c r="THK280" s="49"/>
      <c r="THL280" s="49"/>
      <c r="THM280" s="49"/>
      <c r="THN280" s="49"/>
      <c r="THO280" s="49"/>
      <c r="THP280" s="49"/>
      <c r="THQ280" s="49"/>
      <c r="THR280" s="49"/>
      <c r="THS280" s="49"/>
      <c r="THT280" s="49"/>
      <c r="THU280" s="49"/>
      <c r="THV280" s="49"/>
      <c r="THW280" s="49"/>
      <c r="THX280" s="49"/>
      <c r="THY280" s="49"/>
      <c r="THZ280" s="49"/>
      <c r="TIA280" s="49"/>
      <c r="TIB280" s="49"/>
      <c r="TIC280" s="49"/>
      <c r="TID280" s="49"/>
      <c r="TIE280" s="49"/>
      <c r="TIF280" s="49"/>
      <c r="TIG280" s="49"/>
      <c r="TIH280" s="49"/>
      <c r="TII280" s="49"/>
      <c r="TIJ280" s="49"/>
      <c r="TIK280" s="49"/>
      <c r="TIL280" s="49"/>
      <c r="TIM280" s="49"/>
      <c r="TIN280" s="49"/>
      <c r="TIO280" s="49"/>
      <c r="TIP280" s="49"/>
      <c r="TIQ280" s="49"/>
      <c r="TIR280" s="49"/>
      <c r="TIS280" s="49"/>
      <c r="TIT280" s="49"/>
      <c r="TIU280" s="49"/>
      <c r="TIV280" s="49"/>
      <c r="TIW280" s="49"/>
      <c r="TIX280" s="49"/>
      <c r="TIY280" s="49"/>
      <c r="TIZ280" s="49"/>
      <c r="TJA280" s="49"/>
      <c r="TJB280" s="49"/>
      <c r="TJC280" s="49"/>
      <c r="TJD280" s="49"/>
      <c r="TJE280" s="49"/>
      <c r="TJF280" s="49"/>
      <c r="TJG280" s="49"/>
      <c r="TJH280" s="49"/>
      <c r="TJI280" s="49"/>
      <c r="TJJ280" s="49"/>
      <c r="TJK280" s="49"/>
      <c r="TJL280" s="49"/>
      <c r="TJM280" s="49"/>
      <c r="TJN280" s="49"/>
      <c r="TJO280" s="49"/>
      <c r="TJP280" s="49"/>
      <c r="TJQ280" s="49"/>
      <c r="TJR280" s="49"/>
      <c r="TJS280" s="49"/>
      <c r="TJT280" s="49"/>
      <c r="TJU280" s="49"/>
      <c r="TJV280" s="49"/>
      <c r="TJW280" s="49"/>
      <c r="TJX280" s="49"/>
      <c r="TJY280" s="49"/>
      <c r="TJZ280" s="49"/>
      <c r="TKA280" s="49"/>
      <c r="TKB280" s="49"/>
      <c r="TKC280" s="49"/>
      <c r="TKD280" s="49"/>
      <c r="TKE280" s="49"/>
      <c r="TKF280" s="49"/>
      <c r="TKG280" s="49"/>
      <c r="TKH280" s="49"/>
      <c r="TKI280" s="49"/>
      <c r="TKJ280" s="49"/>
      <c r="TKK280" s="49"/>
      <c r="TKL280" s="49"/>
      <c r="TKM280" s="49"/>
      <c r="TKN280" s="49"/>
      <c r="TKO280" s="49"/>
      <c r="TKP280" s="49"/>
      <c r="TKQ280" s="49"/>
      <c r="TKR280" s="49"/>
      <c r="TKS280" s="49"/>
      <c r="TKT280" s="49"/>
      <c r="TKU280" s="49"/>
      <c r="TKV280" s="49"/>
      <c r="TKW280" s="49"/>
      <c r="TKX280" s="49"/>
      <c r="TKY280" s="49"/>
      <c r="TKZ280" s="49"/>
      <c r="TLA280" s="49"/>
      <c r="TLB280" s="49"/>
      <c r="TLC280" s="49"/>
      <c r="TLD280" s="49"/>
      <c r="TLE280" s="49"/>
      <c r="TLF280" s="49"/>
      <c r="TLG280" s="49"/>
      <c r="TLH280" s="49"/>
      <c r="TLI280" s="49"/>
      <c r="TLJ280" s="49"/>
      <c r="TLK280" s="49"/>
      <c r="TLL280" s="49"/>
      <c r="TLM280" s="49"/>
      <c r="TLN280" s="49"/>
      <c r="TLO280" s="49"/>
      <c r="TLP280" s="49"/>
      <c r="TLQ280" s="49"/>
      <c r="TLR280" s="49"/>
      <c r="TLS280" s="49"/>
      <c r="TLT280" s="49"/>
      <c r="TLU280" s="49"/>
      <c r="TLV280" s="49"/>
      <c r="TLW280" s="49"/>
      <c r="TLX280" s="49"/>
      <c r="TLY280" s="49"/>
      <c r="TLZ280" s="49"/>
      <c r="TMA280" s="49"/>
      <c r="TMB280" s="49"/>
      <c r="TMC280" s="49"/>
      <c r="TMD280" s="49"/>
      <c r="TME280" s="49"/>
      <c r="TMF280" s="49"/>
      <c r="TMG280" s="49"/>
      <c r="TMH280" s="49"/>
      <c r="TMI280" s="49"/>
      <c r="TMJ280" s="49"/>
      <c r="TMK280" s="49"/>
      <c r="TML280" s="49"/>
      <c r="TMM280" s="49"/>
      <c r="TMN280" s="49"/>
      <c r="TMO280" s="49"/>
      <c r="TMP280" s="49"/>
      <c r="TMQ280" s="49"/>
      <c r="TMR280" s="49"/>
      <c r="TMS280" s="49"/>
      <c r="TMT280" s="49"/>
      <c r="TMU280" s="49"/>
      <c r="TMV280" s="49"/>
      <c r="TMW280" s="49"/>
      <c r="TMX280" s="49"/>
      <c r="TMY280" s="49"/>
      <c r="TMZ280" s="49"/>
      <c r="TNA280" s="49"/>
      <c r="TNB280" s="49"/>
      <c r="TNC280" s="49"/>
      <c r="TND280" s="49"/>
      <c r="TNE280" s="49"/>
      <c r="TNF280" s="49"/>
      <c r="TNG280" s="49"/>
      <c r="TNH280" s="49"/>
      <c r="TNI280" s="49"/>
      <c r="TNJ280" s="49"/>
      <c r="TNK280" s="49"/>
      <c r="TNL280" s="49"/>
      <c r="TNM280" s="49"/>
      <c r="TNN280" s="49"/>
      <c r="TNO280" s="49"/>
      <c r="TNP280" s="49"/>
      <c r="TNQ280" s="49"/>
      <c r="TNR280" s="49"/>
      <c r="TNS280" s="49"/>
      <c r="TNT280" s="49"/>
      <c r="TNU280" s="49"/>
      <c r="TNV280" s="49"/>
      <c r="TNW280" s="49"/>
      <c r="TNX280" s="49"/>
      <c r="TNY280" s="49"/>
      <c r="TNZ280" s="49"/>
      <c r="TOA280" s="49"/>
      <c r="TOB280" s="49"/>
      <c r="TOC280" s="49"/>
      <c r="TOD280" s="49"/>
      <c r="TOE280" s="49"/>
      <c r="TOF280" s="49"/>
      <c r="TOG280" s="49"/>
      <c r="TOH280" s="49"/>
      <c r="TOI280" s="49"/>
      <c r="TOJ280" s="49"/>
      <c r="TOK280" s="49"/>
      <c r="TOL280" s="49"/>
      <c r="TOM280" s="49"/>
      <c r="TON280" s="49"/>
      <c r="TOO280" s="49"/>
      <c r="TOP280" s="49"/>
      <c r="TOQ280" s="49"/>
      <c r="TOR280" s="49"/>
      <c r="TOS280" s="49"/>
      <c r="TOT280" s="49"/>
      <c r="TOU280" s="49"/>
      <c r="TOV280" s="49"/>
      <c r="TOW280" s="49"/>
      <c r="TOX280" s="49"/>
      <c r="TOY280" s="49"/>
      <c r="TOZ280" s="49"/>
      <c r="TPA280" s="49"/>
      <c r="TPB280" s="49"/>
      <c r="TPC280" s="49"/>
      <c r="TPD280" s="49"/>
      <c r="TPE280" s="49"/>
      <c r="TPF280" s="49"/>
      <c r="TPG280" s="49"/>
      <c r="TPH280" s="49"/>
      <c r="TPI280" s="49"/>
      <c r="TPJ280" s="49"/>
      <c r="TPK280" s="49"/>
      <c r="TPL280" s="49"/>
      <c r="TPM280" s="49"/>
      <c r="TPN280" s="49"/>
      <c r="TPO280" s="49"/>
      <c r="TPP280" s="49"/>
      <c r="TPQ280" s="49"/>
      <c r="TPR280" s="49"/>
      <c r="TPS280" s="49"/>
      <c r="TPT280" s="49"/>
      <c r="TPU280" s="49"/>
      <c r="TPV280" s="49"/>
      <c r="TPW280" s="49"/>
      <c r="TPX280" s="49"/>
      <c r="TPY280" s="49"/>
      <c r="TPZ280" s="49"/>
      <c r="TQA280" s="49"/>
      <c r="TQB280" s="49"/>
      <c r="TQC280" s="49"/>
      <c r="TQD280" s="49"/>
      <c r="TQE280" s="49"/>
      <c r="TQF280" s="49"/>
      <c r="TQG280" s="49"/>
      <c r="TQH280" s="49"/>
      <c r="TQI280" s="49"/>
      <c r="TQJ280" s="49"/>
      <c r="TQK280" s="49"/>
      <c r="TQL280" s="49"/>
      <c r="TQM280" s="49"/>
      <c r="TQN280" s="49"/>
      <c r="TQO280" s="49"/>
      <c r="TQP280" s="49"/>
      <c r="TQQ280" s="49"/>
      <c r="TQR280" s="49"/>
      <c r="TQS280" s="49"/>
      <c r="TQT280" s="49"/>
      <c r="TQU280" s="49"/>
      <c r="TQV280" s="49"/>
      <c r="TQW280" s="49"/>
      <c r="TQX280" s="49"/>
      <c r="TQY280" s="49"/>
      <c r="TQZ280" s="49"/>
      <c r="TRA280" s="49"/>
      <c r="TRB280" s="49"/>
      <c r="TRC280" s="49"/>
      <c r="TRD280" s="49"/>
      <c r="TRE280" s="49"/>
      <c r="TRF280" s="49"/>
      <c r="TRG280" s="49"/>
      <c r="TRH280" s="49"/>
      <c r="TRI280" s="49"/>
      <c r="TRJ280" s="49"/>
      <c r="TRK280" s="49"/>
      <c r="TRL280" s="49"/>
      <c r="TRM280" s="49"/>
      <c r="TRN280" s="49"/>
      <c r="TRO280" s="49"/>
      <c r="TRP280" s="49"/>
      <c r="TRQ280" s="49"/>
      <c r="TRR280" s="49"/>
      <c r="TRS280" s="49"/>
      <c r="TRT280" s="49"/>
      <c r="TRU280" s="49"/>
      <c r="TRV280" s="49"/>
      <c r="TRW280" s="49"/>
      <c r="TRX280" s="49"/>
      <c r="TRY280" s="49"/>
      <c r="TRZ280" s="49"/>
      <c r="TSA280" s="49"/>
      <c r="TSB280" s="49"/>
      <c r="TSC280" s="49"/>
      <c r="TSD280" s="49"/>
      <c r="TSE280" s="49"/>
      <c r="TSF280" s="49"/>
      <c r="TSG280" s="49"/>
      <c r="TSH280" s="49"/>
      <c r="TSI280" s="49"/>
      <c r="TSJ280" s="49"/>
      <c r="TSK280" s="49"/>
      <c r="TSL280" s="49"/>
      <c r="TSM280" s="49"/>
      <c r="TSN280" s="49"/>
      <c r="TSO280" s="49"/>
      <c r="TSP280" s="49"/>
      <c r="TSQ280" s="49"/>
      <c r="TSR280" s="49"/>
      <c r="TSS280" s="49"/>
      <c r="TST280" s="49"/>
      <c r="TSU280" s="49"/>
      <c r="TSV280" s="49"/>
      <c r="TSW280" s="49"/>
      <c r="TSX280" s="49"/>
      <c r="TSY280" s="49"/>
      <c r="TSZ280" s="49"/>
      <c r="TTA280" s="49"/>
      <c r="TTB280" s="49"/>
      <c r="TTC280" s="49"/>
      <c r="TTD280" s="49"/>
      <c r="TTE280" s="49"/>
      <c r="TTF280" s="49"/>
      <c r="TTG280" s="49"/>
      <c r="TTH280" s="49"/>
      <c r="TTI280" s="49"/>
      <c r="TTJ280" s="49"/>
      <c r="TTK280" s="49"/>
      <c r="TTL280" s="49"/>
      <c r="TTM280" s="49"/>
      <c r="TTN280" s="49"/>
      <c r="TTO280" s="49"/>
      <c r="TTP280" s="49"/>
      <c r="TTQ280" s="49"/>
      <c r="TTR280" s="49"/>
      <c r="TTS280" s="49"/>
      <c r="TTT280" s="49"/>
      <c r="TTU280" s="49"/>
      <c r="TTV280" s="49"/>
      <c r="TTW280" s="49"/>
      <c r="TTX280" s="49"/>
      <c r="TTY280" s="49"/>
      <c r="TTZ280" s="49"/>
      <c r="TUA280" s="49"/>
      <c r="TUB280" s="49"/>
      <c r="TUC280" s="49"/>
      <c r="TUD280" s="49"/>
      <c r="TUE280" s="49"/>
      <c r="TUF280" s="49"/>
      <c r="TUG280" s="49"/>
      <c r="TUH280" s="49"/>
      <c r="TUI280" s="49"/>
      <c r="TUJ280" s="49"/>
      <c r="TUK280" s="49"/>
      <c r="TUL280" s="49"/>
      <c r="TUM280" s="49"/>
      <c r="TUN280" s="49"/>
      <c r="TUO280" s="49"/>
      <c r="TUP280" s="49"/>
      <c r="TUQ280" s="49"/>
      <c r="TUR280" s="49"/>
      <c r="TUS280" s="49"/>
      <c r="TUT280" s="49"/>
      <c r="TUU280" s="49"/>
      <c r="TUV280" s="49"/>
      <c r="TUW280" s="49"/>
      <c r="TUX280" s="49"/>
      <c r="TUY280" s="49"/>
      <c r="TUZ280" s="49"/>
      <c r="TVA280" s="49"/>
      <c r="TVB280" s="49"/>
      <c r="TVC280" s="49"/>
      <c r="TVD280" s="49"/>
      <c r="TVE280" s="49"/>
      <c r="TVF280" s="49"/>
      <c r="TVG280" s="49"/>
      <c r="TVH280" s="49"/>
      <c r="TVI280" s="49"/>
      <c r="TVJ280" s="49"/>
      <c r="TVK280" s="49"/>
      <c r="TVL280" s="49"/>
      <c r="TVM280" s="49"/>
      <c r="TVN280" s="49"/>
      <c r="TVO280" s="49"/>
      <c r="TVP280" s="49"/>
      <c r="TVQ280" s="49"/>
      <c r="TVR280" s="49"/>
      <c r="TVS280" s="49"/>
      <c r="TVT280" s="49"/>
      <c r="TVU280" s="49"/>
      <c r="TVV280" s="49"/>
      <c r="TVW280" s="49"/>
      <c r="TVX280" s="49"/>
      <c r="TVY280" s="49"/>
      <c r="TVZ280" s="49"/>
      <c r="TWA280" s="49"/>
      <c r="TWB280" s="49"/>
      <c r="TWC280" s="49"/>
      <c r="TWD280" s="49"/>
      <c r="TWE280" s="49"/>
      <c r="TWF280" s="49"/>
      <c r="TWG280" s="49"/>
      <c r="TWH280" s="49"/>
      <c r="TWI280" s="49"/>
      <c r="TWJ280" s="49"/>
      <c r="TWK280" s="49"/>
      <c r="TWL280" s="49"/>
      <c r="TWM280" s="49"/>
      <c r="TWN280" s="49"/>
      <c r="TWO280" s="49"/>
      <c r="TWP280" s="49"/>
      <c r="TWQ280" s="49"/>
      <c r="TWR280" s="49"/>
      <c r="TWS280" s="49"/>
      <c r="TWT280" s="49"/>
      <c r="TWU280" s="49"/>
      <c r="TWV280" s="49"/>
      <c r="TWW280" s="49"/>
      <c r="TWX280" s="49"/>
      <c r="TWY280" s="49"/>
      <c r="TWZ280" s="49"/>
      <c r="TXA280" s="49"/>
      <c r="TXB280" s="49"/>
      <c r="TXC280" s="49"/>
      <c r="TXD280" s="49"/>
      <c r="TXE280" s="49"/>
      <c r="TXF280" s="49"/>
      <c r="TXG280" s="49"/>
      <c r="TXH280" s="49"/>
      <c r="TXI280" s="49"/>
      <c r="TXJ280" s="49"/>
      <c r="TXK280" s="49"/>
      <c r="TXL280" s="49"/>
      <c r="TXM280" s="49"/>
      <c r="TXN280" s="49"/>
      <c r="TXO280" s="49"/>
      <c r="TXP280" s="49"/>
      <c r="TXQ280" s="49"/>
      <c r="TXR280" s="49"/>
      <c r="TXS280" s="49"/>
      <c r="TXT280" s="49"/>
      <c r="TXU280" s="49"/>
      <c r="TXV280" s="49"/>
      <c r="TXW280" s="49"/>
      <c r="TXX280" s="49"/>
      <c r="TXY280" s="49"/>
      <c r="TXZ280" s="49"/>
      <c r="TYA280" s="49"/>
      <c r="TYB280" s="49"/>
      <c r="TYC280" s="49"/>
      <c r="TYD280" s="49"/>
      <c r="TYE280" s="49"/>
      <c r="TYF280" s="49"/>
      <c r="TYG280" s="49"/>
      <c r="TYH280" s="49"/>
      <c r="TYI280" s="49"/>
      <c r="TYJ280" s="49"/>
      <c r="TYK280" s="49"/>
      <c r="TYL280" s="49"/>
      <c r="TYM280" s="49"/>
      <c r="TYN280" s="49"/>
      <c r="TYO280" s="49"/>
      <c r="TYP280" s="49"/>
      <c r="TYQ280" s="49"/>
      <c r="TYR280" s="49"/>
      <c r="TYS280" s="49"/>
      <c r="TYT280" s="49"/>
      <c r="TYU280" s="49"/>
      <c r="TYV280" s="49"/>
      <c r="TYW280" s="49"/>
      <c r="TYX280" s="49"/>
      <c r="TYY280" s="49"/>
      <c r="TYZ280" s="49"/>
      <c r="TZA280" s="49"/>
      <c r="TZB280" s="49"/>
      <c r="TZC280" s="49"/>
      <c r="TZD280" s="49"/>
      <c r="TZE280" s="49"/>
      <c r="TZF280" s="49"/>
      <c r="TZG280" s="49"/>
      <c r="TZH280" s="49"/>
      <c r="TZI280" s="49"/>
      <c r="TZJ280" s="49"/>
      <c r="TZK280" s="49"/>
      <c r="TZL280" s="49"/>
      <c r="TZM280" s="49"/>
      <c r="TZN280" s="49"/>
      <c r="TZO280" s="49"/>
      <c r="TZP280" s="49"/>
      <c r="TZQ280" s="49"/>
      <c r="TZR280" s="49"/>
      <c r="TZS280" s="49"/>
      <c r="TZT280" s="49"/>
      <c r="TZU280" s="49"/>
      <c r="TZV280" s="49"/>
      <c r="TZW280" s="49"/>
      <c r="TZX280" s="49"/>
      <c r="TZY280" s="49"/>
      <c r="TZZ280" s="49"/>
      <c r="UAA280" s="49"/>
      <c r="UAB280" s="49"/>
      <c r="UAC280" s="49"/>
      <c r="UAD280" s="49"/>
      <c r="UAE280" s="49"/>
      <c r="UAF280" s="49"/>
      <c r="UAG280" s="49"/>
      <c r="UAH280" s="49"/>
      <c r="UAI280" s="49"/>
      <c r="UAJ280" s="49"/>
      <c r="UAK280" s="49"/>
      <c r="UAL280" s="49"/>
      <c r="UAM280" s="49"/>
      <c r="UAN280" s="49"/>
      <c r="UAO280" s="49"/>
      <c r="UAP280" s="49"/>
      <c r="UAQ280" s="49"/>
      <c r="UAR280" s="49"/>
      <c r="UAS280" s="49"/>
      <c r="UAT280" s="49"/>
      <c r="UAU280" s="49"/>
      <c r="UAV280" s="49"/>
      <c r="UAW280" s="49"/>
      <c r="UAX280" s="49"/>
      <c r="UAY280" s="49"/>
      <c r="UAZ280" s="49"/>
      <c r="UBA280" s="49"/>
      <c r="UBB280" s="49"/>
      <c r="UBC280" s="49"/>
      <c r="UBD280" s="49"/>
      <c r="UBE280" s="49"/>
      <c r="UBF280" s="49"/>
      <c r="UBG280" s="49"/>
      <c r="UBH280" s="49"/>
      <c r="UBI280" s="49"/>
      <c r="UBJ280" s="49"/>
      <c r="UBK280" s="49"/>
      <c r="UBL280" s="49"/>
      <c r="UBM280" s="49"/>
      <c r="UBN280" s="49"/>
      <c r="UBO280" s="49"/>
      <c r="UBP280" s="49"/>
      <c r="UBQ280" s="49"/>
      <c r="UBR280" s="49"/>
      <c r="UBS280" s="49"/>
      <c r="UBT280" s="49"/>
      <c r="UBU280" s="49"/>
      <c r="UBV280" s="49"/>
      <c r="UBW280" s="49"/>
      <c r="UBX280" s="49"/>
      <c r="UBY280" s="49"/>
      <c r="UBZ280" s="49"/>
      <c r="UCA280" s="49"/>
      <c r="UCB280" s="49"/>
      <c r="UCC280" s="49"/>
      <c r="UCD280" s="49"/>
      <c r="UCE280" s="49"/>
      <c r="UCF280" s="49"/>
      <c r="UCG280" s="49"/>
      <c r="UCH280" s="49"/>
      <c r="UCI280" s="49"/>
      <c r="UCJ280" s="49"/>
      <c r="UCK280" s="49"/>
      <c r="UCL280" s="49"/>
      <c r="UCM280" s="49"/>
      <c r="UCN280" s="49"/>
      <c r="UCO280" s="49"/>
      <c r="UCP280" s="49"/>
      <c r="UCQ280" s="49"/>
      <c r="UCR280" s="49"/>
      <c r="UCS280" s="49"/>
      <c r="UCT280" s="49"/>
      <c r="UCU280" s="49"/>
      <c r="UCV280" s="49"/>
      <c r="UCW280" s="49"/>
      <c r="UCX280" s="49"/>
      <c r="UCY280" s="49"/>
      <c r="UCZ280" s="49"/>
      <c r="UDA280" s="49"/>
      <c r="UDB280" s="49"/>
      <c r="UDC280" s="49"/>
      <c r="UDD280" s="49"/>
      <c r="UDE280" s="49"/>
      <c r="UDF280" s="49"/>
      <c r="UDG280" s="49"/>
      <c r="UDH280" s="49"/>
      <c r="UDI280" s="49"/>
      <c r="UDJ280" s="49"/>
      <c r="UDK280" s="49"/>
      <c r="UDL280" s="49"/>
      <c r="UDM280" s="49"/>
      <c r="UDN280" s="49"/>
      <c r="UDO280" s="49"/>
      <c r="UDP280" s="49"/>
      <c r="UDQ280" s="49"/>
      <c r="UDR280" s="49"/>
      <c r="UDS280" s="49"/>
      <c r="UDT280" s="49"/>
      <c r="UDU280" s="49"/>
      <c r="UDV280" s="49"/>
      <c r="UDW280" s="49"/>
      <c r="UDX280" s="49"/>
      <c r="UDY280" s="49"/>
      <c r="UDZ280" s="49"/>
      <c r="UEA280" s="49"/>
      <c r="UEB280" s="49"/>
      <c r="UEC280" s="49"/>
      <c r="UED280" s="49"/>
      <c r="UEE280" s="49"/>
      <c r="UEF280" s="49"/>
      <c r="UEG280" s="49"/>
      <c r="UEH280" s="49"/>
      <c r="UEI280" s="49"/>
      <c r="UEJ280" s="49"/>
      <c r="UEK280" s="49"/>
      <c r="UEL280" s="49"/>
      <c r="UEM280" s="49"/>
      <c r="UEN280" s="49"/>
      <c r="UEO280" s="49"/>
      <c r="UEP280" s="49"/>
      <c r="UEQ280" s="49"/>
      <c r="UER280" s="49"/>
      <c r="UES280" s="49"/>
      <c r="UET280" s="49"/>
      <c r="UEU280" s="49"/>
      <c r="UEV280" s="49"/>
      <c r="UEW280" s="49"/>
      <c r="UEX280" s="49"/>
      <c r="UEY280" s="49"/>
      <c r="UEZ280" s="49"/>
      <c r="UFA280" s="49"/>
      <c r="UFB280" s="49"/>
      <c r="UFC280" s="49"/>
      <c r="UFD280" s="49"/>
      <c r="UFE280" s="49"/>
      <c r="UFF280" s="49"/>
      <c r="UFG280" s="49"/>
      <c r="UFH280" s="49"/>
      <c r="UFI280" s="49"/>
      <c r="UFJ280" s="49"/>
      <c r="UFK280" s="49"/>
      <c r="UFL280" s="49"/>
      <c r="UFM280" s="49"/>
      <c r="UFN280" s="49"/>
      <c r="UFO280" s="49"/>
      <c r="UFP280" s="49"/>
      <c r="UFQ280" s="49"/>
      <c r="UFR280" s="49"/>
      <c r="UFS280" s="49"/>
      <c r="UFT280" s="49"/>
      <c r="UFU280" s="49"/>
      <c r="UFV280" s="49"/>
      <c r="UFW280" s="49"/>
      <c r="UFX280" s="49"/>
      <c r="UFY280" s="49"/>
      <c r="UFZ280" s="49"/>
      <c r="UGA280" s="49"/>
      <c r="UGB280" s="49"/>
      <c r="UGC280" s="49"/>
      <c r="UGD280" s="49"/>
      <c r="UGE280" s="49"/>
      <c r="UGF280" s="49"/>
      <c r="UGG280" s="49"/>
      <c r="UGH280" s="49"/>
      <c r="UGI280" s="49"/>
      <c r="UGJ280" s="49"/>
      <c r="UGK280" s="49"/>
      <c r="UGL280" s="49"/>
      <c r="UGM280" s="49"/>
      <c r="UGN280" s="49"/>
      <c r="UGO280" s="49"/>
      <c r="UGP280" s="49"/>
      <c r="UGQ280" s="49"/>
      <c r="UGR280" s="49"/>
      <c r="UGS280" s="49"/>
      <c r="UGT280" s="49"/>
      <c r="UGU280" s="49"/>
      <c r="UGV280" s="49"/>
      <c r="UGW280" s="49"/>
      <c r="UGX280" s="49"/>
      <c r="UGY280" s="49"/>
      <c r="UGZ280" s="49"/>
      <c r="UHA280" s="49"/>
      <c r="UHB280" s="49"/>
      <c r="UHC280" s="49"/>
      <c r="UHD280" s="49"/>
      <c r="UHE280" s="49"/>
      <c r="UHF280" s="49"/>
      <c r="UHG280" s="49"/>
      <c r="UHH280" s="49"/>
      <c r="UHI280" s="49"/>
      <c r="UHJ280" s="49"/>
      <c r="UHK280" s="49"/>
      <c r="UHL280" s="49"/>
      <c r="UHM280" s="49"/>
      <c r="UHN280" s="49"/>
      <c r="UHO280" s="49"/>
      <c r="UHP280" s="49"/>
      <c r="UHQ280" s="49"/>
      <c r="UHR280" s="49"/>
      <c r="UHS280" s="49"/>
      <c r="UHT280" s="49"/>
      <c r="UHU280" s="49"/>
      <c r="UHV280" s="49"/>
      <c r="UHW280" s="49"/>
      <c r="UHX280" s="49"/>
      <c r="UHY280" s="49"/>
      <c r="UHZ280" s="49"/>
      <c r="UIA280" s="49"/>
      <c r="UIB280" s="49"/>
      <c r="UIC280" s="49"/>
      <c r="UID280" s="49"/>
      <c r="UIE280" s="49"/>
      <c r="UIF280" s="49"/>
      <c r="UIG280" s="49"/>
      <c r="UIH280" s="49"/>
      <c r="UII280" s="49"/>
      <c r="UIJ280" s="49"/>
      <c r="UIK280" s="49"/>
      <c r="UIL280" s="49"/>
      <c r="UIM280" s="49"/>
      <c r="UIN280" s="49"/>
      <c r="UIO280" s="49"/>
      <c r="UIP280" s="49"/>
      <c r="UIQ280" s="49"/>
      <c r="UIR280" s="49"/>
      <c r="UIS280" s="49"/>
      <c r="UIT280" s="49"/>
      <c r="UIU280" s="49"/>
      <c r="UIV280" s="49"/>
      <c r="UIW280" s="49"/>
      <c r="UIX280" s="49"/>
      <c r="UIY280" s="49"/>
      <c r="UIZ280" s="49"/>
      <c r="UJA280" s="49"/>
      <c r="UJB280" s="49"/>
      <c r="UJC280" s="49"/>
      <c r="UJD280" s="49"/>
      <c r="UJE280" s="49"/>
      <c r="UJF280" s="49"/>
      <c r="UJG280" s="49"/>
      <c r="UJH280" s="49"/>
      <c r="UJI280" s="49"/>
      <c r="UJJ280" s="49"/>
      <c r="UJK280" s="49"/>
      <c r="UJL280" s="49"/>
      <c r="UJM280" s="49"/>
      <c r="UJN280" s="49"/>
      <c r="UJO280" s="49"/>
      <c r="UJP280" s="49"/>
      <c r="UJQ280" s="49"/>
      <c r="UJR280" s="49"/>
      <c r="UJS280" s="49"/>
      <c r="UJT280" s="49"/>
      <c r="UJU280" s="49"/>
      <c r="UJV280" s="49"/>
      <c r="UJW280" s="49"/>
      <c r="UJX280" s="49"/>
      <c r="UJY280" s="49"/>
      <c r="UJZ280" s="49"/>
      <c r="UKA280" s="49"/>
      <c r="UKB280" s="49"/>
      <c r="UKC280" s="49"/>
      <c r="UKD280" s="49"/>
      <c r="UKE280" s="49"/>
      <c r="UKF280" s="49"/>
      <c r="UKG280" s="49"/>
      <c r="UKH280" s="49"/>
      <c r="UKI280" s="49"/>
      <c r="UKJ280" s="49"/>
      <c r="UKK280" s="49"/>
      <c r="UKL280" s="49"/>
      <c r="UKM280" s="49"/>
      <c r="UKN280" s="49"/>
      <c r="UKO280" s="49"/>
      <c r="UKP280" s="49"/>
      <c r="UKQ280" s="49"/>
      <c r="UKR280" s="49"/>
      <c r="UKS280" s="49"/>
      <c r="UKT280" s="49"/>
      <c r="UKU280" s="49"/>
      <c r="UKV280" s="49"/>
      <c r="UKW280" s="49"/>
      <c r="UKX280" s="49"/>
      <c r="UKY280" s="49"/>
      <c r="UKZ280" s="49"/>
      <c r="ULA280" s="49"/>
      <c r="ULB280" s="49"/>
      <c r="ULC280" s="49"/>
      <c r="ULD280" s="49"/>
      <c r="ULE280" s="49"/>
      <c r="ULF280" s="49"/>
      <c r="ULG280" s="49"/>
      <c r="ULH280" s="49"/>
      <c r="ULI280" s="49"/>
      <c r="ULJ280" s="49"/>
      <c r="ULK280" s="49"/>
      <c r="ULL280" s="49"/>
      <c r="ULM280" s="49"/>
      <c r="ULN280" s="49"/>
      <c r="ULO280" s="49"/>
      <c r="ULP280" s="49"/>
      <c r="ULQ280" s="49"/>
      <c r="ULR280" s="49"/>
      <c r="ULS280" s="49"/>
      <c r="ULT280" s="49"/>
      <c r="ULU280" s="49"/>
      <c r="ULV280" s="49"/>
      <c r="ULW280" s="49"/>
      <c r="ULX280" s="49"/>
      <c r="ULY280" s="49"/>
      <c r="ULZ280" s="49"/>
      <c r="UMA280" s="49"/>
      <c r="UMB280" s="49"/>
      <c r="UMC280" s="49"/>
      <c r="UMD280" s="49"/>
      <c r="UME280" s="49"/>
      <c r="UMF280" s="49"/>
      <c r="UMG280" s="49"/>
      <c r="UMH280" s="49"/>
      <c r="UMI280" s="49"/>
      <c r="UMJ280" s="49"/>
      <c r="UMK280" s="49"/>
      <c r="UML280" s="49"/>
      <c r="UMM280" s="49"/>
      <c r="UMN280" s="49"/>
      <c r="UMO280" s="49"/>
      <c r="UMP280" s="49"/>
      <c r="UMQ280" s="49"/>
      <c r="UMR280" s="49"/>
      <c r="UMS280" s="49"/>
      <c r="UMT280" s="49"/>
      <c r="UMU280" s="49"/>
      <c r="UMV280" s="49"/>
      <c r="UMW280" s="49"/>
      <c r="UMX280" s="49"/>
      <c r="UMY280" s="49"/>
      <c r="UMZ280" s="49"/>
      <c r="UNA280" s="49"/>
      <c r="UNB280" s="49"/>
      <c r="UNC280" s="49"/>
      <c r="UND280" s="49"/>
      <c r="UNE280" s="49"/>
      <c r="UNF280" s="49"/>
      <c r="UNG280" s="49"/>
      <c r="UNH280" s="49"/>
      <c r="UNI280" s="49"/>
      <c r="UNJ280" s="49"/>
      <c r="UNK280" s="49"/>
      <c r="UNL280" s="49"/>
      <c r="UNM280" s="49"/>
      <c r="UNN280" s="49"/>
      <c r="UNO280" s="49"/>
      <c r="UNP280" s="49"/>
      <c r="UNQ280" s="49"/>
      <c r="UNR280" s="49"/>
      <c r="UNS280" s="49"/>
      <c r="UNT280" s="49"/>
      <c r="UNU280" s="49"/>
      <c r="UNV280" s="49"/>
      <c r="UNW280" s="49"/>
      <c r="UNX280" s="49"/>
      <c r="UNY280" s="49"/>
      <c r="UNZ280" s="49"/>
      <c r="UOA280" s="49"/>
      <c r="UOB280" s="49"/>
      <c r="UOC280" s="49"/>
      <c r="UOD280" s="49"/>
      <c r="UOE280" s="49"/>
      <c r="UOF280" s="49"/>
      <c r="UOG280" s="49"/>
      <c r="UOH280" s="49"/>
      <c r="UOI280" s="49"/>
      <c r="UOJ280" s="49"/>
      <c r="UOK280" s="49"/>
      <c r="UOL280" s="49"/>
      <c r="UOM280" s="49"/>
      <c r="UON280" s="49"/>
      <c r="UOO280" s="49"/>
      <c r="UOP280" s="49"/>
      <c r="UOQ280" s="49"/>
      <c r="UOR280" s="49"/>
      <c r="UOS280" s="49"/>
      <c r="UOT280" s="49"/>
      <c r="UOU280" s="49"/>
      <c r="UOV280" s="49"/>
      <c r="UOW280" s="49"/>
      <c r="UOX280" s="49"/>
      <c r="UOY280" s="49"/>
      <c r="UOZ280" s="49"/>
      <c r="UPA280" s="49"/>
      <c r="UPB280" s="49"/>
      <c r="UPC280" s="49"/>
      <c r="UPD280" s="49"/>
      <c r="UPE280" s="49"/>
      <c r="UPF280" s="49"/>
      <c r="UPG280" s="49"/>
      <c r="UPH280" s="49"/>
      <c r="UPI280" s="49"/>
      <c r="UPJ280" s="49"/>
      <c r="UPK280" s="49"/>
      <c r="UPL280" s="49"/>
      <c r="UPM280" s="49"/>
      <c r="UPN280" s="49"/>
      <c r="UPO280" s="49"/>
      <c r="UPP280" s="49"/>
      <c r="UPQ280" s="49"/>
      <c r="UPR280" s="49"/>
      <c r="UPS280" s="49"/>
      <c r="UPT280" s="49"/>
      <c r="UPU280" s="49"/>
      <c r="UPV280" s="49"/>
      <c r="UPW280" s="49"/>
      <c r="UPX280" s="49"/>
      <c r="UPY280" s="49"/>
      <c r="UPZ280" s="49"/>
      <c r="UQA280" s="49"/>
      <c r="UQB280" s="49"/>
      <c r="UQC280" s="49"/>
      <c r="UQD280" s="49"/>
      <c r="UQE280" s="49"/>
      <c r="UQF280" s="49"/>
      <c r="UQG280" s="49"/>
      <c r="UQH280" s="49"/>
      <c r="UQI280" s="49"/>
      <c r="UQJ280" s="49"/>
      <c r="UQK280" s="49"/>
      <c r="UQL280" s="49"/>
      <c r="UQM280" s="49"/>
      <c r="UQN280" s="49"/>
      <c r="UQO280" s="49"/>
      <c r="UQP280" s="49"/>
      <c r="UQQ280" s="49"/>
      <c r="UQR280" s="49"/>
      <c r="UQS280" s="49"/>
      <c r="UQT280" s="49"/>
      <c r="UQU280" s="49"/>
      <c r="UQV280" s="49"/>
      <c r="UQW280" s="49"/>
      <c r="UQX280" s="49"/>
      <c r="UQY280" s="49"/>
      <c r="UQZ280" s="49"/>
      <c r="URA280" s="49"/>
      <c r="URB280" s="49"/>
      <c r="URC280" s="49"/>
      <c r="URD280" s="49"/>
      <c r="URE280" s="49"/>
      <c r="URF280" s="49"/>
      <c r="URG280" s="49"/>
      <c r="URH280" s="49"/>
      <c r="URI280" s="49"/>
      <c r="URJ280" s="49"/>
      <c r="URK280" s="49"/>
      <c r="URL280" s="49"/>
      <c r="URM280" s="49"/>
      <c r="URN280" s="49"/>
      <c r="URO280" s="49"/>
      <c r="URP280" s="49"/>
      <c r="URQ280" s="49"/>
      <c r="URR280" s="49"/>
      <c r="URS280" s="49"/>
      <c r="URT280" s="49"/>
      <c r="URU280" s="49"/>
      <c r="URV280" s="49"/>
      <c r="URW280" s="49"/>
      <c r="URX280" s="49"/>
      <c r="URY280" s="49"/>
      <c r="URZ280" s="49"/>
      <c r="USA280" s="49"/>
      <c r="USB280" s="49"/>
      <c r="USC280" s="49"/>
      <c r="USD280" s="49"/>
      <c r="USE280" s="49"/>
      <c r="USF280" s="49"/>
      <c r="USG280" s="49"/>
      <c r="USH280" s="49"/>
      <c r="USI280" s="49"/>
      <c r="USJ280" s="49"/>
      <c r="USK280" s="49"/>
      <c r="USL280" s="49"/>
      <c r="USM280" s="49"/>
      <c r="USN280" s="49"/>
      <c r="USO280" s="49"/>
      <c r="USP280" s="49"/>
      <c r="USQ280" s="49"/>
      <c r="USR280" s="49"/>
      <c r="USS280" s="49"/>
      <c r="UST280" s="49"/>
      <c r="USU280" s="49"/>
      <c r="USV280" s="49"/>
      <c r="USW280" s="49"/>
      <c r="USX280" s="49"/>
      <c r="USY280" s="49"/>
      <c r="USZ280" s="49"/>
      <c r="UTA280" s="49"/>
      <c r="UTB280" s="49"/>
      <c r="UTC280" s="49"/>
      <c r="UTD280" s="49"/>
      <c r="UTE280" s="49"/>
      <c r="UTF280" s="49"/>
      <c r="UTG280" s="49"/>
      <c r="UTH280" s="49"/>
      <c r="UTI280" s="49"/>
      <c r="UTJ280" s="49"/>
      <c r="UTK280" s="49"/>
      <c r="UTL280" s="49"/>
      <c r="UTM280" s="49"/>
      <c r="UTN280" s="49"/>
      <c r="UTO280" s="49"/>
      <c r="UTP280" s="49"/>
      <c r="UTQ280" s="49"/>
      <c r="UTR280" s="49"/>
      <c r="UTS280" s="49"/>
      <c r="UTT280" s="49"/>
      <c r="UTU280" s="49"/>
      <c r="UTV280" s="49"/>
      <c r="UTW280" s="49"/>
      <c r="UTX280" s="49"/>
      <c r="UTY280" s="49"/>
      <c r="UTZ280" s="49"/>
      <c r="UUA280" s="49"/>
      <c r="UUB280" s="49"/>
      <c r="UUC280" s="49"/>
      <c r="UUD280" s="49"/>
      <c r="UUE280" s="49"/>
      <c r="UUF280" s="49"/>
      <c r="UUG280" s="49"/>
      <c r="UUH280" s="49"/>
      <c r="UUI280" s="49"/>
      <c r="UUJ280" s="49"/>
      <c r="UUK280" s="49"/>
      <c r="UUL280" s="49"/>
      <c r="UUM280" s="49"/>
      <c r="UUN280" s="49"/>
      <c r="UUO280" s="49"/>
      <c r="UUP280" s="49"/>
      <c r="UUQ280" s="49"/>
      <c r="UUR280" s="49"/>
      <c r="UUS280" s="49"/>
      <c r="UUT280" s="49"/>
      <c r="UUU280" s="49"/>
      <c r="UUV280" s="49"/>
      <c r="UUW280" s="49"/>
      <c r="UUX280" s="49"/>
      <c r="UUY280" s="49"/>
      <c r="UUZ280" s="49"/>
      <c r="UVA280" s="49"/>
      <c r="UVB280" s="49"/>
      <c r="UVC280" s="49"/>
      <c r="UVD280" s="49"/>
      <c r="UVE280" s="49"/>
      <c r="UVF280" s="49"/>
      <c r="UVG280" s="49"/>
      <c r="UVH280" s="49"/>
      <c r="UVI280" s="49"/>
      <c r="UVJ280" s="49"/>
      <c r="UVK280" s="49"/>
      <c r="UVL280" s="49"/>
      <c r="UVM280" s="49"/>
      <c r="UVN280" s="49"/>
      <c r="UVO280" s="49"/>
      <c r="UVP280" s="49"/>
      <c r="UVQ280" s="49"/>
      <c r="UVR280" s="49"/>
      <c r="UVS280" s="49"/>
      <c r="UVT280" s="49"/>
      <c r="UVU280" s="49"/>
      <c r="UVV280" s="49"/>
      <c r="UVW280" s="49"/>
      <c r="UVX280" s="49"/>
      <c r="UVY280" s="49"/>
      <c r="UVZ280" s="49"/>
      <c r="UWA280" s="49"/>
      <c r="UWB280" s="49"/>
      <c r="UWC280" s="49"/>
      <c r="UWD280" s="49"/>
      <c r="UWE280" s="49"/>
      <c r="UWF280" s="49"/>
      <c r="UWG280" s="49"/>
      <c r="UWH280" s="49"/>
      <c r="UWI280" s="49"/>
      <c r="UWJ280" s="49"/>
      <c r="UWK280" s="49"/>
      <c r="UWL280" s="49"/>
      <c r="UWM280" s="49"/>
      <c r="UWN280" s="49"/>
      <c r="UWO280" s="49"/>
      <c r="UWP280" s="49"/>
      <c r="UWQ280" s="49"/>
      <c r="UWR280" s="49"/>
      <c r="UWS280" s="49"/>
      <c r="UWT280" s="49"/>
      <c r="UWU280" s="49"/>
      <c r="UWV280" s="49"/>
      <c r="UWW280" s="49"/>
      <c r="UWX280" s="49"/>
      <c r="UWY280" s="49"/>
      <c r="UWZ280" s="49"/>
      <c r="UXA280" s="49"/>
      <c r="UXB280" s="49"/>
      <c r="UXC280" s="49"/>
      <c r="UXD280" s="49"/>
      <c r="UXE280" s="49"/>
      <c r="UXF280" s="49"/>
      <c r="UXG280" s="49"/>
      <c r="UXH280" s="49"/>
      <c r="UXI280" s="49"/>
      <c r="UXJ280" s="49"/>
      <c r="UXK280" s="49"/>
      <c r="UXL280" s="49"/>
      <c r="UXM280" s="49"/>
      <c r="UXN280" s="49"/>
      <c r="UXO280" s="49"/>
      <c r="UXP280" s="49"/>
      <c r="UXQ280" s="49"/>
      <c r="UXR280" s="49"/>
      <c r="UXS280" s="49"/>
      <c r="UXT280" s="49"/>
      <c r="UXU280" s="49"/>
      <c r="UXV280" s="49"/>
      <c r="UXW280" s="49"/>
      <c r="UXX280" s="49"/>
      <c r="UXY280" s="49"/>
      <c r="UXZ280" s="49"/>
      <c r="UYA280" s="49"/>
      <c r="UYB280" s="49"/>
      <c r="UYC280" s="49"/>
      <c r="UYD280" s="49"/>
      <c r="UYE280" s="49"/>
      <c r="UYF280" s="49"/>
      <c r="UYG280" s="49"/>
      <c r="UYH280" s="49"/>
      <c r="UYI280" s="49"/>
      <c r="UYJ280" s="49"/>
      <c r="UYK280" s="49"/>
      <c r="UYL280" s="49"/>
      <c r="UYM280" s="49"/>
      <c r="UYN280" s="49"/>
      <c r="UYO280" s="49"/>
      <c r="UYP280" s="49"/>
      <c r="UYQ280" s="49"/>
      <c r="UYR280" s="49"/>
      <c r="UYS280" s="49"/>
      <c r="UYT280" s="49"/>
      <c r="UYU280" s="49"/>
      <c r="UYV280" s="49"/>
      <c r="UYW280" s="49"/>
      <c r="UYX280" s="49"/>
      <c r="UYY280" s="49"/>
      <c r="UYZ280" s="49"/>
      <c r="UZA280" s="49"/>
      <c r="UZB280" s="49"/>
      <c r="UZC280" s="49"/>
      <c r="UZD280" s="49"/>
      <c r="UZE280" s="49"/>
      <c r="UZF280" s="49"/>
      <c r="UZG280" s="49"/>
      <c r="UZH280" s="49"/>
      <c r="UZI280" s="49"/>
      <c r="UZJ280" s="49"/>
      <c r="UZK280" s="49"/>
      <c r="UZL280" s="49"/>
      <c r="UZM280" s="49"/>
      <c r="UZN280" s="49"/>
      <c r="UZO280" s="49"/>
      <c r="UZP280" s="49"/>
      <c r="UZQ280" s="49"/>
      <c r="UZR280" s="49"/>
      <c r="UZS280" s="49"/>
      <c r="UZT280" s="49"/>
      <c r="UZU280" s="49"/>
      <c r="UZV280" s="49"/>
      <c r="UZW280" s="49"/>
      <c r="UZX280" s="49"/>
      <c r="UZY280" s="49"/>
      <c r="UZZ280" s="49"/>
      <c r="VAA280" s="49"/>
      <c r="VAB280" s="49"/>
      <c r="VAC280" s="49"/>
      <c r="VAD280" s="49"/>
      <c r="VAE280" s="49"/>
      <c r="VAF280" s="49"/>
      <c r="VAG280" s="49"/>
      <c r="VAH280" s="49"/>
      <c r="VAI280" s="49"/>
      <c r="VAJ280" s="49"/>
      <c r="VAK280" s="49"/>
      <c r="VAL280" s="49"/>
      <c r="VAM280" s="49"/>
      <c r="VAN280" s="49"/>
      <c r="VAO280" s="49"/>
      <c r="VAP280" s="49"/>
      <c r="VAQ280" s="49"/>
      <c r="VAR280" s="49"/>
      <c r="VAS280" s="49"/>
      <c r="VAT280" s="49"/>
      <c r="VAU280" s="49"/>
      <c r="VAV280" s="49"/>
      <c r="VAW280" s="49"/>
      <c r="VAX280" s="49"/>
      <c r="VAY280" s="49"/>
      <c r="VAZ280" s="49"/>
      <c r="VBA280" s="49"/>
      <c r="VBB280" s="49"/>
      <c r="VBC280" s="49"/>
      <c r="VBD280" s="49"/>
      <c r="VBE280" s="49"/>
      <c r="VBF280" s="49"/>
      <c r="VBG280" s="49"/>
      <c r="VBH280" s="49"/>
      <c r="VBI280" s="49"/>
      <c r="VBJ280" s="49"/>
      <c r="VBK280" s="49"/>
      <c r="VBL280" s="49"/>
      <c r="VBM280" s="49"/>
      <c r="VBN280" s="49"/>
      <c r="VBO280" s="49"/>
      <c r="VBP280" s="49"/>
      <c r="VBQ280" s="49"/>
      <c r="VBR280" s="49"/>
      <c r="VBS280" s="49"/>
      <c r="VBT280" s="49"/>
      <c r="VBU280" s="49"/>
      <c r="VBV280" s="49"/>
      <c r="VBW280" s="49"/>
      <c r="VBX280" s="49"/>
      <c r="VBY280" s="49"/>
      <c r="VBZ280" s="49"/>
      <c r="VCA280" s="49"/>
      <c r="VCB280" s="49"/>
      <c r="VCC280" s="49"/>
      <c r="VCD280" s="49"/>
      <c r="VCE280" s="49"/>
      <c r="VCF280" s="49"/>
      <c r="VCG280" s="49"/>
      <c r="VCH280" s="49"/>
      <c r="VCI280" s="49"/>
      <c r="VCJ280" s="49"/>
      <c r="VCK280" s="49"/>
      <c r="VCL280" s="49"/>
      <c r="VCM280" s="49"/>
      <c r="VCN280" s="49"/>
      <c r="VCO280" s="49"/>
      <c r="VCP280" s="49"/>
      <c r="VCQ280" s="49"/>
      <c r="VCR280" s="49"/>
      <c r="VCS280" s="49"/>
      <c r="VCT280" s="49"/>
      <c r="VCU280" s="49"/>
      <c r="VCV280" s="49"/>
      <c r="VCW280" s="49"/>
      <c r="VCX280" s="49"/>
      <c r="VCY280" s="49"/>
      <c r="VCZ280" s="49"/>
      <c r="VDA280" s="49"/>
      <c r="VDB280" s="49"/>
      <c r="VDC280" s="49"/>
      <c r="VDD280" s="49"/>
      <c r="VDE280" s="49"/>
      <c r="VDF280" s="49"/>
      <c r="VDG280" s="49"/>
      <c r="VDH280" s="49"/>
      <c r="VDI280" s="49"/>
      <c r="VDJ280" s="49"/>
      <c r="VDK280" s="49"/>
      <c r="VDL280" s="49"/>
      <c r="VDM280" s="49"/>
      <c r="VDN280" s="49"/>
      <c r="VDO280" s="49"/>
      <c r="VDP280" s="49"/>
      <c r="VDQ280" s="49"/>
      <c r="VDR280" s="49"/>
      <c r="VDS280" s="49"/>
      <c r="VDT280" s="49"/>
      <c r="VDU280" s="49"/>
      <c r="VDV280" s="49"/>
      <c r="VDW280" s="49"/>
      <c r="VDX280" s="49"/>
      <c r="VDY280" s="49"/>
      <c r="VDZ280" s="49"/>
      <c r="VEA280" s="49"/>
      <c r="VEB280" s="49"/>
      <c r="VEC280" s="49"/>
      <c r="VED280" s="49"/>
      <c r="VEE280" s="49"/>
      <c r="VEF280" s="49"/>
      <c r="VEG280" s="49"/>
      <c r="VEH280" s="49"/>
      <c r="VEI280" s="49"/>
      <c r="VEJ280" s="49"/>
      <c r="VEK280" s="49"/>
      <c r="VEL280" s="49"/>
      <c r="VEM280" s="49"/>
      <c r="VEN280" s="49"/>
      <c r="VEO280" s="49"/>
      <c r="VEP280" s="49"/>
      <c r="VEQ280" s="49"/>
      <c r="VER280" s="49"/>
      <c r="VES280" s="49"/>
      <c r="VET280" s="49"/>
      <c r="VEU280" s="49"/>
      <c r="VEV280" s="49"/>
      <c r="VEW280" s="49"/>
      <c r="VEX280" s="49"/>
      <c r="VEY280" s="49"/>
      <c r="VEZ280" s="49"/>
      <c r="VFA280" s="49"/>
      <c r="VFB280" s="49"/>
      <c r="VFC280" s="49"/>
      <c r="VFD280" s="49"/>
      <c r="VFE280" s="49"/>
      <c r="VFF280" s="49"/>
      <c r="VFG280" s="49"/>
      <c r="VFH280" s="49"/>
      <c r="VFI280" s="49"/>
      <c r="VFJ280" s="49"/>
      <c r="VFK280" s="49"/>
      <c r="VFL280" s="49"/>
      <c r="VFM280" s="49"/>
      <c r="VFN280" s="49"/>
      <c r="VFO280" s="49"/>
      <c r="VFP280" s="49"/>
      <c r="VFQ280" s="49"/>
      <c r="VFR280" s="49"/>
      <c r="VFS280" s="49"/>
      <c r="VFT280" s="49"/>
      <c r="VFU280" s="49"/>
      <c r="VFV280" s="49"/>
      <c r="VFW280" s="49"/>
      <c r="VFX280" s="49"/>
      <c r="VFY280" s="49"/>
      <c r="VFZ280" s="49"/>
      <c r="VGA280" s="49"/>
      <c r="VGB280" s="49"/>
      <c r="VGC280" s="49"/>
      <c r="VGD280" s="49"/>
      <c r="VGE280" s="49"/>
      <c r="VGF280" s="49"/>
      <c r="VGG280" s="49"/>
      <c r="VGH280" s="49"/>
      <c r="VGI280" s="49"/>
      <c r="VGJ280" s="49"/>
      <c r="VGK280" s="49"/>
      <c r="VGL280" s="49"/>
      <c r="VGM280" s="49"/>
      <c r="VGN280" s="49"/>
      <c r="VGO280" s="49"/>
      <c r="VGP280" s="49"/>
      <c r="VGQ280" s="49"/>
      <c r="VGR280" s="49"/>
      <c r="VGS280" s="49"/>
      <c r="VGT280" s="49"/>
      <c r="VGU280" s="49"/>
      <c r="VGV280" s="49"/>
      <c r="VGW280" s="49"/>
      <c r="VGX280" s="49"/>
      <c r="VGY280" s="49"/>
      <c r="VGZ280" s="49"/>
      <c r="VHA280" s="49"/>
      <c r="VHB280" s="49"/>
      <c r="VHC280" s="49"/>
      <c r="VHD280" s="49"/>
      <c r="VHE280" s="49"/>
      <c r="VHF280" s="49"/>
      <c r="VHG280" s="49"/>
      <c r="VHH280" s="49"/>
      <c r="VHI280" s="49"/>
      <c r="VHJ280" s="49"/>
      <c r="VHK280" s="49"/>
      <c r="VHL280" s="49"/>
      <c r="VHM280" s="49"/>
      <c r="VHN280" s="49"/>
      <c r="VHO280" s="49"/>
      <c r="VHP280" s="49"/>
      <c r="VHQ280" s="49"/>
      <c r="VHR280" s="49"/>
      <c r="VHS280" s="49"/>
      <c r="VHT280" s="49"/>
      <c r="VHU280" s="49"/>
      <c r="VHV280" s="49"/>
      <c r="VHW280" s="49"/>
      <c r="VHX280" s="49"/>
      <c r="VHY280" s="49"/>
      <c r="VHZ280" s="49"/>
      <c r="VIA280" s="49"/>
      <c r="VIB280" s="49"/>
      <c r="VIC280" s="49"/>
      <c r="VID280" s="49"/>
      <c r="VIE280" s="49"/>
      <c r="VIF280" s="49"/>
      <c r="VIG280" s="49"/>
      <c r="VIH280" s="49"/>
      <c r="VII280" s="49"/>
      <c r="VIJ280" s="49"/>
      <c r="VIK280" s="49"/>
      <c r="VIL280" s="49"/>
      <c r="VIM280" s="49"/>
      <c r="VIN280" s="49"/>
      <c r="VIO280" s="49"/>
      <c r="VIP280" s="49"/>
      <c r="VIQ280" s="49"/>
      <c r="VIR280" s="49"/>
      <c r="VIS280" s="49"/>
      <c r="VIT280" s="49"/>
      <c r="VIU280" s="49"/>
      <c r="VIV280" s="49"/>
      <c r="VIW280" s="49"/>
      <c r="VIX280" s="49"/>
      <c r="VIY280" s="49"/>
      <c r="VIZ280" s="49"/>
      <c r="VJA280" s="49"/>
      <c r="VJB280" s="49"/>
      <c r="VJC280" s="49"/>
      <c r="VJD280" s="49"/>
      <c r="VJE280" s="49"/>
      <c r="VJF280" s="49"/>
      <c r="VJG280" s="49"/>
      <c r="VJH280" s="49"/>
      <c r="VJI280" s="49"/>
      <c r="VJJ280" s="49"/>
      <c r="VJK280" s="49"/>
      <c r="VJL280" s="49"/>
      <c r="VJM280" s="49"/>
      <c r="VJN280" s="49"/>
      <c r="VJO280" s="49"/>
      <c r="VJP280" s="49"/>
      <c r="VJQ280" s="49"/>
      <c r="VJR280" s="49"/>
      <c r="VJS280" s="49"/>
      <c r="VJT280" s="49"/>
      <c r="VJU280" s="49"/>
      <c r="VJV280" s="49"/>
      <c r="VJW280" s="49"/>
      <c r="VJX280" s="49"/>
      <c r="VJY280" s="49"/>
      <c r="VJZ280" s="49"/>
      <c r="VKA280" s="49"/>
      <c r="VKB280" s="49"/>
      <c r="VKC280" s="49"/>
      <c r="VKD280" s="49"/>
      <c r="VKE280" s="49"/>
      <c r="VKF280" s="49"/>
      <c r="VKG280" s="49"/>
      <c r="VKH280" s="49"/>
      <c r="VKI280" s="49"/>
      <c r="VKJ280" s="49"/>
      <c r="VKK280" s="49"/>
      <c r="VKL280" s="49"/>
      <c r="VKM280" s="49"/>
      <c r="VKN280" s="49"/>
      <c r="VKO280" s="49"/>
      <c r="VKP280" s="49"/>
      <c r="VKQ280" s="49"/>
      <c r="VKR280" s="49"/>
      <c r="VKS280" s="49"/>
      <c r="VKT280" s="49"/>
      <c r="VKU280" s="49"/>
      <c r="VKV280" s="49"/>
      <c r="VKW280" s="49"/>
      <c r="VKX280" s="49"/>
      <c r="VKY280" s="49"/>
      <c r="VKZ280" s="49"/>
      <c r="VLA280" s="49"/>
      <c r="VLB280" s="49"/>
      <c r="VLC280" s="49"/>
      <c r="VLD280" s="49"/>
      <c r="VLE280" s="49"/>
      <c r="VLF280" s="49"/>
      <c r="VLG280" s="49"/>
      <c r="VLH280" s="49"/>
      <c r="VLI280" s="49"/>
      <c r="VLJ280" s="49"/>
      <c r="VLK280" s="49"/>
      <c r="VLL280" s="49"/>
      <c r="VLM280" s="49"/>
      <c r="VLN280" s="49"/>
      <c r="VLO280" s="49"/>
      <c r="VLP280" s="49"/>
      <c r="VLQ280" s="49"/>
      <c r="VLR280" s="49"/>
      <c r="VLS280" s="49"/>
      <c r="VLT280" s="49"/>
      <c r="VLU280" s="49"/>
      <c r="VLV280" s="49"/>
      <c r="VLW280" s="49"/>
      <c r="VLX280" s="49"/>
      <c r="VLY280" s="49"/>
      <c r="VLZ280" s="49"/>
      <c r="VMA280" s="49"/>
      <c r="VMB280" s="49"/>
      <c r="VMC280" s="49"/>
      <c r="VMD280" s="49"/>
      <c r="VME280" s="49"/>
      <c r="VMF280" s="49"/>
      <c r="VMG280" s="49"/>
      <c r="VMH280" s="49"/>
      <c r="VMI280" s="49"/>
      <c r="VMJ280" s="49"/>
      <c r="VMK280" s="49"/>
      <c r="VML280" s="49"/>
      <c r="VMM280" s="49"/>
      <c r="VMN280" s="49"/>
      <c r="VMO280" s="49"/>
      <c r="VMP280" s="49"/>
      <c r="VMQ280" s="49"/>
      <c r="VMR280" s="49"/>
      <c r="VMS280" s="49"/>
      <c r="VMT280" s="49"/>
      <c r="VMU280" s="49"/>
      <c r="VMV280" s="49"/>
      <c r="VMW280" s="49"/>
      <c r="VMX280" s="49"/>
      <c r="VMY280" s="49"/>
      <c r="VMZ280" s="49"/>
      <c r="VNA280" s="49"/>
      <c r="VNB280" s="49"/>
      <c r="VNC280" s="49"/>
      <c r="VND280" s="49"/>
      <c r="VNE280" s="49"/>
      <c r="VNF280" s="49"/>
      <c r="VNG280" s="49"/>
      <c r="VNH280" s="49"/>
      <c r="VNI280" s="49"/>
      <c r="VNJ280" s="49"/>
      <c r="VNK280" s="49"/>
      <c r="VNL280" s="49"/>
      <c r="VNM280" s="49"/>
      <c r="VNN280" s="49"/>
      <c r="VNO280" s="49"/>
      <c r="VNP280" s="49"/>
      <c r="VNQ280" s="49"/>
      <c r="VNR280" s="49"/>
      <c r="VNS280" s="49"/>
      <c r="VNT280" s="49"/>
      <c r="VNU280" s="49"/>
      <c r="VNV280" s="49"/>
      <c r="VNW280" s="49"/>
      <c r="VNX280" s="49"/>
      <c r="VNY280" s="49"/>
      <c r="VNZ280" s="49"/>
      <c r="VOA280" s="49"/>
      <c r="VOB280" s="49"/>
      <c r="VOC280" s="49"/>
      <c r="VOD280" s="49"/>
      <c r="VOE280" s="49"/>
      <c r="VOF280" s="49"/>
      <c r="VOG280" s="49"/>
      <c r="VOH280" s="49"/>
      <c r="VOI280" s="49"/>
      <c r="VOJ280" s="49"/>
      <c r="VOK280" s="49"/>
      <c r="VOL280" s="49"/>
      <c r="VOM280" s="49"/>
      <c r="VON280" s="49"/>
      <c r="VOO280" s="49"/>
      <c r="VOP280" s="49"/>
      <c r="VOQ280" s="49"/>
      <c r="VOR280" s="49"/>
      <c r="VOS280" s="49"/>
      <c r="VOT280" s="49"/>
      <c r="VOU280" s="49"/>
      <c r="VOV280" s="49"/>
      <c r="VOW280" s="49"/>
      <c r="VOX280" s="49"/>
      <c r="VOY280" s="49"/>
      <c r="VOZ280" s="49"/>
      <c r="VPA280" s="49"/>
      <c r="VPB280" s="49"/>
      <c r="VPC280" s="49"/>
      <c r="VPD280" s="49"/>
      <c r="VPE280" s="49"/>
      <c r="VPF280" s="49"/>
      <c r="VPG280" s="49"/>
      <c r="VPH280" s="49"/>
      <c r="VPI280" s="49"/>
      <c r="VPJ280" s="49"/>
      <c r="VPK280" s="49"/>
      <c r="VPL280" s="49"/>
      <c r="VPM280" s="49"/>
      <c r="VPN280" s="49"/>
      <c r="VPO280" s="49"/>
      <c r="VPP280" s="49"/>
      <c r="VPQ280" s="49"/>
      <c r="VPR280" s="49"/>
      <c r="VPS280" s="49"/>
      <c r="VPT280" s="49"/>
      <c r="VPU280" s="49"/>
      <c r="VPV280" s="49"/>
      <c r="VPW280" s="49"/>
      <c r="VPX280" s="49"/>
      <c r="VPY280" s="49"/>
      <c r="VPZ280" s="49"/>
      <c r="VQA280" s="49"/>
      <c r="VQB280" s="49"/>
      <c r="VQC280" s="49"/>
      <c r="VQD280" s="49"/>
      <c r="VQE280" s="49"/>
      <c r="VQF280" s="49"/>
      <c r="VQG280" s="49"/>
      <c r="VQH280" s="49"/>
      <c r="VQI280" s="49"/>
      <c r="VQJ280" s="49"/>
      <c r="VQK280" s="49"/>
      <c r="VQL280" s="49"/>
      <c r="VQM280" s="49"/>
      <c r="VQN280" s="49"/>
      <c r="VQO280" s="49"/>
      <c r="VQP280" s="49"/>
      <c r="VQQ280" s="49"/>
      <c r="VQR280" s="49"/>
      <c r="VQS280" s="49"/>
      <c r="VQT280" s="49"/>
      <c r="VQU280" s="49"/>
      <c r="VQV280" s="49"/>
      <c r="VQW280" s="49"/>
      <c r="VQX280" s="49"/>
      <c r="VQY280" s="49"/>
      <c r="VQZ280" s="49"/>
      <c r="VRA280" s="49"/>
      <c r="VRB280" s="49"/>
      <c r="VRC280" s="49"/>
      <c r="VRD280" s="49"/>
      <c r="VRE280" s="49"/>
      <c r="VRF280" s="49"/>
      <c r="VRG280" s="49"/>
      <c r="VRH280" s="49"/>
      <c r="VRI280" s="49"/>
      <c r="VRJ280" s="49"/>
      <c r="VRK280" s="49"/>
      <c r="VRL280" s="49"/>
      <c r="VRM280" s="49"/>
      <c r="VRN280" s="49"/>
      <c r="VRO280" s="49"/>
      <c r="VRP280" s="49"/>
      <c r="VRQ280" s="49"/>
      <c r="VRR280" s="49"/>
      <c r="VRS280" s="49"/>
      <c r="VRT280" s="49"/>
      <c r="VRU280" s="49"/>
      <c r="VRV280" s="49"/>
      <c r="VRW280" s="49"/>
      <c r="VRX280" s="49"/>
      <c r="VRY280" s="49"/>
      <c r="VRZ280" s="49"/>
      <c r="VSA280" s="49"/>
      <c r="VSB280" s="49"/>
      <c r="VSC280" s="49"/>
      <c r="VSD280" s="49"/>
      <c r="VSE280" s="49"/>
      <c r="VSF280" s="49"/>
      <c r="VSG280" s="49"/>
      <c r="VSH280" s="49"/>
      <c r="VSI280" s="49"/>
      <c r="VSJ280" s="49"/>
      <c r="VSK280" s="49"/>
      <c r="VSL280" s="49"/>
      <c r="VSM280" s="49"/>
      <c r="VSN280" s="49"/>
      <c r="VSO280" s="49"/>
      <c r="VSP280" s="49"/>
      <c r="VSQ280" s="49"/>
      <c r="VSR280" s="49"/>
      <c r="VSS280" s="49"/>
      <c r="VST280" s="49"/>
      <c r="VSU280" s="49"/>
      <c r="VSV280" s="49"/>
      <c r="VSW280" s="49"/>
      <c r="VSX280" s="49"/>
      <c r="VSY280" s="49"/>
      <c r="VSZ280" s="49"/>
      <c r="VTA280" s="49"/>
      <c r="VTB280" s="49"/>
      <c r="VTC280" s="49"/>
      <c r="VTD280" s="49"/>
      <c r="VTE280" s="49"/>
      <c r="VTF280" s="49"/>
      <c r="VTG280" s="49"/>
      <c r="VTH280" s="49"/>
      <c r="VTI280" s="49"/>
      <c r="VTJ280" s="49"/>
      <c r="VTK280" s="49"/>
      <c r="VTL280" s="49"/>
      <c r="VTM280" s="49"/>
      <c r="VTN280" s="49"/>
      <c r="VTO280" s="49"/>
      <c r="VTP280" s="49"/>
      <c r="VTQ280" s="49"/>
      <c r="VTR280" s="49"/>
      <c r="VTS280" s="49"/>
      <c r="VTT280" s="49"/>
      <c r="VTU280" s="49"/>
      <c r="VTV280" s="49"/>
      <c r="VTW280" s="49"/>
      <c r="VTX280" s="49"/>
      <c r="VTY280" s="49"/>
      <c r="VTZ280" s="49"/>
      <c r="VUA280" s="49"/>
      <c r="VUB280" s="49"/>
      <c r="VUC280" s="49"/>
      <c r="VUD280" s="49"/>
      <c r="VUE280" s="49"/>
      <c r="VUF280" s="49"/>
      <c r="VUG280" s="49"/>
      <c r="VUH280" s="49"/>
      <c r="VUI280" s="49"/>
      <c r="VUJ280" s="49"/>
      <c r="VUK280" s="49"/>
      <c r="VUL280" s="49"/>
      <c r="VUM280" s="49"/>
      <c r="VUN280" s="49"/>
      <c r="VUO280" s="49"/>
      <c r="VUP280" s="49"/>
      <c r="VUQ280" s="49"/>
      <c r="VUR280" s="49"/>
      <c r="VUS280" s="49"/>
      <c r="VUT280" s="49"/>
      <c r="VUU280" s="49"/>
      <c r="VUV280" s="49"/>
      <c r="VUW280" s="49"/>
      <c r="VUX280" s="49"/>
      <c r="VUY280" s="49"/>
      <c r="VUZ280" s="49"/>
      <c r="VVA280" s="49"/>
      <c r="VVB280" s="49"/>
      <c r="VVC280" s="49"/>
      <c r="VVD280" s="49"/>
      <c r="VVE280" s="49"/>
      <c r="VVF280" s="49"/>
      <c r="VVG280" s="49"/>
      <c r="VVH280" s="49"/>
      <c r="VVI280" s="49"/>
      <c r="VVJ280" s="49"/>
      <c r="VVK280" s="49"/>
      <c r="VVL280" s="49"/>
      <c r="VVM280" s="49"/>
      <c r="VVN280" s="49"/>
      <c r="VVO280" s="49"/>
      <c r="VVP280" s="49"/>
      <c r="VVQ280" s="49"/>
      <c r="VVR280" s="49"/>
      <c r="VVS280" s="49"/>
      <c r="VVT280" s="49"/>
      <c r="VVU280" s="49"/>
      <c r="VVV280" s="49"/>
      <c r="VVW280" s="49"/>
      <c r="VVX280" s="49"/>
      <c r="VVY280" s="49"/>
      <c r="VVZ280" s="49"/>
      <c r="VWA280" s="49"/>
      <c r="VWB280" s="49"/>
      <c r="VWC280" s="49"/>
      <c r="VWD280" s="49"/>
      <c r="VWE280" s="49"/>
      <c r="VWF280" s="49"/>
      <c r="VWG280" s="49"/>
      <c r="VWH280" s="49"/>
      <c r="VWI280" s="49"/>
      <c r="VWJ280" s="49"/>
      <c r="VWK280" s="49"/>
      <c r="VWL280" s="49"/>
      <c r="VWM280" s="49"/>
      <c r="VWN280" s="49"/>
      <c r="VWO280" s="49"/>
      <c r="VWP280" s="49"/>
      <c r="VWQ280" s="49"/>
      <c r="VWR280" s="49"/>
      <c r="VWS280" s="49"/>
      <c r="VWT280" s="49"/>
      <c r="VWU280" s="49"/>
      <c r="VWV280" s="49"/>
      <c r="VWW280" s="49"/>
      <c r="VWX280" s="49"/>
      <c r="VWY280" s="49"/>
      <c r="VWZ280" s="49"/>
      <c r="VXA280" s="49"/>
      <c r="VXB280" s="49"/>
      <c r="VXC280" s="49"/>
      <c r="VXD280" s="49"/>
      <c r="VXE280" s="49"/>
      <c r="VXF280" s="49"/>
      <c r="VXG280" s="49"/>
      <c r="VXH280" s="49"/>
      <c r="VXI280" s="49"/>
      <c r="VXJ280" s="49"/>
      <c r="VXK280" s="49"/>
      <c r="VXL280" s="49"/>
      <c r="VXM280" s="49"/>
      <c r="VXN280" s="49"/>
      <c r="VXO280" s="49"/>
      <c r="VXP280" s="49"/>
      <c r="VXQ280" s="49"/>
      <c r="VXR280" s="49"/>
      <c r="VXS280" s="49"/>
      <c r="VXT280" s="49"/>
      <c r="VXU280" s="49"/>
      <c r="VXV280" s="49"/>
      <c r="VXW280" s="49"/>
      <c r="VXX280" s="49"/>
      <c r="VXY280" s="49"/>
      <c r="VXZ280" s="49"/>
      <c r="VYA280" s="49"/>
      <c r="VYB280" s="49"/>
      <c r="VYC280" s="49"/>
      <c r="VYD280" s="49"/>
      <c r="VYE280" s="49"/>
      <c r="VYF280" s="49"/>
      <c r="VYG280" s="49"/>
      <c r="VYH280" s="49"/>
      <c r="VYI280" s="49"/>
      <c r="VYJ280" s="49"/>
      <c r="VYK280" s="49"/>
      <c r="VYL280" s="49"/>
      <c r="VYM280" s="49"/>
      <c r="VYN280" s="49"/>
      <c r="VYO280" s="49"/>
      <c r="VYP280" s="49"/>
      <c r="VYQ280" s="49"/>
      <c r="VYR280" s="49"/>
      <c r="VYS280" s="49"/>
      <c r="VYT280" s="49"/>
      <c r="VYU280" s="49"/>
      <c r="VYV280" s="49"/>
      <c r="VYW280" s="49"/>
      <c r="VYX280" s="49"/>
      <c r="VYY280" s="49"/>
      <c r="VYZ280" s="49"/>
      <c r="VZA280" s="49"/>
      <c r="VZB280" s="49"/>
      <c r="VZC280" s="49"/>
      <c r="VZD280" s="49"/>
      <c r="VZE280" s="49"/>
      <c r="VZF280" s="49"/>
      <c r="VZG280" s="49"/>
      <c r="VZH280" s="49"/>
      <c r="VZI280" s="49"/>
      <c r="VZJ280" s="49"/>
      <c r="VZK280" s="49"/>
      <c r="VZL280" s="49"/>
      <c r="VZM280" s="49"/>
      <c r="VZN280" s="49"/>
      <c r="VZO280" s="49"/>
      <c r="VZP280" s="49"/>
      <c r="VZQ280" s="49"/>
      <c r="VZR280" s="49"/>
      <c r="VZS280" s="49"/>
      <c r="VZT280" s="49"/>
      <c r="VZU280" s="49"/>
      <c r="VZV280" s="49"/>
      <c r="VZW280" s="49"/>
      <c r="VZX280" s="49"/>
      <c r="VZY280" s="49"/>
      <c r="VZZ280" s="49"/>
      <c r="WAA280" s="49"/>
      <c r="WAB280" s="49"/>
      <c r="WAC280" s="49"/>
      <c r="WAD280" s="49"/>
      <c r="WAE280" s="49"/>
      <c r="WAF280" s="49"/>
      <c r="WAG280" s="49"/>
      <c r="WAH280" s="49"/>
      <c r="WAI280" s="49"/>
      <c r="WAJ280" s="49"/>
      <c r="WAK280" s="49"/>
      <c r="WAL280" s="49"/>
      <c r="WAM280" s="49"/>
      <c r="WAN280" s="49"/>
      <c r="WAO280" s="49"/>
      <c r="WAP280" s="49"/>
      <c r="WAQ280" s="49"/>
      <c r="WAR280" s="49"/>
      <c r="WAS280" s="49"/>
      <c r="WAT280" s="49"/>
      <c r="WAU280" s="49"/>
      <c r="WAV280" s="49"/>
      <c r="WAW280" s="49"/>
      <c r="WAX280" s="49"/>
      <c r="WAY280" s="49"/>
      <c r="WAZ280" s="49"/>
      <c r="WBA280" s="49"/>
      <c r="WBB280" s="49"/>
      <c r="WBC280" s="49"/>
      <c r="WBD280" s="49"/>
      <c r="WBE280" s="49"/>
      <c r="WBF280" s="49"/>
      <c r="WBG280" s="49"/>
      <c r="WBH280" s="49"/>
      <c r="WBI280" s="49"/>
      <c r="WBJ280" s="49"/>
      <c r="WBK280" s="49"/>
      <c r="WBL280" s="49"/>
      <c r="WBM280" s="49"/>
      <c r="WBN280" s="49"/>
      <c r="WBO280" s="49"/>
      <c r="WBP280" s="49"/>
      <c r="WBQ280" s="49"/>
      <c r="WBR280" s="49"/>
      <c r="WBS280" s="49"/>
      <c r="WBT280" s="49"/>
      <c r="WBU280" s="49"/>
      <c r="WBV280" s="49"/>
      <c r="WBW280" s="49"/>
      <c r="WBX280" s="49"/>
      <c r="WBY280" s="49"/>
      <c r="WBZ280" s="49"/>
      <c r="WCA280" s="49"/>
      <c r="WCB280" s="49"/>
      <c r="WCC280" s="49"/>
      <c r="WCD280" s="49"/>
      <c r="WCE280" s="49"/>
      <c r="WCF280" s="49"/>
      <c r="WCG280" s="49"/>
      <c r="WCH280" s="49"/>
      <c r="WCI280" s="49"/>
      <c r="WCJ280" s="49"/>
      <c r="WCK280" s="49"/>
      <c r="WCL280" s="49"/>
      <c r="WCM280" s="49"/>
      <c r="WCN280" s="49"/>
      <c r="WCO280" s="49"/>
      <c r="WCP280" s="49"/>
      <c r="WCQ280" s="49"/>
      <c r="WCR280" s="49"/>
      <c r="WCS280" s="49"/>
      <c r="WCT280" s="49"/>
      <c r="WCU280" s="49"/>
      <c r="WCV280" s="49"/>
      <c r="WCW280" s="49"/>
      <c r="WCX280" s="49"/>
      <c r="WCY280" s="49"/>
      <c r="WCZ280" s="49"/>
      <c r="WDA280" s="49"/>
      <c r="WDB280" s="49"/>
      <c r="WDC280" s="49"/>
      <c r="WDD280" s="49"/>
      <c r="WDE280" s="49"/>
      <c r="WDF280" s="49"/>
      <c r="WDG280" s="49"/>
      <c r="WDH280" s="49"/>
      <c r="WDI280" s="49"/>
      <c r="WDJ280" s="49"/>
      <c r="WDK280" s="49"/>
      <c r="WDL280" s="49"/>
      <c r="WDM280" s="49"/>
      <c r="WDN280" s="49"/>
      <c r="WDO280" s="49"/>
      <c r="WDP280" s="49"/>
      <c r="WDQ280" s="49"/>
      <c r="WDR280" s="49"/>
      <c r="WDS280" s="49"/>
      <c r="WDT280" s="49"/>
      <c r="WDU280" s="49"/>
      <c r="WDV280" s="49"/>
      <c r="WDW280" s="49"/>
      <c r="WDX280" s="49"/>
      <c r="WDY280" s="49"/>
      <c r="WDZ280" s="49"/>
      <c r="WEA280" s="49"/>
      <c r="WEB280" s="49"/>
      <c r="WEC280" s="49"/>
      <c r="WED280" s="49"/>
      <c r="WEE280" s="49"/>
      <c r="WEF280" s="49"/>
      <c r="WEG280" s="49"/>
      <c r="WEH280" s="49"/>
      <c r="WEI280" s="49"/>
      <c r="WEJ280" s="49"/>
      <c r="WEK280" s="49"/>
      <c r="WEL280" s="49"/>
      <c r="WEM280" s="49"/>
      <c r="WEN280" s="49"/>
      <c r="WEO280" s="49"/>
      <c r="WEP280" s="49"/>
      <c r="WEQ280" s="49"/>
      <c r="WER280" s="49"/>
      <c r="WES280" s="49"/>
      <c r="WET280" s="49"/>
      <c r="WEU280" s="49"/>
      <c r="WEV280" s="49"/>
      <c r="WEW280" s="49"/>
      <c r="WEX280" s="49"/>
      <c r="WEY280" s="49"/>
      <c r="WEZ280" s="49"/>
      <c r="WFA280" s="49"/>
      <c r="WFB280" s="49"/>
      <c r="WFC280" s="49"/>
      <c r="WFD280" s="49"/>
      <c r="WFE280" s="49"/>
      <c r="WFF280" s="49"/>
      <c r="WFG280" s="49"/>
      <c r="WFH280" s="49"/>
      <c r="WFI280" s="49"/>
      <c r="WFJ280" s="49"/>
      <c r="WFK280" s="49"/>
      <c r="WFL280" s="49"/>
      <c r="WFM280" s="49"/>
      <c r="WFN280" s="49"/>
      <c r="WFO280" s="49"/>
      <c r="WFP280" s="49"/>
      <c r="WFQ280" s="49"/>
      <c r="WFR280" s="49"/>
      <c r="WFS280" s="49"/>
      <c r="WFT280" s="49"/>
      <c r="WFU280" s="49"/>
      <c r="WFV280" s="49"/>
      <c r="WFW280" s="49"/>
      <c r="WFX280" s="49"/>
      <c r="WFY280" s="49"/>
      <c r="WFZ280" s="49"/>
      <c r="WGA280" s="49"/>
      <c r="WGB280" s="49"/>
      <c r="WGC280" s="49"/>
      <c r="WGD280" s="49"/>
      <c r="WGE280" s="49"/>
      <c r="WGF280" s="49"/>
      <c r="WGG280" s="49"/>
      <c r="WGH280" s="49"/>
      <c r="WGI280" s="49"/>
      <c r="WGJ280" s="49"/>
      <c r="WGK280" s="49"/>
      <c r="WGL280" s="49"/>
      <c r="WGM280" s="49"/>
      <c r="WGN280" s="49"/>
      <c r="WGO280" s="49"/>
      <c r="WGP280" s="49"/>
      <c r="WGQ280" s="49"/>
      <c r="WGR280" s="49"/>
      <c r="WGS280" s="49"/>
      <c r="WGT280" s="49"/>
      <c r="WGU280" s="49"/>
      <c r="WGV280" s="49"/>
      <c r="WGW280" s="49"/>
      <c r="WGX280" s="49"/>
      <c r="WGY280" s="49"/>
      <c r="WGZ280" s="49"/>
      <c r="WHA280" s="49"/>
      <c r="WHB280" s="49"/>
      <c r="WHC280" s="49"/>
      <c r="WHD280" s="49"/>
      <c r="WHE280" s="49"/>
      <c r="WHF280" s="49"/>
      <c r="WHG280" s="49"/>
      <c r="WHH280" s="49"/>
      <c r="WHI280" s="49"/>
      <c r="WHJ280" s="49"/>
      <c r="WHK280" s="49"/>
      <c r="WHL280" s="49"/>
      <c r="WHM280" s="49"/>
      <c r="WHN280" s="49"/>
      <c r="WHO280" s="49"/>
      <c r="WHP280" s="49"/>
      <c r="WHQ280" s="49"/>
      <c r="WHR280" s="49"/>
      <c r="WHS280" s="49"/>
      <c r="WHT280" s="49"/>
      <c r="WHU280" s="49"/>
      <c r="WHV280" s="49"/>
      <c r="WHW280" s="49"/>
      <c r="WHX280" s="49"/>
      <c r="WHY280" s="49"/>
      <c r="WHZ280" s="49"/>
      <c r="WIA280" s="49"/>
      <c r="WIB280" s="49"/>
      <c r="WIC280" s="49"/>
      <c r="WID280" s="49"/>
      <c r="WIE280" s="49"/>
      <c r="WIF280" s="49"/>
      <c r="WIG280" s="49"/>
      <c r="WIH280" s="49"/>
      <c r="WII280" s="49"/>
      <c r="WIJ280" s="49"/>
      <c r="WIK280" s="49"/>
      <c r="WIL280" s="49"/>
      <c r="WIM280" s="49"/>
      <c r="WIN280" s="49"/>
      <c r="WIO280" s="49"/>
      <c r="WIP280" s="49"/>
      <c r="WIQ280" s="49"/>
      <c r="WIR280" s="49"/>
      <c r="WIS280" s="49"/>
      <c r="WIT280" s="49"/>
      <c r="WIU280" s="49"/>
      <c r="WIV280" s="49"/>
      <c r="WIW280" s="49"/>
      <c r="WIX280" s="49"/>
      <c r="WIY280" s="49"/>
      <c r="WIZ280" s="49"/>
      <c r="WJA280" s="49"/>
      <c r="WJB280" s="49"/>
      <c r="WJC280" s="49"/>
      <c r="WJD280" s="49"/>
      <c r="WJE280" s="49"/>
      <c r="WJF280" s="49"/>
      <c r="WJG280" s="49"/>
      <c r="WJH280" s="49"/>
      <c r="WJI280" s="49"/>
      <c r="WJJ280" s="49"/>
      <c r="WJK280" s="49"/>
      <c r="WJL280" s="49"/>
      <c r="WJM280" s="49"/>
      <c r="WJN280" s="49"/>
      <c r="WJO280" s="49"/>
      <c r="WJP280" s="49"/>
      <c r="WJQ280" s="49"/>
      <c r="WJR280" s="49"/>
      <c r="WJS280" s="49"/>
      <c r="WJT280" s="49"/>
      <c r="WJU280" s="49"/>
      <c r="WJV280" s="49"/>
      <c r="WJW280" s="49"/>
      <c r="WJX280" s="49"/>
      <c r="WJY280" s="49"/>
      <c r="WJZ280" s="49"/>
      <c r="WKA280" s="49"/>
      <c r="WKB280" s="49"/>
      <c r="WKC280" s="49"/>
      <c r="WKD280" s="49"/>
      <c r="WKE280" s="49"/>
      <c r="WKF280" s="49"/>
      <c r="WKG280" s="49"/>
      <c r="WKH280" s="49"/>
      <c r="WKI280" s="49"/>
      <c r="WKJ280" s="49"/>
      <c r="WKK280" s="49"/>
      <c r="WKL280" s="49"/>
      <c r="WKM280" s="49"/>
      <c r="WKN280" s="49"/>
      <c r="WKO280" s="49"/>
      <c r="WKP280" s="49"/>
      <c r="WKQ280" s="49"/>
      <c r="WKR280" s="49"/>
      <c r="WKS280" s="49"/>
      <c r="WKT280" s="49"/>
      <c r="WKU280" s="49"/>
      <c r="WKV280" s="49"/>
      <c r="WKW280" s="49"/>
      <c r="WKX280" s="49"/>
      <c r="WKY280" s="49"/>
      <c r="WKZ280" s="49"/>
      <c r="WLA280" s="49"/>
      <c r="WLB280" s="49"/>
      <c r="WLC280" s="49"/>
      <c r="WLD280" s="49"/>
      <c r="WLE280" s="49"/>
      <c r="WLF280" s="49"/>
      <c r="WLG280" s="49"/>
      <c r="WLH280" s="49"/>
      <c r="WLI280" s="49"/>
      <c r="WLJ280" s="49"/>
      <c r="WLK280" s="49"/>
      <c r="WLL280" s="49"/>
      <c r="WLM280" s="49"/>
      <c r="WLN280" s="49"/>
      <c r="WLO280" s="49"/>
      <c r="WLP280" s="49"/>
      <c r="WLQ280" s="49"/>
      <c r="WLR280" s="49"/>
      <c r="WLS280" s="49"/>
      <c r="WLT280" s="49"/>
      <c r="WLU280" s="49"/>
      <c r="WLV280" s="49"/>
      <c r="WLW280" s="49"/>
      <c r="WLX280" s="49"/>
      <c r="WLY280" s="49"/>
      <c r="WLZ280" s="49"/>
      <c r="WMA280" s="49"/>
      <c r="WMB280" s="49"/>
      <c r="WMC280" s="49"/>
      <c r="WMD280" s="49"/>
      <c r="WME280" s="49"/>
      <c r="WMF280" s="49"/>
      <c r="WMG280" s="49"/>
      <c r="WMH280" s="49"/>
      <c r="WMI280" s="49"/>
      <c r="WMJ280" s="49"/>
      <c r="WMK280" s="49"/>
      <c r="WML280" s="49"/>
      <c r="WMM280" s="49"/>
      <c r="WMN280" s="49"/>
      <c r="WMO280" s="49"/>
      <c r="WMP280" s="49"/>
      <c r="WMQ280" s="49"/>
      <c r="WMR280" s="49"/>
      <c r="WMS280" s="49"/>
      <c r="WMT280" s="49"/>
      <c r="WMU280" s="49"/>
      <c r="WMV280" s="49"/>
      <c r="WMW280" s="49"/>
      <c r="WMX280" s="49"/>
      <c r="WMY280" s="49"/>
      <c r="WMZ280" s="49"/>
      <c r="WNA280" s="49"/>
      <c r="WNB280" s="49"/>
      <c r="WNC280" s="49"/>
      <c r="WND280" s="49"/>
      <c r="WNE280" s="49"/>
      <c r="WNF280" s="49"/>
      <c r="WNG280" s="49"/>
      <c r="WNH280" s="49"/>
      <c r="WNI280" s="49"/>
      <c r="WNJ280" s="49"/>
      <c r="WNK280" s="49"/>
      <c r="WNL280" s="49"/>
      <c r="WNM280" s="49"/>
      <c r="WNN280" s="49"/>
      <c r="WNO280" s="49"/>
      <c r="WNP280" s="49"/>
      <c r="WNQ280" s="49"/>
      <c r="WNR280" s="49"/>
      <c r="WNS280" s="49"/>
      <c r="WNT280" s="49"/>
      <c r="WNU280" s="49"/>
      <c r="WNV280" s="49"/>
      <c r="WNW280" s="49"/>
      <c r="WNX280" s="49"/>
      <c r="WNY280" s="49"/>
      <c r="WNZ280" s="49"/>
      <c r="WOA280" s="49"/>
      <c r="WOB280" s="49"/>
      <c r="WOC280" s="49"/>
      <c r="WOD280" s="49"/>
      <c r="WOE280" s="49"/>
      <c r="WOF280" s="49"/>
      <c r="WOG280" s="49"/>
      <c r="WOH280" s="49"/>
      <c r="WOI280" s="49"/>
      <c r="WOJ280" s="49"/>
      <c r="WOK280" s="49"/>
      <c r="WOL280" s="49"/>
      <c r="WOM280" s="49"/>
      <c r="WON280" s="49"/>
      <c r="WOO280" s="49"/>
      <c r="WOP280" s="49"/>
      <c r="WOQ280" s="49"/>
      <c r="WOR280" s="49"/>
      <c r="WOS280" s="49"/>
      <c r="WOT280" s="49"/>
      <c r="WOU280" s="49"/>
      <c r="WOV280" s="49"/>
      <c r="WOW280" s="49"/>
      <c r="WOX280" s="49"/>
      <c r="WOY280" s="49"/>
      <c r="WOZ280" s="49"/>
      <c r="WPA280" s="49"/>
      <c r="WPB280" s="49"/>
      <c r="WPC280" s="49"/>
      <c r="WPD280" s="49"/>
      <c r="WPE280" s="49"/>
      <c r="WPF280" s="49"/>
      <c r="WPG280" s="49"/>
      <c r="WPH280" s="49"/>
      <c r="WPI280" s="49"/>
      <c r="WPJ280" s="49"/>
      <c r="WPK280" s="49"/>
      <c r="WPL280" s="49"/>
      <c r="WPM280" s="49"/>
      <c r="WPN280" s="49"/>
      <c r="WPO280" s="49"/>
      <c r="WPP280" s="49"/>
      <c r="WPQ280" s="49"/>
      <c r="WPR280" s="49"/>
      <c r="WPS280" s="49"/>
      <c r="WPT280" s="49"/>
      <c r="WPU280" s="49"/>
      <c r="WPV280" s="49"/>
      <c r="WPW280" s="49"/>
      <c r="WPX280" s="49"/>
      <c r="WPY280" s="49"/>
      <c r="WPZ280" s="49"/>
      <c r="WQA280" s="49"/>
      <c r="WQB280" s="49"/>
      <c r="WQC280" s="49"/>
      <c r="WQD280" s="49"/>
      <c r="WQE280" s="49"/>
      <c r="WQF280" s="49"/>
      <c r="WQG280" s="49"/>
      <c r="WQH280" s="49"/>
      <c r="WQI280" s="49"/>
      <c r="WQJ280" s="49"/>
      <c r="WQK280" s="49"/>
      <c r="WQL280" s="49"/>
      <c r="WQM280" s="49"/>
      <c r="WQN280" s="49"/>
      <c r="WQO280" s="49"/>
      <c r="WQP280" s="49"/>
      <c r="WQQ280" s="49"/>
      <c r="WQR280" s="49"/>
      <c r="WQS280" s="49"/>
      <c r="WQT280" s="49"/>
      <c r="WQU280" s="49"/>
      <c r="WQV280" s="49"/>
      <c r="WQW280" s="49"/>
      <c r="WQX280" s="49"/>
      <c r="WQY280" s="49"/>
      <c r="WQZ280" s="49"/>
      <c r="WRA280" s="49"/>
      <c r="WRB280" s="49"/>
      <c r="WRC280" s="49"/>
      <c r="WRD280" s="49"/>
      <c r="WRE280" s="49"/>
      <c r="WRF280" s="49"/>
      <c r="WRG280" s="49"/>
      <c r="WRH280" s="49"/>
      <c r="WRI280" s="49"/>
      <c r="WRJ280" s="49"/>
      <c r="WRK280" s="49"/>
      <c r="WRL280" s="49"/>
      <c r="WRM280" s="49"/>
      <c r="WRN280" s="49"/>
      <c r="WRO280" s="49"/>
      <c r="WRP280" s="49"/>
      <c r="WRQ280" s="49"/>
      <c r="WRR280" s="49"/>
      <c r="WRS280" s="49"/>
      <c r="WRT280" s="49"/>
      <c r="WRU280" s="49"/>
      <c r="WRV280" s="49"/>
      <c r="WRW280" s="49"/>
      <c r="WRX280" s="49"/>
      <c r="WRY280" s="49"/>
      <c r="WRZ280" s="49"/>
      <c r="WSA280" s="49"/>
      <c r="WSB280" s="49"/>
      <c r="WSC280" s="49"/>
      <c r="WSD280" s="49"/>
      <c r="WSE280" s="49"/>
      <c r="WSF280" s="49"/>
      <c r="WSG280" s="49"/>
      <c r="WSH280" s="49"/>
      <c r="WSI280" s="49"/>
      <c r="WSJ280" s="49"/>
      <c r="WSK280" s="49"/>
      <c r="WSL280" s="49"/>
      <c r="WSM280" s="49"/>
      <c r="WSN280" s="49"/>
      <c r="WSO280" s="49"/>
      <c r="WSP280" s="49"/>
      <c r="WSQ280" s="49"/>
      <c r="WSR280" s="49"/>
      <c r="WSS280" s="49"/>
      <c r="WST280" s="49"/>
      <c r="WSU280" s="49"/>
      <c r="WSV280" s="49"/>
      <c r="WSW280" s="49"/>
      <c r="WSX280" s="49"/>
      <c r="WSY280" s="49"/>
      <c r="WSZ280" s="49"/>
      <c r="WTA280" s="49"/>
      <c r="WTB280" s="49"/>
      <c r="WTC280" s="49"/>
      <c r="WTD280" s="49"/>
      <c r="WTE280" s="49"/>
      <c r="WTF280" s="49"/>
      <c r="WTG280" s="49"/>
      <c r="WTH280" s="49"/>
      <c r="WTI280" s="49"/>
      <c r="WTJ280" s="49"/>
      <c r="WTK280" s="49"/>
      <c r="WTL280" s="49"/>
      <c r="WTM280" s="49"/>
      <c r="WTN280" s="49"/>
      <c r="WTO280" s="49"/>
      <c r="WTP280" s="49"/>
      <c r="WTQ280" s="49"/>
      <c r="WTR280" s="49"/>
      <c r="WTS280" s="49"/>
      <c r="WTT280" s="49"/>
      <c r="WTU280" s="49"/>
      <c r="WTV280" s="49"/>
      <c r="WTW280" s="49"/>
      <c r="WTX280" s="49"/>
      <c r="WTY280" s="49"/>
      <c r="WTZ280" s="49"/>
      <c r="WUA280" s="49"/>
      <c r="WUB280" s="49"/>
      <c r="WUC280" s="49"/>
      <c r="WUD280" s="49"/>
      <c r="WUE280" s="49"/>
      <c r="WUF280" s="49"/>
      <c r="WUG280" s="49"/>
      <c r="WUH280" s="49"/>
      <c r="WUI280" s="49"/>
      <c r="WUJ280" s="49"/>
      <c r="WUK280" s="49"/>
      <c r="WUL280" s="49"/>
      <c r="WUM280" s="49"/>
      <c r="WUN280" s="49"/>
      <c r="WUO280" s="49"/>
      <c r="WUP280" s="49"/>
      <c r="WUQ280" s="49"/>
      <c r="WUR280" s="49"/>
      <c r="WUS280" s="49"/>
      <c r="WUT280" s="49"/>
      <c r="WUU280" s="49"/>
      <c r="WUV280" s="49"/>
      <c r="WUW280" s="49"/>
      <c r="WUX280" s="49"/>
      <c r="WUY280" s="49"/>
      <c r="WUZ280" s="49"/>
      <c r="WVA280" s="49"/>
      <c r="WVB280" s="49"/>
      <c r="WVC280" s="49"/>
      <c r="WVD280" s="49"/>
      <c r="WVE280" s="49"/>
      <c r="WVF280" s="49"/>
      <c r="WVG280" s="49"/>
      <c r="WVH280" s="49"/>
      <c r="WVI280" s="49"/>
      <c r="WVJ280" s="49"/>
      <c r="WVK280" s="49"/>
      <c r="WVL280" s="49"/>
      <c r="WVM280" s="49"/>
      <c r="WVN280" s="49"/>
      <c r="WVO280" s="49"/>
      <c r="WVP280" s="49"/>
      <c r="WVQ280" s="49"/>
      <c r="WVR280" s="49"/>
      <c r="WVS280" s="49"/>
      <c r="WVT280" s="49"/>
      <c r="WVU280" s="49"/>
      <c r="WVV280" s="49"/>
      <c r="WVW280" s="49"/>
      <c r="WVX280" s="49"/>
      <c r="WVY280" s="49"/>
      <c r="WVZ280" s="49"/>
      <c r="WWA280" s="49"/>
      <c r="WWB280" s="49"/>
      <c r="WWC280" s="49"/>
      <c r="WWD280" s="49"/>
      <c r="WWE280" s="49"/>
      <c r="WWF280" s="49"/>
      <c r="WWG280" s="49"/>
      <c r="WWH280" s="49"/>
      <c r="WWI280" s="49"/>
      <c r="WWJ280" s="49"/>
      <c r="WWK280" s="49"/>
      <c r="WWL280" s="49"/>
      <c r="WWM280" s="49"/>
      <c r="WWN280" s="49"/>
      <c r="WWO280" s="49"/>
      <c r="WWP280" s="49"/>
      <c r="WWQ280" s="49"/>
      <c r="WWR280" s="49"/>
      <c r="WWS280" s="49"/>
      <c r="WWT280" s="49"/>
      <c r="WWU280" s="49"/>
      <c r="WWV280" s="49"/>
      <c r="WWW280" s="49"/>
      <c r="WWX280" s="49"/>
      <c r="WWY280" s="49"/>
      <c r="WWZ280" s="49"/>
      <c r="WXA280" s="49"/>
      <c r="WXB280" s="49"/>
      <c r="WXC280" s="49"/>
      <c r="WXD280" s="49"/>
      <c r="WXE280" s="49"/>
      <c r="WXF280" s="49"/>
      <c r="WXG280" s="49"/>
      <c r="WXH280" s="49"/>
      <c r="WXI280" s="49"/>
      <c r="WXJ280" s="49"/>
      <c r="WXK280" s="49"/>
      <c r="WXL280" s="49"/>
      <c r="WXM280" s="49"/>
      <c r="WXN280" s="49"/>
      <c r="WXO280" s="49"/>
      <c r="WXP280" s="49"/>
      <c r="WXQ280" s="49"/>
      <c r="WXR280" s="49"/>
      <c r="WXS280" s="49"/>
      <c r="WXT280" s="49"/>
      <c r="WXU280" s="49"/>
      <c r="WXV280" s="49"/>
      <c r="WXW280" s="49"/>
      <c r="WXX280" s="49"/>
      <c r="WXY280" s="49"/>
      <c r="WXZ280" s="49"/>
      <c r="WYA280" s="49"/>
      <c r="WYB280" s="49"/>
      <c r="WYC280" s="49"/>
      <c r="WYD280" s="49"/>
      <c r="WYE280" s="49"/>
      <c r="WYF280" s="49"/>
      <c r="WYG280" s="49"/>
      <c r="WYH280" s="49"/>
      <c r="WYI280" s="49"/>
      <c r="WYJ280" s="49"/>
      <c r="WYK280" s="49"/>
      <c r="WYL280" s="49"/>
      <c r="WYM280" s="49"/>
      <c r="WYN280" s="49"/>
      <c r="WYO280" s="49"/>
      <c r="WYP280" s="49"/>
      <c r="WYQ280" s="49"/>
      <c r="WYR280" s="49"/>
      <c r="WYS280" s="49"/>
      <c r="WYT280" s="49"/>
      <c r="WYU280" s="49"/>
      <c r="WYV280" s="49"/>
      <c r="WYW280" s="49"/>
      <c r="WYX280" s="49"/>
      <c r="WYY280" s="49"/>
      <c r="WYZ280" s="49"/>
      <c r="WZA280" s="49"/>
      <c r="WZB280" s="49"/>
      <c r="WZC280" s="49"/>
      <c r="WZD280" s="49"/>
      <c r="WZE280" s="49"/>
      <c r="WZF280" s="49"/>
      <c r="WZG280" s="49"/>
      <c r="WZH280" s="49"/>
      <c r="WZI280" s="49"/>
      <c r="WZJ280" s="49"/>
      <c r="WZK280" s="49"/>
      <c r="WZL280" s="49"/>
      <c r="WZM280" s="49"/>
      <c r="WZN280" s="49"/>
      <c r="WZO280" s="49"/>
      <c r="WZP280" s="49"/>
      <c r="WZQ280" s="49"/>
      <c r="WZR280" s="49"/>
      <c r="WZS280" s="49"/>
      <c r="WZT280" s="49"/>
      <c r="WZU280" s="49"/>
      <c r="WZV280" s="49"/>
      <c r="WZW280" s="49"/>
      <c r="WZX280" s="49"/>
      <c r="WZY280" s="49"/>
      <c r="WZZ280" s="49"/>
      <c r="XAA280" s="49"/>
      <c r="XAB280" s="49"/>
      <c r="XAC280" s="49"/>
      <c r="XAD280" s="49"/>
      <c r="XAE280" s="49"/>
      <c r="XAF280" s="49"/>
      <c r="XAG280" s="49"/>
      <c r="XAH280" s="49"/>
      <c r="XAI280" s="49"/>
      <c r="XAJ280" s="49"/>
      <c r="XAK280" s="49"/>
      <c r="XAL280" s="49"/>
      <c r="XAM280" s="49"/>
      <c r="XAN280" s="49"/>
      <c r="XAO280" s="49"/>
      <c r="XAP280" s="49"/>
      <c r="XAQ280" s="49"/>
      <c r="XAR280" s="49"/>
      <c r="XAS280" s="49"/>
      <c r="XAT280" s="49"/>
      <c r="XAU280" s="49"/>
      <c r="XAV280" s="49"/>
      <c r="XAW280" s="49"/>
      <c r="XAX280" s="49"/>
      <c r="XAY280" s="49"/>
      <c r="XAZ280" s="49"/>
      <c r="XBA280" s="49"/>
      <c r="XBB280" s="49"/>
      <c r="XBC280" s="49"/>
      <c r="XBD280" s="49"/>
      <c r="XBE280" s="49"/>
      <c r="XBF280" s="49"/>
      <c r="XBG280" s="49"/>
      <c r="XBH280" s="49"/>
      <c r="XBI280" s="49"/>
      <c r="XBJ280" s="49"/>
      <c r="XBK280" s="49"/>
      <c r="XBL280" s="49"/>
      <c r="XBM280" s="49"/>
      <c r="XBN280" s="49"/>
      <c r="XBO280" s="49"/>
      <c r="XBP280" s="49"/>
      <c r="XBQ280" s="49"/>
      <c r="XBR280" s="49"/>
      <c r="XBS280" s="49"/>
      <c r="XBT280" s="49"/>
      <c r="XBU280" s="49"/>
      <c r="XBV280" s="49"/>
      <c r="XBW280" s="49"/>
      <c r="XBX280" s="49"/>
      <c r="XBY280" s="49"/>
      <c r="XBZ280" s="49"/>
      <c r="XCA280" s="49"/>
      <c r="XCB280" s="49"/>
      <c r="XCC280" s="49"/>
      <c r="XCD280" s="49"/>
      <c r="XCE280" s="49"/>
      <c r="XCF280" s="49"/>
      <c r="XCG280" s="49"/>
      <c r="XCH280" s="49"/>
      <c r="XCI280" s="49"/>
      <c r="XCJ280" s="49"/>
      <c r="XCK280" s="49"/>
      <c r="XCL280" s="49"/>
      <c r="XCM280" s="49"/>
      <c r="XCN280" s="49"/>
      <c r="XCO280" s="49"/>
      <c r="XCP280" s="49"/>
      <c r="XCQ280" s="49"/>
      <c r="XCR280" s="49"/>
      <c r="XCS280" s="49"/>
      <c r="XCT280" s="49"/>
      <c r="XCU280" s="49"/>
      <c r="XCV280" s="49"/>
      <c r="XCW280" s="49"/>
      <c r="XCX280" s="49"/>
      <c r="XCY280" s="49"/>
      <c r="XCZ280" s="49"/>
      <c r="XDA280" s="49"/>
      <c r="XDB280" s="49"/>
      <c r="XDC280" s="49"/>
      <c r="XDD280" s="49"/>
      <c r="XDE280" s="49"/>
      <c r="XDF280" s="49"/>
      <c r="XDG280" s="49"/>
      <c r="XDH280" s="49"/>
      <c r="XDI280" s="49"/>
      <c r="XDJ280" s="49"/>
      <c r="XDK280" s="49"/>
      <c r="XDL280" s="49"/>
      <c r="XDM280" s="49"/>
      <c r="XDN280" s="49"/>
      <c r="XDO280" s="49"/>
      <c r="XDP280" s="49"/>
      <c r="XDQ280" s="49"/>
      <c r="XDR280" s="49"/>
      <c r="XDS280" s="49"/>
      <c r="XDT280" s="49"/>
      <c r="XDU280" s="49"/>
      <c r="XDV280" s="49"/>
      <c r="XDW280" s="49"/>
      <c r="XDX280" s="49"/>
      <c r="XDY280" s="49"/>
      <c r="XDZ280" s="49"/>
      <c r="XEA280" s="49"/>
      <c r="XEB280" s="49"/>
      <c r="XEC280" s="49"/>
      <c r="XED280" s="49"/>
      <c r="XEE280" s="49"/>
      <c r="XEF280" s="49"/>
      <c r="XEG280" s="49"/>
      <c r="XEH280" s="49"/>
      <c r="XEI280" s="49"/>
      <c r="XEJ280" s="49"/>
      <c r="XEK280" s="49"/>
      <c r="XEL280" s="49"/>
      <c r="XEM280" s="49"/>
      <c r="XEN280" s="49"/>
      <c r="XEO280" s="49"/>
      <c r="XEP280" s="49"/>
      <c r="XEQ280" s="49"/>
      <c r="XER280" s="49"/>
      <c r="XES280" s="49"/>
    </row>
    <row r="281" spans="1:16373" s="49" customFormat="1" ht="51" outlineLevel="2" x14ac:dyDescent="0.2">
      <c r="A281" s="101">
        <v>296</v>
      </c>
      <c r="B281" s="101">
        <v>15</v>
      </c>
      <c r="C281" s="102" t="s">
        <v>580</v>
      </c>
      <c r="D281" s="62" t="s">
        <v>607</v>
      </c>
      <c r="E281" s="103">
        <v>5049240</v>
      </c>
      <c r="F281" s="103" t="s">
        <v>608</v>
      </c>
      <c r="G281" s="103">
        <v>1</v>
      </c>
      <c r="H281" s="103" t="s">
        <v>1242</v>
      </c>
      <c r="I281" s="103" t="s">
        <v>1242</v>
      </c>
      <c r="J281" s="104">
        <v>20</v>
      </c>
      <c r="K281" s="235">
        <v>1476000</v>
      </c>
      <c r="L281" s="101" t="s">
        <v>510</v>
      </c>
      <c r="M281" s="101">
        <v>0</v>
      </c>
      <c r="N281" s="105">
        <v>0</v>
      </c>
      <c r="O281" s="59" t="s">
        <v>1295</v>
      </c>
      <c r="P281" s="97">
        <f t="shared" si="8"/>
        <v>1476000</v>
      </c>
      <c r="Q281" s="81"/>
      <c r="R281" s="81"/>
      <c r="S281" s="81">
        <v>1476000</v>
      </c>
      <c r="T281" s="81"/>
      <c r="U281" s="81"/>
      <c r="V281" s="81"/>
      <c r="W281" s="81"/>
      <c r="X281" s="81"/>
      <c r="Y281" s="81"/>
      <c r="Z281" s="106" t="s">
        <v>1308</v>
      </c>
      <c r="AA281" s="246">
        <v>3591</v>
      </c>
      <c r="AB281" s="247" t="s">
        <v>580</v>
      </c>
      <c r="AC281" s="68" t="s">
        <v>155</v>
      </c>
      <c r="AD281" s="247">
        <v>1</v>
      </c>
      <c r="AE281" s="248">
        <v>5049240</v>
      </c>
      <c r="AF281" s="103" t="s">
        <v>608</v>
      </c>
      <c r="AG281" s="249" t="s">
        <v>1256</v>
      </c>
      <c r="AH281" s="249">
        <v>1</v>
      </c>
      <c r="AI281" s="249" t="s">
        <v>1289</v>
      </c>
      <c r="AJ281" s="249"/>
      <c r="AK281" s="249" t="s">
        <v>1224</v>
      </c>
      <c r="AL281" s="249" t="s">
        <v>1242</v>
      </c>
      <c r="AM281" s="249" t="s">
        <v>1242</v>
      </c>
      <c r="AN281" s="249" t="s">
        <v>1225</v>
      </c>
      <c r="AO281" s="249" t="s">
        <v>1226</v>
      </c>
      <c r="AP281" s="201" t="s">
        <v>1266</v>
      </c>
      <c r="AQ281" s="250">
        <v>100</v>
      </c>
      <c r="AR281" s="251" t="s">
        <v>1228</v>
      </c>
      <c r="AS281" s="252">
        <v>100</v>
      </c>
      <c r="AT281" s="253">
        <v>1476000</v>
      </c>
      <c r="AU281" s="254">
        <v>79.999999923990899</v>
      </c>
      <c r="AV281" s="254">
        <v>0</v>
      </c>
      <c r="AW281" s="60" t="s">
        <v>510</v>
      </c>
      <c r="AX281" s="60" t="s">
        <v>510</v>
      </c>
      <c r="AY281" s="60">
        <v>750000</v>
      </c>
      <c r="AZ281" s="60">
        <v>750000</v>
      </c>
      <c r="BA281" s="60">
        <v>44166</v>
      </c>
      <c r="BB281" s="60">
        <v>0</v>
      </c>
      <c r="BC281" s="60">
        <v>0</v>
      </c>
      <c r="BD281" s="60">
        <v>0</v>
      </c>
      <c r="BE281" s="60">
        <v>0</v>
      </c>
      <c r="BF281" s="60">
        <v>0</v>
      </c>
      <c r="BG281" s="60">
        <v>0</v>
      </c>
      <c r="BH281" s="60">
        <v>350000</v>
      </c>
      <c r="BI281" s="60">
        <v>279999.99973396811</v>
      </c>
      <c r="BJ281" s="60">
        <v>350000</v>
      </c>
      <c r="BK281" s="60">
        <v>750000</v>
      </c>
      <c r="BL281" s="60">
        <v>599999.99942993175</v>
      </c>
      <c r="BM281" s="60">
        <v>400000</v>
      </c>
      <c r="BN281" s="60">
        <v>750000</v>
      </c>
      <c r="BO281" s="254">
        <v>599999.99942993175</v>
      </c>
      <c r="BP281" s="161">
        <v>0</v>
      </c>
      <c r="BQ281" s="256"/>
      <c r="BR281" s="256"/>
      <c r="BS281" s="256"/>
    </row>
    <row r="282" spans="1:16373" s="49" customFormat="1" ht="51" outlineLevel="2" x14ac:dyDescent="0.2">
      <c r="A282" s="101">
        <v>297</v>
      </c>
      <c r="B282" s="101">
        <v>15</v>
      </c>
      <c r="C282" s="102" t="s">
        <v>580</v>
      </c>
      <c r="D282" s="62" t="s">
        <v>164</v>
      </c>
      <c r="E282" s="103">
        <v>5052104</v>
      </c>
      <c r="F282" s="103" t="s">
        <v>609</v>
      </c>
      <c r="G282" s="103" t="s">
        <v>1241</v>
      </c>
      <c r="H282" s="103" t="s">
        <v>1242</v>
      </c>
      <c r="I282" s="103" t="s">
        <v>1242</v>
      </c>
      <c r="J282" s="104">
        <v>20</v>
      </c>
      <c r="K282" s="235">
        <v>759700</v>
      </c>
      <c r="L282" s="101"/>
      <c r="M282" s="101"/>
      <c r="N282" s="105">
        <v>0</v>
      </c>
      <c r="O282" s="59" t="s">
        <v>1295</v>
      </c>
      <c r="P282" s="97">
        <f t="shared" si="8"/>
        <v>759700</v>
      </c>
      <c r="Q282" s="81"/>
      <c r="R282" s="81"/>
      <c r="S282" s="97">
        <v>730000</v>
      </c>
      <c r="T282" s="81"/>
      <c r="U282" s="81"/>
      <c r="V282" s="81"/>
      <c r="W282" s="81"/>
      <c r="X282" s="81"/>
      <c r="Y282" s="81">
        <v>29700</v>
      </c>
      <c r="Z282" s="106" t="s">
        <v>1309</v>
      </c>
      <c r="AA282" s="246">
        <v>3595</v>
      </c>
      <c r="AB282" s="247" t="s">
        <v>580</v>
      </c>
      <c r="AC282" s="68" t="s">
        <v>607</v>
      </c>
      <c r="AD282" s="247">
        <v>1</v>
      </c>
      <c r="AE282" s="248">
        <v>5052104</v>
      </c>
      <c r="AF282" s="103" t="s">
        <v>609</v>
      </c>
      <c r="AG282" s="249" t="s">
        <v>1256</v>
      </c>
      <c r="AH282" s="249" t="s">
        <v>1241</v>
      </c>
      <c r="AI282" s="249" t="s">
        <v>1289</v>
      </c>
      <c r="AJ282" s="249"/>
      <c r="AK282" s="249" t="s">
        <v>1224</v>
      </c>
      <c r="AL282" s="249" t="s">
        <v>1242</v>
      </c>
      <c r="AM282" s="249" t="s">
        <v>1242</v>
      </c>
      <c r="AN282" s="249" t="s">
        <v>1225</v>
      </c>
      <c r="AO282" s="249" t="s">
        <v>1226</v>
      </c>
      <c r="AP282" s="201" t="s">
        <v>1266</v>
      </c>
      <c r="AQ282" s="250">
        <v>100</v>
      </c>
      <c r="AR282" s="251" t="s">
        <v>1228</v>
      </c>
      <c r="AS282" s="252">
        <v>100</v>
      </c>
      <c r="AT282" s="253">
        <v>759700</v>
      </c>
      <c r="AU282" s="254">
        <v>79.999999923990899</v>
      </c>
      <c r="AV282" s="254">
        <v>0</v>
      </c>
      <c r="AW282" s="60"/>
      <c r="AX282" s="60">
        <v>0</v>
      </c>
      <c r="AY282" s="60">
        <v>0</v>
      </c>
      <c r="AZ282" s="60">
        <v>450000</v>
      </c>
      <c r="BA282" s="60">
        <v>44316</v>
      </c>
      <c r="BB282" s="60">
        <v>0</v>
      </c>
      <c r="BC282" s="60"/>
      <c r="BD282" s="60">
        <v>0</v>
      </c>
      <c r="BE282" s="60">
        <v>0</v>
      </c>
      <c r="BF282" s="60">
        <v>0</v>
      </c>
      <c r="BG282" s="60">
        <v>0</v>
      </c>
      <c r="BH282" s="60">
        <v>150000</v>
      </c>
      <c r="BI282" s="60">
        <v>119999.99988598634</v>
      </c>
      <c r="BJ282" s="60">
        <v>150000</v>
      </c>
      <c r="BK282" s="60">
        <v>450000</v>
      </c>
      <c r="BL282" s="60">
        <v>359999.99965795904</v>
      </c>
      <c r="BM282" s="60">
        <v>300000</v>
      </c>
      <c r="BN282" s="60">
        <v>450000</v>
      </c>
      <c r="BO282" s="254">
        <v>359999.99965795904</v>
      </c>
      <c r="BP282" s="161">
        <v>0</v>
      </c>
      <c r="BQ282" s="256"/>
      <c r="BR282" s="256"/>
      <c r="BS282" s="256"/>
    </row>
    <row r="283" spans="1:16373" s="49" customFormat="1" ht="89.25" outlineLevel="2" x14ac:dyDescent="0.2">
      <c r="A283" s="101">
        <v>298</v>
      </c>
      <c r="B283" s="101">
        <v>15</v>
      </c>
      <c r="C283" s="102" t="s">
        <v>580</v>
      </c>
      <c r="D283" s="62" t="s">
        <v>610</v>
      </c>
      <c r="E283" s="103">
        <v>5052430</v>
      </c>
      <c r="F283" s="103" t="s">
        <v>611</v>
      </c>
      <c r="G283" s="103">
        <v>1</v>
      </c>
      <c r="H283" s="103" t="s">
        <v>1242</v>
      </c>
      <c r="I283" s="103" t="s">
        <v>1242</v>
      </c>
      <c r="J283" s="104">
        <v>20</v>
      </c>
      <c r="K283" s="235">
        <v>640000</v>
      </c>
      <c r="L283" s="101" t="s">
        <v>510</v>
      </c>
      <c r="M283" s="101">
        <v>0</v>
      </c>
      <c r="N283" s="105">
        <v>0</v>
      </c>
      <c r="O283" s="59" t="s">
        <v>1295</v>
      </c>
      <c r="P283" s="97">
        <f t="shared" si="8"/>
        <v>640000</v>
      </c>
      <c r="Q283" s="81"/>
      <c r="R283" s="81"/>
      <c r="S283" s="81"/>
      <c r="T283" s="81"/>
      <c r="U283" s="81">
        <v>640000</v>
      </c>
      <c r="V283" s="81"/>
      <c r="W283" s="81"/>
      <c r="X283" s="81"/>
      <c r="Y283" s="81"/>
      <c r="Z283" s="106" t="s">
        <v>1309</v>
      </c>
      <c r="AA283" s="246">
        <v>3594</v>
      </c>
      <c r="AB283" s="247" t="s">
        <v>580</v>
      </c>
      <c r="AC283" s="68" t="s">
        <v>164</v>
      </c>
      <c r="AD283" s="247">
        <v>1</v>
      </c>
      <c r="AE283" s="248">
        <v>5052430</v>
      </c>
      <c r="AF283" s="103" t="s">
        <v>611</v>
      </c>
      <c r="AG283" s="249" t="s">
        <v>1256</v>
      </c>
      <c r="AH283" s="249">
        <v>1</v>
      </c>
      <c r="AI283" s="249" t="s">
        <v>1289</v>
      </c>
      <c r="AJ283" s="249"/>
      <c r="AK283" s="249" t="s">
        <v>1224</v>
      </c>
      <c r="AL283" s="249" t="s">
        <v>1242</v>
      </c>
      <c r="AM283" s="249" t="s">
        <v>1242</v>
      </c>
      <c r="AN283" s="249" t="s">
        <v>1225</v>
      </c>
      <c r="AO283" s="249" t="s">
        <v>1226</v>
      </c>
      <c r="AP283" s="201" t="s">
        <v>1266</v>
      </c>
      <c r="AQ283" s="250">
        <v>100</v>
      </c>
      <c r="AR283" s="251" t="s">
        <v>1228</v>
      </c>
      <c r="AS283" s="252">
        <v>100</v>
      </c>
      <c r="AT283" s="253">
        <v>640000</v>
      </c>
      <c r="AU283" s="254">
        <v>79.999999923990899</v>
      </c>
      <c r="AV283" s="254">
        <v>0</v>
      </c>
      <c r="AW283" s="60" t="s">
        <v>510</v>
      </c>
      <c r="AX283" s="60" t="s">
        <v>510</v>
      </c>
      <c r="AY283" s="60">
        <v>0</v>
      </c>
      <c r="AZ283" s="60">
        <v>400000</v>
      </c>
      <c r="BA283" s="60">
        <v>44227</v>
      </c>
      <c r="BB283" s="60">
        <v>0</v>
      </c>
      <c r="BC283" s="60">
        <v>0</v>
      </c>
      <c r="BD283" s="60">
        <v>0</v>
      </c>
      <c r="BE283" s="60">
        <v>0</v>
      </c>
      <c r="BF283" s="60">
        <v>0</v>
      </c>
      <c r="BG283" s="60">
        <v>0</v>
      </c>
      <c r="BH283" s="60">
        <v>300000</v>
      </c>
      <c r="BI283" s="60">
        <v>239999.99977197268</v>
      </c>
      <c r="BJ283" s="60">
        <v>300000</v>
      </c>
      <c r="BK283" s="60">
        <v>400000</v>
      </c>
      <c r="BL283" s="60">
        <v>319999.99969596358</v>
      </c>
      <c r="BM283" s="60">
        <v>100000</v>
      </c>
      <c r="BN283" s="60">
        <v>400000</v>
      </c>
      <c r="BO283" s="254">
        <v>319999.99969596358</v>
      </c>
      <c r="BP283" s="161">
        <v>0</v>
      </c>
      <c r="BQ283" s="256"/>
      <c r="BR283" s="256"/>
      <c r="BS283" s="256"/>
    </row>
    <row r="284" spans="1:16373" s="49" customFormat="1" ht="38.25" outlineLevel="2" x14ac:dyDescent="0.2">
      <c r="A284" s="41">
        <v>299</v>
      </c>
      <c r="B284" s="41">
        <v>15</v>
      </c>
      <c r="C284" s="43" t="s">
        <v>580</v>
      </c>
      <c r="D284" s="62" t="s">
        <v>148</v>
      </c>
      <c r="E284" s="62">
        <v>5060310</v>
      </c>
      <c r="F284" s="62" t="s">
        <v>612</v>
      </c>
      <c r="G284" s="103" t="s">
        <v>1256</v>
      </c>
      <c r="H284" s="84" t="s">
        <v>1242</v>
      </c>
      <c r="I284" s="84" t="s">
        <v>1242</v>
      </c>
      <c r="J284" s="67">
        <v>20</v>
      </c>
      <c r="K284" s="235">
        <v>448600</v>
      </c>
      <c r="L284" s="101" t="s">
        <v>510</v>
      </c>
      <c r="M284" s="101">
        <v>0</v>
      </c>
      <c r="N284" s="105">
        <v>0</v>
      </c>
      <c r="O284" s="59" t="s">
        <v>1295</v>
      </c>
      <c r="P284" s="97">
        <f t="shared" si="8"/>
        <v>448600</v>
      </c>
      <c r="Q284" s="81"/>
      <c r="R284" s="81"/>
      <c r="S284" s="81"/>
      <c r="T284" s="81"/>
      <c r="U284" s="81">
        <v>425000</v>
      </c>
      <c r="V284" s="81"/>
      <c r="W284" s="81"/>
      <c r="X284" s="81"/>
      <c r="Y284" s="81">
        <v>23600</v>
      </c>
      <c r="Z284" s="105"/>
      <c r="AA284" s="246">
        <v>3591</v>
      </c>
      <c r="AB284" s="247" t="s">
        <v>580</v>
      </c>
      <c r="AC284" s="68" t="s">
        <v>610</v>
      </c>
      <c r="AD284" s="247">
        <v>1</v>
      </c>
      <c r="AE284" s="258">
        <v>5060310</v>
      </c>
      <c r="AF284" s="62" t="s">
        <v>612</v>
      </c>
      <c r="AG284" s="181" t="s">
        <v>1256</v>
      </c>
      <c r="AH284" s="249" t="s">
        <v>1256</v>
      </c>
      <c r="AI284" s="259"/>
      <c r="AJ284" s="259"/>
      <c r="AK284" s="181" t="s">
        <v>1224</v>
      </c>
      <c r="AL284" s="228" t="s">
        <v>1242</v>
      </c>
      <c r="AM284" s="228" t="s">
        <v>1242</v>
      </c>
      <c r="AN284" s="260" t="s">
        <v>1225</v>
      </c>
      <c r="AO284" s="260" t="s">
        <v>1226</v>
      </c>
      <c r="AP284" s="201" t="s">
        <v>1266</v>
      </c>
      <c r="AQ284" s="185">
        <v>100</v>
      </c>
      <c r="AR284" s="261" t="s">
        <v>1228</v>
      </c>
      <c r="AS284" s="185">
        <v>100</v>
      </c>
      <c r="AT284" s="253">
        <v>448600</v>
      </c>
      <c r="AU284" s="254">
        <v>79.999999923990899</v>
      </c>
      <c r="AV284" s="254">
        <v>0</v>
      </c>
      <c r="AW284" s="60" t="s">
        <v>510</v>
      </c>
      <c r="AX284" s="60" t="s">
        <v>510</v>
      </c>
      <c r="AY284" s="60">
        <v>0</v>
      </c>
      <c r="AZ284" s="60">
        <v>250000</v>
      </c>
      <c r="BA284" s="60">
        <v>44247</v>
      </c>
      <c r="BB284" s="60">
        <v>0</v>
      </c>
      <c r="BC284" s="60">
        <v>0</v>
      </c>
      <c r="BD284" s="60">
        <v>0</v>
      </c>
      <c r="BE284" s="60">
        <v>0</v>
      </c>
      <c r="BF284" s="60">
        <v>0</v>
      </c>
      <c r="BG284" s="60">
        <v>0</v>
      </c>
      <c r="BH284" s="60">
        <v>150000</v>
      </c>
      <c r="BI284" s="60">
        <v>119999.99988598634</v>
      </c>
      <c r="BJ284" s="60">
        <v>150000</v>
      </c>
      <c r="BK284" s="60">
        <v>250000</v>
      </c>
      <c r="BL284" s="60">
        <v>199999.99980997725</v>
      </c>
      <c r="BM284" s="60">
        <v>100000</v>
      </c>
      <c r="BN284" s="60">
        <v>250000</v>
      </c>
      <c r="BO284" s="254">
        <v>199999.99980997725</v>
      </c>
      <c r="BP284" s="161">
        <v>0</v>
      </c>
      <c r="BQ284" s="255"/>
      <c r="BR284" s="255"/>
      <c r="BS284" s="255"/>
    </row>
    <row r="285" spans="1:16373" s="92" customFormat="1" ht="51" outlineLevel="2" x14ac:dyDescent="0.2">
      <c r="A285" s="41">
        <v>300</v>
      </c>
      <c r="B285" s="41">
        <v>15</v>
      </c>
      <c r="C285" s="43" t="s">
        <v>580</v>
      </c>
      <c r="D285" s="62" t="s">
        <v>613</v>
      </c>
      <c r="E285" s="62">
        <v>5063551</v>
      </c>
      <c r="F285" s="62" t="s">
        <v>614</v>
      </c>
      <c r="G285" s="103" t="s">
        <v>1256</v>
      </c>
      <c r="H285" s="84" t="s">
        <v>1242</v>
      </c>
      <c r="I285" s="84" t="s">
        <v>1242</v>
      </c>
      <c r="J285" s="67">
        <v>20</v>
      </c>
      <c r="K285" s="235">
        <v>528000</v>
      </c>
      <c r="L285" s="101" t="s">
        <v>510</v>
      </c>
      <c r="M285" s="101">
        <v>0</v>
      </c>
      <c r="N285" s="105">
        <v>0</v>
      </c>
      <c r="O285" s="59" t="s">
        <v>1295</v>
      </c>
      <c r="P285" s="97">
        <f t="shared" si="8"/>
        <v>528000</v>
      </c>
      <c r="Q285" s="81"/>
      <c r="R285" s="81"/>
      <c r="S285" s="81">
        <v>528000</v>
      </c>
      <c r="T285" s="81"/>
      <c r="U285" s="81"/>
      <c r="V285" s="81"/>
      <c r="W285" s="81"/>
      <c r="X285" s="81"/>
      <c r="Y285" s="81"/>
      <c r="Z285" s="105"/>
      <c r="AA285" s="177">
        <v>3997</v>
      </c>
      <c r="AB285" s="179" t="s">
        <v>580</v>
      </c>
      <c r="AC285" s="68" t="s">
        <v>148</v>
      </c>
      <c r="AD285" s="197">
        <v>1</v>
      </c>
      <c r="AE285" s="258">
        <v>5063551</v>
      </c>
      <c r="AF285" s="62" t="s">
        <v>614</v>
      </c>
      <c r="AG285" s="181" t="s">
        <v>1256</v>
      </c>
      <c r="AH285" s="249" t="s">
        <v>1256</v>
      </c>
      <c r="AI285" s="259"/>
      <c r="AJ285" s="259"/>
      <c r="AK285" s="181" t="s">
        <v>1224</v>
      </c>
      <c r="AL285" s="228" t="s">
        <v>1242</v>
      </c>
      <c r="AM285" s="228" t="s">
        <v>1242</v>
      </c>
      <c r="AN285" s="260" t="s">
        <v>1225</v>
      </c>
      <c r="AO285" s="260" t="s">
        <v>1226</v>
      </c>
      <c r="AP285" s="201" t="s">
        <v>1266</v>
      </c>
      <c r="AQ285" s="185">
        <v>100</v>
      </c>
      <c r="AR285" s="261" t="s">
        <v>1228</v>
      </c>
      <c r="AS285" s="185">
        <v>100</v>
      </c>
      <c r="AT285" s="253">
        <v>528000</v>
      </c>
      <c r="AU285" s="254">
        <v>79.999999923990899</v>
      </c>
      <c r="AV285" s="254">
        <v>0</v>
      </c>
      <c r="AW285" s="60" t="s">
        <v>510</v>
      </c>
      <c r="AX285" s="60" t="s">
        <v>510</v>
      </c>
      <c r="AY285" s="60">
        <v>0</v>
      </c>
      <c r="AZ285" s="60">
        <v>400000</v>
      </c>
      <c r="BA285" s="60">
        <v>44247</v>
      </c>
      <c r="BB285" s="60">
        <v>0</v>
      </c>
      <c r="BC285" s="60">
        <v>0</v>
      </c>
      <c r="BD285" s="60">
        <v>0</v>
      </c>
      <c r="BE285" s="60">
        <v>0</v>
      </c>
      <c r="BF285" s="60">
        <v>0</v>
      </c>
      <c r="BG285" s="60">
        <v>0</v>
      </c>
      <c r="BH285" s="60">
        <v>150000</v>
      </c>
      <c r="BI285" s="60">
        <v>119999.99988598634</v>
      </c>
      <c r="BJ285" s="60">
        <v>150000</v>
      </c>
      <c r="BK285" s="60">
        <v>250000</v>
      </c>
      <c r="BL285" s="60">
        <v>199999.99980997725</v>
      </c>
      <c r="BM285" s="60">
        <v>100000</v>
      </c>
      <c r="BN285" s="60">
        <v>400000</v>
      </c>
      <c r="BO285" s="254">
        <v>319999.99969596358</v>
      </c>
      <c r="BP285" s="161">
        <v>150000</v>
      </c>
      <c r="BQ285" s="255"/>
      <c r="BR285" s="255"/>
      <c r="BS285" s="255"/>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c r="DK285" s="49"/>
      <c r="DL285" s="49"/>
      <c r="DM285" s="49"/>
      <c r="DN285" s="49"/>
      <c r="DO285" s="49"/>
      <c r="DP285" s="49"/>
      <c r="DQ285" s="49"/>
      <c r="DR285" s="49"/>
      <c r="DS285" s="49"/>
      <c r="DT285" s="49"/>
      <c r="DU285" s="49"/>
      <c r="DV285" s="49"/>
      <c r="DW285" s="49"/>
      <c r="DX285" s="49"/>
      <c r="DY285" s="49"/>
      <c r="DZ285" s="49"/>
      <c r="EA285" s="49"/>
      <c r="EB285" s="49"/>
      <c r="EC285" s="49"/>
      <c r="ED285" s="49"/>
      <c r="EE285" s="49"/>
      <c r="EF285" s="49"/>
      <c r="EG285" s="49"/>
      <c r="EH285" s="49"/>
      <c r="EI285" s="49"/>
      <c r="EJ285" s="49"/>
      <c r="EK285" s="49"/>
      <c r="EL285" s="49"/>
      <c r="EM285" s="49"/>
      <c r="EN285" s="49"/>
      <c r="EO285" s="49"/>
      <c r="EP285" s="49"/>
      <c r="EQ285" s="49"/>
      <c r="ER285" s="49"/>
      <c r="ES285" s="49"/>
      <c r="ET285" s="49"/>
      <c r="EU285" s="49"/>
      <c r="EV285" s="49"/>
      <c r="EW285" s="49"/>
      <c r="EX285" s="49"/>
      <c r="EY285" s="49"/>
      <c r="EZ285" s="49"/>
      <c r="FA285" s="49"/>
      <c r="FB285" s="49"/>
      <c r="FC285" s="49"/>
      <c r="FD285" s="49"/>
      <c r="FE285" s="49"/>
      <c r="FF285" s="49"/>
      <c r="FG285" s="49"/>
      <c r="FH285" s="49"/>
      <c r="FI285" s="49"/>
      <c r="FJ285" s="49"/>
      <c r="FK285" s="49"/>
      <c r="FL285" s="49"/>
      <c r="FM285" s="49"/>
      <c r="FN285" s="49"/>
      <c r="FO285" s="49"/>
      <c r="FP285" s="49"/>
      <c r="FQ285" s="49"/>
      <c r="FR285" s="49"/>
      <c r="FS285" s="49"/>
      <c r="FT285" s="49"/>
      <c r="FU285" s="49"/>
      <c r="FV285" s="49"/>
      <c r="FW285" s="49"/>
      <c r="FX285" s="49"/>
      <c r="FY285" s="49"/>
      <c r="FZ285" s="49"/>
      <c r="GA285" s="49"/>
      <c r="GB285" s="49"/>
      <c r="GC285" s="49"/>
      <c r="GD285" s="49"/>
      <c r="GE285" s="49"/>
      <c r="GF285" s="49"/>
      <c r="GG285" s="49"/>
      <c r="GH285" s="49"/>
      <c r="GI285" s="49"/>
      <c r="GJ285" s="49"/>
      <c r="GK285" s="49"/>
      <c r="GL285" s="49"/>
      <c r="GM285" s="49"/>
      <c r="GN285" s="49"/>
      <c r="GO285" s="49"/>
      <c r="GP285" s="49"/>
      <c r="GQ285" s="49"/>
      <c r="GR285" s="49"/>
      <c r="GS285" s="49"/>
      <c r="GT285" s="49"/>
      <c r="GU285" s="49"/>
      <c r="GV285" s="49"/>
      <c r="GW285" s="49"/>
      <c r="GX285" s="49"/>
      <c r="GY285" s="49"/>
      <c r="GZ285" s="49"/>
      <c r="HA285" s="49"/>
      <c r="HB285" s="49"/>
      <c r="HC285" s="49"/>
      <c r="HD285" s="49"/>
      <c r="HE285" s="49"/>
      <c r="HF285" s="49"/>
      <c r="HG285" s="49"/>
      <c r="HH285" s="49"/>
      <c r="HI285" s="49"/>
      <c r="HJ285" s="49"/>
      <c r="HK285" s="49"/>
      <c r="HL285" s="49"/>
      <c r="HM285" s="49"/>
      <c r="HN285" s="49"/>
      <c r="HO285" s="49"/>
      <c r="HP285" s="49"/>
      <c r="HQ285" s="49"/>
      <c r="HR285" s="49"/>
      <c r="HS285" s="49"/>
      <c r="HT285" s="49"/>
      <c r="HU285" s="49"/>
      <c r="HV285" s="49"/>
      <c r="HW285" s="49"/>
      <c r="HX285" s="49"/>
      <c r="HY285" s="49"/>
      <c r="HZ285" s="49"/>
      <c r="IA285" s="49"/>
      <c r="IB285" s="49"/>
      <c r="IC285" s="49"/>
      <c r="ID285" s="49"/>
      <c r="IE285" s="49"/>
      <c r="IF285" s="49"/>
      <c r="IG285" s="49"/>
      <c r="IH285" s="49"/>
      <c r="II285" s="49"/>
      <c r="IJ285" s="49"/>
      <c r="IK285" s="49"/>
      <c r="IL285" s="49"/>
      <c r="IM285" s="49"/>
      <c r="IN285" s="49"/>
      <c r="IO285" s="49"/>
      <c r="IP285" s="49"/>
      <c r="IQ285" s="49"/>
      <c r="IR285" s="49"/>
      <c r="IS285" s="49"/>
      <c r="IT285" s="49"/>
      <c r="IU285" s="49"/>
      <c r="IV285" s="49"/>
      <c r="IW285" s="49"/>
      <c r="IX285" s="49"/>
      <c r="IY285" s="49"/>
      <c r="IZ285" s="49"/>
      <c r="JA285" s="49"/>
      <c r="JB285" s="49"/>
      <c r="JC285" s="49"/>
      <c r="JD285" s="49"/>
      <c r="JE285" s="49"/>
      <c r="JF285" s="49"/>
      <c r="JG285" s="49"/>
      <c r="JH285" s="49"/>
      <c r="JI285" s="49"/>
      <c r="JJ285" s="49"/>
      <c r="JK285" s="49"/>
      <c r="JL285" s="49"/>
      <c r="JM285" s="49"/>
      <c r="JN285" s="49"/>
      <c r="JO285" s="49"/>
      <c r="JP285" s="49"/>
      <c r="JQ285" s="49"/>
      <c r="JR285" s="49"/>
      <c r="JS285" s="49"/>
      <c r="JT285" s="49"/>
      <c r="JU285" s="49"/>
      <c r="JV285" s="49"/>
      <c r="JW285" s="49"/>
      <c r="JX285" s="49"/>
      <c r="JY285" s="49"/>
      <c r="JZ285" s="49"/>
      <c r="KA285" s="49"/>
      <c r="KB285" s="49"/>
      <c r="KC285" s="49"/>
      <c r="KD285" s="49"/>
      <c r="KE285" s="49"/>
      <c r="KF285" s="49"/>
      <c r="KG285" s="49"/>
      <c r="KH285" s="49"/>
      <c r="KI285" s="49"/>
      <c r="KJ285" s="49"/>
      <c r="KK285" s="49"/>
      <c r="KL285" s="49"/>
      <c r="KM285" s="49"/>
      <c r="KN285" s="49"/>
      <c r="KO285" s="49"/>
      <c r="KP285" s="49"/>
      <c r="KQ285" s="49"/>
      <c r="KR285" s="49"/>
      <c r="KS285" s="49"/>
      <c r="KT285" s="49"/>
      <c r="KU285" s="49"/>
      <c r="KV285" s="49"/>
      <c r="KW285" s="49"/>
      <c r="KX285" s="49"/>
      <c r="KY285" s="49"/>
      <c r="KZ285" s="49"/>
      <c r="LA285" s="49"/>
      <c r="LB285" s="49"/>
      <c r="LC285" s="49"/>
      <c r="LD285" s="49"/>
      <c r="LE285" s="49"/>
      <c r="LF285" s="49"/>
      <c r="LG285" s="49"/>
      <c r="LH285" s="49"/>
      <c r="LI285" s="49"/>
      <c r="LJ285" s="49"/>
      <c r="LK285" s="49"/>
      <c r="LL285" s="49"/>
      <c r="LM285" s="49"/>
      <c r="LN285" s="49"/>
      <c r="LO285" s="49"/>
      <c r="LP285" s="49"/>
      <c r="LQ285" s="49"/>
      <c r="LR285" s="49"/>
      <c r="LS285" s="49"/>
      <c r="LT285" s="49"/>
      <c r="LU285" s="49"/>
      <c r="LV285" s="49"/>
      <c r="LW285" s="49"/>
      <c r="LX285" s="49"/>
      <c r="LY285" s="49"/>
      <c r="LZ285" s="49"/>
      <c r="MA285" s="49"/>
      <c r="MB285" s="49"/>
      <c r="MC285" s="49"/>
      <c r="MD285" s="49"/>
      <c r="ME285" s="49"/>
      <c r="MF285" s="49"/>
      <c r="MG285" s="49"/>
      <c r="MH285" s="49"/>
      <c r="MI285" s="49"/>
      <c r="MJ285" s="49"/>
      <c r="MK285" s="49"/>
      <c r="ML285" s="49"/>
      <c r="MM285" s="49"/>
      <c r="MN285" s="49"/>
      <c r="MO285" s="49"/>
      <c r="MP285" s="49"/>
      <c r="MQ285" s="49"/>
      <c r="MR285" s="49"/>
      <c r="MS285" s="49"/>
      <c r="MT285" s="49"/>
      <c r="MU285" s="49"/>
      <c r="MV285" s="49"/>
      <c r="MW285" s="49"/>
      <c r="MX285" s="49"/>
      <c r="MY285" s="49"/>
      <c r="MZ285" s="49"/>
      <c r="NA285" s="49"/>
      <c r="NB285" s="49"/>
      <c r="NC285" s="49"/>
      <c r="ND285" s="49"/>
      <c r="NE285" s="49"/>
      <c r="NF285" s="49"/>
      <c r="NG285" s="49"/>
      <c r="NH285" s="49"/>
      <c r="NI285" s="49"/>
      <c r="NJ285" s="49"/>
      <c r="NK285" s="49"/>
      <c r="NL285" s="49"/>
      <c r="NM285" s="49"/>
      <c r="NN285" s="49"/>
      <c r="NO285" s="49"/>
      <c r="NP285" s="49"/>
      <c r="NQ285" s="49"/>
      <c r="NR285" s="49"/>
      <c r="NS285" s="49"/>
      <c r="NT285" s="49"/>
      <c r="NU285" s="49"/>
      <c r="NV285" s="49"/>
      <c r="NW285" s="49"/>
      <c r="NX285" s="49"/>
      <c r="NY285" s="49"/>
      <c r="NZ285" s="49"/>
      <c r="OA285" s="49"/>
      <c r="OB285" s="49"/>
      <c r="OC285" s="49"/>
      <c r="OD285" s="49"/>
      <c r="OE285" s="49"/>
      <c r="OF285" s="49"/>
      <c r="OG285" s="49"/>
      <c r="OH285" s="49"/>
      <c r="OI285" s="49"/>
      <c r="OJ285" s="49"/>
      <c r="OK285" s="49"/>
      <c r="OL285" s="49"/>
      <c r="OM285" s="49"/>
      <c r="ON285" s="49"/>
      <c r="OO285" s="49"/>
      <c r="OP285" s="49"/>
      <c r="OQ285" s="49"/>
      <c r="OR285" s="49"/>
      <c r="OS285" s="49"/>
      <c r="OT285" s="49"/>
      <c r="OU285" s="49"/>
      <c r="OV285" s="49"/>
      <c r="OW285" s="49"/>
      <c r="OX285" s="49"/>
      <c r="OY285" s="49"/>
      <c r="OZ285" s="49"/>
      <c r="PA285" s="49"/>
      <c r="PB285" s="49"/>
      <c r="PC285" s="49"/>
      <c r="PD285" s="49"/>
      <c r="PE285" s="49"/>
      <c r="PF285" s="49"/>
      <c r="PG285" s="49"/>
      <c r="PH285" s="49"/>
      <c r="PI285" s="49"/>
      <c r="PJ285" s="49"/>
      <c r="PK285" s="49"/>
      <c r="PL285" s="49"/>
      <c r="PM285" s="49"/>
      <c r="PN285" s="49"/>
      <c r="PO285" s="49"/>
      <c r="PP285" s="49"/>
      <c r="PQ285" s="49"/>
      <c r="PR285" s="49"/>
      <c r="PS285" s="49"/>
      <c r="PT285" s="49"/>
      <c r="PU285" s="49"/>
      <c r="PV285" s="49"/>
      <c r="PW285" s="49"/>
      <c r="PX285" s="49"/>
      <c r="PY285" s="49"/>
      <c r="PZ285" s="49"/>
      <c r="QA285" s="49"/>
      <c r="QB285" s="49"/>
      <c r="QC285" s="49"/>
      <c r="QD285" s="49"/>
      <c r="QE285" s="49"/>
      <c r="QF285" s="49"/>
      <c r="QG285" s="49"/>
      <c r="QH285" s="49"/>
      <c r="QI285" s="49"/>
      <c r="QJ285" s="49"/>
      <c r="QK285" s="49"/>
      <c r="QL285" s="49"/>
      <c r="QM285" s="49"/>
      <c r="QN285" s="49"/>
      <c r="QO285" s="49"/>
      <c r="QP285" s="49"/>
      <c r="QQ285" s="49"/>
      <c r="QR285" s="49"/>
      <c r="QS285" s="49"/>
      <c r="QT285" s="49"/>
      <c r="QU285" s="49"/>
      <c r="QV285" s="49"/>
      <c r="QW285" s="49"/>
      <c r="QX285" s="49"/>
      <c r="QY285" s="49"/>
      <c r="QZ285" s="49"/>
      <c r="RA285" s="49"/>
      <c r="RB285" s="49"/>
      <c r="RC285" s="49"/>
      <c r="RD285" s="49"/>
      <c r="RE285" s="49"/>
      <c r="RF285" s="49"/>
      <c r="RG285" s="49"/>
      <c r="RH285" s="49"/>
      <c r="RI285" s="49"/>
      <c r="RJ285" s="49"/>
      <c r="RK285" s="49"/>
      <c r="RL285" s="49"/>
      <c r="RM285" s="49"/>
      <c r="RN285" s="49"/>
      <c r="RO285" s="49"/>
      <c r="RP285" s="49"/>
      <c r="RQ285" s="49"/>
      <c r="RR285" s="49"/>
      <c r="RS285" s="49"/>
      <c r="RT285" s="49"/>
      <c r="RU285" s="49"/>
      <c r="RV285" s="49"/>
      <c r="RW285" s="49"/>
      <c r="RX285" s="49"/>
      <c r="RY285" s="49"/>
      <c r="RZ285" s="49"/>
      <c r="SA285" s="49"/>
      <c r="SB285" s="49"/>
      <c r="SC285" s="49"/>
      <c r="SD285" s="49"/>
      <c r="SE285" s="49"/>
      <c r="SF285" s="49"/>
      <c r="SG285" s="49"/>
      <c r="SH285" s="49"/>
      <c r="SI285" s="49"/>
      <c r="SJ285" s="49"/>
      <c r="SK285" s="49"/>
      <c r="SL285" s="49"/>
      <c r="SM285" s="49"/>
      <c r="SN285" s="49"/>
      <c r="SO285" s="49"/>
      <c r="SP285" s="49"/>
      <c r="SQ285" s="49"/>
      <c r="SR285" s="49"/>
      <c r="SS285" s="49"/>
      <c r="ST285" s="49"/>
      <c r="SU285" s="49"/>
      <c r="SV285" s="49"/>
      <c r="SW285" s="49"/>
      <c r="SX285" s="49"/>
      <c r="SY285" s="49"/>
      <c r="SZ285" s="49"/>
      <c r="TA285" s="49"/>
      <c r="TB285" s="49"/>
      <c r="TC285" s="49"/>
      <c r="TD285" s="49"/>
      <c r="TE285" s="49"/>
      <c r="TF285" s="49"/>
      <c r="TG285" s="49"/>
      <c r="TH285" s="49"/>
      <c r="TI285" s="49"/>
      <c r="TJ285" s="49"/>
      <c r="TK285" s="49"/>
      <c r="TL285" s="49"/>
      <c r="TM285" s="49"/>
      <c r="TN285" s="49"/>
      <c r="TO285" s="49"/>
      <c r="TP285" s="49"/>
      <c r="TQ285" s="49"/>
      <c r="TR285" s="49"/>
      <c r="TS285" s="49"/>
      <c r="TT285" s="49"/>
      <c r="TU285" s="49"/>
      <c r="TV285" s="49"/>
      <c r="TW285" s="49"/>
      <c r="TX285" s="49"/>
      <c r="TY285" s="49"/>
      <c r="TZ285" s="49"/>
      <c r="UA285" s="49"/>
      <c r="UB285" s="49"/>
      <c r="UC285" s="49"/>
      <c r="UD285" s="49"/>
      <c r="UE285" s="49"/>
      <c r="UF285" s="49"/>
      <c r="UG285" s="49"/>
      <c r="UH285" s="49"/>
      <c r="UI285" s="49"/>
      <c r="UJ285" s="49"/>
      <c r="UK285" s="49"/>
      <c r="UL285" s="49"/>
      <c r="UM285" s="49"/>
      <c r="UN285" s="49"/>
      <c r="UO285" s="49"/>
      <c r="UP285" s="49"/>
      <c r="UQ285" s="49"/>
      <c r="UR285" s="49"/>
      <c r="US285" s="49"/>
      <c r="UT285" s="49"/>
      <c r="UU285" s="49"/>
      <c r="UV285" s="49"/>
      <c r="UW285" s="49"/>
      <c r="UX285" s="49"/>
      <c r="UY285" s="49"/>
      <c r="UZ285" s="49"/>
      <c r="VA285" s="49"/>
      <c r="VB285" s="49"/>
      <c r="VC285" s="49"/>
      <c r="VD285" s="49"/>
      <c r="VE285" s="49"/>
      <c r="VF285" s="49"/>
      <c r="VG285" s="49"/>
      <c r="VH285" s="49"/>
      <c r="VI285" s="49"/>
      <c r="VJ285" s="49"/>
      <c r="VK285" s="49"/>
      <c r="VL285" s="49"/>
      <c r="VM285" s="49"/>
      <c r="VN285" s="49"/>
      <c r="VO285" s="49"/>
      <c r="VP285" s="49"/>
      <c r="VQ285" s="49"/>
      <c r="VR285" s="49"/>
      <c r="VS285" s="49"/>
      <c r="VT285" s="49"/>
      <c r="VU285" s="49"/>
      <c r="VV285" s="49"/>
      <c r="VW285" s="49"/>
      <c r="VX285" s="49"/>
      <c r="VY285" s="49"/>
      <c r="VZ285" s="49"/>
      <c r="WA285" s="49"/>
      <c r="WB285" s="49"/>
      <c r="WC285" s="49"/>
      <c r="WD285" s="49"/>
      <c r="WE285" s="49"/>
      <c r="WF285" s="49"/>
      <c r="WG285" s="49"/>
      <c r="WH285" s="49"/>
      <c r="WI285" s="49"/>
      <c r="WJ285" s="49"/>
      <c r="WK285" s="49"/>
      <c r="WL285" s="49"/>
      <c r="WM285" s="49"/>
      <c r="WN285" s="49"/>
      <c r="WO285" s="49"/>
      <c r="WP285" s="49"/>
      <c r="WQ285" s="49"/>
      <c r="WR285" s="49"/>
      <c r="WS285" s="49"/>
      <c r="WT285" s="49"/>
      <c r="WU285" s="49"/>
      <c r="WV285" s="49"/>
      <c r="WW285" s="49"/>
      <c r="WX285" s="49"/>
      <c r="WY285" s="49"/>
      <c r="WZ285" s="49"/>
      <c r="XA285" s="49"/>
      <c r="XB285" s="49"/>
      <c r="XC285" s="49"/>
      <c r="XD285" s="49"/>
      <c r="XE285" s="49"/>
      <c r="XF285" s="49"/>
      <c r="XG285" s="49"/>
      <c r="XH285" s="49"/>
      <c r="XI285" s="49"/>
      <c r="XJ285" s="49"/>
      <c r="XK285" s="49"/>
      <c r="XL285" s="49"/>
      <c r="XM285" s="49"/>
      <c r="XN285" s="49"/>
      <c r="XO285" s="49"/>
      <c r="XP285" s="49"/>
      <c r="XQ285" s="49"/>
      <c r="XR285" s="49"/>
      <c r="XS285" s="49"/>
      <c r="XT285" s="49"/>
      <c r="XU285" s="49"/>
      <c r="XV285" s="49"/>
      <c r="XW285" s="49"/>
      <c r="XX285" s="49"/>
      <c r="XY285" s="49"/>
      <c r="XZ285" s="49"/>
      <c r="YA285" s="49"/>
      <c r="YB285" s="49"/>
      <c r="YC285" s="49"/>
      <c r="YD285" s="49"/>
      <c r="YE285" s="49"/>
      <c r="YF285" s="49"/>
      <c r="YG285" s="49"/>
      <c r="YH285" s="49"/>
      <c r="YI285" s="49"/>
      <c r="YJ285" s="49"/>
      <c r="YK285" s="49"/>
      <c r="YL285" s="49"/>
      <c r="YM285" s="49"/>
      <c r="YN285" s="49"/>
      <c r="YO285" s="49"/>
      <c r="YP285" s="49"/>
      <c r="YQ285" s="49"/>
      <c r="YR285" s="49"/>
      <c r="YS285" s="49"/>
      <c r="YT285" s="49"/>
      <c r="YU285" s="49"/>
      <c r="YV285" s="49"/>
      <c r="YW285" s="49"/>
      <c r="YX285" s="49"/>
      <c r="YY285" s="49"/>
      <c r="YZ285" s="49"/>
      <c r="ZA285" s="49"/>
      <c r="ZB285" s="49"/>
      <c r="ZC285" s="49"/>
      <c r="ZD285" s="49"/>
      <c r="ZE285" s="49"/>
      <c r="ZF285" s="49"/>
      <c r="ZG285" s="49"/>
      <c r="ZH285" s="49"/>
      <c r="ZI285" s="49"/>
      <c r="ZJ285" s="49"/>
      <c r="ZK285" s="49"/>
      <c r="ZL285" s="49"/>
      <c r="ZM285" s="49"/>
      <c r="ZN285" s="49"/>
      <c r="ZO285" s="49"/>
      <c r="ZP285" s="49"/>
      <c r="ZQ285" s="49"/>
      <c r="ZR285" s="49"/>
      <c r="ZS285" s="49"/>
      <c r="ZT285" s="49"/>
      <c r="ZU285" s="49"/>
      <c r="ZV285" s="49"/>
      <c r="ZW285" s="49"/>
      <c r="ZX285" s="49"/>
      <c r="ZY285" s="49"/>
      <c r="ZZ285" s="49"/>
      <c r="AAA285" s="49"/>
      <c r="AAB285" s="49"/>
      <c r="AAC285" s="49"/>
      <c r="AAD285" s="49"/>
      <c r="AAE285" s="49"/>
      <c r="AAF285" s="49"/>
      <c r="AAG285" s="49"/>
      <c r="AAH285" s="49"/>
      <c r="AAI285" s="49"/>
      <c r="AAJ285" s="49"/>
      <c r="AAK285" s="49"/>
      <c r="AAL285" s="49"/>
      <c r="AAM285" s="49"/>
      <c r="AAN285" s="49"/>
      <c r="AAO285" s="49"/>
      <c r="AAP285" s="49"/>
      <c r="AAQ285" s="49"/>
      <c r="AAR285" s="49"/>
      <c r="AAS285" s="49"/>
      <c r="AAT285" s="49"/>
      <c r="AAU285" s="49"/>
      <c r="AAV285" s="49"/>
      <c r="AAW285" s="49"/>
      <c r="AAX285" s="49"/>
      <c r="AAY285" s="49"/>
      <c r="AAZ285" s="49"/>
      <c r="ABA285" s="49"/>
      <c r="ABB285" s="49"/>
      <c r="ABC285" s="49"/>
      <c r="ABD285" s="49"/>
      <c r="ABE285" s="49"/>
      <c r="ABF285" s="49"/>
      <c r="ABG285" s="49"/>
      <c r="ABH285" s="49"/>
      <c r="ABI285" s="49"/>
      <c r="ABJ285" s="49"/>
      <c r="ABK285" s="49"/>
      <c r="ABL285" s="49"/>
      <c r="ABM285" s="49"/>
      <c r="ABN285" s="49"/>
      <c r="ABO285" s="49"/>
      <c r="ABP285" s="49"/>
      <c r="ABQ285" s="49"/>
      <c r="ABR285" s="49"/>
      <c r="ABS285" s="49"/>
      <c r="ABT285" s="49"/>
      <c r="ABU285" s="49"/>
      <c r="ABV285" s="49"/>
      <c r="ABW285" s="49"/>
      <c r="ABX285" s="49"/>
      <c r="ABY285" s="49"/>
      <c r="ABZ285" s="49"/>
      <c r="ACA285" s="49"/>
      <c r="ACB285" s="49"/>
      <c r="ACC285" s="49"/>
      <c r="ACD285" s="49"/>
      <c r="ACE285" s="49"/>
      <c r="ACF285" s="49"/>
      <c r="ACG285" s="49"/>
      <c r="ACH285" s="49"/>
      <c r="ACI285" s="49"/>
      <c r="ACJ285" s="49"/>
      <c r="ACK285" s="49"/>
      <c r="ACL285" s="49"/>
      <c r="ACM285" s="49"/>
      <c r="ACN285" s="49"/>
      <c r="ACO285" s="49"/>
      <c r="ACP285" s="49"/>
      <c r="ACQ285" s="49"/>
      <c r="ACR285" s="49"/>
      <c r="ACS285" s="49"/>
      <c r="ACT285" s="49"/>
      <c r="ACU285" s="49"/>
      <c r="ACV285" s="49"/>
      <c r="ACW285" s="49"/>
      <c r="ACX285" s="49"/>
      <c r="ACY285" s="49"/>
      <c r="ACZ285" s="49"/>
      <c r="ADA285" s="49"/>
      <c r="ADB285" s="49"/>
      <c r="ADC285" s="49"/>
      <c r="ADD285" s="49"/>
      <c r="ADE285" s="49"/>
      <c r="ADF285" s="49"/>
      <c r="ADG285" s="49"/>
      <c r="ADH285" s="49"/>
      <c r="ADI285" s="49"/>
      <c r="ADJ285" s="49"/>
      <c r="ADK285" s="49"/>
      <c r="ADL285" s="49"/>
      <c r="ADM285" s="49"/>
      <c r="ADN285" s="49"/>
      <c r="ADO285" s="49"/>
      <c r="ADP285" s="49"/>
      <c r="ADQ285" s="49"/>
      <c r="ADR285" s="49"/>
      <c r="ADS285" s="49"/>
      <c r="ADT285" s="49"/>
      <c r="ADU285" s="49"/>
      <c r="ADV285" s="49"/>
      <c r="ADW285" s="49"/>
      <c r="ADX285" s="49"/>
      <c r="ADY285" s="49"/>
      <c r="ADZ285" s="49"/>
      <c r="AEA285" s="49"/>
      <c r="AEB285" s="49"/>
      <c r="AEC285" s="49"/>
      <c r="AED285" s="49"/>
      <c r="AEE285" s="49"/>
      <c r="AEF285" s="49"/>
      <c r="AEG285" s="49"/>
      <c r="AEH285" s="49"/>
      <c r="AEI285" s="49"/>
      <c r="AEJ285" s="49"/>
      <c r="AEK285" s="49"/>
      <c r="AEL285" s="49"/>
      <c r="AEM285" s="49"/>
      <c r="AEN285" s="49"/>
      <c r="AEO285" s="49"/>
      <c r="AEP285" s="49"/>
      <c r="AEQ285" s="49"/>
      <c r="AER285" s="49"/>
      <c r="AES285" s="49"/>
      <c r="AET285" s="49"/>
      <c r="AEU285" s="49"/>
      <c r="AEV285" s="49"/>
      <c r="AEW285" s="49"/>
      <c r="AEX285" s="49"/>
      <c r="AEY285" s="49"/>
      <c r="AEZ285" s="49"/>
      <c r="AFA285" s="49"/>
      <c r="AFB285" s="49"/>
      <c r="AFC285" s="49"/>
      <c r="AFD285" s="49"/>
      <c r="AFE285" s="49"/>
      <c r="AFF285" s="49"/>
      <c r="AFG285" s="49"/>
      <c r="AFH285" s="49"/>
      <c r="AFI285" s="49"/>
      <c r="AFJ285" s="49"/>
      <c r="AFK285" s="49"/>
      <c r="AFL285" s="49"/>
      <c r="AFM285" s="49"/>
      <c r="AFN285" s="49"/>
      <c r="AFO285" s="49"/>
      <c r="AFP285" s="49"/>
      <c r="AFQ285" s="49"/>
      <c r="AFR285" s="49"/>
      <c r="AFS285" s="49"/>
      <c r="AFT285" s="49"/>
      <c r="AFU285" s="49"/>
      <c r="AFV285" s="49"/>
      <c r="AFW285" s="49"/>
      <c r="AFX285" s="49"/>
      <c r="AFY285" s="49"/>
      <c r="AFZ285" s="49"/>
      <c r="AGA285" s="49"/>
      <c r="AGB285" s="49"/>
      <c r="AGC285" s="49"/>
      <c r="AGD285" s="49"/>
      <c r="AGE285" s="49"/>
      <c r="AGF285" s="49"/>
      <c r="AGG285" s="49"/>
      <c r="AGH285" s="49"/>
      <c r="AGI285" s="49"/>
      <c r="AGJ285" s="49"/>
      <c r="AGK285" s="49"/>
      <c r="AGL285" s="49"/>
      <c r="AGM285" s="49"/>
      <c r="AGN285" s="49"/>
      <c r="AGO285" s="49"/>
      <c r="AGP285" s="49"/>
      <c r="AGQ285" s="49"/>
      <c r="AGR285" s="49"/>
      <c r="AGS285" s="49"/>
      <c r="AGT285" s="49"/>
      <c r="AGU285" s="49"/>
      <c r="AGV285" s="49"/>
      <c r="AGW285" s="49"/>
      <c r="AGX285" s="49"/>
      <c r="AGY285" s="49"/>
      <c r="AGZ285" s="49"/>
      <c r="AHA285" s="49"/>
      <c r="AHB285" s="49"/>
      <c r="AHC285" s="49"/>
      <c r="AHD285" s="49"/>
      <c r="AHE285" s="49"/>
      <c r="AHF285" s="49"/>
      <c r="AHG285" s="49"/>
      <c r="AHH285" s="49"/>
      <c r="AHI285" s="49"/>
      <c r="AHJ285" s="49"/>
      <c r="AHK285" s="49"/>
      <c r="AHL285" s="49"/>
      <c r="AHM285" s="49"/>
      <c r="AHN285" s="49"/>
      <c r="AHO285" s="49"/>
      <c r="AHP285" s="49"/>
      <c r="AHQ285" s="49"/>
      <c r="AHR285" s="49"/>
      <c r="AHS285" s="49"/>
      <c r="AHT285" s="49"/>
      <c r="AHU285" s="49"/>
      <c r="AHV285" s="49"/>
      <c r="AHW285" s="49"/>
      <c r="AHX285" s="49"/>
      <c r="AHY285" s="49"/>
      <c r="AHZ285" s="49"/>
      <c r="AIA285" s="49"/>
      <c r="AIB285" s="49"/>
      <c r="AIC285" s="49"/>
      <c r="AID285" s="49"/>
      <c r="AIE285" s="49"/>
      <c r="AIF285" s="49"/>
      <c r="AIG285" s="49"/>
      <c r="AIH285" s="49"/>
      <c r="AII285" s="49"/>
      <c r="AIJ285" s="49"/>
      <c r="AIK285" s="49"/>
      <c r="AIL285" s="49"/>
      <c r="AIM285" s="49"/>
      <c r="AIN285" s="49"/>
      <c r="AIO285" s="49"/>
      <c r="AIP285" s="49"/>
      <c r="AIQ285" s="49"/>
      <c r="AIR285" s="49"/>
      <c r="AIS285" s="49"/>
      <c r="AIT285" s="49"/>
      <c r="AIU285" s="49"/>
      <c r="AIV285" s="49"/>
      <c r="AIW285" s="49"/>
      <c r="AIX285" s="49"/>
      <c r="AIY285" s="49"/>
      <c r="AIZ285" s="49"/>
      <c r="AJA285" s="49"/>
      <c r="AJB285" s="49"/>
      <c r="AJC285" s="49"/>
      <c r="AJD285" s="49"/>
      <c r="AJE285" s="49"/>
      <c r="AJF285" s="49"/>
      <c r="AJG285" s="49"/>
      <c r="AJH285" s="49"/>
      <c r="AJI285" s="49"/>
      <c r="AJJ285" s="49"/>
      <c r="AJK285" s="49"/>
      <c r="AJL285" s="49"/>
      <c r="AJM285" s="49"/>
      <c r="AJN285" s="49"/>
      <c r="AJO285" s="49"/>
      <c r="AJP285" s="49"/>
      <c r="AJQ285" s="49"/>
      <c r="AJR285" s="49"/>
      <c r="AJS285" s="49"/>
      <c r="AJT285" s="49"/>
      <c r="AJU285" s="49"/>
      <c r="AJV285" s="49"/>
      <c r="AJW285" s="49"/>
      <c r="AJX285" s="49"/>
      <c r="AJY285" s="49"/>
      <c r="AJZ285" s="49"/>
      <c r="AKA285" s="49"/>
      <c r="AKB285" s="49"/>
      <c r="AKC285" s="49"/>
      <c r="AKD285" s="49"/>
      <c r="AKE285" s="49"/>
      <c r="AKF285" s="49"/>
      <c r="AKG285" s="49"/>
      <c r="AKH285" s="49"/>
      <c r="AKI285" s="49"/>
      <c r="AKJ285" s="49"/>
      <c r="AKK285" s="49"/>
      <c r="AKL285" s="49"/>
      <c r="AKM285" s="49"/>
      <c r="AKN285" s="49"/>
      <c r="AKO285" s="49"/>
      <c r="AKP285" s="49"/>
      <c r="AKQ285" s="49"/>
      <c r="AKR285" s="49"/>
      <c r="AKS285" s="49"/>
      <c r="AKT285" s="49"/>
      <c r="AKU285" s="49"/>
      <c r="AKV285" s="49"/>
      <c r="AKW285" s="49"/>
      <c r="AKX285" s="49"/>
      <c r="AKY285" s="49"/>
      <c r="AKZ285" s="49"/>
      <c r="ALA285" s="49"/>
      <c r="ALB285" s="49"/>
      <c r="ALC285" s="49"/>
      <c r="ALD285" s="49"/>
      <c r="ALE285" s="49"/>
      <c r="ALF285" s="49"/>
      <c r="ALG285" s="49"/>
      <c r="ALH285" s="49"/>
      <c r="ALI285" s="49"/>
      <c r="ALJ285" s="49"/>
      <c r="ALK285" s="49"/>
      <c r="ALL285" s="49"/>
      <c r="ALM285" s="49"/>
      <c r="ALN285" s="49"/>
      <c r="ALO285" s="49"/>
      <c r="ALP285" s="49"/>
      <c r="ALQ285" s="49"/>
      <c r="ALR285" s="49"/>
      <c r="ALS285" s="49"/>
      <c r="ALT285" s="49"/>
      <c r="ALU285" s="49"/>
      <c r="ALV285" s="49"/>
      <c r="ALW285" s="49"/>
      <c r="ALX285" s="49"/>
      <c r="ALY285" s="49"/>
      <c r="ALZ285" s="49"/>
      <c r="AMA285" s="49"/>
      <c r="AMB285" s="49"/>
      <c r="AMC285" s="49"/>
      <c r="AMD285" s="49"/>
      <c r="AME285" s="49"/>
      <c r="AMF285" s="49"/>
      <c r="AMG285" s="49"/>
      <c r="AMH285" s="49"/>
      <c r="AMI285" s="49"/>
      <c r="AMJ285" s="49"/>
      <c r="AMK285" s="49"/>
      <c r="AML285" s="49"/>
      <c r="AMM285" s="49"/>
      <c r="AMN285" s="49"/>
      <c r="AMO285" s="49"/>
      <c r="AMP285" s="49"/>
      <c r="AMQ285" s="49"/>
      <c r="AMR285" s="49"/>
      <c r="AMS285" s="49"/>
      <c r="AMT285" s="49"/>
      <c r="AMU285" s="49"/>
      <c r="AMV285" s="49"/>
      <c r="AMW285" s="49"/>
      <c r="AMX285" s="49"/>
      <c r="AMY285" s="49"/>
      <c r="AMZ285" s="49"/>
      <c r="ANA285" s="49"/>
      <c r="ANB285" s="49"/>
      <c r="ANC285" s="49"/>
      <c r="AND285" s="49"/>
      <c r="ANE285" s="49"/>
      <c r="ANF285" s="49"/>
      <c r="ANG285" s="49"/>
      <c r="ANH285" s="49"/>
      <c r="ANI285" s="49"/>
      <c r="ANJ285" s="49"/>
      <c r="ANK285" s="49"/>
      <c r="ANL285" s="49"/>
      <c r="ANM285" s="49"/>
      <c r="ANN285" s="49"/>
      <c r="ANO285" s="49"/>
      <c r="ANP285" s="49"/>
      <c r="ANQ285" s="49"/>
      <c r="ANR285" s="49"/>
      <c r="ANS285" s="49"/>
      <c r="ANT285" s="49"/>
      <c r="ANU285" s="49"/>
      <c r="ANV285" s="49"/>
      <c r="ANW285" s="49"/>
      <c r="ANX285" s="49"/>
      <c r="ANY285" s="49"/>
      <c r="ANZ285" s="49"/>
      <c r="AOA285" s="49"/>
      <c r="AOB285" s="49"/>
      <c r="AOC285" s="49"/>
      <c r="AOD285" s="49"/>
      <c r="AOE285" s="49"/>
      <c r="AOF285" s="49"/>
      <c r="AOG285" s="49"/>
      <c r="AOH285" s="49"/>
      <c r="AOI285" s="49"/>
      <c r="AOJ285" s="49"/>
      <c r="AOK285" s="49"/>
      <c r="AOL285" s="49"/>
      <c r="AOM285" s="49"/>
      <c r="AON285" s="49"/>
      <c r="AOO285" s="49"/>
      <c r="AOP285" s="49"/>
      <c r="AOQ285" s="49"/>
      <c r="AOR285" s="49"/>
      <c r="AOS285" s="49"/>
      <c r="AOT285" s="49"/>
      <c r="AOU285" s="49"/>
      <c r="AOV285" s="49"/>
      <c r="AOW285" s="49"/>
      <c r="AOX285" s="49"/>
      <c r="AOY285" s="49"/>
      <c r="AOZ285" s="49"/>
      <c r="APA285" s="49"/>
      <c r="APB285" s="49"/>
      <c r="APC285" s="49"/>
      <c r="APD285" s="49"/>
      <c r="APE285" s="49"/>
      <c r="APF285" s="49"/>
      <c r="APG285" s="49"/>
      <c r="APH285" s="49"/>
      <c r="API285" s="49"/>
      <c r="APJ285" s="49"/>
      <c r="APK285" s="49"/>
      <c r="APL285" s="49"/>
      <c r="APM285" s="49"/>
      <c r="APN285" s="49"/>
      <c r="APO285" s="49"/>
      <c r="APP285" s="49"/>
      <c r="APQ285" s="49"/>
      <c r="APR285" s="49"/>
      <c r="APS285" s="49"/>
      <c r="APT285" s="49"/>
      <c r="APU285" s="49"/>
      <c r="APV285" s="49"/>
      <c r="APW285" s="49"/>
      <c r="APX285" s="49"/>
      <c r="APY285" s="49"/>
      <c r="APZ285" s="49"/>
      <c r="AQA285" s="49"/>
      <c r="AQB285" s="49"/>
      <c r="AQC285" s="49"/>
      <c r="AQD285" s="49"/>
      <c r="AQE285" s="49"/>
      <c r="AQF285" s="49"/>
      <c r="AQG285" s="49"/>
      <c r="AQH285" s="49"/>
      <c r="AQI285" s="49"/>
      <c r="AQJ285" s="49"/>
      <c r="AQK285" s="49"/>
      <c r="AQL285" s="49"/>
      <c r="AQM285" s="49"/>
      <c r="AQN285" s="49"/>
      <c r="AQO285" s="49"/>
      <c r="AQP285" s="49"/>
      <c r="AQQ285" s="49"/>
      <c r="AQR285" s="49"/>
      <c r="AQS285" s="49"/>
      <c r="AQT285" s="49"/>
      <c r="AQU285" s="49"/>
      <c r="AQV285" s="49"/>
      <c r="AQW285" s="49"/>
      <c r="AQX285" s="49"/>
      <c r="AQY285" s="49"/>
      <c r="AQZ285" s="49"/>
      <c r="ARA285" s="49"/>
      <c r="ARB285" s="49"/>
      <c r="ARC285" s="49"/>
      <c r="ARD285" s="49"/>
      <c r="ARE285" s="49"/>
      <c r="ARF285" s="49"/>
      <c r="ARG285" s="49"/>
      <c r="ARH285" s="49"/>
      <c r="ARI285" s="49"/>
      <c r="ARJ285" s="49"/>
      <c r="ARK285" s="49"/>
      <c r="ARL285" s="49"/>
      <c r="ARM285" s="49"/>
      <c r="ARN285" s="49"/>
      <c r="ARO285" s="49"/>
      <c r="ARP285" s="49"/>
      <c r="ARQ285" s="49"/>
      <c r="ARR285" s="49"/>
      <c r="ARS285" s="49"/>
      <c r="ART285" s="49"/>
      <c r="ARU285" s="49"/>
      <c r="ARV285" s="49"/>
      <c r="ARW285" s="49"/>
      <c r="ARX285" s="49"/>
      <c r="ARY285" s="49"/>
      <c r="ARZ285" s="49"/>
      <c r="ASA285" s="49"/>
      <c r="ASB285" s="49"/>
      <c r="ASC285" s="49"/>
      <c r="ASD285" s="49"/>
      <c r="ASE285" s="49"/>
      <c r="ASF285" s="49"/>
      <c r="ASG285" s="49"/>
      <c r="ASH285" s="49"/>
      <c r="ASI285" s="49"/>
      <c r="ASJ285" s="49"/>
      <c r="ASK285" s="49"/>
      <c r="ASL285" s="49"/>
      <c r="ASM285" s="49"/>
      <c r="ASN285" s="49"/>
      <c r="ASO285" s="49"/>
      <c r="ASP285" s="49"/>
      <c r="ASQ285" s="49"/>
      <c r="ASR285" s="49"/>
      <c r="ASS285" s="49"/>
      <c r="AST285" s="49"/>
      <c r="ASU285" s="49"/>
      <c r="ASV285" s="49"/>
      <c r="ASW285" s="49"/>
      <c r="ASX285" s="49"/>
      <c r="ASY285" s="49"/>
      <c r="ASZ285" s="49"/>
      <c r="ATA285" s="49"/>
      <c r="ATB285" s="49"/>
      <c r="ATC285" s="49"/>
      <c r="ATD285" s="49"/>
      <c r="ATE285" s="49"/>
      <c r="ATF285" s="49"/>
      <c r="ATG285" s="49"/>
      <c r="ATH285" s="49"/>
      <c r="ATI285" s="49"/>
      <c r="ATJ285" s="49"/>
      <c r="ATK285" s="49"/>
      <c r="ATL285" s="49"/>
      <c r="ATM285" s="49"/>
      <c r="ATN285" s="49"/>
      <c r="ATO285" s="49"/>
      <c r="ATP285" s="49"/>
      <c r="ATQ285" s="49"/>
      <c r="ATR285" s="49"/>
      <c r="ATS285" s="49"/>
      <c r="ATT285" s="49"/>
      <c r="ATU285" s="49"/>
      <c r="ATV285" s="49"/>
      <c r="ATW285" s="49"/>
      <c r="ATX285" s="49"/>
      <c r="ATY285" s="49"/>
      <c r="ATZ285" s="49"/>
      <c r="AUA285" s="49"/>
      <c r="AUB285" s="49"/>
      <c r="AUC285" s="49"/>
      <c r="AUD285" s="49"/>
      <c r="AUE285" s="49"/>
      <c r="AUF285" s="49"/>
      <c r="AUG285" s="49"/>
      <c r="AUH285" s="49"/>
      <c r="AUI285" s="49"/>
      <c r="AUJ285" s="49"/>
      <c r="AUK285" s="49"/>
      <c r="AUL285" s="49"/>
      <c r="AUM285" s="49"/>
      <c r="AUN285" s="49"/>
      <c r="AUO285" s="49"/>
      <c r="AUP285" s="49"/>
      <c r="AUQ285" s="49"/>
      <c r="AUR285" s="49"/>
      <c r="AUS285" s="49"/>
      <c r="AUT285" s="49"/>
      <c r="AUU285" s="49"/>
      <c r="AUV285" s="49"/>
      <c r="AUW285" s="49"/>
      <c r="AUX285" s="49"/>
      <c r="AUY285" s="49"/>
      <c r="AUZ285" s="49"/>
      <c r="AVA285" s="49"/>
      <c r="AVB285" s="49"/>
      <c r="AVC285" s="49"/>
      <c r="AVD285" s="49"/>
      <c r="AVE285" s="49"/>
      <c r="AVF285" s="49"/>
      <c r="AVG285" s="49"/>
      <c r="AVH285" s="49"/>
      <c r="AVI285" s="49"/>
      <c r="AVJ285" s="49"/>
      <c r="AVK285" s="49"/>
      <c r="AVL285" s="49"/>
      <c r="AVM285" s="49"/>
      <c r="AVN285" s="49"/>
      <c r="AVO285" s="49"/>
      <c r="AVP285" s="49"/>
      <c r="AVQ285" s="49"/>
      <c r="AVR285" s="49"/>
      <c r="AVS285" s="49"/>
      <c r="AVT285" s="49"/>
      <c r="AVU285" s="49"/>
      <c r="AVV285" s="49"/>
      <c r="AVW285" s="49"/>
      <c r="AVX285" s="49"/>
      <c r="AVY285" s="49"/>
      <c r="AVZ285" s="49"/>
      <c r="AWA285" s="49"/>
      <c r="AWB285" s="49"/>
      <c r="AWC285" s="49"/>
      <c r="AWD285" s="49"/>
      <c r="AWE285" s="49"/>
      <c r="AWF285" s="49"/>
      <c r="AWG285" s="49"/>
      <c r="AWH285" s="49"/>
      <c r="AWI285" s="49"/>
      <c r="AWJ285" s="49"/>
      <c r="AWK285" s="49"/>
      <c r="AWL285" s="49"/>
      <c r="AWM285" s="49"/>
      <c r="AWN285" s="49"/>
      <c r="AWO285" s="49"/>
      <c r="AWP285" s="49"/>
      <c r="AWQ285" s="49"/>
      <c r="AWR285" s="49"/>
      <c r="AWS285" s="49"/>
      <c r="AWT285" s="49"/>
      <c r="AWU285" s="49"/>
      <c r="AWV285" s="49"/>
      <c r="AWW285" s="49"/>
      <c r="AWX285" s="49"/>
      <c r="AWY285" s="49"/>
      <c r="AWZ285" s="49"/>
      <c r="AXA285" s="49"/>
      <c r="AXB285" s="49"/>
      <c r="AXC285" s="49"/>
      <c r="AXD285" s="49"/>
      <c r="AXE285" s="49"/>
      <c r="AXF285" s="49"/>
      <c r="AXG285" s="49"/>
      <c r="AXH285" s="49"/>
      <c r="AXI285" s="49"/>
      <c r="AXJ285" s="49"/>
      <c r="AXK285" s="49"/>
      <c r="AXL285" s="49"/>
      <c r="AXM285" s="49"/>
      <c r="AXN285" s="49"/>
      <c r="AXO285" s="49"/>
      <c r="AXP285" s="49"/>
      <c r="AXQ285" s="49"/>
      <c r="AXR285" s="49"/>
      <c r="AXS285" s="49"/>
      <c r="AXT285" s="49"/>
      <c r="AXU285" s="49"/>
      <c r="AXV285" s="49"/>
      <c r="AXW285" s="49"/>
      <c r="AXX285" s="49"/>
      <c r="AXY285" s="49"/>
      <c r="AXZ285" s="49"/>
      <c r="AYA285" s="49"/>
      <c r="AYB285" s="49"/>
      <c r="AYC285" s="49"/>
      <c r="AYD285" s="49"/>
      <c r="AYE285" s="49"/>
      <c r="AYF285" s="49"/>
      <c r="AYG285" s="49"/>
      <c r="AYH285" s="49"/>
      <c r="AYI285" s="49"/>
      <c r="AYJ285" s="49"/>
      <c r="AYK285" s="49"/>
      <c r="AYL285" s="49"/>
      <c r="AYM285" s="49"/>
      <c r="AYN285" s="49"/>
      <c r="AYO285" s="49"/>
      <c r="AYP285" s="49"/>
      <c r="AYQ285" s="49"/>
      <c r="AYR285" s="49"/>
      <c r="AYS285" s="49"/>
      <c r="AYT285" s="49"/>
      <c r="AYU285" s="49"/>
      <c r="AYV285" s="49"/>
      <c r="AYW285" s="49"/>
      <c r="AYX285" s="49"/>
      <c r="AYY285" s="49"/>
      <c r="AYZ285" s="49"/>
      <c r="AZA285" s="49"/>
      <c r="AZB285" s="49"/>
      <c r="AZC285" s="49"/>
      <c r="AZD285" s="49"/>
      <c r="AZE285" s="49"/>
      <c r="AZF285" s="49"/>
      <c r="AZG285" s="49"/>
      <c r="AZH285" s="49"/>
      <c r="AZI285" s="49"/>
      <c r="AZJ285" s="49"/>
      <c r="AZK285" s="49"/>
      <c r="AZL285" s="49"/>
      <c r="AZM285" s="49"/>
      <c r="AZN285" s="49"/>
      <c r="AZO285" s="49"/>
      <c r="AZP285" s="49"/>
      <c r="AZQ285" s="49"/>
      <c r="AZR285" s="49"/>
      <c r="AZS285" s="49"/>
      <c r="AZT285" s="49"/>
      <c r="AZU285" s="49"/>
      <c r="AZV285" s="49"/>
      <c r="AZW285" s="49"/>
      <c r="AZX285" s="49"/>
      <c r="AZY285" s="49"/>
      <c r="AZZ285" s="49"/>
      <c r="BAA285" s="49"/>
      <c r="BAB285" s="49"/>
      <c r="BAC285" s="49"/>
      <c r="BAD285" s="49"/>
      <c r="BAE285" s="49"/>
      <c r="BAF285" s="49"/>
      <c r="BAG285" s="49"/>
      <c r="BAH285" s="49"/>
      <c r="BAI285" s="49"/>
      <c r="BAJ285" s="49"/>
      <c r="BAK285" s="49"/>
      <c r="BAL285" s="49"/>
      <c r="BAM285" s="49"/>
      <c r="BAN285" s="49"/>
      <c r="BAO285" s="49"/>
      <c r="BAP285" s="49"/>
      <c r="BAQ285" s="49"/>
      <c r="BAR285" s="49"/>
      <c r="BAS285" s="49"/>
      <c r="BAT285" s="49"/>
      <c r="BAU285" s="49"/>
      <c r="BAV285" s="49"/>
      <c r="BAW285" s="49"/>
      <c r="BAX285" s="49"/>
      <c r="BAY285" s="49"/>
      <c r="BAZ285" s="49"/>
      <c r="BBA285" s="49"/>
      <c r="BBB285" s="49"/>
      <c r="BBC285" s="49"/>
      <c r="BBD285" s="49"/>
      <c r="BBE285" s="49"/>
      <c r="BBF285" s="49"/>
      <c r="BBG285" s="49"/>
      <c r="BBH285" s="49"/>
      <c r="BBI285" s="49"/>
      <c r="BBJ285" s="49"/>
      <c r="BBK285" s="49"/>
      <c r="BBL285" s="49"/>
      <c r="BBM285" s="49"/>
      <c r="BBN285" s="49"/>
      <c r="BBO285" s="49"/>
      <c r="BBP285" s="49"/>
      <c r="BBQ285" s="49"/>
      <c r="BBR285" s="49"/>
      <c r="BBS285" s="49"/>
      <c r="BBT285" s="49"/>
      <c r="BBU285" s="49"/>
      <c r="BBV285" s="49"/>
      <c r="BBW285" s="49"/>
      <c r="BBX285" s="49"/>
      <c r="BBY285" s="49"/>
      <c r="BBZ285" s="49"/>
      <c r="BCA285" s="49"/>
      <c r="BCB285" s="49"/>
      <c r="BCC285" s="49"/>
      <c r="BCD285" s="49"/>
      <c r="BCE285" s="49"/>
      <c r="BCF285" s="49"/>
      <c r="BCG285" s="49"/>
      <c r="BCH285" s="49"/>
      <c r="BCI285" s="49"/>
      <c r="BCJ285" s="49"/>
      <c r="BCK285" s="49"/>
      <c r="BCL285" s="49"/>
      <c r="BCM285" s="49"/>
      <c r="BCN285" s="49"/>
      <c r="BCO285" s="49"/>
      <c r="BCP285" s="49"/>
      <c r="BCQ285" s="49"/>
      <c r="BCR285" s="49"/>
      <c r="BCS285" s="49"/>
      <c r="BCT285" s="49"/>
      <c r="BCU285" s="49"/>
      <c r="BCV285" s="49"/>
      <c r="BCW285" s="49"/>
      <c r="BCX285" s="49"/>
      <c r="BCY285" s="49"/>
      <c r="BCZ285" s="49"/>
      <c r="BDA285" s="49"/>
      <c r="BDB285" s="49"/>
      <c r="BDC285" s="49"/>
      <c r="BDD285" s="49"/>
      <c r="BDE285" s="49"/>
      <c r="BDF285" s="49"/>
      <c r="BDG285" s="49"/>
      <c r="BDH285" s="49"/>
      <c r="BDI285" s="49"/>
      <c r="BDJ285" s="49"/>
      <c r="BDK285" s="49"/>
      <c r="BDL285" s="49"/>
      <c r="BDM285" s="49"/>
      <c r="BDN285" s="49"/>
      <c r="BDO285" s="49"/>
      <c r="BDP285" s="49"/>
      <c r="BDQ285" s="49"/>
      <c r="BDR285" s="49"/>
      <c r="BDS285" s="49"/>
      <c r="BDT285" s="49"/>
      <c r="BDU285" s="49"/>
      <c r="BDV285" s="49"/>
      <c r="BDW285" s="49"/>
      <c r="BDX285" s="49"/>
      <c r="BDY285" s="49"/>
      <c r="BDZ285" s="49"/>
      <c r="BEA285" s="49"/>
      <c r="BEB285" s="49"/>
      <c r="BEC285" s="49"/>
      <c r="BED285" s="49"/>
      <c r="BEE285" s="49"/>
      <c r="BEF285" s="49"/>
      <c r="BEG285" s="49"/>
      <c r="BEH285" s="49"/>
      <c r="BEI285" s="49"/>
      <c r="BEJ285" s="49"/>
      <c r="BEK285" s="49"/>
      <c r="BEL285" s="49"/>
      <c r="BEM285" s="49"/>
      <c r="BEN285" s="49"/>
      <c r="BEO285" s="49"/>
      <c r="BEP285" s="49"/>
      <c r="BEQ285" s="49"/>
      <c r="BER285" s="49"/>
      <c r="BES285" s="49"/>
      <c r="BET285" s="49"/>
      <c r="BEU285" s="49"/>
      <c r="BEV285" s="49"/>
      <c r="BEW285" s="49"/>
      <c r="BEX285" s="49"/>
      <c r="BEY285" s="49"/>
      <c r="BEZ285" s="49"/>
      <c r="BFA285" s="49"/>
      <c r="BFB285" s="49"/>
      <c r="BFC285" s="49"/>
      <c r="BFD285" s="49"/>
      <c r="BFE285" s="49"/>
      <c r="BFF285" s="49"/>
      <c r="BFG285" s="49"/>
      <c r="BFH285" s="49"/>
      <c r="BFI285" s="49"/>
      <c r="BFJ285" s="49"/>
      <c r="BFK285" s="49"/>
      <c r="BFL285" s="49"/>
      <c r="BFM285" s="49"/>
      <c r="BFN285" s="49"/>
      <c r="BFO285" s="49"/>
      <c r="BFP285" s="49"/>
      <c r="BFQ285" s="49"/>
      <c r="BFR285" s="49"/>
      <c r="BFS285" s="49"/>
      <c r="BFT285" s="49"/>
      <c r="BFU285" s="49"/>
      <c r="BFV285" s="49"/>
      <c r="BFW285" s="49"/>
      <c r="BFX285" s="49"/>
      <c r="BFY285" s="49"/>
      <c r="BFZ285" s="49"/>
      <c r="BGA285" s="49"/>
      <c r="BGB285" s="49"/>
      <c r="BGC285" s="49"/>
      <c r="BGD285" s="49"/>
      <c r="BGE285" s="49"/>
      <c r="BGF285" s="49"/>
      <c r="BGG285" s="49"/>
      <c r="BGH285" s="49"/>
      <c r="BGI285" s="49"/>
      <c r="BGJ285" s="49"/>
      <c r="BGK285" s="49"/>
      <c r="BGL285" s="49"/>
      <c r="BGM285" s="49"/>
      <c r="BGN285" s="49"/>
      <c r="BGO285" s="49"/>
      <c r="BGP285" s="49"/>
      <c r="BGQ285" s="49"/>
      <c r="BGR285" s="49"/>
      <c r="BGS285" s="49"/>
      <c r="BGT285" s="49"/>
      <c r="BGU285" s="49"/>
      <c r="BGV285" s="49"/>
      <c r="BGW285" s="49"/>
      <c r="BGX285" s="49"/>
      <c r="BGY285" s="49"/>
      <c r="BGZ285" s="49"/>
      <c r="BHA285" s="49"/>
      <c r="BHB285" s="49"/>
      <c r="BHC285" s="49"/>
      <c r="BHD285" s="49"/>
      <c r="BHE285" s="49"/>
      <c r="BHF285" s="49"/>
      <c r="BHG285" s="49"/>
      <c r="BHH285" s="49"/>
      <c r="BHI285" s="49"/>
      <c r="BHJ285" s="49"/>
      <c r="BHK285" s="49"/>
      <c r="BHL285" s="49"/>
      <c r="BHM285" s="49"/>
      <c r="BHN285" s="49"/>
      <c r="BHO285" s="49"/>
      <c r="BHP285" s="49"/>
      <c r="BHQ285" s="49"/>
      <c r="BHR285" s="49"/>
      <c r="BHS285" s="49"/>
      <c r="BHT285" s="49"/>
      <c r="BHU285" s="49"/>
      <c r="BHV285" s="49"/>
      <c r="BHW285" s="49"/>
      <c r="BHX285" s="49"/>
      <c r="BHY285" s="49"/>
      <c r="BHZ285" s="49"/>
      <c r="BIA285" s="49"/>
      <c r="BIB285" s="49"/>
      <c r="BIC285" s="49"/>
      <c r="BID285" s="49"/>
      <c r="BIE285" s="49"/>
      <c r="BIF285" s="49"/>
      <c r="BIG285" s="49"/>
      <c r="BIH285" s="49"/>
      <c r="BII285" s="49"/>
      <c r="BIJ285" s="49"/>
      <c r="BIK285" s="49"/>
      <c r="BIL285" s="49"/>
      <c r="BIM285" s="49"/>
      <c r="BIN285" s="49"/>
      <c r="BIO285" s="49"/>
      <c r="BIP285" s="49"/>
      <c r="BIQ285" s="49"/>
      <c r="BIR285" s="49"/>
      <c r="BIS285" s="49"/>
      <c r="BIT285" s="49"/>
      <c r="BIU285" s="49"/>
      <c r="BIV285" s="49"/>
      <c r="BIW285" s="49"/>
      <c r="BIX285" s="49"/>
      <c r="BIY285" s="49"/>
      <c r="BIZ285" s="49"/>
      <c r="BJA285" s="49"/>
      <c r="BJB285" s="49"/>
      <c r="BJC285" s="49"/>
      <c r="BJD285" s="49"/>
      <c r="BJE285" s="49"/>
      <c r="BJF285" s="49"/>
      <c r="BJG285" s="49"/>
      <c r="BJH285" s="49"/>
      <c r="BJI285" s="49"/>
      <c r="BJJ285" s="49"/>
      <c r="BJK285" s="49"/>
      <c r="BJL285" s="49"/>
      <c r="BJM285" s="49"/>
      <c r="BJN285" s="49"/>
      <c r="BJO285" s="49"/>
      <c r="BJP285" s="49"/>
      <c r="BJQ285" s="49"/>
      <c r="BJR285" s="49"/>
      <c r="BJS285" s="49"/>
      <c r="BJT285" s="49"/>
      <c r="BJU285" s="49"/>
      <c r="BJV285" s="49"/>
      <c r="BJW285" s="49"/>
      <c r="BJX285" s="49"/>
      <c r="BJY285" s="49"/>
      <c r="BJZ285" s="49"/>
      <c r="BKA285" s="49"/>
      <c r="BKB285" s="49"/>
      <c r="BKC285" s="49"/>
      <c r="BKD285" s="49"/>
      <c r="BKE285" s="49"/>
      <c r="BKF285" s="49"/>
      <c r="BKG285" s="49"/>
      <c r="BKH285" s="49"/>
      <c r="BKI285" s="49"/>
      <c r="BKJ285" s="49"/>
      <c r="BKK285" s="49"/>
      <c r="BKL285" s="49"/>
      <c r="BKM285" s="49"/>
      <c r="BKN285" s="49"/>
      <c r="BKO285" s="49"/>
      <c r="BKP285" s="49"/>
      <c r="BKQ285" s="49"/>
      <c r="BKR285" s="49"/>
      <c r="BKS285" s="49"/>
      <c r="BKT285" s="49"/>
      <c r="BKU285" s="49"/>
      <c r="BKV285" s="49"/>
      <c r="BKW285" s="49"/>
      <c r="BKX285" s="49"/>
      <c r="BKY285" s="49"/>
      <c r="BKZ285" s="49"/>
      <c r="BLA285" s="49"/>
      <c r="BLB285" s="49"/>
      <c r="BLC285" s="49"/>
      <c r="BLD285" s="49"/>
      <c r="BLE285" s="49"/>
      <c r="BLF285" s="49"/>
      <c r="BLG285" s="49"/>
      <c r="BLH285" s="49"/>
      <c r="BLI285" s="49"/>
      <c r="BLJ285" s="49"/>
      <c r="BLK285" s="49"/>
      <c r="BLL285" s="49"/>
      <c r="BLM285" s="49"/>
      <c r="BLN285" s="49"/>
      <c r="BLO285" s="49"/>
      <c r="BLP285" s="49"/>
      <c r="BLQ285" s="49"/>
      <c r="BLR285" s="49"/>
      <c r="BLS285" s="49"/>
      <c r="BLT285" s="49"/>
      <c r="BLU285" s="49"/>
      <c r="BLV285" s="49"/>
      <c r="BLW285" s="49"/>
      <c r="BLX285" s="49"/>
      <c r="BLY285" s="49"/>
      <c r="BLZ285" s="49"/>
      <c r="BMA285" s="49"/>
      <c r="BMB285" s="49"/>
      <c r="BMC285" s="49"/>
      <c r="BMD285" s="49"/>
      <c r="BME285" s="49"/>
      <c r="BMF285" s="49"/>
      <c r="BMG285" s="49"/>
      <c r="BMH285" s="49"/>
      <c r="BMI285" s="49"/>
      <c r="BMJ285" s="49"/>
      <c r="BMK285" s="49"/>
      <c r="BML285" s="49"/>
      <c r="BMM285" s="49"/>
      <c r="BMN285" s="49"/>
      <c r="BMO285" s="49"/>
      <c r="BMP285" s="49"/>
      <c r="BMQ285" s="49"/>
      <c r="BMR285" s="49"/>
      <c r="BMS285" s="49"/>
      <c r="BMT285" s="49"/>
      <c r="BMU285" s="49"/>
      <c r="BMV285" s="49"/>
      <c r="BMW285" s="49"/>
      <c r="BMX285" s="49"/>
      <c r="BMY285" s="49"/>
      <c r="BMZ285" s="49"/>
      <c r="BNA285" s="49"/>
      <c r="BNB285" s="49"/>
      <c r="BNC285" s="49"/>
      <c r="BND285" s="49"/>
      <c r="BNE285" s="49"/>
      <c r="BNF285" s="49"/>
      <c r="BNG285" s="49"/>
      <c r="BNH285" s="49"/>
      <c r="BNI285" s="49"/>
      <c r="BNJ285" s="49"/>
      <c r="BNK285" s="49"/>
      <c r="BNL285" s="49"/>
      <c r="BNM285" s="49"/>
      <c r="BNN285" s="49"/>
      <c r="BNO285" s="49"/>
      <c r="BNP285" s="49"/>
      <c r="BNQ285" s="49"/>
      <c r="BNR285" s="49"/>
      <c r="BNS285" s="49"/>
      <c r="BNT285" s="49"/>
      <c r="BNU285" s="49"/>
      <c r="BNV285" s="49"/>
      <c r="BNW285" s="49"/>
      <c r="BNX285" s="49"/>
      <c r="BNY285" s="49"/>
      <c r="BNZ285" s="49"/>
      <c r="BOA285" s="49"/>
      <c r="BOB285" s="49"/>
      <c r="BOC285" s="49"/>
      <c r="BOD285" s="49"/>
      <c r="BOE285" s="49"/>
      <c r="BOF285" s="49"/>
      <c r="BOG285" s="49"/>
      <c r="BOH285" s="49"/>
      <c r="BOI285" s="49"/>
      <c r="BOJ285" s="49"/>
      <c r="BOK285" s="49"/>
      <c r="BOL285" s="49"/>
      <c r="BOM285" s="49"/>
      <c r="BON285" s="49"/>
      <c r="BOO285" s="49"/>
      <c r="BOP285" s="49"/>
      <c r="BOQ285" s="49"/>
      <c r="BOR285" s="49"/>
      <c r="BOS285" s="49"/>
      <c r="BOT285" s="49"/>
      <c r="BOU285" s="49"/>
      <c r="BOV285" s="49"/>
      <c r="BOW285" s="49"/>
      <c r="BOX285" s="49"/>
      <c r="BOY285" s="49"/>
      <c r="BOZ285" s="49"/>
      <c r="BPA285" s="49"/>
      <c r="BPB285" s="49"/>
      <c r="BPC285" s="49"/>
      <c r="BPD285" s="49"/>
      <c r="BPE285" s="49"/>
      <c r="BPF285" s="49"/>
      <c r="BPG285" s="49"/>
      <c r="BPH285" s="49"/>
      <c r="BPI285" s="49"/>
      <c r="BPJ285" s="49"/>
      <c r="BPK285" s="49"/>
      <c r="BPL285" s="49"/>
      <c r="BPM285" s="49"/>
      <c r="BPN285" s="49"/>
      <c r="BPO285" s="49"/>
      <c r="BPP285" s="49"/>
      <c r="BPQ285" s="49"/>
      <c r="BPR285" s="49"/>
      <c r="BPS285" s="49"/>
      <c r="BPT285" s="49"/>
      <c r="BPU285" s="49"/>
      <c r="BPV285" s="49"/>
      <c r="BPW285" s="49"/>
      <c r="BPX285" s="49"/>
      <c r="BPY285" s="49"/>
      <c r="BPZ285" s="49"/>
      <c r="BQA285" s="49"/>
      <c r="BQB285" s="49"/>
      <c r="BQC285" s="49"/>
      <c r="BQD285" s="49"/>
      <c r="BQE285" s="49"/>
      <c r="BQF285" s="49"/>
      <c r="BQG285" s="49"/>
      <c r="BQH285" s="49"/>
      <c r="BQI285" s="49"/>
      <c r="BQJ285" s="49"/>
      <c r="BQK285" s="49"/>
      <c r="BQL285" s="49"/>
      <c r="BQM285" s="49"/>
      <c r="BQN285" s="49"/>
      <c r="BQO285" s="49"/>
      <c r="BQP285" s="49"/>
      <c r="BQQ285" s="49"/>
      <c r="BQR285" s="49"/>
      <c r="BQS285" s="49"/>
      <c r="BQT285" s="49"/>
      <c r="BQU285" s="49"/>
      <c r="BQV285" s="49"/>
      <c r="BQW285" s="49"/>
      <c r="BQX285" s="49"/>
      <c r="BQY285" s="49"/>
      <c r="BQZ285" s="49"/>
      <c r="BRA285" s="49"/>
      <c r="BRB285" s="49"/>
      <c r="BRC285" s="49"/>
      <c r="BRD285" s="49"/>
      <c r="BRE285" s="49"/>
      <c r="BRF285" s="49"/>
      <c r="BRG285" s="49"/>
      <c r="BRH285" s="49"/>
      <c r="BRI285" s="49"/>
      <c r="BRJ285" s="49"/>
      <c r="BRK285" s="49"/>
      <c r="BRL285" s="49"/>
      <c r="BRM285" s="49"/>
      <c r="BRN285" s="49"/>
      <c r="BRO285" s="49"/>
      <c r="BRP285" s="49"/>
      <c r="BRQ285" s="49"/>
      <c r="BRR285" s="49"/>
      <c r="BRS285" s="49"/>
      <c r="BRT285" s="49"/>
      <c r="BRU285" s="49"/>
      <c r="BRV285" s="49"/>
      <c r="BRW285" s="49"/>
      <c r="BRX285" s="49"/>
      <c r="BRY285" s="49"/>
      <c r="BRZ285" s="49"/>
      <c r="BSA285" s="49"/>
      <c r="BSB285" s="49"/>
      <c r="BSC285" s="49"/>
      <c r="BSD285" s="49"/>
      <c r="BSE285" s="49"/>
      <c r="BSF285" s="49"/>
      <c r="BSG285" s="49"/>
      <c r="BSH285" s="49"/>
      <c r="BSI285" s="49"/>
      <c r="BSJ285" s="49"/>
      <c r="BSK285" s="49"/>
      <c r="BSL285" s="49"/>
      <c r="BSM285" s="49"/>
      <c r="BSN285" s="49"/>
      <c r="BSO285" s="49"/>
      <c r="BSP285" s="49"/>
      <c r="BSQ285" s="49"/>
      <c r="BSR285" s="49"/>
      <c r="BSS285" s="49"/>
      <c r="BST285" s="49"/>
      <c r="BSU285" s="49"/>
      <c r="BSV285" s="49"/>
      <c r="BSW285" s="49"/>
      <c r="BSX285" s="49"/>
      <c r="BSY285" s="49"/>
      <c r="BSZ285" s="49"/>
      <c r="BTA285" s="49"/>
      <c r="BTB285" s="49"/>
      <c r="BTC285" s="49"/>
      <c r="BTD285" s="49"/>
      <c r="BTE285" s="49"/>
      <c r="BTF285" s="49"/>
      <c r="BTG285" s="49"/>
      <c r="BTH285" s="49"/>
      <c r="BTI285" s="49"/>
      <c r="BTJ285" s="49"/>
      <c r="BTK285" s="49"/>
      <c r="BTL285" s="49"/>
      <c r="BTM285" s="49"/>
      <c r="BTN285" s="49"/>
      <c r="BTO285" s="49"/>
      <c r="BTP285" s="49"/>
      <c r="BTQ285" s="49"/>
      <c r="BTR285" s="49"/>
      <c r="BTS285" s="49"/>
      <c r="BTT285" s="49"/>
      <c r="BTU285" s="49"/>
      <c r="BTV285" s="49"/>
      <c r="BTW285" s="49"/>
      <c r="BTX285" s="49"/>
      <c r="BTY285" s="49"/>
      <c r="BTZ285" s="49"/>
      <c r="BUA285" s="49"/>
      <c r="BUB285" s="49"/>
      <c r="BUC285" s="49"/>
      <c r="BUD285" s="49"/>
      <c r="BUE285" s="49"/>
      <c r="BUF285" s="49"/>
      <c r="BUG285" s="49"/>
      <c r="BUH285" s="49"/>
      <c r="BUI285" s="49"/>
      <c r="BUJ285" s="49"/>
      <c r="BUK285" s="49"/>
      <c r="BUL285" s="49"/>
      <c r="BUM285" s="49"/>
      <c r="BUN285" s="49"/>
      <c r="BUO285" s="49"/>
      <c r="BUP285" s="49"/>
      <c r="BUQ285" s="49"/>
      <c r="BUR285" s="49"/>
      <c r="BUS285" s="49"/>
      <c r="BUT285" s="49"/>
      <c r="BUU285" s="49"/>
      <c r="BUV285" s="49"/>
      <c r="BUW285" s="49"/>
      <c r="BUX285" s="49"/>
      <c r="BUY285" s="49"/>
      <c r="BUZ285" s="49"/>
      <c r="BVA285" s="49"/>
      <c r="BVB285" s="49"/>
      <c r="BVC285" s="49"/>
      <c r="BVD285" s="49"/>
      <c r="BVE285" s="49"/>
      <c r="BVF285" s="49"/>
      <c r="BVG285" s="49"/>
      <c r="BVH285" s="49"/>
      <c r="BVI285" s="49"/>
      <c r="BVJ285" s="49"/>
      <c r="BVK285" s="49"/>
      <c r="BVL285" s="49"/>
      <c r="BVM285" s="49"/>
      <c r="BVN285" s="49"/>
      <c r="BVO285" s="49"/>
      <c r="BVP285" s="49"/>
      <c r="BVQ285" s="49"/>
      <c r="BVR285" s="49"/>
      <c r="BVS285" s="49"/>
      <c r="BVT285" s="49"/>
      <c r="BVU285" s="49"/>
      <c r="BVV285" s="49"/>
      <c r="BVW285" s="49"/>
      <c r="BVX285" s="49"/>
      <c r="BVY285" s="49"/>
      <c r="BVZ285" s="49"/>
      <c r="BWA285" s="49"/>
      <c r="BWB285" s="49"/>
      <c r="BWC285" s="49"/>
      <c r="BWD285" s="49"/>
      <c r="BWE285" s="49"/>
      <c r="BWF285" s="49"/>
      <c r="BWG285" s="49"/>
      <c r="BWH285" s="49"/>
      <c r="BWI285" s="49"/>
      <c r="BWJ285" s="49"/>
      <c r="BWK285" s="49"/>
      <c r="BWL285" s="49"/>
      <c r="BWM285" s="49"/>
      <c r="BWN285" s="49"/>
      <c r="BWO285" s="49"/>
      <c r="BWP285" s="49"/>
      <c r="BWQ285" s="49"/>
      <c r="BWR285" s="49"/>
      <c r="BWS285" s="49"/>
      <c r="BWT285" s="49"/>
      <c r="BWU285" s="49"/>
      <c r="BWV285" s="49"/>
      <c r="BWW285" s="49"/>
      <c r="BWX285" s="49"/>
      <c r="BWY285" s="49"/>
      <c r="BWZ285" s="49"/>
      <c r="BXA285" s="49"/>
      <c r="BXB285" s="49"/>
      <c r="BXC285" s="49"/>
      <c r="BXD285" s="49"/>
      <c r="BXE285" s="49"/>
      <c r="BXF285" s="49"/>
      <c r="BXG285" s="49"/>
      <c r="BXH285" s="49"/>
      <c r="BXI285" s="49"/>
      <c r="BXJ285" s="49"/>
      <c r="BXK285" s="49"/>
      <c r="BXL285" s="49"/>
      <c r="BXM285" s="49"/>
      <c r="BXN285" s="49"/>
      <c r="BXO285" s="49"/>
      <c r="BXP285" s="49"/>
      <c r="BXQ285" s="49"/>
      <c r="BXR285" s="49"/>
      <c r="BXS285" s="49"/>
      <c r="BXT285" s="49"/>
      <c r="BXU285" s="49"/>
      <c r="BXV285" s="49"/>
      <c r="BXW285" s="49"/>
      <c r="BXX285" s="49"/>
      <c r="BXY285" s="49"/>
      <c r="BXZ285" s="49"/>
      <c r="BYA285" s="49"/>
      <c r="BYB285" s="49"/>
      <c r="BYC285" s="49"/>
      <c r="BYD285" s="49"/>
      <c r="BYE285" s="49"/>
      <c r="BYF285" s="49"/>
      <c r="BYG285" s="49"/>
      <c r="BYH285" s="49"/>
      <c r="BYI285" s="49"/>
      <c r="BYJ285" s="49"/>
      <c r="BYK285" s="49"/>
      <c r="BYL285" s="49"/>
      <c r="BYM285" s="49"/>
      <c r="BYN285" s="49"/>
      <c r="BYO285" s="49"/>
      <c r="BYP285" s="49"/>
      <c r="BYQ285" s="49"/>
      <c r="BYR285" s="49"/>
      <c r="BYS285" s="49"/>
      <c r="BYT285" s="49"/>
      <c r="BYU285" s="49"/>
      <c r="BYV285" s="49"/>
      <c r="BYW285" s="49"/>
      <c r="BYX285" s="49"/>
      <c r="BYY285" s="49"/>
      <c r="BYZ285" s="49"/>
      <c r="BZA285" s="49"/>
      <c r="BZB285" s="49"/>
      <c r="BZC285" s="49"/>
      <c r="BZD285" s="49"/>
      <c r="BZE285" s="49"/>
      <c r="BZF285" s="49"/>
      <c r="BZG285" s="49"/>
      <c r="BZH285" s="49"/>
      <c r="BZI285" s="49"/>
      <c r="BZJ285" s="49"/>
      <c r="BZK285" s="49"/>
      <c r="BZL285" s="49"/>
      <c r="BZM285" s="49"/>
      <c r="BZN285" s="49"/>
      <c r="BZO285" s="49"/>
      <c r="BZP285" s="49"/>
      <c r="BZQ285" s="49"/>
      <c r="BZR285" s="49"/>
      <c r="BZS285" s="49"/>
      <c r="BZT285" s="49"/>
      <c r="BZU285" s="49"/>
      <c r="BZV285" s="49"/>
      <c r="BZW285" s="49"/>
      <c r="BZX285" s="49"/>
      <c r="BZY285" s="49"/>
      <c r="BZZ285" s="49"/>
      <c r="CAA285" s="49"/>
      <c r="CAB285" s="49"/>
      <c r="CAC285" s="49"/>
      <c r="CAD285" s="49"/>
      <c r="CAE285" s="49"/>
      <c r="CAF285" s="49"/>
      <c r="CAG285" s="49"/>
      <c r="CAH285" s="49"/>
      <c r="CAI285" s="49"/>
      <c r="CAJ285" s="49"/>
      <c r="CAK285" s="49"/>
      <c r="CAL285" s="49"/>
      <c r="CAM285" s="49"/>
      <c r="CAN285" s="49"/>
      <c r="CAO285" s="49"/>
      <c r="CAP285" s="49"/>
      <c r="CAQ285" s="49"/>
      <c r="CAR285" s="49"/>
      <c r="CAS285" s="49"/>
      <c r="CAT285" s="49"/>
      <c r="CAU285" s="49"/>
      <c r="CAV285" s="49"/>
      <c r="CAW285" s="49"/>
      <c r="CAX285" s="49"/>
      <c r="CAY285" s="49"/>
      <c r="CAZ285" s="49"/>
      <c r="CBA285" s="49"/>
      <c r="CBB285" s="49"/>
      <c r="CBC285" s="49"/>
      <c r="CBD285" s="49"/>
      <c r="CBE285" s="49"/>
      <c r="CBF285" s="49"/>
      <c r="CBG285" s="49"/>
      <c r="CBH285" s="49"/>
      <c r="CBI285" s="49"/>
      <c r="CBJ285" s="49"/>
      <c r="CBK285" s="49"/>
      <c r="CBL285" s="49"/>
      <c r="CBM285" s="49"/>
      <c r="CBN285" s="49"/>
      <c r="CBO285" s="49"/>
      <c r="CBP285" s="49"/>
      <c r="CBQ285" s="49"/>
      <c r="CBR285" s="49"/>
      <c r="CBS285" s="49"/>
      <c r="CBT285" s="49"/>
      <c r="CBU285" s="49"/>
      <c r="CBV285" s="49"/>
      <c r="CBW285" s="49"/>
      <c r="CBX285" s="49"/>
      <c r="CBY285" s="49"/>
      <c r="CBZ285" s="49"/>
      <c r="CCA285" s="49"/>
      <c r="CCB285" s="49"/>
      <c r="CCC285" s="49"/>
      <c r="CCD285" s="49"/>
      <c r="CCE285" s="49"/>
      <c r="CCF285" s="49"/>
      <c r="CCG285" s="49"/>
      <c r="CCH285" s="49"/>
      <c r="CCI285" s="49"/>
      <c r="CCJ285" s="49"/>
      <c r="CCK285" s="49"/>
      <c r="CCL285" s="49"/>
      <c r="CCM285" s="49"/>
      <c r="CCN285" s="49"/>
      <c r="CCO285" s="49"/>
      <c r="CCP285" s="49"/>
      <c r="CCQ285" s="49"/>
      <c r="CCR285" s="49"/>
      <c r="CCS285" s="49"/>
      <c r="CCT285" s="49"/>
      <c r="CCU285" s="49"/>
      <c r="CCV285" s="49"/>
      <c r="CCW285" s="49"/>
      <c r="CCX285" s="49"/>
      <c r="CCY285" s="49"/>
      <c r="CCZ285" s="49"/>
      <c r="CDA285" s="49"/>
      <c r="CDB285" s="49"/>
      <c r="CDC285" s="49"/>
      <c r="CDD285" s="49"/>
      <c r="CDE285" s="49"/>
      <c r="CDF285" s="49"/>
      <c r="CDG285" s="49"/>
      <c r="CDH285" s="49"/>
      <c r="CDI285" s="49"/>
      <c r="CDJ285" s="49"/>
      <c r="CDK285" s="49"/>
      <c r="CDL285" s="49"/>
      <c r="CDM285" s="49"/>
      <c r="CDN285" s="49"/>
      <c r="CDO285" s="49"/>
      <c r="CDP285" s="49"/>
      <c r="CDQ285" s="49"/>
      <c r="CDR285" s="49"/>
      <c r="CDS285" s="49"/>
      <c r="CDT285" s="49"/>
      <c r="CDU285" s="49"/>
      <c r="CDV285" s="49"/>
      <c r="CDW285" s="49"/>
      <c r="CDX285" s="49"/>
      <c r="CDY285" s="49"/>
      <c r="CDZ285" s="49"/>
      <c r="CEA285" s="49"/>
      <c r="CEB285" s="49"/>
      <c r="CEC285" s="49"/>
      <c r="CED285" s="49"/>
      <c r="CEE285" s="49"/>
      <c r="CEF285" s="49"/>
      <c r="CEG285" s="49"/>
      <c r="CEH285" s="49"/>
      <c r="CEI285" s="49"/>
      <c r="CEJ285" s="49"/>
      <c r="CEK285" s="49"/>
      <c r="CEL285" s="49"/>
      <c r="CEM285" s="49"/>
      <c r="CEN285" s="49"/>
      <c r="CEO285" s="49"/>
      <c r="CEP285" s="49"/>
      <c r="CEQ285" s="49"/>
      <c r="CER285" s="49"/>
      <c r="CES285" s="49"/>
      <c r="CET285" s="49"/>
      <c r="CEU285" s="49"/>
      <c r="CEV285" s="49"/>
      <c r="CEW285" s="49"/>
      <c r="CEX285" s="49"/>
      <c r="CEY285" s="49"/>
      <c r="CEZ285" s="49"/>
      <c r="CFA285" s="49"/>
      <c r="CFB285" s="49"/>
      <c r="CFC285" s="49"/>
      <c r="CFD285" s="49"/>
      <c r="CFE285" s="49"/>
      <c r="CFF285" s="49"/>
      <c r="CFG285" s="49"/>
      <c r="CFH285" s="49"/>
      <c r="CFI285" s="49"/>
      <c r="CFJ285" s="49"/>
      <c r="CFK285" s="49"/>
      <c r="CFL285" s="49"/>
      <c r="CFM285" s="49"/>
      <c r="CFN285" s="49"/>
      <c r="CFO285" s="49"/>
      <c r="CFP285" s="49"/>
      <c r="CFQ285" s="49"/>
      <c r="CFR285" s="49"/>
      <c r="CFS285" s="49"/>
      <c r="CFT285" s="49"/>
      <c r="CFU285" s="49"/>
      <c r="CFV285" s="49"/>
      <c r="CFW285" s="49"/>
      <c r="CFX285" s="49"/>
      <c r="CFY285" s="49"/>
      <c r="CFZ285" s="49"/>
      <c r="CGA285" s="49"/>
      <c r="CGB285" s="49"/>
      <c r="CGC285" s="49"/>
      <c r="CGD285" s="49"/>
      <c r="CGE285" s="49"/>
      <c r="CGF285" s="49"/>
      <c r="CGG285" s="49"/>
      <c r="CGH285" s="49"/>
      <c r="CGI285" s="49"/>
      <c r="CGJ285" s="49"/>
      <c r="CGK285" s="49"/>
      <c r="CGL285" s="49"/>
      <c r="CGM285" s="49"/>
      <c r="CGN285" s="49"/>
      <c r="CGO285" s="49"/>
      <c r="CGP285" s="49"/>
      <c r="CGQ285" s="49"/>
      <c r="CGR285" s="49"/>
      <c r="CGS285" s="49"/>
      <c r="CGT285" s="49"/>
      <c r="CGU285" s="49"/>
      <c r="CGV285" s="49"/>
      <c r="CGW285" s="49"/>
      <c r="CGX285" s="49"/>
      <c r="CGY285" s="49"/>
      <c r="CGZ285" s="49"/>
      <c r="CHA285" s="49"/>
      <c r="CHB285" s="49"/>
      <c r="CHC285" s="49"/>
      <c r="CHD285" s="49"/>
      <c r="CHE285" s="49"/>
      <c r="CHF285" s="49"/>
      <c r="CHG285" s="49"/>
      <c r="CHH285" s="49"/>
      <c r="CHI285" s="49"/>
      <c r="CHJ285" s="49"/>
      <c r="CHK285" s="49"/>
      <c r="CHL285" s="49"/>
      <c r="CHM285" s="49"/>
      <c r="CHN285" s="49"/>
      <c r="CHO285" s="49"/>
      <c r="CHP285" s="49"/>
      <c r="CHQ285" s="49"/>
      <c r="CHR285" s="49"/>
      <c r="CHS285" s="49"/>
      <c r="CHT285" s="49"/>
      <c r="CHU285" s="49"/>
      <c r="CHV285" s="49"/>
      <c r="CHW285" s="49"/>
      <c r="CHX285" s="49"/>
      <c r="CHY285" s="49"/>
      <c r="CHZ285" s="49"/>
      <c r="CIA285" s="49"/>
      <c r="CIB285" s="49"/>
      <c r="CIC285" s="49"/>
      <c r="CID285" s="49"/>
      <c r="CIE285" s="49"/>
      <c r="CIF285" s="49"/>
      <c r="CIG285" s="49"/>
      <c r="CIH285" s="49"/>
      <c r="CII285" s="49"/>
      <c r="CIJ285" s="49"/>
      <c r="CIK285" s="49"/>
      <c r="CIL285" s="49"/>
      <c r="CIM285" s="49"/>
      <c r="CIN285" s="49"/>
      <c r="CIO285" s="49"/>
      <c r="CIP285" s="49"/>
      <c r="CIQ285" s="49"/>
      <c r="CIR285" s="49"/>
      <c r="CIS285" s="49"/>
      <c r="CIT285" s="49"/>
      <c r="CIU285" s="49"/>
      <c r="CIV285" s="49"/>
      <c r="CIW285" s="49"/>
      <c r="CIX285" s="49"/>
      <c r="CIY285" s="49"/>
      <c r="CIZ285" s="49"/>
      <c r="CJA285" s="49"/>
      <c r="CJB285" s="49"/>
      <c r="CJC285" s="49"/>
      <c r="CJD285" s="49"/>
      <c r="CJE285" s="49"/>
      <c r="CJF285" s="49"/>
      <c r="CJG285" s="49"/>
      <c r="CJH285" s="49"/>
      <c r="CJI285" s="49"/>
      <c r="CJJ285" s="49"/>
      <c r="CJK285" s="49"/>
      <c r="CJL285" s="49"/>
      <c r="CJM285" s="49"/>
      <c r="CJN285" s="49"/>
      <c r="CJO285" s="49"/>
      <c r="CJP285" s="49"/>
      <c r="CJQ285" s="49"/>
      <c r="CJR285" s="49"/>
      <c r="CJS285" s="49"/>
      <c r="CJT285" s="49"/>
      <c r="CJU285" s="49"/>
      <c r="CJV285" s="49"/>
      <c r="CJW285" s="49"/>
      <c r="CJX285" s="49"/>
      <c r="CJY285" s="49"/>
      <c r="CJZ285" s="49"/>
      <c r="CKA285" s="49"/>
      <c r="CKB285" s="49"/>
      <c r="CKC285" s="49"/>
      <c r="CKD285" s="49"/>
      <c r="CKE285" s="49"/>
      <c r="CKF285" s="49"/>
      <c r="CKG285" s="49"/>
      <c r="CKH285" s="49"/>
      <c r="CKI285" s="49"/>
      <c r="CKJ285" s="49"/>
      <c r="CKK285" s="49"/>
      <c r="CKL285" s="49"/>
      <c r="CKM285" s="49"/>
      <c r="CKN285" s="49"/>
      <c r="CKO285" s="49"/>
      <c r="CKP285" s="49"/>
      <c r="CKQ285" s="49"/>
      <c r="CKR285" s="49"/>
      <c r="CKS285" s="49"/>
      <c r="CKT285" s="49"/>
      <c r="CKU285" s="49"/>
      <c r="CKV285" s="49"/>
      <c r="CKW285" s="49"/>
      <c r="CKX285" s="49"/>
      <c r="CKY285" s="49"/>
      <c r="CKZ285" s="49"/>
      <c r="CLA285" s="49"/>
      <c r="CLB285" s="49"/>
      <c r="CLC285" s="49"/>
      <c r="CLD285" s="49"/>
      <c r="CLE285" s="49"/>
      <c r="CLF285" s="49"/>
      <c r="CLG285" s="49"/>
      <c r="CLH285" s="49"/>
      <c r="CLI285" s="49"/>
      <c r="CLJ285" s="49"/>
      <c r="CLK285" s="49"/>
      <c r="CLL285" s="49"/>
      <c r="CLM285" s="49"/>
      <c r="CLN285" s="49"/>
      <c r="CLO285" s="49"/>
      <c r="CLP285" s="49"/>
      <c r="CLQ285" s="49"/>
      <c r="CLR285" s="49"/>
      <c r="CLS285" s="49"/>
      <c r="CLT285" s="49"/>
      <c r="CLU285" s="49"/>
      <c r="CLV285" s="49"/>
      <c r="CLW285" s="49"/>
      <c r="CLX285" s="49"/>
      <c r="CLY285" s="49"/>
      <c r="CLZ285" s="49"/>
      <c r="CMA285" s="49"/>
      <c r="CMB285" s="49"/>
      <c r="CMC285" s="49"/>
      <c r="CMD285" s="49"/>
      <c r="CME285" s="49"/>
      <c r="CMF285" s="49"/>
      <c r="CMG285" s="49"/>
      <c r="CMH285" s="49"/>
      <c r="CMI285" s="49"/>
      <c r="CMJ285" s="49"/>
      <c r="CMK285" s="49"/>
      <c r="CML285" s="49"/>
      <c r="CMM285" s="49"/>
      <c r="CMN285" s="49"/>
      <c r="CMO285" s="49"/>
      <c r="CMP285" s="49"/>
      <c r="CMQ285" s="49"/>
      <c r="CMR285" s="49"/>
      <c r="CMS285" s="49"/>
      <c r="CMT285" s="49"/>
      <c r="CMU285" s="49"/>
      <c r="CMV285" s="49"/>
      <c r="CMW285" s="49"/>
      <c r="CMX285" s="49"/>
      <c r="CMY285" s="49"/>
      <c r="CMZ285" s="49"/>
      <c r="CNA285" s="49"/>
      <c r="CNB285" s="49"/>
      <c r="CNC285" s="49"/>
      <c r="CND285" s="49"/>
      <c r="CNE285" s="49"/>
      <c r="CNF285" s="49"/>
      <c r="CNG285" s="49"/>
      <c r="CNH285" s="49"/>
      <c r="CNI285" s="49"/>
      <c r="CNJ285" s="49"/>
      <c r="CNK285" s="49"/>
      <c r="CNL285" s="49"/>
      <c r="CNM285" s="49"/>
      <c r="CNN285" s="49"/>
      <c r="CNO285" s="49"/>
      <c r="CNP285" s="49"/>
      <c r="CNQ285" s="49"/>
      <c r="CNR285" s="49"/>
      <c r="CNS285" s="49"/>
      <c r="CNT285" s="49"/>
      <c r="CNU285" s="49"/>
      <c r="CNV285" s="49"/>
      <c r="CNW285" s="49"/>
      <c r="CNX285" s="49"/>
      <c r="CNY285" s="49"/>
      <c r="CNZ285" s="49"/>
      <c r="COA285" s="49"/>
      <c r="COB285" s="49"/>
      <c r="COC285" s="49"/>
      <c r="COD285" s="49"/>
      <c r="COE285" s="49"/>
      <c r="COF285" s="49"/>
      <c r="COG285" s="49"/>
      <c r="COH285" s="49"/>
      <c r="COI285" s="49"/>
      <c r="COJ285" s="49"/>
      <c r="COK285" s="49"/>
      <c r="COL285" s="49"/>
      <c r="COM285" s="49"/>
      <c r="CON285" s="49"/>
      <c r="COO285" s="49"/>
      <c r="COP285" s="49"/>
      <c r="COQ285" s="49"/>
      <c r="COR285" s="49"/>
      <c r="COS285" s="49"/>
      <c r="COT285" s="49"/>
      <c r="COU285" s="49"/>
      <c r="COV285" s="49"/>
      <c r="COW285" s="49"/>
      <c r="COX285" s="49"/>
      <c r="COY285" s="49"/>
      <c r="COZ285" s="49"/>
      <c r="CPA285" s="49"/>
      <c r="CPB285" s="49"/>
      <c r="CPC285" s="49"/>
      <c r="CPD285" s="49"/>
      <c r="CPE285" s="49"/>
      <c r="CPF285" s="49"/>
      <c r="CPG285" s="49"/>
      <c r="CPH285" s="49"/>
      <c r="CPI285" s="49"/>
      <c r="CPJ285" s="49"/>
      <c r="CPK285" s="49"/>
      <c r="CPL285" s="49"/>
      <c r="CPM285" s="49"/>
      <c r="CPN285" s="49"/>
      <c r="CPO285" s="49"/>
      <c r="CPP285" s="49"/>
      <c r="CPQ285" s="49"/>
      <c r="CPR285" s="49"/>
      <c r="CPS285" s="49"/>
      <c r="CPT285" s="49"/>
      <c r="CPU285" s="49"/>
      <c r="CPV285" s="49"/>
      <c r="CPW285" s="49"/>
      <c r="CPX285" s="49"/>
      <c r="CPY285" s="49"/>
      <c r="CPZ285" s="49"/>
      <c r="CQA285" s="49"/>
      <c r="CQB285" s="49"/>
      <c r="CQC285" s="49"/>
      <c r="CQD285" s="49"/>
      <c r="CQE285" s="49"/>
      <c r="CQF285" s="49"/>
      <c r="CQG285" s="49"/>
      <c r="CQH285" s="49"/>
      <c r="CQI285" s="49"/>
      <c r="CQJ285" s="49"/>
      <c r="CQK285" s="49"/>
      <c r="CQL285" s="49"/>
      <c r="CQM285" s="49"/>
      <c r="CQN285" s="49"/>
      <c r="CQO285" s="49"/>
      <c r="CQP285" s="49"/>
      <c r="CQQ285" s="49"/>
      <c r="CQR285" s="49"/>
      <c r="CQS285" s="49"/>
      <c r="CQT285" s="49"/>
      <c r="CQU285" s="49"/>
      <c r="CQV285" s="49"/>
      <c r="CQW285" s="49"/>
      <c r="CQX285" s="49"/>
      <c r="CQY285" s="49"/>
      <c r="CQZ285" s="49"/>
      <c r="CRA285" s="49"/>
      <c r="CRB285" s="49"/>
      <c r="CRC285" s="49"/>
      <c r="CRD285" s="49"/>
      <c r="CRE285" s="49"/>
      <c r="CRF285" s="49"/>
      <c r="CRG285" s="49"/>
      <c r="CRH285" s="49"/>
      <c r="CRI285" s="49"/>
      <c r="CRJ285" s="49"/>
      <c r="CRK285" s="49"/>
      <c r="CRL285" s="49"/>
      <c r="CRM285" s="49"/>
      <c r="CRN285" s="49"/>
      <c r="CRO285" s="49"/>
      <c r="CRP285" s="49"/>
      <c r="CRQ285" s="49"/>
      <c r="CRR285" s="49"/>
      <c r="CRS285" s="49"/>
      <c r="CRT285" s="49"/>
      <c r="CRU285" s="49"/>
      <c r="CRV285" s="49"/>
      <c r="CRW285" s="49"/>
      <c r="CRX285" s="49"/>
      <c r="CRY285" s="49"/>
      <c r="CRZ285" s="49"/>
      <c r="CSA285" s="49"/>
      <c r="CSB285" s="49"/>
      <c r="CSC285" s="49"/>
      <c r="CSD285" s="49"/>
      <c r="CSE285" s="49"/>
      <c r="CSF285" s="49"/>
      <c r="CSG285" s="49"/>
      <c r="CSH285" s="49"/>
      <c r="CSI285" s="49"/>
      <c r="CSJ285" s="49"/>
      <c r="CSK285" s="49"/>
      <c r="CSL285" s="49"/>
      <c r="CSM285" s="49"/>
      <c r="CSN285" s="49"/>
      <c r="CSO285" s="49"/>
      <c r="CSP285" s="49"/>
      <c r="CSQ285" s="49"/>
      <c r="CSR285" s="49"/>
      <c r="CSS285" s="49"/>
      <c r="CST285" s="49"/>
      <c r="CSU285" s="49"/>
      <c r="CSV285" s="49"/>
      <c r="CSW285" s="49"/>
      <c r="CSX285" s="49"/>
      <c r="CSY285" s="49"/>
      <c r="CSZ285" s="49"/>
      <c r="CTA285" s="49"/>
      <c r="CTB285" s="49"/>
      <c r="CTC285" s="49"/>
      <c r="CTD285" s="49"/>
      <c r="CTE285" s="49"/>
      <c r="CTF285" s="49"/>
      <c r="CTG285" s="49"/>
      <c r="CTH285" s="49"/>
      <c r="CTI285" s="49"/>
      <c r="CTJ285" s="49"/>
      <c r="CTK285" s="49"/>
      <c r="CTL285" s="49"/>
      <c r="CTM285" s="49"/>
      <c r="CTN285" s="49"/>
      <c r="CTO285" s="49"/>
      <c r="CTP285" s="49"/>
      <c r="CTQ285" s="49"/>
      <c r="CTR285" s="49"/>
      <c r="CTS285" s="49"/>
      <c r="CTT285" s="49"/>
      <c r="CTU285" s="49"/>
      <c r="CTV285" s="49"/>
      <c r="CTW285" s="49"/>
      <c r="CTX285" s="49"/>
      <c r="CTY285" s="49"/>
      <c r="CTZ285" s="49"/>
      <c r="CUA285" s="49"/>
      <c r="CUB285" s="49"/>
      <c r="CUC285" s="49"/>
      <c r="CUD285" s="49"/>
      <c r="CUE285" s="49"/>
      <c r="CUF285" s="49"/>
      <c r="CUG285" s="49"/>
      <c r="CUH285" s="49"/>
      <c r="CUI285" s="49"/>
      <c r="CUJ285" s="49"/>
      <c r="CUK285" s="49"/>
      <c r="CUL285" s="49"/>
      <c r="CUM285" s="49"/>
      <c r="CUN285" s="49"/>
      <c r="CUO285" s="49"/>
      <c r="CUP285" s="49"/>
      <c r="CUQ285" s="49"/>
      <c r="CUR285" s="49"/>
      <c r="CUS285" s="49"/>
      <c r="CUT285" s="49"/>
      <c r="CUU285" s="49"/>
      <c r="CUV285" s="49"/>
      <c r="CUW285" s="49"/>
      <c r="CUX285" s="49"/>
      <c r="CUY285" s="49"/>
      <c r="CUZ285" s="49"/>
      <c r="CVA285" s="49"/>
      <c r="CVB285" s="49"/>
      <c r="CVC285" s="49"/>
      <c r="CVD285" s="49"/>
      <c r="CVE285" s="49"/>
      <c r="CVF285" s="49"/>
      <c r="CVG285" s="49"/>
      <c r="CVH285" s="49"/>
      <c r="CVI285" s="49"/>
      <c r="CVJ285" s="49"/>
      <c r="CVK285" s="49"/>
      <c r="CVL285" s="49"/>
      <c r="CVM285" s="49"/>
      <c r="CVN285" s="49"/>
      <c r="CVO285" s="49"/>
      <c r="CVP285" s="49"/>
      <c r="CVQ285" s="49"/>
      <c r="CVR285" s="49"/>
      <c r="CVS285" s="49"/>
      <c r="CVT285" s="49"/>
      <c r="CVU285" s="49"/>
      <c r="CVV285" s="49"/>
      <c r="CVW285" s="49"/>
      <c r="CVX285" s="49"/>
      <c r="CVY285" s="49"/>
      <c r="CVZ285" s="49"/>
      <c r="CWA285" s="49"/>
      <c r="CWB285" s="49"/>
      <c r="CWC285" s="49"/>
      <c r="CWD285" s="49"/>
      <c r="CWE285" s="49"/>
      <c r="CWF285" s="49"/>
      <c r="CWG285" s="49"/>
      <c r="CWH285" s="49"/>
      <c r="CWI285" s="49"/>
      <c r="CWJ285" s="49"/>
      <c r="CWK285" s="49"/>
      <c r="CWL285" s="49"/>
      <c r="CWM285" s="49"/>
      <c r="CWN285" s="49"/>
      <c r="CWO285" s="49"/>
      <c r="CWP285" s="49"/>
      <c r="CWQ285" s="49"/>
      <c r="CWR285" s="49"/>
      <c r="CWS285" s="49"/>
      <c r="CWT285" s="49"/>
      <c r="CWU285" s="49"/>
      <c r="CWV285" s="49"/>
      <c r="CWW285" s="49"/>
      <c r="CWX285" s="49"/>
      <c r="CWY285" s="49"/>
      <c r="CWZ285" s="49"/>
      <c r="CXA285" s="49"/>
      <c r="CXB285" s="49"/>
      <c r="CXC285" s="49"/>
      <c r="CXD285" s="49"/>
      <c r="CXE285" s="49"/>
      <c r="CXF285" s="49"/>
      <c r="CXG285" s="49"/>
      <c r="CXH285" s="49"/>
      <c r="CXI285" s="49"/>
      <c r="CXJ285" s="49"/>
      <c r="CXK285" s="49"/>
      <c r="CXL285" s="49"/>
      <c r="CXM285" s="49"/>
      <c r="CXN285" s="49"/>
      <c r="CXO285" s="49"/>
      <c r="CXP285" s="49"/>
      <c r="CXQ285" s="49"/>
      <c r="CXR285" s="49"/>
      <c r="CXS285" s="49"/>
      <c r="CXT285" s="49"/>
      <c r="CXU285" s="49"/>
      <c r="CXV285" s="49"/>
      <c r="CXW285" s="49"/>
      <c r="CXX285" s="49"/>
      <c r="CXY285" s="49"/>
      <c r="CXZ285" s="49"/>
      <c r="CYA285" s="49"/>
      <c r="CYB285" s="49"/>
      <c r="CYC285" s="49"/>
      <c r="CYD285" s="49"/>
      <c r="CYE285" s="49"/>
      <c r="CYF285" s="49"/>
      <c r="CYG285" s="49"/>
      <c r="CYH285" s="49"/>
      <c r="CYI285" s="49"/>
      <c r="CYJ285" s="49"/>
      <c r="CYK285" s="49"/>
      <c r="CYL285" s="49"/>
      <c r="CYM285" s="49"/>
      <c r="CYN285" s="49"/>
      <c r="CYO285" s="49"/>
      <c r="CYP285" s="49"/>
      <c r="CYQ285" s="49"/>
      <c r="CYR285" s="49"/>
      <c r="CYS285" s="49"/>
      <c r="CYT285" s="49"/>
      <c r="CYU285" s="49"/>
      <c r="CYV285" s="49"/>
      <c r="CYW285" s="49"/>
      <c r="CYX285" s="49"/>
      <c r="CYY285" s="49"/>
      <c r="CYZ285" s="49"/>
      <c r="CZA285" s="49"/>
      <c r="CZB285" s="49"/>
      <c r="CZC285" s="49"/>
      <c r="CZD285" s="49"/>
      <c r="CZE285" s="49"/>
      <c r="CZF285" s="49"/>
      <c r="CZG285" s="49"/>
      <c r="CZH285" s="49"/>
      <c r="CZI285" s="49"/>
      <c r="CZJ285" s="49"/>
      <c r="CZK285" s="49"/>
      <c r="CZL285" s="49"/>
      <c r="CZM285" s="49"/>
      <c r="CZN285" s="49"/>
      <c r="CZO285" s="49"/>
      <c r="CZP285" s="49"/>
      <c r="CZQ285" s="49"/>
      <c r="CZR285" s="49"/>
      <c r="CZS285" s="49"/>
      <c r="CZT285" s="49"/>
      <c r="CZU285" s="49"/>
      <c r="CZV285" s="49"/>
      <c r="CZW285" s="49"/>
      <c r="CZX285" s="49"/>
      <c r="CZY285" s="49"/>
      <c r="CZZ285" s="49"/>
      <c r="DAA285" s="49"/>
      <c r="DAB285" s="49"/>
      <c r="DAC285" s="49"/>
      <c r="DAD285" s="49"/>
      <c r="DAE285" s="49"/>
      <c r="DAF285" s="49"/>
      <c r="DAG285" s="49"/>
      <c r="DAH285" s="49"/>
      <c r="DAI285" s="49"/>
      <c r="DAJ285" s="49"/>
      <c r="DAK285" s="49"/>
      <c r="DAL285" s="49"/>
      <c r="DAM285" s="49"/>
      <c r="DAN285" s="49"/>
      <c r="DAO285" s="49"/>
      <c r="DAP285" s="49"/>
      <c r="DAQ285" s="49"/>
      <c r="DAR285" s="49"/>
      <c r="DAS285" s="49"/>
      <c r="DAT285" s="49"/>
      <c r="DAU285" s="49"/>
      <c r="DAV285" s="49"/>
      <c r="DAW285" s="49"/>
      <c r="DAX285" s="49"/>
      <c r="DAY285" s="49"/>
      <c r="DAZ285" s="49"/>
      <c r="DBA285" s="49"/>
      <c r="DBB285" s="49"/>
      <c r="DBC285" s="49"/>
      <c r="DBD285" s="49"/>
      <c r="DBE285" s="49"/>
      <c r="DBF285" s="49"/>
      <c r="DBG285" s="49"/>
      <c r="DBH285" s="49"/>
      <c r="DBI285" s="49"/>
      <c r="DBJ285" s="49"/>
      <c r="DBK285" s="49"/>
      <c r="DBL285" s="49"/>
      <c r="DBM285" s="49"/>
      <c r="DBN285" s="49"/>
      <c r="DBO285" s="49"/>
      <c r="DBP285" s="49"/>
      <c r="DBQ285" s="49"/>
      <c r="DBR285" s="49"/>
      <c r="DBS285" s="49"/>
      <c r="DBT285" s="49"/>
      <c r="DBU285" s="49"/>
      <c r="DBV285" s="49"/>
      <c r="DBW285" s="49"/>
      <c r="DBX285" s="49"/>
      <c r="DBY285" s="49"/>
      <c r="DBZ285" s="49"/>
      <c r="DCA285" s="49"/>
      <c r="DCB285" s="49"/>
      <c r="DCC285" s="49"/>
      <c r="DCD285" s="49"/>
      <c r="DCE285" s="49"/>
      <c r="DCF285" s="49"/>
      <c r="DCG285" s="49"/>
      <c r="DCH285" s="49"/>
      <c r="DCI285" s="49"/>
      <c r="DCJ285" s="49"/>
      <c r="DCK285" s="49"/>
      <c r="DCL285" s="49"/>
      <c r="DCM285" s="49"/>
      <c r="DCN285" s="49"/>
      <c r="DCO285" s="49"/>
      <c r="DCP285" s="49"/>
      <c r="DCQ285" s="49"/>
      <c r="DCR285" s="49"/>
      <c r="DCS285" s="49"/>
      <c r="DCT285" s="49"/>
      <c r="DCU285" s="49"/>
      <c r="DCV285" s="49"/>
      <c r="DCW285" s="49"/>
      <c r="DCX285" s="49"/>
      <c r="DCY285" s="49"/>
      <c r="DCZ285" s="49"/>
      <c r="DDA285" s="49"/>
      <c r="DDB285" s="49"/>
      <c r="DDC285" s="49"/>
      <c r="DDD285" s="49"/>
      <c r="DDE285" s="49"/>
      <c r="DDF285" s="49"/>
      <c r="DDG285" s="49"/>
      <c r="DDH285" s="49"/>
      <c r="DDI285" s="49"/>
      <c r="DDJ285" s="49"/>
      <c r="DDK285" s="49"/>
      <c r="DDL285" s="49"/>
      <c r="DDM285" s="49"/>
      <c r="DDN285" s="49"/>
      <c r="DDO285" s="49"/>
      <c r="DDP285" s="49"/>
      <c r="DDQ285" s="49"/>
      <c r="DDR285" s="49"/>
      <c r="DDS285" s="49"/>
      <c r="DDT285" s="49"/>
      <c r="DDU285" s="49"/>
      <c r="DDV285" s="49"/>
      <c r="DDW285" s="49"/>
      <c r="DDX285" s="49"/>
      <c r="DDY285" s="49"/>
      <c r="DDZ285" s="49"/>
      <c r="DEA285" s="49"/>
      <c r="DEB285" s="49"/>
      <c r="DEC285" s="49"/>
      <c r="DED285" s="49"/>
      <c r="DEE285" s="49"/>
      <c r="DEF285" s="49"/>
      <c r="DEG285" s="49"/>
      <c r="DEH285" s="49"/>
      <c r="DEI285" s="49"/>
      <c r="DEJ285" s="49"/>
      <c r="DEK285" s="49"/>
      <c r="DEL285" s="49"/>
      <c r="DEM285" s="49"/>
      <c r="DEN285" s="49"/>
      <c r="DEO285" s="49"/>
      <c r="DEP285" s="49"/>
      <c r="DEQ285" s="49"/>
      <c r="DER285" s="49"/>
      <c r="DES285" s="49"/>
      <c r="DET285" s="49"/>
      <c r="DEU285" s="49"/>
      <c r="DEV285" s="49"/>
      <c r="DEW285" s="49"/>
      <c r="DEX285" s="49"/>
      <c r="DEY285" s="49"/>
      <c r="DEZ285" s="49"/>
      <c r="DFA285" s="49"/>
      <c r="DFB285" s="49"/>
      <c r="DFC285" s="49"/>
      <c r="DFD285" s="49"/>
      <c r="DFE285" s="49"/>
      <c r="DFF285" s="49"/>
      <c r="DFG285" s="49"/>
      <c r="DFH285" s="49"/>
      <c r="DFI285" s="49"/>
      <c r="DFJ285" s="49"/>
      <c r="DFK285" s="49"/>
      <c r="DFL285" s="49"/>
      <c r="DFM285" s="49"/>
      <c r="DFN285" s="49"/>
      <c r="DFO285" s="49"/>
      <c r="DFP285" s="49"/>
      <c r="DFQ285" s="49"/>
      <c r="DFR285" s="49"/>
      <c r="DFS285" s="49"/>
      <c r="DFT285" s="49"/>
      <c r="DFU285" s="49"/>
      <c r="DFV285" s="49"/>
      <c r="DFW285" s="49"/>
      <c r="DFX285" s="49"/>
      <c r="DFY285" s="49"/>
      <c r="DFZ285" s="49"/>
      <c r="DGA285" s="49"/>
      <c r="DGB285" s="49"/>
      <c r="DGC285" s="49"/>
      <c r="DGD285" s="49"/>
      <c r="DGE285" s="49"/>
      <c r="DGF285" s="49"/>
      <c r="DGG285" s="49"/>
      <c r="DGH285" s="49"/>
      <c r="DGI285" s="49"/>
      <c r="DGJ285" s="49"/>
      <c r="DGK285" s="49"/>
      <c r="DGL285" s="49"/>
      <c r="DGM285" s="49"/>
      <c r="DGN285" s="49"/>
      <c r="DGO285" s="49"/>
      <c r="DGP285" s="49"/>
      <c r="DGQ285" s="49"/>
      <c r="DGR285" s="49"/>
      <c r="DGS285" s="49"/>
      <c r="DGT285" s="49"/>
      <c r="DGU285" s="49"/>
      <c r="DGV285" s="49"/>
      <c r="DGW285" s="49"/>
      <c r="DGX285" s="49"/>
      <c r="DGY285" s="49"/>
      <c r="DGZ285" s="49"/>
      <c r="DHA285" s="49"/>
      <c r="DHB285" s="49"/>
      <c r="DHC285" s="49"/>
      <c r="DHD285" s="49"/>
      <c r="DHE285" s="49"/>
      <c r="DHF285" s="49"/>
      <c r="DHG285" s="49"/>
      <c r="DHH285" s="49"/>
      <c r="DHI285" s="49"/>
      <c r="DHJ285" s="49"/>
      <c r="DHK285" s="49"/>
      <c r="DHL285" s="49"/>
      <c r="DHM285" s="49"/>
      <c r="DHN285" s="49"/>
      <c r="DHO285" s="49"/>
      <c r="DHP285" s="49"/>
      <c r="DHQ285" s="49"/>
      <c r="DHR285" s="49"/>
      <c r="DHS285" s="49"/>
      <c r="DHT285" s="49"/>
      <c r="DHU285" s="49"/>
      <c r="DHV285" s="49"/>
      <c r="DHW285" s="49"/>
      <c r="DHX285" s="49"/>
      <c r="DHY285" s="49"/>
      <c r="DHZ285" s="49"/>
      <c r="DIA285" s="49"/>
      <c r="DIB285" s="49"/>
      <c r="DIC285" s="49"/>
      <c r="DID285" s="49"/>
      <c r="DIE285" s="49"/>
      <c r="DIF285" s="49"/>
      <c r="DIG285" s="49"/>
      <c r="DIH285" s="49"/>
      <c r="DII285" s="49"/>
      <c r="DIJ285" s="49"/>
      <c r="DIK285" s="49"/>
      <c r="DIL285" s="49"/>
      <c r="DIM285" s="49"/>
      <c r="DIN285" s="49"/>
      <c r="DIO285" s="49"/>
      <c r="DIP285" s="49"/>
      <c r="DIQ285" s="49"/>
      <c r="DIR285" s="49"/>
      <c r="DIS285" s="49"/>
      <c r="DIT285" s="49"/>
      <c r="DIU285" s="49"/>
      <c r="DIV285" s="49"/>
      <c r="DIW285" s="49"/>
      <c r="DIX285" s="49"/>
      <c r="DIY285" s="49"/>
      <c r="DIZ285" s="49"/>
      <c r="DJA285" s="49"/>
      <c r="DJB285" s="49"/>
      <c r="DJC285" s="49"/>
      <c r="DJD285" s="49"/>
      <c r="DJE285" s="49"/>
      <c r="DJF285" s="49"/>
      <c r="DJG285" s="49"/>
      <c r="DJH285" s="49"/>
      <c r="DJI285" s="49"/>
      <c r="DJJ285" s="49"/>
      <c r="DJK285" s="49"/>
      <c r="DJL285" s="49"/>
      <c r="DJM285" s="49"/>
      <c r="DJN285" s="49"/>
      <c r="DJO285" s="49"/>
      <c r="DJP285" s="49"/>
      <c r="DJQ285" s="49"/>
      <c r="DJR285" s="49"/>
      <c r="DJS285" s="49"/>
      <c r="DJT285" s="49"/>
      <c r="DJU285" s="49"/>
      <c r="DJV285" s="49"/>
      <c r="DJW285" s="49"/>
      <c r="DJX285" s="49"/>
      <c r="DJY285" s="49"/>
      <c r="DJZ285" s="49"/>
      <c r="DKA285" s="49"/>
      <c r="DKB285" s="49"/>
      <c r="DKC285" s="49"/>
      <c r="DKD285" s="49"/>
      <c r="DKE285" s="49"/>
      <c r="DKF285" s="49"/>
      <c r="DKG285" s="49"/>
      <c r="DKH285" s="49"/>
      <c r="DKI285" s="49"/>
      <c r="DKJ285" s="49"/>
      <c r="DKK285" s="49"/>
      <c r="DKL285" s="49"/>
      <c r="DKM285" s="49"/>
      <c r="DKN285" s="49"/>
      <c r="DKO285" s="49"/>
      <c r="DKP285" s="49"/>
      <c r="DKQ285" s="49"/>
      <c r="DKR285" s="49"/>
      <c r="DKS285" s="49"/>
      <c r="DKT285" s="49"/>
      <c r="DKU285" s="49"/>
      <c r="DKV285" s="49"/>
      <c r="DKW285" s="49"/>
      <c r="DKX285" s="49"/>
      <c r="DKY285" s="49"/>
      <c r="DKZ285" s="49"/>
      <c r="DLA285" s="49"/>
      <c r="DLB285" s="49"/>
      <c r="DLC285" s="49"/>
      <c r="DLD285" s="49"/>
      <c r="DLE285" s="49"/>
      <c r="DLF285" s="49"/>
      <c r="DLG285" s="49"/>
      <c r="DLH285" s="49"/>
      <c r="DLI285" s="49"/>
      <c r="DLJ285" s="49"/>
      <c r="DLK285" s="49"/>
      <c r="DLL285" s="49"/>
      <c r="DLM285" s="49"/>
      <c r="DLN285" s="49"/>
      <c r="DLO285" s="49"/>
      <c r="DLP285" s="49"/>
      <c r="DLQ285" s="49"/>
      <c r="DLR285" s="49"/>
      <c r="DLS285" s="49"/>
      <c r="DLT285" s="49"/>
      <c r="DLU285" s="49"/>
      <c r="DLV285" s="49"/>
      <c r="DLW285" s="49"/>
      <c r="DLX285" s="49"/>
      <c r="DLY285" s="49"/>
      <c r="DLZ285" s="49"/>
      <c r="DMA285" s="49"/>
      <c r="DMB285" s="49"/>
      <c r="DMC285" s="49"/>
      <c r="DMD285" s="49"/>
      <c r="DME285" s="49"/>
      <c r="DMF285" s="49"/>
      <c r="DMG285" s="49"/>
      <c r="DMH285" s="49"/>
      <c r="DMI285" s="49"/>
      <c r="DMJ285" s="49"/>
      <c r="DMK285" s="49"/>
      <c r="DML285" s="49"/>
      <c r="DMM285" s="49"/>
      <c r="DMN285" s="49"/>
      <c r="DMO285" s="49"/>
      <c r="DMP285" s="49"/>
      <c r="DMQ285" s="49"/>
      <c r="DMR285" s="49"/>
      <c r="DMS285" s="49"/>
      <c r="DMT285" s="49"/>
      <c r="DMU285" s="49"/>
      <c r="DMV285" s="49"/>
      <c r="DMW285" s="49"/>
      <c r="DMX285" s="49"/>
      <c r="DMY285" s="49"/>
      <c r="DMZ285" s="49"/>
      <c r="DNA285" s="49"/>
      <c r="DNB285" s="49"/>
      <c r="DNC285" s="49"/>
      <c r="DND285" s="49"/>
      <c r="DNE285" s="49"/>
      <c r="DNF285" s="49"/>
      <c r="DNG285" s="49"/>
      <c r="DNH285" s="49"/>
      <c r="DNI285" s="49"/>
      <c r="DNJ285" s="49"/>
      <c r="DNK285" s="49"/>
      <c r="DNL285" s="49"/>
      <c r="DNM285" s="49"/>
      <c r="DNN285" s="49"/>
      <c r="DNO285" s="49"/>
      <c r="DNP285" s="49"/>
      <c r="DNQ285" s="49"/>
      <c r="DNR285" s="49"/>
      <c r="DNS285" s="49"/>
      <c r="DNT285" s="49"/>
      <c r="DNU285" s="49"/>
      <c r="DNV285" s="49"/>
      <c r="DNW285" s="49"/>
      <c r="DNX285" s="49"/>
      <c r="DNY285" s="49"/>
      <c r="DNZ285" s="49"/>
      <c r="DOA285" s="49"/>
      <c r="DOB285" s="49"/>
      <c r="DOC285" s="49"/>
      <c r="DOD285" s="49"/>
      <c r="DOE285" s="49"/>
      <c r="DOF285" s="49"/>
      <c r="DOG285" s="49"/>
      <c r="DOH285" s="49"/>
      <c r="DOI285" s="49"/>
      <c r="DOJ285" s="49"/>
      <c r="DOK285" s="49"/>
      <c r="DOL285" s="49"/>
      <c r="DOM285" s="49"/>
      <c r="DON285" s="49"/>
      <c r="DOO285" s="49"/>
      <c r="DOP285" s="49"/>
      <c r="DOQ285" s="49"/>
      <c r="DOR285" s="49"/>
      <c r="DOS285" s="49"/>
      <c r="DOT285" s="49"/>
      <c r="DOU285" s="49"/>
      <c r="DOV285" s="49"/>
      <c r="DOW285" s="49"/>
      <c r="DOX285" s="49"/>
      <c r="DOY285" s="49"/>
      <c r="DOZ285" s="49"/>
      <c r="DPA285" s="49"/>
      <c r="DPB285" s="49"/>
      <c r="DPC285" s="49"/>
      <c r="DPD285" s="49"/>
      <c r="DPE285" s="49"/>
      <c r="DPF285" s="49"/>
      <c r="DPG285" s="49"/>
      <c r="DPH285" s="49"/>
      <c r="DPI285" s="49"/>
      <c r="DPJ285" s="49"/>
      <c r="DPK285" s="49"/>
      <c r="DPL285" s="49"/>
      <c r="DPM285" s="49"/>
      <c r="DPN285" s="49"/>
      <c r="DPO285" s="49"/>
      <c r="DPP285" s="49"/>
      <c r="DPQ285" s="49"/>
      <c r="DPR285" s="49"/>
      <c r="DPS285" s="49"/>
      <c r="DPT285" s="49"/>
      <c r="DPU285" s="49"/>
      <c r="DPV285" s="49"/>
      <c r="DPW285" s="49"/>
      <c r="DPX285" s="49"/>
      <c r="DPY285" s="49"/>
      <c r="DPZ285" s="49"/>
      <c r="DQA285" s="49"/>
      <c r="DQB285" s="49"/>
      <c r="DQC285" s="49"/>
      <c r="DQD285" s="49"/>
      <c r="DQE285" s="49"/>
      <c r="DQF285" s="49"/>
      <c r="DQG285" s="49"/>
      <c r="DQH285" s="49"/>
      <c r="DQI285" s="49"/>
      <c r="DQJ285" s="49"/>
      <c r="DQK285" s="49"/>
      <c r="DQL285" s="49"/>
      <c r="DQM285" s="49"/>
      <c r="DQN285" s="49"/>
      <c r="DQO285" s="49"/>
      <c r="DQP285" s="49"/>
      <c r="DQQ285" s="49"/>
      <c r="DQR285" s="49"/>
      <c r="DQS285" s="49"/>
      <c r="DQT285" s="49"/>
      <c r="DQU285" s="49"/>
      <c r="DQV285" s="49"/>
      <c r="DQW285" s="49"/>
      <c r="DQX285" s="49"/>
      <c r="DQY285" s="49"/>
      <c r="DQZ285" s="49"/>
      <c r="DRA285" s="49"/>
      <c r="DRB285" s="49"/>
      <c r="DRC285" s="49"/>
      <c r="DRD285" s="49"/>
      <c r="DRE285" s="49"/>
      <c r="DRF285" s="49"/>
      <c r="DRG285" s="49"/>
      <c r="DRH285" s="49"/>
      <c r="DRI285" s="49"/>
      <c r="DRJ285" s="49"/>
      <c r="DRK285" s="49"/>
      <c r="DRL285" s="49"/>
      <c r="DRM285" s="49"/>
      <c r="DRN285" s="49"/>
      <c r="DRO285" s="49"/>
      <c r="DRP285" s="49"/>
      <c r="DRQ285" s="49"/>
      <c r="DRR285" s="49"/>
      <c r="DRS285" s="49"/>
      <c r="DRT285" s="49"/>
      <c r="DRU285" s="49"/>
      <c r="DRV285" s="49"/>
      <c r="DRW285" s="49"/>
      <c r="DRX285" s="49"/>
      <c r="DRY285" s="49"/>
      <c r="DRZ285" s="49"/>
      <c r="DSA285" s="49"/>
      <c r="DSB285" s="49"/>
      <c r="DSC285" s="49"/>
      <c r="DSD285" s="49"/>
      <c r="DSE285" s="49"/>
      <c r="DSF285" s="49"/>
      <c r="DSG285" s="49"/>
      <c r="DSH285" s="49"/>
      <c r="DSI285" s="49"/>
      <c r="DSJ285" s="49"/>
      <c r="DSK285" s="49"/>
      <c r="DSL285" s="49"/>
      <c r="DSM285" s="49"/>
      <c r="DSN285" s="49"/>
      <c r="DSO285" s="49"/>
      <c r="DSP285" s="49"/>
      <c r="DSQ285" s="49"/>
      <c r="DSR285" s="49"/>
      <c r="DSS285" s="49"/>
      <c r="DST285" s="49"/>
      <c r="DSU285" s="49"/>
      <c r="DSV285" s="49"/>
      <c r="DSW285" s="49"/>
      <c r="DSX285" s="49"/>
      <c r="DSY285" s="49"/>
      <c r="DSZ285" s="49"/>
      <c r="DTA285" s="49"/>
      <c r="DTB285" s="49"/>
      <c r="DTC285" s="49"/>
      <c r="DTD285" s="49"/>
      <c r="DTE285" s="49"/>
      <c r="DTF285" s="49"/>
      <c r="DTG285" s="49"/>
      <c r="DTH285" s="49"/>
      <c r="DTI285" s="49"/>
      <c r="DTJ285" s="49"/>
      <c r="DTK285" s="49"/>
      <c r="DTL285" s="49"/>
      <c r="DTM285" s="49"/>
      <c r="DTN285" s="49"/>
      <c r="DTO285" s="49"/>
      <c r="DTP285" s="49"/>
      <c r="DTQ285" s="49"/>
      <c r="DTR285" s="49"/>
      <c r="DTS285" s="49"/>
      <c r="DTT285" s="49"/>
      <c r="DTU285" s="49"/>
      <c r="DTV285" s="49"/>
      <c r="DTW285" s="49"/>
      <c r="DTX285" s="49"/>
      <c r="DTY285" s="49"/>
      <c r="DTZ285" s="49"/>
      <c r="DUA285" s="49"/>
      <c r="DUB285" s="49"/>
      <c r="DUC285" s="49"/>
      <c r="DUD285" s="49"/>
      <c r="DUE285" s="49"/>
      <c r="DUF285" s="49"/>
      <c r="DUG285" s="49"/>
      <c r="DUH285" s="49"/>
      <c r="DUI285" s="49"/>
      <c r="DUJ285" s="49"/>
      <c r="DUK285" s="49"/>
      <c r="DUL285" s="49"/>
      <c r="DUM285" s="49"/>
      <c r="DUN285" s="49"/>
      <c r="DUO285" s="49"/>
      <c r="DUP285" s="49"/>
      <c r="DUQ285" s="49"/>
      <c r="DUR285" s="49"/>
      <c r="DUS285" s="49"/>
      <c r="DUT285" s="49"/>
      <c r="DUU285" s="49"/>
      <c r="DUV285" s="49"/>
      <c r="DUW285" s="49"/>
      <c r="DUX285" s="49"/>
      <c r="DUY285" s="49"/>
      <c r="DUZ285" s="49"/>
      <c r="DVA285" s="49"/>
      <c r="DVB285" s="49"/>
      <c r="DVC285" s="49"/>
      <c r="DVD285" s="49"/>
      <c r="DVE285" s="49"/>
      <c r="DVF285" s="49"/>
      <c r="DVG285" s="49"/>
      <c r="DVH285" s="49"/>
      <c r="DVI285" s="49"/>
      <c r="DVJ285" s="49"/>
      <c r="DVK285" s="49"/>
      <c r="DVL285" s="49"/>
      <c r="DVM285" s="49"/>
      <c r="DVN285" s="49"/>
      <c r="DVO285" s="49"/>
      <c r="DVP285" s="49"/>
      <c r="DVQ285" s="49"/>
      <c r="DVR285" s="49"/>
      <c r="DVS285" s="49"/>
      <c r="DVT285" s="49"/>
      <c r="DVU285" s="49"/>
      <c r="DVV285" s="49"/>
      <c r="DVW285" s="49"/>
      <c r="DVX285" s="49"/>
      <c r="DVY285" s="49"/>
      <c r="DVZ285" s="49"/>
      <c r="DWA285" s="49"/>
      <c r="DWB285" s="49"/>
      <c r="DWC285" s="49"/>
      <c r="DWD285" s="49"/>
      <c r="DWE285" s="49"/>
      <c r="DWF285" s="49"/>
      <c r="DWG285" s="49"/>
      <c r="DWH285" s="49"/>
      <c r="DWI285" s="49"/>
      <c r="DWJ285" s="49"/>
      <c r="DWK285" s="49"/>
      <c r="DWL285" s="49"/>
      <c r="DWM285" s="49"/>
      <c r="DWN285" s="49"/>
      <c r="DWO285" s="49"/>
      <c r="DWP285" s="49"/>
      <c r="DWQ285" s="49"/>
      <c r="DWR285" s="49"/>
      <c r="DWS285" s="49"/>
      <c r="DWT285" s="49"/>
      <c r="DWU285" s="49"/>
      <c r="DWV285" s="49"/>
      <c r="DWW285" s="49"/>
      <c r="DWX285" s="49"/>
      <c r="DWY285" s="49"/>
      <c r="DWZ285" s="49"/>
      <c r="DXA285" s="49"/>
      <c r="DXB285" s="49"/>
      <c r="DXC285" s="49"/>
      <c r="DXD285" s="49"/>
      <c r="DXE285" s="49"/>
      <c r="DXF285" s="49"/>
      <c r="DXG285" s="49"/>
      <c r="DXH285" s="49"/>
      <c r="DXI285" s="49"/>
      <c r="DXJ285" s="49"/>
      <c r="DXK285" s="49"/>
      <c r="DXL285" s="49"/>
      <c r="DXM285" s="49"/>
      <c r="DXN285" s="49"/>
      <c r="DXO285" s="49"/>
      <c r="DXP285" s="49"/>
      <c r="DXQ285" s="49"/>
      <c r="DXR285" s="49"/>
      <c r="DXS285" s="49"/>
      <c r="DXT285" s="49"/>
      <c r="DXU285" s="49"/>
      <c r="DXV285" s="49"/>
      <c r="DXW285" s="49"/>
      <c r="DXX285" s="49"/>
      <c r="DXY285" s="49"/>
      <c r="DXZ285" s="49"/>
      <c r="DYA285" s="49"/>
      <c r="DYB285" s="49"/>
      <c r="DYC285" s="49"/>
      <c r="DYD285" s="49"/>
      <c r="DYE285" s="49"/>
      <c r="DYF285" s="49"/>
      <c r="DYG285" s="49"/>
      <c r="DYH285" s="49"/>
      <c r="DYI285" s="49"/>
      <c r="DYJ285" s="49"/>
      <c r="DYK285" s="49"/>
      <c r="DYL285" s="49"/>
      <c r="DYM285" s="49"/>
      <c r="DYN285" s="49"/>
      <c r="DYO285" s="49"/>
      <c r="DYP285" s="49"/>
      <c r="DYQ285" s="49"/>
      <c r="DYR285" s="49"/>
      <c r="DYS285" s="49"/>
      <c r="DYT285" s="49"/>
      <c r="DYU285" s="49"/>
      <c r="DYV285" s="49"/>
      <c r="DYW285" s="49"/>
      <c r="DYX285" s="49"/>
      <c r="DYY285" s="49"/>
      <c r="DYZ285" s="49"/>
      <c r="DZA285" s="49"/>
      <c r="DZB285" s="49"/>
      <c r="DZC285" s="49"/>
      <c r="DZD285" s="49"/>
      <c r="DZE285" s="49"/>
      <c r="DZF285" s="49"/>
      <c r="DZG285" s="49"/>
      <c r="DZH285" s="49"/>
      <c r="DZI285" s="49"/>
      <c r="DZJ285" s="49"/>
      <c r="DZK285" s="49"/>
      <c r="DZL285" s="49"/>
      <c r="DZM285" s="49"/>
      <c r="DZN285" s="49"/>
      <c r="DZO285" s="49"/>
      <c r="DZP285" s="49"/>
      <c r="DZQ285" s="49"/>
      <c r="DZR285" s="49"/>
      <c r="DZS285" s="49"/>
      <c r="DZT285" s="49"/>
      <c r="DZU285" s="49"/>
      <c r="DZV285" s="49"/>
      <c r="DZW285" s="49"/>
      <c r="DZX285" s="49"/>
      <c r="DZY285" s="49"/>
      <c r="DZZ285" s="49"/>
      <c r="EAA285" s="49"/>
      <c r="EAB285" s="49"/>
      <c r="EAC285" s="49"/>
      <c r="EAD285" s="49"/>
      <c r="EAE285" s="49"/>
      <c r="EAF285" s="49"/>
      <c r="EAG285" s="49"/>
      <c r="EAH285" s="49"/>
      <c r="EAI285" s="49"/>
      <c r="EAJ285" s="49"/>
      <c r="EAK285" s="49"/>
      <c r="EAL285" s="49"/>
      <c r="EAM285" s="49"/>
      <c r="EAN285" s="49"/>
      <c r="EAO285" s="49"/>
      <c r="EAP285" s="49"/>
      <c r="EAQ285" s="49"/>
      <c r="EAR285" s="49"/>
      <c r="EAS285" s="49"/>
      <c r="EAT285" s="49"/>
      <c r="EAU285" s="49"/>
      <c r="EAV285" s="49"/>
      <c r="EAW285" s="49"/>
      <c r="EAX285" s="49"/>
      <c r="EAY285" s="49"/>
      <c r="EAZ285" s="49"/>
      <c r="EBA285" s="49"/>
      <c r="EBB285" s="49"/>
      <c r="EBC285" s="49"/>
      <c r="EBD285" s="49"/>
      <c r="EBE285" s="49"/>
      <c r="EBF285" s="49"/>
      <c r="EBG285" s="49"/>
      <c r="EBH285" s="49"/>
      <c r="EBI285" s="49"/>
      <c r="EBJ285" s="49"/>
      <c r="EBK285" s="49"/>
      <c r="EBL285" s="49"/>
      <c r="EBM285" s="49"/>
      <c r="EBN285" s="49"/>
      <c r="EBO285" s="49"/>
      <c r="EBP285" s="49"/>
      <c r="EBQ285" s="49"/>
      <c r="EBR285" s="49"/>
      <c r="EBS285" s="49"/>
      <c r="EBT285" s="49"/>
      <c r="EBU285" s="49"/>
      <c r="EBV285" s="49"/>
      <c r="EBW285" s="49"/>
      <c r="EBX285" s="49"/>
      <c r="EBY285" s="49"/>
      <c r="EBZ285" s="49"/>
      <c r="ECA285" s="49"/>
      <c r="ECB285" s="49"/>
      <c r="ECC285" s="49"/>
      <c r="ECD285" s="49"/>
      <c r="ECE285" s="49"/>
      <c r="ECF285" s="49"/>
      <c r="ECG285" s="49"/>
      <c r="ECH285" s="49"/>
      <c r="ECI285" s="49"/>
      <c r="ECJ285" s="49"/>
      <c r="ECK285" s="49"/>
      <c r="ECL285" s="49"/>
      <c r="ECM285" s="49"/>
      <c r="ECN285" s="49"/>
      <c r="ECO285" s="49"/>
      <c r="ECP285" s="49"/>
      <c r="ECQ285" s="49"/>
      <c r="ECR285" s="49"/>
      <c r="ECS285" s="49"/>
      <c r="ECT285" s="49"/>
      <c r="ECU285" s="49"/>
      <c r="ECV285" s="49"/>
      <c r="ECW285" s="49"/>
      <c r="ECX285" s="49"/>
      <c r="ECY285" s="49"/>
      <c r="ECZ285" s="49"/>
      <c r="EDA285" s="49"/>
      <c r="EDB285" s="49"/>
      <c r="EDC285" s="49"/>
      <c r="EDD285" s="49"/>
      <c r="EDE285" s="49"/>
      <c r="EDF285" s="49"/>
      <c r="EDG285" s="49"/>
      <c r="EDH285" s="49"/>
      <c r="EDI285" s="49"/>
      <c r="EDJ285" s="49"/>
      <c r="EDK285" s="49"/>
      <c r="EDL285" s="49"/>
      <c r="EDM285" s="49"/>
      <c r="EDN285" s="49"/>
      <c r="EDO285" s="49"/>
      <c r="EDP285" s="49"/>
      <c r="EDQ285" s="49"/>
      <c r="EDR285" s="49"/>
      <c r="EDS285" s="49"/>
      <c r="EDT285" s="49"/>
      <c r="EDU285" s="49"/>
      <c r="EDV285" s="49"/>
      <c r="EDW285" s="49"/>
      <c r="EDX285" s="49"/>
      <c r="EDY285" s="49"/>
      <c r="EDZ285" s="49"/>
      <c r="EEA285" s="49"/>
      <c r="EEB285" s="49"/>
      <c r="EEC285" s="49"/>
      <c r="EED285" s="49"/>
      <c r="EEE285" s="49"/>
      <c r="EEF285" s="49"/>
      <c r="EEG285" s="49"/>
      <c r="EEH285" s="49"/>
      <c r="EEI285" s="49"/>
      <c r="EEJ285" s="49"/>
      <c r="EEK285" s="49"/>
      <c r="EEL285" s="49"/>
      <c r="EEM285" s="49"/>
      <c r="EEN285" s="49"/>
      <c r="EEO285" s="49"/>
      <c r="EEP285" s="49"/>
      <c r="EEQ285" s="49"/>
      <c r="EER285" s="49"/>
      <c r="EES285" s="49"/>
      <c r="EET285" s="49"/>
      <c r="EEU285" s="49"/>
      <c r="EEV285" s="49"/>
      <c r="EEW285" s="49"/>
      <c r="EEX285" s="49"/>
      <c r="EEY285" s="49"/>
      <c r="EEZ285" s="49"/>
      <c r="EFA285" s="49"/>
      <c r="EFB285" s="49"/>
      <c r="EFC285" s="49"/>
      <c r="EFD285" s="49"/>
      <c r="EFE285" s="49"/>
      <c r="EFF285" s="49"/>
      <c r="EFG285" s="49"/>
      <c r="EFH285" s="49"/>
      <c r="EFI285" s="49"/>
      <c r="EFJ285" s="49"/>
      <c r="EFK285" s="49"/>
      <c r="EFL285" s="49"/>
      <c r="EFM285" s="49"/>
      <c r="EFN285" s="49"/>
      <c r="EFO285" s="49"/>
      <c r="EFP285" s="49"/>
      <c r="EFQ285" s="49"/>
      <c r="EFR285" s="49"/>
      <c r="EFS285" s="49"/>
      <c r="EFT285" s="49"/>
      <c r="EFU285" s="49"/>
      <c r="EFV285" s="49"/>
      <c r="EFW285" s="49"/>
      <c r="EFX285" s="49"/>
      <c r="EFY285" s="49"/>
      <c r="EFZ285" s="49"/>
      <c r="EGA285" s="49"/>
      <c r="EGB285" s="49"/>
      <c r="EGC285" s="49"/>
      <c r="EGD285" s="49"/>
      <c r="EGE285" s="49"/>
      <c r="EGF285" s="49"/>
      <c r="EGG285" s="49"/>
      <c r="EGH285" s="49"/>
      <c r="EGI285" s="49"/>
      <c r="EGJ285" s="49"/>
      <c r="EGK285" s="49"/>
      <c r="EGL285" s="49"/>
      <c r="EGM285" s="49"/>
      <c r="EGN285" s="49"/>
      <c r="EGO285" s="49"/>
      <c r="EGP285" s="49"/>
      <c r="EGQ285" s="49"/>
      <c r="EGR285" s="49"/>
      <c r="EGS285" s="49"/>
      <c r="EGT285" s="49"/>
      <c r="EGU285" s="49"/>
      <c r="EGV285" s="49"/>
      <c r="EGW285" s="49"/>
      <c r="EGX285" s="49"/>
      <c r="EGY285" s="49"/>
      <c r="EGZ285" s="49"/>
      <c r="EHA285" s="49"/>
      <c r="EHB285" s="49"/>
      <c r="EHC285" s="49"/>
      <c r="EHD285" s="49"/>
      <c r="EHE285" s="49"/>
      <c r="EHF285" s="49"/>
      <c r="EHG285" s="49"/>
      <c r="EHH285" s="49"/>
      <c r="EHI285" s="49"/>
      <c r="EHJ285" s="49"/>
      <c r="EHK285" s="49"/>
      <c r="EHL285" s="49"/>
      <c r="EHM285" s="49"/>
      <c r="EHN285" s="49"/>
      <c r="EHO285" s="49"/>
      <c r="EHP285" s="49"/>
      <c r="EHQ285" s="49"/>
      <c r="EHR285" s="49"/>
      <c r="EHS285" s="49"/>
      <c r="EHT285" s="49"/>
      <c r="EHU285" s="49"/>
      <c r="EHV285" s="49"/>
      <c r="EHW285" s="49"/>
      <c r="EHX285" s="49"/>
      <c r="EHY285" s="49"/>
      <c r="EHZ285" s="49"/>
      <c r="EIA285" s="49"/>
      <c r="EIB285" s="49"/>
      <c r="EIC285" s="49"/>
      <c r="EID285" s="49"/>
      <c r="EIE285" s="49"/>
      <c r="EIF285" s="49"/>
      <c r="EIG285" s="49"/>
      <c r="EIH285" s="49"/>
      <c r="EII285" s="49"/>
      <c r="EIJ285" s="49"/>
      <c r="EIK285" s="49"/>
      <c r="EIL285" s="49"/>
      <c r="EIM285" s="49"/>
      <c r="EIN285" s="49"/>
      <c r="EIO285" s="49"/>
      <c r="EIP285" s="49"/>
      <c r="EIQ285" s="49"/>
      <c r="EIR285" s="49"/>
      <c r="EIS285" s="49"/>
      <c r="EIT285" s="49"/>
      <c r="EIU285" s="49"/>
      <c r="EIV285" s="49"/>
      <c r="EIW285" s="49"/>
      <c r="EIX285" s="49"/>
      <c r="EIY285" s="49"/>
      <c r="EIZ285" s="49"/>
      <c r="EJA285" s="49"/>
      <c r="EJB285" s="49"/>
      <c r="EJC285" s="49"/>
      <c r="EJD285" s="49"/>
      <c r="EJE285" s="49"/>
      <c r="EJF285" s="49"/>
      <c r="EJG285" s="49"/>
      <c r="EJH285" s="49"/>
      <c r="EJI285" s="49"/>
      <c r="EJJ285" s="49"/>
      <c r="EJK285" s="49"/>
      <c r="EJL285" s="49"/>
      <c r="EJM285" s="49"/>
      <c r="EJN285" s="49"/>
      <c r="EJO285" s="49"/>
      <c r="EJP285" s="49"/>
      <c r="EJQ285" s="49"/>
      <c r="EJR285" s="49"/>
      <c r="EJS285" s="49"/>
      <c r="EJT285" s="49"/>
      <c r="EJU285" s="49"/>
      <c r="EJV285" s="49"/>
      <c r="EJW285" s="49"/>
      <c r="EJX285" s="49"/>
      <c r="EJY285" s="49"/>
      <c r="EJZ285" s="49"/>
      <c r="EKA285" s="49"/>
      <c r="EKB285" s="49"/>
      <c r="EKC285" s="49"/>
      <c r="EKD285" s="49"/>
      <c r="EKE285" s="49"/>
      <c r="EKF285" s="49"/>
      <c r="EKG285" s="49"/>
      <c r="EKH285" s="49"/>
      <c r="EKI285" s="49"/>
      <c r="EKJ285" s="49"/>
      <c r="EKK285" s="49"/>
      <c r="EKL285" s="49"/>
      <c r="EKM285" s="49"/>
      <c r="EKN285" s="49"/>
      <c r="EKO285" s="49"/>
      <c r="EKP285" s="49"/>
      <c r="EKQ285" s="49"/>
      <c r="EKR285" s="49"/>
      <c r="EKS285" s="49"/>
      <c r="EKT285" s="49"/>
      <c r="EKU285" s="49"/>
      <c r="EKV285" s="49"/>
      <c r="EKW285" s="49"/>
      <c r="EKX285" s="49"/>
      <c r="EKY285" s="49"/>
      <c r="EKZ285" s="49"/>
      <c r="ELA285" s="49"/>
      <c r="ELB285" s="49"/>
      <c r="ELC285" s="49"/>
      <c r="ELD285" s="49"/>
      <c r="ELE285" s="49"/>
      <c r="ELF285" s="49"/>
      <c r="ELG285" s="49"/>
      <c r="ELH285" s="49"/>
      <c r="ELI285" s="49"/>
      <c r="ELJ285" s="49"/>
      <c r="ELK285" s="49"/>
      <c r="ELL285" s="49"/>
      <c r="ELM285" s="49"/>
      <c r="ELN285" s="49"/>
      <c r="ELO285" s="49"/>
      <c r="ELP285" s="49"/>
      <c r="ELQ285" s="49"/>
      <c r="ELR285" s="49"/>
      <c r="ELS285" s="49"/>
      <c r="ELT285" s="49"/>
      <c r="ELU285" s="49"/>
      <c r="ELV285" s="49"/>
      <c r="ELW285" s="49"/>
      <c r="ELX285" s="49"/>
      <c r="ELY285" s="49"/>
      <c r="ELZ285" s="49"/>
      <c r="EMA285" s="49"/>
      <c r="EMB285" s="49"/>
      <c r="EMC285" s="49"/>
      <c r="EMD285" s="49"/>
      <c r="EME285" s="49"/>
      <c r="EMF285" s="49"/>
      <c r="EMG285" s="49"/>
      <c r="EMH285" s="49"/>
      <c r="EMI285" s="49"/>
      <c r="EMJ285" s="49"/>
      <c r="EMK285" s="49"/>
      <c r="EML285" s="49"/>
      <c r="EMM285" s="49"/>
      <c r="EMN285" s="49"/>
      <c r="EMO285" s="49"/>
      <c r="EMP285" s="49"/>
      <c r="EMQ285" s="49"/>
      <c r="EMR285" s="49"/>
      <c r="EMS285" s="49"/>
      <c r="EMT285" s="49"/>
      <c r="EMU285" s="49"/>
      <c r="EMV285" s="49"/>
      <c r="EMW285" s="49"/>
      <c r="EMX285" s="49"/>
      <c r="EMY285" s="49"/>
      <c r="EMZ285" s="49"/>
      <c r="ENA285" s="49"/>
      <c r="ENB285" s="49"/>
      <c r="ENC285" s="49"/>
      <c r="END285" s="49"/>
      <c r="ENE285" s="49"/>
      <c r="ENF285" s="49"/>
      <c r="ENG285" s="49"/>
      <c r="ENH285" s="49"/>
      <c r="ENI285" s="49"/>
      <c r="ENJ285" s="49"/>
      <c r="ENK285" s="49"/>
      <c r="ENL285" s="49"/>
      <c r="ENM285" s="49"/>
      <c r="ENN285" s="49"/>
      <c r="ENO285" s="49"/>
      <c r="ENP285" s="49"/>
      <c r="ENQ285" s="49"/>
      <c r="ENR285" s="49"/>
      <c r="ENS285" s="49"/>
      <c r="ENT285" s="49"/>
      <c r="ENU285" s="49"/>
      <c r="ENV285" s="49"/>
      <c r="ENW285" s="49"/>
      <c r="ENX285" s="49"/>
      <c r="ENY285" s="49"/>
      <c r="ENZ285" s="49"/>
      <c r="EOA285" s="49"/>
      <c r="EOB285" s="49"/>
      <c r="EOC285" s="49"/>
      <c r="EOD285" s="49"/>
      <c r="EOE285" s="49"/>
      <c r="EOF285" s="49"/>
      <c r="EOG285" s="49"/>
      <c r="EOH285" s="49"/>
      <c r="EOI285" s="49"/>
      <c r="EOJ285" s="49"/>
      <c r="EOK285" s="49"/>
      <c r="EOL285" s="49"/>
      <c r="EOM285" s="49"/>
      <c r="EON285" s="49"/>
      <c r="EOO285" s="49"/>
      <c r="EOP285" s="49"/>
      <c r="EOQ285" s="49"/>
      <c r="EOR285" s="49"/>
      <c r="EOS285" s="49"/>
      <c r="EOT285" s="49"/>
      <c r="EOU285" s="49"/>
      <c r="EOV285" s="49"/>
      <c r="EOW285" s="49"/>
      <c r="EOX285" s="49"/>
      <c r="EOY285" s="49"/>
      <c r="EOZ285" s="49"/>
      <c r="EPA285" s="49"/>
      <c r="EPB285" s="49"/>
      <c r="EPC285" s="49"/>
      <c r="EPD285" s="49"/>
      <c r="EPE285" s="49"/>
      <c r="EPF285" s="49"/>
      <c r="EPG285" s="49"/>
      <c r="EPH285" s="49"/>
      <c r="EPI285" s="49"/>
      <c r="EPJ285" s="49"/>
      <c r="EPK285" s="49"/>
      <c r="EPL285" s="49"/>
      <c r="EPM285" s="49"/>
      <c r="EPN285" s="49"/>
      <c r="EPO285" s="49"/>
      <c r="EPP285" s="49"/>
      <c r="EPQ285" s="49"/>
      <c r="EPR285" s="49"/>
      <c r="EPS285" s="49"/>
      <c r="EPT285" s="49"/>
      <c r="EPU285" s="49"/>
      <c r="EPV285" s="49"/>
      <c r="EPW285" s="49"/>
      <c r="EPX285" s="49"/>
      <c r="EPY285" s="49"/>
      <c r="EPZ285" s="49"/>
      <c r="EQA285" s="49"/>
      <c r="EQB285" s="49"/>
      <c r="EQC285" s="49"/>
      <c r="EQD285" s="49"/>
      <c r="EQE285" s="49"/>
      <c r="EQF285" s="49"/>
      <c r="EQG285" s="49"/>
      <c r="EQH285" s="49"/>
      <c r="EQI285" s="49"/>
      <c r="EQJ285" s="49"/>
      <c r="EQK285" s="49"/>
      <c r="EQL285" s="49"/>
      <c r="EQM285" s="49"/>
      <c r="EQN285" s="49"/>
      <c r="EQO285" s="49"/>
      <c r="EQP285" s="49"/>
      <c r="EQQ285" s="49"/>
      <c r="EQR285" s="49"/>
      <c r="EQS285" s="49"/>
      <c r="EQT285" s="49"/>
      <c r="EQU285" s="49"/>
      <c r="EQV285" s="49"/>
      <c r="EQW285" s="49"/>
      <c r="EQX285" s="49"/>
      <c r="EQY285" s="49"/>
      <c r="EQZ285" s="49"/>
      <c r="ERA285" s="49"/>
      <c r="ERB285" s="49"/>
      <c r="ERC285" s="49"/>
      <c r="ERD285" s="49"/>
      <c r="ERE285" s="49"/>
      <c r="ERF285" s="49"/>
      <c r="ERG285" s="49"/>
      <c r="ERH285" s="49"/>
      <c r="ERI285" s="49"/>
      <c r="ERJ285" s="49"/>
      <c r="ERK285" s="49"/>
      <c r="ERL285" s="49"/>
      <c r="ERM285" s="49"/>
      <c r="ERN285" s="49"/>
      <c r="ERO285" s="49"/>
      <c r="ERP285" s="49"/>
      <c r="ERQ285" s="49"/>
      <c r="ERR285" s="49"/>
      <c r="ERS285" s="49"/>
      <c r="ERT285" s="49"/>
      <c r="ERU285" s="49"/>
      <c r="ERV285" s="49"/>
      <c r="ERW285" s="49"/>
      <c r="ERX285" s="49"/>
      <c r="ERY285" s="49"/>
      <c r="ERZ285" s="49"/>
      <c r="ESA285" s="49"/>
      <c r="ESB285" s="49"/>
      <c r="ESC285" s="49"/>
      <c r="ESD285" s="49"/>
      <c r="ESE285" s="49"/>
      <c r="ESF285" s="49"/>
      <c r="ESG285" s="49"/>
      <c r="ESH285" s="49"/>
      <c r="ESI285" s="49"/>
      <c r="ESJ285" s="49"/>
      <c r="ESK285" s="49"/>
      <c r="ESL285" s="49"/>
      <c r="ESM285" s="49"/>
      <c r="ESN285" s="49"/>
      <c r="ESO285" s="49"/>
      <c r="ESP285" s="49"/>
      <c r="ESQ285" s="49"/>
      <c r="ESR285" s="49"/>
      <c r="ESS285" s="49"/>
      <c r="EST285" s="49"/>
      <c r="ESU285" s="49"/>
      <c r="ESV285" s="49"/>
      <c r="ESW285" s="49"/>
      <c r="ESX285" s="49"/>
      <c r="ESY285" s="49"/>
      <c r="ESZ285" s="49"/>
      <c r="ETA285" s="49"/>
      <c r="ETB285" s="49"/>
      <c r="ETC285" s="49"/>
      <c r="ETD285" s="49"/>
      <c r="ETE285" s="49"/>
      <c r="ETF285" s="49"/>
      <c r="ETG285" s="49"/>
      <c r="ETH285" s="49"/>
      <c r="ETI285" s="49"/>
      <c r="ETJ285" s="49"/>
      <c r="ETK285" s="49"/>
      <c r="ETL285" s="49"/>
      <c r="ETM285" s="49"/>
      <c r="ETN285" s="49"/>
      <c r="ETO285" s="49"/>
      <c r="ETP285" s="49"/>
      <c r="ETQ285" s="49"/>
      <c r="ETR285" s="49"/>
      <c r="ETS285" s="49"/>
      <c r="ETT285" s="49"/>
      <c r="ETU285" s="49"/>
      <c r="ETV285" s="49"/>
      <c r="ETW285" s="49"/>
      <c r="ETX285" s="49"/>
      <c r="ETY285" s="49"/>
      <c r="ETZ285" s="49"/>
      <c r="EUA285" s="49"/>
      <c r="EUB285" s="49"/>
      <c r="EUC285" s="49"/>
      <c r="EUD285" s="49"/>
      <c r="EUE285" s="49"/>
      <c r="EUF285" s="49"/>
      <c r="EUG285" s="49"/>
      <c r="EUH285" s="49"/>
      <c r="EUI285" s="49"/>
      <c r="EUJ285" s="49"/>
      <c r="EUK285" s="49"/>
      <c r="EUL285" s="49"/>
      <c r="EUM285" s="49"/>
      <c r="EUN285" s="49"/>
      <c r="EUO285" s="49"/>
      <c r="EUP285" s="49"/>
      <c r="EUQ285" s="49"/>
      <c r="EUR285" s="49"/>
      <c r="EUS285" s="49"/>
      <c r="EUT285" s="49"/>
      <c r="EUU285" s="49"/>
      <c r="EUV285" s="49"/>
      <c r="EUW285" s="49"/>
      <c r="EUX285" s="49"/>
      <c r="EUY285" s="49"/>
      <c r="EUZ285" s="49"/>
      <c r="EVA285" s="49"/>
      <c r="EVB285" s="49"/>
      <c r="EVC285" s="49"/>
      <c r="EVD285" s="49"/>
      <c r="EVE285" s="49"/>
      <c r="EVF285" s="49"/>
      <c r="EVG285" s="49"/>
      <c r="EVH285" s="49"/>
      <c r="EVI285" s="49"/>
      <c r="EVJ285" s="49"/>
      <c r="EVK285" s="49"/>
      <c r="EVL285" s="49"/>
      <c r="EVM285" s="49"/>
      <c r="EVN285" s="49"/>
      <c r="EVO285" s="49"/>
      <c r="EVP285" s="49"/>
      <c r="EVQ285" s="49"/>
      <c r="EVR285" s="49"/>
      <c r="EVS285" s="49"/>
      <c r="EVT285" s="49"/>
      <c r="EVU285" s="49"/>
      <c r="EVV285" s="49"/>
      <c r="EVW285" s="49"/>
      <c r="EVX285" s="49"/>
      <c r="EVY285" s="49"/>
      <c r="EVZ285" s="49"/>
      <c r="EWA285" s="49"/>
      <c r="EWB285" s="49"/>
      <c r="EWC285" s="49"/>
      <c r="EWD285" s="49"/>
      <c r="EWE285" s="49"/>
      <c r="EWF285" s="49"/>
      <c r="EWG285" s="49"/>
      <c r="EWH285" s="49"/>
      <c r="EWI285" s="49"/>
      <c r="EWJ285" s="49"/>
      <c r="EWK285" s="49"/>
      <c r="EWL285" s="49"/>
      <c r="EWM285" s="49"/>
      <c r="EWN285" s="49"/>
      <c r="EWO285" s="49"/>
      <c r="EWP285" s="49"/>
      <c r="EWQ285" s="49"/>
      <c r="EWR285" s="49"/>
      <c r="EWS285" s="49"/>
      <c r="EWT285" s="49"/>
      <c r="EWU285" s="49"/>
      <c r="EWV285" s="49"/>
      <c r="EWW285" s="49"/>
      <c r="EWX285" s="49"/>
      <c r="EWY285" s="49"/>
      <c r="EWZ285" s="49"/>
      <c r="EXA285" s="49"/>
      <c r="EXB285" s="49"/>
      <c r="EXC285" s="49"/>
      <c r="EXD285" s="49"/>
      <c r="EXE285" s="49"/>
      <c r="EXF285" s="49"/>
      <c r="EXG285" s="49"/>
      <c r="EXH285" s="49"/>
      <c r="EXI285" s="49"/>
      <c r="EXJ285" s="49"/>
      <c r="EXK285" s="49"/>
      <c r="EXL285" s="49"/>
      <c r="EXM285" s="49"/>
      <c r="EXN285" s="49"/>
      <c r="EXO285" s="49"/>
      <c r="EXP285" s="49"/>
      <c r="EXQ285" s="49"/>
      <c r="EXR285" s="49"/>
      <c r="EXS285" s="49"/>
      <c r="EXT285" s="49"/>
      <c r="EXU285" s="49"/>
      <c r="EXV285" s="49"/>
      <c r="EXW285" s="49"/>
      <c r="EXX285" s="49"/>
      <c r="EXY285" s="49"/>
      <c r="EXZ285" s="49"/>
      <c r="EYA285" s="49"/>
      <c r="EYB285" s="49"/>
      <c r="EYC285" s="49"/>
      <c r="EYD285" s="49"/>
      <c r="EYE285" s="49"/>
      <c r="EYF285" s="49"/>
      <c r="EYG285" s="49"/>
      <c r="EYH285" s="49"/>
      <c r="EYI285" s="49"/>
      <c r="EYJ285" s="49"/>
      <c r="EYK285" s="49"/>
      <c r="EYL285" s="49"/>
      <c r="EYM285" s="49"/>
      <c r="EYN285" s="49"/>
      <c r="EYO285" s="49"/>
      <c r="EYP285" s="49"/>
      <c r="EYQ285" s="49"/>
      <c r="EYR285" s="49"/>
      <c r="EYS285" s="49"/>
      <c r="EYT285" s="49"/>
      <c r="EYU285" s="49"/>
      <c r="EYV285" s="49"/>
      <c r="EYW285" s="49"/>
      <c r="EYX285" s="49"/>
      <c r="EYY285" s="49"/>
      <c r="EYZ285" s="49"/>
      <c r="EZA285" s="49"/>
      <c r="EZB285" s="49"/>
      <c r="EZC285" s="49"/>
      <c r="EZD285" s="49"/>
      <c r="EZE285" s="49"/>
      <c r="EZF285" s="49"/>
      <c r="EZG285" s="49"/>
      <c r="EZH285" s="49"/>
      <c r="EZI285" s="49"/>
      <c r="EZJ285" s="49"/>
      <c r="EZK285" s="49"/>
      <c r="EZL285" s="49"/>
      <c r="EZM285" s="49"/>
      <c r="EZN285" s="49"/>
      <c r="EZO285" s="49"/>
      <c r="EZP285" s="49"/>
      <c r="EZQ285" s="49"/>
      <c r="EZR285" s="49"/>
      <c r="EZS285" s="49"/>
      <c r="EZT285" s="49"/>
      <c r="EZU285" s="49"/>
      <c r="EZV285" s="49"/>
      <c r="EZW285" s="49"/>
      <c r="EZX285" s="49"/>
      <c r="EZY285" s="49"/>
      <c r="EZZ285" s="49"/>
      <c r="FAA285" s="49"/>
      <c r="FAB285" s="49"/>
      <c r="FAC285" s="49"/>
      <c r="FAD285" s="49"/>
      <c r="FAE285" s="49"/>
      <c r="FAF285" s="49"/>
      <c r="FAG285" s="49"/>
      <c r="FAH285" s="49"/>
      <c r="FAI285" s="49"/>
      <c r="FAJ285" s="49"/>
      <c r="FAK285" s="49"/>
      <c r="FAL285" s="49"/>
      <c r="FAM285" s="49"/>
      <c r="FAN285" s="49"/>
      <c r="FAO285" s="49"/>
      <c r="FAP285" s="49"/>
      <c r="FAQ285" s="49"/>
      <c r="FAR285" s="49"/>
      <c r="FAS285" s="49"/>
      <c r="FAT285" s="49"/>
      <c r="FAU285" s="49"/>
      <c r="FAV285" s="49"/>
      <c r="FAW285" s="49"/>
      <c r="FAX285" s="49"/>
      <c r="FAY285" s="49"/>
      <c r="FAZ285" s="49"/>
      <c r="FBA285" s="49"/>
      <c r="FBB285" s="49"/>
      <c r="FBC285" s="49"/>
      <c r="FBD285" s="49"/>
      <c r="FBE285" s="49"/>
      <c r="FBF285" s="49"/>
      <c r="FBG285" s="49"/>
      <c r="FBH285" s="49"/>
      <c r="FBI285" s="49"/>
      <c r="FBJ285" s="49"/>
      <c r="FBK285" s="49"/>
      <c r="FBL285" s="49"/>
      <c r="FBM285" s="49"/>
      <c r="FBN285" s="49"/>
      <c r="FBO285" s="49"/>
      <c r="FBP285" s="49"/>
      <c r="FBQ285" s="49"/>
      <c r="FBR285" s="49"/>
      <c r="FBS285" s="49"/>
      <c r="FBT285" s="49"/>
      <c r="FBU285" s="49"/>
      <c r="FBV285" s="49"/>
      <c r="FBW285" s="49"/>
      <c r="FBX285" s="49"/>
      <c r="FBY285" s="49"/>
      <c r="FBZ285" s="49"/>
      <c r="FCA285" s="49"/>
      <c r="FCB285" s="49"/>
      <c r="FCC285" s="49"/>
      <c r="FCD285" s="49"/>
      <c r="FCE285" s="49"/>
      <c r="FCF285" s="49"/>
      <c r="FCG285" s="49"/>
      <c r="FCH285" s="49"/>
      <c r="FCI285" s="49"/>
      <c r="FCJ285" s="49"/>
      <c r="FCK285" s="49"/>
      <c r="FCL285" s="49"/>
      <c r="FCM285" s="49"/>
      <c r="FCN285" s="49"/>
      <c r="FCO285" s="49"/>
      <c r="FCP285" s="49"/>
      <c r="FCQ285" s="49"/>
      <c r="FCR285" s="49"/>
      <c r="FCS285" s="49"/>
      <c r="FCT285" s="49"/>
      <c r="FCU285" s="49"/>
      <c r="FCV285" s="49"/>
      <c r="FCW285" s="49"/>
      <c r="FCX285" s="49"/>
      <c r="FCY285" s="49"/>
      <c r="FCZ285" s="49"/>
      <c r="FDA285" s="49"/>
      <c r="FDB285" s="49"/>
      <c r="FDC285" s="49"/>
      <c r="FDD285" s="49"/>
      <c r="FDE285" s="49"/>
      <c r="FDF285" s="49"/>
      <c r="FDG285" s="49"/>
      <c r="FDH285" s="49"/>
      <c r="FDI285" s="49"/>
      <c r="FDJ285" s="49"/>
      <c r="FDK285" s="49"/>
      <c r="FDL285" s="49"/>
      <c r="FDM285" s="49"/>
      <c r="FDN285" s="49"/>
      <c r="FDO285" s="49"/>
      <c r="FDP285" s="49"/>
      <c r="FDQ285" s="49"/>
      <c r="FDR285" s="49"/>
      <c r="FDS285" s="49"/>
      <c r="FDT285" s="49"/>
      <c r="FDU285" s="49"/>
      <c r="FDV285" s="49"/>
      <c r="FDW285" s="49"/>
      <c r="FDX285" s="49"/>
      <c r="FDY285" s="49"/>
      <c r="FDZ285" s="49"/>
      <c r="FEA285" s="49"/>
      <c r="FEB285" s="49"/>
      <c r="FEC285" s="49"/>
      <c r="FED285" s="49"/>
      <c r="FEE285" s="49"/>
      <c r="FEF285" s="49"/>
      <c r="FEG285" s="49"/>
      <c r="FEH285" s="49"/>
      <c r="FEI285" s="49"/>
      <c r="FEJ285" s="49"/>
      <c r="FEK285" s="49"/>
      <c r="FEL285" s="49"/>
      <c r="FEM285" s="49"/>
      <c r="FEN285" s="49"/>
      <c r="FEO285" s="49"/>
      <c r="FEP285" s="49"/>
      <c r="FEQ285" s="49"/>
      <c r="FER285" s="49"/>
      <c r="FES285" s="49"/>
      <c r="FET285" s="49"/>
      <c r="FEU285" s="49"/>
      <c r="FEV285" s="49"/>
      <c r="FEW285" s="49"/>
      <c r="FEX285" s="49"/>
      <c r="FEY285" s="49"/>
      <c r="FEZ285" s="49"/>
      <c r="FFA285" s="49"/>
      <c r="FFB285" s="49"/>
      <c r="FFC285" s="49"/>
      <c r="FFD285" s="49"/>
      <c r="FFE285" s="49"/>
      <c r="FFF285" s="49"/>
      <c r="FFG285" s="49"/>
      <c r="FFH285" s="49"/>
      <c r="FFI285" s="49"/>
      <c r="FFJ285" s="49"/>
      <c r="FFK285" s="49"/>
      <c r="FFL285" s="49"/>
      <c r="FFM285" s="49"/>
      <c r="FFN285" s="49"/>
      <c r="FFO285" s="49"/>
      <c r="FFP285" s="49"/>
      <c r="FFQ285" s="49"/>
      <c r="FFR285" s="49"/>
      <c r="FFS285" s="49"/>
      <c r="FFT285" s="49"/>
      <c r="FFU285" s="49"/>
      <c r="FFV285" s="49"/>
      <c r="FFW285" s="49"/>
      <c r="FFX285" s="49"/>
      <c r="FFY285" s="49"/>
      <c r="FFZ285" s="49"/>
      <c r="FGA285" s="49"/>
      <c r="FGB285" s="49"/>
      <c r="FGC285" s="49"/>
      <c r="FGD285" s="49"/>
      <c r="FGE285" s="49"/>
      <c r="FGF285" s="49"/>
      <c r="FGG285" s="49"/>
      <c r="FGH285" s="49"/>
      <c r="FGI285" s="49"/>
      <c r="FGJ285" s="49"/>
      <c r="FGK285" s="49"/>
      <c r="FGL285" s="49"/>
      <c r="FGM285" s="49"/>
      <c r="FGN285" s="49"/>
      <c r="FGO285" s="49"/>
      <c r="FGP285" s="49"/>
      <c r="FGQ285" s="49"/>
      <c r="FGR285" s="49"/>
      <c r="FGS285" s="49"/>
      <c r="FGT285" s="49"/>
      <c r="FGU285" s="49"/>
      <c r="FGV285" s="49"/>
      <c r="FGW285" s="49"/>
      <c r="FGX285" s="49"/>
      <c r="FGY285" s="49"/>
      <c r="FGZ285" s="49"/>
      <c r="FHA285" s="49"/>
      <c r="FHB285" s="49"/>
      <c r="FHC285" s="49"/>
      <c r="FHD285" s="49"/>
      <c r="FHE285" s="49"/>
      <c r="FHF285" s="49"/>
      <c r="FHG285" s="49"/>
      <c r="FHH285" s="49"/>
      <c r="FHI285" s="49"/>
      <c r="FHJ285" s="49"/>
      <c r="FHK285" s="49"/>
      <c r="FHL285" s="49"/>
      <c r="FHM285" s="49"/>
      <c r="FHN285" s="49"/>
      <c r="FHO285" s="49"/>
      <c r="FHP285" s="49"/>
      <c r="FHQ285" s="49"/>
      <c r="FHR285" s="49"/>
      <c r="FHS285" s="49"/>
      <c r="FHT285" s="49"/>
      <c r="FHU285" s="49"/>
      <c r="FHV285" s="49"/>
      <c r="FHW285" s="49"/>
      <c r="FHX285" s="49"/>
      <c r="FHY285" s="49"/>
      <c r="FHZ285" s="49"/>
      <c r="FIA285" s="49"/>
      <c r="FIB285" s="49"/>
      <c r="FIC285" s="49"/>
      <c r="FID285" s="49"/>
      <c r="FIE285" s="49"/>
      <c r="FIF285" s="49"/>
      <c r="FIG285" s="49"/>
      <c r="FIH285" s="49"/>
      <c r="FII285" s="49"/>
      <c r="FIJ285" s="49"/>
      <c r="FIK285" s="49"/>
      <c r="FIL285" s="49"/>
      <c r="FIM285" s="49"/>
      <c r="FIN285" s="49"/>
      <c r="FIO285" s="49"/>
      <c r="FIP285" s="49"/>
      <c r="FIQ285" s="49"/>
      <c r="FIR285" s="49"/>
      <c r="FIS285" s="49"/>
      <c r="FIT285" s="49"/>
      <c r="FIU285" s="49"/>
      <c r="FIV285" s="49"/>
      <c r="FIW285" s="49"/>
      <c r="FIX285" s="49"/>
      <c r="FIY285" s="49"/>
      <c r="FIZ285" s="49"/>
      <c r="FJA285" s="49"/>
      <c r="FJB285" s="49"/>
      <c r="FJC285" s="49"/>
      <c r="FJD285" s="49"/>
      <c r="FJE285" s="49"/>
      <c r="FJF285" s="49"/>
      <c r="FJG285" s="49"/>
      <c r="FJH285" s="49"/>
      <c r="FJI285" s="49"/>
      <c r="FJJ285" s="49"/>
      <c r="FJK285" s="49"/>
      <c r="FJL285" s="49"/>
      <c r="FJM285" s="49"/>
      <c r="FJN285" s="49"/>
      <c r="FJO285" s="49"/>
      <c r="FJP285" s="49"/>
      <c r="FJQ285" s="49"/>
      <c r="FJR285" s="49"/>
      <c r="FJS285" s="49"/>
      <c r="FJT285" s="49"/>
      <c r="FJU285" s="49"/>
      <c r="FJV285" s="49"/>
      <c r="FJW285" s="49"/>
      <c r="FJX285" s="49"/>
      <c r="FJY285" s="49"/>
      <c r="FJZ285" s="49"/>
      <c r="FKA285" s="49"/>
      <c r="FKB285" s="49"/>
      <c r="FKC285" s="49"/>
      <c r="FKD285" s="49"/>
      <c r="FKE285" s="49"/>
      <c r="FKF285" s="49"/>
      <c r="FKG285" s="49"/>
      <c r="FKH285" s="49"/>
      <c r="FKI285" s="49"/>
      <c r="FKJ285" s="49"/>
      <c r="FKK285" s="49"/>
      <c r="FKL285" s="49"/>
      <c r="FKM285" s="49"/>
      <c r="FKN285" s="49"/>
      <c r="FKO285" s="49"/>
      <c r="FKP285" s="49"/>
      <c r="FKQ285" s="49"/>
      <c r="FKR285" s="49"/>
      <c r="FKS285" s="49"/>
      <c r="FKT285" s="49"/>
      <c r="FKU285" s="49"/>
      <c r="FKV285" s="49"/>
      <c r="FKW285" s="49"/>
      <c r="FKX285" s="49"/>
      <c r="FKY285" s="49"/>
      <c r="FKZ285" s="49"/>
      <c r="FLA285" s="49"/>
      <c r="FLB285" s="49"/>
      <c r="FLC285" s="49"/>
      <c r="FLD285" s="49"/>
      <c r="FLE285" s="49"/>
      <c r="FLF285" s="49"/>
      <c r="FLG285" s="49"/>
      <c r="FLH285" s="49"/>
      <c r="FLI285" s="49"/>
      <c r="FLJ285" s="49"/>
      <c r="FLK285" s="49"/>
      <c r="FLL285" s="49"/>
      <c r="FLM285" s="49"/>
      <c r="FLN285" s="49"/>
      <c r="FLO285" s="49"/>
      <c r="FLP285" s="49"/>
      <c r="FLQ285" s="49"/>
      <c r="FLR285" s="49"/>
      <c r="FLS285" s="49"/>
      <c r="FLT285" s="49"/>
      <c r="FLU285" s="49"/>
      <c r="FLV285" s="49"/>
      <c r="FLW285" s="49"/>
      <c r="FLX285" s="49"/>
      <c r="FLY285" s="49"/>
      <c r="FLZ285" s="49"/>
      <c r="FMA285" s="49"/>
      <c r="FMB285" s="49"/>
      <c r="FMC285" s="49"/>
      <c r="FMD285" s="49"/>
      <c r="FME285" s="49"/>
      <c r="FMF285" s="49"/>
      <c r="FMG285" s="49"/>
      <c r="FMH285" s="49"/>
      <c r="FMI285" s="49"/>
      <c r="FMJ285" s="49"/>
      <c r="FMK285" s="49"/>
      <c r="FML285" s="49"/>
      <c r="FMM285" s="49"/>
      <c r="FMN285" s="49"/>
      <c r="FMO285" s="49"/>
      <c r="FMP285" s="49"/>
      <c r="FMQ285" s="49"/>
      <c r="FMR285" s="49"/>
      <c r="FMS285" s="49"/>
      <c r="FMT285" s="49"/>
      <c r="FMU285" s="49"/>
      <c r="FMV285" s="49"/>
      <c r="FMW285" s="49"/>
      <c r="FMX285" s="49"/>
      <c r="FMY285" s="49"/>
      <c r="FMZ285" s="49"/>
      <c r="FNA285" s="49"/>
      <c r="FNB285" s="49"/>
      <c r="FNC285" s="49"/>
      <c r="FND285" s="49"/>
      <c r="FNE285" s="49"/>
      <c r="FNF285" s="49"/>
      <c r="FNG285" s="49"/>
      <c r="FNH285" s="49"/>
      <c r="FNI285" s="49"/>
      <c r="FNJ285" s="49"/>
      <c r="FNK285" s="49"/>
      <c r="FNL285" s="49"/>
      <c r="FNM285" s="49"/>
      <c r="FNN285" s="49"/>
      <c r="FNO285" s="49"/>
      <c r="FNP285" s="49"/>
      <c r="FNQ285" s="49"/>
      <c r="FNR285" s="49"/>
      <c r="FNS285" s="49"/>
      <c r="FNT285" s="49"/>
      <c r="FNU285" s="49"/>
      <c r="FNV285" s="49"/>
      <c r="FNW285" s="49"/>
      <c r="FNX285" s="49"/>
      <c r="FNY285" s="49"/>
      <c r="FNZ285" s="49"/>
      <c r="FOA285" s="49"/>
      <c r="FOB285" s="49"/>
      <c r="FOC285" s="49"/>
      <c r="FOD285" s="49"/>
      <c r="FOE285" s="49"/>
      <c r="FOF285" s="49"/>
      <c r="FOG285" s="49"/>
      <c r="FOH285" s="49"/>
      <c r="FOI285" s="49"/>
      <c r="FOJ285" s="49"/>
      <c r="FOK285" s="49"/>
      <c r="FOL285" s="49"/>
      <c r="FOM285" s="49"/>
      <c r="FON285" s="49"/>
      <c r="FOO285" s="49"/>
      <c r="FOP285" s="49"/>
      <c r="FOQ285" s="49"/>
      <c r="FOR285" s="49"/>
      <c r="FOS285" s="49"/>
      <c r="FOT285" s="49"/>
      <c r="FOU285" s="49"/>
      <c r="FOV285" s="49"/>
      <c r="FOW285" s="49"/>
      <c r="FOX285" s="49"/>
      <c r="FOY285" s="49"/>
      <c r="FOZ285" s="49"/>
      <c r="FPA285" s="49"/>
      <c r="FPB285" s="49"/>
      <c r="FPC285" s="49"/>
      <c r="FPD285" s="49"/>
      <c r="FPE285" s="49"/>
      <c r="FPF285" s="49"/>
      <c r="FPG285" s="49"/>
      <c r="FPH285" s="49"/>
      <c r="FPI285" s="49"/>
      <c r="FPJ285" s="49"/>
      <c r="FPK285" s="49"/>
      <c r="FPL285" s="49"/>
      <c r="FPM285" s="49"/>
      <c r="FPN285" s="49"/>
      <c r="FPO285" s="49"/>
      <c r="FPP285" s="49"/>
      <c r="FPQ285" s="49"/>
      <c r="FPR285" s="49"/>
      <c r="FPS285" s="49"/>
      <c r="FPT285" s="49"/>
      <c r="FPU285" s="49"/>
      <c r="FPV285" s="49"/>
      <c r="FPW285" s="49"/>
      <c r="FPX285" s="49"/>
      <c r="FPY285" s="49"/>
      <c r="FPZ285" s="49"/>
      <c r="FQA285" s="49"/>
      <c r="FQB285" s="49"/>
      <c r="FQC285" s="49"/>
      <c r="FQD285" s="49"/>
      <c r="FQE285" s="49"/>
      <c r="FQF285" s="49"/>
      <c r="FQG285" s="49"/>
      <c r="FQH285" s="49"/>
      <c r="FQI285" s="49"/>
      <c r="FQJ285" s="49"/>
      <c r="FQK285" s="49"/>
      <c r="FQL285" s="49"/>
      <c r="FQM285" s="49"/>
      <c r="FQN285" s="49"/>
      <c r="FQO285" s="49"/>
      <c r="FQP285" s="49"/>
      <c r="FQQ285" s="49"/>
      <c r="FQR285" s="49"/>
      <c r="FQS285" s="49"/>
      <c r="FQT285" s="49"/>
      <c r="FQU285" s="49"/>
      <c r="FQV285" s="49"/>
      <c r="FQW285" s="49"/>
      <c r="FQX285" s="49"/>
      <c r="FQY285" s="49"/>
      <c r="FQZ285" s="49"/>
      <c r="FRA285" s="49"/>
      <c r="FRB285" s="49"/>
      <c r="FRC285" s="49"/>
      <c r="FRD285" s="49"/>
      <c r="FRE285" s="49"/>
      <c r="FRF285" s="49"/>
      <c r="FRG285" s="49"/>
      <c r="FRH285" s="49"/>
      <c r="FRI285" s="49"/>
      <c r="FRJ285" s="49"/>
      <c r="FRK285" s="49"/>
      <c r="FRL285" s="49"/>
      <c r="FRM285" s="49"/>
      <c r="FRN285" s="49"/>
      <c r="FRO285" s="49"/>
      <c r="FRP285" s="49"/>
      <c r="FRQ285" s="49"/>
      <c r="FRR285" s="49"/>
      <c r="FRS285" s="49"/>
      <c r="FRT285" s="49"/>
      <c r="FRU285" s="49"/>
      <c r="FRV285" s="49"/>
      <c r="FRW285" s="49"/>
      <c r="FRX285" s="49"/>
      <c r="FRY285" s="49"/>
      <c r="FRZ285" s="49"/>
      <c r="FSA285" s="49"/>
      <c r="FSB285" s="49"/>
      <c r="FSC285" s="49"/>
      <c r="FSD285" s="49"/>
      <c r="FSE285" s="49"/>
      <c r="FSF285" s="49"/>
      <c r="FSG285" s="49"/>
      <c r="FSH285" s="49"/>
      <c r="FSI285" s="49"/>
      <c r="FSJ285" s="49"/>
      <c r="FSK285" s="49"/>
      <c r="FSL285" s="49"/>
      <c r="FSM285" s="49"/>
      <c r="FSN285" s="49"/>
      <c r="FSO285" s="49"/>
      <c r="FSP285" s="49"/>
      <c r="FSQ285" s="49"/>
      <c r="FSR285" s="49"/>
      <c r="FSS285" s="49"/>
      <c r="FST285" s="49"/>
      <c r="FSU285" s="49"/>
      <c r="FSV285" s="49"/>
      <c r="FSW285" s="49"/>
      <c r="FSX285" s="49"/>
      <c r="FSY285" s="49"/>
      <c r="FSZ285" s="49"/>
      <c r="FTA285" s="49"/>
      <c r="FTB285" s="49"/>
      <c r="FTC285" s="49"/>
      <c r="FTD285" s="49"/>
      <c r="FTE285" s="49"/>
      <c r="FTF285" s="49"/>
      <c r="FTG285" s="49"/>
      <c r="FTH285" s="49"/>
      <c r="FTI285" s="49"/>
      <c r="FTJ285" s="49"/>
      <c r="FTK285" s="49"/>
      <c r="FTL285" s="49"/>
      <c r="FTM285" s="49"/>
      <c r="FTN285" s="49"/>
      <c r="FTO285" s="49"/>
      <c r="FTP285" s="49"/>
      <c r="FTQ285" s="49"/>
      <c r="FTR285" s="49"/>
      <c r="FTS285" s="49"/>
      <c r="FTT285" s="49"/>
      <c r="FTU285" s="49"/>
      <c r="FTV285" s="49"/>
      <c r="FTW285" s="49"/>
      <c r="FTX285" s="49"/>
      <c r="FTY285" s="49"/>
      <c r="FTZ285" s="49"/>
      <c r="FUA285" s="49"/>
      <c r="FUB285" s="49"/>
      <c r="FUC285" s="49"/>
      <c r="FUD285" s="49"/>
      <c r="FUE285" s="49"/>
      <c r="FUF285" s="49"/>
      <c r="FUG285" s="49"/>
      <c r="FUH285" s="49"/>
      <c r="FUI285" s="49"/>
      <c r="FUJ285" s="49"/>
      <c r="FUK285" s="49"/>
      <c r="FUL285" s="49"/>
      <c r="FUM285" s="49"/>
      <c r="FUN285" s="49"/>
      <c r="FUO285" s="49"/>
      <c r="FUP285" s="49"/>
      <c r="FUQ285" s="49"/>
      <c r="FUR285" s="49"/>
      <c r="FUS285" s="49"/>
      <c r="FUT285" s="49"/>
      <c r="FUU285" s="49"/>
      <c r="FUV285" s="49"/>
      <c r="FUW285" s="49"/>
      <c r="FUX285" s="49"/>
      <c r="FUY285" s="49"/>
      <c r="FUZ285" s="49"/>
      <c r="FVA285" s="49"/>
      <c r="FVB285" s="49"/>
      <c r="FVC285" s="49"/>
      <c r="FVD285" s="49"/>
      <c r="FVE285" s="49"/>
      <c r="FVF285" s="49"/>
      <c r="FVG285" s="49"/>
      <c r="FVH285" s="49"/>
      <c r="FVI285" s="49"/>
      <c r="FVJ285" s="49"/>
      <c r="FVK285" s="49"/>
      <c r="FVL285" s="49"/>
      <c r="FVM285" s="49"/>
      <c r="FVN285" s="49"/>
      <c r="FVO285" s="49"/>
      <c r="FVP285" s="49"/>
      <c r="FVQ285" s="49"/>
      <c r="FVR285" s="49"/>
      <c r="FVS285" s="49"/>
      <c r="FVT285" s="49"/>
      <c r="FVU285" s="49"/>
      <c r="FVV285" s="49"/>
      <c r="FVW285" s="49"/>
      <c r="FVX285" s="49"/>
      <c r="FVY285" s="49"/>
      <c r="FVZ285" s="49"/>
      <c r="FWA285" s="49"/>
      <c r="FWB285" s="49"/>
      <c r="FWC285" s="49"/>
      <c r="FWD285" s="49"/>
      <c r="FWE285" s="49"/>
      <c r="FWF285" s="49"/>
      <c r="FWG285" s="49"/>
      <c r="FWH285" s="49"/>
      <c r="FWI285" s="49"/>
      <c r="FWJ285" s="49"/>
      <c r="FWK285" s="49"/>
      <c r="FWL285" s="49"/>
      <c r="FWM285" s="49"/>
      <c r="FWN285" s="49"/>
      <c r="FWO285" s="49"/>
      <c r="FWP285" s="49"/>
      <c r="FWQ285" s="49"/>
      <c r="FWR285" s="49"/>
      <c r="FWS285" s="49"/>
      <c r="FWT285" s="49"/>
      <c r="FWU285" s="49"/>
      <c r="FWV285" s="49"/>
      <c r="FWW285" s="49"/>
      <c r="FWX285" s="49"/>
      <c r="FWY285" s="49"/>
      <c r="FWZ285" s="49"/>
      <c r="FXA285" s="49"/>
      <c r="FXB285" s="49"/>
      <c r="FXC285" s="49"/>
      <c r="FXD285" s="49"/>
      <c r="FXE285" s="49"/>
      <c r="FXF285" s="49"/>
      <c r="FXG285" s="49"/>
      <c r="FXH285" s="49"/>
      <c r="FXI285" s="49"/>
      <c r="FXJ285" s="49"/>
      <c r="FXK285" s="49"/>
      <c r="FXL285" s="49"/>
      <c r="FXM285" s="49"/>
      <c r="FXN285" s="49"/>
      <c r="FXO285" s="49"/>
      <c r="FXP285" s="49"/>
      <c r="FXQ285" s="49"/>
      <c r="FXR285" s="49"/>
      <c r="FXS285" s="49"/>
      <c r="FXT285" s="49"/>
      <c r="FXU285" s="49"/>
      <c r="FXV285" s="49"/>
      <c r="FXW285" s="49"/>
      <c r="FXX285" s="49"/>
      <c r="FXY285" s="49"/>
      <c r="FXZ285" s="49"/>
      <c r="FYA285" s="49"/>
      <c r="FYB285" s="49"/>
      <c r="FYC285" s="49"/>
      <c r="FYD285" s="49"/>
      <c r="FYE285" s="49"/>
      <c r="FYF285" s="49"/>
      <c r="FYG285" s="49"/>
      <c r="FYH285" s="49"/>
      <c r="FYI285" s="49"/>
      <c r="FYJ285" s="49"/>
      <c r="FYK285" s="49"/>
      <c r="FYL285" s="49"/>
      <c r="FYM285" s="49"/>
      <c r="FYN285" s="49"/>
      <c r="FYO285" s="49"/>
      <c r="FYP285" s="49"/>
      <c r="FYQ285" s="49"/>
      <c r="FYR285" s="49"/>
      <c r="FYS285" s="49"/>
      <c r="FYT285" s="49"/>
      <c r="FYU285" s="49"/>
      <c r="FYV285" s="49"/>
      <c r="FYW285" s="49"/>
      <c r="FYX285" s="49"/>
      <c r="FYY285" s="49"/>
      <c r="FYZ285" s="49"/>
      <c r="FZA285" s="49"/>
      <c r="FZB285" s="49"/>
      <c r="FZC285" s="49"/>
      <c r="FZD285" s="49"/>
      <c r="FZE285" s="49"/>
      <c r="FZF285" s="49"/>
      <c r="FZG285" s="49"/>
      <c r="FZH285" s="49"/>
      <c r="FZI285" s="49"/>
      <c r="FZJ285" s="49"/>
      <c r="FZK285" s="49"/>
      <c r="FZL285" s="49"/>
      <c r="FZM285" s="49"/>
      <c r="FZN285" s="49"/>
      <c r="FZO285" s="49"/>
      <c r="FZP285" s="49"/>
      <c r="FZQ285" s="49"/>
      <c r="FZR285" s="49"/>
      <c r="FZS285" s="49"/>
      <c r="FZT285" s="49"/>
      <c r="FZU285" s="49"/>
      <c r="FZV285" s="49"/>
      <c r="FZW285" s="49"/>
      <c r="FZX285" s="49"/>
      <c r="FZY285" s="49"/>
      <c r="FZZ285" s="49"/>
      <c r="GAA285" s="49"/>
      <c r="GAB285" s="49"/>
      <c r="GAC285" s="49"/>
      <c r="GAD285" s="49"/>
      <c r="GAE285" s="49"/>
      <c r="GAF285" s="49"/>
      <c r="GAG285" s="49"/>
      <c r="GAH285" s="49"/>
      <c r="GAI285" s="49"/>
      <c r="GAJ285" s="49"/>
      <c r="GAK285" s="49"/>
      <c r="GAL285" s="49"/>
      <c r="GAM285" s="49"/>
      <c r="GAN285" s="49"/>
      <c r="GAO285" s="49"/>
      <c r="GAP285" s="49"/>
      <c r="GAQ285" s="49"/>
      <c r="GAR285" s="49"/>
      <c r="GAS285" s="49"/>
      <c r="GAT285" s="49"/>
      <c r="GAU285" s="49"/>
      <c r="GAV285" s="49"/>
      <c r="GAW285" s="49"/>
      <c r="GAX285" s="49"/>
      <c r="GAY285" s="49"/>
      <c r="GAZ285" s="49"/>
      <c r="GBA285" s="49"/>
      <c r="GBB285" s="49"/>
      <c r="GBC285" s="49"/>
      <c r="GBD285" s="49"/>
      <c r="GBE285" s="49"/>
      <c r="GBF285" s="49"/>
      <c r="GBG285" s="49"/>
      <c r="GBH285" s="49"/>
      <c r="GBI285" s="49"/>
      <c r="GBJ285" s="49"/>
      <c r="GBK285" s="49"/>
      <c r="GBL285" s="49"/>
      <c r="GBM285" s="49"/>
      <c r="GBN285" s="49"/>
      <c r="GBO285" s="49"/>
      <c r="GBP285" s="49"/>
      <c r="GBQ285" s="49"/>
      <c r="GBR285" s="49"/>
      <c r="GBS285" s="49"/>
      <c r="GBT285" s="49"/>
      <c r="GBU285" s="49"/>
      <c r="GBV285" s="49"/>
      <c r="GBW285" s="49"/>
      <c r="GBX285" s="49"/>
      <c r="GBY285" s="49"/>
      <c r="GBZ285" s="49"/>
      <c r="GCA285" s="49"/>
      <c r="GCB285" s="49"/>
      <c r="GCC285" s="49"/>
      <c r="GCD285" s="49"/>
      <c r="GCE285" s="49"/>
      <c r="GCF285" s="49"/>
      <c r="GCG285" s="49"/>
      <c r="GCH285" s="49"/>
      <c r="GCI285" s="49"/>
      <c r="GCJ285" s="49"/>
      <c r="GCK285" s="49"/>
      <c r="GCL285" s="49"/>
      <c r="GCM285" s="49"/>
      <c r="GCN285" s="49"/>
      <c r="GCO285" s="49"/>
      <c r="GCP285" s="49"/>
      <c r="GCQ285" s="49"/>
      <c r="GCR285" s="49"/>
      <c r="GCS285" s="49"/>
      <c r="GCT285" s="49"/>
      <c r="GCU285" s="49"/>
      <c r="GCV285" s="49"/>
      <c r="GCW285" s="49"/>
      <c r="GCX285" s="49"/>
      <c r="GCY285" s="49"/>
      <c r="GCZ285" s="49"/>
      <c r="GDA285" s="49"/>
      <c r="GDB285" s="49"/>
      <c r="GDC285" s="49"/>
      <c r="GDD285" s="49"/>
      <c r="GDE285" s="49"/>
      <c r="GDF285" s="49"/>
      <c r="GDG285" s="49"/>
      <c r="GDH285" s="49"/>
      <c r="GDI285" s="49"/>
      <c r="GDJ285" s="49"/>
      <c r="GDK285" s="49"/>
      <c r="GDL285" s="49"/>
      <c r="GDM285" s="49"/>
      <c r="GDN285" s="49"/>
      <c r="GDO285" s="49"/>
      <c r="GDP285" s="49"/>
      <c r="GDQ285" s="49"/>
      <c r="GDR285" s="49"/>
      <c r="GDS285" s="49"/>
      <c r="GDT285" s="49"/>
      <c r="GDU285" s="49"/>
      <c r="GDV285" s="49"/>
      <c r="GDW285" s="49"/>
      <c r="GDX285" s="49"/>
      <c r="GDY285" s="49"/>
      <c r="GDZ285" s="49"/>
      <c r="GEA285" s="49"/>
      <c r="GEB285" s="49"/>
      <c r="GEC285" s="49"/>
      <c r="GED285" s="49"/>
      <c r="GEE285" s="49"/>
      <c r="GEF285" s="49"/>
      <c r="GEG285" s="49"/>
      <c r="GEH285" s="49"/>
      <c r="GEI285" s="49"/>
      <c r="GEJ285" s="49"/>
      <c r="GEK285" s="49"/>
      <c r="GEL285" s="49"/>
      <c r="GEM285" s="49"/>
      <c r="GEN285" s="49"/>
      <c r="GEO285" s="49"/>
      <c r="GEP285" s="49"/>
      <c r="GEQ285" s="49"/>
      <c r="GER285" s="49"/>
      <c r="GES285" s="49"/>
      <c r="GET285" s="49"/>
      <c r="GEU285" s="49"/>
      <c r="GEV285" s="49"/>
      <c r="GEW285" s="49"/>
      <c r="GEX285" s="49"/>
      <c r="GEY285" s="49"/>
      <c r="GEZ285" s="49"/>
      <c r="GFA285" s="49"/>
      <c r="GFB285" s="49"/>
      <c r="GFC285" s="49"/>
      <c r="GFD285" s="49"/>
      <c r="GFE285" s="49"/>
      <c r="GFF285" s="49"/>
      <c r="GFG285" s="49"/>
      <c r="GFH285" s="49"/>
      <c r="GFI285" s="49"/>
      <c r="GFJ285" s="49"/>
      <c r="GFK285" s="49"/>
      <c r="GFL285" s="49"/>
      <c r="GFM285" s="49"/>
      <c r="GFN285" s="49"/>
      <c r="GFO285" s="49"/>
      <c r="GFP285" s="49"/>
      <c r="GFQ285" s="49"/>
      <c r="GFR285" s="49"/>
      <c r="GFS285" s="49"/>
      <c r="GFT285" s="49"/>
      <c r="GFU285" s="49"/>
      <c r="GFV285" s="49"/>
      <c r="GFW285" s="49"/>
      <c r="GFX285" s="49"/>
      <c r="GFY285" s="49"/>
      <c r="GFZ285" s="49"/>
      <c r="GGA285" s="49"/>
      <c r="GGB285" s="49"/>
      <c r="GGC285" s="49"/>
      <c r="GGD285" s="49"/>
      <c r="GGE285" s="49"/>
      <c r="GGF285" s="49"/>
      <c r="GGG285" s="49"/>
      <c r="GGH285" s="49"/>
      <c r="GGI285" s="49"/>
      <c r="GGJ285" s="49"/>
      <c r="GGK285" s="49"/>
      <c r="GGL285" s="49"/>
      <c r="GGM285" s="49"/>
      <c r="GGN285" s="49"/>
      <c r="GGO285" s="49"/>
      <c r="GGP285" s="49"/>
      <c r="GGQ285" s="49"/>
      <c r="GGR285" s="49"/>
      <c r="GGS285" s="49"/>
      <c r="GGT285" s="49"/>
      <c r="GGU285" s="49"/>
      <c r="GGV285" s="49"/>
      <c r="GGW285" s="49"/>
      <c r="GGX285" s="49"/>
      <c r="GGY285" s="49"/>
      <c r="GGZ285" s="49"/>
      <c r="GHA285" s="49"/>
      <c r="GHB285" s="49"/>
      <c r="GHC285" s="49"/>
      <c r="GHD285" s="49"/>
      <c r="GHE285" s="49"/>
      <c r="GHF285" s="49"/>
      <c r="GHG285" s="49"/>
      <c r="GHH285" s="49"/>
      <c r="GHI285" s="49"/>
      <c r="GHJ285" s="49"/>
      <c r="GHK285" s="49"/>
      <c r="GHL285" s="49"/>
      <c r="GHM285" s="49"/>
      <c r="GHN285" s="49"/>
      <c r="GHO285" s="49"/>
      <c r="GHP285" s="49"/>
      <c r="GHQ285" s="49"/>
      <c r="GHR285" s="49"/>
      <c r="GHS285" s="49"/>
      <c r="GHT285" s="49"/>
      <c r="GHU285" s="49"/>
      <c r="GHV285" s="49"/>
      <c r="GHW285" s="49"/>
      <c r="GHX285" s="49"/>
      <c r="GHY285" s="49"/>
      <c r="GHZ285" s="49"/>
      <c r="GIA285" s="49"/>
      <c r="GIB285" s="49"/>
      <c r="GIC285" s="49"/>
      <c r="GID285" s="49"/>
      <c r="GIE285" s="49"/>
      <c r="GIF285" s="49"/>
      <c r="GIG285" s="49"/>
      <c r="GIH285" s="49"/>
      <c r="GII285" s="49"/>
      <c r="GIJ285" s="49"/>
      <c r="GIK285" s="49"/>
      <c r="GIL285" s="49"/>
      <c r="GIM285" s="49"/>
      <c r="GIN285" s="49"/>
      <c r="GIO285" s="49"/>
      <c r="GIP285" s="49"/>
      <c r="GIQ285" s="49"/>
      <c r="GIR285" s="49"/>
      <c r="GIS285" s="49"/>
      <c r="GIT285" s="49"/>
      <c r="GIU285" s="49"/>
      <c r="GIV285" s="49"/>
      <c r="GIW285" s="49"/>
      <c r="GIX285" s="49"/>
      <c r="GIY285" s="49"/>
      <c r="GIZ285" s="49"/>
      <c r="GJA285" s="49"/>
      <c r="GJB285" s="49"/>
      <c r="GJC285" s="49"/>
      <c r="GJD285" s="49"/>
      <c r="GJE285" s="49"/>
      <c r="GJF285" s="49"/>
      <c r="GJG285" s="49"/>
      <c r="GJH285" s="49"/>
      <c r="GJI285" s="49"/>
      <c r="GJJ285" s="49"/>
      <c r="GJK285" s="49"/>
      <c r="GJL285" s="49"/>
      <c r="GJM285" s="49"/>
      <c r="GJN285" s="49"/>
      <c r="GJO285" s="49"/>
      <c r="GJP285" s="49"/>
      <c r="GJQ285" s="49"/>
      <c r="GJR285" s="49"/>
      <c r="GJS285" s="49"/>
      <c r="GJT285" s="49"/>
      <c r="GJU285" s="49"/>
      <c r="GJV285" s="49"/>
      <c r="GJW285" s="49"/>
      <c r="GJX285" s="49"/>
      <c r="GJY285" s="49"/>
      <c r="GJZ285" s="49"/>
      <c r="GKA285" s="49"/>
      <c r="GKB285" s="49"/>
      <c r="GKC285" s="49"/>
      <c r="GKD285" s="49"/>
      <c r="GKE285" s="49"/>
      <c r="GKF285" s="49"/>
      <c r="GKG285" s="49"/>
      <c r="GKH285" s="49"/>
      <c r="GKI285" s="49"/>
      <c r="GKJ285" s="49"/>
      <c r="GKK285" s="49"/>
      <c r="GKL285" s="49"/>
      <c r="GKM285" s="49"/>
      <c r="GKN285" s="49"/>
      <c r="GKO285" s="49"/>
      <c r="GKP285" s="49"/>
      <c r="GKQ285" s="49"/>
      <c r="GKR285" s="49"/>
      <c r="GKS285" s="49"/>
      <c r="GKT285" s="49"/>
      <c r="GKU285" s="49"/>
      <c r="GKV285" s="49"/>
      <c r="GKW285" s="49"/>
      <c r="GKX285" s="49"/>
      <c r="GKY285" s="49"/>
      <c r="GKZ285" s="49"/>
      <c r="GLA285" s="49"/>
      <c r="GLB285" s="49"/>
      <c r="GLC285" s="49"/>
      <c r="GLD285" s="49"/>
      <c r="GLE285" s="49"/>
      <c r="GLF285" s="49"/>
      <c r="GLG285" s="49"/>
      <c r="GLH285" s="49"/>
      <c r="GLI285" s="49"/>
      <c r="GLJ285" s="49"/>
      <c r="GLK285" s="49"/>
      <c r="GLL285" s="49"/>
      <c r="GLM285" s="49"/>
      <c r="GLN285" s="49"/>
      <c r="GLO285" s="49"/>
      <c r="GLP285" s="49"/>
      <c r="GLQ285" s="49"/>
      <c r="GLR285" s="49"/>
      <c r="GLS285" s="49"/>
      <c r="GLT285" s="49"/>
      <c r="GLU285" s="49"/>
      <c r="GLV285" s="49"/>
      <c r="GLW285" s="49"/>
      <c r="GLX285" s="49"/>
      <c r="GLY285" s="49"/>
      <c r="GLZ285" s="49"/>
      <c r="GMA285" s="49"/>
      <c r="GMB285" s="49"/>
      <c r="GMC285" s="49"/>
      <c r="GMD285" s="49"/>
      <c r="GME285" s="49"/>
      <c r="GMF285" s="49"/>
      <c r="GMG285" s="49"/>
      <c r="GMH285" s="49"/>
      <c r="GMI285" s="49"/>
      <c r="GMJ285" s="49"/>
      <c r="GMK285" s="49"/>
      <c r="GML285" s="49"/>
      <c r="GMM285" s="49"/>
      <c r="GMN285" s="49"/>
      <c r="GMO285" s="49"/>
      <c r="GMP285" s="49"/>
      <c r="GMQ285" s="49"/>
      <c r="GMR285" s="49"/>
      <c r="GMS285" s="49"/>
      <c r="GMT285" s="49"/>
      <c r="GMU285" s="49"/>
      <c r="GMV285" s="49"/>
      <c r="GMW285" s="49"/>
      <c r="GMX285" s="49"/>
      <c r="GMY285" s="49"/>
      <c r="GMZ285" s="49"/>
      <c r="GNA285" s="49"/>
      <c r="GNB285" s="49"/>
      <c r="GNC285" s="49"/>
      <c r="GND285" s="49"/>
      <c r="GNE285" s="49"/>
      <c r="GNF285" s="49"/>
      <c r="GNG285" s="49"/>
      <c r="GNH285" s="49"/>
      <c r="GNI285" s="49"/>
      <c r="GNJ285" s="49"/>
      <c r="GNK285" s="49"/>
      <c r="GNL285" s="49"/>
      <c r="GNM285" s="49"/>
      <c r="GNN285" s="49"/>
      <c r="GNO285" s="49"/>
      <c r="GNP285" s="49"/>
      <c r="GNQ285" s="49"/>
      <c r="GNR285" s="49"/>
      <c r="GNS285" s="49"/>
      <c r="GNT285" s="49"/>
      <c r="GNU285" s="49"/>
      <c r="GNV285" s="49"/>
      <c r="GNW285" s="49"/>
      <c r="GNX285" s="49"/>
      <c r="GNY285" s="49"/>
      <c r="GNZ285" s="49"/>
      <c r="GOA285" s="49"/>
      <c r="GOB285" s="49"/>
      <c r="GOC285" s="49"/>
      <c r="GOD285" s="49"/>
      <c r="GOE285" s="49"/>
      <c r="GOF285" s="49"/>
      <c r="GOG285" s="49"/>
      <c r="GOH285" s="49"/>
      <c r="GOI285" s="49"/>
      <c r="GOJ285" s="49"/>
      <c r="GOK285" s="49"/>
      <c r="GOL285" s="49"/>
      <c r="GOM285" s="49"/>
      <c r="GON285" s="49"/>
      <c r="GOO285" s="49"/>
      <c r="GOP285" s="49"/>
      <c r="GOQ285" s="49"/>
      <c r="GOR285" s="49"/>
      <c r="GOS285" s="49"/>
      <c r="GOT285" s="49"/>
      <c r="GOU285" s="49"/>
      <c r="GOV285" s="49"/>
      <c r="GOW285" s="49"/>
      <c r="GOX285" s="49"/>
      <c r="GOY285" s="49"/>
      <c r="GOZ285" s="49"/>
      <c r="GPA285" s="49"/>
      <c r="GPB285" s="49"/>
      <c r="GPC285" s="49"/>
      <c r="GPD285" s="49"/>
      <c r="GPE285" s="49"/>
      <c r="GPF285" s="49"/>
      <c r="GPG285" s="49"/>
      <c r="GPH285" s="49"/>
      <c r="GPI285" s="49"/>
      <c r="GPJ285" s="49"/>
      <c r="GPK285" s="49"/>
      <c r="GPL285" s="49"/>
      <c r="GPM285" s="49"/>
      <c r="GPN285" s="49"/>
      <c r="GPO285" s="49"/>
      <c r="GPP285" s="49"/>
      <c r="GPQ285" s="49"/>
      <c r="GPR285" s="49"/>
      <c r="GPS285" s="49"/>
      <c r="GPT285" s="49"/>
      <c r="GPU285" s="49"/>
      <c r="GPV285" s="49"/>
      <c r="GPW285" s="49"/>
      <c r="GPX285" s="49"/>
      <c r="GPY285" s="49"/>
      <c r="GPZ285" s="49"/>
      <c r="GQA285" s="49"/>
      <c r="GQB285" s="49"/>
      <c r="GQC285" s="49"/>
      <c r="GQD285" s="49"/>
      <c r="GQE285" s="49"/>
      <c r="GQF285" s="49"/>
      <c r="GQG285" s="49"/>
      <c r="GQH285" s="49"/>
      <c r="GQI285" s="49"/>
      <c r="GQJ285" s="49"/>
      <c r="GQK285" s="49"/>
      <c r="GQL285" s="49"/>
      <c r="GQM285" s="49"/>
      <c r="GQN285" s="49"/>
      <c r="GQO285" s="49"/>
      <c r="GQP285" s="49"/>
      <c r="GQQ285" s="49"/>
      <c r="GQR285" s="49"/>
      <c r="GQS285" s="49"/>
      <c r="GQT285" s="49"/>
      <c r="GQU285" s="49"/>
      <c r="GQV285" s="49"/>
      <c r="GQW285" s="49"/>
      <c r="GQX285" s="49"/>
      <c r="GQY285" s="49"/>
      <c r="GQZ285" s="49"/>
      <c r="GRA285" s="49"/>
      <c r="GRB285" s="49"/>
      <c r="GRC285" s="49"/>
      <c r="GRD285" s="49"/>
      <c r="GRE285" s="49"/>
      <c r="GRF285" s="49"/>
      <c r="GRG285" s="49"/>
      <c r="GRH285" s="49"/>
      <c r="GRI285" s="49"/>
      <c r="GRJ285" s="49"/>
      <c r="GRK285" s="49"/>
      <c r="GRL285" s="49"/>
      <c r="GRM285" s="49"/>
      <c r="GRN285" s="49"/>
      <c r="GRO285" s="49"/>
      <c r="GRP285" s="49"/>
      <c r="GRQ285" s="49"/>
      <c r="GRR285" s="49"/>
      <c r="GRS285" s="49"/>
      <c r="GRT285" s="49"/>
      <c r="GRU285" s="49"/>
      <c r="GRV285" s="49"/>
      <c r="GRW285" s="49"/>
      <c r="GRX285" s="49"/>
      <c r="GRY285" s="49"/>
      <c r="GRZ285" s="49"/>
      <c r="GSA285" s="49"/>
      <c r="GSB285" s="49"/>
      <c r="GSC285" s="49"/>
      <c r="GSD285" s="49"/>
      <c r="GSE285" s="49"/>
      <c r="GSF285" s="49"/>
      <c r="GSG285" s="49"/>
      <c r="GSH285" s="49"/>
      <c r="GSI285" s="49"/>
      <c r="GSJ285" s="49"/>
      <c r="GSK285" s="49"/>
      <c r="GSL285" s="49"/>
      <c r="GSM285" s="49"/>
      <c r="GSN285" s="49"/>
      <c r="GSO285" s="49"/>
      <c r="GSP285" s="49"/>
      <c r="GSQ285" s="49"/>
      <c r="GSR285" s="49"/>
      <c r="GSS285" s="49"/>
      <c r="GST285" s="49"/>
      <c r="GSU285" s="49"/>
      <c r="GSV285" s="49"/>
      <c r="GSW285" s="49"/>
      <c r="GSX285" s="49"/>
      <c r="GSY285" s="49"/>
      <c r="GSZ285" s="49"/>
      <c r="GTA285" s="49"/>
      <c r="GTB285" s="49"/>
      <c r="GTC285" s="49"/>
      <c r="GTD285" s="49"/>
      <c r="GTE285" s="49"/>
      <c r="GTF285" s="49"/>
      <c r="GTG285" s="49"/>
      <c r="GTH285" s="49"/>
      <c r="GTI285" s="49"/>
      <c r="GTJ285" s="49"/>
      <c r="GTK285" s="49"/>
      <c r="GTL285" s="49"/>
      <c r="GTM285" s="49"/>
      <c r="GTN285" s="49"/>
      <c r="GTO285" s="49"/>
      <c r="GTP285" s="49"/>
      <c r="GTQ285" s="49"/>
      <c r="GTR285" s="49"/>
      <c r="GTS285" s="49"/>
      <c r="GTT285" s="49"/>
      <c r="GTU285" s="49"/>
      <c r="GTV285" s="49"/>
      <c r="GTW285" s="49"/>
      <c r="GTX285" s="49"/>
      <c r="GTY285" s="49"/>
      <c r="GTZ285" s="49"/>
      <c r="GUA285" s="49"/>
      <c r="GUB285" s="49"/>
      <c r="GUC285" s="49"/>
      <c r="GUD285" s="49"/>
      <c r="GUE285" s="49"/>
      <c r="GUF285" s="49"/>
      <c r="GUG285" s="49"/>
      <c r="GUH285" s="49"/>
      <c r="GUI285" s="49"/>
      <c r="GUJ285" s="49"/>
      <c r="GUK285" s="49"/>
      <c r="GUL285" s="49"/>
      <c r="GUM285" s="49"/>
      <c r="GUN285" s="49"/>
      <c r="GUO285" s="49"/>
      <c r="GUP285" s="49"/>
      <c r="GUQ285" s="49"/>
      <c r="GUR285" s="49"/>
      <c r="GUS285" s="49"/>
      <c r="GUT285" s="49"/>
      <c r="GUU285" s="49"/>
      <c r="GUV285" s="49"/>
      <c r="GUW285" s="49"/>
      <c r="GUX285" s="49"/>
      <c r="GUY285" s="49"/>
      <c r="GUZ285" s="49"/>
      <c r="GVA285" s="49"/>
      <c r="GVB285" s="49"/>
      <c r="GVC285" s="49"/>
      <c r="GVD285" s="49"/>
      <c r="GVE285" s="49"/>
      <c r="GVF285" s="49"/>
      <c r="GVG285" s="49"/>
      <c r="GVH285" s="49"/>
      <c r="GVI285" s="49"/>
      <c r="GVJ285" s="49"/>
      <c r="GVK285" s="49"/>
      <c r="GVL285" s="49"/>
      <c r="GVM285" s="49"/>
      <c r="GVN285" s="49"/>
      <c r="GVO285" s="49"/>
      <c r="GVP285" s="49"/>
      <c r="GVQ285" s="49"/>
      <c r="GVR285" s="49"/>
      <c r="GVS285" s="49"/>
      <c r="GVT285" s="49"/>
      <c r="GVU285" s="49"/>
      <c r="GVV285" s="49"/>
      <c r="GVW285" s="49"/>
      <c r="GVX285" s="49"/>
      <c r="GVY285" s="49"/>
      <c r="GVZ285" s="49"/>
      <c r="GWA285" s="49"/>
      <c r="GWB285" s="49"/>
      <c r="GWC285" s="49"/>
      <c r="GWD285" s="49"/>
      <c r="GWE285" s="49"/>
      <c r="GWF285" s="49"/>
      <c r="GWG285" s="49"/>
      <c r="GWH285" s="49"/>
      <c r="GWI285" s="49"/>
      <c r="GWJ285" s="49"/>
      <c r="GWK285" s="49"/>
      <c r="GWL285" s="49"/>
      <c r="GWM285" s="49"/>
      <c r="GWN285" s="49"/>
      <c r="GWO285" s="49"/>
      <c r="GWP285" s="49"/>
      <c r="GWQ285" s="49"/>
      <c r="GWR285" s="49"/>
      <c r="GWS285" s="49"/>
      <c r="GWT285" s="49"/>
      <c r="GWU285" s="49"/>
      <c r="GWV285" s="49"/>
      <c r="GWW285" s="49"/>
      <c r="GWX285" s="49"/>
      <c r="GWY285" s="49"/>
      <c r="GWZ285" s="49"/>
      <c r="GXA285" s="49"/>
      <c r="GXB285" s="49"/>
      <c r="GXC285" s="49"/>
      <c r="GXD285" s="49"/>
      <c r="GXE285" s="49"/>
      <c r="GXF285" s="49"/>
      <c r="GXG285" s="49"/>
      <c r="GXH285" s="49"/>
      <c r="GXI285" s="49"/>
      <c r="GXJ285" s="49"/>
      <c r="GXK285" s="49"/>
      <c r="GXL285" s="49"/>
      <c r="GXM285" s="49"/>
      <c r="GXN285" s="49"/>
      <c r="GXO285" s="49"/>
      <c r="GXP285" s="49"/>
      <c r="GXQ285" s="49"/>
      <c r="GXR285" s="49"/>
      <c r="GXS285" s="49"/>
      <c r="GXT285" s="49"/>
      <c r="GXU285" s="49"/>
      <c r="GXV285" s="49"/>
      <c r="GXW285" s="49"/>
      <c r="GXX285" s="49"/>
      <c r="GXY285" s="49"/>
      <c r="GXZ285" s="49"/>
      <c r="GYA285" s="49"/>
      <c r="GYB285" s="49"/>
      <c r="GYC285" s="49"/>
      <c r="GYD285" s="49"/>
      <c r="GYE285" s="49"/>
      <c r="GYF285" s="49"/>
      <c r="GYG285" s="49"/>
      <c r="GYH285" s="49"/>
      <c r="GYI285" s="49"/>
      <c r="GYJ285" s="49"/>
      <c r="GYK285" s="49"/>
      <c r="GYL285" s="49"/>
      <c r="GYM285" s="49"/>
      <c r="GYN285" s="49"/>
      <c r="GYO285" s="49"/>
      <c r="GYP285" s="49"/>
      <c r="GYQ285" s="49"/>
      <c r="GYR285" s="49"/>
      <c r="GYS285" s="49"/>
      <c r="GYT285" s="49"/>
      <c r="GYU285" s="49"/>
      <c r="GYV285" s="49"/>
      <c r="GYW285" s="49"/>
      <c r="GYX285" s="49"/>
      <c r="GYY285" s="49"/>
      <c r="GYZ285" s="49"/>
      <c r="GZA285" s="49"/>
      <c r="GZB285" s="49"/>
      <c r="GZC285" s="49"/>
      <c r="GZD285" s="49"/>
      <c r="GZE285" s="49"/>
      <c r="GZF285" s="49"/>
      <c r="GZG285" s="49"/>
      <c r="GZH285" s="49"/>
      <c r="GZI285" s="49"/>
      <c r="GZJ285" s="49"/>
      <c r="GZK285" s="49"/>
      <c r="GZL285" s="49"/>
      <c r="GZM285" s="49"/>
      <c r="GZN285" s="49"/>
      <c r="GZO285" s="49"/>
      <c r="GZP285" s="49"/>
      <c r="GZQ285" s="49"/>
      <c r="GZR285" s="49"/>
      <c r="GZS285" s="49"/>
      <c r="GZT285" s="49"/>
      <c r="GZU285" s="49"/>
      <c r="GZV285" s="49"/>
      <c r="GZW285" s="49"/>
      <c r="GZX285" s="49"/>
      <c r="GZY285" s="49"/>
      <c r="GZZ285" s="49"/>
      <c r="HAA285" s="49"/>
      <c r="HAB285" s="49"/>
      <c r="HAC285" s="49"/>
      <c r="HAD285" s="49"/>
      <c r="HAE285" s="49"/>
      <c r="HAF285" s="49"/>
      <c r="HAG285" s="49"/>
      <c r="HAH285" s="49"/>
      <c r="HAI285" s="49"/>
      <c r="HAJ285" s="49"/>
      <c r="HAK285" s="49"/>
      <c r="HAL285" s="49"/>
      <c r="HAM285" s="49"/>
      <c r="HAN285" s="49"/>
      <c r="HAO285" s="49"/>
      <c r="HAP285" s="49"/>
      <c r="HAQ285" s="49"/>
      <c r="HAR285" s="49"/>
      <c r="HAS285" s="49"/>
      <c r="HAT285" s="49"/>
      <c r="HAU285" s="49"/>
      <c r="HAV285" s="49"/>
      <c r="HAW285" s="49"/>
      <c r="HAX285" s="49"/>
      <c r="HAY285" s="49"/>
      <c r="HAZ285" s="49"/>
      <c r="HBA285" s="49"/>
      <c r="HBB285" s="49"/>
      <c r="HBC285" s="49"/>
      <c r="HBD285" s="49"/>
      <c r="HBE285" s="49"/>
      <c r="HBF285" s="49"/>
      <c r="HBG285" s="49"/>
      <c r="HBH285" s="49"/>
      <c r="HBI285" s="49"/>
      <c r="HBJ285" s="49"/>
      <c r="HBK285" s="49"/>
      <c r="HBL285" s="49"/>
      <c r="HBM285" s="49"/>
      <c r="HBN285" s="49"/>
      <c r="HBO285" s="49"/>
      <c r="HBP285" s="49"/>
      <c r="HBQ285" s="49"/>
      <c r="HBR285" s="49"/>
      <c r="HBS285" s="49"/>
      <c r="HBT285" s="49"/>
      <c r="HBU285" s="49"/>
      <c r="HBV285" s="49"/>
      <c r="HBW285" s="49"/>
      <c r="HBX285" s="49"/>
      <c r="HBY285" s="49"/>
      <c r="HBZ285" s="49"/>
      <c r="HCA285" s="49"/>
      <c r="HCB285" s="49"/>
      <c r="HCC285" s="49"/>
      <c r="HCD285" s="49"/>
      <c r="HCE285" s="49"/>
      <c r="HCF285" s="49"/>
      <c r="HCG285" s="49"/>
      <c r="HCH285" s="49"/>
      <c r="HCI285" s="49"/>
      <c r="HCJ285" s="49"/>
      <c r="HCK285" s="49"/>
      <c r="HCL285" s="49"/>
      <c r="HCM285" s="49"/>
      <c r="HCN285" s="49"/>
      <c r="HCO285" s="49"/>
      <c r="HCP285" s="49"/>
      <c r="HCQ285" s="49"/>
      <c r="HCR285" s="49"/>
      <c r="HCS285" s="49"/>
      <c r="HCT285" s="49"/>
      <c r="HCU285" s="49"/>
      <c r="HCV285" s="49"/>
      <c r="HCW285" s="49"/>
      <c r="HCX285" s="49"/>
      <c r="HCY285" s="49"/>
      <c r="HCZ285" s="49"/>
      <c r="HDA285" s="49"/>
      <c r="HDB285" s="49"/>
      <c r="HDC285" s="49"/>
      <c r="HDD285" s="49"/>
      <c r="HDE285" s="49"/>
      <c r="HDF285" s="49"/>
      <c r="HDG285" s="49"/>
      <c r="HDH285" s="49"/>
      <c r="HDI285" s="49"/>
      <c r="HDJ285" s="49"/>
      <c r="HDK285" s="49"/>
      <c r="HDL285" s="49"/>
      <c r="HDM285" s="49"/>
      <c r="HDN285" s="49"/>
      <c r="HDO285" s="49"/>
      <c r="HDP285" s="49"/>
      <c r="HDQ285" s="49"/>
      <c r="HDR285" s="49"/>
      <c r="HDS285" s="49"/>
      <c r="HDT285" s="49"/>
      <c r="HDU285" s="49"/>
      <c r="HDV285" s="49"/>
      <c r="HDW285" s="49"/>
      <c r="HDX285" s="49"/>
      <c r="HDY285" s="49"/>
      <c r="HDZ285" s="49"/>
      <c r="HEA285" s="49"/>
      <c r="HEB285" s="49"/>
      <c r="HEC285" s="49"/>
      <c r="HED285" s="49"/>
      <c r="HEE285" s="49"/>
      <c r="HEF285" s="49"/>
      <c r="HEG285" s="49"/>
      <c r="HEH285" s="49"/>
      <c r="HEI285" s="49"/>
      <c r="HEJ285" s="49"/>
      <c r="HEK285" s="49"/>
      <c r="HEL285" s="49"/>
      <c r="HEM285" s="49"/>
      <c r="HEN285" s="49"/>
      <c r="HEO285" s="49"/>
      <c r="HEP285" s="49"/>
      <c r="HEQ285" s="49"/>
      <c r="HER285" s="49"/>
      <c r="HES285" s="49"/>
      <c r="HET285" s="49"/>
      <c r="HEU285" s="49"/>
      <c r="HEV285" s="49"/>
      <c r="HEW285" s="49"/>
      <c r="HEX285" s="49"/>
      <c r="HEY285" s="49"/>
      <c r="HEZ285" s="49"/>
      <c r="HFA285" s="49"/>
      <c r="HFB285" s="49"/>
      <c r="HFC285" s="49"/>
      <c r="HFD285" s="49"/>
      <c r="HFE285" s="49"/>
      <c r="HFF285" s="49"/>
      <c r="HFG285" s="49"/>
      <c r="HFH285" s="49"/>
      <c r="HFI285" s="49"/>
      <c r="HFJ285" s="49"/>
      <c r="HFK285" s="49"/>
      <c r="HFL285" s="49"/>
      <c r="HFM285" s="49"/>
      <c r="HFN285" s="49"/>
      <c r="HFO285" s="49"/>
      <c r="HFP285" s="49"/>
      <c r="HFQ285" s="49"/>
      <c r="HFR285" s="49"/>
      <c r="HFS285" s="49"/>
      <c r="HFT285" s="49"/>
      <c r="HFU285" s="49"/>
      <c r="HFV285" s="49"/>
      <c r="HFW285" s="49"/>
      <c r="HFX285" s="49"/>
      <c r="HFY285" s="49"/>
      <c r="HFZ285" s="49"/>
      <c r="HGA285" s="49"/>
      <c r="HGB285" s="49"/>
      <c r="HGC285" s="49"/>
      <c r="HGD285" s="49"/>
      <c r="HGE285" s="49"/>
      <c r="HGF285" s="49"/>
      <c r="HGG285" s="49"/>
      <c r="HGH285" s="49"/>
      <c r="HGI285" s="49"/>
      <c r="HGJ285" s="49"/>
      <c r="HGK285" s="49"/>
      <c r="HGL285" s="49"/>
      <c r="HGM285" s="49"/>
      <c r="HGN285" s="49"/>
      <c r="HGO285" s="49"/>
      <c r="HGP285" s="49"/>
      <c r="HGQ285" s="49"/>
      <c r="HGR285" s="49"/>
      <c r="HGS285" s="49"/>
      <c r="HGT285" s="49"/>
      <c r="HGU285" s="49"/>
      <c r="HGV285" s="49"/>
      <c r="HGW285" s="49"/>
      <c r="HGX285" s="49"/>
      <c r="HGY285" s="49"/>
      <c r="HGZ285" s="49"/>
      <c r="HHA285" s="49"/>
      <c r="HHB285" s="49"/>
      <c r="HHC285" s="49"/>
      <c r="HHD285" s="49"/>
      <c r="HHE285" s="49"/>
      <c r="HHF285" s="49"/>
      <c r="HHG285" s="49"/>
      <c r="HHH285" s="49"/>
      <c r="HHI285" s="49"/>
      <c r="HHJ285" s="49"/>
      <c r="HHK285" s="49"/>
      <c r="HHL285" s="49"/>
      <c r="HHM285" s="49"/>
      <c r="HHN285" s="49"/>
      <c r="HHO285" s="49"/>
      <c r="HHP285" s="49"/>
      <c r="HHQ285" s="49"/>
      <c r="HHR285" s="49"/>
      <c r="HHS285" s="49"/>
      <c r="HHT285" s="49"/>
      <c r="HHU285" s="49"/>
      <c r="HHV285" s="49"/>
      <c r="HHW285" s="49"/>
      <c r="HHX285" s="49"/>
      <c r="HHY285" s="49"/>
      <c r="HHZ285" s="49"/>
      <c r="HIA285" s="49"/>
      <c r="HIB285" s="49"/>
      <c r="HIC285" s="49"/>
      <c r="HID285" s="49"/>
      <c r="HIE285" s="49"/>
      <c r="HIF285" s="49"/>
      <c r="HIG285" s="49"/>
      <c r="HIH285" s="49"/>
      <c r="HII285" s="49"/>
      <c r="HIJ285" s="49"/>
      <c r="HIK285" s="49"/>
      <c r="HIL285" s="49"/>
      <c r="HIM285" s="49"/>
      <c r="HIN285" s="49"/>
      <c r="HIO285" s="49"/>
      <c r="HIP285" s="49"/>
      <c r="HIQ285" s="49"/>
      <c r="HIR285" s="49"/>
      <c r="HIS285" s="49"/>
      <c r="HIT285" s="49"/>
      <c r="HIU285" s="49"/>
      <c r="HIV285" s="49"/>
      <c r="HIW285" s="49"/>
      <c r="HIX285" s="49"/>
      <c r="HIY285" s="49"/>
      <c r="HIZ285" s="49"/>
      <c r="HJA285" s="49"/>
      <c r="HJB285" s="49"/>
      <c r="HJC285" s="49"/>
      <c r="HJD285" s="49"/>
      <c r="HJE285" s="49"/>
      <c r="HJF285" s="49"/>
      <c r="HJG285" s="49"/>
      <c r="HJH285" s="49"/>
      <c r="HJI285" s="49"/>
      <c r="HJJ285" s="49"/>
      <c r="HJK285" s="49"/>
      <c r="HJL285" s="49"/>
      <c r="HJM285" s="49"/>
      <c r="HJN285" s="49"/>
      <c r="HJO285" s="49"/>
      <c r="HJP285" s="49"/>
      <c r="HJQ285" s="49"/>
      <c r="HJR285" s="49"/>
      <c r="HJS285" s="49"/>
      <c r="HJT285" s="49"/>
      <c r="HJU285" s="49"/>
      <c r="HJV285" s="49"/>
      <c r="HJW285" s="49"/>
      <c r="HJX285" s="49"/>
      <c r="HJY285" s="49"/>
      <c r="HJZ285" s="49"/>
      <c r="HKA285" s="49"/>
      <c r="HKB285" s="49"/>
      <c r="HKC285" s="49"/>
      <c r="HKD285" s="49"/>
      <c r="HKE285" s="49"/>
      <c r="HKF285" s="49"/>
      <c r="HKG285" s="49"/>
      <c r="HKH285" s="49"/>
      <c r="HKI285" s="49"/>
      <c r="HKJ285" s="49"/>
      <c r="HKK285" s="49"/>
      <c r="HKL285" s="49"/>
      <c r="HKM285" s="49"/>
      <c r="HKN285" s="49"/>
      <c r="HKO285" s="49"/>
      <c r="HKP285" s="49"/>
      <c r="HKQ285" s="49"/>
      <c r="HKR285" s="49"/>
      <c r="HKS285" s="49"/>
      <c r="HKT285" s="49"/>
      <c r="HKU285" s="49"/>
      <c r="HKV285" s="49"/>
      <c r="HKW285" s="49"/>
      <c r="HKX285" s="49"/>
      <c r="HKY285" s="49"/>
      <c r="HKZ285" s="49"/>
      <c r="HLA285" s="49"/>
      <c r="HLB285" s="49"/>
      <c r="HLC285" s="49"/>
      <c r="HLD285" s="49"/>
      <c r="HLE285" s="49"/>
      <c r="HLF285" s="49"/>
      <c r="HLG285" s="49"/>
      <c r="HLH285" s="49"/>
      <c r="HLI285" s="49"/>
      <c r="HLJ285" s="49"/>
      <c r="HLK285" s="49"/>
      <c r="HLL285" s="49"/>
      <c r="HLM285" s="49"/>
      <c r="HLN285" s="49"/>
      <c r="HLO285" s="49"/>
      <c r="HLP285" s="49"/>
      <c r="HLQ285" s="49"/>
      <c r="HLR285" s="49"/>
      <c r="HLS285" s="49"/>
      <c r="HLT285" s="49"/>
      <c r="HLU285" s="49"/>
      <c r="HLV285" s="49"/>
      <c r="HLW285" s="49"/>
      <c r="HLX285" s="49"/>
      <c r="HLY285" s="49"/>
      <c r="HLZ285" s="49"/>
      <c r="HMA285" s="49"/>
      <c r="HMB285" s="49"/>
      <c r="HMC285" s="49"/>
      <c r="HMD285" s="49"/>
      <c r="HME285" s="49"/>
      <c r="HMF285" s="49"/>
      <c r="HMG285" s="49"/>
      <c r="HMH285" s="49"/>
      <c r="HMI285" s="49"/>
      <c r="HMJ285" s="49"/>
      <c r="HMK285" s="49"/>
      <c r="HML285" s="49"/>
      <c r="HMM285" s="49"/>
      <c r="HMN285" s="49"/>
      <c r="HMO285" s="49"/>
      <c r="HMP285" s="49"/>
      <c r="HMQ285" s="49"/>
      <c r="HMR285" s="49"/>
      <c r="HMS285" s="49"/>
      <c r="HMT285" s="49"/>
      <c r="HMU285" s="49"/>
      <c r="HMV285" s="49"/>
      <c r="HMW285" s="49"/>
      <c r="HMX285" s="49"/>
      <c r="HMY285" s="49"/>
      <c r="HMZ285" s="49"/>
      <c r="HNA285" s="49"/>
      <c r="HNB285" s="49"/>
      <c r="HNC285" s="49"/>
      <c r="HND285" s="49"/>
      <c r="HNE285" s="49"/>
      <c r="HNF285" s="49"/>
      <c r="HNG285" s="49"/>
      <c r="HNH285" s="49"/>
      <c r="HNI285" s="49"/>
      <c r="HNJ285" s="49"/>
      <c r="HNK285" s="49"/>
      <c r="HNL285" s="49"/>
      <c r="HNM285" s="49"/>
      <c r="HNN285" s="49"/>
      <c r="HNO285" s="49"/>
      <c r="HNP285" s="49"/>
      <c r="HNQ285" s="49"/>
      <c r="HNR285" s="49"/>
      <c r="HNS285" s="49"/>
      <c r="HNT285" s="49"/>
      <c r="HNU285" s="49"/>
      <c r="HNV285" s="49"/>
      <c r="HNW285" s="49"/>
      <c r="HNX285" s="49"/>
      <c r="HNY285" s="49"/>
      <c r="HNZ285" s="49"/>
      <c r="HOA285" s="49"/>
      <c r="HOB285" s="49"/>
      <c r="HOC285" s="49"/>
      <c r="HOD285" s="49"/>
      <c r="HOE285" s="49"/>
      <c r="HOF285" s="49"/>
      <c r="HOG285" s="49"/>
      <c r="HOH285" s="49"/>
      <c r="HOI285" s="49"/>
      <c r="HOJ285" s="49"/>
      <c r="HOK285" s="49"/>
      <c r="HOL285" s="49"/>
      <c r="HOM285" s="49"/>
      <c r="HON285" s="49"/>
      <c r="HOO285" s="49"/>
      <c r="HOP285" s="49"/>
      <c r="HOQ285" s="49"/>
      <c r="HOR285" s="49"/>
      <c r="HOS285" s="49"/>
      <c r="HOT285" s="49"/>
      <c r="HOU285" s="49"/>
      <c r="HOV285" s="49"/>
      <c r="HOW285" s="49"/>
      <c r="HOX285" s="49"/>
      <c r="HOY285" s="49"/>
      <c r="HOZ285" s="49"/>
      <c r="HPA285" s="49"/>
      <c r="HPB285" s="49"/>
      <c r="HPC285" s="49"/>
      <c r="HPD285" s="49"/>
      <c r="HPE285" s="49"/>
      <c r="HPF285" s="49"/>
      <c r="HPG285" s="49"/>
      <c r="HPH285" s="49"/>
      <c r="HPI285" s="49"/>
      <c r="HPJ285" s="49"/>
      <c r="HPK285" s="49"/>
      <c r="HPL285" s="49"/>
      <c r="HPM285" s="49"/>
      <c r="HPN285" s="49"/>
      <c r="HPO285" s="49"/>
      <c r="HPP285" s="49"/>
      <c r="HPQ285" s="49"/>
      <c r="HPR285" s="49"/>
      <c r="HPS285" s="49"/>
      <c r="HPT285" s="49"/>
      <c r="HPU285" s="49"/>
      <c r="HPV285" s="49"/>
      <c r="HPW285" s="49"/>
      <c r="HPX285" s="49"/>
      <c r="HPY285" s="49"/>
      <c r="HPZ285" s="49"/>
      <c r="HQA285" s="49"/>
      <c r="HQB285" s="49"/>
      <c r="HQC285" s="49"/>
      <c r="HQD285" s="49"/>
      <c r="HQE285" s="49"/>
      <c r="HQF285" s="49"/>
      <c r="HQG285" s="49"/>
      <c r="HQH285" s="49"/>
      <c r="HQI285" s="49"/>
      <c r="HQJ285" s="49"/>
      <c r="HQK285" s="49"/>
      <c r="HQL285" s="49"/>
      <c r="HQM285" s="49"/>
      <c r="HQN285" s="49"/>
      <c r="HQO285" s="49"/>
      <c r="HQP285" s="49"/>
      <c r="HQQ285" s="49"/>
      <c r="HQR285" s="49"/>
      <c r="HQS285" s="49"/>
      <c r="HQT285" s="49"/>
      <c r="HQU285" s="49"/>
      <c r="HQV285" s="49"/>
      <c r="HQW285" s="49"/>
      <c r="HQX285" s="49"/>
      <c r="HQY285" s="49"/>
      <c r="HQZ285" s="49"/>
      <c r="HRA285" s="49"/>
      <c r="HRB285" s="49"/>
      <c r="HRC285" s="49"/>
      <c r="HRD285" s="49"/>
      <c r="HRE285" s="49"/>
      <c r="HRF285" s="49"/>
      <c r="HRG285" s="49"/>
      <c r="HRH285" s="49"/>
      <c r="HRI285" s="49"/>
      <c r="HRJ285" s="49"/>
      <c r="HRK285" s="49"/>
      <c r="HRL285" s="49"/>
      <c r="HRM285" s="49"/>
      <c r="HRN285" s="49"/>
      <c r="HRO285" s="49"/>
      <c r="HRP285" s="49"/>
      <c r="HRQ285" s="49"/>
      <c r="HRR285" s="49"/>
      <c r="HRS285" s="49"/>
      <c r="HRT285" s="49"/>
      <c r="HRU285" s="49"/>
      <c r="HRV285" s="49"/>
      <c r="HRW285" s="49"/>
      <c r="HRX285" s="49"/>
      <c r="HRY285" s="49"/>
      <c r="HRZ285" s="49"/>
      <c r="HSA285" s="49"/>
      <c r="HSB285" s="49"/>
      <c r="HSC285" s="49"/>
      <c r="HSD285" s="49"/>
      <c r="HSE285" s="49"/>
      <c r="HSF285" s="49"/>
      <c r="HSG285" s="49"/>
      <c r="HSH285" s="49"/>
      <c r="HSI285" s="49"/>
      <c r="HSJ285" s="49"/>
      <c r="HSK285" s="49"/>
      <c r="HSL285" s="49"/>
      <c r="HSM285" s="49"/>
      <c r="HSN285" s="49"/>
      <c r="HSO285" s="49"/>
      <c r="HSP285" s="49"/>
      <c r="HSQ285" s="49"/>
      <c r="HSR285" s="49"/>
      <c r="HSS285" s="49"/>
      <c r="HST285" s="49"/>
      <c r="HSU285" s="49"/>
      <c r="HSV285" s="49"/>
      <c r="HSW285" s="49"/>
      <c r="HSX285" s="49"/>
      <c r="HSY285" s="49"/>
      <c r="HSZ285" s="49"/>
      <c r="HTA285" s="49"/>
      <c r="HTB285" s="49"/>
      <c r="HTC285" s="49"/>
      <c r="HTD285" s="49"/>
      <c r="HTE285" s="49"/>
      <c r="HTF285" s="49"/>
      <c r="HTG285" s="49"/>
      <c r="HTH285" s="49"/>
      <c r="HTI285" s="49"/>
      <c r="HTJ285" s="49"/>
      <c r="HTK285" s="49"/>
      <c r="HTL285" s="49"/>
      <c r="HTM285" s="49"/>
      <c r="HTN285" s="49"/>
      <c r="HTO285" s="49"/>
      <c r="HTP285" s="49"/>
      <c r="HTQ285" s="49"/>
      <c r="HTR285" s="49"/>
      <c r="HTS285" s="49"/>
      <c r="HTT285" s="49"/>
      <c r="HTU285" s="49"/>
      <c r="HTV285" s="49"/>
      <c r="HTW285" s="49"/>
      <c r="HTX285" s="49"/>
      <c r="HTY285" s="49"/>
      <c r="HTZ285" s="49"/>
      <c r="HUA285" s="49"/>
      <c r="HUB285" s="49"/>
      <c r="HUC285" s="49"/>
      <c r="HUD285" s="49"/>
      <c r="HUE285" s="49"/>
      <c r="HUF285" s="49"/>
      <c r="HUG285" s="49"/>
      <c r="HUH285" s="49"/>
      <c r="HUI285" s="49"/>
      <c r="HUJ285" s="49"/>
      <c r="HUK285" s="49"/>
      <c r="HUL285" s="49"/>
      <c r="HUM285" s="49"/>
      <c r="HUN285" s="49"/>
      <c r="HUO285" s="49"/>
      <c r="HUP285" s="49"/>
      <c r="HUQ285" s="49"/>
      <c r="HUR285" s="49"/>
      <c r="HUS285" s="49"/>
      <c r="HUT285" s="49"/>
      <c r="HUU285" s="49"/>
      <c r="HUV285" s="49"/>
      <c r="HUW285" s="49"/>
      <c r="HUX285" s="49"/>
      <c r="HUY285" s="49"/>
      <c r="HUZ285" s="49"/>
      <c r="HVA285" s="49"/>
      <c r="HVB285" s="49"/>
      <c r="HVC285" s="49"/>
      <c r="HVD285" s="49"/>
      <c r="HVE285" s="49"/>
      <c r="HVF285" s="49"/>
      <c r="HVG285" s="49"/>
      <c r="HVH285" s="49"/>
      <c r="HVI285" s="49"/>
      <c r="HVJ285" s="49"/>
      <c r="HVK285" s="49"/>
      <c r="HVL285" s="49"/>
      <c r="HVM285" s="49"/>
      <c r="HVN285" s="49"/>
      <c r="HVO285" s="49"/>
      <c r="HVP285" s="49"/>
      <c r="HVQ285" s="49"/>
      <c r="HVR285" s="49"/>
      <c r="HVS285" s="49"/>
      <c r="HVT285" s="49"/>
      <c r="HVU285" s="49"/>
      <c r="HVV285" s="49"/>
      <c r="HVW285" s="49"/>
      <c r="HVX285" s="49"/>
      <c r="HVY285" s="49"/>
      <c r="HVZ285" s="49"/>
      <c r="HWA285" s="49"/>
      <c r="HWB285" s="49"/>
      <c r="HWC285" s="49"/>
      <c r="HWD285" s="49"/>
      <c r="HWE285" s="49"/>
      <c r="HWF285" s="49"/>
      <c r="HWG285" s="49"/>
      <c r="HWH285" s="49"/>
      <c r="HWI285" s="49"/>
      <c r="HWJ285" s="49"/>
      <c r="HWK285" s="49"/>
      <c r="HWL285" s="49"/>
      <c r="HWM285" s="49"/>
      <c r="HWN285" s="49"/>
      <c r="HWO285" s="49"/>
      <c r="HWP285" s="49"/>
      <c r="HWQ285" s="49"/>
      <c r="HWR285" s="49"/>
      <c r="HWS285" s="49"/>
      <c r="HWT285" s="49"/>
      <c r="HWU285" s="49"/>
      <c r="HWV285" s="49"/>
      <c r="HWW285" s="49"/>
      <c r="HWX285" s="49"/>
      <c r="HWY285" s="49"/>
      <c r="HWZ285" s="49"/>
      <c r="HXA285" s="49"/>
      <c r="HXB285" s="49"/>
      <c r="HXC285" s="49"/>
      <c r="HXD285" s="49"/>
      <c r="HXE285" s="49"/>
      <c r="HXF285" s="49"/>
      <c r="HXG285" s="49"/>
      <c r="HXH285" s="49"/>
      <c r="HXI285" s="49"/>
      <c r="HXJ285" s="49"/>
      <c r="HXK285" s="49"/>
      <c r="HXL285" s="49"/>
      <c r="HXM285" s="49"/>
      <c r="HXN285" s="49"/>
      <c r="HXO285" s="49"/>
      <c r="HXP285" s="49"/>
      <c r="HXQ285" s="49"/>
      <c r="HXR285" s="49"/>
      <c r="HXS285" s="49"/>
      <c r="HXT285" s="49"/>
      <c r="HXU285" s="49"/>
      <c r="HXV285" s="49"/>
      <c r="HXW285" s="49"/>
      <c r="HXX285" s="49"/>
      <c r="HXY285" s="49"/>
      <c r="HXZ285" s="49"/>
      <c r="HYA285" s="49"/>
      <c r="HYB285" s="49"/>
      <c r="HYC285" s="49"/>
      <c r="HYD285" s="49"/>
      <c r="HYE285" s="49"/>
      <c r="HYF285" s="49"/>
      <c r="HYG285" s="49"/>
      <c r="HYH285" s="49"/>
      <c r="HYI285" s="49"/>
      <c r="HYJ285" s="49"/>
      <c r="HYK285" s="49"/>
      <c r="HYL285" s="49"/>
      <c r="HYM285" s="49"/>
      <c r="HYN285" s="49"/>
      <c r="HYO285" s="49"/>
      <c r="HYP285" s="49"/>
      <c r="HYQ285" s="49"/>
      <c r="HYR285" s="49"/>
      <c r="HYS285" s="49"/>
      <c r="HYT285" s="49"/>
      <c r="HYU285" s="49"/>
      <c r="HYV285" s="49"/>
      <c r="HYW285" s="49"/>
      <c r="HYX285" s="49"/>
      <c r="HYY285" s="49"/>
      <c r="HYZ285" s="49"/>
      <c r="HZA285" s="49"/>
      <c r="HZB285" s="49"/>
      <c r="HZC285" s="49"/>
      <c r="HZD285" s="49"/>
      <c r="HZE285" s="49"/>
      <c r="HZF285" s="49"/>
      <c r="HZG285" s="49"/>
      <c r="HZH285" s="49"/>
      <c r="HZI285" s="49"/>
      <c r="HZJ285" s="49"/>
      <c r="HZK285" s="49"/>
      <c r="HZL285" s="49"/>
      <c r="HZM285" s="49"/>
      <c r="HZN285" s="49"/>
      <c r="HZO285" s="49"/>
      <c r="HZP285" s="49"/>
      <c r="HZQ285" s="49"/>
      <c r="HZR285" s="49"/>
      <c r="HZS285" s="49"/>
      <c r="HZT285" s="49"/>
      <c r="HZU285" s="49"/>
      <c r="HZV285" s="49"/>
      <c r="HZW285" s="49"/>
      <c r="HZX285" s="49"/>
      <c r="HZY285" s="49"/>
      <c r="HZZ285" s="49"/>
      <c r="IAA285" s="49"/>
      <c r="IAB285" s="49"/>
      <c r="IAC285" s="49"/>
      <c r="IAD285" s="49"/>
      <c r="IAE285" s="49"/>
      <c r="IAF285" s="49"/>
      <c r="IAG285" s="49"/>
      <c r="IAH285" s="49"/>
      <c r="IAI285" s="49"/>
      <c r="IAJ285" s="49"/>
      <c r="IAK285" s="49"/>
      <c r="IAL285" s="49"/>
      <c r="IAM285" s="49"/>
      <c r="IAN285" s="49"/>
      <c r="IAO285" s="49"/>
      <c r="IAP285" s="49"/>
      <c r="IAQ285" s="49"/>
      <c r="IAR285" s="49"/>
      <c r="IAS285" s="49"/>
      <c r="IAT285" s="49"/>
      <c r="IAU285" s="49"/>
      <c r="IAV285" s="49"/>
      <c r="IAW285" s="49"/>
      <c r="IAX285" s="49"/>
      <c r="IAY285" s="49"/>
      <c r="IAZ285" s="49"/>
      <c r="IBA285" s="49"/>
      <c r="IBB285" s="49"/>
      <c r="IBC285" s="49"/>
      <c r="IBD285" s="49"/>
      <c r="IBE285" s="49"/>
      <c r="IBF285" s="49"/>
      <c r="IBG285" s="49"/>
      <c r="IBH285" s="49"/>
      <c r="IBI285" s="49"/>
      <c r="IBJ285" s="49"/>
      <c r="IBK285" s="49"/>
      <c r="IBL285" s="49"/>
      <c r="IBM285" s="49"/>
      <c r="IBN285" s="49"/>
      <c r="IBO285" s="49"/>
      <c r="IBP285" s="49"/>
      <c r="IBQ285" s="49"/>
      <c r="IBR285" s="49"/>
      <c r="IBS285" s="49"/>
      <c r="IBT285" s="49"/>
      <c r="IBU285" s="49"/>
      <c r="IBV285" s="49"/>
      <c r="IBW285" s="49"/>
      <c r="IBX285" s="49"/>
      <c r="IBY285" s="49"/>
      <c r="IBZ285" s="49"/>
      <c r="ICA285" s="49"/>
      <c r="ICB285" s="49"/>
      <c r="ICC285" s="49"/>
      <c r="ICD285" s="49"/>
      <c r="ICE285" s="49"/>
      <c r="ICF285" s="49"/>
      <c r="ICG285" s="49"/>
      <c r="ICH285" s="49"/>
      <c r="ICI285" s="49"/>
      <c r="ICJ285" s="49"/>
      <c r="ICK285" s="49"/>
      <c r="ICL285" s="49"/>
      <c r="ICM285" s="49"/>
      <c r="ICN285" s="49"/>
      <c r="ICO285" s="49"/>
      <c r="ICP285" s="49"/>
      <c r="ICQ285" s="49"/>
      <c r="ICR285" s="49"/>
      <c r="ICS285" s="49"/>
      <c r="ICT285" s="49"/>
      <c r="ICU285" s="49"/>
      <c r="ICV285" s="49"/>
      <c r="ICW285" s="49"/>
      <c r="ICX285" s="49"/>
      <c r="ICY285" s="49"/>
      <c r="ICZ285" s="49"/>
      <c r="IDA285" s="49"/>
      <c r="IDB285" s="49"/>
      <c r="IDC285" s="49"/>
      <c r="IDD285" s="49"/>
      <c r="IDE285" s="49"/>
      <c r="IDF285" s="49"/>
      <c r="IDG285" s="49"/>
      <c r="IDH285" s="49"/>
      <c r="IDI285" s="49"/>
      <c r="IDJ285" s="49"/>
      <c r="IDK285" s="49"/>
      <c r="IDL285" s="49"/>
      <c r="IDM285" s="49"/>
      <c r="IDN285" s="49"/>
      <c r="IDO285" s="49"/>
      <c r="IDP285" s="49"/>
      <c r="IDQ285" s="49"/>
      <c r="IDR285" s="49"/>
      <c r="IDS285" s="49"/>
      <c r="IDT285" s="49"/>
      <c r="IDU285" s="49"/>
      <c r="IDV285" s="49"/>
      <c r="IDW285" s="49"/>
      <c r="IDX285" s="49"/>
      <c r="IDY285" s="49"/>
      <c r="IDZ285" s="49"/>
      <c r="IEA285" s="49"/>
      <c r="IEB285" s="49"/>
      <c r="IEC285" s="49"/>
      <c r="IED285" s="49"/>
      <c r="IEE285" s="49"/>
      <c r="IEF285" s="49"/>
      <c r="IEG285" s="49"/>
      <c r="IEH285" s="49"/>
      <c r="IEI285" s="49"/>
      <c r="IEJ285" s="49"/>
      <c r="IEK285" s="49"/>
      <c r="IEL285" s="49"/>
      <c r="IEM285" s="49"/>
      <c r="IEN285" s="49"/>
      <c r="IEO285" s="49"/>
      <c r="IEP285" s="49"/>
      <c r="IEQ285" s="49"/>
      <c r="IER285" s="49"/>
      <c r="IES285" s="49"/>
      <c r="IET285" s="49"/>
      <c r="IEU285" s="49"/>
      <c r="IEV285" s="49"/>
      <c r="IEW285" s="49"/>
      <c r="IEX285" s="49"/>
      <c r="IEY285" s="49"/>
      <c r="IEZ285" s="49"/>
      <c r="IFA285" s="49"/>
      <c r="IFB285" s="49"/>
      <c r="IFC285" s="49"/>
      <c r="IFD285" s="49"/>
      <c r="IFE285" s="49"/>
      <c r="IFF285" s="49"/>
      <c r="IFG285" s="49"/>
      <c r="IFH285" s="49"/>
      <c r="IFI285" s="49"/>
      <c r="IFJ285" s="49"/>
      <c r="IFK285" s="49"/>
      <c r="IFL285" s="49"/>
      <c r="IFM285" s="49"/>
      <c r="IFN285" s="49"/>
      <c r="IFO285" s="49"/>
      <c r="IFP285" s="49"/>
      <c r="IFQ285" s="49"/>
      <c r="IFR285" s="49"/>
      <c r="IFS285" s="49"/>
      <c r="IFT285" s="49"/>
      <c r="IFU285" s="49"/>
      <c r="IFV285" s="49"/>
      <c r="IFW285" s="49"/>
      <c r="IFX285" s="49"/>
      <c r="IFY285" s="49"/>
      <c r="IFZ285" s="49"/>
      <c r="IGA285" s="49"/>
      <c r="IGB285" s="49"/>
      <c r="IGC285" s="49"/>
      <c r="IGD285" s="49"/>
      <c r="IGE285" s="49"/>
      <c r="IGF285" s="49"/>
      <c r="IGG285" s="49"/>
      <c r="IGH285" s="49"/>
      <c r="IGI285" s="49"/>
      <c r="IGJ285" s="49"/>
      <c r="IGK285" s="49"/>
      <c r="IGL285" s="49"/>
      <c r="IGM285" s="49"/>
      <c r="IGN285" s="49"/>
      <c r="IGO285" s="49"/>
      <c r="IGP285" s="49"/>
      <c r="IGQ285" s="49"/>
      <c r="IGR285" s="49"/>
      <c r="IGS285" s="49"/>
      <c r="IGT285" s="49"/>
      <c r="IGU285" s="49"/>
      <c r="IGV285" s="49"/>
      <c r="IGW285" s="49"/>
      <c r="IGX285" s="49"/>
      <c r="IGY285" s="49"/>
      <c r="IGZ285" s="49"/>
      <c r="IHA285" s="49"/>
      <c r="IHB285" s="49"/>
      <c r="IHC285" s="49"/>
      <c r="IHD285" s="49"/>
      <c r="IHE285" s="49"/>
      <c r="IHF285" s="49"/>
      <c r="IHG285" s="49"/>
      <c r="IHH285" s="49"/>
      <c r="IHI285" s="49"/>
      <c r="IHJ285" s="49"/>
      <c r="IHK285" s="49"/>
      <c r="IHL285" s="49"/>
      <c r="IHM285" s="49"/>
      <c r="IHN285" s="49"/>
      <c r="IHO285" s="49"/>
      <c r="IHP285" s="49"/>
      <c r="IHQ285" s="49"/>
      <c r="IHR285" s="49"/>
      <c r="IHS285" s="49"/>
      <c r="IHT285" s="49"/>
      <c r="IHU285" s="49"/>
      <c r="IHV285" s="49"/>
      <c r="IHW285" s="49"/>
      <c r="IHX285" s="49"/>
      <c r="IHY285" s="49"/>
      <c r="IHZ285" s="49"/>
      <c r="IIA285" s="49"/>
      <c r="IIB285" s="49"/>
      <c r="IIC285" s="49"/>
      <c r="IID285" s="49"/>
      <c r="IIE285" s="49"/>
      <c r="IIF285" s="49"/>
      <c r="IIG285" s="49"/>
      <c r="IIH285" s="49"/>
      <c r="III285" s="49"/>
      <c r="IIJ285" s="49"/>
      <c r="IIK285" s="49"/>
      <c r="IIL285" s="49"/>
      <c r="IIM285" s="49"/>
      <c r="IIN285" s="49"/>
      <c r="IIO285" s="49"/>
      <c r="IIP285" s="49"/>
      <c r="IIQ285" s="49"/>
      <c r="IIR285" s="49"/>
      <c r="IIS285" s="49"/>
      <c r="IIT285" s="49"/>
      <c r="IIU285" s="49"/>
      <c r="IIV285" s="49"/>
      <c r="IIW285" s="49"/>
      <c r="IIX285" s="49"/>
      <c r="IIY285" s="49"/>
      <c r="IIZ285" s="49"/>
      <c r="IJA285" s="49"/>
      <c r="IJB285" s="49"/>
      <c r="IJC285" s="49"/>
      <c r="IJD285" s="49"/>
      <c r="IJE285" s="49"/>
      <c r="IJF285" s="49"/>
      <c r="IJG285" s="49"/>
      <c r="IJH285" s="49"/>
      <c r="IJI285" s="49"/>
      <c r="IJJ285" s="49"/>
      <c r="IJK285" s="49"/>
      <c r="IJL285" s="49"/>
      <c r="IJM285" s="49"/>
      <c r="IJN285" s="49"/>
      <c r="IJO285" s="49"/>
      <c r="IJP285" s="49"/>
      <c r="IJQ285" s="49"/>
      <c r="IJR285" s="49"/>
      <c r="IJS285" s="49"/>
      <c r="IJT285" s="49"/>
      <c r="IJU285" s="49"/>
      <c r="IJV285" s="49"/>
      <c r="IJW285" s="49"/>
      <c r="IJX285" s="49"/>
      <c r="IJY285" s="49"/>
      <c r="IJZ285" s="49"/>
      <c r="IKA285" s="49"/>
      <c r="IKB285" s="49"/>
      <c r="IKC285" s="49"/>
      <c r="IKD285" s="49"/>
      <c r="IKE285" s="49"/>
      <c r="IKF285" s="49"/>
      <c r="IKG285" s="49"/>
      <c r="IKH285" s="49"/>
      <c r="IKI285" s="49"/>
      <c r="IKJ285" s="49"/>
      <c r="IKK285" s="49"/>
      <c r="IKL285" s="49"/>
      <c r="IKM285" s="49"/>
      <c r="IKN285" s="49"/>
      <c r="IKO285" s="49"/>
      <c r="IKP285" s="49"/>
      <c r="IKQ285" s="49"/>
      <c r="IKR285" s="49"/>
      <c r="IKS285" s="49"/>
      <c r="IKT285" s="49"/>
      <c r="IKU285" s="49"/>
      <c r="IKV285" s="49"/>
      <c r="IKW285" s="49"/>
      <c r="IKX285" s="49"/>
      <c r="IKY285" s="49"/>
      <c r="IKZ285" s="49"/>
      <c r="ILA285" s="49"/>
      <c r="ILB285" s="49"/>
      <c r="ILC285" s="49"/>
      <c r="ILD285" s="49"/>
      <c r="ILE285" s="49"/>
      <c r="ILF285" s="49"/>
      <c r="ILG285" s="49"/>
      <c r="ILH285" s="49"/>
      <c r="ILI285" s="49"/>
      <c r="ILJ285" s="49"/>
      <c r="ILK285" s="49"/>
      <c r="ILL285" s="49"/>
      <c r="ILM285" s="49"/>
      <c r="ILN285" s="49"/>
      <c r="ILO285" s="49"/>
      <c r="ILP285" s="49"/>
      <c r="ILQ285" s="49"/>
      <c r="ILR285" s="49"/>
      <c r="ILS285" s="49"/>
      <c r="ILT285" s="49"/>
      <c r="ILU285" s="49"/>
      <c r="ILV285" s="49"/>
      <c r="ILW285" s="49"/>
      <c r="ILX285" s="49"/>
      <c r="ILY285" s="49"/>
      <c r="ILZ285" s="49"/>
      <c r="IMA285" s="49"/>
      <c r="IMB285" s="49"/>
      <c r="IMC285" s="49"/>
      <c r="IMD285" s="49"/>
      <c r="IME285" s="49"/>
      <c r="IMF285" s="49"/>
      <c r="IMG285" s="49"/>
      <c r="IMH285" s="49"/>
      <c r="IMI285" s="49"/>
      <c r="IMJ285" s="49"/>
      <c r="IMK285" s="49"/>
      <c r="IML285" s="49"/>
      <c r="IMM285" s="49"/>
      <c r="IMN285" s="49"/>
      <c r="IMO285" s="49"/>
      <c r="IMP285" s="49"/>
      <c r="IMQ285" s="49"/>
      <c r="IMR285" s="49"/>
      <c r="IMS285" s="49"/>
      <c r="IMT285" s="49"/>
      <c r="IMU285" s="49"/>
      <c r="IMV285" s="49"/>
      <c r="IMW285" s="49"/>
      <c r="IMX285" s="49"/>
      <c r="IMY285" s="49"/>
      <c r="IMZ285" s="49"/>
      <c r="INA285" s="49"/>
      <c r="INB285" s="49"/>
      <c r="INC285" s="49"/>
      <c r="IND285" s="49"/>
      <c r="INE285" s="49"/>
      <c r="INF285" s="49"/>
      <c r="ING285" s="49"/>
      <c r="INH285" s="49"/>
      <c r="INI285" s="49"/>
      <c r="INJ285" s="49"/>
      <c r="INK285" s="49"/>
      <c r="INL285" s="49"/>
      <c r="INM285" s="49"/>
      <c r="INN285" s="49"/>
      <c r="INO285" s="49"/>
      <c r="INP285" s="49"/>
      <c r="INQ285" s="49"/>
      <c r="INR285" s="49"/>
      <c r="INS285" s="49"/>
      <c r="INT285" s="49"/>
      <c r="INU285" s="49"/>
      <c r="INV285" s="49"/>
      <c r="INW285" s="49"/>
      <c r="INX285" s="49"/>
      <c r="INY285" s="49"/>
      <c r="INZ285" s="49"/>
      <c r="IOA285" s="49"/>
      <c r="IOB285" s="49"/>
      <c r="IOC285" s="49"/>
      <c r="IOD285" s="49"/>
      <c r="IOE285" s="49"/>
      <c r="IOF285" s="49"/>
      <c r="IOG285" s="49"/>
      <c r="IOH285" s="49"/>
      <c r="IOI285" s="49"/>
      <c r="IOJ285" s="49"/>
      <c r="IOK285" s="49"/>
      <c r="IOL285" s="49"/>
      <c r="IOM285" s="49"/>
      <c r="ION285" s="49"/>
      <c r="IOO285" s="49"/>
      <c r="IOP285" s="49"/>
      <c r="IOQ285" s="49"/>
      <c r="IOR285" s="49"/>
      <c r="IOS285" s="49"/>
      <c r="IOT285" s="49"/>
      <c r="IOU285" s="49"/>
      <c r="IOV285" s="49"/>
      <c r="IOW285" s="49"/>
      <c r="IOX285" s="49"/>
      <c r="IOY285" s="49"/>
      <c r="IOZ285" s="49"/>
      <c r="IPA285" s="49"/>
      <c r="IPB285" s="49"/>
      <c r="IPC285" s="49"/>
      <c r="IPD285" s="49"/>
      <c r="IPE285" s="49"/>
      <c r="IPF285" s="49"/>
      <c r="IPG285" s="49"/>
      <c r="IPH285" s="49"/>
      <c r="IPI285" s="49"/>
      <c r="IPJ285" s="49"/>
      <c r="IPK285" s="49"/>
      <c r="IPL285" s="49"/>
      <c r="IPM285" s="49"/>
      <c r="IPN285" s="49"/>
      <c r="IPO285" s="49"/>
      <c r="IPP285" s="49"/>
      <c r="IPQ285" s="49"/>
      <c r="IPR285" s="49"/>
      <c r="IPS285" s="49"/>
      <c r="IPT285" s="49"/>
      <c r="IPU285" s="49"/>
      <c r="IPV285" s="49"/>
      <c r="IPW285" s="49"/>
      <c r="IPX285" s="49"/>
      <c r="IPY285" s="49"/>
      <c r="IPZ285" s="49"/>
      <c r="IQA285" s="49"/>
      <c r="IQB285" s="49"/>
      <c r="IQC285" s="49"/>
      <c r="IQD285" s="49"/>
      <c r="IQE285" s="49"/>
      <c r="IQF285" s="49"/>
      <c r="IQG285" s="49"/>
      <c r="IQH285" s="49"/>
      <c r="IQI285" s="49"/>
      <c r="IQJ285" s="49"/>
      <c r="IQK285" s="49"/>
      <c r="IQL285" s="49"/>
      <c r="IQM285" s="49"/>
      <c r="IQN285" s="49"/>
      <c r="IQO285" s="49"/>
      <c r="IQP285" s="49"/>
      <c r="IQQ285" s="49"/>
      <c r="IQR285" s="49"/>
      <c r="IQS285" s="49"/>
      <c r="IQT285" s="49"/>
      <c r="IQU285" s="49"/>
      <c r="IQV285" s="49"/>
      <c r="IQW285" s="49"/>
      <c r="IQX285" s="49"/>
      <c r="IQY285" s="49"/>
      <c r="IQZ285" s="49"/>
      <c r="IRA285" s="49"/>
      <c r="IRB285" s="49"/>
      <c r="IRC285" s="49"/>
      <c r="IRD285" s="49"/>
      <c r="IRE285" s="49"/>
      <c r="IRF285" s="49"/>
      <c r="IRG285" s="49"/>
      <c r="IRH285" s="49"/>
      <c r="IRI285" s="49"/>
      <c r="IRJ285" s="49"/>
      <c r="IRK285" s="49"/>
      <c r="IRL285" s="49"/>
      <c r="IRM285" s="49"/>
      <c r="IRN285" s="49"/>
      <c r="IRO285" s="49"/>
      <c r="IRP285" s="49"/>
      <c r="IRQ285" s="49"/>
      <c r="IRR285" s="49"/>
      <c r="IRS285" s="49"/>
      <c r="IRT285" s="49"/>
      <c r="IRU285" s="49"/>
      <c r="IRV285" s="49"/>
      <c r="IRW285" s="49"/>
      <c r="IRX285" s="49"/>
      <c r="IRY285" s="49"/>
      <c r="IRZ285" s="49"/>
      <c r="ISA285" s="49"/>
      <c r="ISB285" s="49"/>
      <c r="ISC285" s="49"/>
      <c r="ISD285" s="49"/>
      <c r="ISE285" s="49"/>
      <c r="ISF285" s="49"/>
      <c r="ISG285" s="49"/>
      <c r="ISH285" s="49"/>
      <c r="ISI285" s="49"/>
      <c r="ISJ285" s="49"/>
      <c r="ISK285" s="49"/>
      <c r="ISL285" s="49"/>
      <c r="ISM285" s="49"/>
      <c r="ISN285" s="49"/>
      <c r="ISO285" s="49"/>
      <c r="ISP285" s="49"/>
      <c r="ISQ285" s="49"/>
      <c r="ISR285" s="49"/>
      <c r="ISS285" s="49"/>
      <c r="IST285" s="49"/>
      <c r="ISU285" s="49"/>
      <c r="ISV285" s="49"/>
      <c r="ISW285" s="49"/>
      <c r="ISX285" s="49"/>
      <c r="ISY285" s="49"/>
      <c r="ISZ285" s="49"/>
      <c r="ITA285" s="49"/>
      <c r="ITB285" s="49"/>
      <c r="ITC285" s="49"/>
      <c r="ITD285" s="49"/>
      <c r="ITE285" s="49"/>
      <c r="ITF285" s="49"/>
      <c r="ITG285" s="49"/>
      <c r="ITH285" s="49"/>
      <c r="ITI285" s="49"/>
      <c r="ITJ285" s="49"/>
      <c r="ITK285" s="49"/>
      <c r="ITL285" s="49"/>
      <c r="ITM285" s="49"/>
      <c r="ITN285" s="49"/>
      <c r="ITO285" s="49"/>
      <c r="ITP285" s="49"/>
      <c r="ITQ285" s="49"/>
      <c r="ITR285" s="49"/>
      <c r="ITS285" s="49"/>
      <c r="ITT285" s="49"/>
      <c r="ITU285" s="49"/>
      <c r="ITV285" s="49"/>
      <c r="ITW285" s="49"/>
      <c r="ITX285" s="49"/>
      <c r="ITY285" s="49"/>
      <c r="ITZ285" s="49"/>
      <c r="IUA285" s="49"/>
      <c r="IUB285" s="49"/>
      <c r="IUC285" s="49"/>
      <c r="IUD285" s="49"/>
      <c r="IUE285" s="49"/>
      <c r="IUF285" s="49"/>
      <c r="IUG285" s="49"/>
      <c r="IUH285" s="49"/>
      <c r="IUI285" s="49"/>
      <c r="IUJ285" s="49"/>
      <c r="IUK285" s="49"/>
      <c r="IUL285" s="49"/>
      <c r="IUM285" s="49"/>
      <c r="IUN285" s="49"/>
      <c r="IUO285" s="49"/>
      <c r="IUP285" s="49"/>
      <c r="IUQ285" s="49"/>
      <c r="IUR285" s="49"/>
      <c r="IUS285" s="49"/>
      <c r="IUT285" s="49"/>
      <c r="IUU285" s="49"/>
      <c r="IUV285" s="49"/>
      <c r="IUW285" s="49"/>
      <c r="IUX285" s="49"/>
      <c r="IUY285" s="49"/>
      <c r="IUZ285" s="49"/>
      <c r="IVA285" s="49"/>
      <c r="IVB285" s="49"/>
      <c r="IVC285" s="49"/>
      <c r="IVD285" s="49"/>
      <c r="IVE285" s="49"/>
      <c r="IVF285" s="49"/>
      <c r="IVG285" s="49"/>
      <c r="IVH285" s="49"/>
      <c r="IVI285" s="49"/>
      <c r="IVJ285" s="49"/>
      <c r="IVK285" s="49"/>
      <c r="IVL285" s="49"/>
      <c r="IVM285" s="49"/>
      <c r="IVN285" s="49"/>
      <c r="IVO285" s="49"/>
      <c r="IVP285" s="49"/>
      <c r="IVQ285" s="49"/>
      <c r="IVR285" s="49"/>
      <c r="IVS285" s="49"/>
      <c r="IVT285" s="49"/>
      <c r="IVU285" s="49"/>
      <c r="IVV285" s="49"/>
      <c r="IVW285" s="49"/>
      <c r="IVX285" s="49"/>
      <c r="IVY285" s="49"/>
      <c r="IVZ285" s="49"/>
      <c r="IWA285" s="49"/>
      <c r="IWB285" s="49"/>
      <c r="IWC285" s="49"/>
      <c r="IWD285" s="49"/>
      <c r="IWE285" s="49"/>
      <c r="IWF285" s="49"/>
      <c r="IWG285" s="49"/>
      <c r="IWH285" s="49"/>
      <c r="IWI285" s="49"/>
      <c r="IWJ285" s="49"/>
      <c r="IWK285" s="49"/>
      <c r="IWL285" s="49"/>
      <c r="IWM285" s="49"/>
      <c r="IWN285" s="49"/>
      <c r="IWO285" s="49"/>
      <c r="IWP285" s="49"/>
      <c r="IWQ285" s="49"/>
      <c r="IWR285" s="49"/>
      <c r="IWS285" s="49"/>
      <c r="IWT285" s="49"/>
      <c r="IWU285" s="49"/>
      <c r="IWV285" s="49"/>
      <c r="IWW285" s="49"/>
      <c r="IWX285" s="49"/>
      <c r="IWY285" s="49"/>
      <c r="IWZ285" s="49"/>
      <c r="IXA285" s="49"/>
      <c r="IXB285" s="49"/>
      <c r="IXC285" s="49"/>
      <c r="IXD285" s="49"/>
      <c r="IXE285" s="49"/>
      <c r="IXF285" s="49"/>
      <c r="IXG285" s="49"/>
      <c r="IXH285" s="49"/>
      <c r="IXI285" s="49"/>
      <c r="IXJ285" s="49"/>
      <c r="IXK285" s="49"/>
      <c r="IXL285" s="49"/>
      <c r="IXM285" s="49"/>
      <c r="IXN285" s="49"/>
      <c r="IXO285" s="49"/>
      <c r="IXP285" s="49"/>
      <c r="IXQ285" s="49"/>
      <c r="IXR285" s="49"/>
      <c r="IXS285" s="49"/>
      <c r="IXT285" s="49"/>
      <c r="IXU285" s="49"/>
      <c r="IXV285" s="49"/>
      <c r="IXW285" s="49"/>
      <c r="IXX285" s="49"/>
      <c r="IXY285" s="49"/>
      <c r="IXZ285" s="49"/>
      <c r="IYA285" s="49"/>
      <c r="IYB285" s="49"/>
      <c r="IYC285" s="49"/>
      <c r="IYD285" s="49"/>
      <c r="IYE285" s="49"/>
      <c r="IYF285" s="49"/>
      <c r="IYG285" s="49"/>
      <c r="IYH285" s="49"/>
      <c r="IYI285" s="49"/>
      <c r="IYJ285" s="49"/>
      <c r="IYK285" s="49"/>
      <c r="IYL285" s="49"/>
      <c r="IYM285" s="49"/>
      <c r="IYN285" s="49"/>
      <c r="IYO285" s="49"/>
      <c r="IYP285" s="49"/>
      <c r="IYQ285" s="49"/>
      <c r="IYR285" s="49"/>
      <c r="IYS285" s="49"/>
      <c r="IYT285" s="49"/>
      <c r="IYU285" s="49"/>
      <c r="IYV285" s="49"/>
      <c r="IYW285" s="49"/>
      <c r="IYX285" s="49"/>
      <c r="IYY285" s="49"/>
      <c r="IYZ285" s="49"/>
      <c r="IZA285" s="49"/>
      <c r="IZB285" s="49"/>
      <c r="IZC285" s="49"/>
      <c r="IZD285" s="49"/>
      <c r="IZE285" s="49"/>
      <c r="IZF285" s="49"/>
      <c r="IZG285" s="49"/>
      <c r="IZH285" s="49"/>
      <c r="IZI285" s="49"/>
      <c r="IZJ285" s="49"/>
      <c r="IZK285" s="49"/>
      <c r="IZL285" s="49"/>
      <c r="IZM285" s="49"/>
      <c r="IZN285" s="49"/>
      <c r="IZO285" s="49"/>
      <c r="IZP285" s="49"/>
      <c r="IZQ285" s="49"/>
      <c r="IZR285" s="49"/>
      <c r="IZS285" s="49"/>
      <c r="IZT285" s="49"/>
      <c r="IZU285" s="49"/>
      <c r="IZV285" s="49"/>
      <c r="IZW285" s="49"/>
      <c r="IZX285" s="49"/>
      <c r="IZY285" s="49"/>
      <c r="IZZ285" s="49"/>
      <c r="JAA285" s="49"/>
      <c r="JAB285" s="49"/>
      <c r="JAC285" s="49"/>
      <c r="JAD285" s="49"/>
      <c r="JAE285" s="49"/>
      <c r="JAF285" s="49"/>
      <c r="JAG285" s="49"/>
      <c r="JAH285" s="49"/>
      <c r="JAI285" s="49"/>
      <c r="JAJ285" s="49"/>
      <c r="JAK285" s="49"/>
      <c r="JAL285" s="49"/>
      <c r="JAM285" s="49"/>
      <c r="JAN285" s="49"/>
      <c r="JAO285" s="49"/>
      <c r="JAP285" s="49"/>
      <c r="JAQ285" s="49"/>
      <c r="JAR285" s="49"/>
      <c r="JAS285" s="49"/>
      <c r="JAT285" s="49"/>
      <c r="JAU285" s="49"/>
      <c r="JAV285" s="49"/>
      <c r="JAW285" s="49"/>
      <c r="JAX285" s="49"/>
      <c r="JAY285" s="49"/>
      <c r="JAZ285" s="49"/>
      <c r="JBA285" s="49"/>
      <c r="JBB285" s="49"/>
      <c r="JBC285" s="49"/>
      <c r="JBD285" s="49"/>
      <c r="JBE285" s="49"/>
      <c r="JBF285" s="49"/>
      <c r="JBG285" s="49"/>
      <c r="JBH285" s="49"/>
      <c r="JBI285" s="49"/>
      <c r="JBJ285" s="49"/>
      <c r="JBK285" s="49"/>
      <c r="JBL285" s="49"/>
      <c r="JBM285" s="49"/>
      <c r="JBN285" s="49"/>
      <c r="JBO285" s="49"/>
      <c r="JBP285" s="49"/>
      <c r="JBQ285" s="49"/>
      <c r="JBR285" s="49"/>
      <c r="JBS285" s="49"/>
      <c r="JBT285" s="49"/>
      <c r="JBU285" s="49"/>
      <c r="JBV285" s="49"/>
      <c r="JBW285" s="49"/>
      <c r="JBX285" s="49"/>
      <c r="JBY285" s="49"/>
      <c r="JBZ285" s="49"/>
      <c r="JCA285" s="49"/>
      <c r="JCB285" s="49"/>
      <c r="JCC285" s="49"/>
      <c r="JCD285" s="49"/>
      <c r="JCE285" s="49"/>
      <c r="JCF285" s="49"/>
      <c r="JCG285" s="49"/>
      <c r="JCH285" s="49"/>
      <c r="JCI285" s="49"/>
      <c r="JCJ285" s="49"/>
      <c r="JCK285" s="49"/>
      <c r="JCL285" s="49"/>
      <c r="JCM285" s="49"/>
      <c r="JCN285" s="49"/>
      <c r="JCO285" s="49"/>
      <c r="JCP285" s="49"/>
      <c r="JCQ285" s="49"/>
      <c r="JCR285" s="49"/>
      <c r="JCS285" s="49"/>
      <c r="JCT285" s="49"/>
      <c r="JCU285" s="49"/>
      <c r="JCV285" s="49"/>
      <c r="JCW285" s="49"/>
      <c r="JCX285" s="49"/>
      <c r="JCY285" s="49"/>
      <c r="JCZ285" s="49"/>
      <c r="JDA285" s="49"/>
      <c r="JDB285" s="49"/>
      <c r="JDC285" s="49"/>
      <c r="JDD285" s="49"/>
      <c r="JDE285" s="49"/>
      <c r="JDF285" s="49"/>
      <c r="JDG285" s="49"/>
      <c r="JDH285" s="49"/>
      <c r="JDI285" s="49"/>
      <c r="JDJ285" s="49"/>
      <c r="JDK285" s="49"/>
      <c r="JDL285" s="49"/>
      <c r="JDM285" s="49"/>
      <c r="JDN285" s="49"/>
      <c r="JDO285" s="49"/>
      <c r="JDP285" s="49"/>
      <c r="JDQ285" s="49"/>
      <c r="JDR285" s="49"/>
      <c r="JDS285" s="49"/>
      <c r="JDT285" s="49"/>
      <c r="JDU285" s="49"/>
      <c r="JDV285" s="49"/>
      <c r="JDW285" s="49"/>
      <c r="JDX285" s="49"/>
      <c r="JDY285" s="49"/>
      <c r="JDZ285" s="49"/>
      <c r="JEA285" s="49"/>
      <c r="JEB285" s="49"/>
      <c r="JEC285" s="49"/>
      <c r="JED285" s="49"/>
      <c r="JEE285" s="49"/>
      <c r="JEF285" s="49"/>
      <c r="JEG285" s="49"/>
      <c r="JEH285" s="49"/>
      <c r="JEI285" s="49"/>
      <c r="JEJ285" s="49"/>
      <c r="JEK285" s="49"/>
      <c r="JEL285" s="49"/>
      <c r="JEM285" s="49"/>
      <c r="JEN285" s="49"/>
      <c r="JEO285" s="49"/>
      <c r="JEP285" s="49"/>
      <c r="JEQ285" s="49"/>
      <c r="JER285" s="49"/>
      <c r="JES285" s="49"/>
      <c r="JET285" s="49"/>
      <c r="JEU285" s="49"/>
      <c r="JEV285" s="49"/>
      <c r="JEW285" s="49"/>
      <c r="JEX285" s="49"/>
      <c r="JEY285" s="49"/>
      <c r="JEZ285" s="49"/>
      <c r="JFA285" s="49"/>
      <c r="JFB285" s="49"/>
      <c r="JFC285" s="49"/>
      <c r="JFD285" s="49"/>
      <c r="JFE285" s="49"/>
      <c r="JFF285" s="49"/>
      <c r="JFG285" s="49"/>
      <c r="JFH285" s="49"/>
      <c r="JFI285" s="49"/>
      <c r="JFJ285" s="49"/>
      <c r="JFK285" s="49"/>
      <c r="JFL285" s="49"/>
      <c r="JFM285" s="49"/>
      <c r="JFN285" s="49"/>
      <c r="JFO285" s="49"/>
      <c r="JFP285" s="49"/>
      <c r="JFQ285" s="49"/>
      <c r="JFR285" s="49"/>
      <c r="JFS285" s="49"/>
      <c r="JFT285" s="49"/>
      <c r="JFU285" s="49"/>
      <c r="JFV285" s="49"/>
      <c r="JFW285" s="49"/>
      <c r="JFX285" s="49"/>
      <c r="JFY285" s="49"/>
      <c r="JFZ285" s="49"/>
      <c r="JGA285" s="49"/>
      <c r="JGB285" s="49"/>
      <c r="JGC285" s="49"/>
      <c r="JGD285" s="49"/>
      <c r="JGE285" s="49"/>
      <c r="JGF285" s="49"/>
      <c r="JGG285" s="49"/>
      <c r="JGH285" s="49"/>
      <c r="JGI285" s="49"/>
      <c r="JGJ285" s="49"/>
      <c r="JGK285" s="49"/>
      <c r="JGL285" s="49"/>
      <c r="JGM285" s="49"/>
      <c r="JGN285" s="49"/>
      <c r="JGO285" s="49"/>
      <c r="JGP285" s="49"/>
      <c r="JGQ285" s="49"/>
      <c r="JGR285" s="49"/>
      <c r="JGS285" s="49"/>
      <c r="JGT285" s="49"/>
      <c r="JGU285" s="49"/>
      <c r="JGV285" s="49"/>
      <c r="JGW285" s="49"/>
      <c r="JGX285" s="49"/>
      <c r="JGY285" s="49"/>
      <c r="JGZ285" s="49"/>
      <c r="JHA285" s="49"/>
      <c r="JHB285" s="49"/>
      <c r="JHC285" s="49"/>
      <c r="JHD285" s="49"/>
      <c r="JHE285" s="49"/>
      <c r="JHF285" s="49"/>
      <c r="JHG285" s="49"/>
      <c r="JHH285" s="49"/>
      <c r="JHI285" s="49"/>
      <c r="JHJ285" s="49"/>
      <c r="JHK285" s="49"/>
      <c r="JHL285" s="49"/>
      <c r="JHM285" s="49"/>
      <c r="JHN285" s="49"/>
      <c r="JHO285" s="49"/>
      <c r="JHP285" s="49"/>
      <c r="JHQ285" s="49"/>
      <c r="JHR285" s="49"/>
      <c r="JHS285" s="49"/>
      <c r="JHT285" s="49"/>
      <c r="JHU285" s="49"/>
      <c r="JHV285" s="49"/>
      <c r="JHW285" s="49"/>
      <c r="JHX285" s="49"/>
      <c r="JHY285" s="49"/>
      <c r="JHZ285" s="49"/>
      <c r="JIA285" s="49"/>
      <c r="JIB285" s="49"/>
      <c r="JIC285" s="49"/>
      <c r="JID285" s="49"/>
      <c r="JIE285" s="49"/>
      <c r="JIF285" s="49"/>
      <c r="JIG285" s="49"/>
      <c r="JIH285" s="49"/>
      <c r="JII285" s="49"/>
      <c r="JIJ285" s="49"/>
      <c r="JIK285" s="49"/>
      <c r="JIL285" s="49"/>
      <c r="JIM285" s="49"/>
      <c r="JIN285" s="49"/>
      <c r="JIO285" s="49"/>
      <c r="JIP285" s="49"/>
      <c r="JIQ285" s="49"/>
      <c r="JIR285" s="49"/>
      <c r="JIS285" s="49"/>
      <c r="JIT285" s="49"/>
      <c r="JIU285" s="49"/>
      <c r="JIV285" s="49"/>
      <c r="JIW285" s="49"/>
      <c r="JIX285" s="49"/>
      <c r="JIY285" s="49"/>
      <c r="JIZ285" s="49"/>
      <c r="JJA285" s="49"/>
      <c r="JJB285" s="49"/>
      <c r="JJC285" s="49"/>
      <c r="JJD285" s="49"/>
      <c r="JJE285" s="49"/>
      <c r="JJF285" s="49"/>
      <c r="JJG285" s="49"/>
      <c r="JJH285" s="49"/>
      <c r="JJI285" s="49"/>
      <c r="JJJ285" s="49"/>
      <c r="JJK285" s="49"/>
      <c r="JJL285" s="49"/>
      <c r="JJM285" s="49"/>
      <c r="JJN285" s="49"/>
      <c r="JJO285" s="49"/>
      <c r="JJP285" s="49"/>
      <c r="JJQ285" s="49"/>
      <c r="JJR285" s="49"/>
      <c r="JJS285" s="49"/>
      <c r="JJT285" s="49"/>
      <c r="JJU285" s="49"/>
      <c r="JJV285" s="49"/>
      <c r="JJW285" s="49"/>
      <c r="JJX285" s="49"/>
      <c r="JJY285" s="49"/>
      <c r="JJZ285" s="49"/>
      <c r="JKA285" s="49"/>
      <c r="JKB285" s="49"/>
      <c r="JKC285" s="49"/>
      <c r="JKD285" s="49"/>
      <c r="JKE285" s="49"/>
      <c r="JKF285" s="49"/>
      <c r="JKG285" s="49"/>
      <c r="JKH285" s="49"/>
      <c r="JKI285" s="49"/>
      <c r="JKJ285" s="49"/>
      <c r="JKK285" s="49"/>
      <c r="JKL285" s="49"/>
      <c r="JKM285" s="49"/>
      <c r="JKN285" s="49"/>
      <c r="JKO285" s="49"/>
      <c r="JKP285" s="49"/>
      <c r="JKQ285" s="49"/>
      <c r="JKR285" s="49"/>
      <c r="JKS285" s="49"/>
      <c r="JKT285" s="49"/>
      <c r="JKU285" s="49"/>
      <c r="JKV285" s="49"/>
      <c r="JKW285" s="49"/>
      <c r="JKX285" s="49"/>
      <c r="JKY285" s="49"/>
      <c r="JKZ285" s="49"/>
      <c r="JLA285" s="49"/>
      <c r="JLB285" s="49"/>
      <c r="JLC285" s="49"/>
      <c r="JLD285" s="49"/>
      <c r="JLE285" s="49"/>
      <c r="JLF285" s="49"/>
      <c r="JLG285" s="49"/>
      <c r="JLH285" s="49"/>
      <c r="JLI285" s="49"/>
      <c r="JLJ285" s="49"/>
      <c r="JLK285" s="49"/>
      <c r="JLL285" s="49"/>
      <c r="JLM285" s="49"/>
      <c r="JLN285" s="49"/>
      <c r="JLO285" s="49"/>
      <c r="JLP285" s="49"/>
      <c r="JLQ285" s="49"/>
      <c r="JLR285" s="49"/>
      <c r="JLS285" s="49"/>
      <c r="JLT285" s="49"/>
      <c r="JLU285" s="49"/>
      <c r="JLV285" s="49"/>
      <c r="JLW285" s="49"/>
      <c r="JLX285" s="49"/>
      <c r="JLY285" s="49"/>
      <c r="JLZ285" s="49"/>
      <c r="JMA285" s="49"/>
      <c r="JMB285" s="49"/>
      <c r="JMC285" s="49"/>
      <c r="JMD285" s="49"/>
      <c r="JME285" s="49"/>
      <c r="JMF285" s="49"/>
      <c r="JMG285" s="49"/>
      <c r="JMH285" s="49"/>
      <c r="JMI285" s="49"/>
      <c r="JMJ285" s="49"/>
      <c r="JMK285" s="49"/>
      <c r="JML285" s="49"/>
      <c r="JMM285" s="49"/>
      <c r="JMN285" s="49"/>
      <c r="JMO285" s="49"/>
      <c r="JMP285" s="49"/>
      <c r="JMQ285" s="49"/>
      <c r="JMR285" s="49"/>
      <c r="JMS285" s="49"/>
      <c r="JMT285" s="49"/>
      <c r="JMU285" s="49"/>
      <c r="JMV285" s="49"/>
      <c r="JMW285" s="49"/>
      <c r="JMX285" s="49"/>
      <c r="JMY285" s="49"/>
      <c r="JMZ285" s="49"/>
      <c r="JNA285" s="49"/>
      <c r="JNB285" s="49"/>
      <c r="JNC285" s="49"/>
      <c r="JND285" s="49"/>
      <c r="JNE285" s="49"/>
      <c r="JNF285" s="49"/>
      <c r="JNG285" s="49"/>
      <c r="JNH285" s="49"/>
      <c r="JNI285" s="49"/>
      <c r="JNJ285" s="49"/>
      <c r="JNK285" s="49"/>
      <c r="JNL285" s="49"/>
      <c r="JNM285" s="49"/>
      <c r="JNN285" s="49"/>
      <c r="JNO285" s="49"/>
      <c r="JNP285" s="49"/>
      <c r="JNQ285" s="49"/>
      <c r="JNR285" s="49"/>
      <c r="JNS285" s="49"/>
      <c r="JNT285" s="49"/>
      <c r="JNU285" s="49"/>
      <c r="JNV285" s="49"/>
      <c r="JNW285" s="49"/>
      <c r="JNX285" s="49"/>
      <c r="JNY285" s="49"/>
      <c r="JNZ285" s="49"/>
      <c r="JOA285" s="49"/>
      <c r="JOB285" s="49"/>
      <c r="JOC285" s="49"/>
      <c r="JOD285" s="49"/>
      <c r="JOE285" s="49"/>
      <c r="JOF285" s="49"/>
      <c r="JOG285" s="49"/>
      <c r="JOH285" s="49"/>
      <c r="JOI285" s="49"/>
      <c r="JOJ285" s="49"/>
      <c r="JOK285" s="49"/>
      <c r="JOL285" s="49"/>
      <c r="JOM285" s="49"/>
      <c r="JON285" s="49"/>
      <c r="JOO285" s="49"/>
      <c r="JOP285" s="49"/>
      <c r="JOQ285" s="49"/>
      <c r="JOR285" s="49"/>
      <c r="JOS285" s="49"/>
      <c r="JOT285" s="49"/>
      <c r="JOU285" s="49"/>
      <c r="JOV285" s="49"/>
      <c r="JOW285" s="49"/>
      <c r="JOX285" s="49"/>
      <c r="JOY285" s="49"/>
      <c r="JOZ285" s="49"/>
      <c r="JPA285" s="49"/>
      <c r="JPB285" s="49"/>
      <c r="JPC285" s="49"/>
      <c r="JPD285" s="49"/>
      <c r="JPE285" s="49"/>
      <c r="JPF285" s="49"/>
      <c r="JPG285" s="49"/>
      <c r="JPH285" s="49"/>
      <c r="JPI285" s="49"/>
      <c r="JPJ285" s="49"/>
      <c r="JPK285" s="49"/>
      <c r="JPL285" s="49"/>
      <c r="JPM285" s="49"/>
      <c r="JPN285" s="49"/>
      <c r="JPO285" s="49"/>
      <c r="JPP285" s="49"/>
      <c r="JPQ285" s="49"/>
      <c r="JPR285" s="49"/>
      <c r="JPS285" s="49"/>
      <c r="JPT285" s="49"/>
      <c r="JPU285" s="49"/>
      <c r="JPV285" s="49"/>
      <c r="JPW285" s="49"/>
      <c r="JPX285" s="49"/>
      <c r="JPY285" s="49"/>
      <c r="JPZ285" s="49"/>
      <c r="JQA285" s="49"/>
      <c r="JQB285" s="49"/>
      <c r="JQC285" s="49"/>
      <c r="JQD285" s="49"/>
      <c r="JQE285" s="49"/>
      <c r="JQF285" s="49"/>
      <c r="JQG285" s="49"/>
      <c r="JQH285" s="49"/>
      <c r="JQI285" s="49"/>
      <c r="JQJ285" s="49"/>
      <c r="JQK285" s="49"/>
      <c r="JQL285" s="49"/>
      <c r="JQM285" s="49"/>
      <c r="JQN285" s="49"/>
      <c r="JQO285" s="49"/>
      <c r="JQP285" s="49"/>
      <c r="JQQ285" s="49"/>
      <c r="JQR285" s="49"/>
      <c r="JQS285" s="49"/>
      <c r="JQT285" s="49"/>
      <c r="JQU285" s="49"/>
      <c r="JQV285" s="49"/>
      <c r="JQW285" s="49"/>
      <c r="JQX285" s="49"/>
      <c r="JQY285" s="49"/>
      <c r="JQZ285" s="49"/>
      <c r="JRA285" s="49"/>
      <c r="JRB285" s="49"/>
      <c r="JRC285" s="49"/>
      <c r="JRD285" s="49"/>
      <c r="JRE285" s="49"/>
      <c r="JRF285" s="49"/>
      <c r="JRG285" s="49"/>
      <c r="JRH285" s="49"/>
      <c r="JRI285" s="49"/>
      <c r="JRJ285" s="49"/>
      <c r="JRK285" s="49"/>
      <c r="JRL285" s="49"/>
      <c r="JRM285" s="49"/>
      <c r="JRN285" s="49"/>
      <c r="JRO285" s="49"/>
      <c r="JRP285" s="49"/>
      <c r="JRQ285" s="49"/>
      <c r="JRR285" s="49"/>
      <c r="JRS285" s="49"/>
      <c r="JRT285" s="49"/>
      <c r="JRU285" s="49"/>
      <c r="JRV285" s="49"/>
      <c r="JRW285" s="49"/>
      <c r="JRX285" s="49"/>
      <c r="JRY285" s="49"/>
      <c r="JRZ285" s="49"/>
      <c r="JSA285" s="49"/>
      <c r="JSB285" s="49"/>
      <c r="JSC285" s="49"/>
      <c r="JSD285" s="49"/>
      <c r="JSE285" s="49"/>
      <c r="JSF285" s="49"/>
      <c r="JSG285" s="49"/>
      <c r="JSH285" s="49"/>
      <c r="JSI285" s="49"/>
      <c r="JSJ285" s="49"/>
      <c r="JSK285" s="49"/>
      <c r="JSL285" s="49"/>
      <c r="JSM285" s="49"/>
      <c r="JSN285" s="49"/>
      <c r="JSO285" s="49"/>
      <c r="JSP285" s="49"/>
      <c r="JSQ285" s="49"/>
      <c r="JSR285" s="49"/>
      <c r="JSS285" s="49"/>
      <c r="JST285" s="49"/>
      <c r="JSU285" s="49"/>
      <c r="JSV285" s="49"/>
      <c r="JSW285" s="49"/>
      <c r="JSX285" s="49"/>
      <c r="JSY285" s="49"/>
      <c r="JSZ285" s="49"/>
      <c r="JTA285" s="49"/>
      <c r="JTB285" s="49"/>
      <c r="JTC285" s="49"/>
      <c r="JTD285" s="49"/>
      <c r="JTE285" s="49"/>
      <c r="JTF285" s="49"/>
      <c r="JTG285" s="49"/>
      <c r="JTH285" s="49"/>
      <c r="JTI285" s="49"/>
      <c r="JTJ285" s="49"/>
      <c r="JTK285" s="49"/>
      <c r="JTL285" s="49"/>
      <c r="JTM285" s="49"/>
      <c r="JTN285" s="49"/>
      <c r="JTO285" s="49"/>
      <c r="JTP285" s="49"/>
      <c r="JTQ285" s="49"/>
      <c r="JTR285" s="49"/>
      <c r="JTS285" s="49"/>
      <c r="JTT285" s="49"/>
      <c r="JTU285" s="49"/>
      <c r="JTV285" s="49"/>
      <c r="JTW285" s="49"/>
      <c r="JTX285" s="49"/>
      <c r="JTY285" s="49"/>
      <c r="JTZ285" s="49"/>
      <c r="JUA285" s="49"/>
      <c r="JUB285" s="49"/>
      <c r="JUC285" s="49"/>
      <c r="JUD285" s="49"/>
      <c r="JUE285" s="49"/>
      <c r="JUF285" s="49"/>
      <c r="JUG285" s="49"/>
      <c r="JUH285" s="49"/>
      <c r="JUI285" s="49"/>
      <c r="JUJ285" s="49"/>
      <c r="JUK285" s="49"/>
      <c r="JUL285" s="49"/>
      <c r="JUM285" s="49"/>
      <c r="JUN285" s="49"/>
      <c r="JUO285" s="49"/>
      <c r="JUP285" s="49"/>
      <c r="JUQ285" s="49"/>
      <c r="JUR285" s="49"/>
      <c r="JUS285" s="49"/>
      <c r="JUT285" s="49"/>
      <c r="JUU285" s="49"/>
      <c r="JUV285" s="49"/>
      <c r="JUW285" s="49"/>
      <c r="JUX285" s="49"/>
      <c r="JUY285" s="49"/>
      <c r="JUZ285" s="49"/>
      <c r="JVA285" s="49"/>
      <c r="JVB285" s="49"/>
      <c r="JVC285" s="49"/>
      <c r="JVD285" s="49"/>
      <c r="JVE285" s="49"/>
      <c r="JVF285" s="49"/>
      <c r="JVG285" s="49"/>
      <c r="JVH285" s="49"/>
      <c r="JVI285" s="49"/>
      <c r="JVJ285" s="49"/>
      <c r="JVK285" s="49"/>
      <c r="JVL285" s="49"/>
      <c r="JVM285" s="49"/>
      <c r="JVN285" s="49"/>
      <c r="JVO285" s="49"/>
      <c r="JVP285" s="49"/>
      <c r="JVQ285" s="49"/>
      <c r="JVR285" s="49"/>
      <c r="JVS285" s="49"/>
      <c r="JVT285" s="49"/>
      <c r="JVU285" s="49"/>
      <c r="JVV285" s="49"/>
      <c r="JVW285" s="49"/>
      <c r="JVX285" s="49"/>
      <c r="JVY285" s="49"/>
      <c r="JVZ285" s="49"/>
      <c r="JWA285" s="49"/>
      <c r="JWB285" s="49"/>
      <c r="JWC285" s="49"/>
      <c r="JWD285" s="49"/>
      <c r="JWE285" s="49"/>
      <c r="JWF285" s="49"/>
      <c r="JWG285" s="49"/>
      <c r="JWH285" s="49"/>
      <c r="JWI285" s="49"/>
      <c r="JWJ285" s="49"/>
      <c r="JWK285" s="49"/>
      <c r="JWL285" s="49"/>
      <c r="JWM285" s="49"/>
      <c r="JWN285" s="49"/>
      <c r="JWO285" s="49"/>
      <c r="JWP285" s="49"/>
      <c r="JWQ285" s="49"/>
      <c r="JWR285" s="49"/>
      <c r="JWS285" s="49"/>
      <c r="JWT285" s="49"/>
      <c r="JWU285" s="49"/>
      <c r="JWV285" s="49"/>
      <c r="JWW285" s="49"/>
      <c r="JWX285" s="49"/>
      <c r="JWY285" s="49"/>
      <c r="JWZ285" s="49"/>
      <c r="JXA285" s="49"/>
      <c r="JXB285" s="49"/>
      <c r="JXC285" s="49"/>
      <c r="JXD285" s="49"/>
      <c r="JXE285" s="49"/>
      <c r="JXF285" s="49"/>
      <c r="JXG285" s="49"/>
      <c r="JXH285" s="49"/>
      <c r="JXI285" s="49"/>
      <c r="JXJ285" s="49"/>
      <c r="JXK285" s="49"/>
      <c r="JXL285" s="49"/>
      <c r="JXM285" s="49"/>
      <c r="JXN285" s="49"/>
      <c r="JXO285" s="49"/>
      <c r="JXP285" s="49"/>
      <c r="JXQ285" s="49"/>
      <c r="JXR285" s="49"/>
      <c r="JXS285" s="49"/>
      <c r="JXT285" s="49"/>
      <c r="JXU285" s="49"/>
      <c r="JXV285" s="49"/>
      <c r="JXW285" s="49"/>
      <c r="JXX285" s="49"/>
      <c r="JXY285" s="49"/>
      <c r="JXZ285" s="49"/>
      <c r="JYA285" s="49"/>
      <c r="JYB285" s="49"/>
      <c r="JYC285" s="49"/>
      <c r="JYD285" s="49"/>
      <c r="JYE285" s="49"/>
      <c r="JYF285" s="49"/>
      <c r="JYG285" s="49"/>
      <c r="JYH285" s="49"/>
      <c r="JYI285" s="49"/>
      <c r="JYJ285" s="49"/>
      <c r="JYK285" s="49"/>
      <c r="JYL285" s="49"/>
      <c r="JYM285" s="49"/>
      <c r="JYN285" s="49"/>
      <c r="JYO285" s="49"/>
      <c r="JYP285" s="49"/>
      <c r="JYQ285" s="49"/>
      <c r="JYR285" s="49"/>
      <c r="JYS285" s="49"/>
      <c r="JYT285" s="49"/>
      <c r="JYU285" s="49"/>
      <c r="JYV285" s="49"/>
      <c r="JYW285" s="49"/>
      <c r="JYX285" s="49"/>
      <c r="JYY285" s="49"/>
      <c r="JYZ285" s="49"/>
      <c r="JZA285" s="49"/>
      <c r="JZB285" s="49"/>
      <c r="JZC285" s="49"/>
      <c r="JZD285" s="49"/>
      <c r="JZE285" s="49"/>
      <c r="JZF285" s="49"/>
      <c r="JZG285" s="49"/>
      <c r="JZH285" s="49"/>
      <c r="JZI285" s="49"/>
      <c r="JZJ285" s="49"/>
      <c r="JZK285" s="49"/>
      <c r="JZL285" s="49"/>
      <c r="JZM285" s="49"/>
      <c r="JZN285" s="49"/>
      <c r="JZO285" s="49"/>
      <c r="JZP285" s="49"/>
      <c r="JZQ285" s="49"/>
      <c r="JZR285" s="49"/>
      <c r="JZS285" s="49"/>
      <c r="JZT285" s="49"/>
      <c r="JZU285" s="49"/>
      <c r="JZV285" s="49"/>
      <c r="JZW285" s="49"/>
      <c r="JZX285" s="49"/>
      <c r="JZY285" s="49"/>
      <c r="JZZ285" s="49"/>
      <c r="KAA285" s="49"/>
      <c r="KAB285" s="49"/>
      <c r="KAC285" s="49"/>
      <c r="KAD285" s="49"/>
      <c r="KAE285" s="49"/>
      <c r="KAF285" s="49"/>
      <c r="KAG285" s="49"/>
      <c r="KAH285" s="49"/>
      <c r="KAI285" s="49"/>
      <c r="KAJ285" s="49"/>
      <c r="KAK285" s="49"/>
      <c r="KAL285" s="49"/>
      <c r="KAM285" s="49"/>
      <c r="KAN285" s="49"/>
      <c r="KAO285" s="49"/>
      <c r="KAP285" s="49"/>
      <c r="KAQ285" s="49"/>
      <c r="KAR285" s="49"/>
      <c r="KAS285" s="49"/>
      <c r="KAT285" s="49"/>
      <c r="KAU285" s="49"/>
      <c r="KAV285" s="49"/>
      <c r="KAW285" s="49"/>
      <c r="KAX285" s="49"/>
      <c r="KAY285" s="49"/>
      <c r="KAZ285" s="49"/>
      <c r="KBA285" s="49"/>
      <c r="KBB285" s="49"/>
      <c r="KBC285" s="49"/>
      <c r="KBD285" s="49"/>
      <c r="KBE285" s="49"/>
      <c r="KBF285" s="49"/>
      <c r="KBG285" s="49"/>
      <c r="KBH285" s="49"/>
      <c r="KBI285" s="49"/>
      <c r="KBJ285" s="49"/>
      <c r="KBK285" s="49"/>
      <c r="KBL285" s="49"/>
      <c r="KBM285" s="49"/>
      <c r="KBN285" s="49"/>
      <c r="KBO285" s="49"/>
      <c r="KBP285" s="49"/>
      <c r="KBQ285" s="49"/>
      <c r="KBR285" s="49"/>
      <c r="KBS285" s="49"/>
      <c r="KBT285" s="49"/>
      <c r="KBU285" s="49"/>
      <c r="KBV285" s="49"/>
      <c r="KBW285" s="49"/>
      <c r="KBX285" s="49"/>
      <c r="KBY285" s="49"/>
      <c r="KBZ285" s="49"/>
      <c r="KCA285" s="49"/>
      <c r="KCB285" s="49"/>
      <c r="KCC285" s="49"/>
      <c r="KCD285" s="49"/>
      <c r="KCE285" s="49"/>
      <c r="KCF285" s="49"/>
      <c r="KCG285" s="49"/>
      <c r="KCH285" s="49"/>
      <c r="KCI285" s="49"/>
      <c r="KCJ285" s="49"/>
      <c r="KCK285" s="49"/>
      <c r="KCL285" s="49"/>
      <c r="KCM285" s="49"/>
      <c r="KCN285" s="49"/>
      <c r="KCO285" s="49"/>
      <c r="KCP285" s="49"/>
      <c r="KCQ285" s="49"/>
      <c r="KCR285" s="49"/>
      <c r="KCS285" s="49"/>
      <c r="KCT285" s="49"/>
      <c r="KCU285" s="49"/>
      <c r="KCV285" s="49"/>
      <c r="KCW285" s="49"/>
      <c r="KCX285" s="49"/>
      <c r="KCY285" s="49"/>
      <c r="KCZ285" s="49"/>
      <c r="KDA285" s="49"/>
      <c r="KDB285" s="49"/>
      <c r="KDC285" s="49"/>
      <c r="KDD285" s="49"/>
      <c r="KDE285" s="49"/>
      <c r="KDF285" s="49"/>
      <c r="KDG285" s="49"/>
      <c r="KDH285" s="49"/>
      <c r="KDI285" s="49"/>
      <c r="KDJ285" s="49"/>
      <c r="KDK285" s="49"/>
      <c r="KDL285" s="49"/>
      <c r="KDM285" s="49"/>
      <c r="KDN285" s="49"/>
      <c r="KDO285" s="49"/>
      <c r="KDP285" s="49"/>
      <c r="KDQ285" s="49"/>
      <c r="KDR285" s="49"/>
      <c r="KDS285" s="49"/>
      <c r="KDT285" s="49"/>
      <c r="KDU285" s="49"/>
      <c r="KDV285" s="49"/>
      <c r="KDW285" s="49"/>
      <c r="KDX285" s="49"/>
      <c r="KDY285" s="49"/>
      <c r="KDZ285" s="49"/>
      <c r="KEA285" s="49"/>
      <c r="KEB285" s="49"/>
      <c r="KEC285" s="49"/>
      <c r="KED285" s="49"/>
      <c r="KEE285" s="49"/>
      <c r="KEF285" s="49"/>
      <c r="KEG285" s="49"/>
      <c r="KEH285" s="49"/>
      <c r="KEI285" s="49"/>
      <c r="KEJ285" s="49"/>
      <c r="KEK285" s="49"/>
      <c r="KEL285" s="49"/>
      <c r="KEM285" s="49"/>
      <c r="KEN285" s="49"/>
      <c r="KEO285" s="49"/>
      <c r="KEP285" s="49"/>
      <c r="KEQ285" s="49"/>
      <c r="KER285" s="49"/>
      <c r="KES285" s="49"/>
      <c r="KET285" s="49"/>
      <c r="KEU285" s="49"/>
      <c r="KEV285" s="49"/>
      <c r="KEW285" s="49"/>
      <c r="KEX285" s="49"/>
      <c r="KEY285" s="49"/>
      <c r="KEZ285" s="49"/>
      <c r="KFA285" s="49"/>
      <c r="KFB285" s="49"/>
      <c r="KFC285" s="49"/>
      <c r="KFD285" s="49"/>
      <c r="KFE285" s="49"/>
      <c r="KFF285" s="49"/>
      <c r="KFG285" s="49"/>
      <c r="KFH285" s="49"/>
      <c r="KFI285" s="49"/>
      <c r="KFJ285" s="49"/>
      <c r="KFK285" s="49"/>
      <c r="KFL285" s="49"/>
      <c r="KFM285" s="49"/>
      <c r="KFN285" s="49"/>
      <c r="KFO285" s="49"/>
      <c r="KFP285" s="49"/>
      <c r="KFQ285" s="49"/>
      <c r="KFR285" s="49"/>
      <c r="KFS285" s="49"/>
      <c r="KFT285" s="49"/>
      <c r="KFU285" s="49"/>
      <c r="KFV285" s="49"/>
      <c r="KFW285" s="49"/>
      <c r="KFX285" s="49"/>
      <c r="KFY285" s="49"/>
      <c r="KFZ285" s="49"/>
      <c r="KGA285" s="49"/>
      <c r="KGB285" s="49"/>
      <c r="KGC285" s="49"/>
      <c r="KGD285" s="49"/>
      <c r="KGE285" s="49"/>
      <c r="KGF285" s="49"/>
      <c r="KGG285" s="49"/>
      <c r="KGH285" s="49"/>
      <c r="KGI285" s="49"/>
      <c r="KGJ285" s="49"/>
      <c r="KGK285" s="49"/>
      <c r="KGL285" s="49"/>
      <c r="KGM285" s="49"/>
      <c r="KGN285" s="49"/>
      <c r="KGO285" s="49"/>
      <c r="KGP285" s="49"/>
      <c r="KGQ285" s="49"/>
      <c r="KGR285" s="49"/>
      <c r="KGS285" s="49"/>
      <c r="KGT285" s="49"/>
      <c r="KGU285" s="49"/>
      <c r="KGV285" s="49"/>
      <c r="KGW285" s="49"/>
      <c r="KGX285" s="49"/>
      <c r="KGY285" s="49"/>
      <c r="KGZ285" s="49"/>
      <c r="KHA285" s="49"/>
      <c r="KHB285" s="49"/>
      <c r="KHC285" s="49"/>
      <c r="KHD285" s="49"/>
      <c r="KHE285" s="49"/>
      <c r="KHF285" s="49"/>
      <c r="KHG285" s="49"/>
      <c r="KHH285" s="49"/>
      <c r="KHI285" s="49"/>
      <c r="KHJ285" s="49"/>
      <c r="KHK285" s="49"/>
      <c r="KHL285" s="49"/>
      <c r="KHM285" s="49"/>
      <c r="KHN285" s="49"/>
      <c r="KHO285" s="49"/>
      <c r="KHP285" s="49"/>
      <c r="KHQ285" s="49"/>
      <c r="KHR285" s="49"/>
      <c r="KHS285" s="49"/>
      <c r="KHT285" s="49"/>
      <c r="KHU285" s="49"/>
      <c r="KHV285" s="49"/>
      <c r="KHW285" s="49"/>
      <c r="KHX285" s="49"/>
      <c r="KHY285" s="49"/>
      <c r="KHZ285" s="49"/>
      <c r="KIA285" s="49"/>
      <c r="KIB285" s="49"/>
      <c r="KIC285" s="49"/>
      <c r="KID285" s="49"/>
      <c r="KIE285" s="49"/>
      <c r="KIF285" s="49"/>
      <c r="KIG285" s="49"/>
      <c r="KIH285" s="49"/>
      <c r="KII285" s="49"/>
      <c r="KIJ285" s="49"/>
      <c r="KIK285" s="49"/>
      <c r="KIL285" s="49"/>
      <c r="KIM285" s="49"/>
      <c r="KIN285" s="49"/>
      <c r="KIO285" s="49"/>
      <c r="KIP285" s="49"/>
      <c r="KIQ285" s="49"/>
      <c r="KIR285" s="49"/>
      <c r="KIS285" s="49"/>
      <c r="KIT285" s="49"/>
      <c r="KIU285" s="49"/>
      <c r="KIV285" s="49"/>
      <c r="KIW285" s="49"/>
      <c r="KIX285" s="49"/>
      <c r="KIY285" s="49"/>
      <c r="KIZ285" s="49"/>
      <c r="KJA285" s="49"/>
      <c r="KJB285" s="49"/>
      <c r="KJC285" s="49"/>
      <c r="KJD285" s="49"/>
      <c r="KJE285" s="49"/>
      <c r="KJF285" s="49"/>
      <c r="KJG285" s="49"/>
      <c r="KJH285" s="49"/>
      <c r="KJI285" s="49"/>
      <c r="KJJ285" s="49"/>
      <c r="KJK285" s="49"/>
      <c r="KJL285" s="49"/>
      <c r="KJM285" s="49"/>
      <c r="KJN285" s="49"/>
      <c r="KJO285" s="49"/>
      <c r="KJP285" s="49"/>
      <c r="KJQ285" s="49"/>
      <c r="KJR285" s="49"/>
      <c r="KJS285" s="49"/>
      <c r="KJT285" s="49"/>
      <c r="KJU285" s="49"/>
      <c r="KJV285" s="49"/>
      <c r="KJW285" s="49"/>
      <c r="KJX285" s="49"/>
      <c r="KJY285" s="49"/>
      <c r="KJZ285" s="49"/>
      <c r="KKA285" s="49"/>
      <c r="KKB285" s="49"/>
      <c r="KKC285" s="49"/>
      <c r="KKD285" s="49"/>
      <c r="KKE285" s="49"/>
      <c r="KKF285" s="49"/>
      <c r="KKG285" s="49"/>
      <c r="KKH285" s="49"/>
      <c r="KKI285" s="49"/>
      <c r="KKJ285" s="49"/>
      <c r="KKK285" s="49"/>
      <c r="KKL285" s="49"/>
      <c r="KKM285" s="49"/>
      <c r="KKN285" s="49"/>
      <c r="KKO285" s="49"/>
      <c r="KKP285" s="49"/>
      <c r="KKQ285" s="49"/>
      <c r="KKR285" s="49"/>
      <c r="KKS285" s="49"/>
      <c r="KKT285" s="49"/>
      <c r="KKU285" s="49"/>
      <c r="KKV285" s="49"/>
      <c r="KKW285" s="49"/>
      <c r="KKX285" s="49"/>
      <c r="KKY285" s="49"/>
      <c r="KKZ285" s="49"/>
      <c r="KLA285" s="49"/>
      <c r="KLB285" s="49"/>
      <c r="KLC285" s="49"/>
      <c r="KLD285" s="49"/>
      <c r="KLE285" s="49"/>
      <c r="KLF285" s="49"/>
      <c r="KLG285" s="49"/>
      <c r="KLH285" s="49"/>
      <c r="KLI285" s="49"/>
      <c r="KLJ285" s="49"/>
      <c r="KLK285" s="49"/>
      <c r="KLL285" s="49"/>
      <c r="KLM285" s="49"/>
      <c r="KLN285" s="49"/>
      <c r="KLO285" s="49"/>
      <c r="KLP285" s="49"/>
      <c r="KLQ285" s="49"/>
      <c r="KLR285" s="49"/>
      <c r="KLS285" s="49"/>
      <c r="KLT285" s="49"/>
      <c r="KLU285" s="49"/>
      <c r="KLV285" s="49"/>
      <c r="KLW285" s="49"/>
      <c r="KLX285" s="49"/>
      <c r="KLY285" s="49"/>
      <c r="KLZ285" s="49"/>
      <c r="KMA285" s="49"/>
      <c r="KMB285" s="49"/>
      <c r="KMC285" s="49"/>
      <c r="KMD285" s="49"/>
      <c r="KME285" s="49"/>
      <c r="KMF285" s="49"/>
      <c r="KMG285" s="49"/>
      <c r="KMH285" s="49"/>
      <c r="KMI285" s="49"/>
      <c r="KMJ285" s="49"/>
      <c r="KMK285" s="49"/>
      <c r="KML285" s="49"/>
      <c r="KMM285" s="49"/>
      <c r="KMN285" s="49"/>
      <c r="KMO285" s="49"/>
      <c r="KMP285" s="49"/>
      <c r="KMQ285" s="49"/>
      <c r="KMR285" s="49"/>
      <c r="KMS285" s="49"/>
      <c r="KMT285" s="49"/>
      <c r="KMU285" s="49"/>
      <c r="KMV285" s="49"/>
      <c r="KMW285" s="49"/>
      <c r="KMX285" s="49"/>
      <c r="KMY285" s="49"/>
      <c r="KMZ285" s="49"/>
      <c r="KNA285" s="49"/>
      <c r="KNB285" s="49"/>
      <c r="KNC285" s="49"/>
      <c r="KND285" s="49"/>
      <c r="KNE285" s="49"/>
      <c r="KNF285" s="49"/>
      <c r="KNG285" s="49"/>
      <c r="KNH285" s="49"/>
      <c r="KNI285" s="49"/>
      <c r="KNJ285" s="49"/>
      <c r="KNK285" s="49"/>
      <c r="KNL285" s="49"/>
      <c r="KNM285" s="49"/>
      <c r="KNN285" s="49"/>
      <c r="KNO285" s="49"/>
      <c r="KNP285" s="49"/>
      <c r="KNQ285" s="49"/>
      <c r="KNR285" s="49"/>
      <c r="KNS285" s="49"/>
      <c r="KNT285" s="49"/>
      <c r="KNU285" s="49"/>
      <c r="KNV285" s="49"/>
      <c r="KNW285" s="49"/>
      <c r="KNX285" s="49"/>
      <c r="KNY285" s="49"/>
      <c r="KNZ285" s="49"/>
      <c r="KOA285" s="49"/>
      <c r="KOB285" s="49"/>
      <c r="KOC285" s="49"/>
      <c r="KOD285" s="49"/>
      <c r="KOE285" s="49"/>
      <c r="KOF285" s="49"/>
      <c r="KOG285" s="49"/>
      <c r="KOH285" s="49"/>
      <c r="KOI285" s="49"/>
      <c r="KOJ285" s="49"/>
      <c r="KOK285" s="49"/>
      <c r="KOL285" s="49"/>
      <c r="KOM285" s="49"/>
      <c r="KON285" s="49"/>
      <c r="KOO285" s="49"/>
      <c r="KOP285" s="49"/>
      <c r="KOQ285" s="49"/>
      <c r="KOR285" s="49"/>
      <c r="KOS285" s="49"/>
      <c r="KOT285" s="49"/>
      <c r="KOU285" s="49"/>
      <c r="KOV285" s="49"/>
      <c r="KOW285" s="49"/>
      <c r="KOX285" s="49"/>
      <c r="KOY285" s="49"/>
      <c r="KOZ285" s="49"/>
      <c r="KPA285" s="49"/>
      <c r="KPB285" s="49"/>
      <c r="KPC285" s="49"/>
      <c r="KPD285" s="49"/>
      <c r="KPE285" s="49"/>
      <c r="KPF285" s="49"/>
      <c r="KPG285" s="49"/>
      <c r="KPH285" s="49"/>
      <c r="KPI285" s="49"/>
      <c r="KPJ285" s="49"/>
      <c r="KPK285" s="49"/>
      <c r="KPL285" s="49"/>
      <c r="KPM285" s="49"/>
      <c r="KPN285" s="49"/>
      <c r="KPO285" s="49"/>
      <c r="KPP285" s="49"/>
      <c r="KPQ285" s="49"/>
      <c r="KPR285" s="49"/>
      <c r="KPS285" s="49"/>
      <c r="KPT285" s="49"/>
      <c r="KPU285" s="49"/>
      <c r="KPV285" s="49"/>
      <c r="KPW285" s="49"/>
      <c r="KPX285" s="49"/>
      <c r="KPY285" s="49"/>
      <c r="KPZ285" s="49"/>
      <c r="KQA285" s="49"/>
      <c r="KQB285" s="49"/>
      <c r="KQC285" s="49"/>
      <c r="KQD285" s="49"/>
      <c r="KQE285" s="49"/>
      <c r="KQF285" s="49"/>
      <c r="KQG285" s="49"/>
      <c r="KQH285" s="49"/>
      <c r="KQI285" s="49"/>
      <c r="KQJ285" s="49"/>
      <c r="KQK285" s="49"/>
      <c r="KQL285" s="49"/>
      <c r="KQM285" s="49"/>
      <c r="KQN285" s="49"/>
      <c r="KQO285" s="49"/>
      <c r="KQP285" s="49"/>
      <c r="KQQ285" s="49"/>
      <c r="KQR285" s="49"/>
      <c r="KQS285" s="49"/>
      <c r="KQT285" s="49"/>
      <c r="KQU285" s="49"/>
      <c r="KQV285" s="49"/>
      <c r="KQW285" s="49"/>
      <c r="KQX285" s="49"/>
      <c r="KQY285" s="49"/>
      <c r="KQZ285" s="49"/>
      <c r="KRA285" s="49"/>
      <c r="KRB285" s="49"/>
      <c r="KRC285" s="49"/>
      <c r="KRD285" s="49"/>
      <c r="KRE285" s="49"/>
      <c r="KRF285" s="49"/>
      <c r="KRG285" s="49"/>
      <c r="KRH285" s="49"/>
      <c r="KRI285" s="49"/>
      <c r="KRJ285" s="49"/>
      <c r="KRK285" s="49"/>
      <c r="KRL285" s="49"/>
      <c r="KRM285" s="49"/>
      <c r="KRN285" s="49"/>
      <c r="KRO285" s="49"/>
      <c r="KRP285" s="49"/>
      <c r="KRQ285" s="49"/>
      <c r="KRR285" s="49"/>
      <c r="KRS285" s="49"/>
      <c r="KRT285" s="49"/>
      <c r="KRU285" s="49"/>
      <c r="KRV285" s="49"/>
      <c r="KRW285" s="49"/>
      <c r="KRX285" s="49"/>
      <c r="KRY285" s="49"/>
      <c r="KRZ285" s="49"/>
      <c r="KSA285" s="49"/>
      <c r="KSB285" s="49"/>
      <c r="KSC285" s="49"/>
      <c r="KSD285" s="49"/>
      <c r="KSE285" s="49"/>
      <c r="KSF285" s="49"/>
      <c r="KSG285" s="49"/>
      <c r="KSH285" s="49"/>
      <c r="KSI285" s="49"/>
      <c r="KSJ285" s="49"/>
      <c r="KSK285" s="49"/>
      <c r="KSL285" s="49"/>
      <c r="KSM285" s="49"/>
      <c r="KSN285" s="49"/>
      <c r="KSO285" s="49"/>
      <c r="KSP285" s="49"/>
      <c r="KSQ285" s="49"/>
      <c r="KSR285" s="49"/>
      <c r="KSS285" s="49"/>
      <c r="KST285" s="49"/>
      <c r="KSU285" s="49"/>
      <c r="KSV285" s="49"/>
      <c r="KSW285" s="49"/>
      <c r="KSX285" s="49"/>
      <c r="KSY285" s="49"/>
      <c r="KSZ285" s="49"/>
      <c r="KTA285" s="49"/>
      <c r="KTB285" s="49"/>
      <c r="KTC285" s="49"/>
      <c r="KTD285" s="49"/>
      <c r="KTE285" s="49"/>
      <c r="KTF285" s="49"/>
      <c r="KTG285" s="49"/>
      <c r="KTH285" s="49"/>
      <c r="KTI285" s="49"/>
      <c r="KTJ285" s="49"/>
      <c r="KTK285" s="49"/>
      <c r="KTL285" s="49"/>
      <c r="KTM285" s="49"/>
      <c r="KTN285" s="49"/>
      <c r="KTO285" s="49"/>
      <c r="KTP285" s="49"/>
      <c r="KTQ285" s="49"/>
      <c r="KTR285" s="49"/>
      <c r="KTS285" s="49"/>
      <c r="KTT285" s="49"/>
      <c r="KTU285" s="49"/>
      <c r="KTV285" s="49"/>
      <c r="KTW285" s="49"/>
      <c r="KTX285" s="49"/>
      <c r="KTY285" s="49"/>
      <c r="KTZ285" s="49"/>
      <c r="KUA285" s="49"/>
      <c r="KUB285" s="49"/>
      <c r="KUC285" s="49"/>
      <c r="KUD285" s="49"/>
      <c r="KUE285" s="49"/>
      <c r="KUF285" s="49"/>
      <c r="KUG285" s="49"/>
      <c r="KUH285" s="49"/>
      <c r="KUI285" s="49"/>
      <c r="KUJ285" s="49"/>
      <c r="KUK285" s="49"/>
      <c r="KUL285" s="49"/>
      <c r="KUM285" s="49"/>
      <c r="KUN285" s="49"/>
      <c r="KUO285" s="49"/>
      <c r="KUP285" s="49"/>
      <c r="KUQ285" s="49"/>
      <c r="KUR285" s="49"/>
      <c r="KUS285" s="49"/>
      <c r="KUT285" s="49"/>
      <c r="KUU285" s="49"/>
      <c r="KUV285" s="49"/>
      <c r="KUW285" s="49"/>
      <c r="KUX285" s="49"/>
      <c r="KUY285" s="49"/>
      <c r="KUZ285" s="49"/>
      <c r="KVA285" s="49"/>
      <c r="KVB285" s="49"/>
      <c r="KVC285" s="49"/>
      <c r="KVD285" s="49"/>
      <c r="KVE285" s="49"/>
      <c r="KVF285" s="49"/>
      <c r="KVG285" s="49"/>
      <c r="KVH285" s="49"/>
      <c r="KVI285" s="49"/>
      <c r="KVJ285" s="49"/>
      <c r="KVK285" s="49"/>
      <c r="KVL285" s="49"/>
      <c r="KVM285" s="49"/>
      <c r="KVN285" s="49"/>
      <c r="KVO285" s="49"/>
      <c r="KVP285" s="49"/>
      <c r="KVQ285" s="49"/>
      <c r="KVR285" s="49"/>
      <c r="KVS285" s="49"/>
      <c r="KVT285" s="49"/>
      <c r="KVU285" s="49"/>
      <c r="KVV285" s="49"/>
      <c r="KVW285" s="49"/>
      <c r="KVX285" s="49"/>
      <c r="KVY285" s="49"/>
      <c r="KVZ285" s="49"/>
      <c r="KWA285" s="49"/>
      <c r="KWB285" s="49"/>
      <c r="KWC285" s="49"/>
      <c r="KWD285" s="49"/>
      <c r="KWE285" s="49"/>
      <c r="KWF285" s="49"/>
      <c r="KWG285" s="49"/>
      <c r="KWH285" s="49"/>
      <c r="KWI285" s="49"/>
      <c r="KWJ285" s="49"/>
      <c r="KWK285" s="49"/>
      <c r="KWL285" s="49"/>
      <c r="KWM285" s="49"/>
      <c r="KWN285" s="49"/>
      <c r="KWO285" s="49"/>
      <c r="KWP285" s="49"/>
      <c r="KWQ285" s="49"/>
      <c r="KWR285" s="49"/>
      <c r="KWS285" s="49"/>
      <c r="KWT285" s="49"/>
      <c r="KWU285" s="49"/>
      <c r="KWV285" s="49"/>
      <c r="KWW285" s="49"/>
      <c r="KWX285" s="49"/>
      <c r="KWY285" s="49"/>
      <c r="KWZ285" s="49"/>
      <c r="KXA285" s="49"/>
      <c r="KXB285" s="49"/>
      <c r="KXC285" s="49"/>
      <c r="KXD285" s="49"/>
      <c r="KXE285" s="49"/>
      <c r="KXF285" s="49"/>
      <c r="KXG285" s="49"/>
      <c r="KXH285" s="49"/>
      <c r="KXI285" s="49"/>
      <c r="KXJ285" s="49"/>
      <c r="KXK285" s="49"/>
      <c r="KXL285" s="49"/>
      <c r="KXM285" s="49"/>
      <c r="KXN285" s="49"/>
      <c r="KXO285" s="49"/>
      <c r="KXP285" s="49"/>
      <c r="KXQ285" s="49"/>
      <c r="KXR285" s="49"/>
      <c r="KXS285" s="49"/>
      <c r="KXT285" s="49"/>
      <c r="KXU285" s="49"/>
      <c r="KXV285" s="49"/>
      <c r="KXW285" s="49"/>
      <c r="KXX285" s="49"/>
      <c r="KXY285" s="49"/>
      <c r="KXZ285" s="49"/>
      <c r="KYA285" s="49"/>
      <c r="KYB285" s="49"/>
      <c r="KYC285" s="49"/>
      <c r="KYD285" s="49"/>
      <c r="KYE285" s="49"/>
      <c r="KYF285" s="49"/>
      <c r="KYG285" s="49"/>
      <c r="KYH285" s="49"/>
      <c r="KYI285" s="49"/>
      <c r="KYJ285" s="49"/>
      <c r="KYK285" s="49"/>
      <c r="KYL285" s="49"/>
      <c r="KYM285" s="49"/>
      <c r="KYN285" s="49"/>
      <c r="KYO285" s="49"/>
      <c r="KYP285" s="49"/>
      <c r="KYQ285" s="49"/>
      <c r="KYR285" s="49"/>
      <c r="KYS285" s="49"/>
      <c r="KYT285" s="49"/>
      <c r="KYU285" s="49"/>
      <c r="KYV285" s="49"/>
      <c r="KYW285" s="49"/>
      <c r="KYX285" s="49"/>
      <c r="KYY285" s="49"/>
      <c r="KYZ285" s="49"/>
      <c r="KZA285" s="49"/>
      <c r="KZB285" s="49"/>
      <c r="KZC285" s="49"/>
      <c r="KZD285" s="49"/>
      <c r="KZE285" s="49"/>
      <c r="KZF285" s="49"/>
      <c r="KZG285" s="49"/>
      <c r="KZH285" s="49"/>
      <c r="KZI285" s="49"/>
      <c r="KZJ285" s="49"/>
      <c r="KZK285" s="49"/>
      <c r="KZL285" s="49"/>
      <c r="KZM285" s="49"/>
      <c r="KZN285" s="49"/>
      <c r="KZO285" s="49"/>
      <c r="KZP285" s="49"/>
      <c r="KZQ285" s="49"/>
      <c r="KZR285" s="49"/>
      <c r="KZS285" s="49"/>
      <c r="KZT285" s="49"/>
      <c r="KZU285" s="49"/>
      <c r="KZV285" s="49"/>
      <c r="KZW285" s="49"/>
      <c r="KZX285" s="49"/>
      <c r="KZY285" s="49"/>
      <c r="KZZ285" s="49"/>
      <c r="LAA285" s="49"/>
      <c r="LAB285" s="49"/>
      <c r="LAC285" s="49"/>
      <c r="LAD285" s="49"/>
      <c r="LAE285" s="49"/>
      <c r="LAF285" s="49"/>
      <c r="LAG285" s="49"/>
      <c r="LAH285" s="49"/>
      <c r="LAI285" s="49"/>
      <c r="LAJ285" s="49"/>
      <c r="LAK285" s="49"/>
      <c r="LAL285" s="49"/>
      <c r="LAM285" s="49"/>
      <c r="LAN285" s="49"/>
      <c r="LAO285" s="49"/>
      <c r="LAP285" s="49"/>
      <c r="LAQ285" s="49"/>
      <c r="LAR285" s="49"/>
      <c r="LAS285" s="49"/>
      <c r="LAT285" s="49"/>
      <c r="LAU285" s="49"/>
      <c r="LAV285" s="49"/>
      <c r="LAW285" s="49"/>
      <c r="LAX285" s="49"/>
      <c r="LAY285" s="49"/>
      <c r="LAZ285" s="49"/>
      <c r="LBA285" s="49"/>
      <c r="LBB285" s="49"/>
      <c r="LBC285" s="49"/>
      <c r="LBD285" s="49"/>
      <c r="LBE285" s="49"/>
      <c r="LBF285" s="49"/>
      <c r="LBG285" s="49"/>
      <c r="LBH285" s="49"/>
      <c r="LBI285" s="49"/>
      <c r="LBJ285" s="49"/>
      <c r="LBK285" s="49"/>
      <c r="LBL285" s="49"/>
      <c r="LBM285" s="49"/>
      <c r="LBN285" s="49"/>
      <c r="LBO285" s="49"/>
      <c r="LBP285" s="49"/>
      <c r="LBQ285" s="49"/>
      <c r="LBR285" s="49"/>
      <c r="LBS285" s="49"/>
      <c r="LBT285" s="49"/>
      <c r="LBU285" s="49"/>
      <c r="LBV285" s="49"/>
      <c r="LBW285" s="49"/>
      <c r="LBX285" s="49"/>
      <c r="LBY285" s="49"/>
      <c r="LBZ285" s="49"/>
      <c r="LCA285" s="49"/>
      <c r="LCB285" s="49"/>
      <c r="LCC285" s="49"/>
      <c r="LCD285" s="49"/>
      <c r="LCE285" s="49"/>
      <c r="LCF285" s="49"/>
      <c r="LCG285" s="49"/>
      <c r="LCH285" s="49"/>
      <c r="LCI285" s="49"/>
      <c r="LCJ285" s="49"/>
      <c r="LCK285" s="49"/>
      <c r="LCL285" s="49"/>
      <c r="LCM285" s="49"/>
      <c r="LCN285" s="49"/>
      <c r="LCO285" s="49"/>
      <c r="LCP285" s="49"/>
      <c r="LCQ285" s="49"/>
      <c r="LCR285" s="49"/>
      <c r="LCS285" s="49"/>
      <c r="LCT285" s="49"/>
      <c r="LCU285" s="49"/>
      <c r="LCV285" s="49"/>
      <c r="LCW285" s="49"/>
      <c r="LCX285" s="49"/>
      <c r="LCY285" s="49"/>
      <c r="LCZ285" s="49"/>
      <c r="LDA285" s="49"/>
      <c r="LDB285" s="49"/>
      <c r="LDC285" s="49"/>
      <c r="LDD285" s="49"/>
      <c r="LDE285" s="49"/>
      <c r="LDF285" s="49"/>
      <c r="LDG285" s="49"/>
      <c r="LDH285" s="49"/>
      <c r="LDI285" s="49"/>
      <c r="LDJ285" s="49"/>
      <c r="LDK285" s="49"/>
      <c r="LDL285" s="49"/>
      <c r="LDM285" s="49"/>
      <c r="LDN285" s="49"/>
      <c r="LDO285" s="49"/>
      <c r="LDP285" s="49"/>
      <c r="LDQ285" s="49"/>
      <c r="LDR285" s="49"/>
      <c r="LDS285" s="49"/>
      <c r="LDT285" s="49"/>
      <c r="LDU285" s="49"/>
      <c r="LDV285" s="49"/>
      <c r="LDW285" s="49"/>
      <c r="LDX285" s="49"/>
      <c r="LDY285" s="49"/>
      <c r="LDZ285" s="49"/>
      <c r="LEA285" s="49"/>
      <c r="LEB285" s="49"/>
      <c r="LEC285" s="49"/>
      <c r="LED285" s="49"/>
      <c r="LEE285" s="49"/>
      <c r="LEF285" s="49"/>
      <c r="LEG285" s="49"/>
      <c r="LEH285" s="49"/>
      <c r="LEI285" s="49"/>
      <c r="LEJ285" s="49"/>
      <c r="LEK285" s="49"/>
      <c r="LEL285" s="49"/>
      <c r="LEM285" s="49"/>
      <c r="LEN285" s="49"/>
      <c r="LEO285" s="49"/>
      <c r="LEP285" s="49"/>
      <c r="LEQ285" s="49"/>
      <c r="LER285" s="49"/>
      <c r="LES285" s="49"/>
      <c r="LET285" s="49"/>
      <c r="LEU285" s="49"/>
      <c r="LEV285" s="49"/>
      <c r="LEW285" s="49"/>
      <c r="LEX285" s="49"/>
      <c r="LEY285" s="49"/>
      <c r="LEZ285" s="49"/>
      <c r="LFA285" s="49"/>
      <c r="LFB285" s="49"/>
      <c r="LFC285" s="49"/>
      <c r="LFD285" s="49"/>
      <c r="LFE285" s="49"/>
      <c r="LFF285" s="49"/>
      <c r="LFG285" s="49"/>
      <c r="LFH285" s="49"/>
      <c r="LFI285" s="49"/>
      <c r="LFJ285" s="49"/>
      <c r="LFK285" s="49"/>
      <c r="LFL285" s="49"/>
      <c r="LFM285" s="49"/>
      <c r="LFN285" s="49"/>
      <c r="LFO285" s="49"/>
      <c r="LFP285" s="49"/>
      <c r="LFQ285" s="49"/>
      <c r="LFR285" s="49"/>
      <c r="LFS285" s="49"/>
      <c r="LFT285" s="49"/>
      <c r="LFU285" s="49"/>
      <c r="LFV285" s="49"/>
      <c r="LFW285" s="49"/>
      <c r="LFX285" s="49"/>
      <c r="LFY285" s="49"/>
      <c r="LFZ285" s="49"/>
      <c r="LGA285" s="49"/>
      <c r="LGB285" s="49"/>
      <c r="LGC285" s="49"/>
      <c r="LGD285" s="49"/>
      <c r="LGE285" s="49"/>
      <c r="LGF285" s="49"/>
      <c r="LGG285" s="49"/>
      <c r="LGH285" s="49"/>
      <c r="LGI285" s="49"/>
      <c r="LGJ285" s="49"/>
      <c r="LGK285" s="49"/>
      <c r="LGL285" s="49"/>
      <c r="LGM285" s="49"/>
      <c r="LGN285" s="49"/>
      <c r="LGO285" s="49"/>
      <c r="LGP285" s="49"/>
      <c r="LGQ285" s="49"/>
      <c r="LGR285" s="49"/>
      <c r="LGS285" s="49"/>
      <c r="LGT285" s="49"/>
      <c r="LGU285" s="49"/>
      <c r="LGV285" s="49"/>
      <c r="LGW285" s="49"/>
      <c r="LGX285" s="49"/>
      <c r="LGY285" s="49"/>
      <c r="LGZ285" s="49"/>
      <c r="LHA285" s="49"/>
      <c r="LHB285" s="49"/>
      <c r="LHC285" s="49"/>
      <c r="LHD285" s="49"/>
      <c r="LHE285" s="49"/>
      <c r="LHF285" s="49"/>
      <c r="LHG285" s="49"/>
      <c r="LHH285" s="49"/>
      <c r="LHI285" s="49"/>
      <c r="LHJ285" s="49"/>
      <c r="LHK285" s="49"/>
      <c r="LHL285" s="49"/>
      <c r="LHM285" s="49"/>
      <c r="LHN285" s="49"/>
      <c r="LHO285" s="49"/>
      <c r="LHP285" s="49"/>
      <c r="LHQ285" s="49"/>
      <c r="LHR285" s="49"/>
      <c r="LHS285" s="49"/>
      <c r="LHT285" s="49"/>
      <c r="LHU285" s="49"/>
      <c r="LHV285" s="49"/>
      <c r="LHW285" s="49"/>
      <c r="LHX285" s="49"/>
      <c r="LHY285" s="49"/>
      <c r="LHZ285" s="49"/>
      <c r="LIA285" s="49"/>
      <c r="LIB285" s="49"/>
      <c r="LIC285" s="49"/>
      <c r="LID285" s="49"/>
      <c r="LIE285" s="49"/>
      <c r="LIF285" s="49"/>
      <c r="LIG285" s="49"/>
      <c r="LIH285" s="49"/>
      <c r="LII285" s="49"/>
      <c r="LIJ285" s="49"/>
      <c r="LIK285" s="49"/>
      <c r="LIL285" s="49"/>
      <c r="LIM285" s="49"/>
      <c r="LIN285" s="49"/>
      <c r="LIO285" s="49"/>
      <c r="LIP285" s="49"/>
      <c r="LIQ285" s="49"/>
      <c r="LIR285" s="49"/>
      <c r="LIS285" s="49"/>
      <c r="LIT285" s="49"/>
      <c r="LIU285" s="49"/>
      <c r="LIV285" s="49"/>
      <c r="LIW285" s="49"/>
      <c r="LIX285" s="49"/>
      <c r="LIY285" s="49"/>
      <c r="LIZ285" s="49"/>
      <c r="LJA285" s="49"/>
      <c r="LJB285" s="49"/>
      <c r="LJC285" s="49"/>
      <c r="LJD285" s="49"/>
      <c r="LJE285" s="49"/>
      <c r="LJF285" s="49"/>
      <c r="LJG285" s="49"/>
      <c r="LJH285" s="49"/>
      <c r="LJI285" s="49"/>
      <c r="LJJ285" s="49"/>
      <c r="LJK285" s="49"/>
      <c r="LJL285" s="49"/>
      <c r="LJM285" s="49"/>
      <c r="LJN285" s="49"/>
      <c r="LJO285" s="49"/>
      <c r="LJP285" s="49"/>
      <c r="LJQ285" s="49"/>
      <c r="LJR285" s="49"/>
      <c r="LJS285" s="49"/>
      <c r="LJT285" s="49"/>
      <c r="LJU285" s="49"/>
      <c r="LJV285" s="49"/>
      <c r="LJW285" s="49"/>
      <c r="LJX285" s="49"/>
      <c r="LJY285" s="49"/>
      <c r="LJZ285" s="49"/>
      <c r="LKA285" s="49"/>
      <c r="LKB285" s="49"/>
      <c r="LKC285" s="49"/>
      <c r="LKD285" s="49"/>
      <c r="LKE285" s="49"/>
      <c r="LKF285" s="49"/>
      <c r="LKG285" s="49"/>
      <c r="LKH285" s="49"/>
      <c r="LKI285" s="49"/>
      <c r="LKJ285" s="49"/>
      <c r="LKK285" s="49"/>
      <c r="LKL285" s="49"/>
      <c r="LKM285" s="49"/>
      <c r="LKN285" s="49"/>
      <c r="LKO285" s="49"/>
      <c r="LKP285" s="49"/>
      <c r="LKQ285" s="49"/>
      <c r="LKR285" s="49"/>
      <c r="LKS285" s="49"/>
      <c r="LKT285" s="49"/>
      <c r="LKU285" s="49"/>
      <c r="LKV285" s="49"/>
      <c r="LKW285" s="49"/>
      <c r="LKX285" s="49"/>
      <c r="LKY285" s="49"/>
      <c r="LKZ285" s="49"/>
      <c r="LLA285" s="49"/>
      <c r="LLB285" s="49"/>
      <c r="LLC285" s="49"/>
      <c r="LLD285" s="49"/>
      <c r="LLE285" s="49"/>
      <c r="LLF285" s="49"/>
      <c r="LLG285" s="49"/>
      <c r="LLH285" s="49"/>
      <c r="LLI285" s="49"/>
      <c r="LLJ285" s="49"/>
      <c r="LLK285" s="49"/>
      <c r="LLL285" s="49"/>
      <c r="LLM285" s="49"/>
      <c r="LLN285" s="49"/>
      <c r="LLO285" s="49"/>
      <c r="LLP285" s="49"/>
      <c r="LLQ285" s="49"/>
      <c r="LLR285" s="49"/>
      <c r="LLS285" s="49"/>
      <c r="LLT285" s="49"/>
      <c r="LLU285" s="49"/>
      <c r="LLV285" s="49"/>
      <c r="LLW285" s="49"/>
      <c r="LLX285" s="49"/>
      <c r="LLY285" s="49"/>
      <c r="LLZ285" s="49"/>
      <c r="LMA285" s="49"/>
      <c r="LMB285" s="49"/>
      <c r="LMC285" s="49"/>
      <c r="LMD285" s="49"/>
      <c r="LME285" s="49"/>
      <c r="LMF285" s="49"/>
      <c r="LMG285" s="49"/>
      <c r="LMH285" s="49"/>
      <c r="LMI285" s="49"/>
      <c r="LMJ285" s="49"/>
      <c r="LMK285" s="49"/>
      <c r="LML285" s="49"/>
      <c r="LMM285" s="49"/>
      <c r="LMN285" s="49"/>
      <c r="LMO285" s="49"/>
      <c r="LMP285" s="49"/>
      <c r="LMQ285" s="49"/>
      <c r="LMR285" s="49"/>
      <c r="LMS285" s="49"/>
      <c r="LMT285" s="49"/>
      <c r="LMU285" s="49"/>
      <c r="LMV285" s="49"/>
      <c r="LMW285" s="49"/>
      <c r="LMX285" s="49"/>
      <c r="LMY285" s="49"/>
      <c r="LMZ285" s="49"/>
      <c r="LNA285" s="49"/>
      <c r="LNB285" s="49"/>
      <c r="LNC285" s="49"/>
      <c r="LND285" s="49"/>
      <c r="LNE285" s="49"/>
      <c r="LNF285" s="49"/>
      <c r="LNG285" s="49"/>
      <c r="LNH285" s="49"/>
      <c r="LNI285" s="49"/>
      <c r="LNJ285" s="49"/>
      <c r="LNK285" s="49"/>
      <c r="LNL285" s="49"/>
      <c r="LNM285" s="49"/>
      <c r="LNN285" s="49"/>
      <c r="LNO285" s="49"/>
      <c r="LNP285" s="49"/>
      <c r="LNQ285" s="49"/>
      <c r="LNR285" s="49"/>
      <c r="LNS285" s="49"/>
      <c r="LNT285" s="49"/>
      <c r="LNU285" s="49"/>
      <c r="LNV285" s="49"/>
      <c r="LNW285" s="49"/>
      <c r="LNX285" s="49"/>
      <c r="LNY285" s="49"/>
      <c r="LNZ285" s="49"/>
      <c r="LOA285" s="49"/>
      <c r="LOB285" s="49"/>
      <c r="LOC285" s="49"/>
      <c r="LOD285" s="49"/>
      <c r="LOE285" s="49"/>
      <c r="LOF285" s="49"/>
      <c r="LOG285" s="49"/>
      <c r="LOH285" s="49"/>
      <c r="LOI285" s="49"/>
      <c r="LOJ285" s="49"/>
      <c r="LOK285" s="49"/>
      <c r="LOL285" s="49"/>
      <c r="LOM285" s="49"/>
      <c r="LON285" s="49"/>
      <c r="LOO285" s="49"/>
      <c r="LOP285" s="49"/>
      <c r="LOQ285" s="49"/>
      <c r="LOR285" s="49"/>
      <c r="LOS285" s="49"/>
      <c r="LOT285" s="49"/>
      <c r="LOU285" s="49"/>
      <c r="LOV285" s="49"/>
      <c r="LOW285" s="49"/>
      <c r="LOX285" s="49"/>
      <c r="LOY285" s="49"/>
      <c r="LOZ285" s="49"/>
      <c r="LPA285" s="49"/>
      <c r="LPB285" s="49"/>
      <c r="LPC285" s="49"/>
      <c r="LPD285" s="49"/>
      <c r="LPE285" s="49"/>
      <c r="LPF285" s="49"/>
      <c r="LPG285" s="49"/>
      <c r="LPH285" s="49"/>
      <c r="LPI285" s="49"/>
      <c r="LPJ285" s="49"/>
      <c r="LPK285" s="49"/>
      <c r="LPL285" s="49"/>
      <c r="LPM285" s="49"/>
      <c r="LPN285" s="49"/>
      <c r="LPO285" s="49"/>
      <c r="LPP285" s="49"/>
      <c r="LPQ285" s="49"/>
      <c r="LPR285" s="49"/>
      <c r="LPS285" s="49"/>
      <c r="LPT285" s="49"/>
      <c r="LPU285" s="49"/>
      <c r="LPV285" s="49"/>
      <c r="LPW285" s="49"/>
      <c r="LPX285" s="49"/>
      <c r="LPY285" s="49"/>
      <c r="LPZ285" s="49"/>
      <c r="LQA285" s="49"/>
      <c r="LQB285" s="49"/>
      <c r="LQC285" s="49"/>
      <c r="LQD285" s="49"/>
      <c r="LQE285" s="49"/>
      <c r="LQF285" s="49"/>
      <c r="LQG285" s="49"/>
      <c r="LQH285" s="49"/>
      <c r="LQI285" s="49"/>
      <c r="LQJ285" s="49"/>
      <c r="LQK285" s="49"/>
      <c r="LQL285" s="49"/>
      <c r="LQM285" s="49"/>
      <c r="LQN285" s="49"/>
      <c r="LQO285" s="49"/>
      <c r="LQP285" s="49"/>
      <c r="LQQ285" s="49"/>
      <c r="LQR285" s="49"/>
      <c r="LQS285" s="49"/>
      <c r="LQT285" s="49"/>
      <c r="LQU285" s="49"/>
      <c r="LQV285" s="49"/>
      <c r="LQW285" s="49"/>
      <c r="LQX285" s="49"/>
      <c r="LQY285" s="49"/>
      <c r="LQZ285" s="49"/>
      <c r="LRA285" s="49"/>
      <c r="LRB285" s="49"/>
      <c r="LRC285" s="49"/>
      <c r="LRD285" s="49"/>
      <c r="LRE285" s="49"/>
      <c r="LRF285" s="49"/>
      <c r="LRG285" s="49"/>
      <c r="LRH285" s="49"/>
      <c r="LRI285" s="49"/>
      <c r="LRJ285" s="49"/>
      <c r="LRK285" s="49"/>
      <c r="LRL285" s="49"/>
      <c r="LRM285" s="49"/>
      <c r="LRN285" s="49"/>
      <c r="LRO285" s="49"/>
      <c r="LRP285" s="49"/>
      <c r="LRQ285" s="49"/>
      <c r="LRR285" s="49"/>
      <c r="LRS285" s="49"/>
      <c r="LRT285" s="49"/>
      <c r="LRU285" s="49"/>
      <c r="LRV285" s="49"/>
      <c r="LRW285" s="49"/>
      <c r="LRX285" s="49"/>
      <c r="LRY285" s="49"/>
      <c r="LRZ285" s="49"/>
      <c r="LSA285" s="49"/>
      <c r="LSB285" s="49"/>
      <c r="LSC285" s="49"/>
      <c r="LSD285" s="49"/>
      <c r="LSE285" s="49"/>
      <c r="LSF285" s="49"/>
      <c r="LSG285" s="49"/>
      <c r="LSH285" s="49"/>
      <c r="LSI285" s="49"/>
      <c r="LSJ285" s="49"/>
      <c r="LSK285" s="49"/>
      <c r="LSL285" s="49"/>
      <c r="LSM285" s="49"/>
      <c r="LSN285" s="49"/>
      <c r="LSO285" s="49"/>
      <c r="LSP285" s="49"/>
      <c r="LSQ285" s="49"/>
      <c r="LSR285" s="49"/>
      <c r="LSS285" s="49"/>
      <c r="LST285" s="49"/>
      <c r="LSU285" s="49"/>
      <c r="LSV285" s="49"/>
      <c r="LSW285" s="49"/>
      <c r="LSX285" s="49"/>
      <c r="LSY285" s="49"/>
      <c r="LSZ285" s="49"/>
      <c r="LTA285" s="49"/>
      <c r="LTB285" s="49"/>
      <c r="LTC285" s="49"/>
      <c r="LTD285" s="49"/>
      <c r="LTE285" s="49"/>
      <c r="LTF285" s="49"/>
      <c r="LTG285" s="49"/>
      <c r="LTH285" s="49"/>
      <c r="LTI285" s="49"/>
      <c r="LTJ285" s="49"/>
      <c r="LTK285" s="49"/>
      <c r="LTL285" s="49"/>
      <c r="LTM285" s="49"/>
      <c r="LTN285" s="49"/>
      <c r="LTO285" s="49"/>
      <c r="LTP285" s="49"/>
      <c r="LTQ285" s="49"/>
      <c r="LTR285" s="49"/>
      <c r="LTS285" s="49"/>
      <c r="LTT285" s="49"/>
      <c r="LTU285" s="49"/>
      <c r="LTV285" s="49"/>
      <c r="LTW285" s="49"/>
      <c r="LTX285" s="49"/>
      <c r="LTY285" s="49"/>
      <c r="LTZ285" s="49"/>
      <c r="LUA285" s="49"/>
      <c r="LUB285" s="49"/>
      <c r="LUC285" s="49"/>
      <c r="LUD285" s="49"/>
      <c r="LUE285" s="49"/>
      <c r="LUF285" s="49"/>
      <c r="LUG285" s="49"/>
      <c r="LUH285" s="49"/>
      <c r="LUI285" s="49"/>
      <c r="LUJ285" s="49"/>
      <c r="LUK285" s="49"/>
      <c r="LUL285" s="49"/>
      <c r="LUM285" s="49"/>
      <c r="LUN285" s="49"/>
      <c r="LUO285" s="49"/>
      <c r="LUP285" s="49"/>
      <c r="LUQ285" s="49"/>
      <c r="LUR285" s="49"/>
      <c r="LUS285" s="49"/>
      <c r="LUT285" s="49"/>
      <c r="LUU285" s="49"/>
      <c r="LUV285" s="49"/>
      <c r="LUW285" s="49"/>
      <c r="LUX285" s="49"/>
      <c r="LUY285" s="49"/>
      <c r="LUZ285" s="49"/>
      <c r="LVA285" s="49"/>
      <c r="LVB285" s="49"/>
      <c r="LVC285" s="49"/>
      <c r="LVD285" s="49"/>
      <c r="LVE285" s="49"/>
      <c r="LVF285" s="49"/>
      <c r="LVG285" s="49"/>
      <c r="LVH285" s="49"/>
      <c r="LVI285" s="49"/>
      <c r="LVJ285" s="49"/>
      <c r="LVK285" s="49"/>
      <c r="LVL285" s="49"/>
      <c r="LVM285" s="49"/>
      <c r="LVN285" s="49"/>
      <c r="LVO285" s="49"/>
      <c r="LVP285" s="49"/>
      <c r="LVQ285" s="49"/>
      <c r="LVR285" s="49"/>
      <c r="LVS285" s="49"/>
      <c r="LVT285" s="49"/>
      <c r="LVU285" s="49"/>
      <c r="LVV285" s="49"/>
      <c r="LVW285" s="49"/>
      <c r="LVX285" s="49"/>
      <c r="LVY285" s="49"/>
      <c r="LVZ285" s="49"/>
      <c r="LWA285" s="49"/>
      <c r="LWB285" s="49"/>
      <c r="LWC285" s="49"/>
      <c r="LWD285" s="49"/>
      <c r="LWE285" s="49"/>
      <c r="LWF285" s="49"/>
      <c r="LWG285" s="49"/>
      <c r="LWH285" s="49"/>
      <c r="LWI285" s="49"/>
      <c r="LWJ285" s="49"/>
      <c r="LWK285" s="49"/>
      <c r="LWL285" s="49"/>
      <c r="LWM285" s="49"/>
      <c r="LWN285" s="49"/>
      <c r="LWO285" s="49"/>
      <c r="LWP285" s="49"/>
      <c r="LWQ285" s="49"/>
      <c r="LWR285" s="49"/>
      <c r="LWS285" s="49"/>
      <c r="LWT285" s="49"/>
      <c r="LWU285" s="49"/>
      <c r="LWV285" s="49"/>
      <c r="LWW285" s="49"/>
      <c r="LWX285" s="49"/>
      <c r="LWY285" s="49"/>
      <c r="LWZ285" s="49"/>
      <c r="LXA285" s="49"/>
      <c r="LXB285" s="49"/>
      <c r="LXC285" s="49"/>
      <c r="LXD285" s="49"/>
      <c r="LXE285" s="49"/>
      <c r="LXF285" s="49"/>
      <c r="LXG285" s="49"/>
      <c r="LXH285" s="49"/>
      <c r="LXI285" s="49"/>
      <c r="LXJ285" s="49"/>
      <c r="LXK285" s="49"/>
      <c r="LXL285" s="49"/>
      <c r="LXM285" s="49"/>
      <c r="LXN285" s="49"/>
      <c r="LXO285" s="49"/>
      <c r="LXP285" s="49"/>
      <c r="LXQ285" s="49"/>
      <c r="LXR285" s="49"/>
      <c r="LXS285" s="49"/>
      <c r="LXT285" s="49"/>
      <c r="LXU285" s="49"/>
      <c r="LXV285" s="49"/>
      <c r="LXW285" s="49"/>
      <c r="LXX285" s="49"/>
      <c r="LXY285" s="49"/>
      <c r="LXZ285" s="49"/>
      <c r="LYA285" s="49"/>
      <c r="LYB285" s="49"/>
      <c r="LYC285" s="49"/>
      <c r="LYD285" s="49"/>
      <c r="LYE285" s="49"/>
      <c r="LYF285" s="49"/>
      <c r="LYG285" s="49"/>
      <c r="LYH285" s="49"/>
      <c r="LYI285" s="49"/>
      <c r="LYJ285" s="49"/>
      <c r="LYK285" s="49"/>
      <c r="LYL285" s="49"/>
      <c r="LYM285" s="49"/>
      <c r="LYN285" s="49"/>
      <c r="LYO285" s="49"/>
      <c r="LYP285" s="49"/>
      <c r="LYQ285" s="49"/>
      <c r="LYR285" s="49"/>
      <c r="LYS285" s="49"/>
      <c r="LYT285" s="49"/>
      <c r="LYU285" s="49"/>
      <c r="LYV285" s="49"/>
      <c r="LYW285" s="49"/>
      <c r="LYX285" s="49"/>
      <c r="LYY285" s="49"/>
      <c r="LYZ285" s="49"/>
      <c r="LZA285" s="49"/>
      <c r="LZB285" s="49"/>
      <c r="LZC285" s="49"/>
      <c r="LZD285" s="49"/>
      <c r="LZE285" s="49"/>
      <c r="LZF285" s="49"/>
      <c r="LZG285" s="49"/>
      <c r="LZH285" s="49"/>
      <c r="LZI285" s="49"/>
      <c r="LZJ285" s="49"/>
      <c r="LZK285" s="49"/>
      <c r="LZL285" s="49"/>
      <c r="LZM285" s="49"/>
      <c r="LZN285" s="49"/>
      <c r="LZO285" s="49"/>
      <c r="LZP285" s="49"/>
      <c r="LZQ285" s="49"/>
      <c r="LZR285" s="49"/>
      <c r="LZS285" s="49"/>
      <c r="LZT285" s="49"/>
      <c r="LZU285" s="49"/>
      <c r="LZV285" s="49"/>
      <c r="LZW285" s="49"/>
      <c r="LZX285" s="49"/>
      <c r="LZY285" s="49"/>
      <c r="LZZ285" s="49"/>
      <c r="MAA285" s="49"/>
      <c r="MAB285" s="49"/>
      <c r="MAC285" s="49"/>
      <c r="MAD285" s="49"/>
      <c r="MAE285" s="49"/>
      <c r="MAF285" s="49"/>
      <c r="MAG285" s="49"/>
      <c r="MAH285" s="49"/>
      <c r="MAI285" s="49"/>
      <c r="MAJ285" s="49"/>
      <c r="MAK285" s="49"/>
      <c r="MAL285" s="49"/>
      <c r="MAM285" s="49"/>
      <c r="MAN285" s="49"/>
      <c r="MAO285" s="49"/>
      <c r="MAP285" s="49"/>
      <c r="MAQ285" s="49"/>
      <c r="MAR285" s="49"/>
      <c r="MAS285" s="49"/>
      <c r="MAT285" s="49"/>
      <c r="MAU285" s="49"/>
      <c r="MAV285" s="49"/>
      <c r="MAW285" s="49"/>
      <c r="MAX285" s="49"/>
      <c r="MAY285" s="49"/>
      <c r="MAZ285" s="49"/>
      <c r="MBA285" s="49"/>
      <c r="MBB285" s="49"/>
      <c r="MBC285" s="49"/>
      <c r="MBD285" s="49"/>
      <c r="MBE285" s="49"/>
      <c r="MBF285" s="49"/>
      <c r="MBG285" s="49"/>
      <c r="MBH285" s="49"/>
      <c r="MBI285" s="49"/>
      <c r="MBJ285" s="49"/>
      <c r="MBK285" s="49"/>
      <c r="MBL285" s="49"/>
      <c r="MBM285" s="49"/>
      <c r="MBN285" s="49"/>
      <c r="MBO285" s="49"/>
      <c r="MBP285" s="49"/>
      <c r="MBQ285" s="49"/>
      <c r="MBR285" s="49"/>
      <c r="MBS285" s="49"/>
      <c r="MBT285" s="49"/>
      <c r="MBU285" s="49"/>
      <c r="MBV285" s="49"/>
      <c r="MBW285" s="49"/>
      <c r="MBX285" s="49"/>
      <c r="MBY285" s="49"/>
      <c r="MBZ285" s="49"/>
      <c r="MCA285" s="49"/>
      <c r="MCB285" s="49"/>
      <c r="MCC285" s="49"/>
      <c r="MCD285" s="49"/>
      <c r="MCE285" s="49"/>
      <c r="MCF285" s="49"/>
      <c r="MCG285" s="49"/>
      <c r="MCH285" s="49"/>
      <c r="MCI285" s="49"/>
      <c r="MCJ285" s="49"/>
      <c r="MCK285" s="49"/>
      <c r="MCL285" s="49"/>
      <c r="MCM285" s="49"/>
      <c r="MCN285" s="49"/>
      <c r="MCO285" s="49"/>
      <c r="MCP285" s="49"/>
      <c r="MCQ285" s="49"/>
      <c r="MCR285" s="49"/>
      <c r="MCS285" s="49"/>
      <c r="MCT285" s="49"/>
      <c r="MCU285" s="49"/>
      <c r="MCV285" s="49"/>
      <c r="MCW285" s="49"/>
      <c r="MCX285" s="49"/>
      <c r="MCY285" s="49"/>
      <c r="MCZ285" s="49"/>
      <c r="MDA285" s="49"/>
      <c r="MDB285" s="49"/>
      <c r="MDC285" s="49"/>
      <c r="MDD285" s="49"/>
      <c r="MDE285" s="49"/>
      <c r="MDF285" s="49"/>
      <c r="MDG285" s="49"/>
      <c r="MDH285" s="49"/>
      <c r="MDI285" s="49"/>
      <c r="MDJ285" s="49"/>
      <c r="MDK285" s="49"/>
      <c r="MDL285" s="49"/>
      <c r="MDM285" s="49"/>
      <c r="MDN285" s="49"/>
      <c r="MDO285" s="49"/>
      <c r="MDP285" s="49"/>
      <c r="MDQ285" s="49"/>
      <c r="MDR285" s="49"/>
      <c r="MDS285" s="49"/>
      <c r="MDT285" s="49"/>
      <c r="MDU285" s="49"/>
      <c r="MDV285" s="49"/>
      <c r="MDW285" s="49"/>
      <c r="MDX285" s="49"/>
      <c r="MDY285" s="49"/>
      <c r="MDZ285" s="49"/>
      <c r="MEA285" s="49"/>
      <c r="MEB285" s="49"/>
      <c r="MEC285" s="49"/>
      <c r="MED285" s="49"/>
      <c r="MEE285" s="49"/>
      <c r="MEF285" s="49"/>
      <c r="MEG285" s="49"/>
      <c r="MEH285" s="49"/>
      <c r="MEI285" s="49"/>
      <c r="MEJ285" s="49"/>
      <c r="MEK285" s="49"/>
      <c r="MEL285" s="49"/>
      <c r="MEM285" s="49"/>
      <c r="MEN285" s="49"/>
      <c r="MEO285" s="49"/>
      <c r="MEP285" s="49"/>
      <c r="MEQ285" s="49"/>
      <c r="MER285" s="49"/>
      <c r="MES285" s="49"/>
      <c r="MET285" s="49"/>
      <c r="MEU285" s="49"/>
      <c r="MEV285" s="49"/>
      <c r="MEW285" s="49"/>
      <c r="MEX285" s="49"/>
      <c r="MEY285" s="49"/>
      <c r="MEZ285" s="49"/>
      <c r="MFA285" s="49"/>
      <c r="MFB285" s="49"/>
      <c r="MFC285" s="49"/>
      <c r="MFD285" s="49"/>
      <c r="MFE285" s="49"/>
      <c r="MFF285" s="49"/>
      <c r="MFG285" s="49"/>
      <c r="MFH285" s="49"/>
      <c r="MFI285" s="49"/>
      <c r="MFJ285" s="49"/>
      <c r="MFK285" s="49"/>
      <c r="MFL285" s="49"/>
      <c r="MFM285" s="49"/>
      <c r="MFN285" s="49"/>
      <c r="MFO285" s="49"/>
      <c r="MFP285" s="49"/>
      <c r="MFQ285" s="49"/>
      <c r="MFR285" s="49"/>
      <c r="MFS285" s="49"/>
      <c r="MFT285" s="49"/>
      <c r="MFU285" s="49"/>
      <c r="MFV285" s="49"/>
      <c r="MFW285" s="49"/>
      <c r="MFX285" s="49"/>
      <c r="MFY285" s="49"/>
      <c r="MFZ285" s="49"/>
      <c r="MGA285" s="49"/>
      <c r="MGB285" s="49"/>
      <c r="MGC285" s="49"/>
      <c r="MGD285" s="49"/>
      <c r="MGE285" s="49"/>
      <c r="MGF285" s="49"/>
      <c r="MGG285" s="49"/>
      <c r="MGH285" s="49"/>
      <c r="MGI285" s="49"/>
      <c r="MGJ285" s="49"/>
      <c r="MGK285" s="49"/>
      <c r="MGL285" s="49"/>
      <c r="MGM285" s="49"/>
      <c r="MGN285" s="49"/>
      <c r="MGO285" s="49"/>
      <c r="MGP285" s="49"/>
      <c r="MGQ285" s="49"/>
      <c r="MGR285" s="49"/>
      <c r="MGS285" s="49"/>
      <c r="MGT285" s="49"/>
      <c r="MGU285" s="49"/>
      <c r="MGV285" s="49"/>
      <c r="MGW285" s="49"/>
      <c r="MGX285" s="49"/>
      <c r="MGY285" s="49"/>
      <c r="MGZ285" s="49"/>
      <c r="MHA285" s="49"/>
      <c r="MHB285" s="49"/>
      <c r="MHC285" s="49"/>
      <c r="MHD285" s="49"/>
      <c r="MHE285" s="49"/>
      <c r="MHF285" s="49"/>
      <c r="MHG285" s="49"/>
      <c r="MHH285" s="49"/>
      <c r="MHI285" s="49"/>
      <c r="MHJ285" s="49"/>
      <c r="MHK285" s="49"/>
      <c r="MHL285" s="49"/>
      <c r="MHM285" s="49"/>
      <c r="MHN285" s="49"/>
      <c r="MHO285" s="49"/>
      <c r="MHP285" s="49"/>
      <c r="MHQ285" s="49"/>
      <c r="MHR285" s="49"/>
      <c r="MHS285" s="49"/>
      <c r="MHT285" s="49"/>
      <c r="MHU285" s="49"/>
      <c r="MHV285" s="49"/>
      <c r="MHW285" s="49"/>
      <c r="MHX285" s="49"/>
      <c r="MHY285" s="49"/>
      <c r="MHZ285" s="49"/>
      <c r="MIA285" s="49"/>
      <c r="MIB285" s="49"/>
      <c r="MIC285" s="49"/>
      <c r="MID285" s="49"/>
      <c r="MIE285" s="49"/>
      <c r="MIF285" s="49"/>
      <c r="MIG285" s="49"/>
      <c r="MIH285" s="49"/>
      <c r="MII285" s="49"/>
      <c r="MIJ285" s="49"/>
      <c r="MIK285" s="49"/>
      <c r="MIL285" s="49"/>
      <c r="MIM285" s="49"/>
      <c r="MIN285" s="49"/>
      <c r="MIO285" s="49"/>
      <c r="MIP285" s="49"/>
      <c r="MIQ285" s="49"/>
      <c r="MIR285" s="49"/>
      <c r="MIS285" s="49"/>
      <c r="MIT285" s="49"/>
      <c r="MIU285" s="49"/>
      <c r="MIV285" s="49"/>
      <c r="MIW285" s="49"/>
      <c r="MIX285" s="49"/>
      <c r="MIY285" s="49"/>
      <c r="MIZ285" s="49"/>
      <c r="MJA285" s="49"/>
      <c r="MJB285" s="49"/>
      <c r="MJC285" s="49"/>
      <c r="MJD285" s="49"/>
      <c r="MJE285" s="49"/>
      <c r="MJF285" s="49"/>
      <c r="MJG285" s="49"/>
      <c r="MJH285" s="49"/>
      <c r="MJI285" s="49"/>
      <c r="MJJ285" s="49"/>
      <c r="MJK285" s="49"/>
      <c r="MJL285" s="49"/>
      <c r="MJM285" s="49"/>
      <c r="MJN285" s="49"/>
      <c r="MJO285" s="49"/>
      <c r="MJP285" s="49"/>
      <c r="MJQ285" s="49"/>
      <c r="MJR285" s="49"/>
      <c r="MJS285" s="49"/>
      <c r="MJT285" s="49"/>
      <c r="MJU285" s="49"/>
      <c r="MJV285" s="49"/>
      <c r="MJW285" s="49"/>
      <c r="MJX285" s="49"/>
      <c r="MJY285" s="49"/>
      <c r="MJZ285" s="49"/>
      <c r="MKA285" s="49"/>
      <c r="MKB285" s="49"/>
      <c r="MKC285" s="49"/>
      <c r="MKD285" s="49"/>
      <c r="MKE285" s="49"/>
      <c r="MKF285" s="49"/>
      <c r="MKG285" s="49"/>
      <c r="MKH285" s="49"/>
      <c r="MKI285" s="49"/>
      <c r="MKJ285" s="49"/>
      <c r="MKK285" s="49"/>
      <c r="MKL285" s="49"/>
      <c r="MKM285" s="49"/>
      <c r="MKN285" s="49"/>
      <c r="MKO285" s="49"/>
      <c r="MKP285" s="49"/>
      <c r="MKQ285" s="49"/>
      <c r="MKR285" s="49"/>
      <c r="MKS285" s="49"/>
      <c r="MKT285" s="49"/>
      <c r="MKU285" s="49"/>
      <c r="MKV285" s="49"/>
      <c r="MKW285" s="49"/>
      <c r="MKX285" s="49"/>
      <c r="MKY285" s="49"/>
      <c r="MKZ285" s="49"/>
      <c r="MLA285" s="49"/>
      <c r="MLB285" s="49"/>
      <c r="MLC285" s="49"/>
      <c r="MLD285" s="49"/>
      <c r="MLE285" s="49"/>
      <c r="MLF285" s="49"/>
      <c r="MLG285" s="49"/>
      <c r="MLH285" s="49"/>
      <c r="MLI285" s="49"/>
      <c r="MLJ285" s="49"/>
      <c r="MLK285" s="49"/>
      <c r="MLL285" s="49"/>
      <c r="MLM285" s="49"/>
      <c r="MLN285" s="49"/>
      <c r="MLO285" s="49"/>
      <c r="MLP285" s="49"/>
      <c r="MLQ285" s="49"/>
      <c r="MLR285" s="49"/>
      <c r="MLS285" s="49"/>
      <c r="MLT285" s="49"/>
      <c r="MLU285" s="49"/>
      <c r="MLV285" s="49"/>
      <c r="MLW285" s="49"/>
      <c r="MLX285" s="49"/>
      <c r="MLY285" s="49"/>
      <c r="MLZ285" s="49"/>
      <c r="MMA285" s="49"/>
      <c r="MMB285" s="49"/>
      <c r="MMC285" s="49"/>
      <c r="MMD285" s="49"/>
      <c r="MME285" s="49"/>
      <c r="MMF285" s="49"/>
      <c r="MMG285" s="49"/>
      <c r="MMH285" s="49"/>
      <c r="MMI285" s="49"/>
      <c r="MMJ285" s="49"/>
      <c r="MMK285" s="49"/>
      <c r="MML285" s="49"/>
      <c r="MMM285" s="49"/>
      <c r="MMN285" s="49"/>
      <c r="MMO285" s="49"/>
      <c r="MMP285" s="49"/>
      <c r="MMQ285" s="49"/>
      <c r="MMR285" s="49"/>
      <c r="MMS285" s="49"/>
      <c r="MMT285" s="49"/>
      <c r="MMU285" s="49"/>
      <c r="MMV285" s="49"/>
      <c r="MMW285" s="49"/>
      <c r="MMX285" s="49"/>
      <c r="MMY285" s="49"/>
      <c r="MMZ285" s="49"/>
      <c r="MNA285" s="49"/>
      <c r="MNB285" s="49"/>
      <c r="MNC285" s="49"/>
      <c r="MND285" s="49"/>
      <c r="MNE285" s="49"/>
      <c r="MNF285" s="49"/>
      <c r="MNG285" s="49"/>
      <c r="MNH285" s="49"/>
      <c r="MNI285" s="49"/>
      <c r="MNJ285" s="49"/>
      <c r="MNK285" s="49"/>
      <c r="MNL285" s="49"/>
      <c r="MNM285" s="49"/>
      <c r="MNN285" s="49"/>
      <c r="MNO285" s="49"/>
      <c r="MNP285" s="49"/>
      <c r="MNQ285" s="49"/>
      <c r="MNR285" s="49"/>
      <c r="MNS285" s="49"/>
      <c r="MNT285" s="49"/>
      <c r="MNU285" s="49"/>
      <c r="MNV285" s="49"/>
      <c r="MNW285" s="49"/>
      <c r="MNX285" s="49"/>
      <c r="MNY285" s="49"/>
      <c r="MNZ285" s="49"/>
      <c r="MOA285" s="49"/>
      <c r="MOB285" s="49"/>
      <c r="MOC285" s="49"/>
      <c r="MOD285" s="49"/>
      <c r="MOE285" s="49"/>
      <c r="MOF285" s="49"/>
      <c r="MOG285" s="49"/>
      <c r="MOH285" s="49"/>
      <c r="MOI285" s="49"/>
      <c r="MOJ285" s="49"/>
      <c r="MOK285" s="49"/>
      <c r="MOL285" s="49"/>
      <c r="MOM285" s="49"/>
      <c r="MON285" s="49"/>
      <c r="MOO285" s="49"/>
      <c r="MOP285" s="49"/>
      <c r="MOQ285" s="49"/>
      <c r="MOR285" s="49"/>
      <c r="MOS285" s="49"/>
      <c r="MOT285" s="49"/>
      <c r="MOU285" s="49"/>
      <c r="MOV285" s="49"/>
      <c r="MOW285" s="49"/>
      <c r="MOX285" s="49"/>
      <c r="MOY285" s="49"/>
      <c r="MOZ285" s="49"/>
      <c r="MPA285" s="49"/>
      <c r="MPB285" s="49"/>
      <c r="MPC285" s="49"/>
      <c r="MPD285" s="49"/>
      <c r="MPE285" s="49"/>
      <c r="MPF285" s="49"/>
      <c r="MPG285" s="49"/>
      <c r="MPH285" s="49"/>
      <c r="MPI285" s="49"/>
      <c r="MPJ285" s="49"/>
      <c r="MPK285" s="49"/>
      <c r="MPL285" s="49"/>
      <c r="MPM285" s="49"/>
      <c r="MPN285" s="49"/>
      <c r="MPO285" s="49"/>
      <c r="MPP285" s="49"/>
      <c r="MPQ285" s="49"/>
      <c r="MPR285" s="49"/>
      <c r="MPS285" s="49"/>
      <c r="MPT285" s="49"/>
      <c r="MPU285" s="49"/>
      <c r="MPV285" s="49"/>
      <c r="MPW285" s="49"/>
      <c r="MPX285" s="49"/>
      <c r="MPY285" s="49"/>
      <c r="MPZ285" s="49"/>
      <c r="MQA285" s="49"/>
      <c r="MQB285" s="49"/>
      <c r="MQC285" s="49"/>
      <c r="MQD285" s="49"/>
      <c r="MQE285" s="49"/>
      <c r="MQF285" s="49"/>
      <c r="MQG285" s="49"/>
      <c r="MQH285" s="49"/>
      <c r="MQI285" s="49"/>
      <c r="MQJ285" s="49"/>
      <c r="MQK285" s="49"/>
      <c r="MQL285" s="49"/>
      <c r="MQM285" s="49"/>
      <c r="MQN285" s="49"/>
      <c r="MQO285" s="49"/>
      <c r="MQP285" s="49"/>
      <c r="MQQ285" s="49"/>
      <c r="MQR285" s="49"/>
      <c r="MQS285" s="49"/>
      <c r="MQT285" s="49"/>
      <c r="MQU285" s="49"/>
      <c r="MQV285" s="49"/>
      <c r="MQW285" s="49"/>
      <c r="MQX285" s="49"/>
      <c r="MQY285" s="49"/>
      <c r="MQZ285" s="49"/>
      <c r="MRA285" s="49"/>
      <c r="MRB285" s="49"/>
      <c r="MRC285" s="49"/>
      <c r="MRD285" s="49"/>
      <c r="MRE285" s="49"/>
      <c r="MRF285" s="49"/>
      <c r="MRG285" s="49"/>
      <c r="MRH285" s="49"/>
      <c r="MRI285" s="49"/>
      <c r="MRJ285" s="49"/>
      <c r="MRK285" s="49"/>
      <c r="MRL285" s="49"/>
      <c r="MRM285" s="49"/>
      <c r="MRN285" s="49"/>
      <c r="MRO285" s="49"/>
      <c r="MRP285" s="49"/>
      <c r="MRQ285" s="49"/>
      <c r="MRR285" s="49"/>
      <c r="MRS285" s="49"/>
      <c r="MRT285" s="49"/>
      <c r="MRU285" s="49"/>
      <c r="MRV285" s="49"/>
      <c r="MRW285" s="49"/>
      <c r="MRX285" s="49"/>
      <c r="MRY285" s="49"/>
      <c r="MRZ285" s="49"/>
      <c r="MSA285" s="49"/>
      <c r="MSB285" s="49"/>
      <c r="MSC285" s="49"/>
      <c r="MSD285" s="49"/>
      <c r="MSE285" s="49"/>
      <c r="MSF285" s="49"/>
      <c r="MSG285" s="49"/>
      <c r="MSH285" s="49"/>
      <c r="MSI285" s="49"/>
      <c r="MSJ285" s="49"/>
      <c r="MSK285" s="49"/>
      <c r="MSL285" s="49"/>
      <c r="MSM285" s="49"/>
      <c r="MSN285" s="49"/>
      <c r="MSO285" s="49"/>
      <c r="MSP285" s="49"/>
      <c r="MSQ285" s="49"/>
      <c r="MSR285" s="49"/>
      <c r="MSS285" s="49"/>
      <c r="MST285" s="49"/>
      <c r="MSU285" s="49"/>
      <c r="MSV285" s="49"/>
      <c r="MSW285" s="49"/>
      <c r="MSX285" s="49"/>
      <c r="MSY285" s="49"/>
      <c r="MSZ285" s="49"/>
      <c r="MTA285" s="49"/>
      <c r="MTB285" s="49"/>
      <c r="MTC285" s="49"/>
      <c r="MTD285" s="49"/>
      <c r="MTE285" s="49"/>
      <c r="MTF285" s="49"/>
      <c r="MTG285" s="49"/>
      <c r="MTH285" s="49"/>
      <c r="MTI285" s="49"/>
      <c r="MTJ285" s="49"/>
      <c r="MTK285" s="49"/>
      <c r="MTL285" s="49"/>
      <c r="MTM285" s="49"/>
      <c r="MTN285" s="49"/>
      <c r="MTO285" s="49"/>
      <c r="MTP285" s="49"/>
      <c r="MTQ285" s="49"/>
      <c r="MTR285" s="49"/>
      <c r="MTS285" s="49"/>
      <c r="MTT285" s="49"/>
      <c r="MTU285" s="49"/>
      <c r="MTV285" s="49"/>
      <c r="MTW285" s="49"/>
      <c r="MTX285" s="49"/>
      <c r="MTY285" s="49"/>
      <c r="MTZ285" s="49"/>
      <c r="MUA285" s="49"/>
      <c r="MUB285" s="49"/>
      <c r="MUC285" s="49"/>
      <c r="MUD285" s="49"/>
      <c r="MUE285" s="49"/>
      <c r="MUF285" s="49"/>
      <c r="MUG285" s="49"/>
      <c r="MUH285" s="49"/>
      <c r="MUI285" s="49"/>
      <c r="MUJ285" s="49"/>
      <c r="MUK285" s="49"/>
      <c r="MUL285" s="49"/>
      <c r="MUM285" s="49"/>
      <c r="MUN285" s="49"/>
      <c r="MUO285" s="49"/>
      <c r="MUP285" s="49"/>
      <c r="MUQ285" s="49"/>
      <c r="MUR285" s="49"/>
      <c r="MUS285" s="49"/>
      <c r="MUT285" s="49"/>
      <c r="MUU285" s="49"/>
      <c r="MUV285" s="49"/>
      <c r="MUW285" s="49"/>
      <c r="MUX285" s="49"/>
      <c r="MUY285" s="49"/>
      <c r="MUZ285" s="49"/>
      <c r="MVA285" s="49"/>
      <c r="MVB285" s="49"/>
      <c r="MVC285" s="49"/>
      <c r="MVD285" s="49"/>
      <c r="MVE285" s="49"/>
      <c r="MVF285" s="49"/>
      <c r="MVG285" s="49"/>
      <c r="MVH285" s="49"/>
      <c r="MVI285" s="49"/>
      <c r="MVJ285" s="49"/>
      <c r="MVK285" s="49"/>
      <c r="MVL285" s="49"/>
      <c r="MVM285" s="49"/>
      <c r="MVN285" s="49"/>
      <c r="MVO285" s="49"/>
      <c r="MVP285" s="49"/>
      <c r="MVQ285" s="49"/>
      <c r="MVR285" s="49"/>
      <c r="MVS285" s="49"/>
      <c r="MVT285" s="49"/>
      <c r="MVU285" s="49"/>
      <c r="MVV285" s="49"/>
      <c r="MVW285" s="49"/>
      <c r="MVX285" s="49"/>
      <c r="MVY285" s="49"/>
      <c r="MVZ285" s="49"/>
      <c r="MWA285" s="49"/>
      <c r="MWB285" s="49"/>
      <c r="MWC285" s="49"/>
      <c r="MWD285" s="49"/>
      <c r="MWE285" s="49"/>
      <c r="MWF285" s="49"/>
      <c r="MWG285" s="49"/>
      <c r="MWH285" s="49"/>
      <c r="MWI285" s="49"/>
      <c r="MWJ285" s="49"/>
      <c r="MWK285" s="49"/>
      <c r="MWL285" s="49"/>
      <c r="MWM285" s="49"/>
      <c r="MWN285" s="49"/>
      <c r="MWO285" s="49"/>
      <c r="MWP285" s="49"/>
      <c r="MWQ285" s="49"/>
      <c r="MWR285" s="49"/>
      <c r="MWS285" s="49"/>
      <c r="MWT285" s="49"/>
      <c r="MWU285" s="49"/>
      <c r="MWV285" s="49"/>
      <c r="MWW285" s="49"/>
      <c r="MWX285" s="49"/>
      <c r="MWY285" s="49"/>
      <c r="MWZ285" s="49"/>
      <c r="MXA285" s="49"/>
      <c r="MXB285" s="49"/>
      <c r="MXC285" s="49"/>
      <c r="MXD285" s="49"/>
      <c r="MXE285" s="49"/>
      <c r="MXF285" s="49"/>
      <c r="MXG285" s="49"/>
      <c r="MXH285" s="49"/>
      <c r="MXI285" s="49"/>
      <c r="MXJ285" s="49"/>
      <c r="MXK285" s="49"/>
      <c r="MXL285" s="49"/>
      <c r="MXM285" s="49"/>
      <c r="MXN285" s="49"/>
      <c r="MXO285" s="49"/>
      <c r="MXP285" s="49"/>
      <c r="MXQ285" s="49"/>
      <c r="MXR285" s="49"/>
      <c r="MXS285" s="49"/>
      <c r="MXT285" s="49"/>
      <c r="MXU285" s="49"/>
      <c r="MXV285" s="49"/>
      <c r="MXW285" s="49"/>
      <c r="MXX285" s="49"/>
      <c r="MXY285" s="49"/>
      <c r="MXZ285" s="49"/>
      <c r="MYA285" s="49"/>
      <c r="MYB285" s="49"/>
      <c r="MYC285" s="49"/>
      <c r="MYD285" s="49"/>
      <c r="MYE285" s="49"/>
      <c r="MYF285" s="49"/>
      <c r="MYG285" s="49"/>
      <c r="MYH285" s="49"/>
      <c r="MYI285" s="49"/>
      <c r="MYJ285" s="49"/>
      <c r="MYK285" s="49"/>
      <c r="MYL285" s="49"/>
      <c r="MYM285" s="49"/>
      <c r="MYN285" s="49"/>
      <c r="MYO285" s="49"/>
      <c r="MYP285" s="49"/>
      <c r="MYQ285" s="49"/>
      <c r="MYR285" s="49"/>
      <c r="MYS285" s="49"/>
      <c r="MYT285" s="49"/>
      <c r="MYU285" s="49"/>
      <c r="MYV285" s="49"/>
      <c r="MYW285" s="49"/>
      <c r="MYX285" s="49"/>
      <c r="MYY285" s="49"/>
      <c r="MYZ285" s="49"/>
      <c r="MZA285" s="49"/>
      <c r="MZB285" s="49"/>
      <c r="MZC285" s="49"/>
      <c r="MZD285" s="49"/>
      <c r="MZE285" s="49"/>
      <c r="MZF285" s="49"/>
      <c r="MZG285" s="49"/>
      <c r="MZH285" s="49"/>
      <c r="MZI285" s="49"/>
      <c r="MZJ285" s="49"/>
      <c r="MZK285" s="49"/>
      <c r="MZL285" s="49"/>
      <c r="MZM285" s="49"/>
      <c r="MZN285" s="49"/>
      <c r="MZO285" s="49"/>
      <c r="MZP285" s="49"/>
      <c r="MZQ285" s="49"/>
      <c r="MZR285" s="49"/>
      <c r="MZS285" s="49"/>
      <c r="MZT285" s="49"/>
      <c r="MZU285" s="49"/>
      <c r="MZV285" s="49"/>
      <c r="MZW285" s="49"/>
      <c r="MZX285" s="49"/>
      <c r="MZY285" s="49"/>
      <c r="MZZ285" s="49"/>
      <c r="NAA285" s="49"/>
      <c r="NAB285" s="49"/>
      <c r="NAC285" s="49"/>
      <c r="NAD285" s="49"/>
      <c r="NAE285" s="49"/>
      <c r="NAF285" s="49"/>
      <c r="NAG285" s="49"/>
      <c r="NAH285" s="49"/>
      <c r="NAI285" s="49"/>
      <c r="NAJ285" s="49"/>
      <c r="NAK285" s="49"/>
      <c r="NAL285" s="49"/>
      <c r="NAM285" s="49"/>
      <c r="NAN285" s="49"/>
      <c r="NAO285" s="49"/>
      <c r="NAP285" s="49"/>
      <c r="NAQ285" s="49"/>
      <c r="NAR285" s="49"/>
      <c r="NAS285" s="49"/>
      <c r="NAT285" s="49"/>
      <c r="NAU285" s="49"/>
      <c r="NAV285" s="49"/>
      <c r="NAW285" s="49"/>
      <c r="NAX285" s="49"/>
      <c r="NAY285" s="49"/>
      <c r="NAZ285" s="49"/>
      <c r="NBA285" s="49"/>
      <c r="NBB285" s="49"/>
      <c r="NBC285" s="49"/>
      <c r="NBD285" s="49"/>
      <c r="NBE285" s="49"/>
      <c r="NBF285" s="49"/>
      <c r="NBG285" s="49"/>
      <c r="NBH285" s="49"/>
      <c r="NBI285" s="49"/>
      <c r="NBJ285" s="49"/>
      <c r="NBK285" s="49"/>
      <c r="NBL285" s="49"/>
      <c r="NBM285" s="49"/>
      <c r="NBN285" s="49"/>
      <c r="NBO285" s="49"/>
      <c r="NBP285" s="49"/>
      <c r="NBQ285" s="49"/>
      <c r="NBR285" s="49"/>
      <c r="NBS285" s="49"/>
      <c r="NBT285" s="49"/>
      <c r="NBU285" s="49"/>
      <c r="NBV285" s="49"/>
      <c r="NBW285" s="49"/>
      <c r="NBX285" s="49"/>
      <c r="NBY285" s="49"/>
      <c r="NBZ285" s="49"/>
      <c r="NCA285" s="49"/>
      <c r="NCB285" s="49"/>
      <c r="NCC285" s="49"/>
      <c r="NCD285" s="49"/>
      <c r="NCE285" s="49"/>
      <c r="NCF285" s="49"/>
      <c r="NCG285" s="49"/>
      <c r="NCH285" s="49"/>
      <c r="NCI285" s="49"/>
      <c r="NCJ285" s="49"/>
      <c r="NCK285" s="49"/>
      <c r="NCL285" s="49"/>
      <c r="NCM285" s="49"/>
      <c r="NCN285" s="49"/>
      <c r="NCO285" s="49"/>
      <c r="NCP285" s="49"/>
      <c r="NCQ285" s="49"/>
      <c r="NCR285" s="49"/>
      <c r="NCS285" s="49"/>
      <c r="NCT285" s="49"/>
      <c r="NCU285" s="49"/>
      <c r="NCV285" s="49"/>
      <c r="NCW285" s="49"/>
      <c r="NCX285" s="49"/>
      <c r="NCY285" s="49"/>
      <c r="NCZ285" s="49"/>
      <c r="NDA285" s="49"/>
      <c r="NDB285" s="49"/>
      <c r="NDC285" s="49"/>
      <c r="NDD285" s="49"/>
      <c r="NDE285" s="49"/>
      <c r="NDF285" s="49"/>
      <c r="NDG285" s="49"/>
      <c r="NDH285" s="49"/>
      <c r="NDI285" s="49"/>
      <c r="NDJ285" s="49"/>
      <c r="NDK285" s="49"/>
      <c r="NDL285" s="49"/>
      <c r="NDM285" s="49"/>
      <c r="NDN285" s="49"/>
      <c r="NDO285" s="49"/>
      <c r="NDP285" s="49"/>
      <c r="NDQ285" s="49"/>
      <c r="NDR285" s="49"/>
      <c r="NDS285" s="49"/>
      <c r="NDT285" s="49"/>
      <c r="NDU285" s="49"/>
      <c r="NDV285" s="49"/>
      <c r="NDW285" s="49"/>
      <c r="NDX285" s="49"/>
      <c r="NDY285" s="49"/>
      <c r="NDZ285" s="49"/>
      <c r="NEA285" s="49"/>
      <c r="NEB285" s="49"/>
      <c r="NEC285" s="49"/>
      <c r="NED285" s="49"/>
      <c r="NEE285" s="49"/>
      <c r="NEF285" s="49"/>
      <c r="NEG285" s="49"/>
      <c r="NEH285" s="49"/>
      <c r="NEI285" s="49"/>
      <c r="NEJ285" s="49"/>
      <c r="NEK285" s="49"/>
      <c r="NEL285" s="49"/>
      <c r="NEM285" s="49"/>
      <c r="NEN285" s="49"/>
      <c r="NEO285" s="49"/>
      <c r="NEP285" s="49"/>
      <c r="NEQ285" s="49"/>
      <c r="NER285" s="49"/>
      <c r="NES285" s="49"/>
      <c r="NET285" s="49"/>
      <c r="NEU285" s="49"/>
      <c r="NEV285" s="49"/>
      <c r="NEW285" s="49"/>
      <c r="NEX285" s="49"/>
      <c r="NEY285" s="49"/>
      <c r="NEZ285" s="49"/>
      <c r="NFA285" s="49"/>
      <c r="NFB285" s="49"/>
      <c r="NFC285" s="49"/>
      <c r="NFD285" s="49"/>
      <c r="NFE285" s="49"/>
      <c r="NFF285" s="49"/>
      <c r="NFG285" s="49"/>
      <c r="NFH285" s="49"/>
      <c r="NFI285" s="49"/>
      <c r="NFJ285" s="49"/>
      <c r="NFK285" s="49"/>
      <c r="NFL285" s="49"/>
      <c r="NFM285" s="49"/>
      <c r="NFN285" s="49"/>
      <c r="NFO285" s="49"/>
      <c r="NFP285" s="49"/>
      <c r="NFQ285" s="49"/>
      <c r="NFR285" s="49"/>
      <c r="NFS285" s="49"/>
      <c r="NFT285" s="49"/>
      <c r="NFU285" s="49"/>
      <c r="NFV285" s="49"/>
      <c r="NFW285" s="49"/>
      <c r="NFX285" s="49"/>
      <c r="NFY285" s="49"/>
      <c r="NFZ285" s="49"/>
      <c r="NGA285" s="49"/>
      <c r="NGB285" s="49"/>
      <c r="NGC285" s="49"/>
      <c r="NGD285" s="49"/>
      <c r="NGE285" s="49"/>
      <c r="NGF285" s="49"/>
      <c r="NGG285" s="49"/>
      <c r="NGH285" s="49"/>
      <c r="NGI285" s="49"/>
      <c r="NGJ285" s="49"/>
      <c r="NGK285" s="49"/>
      <c r="NGL285" s="49"/>
      <c r="NGM285" s="49"/>
      <c r="NGN285" s="49"/>
      <c r="NGO285" s="49"/>
      <c r="NGP285" s="49"/>
      <c r="NGQ285" s="49"/>
      <c r="NGR285" s="49"/>
      <c r="NGS285" s="49"/>
      <c r="NGT285" s="49"/>
      <c r="NGU285" s="49"/>
      <c r="NGV285" s="49"/>
      <c r="NGW285" s="49"/>
      <c r="NGX285" s="49"/>
      <c r="NGY285" s="49"/>
      <c r="NGZ285" s="49"/>
      <c r="NHA285" s="49"/>
      <c r="NHB285" s="49"/>
      <c r="NHC285" s="49"/>
      <c r="NHD285" s="49"/>
      <c r="NHE285" s="49"/>
      <c r="NHF285" s="49"/>
      <c r="NHG285" s="49"/>
      <c r="NHH285" s="49"/>
      <c r="NHI285" s="49"/>
      <c r="NHJ285" s="49"/>
      <c r="NHK285" s="49"/>
      <c r="NHL285" s="49"/>
      <c r="NHM285" s="49"/>
      <c r="NHN285" s="49"/>
      <c r="NHO285" s="49"/>
      <c r="NHP285" s="49"/>
      <c r="NHQ285" s="49"/>
      <c r="NHR285" s="49"/>
      <c r="NHS285" s="49"/>
      <c r="NHT285" s="49"/>
      <c r="NHU285" s="49"/>
      <c r="NHV285" s="49"/>
      <c r="NHW285" s="49"/>
      <c r="NHX285" s="49"/>
      <c r="NHY285" s="49"/>
      <c r="NHZ285" s="49"/>
      <c r="NIA285" s="49"/>
      <c r="NIB285" s="49"/>
      <c r="NIC285" s="49"/>
      <c r="NID285" s="49"/>
      <c r="NIE285" s="49"/>
      <c r="NIF285" s="49"/>
      <c r="NIG285" s="49"/>
      <c r="NIH285" s="49"/>
      <c r="NII285" s="49"/>
      <c r="NIJ285" s="49"/>
      <c r="NIK285" s="49"/>
      <c r="NIL285" s="49"/>
      <c r="NIM285" s="49"/>
      <c r="NIN285" s="49"/>
      <c r="NIO285" s="49"/>
      <c r="NIP285" s="49"/>
      <c r="NIQ285" s="49"/>
      <c r="NIR285" s="49"/>
      <c r="NIS285" s="49"/>
      <c r="NIT285" s="49"/>
      <c r="NIU285" s="49"/>
      <c r="NIV285" s="49"/>
      <c r="NIW285" s="49"/>
      <c r="NIX285" s="49"/>
      <c r="NIY285" s="49"/>
      <c r="NIZ285" s="49"/>
      <c r="NJA285" s="49"/>
      <c r="NJB285" s="49"/>
      <c r="NJC285" s="49"/>
      <c r="NJD285" s="49"/>
      <c r="NJE285" s="49"/>
      <c r="NJF285" s="49"/>
      <c r="NJG285" s="49"/>
      <c r="NJH285" s="49"/>
      <c r="NJI285" s="49"/>
      <c r="NJJ285" s="49"/>
      <c r="NJK285" s="49"/>
      <c r="NJL285" s="49"/>
      <c r="NJM285" s="49"/>
      <c r="NJN285" s="49"/>
      <c r="NJO285" s="49"/>
      <c r="NJP285" s="49"/>
      <c r="NJQ285" s="49"/>
      <c r="NJR285" s="49"/>
      <c r="NJS285" s="49"/>
      <c r="NJT285" s="49"/>
      <c r="NJU285" s="49"/>
      <c r="NJV285" s="49"/>
      <c r="NJW285" s="49"/>
      <c r="NJX285" s="49"/>
      <c r="NJY285" s="49"/>
      <c r="NJZ285" s="49"/>
      <c r="NKA285" s="49"/>
      <c r="NKB285" s="49"/>
      <c r="NKC285" s="49"/>
      <c r="NKD285" s="49"/>
      <c r="NKE285" s="49"/>
      <c r="NKF285" s="49"/>
      <c r="NKG285" s="49"/>
      <c r="NKH285" s="49"/>
      <c r="NKI285" s="49"/>
      <c r="NKJ285" s="49"/>
      <c r="NKK285" s="49"/>
      <c r="NKL285" s="49"/>
      <c r="NKM285" s="49"/>
      <c r="NKN285" s="49"/>
      <c r="NKO285" s="49"/>
      <c r="NKP285" s="49"/>
      <c r="NKQ285" s="49"/>
      <c r="NKR285" s="49"/>
      <c r="NKS285" s="49"/>
      <c r="NKT285" s="49"/>
      <c r="NKU285" s="49"/>
      <c r="NKV285" s="49"/>
      <c r="NKW285" s="49"/>
      <c r="NKX285" s="49"/>
      <c r="NKY285" s="49"/>
      <c r="NKZ285" s="49"/>
      <c r="NLA285" s="49"/>
      <c r="NLB285" s="49"/>
      <c r="NLC285" s="49"/>
      <c r="NLD285" s="49"/>
      <c r="NLE285" s="49"/>
      <c r="NLF285" s="49"/>
      <c r="NLG285" s="49"/>
      <c r="NLH285" s="49"/>
      <c r="NLI285" s="49"/>
      <c r="NLJ285" s="49"/>
      <c r="NLK285" s="49"/>
      <c r="NLL285" s="49"/>
      <c r="NLM285" s="49"/>
      <c r="NLN285" s="49"/>
      <c r="NLO285" s="49"/>
      <c r="NLP285" s="49"/>
      <c r="NLQ285" s="49"/>
      <c r="NLR285" s="49"/>
      <c r="NLS285" s="49"/>
      <c r="NLT285" s="49"/>
      <c r="NLU285" s="49"/>
      <c r="NLV285" s="49"/>
      <c r="NLW285" s="49"/>
      <c r="NLX285" s="49"/>
      <c r="NLY285" s="49"/>
      <c r="NLZ285" s="49"/>
      <c r="NMA285" s="49"/>
      <c r="NMB285" s="49"/>
      <c r="NMC285" s="49"/>
      <c r="NMD285" s="49"/>
      <c r="NME285" s="49"/>
      <c r="NMF285" s="49"/>
      <c r="NMG285" s="49"/>
      <c r="NMH285" s="49"/>
      <c r="NMI285" s="49"/>
      <c r="NMJ285" s="49"/>
      <c r="NMK285" s="49"/>
      <c r="NML285" s="49"/>
      <c r="NMM285" s="49"/>
      <c r="NMN285" s="49"/>
      <c r="NMO285" s="49"/>
      <c r="NMP285" s="49"/>
      <c r="NMQ285" s="49"/>
      <c r="NMR285" s="49"/>
      <c r="NMS285" s="49"/>
      <c r="NMT285" s="49"/>
      <c r="NMU285" s="49"/>
      <c r="NMV285" s="49"/>
      <c r="NMW285" s="49"/>
      <c r="NMX285" s="49"/>
      <c r="NMY285" s="49"/>
      <c r="NMZ285" s="49"/>
      <c r="NNA285" s="49"/>
      <c r="NNB285" s="49"/>
      <c r="NNC285" s="49"/>
      <c r="NND285" s="49"/>
      <c r="NNE285" s="49"/>
      <c r="NNF285" s="49"/>
      <c r="NNG285" s="49"/>
      <c r="NNH285" s="49"/>
      <c r="NNI285" s="49"/>
      <c r="NNJ285" s="49"/>
      <c r="NNK285" s="49"/>
      <c r="NNL285" s="49"/>
      <c r="NNM285" s="49"/>
      <c r="NNN285" s="49"/>
      <c r="NNO285" s="49"/>
      <c r="NNP285" s="49"/>
      <c r="NNQ285" s="49"/>
      <c r="NNR285" s="49"/>
      <c r="NNS285" s="49"/>
      <c r="NNT285" s="49"/>
      <c r="NNU285" s="49"/>
      <c r="NNV285" s="49"/>
      <c r="NNW285" s="49"/>
      <c r="NNX285" s="49"/>
      <c r="NNY285" s="49"/>
      <c r="NNZ285" s="49"/>
      <c r="NOA285" s="49"/>
      <c r="NOB285" s="49"/>
      <c r="NOC285" s="49"/>
      <c r="NOD285" s="49"/>
      <c r="NOE285" s="49"/>
      <c r="NOF285" s="49"/>
      <c r="NOG285" s="49"/>
      <c r="NOH285" s="49"/>
      <c r="NOI285" s="49"/>
      <c r="NOJ285" s="49"/>
      <c r="NOK285" s="49"/>
      <c r="NOL285" s="49"/>
      <c r="NOM285" s="49"/>
      <c r="NON285" s="49"/>
      <c r="NOO285" s="49"/>
      <c r="NOP285" s="49"/>
      <c r="NOQ285" s="49"/>
      <c r="NOR285" s="49"/>
      <c r="NOS285" s="49"/>
      <c r="NOT285" s="49"/>
      <c r="NOU285" s="49"/>
      <c r="NOV285" s="49"/>
      <c r="NOW285" s="49"/>
      <c r="NOX285" s="49"/>
      <c r="NOY285" s="49"/>
      <c r="NOZ285" s="49"/>
      <c r="NPA285" s="49"/>
      <c r="NPB285" s="49"/>
      <c r="NPC285" s="49"/>
      <c r="NPD285" s="49"/>
      <c r="NPE285" s="49"/>
      <c r="NPF285" s="49"/>
      <c r="NPG285" s="49"/>
      <c r="NPH285" s="49"/>
      <c r="NPI285" s="49"/>
      <c r="NPJ285" s="49"/>
      <c r="NPK285" s="49"/>
      <c r="NPL285" s="49"/>
      <c r="NPM285" s="49"/>
      <c r="NPN285" s="49"/>
      <c r="NPO285" s="49"/>
      <c r="NPP285" s="49"/>
      <c r="NPQ285" s="49"/>
      <c r="NPR285" s="49"/>
      <c r="NPS285" s="49"/>
      <c r="NPT285" s="49"/>
      <c r="NPU285" s="49"/>
      <c r="NPV285" s="49"/>
      <c r="NPW285" s="49"/>
      <c r="NPX285" s="49"/>
      <c r="NPY285" s="49"/>
      <c r="NPZ285" s="49"/>
      <c r="NQA285" s="49"/>
      <c r="NQB285" s="49"/>
      <c r="NQC285" s="49"/>
      <c r="NQD285" s="49"/>
      <c r="NQE285" s="49"/>
      <c r="NQF285" s="49"/>
      <c r="NQG285" s="49"/>
      <c r="NQH285" s="49"/>
      <c r="NQI285" s="49"/>
      <c r="NQJ285" s="49"/>
      <c r="NQK285" s="49"/>
      <c r="NQL285" s="49"/>
      <c r="NQM285" s="49"/>
      <c r="NQN285" s="49"/>
      <c r="NQO285" s="49"/>
      <c r="NQP285" s="49"/>
      <c r="NQQ285" s="49"/>
      <c r="NQR285" s="49"/>
      <c r="NQS285" s="49"/>
      <c r="NQT285" s="49"/>
      <c r="NQU285" s="49"/>
      <c r="NQV285" s="49"/>
      <c r="NQW285" s="49"/>
      <c r="NQX285" s="49"/>
      <c r="NQY285" s="49"/>
      <c r="NQZ285" s="49"/>
      <c r="NRA285" s="49"/>
      <c r="NRB285" s="49"/>
      <c r="NRC285" s="49"/>
      <c r="NRD285" s="49"/>
      <c r="NRE285" s="49"/>
      <c r="NRF285" s="49"/>
      <c r="NRG285" s="49"/>
      <c r="NRH285" s="49"/>
      <c r="NRI285" s="49"/>
      <c r="NRJ285" s="49"/>
      <c r="NRK285" s="49"/>
      <c r="NRL285" s="49"/>
      <c r="NRM285" s="49"/>
      <c r="NRN285" s="49"/>
      <c r="NRO285" s="49"/>
      <c r="NRP285" s="49"/>
      <c r="NRQ285" s="49"/>
      <c r="NRR285" s="49"/>
      <c r="NRS285" s="49"/>
      <c r="NRT285" s="49"/>
      <c r="NRU285" s="49"/>
      <c r="NRV285" s="49"/>
      <c r="NRW285" s="49"/>
      <c r="NRX285" s="49"/>
      <c r="NRY285" s="49"/>
      <c r="NRZ285" s="49"/>
      <c r="NSA285" s="49"/>
      <c r="NSB285" s="49"/>
      <c r="NSC285" s="49"/>
      <c r="NSD285" s="49"/>
      <c r="NSE285" s="49"/>
      <c r="NSF285" s="49"/>
      <c r="NSG285" s="49"/>
      <c r="NSH285" s="49"/>
      <c r="NSI285" s="49"/>
      <c r="NSJ285" s="49"/>
      <c r="NSK285" s="49"/>
      <c r="NSL285" s="49"/>
      <c r="NSM285" s="49"/>
      <c r="NSN285" s="49"/>
      <c r="NSO285" s="49"/>
      <c r="NSP285" s="49"/>
      <c r="NSQ285" s="49"/>
      <c r="NSR285" s="49"/>
      <c r="NSS285" s="49"/>
      <c r="NST285" s="49"/>
      <c r="NSU285" s="49"/>
      <c r="NSV285" s="49"/>
      <c r="NSW285" s="49"/>
      <c r="NSX285" s="49"/>
      <c r="NSY285" s="49"/>
      <c r="NSZ285" s="49"/>
      <c r="NTA285" s="49"/>
      <c r="NTB285" s="49"/>
      <c r="NTC285" s="49"/>
      <c r="NTD285" s="49"/>
      <c r="NTE285" s="49"/>
      <c r="NTF285" s="49"/>
      <c r="NTG285" s="49"/>
      <c r="NTH285" s="49"/>
      <c r="NTI285" s="49"/>
      <c r="NTJ285" s="49"/>
      <c r="NTK285" s="49"/>
      <c r="NTL285" s="49"/>
      <c r="NTM285" s="49"/>
      <c r="NTN285" s="49"/>
      <c r="NTO285" s="49"/>
      <c r="NTP285" s="49"/>
      <c r="NTQ285" s="49"/>
      <c r="NTR285" s="49"/>
      <c r="NTS285" s="49"/>
      <c r="NTT285" s="49"/>
      <c r="NTU285" s="49"/>
      <c r="NTV285" s="49"/>
      <c r="NTW285" s="49"/>
      <c r="NTX285" s="49"/>
      <c r="NTY285" s="49"/>
      <c r="NTZ285" s="49"/>
      <c r="NUA285" s="49"/>
      <c r="NUB285" s="49"/>
      <c r="NUC285" s="49"/>
      <c r="NUD285" s="49"/>
      <c r="NUE285" s="49"/>
      <c r="NUF285" s="49"/>
      <c r="NUG285" s="49"/>
      <c r="NUH285" s="49"/>
      <c r="NUI285" s="49"/>
      <c r="NUJ285" s="49"/>
      <c r="NUK285" s="49"/>
      <c r="NUL285" s="49"/>
      <c r="NUM285" s="49"/>
      <c r="NUN285" s="49"/>
      <c r="NUO285" s="49"/>
      <c r="NUP285" s="49"/>
      <c r="NUQ285" s="49"/>
      <c r="NUR285" s="49"/>
      <c r="NUS285" s="49"/>
      <c r="NUT285" s="49"/>
      <c r="NUU285" s="49"/>
      <c r="NUV285" s="49"/>
      <c r="NUW285" s="49"/>
      <c r="NUX285" s="49"/>
      <c r="NUY285" s="49"/>
      <c r="NUZ285" s="49"/>
      <c r="NVA285" s="49"/>
      <c r="NVB285" s="49"/>
      <c r="NVC285" s="49"/>
      <c r="NVD285" s="49"/>
      <c r="NVE285" s="49"/>
      <c r="NVF285" s="49"/>
      <c r="NVG285" s="49"/>
      <c r="NVH285" s="49"/>
      <c r="NVI285" s="49"/>
      <c r="NVJ285" s="49"/>
      <c r="NVK285" s="49"/>
      <c r="NVL285" s="49"/>
      <c r="NVM285" s="49"/>
      <c r="NVN285" s="49"/>
      <c r="NVO285" s="49"/>
      <c r="NVP285" s="49"/>
      <c r="NVQ285" s="49"/>
      <c r="NVR285" s="49"/>
      <c r="NVS285" s="49"/>
      <c r="NVT285" s="49"/>
      <c r="NVU285" s="49"/>
      <c r="NVV285" s="49"/>
      <c r="NVW285" s="49"/>
      <c r="NVX285" s="49"/>
      <c r="NVY285" s="49"/>
      <c r="NVZ285" s="49"/>
      <c r="NWA285" s="49"/>
      <c r="NWB285" s="49"/>
      <c r="NWC285" s="49"/>
      <c r="NWD285" s="49"/>
      <c r="NWE285" s="49"/>
      <c r="NWF285" s="49"/>
      <c r="NWG285" s="49"/>
      <c r="NWH285" s="49"/>
      <c r="NWI285" s="49"/>
      <c r="NWJ285" s="49"/>
      <c r="NWK285" s="49"/>
      <c r="NWL285" s="49"/>
      <c r="NWM285" s="49"/>
      <c r="NWN285" s="49"/>
      <c r="NWO285" s="49"/>
      <c r="NWP285" s="49"/>
      <c r="NWQ285" s="49"/>
      <c r="NWR285" s="49"/>
      <c r="NWS285" s="49"/>
      <c r="NWT285" s="49"/>
      <c r="NWU285" s="49"/>
      <c r="NWV285" s="49"/>
      <c r="NWW285" s="49"/>
      <c r="NWX285" s="49"/>
      <c r="NWY285" s="49"/>
      <c r="NWZ285" s="49"/>
      <c r="NXA285" s="49"/>
      <c r="NXB285" s="49"/>
      <c r="NXC285" s="49"/>
      <c r="NXD285" s="49"/>
      <c r="NXE285" s="49"/>
      <c r="NXF285" s="49"/>
      <c r="NXG285" s="49"/>
      <c r="NXH285" s="49"/>
      <c r="NXI285" s="49"/>
      <c r="NXJ285" s="49"/>
      <c r="NXK285" s="49"/>
      <c r="NXL285" s="49"/>
      <c r="NXM285" s="49"/>
      <c r="NXN285" s="49"/>
      <c r="NXO285" s="49"/>
      <c r="NXP285" s="49"/>
      <c r="NXQ285" s="49"/>
      <c r="NXR285" s="49"/>
      <c r="NXS285" s="49"/>
      <c r="NXT285" s="49"/>
      <c r="NXU285" s="49"/>
      <c r="NXV285" s="49"/>
      <c r="NXW285" s="49"/>
      <c r="NXX285" s="49"/>
      <c r="NXY285" s="49"/>
      <c r="NXZ285" s="49"/>
      <c r="NYA285" s="49"/>
      <c r="NYB285" s="49"/>
      <c r="NYC285" s="49"/>
      <c r="NYD285" s="49"/>
      <c r="NYE285" s="49"/>
      <c r="NYF285" s="49"/>
      <c r="NYG285" s="49"/>
      <c r="NYH285" s="49"/>
      <c r="NYI285" s="49"/>
      <c r="NYJ285" s="49"/>
      <c r="NYK285" s="49"/>
      <c r="NYL285" s="49"/>
      <c r="NYM285" s="49"/>
      <c r="NYN285" s="49"/>
      <c r="NYO285" s="49"/>
      <c r="NYP285" s="49"/>
      <c r="NYQ285" s="49"/>
      <c r="NYR285" s="49"/>
      <c r="NYS285" s="49"/>
      <c r="NYT285" s="49"/>
      <c r="NYU285" s="49"/>
      <c r="NYV285" s="49"/>
      <c r="NYW285" s="49"/>
      <c r="NYX285" s="49"/>
      <c r="NYY285" s="49"/>
      <c r="NYZ285" s="49"/>
      <c r="NZA285" s="49"/>
      <c r="NZB285" s="49"/>
      <c r="NZC285" s="49"/>
      <c r="NZD285" s="49"/>
      <c r="NZE285" s="49"/>
      <c r="NZF285" s="49"/>
      <c r="NZG285" s="49"/>
      <c r="NZH285" s="49"/>
      <c r="NZI285" s="49"/>
      <c r="NZJ285" s="49"/>
      <c r="NZK285" s="49"/>
      <c r="NZL285" s="49"/>
      <c r="NZM285" s="49"/>
      <c r="NZN285" s="49"/>
      <c r="NZO285" s="49"/>
      <c r="NZP285" s="49"/>
      <c r="NZQ285" s="49"/>
      <c r="NZR285" s="49"/>
      <c r="NZS285" s="49"/>
      <c r="NZT285" s="49"/>
      <c r="NZU285" s="49"/>
      <c r="NZV285" s="49"/>
      <c r="NZW285" s="49"/>
      <c r="NZX285" s="49"/>
      <c r="NZY285" s="49"/>
      <c r="NZZ285" s="49"/>
      <c r="OAA285" s="49"/>
      <c r="OAB285" s="49"/>
      <c r="OAC285" s="49"/>
      <c r="OAD285" s="49"/>
      <c r="OAE285" s="49"/>
      <c r="OAF285" s="49"/>
      <c r="OAG285" s="49"/>
      <c r="OAH285" s="49"/>
      <c r="OAI285" s="49"/>
      <c r="OAJ285" s="49"/>
      <c r="OAK285" s="49"/>
      <c r="OAL285" s="49"/>
      <c r="OAM285" s="49"/>
      <c r="OAN285" s="49"/>
      <c r="OAO285" s="49"/>
      <c r="OAP285" s="49"/>
      <c r="OAQ285" s="49"/>
      <c r="OAR285" s="49"/>
      <c r="OAS285" s="49"/>
      <c r="OAT285" s="49"/>
      <c r="OAU285" s="49"/>
      <c r="OAV285" s="49"/>
      <c r="OAW285" s="49"/>
      <c r="OAX285" s="49"/>
      <c r="OAY285" s="49"/>
      <c r="OAZ285" s="49"/>
      <c r="OBA285" s="49"/>
      <c r="OBB285" s="49"/>
      <c r="OBC285" s="49"/>
      <c r="OBD285" s="49"/>
      <c r="OBE285" s="49"/>
      <c r="OBF285" s="49"/>
      <c r="OBG285" s="49"/>
      <c r="OBH285" s="49"/>
      <c r="OBI285" s="49"/>
      <c r="OBJ285" s="49"/>
      <c r="OBK285" s="49"/>
      <c r="OBL285" s="49"/>
      <c r="OBM285" s="49"/>
      <c r="OBN285" s="49"/>
      <c r="OBO285" s="49"/>
      <c r="OBP285" s="49"/>
      <c r="OBQ285" s="49"/>
      <c r="OBR285" s="49"/>
      <c r="OBS285" s="49"/>
      <c r="OBT285" s="49"/>
      <c r="OBU285" s="49"/>
      <c r="OBV285" s="49"/>
      <c r="OBW285" s="49"/>
      <c r="OBX285" s="49"/>
      <c r="OBY285" s="49"/>
      <c r="OBZ285" s="49"/>
      <c r="OCA285" s="49"/>
      <c r="OCB285" s="49"/>
      <c r="OCC285" s="49"/>
      <c r="OCD285" s="49"/>
      <c r="OCE285" s="49"/>
      <c r="OCF285" s="49"/>
      <c r="OCG285" s="49"/>
      <c r="OCH285" s="49"/>
      <c r="OCI285" s="49"/>
      <c r="OCJ285" s="49"/>
      <c r="OCK285" s="49"/>
      <c r="OCL285" s="49"/>
      <c r="OCM285" s="49"/>
      <c r="OCN285" s="49"/>
      <c r="OCO285" s="49"/>
      <c r="OCP285" s="49"/>
      <c r="OCQ285" s="49"/>
      <c r="OCR285" s="49"/>
      <c r="OCS285" s="49"/>
      <c r="OCT285" s="49"/>
      <c r="OCU285" s="49"/>
      <c r="OCV285" s="49"/>
      <c r="OCW285" s="49"/>
      <c r="OCX285" s="49"/>
      <c r="OCY285" s="49"/>
      <c r="OCZ285" s="49"/>
      <c r="ODA285" s="49"/>
      <c r="ODB285" s="49"/>
      <c r="ODC285" s="49"/>
      <c r="ODD285" s="49"/>
      <c r="ODE285" s="49"/>
      <c r="ODF285" s="49"/>
      <c r="ODG285" s="49"/>
      <c r="ODH285" s="49"/>
      <c r="ODI285" s="49"/>
      <c r="ODJ285" s="49"/>
      <c r="ODK285" s="49"/>
      <c r="ODL285" s="49"/>
      <c r="ODM285" s="49"/>
      <c r="ODN285" s="49"/>
      <c r="ODO285" s="49"/>
      <c r="ODP285" s="49"/>
      <c r="ODQ285" s="49"/>
      <c r="ODR285" s="49"/>
      <c r="ODS285" s="49"/>
      <c r="ODT285" s="49"/>
      <c r="ODU285" s="49"/>
      <c r="ODV285" s="49"/>
      <c r="ODW285" s="49"/>
      <c r="ODX285" s="49"/>
      <c r="ODY285" s="49"/>
      <c r="ODZ285" s="49"/>
      <c r="OEA285" s="49"/>
      <c r="OEB285" s="49"/>
      <c r="OEC285" s="49"/>
      <c r="OED285" s="49"/>
      <c r="OEE285" s="49"/>
      <c r="OEF285" s="49"/>
      <c r="OEG285" s="49"/>
      <c r="OEH285" s="49"/>
      <c r="OEI285" s="49"/>
      <c r="OEJ285" s="49"/>
      <c r="OEK285" s="49"/>
      <c r="OEL285" s="49"/>
      <c r="OEM285" s="49"/>
      <c r="OEN285" s="49"/>
      <c r="OEO285" s="49"/>
      <c r="OEP285" s="49"/>
      <c r="OEQ285" s="49"/>
      <c r="OER285" s="49"/>
      <c r="OES285" s="49"/>
      <c r="OET285" s="49"/>
      <c r="OEU285" s="49"/>
      <c r="OEV285" s="49"/>
      <c r="OEW285" s="49"/>
      <c r="OEX285" s="49"/>
      <c r="OEY285" s="49"/>
      <c r="OEZ285" s="49"/>
      <c r="OFA285" s="49"/>
      <c r="OFB285" s="49"/>
      <c r="OFC285" s="49"/>
      <c r="OFD285" s="49"/>
      <c r="OFE285" s="49"/>
      <c r="OFF285" s="49"/>
      <c r="OFG285" s="49"/>
      <c r="OFH285" s="49"/>
      <c r="OFI285" s="49"/>
      <c r="OFJ285" s="49"/>
      <c r="OFK285" s="49"/>
      <c r="OFL285" s="49"/>
      <c r="OFM285" s="49"/>
      <c r="OFN285" s="49"/>
      <c r="OFO285" s="49"/>
      <c r="OFP285" s="49"/>
      <c r="OFQ285" s="49"/>
      <c r="OFR285" s="49"/>
      <c r="OFS285" s="49"/>
      <c r="OFT285" s="49"/>
      <c r="OFU285" s="49"/>
      <c r="OFV285" s="49"/>
      <c r="OFW285" s="49"/>
      <c r="OFX285" s="49"/>
      <c r="OFY285" s="49"/>
      <c r="OFZ285" s="49"/>
      <c r="OGA285" s="49"/>
      <c r="OGB285" s="49"/>
      <c r="OGC285" s="49"/>
      <c r="OGD285" s="49"/>
      <c r="OGE285" s="49"/>
      <c r="OGF285" s="49"/>
      <c r="OGG285" s="49"/>
      <c r="OGH285" s="49"/>
      <c r="OGI285" s="49"/>
      <c r="OGJ285" s="49"/>
      <c r="OGK285" s="49"/>
      <c r="OGL285" s="49"/>
      <c r="OGM285" s="49"/>
      <c r="OGN285" s="49"/>
      <c r="OGO285" s="49"/>
      <c r="OGP285" s="49"/>
      <c r="OGQ285" s="49"/>
      <c r="OGR285" s="49"/>
      <c r="OGS285" s="49"/>
      <c r="OGT285" s="49"/>
      <c r="OGU285" s="49"/>
      <c r="OGV285" s="49"/>
      <c r="OGW285" s="49"/>
      <c r="OGX285" s="49"/>
      <c r="OGY285" s="49"/>
      <c r="OGZ285" s="49"/>
      <c r="OHA285" s="49"/>
      <c r="OHB285" s="49"/>
      <c r="OHC285" s="49"/>
      <c r="OHD285" s="49"/>
      <c r="OHE285" s="49"/>
      <c r="OHF285" s="49"/>
      <c r="OHG285" s="49"/>
      <c r="OHH285" s="49"/>
      <c r="OHI285" s="49"/>
      <c r="OHJ285" s="49"/>
      <c r="OHK285" s="49"/>
      <c r="OHL285" s="49"/>
      <c r="OHM285" s="49"/>
      <c r="OHN285" s="49"/>
      <c r="OHO285" s="49"/>
      <c r="OHP285" s="49"/>
      <c r="OHQ285" s="49"/>
      <c r="OHR285" s="49"/>
      <c r="OHS285" s="49"/>
      <c r="OHT285" s="49"/>
      <c r="OHU285" s="49"/>
      <c r="OHV285" s="49"/>
      <c r="OHW285" s="49"/>
      <c r="OHX285" s="49"/>
      <c r="OHY285" s="49"/>
      <c r="OHZ285" s="49"/>
      <c r="OIA285" s="49"/>
      <c r="OIB285" s="49"/>
      <c r="OIC285" s="49"/>
      <c r="OID285" s="49"/>
      <c r="OIE285" s="49"/>
      <c r="OIF285" s="49"/>
      <c r="OIG285" s="49"/>
      <c r="OIH285" s="49"/>
      <c r="OII285" s="49"/>
      <c r="OIJ285" s="49"/>
      <c r="OIK285" s="49"/>
      <c r="OIL285" s="49"/>
      <c r="OIM285" s="49"/>
      <c r="OIN285" s="49"/>
      <c r="OIO285" s="49"/>
      <c r="OIP285" s="49"/>
      <c r="OIQ285" s="49"/>
      <c r="OIR285" s="49"/>
      <c r="OIS285" s="49"/>
      <c r="OIT285" s="49"/>
      <c r="OIU285" s="49"/>
      <c r="OIV285" s="49"/>
      <c r="OIW285" s="49"/>
      <c r="OIX285" s="49"/>
      <c r="OIY285" s="49"/>
      <c r="OIZ285" s="49"/>
      <c r="OJA285" s="49"/>
      <c r="OJB285" s="49"/>
      <c r="OJC285" s="49"/>
      <c r="OJD285" s="49"/>
      <c r="OJE285" s="49"/>
      <c r="OJF285" s="49"/>
      <c r="OJG285" s="49"/>
      <c r="OJH285" s="49"/>
      <c r="OJI285" s="49"/>
      <c r="OJJ285" s="49"/>
      <c r="OJK285" s="49"/>
      <c r="OJL285" s="49"/>
      <c r="OJM285" s="49"/>
      <c r="OJN285" s="49"/>
      <c r="OJO285" s="49"/>
      <c r="OJP285" s="49"/>
      <c r="OJQ285" s="49"/>
      <c r="OJR285" s="49"/>
      <c r="OJS285" s="49"/>
      <c r="OJT285" s="49"/>
      <c r="OJU285" s="49"/>
      <c r="OJV285" s="49"/>
      <c r="OJW285" s="49"/>
      <c r="OJX285" s="49"/>
      <c r="OJY285" s="49"/>
      <c r="OJZ285" s="49"/>
      <c r="OKA285" s="49"/>
      <c r="OKB285" s="49"/>
      <c r="OKC285" s="49"/>
      <c r="OKD285" s="49"/>
      <c r="OKE285" s="49"/>
      <c r="OKF285" s="49"/>
      <c r="OKG285" s="49"/>
      <c r="OKH285" s="49"/>
      <c r="OKI285" s="49"/>
      <c r="OKJ285" s="49"/>
      <c r="OKK285" s="49"/>
      <c r="OKL285" s="49"/>
      <c r="OKM285" s="49"/>
      <c r="OKN285" s="49"/>
      <c r="OKO285" s="49"/>
      <c r="OKP285" s="49"/>
      <c r="OKQ285" s="49"/>
      <c r="OKR285" s="49"/>
      <c r="OKS285" s="49"/>
      <c r="OKT285" s="49"/>
      <c r="OKU285" s="49"/>
      <c r="OKV285" s="49"/>
      <c r="OKW285" s="49"/>
      <c r="OKX285" s="49"/>
      <c r="OKY285" s="49"/>
      <c r="OKZ285" s="49"/>
      <c r="OLA285" s="49"/>
      <c r="OLB285" s="49"/>
      <c r="OLC285" s="49"/>
      <c r="OLD285" s="49"/>
      <c r="OLE285" s="49"/>
      <c r="OLF285" s="49"/>
      <c r="OLG285" s="49"/>
      <c r="OLH285" s="49"/>
      <c r="OLI285" s="49"/>
      <c r="OLJ285" s="49"/>
      <c r="OLK285" s="49"/>
      <c r="OLL285" s="49"/>
      <c r="OLM285" s="49"/>
      <c r="OLN285" s="49"/>
      <c r="OLO285" s="49"/>
      <c r="OLP285" s="49"/>
      <c r="OLQ285" s="49"/>
      <c r="OLR285" s="49"/>
      <c r="OLS285" s="49"/>
      <c r="OLT285" s="49"/>
      <c r="OLU285" s="49"/>
      <c r="OLV285" s="49"/>
      <c r="OLW285" s="49"/>
      <c r="OLX285" s="49"/>
      <c r="OLY285" s="49"/>
      <c r="OLZ285" s="49"/>
      <c r="OMA285" s="49"/>
      <c r="OMB285" s="49"/>
      <c r="OMC285" s="49"/>
      <c r="OMD285" s="49"/>
      <c r="OME285" s="49"/>
      <c r="OMF285" s="49"/>
      <c r="OMG285" s="49"/>
      <c r="OMH285" s="49"/>
      <c r="OMI285" s="49"/>
      <c r="OMJ285" s="49"/>
      <c r="OMK285" s="49"/>
      <c r="OML285" s="49"/>
      <c r="OMM285" s="49"/>
      <c r="OMN285" s="49"/>
      <c r="OMO285" s="49"/>
      <c r="OMP285" s="49"/>
      <c r="OMQ285" s="49"/>
      <c r="OMR285" s="49"/>
      <c r="OMS285" s="49"/>
      <c r="OMT285" s="49"/>
      <c r="OMU285" s="49"/>
      <c r="OMV285" s="49"/>
      <c r="OMW285" s="49"/>
      <c r="OMX285" s="49"/>
      <c r="OMY285" s="49"/>
      <c r="OMZ285" s="49"/>
      <c r="ONA285" s="49"/>
      <c r="ONB285" s="49"/>
      <c r="ONC285" s="49"/>
      <c r="OND285" s="49"/>
      <c r="ONE285" s="49"/>
      <c r="ONF285" s="49"/>
      <c r="ONG285" s="49"/>
      <c r="ONH285" s="49"/>
      <c r="ONI285" s="49"/>
      <c r="ONJ285" s="49"/>
      <c r="ONK285" s="49"/>
      <c r="ONL285" s="49"/>
      <c r="ONM285" s="49"/>
      <c r="ONN285" s="49"/>
      <c r="ONO285" s="49"/>
      <c r="ONP285" s="49"/>
      <c r="ONQ285" s="49"/>
      <c r="ONR285" s="49"/>
      <c r="ONS285" s="49"/>
      <c r="ONT285" s="49"/>
      <c r="ONU285" s="49"/>
      <c r="ONV285" s="49"/>
      <c r="ONW285" s="49"/>
      <c r="ONX285" s="49"/>
      <c r="ONY285" s="49"/>
      <c r="ONZ285" s="49"/>
      <c r="OOA285" s="49"/>
      <c r="OOB285" s="49"/>
      <c r="OOC285" s="49"/>
      <c r="OOD285" s="49"/>
      <c r="OOE285" s="49"/>
      <c r="OOF285" s="49"/>
      <c r="OOG285" s="49"/>
      <c r="OOH285" s="49"/>
      <c r="OOI285" s="49"/>
      <c r="OOJ285" s="49"/>
      <c r="OOK285" s="49"/>
      <c r="OOL285" s="49"/>
      <c r="OOM285" s="49"/>
      <c r="OON285" s="49"/>
      <c r="OOO285" s="49"/>
      <c r="OOP285" s="49"/>
      <c r="OOQ285" s="49"/>
      <c r="OOR285" s="49"/>
      <c r="OOS285" s="49"/>
      <c r="OOT285" s="49"/>
      <c r="OOU285" s="49"/>
      <c r="OOV285" s="49"/>
      <c r="OOW285" s="49"/>
      <c r="OOX285" s="49"/>
      <c r="OOY285" s="49"/>
      <c r="OOZ285" s="49"/>
      <c r="OPA285" s="49"/>
      <c r="OPB285" s="49"/>
      <c r="OPC285" s="49"/>
      <c r="OPD285" s="49"/>
      <c r="OPE285" s="49"/>
      <c r="OPF285" s="49"/>
      <c r="OPG285" s="49"/>
      <c r="OPH285" s="49"/>
      <c r="OPI285" s="49"/>
      <c r="OPJ285" s="49"/>
      <c r="OPK285" s="49"/>
      <c r="OPL285" s="49"/>
      <c r="OPM285" s="49"/>
      <c r="OPN285" s="49"/>
      <c r="OPO285" s="49"/>
      <c r="OPP285" s="49"/>
      <c r="OPQ285" s="49"/>
      <c r="OPR285" s="49"/>
      <c r="OPS285" s="49"/>
      <c r="OPT285" s="49"/>
      <c r="OPU285" s="49"/>
      <c r="OPV285" s="49"/>
      <c r="OPW285" s="49"/>
      <c r="OPX285" s="49"/>
      <c r="OPY285" s="49"/>
      <c r="OPZ285" s="49"/>
      <c r="OQA285" s="49"/>
      <c r="OQB285" s="49"/>
      <c r="OQC285" s="49"/>
      <c r="OQD285" s="49"/>
      <c r="OQE285" s="49"/>
      <c r="OQF285" s="49"/>
      <c r="OQG285" s="49"/>
      <c r="OQH285" s="49"/>
      <c r="OQI285" s="49"/>
      <c r="OQJ285" s="49"/>
      <c r="OQK285" s="49"/>
      <c r="OQL285" s="49"/>
      <c r="OQM285" s="49"/>
      <c r="OQN285" s="49"/>
      <c r="OQO285" s="49"/>
      <c r="OQP285" s="49"/>
      <c r="OQQ285" s="49"/>
      <c r="OQR285" s="49"/>
      <c r="OQS285" s="49"/>
      <c r="OQT285" s="49"/>
      <c r="OQU285" s="49"/>
      <c r="OQV285" s="49"/>
      <c r="OQW285" s="49"/>
      <c r="OQX285" s="49"/>
      <c r="OQY285" s="49"/>
      <c r="OQZ285" s="49"/>
      <c r="ORA285" s="49"/>
      <c r="ORB285" s="49"/>
      <c r="ORC285" s="49"/>
      <c r="ORD285" s="49"/>
      <c r="ORE285" s="49"/>
      <c r="ORF285" s="49"/>
      <c r="ORG285" s="49"/>
      <c r="ORH285" s="49"/>
      <c r="ORI285" s="49"/>
      <c r="ORJ285" s="49"/>
      <c r="ORK285" s="49"/>
      <c r="ORL285" s="49"/>
      <c r="ORM285" s="49"/>
      <c r="ORN285" s="49"/>
      <c r="ORO285" s="49"/>
      <c r="ORP285" s="49"/>
      <c r="ORQ285" s="49"/>
      <c r="ORR285" s="49"/>
      <c r="ORS285" s="49"/>
      <c r="ORT285" s="49"/>
      <c r="ORU285" s="49"/>
      <c r="ORV285" s="49"/>
      <c r="ORW285" s="49"/>
      <c r="ORX285" s="49"/>
      <c r="ORY285" s="49"/>
      <c r="ORZ285" s="49"/>
      <c r="OSA285" s="49"/>
      <c r="OSB285" s="49"/>
      <c r="OSC285" s="49"/>
      <c r="OSD285" s="49"/>
      <c r="OSE285" s="49"/>
      <c r="OSF285" s="49"/>
      <c r="OSG285" s="49"/>
      <c r="OSH285" s="49"/>
      <c r="OSI285" s="49"/>
      <c r="OSJ285" s="49"/>
      <c r="OSK285" s="49"/>
      <c r="OSL285" s="49"/>
      <c r="OSM285" s="49"/>
      <c r="OSN285" s="49"/>
      <c r="OSO285" s="49"/>
      <c r="OSP285" s="49"/>
      <c r="OSQ285" s="49"/>
      <c r="OSR285" s="49"/>
      <c r="OSS285" s="49"/>
      <c r="OST285" s="49"/>
      <c r="OSU285" s="49"/>
      <c r="OSV285" s="49"/>
      <c r="OSW285" s="49"/>
      <c r="OSX285" s="49"/>
      <c r="OSY285" s="49"/>
      <c r="OSZ285" s="49"/>
      <c r="OTA285" s="49"/>
      <c r="OTB285" s="49"/>
      <c r="OTC285" s="49"/>
      <c r="OTD285" s="49"/>
      <c r="OTE285" s="49"/>
      <c r="OTF285" s="49"/>
      <c r="OTG285" s="49"/>
      <c r="OTH285" s="49"/>
      <c r="OTI285" s="49"/>
      <c r="OTJ285" s="49"/>
      <c r="OTK285" s="49"/>
      <c r="OTL285" s="49"/>
      <c r="OTM285" s="49"/>
      <c r="OTN285" s="49"/>
      <c r="OTO285" s="49"/>
      <c r="OTP285" s="49"/>
      <c r="OTQ285" s="49"/>
      <c r="OTR285" s="49"/>
      <c r="OTS285" s="49"/>
      <c r="OTT285" s="49"/>
      <c r="OTU285" s="49"/>
      <c r="OTV285" s="49"/>
      <c r="OTW285" s="49"/>
      <c r="OTX285" s="49"/>
      <c r="OTY285" s="49"/>
      <c r="OTZ285" s="49"/>
      <c r="OUA285" s="49"/>
      <c r="OUB285" s="49"/>
      <c r="OUC285" s="49"/>
      <c r="OUD285" s="49"/>
      <c r="OUE285" s="49"/>
      <c r="OUF285" s="49"/>
      <c r="OUG285" s="49"/>
      <c r="OUH285" s="49"/>
      <c r="OUI285" s="49"/>
      <c r="OUJ285" s="49"/>
      <c r="OUK285" s="49"/>
      <c r="OUL285" s="49"/>
      <c r="OUM285" s="49"/>
      <c r="OUN285" s="49"/>
      <c r="OUO285" s="49"/>
      <c r="OUP285" s="49"/>
      <c r="OUQ285" s="49"/>
      <c r="OUR285" s="49"/>
      <c r="OUS285" s="49"/>
      <c r="OUT285" s="49"/>
      <c r="OUU285" s="49"/>
      <c r="OUV285" s="49"/>
      <c r="OUW285" s="49"/>
      <c r="OUX285" s="49"/>
      <c r="OUY285" s="49"/>
      <c r="OUZ285" s="49"/>
      <c r="OVA285" s="49"/>
      <c r="OVB285" s="49"/>
      <c r="OVC285" s="49"/>
      <c r="OVD285" s="49"/>
      <c r="OVE285" s="49"/>
      <c r="OVF285" s="49"/>
      <c r="OVG285" s="49"/>
      <c r="OVH285" s="49"/>
      <c r="OVI285" s="49"/>
      <c r="OVJ285" s="49"/>
      <c r="OVK285" s="49"/>
      <c r="OVL285" s="49"/>
      <c r="OVM285" s="49"/>
      <c r="OVN285" s="49"/>
      <c r="OVO285" s="49"/>
      <c r="OVP285" s="49"/>
      <c r="OVQ285" s="49"/>
      <c r="OVR285" s="49"/>
      <c r="OVS285" s="49"/>
      <c r="OVT285" s="49"/>
      <c r="OVU285" s="49"/>
      <c r="OVV285" s="49"/>
      <c r="OVW285" s="49"/>
      <c r="OVX285" s="49"/>
      <c r="OVY285" s="49"/>
      <c r="OVZ285" s="49"/>
      <c r="OWA285" s="49"/>
      <c r="OWB285" s="49"/>
      <c r="OWC285" s="49"/>
      <c r="OWD285" s="49"/>
      <c r="OWE285" s="49"/>
      <c r="OWF285" s="49"/>
      <c r="OWG285" s="49"/>
      <c r="OWH285" s="49"/>
      <c r="OWI285" s="49"/>
      <c r="OWJ285" s="49"/>
      <c r="OWK285" s="49"/>
      <c r="OWL285" s="49"/>
      <c r="OWM285" s="49"/>
      <c r="OWN285" s="49"/>
      <c r="OWO285" s="49"/>
      <c r="OWP285" s="49"/>
      <c r="OWQ285" s="49"/>
      <c r="OWR285" s="49"/>
      <c r="OWS285" s="49"/>
      <c r="OWT285" s="49"/>
      <c r="OWU285" s="49"/>
      <c r="OWV285" s="49"/>
      <c r="OWW285" s="49"/>
      <c r="OWX285" s="49"/>
      <c r="OWY285" s="49"/>
      <c r="OWZ285" s="49"/>
      <c r="OXA285" s="49"/>
      <c r="OXB285" s="49"/>
      <c r="OXC285" s="49"/>
      <c r="OXD285" s="49"/>
      <c r="OXE285" s="49"/>
      <c r="OXF285" s="49"/>
      <c r="OXG285" s="49"/>
      <c r="OXH285" s="49"/>
      <c r="OXI285" s="49"/>
      <c r="OXJ285" s="49"/>
      <c r="OXK285" s="49"/>
      <c r="OXL285" s="49"/>
      <c r="OXM285" s="49"/>
      <c r="OXN285" s="49"/>
      <c r="OXO285" s="49"/>
      <c r="OXP285" s="49"/>
      <c r="OXQ285" s="49"/>
      <c r="OXR285" s="49"/>
      <c r="OXS285" s="49"/>
      <c r="OXT285" s="49"/>
      <c r="OXU285" s="49"/>
      <c r="OXV285" s="49"/>
      <c r="OXW285" s="49"/>
      <c r="OXX285" s="49"/>
      <c r="OXY285" s="49"/>
      <c r="OXZ285" s="49"/>
      <c r="OYA285" s="49"/>
      <c r="OYB285" s="49"/>
      <c r="OYC285" s="49"/>
      <c r="OYD285" s="49"/>
      <c r="OYE285" s="49"/>
      <c r="OYF285" s="49"/>
      <c r="OYG285" s="49"/>
      <c r="OYH285" s="49"/>
      <c r="OYI285" s="49"/>
      <c r="OYJ285" s="49"/>
      <c r="OYK285" s="49"/>
      <c r="OYL285" s="49"/>
      <c r="OYM285" s="49"/>
      <c r="OYN285" s="49"/>
      <c r="OYO285" s="49"/>
      <c r="OYP285" s="49"/>
      <c r="OYQ285" s="49"/>
      <c r="OYR285" s="49"/>
      <c r="OYS285" s="49"/>
      <c r="OYT285" s="49"/>
      <c r="OYU285" s="49"/>
      <c r="OYV285" s="49"/>
      <c r="OYW285" s="49"/>
      <c r="OYX285" s="49"/>
      <c r="OYY285" s="49"/>
      <c r="OYZ285" s="49"/>
      <c r="OZA285" s="49"/>
      <c r="OZB285" s="49"/>
      <c r="OZC285" s="49"/>
      <c r="OZD285" s="49"/>
      <c r="OZE285" s="49"/>
      <c r="OZF285" s="49"/>
      <c r="OZG285" s="49"/>
      <c r="OZH285" s="49"/>
      <c r="OZI285" s="49"/>
      <c r="OZJ285" s="49"/>
      <c r="OZK285" s="49"/>
      <c r="OZL285" s="49"/>
      <c r="OZM285" s="49"/>
      <c r="OZN285" s="49"/>
      <c r="OZO285" s="49"/>
      <c r="OZP285" s="49"/>
      <c r="OZQ285" s="49"/>
      <c r="OZR285" s="49"/>
      <c r="OZS285" s="49"/>
      <c r="OZT285" s="49"/>
      <c r="OZU285" s="49"/>
      <c r="OZV285" s="49"/>
      <c r="OZW285" s="49"/>
      <c r="OZX285" s="49"/>
      <c r="OZY285" s="49"/>
      <c r="OZZ285" s="49"/>
      <c r="PAA285" s="49"/>
      <c r="PAB285" s="49"/>
      <c r="PAC285" s="49"/>
      <c r="PAD285" s="49"/>
      <c r="PAE285" s="49"/>
      <c r="PAF285" s="49"/>
      <c r="PAG285" s="49"/>
      <c r="PAH285" s="49"/>
      <c r="PAI285" s="49"/>
      <c r="PAJ285" s="49"/>
      <c r="PAK285" s="49"/>
      <c r="PAL285" s="49"/>
      <c r="PAM285" s="49"/>
      <c r="PAN285" s="49"/>
      <c r="PAO285" s="49"/>
      <c r="PAP285" s="49"/>
      <c r="PAQ285" s="49"/>
      <c r="PAR285" s="49"/>
      <c r="PAS285" s="49"/>
      <c r="PAT285" s="49"/>
      <c r="PAU285" s="49"/>
      <c r="PAV285" s="49"/>
      <c r="PAW285" s="49"/>
      <c r="PAX285" s="49"/>
      <c r="PAY285" s="49"/>
      <c r="PAZ285" s="49"/>
      <c r="PBA285" s="49"/>
      <c r="PBB285" s="49"/>
      <c r="PBC285" s="49"/>
      <c r="PBD285" s="49"/>
      <c r="PBE285" s="49"/>
      <c r="PBF285" s="49"/>
      <c r="PBG285" s="49"/>
      <c r="PBH285" s="49"/>
      <c r="PBI285" s="49"/>
      <c r="PBJ285" s="49"/>
      <c r="PBK285" s="49"/>
      <c r="PBL285" s="49"/>
      <c r="PBM285" s="49"/>
      <c r="PBN285" s="49"/>
      <c r="PBO285" s="49"/>
      <c r="PBP285" s="49"/>
      <c r="PBQ285" s="49"/>
      <c r="PBR285" s="49"/>
      <c r="PBS285" s="49"/>
      <c r="PBT285" s="49"/>
      <c r="PBU285" s="49"/>
      <c r="PBV285" s="49"/>
      <c r="PBW285" s="49"/>
      <c r="PBX285" s="49"/>
      <c r="PBY285" s="49"/>
      <c r="PBZ285" s="49"/>
      <c r="PCA285" s="49"/>
      <c r="PCB285" s="49"/>
      <c r="PCC285" s="49"/>
      <c r="PCD285" s="49"/>
      <c r="PCE285" s="49"/>
      <c r="PCF285" s="49"/>
      <c r="PCG285" s="49"/>
      <c r="PCH285" s="49"/>
      <c r="PCI285" s="49"/>
      <c r="PCJ285" s="49"/>
      <c r="PCK285" s="49"/>
      <c r="PCL285" s="49"/>
      <c r="PCM285" s="49"/>
      <c r="PCN285" s="49"/>
      <c r="PCO285" s="49"/>
      <c r="PCP285" s="49"/>
      <c r="PCQ285" s="49"/>
      <c r="PCR285" s="49"/>
      <c r="PCS285" s="49"/>
      <c r="PCT285" s="49"/>
      <c r="PCU285" s="49"/>
      <c r="PCV285" s="49"/>
      <c r="PCW285" s="49"/>
      <c r="PCX285" s="49"/>
      <c r="PCY285" s="49"/>
      <c r="PCZ285" s="49"/>
      <c r="PDA285" s="49"/>
      <c r="PDB285" s="49"/>
      <c r="PDC285" s="49"/>
      <c r="PDD285" s="49"/>
      <c r="PDE285" s="49"/>
      <c r="PDF285" s="49"/>
      <c r="PDG285" s="49"/>
      <c r="PDH285" s="49"/>
      <c r="PDI285" s="49"/>
      <c r="PDJ285" s="49"/>
      <c r="PDK285" s="49"/>
      <c r="PDL285" s="49"/>
      <c r="PDM285" s="49"/>
      <c r="PDN285" s="49"/>
      <c r="PDO285" s="49"/>
      <c r="PDP285" s="49"/>
      <c r="PDQ285" s="49"/>
      <c r="PDR285" s="49"/>
      <c r="PDS285" s="49"/>
      <c r="PDT285" s="49"/>
      <c r="PDU285" s="49"/>
      <c r="PDV285" s="49"/>
      <c r="PDW285" s="49"/>
      <c r="PDX285" s="49"/>
      <c r="PDY285" s="49"/>
      <c r="PDZ285" s="49"/>
      <c r="PEA285" s="49"/>
      <c r="PEB285" s="49"/>
      <c r="PEC285" s="49"/>
      <c r="PED285" s="49"/>
      <c r="PEE285" s="49"/>
      <c r="PEF285" s="49"/>
      <c r="PEG285" s="49"/>
      <c r="PEH285" s="49"/>
      <c r="PEI285" s="49"/>
      <c r="PEJ285" s="49"/>
      <c r="PEK285" s="49"/>
      <c r="PEL285" s="49"/>
      <c r="PEM285" s="49"/>
      <c r="PEN285" s="49"/>
      <c r="PEO285" s="49"/>
      <c r="PEP285" s="49"/>
      <c r="PEQ285" s="49"/>
      <c r="PER285" s="49"/>
      <c r="PES285" s="49"/>
      <c r="PET285" s="49"/>
      <c r="PEU285" s="49"/>
      <c r="PEV285" s="49"/>
      <c r="PEW285" s="49"/>
      <c r="PEX285" s="49"/>
      <c r="PEY285" s="49"/>
      <c r="PEZ285" s="49"/>
      <c r="PFA285" s="49"/>
      <c r="PFB285" s="49"/>
      <c r="PFC285" s="49"/>
      <c r="PFD285" s="49"/>
      <c r="PFE285" s="49"/>
      <c r="PFF285" s="49"/>
      <c r="PFG285" s="49"/>
      <c r="PFH285" s="49"/>
      <c r="PFI285" s="49"/>
      <c r="PFJ285" s="49"/>
      <c r="PFK285" s="49"/>
      <c r="PFL285" s="49"/>
      <c r="PFM285" s="49"/>
      <c r="PFN285" s="49"/>
      <c r="PFO285" s="49"/>
      <c r="PFP285" s="49"/>
      <c r="PFQ285" s="49"/>
      <c r="PFR285" s="49"/>
      <c r="PFS285" s="49"/>
      <c r="PFT285" s="49"/>
      <c r="PFU285" s="49"/>
      <c r="PFV285" s="49"/>
      <c r="PFW285" s="49"/>
      <c r="PFX285" s="49"/>
      <c r="PFY285" s="49"/>
      <c r="PFZ285" s="49"/>
      <c r="PGA285" s="49"/>
      <c r="PGB285" s="49"/>
      <c r="PGC285" s="49"/>
      <c r="PGD285" s="49"/>
      <c r="PGE285" s="49"/>
      <c r="PGF285" s="49"/>
      <c r="PGG285" s="49"/>
      <c r="PGH285" s="49"/>
      <c r="PGI285" s="49"/>
      <c r="PGJ285" s="49"/>
      <c r="PGK285" s="49"/>
      <c r="PGL285" s="49"/>
      <c r="PGM285" s="49"/>
      <c r="PGN285" s="49"/>
      <c r="PGO285" s="49"/>
      <c r="PGP285" s="49"/>
      <c r="PGQ285" s="49"/>
      <c r="PGR285" s="49"/>
      <c r="PGS285" s="49"/>
      <c r="PGT285" s="49"/>
      <c r="PGU285" s="49"/>
      <c r="PGV285" s="49"/>
      <c r="PGW285" s="49"/>
      <c r="PGX285" s="49"/>
      <c r="PGY285" s="49"/>
      <c r="PGZ285" s="49"/>
      <c r="PHA285" s="49"/>
      <c r="PHB285" s="49"/>
      <c r="PHC285" s="49"/>
      <c r="PHD285" s="49"/>
      <c r="PHE285" s="49"/>
      <c r="PHF285" s="49"/>
      <c r="PHG285" s="49"/>
      <c r="PHH285" s="49"/>
      <c r="PHI285" s="49"/>
      <c r="PHJ285" s="49"/>
      <c r="PHK285" s="49"/>
      <c r="PHL285" s="49"/>
      <c r="PHM285" s="49"/>
      <c r="PHN285" s="49"/>
      <c r="PHO285" s="49"/>
      <c r="PHP285" s="49"/>
      <c r="PHQ285" s="49"/>
      <c r="PHR285" s="49"/>
      <c r="PHS285" s="49"/>
      <c r="PHT285" s="49"/>
      <c r="PHU285" s="49"/>
      <c r="PHV285" s="49"/>
      <c r="PHW285" s="49"/>
      <c r="PHX285" s="49"/>
      <c r="PHY285" s="49"/>
      <c r="PHZ285" s="49"/>
      <c r="PIA285" s="49"/>
      <c r="PIB285" s="49"/>
      <c r="PIC285" s="49"/>
      <c r="PID285" s="49"/>
      <c r="PIE285" s="49"/>
      <c r="PIF285" s="49"/>
      <c r="PIG285" s="49"/>
      <c r="PIH285" s="49"/>
      <c r="PII285" s="49"/>
      <c r="PIJ285" s="49"/>
      <c r="PIK285" s="49"/>
      <c r="PIL285" s="49"/>
      <c r="PIM285" s="49"/>
      <c r="PIN285" s="49"/>
      <c r="PIO285" s="49"/>
      <c r="PIP285" s="49"/>
      <c r="PIQ285" s="49"/>
      <c r="PIR285" s="49"/>
      <c r="PIS285" s="49"/>
      <c r="PIT285" s="49"/>
      <c r="PIU285" s="49"/>
      <c r="PIV285" s="49"/>
      <c r="PIW285" s="49"/>
      <c r="PIX285" s="49"/>
      <c r="PIY285" s="49"/>
      <c r="PIZ285" s="49"/>
      <c r="PJA285" s="49"/>
      <c r="PJB285" s="49"/>
      <c r="PJC285" s="49"/>
      <c r="PJD285" s="49"/>
      <c r="PJE285" s="49"/>
      <c r="PJF285" s="49"/>
      <c r="PJG285" s="49"/>
      <c r="PJH285" s="49"/>
      <c r="PJI285" s="49"/>
      <c r="PJJ285" s="49"/>
      <c r="PJK285" s="49"/>
      <c r="PJL285" s="49"/>
      <c r="PJM285" s="49"/>
      <c r="PJN285" s="49"/>
      <c r="PJO285" s="49"/>
      <c r="PJP285" s="49"/>
      <c r="PJQ285" s="49"/>
      <c r="PJR285" s="49"/>
      <c r="PJS285" s="49"/>
      <c r="PJT285" s="49"/>
      <c r="PJU285" s="49"/>
      <c r="PJV285" s="49"/>
      <c r="PJW285" s="49"/>
      <c r="PJX285" s="49"/>
      <c r="PJY285" s="49"/>
      <c r="PJZ285" s="49"/>
      <c r="PKA285" s="49"/>
      <c r="PKB285" s="49"/>
      <c r="PKC285" s="49"/>
      <c r="PKD285" s="49"/>
      <c r="PKE285" s="49"/>
      <c r="PKF285" s="49"/>
      <c r="PKG285" s="49"/>
      <c r="PKH285" s="49"/>
      <c r="PKI285" s="49"/>
      <c r="PKJ285" s="49"/>
      <c r="PKK285" s="49"/>
      <c r="PKL285" s="49"/>
      <c r="PKM285" s="49"/>
      <c r="PKN285" s="49"/>
      <c r="PKO285" s="49"/>
      <c r="PKP285" s="49"/>
      <c r="PKQ285" s="49"/>
      <c r="PKR285" s="49"/>
      <c r="PKS285" s="49"/>
      <c r="PKT285" s="49"/>
      <c r="PKU285" s="49"/>
      <c r="PKV285" s="49"/>
      <c r="PKW285" s="49"/>
      <c r="PKX285" s="49"/>
      <c r="PKY285" s="49"/>
      <c r="PKZ285" s="49"/>
      <c r="PLA285" s="49"/>
      <c r="PLB285" s="49"/>
      <c r="PLC285" s="49"/>
      <c r="PLD285" s="49"/>
      <c r="PLE285" s="49"/>
      <c r="PLF285" s="49"/>
      <c r="PLG285" s="49"/>
      <c r="PLH285" s="49"/>
      <c r="PLI285" s="49"/>
      <c r="PLJ285" s="49"/>
      <c r="PLK285" s="49"/>
      <c r="PLL285" s="49"/>
      <c r="PLM285" s="49"/>
      <c r="PLN285" s="49"/>
      <c r="PLO285" s="49"/>
      <c r="PLP285" s="49"/>
      <c r="PLQ285" s="49"/>
      <c r="PLR285" s="49"/>
      <c r="PLS285" s="49"/>
      <c r="PLT285" s="49"/>
      <c r="PLU285" s="49"/>
      <c r="PLV285" s="49"/>
      <c r="PLW285" s="49"/>
      <c r="PLX285" s="49"/>
      <c r="PLY285" s="49"/>
      <c r="PLZ285" s="49"/>
      <c r="PMA285" s="49"/>
      <c r="PMB285" s="49"/>
      <c r="PMC285" s="49"/>
      <c r="PMD285" s="49"/>
      <c r="PME285" s="49"/>
      <c r="PMF285" s="49"/>
      <c r="PMG285" s="49"/>
      <c r="PMH285" s="49"/>
      <c r="PMI285" s="49"/>
      <c r="PMJ285" s="49"/>
      <c r="PMK285" s="49"/>
      <c r="PML285" s="49"/>
      <c r="PMM285" s="49"/>
      <c r="PMN285" s="49"/>
      <c r="PMO285" s="49"/>
      <c r="PMP285" s="49"/>
      <c r="PMQ285" s="49"/>
      <c r="PMR285" s="49"/>
      <c r="PMS285" s="49"/>
      <c r="PMT285" s="49"/>
      <c r="PMU285" s="49"/>
      <c r="PMV285" s="49"/>
      <c r="PMW285" s="49"/>
      <c r="PMX285" s="49"/>
      <c r="PMY285" s="49"/>
      <c r="PMZ285" s="49"/>
      <c r="PNA285" s="49"/>
      <c r="PNB285" s="49"/>
      <c r="PNC285" s="49"/>
      <c r="PND285" s="49"/>
      <c r="PNE285" s="49"/>
      <c r="PNF285" s="49"/>
      <c r="PNG285" s="49"/>
      <c r="PNH285" s="49"/>
      <c r="PNI285" s="49"/>
      <c r="PNJ285" s="49"/>
      <c r="PNK285" s="49"/>
      <c r="PNL285" s="49"/>
      <c r="PNM285" s="49"/>
      <c r="PNN285" s="49"/>
      <c r="PNO285" s="49"/>
      <c r="PNP285" s="49"/>
      <c r="PNQ285" s="49"/>
      <c r="PNR285" s="49"/>
      <c r="PNS285" s="49"/>
      <c r="PNT285" s="49"/>
      <c r="PNU285" s="49"/>
      <c r="PNV285" s="49"/>
      <c r="PNW285" s="49"/>
      <c r="PNX285" s="49"/>
      <c r="PNY285" s="49"/>
      <c r="PNZ285" s="49"/>
      <c r="POA285" s="49"/>
      <c r="POB285" s="49"/>
      <c r="POC285" s="49"/>
      <c r="POD285" s="49"/>
      <c r="POE285" s="49"/>
      <c r="POF285" s="49"/>
      <c r="POG285" s="49"/>
      <c r="POH285" s="49"/>
      <c r="POI285" s="49"/>
      <c r="POJ285" s="49"/>
      <c r="POK285" s="49"/>
      <c r="POL285" s="49"/>
      <c r="POM285" s="49"/>
      <c r="PON285" s="49"/>
      <c r="POO285" s="49"/>
      <c r="POP285" s="49"/>
      <c r="POQ285" s="49"/>
      <c r="POR285" s="49"/>
      <c r="POS285" s="49"/>
      <c r="POT285" s="49"/>
      <c r="POU285" s="49"/>
      <c r="POV285" s="49"/>
      <c r="POW285" s="49"/>
      <c r="POX285" s="49"/>
      <c r="POY285" s="49"/>
      <c r="POZ285" s="49"/>
      <c r="PPA285" s="49"/>
      <c r="PPB285" s="49"/>
      <c r="PPC285" s="49"/>
      <c r="PPD285" s="49"/>
      <c r="PPE285" s="49"/>
      <c r="PPF285" s="49"/>
      <c r="PPG285" s="49"/>
      <c r="PPH285" s="49"/>
      <c r="PPI285" s="49"/>
      <c r="PPJ285" s="49"/>
      <c r="PPK285" s="49"/>
      <c r="PPL285" s="49"/>
      <c r="PPM285" s="49"/>
      <c r="PPN285" s="49"/>
      <c r="PPO285" s="49"/>
      <c r="PPP285" s="49"/>
      <c r="PPQ285" s="49"/>
      <c r="PPR285" s="49"/>
      <c r="PPS285" s="49"/>
      <c r="PPT285" s="49"/>
      <c r="PPU285" s="49"/>
      <c r="PPV285" s="49"/>
      <c r="PPW285" s="49"/>
      <c r="PPX285" s="49"/>
      <c r="PPY285" s="49"/>
      <c r="PPZ285" s="49"/>
      <c r="PQA285" s="49"/>
      <c r="PQB285" s="49"/>
      <c r="PQC285" s="49"/>
      <c r="PQD285" s="49"/>
      <c r="PQE285" s="49"/>
      <c r="PQF285" s="49"/>
      <c r="PQG285" s="49"/>
      <c r="PQH285" s="49"/>
      <c r="PQI285" s="49"/>
      <c r="PQJ285" s="49"/>
      <c r="PQK285" s="49"/>
      <c r="PQL285" s="49"/>
      <c r="PQM285" s="49"/>
      <c r="PQN285" s="49"/>
      <c r="PQO285" s="49"/>
      <c r="PQP285" s="49"/>
      <c r="PQQ285" s="49"/>
      <c r="PQR285" s="49"/>
      <c r="PQS285" s="49"/>
      <c r="PQT285" s="49"/>
      <c r="PQU285" s="49"/>
      <c r="PQV285" s="49"/>
      <c r="PQW285" s="49"/>
      <c r="PQX285" s="49"/>
      <c r="PQY285" s="49"/>
      <c r="PQZ285" s="49"/>
      <c r="PRA285" s="49"/>
      <c r="PRB285" s="49"/>
      <c r="PRC285" s="49"/>
      <c r="PRD285" s="49"/>
      <c r="PRE285" s="49"/>
      <c r="PRF285" s="49"/>
      <c r="PRG285" s="49"/>
      <c r="PRH285" s="49"/>
      <c r="PRI285" s="49"/>
      <c r="PRJ285" s="49"/>
      <c r="PRK285" s="49"/>
      <c r="PRL285" s="49"/>
      <c r="PRM285" s="49"/>
      <c r="PRN285" s="49"/>
      <c r="PRO285" s="49"/>
      <c r="PRP285" s="49"/>
      <c r="PRQ285" s="49"/>
      <c r="PRR285" s="49"/>
      <c r="PRS285" s="49"/>
      <c r="PRT285" s="49"/>
      <c r="PRU285" s="49"/>
      <c r="PRV285" s="49"/>
      <c r="PRW285" s="49"/>
      <c r="PRX285" s="49"/>
      <c r="PRY285" s="49"/>
      <c r="PRZ285" s="49"/>
      <c r="PSA285" s="49"/>
      <c r="PSB285" s="49"/>
      <c r="PSC285" s="49"/>
      <c r="PSD285" s="49"/>
      <c r="PSE285" s="49"/>
      <c r="PSF285" s="49"/>
      <c r="PSG285" s="49"/>
      <c r="PSH285" s="49"/>
      <c r="PSI285" s="49"/>
      <c r="PSJ285" s="49"/>
      <c r="PSK285" s="49"/>
      <c r="PSL285" s="49"/>
      <c r="PSM285" s="49"/>
      <c r="PSN285" s="49"/>
      <c r="PSO285" s="49"/>
      <c r="PSP285" s="49"/>
      <c r="PSQ285" s="49"/>
      <c r="PSR285" s="49"/>
      <c r="PSS285" s="49"/>
      <c r="PST285" s="49"/>
      <c r="PSU285" s="49"/>
      <c r="PSV285" s="49"/>
      <c r="PSW285" s="49"/>
      <c r="PSX285" s="49"/>
      <c r="PSY285" s="49"/>
      <c r="PSZ285" s="49"/>
      <c r="PTA285" s="49"/>
      <c r="PTB285" s="49"/>
      <c r="PTC285" s="49"/>
      <c r="PTD285" s="49"/>
      <c r="PTE285" s="49"/>
      <c r="PTF285" s="49"/>
      <c r="PTG285" s="49"/>
      <c r="PTH285" s="49"/>
      <c r="PTI285" s="49"/>
      <c r="PTJ285" s="49"/>
      <c r="PTK285" s="49"/>
      <c r="PTL285" s="49"/>
      <c r="PTM285" s="49"/>
      <c r="PTN285" s="49"/>
      <c r="PTO285" s="49"/>
      <c r="PTP285" s="49"/>
      <c r="PTQ285" s="49"/>
      <c r="PTR285" s="49"/>
      <c r="PTS285" s="49"/>
      <c r="PTT285" s="49"/>
      <c r="PTU285" s="49"/>
      <c r="PTV285" s="49"/>
      <c r="PTW285" s="49"/>
      <c r="PTX285" s="49"/>
      <c r="PTY285" s="49"/>
      <c r="PTZ285" s="49"/>
      <c r="PUA285" s="49"/>
      <c r="PUB285" s="49"/>
      <c r="PUC285" s="49"/>
      <c r="PUD285" s="49"/>
      <c r="PUE285" s="49"/>
      <c r="PUF285" s="49"/>
      <c r="PUG285" s="49"/>
      <c r="PUH285" s="49"/>
      <c r="PUI285" s="49"/>
      <c r="PUJ285" s="49"/>
      <c r="PUK285" s="49"/>
      <c r="PUL285" s="49"/>
      <c r="PUM285" s="49"/>
      <c r="PUN285" s="49"/>
      <c r="PUO285" s="49"/>
      <c r="PUP285" s="49"/>
      <c r="PUQ285" s="49"/>
      <c r="PUR285" s="49"/>
      <c r="PUS285" s="49"/>
      <c r="PUT285" s="49"/>
      <c r="PUU285" s="49"/>
      <c r="PUV285" s="49"/>
      <c r="PUW285" s="49"/>
      <c r="PUX285" s="49"/>
      <c r="PUY285" s="49"/>
      <c r="PUZ285" s="49"/>
      <c r="PVA285" s="49"/>
      <c r="PVB285" s="49"/>
      <c r="PVC285" s="49"/>
      <c r="PVD285" s="49"/>
      <c r="PVE285" s="49"/>
      <c r="PVF285" s="49"/>
      <c r="PVG285" s="49"/>
      <c r="PVH285" s="49"/>
      <c r="PVI285" s="49"/>
      <c r="PVJ285" s="49"/>
      <c r="PVK285" s="49"/>
      <c r="PVL285" s="49"/>
      <c r="PVM285" s="49"/>
      <c r="PVN285" s="49"/>
      <c r="PVO285" s="49"/>
      <c r="PVP285" s="49"/>
      <c r="PVQ285" s="49"/>
      <c r="PVR285" s="49"/>
      <c r="PVS285" s="49"/>
      <c r="PVT285" s="49"/>
      <c r="PVU285" s="49"/>
      <c r="PVV285" s="49"/>
      <c r="PVW285" s="49"/>
      <c r="PVX285" s="49"/>
      <c r="PVY285" s="49"/>
      <c r="PVZ285" s="49"/>
      <c r="PWA285" s="49"/>
      <c r="PWB285" s="49"/>
      <c r="PWC285" s="49"/>
      <c r="PWD285" s="49"/>
      <c r="PWE285" s="49"/>
      <c r="PWF285" s="49"/>
      <c r="PWG285" s="49"/>
      <c r="PWH285" s="49"/>
      <c r="PWI285" s="49"/>
      <c r="PWJ285" s="49"/>
      <c r="PWK285" s="49"/>
      <c r="PWL285" s="49"/>
      <c r="PWM285" s="49"/>
      <c r="PWN285" s="49"/>
      <c r="PWO285" s="49"/>
      <c r="PWP285" s="49"/>
      <c r="PWQ285" s="49"/>
      <c r="PWR285" s="49"/>
      <c r="PWS285" s="49"/>
      <c r="PWT285" s="49"/>
      <c r="PWU285" s="49"/>
      <c r="PWV285" s="49"/>
      <c r="PWW285" s="49"/>
      <c r="PWX285" s="49"/>
      <c r="PWY285" s="49"/>
      <c r="PWZ285" s="49"/>
      <c r="PXA285" s="49"/>
      <c r="PXB285" s="49"/>
      <c r="PXC285" s="49"/>
      <c r="PXD285" s="49"/>
      <c r="PXE285" s="49"/>
      <c r="PXF285" s="49"/>
      <c r="PXG285" s="49"/>
      <c r="PXH285" s="49"/>
      <c r="PXI285" s="49"/>
      <c r="PXJ285" s="49"/>
      <c r="PXK285" s="49"/>
      <c r="PXL285" s="49"/>
      <c r="PXM285" s="49"/>
      <c r="PXN285" s="49"/>
      <c r="PXO285" s="49"/>
      <c r="PXP285" s="49"/>
      <c r="PXQ285" s="49"/>
      <c r="PXR285" s="49"/>
      <c r="PXS285" s="49"/>
      <c r="PXT285" s="49"/>
      <c r="PXU285" s="49"/>
      <c r="PXV285" s="49"/>
      <c r="PXW285" s="49"/>
      <c r="PXX285" s="49"/>
      <c r="PXY285" s="49"/>
      <c r="PXZ285" s="49"/>
      <c r="PYA285" s="49"/>
      <c r="PYB285" s="49"/>
      <c r="PYC285" s="49"/>
      <c r="PYD285" s="49"/>
      <c r="PYE285" s="49"/>
      <c r="PYF285" s="49"/>
      <c r="PYG285" s="49"/>
      <c r="PYH285" s="49"/>
      <c r="PYI285" s="49"/>
      <c r="PYJ285" s="49"/>
      <c r="PYK285" s="49"/>
      <c r="PYL285" s="49"/>
      <c r="PYM285" s="49"/>
      <c r="PYN285" s="49"/>
      <c r="PYO285" s="49"/>
      <c r="PYP285" s="49"/>
      <c r="PYQ285" s="49"/>
      <c r="PYR285" s="49"/>
      <c r="PYS285" s="49"/>
      <c r="PYT285" s="49"/>
      <c r="PYU285" s="49"/>
      <c r="PYV285" s="49"/>
      <c r="PYW285" s="49"/>
      <c r="PYX285" s="49"/>
      <c r="PYY285" s="49"/>
      <c r="PYZ285" s="49"/>
      <c r="PZA285" s="49"/>
      <c r="PZB285" s="49"/>
      <c r="PZC285" s="49"/>
      <c r="PZD285" s="49"/>
      <c r="PZE285" s="49"/>
      <c r="PZF285" s="49"/>
      <c r="PZG285" s="49"/>
      <c r="PZH285" s="49"/>
      <c r="PZI285" s="49"/>
      <c r="PZJ285" s="49"/>
      <c r="PZK285" s="49"/>
      <c r="PZL285" s="49"/>
      <c r="PZM285" s="49"/>
      <c r="PZN285" s="49"/>
      <c r="PZO285" s="49"/>
      <c r="PZP285" s="49"/>
      <c r="PZQ285" s="49"/>
      <c r="PZR285" s="49"/>
      <c r="PZS285" s="49"/>
      <c r="PZT285" s="49"/>
      <c r="PZU285" s="49"/>
      <c r="PZV285" s="49"/>
      <c r="PZW285" s="49"/>
      <c r="PZX285" s="49"/>
      <c r="PZY285" s="49"/>
      <c r="PZZ285" s="49"/>
      <c r="QAA285" s="49"/>
      <c r="QAB285" s="49"/>
      <c r="QAC285" s="49"/>
      <c r="QAD285" s="49"/>
      <c r="QAE285" s="49"/>
      <c r="QAF285" s="49"/>
      <c r="QAG285" s="49"/>
      <c r="QAH285" s="49"/>
      <c r="QAI285" s="49"/>
      <c r="QAJ285" s="49"/>
      <c r="QAK285" s="49"/>
      <c r="QAL285" s="49"/>
      <c r="QAM285" s="49"/>
      <c r="QAN285" s="49"/>
      <c r="QAO285" s="49"/>
      <c r="QAP285" s="49"/>
      <c r="QAQ285" s="49"/>
      <c r="QAR285" s="49"/>
      <c r="QAS285" s="49"/>
      <c r="QAT285" s="49"/>
      <c r="QAU285" s="49"/>
      <c r="QAV285" s="49"/>
      <c r="QAW285" s="49"/>
      <c r="QAX285" s="49"/>
      <c r="QAY285" s="49"/>
      <c r="QAZ285" s="49"/>
      <c r="QBA285" s="49"/>
      <c r="QBB285" s="49"/>
      <c r="QBC285" s="49"/>
      <c r="QBD285" s="49"/>
      <c r="QBE285" s="49"/>
      <c r="QBF285" s="49"/>
      <c r="QBG285" s="49"/>
      <c r="QBH285" s="49"/>
      <c r="QBI285" s="49"/>
      <c r="QBJ285" s="49"/>
      <c r="QBK285" s="49"/>
      <c r="QBL285" s="49"/>
      <c r="QBM285" s="49"/>
      <c r="QBN285" s="49"/>
      <c r="QBO285" s="49"/>
      <c r="QBP285" s="49"/>
      <c r="QBQ285" s="49"/>
      <c r="QBR285" s="49"/>
      <c r="QBS285" s="49"/>
      <c r="QBT285" s="49"/>
      <c r="QBU285" s="49"/>
      <c r="QBV285" s="49"/>
      <c r="QBW285" s="49"/>
      <c r="QBX285" s="49"/>
      <c r="QBY285" s="49"/>
      <c r="QBZ285" s="49"/>
      <c r="QCA285" s="49"/>
      <c r="QCB285" s="49"/>
      <c r="QCC285" s="49"/>
      <c r="QCD285" s="49"/>
      <c r="QCE285" s="49"/>
      <c r="QCF285" s="49"/>
      <c r="QCG285" s="49"/>
      <c r="QCH285" s="49"/>
      <c r="QCI285" s="49"/>
      <c r="QCJ285" s="49"/>
      <c r="QCK285" s="49"/>
      <c r="QCL285" s="49"/>
      <c r="QCM285" s="49"/>
      <c r="QCN285" s="49"/>
      <c r="QCO285" s="49"/>
      <c r="QCP285" s="49"/>
      <c r="QCQ285" s="49"/>
      <c r="QCR285" s="49"/>
      <c r="QCS285" s="49"/>
      <c r="QCT285" s="49"/>
      <c r="QCU285" s="49"/>
      <c r="QCV285" s="49"/>
      <c r="QCW285" s="49"/>
      <c r="QCX285" s="49"/>
      <c r="QCY285" s="49"/>
      <c r="QCZ285" s="49"/>
      <c r="QDA285" s="49"/>
      <c r="QDB285" s="49"/>
      <c r="QDC285" s="49"/>
      <c r="QDD285" s="49"/>
      <c r="QDE285" s="49"/>
      <c r="QDF285" s="49"/>
      <c r="QDG285" s="49"/>
      <c r="QDH285" s="49"/>
      <c r="QDI285" s="49"/>
      <c r="QDJ285" s="49"/>
      <c r="QDK285" s="49"/>
      <c r="QDL285" s="49"/>
      <c r="QDM285" s="49"/>
      <c r="QDN285" s="49"/>
      <c r="QDO285" s="49"/>
      <c r="QDP285" s="49"/>
      <c r="QDQ285" s="49"/>
      <c r="QDR285" s="49"/>
      <c r="QDS285" s="49"/>
      <c r="QDT285" s="49"/>
      <c r="QDU285" s="49"/>
      <c r="QDV285" s="49"/>
      <c r="QDW285" s="49"/>
      <c r="QDX285" s="49"/>
      <c r="QDY285" s="49"/>
      <c r="QDZ285" s="49"/>
      <c r="QEA285" s="49"/>
      <c r="QEB285" s="49"/>
      <c r="QEC285" s="49"/>
      <c r="QED285" s="49"/>
      <c r="QEE285" s="49"/>
      <c r="QEF285" s="49"/>
      <c r="QEG285" s="49"/>
      <c r="QEH285" s="49"/>
      <c r="QEI285" s="49"/>
      <c r="QEJ285" s="49"/>
      <c r="QEK285" s="49"/>
      <c r="QEL285" s="49"/>
      <c r="QEM285" s="49"/>
      <c r="QEN285" s="49"/>
      <c r="QEO285" s="49"/>
      <c r="QEP285" s="49"/>
      <c r="QEQ285" s="49"/>
      <c r="QER285" s="49"/>
      <c r="QES285" s="49"/>
      <c r="QET285" s="49"/>
      <c r="QEU285" s="49"/>
      <c r="QEV285" s="49"/>
      <c r="QEW285" s="49"/>
      <c r="QEX285" s="49"/>
      <c r="QEY285" s="49"/>
      <c r="QEZ285" s="49"/>
      <c r="QFA285" s="49"/>
      <c r="QFB285" s="49"/>
      <c r="QFC285" s="49"/>
      <c r="QFD285" s="49"/>
      <c r="QFE285" s="49"/>
      <c r="QFF285" s="49"/>
      <c r="QFG285" s="49"/>
      <c r="QFH285" s="49"/>
      <c r="QFI285" s="49"/>
      <c r="QFJ285" s="49"/>
      <c r="QFK285" s="49"/>
      <c r="QFL285" s="49"/>
      <c r="QFM285" s="49"/>
      <c r="QFN285" s="49"/>
      <c r="QFO285" s="49"/>
      <c r="QFP285" s="49"/>
      <c r="QFQ285" s="49"/>
      <c r="QFR285" s="49"/>
      <c r="QFS285" s="49"/>
      <c r="QFT285" s="49"/>
      <c r="QFU285" s="49"/>
      <c r="QFV285" s="49"/>
      <c r="QFW285" s="49"/>
      <c r="QFX285" s="49"/>
      <c r="QFY285" s="49"/>
      <c r="QFZ285" s="49"/>
      <c r="QGA285" s="49"/>
      <c r="QGB285" s="49"/>
      <c r="QGC285" s="49"/>
      <c r="QGD285" s="49"/>
      <c r="QGE285" s="49"/>
      <c r="QGF285" s="49"/>
      <c r="QGG285" s="49"/>
      <c r="QGH285" s="49"/>
      <c r="QGI285" s="49"/>
      <c r="QGJ285" s="49"/>
      <c r="QGK285" s="49"/>
      <c r="QGL285" s="49"/>
      <c r="QGM285" s="49"/>
      <c r="QGN285" s="49"/>
      <c r="QGO285" s="49"/>
      <c r="QGP285" s="49"/>
      <c r="QGQ285" s="49"/>
      <c r="QGR285" s="49"/>
      <c r="QGS285" s="49"/>
      <c r="QGT285" s="49"/>
      <c r="QGU285" s="49"/>
      <c r="QGV285" s="49"/>
      <c r="QGW285" s="49"/>
      <c r="QGX285" s="49"/>
      <c r="QGY285" s="49"/>
      <c r="QGZ285" s="49"/>
      <c r="QHA285" s="49"/>
      <c r="QHB285" s="49"/>
      <c r="QHC285" s="49"/>
      <c r="QHD285" s="49"/>
      <c r="QHE285" s="49"/>
      <c r="QHF285" s="49"/>
      <c r="QHG285" s="49"/>
      <c r="QHH285" s="49"/>
      <c r="QHI285" s="49"/>
      <c r="QHJ285" s="49"/>
      <c r="QHK285" s="49"/>
      <c r="QHL285" s="49"/>
      <c r="QHM285" s="49"/>
      <c r="QHN285" s="49"/>
      <c r="QHO285" s="49"/>
      <c r="QHP285" s="49"/>
      <c r="QHQ285" s="49"/>
      <c r="QHR285" s="49"/>
      <c r="QHS285" s="49"/>
      <c r="QHT285" s="49"/>
      <c r="QHU285" s="49"/>
      <c r="QHV285" s="49"/>
      <c r="QHW285" s="49"/>
      <c r="QHX285" s="49"/>
      <c r="QHY285" s="49"/>
      <c r="QHZ285" s="49"/>
      <c r="QIA285" s="49"/>
      <c r="QIB285" s="49"/>
      <c r="QIC285" s="49"/>
      <c r="QID285" s="49"/>
      <c r="QIE285" s="49"/>
      <c r="QIF285" s="49"/>
      <c r="QIG285" s="49"/>
      <c r="QIH285" s="49"/>
      <c r="QII285" s="49"/>
      <c r="QIJ285" s="49"/>
      <c r="QIK285" s="49"/>
      <c r="QIL285" s="49"/>
      <c r="QIM285" s="49"/>
      <c r="QIN285" s="49"/>
      <c r="QIO285" s="49"/>
      <c r="QIP285" s="49"/>
      <c r="QIQ285" s="49"/>
      <c r="QIR285" s="49"/>
      <c r="QIS285" s="49"/>
      <c r="QIT285" s="49"/>
      <c r="QIU285" s="49"/>
      <c r="QIV285" s="49"/>
      <c r="QIW285" s="49"/>
      <c r="QIX285" s="49"/>
      <c r="QIY285" s="49"/>
      <c r="QIZ285" s="49"/>
      <c r="QJA285" s="49"/>
      <c r="QJB285" s="49"/>
      <c r="QJC285" s="49"/>
      <c r="QJD285" s="49"/>
      <c r="QJE285" s="49"/>
      <c r="QJF285" s="49"/>
      <c r="QJG285" s="49"/>
      <c r="QJH285" s="49"/>
      <c r="QJI285" s="49"/>
      <c r="QJJ285" s="49"/>
      <c r="QJK285" s="49"/>
      <c r="QJL285" s="49"/>
      <c r="QJM285" s="49"/>
      <c r="QJN285" s="49"/>
      <c r="QJO285" s="49"/>
      <c r="QJP285" s="49"/>
      <c r="QJQ285" s="49"/>
      <c r="QJR285" s="49"/>
      <c r="QJS285" s="49"/>
      <c r="QJT285" s="49"/>
      <c r="QJU285" s="49"/>
      <c r="QJV285" s="49"/>
      <c r="QJW285" s="49"/>
      <c r="QJX285" s="49"/>
      <c r="QJY285" s="49"/>
      <c r="QJZ285" s="49"/>
      <c r="QKA285" s="49"/>
      <c r="QKB285" s="49"/>
      <c r="QKC285" s="49"/>
      <c r="QKD285" s="49"/>
      <c r="QKE285" s="49"/>
      <c r="QKF285" s="49"/>
      <c r="QKG285" s="49"/>
      <c r="QKH285" s="49"/>
      <c r="QKI285" s="49"/>
      <c r="QKJ285" s="49"/>
      <c r="QKK285" s="49"/>
      <c r="QKL285" s="49"/>
      <c r="QKM285" s="49"/>
      <c r="QKN285" s="49"/>
      <c r="QKO285" s="49"/>
      <c r="QKP285" s="49"/>
      <c r="QKQ285" s="49"/>
      <c r="QKR285" s="49"/>
      <c r="QKS285" s="49"/>
      <c r="QKT285" s="49"/>
      <c r="QKU285" s="49"/>
      <c r="QKV285" s="49"/>
      <c r="QKW285" s="49"/>
      <c r="QKX285" s="49"/>
      <c r="QKY285" s="49"/>
      <c r="QKZ285" s="49"/>
      <c r="QLA285" s="49"/>
      <c r="QLB285" s="49"/>
      <c r="QLC285" s="49"/>
      <c r="QLD285" s="49"/>
      <c r="QLE285" s="49"/>
      <c r="QLF285" s="49"/>
      <c r="QLG285" s="49"/>
      <c r="QLH285" s="49"/>
      <c r="QLI285" s="49"/>
      <c r="QLJ285" s="49"/>
      <c r="QLK285" s="49"/>
      <c r="QLL285" s="49"/>
      <c r="QLM285" s="49"/>
      <c r="QLN285" s="49"/>
      <c r="QLO285" s="49"/>
      <c r="QLP285" s="49"/>
      <c r="QLQ285" s="49"/>
      <c r="QLR285" s="49"/>
      <c r="QLS285" s="49"/>
      <c r="QLT285" s="49"/>
      <c r="QLU285" s="49"/>
      <c r="QLV285" s="49"/>
      <c r="QLW285" s="49"/>
      <c r="QLX285" s="49"/>
      <c r="QLY285" s="49"/>
      <c r="QLZ285" s="49"/>
      <c r="QMA285" s="49"/>
      <c r="QMB285" s="49"/>
      <c r="QMC285" s="49"/>
      <c r="QMD285" s="49"/>
      <c r="QME285" s="49"/>
      <c r="QMF285" s="49"/>
      <c r="QMG285" s="49"/>
      <c r="QMH285" s="49"/>
      <c r="QMI285" s="49"/>
      <c r="QMJ285" s="49"/>
      <c r="QMK285" s="49"/>
      <c r="QML285" s="49"/>
      <c r="QMM285" s="49"/>
      <c r="QMN285" s="49"/>
      <c r="QMO285" s="49"/>
      <c r="QMP285" s="49"/>
      <c r="QMQ285" s="49"/>
      <c r="QMR285" s="49"/>
      <c r="QMS285" s="49"/>
      <c r="QMT285" s="49"/>
      <c r="QMU285" s="49"/>
      <c r="QMV285" s="49"/>
      <c r="QMW285" s="49"/>
      <c r="QMX285" s="49"/>
      <c r="QMY285" s="49"/>
      <c r="QMZ285" s="49"/>
      <c r="QNA285" s="49"/>
      <c r="QNB285" s="49"/>
      <c r="QNC285" s="49"/>
      <c r="QND285" s="49"/>
      <c r="QNE285" s="49"/>
      <c r="QNF285" s="49"/>
      <c r="QNG285" s="49"/>
      <c r="QNH285" s="49"/>
      <c r="QNI285" s="49"/>
      <c r="QNJ285" s="49"/>
      <c r="QNK285" s="49"/>
      <c r="QNL285" s="49"/>
      <c r="QNM285" s="49"/>
      <c r="QNN285" s="49"/>
      <c r="QNO285" s="49"/>
      <c r="QNP285" s="49"/>
      <c r="QNQ285" s="49"/>
      <c r="QNR285" s="49"/>
      <c r="QNS285" s="49"/>
      <c r="QNT285" s="49"/>
      <c r="QNU285" s="49"/>
      <c r="QNV285" s="49"/>
      <c r="QNW285" s="49"/>
      <c r="QNX285" s="49"/>
      <c r="QNY285" s="49"/>
      <c r="QNZ285" s="49"/>
      <c r="QOA285" s="49"/>
      <c r="QOB285" s="49"/>
      <c r="QOC285" s="49"/>
      <c r="QOD285" s="49"/>
      <c r="QOE285" s="49"/>
      <c r="QOF285" s="49"/>
      <c r="QOG285" s="49"/>
      <c r="QOH285" s="49"/>
      <c r="QOI285" s="49"/>
      <c r="QOJ285" s="49"/>
      <c r="QOK285" s="49"/>
      <c r="QOL285" s="49"/>
      <c r="QOM285" s="49"/>
      <c r="QON285" s="49"/>
      <c r="QOO285" s="49"/>
      <c r="QOP285" s="49"/>
      <c r="QOQ285" s="49"/>
      <c r="QOR285" s="49"/>
      <c r="QOS285" s="49"/>
      <c r="QOT285" s="49"/>
      <c r="QOU285" s="49"/>
      <c r="QOV285" s="49"/>
      <c r="QOW285" s="49"/>
      <c r="QOX285" s="49"/>
      <c r="QOY285" s="49"/>
      <c r="QOZ285" s="49"/>
      <c r="QPA285" s="49"/>
      <c r="QPB285" s="49"/>
      <c r="QPC285" s="49"/>
      <c r="QPD285" s="49"/>
      <c r="QPE285" s="49"/>
      <c r="QPF285" s="49"/>
      <c r="QPG285" s="49"/>
      <c r="QPH285" s="49"/>
      <c r="QPI285" s="49"/>
      <c r="QPJ285" s="49"/>
      <c r="QPK285" s="49"/>
      <c r="QPL285" s="49"/>
      <c r="QPM285" s="49"/>
      <c r="QPN285" s="49"/>
      <c r="QPO285" s="49"/>
      <c r="QPP285" s="49"/>
      <c r="QPQ285" s="49"/>
      <c r="QPR285" s="49"/>
      <c r="QPS285" s="49"/>
      <c r="QPT285" s="49"/>
      <c r="QPU285" s="49"/>
      <c r="QPV285" s="49"/>
      <c r="QPW285" s="49"/>
      <c r="QPX285" s="49"/>
      <c r="QPY285" s="49"/>
      <c r="QPZ285" s="49"/>
      <c r="QQA285" s="49"/>
      <c r="QQB285" s="49"/>
      <c r="QQC285" s="49"/>
      <c r="QQD285" s="49"/>
      <c r="QQE285" s="49"/>
      <c r="QQF285" s="49"/>
      <c r="QQG285" s="49"/>
      <c r="QQH285" s="49"/>
      <c r="QQI285" s="49"/>
      <c r="QQJ285" s="49"/>
      <c r="QQK285" s="49"/>
      <c r="QQL285" s="49"/>
      <c r="QQM285" s="49"/>
      <c r="QQN285" s="49"/>
      <c r="QQO285" s="49"/>
      <c r="QQP285" s="49"/>
      <c r="QQQ285" s="49"/>
      <c r="QQR285" s="49"/>
      <c r="QQS285" s="49"/>
      <c r="QQT285" s="49"/>
      <c r="QQU285" s="49"/>
      <c r="QQV285" s="49"/>
      <c r="QQW285" s="49"/>
      <c r="QQX285" s="49"/>
      <c r="QQY285" s="49"/>
      <c r="QQZ285" s="49"/>
      <c r="QRA285" s="49"/>
      <c r="QRB285" s="49"/>
      <c r="QRC285" s="49"/>
      <c r="QRD285" s="49"/>
      <c r="QRE285" s="49"/>
      <c r="QRF285" s="49"/>
      <c r="QRG285" s="49"/>
      <c r="QRH285" s="49"/>
      <c r="QRI285" s="49"/>
      <c r="QRJ285" s="49"/>
      <c r="QRK285" s="49"/>
      <c r="QRL285" s="49"/>
      <c r="QRM285" s="49"/>
      <c r="QRN285" s="49"/>
      <c r="QRO285" s="49"/>
      <c r="QRP285" s="49"/>
      <c r="QRQ285" s="49"/>
      <c r="QRR285" s="49"/>
      <c r="QRS285" s="49"/>
      <c r="QRT285" s="49"/>
      <c r="QRU285" s="49"/>
      <c r="QRV285" s="49"/>
      <c r="QRW285" s="49"/>
      <c r="QRX285" s="49"/>
      <c r="QRY285" s="49"/>
      <c r="QRZ285" s="49"/>
      <c r="QSA285" s="49"/>
      <c r="QSB285" s="49"/>
      <c r="QSC285" s="49"/>
      <c r="QSD285" s="49"/>
      <c r="QSE285" s="49"/>
      <c r="QSF285" s="49"/>
      <c r="QSG285" s="49"/>
      <c r="QSH285" s="49"/>
      <c r="QSI285" s="49"/>
      <c r="QSJ285" s="49"/>
      <c r="QSK285" s="49"/>
      <c r="QSL285" s="49"/>
      <c r="QSM285" s="49"/>
      <c r="QSN285" s="49"/>
      <c r="QSO285" s="49"/>
      <c r="QSP285" s="49"/>
      <c r="QSQ285" s="49"/>
      <c r="QSR285" s="49"/>
      <c r="QSS285" s="49"/>
      <c r="QST285" s="49"/>
      <c r="QSU285" s="49"/>
      <c r="QSV285" s="49"/>
      <c r="QSW285" s="49"/>
      <c r="QSX285" s="49"/>
      <c r="QSY285" s="49"/>
      <c r="QSZ285" s="49"/>
      <c r="QTA285" s="49"/>
      <c r="QTB285" s="49"/>
      <c r="QTC285" s="49"/>
      <c r="QTD285" s="49"/>
      <c r="QTE285" s="49"/>
      <c r="QTF285" s="49"/>
      <c r="QTG285" s="49"/>
      <c r="QTH285" s="49"/>
      <c r="QTI285" s="49"/>
      <c r="QTJ285" s="49"/>
      <c r="QTK285" s="49"/>
      <c r="QTL285" s="49"/>
      <c r="QTM285" s="49"/>
      <c r="QTN285" s="49"/>
      <c r="QTO285" s="49"/>
      <c r="QTP285" s="49"/>
      <c r="QTQ285" s="49"/>
      <c r="QTR285" s="49"/>
      <c r="QTS285" s="49"/>
      <c r="QTT285" s="49"/>
      <c r="QTU285" s="49"/>
      <c r="QTV285" s="49"/>
      <c r="QTW285" s="49"/>
      <c r="QTX285" s="49"/>
      <c r="QTY285" s="49"/>
      <c r="QTZ285" s="49"/>
      <c r="QUA285" s="49"/>
      <c r="QUB285" s="49"/>
      <c r="QUC285" s="49"/>
      <c r="QUD285" s="49"/>
      <c r="QUE285" s="49"/>
      <c r="QUF285" s="49"/>
      <c r="QUG285" s="49"/>
      <c r="QUH285" s="49"/>
      <c r="QUI285" s="49"/>
      <c r="QUJ285" s="49"/>
      <c r="QUK285" s="49"/>
      <c r="QUL285" s="49"/>
      <c r="QUM285" s="49"/>
      <c r="QUN285" s="49"/>
      <c r="QUO285" s="49"/>
      <c r="QUP285" s="49"/>
      <c r="QUQ285" s="49"/>
      <c r="QUR285" s="49"/>
      <c r="QUS285" s="49"/>
      <c r="QUT285" s="49"/>
      <c r="QUU285" s="49"/>
      <c r="QUV285" s="49"/>
      <c r="QUW285" s="49"/>
      <c r="QUX285" s="49"/>
      <c r="QUY285" s="49"/>
      <c r="QUZ285" s="49"/>
      <c r="QVA285" s="49"/>
      <c r="QVB285" s="49"/>
      <c r="QVC285" s="49"/>
      <c r="QVD285" s="49"/>
      <c r="QVE285" s="49"/>
      <c r="QVF285" s="49"/>
      <c r="QVG285" s="49"/>
      <c r="QVH285" s="49"/>
      <c r="QVI285" s="49"/>
      <c r="QVJ285" s="49"/>
      <c r="QVK285" s="49"/>
      <c r="QVL285" s="49"/>
      <c r="QVM285" s="49"/>
      <c r="QVN285" s="49"/>
      <c r="QVO285" s="49"/>
      <c r="QVP285" s="49"/>
      <c r="QVQ285" s="49"/>
      <c r="QVR285" s="49"/>
      <c r="QVS285" s="49"/>
      <c r="QVT285" s="49"/>
      <c r="QVU285" s="49"/>
      <c r="QVV285" s="49"/>
      <c r="QVW285" s="49"/>
      <c r="QVX285" s="49"/>
      <c r="QVY285" s="49"/>
      <c r="QVZ285" s="49"/>
      <c r="QWA285" s="49"/>
      <c r="QWB285" s="49"/>
      <c r="QWC285" s="49"/>
      <c r="QWD285" s="49"/>
      <c r="QWE285" s="49"/>
      <c r="QWF285" s="49"/>
      <c r="QWG285" s="49"/>
      <c r="QWH285" s="49"/>
      <c r="QWI285" s="49"/>
      <c r="QWJ285" s="49"/>
      <c r="QWK285" s="49"/>
      <c r="QWL285" s="49"/>
      <c r="QWM285" s="49"/>
      <c r="QWN285" s="49"/>
      <c r="QWO285" s="49"/>
      <c r="QWP285" s="49"/>
      <c r="QWQ285" s="49"/>
      <c r="QWR285" s="49"/>
      <c r="QWS285" s="49"/>
      <c r="QWT285" s="49"/>
      <c r="QWU285" s="49"/>
      <c r="QWV285" s="49"/>
      <c r="QWW285" s="49"/>
      <c r="QWX285" s="49"/>
      <c r="QWY285" s="49"/>
      <c r="QWZ285" s="49"/>
      <c r="QXA285" s="49"/>
      <c r="QXB285" s="49"/>
      <c r="QXC285" s="49"/>
      <c r="QXD285" s="49"/>
      <c r="QXE285" s="49"/>
      <c r="QXF285" s="49"/>
      <c r="QXG285" s="49"/>
      <c r="QXH285" s="49"/>
      <c r="QXI285" s="49"/>
      <c r="QXJ285" s="49"/>
      <c r="QXK285" s="49"/>
      <c r="QXL285" s="49"/>
      <c r="QXM285" s="49"/>
      <c r="QXN285" s="49"/>
      <c r="QXO285" s="49"/>
      <c r="QXP285" s="49"/>
      <c r="QXQ285" s="49"/>
      <c r="QXR285" s="49"/>
      <c r="QXS285" s="49"/>
      <c r="QXT285" s="49"/>
      <c r="QXU285" s="49"/>
      <c r="QXV285" s="49"/>
      <c r="QXW285" s="49"/>
      <c r="QXX285" s="49"/>
      <c r="QXY285" s="49"/>
      <c r="QXZ285" s="49"/>
      <c r="QYA285" s="49"/>
      <c r="QYB285" s="49"/>
      <c r="QYC285" s="49"/>
      <c r="QYD285" s="49"/>
      <c r="QYE285" s="49"/>
      <c r="QYF285" s="49"/>
      <c r="QYG285" s="49"/>
      <c r="QYH285" s="49"/>
      <c r="QYI285" s="49"/>
      <c r="QYJ285" s="49"/>
      <c r="QYK285" s="49"/>
      <c r="QYL285" s="49"/>
      <c r="QYM285" s="49"/>
      <c r="QYN285" s="49"/>
      <c r="QYO285" s="49"/>
      <c r="QYP285" s="49"/>
      <c r="QYQ285" s="49"/>
      <c r="QYR285" s="49"/>
      <c r="QYS285" s="49"/>
      <c r="QYT285" s="49"/>
      <c r="QYU285" s="49"/>
      <c r="QYV285" s="49"/>
      <c r="QYW285" s="49"/>
      <c r="QYX285" s="49"/>
      <c r="QYY285" s="49"/>
      <c r="QYZ285" s="49"/>
      <c r="QZA285" s="49"/>
      <c r="QZB285" s="49"/>
      <c r="QZC285" s="49"/>
      <c r="QZD285" s="49"/>
      <c r="QZE285" s="49"/>
      <c r="QZF285" s="49"/>
      <c r="QZG285" s="49"/>
      <c r="QZH285" s="49"/>
      <c r="QZI285" s="49"/>
      <c r="QZJ285" s="49"/>
      <c r="QZK285" s="49"/>
      <c r="QZL285" s="49"/>
      <c r="QZM285" s="49"/>
      <c r="QZN285" s="49"/>
      <c r="QZO285" s="49"/>
      <c r="QZP285" s="49"/>
      <c r="QZQ285" s="49"/>
      <c r="QZR285" s="49"/>
      <c r="QZS285" s="49"/>
      <c r="QZT285" s="49"/>
      <c r="QZU285" s="49"/>
      <c r="QZV285" s="49"/>
      <c r="QZW285" s="49"/>
      <c r="QZX285" s="49"/>
      <c r="QZY285" s="49"/>
      <c r="QZZ285" s="49"/>
      <c r="RAA285" s="49"/>
      <c r="RAB285" s="49"/>
      <c r="RAC285" s="49"/>
      <c r="RAD285" s="49"/>
      <c r="RAE285" s="49"/>
      <c r="RAF285" s="49"/>
      <c r="RAG285" s="49"/>
      <c r="RAH285" s="49"/>
      <c r="RAI285" s="49"/>
      <c r="RAJ285" s="49"/>
      <c r="RAK285" s="49"/>
      <c r="RAL285" s="49"/>
      <c r="RAM285" s="49"/>
      <c r="RAN285" s="49"/>
      <c r="RAO285" s="49"/>
      <c r="RAP285" s="49"/>
      <c r="RAQ285" s="49"/>
      <c r="RAR285" s="49"/>
      <c r="RAS285" s="49"/>
      <c r="RAT285" s="49"/>
      <c r="RAU285" s="49"/>
      <c r="RAV285" s="49"/>
      <c r="RAW285" s="49"/>
      <c r="RAX285" s="49"/>
      <c r="RAY285" s="49"/>
      <c r="RAZ285" s="49"/>
      <c r="RBA285" s="49"/>
      <c r="RBB285" s="49"/>
      <c r="RBC285" s="49"/>
      <c r="RBD285" s="49"/>
      <c r="RBE285" s="49"/>
      <c r="RBF285" s="49"/>
      <c r="RBG285" s="49"/>
      <c r="RBH285" s="49"/>
      <c r="RBI285" s="49"/>
      <c r="RBJ285" s="49"/>
      <c r="RBK285" s="49"/>
      <c r="RBL285" s="49"/>
      <c r="RBM285" s="49"/>
      <c r="RBN285" s="49"/>
      <c r="RBO285" s="49"/>
      <c r="RBP285" s="49"/>
      <c r="RBQ285" s="49"/>
      <c r="RBR285" s="49"/>
      <c r="RBS285" s="49"/>
      <c r="RBT285" s="49"/>
      <c r="RBU285" s="49"/>
      <c r="RBV285" s="49"/>
      <c r="RBW285" s="49"/>
      <c r="RBX285" s="49"/>
      <c r="RBY285" s="49"/>
      <c r="RBZ285" s="49"/>
      <c r="RCA285" s="49"/>
      <c r="RCB285" s="49"/>
      <c r="RCC285" s="49"/>
      <c r="RCD285" s="49"/>
      <c r="RCE285" s="49"/>
      <c r="RCF285" s="49"/>
      <c r="RCG285" s="49"/>
      <c r="RCH285" s="49"/>
      <c r="RCI285" s="49"/>
      <c r="RCJ285" s="49"/>
      <c r="RCK285" s="49"/>
      <c r="RCL285" s="49"/>
      <c r="RCM285" s="49"/>
      <c r="RCN285" s="49"/>
      <c r="RCO285" s="49"/>
      <c r="RCP285" s="49"/>
      <c r="RCQ285" s="49"/>
      <c r="RCR285" s="49"/>
      <c r="RCS285" s="49"/>
      <c r="RCT285" s="49"/>
      <c r="RCU285" s="49"/>
      <c r="RCV285" s="49"/>
      <c r="RCW285" s="49"/>
      <c r="RCX285" s="49"/>
      <c r="RCY285" s="49"/>
      <c r="RCZ285" s="49"/>
      <c r="RDA285" s="49"/>
      <c r="RDB285" s="49"/>
      <c r="RDC285" s="49"/>
      <c r="RDD285" s="49"/>
      <c r="RDE285" s="49"/>
      <c r="RDF285" s="49"/>
      <c r="RDG285" s="49"/>
      <c r="RDH285" s="49"/>
      <c r="RDI285" s="49"/>
      <c r="RDJ285" s="49"/>
      <c r="RDK285" s="49"/>
      <c r="RDL285" s="49"/>
      <c r="RDM285" s="49"/>
      <c r="RDN285" s="49"/>
      <c r="RDO285" s="49"/>
      <c r="RDP285" s="49"/>
      <c r="RDQ285" s="49"/>
      <c r="RDR285" s="49"/>
      <c r="RDS285" s="49"/>
      <c r="RDT285" s="49"/>
      <c r="RDU285" s="49"/>
      <c r="RDV285" s="49"/>
      <c r="RDW285" s="49"/>
      <c r="RDX285" s="49"/>
      <c r="RDY285" s="49"/>
      <c r="RDZ285" s="49"/>
      <c r="REA285" s="49"/>
      <c r="REB285" s="49"/>
      <c r="REC285" s="49"/>
      <c r="RED285" s="49"/>
      <c r="REE285" s="49"/>
      <c r="REF285" s="49"/>
      <c r="REG285" s="49"/>
      <c r="REH285" s="49"/>
      <c r="REI285" s="49"/>
      <c r="REJ285" s="49"/>
      <c r="REK285" s="49"/>
      <c r="REL285" s="49"/>
      <c r="REM285" s="49"/>
      <c r="REN285" s="49"/>
      <c r="REO285" s="49"/>
      <c r="REP285" s="49"/>
      <c r="REQ285" s="49"/>
      <c r="RER285" s="49"/>
      <c r="RES285" s="49"/>
      <c r="RET285" s="49"/>
      <c r="REU285" s="49"/>
      <c r="REV285" s="49"/>
      <c r="REW285" s="49"/>
      <c r="REX285" s="49"/>
      <c r="REY285" s="49"/>
      <c r="REZ285" s="49"/>
      <c r="RFA285" s="49"/>
      <c r="RFB285" s="49"/>
      <c r="RFC285" s="49"/>
      <c r="RFD285" s="49"/>
      <c r="RFE285" s="49"/>
      <c r="RFF285" s="49"/>
      <c r="RFG285" s="49"/>
      <c r="RFH285" s="49"/>
      <c r="RFI285" s="49"/>
      <c r="RFJ285" s="49"/>
      <c r="RFK285" s="49"/>
      <c r="RFL285" s="49"/>
      <c r="RFM285" s="49"/>
      <c r="RFN285" s="49"/>
      <c r="RFO285" s="49"/>
      <c r="RFP285" s="49"/>
      <c r="RFQ285" s="49"/>
      <c r="RFR285" s="49"/>
      <c r="RFS285" s="49"/>
      <c r="RFT285" s="49"/>
      <c r="RFU285" s="49"/>
      <c r="RFV285" s="49"/>
      <c r="RFW285" s="49"/>
      <c r="RFX285" s="49"/>
      <c r="RFY285" s="49"/>
      <c r="RFZ285" s="49"/>
      <c r="RGA285" s="49"/>
      <c r="RGB285" s="49"/>
      <c r="RGC285" s="49"/>
      <c r="RGD285" s="49"/>
      <c r="RGE285" s="49"/>
      <c r="RGF285" s="49"/>
      <c r="RGG285" s="49"/>
      <c r="RGH285" s="49"/>
      <c r="RGI285" s="49"/>
      <c r="RGJ285" s="49"/>
      <c r="RGK285" s="49"/>
      <c r="RGL285" s="49"/>
      <c r="RGM285" s="49"/>
      <c r="RGN285" s="49"/>
      <c r="RGO285" s="49"/>
      <c r="RGP285" s="49"/>
      <c r="RGQ285" s="49"/>
      <c r="RGR285" s="49"/>
      <c r="RGS285" s="49"/>
      <c r="RGT285" s="49"/>
      <c r="RGU285" s="49"/>
      <c r="RGV285" s="49"/>
      <c r="RGW285" s="49"/>
      <c r="RGX285" s="49"/>
      <c r="RGY285" s="49"/>
      <c r="RGZ285" s="49"/>
      <c r="RHA285" s="49"/>
      <c r="RHB285" s="49"/>
      <c r="RHC285" s="49"/>
      <c r="RHD285" s="49"/>
      <c r="RHE285" s="49"/>
      <c r="RHF285" s="49"/>
      <c r="RHG285" s="49"/>
      <c r="RHH285" s="49"/>
      <c r="RHI285" s="49"/>
      <c r="RHJ285" s="49"/>
      <c r="RHK285" s="49"/>
      <c r="RHL285" s="49"/>
      <c r="RHM285" s="49"/>
      <c r="RHN285" s="49"/>
      <c r="RHO285" s="49"/>
      <c r="RHP285" s="49"/>
      <c r="RHQ285" s="49"/>
      <c r="RHR285" s="49"/>
      <c r="RHS285" s="49"/>
      <c r="RHT285" s="49"/>
      <c r="RHU285" s="49"/>
      <c r="RHV285" s="49"/>
      <c r="RHW285" s="49"/>
      <c r="RHX285" s="49"/>
      <c r="RHY285" s="49"/>
      <c r="RHZ285" s="49"/>
      <c r="RIA285" s="49"/>
      <c r="RIB285" s="49"/>
      <c r="RIC285" s="49"/>
      <c r="RID285" s="49"/>
      <c r="RIE285" s="49"/>
      <c r="RIF285" s="49"/>
      <c r="RIG285" s="49"/>
      <c r="RIH285" s="49"/>
      <c r="RII285" s="49"/>
      <c r="RIJ285" s="49"/>
      <c r="RIK285" s="49"/>
      <c r="RIL285" s="49"/>
      <c r="RIM285" s="49"/>
      <c r="RIN285" s="49"/>
      <c r="RIO285" s="49"/>
      <c r="RIP285" s="49"/>
      <c r="RIQ285" s="49"/>
      <c r="RIR285" s="49"/>
      <c r="RIS285" s="49"/>
      <c r="RIT285" s="49"/>
      <c r="RIU285" s="49"/>
      <c r="RIV285" s="49"/>
      <c r="RIW285" s="49"/>
      <c r="RIX285" s="49"/>
      <c r="RIY285" s="49"/>
      <c r="RIZ285" s="49"/>
      <c r="RJA285" s="49"/>
      <c r="RJB285" s="49"/>
      <c r="RJC285" s="49"/>
      <c r="RJD285" s="49"/>
      <c r="RJE285" s="49"/>
      <c r="RJF285" s="49"/>
      <c r="RJG285" s="49"/>
      <c r="RJH285" s="49"/>
      <c r="RJI285" s="49"/>
      <c r="RJJ285" s="49"/>
      <c r="RJK285" s="49"/>
      <c r="RJL285" s="49"/>
      <c r="RJM285" s="49"/>
      <c r="RJN285" s="49"/>
      <c r="RJO285" s="49"/>
      <c r="RJP285" s="49"/>
      <c r="RJQ285" s="49"/>
      <c r="RJR285" s="49"/>
      <c r="RJS285" s="49"/>
      <c r="RJT285" s="49"/>
      <c r="RJU285" s="49"/>
      <c r="RJV285" s="49"/>
      <c r="RJW285" s="49"/>
      <c r="RJX285" s="49"/>
      <c r="RJY285" s="49"/>
      <c r="RJZ285" s="49"/>
      <c r="RKA285" s="49"/>
      <c r="RKB285" s="49"/>
      <c r="RKC285" s="49"/>
      <c r="RKD285" s="49"/>
      <c r="RKE285" s="49"/>
      <c r="RKF285" s="49"/>
      <c r="RKG285" s="49"/>
      <c r="RKH285" s="49"/>
      <c r="RKI285" s="49"/>
      <c r="RKJ285" s="49"/>
      <c r="RKK285" s="49"/>
      <c r="RKL285" s="49"/>
      <c r="RKM285" s="49"/>
      <c r="RKN285" s="49"/>
      <c r="RKO285" s="49"/>
      <c r="RKP285" s="49"/>
      <c r="RKQ285" s="49"/>
      <c r="RKR285" s="49"/>
      <c r="RKS285" s="49"/>
      <c r="RKT285" s="49"/>
      <c r="RKU285" s="49"/>
      <c r="RKV285" s="49"/>
      <c r="RKW285" s="49"/>
      <c r="RKX285" s="49"/>
      <c r="RKY285" s="49"/>
      <c r="RKZ285" s="49"/>
      <c r="RLA285" s="49"/>
      <c r="RLB285" s="49"/>
      <c r="RLC285" s="49"/>
      <c r="RLD285" s="49"/>
      <c r="RLE285" s="49"/>
      <c r="RLF285" s="49"/>
      <c r="RLG285" s="49"/>
      <c r="RLH285" s="49"/>
      <c r="RLI285" s="49"/>
      <c r="RLJ285" s="49"/>
      <c r="RLK285" s="49"/>
      <c r="RLL285" s="49"/>
      <c r="RLM285" s="49"/>
      <c r="RLN285" s="49"/>
      <c r="RLO285" s="49"/>
      <c r="RLP285" s="49"/>
      <c r="RLQ285" s="49"/>
      <c r="RLR285" s="49"/>
      <c r="RLS285" s="49"/>
      <c r="RLT285" s="49"/>
      <c r="RLU285" s="49"/>
      <c r="RLV285" s="49"/>
      <c r="RLW285" s="49"/>
      <c r="RLX285" s="49"/>
      <c r="RLY285" s="49"/>
      <c r="RLZ285" s="49"/>
      <c r="RMA285" s="49"/>
      <c r="RMB285" s="49"/>
      <c r="RMC285" s="49"/>
      <c r="RMD285" s="49"/>
      <c r="RME285" s="49"/>
      <c r="RMF285" s="49"/>
      <c r="RMG285" s="49"/>
      <c r="RMH285" s="49"/>
      <c r="RMI285" s="49"/>
      <c r="RMJ285" s="49"/>
      <c r="RMK285" s="49"/>
      <c r="RML285" s="49"/>
      <c r="RMM285" s="49"/>
      <c r="RMN285" s="49"/>
      <c r="RMO285" s="49"/>
      <c r="RMP285" s="49"/>
      <c r="RMQ285" s="49"/>
      <c r="RMR285" s="49"/>
      <c r="RMS285" s="49"/>
      <c r="RMT285" s="49"/>
      <c r="RMU285" s="49"/>
      <c r="RMV285" s="49"/>
      <c r="RMW285" s="49"/>
      <c r="RMX285" s="49"/>
      <c r="RMY285" s="49"/>
      <c r="RMZ285" s="49"/>
      <c r="RNA285" s="49"/>
      <c r="RNB285" s="49"/>
      <c r="RNC285" s="49"/>
      <c r="RND285" s="49"/>
      <c r="RNE285" s="49"/>
      <c r="RNF285" s="49"/>
      <c r="RNG285" s="49"/>
      <c r="RNH285" s="49"/>
      <c r="RNI285" s="49"/>
      <c r="RNJ285" s="49"/>
      <c r="RNK285" s="49"/>
      <c r="RNL285" s="49"/>
      <c r="RNM285" s="49"/>
      <c r="RNN285" s="49"/>
      <c r="RNO285" s="49"/>
      <c r="RNP285" s="49"/>
      <c r="RNQ285" s="49"/>
      <c r="RNR285" s="49"/>
      <c r="RNS285" s="49"/>
      <c r="RNT285" s="49"/>
      <c r="RNU285" s="49"/>
      <c r="RNV285" s="49"/>
      <c r="RNW285" s="49"/>
      <c r="RNX285" s="49"/>
      <c r="RNY285" s="49"/>
      <c r="RNZ285" s="49"/>
      <c r="ROA285" s="49"/>
      <c r="ROB285" s="49"/>
      <c r="ROC285" s="49"/>
      <c r="ROD285" s="49"/>
      <c r="ROE285" s="49"/>
      <c r="ROF285" s="49"/>
      <c r="ROG285" s="49"/>
      <c r="ROH285" s="49"/>
      <c r="ROI285" s="49"/>
      <c r="ROJ285" s="49"/>
      <c r="ROK285" s="49"/>
      <c r="ROL285" s="49"/>
      <c r="ROM285" s="49"/>
      <c r="RON285" s="49"/>
      <c r="ROO285" s="49"/>
      <c r="ROP285" s="49"/>
      <c r="ROQ285" s="49"/>
      <c r="ROR285" s="49"/>
      <c r="ROS285" s="49"/>
      <c r="ROT285" s="49"/>
      <c r="ROU285" s="49"/>
      <c r="ROV285" s="49"/>
      <c r="ROW285" s="49"/>
      <c r="ROX285" s="49"/>
      <c r="ROY285" s="49"/>
      <c r="ROZ285" s="49"/>
      <c r="RPA285" s="49"/>
      <c r="RPB285" s="49"/>
      <c r="RPC285" s="49"/>
      <c r="RPD285" s="49"/>
      <c r="RPE285" s="49"/>
      <c r="RPF285" s="49"/>
      <c r="RPG285" s="49"/>
      <c r="RPH285" s="49"/>
      <c r="RPI285" s="49"/>
      <c r="RPJ285" s="49"/>
      <c r="RPK285" s="49"/>
      <c r="RPL285" s="49"/>
      <c r="RPM285" s="49"/>
      <c r="RPN285" s="49"/>
      <c r="RPO285" s="49"/>
      <c r="RPP285" s="49"/>
      <c r="RPQ285" s="49"/>
      <c r="RPR285" s="49"/>
      <c r="RPS285" s="49"/>
      <c r="RPT285" s="49"/>
      <c r="RPU285" s="49"/>
      <c r="RPV285" s="49"/>
      <c r="RPW285" s="49"/>
      <c r="RPX285" s="49"/>
      <c r="RPY285" s="49"/>
      <c r="RPZ285" s="49"/>
      <c r="RQA285" s="49"/>
      <c r="RQB285" s="49"/>
      <c r="RQC285" s="49"/>
      <c r="RQD285" s="49"/>
      <c r="RQE285" s="49"/>
      <c r="RQF285" s="49"/>
      <c r="RQG285" s="49"/>
      <c r="RQH285" s="49"/>
      <c r="RQI285" s="49"/>
      <c r="RQJ285" s="49"/>
      <c r="RQK285" s="49"/>
      <c r="RQL285" s="49"/>
      <c r="RQM285" s="49"/>
      <c r="RQN285" s="49"/>
      <c r="RQO285" s="49"/>
      <c r="RQP285" s="49"/>
      <c r="RQQ285" s="49"/>
      <c r="RQR285" s="49"/>
      <c r="RQS285" s="49"/>
      <c r="RQT285" s="49"/>
      <c r="RQU285" s="49"/>
      <c r="RQV285" s="49"/>
      <c r="RQW285" s="49"/>
      <c r="RQX285" s="49"/>
      <c r="RQY285" s="49"/>
      <c r="RQZ285" s="49"/>
      <c r="RRA285" s="49"/>
      <c r="RRB285" s="49"/>
      <c r="RRC285" s="49"/>
      <c r="RRD285" s="49"/>
      <c r="RRE285" s="49"/>
      <c r="RRF285" s="49"/>
      <c r="RRG285" s="49"/>
      <c r="RRH285" s="49"/>
      <c r="RRI285" s="49"/>
      <c r="RRJ285" s="49"/>
      <c r="RRK285" s="49"/>
      <c r="RRL285" s="49"/>
      <c r="RRM285" s="49"/>
      <c r="RRN285" s="49"/>
      <c r="RRO285" s="49"/>
      <c r="RRP285" s="49"/>
      <c r="RRQ285" s="49"/>
      <c r="RRR285" s="49"/>
      <c r="RRS285" s="49"/>
      <c r="RRT285" s="49"/>
      <c r="RRU285" s="49"/>
      <c r="RRV285" s="49"/>
      <c r="RRW285" s="49"/>
      <c r="RRX285" s="49"/>
      <c r="RRY285" s="49"/>
      <c r="RRZ285" s="49"/>
      <c r="RSA285" s="49"/>
      <c r="RSB285" s="49"/>
      <c r="RSC285" s="49"/>
      <c r="RSD285" s="49"/>
      <c r="RSE285" s="49"/>
      <c r="RSF285" s="49"/>
      <c r="RSG285" s="49"/>
      <c r="RSH285" s="49"/>
      <c r="RSI285" s="49"/>
      <c r="RSJ285" s="49"/>
      <c r="RSK285" s="49"/>
      <c r="RSL285" s="49"/>
      <c r="RSM285" s="49"/>
      <c r="RSN285" s="49"/>
      <c r="RSO285" s="49"/>
      <c r="RSP285" s="49"/>
      <c r="RSQ285" s="49"/>
      <c r="RSR285" s="49"/>
      <c r="RSS285" s="49"/>
      <c r="RST285" s="49"/>
      <c r="RSU285" s="49"/>
      <c r="RSV285" s="49"/>
      <c r="RSW285" s="49"/>
      <c r="RSX285" s="49"/>
      <c r="RSY285" s="49"/>
      <c r="RSZ285" s="49"/>
      <c r="RTA285" s="49"/>
      <c r="RTB285" s="49"/>
      <c r="RTC285" s="49"/>
      <c r="RTD285" s="49"/>
      <c r="RTE285" s="49"/>
      <c r="RTF285" s="49"/>
      <c r="RTG285" s="49"/>
      <c r="RTH285" s="49"/>
      <c r="RTI285" s="49"/>
      <c r="RTJ285" s="49"/>
      <c r="RTK285" s="49"/>
      <c r="RTL285" s="49"/>
      <c r="RTM285" s="49"/>
      <c r="RTN285" s="49"/>
      <c r="RTO285" s="49"/>
      <c r="RTP285" s="49"/>
      <c r="RTQ285" s="49"/>
      <c r="RTR285" s="49"/>
      <c r="RTS285" s="49"/>
      <c r="RTT285" s="49"/>
      <c r="RTU285" s="49"/>
      <c r="RTV285" s="49"/>
      <c r="RTW285" s="49"/>
      <c r="RTX285" s="49"/>
      <c r="RTY285" s="49"/>
      <c r="RTZ285" s="49"/>
      <c r="RUA285" s="49"/>
      <c r="RUB285" s="49"/>
      <c r="RUC285" s="49"/>
      <c r="RUD285" s="49"/>
      <c r="RUE285" s="49"/>
      <c r="RUF285" s="49"/>
      <c r="RUG285" s="49"/>
      <c r="RUH285" s="49"/>
      <c r="RUI285" s="49"/>
      <c r="RUJ285" s="49"/>
      <c r="RUK285" s="49"/>
      <c r="RUL285" s="49"/>
      <c r="RUM285" s="49"/>
      <c r="RUN285" s="49"/>
      <c r="RUO285" s="49"/>
      <c r="RUP285" s="49"/>
      <c r="RUQ285" s="49"/>
      <c r="RUR285" s="49"/>
      <c r="RUS285" s="49"/>
      <c r="RUT285" s="49"/>
      <c r="RUU285" s="49"/>
      <c r="RUV285" s="49"/>
      <c r="RUW285" s="49"/>
      <c r="RUX285" s="49"/>
      <c r="RUY285" s="49"/>
      <c r="RUZ285" s="49"/>
      <c r="RVA285" s="49"/>
      <c r="RVB285" s="49"/>
      <c r="RVC285" s="49"/>
      <c r="RVD285" s="49"/>
      <c r="RVE285" s="49"/>
      <c r="RVF285" s="49"/>
      <c r="RVG285" s="49"/>
      <c r="RVH285" s="49"/>
      <c r="RVI285" s="49"/>
      <c r="RVJ285" s="49"/>
      <c r="RVK285" s="49"/>
      <c r="RVL285" s="49"/>
      <c r="RVM285" s="49"/>
      <c r="RVN285" s="49"/>
      <c r="RVO285" s="49"/>
      <c r="RVP285" s="49"/>
      <c r="RVQ285" s="49"/>
      <c r="RVR285" s="49"/>
      <c r="RVS285" s="49"/>
      <c r="RVT285" s="49"/>
      <c r="RVU285" s="49"/>
      <c r="RVV285" s="49"/>
      <c r="RVW285" s="49"/>
      <c r="RVX285" s="49"/>
      <c r="RVY285" s="49"/>
      <c r="RVZ285" s="49"/>
      <c r="RWA285" s="49"/>
      <c r="RWB285" s="49"/>
      <c r="RWC285" s="49"/>
      <c r="RWD285" s="49"/>
      <c r="RWE285" s="49"/>
      <c r="RWF285" s="49"/>
      <c r="RWG285" s="49"/>
      <c r="RWH285" s="49"/>
      <c r="RWI285" s="49"/>
      <c r="RWJ285" s="49"/>
      <c r="RWK285" s="49"/>
      <c r="RWL285" s="49"/>
      <c r="RWM285" s="49"/>
      <c r="RWN285" s="49"/>
      <c r="RWO285" s="49"/>
      <c r="RWP285" s="49"/>
      <c r="RWQ285" s="49"/>
      <c r="RWR285" s="49"/>
      <c r="RWS285" s="49"/>
      <c r="RWT285" s="49"/>
      <c r="RWU285" s="49"/>
      <c r="RWV285" s="49"/>
      <c r="RWW285" s="49"/>
      <c r="RWX285" s="49"/>
      <c r="RWY285" s="49"/>
      <c r="RWZ285" s="49"/>
      <c r="RXA285" s="49"/>
      <c r="RXB285" s="49"/>
      <c r="RXC285" s="49"/>
      <c r="RXD285" s="49"/>
      <c r="RXE285" s="49"/>
      <c r="RXF285" s="49"/>
      <c r="RXG285" s="49"/>
      <c r="RXH285" s="49"/>
      <c r="RXI285" s="49"/>
      <c r="RXJ285" s="49"/>
      <c r="RXK285" s="49"/>
      <c r="RXL285" s="49"/>
      <c r="RXM285" s="49"/>
      <c r="RXN285" s="49"/>
      <c r="RXO285" s="49"/>
      <c r="RXP285" s="49"/>
      <c r="RXQ285" s="49"/>
      <c r="RXR285" s="49"/>
      <c r="RXS285" s="49"/>
      <c r="RXT285" s="49"/>
      <c r="RXU285" s="49"/>
      <c r="RXV285" s="49"/>
      <c r="RXW285" s="49"/>
      <c r="RXX285" s="49"/>
      <c r="RXY285" s="49"/>
      <c r="RXZ285" s="49"/>
      <c r="RYA285" s="49"/>
      <c r="RYB285" s="49"/>
      <c r="RYC285" s="49"/>
      <c r="RYD285" s="49"/>
      <c r="RYE285" s="49"/>
      <c r="RYF285" s="49"/>
      <c r="RYG285" s="49"/>
      <c r="RYH285" s="49"/>
      <c r="RYI285" s="49"/>
      <c r="RYJ285" s="49"/>
      <c r="RYK285" s="49"/>
      <c r="RYL285" s="49"/>
      <c r="RYM285" s="49"/>
      <c r="RYN285" s="49"/>
      <c r="RYO285" s="49"/>
      <c r="RYP285" s="49"/>
      <c r="RYQ285" s="49"/>
      <c r="RYR285" s="49"/>
      <c r="RYS285" s="49"/>
      <c r="RYT285" s="49"/>
      <c r="RYU285" s="49"/>
      <c r="RYV285" s="49"/>
      <c r="RYW285" s="49"/>
      <c r="RYX285" s="49"/>
      <c r="RYY285" s="49"/>
      <c r="RYZ285" s="49"/>
      <c r="RZA285" s="49"/>
      <c r="RZB285" s="49"/>
      <c r="RZC285" s="49"/>
      <c r="RZD285" s="49"/>
      <c r="RZE285" s="49"/>
      <c r="RZF285" s="49"/>
      <c r="RZG285" s="49"/>
      <c r="RZH285" s="49"/>
      <c r="RZI285" s="49"/>
      <c r="RZJ285" s="49"/>
      <c r="RZK285" s="49"/>
      <c r="RZL285" s="49"/>
      <c r="RZM285" s="49"/>
      <c r="RZN285" s="49"/>
      <c r="RZO285" s="49"/>
      <c r="RZP285" s="49"/>
      <c r="RZQ285" s="49"/>
      <c r="RZR285" s="49"/>
      <c r="RZS285" s="49"/>
      <c r="RZT285" s="49"/>
      <c r="RZU285" s="49"/>
      <c r="RZV285" s="49"/>
      <c r="RZW285" s="49"/>
      <c r="RZX285" s="49"/>
      <c r="RZY285" s="49"/>
      <c r="RZZ285" s="49"/>
      <c r="SAA285" s="49"/>
      <c r="SAB285" s="49"/>
      <c r="SAC285" s="49"/>
      <c r="SAD285" s="49"/>
      <c r="SAE285" s="49"/>
      <c r="SAF285" s="49"/>
      <c r="SAG285" s="49"/>
      <c r="SAH285" s="49"/>
      <c r="SAI285" s="49"/>
      <c r="SAJ285" s="49"/>
      <c r="SAK285" s="49"/>
      <c r="SAL285" s="49"/>
      <c r="SAM285" s="49"/>
      <c r="SAN285" s="49"/>
      <c r="SAO285" s="49"/>
      <c r="SAP285" s="49"/>
      <c r="SAQ285" s="49"/>
      <c r="SAR285" s="49"/>
      <c r="SAS285" s="49"/>
      <c r="SAT285" s="49"/>
      <c r="SAU285" s="49"/>
      <c r="SAV285" s="49"/>
      <c r="SAW285" s="49"/>
      <c r="SAX285" s="49"/>
      <c r="SAY285" s="49"/>
      <c r="SAZ285" s="49"/>
      <c r="SBA285" s="49"/>
      <c r="SBB285" s="49"/>
      <c r="SBC285" s="49"/>
      <c r="SBD285" s="49"/>
      <c r="SBE285" s="49"/>
      <c r="SBF285" s="49"/>
      <c r="SBG285" s="49"/>
      <c r="SBH285" s="49"/>
      <c r="SBI285" s="49"/>
      <c r="SBJ285" s="49"/>
      <c r="SBK285" s="49"/>
      <c r="SBL285" s="49"/>
      <c r="SBM285" s="49"/>
      <c r="SBN285" s="49"/>
      <c r="SBO285" s="49"/>
      <c r="SBP285" s="49"/>
      <c r="SBQ285" s="49"/>
      <c r="SBR285" s="49"/>
      <c r="SBS285" s="49"/>
      <c r="SBT285" s="49"/>
      <c r="SBU285" s="49"/>
      <c r="SBV285" s="49"/>
      <c r="SBW285" s="49"/>
      <c r="SBX285" s="49"/>
      <c r="SBY285" s="49"/>
      <c r="SBZ285" s="49"/>
      <c r="SCA285" s="49"/>
      <c r="SCB285" s="49"/>
      <c r="SCC285" s="49"/>
      <c r="SCD285" s="49"/>
      <c r="SCE285" s="49"/>
      <c r="SCF285" s="49"/>
      <c r="SCG285" s="49"/>
      <c r="SCH285" s="49"/>
      <c r="SCI285" s="49"/>
      <c r="SCJ285" s="49"/>
      <c r="SCK285" s="49"/>
      <c r="SCL285" s="49"/>
      <c r="SCM285" s="49"/>
      <c r="SCN285" s="49"/>
      <c r="SCO285" s="49"/>
      <c r="SCP285" s="49"/>
      <c r="SCQ285" s="49"/>
      <c r="SCR285" s="49"/>
      <c r="SCS285" s="49"/>
      <c r="SCT285" s="49"/>
      <c r="SCU285" s="49"/>
      <c r="SCV285" s="49"/>
      <c r="SCW285" s="49"/>
      <c r="SCX285" s="49"/>
      <c r="SCY285" s="49"/>
      <c r="SCZ285" s="49"/>
      <c r="SDA285" s="49"/>
      <c r="SDB285" s="49"/>
      <c r="SDC285" s="49"/>
      <c r="SDD285" s="49"/>
      <c r="SDE285" s="49"/>
      <c r="SDF285" s="49"/>
      <c r="SDG285" s="49"/>
      <c r="SDH285" s="49"/>
      <c r="SDI285" s="49"/>
      <c r="SDJ285" s="49"/>
      <c r="SDK285" s="49"/>
      <c r="SDL285" s="49"/>
      <c r="SDM285" s="49"/>
      <c r="SDN285" s="49"/>
      <c r="SDO285" s="49"/>
      <c r="SDP285" s="49"/>
      <c r="SDQ285" s="49"/>
      <c r="SDR285" s="49"/>
      <c r="SDS285" s="49"/>
      <c r="SDT285" s="49"/>
      <c r="SDU285" s="49"/>
      <c r="SDV285" s="49"/>
      <c r="SDW285" s="49"/>
      <c r="SDX285" s="49"/>
      <c r="SDY285" s="49"/>
      <c r="SDZ285" s="49"/>
      <c r="SEA285" s="49"/>
      <c r="SEB285" s="49"/>
      <c r="SEC285" s="49"/>
      <c r="SED285" s="49"/>
      <c r="SEE285" s="49"/>
      <c r="SEF285" s="49"/>
      <c r="SEG285" s="49"/>
      <c r="SEH285" s="49"/>
      <c r="SEI285" s="49"/>
      <c r="SEJ285" s="49"/>
      <c r="SEK285" s="49"/>
      <c r="SEL285" s="49"/>
      <c r="SEM285" s="49"/>
      <c r="SEN285" s="49"/>
      <c r="SEO285" s="49"/>
      <c r="SEP285" s="49"/>
      <c r="SEQ285" s="49"/>
      <c r="SER285" s="49"/>
      <c r="SES285" s="49"/>
      <c r="SET285" s="49"/>
      <c r="SEU285" s="49"/>
      <c r="SEV285" s="49"/>
      <c r="SEW285" s="49"/>
      <c r="SEX285" s="49"/>
      <c r="SEY285" s="49"/>
      <c r="SEZ285" s="49"/>
      <c r="SFA285" s="49"/>
      <c r="SFB285" s="49"/>
      <c r="SFC285" s="49"/>
      <c r="SFD285" s="49"/>
      <c r="SFE285" s="49"/>
      <c r="SFF285" s="49"/>
      <c r="SFG285" s="49"/>
      <c r="SFH285" s="49"/>
      <c r="SFI285" s="49"/>
      <c r="SFJ285" s="49"/>
      <c r="SFK285" s="49"/>
      <c r="SFL285" s="49"/>
      <c r="SFM285" s="49"/>
      <c r="SFN285" s="49"/>
      <c r="SFO285" s="49"/>
      <c r="SFP285" s="49"/>
      <c r="SFQ285" s="49"/>
      <c r="SFR285" s="49"/>
      <c r="SFS285" s="49"/>
      <c r="SFT285" s="49"/>
      <c r="SFU285" s="49"/>
      <c r="SFV285" s="49"/>
      <c r="SFW285" s="49"/>
      <c r="SFX285" s="49"/>
      <c r="SFY285" s="49"/>
      <c r="SFZ285" s="49"/>
      <c r="SGA285" s="49"/>
      <c r="SGB285" s="49"/>
      <c r="SGC285" s="49"/>
      <c r="SGD285" s="49"/>
      <c r="SGE285" s="49"/>
      <c r="SGF285" s="49"/>
      <c r="SGG285" s="49"/>
      <c r="SGH285" s="49"/>
      <c r="SGI285" s="49"/>
      <c r="SGJ285" s="49"/>
      <c r="SGK285" s="49"/>
      <c r="SGL285" s="49"/>
      <c r="SGM285" s="49"/>
      <c r="SGN285" s="49"/>
      <c r="SGO285" s="49"/>
      <c r="SGP285" s="49"/>
      <c r="SGQ285" s="49"/>
      <c r="SGR285" s="49"/>
      <c r="SGS285" s="49"/>
      <c r="SGT285" s="49"/>
      <c r="SGU285" s="49"/>
      <c r="SGV285" s="49"/>
      <c r="SGW285" s="49"/>
      <c r="SGX285" s="49"/>
      <c r="SGY285" s="49"/>
      <c r="SGZ285" s="49"/>
      <c r="SHA285" s="49"/>
      <c r="SHB285" s="49"/>
      <c r="SHC285" s="49"/>
      <c r="SHD285" s="49"/>
      <c r="SHE285" s="49"/>
      <c r="SHF285" s="49"/>
      <c r="SHG285" s="49"/>
      <c r="SHH285" s="49"/>
      <c r="SHI285" s="49"/>
      <c r="SHJ285" s="49"/>
      <c r="SHK285" s="49"/>
      <c r="SHL285" s="49"/>
      <c r="SHM285" s="49"/>
      <c r="SHN285" s="49"/>
      <c r="SHO285" s="49"/>
      <c r="SHP285" s="49"/>
      <c r="SHQ285" s="49"/>
      <c r="SHR285" s="49"/>
      <c r="SHS285" s="49"/>
      <c r="SHT285" s="49"/>
      <c r="SHU285" s="49"/>
      <c r="SHV285" s="49"/>
      <c r="SHW285" s="49"/>
      <c r="SHX285" s="49"/>
      <c r="SHY285" s="49"/>
      <c r="SHZ285" s="49"/>
      <c r="SIA285" s="49"/>
      <c r="SIB285" s="49"/>
      <c r="SIC285" s="49"/>
      <c r="SID285" s="49"/>
      <c r="SIE285" s="49"/>
      <c r="SIF285" s="49"/>
      <c r="SIG285" s="49"/>
      <c r="SIH285" s="49"/>
      <c r="SII285" s="49"/>
      <c r="SIJ285" s="49"/>
      <c r="SIK285" s="49"/>
      <c r="SIL285" s="49"/>
      <c r="SIM285" s="49"/>
      <c r="SIN285" s="49"/>
      <c r="SIO285" s="49"/>
      <c r="SIP285" s="49"/>
      <c r="SIQ285" s="49"/>
      <c r="SIR285" s="49"/>
      <c r="SIS285" s="49"/>
      <c r="SIT285" s="49"/>
      <c r="SIU285" s="49"/>
      <c r="SIV285" s="49"/>
      <c r="SIW285" s="49"/>
      <c r="SIX285" s="49"/>
      <c r="SIY285" s="49"/>
      <c r="SIZ285" s="49"/>
      <c r="SJA285" s="49"/>
      <c r="SJB285" s="49"/>
      <c r="SJC285" s="49"/>
      <c r="SJD285" s="49"/>
      <c r="SJE285" s="49"/>
      <c r="SJF285" s="49"/>
      <c r="SJG285" s="49"/>
      <c r="SJH285" s="49"/>
      <c r="SJI285" s="49"/>
      <c r="SJJ285" s="49"/>
      <c r="SJK285" s="49"/>
      <c r="SJL285" s="49"/>
      <c r="SJM285" s="49"/>
      <c r="SJN285" s="49"/>
      <c r="SJO285" s="49"/>
      <c r="SJP285" s="49"/>
      <c r="SJQ285" s="49"/>
      <c r="SJR285" s="49"/>
      <c r="SJS285" s="49"/>
      <c r="SJT285" s="49"/>
      <c r="SJU285" s="49"/>
      <c r="SJV285" s="49"/>
      <c r="SJW285" s="49"/>
      <c r="SJX285" s="49"/>
      <c r="SJY285" s="49"/>
      <c r="SJZ285" s="49"/>
      <c r="SKA285" s="49"/>
      <c r="SKB285" s="49"/>
      <c r="SKC285" s="49"/>
      <c r="SKD285" s="49"/>
      <c r="SKE285" s="49"/>
      <c r="SKF285" s="49"/>
      <c r="SKG285" s="49"/>
      <c r="SKH285" s="49"/>
      <c r="SKI285" s="49"/>
      <c r="SKJ285" s="49"/>
      <c r="SKK285" s="49"/>
      <c r="SKL285" s="49"/>
      <c r="SKM285" s="49"/>
      <c r="SKN285" s="49"/>
      <c r="SKO285" s="49"/>
      <c r="SKP285" s="49"/>
      <c r="SKQ285" s="49"/>
      <c r="SKR285" s="49"/>
      <c r="SKS285" s="49"/>
      <c r="SKT285" s="49"/>
      <c r="SKU285" s="49"/>
      <c r="SKV285" s="49"/>
      <c r="SKW285" s="49"/>
      <c r="SKX285" s="49"/>
      <c r="SKY285" s="49"/>
      <c r="SKZ285" s="49"/>
      <c r="SLA285" s="49"/>
      <c r="SLB285" s="49"/>
      <c r="SLC285" s="49"/>
      <c r="SLD285" s="49"/>
      <c r="SLE285" s="49"/>
      <c r="SLF285" s="49"/>
      <c r="SLG285" s="49"/>
      <c r="SLH285" s="49"/>
      <c r="SLI285" s="49"/>
      <c r="SLJ285" s="49"/>
      <c r="SLK285" s="49"/>
      <c r="SLL285" s="49"/>
      <c r="SLM285" s="49"/>
      <c r="SLN285" s="49"/>
      <c r="SLO285" s="49"/>
      <c r="SLP285" s="49"/>
      <c r="SLQ285" s="49"/>
      <c r="SLR285" s="49"/>
      <c r="SLS285" s="49"/>
      <c r="SLT285" s="49"/>
      <c r="SLU285" s="49"/>
      <c r="SLV285" s="49"/>
      <c r="SLW285" s="49"/>
      <c r="SLX285" s="49"/>
      <c r="SLY285" s="49"/>
      <c r="SLZ285" s="49"/>
      <c r="SMA285" s="49"/>
      <c r="SMB285" s="49"/>
      <c r="SMC285" s="49"/>
      <c r="SMD285" s="49"/>
      <c r="SME285" s="49"/>
      <c r="SMF285" s="49"/>
      <c r="SMG285" s="49"/>
      <c r="SMH285" s="49"/>
      <c r="SMI285" s="49"/>
      <c r="SMJ285" s="49"/>
      <c r="SMK285" s="49"/>
      <c r="SML285" s="49"/>
      <c r="SMM285" s="49"/>
      <c r="SMN285" s="49"/>
      <c r="SMO285" s="49"/>
      <c r="SMP285" s="49"/>
      <c r="SMQ285" s="49"/>
      <c r="SMR285" s="49"/>
      <c r="SMS285" s="49"/>
      <c r="SMT285" s="49"/>
      <c r="SMU285" s="49"/>
      <c r="SMV285" s="49"/>
      <c r="SMW285" s="49"/>
      <c r="SMX285" s="49"/>
      <c r="SMY285" s="49"/>
      <c r="SMZ285" s="49"/>
      <c r="SNA285" s="49"/>
      <c r="SNB285" s="49"/>
      <c r="SNC285" s="49"/>
      <c r="SND285" s="49"/>
      <c r="SNE285" s="49"/>
      <c r="SNF285" s="49"/>
      <c r="SNG285" s="49"/>
      <c r="SNH285" s="49"/>
      <c r="SNI285" s="49"/>
      <c r="SNJ285" s="49"/>
      <c r="SNK285" s="49"/>
      <c r="SNL285" s="49"/>
      <c r="SNM285" s="49"/>
      <c r="SNN285" s="49"/>
      <c r="SNO285" s="49"/>
      <c r="SNP285" s="49"/>
      <c r="SNQ285" s="49"/>
      <c r="SNR285" s="49"/>
      <c r="SNS285" s="49"/>
      <c r="SNT285" s="49"/>
      <c r="SNU285" s="49"/>
      <c r="SNV285" s="49"/>
      <c r="SNW285" s="49"/>
      <c r="SNX285" s="49"/>
      <c r="SNY285" s="49"/>
      <c r="SNZ285" s="49"/>
      <c r="SOA285" s="49"/>
      <c r="SOB285" s="49"/>
      <c r="SOC285" s="49"/>
      <c r="SOD285" s="49"/>
      <c r="SOE285" s="49"/>
      <c r="SOF285" s="49"/>
      <c r="SOG285" s="49"/>
      <c r="SOH285" s="49"/>
      <c r="SOI285" s="49"/>
      <c r="SOJ285" s="49"/>
      <c r="SOK285" s="49"/>
      <c r="SOL285" s="49"/>
      <c r="SOM285" s="49"/>
      <c r="SON285" s="49"/>
      <c r="SOO285" s="49"/>
      <c r="SOP285" s="49"/>
      <c r="SOQ285" s="49"/>
      <c r="SOR285" s="49"/>
      <c r="SOS285" s="49"/>
      <c r="SOT285" s="49"/>
      <c r="SOU285" s="49"/>
      <c r="SOV285" s="49"/>
      <c r="SOW285" s="49"/>
      <c r="SOX285" s="49"/>
      <c r="SOY285" s="49"/>
      <c r="SOZ285" s="49"/>
      <c r="SPA285" s="49"/>
      <c r="SPB285" s="49"/>
      <c r="SPC285" s="49"/>
      <c r="SPD285" s="49"/>
      <c r="SPE285" s="49"/>
      <c r="SPF285" s="49"/>
      <c r="SPG285" s="49"/>
      <c r="SPH285" s="49"/>
      <c r="SPI285" s="49"/>
      <c r="SPJ285" s="49"/>
      <c r="SPK285" s="49"/>
      <c r="SPL285" s="49"/>
      <c r="SPM285" s="49"/>
      <c r="SPN285" s="49"/>
      <c r="SPO285" s="49"/>
      <c r="SPP285" s="49"/>
      <c r="SPQ285" s="49"/>
      <c r="SPR285" s="49"/>
      <c r="SPS285" s="49"/>
      <c r="SPT285" s="49"/>
      <c r="SPU285" s="49"/>
      <c r="SPV285" s="49"/>
      <c r="SPW285" s="49"/>
      <c r="SPX285" s="49"/>
      <c r="SPY285" s="49"/>
      <c r="SPZ285" s="49"/>
      <c r="SQA285" s="49"/>
      <c r="SQB285" s="49"/>
      <c r="SQC285" s="49"/>
      <c r="SQD285" s="49"/>
      <c r="SQE285" s="49"/>
      <c r="SQF285" s="49"/>
      <c r="SQG285" s="49"/>
      <c r="SQH285" s="49"/>
      <c r="SQI285" s="49"/>
      <c r="SQJ285" s="49"/>
      <c r="SQK285" s="49"/>
      <c r="SQL285" s="49"/>
      <c r="SQM285" s="49"/>
      <c r="SQN285" s="49"/>
      <c r="SQO285" s="49"/>
      <c r="SQP285" s="49"/>
      <c r="SQQ285" s="49"/>
      <c r="SQR285" s="49"/>
      <c r="SQS285" s="49"/>
      <c r="SQT285" s="49"/>
      <c r="SQU285" s="49"/>
      <c r="SQV285" s="49"/>
      <c r="SQW285" s="49"/>
      <c r="SQX285" s="49"/>
      <c r="SQY285" s="49"/>
      <c r="SQZ285" s="49"/>
      <c r="SRA285" s="49"/>
      <c r="SRB285" s="49"/>
      <c r="SRC285" s="49"/>
      <c r="SRD285" s="49"/>
      <c r="SRE285" s="49"/>
      <c r="SRF285" s="49"/>
      <c r="SRG285" s="49"/>
      <c r="SRH285" s="49"/>
      <c r="SRI285" s="49"/>
      <c r="SRJ285" s="49"/>
      <c r="SRK285" s="49"/>
      <c r="SRL285" s="49"/>
      <c r="SRM285" s="49"/>
      <c r="SRN285" s="49"/>
      <c r="SRO285" s="49"/>
      <c r="SRP285" s="49"/>
      <c r="SRQ285" s="49"/>
      <c r="SRR285" s="49"/>
      <c r="SRS285" s="49"/>
      <c r="SRT285" s="49"/>
      <c r="SRU285" s="49"/>
      <c r="SRV285" s="49"/>
      <c r="SRW285" s="49"/>
      <c r="SRX285" s="49"/>
      <c r="SRY285" s="49"/>
      <c r="SRZ285" s="49"/>
      <c r="SSA285" s="49"/>
      <c r="SSB285" s="49"/>
      <c r="SSC285" s="49"/>
      <c r="SSD285" s="49"/>
      <c r="SSE285" s="49"/>
      <c r="SSF285" s="49"/>
      <c r="SSG285" s="49"/>
      <c r="SSH285" s="49"/>
      <c r="SSI285" s="49"/>
      <c r="SSJ285" s="49"/>
      <c r="SSK285" s="49"/>
      <c r="SSL285" s="49"/>
      <c r="SSM285" s="49"/>
      <c r="SSN285" s="49"/>
      <c r="SSO285" s="49"/>
      <c r="SSP285" s="49"/>
      <c r="SSQ285" s="49"/>
      <c r="SSR285" s="49"/>
      <c r="SSS285" s="49"/>
      <c r="SST285" s="49"/>
      <c r="SSU285" s="49"/>
      <c r="SSV285" s="49"/>
      <c r="SSW285" s="49"/>
      <c r="SSX285" s="49"/>
      <c r="SSY285" s="49"/>
      <c r="SSZ285" s="49"/>
      <c r="STA285" s="49"/>
      <c r="STB285" s="49"/>
      <c r="STC285" s="49"/>
      <c r="STD285" s="49"/>
      <c r="STE285" s="49"/>
      <c r="STF285" s="49"/>
      <c r="STG285" s="49"/>
      <c r="STH285" s="49"/>
      <c r="STI285" s="49"/>
      <c r="STJ285" s="49"/>
      <c r="STK285" s="49"/>
      <c r="STL285" s="49"/>
      <c r="STM285" s="49"/>
      <c r="STN285" s="49"/>
      <c r="STO285" s="49"/>
      <c r="STP285" s="49"/>
      <c r="STQ285" s="49"/>
      <c r="STR285" s="49"/>
      <c r="STS285" s="49"/>
      <c r="STT285" s="49"/>
      <c r="STU285" s="49"/>
      <c r="STV285" s="49"/>
      <c r="STW285" s="49"/>
      <c r="STX285" s="49"/>
      <c r="STY285" s="49"/>
      <c r="STZ285" s="49"/>
      <c r="SUA285" s="49"/>
      <c r="SUB285" s="49"/>
      <c r="SUC285" s="49"/>
      <c r="SUD285" s="49"/>
      <c r="SUE285" s="49"/>
      <c r="SUF285" s="49"/>
      <c r="SUG285" s="49"/>
      <c r="SUH285" s="49"/>
      <c r="SUI285" s="49"/>
      <c r="SUJ285" s="49"/>
      <c r="SUK285" s="49"/>
      <c r="SUL285" s="49"/>
      <c r="SUM285" s="49"/>
      <c r="SUN285" s="49"/>
      <c r="SUO285" s="49"/>
      <c r="SUP285" s="49"/>
      <c r="SUQ285" s="49"/>
      <c r="SUR285" s="49"/>
      <c r="SUS285" s="49"/>
      <c r="SUT285" s="49"/>
      <c r="SUU285" s="49"/>
      <c r="SUV285" s="49"/>
      <c r="SUW285" s="49"/>
      <c r="SUX285" s="49"/>
      <c r="SUY285" s="49"/>
      <c r="SUZ285" s="49"/>
      <c r="SVA285" s="49"/>
      <c r="SVB285" s="49"/>
      <c r="SVC285" s="49"/>
      <c r="SVD285" s="49"/>
      <c r="SVE285" s="49"/>
      <c r="SVF285" s="49"/>
      <c r="SVG285" s="49"/>
      <c r="SVH285" s="49"/>
      <c r="SVI285" s="49"/>
      <c r="SVJ285" s="49"/>
      <c r="SVK285" s="49"/>
      <c r="SVL285" s="49"/>
      <c r="SVM285" s="49"/>
      <c r="SVN285" s="49"/>
      <c r="SVO285" s="49"/>
      <c r="SVP285" s="49"/>
      <c r="SVQ285" s="49"/>
      <c r="SVR285" s="49"/>
      <c r="SVS285" s="49"/>
      <c r="SVT285" s="49"/>
      <c r="SVU285" s="49"/>
      <c r="SVV285" s="49"/>
      <c r="SVW285" s="49"/>
      <c r="SVX285" s="49"/>
      <c r="SVY285" s="49"/>
      <c r="SVZ285" s="49"/>
      <c r="SWA285" s="49"/>
      <c r="SWB285" s="49"/>
      <c r="SWC285" s="49"/>
      <c r="SWD285" s="49"/>
      <c r="SWE285" s="49"/>
      <c r="SWF285" s="49"/>
      <c r="SWG285" s="49"/>
      <c r="SWH285" s="49"/>
      <c r="SWI285" s="49"/>
      <c r="SWJ285" s="49"/>
      <c r="SWK285" s="49"/>
      <c r="SWL285" s="49"/>
      <c r="SWM285" s="49"/>
      <c r="SWN285" s="49"/>
      <c r="SWO285" s="49"/>
      <c r="SWP285" s="49"/>
      <c r="SWQ285" s="49"/>
      <c r="SWR285" s="49"/>
      <c r="SWS285" s="49"/>
      <c r="SWT285" s="49"/>
      <c r="SWU285" s="49"/>
      <c r="SWV285" s="49"/>
      <c r="SWW285" s="49"/>
      <c r="SWX285" s="49"/>
      <c r="SWY285" s="49"/>
      <c r="SWZ285" s="49"/>
      <c r="SXA285" s="49"/>
      <c r="SXB285" s="49"/>
      <c r="SXC285" s="49"/>
      <c r="SXD285" s="49"/>
      <c r="SXE285" s="49"/>
      <c r="SXF285" s="49"/>
      <c r="SXG285" s="49"/>
      <c r="SXH285" s="49"/>
      <c r="SXI285" s="49"/>
      <c r="SXJ285" s="49"/>
      <c r="SXK285" s="49"/>
      <c r="SXL285" s="49"/>
      <c r="SXM285" s="49"/>
      <c r="SXN285" s="49"/>
      <c r="SXO285" s="49"/>
      <c r="SXP285" s="49"/>
      <c r="SXQ285" s="49"/>
      <c r="SXR285" s="49"/>
      <c r="SXS285" s="49"/>
      <c r="SXT285" s="49"/>
      <c r="SXU285" s="49"/>
      <c r="SXV285" s="49"/>
      <c r="SXW285" s="49"/>
      <c r="SXX285" s="49"/>
      <c r="SXY285" s="49"/>
      <c r="SXZ285" s="49"/>
      <c r="SYA285" s="49"/>
      <c r="SYB285" s="49"/>
      <c r="SYC285" s="49"/>
      <c r="SYD285" s="49"/>
      <c r="SYE285" s="49"/>
      <c r="SYF285" s="49"/>
      <c r="SYG285" s="49"/>
      <c r="SYH285" s="49"/>
      <c r="SYI285" s="49"/>
      <c r="SYJ285" s="49"/>
      <c r="SYK285" s="49"/>
      <c r="SYL285" s="49"/>
      <c r="SYM285" s="49"/>
      <c r="SYN285" s="49"/>
      <c r="SYO285" s="49"/>
      <c r="SYP285" s="49"/>
      <c r="SYQ285" s="49"/>
      <c r="SYR285" s="49"/>
      <c r="SYS285" s="49"/>
      <c r="SYT285" s="49"/>
      <c r="SYU285" s="49"/>
      <c r="SYV285" s="49"/>
      <c r="SYW285" s="49"/>
      <c r="SYX285" s="49"/>
      <c r="SYY285" s="49"/>
      <c r="SYZ285" s="49"/>
      <c r="SZA285" s="49"/>
      <c r="SZB285" s="49"/>
      <c r="SZC285" s="49"/>
      <c r="SZD285" s="49"/>
      <c r="SZE285" s="49"/>
      <c r="SZF285" s="49"/>
      <c r="SZG285" s="49"/>
      <c r="SZH285" s="49"/>
      <c r="SZI285" s="49"/>
      <c r="SZJ285" s="49"/>
      <c r="SZK285" s="49"/>
      <c r="SZL285" s="49"/>
      <c r="SZM285" s="49"/>
      <c r="SZN285" s="49"/>
      <c r="SZO285" s="49"/>
      <c r="SZP285" s="49"/>
      <c r="SZQ285" s="49"/>
      <c r="SZR285" s="49"/>
      <c r="SZS285" s="49"/>
      <c r="SZT285" s="49"/>
      <c r="SZU285" s="49"/>
      <c r="SZV285" s="49"/>
      <c r="SZW285" s="49"/>
      <c r="SZX285" s="49"/>
      <c r="SZY285" s="49"/>
      <c r="SZZ285" s="49"/>
      <c r="TAA285" s="49"/>
      <c r="TAB285" s="49"/>
      <c r="TAC285" s="49"/>
      <c r="TAD285" s="49"/>
      <c r="TAE285" s="49"/>
      <c r="TAF285" s="49"/>
      <c r="TAG285" s="49"/>
      <c r="TAH285" s="49"/>
      <c r="TAI285" s="49"/>
      <c r="TAJ285" s="49"/>
      <c r="TAK285" s="49"/>
      <c r="TAL285" s="49"/>
      <c r="TAM285" s="49"/>
      <c r="TAN285" s="49"/>
      <c r="TAO285" s="49"/>
      <c r="TAP285" s="49"/>
      <c r="TAQ285" s="49"/>
      <c r="TAR285" s="49"/>
      <c r="TAS285" s="49"/>
      <c r="TAT285" s="49"/>
      <c r="TAU285" s="49"/>
      <c r="TAV285" s="49"/>
      <c r="TAW285" s="49"/>
      <c r="TAX285" s="49"/>
      <c r="TAY285" s="49"/>
      <c r="TAZ285" s="49"/>
      <c r="TBA285" s="49"/>
      <c r="TBB285" s="49"/>
      <c r="TBC285" s="49"/>
      <c r="TBD285" s="49"/>
      <c r="TBE285" s="49"/>
      <c r="TBF285" s="49"/>
      <c r="TBG285" s="49"/>
      <c r="TBH285" s="49"/>
      <c r="TBI285" s="49"/>
      <c r="TBJ285" s="49"/>
      <c r="TBK285" s="49"/>
      <c r="TBL285" s="49"/>
      <c r="TBM285" s="49"/>
      <c r="TBN285" s="49"/>
      <c r="TBO285" s="49"/>
      <c r="TBP285" s="49"/>
      <c r="TBQ285" s="49"/>
      <c r="TBR285" s="49"/>
      <c r="TBS285" s="49"/>
      <c r="TBT285" s="49"/>
      <c r="TBU285" s="49"/>
      <c r="TBV285" s="49"/>
      <c r="TBW285" s="49"/>
      <c r="TBX285" s="49"/>
      <c r="TBY285" s="49"/>
      <c r="TBZ285" s="49"/>
      <c r="TCA285" s="49"/>
      <c r="TCB285" s="49"/>
      <c r="TCC285" s="49"/>
      <c r="TCD285" s="49"/>
      <c r="TCE285" s="49"/>
      <c r="TCF285" s="49"/>
      <c r="TCG285" s="49"/>
      <c r="TCH285" s="49"/>
      <c r="TCI285" s="49"/>
      <c r="TCJ285" s="49"/>
      <c r="TCK285" s="49"/>
      <c r="TCL285" s="49"/>
      <c r="TCM285" s="49"/>
      <c r="TCN285" s="49"/>
      <c r="TCO285" s="49"/>
      <c r="TCP285" s="49"/>
      <c r="TCQ285" s="49"/>
      <c r="TCR285" s="49"/>
      <c r="TCS285" s="49"/>
      <c r="TCT285" s="49"/>
      <c r="TCU285" s="49"/>
      <c r="TCV285" s="49"/>
      <c r="TCW285" s="49"/>
      <c r="TCX285" s="49"/>
      <c r="TCY285" s="49"/>
      <c r="TCZ285" s="49"/>
      <c r="TDA285" s="49"/>
      <c r="TDB285" s="49"/>
      <c r="TDC285" s="49"/>
      <c r="TDD285" s="49"/>
      <c r="TDE285" s="49"/>
      <c r="TDF285" s="49"/>
      <c r="TDG285" s="49"/>
      <c r="TDH285" s="49"/>
      <c r="TDI285" s="49"/>
      <c r="TDJ285" s="49"/>
      <c r="TDK285" s="49"/>
      <c r="TDL285" s="49"/>
      <c r="TDM285" s="49"/>
      <c r="TDN285" s="49"/>
      <c r="TDO285" s="49"/>
      <c r="TDP285" s="49"/>
      <c r="TDQ285" s="49"/>
      <c r="TDR285" s="49"/>
      <c r="TDS285" s="49"/>
      <c r="TDT285" s="49"/>
      <c r="TDU285" s="49"/>
      <c r="TDV285" s="49"/>
      <c r="TDW285" s="49"/>
      <c r="TDX285" s="49"/>
      <c r="TDY285" s="49"/>
      <c r="TDZ285" s="49"/>
      <c r="TEA285" s="49"/>
      <c r="TEB285" s="49"/>
      <c r="TEC285" s="49"/>
      <c r="TED285" s="49"/>
      <c r="TEE285" s="49"/>
      <c r="TEF285" s="49"/>
      <c r="TEG285" s="49"/>
      <c r="TEH285" s="49"/>
      <c r="TEI285" s="49"/>
      <c r="TEJ285" s="49"/>
      <c r="TEK285" s="49"/>
      <c r="TEL285" s="49"/>
      <c r="TEM285" s="49"/>
      <c r="TEN285" s="49"/>
      <c r="TEO285" s="49"/>
      <c r="TEP285" s="49"/>
      <c r="TEQ285" s="49"/>
      <c r="TER285" s="49"/>
      <c r="TES285" s="49"/>
      <c r="TET285" s="49"/>
      <c r="TEU285" s="49"/>
      <c r="TEV285" s="49"/>
      <c r="TEW285" s="49"/>
      <c r="TEX285" s="49"/>
      <c r="TEY285" s="49"/>
      <c r="TEZ285" s="49"/>
      <c r="TFA285" s="49"/>
      <c r="TFB285" s="49"/>
      <c r="TFC285" s="49"/>
      <c r="TFD285" s="49"/>
      <c r="TFE285" s="49"/>
      <c r="TFF285" s="49"/>
      <c r="TFG285" s="49"/>
      <c r="TFH285" s="49"/>
      <c r="TFI285" s="49"/>
      <c r="TFJ285" s="49"/>
      <c r="TFK285" s="49"/>
      <c r="TFL285" s="49"/>
      <c r="TFM285" s="49"/>
      <c r="TFN285" s="49"/>
      <c r="TFO285" s="49"/>
      <c r="TFP285" s="49"/>
      <c r="TFQ285" s="49"/>
      <c r="TFR285" s="49"/>
      <c r="TFS285" s="49"/>
      <c r="TFT285" s="49"/>
      <c r="TFU285" s="49"/>
      <c r="TFV285" s="49"/>
      <c r="TFW285" s="49"/>
      <c r="TFX285" s="49"/>
      <c r="TFY285" s="49"/>
      <c r="TFZ285" s="49"/>
      <c r="TGA285" s="49"/>
      <c r="TGB285" s="49"/>
      <c r="TGC285" s="49"/>
      <c r="TGD285" s="49"/>
      <c r="TGE285" s="49"/>
      <c r="TGF285" s="49"/>
      <c r="TGG285" s="49"/>
      <c r="TGH285" s="49"/>
      <c r="TGI285" s="49"/>
      <c r="TGJ285" s="49"/>
      <c r="TGK285" s="49"/>
      <c r="TGL285" s="49"/>
      <c r="TGM285" s="49"/>
      <c r="TGN285" s="49"/>
      <c r="TGO285" s="49"/>
      <c r="TGP285" s="49"/>
      <c r="TGQ285" s="49"/>
      <c r="TGR285" s="49"/>
      <c r="TGS285" s="49"/>
      <c r="TGT285" s="49"/>
      <c r="TGU285" s="49"/>
      <c r="TGV285" s="49"/>
      <c r="TGW285" s="49"/>
      <c r="TGX285" s="49"/>
      <c r="TGY285" s="49"/>
      <c r="TGZ285" s="49"/>
      <c r="THA285" s="49"/>
      <c r="THB285" s="49"/>
      <c r="THC285" s="49"/>
      <c r="THD285" s="49"/>
      <c r="THE285" s="49"/>
      <c r="THF285" s="49"/>
      <c r="THG285" s="49"/>
      <c r="THH285" s="49"/>
      <c r="THI285" s="49"/>
      <c r="THJ285" s="49"/>
      <c r="THK285" s="49"/>
      <c r="THL285" s="49"/>
      <c r="THM285" s="49"/>
      <c r="THN285" s="49"/>
      <c r="THO285" s="49"/>
      <c r="THP285" s="49"/>
      <c r="THQ285" s="49"/>
      <c r="THR285" s="49"/>
      <c r="THS285" s="49"/>
      <c r="THT285" s="49"/>
      <c r="THU285" s="49"/>
      <c r="THV285" s="49"/>
      <c r="THW285" s="49"/>
      <c r="THX285" s="49"/>
      <c r="THY285" s="49"/>
      <c r="THZ285" s="49"/>
      <c r="TIA285" s="49"/>
      <c r="TIB285" s="49"/>
      <c r="TIC285" s="49"/>
      <c r="TID285" s="49"/>
      <c r="TIE285" s="49"/>
      <c r="TIF285" s="49"/>
      <c r="TIG285" s="49"/>
      <c r="TIH285" s="49"/>
      <c r="TII285" s="49"/>
      <c r="TIJ285" s="49"/>
      <c r="TIK285" s="49"/>
      <c r="TIL285" s="49"/>
      <c r="TIM285" s="49"/>
      <c r="TIN285" s="49"/>
      <c r="TIO285" s="49"/>
      <c r="TIP285" s="49"/>
      <c r="TIQ285" s="49"/>
      <c r="TIR285" s="49"/>
      <c r="TIS285" s="49"/>
      <c r="TIT285" s="49"/>
      <c r="TIU285" s="49"/>
      <c r="TIV285" s="49"/>
      <c r="TIW285" s="49"/>
      <c r="TIX285" s="49"/>
      <c r="TIY285" s="49"/>
      <c r="TIZ285" s="49"/>
      <c r="TJA285" s="49"/>
      <c r="TJB285" s="49"/>
      <c r="TJC285" s="49"/>
      <c r="TJD285" s="49"/>
      <c r="TJE285" s="49"/>
      <c r="TJF285" s="49"/>
      <c r="TJG285" s="49"/>
      <c r="TJH285" s="49"/>
      <c r="TJI285" s="49"/>
      <c r="TJJ285" s="49"/>
      <c r="TJK285" s="49"/>
      <c r="TJL285" s="49"/>
      <c r="TJM285" s="49"/>
      <c r="TJN285" s="49"/>
      <c r="TJO285" s="49"/>
      <c r="TJP285" s="49"/>
      <c r="TJQ285" s="49"/>
      <c r="TJR285" s="49"/>
      <c r="TJS285" s="49"/>
      <c r="TJT285" s="49"/>
      <c r="TJU285" s="49"/>
      <c r="TJV285" s="49"/>
      <c r="TJW285" s="49"/>
      <c r="TJX285" s="49"/>
      <c r="TJY285" s="49"/>
      <c r="TJZ285" s="49"/>
      <c r="TKA285" s="49"/>
      <c r="TKB285" s="49"/>
      <c r="TKC285" s="49"/>
      <c r="TKD285" s="49"/>
      <c r="TKE285" s="49"/>
      <c r="TKF285" s="49"/>
      <c r="TKG285" s="49"/>
      <c r="TKH285" s="49"/>
      <c r="TKI285" s="49"/>
      <c r="TKJ285" s="49"/>
      <c r="TKK285" s="49"/>
      <c r="TKL285" s="49"/>
      <c r="TKM285" s="49"/>
      <c r="TKN285" s="49"/>
      <c r="TKO285" s="49"/>
      <c r="TKP285" s="49"/>
      <c r="TKQ285" s="49"/>
      <c r="TKR285" s="49"/>
      <c r="TKS285" s="49"/>
      <c r="TKT285" s="49"/>
      <c r="TKU285" s="49"/>
      <c r="TKV285" s="49"/>
      <c r="TKW285" s="49"/>
      <c r="TKX285" s="49"/>
      <c r="TKY285" s="49"/>
      <c r="TKZ285" s="49"/>
      <c r="TLA285" s="49"/>
      <c r="TLB285" s="49"/>
      <c r="TLC285" s="49"/>
      <c r="TLD285" s="49"/>
      <c r="TLE285" s="49"/>
      <c r="TLF285" s="49"/>
      <c r="TLG285" s="49"/>
      <c r="TLH285" s="49"/>
      <c r="TLI285" s="49"/>
      <c r="TLJ285" s="49"/>
      <c r="TLK285" s="49"/>
      <c r="TLL285" s="49"/>
      <c r="TLM285" s="49"/>
      <c r="TLN285" s="49"/>
      <c r="TLO285" s="49"/>
      <c r="TLP285" s="49"/>
      <c r="TLQ285" s="49"/>
      <c r="TLR285" s="49"/>
      <c r="TLS285" s="49"/>
      <c r="TLT285" s="49"/>
      <c r="TLU285" s="49"/>
      <c r="TLV285" s="49"/>
      <c r="TLW285" s="49"/>
      <c r="TLX285" s="49"/>
      <c r="TLY285" s="49"/>
      <c r="TLZ285" s="49"/>
      <c r="TMA285" s="49"/>
      <c r="TMB285" s="49"/>
      <c r="TMC285" s="49"/>
      <c r="TMD285" s="49"/>
      <c r="TME285" s="49"/>
      <c r="TMF285" s="49"/>
      <c r="TMG285" s="49"/>
      <c r="TMH285" s="49"/>
      <c r="TMI285" s="49"/>
      <c r="TMJ285" s="49"/>
      <c r="TMK285" s="49"/>
      <c r="TML285" s="49"/>
      <c r="TMM285" s="49"/>
      <c r="TMN285" s="49"/>
      <c r="TMO285" s="49"/>
      <c r="TMP285" s="49"/>
      <c r="TMQ285" s="49"/>
      <c r="TMR285" s="49"/>
      <c r="TMS285" s="49"/>
      <c r="TMT285" s="49"/>
      <c r="TMU285" s="49"/>
      <c r="TMV285" s="49"/>
      <c r="TMW285" s="49"/>
      <c r="TMX285" s="49"/>
      <c r="TMY285" s="49"/>
      <c r="TMZ285" s="49"/>
      <c r="TNA285" s="49"/>
      <c r="TNB285" s="49"/>
      <c r="TNC285" s="49"/>
      <c r="TND285" s="49"/>
      <c r="TNE285" s="49"/>
      <c r="TNF285" s="49"/>
      <c r="TNG285" s="49"/>
      <c r="TNH285" s="49"/>
      <c r="TNI285" s="49"/>
      <c r="TNJ285" s="49"/>
      <c r="TNK285" s="49"/>
      <c r="TNL285" s="49"/>
      <c r="TNM285" s="49"/>
      <c r="TNN285" s="49"/>
      <c r="TNO285" s="49"/>
      <c r="TNP285" s="49"/>
      <c r="TNQ285" s="49"/>
      <c r="TNR285" s="49"/>
      <c r="TNS285" s="49"/>
      <c r="TNT285" s="49"/>
      <c r="TNU285" s="49"/>
      <c r="TNV285" s="49"/>
      <c r="TNW285" s="49"/>
      <c r="TNX285" s="49"/>
      <c r="TNY285" s="49"/>
      <c r="TNZ285" s="49"/>
      <c r="TOA285" s="49"/>
      <c r="TOB285" s="49"/>
      <c r="TOC285" s="49"/>
      <c r="TOD285" s="49"/>
      <c r="TOE285" s="49"/>
      <c r="TOF285" s="49"/>
      <c r="TOG285" s="49"/>
      <c r="TOH285" s="49"/>
      <c r="TOI285" s="49"/>
      <c r="TOJ285" s="49"/>
      <c r="TOK285" s="49"/>
      <c r="TOL285" s="49"/>
      <c r="TOM285" s="49"/>
      <c r="TON285" s="49"/>
      <c r="TOO285" s="49"/>
      <c r="TOP285" s="49"/>
      <c r="TOQ285" s="49"/>
      <c r="TOR285" s="49"/>
      <c r="TOS285" s="49"/>
      <c r="TOT285" s="49"/>
      <c r="TOU285" s="49"/>
      <c r="TOV285" s="49"/>
      <c r="TOW285" s="49"/>
      <c r="TOX285" s="49"/>
      <c r="TOY285" s="49"/>
      <c r="TOZ285" s="49"/>
      <c r="TPA285" s="49"/>
      <c r="TPB285" s="49"/>
      <c r="TPC285" s="49"/>
      <c r="TPD285" s="49"/>
      <c r="TPE285" s="49"/>
      <c r="TPF285" s="49"/>
      <c r="TPG285" s="49"/>
      <c r="TPH285" s="49"/>
      <c r="TPI285" s="49"/>
      <c r="TPJ285" s="49"/>
      <c r="TPK285" s="49"/>
      <c r="TPL285" s="49"/>
      <c r="TPM285" s="49"/>
      <c r="TPN285" s="49"/>
      <c r="TPO285" s="49"/>
      <c r="TPP285" s="49"/>
      <c r="TPQ285" s="49"/>
      <c r="TPR285" s="49"/>
      <c r="TPS285" s="49"/>
      <c r="TPT285" s="49"/>
      <c r="TPU285" s="49"/>
      <c r="TPV285" s="49"/>
      <c r="TPW285" s="49"/>
      <c r="TPX285" s="49"/>
      <c r="TPY285" s="49"/>
      <c r="TPZ285" s="49"/>
      <c r="TQA285" s="49"/>
      <c r="TQB285" s="49"/>
      <c r="TQC285" s="49"/>
      <c r="TQD285" s="49"/>
      <c r="TQE285" s="49"/>
      <c r="TQF285" s="49"/>
      <c r="TQG285" s="49"/>
      <c r="TQH285" s="49"/>
      <c r="TQI285" s="49"/>
      <c r="TQJ285" s="49"/>
      <c r="TQK285" s="49"/>
      <c r="TQL285" s="49"/>
      <c r="TQM285" s="49"/>
      <c r="TQN285" s="49"/>
      <c r="TQO285" s="49"/>
      <c r="TQP285" s="49"/>
      <c r="TQQ285" s="49"/>
      <c r="TQR285" s="49"/>
      <c r="TQS285" s="49"/>
      <c r="TQT285" s="49"/>
      <c r="TQU285" s="49"/>
      <c r="TQV285" s="49"/>
      <c r="TQW285" s="49"/>
      <c r="TQX285" s="49"/>
      <c r="TQY285" s="49"/>
      <c r="TQZ285" s="49"/>
      <c r="TRA285" s="49"/>
      <c r="TRB285" s="49"/>
      <c r="TRC285" s="49"/>
      <c r="TRD285" s="49"/>
      <c r="TRE285" s="49"/>
      <c r="TRF285" s="49"/>
      <c r="TRG285" s="49"/>
      <c r="TRH285" s="49"/>
      <c r="TRI285" s="49"/>
      <c r="TRJ285" s="49"/>
      <c r="TRK285" s="49"/>
      <c r="TRL285" s="49"/>
      <c r="TRM285" s="49"/>
      <c r="TRN285" s="49"/>
      <c r="TRO285" s="49"/>
      <c r="TRP285" s="49"/>
      <c r="TRQ285" s="49"/>
      <c r="TRR285" s="49"/>
      <c r="TRS285" s="49"/>
      <c r="TRT285" s="49"/>
      <c r="TRU285" s="49"/>
      <c r="TRV285" s="49"/>
      <c r="TRW285" s="49"/>
      <c r="TRX285" s="49"/>
      <c r="TRY285" s="49"/>
      <c r="TRZ285" s="49"/>
      <c r="TSA285" s="49"/>
      <c r="TSB285" s="49"/>
      <c r="TSC285" s="49"/>
      <c r="TSD285" s="49"/>
      <c r="TSE285" s="49"/>
      <c r="TSF285" s="49"/>
      <c r="TSG285" s="49"/>
      <c r="TSH285" s="49"/>
      <c r="TSI285" s="49"/>
      <c r="TSJ285" s="49"/>
      <c r="TSK285" s="49"/>
      <c r="TSL285" s="49"/>
      <c r="TSM285" s="49"/>
      <c r="TSN285" s="49"/>
      <c r="TSO285" s="49"/>
      <c r="TSP285" s="49"/>
      <c r="TSQ285" s="49"/>
      <c r="TSR285" s="49"/>
      <c r="TSS285" s="49"/>
      <c r="TST285" s="49"/>
      <c r="TSU285" s="49"/>
      <c r="TSV285" s="49"/>
      <c r="TSW285" s="49"/>
      <c r="TSX285" s="49"/>
      <c r="TSY285" s="49"/>
      <c r="TSZ285" s="49"/>
      <c r="TTA285" s="49"/>
      <c r="TTB285" s="49"/>
      <c r="TTC285" s="49"/>
      <c r="TTD285" s="49"/>
      <c r="TTE285" s="49"/>
      <c r="TTF285" s="49"/>
      <c r="TTG285" s="49"/>
      <c r="TTH285" s="49"/>
      <c r="TTI285" s="49"/>
      <c r="TTJ285" s="49"/>
      <c r="TTK285" s="49"/>
      <c r="TTL285" s="49"/>
      <c r="TTM285" s="49"/>
      <c r="TTN285" s="49"/>
      <c r="TTO285" s="49"/>
      <c r="TTP285" s="49"/>
      <c r="TTQ285" s="49"/>
      <c r="TTR285" s="49"/>
      <c r="TTS285" s="49"/>
      <c r="TTT285" s="49"/>
      <c r="TTU285" s="49"/>
      <c r="TTV285" s="49"/>
      <c r="TTW285" s="49"/>
      <c r="TTX285" s="49"/>
      <c r="TTY285" s="49"/>
      <c r="TTZ285" s="49"/>
      <c r="TUA285" s="49"/>
      <c r="TUB285" s="49"/>
      <c r="TUC285" s="49"/>
      <c r="TUD285" s="49"/>
      <c r="TUE285" s="49"/>
      <c r="TUF285" s="49"/>
      <c r="TUG285" s="49"/>
      <c r="TUH285" s="49"/>
      <c r="TUI285" s="49"/>
      <c r="TUJ285" s="49"/>
      <c r="TUK285" s="49"/>
      <c r="TUL285" s="49"/>
      <c r="TUM285" s="49"/>
      <c r="TUN285" s="49"/>
      <c r="TUO285" s="49"/>
      <c r="TUP285" s="49"/>
      <c r="TUQ285" s="49"/>
      <c r="TUR285" s="49"/>
      <c r="TUS285" s="49"/>
      <c r="TUT285" s="49"/>
      <c r="TUU285" s="49"/>
      <c r="TUV285" s="49"/>
      <c r="TUW285" s="49"/>
      <c r="TUX285" s="49"/>
      <c r="TUY285" s="49"/>
      <c r="TUZ285" s="49"/>
      <c r="TVA285" s="49"/>
      <c r="TVB285" s="49"/>
      <c r="TVC285" s="49"/>
      <c r="TVD285" s="49"/>
      <c r="TVE285" s="49"/>
      <c r="TVF285" s="49"/>
      <c r="TVG285" s="49"/>
      <c r="TVH285" s="49"/>
      <c r="TVI285" s="49"/>
      <c r="TVJ285" s="49"/>
      <c r="TVK285" s="49"/>
      <c r="TVL285" s="49"/>
      <c r="TVM285" s="49"/>
      <c r="TVN285" s="49"/>
      <c r="TVO285" s="49"/>
      <c r="TVP285" s="49"/>
      <c r="TVQ285" s="49"/>
      <c r="TVR285" s="49"/>
      <c r="TVS285" s="49"/>
      <c r="TVT285" s="49"/>
      <c r="TVU285" s="49"/>
      <c r="TVV285" s="49"/>
      <c r="TVW285" s="49"/>
      <c r="TVX285" s="49"/>
      <c r="TVY285" s="49"/>
      <c r="TVZ285" s="49"/>
      <c r="TWA285" s="49"/>
      <c r="TWB285" s="49"/>
      <c r="TWC285" s="49"/>
      <c r="TWD285" s="49"/>
      <c r="TWE285" s="49"/>
      <c r="TWF285" s="49"/>
      <c r="TWG285" s="49"/>
      <c r="TWH285" s="49"/>
      <c r="TWI285" s="49"/>
      <c r="TWJ285" s="49"/>
      <c r="TWK285" s="49"/>
      <c r="TWL285" s="49"/>
      <c r="TWM285" s="49"/>
      <c r="TWN285" s="49"/>
      <c r="TWO285" s="49"/>
      <c r="TWP285" s="49"/>
      <c r="TWQ285" s="49"/>
      <c r="TWR285" s="49"/>
      <c r="TWS285" s="49"/>
      <c r="TWT285" s="49"/>
      <c r="TWU285" s="49"/>
      <c r="TWV285" s="49"/>
      <c r="TWW285" s="49"/>
      <c r="TWX285" s="49"/>
      <c r="TWY285" s="49"/>
      <c r="TWZ285" s="49"/>
      <c r="TXA285" s="49"/>
      <c r="TXB285" s="49"/>
      <c r="TXC285" s="49"/>
      <c r="TXD285" s="49"/>
      <c r="TXE285" s="49"/>
      <c r="TXF285" s="49"/>
      <c r="TXG285" s="49"/>
      <c r="TXH285" s="49"/>
      <c r="TXI285" s="49"/>
      <c r="TXJ285" s="49"/>
      <c r="TXK285" s="49"/>
      <c r="TXL285" s="49"/>
      <c r="TXM285" s="49"/>
      <c r="TXN285" s="49"/>
      <c r="TXO285" s="49"/>
      <c r="TXP285" s="49"/>
      <c r="TXQ285" s="49"/>
      <c r="TXR285" s="49"/>
      <c r="TXS285" s="49"/>
      <c r="TXT285" s="49"/>
      <c r="TXU285" s="49"/>
      <c r="TXV285" s="49"/>
      <c r="TXW285" s="49"/>
      <c r="TXX285" s="49"/>
      <c r="TXY285" s="49"/>
      <c r="TXZ285" s="49"/>
      <c r="TYA285" s="49"/>
      <c r="TYB285" s="49"/>
      <c r="TYC285" s="49"/>
      <c r="TYD285" s="49"/>
      <c r="TYE285" s="49"/>
      <c r="TYF285" s="49"/>
      <c r="TYG285" s="49"/>
      <c r="TYH285" s="49"/>
      <c r="TYI285" s="49"/>
      <c r="TYJ285" s="49"/>
      <c r="TYK285" s="49"/>
      <c r="TYL285" s="49"/>
      <c r="TYM285" s="49"/>
      <c r="TYN285" s="49"/>
      <c r="TYO285" s="49"/>
      <c r="TYP285" s="49"/>
      <c r="TYQ285" s="49"/>
      <c r="TYR285" s="49"/>
      <c r="TYS285" s="49"/>
      <c r="TYT285" s="49"/>
      <c r="TYU285" s="49"/>
      <c r="TYV285" s="49"/>
      <c r="TYW285" s="49"/>
      <c r="TYX285" s="49"/>
      <c r="TYY285" s="49"/>
      <c r="TYZ285" s="49"/>
      <c r="TZA285" s="49"/>
      <c r="TZB285" s="49"/>
      <c r="TZC285" s="49"/>
      <c r="TZD285" s="49"/>
      <c r="TZE285" s="49"/>
      <c r="TZF285" s="49"/>
      <c r="TZG285" s="49"/>
      <c r="TZH285" s="49"/>
      <c r="TZI285" s="49"/>
      <c r="TZJ285" s="49"/>
      <c r="TZK285" s="49"/>
      <c r="TZL285" s="49"/>
      <c r="TZM285" s="49"/>
      <c r="TZN285" s="49"/>
      <c r="TZO285" s="49"/>
      <c r="TZP285" s="49"/>
      <c r="TZQ285" s="49"/>
      <c r="TZR285" s="49"/>
      <c r="TZS285" s="49"/>
      <c r="TZT285" s="49"/>
      <c r="TZU285" s="49"/>
      <c r="TZV285" s="49"/>
      <c r="TZW285" s="49"/>
      <c r="TZX285" s="49"/>
      <c r="TZY285" s="49"/>
      <c r="TZZ285" s="49"/>
      <c r="UAA285" s="49"/>
      <c r="UAB285" s="49"/>
      <c r="UAC285" s="49"/>
      <c r="UAD285" s="49"/>
      <c r="UAE285" s="49"/>
      <c r="UAF285" s="49"/>
      <c r="UAG285" s="49"/>
      <c r="UAH285" s="49"/>
      <c r="UAI285" s="49"/>
      <c r="UAJ285" s="49"/>
      <c r="UAK285" s="49"/>
      <c r="UAL285" s="49"/>
      <c r="UAM285" s="49"/>
      <c r="UAN285" s="49"/>
      <c r="UAO285" s="49"/>
      <c r="UAP285" s="49"/>
      <c r="UAQ285" s="49"/>
      <c r="UAR285" s="49"/>
      <c r="UAS285" s="49"/>
      <c r="UAT285" s="49"/>
      <c r="UAU285" s="49"/>
      <c r="UAV285" s="49"/>
      <c r="UAW285" s="49"/>
      <c r="UAX285" s="49"/>
      <c r="UAY285" s="49"/>
      <c r="UAZ285" s="49"/>
      <c r="UBA285" s="49"/>
      <c r="UBB285" s="49"/>
      <c r="UBC285" s="49"/>
      <c r="UBD285" s="49"/>
      <c r="UBE285" s="49"/>
      <c r="UBF285" s="49"/>
      <c r="UBG285" s="49"/>
      <c r="UBH285" s="49"/>
      <c r="UBI285" s="49"/>
      <c r="UBJ285" s="49"/>
      <c r="UBK285" s="49"/>
      <c r="UBL285" s="49"/>
      <c r="UBM285" s="49"/>
      <c r="UBN285" s="49"/>
      <c r="UBO285" s="49"/>
      <c r="UBP285" s="49"/>
      <c r="UBQ285" s="49"/>
      <c r="UBR285" s="49"/>
      <c r="UBS285" s="49"/>
      <c r="UBT285" s="49"/>
      <c r="UBU285" s="49"/>
      <c r="UBV285" s="49"/>
      <c r="UBW285" s="49"/>
      <c r="UBX285" s="49"/>
      <c r="UBY285" s="49"/>
      <c r="UBZ285" s="49"/>
      <c r="UCA285" s="49"/>
      <c r="UCB285" s="49"/>
      <c r="UCC285" s="49"/>
      <c r="UCD285" s="49"/>
      <c r="UCE285" s="49"/>
      <c r="UCF285" s="49"/>
      <c r="UCG285" s="49"/>
      <c r="UCH285" s="49"/>
      <c r="UCI285" s="49"/>
      <c r="UCJ285" s="49"/>
      <c r="UCK285" s="49"/>
      <c r="UCL285" s="49"/>
      <c r="UCM285" s="49"/>
      <c r="UCN285" s="49"/>
      <c r="UCO285" s="49"/>
      <c r="UCP285" s="49"/>
      <c r="UCQ285" s="49"/>
      <c r="UCR285" s="49"/>
      <c r="UCS285" s="49"/>
      <c r="UCT285" s="49"/>
      <c r="UCU285" s="49"/>
      <c r="UCV285" s="49"/>
      <c r="UCW285" s="49"/>
      <c r="UCX285" s="49"/>
      <c r="UCY285" s="49"/>
      <c r="UCZ285" s="49"/>
      <c r="UDA285" s="49"/>
      <c r="UDB285" s="49"/>
      <c r="UDC285" s="49"/>
      <c r="UDD285" s="49"/>
      <c r="UDE285" s="49"/>
      <c r="UDF285" s="49"/>
      <c r="UDG285" s="49"/>
      <c r="UDH285" s="49"/>
      <c r="UDI285" s="49"/>
      <c r="UDJ285" s="49"/>
      <c r="UDK285" s="49"/>
      <c r="UDL285" s="49"/>
      <c r="UDM285" s="49"/>
      <c r="UDN285" s="49"/>
      <c r="UDO285" s="49"/>
      <c r="UDP285" s="49"/>
      <c r="UDQ285" s="49"/>
      <c r="UDR285" s="49"/>
      <c r="UDS285" s="49"/>
      <c r="UDT285" s="49"/>
      <c r="UDU285" s="49"/>
      <c r="UDV285" s="49"/>
      <c r="UDW285" s="49"/>
      <c r="UDX285" s="49"/>
      <c r="UDY285" s="49"/>
      <c r="UDZ285" s="49"/>
      <c r="UEA285" s="49"/>
      <c r="UEB285" s="49"/>
      <c r="UEC285" s="49"/>
      <c r="UED285" s="49"/>
      <c r="UEE285" s="49"/>
      <c r="UEF285" s="49"/>
      <c r="UEG285" s="49"/>
      <c r="UEH285" s="49"/>
      <c r="UEI285" s="49"/>
      <c r="UEJ285" s="49"/>
      <c r="UEK285" s="49"/>
      <c r="UEL285" s="49"/>
      <c r="UEM285" s="49"/>
      <c r="UEN285" s="49"/>
      <c r="UEO285" s="49"/>
      <c r="UEP285" s="49"/>
      <c r="UEQ285" s="49"/>
      <c r="UER285" s="49"/>
      <c r="UES285" s="49"/>
      <c r="UET285" s="49"/>
      <c r="UEU285" s="49"/>
      <c r="UEV285" s="49"/>
      <c r="UEW285" s="49"/>
      <c r="UEX285" s="49"/>
      <c r="UEY285" s="49"/>
      <c r="UEZ285" s="49"/>
      <c r="UFA285" s="49"/>
      <c r="UFB285" s="49"/>
      <c r="UFC285" s="49"/>
      <c r="UFD285" s="49"/>
      <c r="UFE285" s="49"/>
      <c r="UFF285" s="49"/>
      <c r="UFG285" s="49"/>
      <c r="UFH285" s="49"/>
      <c r="UFI285" s="49"/>
      <c r="UFJ285" s="49"/>
      <c r="UFK285" s="49"/>
      <c r="UFL285" s="49"/>
      <c r="UFM285" s="49"/>
      <c r="UFN285" s="49"/>
      <c r="UFO285" s="49"/>
      <c r="UFP285" s="49"/>
      <c r="UFQ285" s="49"/>
      <c r="UFR285" s="49"/>
      <c r="UFS285" s="49"/>
      <c r="UFT285" s="49"/>
      <c r="UFU285" s="49"/>
      <c r="UFV285" s="49"/>
      <c r="UFW285" s="49"/>
      <c r="UFX285" s="49"/>
      <c r="UFY285" s="49"/>
      <c r="UFZ285" s="49"/>
      <c r="UGA285" s="49"/>
      <c r="UGB285" s="49"/>
      <c r="UGC285" s="49"/>
      <c r="UGD285" s="49"/>
      <c r="UGE285" s="49"/>
      <c r="UGF285" s="49"/>
      <c r="UGG285" s="49"/>
      <c r="UGH285" s="49"/>
      <c r="UGI285" s="49"/>
      <c r="UGJ285" s="49"/>
      <c r="UGK285" s="49"/>
      <c r="UGL285" s="49"/>
      <c r="UGM285" s="49"/>
      <c r="UGN285" s="49"/>
      <c r="UGO285" s="49"/>
      <c r="UGP285" s="49"/>
      <c r="UGQ285" s="49"/>
      <c r="UGR285" s="49"/>
      <c r="UGS285" s="49"/>
      <c r="UGT285" s="49"/>
      <c r="UGU285" s="49"/>
      <c r="UGV285" s="49"/>
      <c r="UGW285" s="49"/>
      <c r="UGX285" s="49"/>
      <c r="UGY285" s="49"/>
      <c r="UGZ285" s="49"/>
      <c r="UHA285" s="49"/>
      <c r="UHB285" s="49"/>
      <c r="UHC285" s="49"/>
      <c r="UHD285" s="49"/>
      <c r="UHE285" s="49"/>
      <c r="UHF285" s="49"/>
      <c r="UHG285" s="49"/>
      <c r="UHH285" s="49"/>
      <c r="UHI285" s="49"/>
      <c r="UHJ285" s="49"/>
      <c r="UHK285" s="49"/>
      <c r="UHL285" s="49"/>
      <c r="UHM285" s="49"/>
      <c r="UHN285" s="49"/>
      <c r="UHO285" s="49"/>
      <c r="UHP285" s="49"/>
      <c r="UHQ285" s="49"/>
      <c r="UHR285" s="49"/>
      <c r="UHS285" s="49"/>
      <c r="UHT285" s="49"/>
      <c r="UHU285" s="49"/>
      <c r="UHV285" s="49"/>
      <c r="UHW285" s="49"/>
      <c r="UHX285" s="49"/>
      <c r="UHY285" s="49"/>
      <c r="UHZ285" s="49"/>
      <c r="UIA285" s="49"/>
      <c r="UIB285" s="49"/>
      <c r="UIC285" s="49"/>
      <c r="UID285" s="49"/>
      <c r="UIE285" s="49"/>
      <c r="UIF285" s="49"/>
      <c r="UIG285" s="49"/>
      <c r="UIH285" s="49"/>
      <c r="UII285" s="49"/>
      <c r="UIJ285" s="49"/>
      <c r="UIK285" s="49"/>
      <c r="UIL285" s="49"/>
      <c r="UIM285" s="49"/>
      <c r="UIN285" s="49"/>
      <c r="UIO285" s="49"/>
      <c r="UIP285" s="49"/>
      <c r="UIQ285" s="49"/>
      <c r="UIR285" s="49"/>
      <c r="UIS285" s="49"/>
      <c r="UIT285" s="49"/>
      <c r="UIU285" s="49"/>
      <c r="UIV285" s="49"/>
      <c r="UIW285" s="49"/>
      <c r="UIX285" s="49"/>
      <c r="UIY285" s="49"/>
      <c r="UIZ285" s="49"/>
      <c r="UJA285" s="49"/>
      <c r="UJB285" s="49"/>
      <c r="UJC285" s="49"/>
      <c r="UJD285" s="49"/>
      <c r="UJE285" s="49"/>
      <c r="UJF285" s="49"/>
      <c r="UJG285" s="49"/>
      <c r="UJH285" s="49"/>
      <c r="UJI285" s="49"/>
      <c r="UJJ285" s="49"/>
      <c r="UJK285" s="49"/>
      <c r="UJL285" s="49"/>
      <c r="UJM285" s="49"/>
      <c r="UJN285" s="49"/>
      <c r="UJO285" s="49"/>
      <c r="UJP285" s="49"/>
      <c r="UJQ285" s="49"/>
      <c r="UJR285" s="49"/>
      <c r="UJS285" s="49"/>
      <c r="UJT285" s="49"/>
      <c r="UJU285" s="49"/>
      <c r="UJV285" s="49"/>
      <c r="UJW285" s="49"/>
      <c r="UJX285" s="49"/>
      <c r="UJY285" s="49"/>
      <c r="UJZ285" s="49"/>
      <c r="UKA285" s="49"/>
      <c r="UKB285" s="49"/>
      <c r="UKC285" s="49"/>
      <c r="UKD285" s="49"/>
      <c r="UKE285" s="49"/>
      <c r="UKF285" s="49"/>
      <c r="UKG285" s="49"/>
      <c r="UKH285" s="49"/>
      <c r="UKI285" s="49"/>
      <c r="UKJ285" s="49"/>
      <c r="UKK285" s="49"/>
      <c r="UKL285" s="49"/>
      <c r="UKM285" s="49"/>
      <c r="UKN285" s="49"/>
      <c r="UKO285" s="49"/>
      <c r="UKP285" s="49"/>
      <c r="UKQ285" s="49"/>
      <c r="UKR285" s="49"/>
      <c r="UKS285" s="49"/>
      <c r="UKT285" s="49"/>
      <c r="UKU285" s="49"/>
      <c r="UKV285" s="49"/>
      <c r="UKW285" s="49"/>
      <c r="UKX285" s="49"/>
      <c r="UKY285" s="49"/>
      <c r="UKZ285" s="49"/>
      <c r="ULA285" s="49"/>
      <c r="ULB285" s="49"/>
      <c r="ULC285" s="49"/>
      <c r="ULD285" s="49"/>
      <c r="ULE285" s="49"/>
      <c r="ULF285" s="49"/>
      <c r="ULG285" s="49"/>
      <c r="ULH285" s="49"/>
      <c r="ULI285" s="49"/>
      <c r="ULJ285" s="49"/>
      <c r="ULK285" s="49"/>
      <c r="ULL285" s="49"/>
      <c r="ULM285" s="49"/>
      <c r="ULN285" s="49"/>
      <c r="ULO285" s="49"/>
      <c r="ULP285" s="49"/>
      <c r="ULQ285" s="49"/>
      <c r="ULR285" s="49"/>
      <c r="ULS285" s="49"/>
      <c r="ULT285" s="49"/>
      <c r="ULU285" s="49"/>
      <c r="ULV285" s="49"/>
      <c r="ULW285" s="49"/>
      <c r="ULX285" s="49"/>
      <c r="ULY285" s="49"/>
      <c r="ULZ285" s="49"/>
      <c r="UMA285" s="49"/>
      <c r="UMB285" s="49"/>
      <c r="UMC285" s="49"/>
      <c r="UMD285" s="49"/>
      <c r="UME285" s="49"/>
      <c r="UMF285" s="49"/>
      <c r="UMG285" s="49"/>
      <c r="UMH285" s="49"/>
      <c r="UMI285" s="49"/>
      <c r="UMJ285" s="49"/>
      <c r="UMK285" s="49"/>
      <c r="UML285" s="49"/>
      <c r="UMM285" s="49"/>
      <c r="UMN285" s="49"/>
      <c r="UMO285" s="49"/>
      <c r="UMP285" s="49"/>
      <c r="UMQ285" s="49"/>
      <c r="UMR285" s="49"/>
      <c r="UMS285" s="49"/>
      <c r="UMT285" s="49"/>
      <c r="UMU285" s="49"/>
      <c r="UMV285" s="49"/>
      <c r="UMW285" s="49"/>
      <c r="UMX285" s="49"/>
      <c r="UMY285" s="49"/>
      <c r="UMZ285" s="49"/>
      <c r="UNA285" s="49"/>
      <c r="UNB285" s="49"/>
      <c r="UNC285" s="49"/>
      <c r="UND285" s="49"/>
      <c r="UNE285" s="49"/>
      <c r="UNF285" s="49"/>
      <c r="UNG285" s="49"/>
      <c r="UNH285" s="49"/>
      <c r="UNI285" s="49"/>
      <c r="UNJ285" s="49"/>
      <c r="UNK285" s="49"/>
      <c r="UNL285" s="49"/>
      <c r="UNM285" s="49"/>
      <c r="UNN285" s="49"/>
      <c r="UNO285" s="49"/>
      <c r="UNP285" s="49"/>
      <c r="UNQ285" s="49"/>
      <c r="UNR285" s="49"/>
      <c r="UNS285" s="49"/>
      <c r="UNT285" s="49"/>
      <c r="UNU285" s="49"/>
      <c r="UNV285" s="49"/>
      <c r="UNW285" s="49"/>
      <c r="UNX285" s="49"/>
      <c r="UNY285" s="49"/>
      <c r="UNZ285" s="49"/>
      <c r="UOA285" s="49"/>
      <c r="UOB285" s="49"/>
      <c r="UOC285" s="49"/>
      <c r="UOD285" s="49"/>
      <c r="UOE285" s="49"/>
      <c r="UOF285" s="49"/>
      <c r="UOG285" s="49"/>
      <c r="UOH285" s="49"/>
      <c r="UOI285" s="49"/>
      <c r="UOJ285" s="49"/>
      <c r="UOK285" s="49"/>
      <c r="UOL285" s="49"/>
      <c r="UOM285" s="49"/>
      <c r="UON285" s="49"/>
      <c r="UOO285" s="49"/>
      <c r="UOP285" s="49"/>
      <c r="UOQ285" s="49"/>
      <c r="UOR285" s="49"/>
      <c r="UOS285" s="49"/>
      <c r="UOT285" s="49"/>
      <c r="UOU285" s="49"/>
      <c r="UOV285" s="49"/>
      <c r="UOW285" s="49"/>
      <c r="UOX285" s="49"/>
      <c r="UOY285" s="49"/>
      <c r="UOZ285" s="49"/>
      <c r="UPA285" s="49"/>
      <c r="UPB285" s="49"/>
      <c r="UPC285" s="49"/>
      <c r="UPD285" s="49"/>
      <c r="UPE285" s="49"/>
      <c r="UPF285" s="49"/>
      <c r="UPG285" s="49"/>
      <c r="UPH285" s="49"/>
      <c r="UPI285" s="49"/>
      <c r="UPJ285" s="49"/>
      <c r="UPK285" s="49"/>
      <c r="UPL285" s="49"/>
      <c r="UPM285" s="49"/>
      <c r="UPN285" s="49"/>
      <c r="UPO285" s="49"/>
      <c r="UPP285" s="49"/>
      <c r="UPQ285" s="49"/>
      <c r="UPR285" s="49"/>
      <c r="UPS285" s="49"/>
      <c r="UPT285" s="49"/>
      <c r="UPU285" s="49"/>
      <c r="UPV285" s="49"/>
      <c r="UPW285" s="49"/>
      <c r="UPX285" s="49"/>
      <c r="UPY285" s="49"/>
      <c r="UPZ285" s="49"/>
      <c r="UQA285" s="49"/>
      <c r="UQB285" s="49"/>
      <c r="UQC285" s="49"/>
      <c r="UQD285" s="49"/>
      <c r="UQE285" s="49"/>
      <c r="UQF285" s="49"/>
      <c r="UQG285" s="49"/>
      <c r="UQH285" s="49"/>
      <c r="UQI285" s="49"/>
      <c r="UQJ285" s="49"/>
      <c r="UQK285" s="49"/>
      <c r="UQL285" s="49"/>
      <c r="UQM285" s="49"/>
      <c r="UQN285" s="49"/>
      <c r="UQO285" s="49"/>
      <c r="UQP285" s="49"/>
      <c r="UQQ285" s="49"/>
      <c r="UQR285" s="49"/>
      <c r="UQS285" s="49"/>
      <c r="UQT285" s="49"/>
      <c r="UQU285" s="49"/>
      <c r="UQV285" s="49"/>
      <c r="UQW285" s="49"/>
      <c r="UQX285" s="49"/>
      <c r="UQY285" s="49"/>
      <c r="UQZ285" s="49"/>
      <c r="URA285" s="49"/>
      <c r="URB285" s="49"/>
      <c r="URC285" s="49"/>
      <c r="URD285" s="49"/>
      <c r="URE285" s="49"/>
      <c r="URF285" s="49"/>
      <c r="URG285" s="49"/>
      <c r="URH285" s="49"/>
      <c r="URI285" s="49"/>
      <c r="URJ285" s="49"/>
      <c r="URK285" s="49"/>
      <c r="URL285" s="49"/>
      <c r="URM285" s="49"/>
      <c r="URN285" s="49"/>
      <c r="URO285" s="49"/>
      <c r="URP285" s="49"/>
      <c r="URQ285" s="49"/>
      <c r="URR285" s="49"/>
      <c r="URS285" s="49"/>
      <c r="URT285" s="49"/>
      <c r="URU285" s="49"/>
      <c r="URV285" s="49"/>
      <c r="URW285" s="49"/>
      <c r="URX285" s="49"/>
      <c r="URY285" s="49"/>
      <c r="URZ285" s="49"/>
      <c r="USA285" s="49"/>
      <c r="USB285" s="49"/>
      <c r="USC285" s="49"/>
      <c r="USD285" s="49"/>
      <c r="USE285" s="49"/>
      <c r="USF285" s="49"/>
      <c r="USG285" s="49"/>
      <c r="USH285" s="49"/>
      <c r="USI285" s="49"/>
      <c r="USJ285" s="49"/>
      <c r="USK285" s="49"/>
      <c r="USL285" s="49"/>
      <c r="USM285" s="49"/>
      <c r="USN285" s="49"/>
      <c r="USO285" s="49"/>
      <c r="USP285" s="49"/>
      <c r="USQ285" s="49"/>
      <c r="USR285" s="49"/>
      <c r="USS285" s="49"/>
      <c r="UST285" s="49"/>
      <c r="USU285" s="49"/>
      <c r="USV285" s="49"/>
      <c r="USW285" s="49"/>
      <c r="USX285" s="49"/>
      <c r="USY285" s="49"/>
      <c r="USZ285" s="49"/>
      <c r="UTA285" s="49"/>
      <c r="UTB285" s="49"/>
      <c r="UTC285" s="49"/>
      <c r="UTD285" s="49"/>
      <c r="UTE285" s="49"/>
      <c r="UTF285" s="49"/>
      <c r="UTG285" s="49"/>
      <c r="UTH285" s="49"/>
      <c r="UTI285" s="49"/>
      <c r="UTJ285" s="49"/>
      <c r="UTK285" s="49"/>
      <c r="UTL285" s="49"/>
      <c r="UTM285" s="49"/>
      <c r="UTN285" s="49"/>
      <c r="UTO285" s="49"/>
      <c r="UTP285" s="49"/>
      <c r="UTQ285" s="49"/>
      <c r="UTR285" s="49"/>
      <c r="UTS285" s="49"/>
      <c r="UTT285" s="49"/>
      <c r="UTU285" s="49"/>
      <c r="UTV285" s="49"/>
      <c r="UTW285" s="49"/>
      <c r="UTX285" s="49"/>
      <c r="UTY285" s="49"/>
      <c r="UTZ285" s="49"/>
      <c r="UUA285" s="49"/>
      <c r="UUB285" s="49"/>
      <c r="UUC285" s="49"/>
      <c r="UUD285" s="49"/>
      <c r="UUE285" s="49"/>
      <c r="UUF285" s="49"/>
      <c r="UUG285" s="49"/>
      <c r="UUH285" s="49"/>
      <c r="UUI285" s="49"/>
      <c r="UUJ285" s="49"/>
      <c r="UUK285" s="49"/>
      <c r="UUL285" s="49"/>
      <c r="UUM285" s="49"/>
      <c r="UUN285" s="49"/>
      <c r="UUO285" s="49"/>
      <c r="UUP285" s="49"/>
      <c r="UUQ285" s="49"/>
      <c r="UUR285" s="49"/>
      <c r="UUS285" s="49"/>
      <c r="UUT285" s="49"/>
      <c r="UUU285" s="49"/>
      <c r="UUV285" s="49"/>
      <c r="UUW285" s="49"/>
      <c r="UUX285" s="49"/>
      <c r="UUY285" s="49"/>
      <c r="UUZ285" s="49"/>
      <c r="UVA285" s="49"/>
      <c r="UVB285" s="49"/>
      <c r="UVC285" s="49"/>
      <c r="UVD285" s="49"/>
      <c r="UVE285" s="49"/>
      <c r="UVF285" s="49"/>
      <c r="UVG285" s="49"/>
      <c r="UVH285" s="49"/>
      <c r="UVI285" s="49"/>
      <c r="UVJ285" s="49"/>
      <c r="UVK285" s="49"/>
      <c r="UVL285" s="49"/>
      <c r="UVM285" s="49"/>
      <c r="UVN285" s="49"/>
      <c r="UVO285" s="49"/>
      <c r="UVP285" s="49"/>
      <c r="UVQ285" s="49"/>
      <c r="UVR285" s="49"/>
      <c r="UVS285" s="49"/>
      <c r="UVT285" s="49"/>
      <c r="UVU285" s="49"/>
      <c r="UVV285" s="49"/>
      <c r="UVW285" s="49"/>
      <c r="UVX285" s="49"/>
      <c r="UVY285" s="49"/>
      <c r="UVZ285" s="49"/>
      <c r="UWA285" s="49"/>
      <c r="UWB285" s="49"/>
      <c r="UWC285" s="49"/>
      <c r="UWD285" s="49"/>
      <c r="UWE285" s="49"/>
      <c r="UWF285" s="49"/>
      <c r="UWG285" s="49"/>
      <c r="UWH285" s="49"/>
      <c r="UWI285" s="49"/>
      <c r="UWJ285" s="49"/>
      <c r="UWK285" s="49"/>
      <c r="UWL285" s="49"/>
      <c r="UWM285" s="49"/>
      <c r="UWN285" s="49"/>
      <c r="UWO285" s="49"/>
      <c r="UWP285" s="49"/>
      <c r="UWQ285" s="49"/>
      <c r="UWR285" s="49"/>
      <c r="UWS285" s="49"/>
      <c r="UWT285" s="49"/>
      <c r="UWU285" s="49"/>
      <c r="UWV285" s="49"/>
      <c r="UWW285" s="49"/>
      <c r="UWX285" s="49"/>
      <c r="UWY285" s="49"/>
      <c r="UWZ285" s="49"/>
      <c r="UXA285" s="49"/>
      <c r="UXB285" s="49"/>
      <c r="UXC285" s="49"/>
      <c r="UXD285" s="49"/>
      <c r="UXE285" s="49"/>
      <c r="UXF285" s="49"/>
      <c r="UXG285" s="49"/>
      <c r="UXH285" s="49"/>
      <c r="UXI285" s="49"/>
      <c r="UXJ285" s="49"/>
      <c r="UXK285" s="49"/>
      <c r="UXL285" s="49"/>
      <c r="UXM285" s="49"/>
      <c r="UXN285" s="49"/>
      <c r="UXO285" s="49"/>
      <c r="UXP285" s="49"/>
      <c r="UXQ285" s="49"/>
      <c r="UXR285" s="49"/>
      <c r="UXS285" s="49"/>
      <c r="UXT285" s="49"/>
      <c r="UXU285" s="49"/>
      <c r="UXV285" s="49"/>
      <c r="UXW285" s="49"/>
      <c r="UXX285" s="49"/>
      <c r="UXY285" s="49"/>
      <c r="UXZ285" s="49"/>
      <c r="UYA285" s="49"/>
      <c r="UYB285" s="49"/>
      <c r="UYC285" s="49"/>
      <c r="UYD285" s="49"/>
      <c r="UYE285" s="49"/>
      <c r="UYF285" s="49"/>
      <c r="UYG285" s="49"/>
      <c r="UYH285" s="49"/>
      <c r="UYI285" s="49"/>
      <c r="UYJ285" s="49"/>
      <c r="UYK285" s="49"/>
      <c r="UYL285" s="49"/>
      <c r="UYM285" s="49"/>
      <c r="UYN285" s="49"/>
      <c r="UYO285" s="49"/>
      <c r="UYP285" s="49"/>
      <c r="UYQ285" s="49"/>
      <c r="UYR285" s="49"/>
      <c r="UYS285" s="49"/>
      <c r="UYT285" s="49"/>
      <c r="UYU285" s="49"/>
      <c r="UYV285" s="49"/>
      <c r="UYW285" s="49"/>
      <c r="UYX285" s="49"/>
      <c r="UYY285" s="49"/>
      <c r="UYZ285" s="49"/>
      <c r="UZA285" s="49"/>
      <c r="UZB285" s="49"/>
      <c r="UZC285" s="49"/>
      <c r="UZD285" s="49"/>
      <c r="UZE285" s="49"/>
      <c r="UZF285" s="49"/>
      <c r="UZG285" s="49"/>
      <c r="UZH285" s="49"/>
      <c r="UZI285" s="49"/>
      <c r="UZJ285" s="49"/>
      <c r="UZK285" s="49"/>
      <c r="UZL285" s="49"/>
      <c r="UZM285" s="49"/>
      <c r="UZN285" s="49"/>
      <c r="UZO285" s="49"/>
      <c r="UZP285" s="49"/>
      <c r="UZQ285" s="49"/>
      <c r="UZR285" s="49"/>
      <c r="UZS285" s="49"/>
      <c r="UZT285" s="49"/>
      <c r="UZU285" s="49"/>
      <c r="UZV285" s="49"/>
      <c r="UZW285" s="49"/>
      <c r="UZX285" s="49"/>
      <c r="UZY285" s="49"/>
      <c r="UZZ285" s="49"/>
      <c r="VAA285" s="49"/>
      <c r="VAB285" s="49"/>
      <c r="VAC285" s="49"/>
      <c r="VAD285" s="49"/>
      <c r="VAE285" s="49"/>
      <c r="VAF285" s="49"/>
      <c r="VAG285" s="49"/>
      <c r="VAH285" s="49"/>
      <c r="VAI285" s="49"/>
      <c r="VAJ285" s="49"/>
      <c r="VAK285" s="49"/>
      <c r="VAL285" s="49"/>
      <c r="VAM285" s="49"/>
      <c r="VAN285" s="49"/>
      <c r="VAO285" s="49"/>
      <c r="VAP285" s="49"/>
      <c r="VAQ285" s="49"/>
      <c r="VAR285" s="49"/>
      <c r="VAS285" s="49"/>
      <c r="VAT285" s="49"/>
      <c r="VAU285" s="49"/>
      <c r="VAV285" s="49"/>
      <c r="VAW285" s="49"/>
      <c r="VAX285" s="49"/>
      <c r="VAY285" s="49"/>
      <c r="VAZ285" s="49"/>
      <c r="VBA285" s="49"/>
      <c r="VBB285" s="49"/>
      <c r="VBC285" s="49"/>
      <c r="VBD285" s="49"/>
      <c r="VBE285" s="49"/>
      <c r="VBF285" s="49"/>
      <c r="VBG285" s="49"/>
      <c r="VBH285" s="49"/>
      <c r="VBI285" s="49"/>
      <c r="VBJ285" s="49"/>
      <c r="VBK285" s="49"/>
      <c r="VBL285" s="49"/>
      <c r="VBM285" s="49"/>
      <c r="VBN285" s="49"/>
      <c r="VBO285" s="49"/>
      <c r="VBP285" s="49"/>
      <c r="VBQ285" s="49"/>
      <c r="VBR285" s="49"/>
      <c r="VBS285" s="49"/>
      <c r="VBT285" s="49"/>
      <c r="VBU285" s="49"/>
      <c r="VBV285" s="49"/>
      <c r="VBW285" s="49"/>
      <c r="VBX285" s="49"/>
      <c r="VBY285" s="49"/>
      <c r="VBZ285" s="49"/>
      <c r="VCA285" s="49"/>
      <c r="VCB285" s="49"/>
      <c r="VCC285" s="49"/>
      <c r="VCD285" s="49"/>
      <c r="VCE285" s="49"/>
      <c r="VCF285" s="49"/>
      <c r="VCG285" s="49"/>
      <c r="VCH285" s="49"/>
      <c r="VCI285" s="49"/>
      <c r="VCJ285" s="49"/>
      <c r="VCK285" s="49"/>
      <c r="VCL285" s="49"/>
      <c r="VCM285" s="49"/>
      <c r="VCN285" s="49"/>
      <c r="VCO285" s="49"/>
      <c r="VCP285" s="49"/>
      <c r="VCQ285" s="49"/>
      <c r="VCR285" s="49"/>
      <c r="VCS285" s="49"/>
      <c r="VCT285" s="49"/>
      <c r="VCU285" s="49"/>
      <c r="VCV285" s="49"/>
      <c r="VCW285" s="49"/>
      <c r="VCX285" s="49"/>
      <c r="VCY285" s="49"/>
      <c r="VCZ285" s="49"/>
      <c r="VDA285" s="49"/>
      <c r="VDB285" s="49"/>
      <c r="VDC285" s="49"/>
      <c r="VDD285" s="49"/>
      <c r="VDE285" s="49"/>
      <c r="VDF285" s="49"/>
      <c r="VDG285" s="49"/>
      <c r="VDH285" s="49"/>
      <c r="VDI285" s="49"/>
      <c r="VDJ285" s="49"/>
      <c r="VDK285" s="49"/>
      <c r="VDL285" s="49"/>
      <c r="VDM285" s="49"/>
      <c r="VDN285" s="49"/>
      <c r="VDO285" s="49"/>
      <c r="VDP285" s="49"/>
      <c r="VDQ285" s="49"/>
      <c r="VDR285" s="49"/>
      <c r="VDS285" s="49"/>
      <c r="VDT285" s="49"/>
      <c r="VDU285" s="49"/>
      <c r="VDV285" s="49"/>
      <c r="VDW285" s="49"/>
      <c r="VDX285" s="49"/>
      <c r="VDY285" s="49"/>
      <c r="VDZ285" s="49"/>
      <c r="VEA285" s="49"/>
      <c r="VEB285" s="49"/>
      <c r="VEC285" s="49"/>
      <c r="VED285" s="49"/>
      <c r="VEE285" s="49"/>
      <c r="VEF285" s="49"/>
      <c r="VEG285" s="49"/>
      <c r="VEH285" s="49"/>
      <c r="VEI285" s="49"/>
      <c r="VEJ285" s="49"/>
      <c r="VEK285" s="49"/>
      <c r="VEL285" s="49"/>
      <c r="VEM285" s="49"/>
      <c r="VEN285" s="49"/>
      <c r="VEO285" s="49"/>
      <c r="VEP285" s="49"/>
      <c r="VEQ285" s="49"/>
      <c r="VER285" s="49"/>
      <c r="VES285" s="49"/>
      <c r="VET285" s="49"/>
      <c r="VEU285" s="49"/>
      <c r="VEV285" s="49"/>
      <c r="VEW285" s="49"/>
      <c r="VEX285" s="49"/>
      <c r="VEY285" s="49"/>
      <c r="VEZ285" s="49"/>
      <c r="VFA285" s="49"/>
      <c r="VFB285" s="49"/>
      <c r="VFC285" s="49"/>
      <c r="VFD285" s="49"/>
      <c r="VFE285" s="49"/>
      <c r="VFF285" s="49"/>
      <c r="VFG285" s="49"/>
      <c r="VFH285" s="49"/>
      <c r="VFI285" s="49"/>
      <c r="VFJ285" s="49"/>
      <c r="VFK285" s="49"/>
      <c r="VFL285" s="49"/>
      <c r="VFM285" s="49"/>
      <c r="VFN285" s="49"/>
      <c r="VFO285" s="49"/>
      <c r="VFP285" s="49"/>
      <c r="VFQ285" s="49"/>
      <c r="VFR285" s="49"/>
      <c r="VFS285" s="49"/>
      <c r="VFT285" s="49"/>
      <c r="VFU285" s="49"/>
      <c r="VFV285" s="49"/>
      <c r="VFW285" s="49"/>
      <c r="VFX285" s="49"/>
      <c r="VFY285" s="49"/>
      <c r="VFZ285" s="49"/>
      <c r="VGA285" s="49"/>
      <c r="VGB285" s="49"/>
      <c r="VGC285" s="49"/>
      <c r="VGD285" s="49"/>
      <c r="VGE285" s="49"/>
      <c r="VGF285" s="49"/>
      <c r="VGG285" s="49"/>
      <c r="VGH285" s="49"/>
      <c r="VGI285" s="49"/>
      <c r="VGJ285" s="49"/>
      <c r="VGK285" s="49"/>
      <c r="VGL285" s="49"/>
      <c r="VGM285" s="49"/>
      <c r="VGN285" s="49"/>
      <c r="VGO285" s="49"/>
      <c r="VGP285" s="49"/>
      <c r="VGQ285" s="49"/>
      <c r="VGR285" s="49"/>
      <c r="VGS285" s="49"/>
      <c r="VGT285" s="49"/>
      <c r="VGU285" s="49"/>
      <c r="VGV285" s="49"/>
      <c r="VGW285" s="49"/>
      <c r="VGX285" s="49"/>
      <c r="VGY285" s="49"/>
      <c r="VGZ285" s="49"/>
      <c r="VHA285" s="49"/>
      <c r="VHB285" s="49"/>
      <c r="VHC285" s="49"/>
      <c r="VHD285" s="49"/>
      <c r="VHE285" s="49"/>
      <c r="VHF285" s="49"/>
      <c r="VHG285" s="49"/>
      <c r="VHH285" s="49"/>
      <c r="VHI285" s="49"/>
      <c r="VHJ285" s="49"/>
      <c r="VHK285" s="49"/>
      <c r="VHL285" s="49"/>
      <c r="VHM285" s="49"/>
      <c r="VHN285" s="49"/>
      <c r="VHO285" s="49"/>
      <c r="VHP285" s="49"/>
      <c r="VHQ285" s="49"/>
      <c r="VHR285" s="49"/>
      <c r="VHS285" s="49"/>
      <c r="VHT285" s="49"/>
      <c r="VHU285" s="49"/>
      <c r="VHV285" s="49"/>
      <c r="VHW285" s="49"/>
      <c r="VHX285" s="49"/>
      <c r="VHY285" s="49"/>
      <c r="VHZ285" s="49"/>
      <c r="VIA285" s="49"/>
      <c r="VIB285" s="49"/>
      <c r="VIC285" s="49"/>
      <c r="VID285" s="49"/>
      <c r="VIE285" s="49"/>
      <c r="VIF285" s="49"/>
      <c r="VIG285" s="49"/>
      <c r="VIH285" s="49"/>
      <c r="VII285" s="49"/>
      <c r="VIJ285" s="49"/>
      <c r="VIK285" s="49"/>
      <c r="VIL285" s="49"/>
      <c r="VIM285" s="49"/>
      <c r="VIN285" s="49"/>
      <c r="VIO285" s="49"/>
      <c r="VIP285" s="49"/>
      <c r="VIQ285" s="49"/>
      <c r="VIR285" s="49"/>
      <c r="VIS285" s="49"/>
      <c r="VIT285" s="49"/>
      <c r="VIU285" s="49"/>
      <c r="VIV285" s="49"/>
      <c r="VIW285" s="49"/>
      <c r="VIX285" s="49"/>
      <c r="VIY285" s="49"/>
      <c r="VIZ285" s="49"/>
      <c r="VJA285" s="49"/>
      <c r="VJB285" s="49"/>
      <c r="VJC285" s="49"/>
      <c r="VJD285" s="49"/>
      <c r="VJE285" s="49"/>
      <c r="VJF285" s="49"/>
      <c r="VJG285" s="49"/>
      <c r="VJH285" s="49"/>
      <c r="VJI285" s="49"/>
      <c r="VJJ285" s="49"/>
      <c r="VJK285" s="49"/>
      <c r="VJL285" s="49"/>
      <c r="VJM285" s="49"/>
      <c r="VJN285" s="49"/>
      <c r="VJO285" s="49"/>
      <c r="VJP285" s="49"/>
      <c r="VJQ285" s="49"/>
      <c r="VJR285" s="49"/>
      <c r="VJS285" s="49"/>
      <c r="VJT285" s="49"/>
      <c r="VJU285" s="49"/>
      <c r="VJV285" s="49"/>
      <c r="VJW285" s="49"/>
      <c r="VJX285" s="49"/>
      <c r="VJY285" s="49"/>
      <c r="VJZ285" s="49"/>
      <c r="VKA285" s="49"/>
      <c r="VKB285" s="49"/>
      <c r="VKC285" s="49"/>
      <c r="VKD285" s="49"/>
      <c r="VKE285" s="49"/>
      <c r="VKF285" s="49"/>
      <c r="VKG285" s="49"/>
      <c r="VKH285" s="49"/>
      <c r="VKI285" s="49"/>
      <c r="VKJ285" s="49"/>
      <c r="VKK285" s="49"/>
      <c r="VKL285" s="49"/>
      <c r="VKM285" s="49"/>
      <c r="VKN285" s="49"/>
      <c r="VKO285" s="49"/>
      <c r="VKP285" s="49"/>
      <c r="VKQ285" s="49"/>
      <c r="VKR285" s="49"/>
      <c r="VKS285" s="49"/>
      <c r="VKT285" s="49"/>
      <c r="VKU285" s="49"/>
      <c r="VKV285" s="49"/>
      <c r="VKW285" s="49"/>
      <c r="VKX285" s="49"/>
      <c r="VKY285" s="49"/>
      <c r="VKZ285" s="49"/>
      <c r="VLA285" s="49"/>
      <c r="VLB285" s="49"/>
      <c r="VLC285" s="49"/>
      <c r="VLD285" s="49"/>
      <c r="VLE285" s="49"/>
      <c r="VLF285" s="49"/>
      <c r="VLG285" s="49"/>
      <c r="VLH285" s="49"/>
      <c r="VLI285" s="49"/>
      <c r="VLJ285" s="49"/>
      <c r="VLK285" s="49"/>
      <c r="VLL285" s="49"/>
      <c r="VLM285" s="49"/>
      <c r="VLN285" s="49"/>
      <c r="VLO285" s="49"/>
      <c r="VLP285" s="49"/>
      <c r="VLQ285" s="49"/>
      <c r="VLR285" s="49"/>
      <c r="VLS285" s="49"/>
      <c r="VLT285" s="49"/>
      <c r="VLU285" s="49"/>
      <c r="VLV285" s="49"/>
      <c r="VLW285" s="49"/>
      <c r="VLX285" s="49"/>
      <c r="VLY285" s="49"/>
      <c r="VLZ285" s="49"/>
      <c r="VMA285" s="49"/>
      <c r="VMB285" s="49"/>
      <c r="VMC285" s="49"/>
      <c r="VMD285" s="49"/>
      <c r="VME285" s="49"/>
      <c r="VMF285" s="49"/>
      <c r="VMG285" s="49"/>
      <c r="VMH285" s="49"/>
      <c r="VMI285" s="49"/>
      <c r="VMJ285" s="49"/>
      <c r="VMK285" s="49"/>
      <c r="VML285" s="49"/>
      <c r="VMM285" s="49"/>
      <c r="VMN285" s="49"/>
      <c r="VMO285" s="49"/>
      <c r="VMP285" s="49"/>
      <c r="VMQ285" s="49"/>
      <c r="VMR285" s="49"/>
      <c r="VMS285" s="49"/>
      <c r="VMT285" s="49"/>
      <c r="VMU285" s="49"/>
      <c r="VMV285" s="49"/>
      <c r="VMW285" s="49"/>
      <c r="VMX285" s="49"/>
      <c r="VMY285" s="49"/>
      <c r="VMZ285" s="49"/>
      <c r="VNA285" s="49"/>
      <c r="VNB285" s="49"/>
      <c r="VNC285" s="49"/>
      <c r="VND285" s="49"/>
      <c r="VNE285" s="49"/>
      <c r="VNF285" s="49"/>
      <c r="VNG285" s="49"/>
      <c r="VNH285" s="49"/>
      <c r="VNI285" s="49"/>
      <c r="VNJ285" s="49"/>
      <c r="VNK285" s="49"/>
      <c r="VNL285" s="49"/>
      <c r="VNM285" s="49"/>
      <c r="VNN285" s="49"/>
      <c r="VNO285" s="49"/>
      <c r="VNP285" s="49"/>
      <c r="VNQ285" s="49"/>
      <c r="VNR285" s="49"/>
      <c r="VNS285" s="49"/>
      <c r="VNT285" s="49"/>
      <c r="VNU285" s="49"/>
      <c r="VNV285" s="49"/>
      <c r="VNW285" s="49"/>
      <c r="VNX285" s="49"/>
      <c r="VNY285" s="49"/>
      <c r="VNZ285" s="49"/>
      <c r="VOA285" s="49"/>
      <c r="VOB285" s="49"/>
      <c r="VOC285" s="49"/>
      <c r="VOD285" s="49"/>
      <c r="VOE285" s="49"/>
      <c r="VOF285" s="49"/>
      <c r="VOG285" s="49"/>
      <c r="VOH285" s="49"/>
      <c r="VOI285" s="49"/>
      <c r="VOJ285" s="49"/>
      <c r="VOK285" s="49"/>
      <c r="VOL285" s="49"/>
      <c r="VOM285" s="49"/>
      <c r="VON285" s="49"/>
      <c r="VOO285" s="49"/>
      <c r="VOP285" s="49"/>
      <c r="VOQ285" s="49"/>
      <c r="VOR285" s="49"/>
      <c r="VOS285" s="49"/>
      <c r="VOT285" s="49"/>
      <c r="VOU285" s="49"/>
      <c r="VOV285" s="49"/>
      <c r="VOW285" s="49"/>
      <c r="VOX285" s="49"/>
      <c r="VOY285" s="49"/>
      <c r="VOZ285" s="49"/>
      <c r="VPA285" s="49"/>
      <c r="VPB285" s="49"/>
      <c r="VPC285" s="49"/>
      <c r="VPD285" s="49"/>
      <c r="VPE285" s="49"/>
      <c r="VPF285" s="49"/>
      <c r="VPG285" s="49"/>
      <c r="VPH285" s="49"/>
      <c r="VPI285" s="49"/>
      <c r="VPJ285" s="49"/>
      <c r="VPK285" s="49"/>
      <c r="VPL285" s="49"/>
      <c r="VPM285" s="49"/>
      <c r="VPN285" s="49"/>
      <c r="VPO285" s="49"/>
      <c r="VPP285" s="49"/>
      <c r="VPQ285" s="49"/>
      <c r="VPR285" s="49"/>
      <c r="VPS285" s="49"/>
      <c r="VPT285" s="49"/>
      <c r="VPU285" s="49"/>
      <c r="VPV285" s="49"/>
      <c r="VPW285" s="49"/>
      <c r="VPX285" s="49"/>
      <c r="VPY285" s="49"/>
      <c r="VPZ285" s="49"/>
      <c r="VQA285" s="49"/>
      <c r="VQB285" s="49"/>
      <c r="VQC285" s="49"/>
      <c r="VQD285" s="49"/>
      <c r="VQE285" s="49"/>
      <c r="VQF285" s="49"/>
      <c r="VQG285" s="49"/>
      <c r="VQH285" s="49"/>
      <c r="VQI285" s="49"/>
      <c r="VQJ285" s="49"/>
      <c r="VQK285" s="49"/>
      <c r="VQL285" s="49"/>
      <c r="VQM285" s="49"/>
      <c r="VQN285" s="49"/>
      <c r="VQO285" s="49"/>
      <c r="VQP285" s="49"/>
      <c r="VQQ285" s="49"/>
      <c r="VQR285" s="49"/>
      <c r="VQS285" s="49"/>
      <c r="VQT285" s="49"/>
      <c r="VQU285" s="49"/>
      <c r="VQV285" s="49"/>
      <c r="VQW285" s="49"/>
      <c r="VQX285" s="49"/>
      <c r="VQY285" s="49"/>
      <c r="VQZ285" s="49"/>
      <c r="VRA285" s="49"/>
      <c r="VRB285" s="49"/>
      <c r="VRC285" s="49"/>
      <c r="VRD285" s="49"/>
      <c r="VRE285" s="49"/>
      <c r="VRF285" s="49"/>
      <c r="VRG285" s="49"/>
      <c r="VRH285" s="49"/>
      <c r="VRI285" s="49"/>
      <c r="VRJ285" s="49"/>
      <c r="VRK285" s="49"/>
      <c r="VRL285" s="49"/>
      <c r="VRM285" s="49"/>
      <c r="VRN285" s="49"/>
      <c r="VRO285" s="49"/>
      <c r="VRP285" s="49"/>
      <c r="VRQ285" s="49"/>
      <c r="VRR285" s="49"/>
      <c r="VRS285" s="49"/>
      <c r="VRT285" s="49"/>
      <c r="VRU285" s="49"/>
      <c r="VRV285" s="49"/>
      <c r="VRW285" s="49"/>
      <c r="VRX285" s="49"/>
      <c r="VRY285" s="49"/>
      <c r="VRZ285" s="49"/>
      <c r="VSA285" s="49"/>
      <c r="VSB285" s="49"/>
      <c r="VSC285" s="49"/>
      <c r="VSD285" s="49"/>
      <c r="VSE285" s="49"/>
      <c r="VSF285" s="49"/>
      <c r="VSG285" s="49"/>
      <c r="VSH285" s="49"/>
      <c r="VSI285" s="49"/>
      <c r="VSJ285" s="49"/>
      <c r="VSK285" s="49"/>
      <c r="VSL285" s="49"/>
      <c r="VSM285" s="49"/>
      <c r="VSN285" s="49"/>
      <c r="VSO285" s="49"/>
      <c r="VSP285" s="49"/>
      <c r="VSQ285" s="49"/>
      <c r="VSR285" s="49"/>
      <c r="VSS285" s="49"/>
      <c r="VST285" s="49"/>
      <c r="VSU285" s="49"/>
      <c r="VSV285" s="49"/>
      <c r="VSW285" s="49"/>
      <c r="VSX285" s="49"/>
      <c r="VSY285" s="49"/>
      <c r="VSZ285" s="49"/>
      <c r="VTA285" s="49"/>
      <c r="VTB285" s="49"/>
      <c r="VTC285" s="49"/>
      <c r="VTD285" s="49"/>
      <c r="VTE285" s="49"/>
      <c r="VTF285" s="49"/>
      <c r="VTG285" s="49"/>
      <c r="VTH285" s="49"/>
      <c r="VTI285" s="49"/>
      <c r="VTJ285" s="49"/>
      <c r="VTK285" s="49"/>
      <c r="VTL285" s="49"/>
      <c r="VTM285" s="49"/>
      <c r="VTN285" s="49"/>
      <c r="VTO285" s="49"/>
      <c r="VTP285" s="49"/>
      <c r="VTQ285" s="49"/>
      <c r="VTR285" s="49"/>
      <c r="VTS285" s="49"/>
      <c r="VTT285" s="49"/>
      <c r="VTU285" s="49"/>
      <c r="VTV285" s="49"/>
      <c r="VTW285" s="49"/>
      <c r="VTX285" s="49"/>
      <c r="VTY285" s="49"/>
      <c r="VTZ285" s="49"/>
      <c r="VUA285" s="49"/>
      <c r="VUB285" s="49"/>
      <c r="VUC285" s="49"/>
      <c r="VUD285" s="49"/>
      <c r="VUE285" s="49"/>
      <c r="VUF285" s="49"/>
      <c r="VUG285" s="49"/>
      <c r="VUH285" s="49"/>
      <c r="VUI285" s="49"/>
      <c r="VUJ285" s="49"/>
      <c r="VUK285" s="49"/>
      <c r="VUL285" s="49"/>
      <c r="VUM285" s="49"/>
      <c r="VUN285" s="49"/>
      <c r="VUO285" s="49"/>
      <c r="VUP285" s="49"/>
      <c r="VUQ285" s="49"/>
      <c r="VUR285" s="49"/>
      <c r="VUS285" s="49"/>
      <c r="VUT285" s="49"/>
      <c r="VUU285" s="49"/>
      <c r="VUV285" s="49"/>
      <c r="VUW285" s="49"/>
      <c r="VUX285" s="49"/>
      <c r="VUY285" s="49"/>
      <c r="VUZ285" s="49"/>
      <c r="VVA285" s="49"/>
      <c r="VVB285" s="49"/>
      <c r="VVC285" s="49"/>
      <c r="VVD285" s="49"/>
      <c r="VVE285" s="49"/>
      <c r="VVF285" s="49"/>
      <c r="VVG285" s="49"/>
      <c r="VVH285" s="49"/>
      <c r="VVI285" s="49"/>
      <c r="VVJ285" s="49"/>
      <c r="VVK285" s="49"/>
      <c r="VVL285" s="49"/>
      <c r="VVM285" s="49"/>
      <c r="VVN285" s="49"/>
      <c r="VVO285" s="49"/>
      <c r="VVP285" s="49"/>
      <c r="VVQ285" s="49"/>
      <c r="VVR285" s="49"/>
      <c r="VVS285" s="49"/>
      <c r="VVT285" s="49"/>
      <c r="VVU285" s="49"/>
      <c r="VVV285" s="49"/>
      <c r="VVW285" s="49"/>
      <c r="VVX285" s="49"/>
      <c r="VVY285" s="49"/>
      <c r="VVZ285" s="49"/>
      <c r="VWA285" s="49"/>
      <c r="VWB285" s="49"/>
      <c r="VWC285" s="49"/>
      <c r="VWD285" s="49"/>
      <c r="VWE285" s="49"/>
      <c r="VWF285" s="49"/>
      <c r="VWG285" s="49"/>
      <c r="VWH285" s="49"/>
      <c r="VWI285" s="49"/>
      <c r="VWJ285" s="49"/>
      <c r="VWK285" s="49"/>
      <c r="VWL285" s="49"/>
      <c r="VWM285" s="49"/>
      <c r="VWN285" s="49"/>
      <c r="VWO285" s="49"/>
      <c r="VWP285" s="49"/>
      <c r="VWQ285" s="49"/>
      <c r="VWR285" s="49"/>
      <c r="VWS285" s="49"/>
      <c r="VWT285" s="49"/>
      <c r="VWU285" s="49"/>
      <c r="VWV285" s="49"/>
      <c r="VWW285" s="49"/>
      <c r="VWX285" s="49"/>
      <c r="VWY285" s="49"/>
      <c r="VWZ285" s="49"/>
      <c r="VXA285" s="49"/>
      <c r="VXB285" s="49"/>
      <c r="VXC285" s="49"/>
      <c r="VXD285" s="49"/>
      <c r="VXE285" s="49"/>
      <c r="VXF285" s="49"/>
      <c r="VXG285" s="49"/>
      <c r="VXH285" s="49"/>
      <c r="VXI285" s="49"/>
      <c r="VXJ285" s="49"/>
      <c r="VXK285" s="49"/>
      <c r="VXL285" s="49"/>
      <c r="VXM285" s="49"/>
      <c r="VXN285" s="49"/>
      <c r="VXO285" s="49"/>
      <c r="VXP285" s="49"/>
      <c r="VXQ285" s="49"/>
      <c r="VXR285" s="49"/>
      <c r="VXS285" s="49"/>
      <c r="VXT285" s="49"/>
      <c r="VXU285" s="49"/>
      <c r="VXV285" s="49"/>
      <c r="VXW285" s="49"/>
      <c r="VXX285" s="49"/>
      <c r="VXY285" s="49"/>
      <c r="VXZ285" s="49"/>
      <c r="VYA285" s="49"/>
      <c r="VYB285" s="49"/>
      <c r="VYC285" s="49"/>
      <c r="VYD285" s="49"/>
      <c r="VYE285" s="49"/>
      <c r="VYF285" s="49"/>
      <c r="VYG285" s="49"/>
      <c r="VYH285" s="49"/>
      <c r="VYI285" s="49"/>
      <c r="VYJ285" s="49"/>
      <c r="VYK285" s="49"/>
      <c r="VYL285" s="49"/>
      <c r="VYM285" s="49"/>
      <c r="VYN285" s="49"/>
      <c r="VYO285" s="49"/>
      <c r="VYP285" s="49"/>
      <c r="VYQ285" s="49"/>
      <c r="VYR285" s="49"/>
      <c r="VYS285" s="49"/>
      <c r="VYT285" s="49"/>
      <c r="VYU285" s="49"/>
      <c r="VYV285" s="49"/>
      <c r="VYW285" s="49"/>
      <c r="VYX285" s="49"/>
      <c r="VYY285" s="49"/>
      <c r="VYZ285" s="49"/>
      <c r="VZA285" s="49"/>
      <c r="VZB285" s="49"/>
      <c r="VZC285" s="49"/>
      <c r="VZD285" s="49"/>
      <c r="VZE285" s="49"/>
      <c r="VZF285" s="49"/>
      <c r="VZG285" s="49"/>
      <c r="VZH285" s="49"/>
      <c r="VZI285" s="49"/>
      <c r="VZJ285" s="49"/>
      <c r="VZK285" s="49"/>
      <c r="VZL285" s="49"/>
      <c r="VZM285" s="49"/>
      <c r="VZN285" s="49"/>
      <c r="VZO285" s="49"/>
      <c r="VZP285" s="49"/>
      <c r="VZQ285" s="49"/>
      <c r="VZR285" s="49"/>
      <c r="VZS285" s="49"/>
      <c r="VZT285" s="49"/>
      <c r="VZU285" s="49"/>
      <c r="VZV285" s="49"/>
      <c r="VZW285" s="49"/>
      <c r="VZX285" s="49"/>
      <c r="VZY285" s="49"/>
      <c r="VZZ285" s="49"/>
      <c r="WAA285" s="49"/>
      <c r="WAB285" s="49"/>
      <c r="WAC285" s="49"/>
      <c r="WAD285" s="49"/>
      <c r="WAE285" s="49"/>
      <c r="WAF285" s="49"/>
      <c r="WAG285" s="49"/>
      <c r="WAH285" s="49"/>
      <c r="WAI285" s="49"/>
      <c r="WAJ285" s="49"/>
      <c r="WAK285" s="49"/>
      <c r="WAL285" s="49"/>
      <c r="WAM285" s="49"/>
      <c r="WAN285" s="49"/>
      <c r="WAO285" s="49"/>
      <c r="WAP285" s="49"/>
      <c r="WAQ285" s="49"/>
      <c r="WAR285" s="49"/>
      <c r="WAS285" s="49"/>
      <c r="WAT285" s="49"/>
      <c r="WAU285" s="49"/>
      <c r="WAV285" s="49"/>
      <c r="WAW285" s="49"/>
      <c r="WAX285" s="49"/>
      <c r="WAY285" s="49"/>
      <c r="WAZ285" s="49"/>
      <c r="WBA285" s="49"/>
      <c r="WBB285" s="49"/>
      <c r="WBC285" s="49"/>
      <c r="WBD285" s="49"/>
      <c r="WBE285" s="49"/>
      <c r="WBF285" s="49"/>
      <c r="WBG285" s="49"/>
      <c r="WBH285" s="49"/>
      <c r="WBI285" s="49"/>
      <c r="WBJ285" s="49"/>
      <c r="WBK285" s="49"/>
      <c r="WBL285" s="49"/>
      <c r="WBM285" s="49"/>
      <c r="WBN285" s="49"/>
      <c r="WBO285" s="49"/>
      <c r="WBP285" s="49"/>
      <c r="WBQ285" s="49"/>
      <c r="WBR285" s="49"/>
      <c r="WBS285" s="49"/>
      <c r="WBT285" s="49"/>
      <c r="WBU285" s="49"/>
      <c r="WBV285" s="49"/>
      <c r="WBW285" s="49"/>
      <c r="WBX285" s="49"/>
      <c r="WBY285" s="49"/>
      <c r="WBZ285" s="49"/>
      <c r="WCA285" s="49"/>
      <c r="WCB285" s="49"/>
      <c r="WCC285" s="49"/>
      <c r="WCD285" s="49"/>
      <c r="WCE285" s="49"/>
      <c r="WCF285" s="49"/>
      <c r="WCG285" s="49"/>
      <c r="WCH285" s="49"/>
      <c r="WCI285" s="49"/>
      <c r="WCJ285" s="49"/>
      <c r="WCK285" s="49"/>
      <c r="WCL285" s="49"/>
      <c r="WCM285" s="49"/>
      <c r="WCN285" s="49"/>
      <c r="WCO285" s="49"/>
      <c r="WCP285" s="49"/>
      <c r="WCQ285" s="49"/>
      <c r="WCR285" s="49"/>
      <c r="WCS285" s="49"/>
      <c r="WCT285" s="49"/>
      <c r="WCU285" s="49"/>
      <c r="WCV285" s="49"/>
      <c r="WCW285" s="49"/>
      <c r="WCX285" s="49"/>
      <c r="WCY285" s="49"/>
      <c r="WCZ285" s="49"/>
      <c r="WDA285" s="49"/>
      <c r="WDB285" s="49"/>
      <c r="WDC285" s="49"/>
      <c r="WDD285" s="49"/>
      <c r="WDE285" s="49"/>
      <c r="WDF285" s="49"/>
      <c r="WDG285" s="49"/>
      <c r="WDH285" s="49"/>
      <c r="WDI285" s="49"/>
      <c r="WDJ285" s="49"/>
      <c r="WDK285" s="49"/>
      <c r="WDL285" s="49"/>
      <c r="WDM285" s="49"/>
      <c r="WDN285" s="49"/>
      <c r="WDO285" s="49"/>
      <c r="WDP285" s="49"/>
      <c r="WDQ285" s="49"/>
      <c r="WDR285" s="49"/>
      <c r="WDS285" s="49"/>
      <c r="WDT285" s="49"/>
      <c r="WDU285" s="49"/>
      <c r="WDV285" s="49"/>
      <c r="WDW285" s="49"/>
      <c r="WDX285" s="49"/>
      <c r="WDY285" s="49"/>
      <c r="WDZ285" s="49"/>
      <c r="WEA285" s="49"/>
      <c r="WEB285" s="49"/>
      <c r="WEC285" s="49"/>
      <c r="WED285" s="49"/>
      <c r="WEE285" s="49"/>
      <c r="WEF285" s="49"/>
      <c r="WEG285" s="49"/>
      <c r="WEH285" s="49"/>
      <c r="WEI285" s="49"/>
      <c r="WEJ285" s="49"/>
      <c r="WEK285" s="49"/>
      <c r="WEL285" s="49"/>
      <c r="WEM285" s="49"/>
      <c r="WEN285" s="49"/>
      <c r="WEO285" s="49"/>
      <c r="WEP285" s="49"/>
      <c r="WEQ285" s="49"/>
      <c r="WER285" s="49"/>
      <c r="WES285" s="49"/>
      <c r="WET285" s="49"/>
      <c r="WEU285" s="49"/>
      <c r="WEV285" s="49"/>
      <c r="WEW285" s="49"/>
      <c r="WEX285" s="49"/>
      <c r="WEY285" s="49"/>
      <c r="WEZ285" s="49"/>
      <c r="WFA285" s="49"/>
      <c r="WFB285" s="49"/>
      <c r="WFC285" s="49"/>
      <c r="WFD285" s="49"/>
      <c r="WFE285" s="49"/>
      <c r="WFF285" s="49"/>
      <c r="WFG285" s="49"/>
      <c r="WFH285" s="49"/>
      <c r="WFI285" s="49"/>
      <c r="WFJ285" s="49"/>
      <c r="WFK285" s="49"/>
      <c r="WFL285" s="49"/>
      <c r="WFM285" s="49"/>
      <c r="WFN285" s="49"/>
      <c r="WFO285" s="49"/>
      <c r="WFP285" s="49"/>
      <c r="WFQ285" s="49"/>
      <c r="WFR285" s="49"/>
      <c r="WFS285" s="49"/>
      <c r="WFT285" s="49"/>
      <c r="WFU285" s="49"/>
      <c r="WFV285" s="49"/>
      <c r="WFW285" s="49"/>
      <c r="WFX285" s="49"/>
      <c r="WFY285" s="49"/>
      <c r="WFZ285" s="49"/>
      <c r="WGA285" s="49"/>
      <c r="WGB285" s="49"/>
      <c r="WGC285" s="49"/>
      <c r="WGD285" s="49"/>
      <c r="WGE285" s="49"/>
      <c r="WGF285" s="49"/>
      <c r="WGG285" s="49"/>
      <c r="WGH285" s="49"/>
      <c r="WGI285" s="49"/>
      <c r="WGJ285" s="49"/>
      <c r="WGK285" s="49"/>
      <c r="WGL285" s="49"/>
      <c r="WGM285" s="49"/>
      <c r="WGN285" s="49"/>
      <c r="WGO285" s="49"/>
      <c r="WGP285" s="49"/>
      <c r="WGQ285" s="49"/>
      <c r="WGR285" s="49"/>
      <c r="WGS285" s="49"/>
      <c r="WGT285" s="49"/>
      <c r="WGU285" s="49"/>
      <c r="WGV285" s="49"/>
      <c r="WGW285" s="49"/>
      <c r="WGX285" s="49"/>
      <c r="WGY285" s="49"/>
      <c r="WGZ285" s="49"/>
      <c r="WHA285" s="49"/>
      <c r="WHB285" s="49"/>
      <c r="WHC285" s="49"/>
      <c r="WHD285" s="49"/>
      <c r="WHE285" s="49"/>
      <c r="WHF285" s="49"/>
      <c r="WHG285" s="49"/>
      <c r="WHH285" s="49"/>
      <c r="WHI285" s="49"/>
      <c r="WHJ285" s="49"/>
      <c r="WHK285" s="49"/>
      <c r="WHL285" s="49"/>
      <c r="WHM285" s="49"/>
      <c r="WHN285" s="49"/>
      <c r="WHO285" s="49"/>
      <c r="WHP285" s="49"/>
      <c r="WHQ285" s="49"/>
      <c r="WHR285" s="49"/>
      <c r="WHS285" s="49"/>
      <c r="WHT285" s="49"/>
      <c r="WHU285" s="49"/>
      <c r="WHV285" s="49"/>
      <c r="WHW285" s="49"/>
      <c r="WHX285" s="49"/>
      <c r="WHY285" s="49"/>
      <c r="WHZ285" s="49"/>
      <c r="WIA285" s="49"/>
      <c r="WIB285" s="49"/>
      <c r="WIC285" s="49"/>
      <c r="WID285" s="49"/>
      <c r="WIE285" s="49"/>
      <c r="WIF285" s="49"/>
      <c r="WIG285" s="49"/>
      <c r="WIH285" s="49"/>
      <c r="WII285" s="49"/>
      <c r="WIJ285" s="49"/>
      <c r="WIK285" s="49"/>
      <c r="WIL285" s="49"/>
      <c r="WIM285" s="49"/>
      <c r="WIN285" s="49"/>
      <c r="WIO285" s="49"/>
      <c r="WIP285" s="49"/>
      <c r="WIQ285" s="49"/>
      <c r="WIR285" s="49"/>
      <c r="WIS285" s="49"/>
      <c r="WIT285" s="49"/>
      <c r="WIU285" s="49"/>
      <c r="WIV285" s="49"/>
      <c r="WIW285" s="49"/>
      <c r="WIX285" s="49"/>
      <c r="WIY285" s="49"/>
      <c r="WIZ285" s="49"/>
      <c r="WJA285" s="49"/>
      <c r="WJB285" s="49"/>
      <c r="WJC285" s="49"/>
      <c r="WJD285" s="49"/>
      <c r="WJE285" s="49"/>
      <c r="WJF285" s="49"/>
      <c r="WJG285" s="49"/>
      <c r="WJH285" s="49"/>
      <c r="WJI285" s="49"/>
      <c r="WJJ285" s="49"/>
      <c r="WJK285" s="49"/>
      <c r="WJL285" s="49"/>
      <c r="WJM285" s="49"/>
      <c r="WJN285" s="49"/>
      <c r="WJO285" s="49"/>
      <c r="WJP285" s="49"/>
      <c r="WJQ285" s="49"/>
      <c r="WJR285" s="49"/>
      <c r="WJS285" s="49"/>
      <c r="WJT285" s="49"/>
      <c r="WJU285" s="49"/>
      <c r="WJV285" s="49"/>
      <c r="WJW285" s="49"/>
      <c r="WJX285" s="49"/>
      <c r="WJY285" s="49"/>
      <c r="WJZ285" s="49"/>
      <c r="WKA285" s="49"/>
      <c r="WKB285" s="49"/>
      <c r="WKC285" s="49"/>
      <c r="WKD285" s="49"/>
      <c r="WKE285" s="49"/>
      <c r="WKF285" s="49"/>
      <c r="WKG285" s="49"/>
      <c r="WKH285" s="49"/>
      <c r="WKI285" s="49"/>
      <c r="WKJ285" s="49"/>
      <c r="WKK285" s="49"/>
      <c r="WKL285" s="49"/>
      <c r="WKM285" s="49"/>
      <c r="WKN285" s="49"/>
      <c r="WKO285" s="49"/>
      <c r="WKP285" s="49"/>
      <c r="WKQ285" s="49"/>
      <c r="WKR285" s="49"/>
      <c r="WKS285" s="49"/>
      <c r="WKT285" s="49"/>
      <c r="WKU285" s="49"/>
      <c r="WKV285" s="49"/>
      <c r="WKW285" s="49"/>
      <c r="WKX285" s="49"/>
      <c r="WKY285" s="49"/>
      <c r="WKZ285" s="49"/>
      <c r="WLA285" s="49"/>
      <c r="WLB285" s="49"/>
      <c r="WLC285" s="49"/>
      <c r="WLD285" s="49"/>
      <c r="WLE285" s="49"/>
      <c r="WLF285" s="49"/>
      <c r="WLG285" s="49"/>
      <c r="WLH285" s="49"/>
      <c r="WLI285" s="49"/>
      <c r="WLJ285" s="49"/>
      <c r="WLK285" s="49"/>
      <c r="WLL285" s="49"/>
      <c r="WLM285" s="49"/>
      <c r="WLN285" s="49"/>
      <c r="WLO285" s="49"/>
      <c r="WLP285" s="49"/>
      <c r="WLQ285" s="49"/>
      <c r="WLR285" s="49"/>
      <c r="WLS285" s="49"/>
      <c r="WLT285" s="49"/>
      <c r="WLU285" s="49"/>
      <c r="WLV285" s="49"/>
      <c r="WLW285" s="49"/>
      <c r="WLX285" s="49"/>
      <c r="WLY285" s="49"/>
      <c r="WLZ285" s="49"/>
      <c r="WMA285" s="49"/>
      <c r="WMB285" s="49"/>
      <c r="WMC285" s="49"/>
      <c r="WMD285" s="49"/>
      <c r="WME285" s="49"/>
      <c r="WMF285" s="49"/>
      <c r="WMG285" s="49"/>
      <c r="WMH285" s="49"/>
      <c r="WMI285" s="49"/>
      <c r="WMJ285" s="49"/>
      <c r="WMK285" s="49"/>
      <c r="WML285" s="49"/>
      <c r="WMM285" s="49"/>
      <c r="WMN285" s="49"/>
      <c r="WMO285" s="49"/>
      <c r="WMP285" s="49"/>
      <c r="WMQ285" s="49"/>
      <c r="WMR285" s="49"/>
      <c r="WMS285" s="49"/>
      <c r="WMT285" s="49"/>
      <c r="WMU285" s="49"/>
      <c r="WMV285" s="49"/>
      <c r="WMW285" s="49"/>
      <c r="WMX285" s="49"/>
      <c r="WMY285" s="49"/>
      <c r="WMZ285" s="49"/>
      <c r="WNA285" s="49"/>
      <c r="WNB285" s="49"/>
      <c r="WNC285" s="49"/>
      <c r="WND285" s="49"/>
      <c r="WNE285" s="49"/>
      <c r="WNF285" s="49"/>
      <c r="WNG285" s="49"/>
      <c r="WNH285" s="49"/>
      <c r="WNI285" s="49"/>
      <c r="WNJ285" s="49"/>
      <c r="WNK285" s="49"/>
      <c r="WNL285" s="49"/>
      <c r="WNM285" s="49"/>
      <c r="WNN285" s="49"/>
      <c r="WNO285" s="49"/>
      <c r="WNP285" s="49"/>
      <c r="WNQ285" s="49"/>
      <c r="WNR285" s="49"/>
      <c r="WNS285" s="49"/>
      <c r="WNT285" s="49"/>
      <c r="WNU285" s="49"/>
      <c r="WNV285" s="49"/>
      <c r="WNW285" s="49"/>
      <c r="WNX285" s="49"/>
      <c r="WNY285" s="49"/>
      <c r="WNZ285" s="49"/>
      <c r="WOA285" s="49"/>
      <c r="WOB285" s="49"/>
      <c r="WOC285" s="49"/>
      <c r="WOD285" s="49"/>
      <c r="WOE285" s="49"/>
      <c r="WOF285" s="49"/>
      <c r="WOG285" s="49"/>
      <c r="WOH285" s="49"/>
      <c r="WOI285" s="49"/>
      <c r="WOJ285" s="49"/>
      <c r="WOK285" s="49"/>
      <c r="WOL285" s="49"/>
      <c r="WOM285" s="49"/>
      <c r="WON285" s="49"/>
      <c r="WOO285" s="49"/>
      <c r="WOP285" s="49"/>
      <c r="WOQ285" s="49"/>
      <c r="WOR285" s="49"/>
      <c r="WOS285" s="49"/>
      <c r="WOT285" s="49"/>
      <c r="WOU285" s="49"/>
      <c r="WOV285" s="49"/>
      <c r="WOW285" s="49"/>
      <c r="WOX285" s="49"/>
      <c r="WOY285" s="49"/>
      <c r="WOZ285" s="49"/>
      <c r="WPA285" s="49"/>
      <c r="WPB285" s="49"/>
      <c r="WPC285" s="49"/>
      <c r="WPD285" s="49"/>
      <c r="WPE285" s="49"/>
      <c r="WPF285" s="49"/>
      <c r="WPG285" s="49"/>
      <c r="WPH285" s="49"/>
      <c r="WPI285" s="49"/>
      <c r="WPJ285" s="49"/>
      <c r="WPK285" s="49"/>
      <c r="WPL285" s="49"/>
      <c r="WPM285" s="49"/>
      <c r="WPN285" s="49"/>
      <c r="WPO285" s="49"/>
      <c r="WPP285" s="49"/>
      <c r="WPQ285" s="49"/>
      <c r="WPR285" s="49"/>
      <c r="WPS285" s="49"/>
      <c r="WPT285" s="49"/>
      <c r="WPU285" s="49"/>
      <c r="WPV285" s="49"/>
      <c r="WPW285" s="49"/>
      <c r="WPX285" s="49"/>
      <c r="WPY285" s="49"/>
      <c r="WPZ285" s="49"/>
      <c r="WQA285" s="49"/>
      <c r="WQB285" s="49"/>
      <c r="WQC285" s="49"/>
      <c r="WQD285" s="49"/>
      <c r="WQE285" s="49"/>
      <c r="WQF285" s="49"/>
      <c r="WQG285" s="49"/>
      <c r="WQH285" s="49"/>
      <c r="WQI285" s="49"/>
      <c r="WQJ285" s="49"/>
      <c r="WQK285" s="49"/>
      <c r="WQL285" s="49"/>
      <c r="WQM285" s="49"/>
      <c r="WQN285" s="49"/>
      <c r="WQO285" s="49"/>
      <c r="WQP285" s="49"/>
      <c r="WQQ285" s="49"/>
      <c r="WQR285" s="49"/>
      <c r="WQS285" s="49"/>
      <c r="WQT285" s="49"/>
      <c r="WQU285" s="49"/>
      <c r="WQV285" s="49"/>
      <c r="WQW285" s="49"/>
      <c r="WQX285" s="49"/>
      <c r="WQY285" s="49"/>
      <c r="WQZ285" s="49"/>
      <c r="WRA285" s="49"/>
      <c r="WRB285" s="49"/>
      <c r="WRC285" s="49"/>
      <c r="WRD285" s="49"/>
      <c r="WRE285" s="49"/>
      <c r="WRF285" s="49"/>
      <c r="WRG285" s="49"/>
      <c r="WRH285" s="49"/>
      <c r="WRI285" s="49"/>
      <c r="WRJ285" s="49"/>
      <c r="WRK285" s="49"/>
      <c r="WRL285" s="49"/>
      <c r="WRM285" s="49"/>
      <c r="WRN285" s="49"/>
      <c r="WRO285" s="49"/>
      <c r="WRP285" s="49"/>
      <c r="WRQ285" s="49"/>
      <c r="WRR285" s="49"/>
      <c r="WRS285" s="49"/>
      <c r="WRT285" s="49"/>
      <c r="WRU285" s="49"/>
      <c r="WRV285" s="49"/>
      <c r="WRW285" s="49"/>
      <c r="WRX285" s="49"/>
      <c r="WRY285" s="49"/>
      <c r="WRZ285" s="49"/>
      <c r="WSA285" s="49"/>
      <c r="WSB285" s="49"/>
      <c r="WSC285" s="49"/>
      <c r="WSD285" s="49"/>
      <c r="WSE285" s="49"/>
      <c r="WSF285" s="49"/>
      <c r="WSG285" s="49"/>
      <c r="WSH285" s="49"/>
      <c r="WSI285" s="49"/>
      <c r="WSJ285" s="49"/>
      <c r="WSK285" s="49"/>
      <c r="WSL285" s="49"/>
      <c r="WSM285" s="49"/>
      <c r="WSN285" s="49"/>
      <c r="WSO285" s="49"/>
      <c r="WSP285" s="49"/>
      <c r="WSQ285" s="49"/>
      <c r="WSR285" s="49"/>
      <c r="WSS285" s="49"/>
      <c r="WST285" s="49"/>
      <c r="WSU285" s="49"/>
      <c r="WSV285" s="49"/>
      <c r="WSW285" s="49"/>
      <c r="WSX285" s="49"/>
      <c r="WSY285" s="49"/>
      <c r="WSZ285" s="49"/>
      <c r="WTA285" s="49"/>
      <c r="WTB285" s="49"/>
      <c r="WTC285" s="49"/>
      <c r="WTD285" s="49"/>
      <c r="WTE285" s="49"/>
      <c r="WTF285" s="49"/>
      <c r="WTG285" s="49"/>
      <c r="WTH285" s="49"/>
      <c r="WTI285" s="49"/>
      <c r="WTJ285" s="49"/>
      <c r="WTK285" s="49"/>
      <c r="WTL285" s="49"/>
      <c r="WTM285" s="49"/>
      <c r="WTN285" s="49"/>
      <c r="WTO285" s="49"/>
      <c r="WTP285" s="49"/>
      <c r="WTQ285" s="49"/>
      <c r="WTR285" s="49"/>
      <c r="WTS285" s="49"/>
      <c r="WTT285" s="49"/>
      <c r="WTU285" s="49"/>
      <c r="WTV285" s="49"/>
      <c r="WTW285" s="49"/>
      <c r="WTX285" s="49"/>
      <c r="WTY285" s="49"/>
      <c r="WTZ285" s="49"/>
      <c r="WUA285" s="49"/>
      <c r="WUB285" s="49"/>
      <c r="WUC285" s="49"/>
      <c r="WUD285" s="49"/>
      <c r="WUE285" s="49"/>
      <c r="WUF285" s="49"/>
      <c r="WUG285" s="49"/>
      <c r="WUH285" s="49"/>
      <c r="WUI285" s="49"/>
      <c r="WUJ285" s="49"/>
      <c r="WUK285" s="49"/>
      <c r="WUL285" s="49"/>
      <c r="WUM285" s="49"/>
      <c r="WUN285" s="49"/>
      <c r="WUO285" s="49"/>
      <c r="WUP285" s="49"/>
      <c r="WUQ285" s="49"/>
      <c r="WUR285" s="49"/>
      <c r="WUS285" s="49"/>
      <c r="WUT285" s="49"/>
      <c r="WUU285" s="49"/>
      <c r="WUV285" s="49"/>
      <c r="WUW285" s="49"/>
      <c r="WUX285" s="49"/>
      <c r="WUY285" s="49"/>
      <c r="WUZ285" s="49"/>
      <c r="WVA285" s="49"/>
      <c r="WVB285" s="49"/>
      <c r="WVC285" s="49"/>
      <c r="WVD285" s="49"/>
      <c r="WVE285" s="49"/>
      <c r="WVF285" s="49"/>
      <c r="WVG285" s="49"/>
      <c r="WVH285" s="49"/>
      <c r="WVI285" s="49"/>
      <c r="WVJ285" s="49"/>
      <c r="WVK285" s="49"/>
      <c r="WVL285" s="49"/>
      <c r="WVM285" s="49"/>
      <c r="WVN285" s="49"/>
      <c r="WVO285" s="49"/>
      <c r="WVP285" s="49"/>
      <c r="WVQ285" s="49"/>
      <c r="WVR285" s="49"/>
      <c r="WVS285" s="49"/>
      <c r="WVT285" s="49"/>
      <c r="WVU285" s="49"/>
      <c r="WVV285" s="49"/>
      <c r="WVW285" s="49"/>
      <c r="WVX285" s="49"/>
      <c r="WVY285" s="49"/>
      <c r="WVZ285" s="49"/>
      <c r="WWA285" s="49"/>
      <c r="WWB285" s="49"/>
      <c r="WWC285" s="49"/>
      <c r="WWD285" s="49"/>
      <c r="WWE285" s="49"/>
      <c r="WWF285" s="49"/>
      <c r="WWG285" s="49"/>
      <c r="WWH285" s="49"/>
      <c r="WWI285" s="49"/>
      <c r="WWJ285" s="49"/>
      <c r="WWK285" s="49"/>
      <c r="WWL285" s="49"/>
      <c r="WWM285" s="49"/>
      <c r="WWN285" s="49"/>
      <c r="WWO285" s="49"/>
      <c r="WWP285" s="49"/>
      <c r="WWQ285" s="49"/>
      <c r="WWR285" s="49"/>
      <c r="WWS285" s="49"/>
      <c r="WWT285" s="49"/>
      <c r="WWU285" s="49"/>
      <c r="WWV285" s="49"/>
      <c r="WWW285" s="49"/>
      <c r="WWX285" s="49"/>
      <c r="WWY285" s="49"/>
      <c r="WWZ285" s="49"/>
      <c r="WXA285" s="49"/>
      <c r="WXB285" s="49"/>
      <c r="WXC285" s="49"/>
      <c r="WXD285" s="49"/>
      <c r="WXE285" s="49"/>
      <c r="WXF285" s="49"/>
      <c r="WXG285" s="49"/>
      <c r="WXH285" s="49"/>
      <c r="WXI285" s="49"/>
      <c r="WXJ285" s="49"/>
      <c r="WXK285" s="49"/>
      <c r="WXL285" s="49"/>
      <c r="WXM285" s="49"/>
      <c r="WXN285" s="49"/>
      <c r="WXO285" s="49"/>
      <c r="WXP285" s="49"/>
      <c r="WXQ285" s="49"/>
      <c r="WXR285" s="49"/>
      <c r="WXS285" s="49"/>
      <c r="WXT285" s="49"/>
      <c r="WXU285" s="49"/>
      <c r="WXV285" s="49"/>
      <c r="WXW285" s="49"/>
      <c r="WXX285" s="49"/>
      <c r="WXY285" s="49"/>
      <c r="WXZ285" s="49"/>
      <c r="WYA285" s="49"/>
      <c r="WYB285" s="49"/>
      <c r="WYC285" s="49"/>
      <c r="WYD285" s="49"/>
      <c r="WYE285" s="49"/>
      <c r="WYF285" s="49"/>
      <c r="WYG285" s="49"/>
      <c r="WYH285" s="49"/>
      <c r="WYI285" s="49"/>
      <c r="WYJ285" s="49"/>
      <c r="WYK285" s="49"/>
      <c r="WYL285" s="49"/>
      <c r="WYM285" s="49"/>
      <c r="WYN285" s="49"/>
      <c r="WYO285" s="49"/>
      <c r="WYP285" s="49"/>
      <c r="WYQ285" s="49"/>
      <c r="WYR285" s="49"/>
      <c r="WYS285" s="49"/>
      <c r="WYT285" s="49"/>
      <c r="WYU285" s="49"/>
      <c r="WYV285" s="49"/>
      <c r="WYW285" s="49"/>
      <c r="WYX285" s="49"/>
      <c r="WYY285" s="49"/>
      <c r="WYZ285" s="49"/>
      <c r="WZA285" s="49"/>
      <c r="WZB285" s="49"/>
      <c r="WZC285" s="49"/>
      <c r="WZD285" s="49"/>
      <c r="WZE285" s="49"/>
      <c r="WZF285" s="49"/>
      <c r="WZG285" s="49"/>
      <c r="WZH285" s="49"/>
      <c r="WZI285" s="49"/>
      <c r="WZJ285" s="49"/>
      <c r="WZK285" s="49"/>
      <c r="WZL285" s="49"/>
      <c r="WZM285" s="49"/>
      <c r="WZN285" s="49"/>
      <c r="WZO285" s="49"/>
      <c r="WZP285" s="49"/>
      <c r="WZQ285" s="49"/>
      <c r="WZR285" s="49"/>
      <c r="WZS285" s="49"/>
      <c r="WZT285" s="49"/>
      <c r="WZU285" s="49"/>
      <c r="WZV285" s="49"/>
      <c r="WZW285" s="49"/>
      <c r="WZX285" s="49"/>
      <c r="WZY285" s="49"/>
      <c r="WZZ285" s="49"/>
      <c r="XAA285" s="49"/>
      <c r="XAB285" s="49"/>
      <c r="XAC285" s="49"/>
      <c r="XAD285" s="49"/>
      <c r="XAE285" s="49"/>
      <c r="XAF285" s="49"/>
      <c r="XAG285" s="49"/>
      <c r="XAH285" s="49"/>
      <c r="XAI285" s="49"/>
      <c r="XAJ285" s="49"/>
      <c r="XAK285" s="49"/>
      <c r="XAL285" s="49"/>
      <c r="XAM285" s="49"/>
      <c r="XAN285" s="49"/>
      <c r="XAO285" s="49"/>
      <c r="XAP285" s="49"/>
      <c r="XAQ285" s="49"/>
      <c r="XAR285" s="49"/>
      <c r="XAS285" s="49"/>
      <c r="XAT285" s="49"/>
      <c r="XAU285" s="49"/>
      <c r="XAV285" s="49"/>
      <c r="XAW285" s="49"/>
      <c r="XAX285" s="49"/>
      <c r="XAY285" s="49"/>
      <c r="XAZ285" s="49"/>
      <c r="XBA285" s="49"/>
      <c r="XBB285" s="49"/>
      <c r="XBC285" s="49"/>
      <c r="XBD285" s="49"/>
      <c r="XBE285" s="49"/>
      <c r="XBF285" s="49"/>
      <c r="XBG285" s="49"/>
      <c r="XBH285" s="49"/>
      <c r="XBI285" s="49"/>
      <c r="XBJ285" s="49"/>
      <c r="XBK285" s="49"/>
      <c r="XBL285" s="49"/>
      <c r="XBM285" s="49"/>
      <c r="XBN285" s="49"/>
      <c r="XBO285" s="49"/>
      <c r="XBP285" s="49"/>
      <c r="XBQ285" s="49"/>
      <c r="XBR285" s="49"/>
      <c r="XBS285" s="49"/>
      <c r="XBT285" s="49"/>
      <c r="XBU285" s="49"/>
      <c r="XBV285" s="49"/>
      <c r="XBW285" s="49"/>
      <c r="XBX285" s="49"/>
      <c r="XBY285" s="49"/>
      <c r="XBZ285" s="49"/>
      <c r="XCA285" s="49"/>
      <c r="XCB285" s="49"/>
      <c r="XCC285" s="49"/>
      <c r="XCD285" s="49"/>
      <c r="XCE285" s="49"/>
      <c r="XCF285" s="49"/>
      <c r="XCG285" s="49"/>
      <c r="XCH285" s="49"/>
      <c r="XCI285" s="49"/>
      <c r="XCJ285" s="49"/>
      <c r="XCK285" s="49"/>
      <c r="XCL285" s="49"/>
      <c r="XCM285" s="49"/>
      <c r="XCN285" s="49"/>
      <c r="XCO285" s="49"/>
      <c r="XCP285" s="49"/>
      <c r="XCQ285" s="49"/>
      <c r="XCR285" s="49"/>
      <c r="XCS285" s="49"/>
      <c r="XCT285" s="49"/>
      <c r="XCU285" s="49"/>
      <c r="XCV285" s="49"/>
      <c r="XCW285" s="49"/>
      <c r="XCX285" s="49"/>
      <c r="XCY285" s="49"/>
      <c r="XCZ285" s="49"/>
      <c r="XDA285" s="49"/>
      <c r="XDB285" s="49"/>
      <c r="XDC285" s="49"/>
      <c r="XDD285" s="49"/>
      <c r="XDE285" s="49"/>
      <c r="XDF285" s="49"/>
      <c r="XDG285" s="49"/>
      <c r="XDH285" s="49"/>
      <c r="XDI285" s="49"/>
      <c r="XDJ285" s="49"/>
      <c r="XDK285" s="49"/>
      <c r="XDL285" s="49"/>
      <c r="XDM285" s="49"/>
      <c r="XDN285" s="49"/>
      <c r="XDO285" s="49"/>
      <c r="XDP285" s="49"/>
      <c r="XDQ285" s="49"/>
      <c r="XDR285" s="49"/>
      <c r="XDS285" s="49"/>
      <c r="XDT285" s="49"/>
      <c r="XDU285" s="49"/>
      <c r="XDV285" s="49"/>
      <c r="XDW285" s="49"/>
      <c r="XDX285" s="49"/>
      <c r="XDY285" s="49"/>
      <c r="XDZ285" s="49"/>
      <c r="XEA285" s="49"/>
      <c r="XEB285" s="49"/>
      <c r="XEC285" s="49"/>
      <c r="XED285" s="49"/>
      <c r="XEE285" s="49"/>
      <c r="XEF285" s="49"/>
      <c r="XEG285" s="49"/>
      <c r="XEH285" s="49"/>
      <c r="XEI285" s="49"/>
      <c r="XEJ285" s="49"/>
      <c r="XEK285" s="49"/>
      <c r="XEL285" s="49"/>
      <c r="XEM285" s="49"/>
      <c r="XEN285" s="49"/>
      <c r="XEO285" s="49"/>
      <c r="XEP285" s="49"/>
      <c r="XEQ285" s="49"/>
      <c r="XER285" s="49"/>
      <c r="XES285" s="49"/>
    </row>
    <row r="286" spans="1:16373" s="49" customFormat="1" ht="114.75" outlineLevel="2" x14ac:dyDescent="0.2">
      <c r="A286" s="41">
        <v>301</v>
      </c>
      <c r="B286" s="41">
        <v>15</v>
      </c>
      <c r="C286" s="43" t="s">
        <v>580</v>
      </c>
      <c r="D286" s="62" t="s">
        <v>174</v>
      </c>
      <c r="E286" s="62" t="s">
        <v>615</v>
      </c>
      <c r="F286" s="62" t="s">
        <v>616</v>
      </c>
      <c r="G286" s="103" t="s">
        <v>1256</v>
      </c>
      <c r="H286" s="84" t="s">
        <v>1242</v>
      </c>
      <c r="I286" s="84" t="s">
        <v>1242</v>
      </c>
      <c r="J286" s="67">
        <v>20</v>
      </c>
      <c r="K286" s="235">
        <v>1400000</v>
      </c>
      <c r="L286" s="101" t="s">
        <v>510</v>
      </c>
      <c r="M286" s="101">
        <v>0</v>
      </c>
      <c r="N286" s="105">
        <v>0</v>
      </c>
      <c r="O286" s="59" t="s">
        <v>1295</v>
      </c>
      <c r="P286" s="97">
        <f t="shared" si="8"/>
        <v>1399603.23</v>
      </c>
      <c r="Q286" s="81"/>
      <c r="R286" s="81"/>
      <c r="S286" s="81"/>
      <c r="T286" s="81"/>
      <c r="U286" s="81">
        <v>1350000</v>
      </c>
      <c r="V286" s="81"/>
      <c r="W286" s="81"/>
      <c r="X286" s="81"/>
      <c r="Y286" s="81">
        <v>49603.23</v>
      </c>
      <c r="Z286" s="105" t="s">
        <v>1310</v>
      </c>
      <c r="AA286" s="177">
        <v>3997</v>
      </c>
      <c r="AB286" s="179" t="s">
        <v>580</v>
      </c>
      <c r="AC286" s="68" t="s">
        <v>613</v>
      </c>
      <c r="AD286" s="197">
        <v>1</v>
      </c>
      <c r="AE286" s="258" t="s">
        <v>615</v>
      </c>
      <c r="AF286" s="62" t="s">
        <v>616</v>
      </c>
      <c r="AG286" s="181" t="s">
        <v>1256</v>
      </c>
      <c r="AH286" s="249" t="s">
        <v>1256</v>
      </c>
      <c r="AI286" s="259"/>
      <c r="AJ286" s="259"/>
      <c r="AK286" s="181" t="s">
        <v>1224</v>
      </c>
      <c r="AL286" s="228" t="s">
        <v>1242</v>
      </c>
      <c r="AM286" s="228" t="s">
        <v>1242</v>
      </c>
      <c r="AN286" s="260" t="s">
        <v>1225</v>
      </c>
      <c r="AO286" s="260" t="s">
        <v>1226</v>
      </c>
      <c r="AP286" s="201" t="s">
        <v>1266</v>
      </c>
      <c r="AQ286" s="185">
        <v>100</v>
      </c>
      <c r="AR286" s="261" t="s">
        <v>1228</v>
      </c>
      <c r="AS286" s="185">
        <v>100</v>
      </c>
      <c r="AT286" s="253">
        <v>1400000</v>
      </c>
      <c r="AU286" s="254">
        <v>79.999999923990899</v>
      </c>
      <c r="AV286" s="254">
        <v>0</v>
      </c>
      <c r="AW286" s="60" t="s">
        <v>510</v>
      </c>
      <c r="AX286" s="60" t="s">
        <v>510</v>
      </c>
      <c r="AY286" s="60">
        <v>0</v>
      </c>
      <c r="AZ286" s="60">
        <v>1000000</v>
      </c>
      <c r="BA286" s="60">
        <v>44247</v>
      </c>
      <c r="BB286" s="60">
        <v>0</v>
      </c>
      <c r="BC286" s="60">
        <v>0</v>
      </c>
      <c r="BD286" s="60">
        <v>0</v>
      </c>
      <c r="BE286" s="60">
        <v>0</v>
      </c>
      <c r="BF286" s="60">
        <v>0</v>
      </c>
      <c r="BG286" s="60">
        <v>0</v>
      </c>
      <c r="BH286" s="60">
        <v>300000</v>
      </c>
      <c r="BI286" s="60">
        <v>239999.99977197268</v>
      </c>
      <c r="BJ286" s="60">
        <v>300000</v>
      </c>
      <c r="BK286" s="60">
        <v>600000</v>
      </c>
      <c r="BL286" s="60">
        <v>479999.99954394536</v>
      </c>
      <c r="BM286" s="60">
        <v>300000</v>
      </c>
      <c r="BN286" s="60">
        <v>1000000</v>
      </c>
      <c r="BO286" s="254">
        <v>799999.999239909</v>
      </c>
      <c r="BP286" s="161">
        <v>400000</v>
      </c>
      <c r="BQ286" s="255"/>
      <c r="BR286" s="255"/>
      <c r="BS286" s="255"/>
    </row>
    <row r="287" spans="1:16373" s="49" customFormat="1" ht="76.5" outlineLevel="2" x14ac:dyDescent="0.2">
      <c r="A287" s="41">
        <v>302</v>
      </c>
      <c r="B287" s="41">
        <v>15</v>
      </c>
      <c r="C287" s="43" t="s">
        <v>580</v>
      </c>
      <c r="D287" s="62" t="s">
        <v>617</v>
      </c>
      <c r="E287" s="62" t="s">
        <v>618</v>
      </c>
      <c r="F287" s="62" t="s">
        <v>619</v>
      </c>
      <c r="G287" s="103" t="s">
        <v>1256</v>
      </c>
      <c r="H287" s="84" t="s">
        <v>1242</v>
      </c>
      <c r="I287" s="84" t="s">
        <v>1242</v>
      </c>
      <c r="J287" s="67">
        <v>20</v>
      </c>
      <c r="K287" s="235">
        <v>988963.96</v>
      </c>
      <c r="L287" s="101" t="s">
        <v>510</v>
      </c>
      <c r="M287" s="101">
        <v>0</v>
      </c>
      <c r="N287" s="105">
        <v>0</v>
      </c>
      <c r="O287" s="59" t="s">
        <v>1295</v>
      </c>
      <c r="P287" s="97">
        <f t="shared" si="8"/>
        <v>988964.15</v>
      </c>
      <c r="Q287" s="81"/>
      <c r="R287" s="81"/>
      <c r="S287" s="81">
        <v>900000</v>
      </c>
      <c r="T287" s="81"/>
      <c r="U287" s="81"/>
      <c r="V287" s="81"/>
      <c r="W287" s="81"/>
      <c r="X287" s="81"/>
      <c r="Y287" s="81">
        <v>88964.15</v>
      </c>
      <c r="Z287" s="105"/>
      <c r="AA287" s="177">
        <v>3997</v>
      </c>
      <c r="AB287" s="179" t="s">
        <v>580</v>
      </c>
      <c r="AC287" s="68" t="s">
        <v>174</v>
      </c>
      <c r="AD287" s="197">
        <v>1</v>
      </c>
      <c r="AE287" s="258" t="s">
        <v>618</v>
      </c>
      <c r="AF287" s="62" t="s">
        <v>619</v>
      </c>
      <c r="AG287" s="181" t="s">
        <v>1256</v>
      </c>
      <c r="AH287" s="249" t="s">
        <v>1256</v>
      </c>
      <c r="AI287" s="259"/>
      <c r="AJ287" s="259"/>
      <c r="AK287" s="181" t="s">
        <v>1224</v>
      </c>
      <c r="AL287" s="228" t="s">
        <v>1242</v>
      </c>
      <c r="AM287" s="228" t="s">
        <v>1242</v>
      </c>
      <c r="AN287" s="260" t="s">
        <v>1225</v>
      </c>
      <c r="AO287" s="260" t="s">
        <v>1226</v>
      </c>
      <c r="AP287" s="201" t="s">
        <v>1266</v>
      </c>
      <c r="AQ287" s="185">
        <v>100</v>
      </c>
      <c r="AR287" s="261" t="s">
        <v>1228</v>
      </c>
      <c r="AS287" s="185">
        <v>100</v>
      </c>
      <c r="AT287" s="253">
        <v>988963.96</v>
      </c>
      <c r="AU287" s="254">
        <v>79.999999923990899</v>
      </c>
      <c r="AV287" s="254">
        <v>0</v>
      </c>
      <c r="AW287" s="60" t="s">
        <v>510</v>
      </c>
      <c r="AX287" s="60" t="s">
        <v>510</v>
      </c>
      <c r="AY287" s="60">
        <v>0</v>
      </c>
      <c r="AZ287" s="60">
        <v>600000</v>
      </c>
      <c r="BA287" s="60">
        <v>44247</v>
      </c>
      <c r="BB287" s="60">
        <v>0</v>
      </c>
      <c r="BC287" s="60">
        <v>0</v>
      </c>
      <c r="BD287" s="60">
        <v>0</v>
      </c>
      <c r="BE287" s="60">
        <v>0</v>
      </c>
      <c r="BF287" s="60">
        <v>0</v>
      </c>
      <c r="BG287" s="60">
        <v>0</v>
      </c>
      <c r="BH287" s="60">
        <v>200000</v>
      </c>
      <c r="BI287" s="60">
        <v>159999.99984798179</v>
      </c>
      <c r="BJ287" s="60">
        <v>200000</v>
      </c>
      <c r="BK287" s="60">
        <v>400000</v>
      </c>
      <c r="BL287" s="60">
        <v>319999.99969596358</v>
      </c>
      <c r="BM287" s="60">
        <v>200000</v>
      </c>
      <c r="BN287" s="60">
        <v>600000</v>
      </c>
      <c r="BO287" s="254">
        <v>479999.99954394536</v>
      </c>
      <c r="BP287" s="161">
        <v>200000</v>
      </c>
      <c r="BQ287" s="255"/>
      <c r="BR287" s="255"/>
      <c r="BS287" s="255"/>
    </row>
    <row r="288" spans="1:16373" s="49" customFormat="1" ht="89.25" outlineLevel="2" x14ac:dyDescent="0.2">
      <c r="A288" s="63">
        <v>304</v>
      </c>
      <c r="B288" s="63">
        <v>16</v>
      </c>
      <c r="C288" s="43" t="s">
        <v>620</v>
      </c>
      <c r="D288" s="62" t="s">
        <v>621</v>
      </c>
      <c r="E288" s="110">
        <v>5001073</v>
      </c>
      <c r="F288" s="110" t="s">
        <v>622</v>
      </c>
      <c r="G288" s="111" t="s">
        <v>1241</v>
      </c>
      <c r="H288" s="110" t="s">
        <v>1242</v>
      </c>
      <c r="I288" s="110" t="s">
        <v>1311</v>
      </c>
      <c r="J288" s="111">
        <v>20</v>
      </c>
      <c r="K288" s="262">
        <v>3353096.77</v>
      </c>
      <c r="L288" s="63">
        <v>3232720.05</v>
      </c>
      <c r="M288" s="63">
        <v>3048013.06</v>
      </c>
      <c r="N288" s="63">
        <v>3048013.06</v>
      </c>
      <c r="O288" s="59" t="s">
        <v>1312</v>
      </c>
      <c r="P288" s="97">
        <f t="shared" si="8"/>
        <v>3353096.77</v>
      </c>
      <c r="Q288" s="81"/>
      <c r="R288" s="81"/>
      <c r="S288" s="81">
        <v>3112096.77</v>
      </c>
      <c r="T288" s="81"/>
      <c r="U288" s="81"/>
      <c r="V288" s="81"/>
      <c r="W288" s="81"/>
      <c r="X288" s="81"/>
      <c r="Y288" s="81">
        <v>241000</v>
      </c>
      <c r="Z288" s="111"/>
      <c r="AA288" s="263">
        <v>1332</v>
      </c>
      <c r="AB288" s="264" t="s">
        <v>620</v>
      </c>
      <c r="AC288" s="68" t="s">
        <v>1313</v>
      </c>
      <c r="AD288" s="265">
        <v>1</v>
      </c>
      <c r="AE288" s="266">
        <v>5001073</v>
      </c>
      <c r="AF288" s="110" t="s">
        <v>622</v>
      </c>
      <c r="AG288" s="267" t="s">
        <v>1274</v>
      </c>
      <c r="AH288" s="268" t="s">
        <v>1241</v>
      </c>
      <c r="AI288" s="267" t="s">
        <v>1314</v>
      </c>
      <c r="AJ288" s="267"/>
      <c r="AK288" s="269" t="s">
        <v>1224</v>
      </c>
      <c r="AL288" s="267" t="s">
        <v>1242</v>
      </c>
      <c r="AM288" s="267" t="s">
        <v>1311</v>
      </c>
      <c r="AN288" s="267" t="s">
        <v>1225</v>
      </c>
      <c r="AO288" s="267" t="s">
        <v>1226</v>
      </c>
      <c r="AP288" s="270" t="s">
        <v>1315</v>
      </c>
      <c r="AQ288" s="271">
        <v>100</v>
      </c>
      <c r="AR288" s="272" t="s">
        <v>1228</v>
      </c>
      <c r="AS288" s="273">
        <v>100</v>
      </c>
      <c r="AT288" s="274">
        <v>3353096.77</v>
      </c>
      <c r="AU288" s="275">
        <v>79.999999750456595</v>
      </c>
      <c r="AV288" s="276">
        <v>3232720.05</v>
      </c>
      <c r="AW288" s="60">
        <v>3232720.05</v>
      </c>
      <c r="AX288" s="60">
        <v>3232720.05</v>
      </c>
      <c r="AY288" s="60">
        <v>3232720.05</v>
      </c>
      <c r="AZ288" s="60">
        <v>3232720.05</v>
      </c>
      <c r="BA288" s="60"/>
      <c r="BB288" s="60">
        <v>3048013.06</v>
      </c>
      <c r="BC288" s="60">
        <v>3048013.06</v>
      </c>
      <c r="BD288" s="60">
        <v>3048013.06</v>
      </c>
      <c r="BE288" s="60">
        <v>3048013.06</v>
      </c>
      <c r="BF288" s="60">
        <v>2438410.4403938847</v>
      </c>
      <c r="BG288" s="60">
        <v>0</v>
      </c>
      <c r="BH288" s="60">
        <v>3048013.06</v>
      </c>
      <c r="BI288" s="60">
        <v>2438410.4403938847</v>
      </c>
      <c r="BJ288" s="60">
        <v>0</v>
      </c>
      <c r="BK288" s="60">
        <v>3048013.06</v>
      </c>
      <c r="BL288" s="60">
        <v>2438410.4403938847</v>
      </c>
      <c r="BM288" s="60">
        <v>0</v>
      </c>
      <c r="BN288" s="60">
        <v>3048013.06</v>
      </c>
      <c r="BO288" s="276">
        <v>2438410.4403938847</v>
      </c>
      <c r="BP288" s="161">
        <v>0</v>
      </c>
      <c r="BQ288" s="266"/>
      <c r="BR288" s="266"/>
      <c r="BS288" s="277"/>
    </row>
    <row r="289" spans="1:16373" s="49" customFormat="1" ht="38.25" outlineLevel="2" x14ac:dyDescent="0.2">
      <c r="A289" s="63">
        <v>305</v>
      </c>
      <c r="B289" s="63">
        <v>16</v>
      </c>
      <c r="C289" s="43" t="s">
        <v>620</v>
      </c>
      <c r="D289" s="62" t="s">
        <v>623</v>
      </c>
      <c r="E289" s="110">
        <v>5002391</v>
      </c>
      <c r="F289" s="110" t="s">
        <v>624</v>
      </c>
      <c r="G289" s="111" t="s">
        <v>1241</v>
      </c>
      <c r="H289" s="110" t="s">
        <v>1242</v>
      </c>
      <c r="I289" s="110" t="s">
        <v>1242</v>
      </c>
      <c r="J289" s="111">
        <v>20</v>
      </c>
      <c r="K289" s="262">
        <v>1249731.1299999999</v>
      </c>
      <c r="L289" s="63">
        <v>1125731.1299999999</v>
      </c>
      <c r="M289" s="63">
        <v>508604.18</v>
      </c>
      <c r="N289" s="63">
        <v>1008604</v>
      </c>
      <c r="O289" s="59" t="s">
        <v>1312</v>
      </c>
      <c r="P289" s="97">
        <f t="shared" si="8"/>
        <v>1249731.1300000001</v>
      </c>
      <c r="Q289" s="81"/>
      <c r="R289" s="81"/>
      <c r="S289" s="81"/>
      <c r="T289" s="81"/>
      <c r="U289" s="81">
        <v>1016860.16</v>
      </c>
      <c r="V289" s="81"/>
      <c r="W289" s="81"/>
      <c r="X289" s="81"/>
      <c r="Y289" s="81">
        <v>232870.97</v>
      </c>
      <c r="Z289" s="111"/>
      <c r="AA289" s="263">
        <v>1295</v>
      </c>
      <c r="AB289" s="264" t="s">
        <v>620</v>
      </c>
      <c r="AC289" s="68" t="s">
        <v>621</v>
      </c>
      <c r="AD289" s="265">
        <v>1</v>
      </c>
      <c r="AE289" s="266">
        <v>5002391</v>
      </c>
      <c r="AF289" s="110" t="s">
        <v>624</v>
      </c>
      <c r="AG289" s="267" t="s">
        <v>1274</v>
      </c>
      <c r="AH289" s="268" t="s">
        <v>1241</v>
      </c>
      <c r="AI289" s="267" t="s">
        <v>1314</v>
      </c>
      <c r="AJ289" s="267"/>
      <c r="AK289" s="269" t="s">
        <v>1224</v>
      </c>
      <c r="AL289" s="267" t="s">
        <v>1242</v>
      </c>
      <c r="AM289" s="267" t="s">
        <v>1242</v>
      </c>
      <c r="AN289" s="267" t="s">
        <v>1225</v>
      </c>
      <c r="AO289" s="267" t="s">
        <v>1226</v>
      </c>
      <c r="AP289" s="270" t="s">
        <v>1315</v>
      </c>
      <c r="AQ289" s="271">
        <v>100</v>
      </c>
      <c r="AR289" s="272" t="s">
        <v>1228</v>
      </c>
      <c r="AS289" s="273">
        <v>100</v>
      </c>
      <c r="AT289" s="274">
        <v>1249731.1299999999</v>
      </c>
      <c r="AU289" s="275">
        <v>79.999999750456595</v>
      </c>
      <c r="AV289" s="276">
        <v>1125731.1299999999</v>
      </c>
      <c r="AW289" s="60">
        <v>1125731.1299999999</v>
      </c>
      <c r="AX289" s="60">
        <v>1125731.1299999999</v>
      </c>
      <c r="AY289" s="60">
        <v>1125731.1299999999</v>
      </c>
      <c r="AZ289" s="60">
        <v>1125731.1299999999</v>
      </c>
      <c r="BA289" s="60"/>
      <c r="BB289" s="60">
        <v>347884.5</v>
      </c>
      <c r="BC289" s="60">
        <v>508604.18</v>
      </c>
      <c r="BD289" s="60">
        <v>647884.5</v>
      </c>
      <c r="BE289" s="60">
        <v>1008604</v>
      </c>
      <c r="BF289" s="60">
        <v>806883.19748309522</v>
      </c>
      <c r="BG289" s="60">
        <v>660719.5</v>
      </c>
      <c r="BH289" s="60">
        <v>1125731.1299999999</v>
      </c>
      <c r="BI289" s="60">
        <v>900584.90119081212</v>
      </c>
      <c r="BJ289" s="60">
        <v>117127.12999999989</v>
      </c>
      <c r="BK289" s="60">
        <v>1125731.1299999999</v>
      </c>
      <c r="BL289" s="60">
        <v>900584.90119081212</v>
      </c>
      <c r="BM289" s="60">
        <v>0</v>
      </c>
      <c r="BN289" s="60">
        <v>1125731.1299999999</v>
      </c>
      <c r="BO289" s="276">
        <v>900584.90119081212</v>
      </c>
      <c r="BP289" s="161">
        <v>0</v>
      </c>
      <c r="BQ289" s="266"/>
      <c r="BR289" s="266"/>
      <c r="BS289" s="277"/>
    </row>
    <row r="290" spans="1:16373" s="49" customFormat="1" ht="63.75" outlineLevel="2" x14ac:dyDescent="0.2">
      <c r="A290" s="63">
        <v>306</v>
      </c>
      <c r="B290" s="63">
        <v>16</v>
      </c>
      <c r="C290" s="43" t="s">
        <v>620</v>
      </c>
      <c r="D290" s="62" t="s">
        <v>185</v>
      </c>
      <c r="E290" s="110">
        <v>5003530</v>
      </c>
      <c r="F290" s="110" t="s">
        <v>625</v>
      </c>
      <c r="G290" s="111" t="s">
        <v>1241</v>
      </c>
      <c r="H290" s="110" t="s">
        <v>1242</v>
      </c>
      <c r="I290" s="110" t="s">
        <v>1311</v>
      </c>
      <c r="J290" s="111">
        <v>20</v>
      </c>
      <c r="K290" s="262">
        <v>7662666.25</v>
      </c>
      <c r="L290" s="63">
        <v>7592666.25</v>
      </c>
      <c r="M290" s="63">
        <v>6319755.46</v>
      </c>
      <c r="N290" s="63">
        <v>6518515.46</v>
      </c>
      <c r="O290" s="59" t="s">
        <v>1312</v>
      </c>
      <c r="P290" s="97">
        <f t="shared" si="8"/>
        <v>7662666.25</v>
      </c>
      <c r="Q290" s="81"/>
      <c r="R290" s="81"/>
      <c r="S290" s="81"/>
      <c r="T290" s="81"/>
      <c r="U290" s="81">
        <v>6640844</v>
      </c>
      <c r="V290" s="81"/>
      <c r="W290" s="81"/>
      <c r="X290" s="81"/>
      <c r="Y290" s="81">
        <v>1021822.25</v>
      </c>
      <c r="Z290" s="111"/>
      <c r="AA290" s="263">
        <v>1514</v>
      </c>
      <c r="AB290" s="264" t="s">
        <v>620</v>
      </c>
      <c r="AC290" s="68" t="s">
        <v>623</v>
      </c>
      <c r="AD290" s="265">
        <v>1</v>
      </c>
      <c r="AE290" s="266">
        <v>5003530</v>
      </c>
      <c r="AF290" s="110" t="s">
        <v>625</v>
      </c>
      <c r="AG290" s="267" t="s">
        <v>1274</v>
      </c>
      <c r="AH290" s="268" t="s">
        <v>1241</v>
      </c>
      <c r="AI290" s="267" t="s">
        <v>1314</v>
      </c>
      <c r="AJ290" s="267"/>
      <c r="AK290" s="269" t="s">
        <v>1224</v>
      </c>
      <c r="AL290" s="267" t="s">
        <v>1242</v>
      </c>
      <c r="AM290" s="267" t="s">
        <v>1311</v>
      </c>
      <c r="AN290" s="267" t="s">
        <v>1225</v>
      </c>
      <c r="AO290" s="267" t="s">
        <v>1226</v>
      </c>
      <c r="AP290" s="270" t="s">
        <v>1315</v>
      </c>
      <c r="AQ290" s="271">
        <v>100</v>
      </c>
      <c r="AR290" s="272" t="s">
        <v>1228</v>
      </c>
      <c r="AS290" s="273">
        <v>100</v>
      </c>
      <c r="AT290" s="274">
        <v>7662666.25</v>
      </c>
      <c r="AU290" s="275">
        <v>79.999999750456595</v>
      </c>
      <c r="AV290" s="276">
        <v>7592666.25</v>
      </c>
      <c r="AW290" s="60">
        <v>7592666.25</v>
      </c>
      <c r="AX290" s="60">
        <v>7592666.25</v>
      </c>
      <c r="AY290" s="60">
        <v>7592666.25</v>
      </c>
      <c r="AZ290" s="60">
        <v>7592666.25</v>
      </c>
      <c r="BA290" s="60"/>
      <c r="BB290" s="60">
        <v>6318515.46</v>
      </c>
      <c r="BC290" s="60">
        <v>6319755.46</v>
      </c>
      <c r="BD290" s="60">
        <v>6418515.46</v>
      </c>
      <c r="BE290" s="60">
        <v>6518515.46</v>
      </c>
      <c r="BF290" s="60">
        <v>5214812.351733475</v>
      </c>
      <c r="BG290" s="60">
        <v>200000</v>
      </c>
      <c r="BH290" s="60">
        <v>6918515.46</v>
      </c>
      <c r="BI290" s="60">
        <v>5534812.3507353012</v>
      </c>
      <c r="BJ290" s="60">
        <v>400000</v>
      </c>
      <c r="BK290" s="60">
        <v>6918515.46</v>
      </c>
      <c r="BL290" s="60">
        <v>5534812.3507353012</v>
      </c>
      <c r="BM290" s="60">
        <v>0</v>
      </c>
      <c r="BN290" s="60">
        <v>6918515.46</v>
      </c>
      <c r="BO290" s="276">
        <v>5534812.3507353012</v>
      </c>
      <c r="BP290" s="161">
        <v>0</v>
      </c>
      <c r="BQ290" s="266"/>
      <c r="BR290" s="266"/>
      <c r="BS290" s="277"/>
    </row>
    <row r="291" spans="1:16373" s="49" customFormat="1" ht="38.25" outlineLevel="2" x14ac:dyDescent="0.2">
      <c r="A291" s="63">
        <v>307</v>
      </c>
      <c r="B291" s="63">
        <v>16</v>
      </c>
      <c r="C291" s="43" t="s">
        <v>620</v>
      </c>
      <c r="D291" s="62" t="s">
        <v>626</v>
      </c>
      <c r="E291" s="110">
        <v>5003689</v>
      </c>
      <c r="F291" s="110" t="s">
        <v>627</v>
      </c>
      <c r="G291" s="111" t="s">
        <v>1241</v>
      </c>
      <c r="H291" s="110" t="s">
        <v>1242</v>
      </c>
      <c r="I291" s="110" t="s">
        <v>1242</v>
      </c>
      <c r="J291" s="111">
        <v>20</v>
      </c>
      <c r="K291" s="262">
        <v>802006.45</v>
      </c>
      <c r="L291" s="63">
        <v>676200</v>
      </c>
      <c r="M291" s="63">
        <v>676200</v>
      </c>
      <c r="N291" s="63">
        <v>716200</v>
      </c>
      <c r="O291" s="59" t="s">
        <v>1312</v>
      </c>
      <c r="P291" s="97">
        <f t="shared" si="8"/>
        <v>802006.45</v>
      </c>
      <c r="Q291" s="81"/>
      <c r="R291" s="81">
        <v>802006.45</v>
      </c>
      <c r="S291" s="81"/>
      <c r="T291" s="81"/>
      <c r="U291" s="81"/>
      <c r="V291" s="81"/>
      <c r="W291" s="81"/>
      <c r="X291" s="81"/>
      <c r="Y291" s="81"/>
      <c r="Z291" s="111"/>
      <c r="AA291" s="263">
        <v>1295</v>
      </c>
      <c r="AB291" s="264" t="s">
        <v>620</v>
      </c>
      <c r="AC291" s="68" t="s">
        <v>185</v>
      </c>
      <c r="AD291" s="265">
        <v>1</v>
      </c>
      <c r="AE291" s="266">
        <v>5003689</v>
      </c>
      <c r="AF291" s="110" t="s">
        <v>627</v>
      </c>
      <c r="AG291" s="267" t="s">
        <v>1274</v>
      </c>
      <c r="AH291" s="268" t="s">
        <v>1241</v>
      </c>
      <c r="AI291" s="267" t="s">
        <v>1314</v>
      </c>
      <c r="AJ291" s="267"/>
      <c r="AK291" s="269" t="s">
        <v>1224</v>
      </c>
      <c r="AL291" s="267" t="s">
        <v>1242</v>
      </c>
      <c r="AM291" s="267" t="s">
        <v>1242</v>
      </c>
      <c r="AN291" s="267" t="s">
        <v>1225</v>
      </c>
      <c r="AO291" s="267" t="s">
        <v>1226</v>
      </c>
      <c r="AP291" s="270" t="s">
        <v>1315</v>
      </c>
      <c r="AQ291" s="271">
        <v>100</v>
      </c>
      <c r="AR291" s="272" t="s">
        <v>1228</v>
      </c>
      <c r="AS291" s="273">
        <v>100</v>
      </c>
      <c r="AT291" s="274">
        <v>802006.45</v>
      </c>
      <c r="AU291" s="275">
        <v>79.999999750456595</v>
      </c>
      <c r="AV291" s="276">
        <v>676200</v>
      </c>
      <c r="AW291" s="60">
        <v>676200</v>
      </c>
      <c r="AX291" s="60">
        <v>676200</v>
      </c>
      <c r="AY291" s="60">
        <v>676200</v>
      </c>
      <c r="AZ291" s="60">
        <v>676200</v>
      </c>
      <c r="BA291" s="60"/>
      <c r="BB291" s="60">
        <v>676200</v>
      </c>
      <c r="BC291" s="60">
        <v>676200</v>
      </c>
      <c r="BD291" s="60">
        <v>676200</v>
      </c>
      <c r="BE291" s="60">
        <v>716200</v>
      </c>
      <c r="BF291" s="60">
        <v>572959.99821277009</v>
      </c>
      <c r="BG291" s="60">
        <v>40000</v>
      </c>
      <c r="BH291" s="60">
        <v>766200</v>
      </c>
      <c r="BI291" s="60">
        <v>612959.99808799848</v>
      </c>
      <c r="BJ291" s="60">
        <v>50000</v>
      </c>
      <c r="BK291" s="60">
        <v>801200</v>
      </c>
      <c r="BL291" s="60">
        <v>640959.99800065823</v>
      </c>
      <c r="BM291" s="60">
        <v>35000</v>
      </c>
      <c r="BN291" s="60">
        <v>801200</v>
      </c>
      <c r="BO291" s="276">
        <v>640959.99800065823</v>
      </c>
      <c r="BP291" s="161">
        <v>0</v>
      </c>
      <c r="BQ291" s="266"/>
      <c r="BR291" s="266"/>
      <c r="BS291" s="277"/>
    </row>
    <row r="292" spans="1:16373" s="49" customFormat="1" ht="51" outlineLevel="2" x14ac:dyDescent="0.2">
      <c r="A292" s="63">
        <v>308</v>
      </c>
      <c r="B292" s="63">
        <v>16</v>
      </c>
      <c r="C292" s="43" t="s">
        <v>620</v>
      </c>
      <c r="D292" s="62" t="s">
        <v>628</v>
      </c>
      <c r="E292" s="110">
        <v>5003787</v>
      </c>
      <c r="F292" s="110" t="s">
        <v>629</v>
      </c>
      <c r="G292" s="111" t="s">
        <v>1241</v>
      </c>
      <c r="H292" s="110" t="s">
        <v>1242</v>
      </c>
      <c r="I292" s="110" t="s">
        <v>1242</v>
      </c>
      <c r="J292" s="111">
        <v>20</v>
      </c>
      <c r="K292" s="262">
        <v>4025806.75</v>
      </c>
      <c r="L292" s="63">
        <v>3297580.64</v>
      </c>
      <c r="M292" s="110"/>
      <c r="N292" s="63">
        <v>350000</v>
      </c>
      <c r="O292" s="59" t="s">
        <v>1312</v>
      </c>
      <c r="P292" s="97">
        <f t="shared" si="8"/>
        <v>4025806.75</v>
      </c>
      <c r="Q292" s="81"/>
      <c r="R292" s="81"/>
      <c r="S292" s="81">
        <v>3297580.94</v>
      </c>
      <c r="T292" s="81"/>
      <c r="U292" s="81"/>
      <c r="V292" s="81"/>
      <c r="W292" s="81"/>
      <c r="X292" s="81"/>
      <c r="Y292" s="81">
        <v>728225.81</v>
      </c>
      <c r="Z292" s="111"/>
      <c r="AA292" s="263">
        <v>1514</v>
      </c>
      <c r="AB292" s="264" t="s">
        <v>620</v>
      </c>
      <c r="AC292" s="68" t="s">
        <v>626</v>
      </c>
      <c r="AD292" s="265">
        <v>1</v>
      </c>
      <c r="AE292" s="266">
        <v>5003787</v>
      </c>
      <c r="AF292" s="110" t="s">
        <v>629</v>
      </c>
      <c r="AG292" s="267" t="s">
        <v>1274</v>
      </c>
      <c r="AH292" s="268" t="s">
        <v>1241</v>
      </c>
      <c r="AI292" s="267" t="s">
        <v>1314</v>
      </c>
      <c r="AJ292" s="267"/>
      <c r="AK292" s="269" t="s">
        <v>1224</v>
      </c>
      <c r="AL292" s="267" t="s">
        <v>1242</v>
      </c>
      <c r="AM292" s="267" t="s">
        <v>1242</v>
      </c>
      <c r="AN292" s="267" t="s">
        <v>1225</v>
      </c>
      <c r="AO292" s="267" t="s">
        <v>1226</v>
      </c>
      <c r="AP292" s="270" t="s">
        <v>1315</v>
      </c>
      <c r="AQ292" s="271">
        <v>100</v>
      </c>
      <c r="AR292" s="272" t="s">
        <v>1228</v>
      </c>
      <c r="AS292" s="273">
        <v>100</v>
      </c>
      <c r="AT292" s="274">
        <v>4025806.75</v>
      </c>
      <c r="AU292" s="275">
        <v>79.999999750456595</v>
      </c>
      <c r="AV292" s="276">
        <v>0</v>
      </c>
      <c r="AW292" s="60">
        <v>3297580.64</v>
      </c>
      <c r="AX292" s="60">
        <v>0</v>
      </c>
      <c r="AY292" s="60">
        <v>3297581</v>
      </c>
      <c r="AZ292" s="60">
        <v>3297581</v>
      </c>
      <c r="BA292" s="60"/>
      <c r="BB292" s="60">
        <v>0</v>
      </c>
      <c r="BC292" s="60"/>
      <c r="BD292" s="60">
        <v>0</v>
      </c>
      <c r="BE292" s="60">
        <v>350000</v>
      </c>
      <c r="BF292" s="60">
        <v>279999.99912659806</v>
      </c>
      <c r="BG292" s="60">
        <v>350000</v>
      </c>
      <c r="BH292" s="60">
        <v>1000000</v>
      </c>
      <c r="BI292" s="60">
        <v>799999.99750456598</v>
      </c>
      <c r="BJ292" s="60">
        <v>650000</v>
      </c>
      <c r="BK292" s="60">
        <v>2000000</v>
      </c>
      <c r="BL292" s="60">
        <v>1599999.995009132</v>
      </c>
      <c r="BM292" s="60">
        <v>1000000</v>
      </c>
      <c r="BN292" s="60">
        <v>3300000</v>
      </c>
      <c r="BO292" s="276">
        <v>2639999.9917650674</v>
      </c>
      <c r="BP292" s="161">
        <v>1300000</v>
      </c>
      <c r="BQ292" s="266"/>
      <c r="BR292" s="266"/>
      <c r="BS292" s="277"/>
    </row>
    <row r="293" spans="1:16373" s="49" customFormat="1" ht="63.75" outlineLevel="2" x14ac:dyDescent="0.2">
      <c r="A293" s="63">
        <v>309</v>
      </c>
      <c r="B293" s="63">
        <v>16</v>
      </c>
      <c r="C293" s="43" t="s">
        <v>620</v>
      </c>
      <c r="D293" s="62" t="s">
        <v>87</v>
      </c>
      <c r="E293" s="110">
        <v>5003824</v>
      </c>
      <c r="F293" s="110" t="s">
        <v>630</v>
      </c>
      <c r="G293" s="111" t="s">
        <v>1241</v>
      </c>
      <c r="H293" s="110" t="s">
        <v>1242</v>
      </c>
      <c r="I293" s="110" t="s">
        <v>1242</v>
      </c>
      <c r="J293" s="111">
        <v>20</v>
      </c>
      <c r="K293" s="262">
        <v>558878.33112600003</v>
      </c>
      <c r="L293" s="63">
        <v>510911.93112600001</v>
      </c>
      <c r="M293" s="63">
        <v>381385.86</v>
      </c>
      <c r="N293" s="63">
        <v>507584.46</v>
      </c>
      <c r="O293" s="59" t="s">
        <v>1312</v>
      </c>
      <c r="P293" s="97">
        <f t="shared" si="8"/>
        <v>559269.82000000007</v>
      </c>
      <c r="Q293" s="81"/>
      <c r="R293" s="81"/>
      <c r="S293" s="81"/>
      <c r="T293" s="81"/>
      <c r="U293" s="81">
        <v>511269.82</v>
      </c>
      <c r="V293" s="81"/>
      <c r="W293" s="81"/>
      <c r="X293" s="81"/>
      <c r="Y293" s="81">
        <v>48000</v>
      </c>
      <c r="Z293" s="111"/>
      <c r="AA293" s="263">
        <v>1514</v>
      </c>
      <c r="AB293" s="264" t="s">
        <v>620</v>
      </c>
      <c r="AC293" s="68" t="s">
        <v>628</v>
      </c>
      <c r="AD293" s="265">
        <v>1</v>
      </c>
      <c r="AE293" s="266">
        <v>5003824</v>
      </c>
      <c r="AF293" s="110" t="s">
        <v>630</v>
      </c>
      <c r="AG293" s="267" t="s">
        <v>1274</v>
      </c>
      <c r="AH293" s="268" t="s">
        <v>1241</v>
      </c>
      <c r="AI293" s="267" t="s">
        <v>1314</v>
      </c>
      <c r="AJ293" s="267"/>
      <c r="AK293" s="269" t="s">
        <v>1224</v>
      </c>
      <c r="AL293" s="267" t="s">
        <v>1242</v>
      </c>
      <c r="AM293" s="267" t="s">
        <v>1242</v>
      </c>
      <c r="AN293" s="267" t="s">
        <v>1225</v>
      </c>
      <c r="AO293" s="267" t="s">
        <v>1226</v>
      </c>
      <c r="AP293" s="270" t="s">
        <v>1315</v>
      </c>
      <c r="AQ293" s="271">
        <v>100</v>
      </c>
      <c r="AR293" s="272" t="s">
        <v>1228</v>
      </c>
      <c r="AS293" s="273">
        <v>100</v>
      </c>
      <c r="AT293" s="274">
        <v>558878.33112600003</v>
      </c>
      <c r="AU293" s="275">
        <v>79.999999750456595</v>
      </c>
      <c r="AV293" s="276">
        <v>510911.93112600001</v>
      </c>
      <c r="AW293" s="60">
        <v>510911.93112600001</v>
      </c>
      <c r="AX293" s="60">
        <v>510911.93112600001</v>
      </c>
      <c r="AY293" s="60">
        <v>510911.93112600001</v>
      </c>
      <c r="AZ293" s="60">
        <v>510911.93112600001</v>
      </c>
      <c r="BA293" s="60"/>
      <c r="BB293" s="60">
        <v>437584.46</v>
      </c>
      <c r="BC293" s="60">
        <v>381385.86</v>
      </c>
      <c r="BD293" s="60">
        <v>467584.46</v>
      </c>
      <c r="BE293" s="60">
        <v>507584.46</v>
      </c>
      <c r="BF293" s="60">
        <v>406067.56673335651</v>
      </c>
      <c r="BG293" s="60">
        <v>70000</v>
      </c>
      <c r="BH293" s="60">
        <v>507584.46</v>
      </c>
      <c r="BI293" s="60">
        <v>406067.56673335651</v>
      </c>
      <c r="BJ293" s="60">
        <v>0</v>
      </c>
      <c r="BK293" s="60">
        <v>507584.46</v>
      </c>
      <c r="BL293" s="60">
        <v>406067.56673335651</v>
      </c>
      <c r="BM293" s="60">
        <v>0</v>
      </c>
      <c r="BN293" s="60">
        <v>507584.46</v>
      </c>
      <c r="BO293" s="276">
        <v>406067.56673335651</v>
      </c>
      <c r="BP293" s="161">
        <v>0</v>
      </c>
      <c r="BQ293" s="266"/>
      <c r="BR293" s="266"/>
      <c r="BS293" s="277"/>
    </row>
    <row r="294" spans="1:16373" s="49" customFormat="1" ht="114.75" outlineLevel="2" x14ac:dyDescent="0.2">
      <c r="A294" s="63">
        <v>310</v>
      </c>
      <c r="B294" s="63">
        <v>16</v>
      </c>
      <c r="C294" s="43" t="s">
        <v>620</v>
      </c>
      <c r="D294" s="62" t="s">
        <v>631</v>
      </c>
      <c r="E294" s="110">
        <v>5003891</v>
      </c>
      <c r="F294" s="110" t="s">
        <v>632</v>
      </c>
      <c r="G294" s="111" t="s">
        <v>1241</v>
      </c>
      <c r="H294" s="110" t="s">
        <v>1242</v>
      </c>
      <c r="I294" s="110" t="s">
        <v>1242</v>
      </c>
      <c r="J294" s="111">
        <v>20</v>
      </c>
      <c r="K294" s="262">
        <v>1597900</v>
      </c>
      <c r="L294" s="63">
        <v>1525465</v>
      </c>
      <c r="M294" s="63">
        <v>1350960.7</v>
      </c>
      <c r="N294" s="63">
        <v>1524960.7</v>
      </c>
      <c r="O294" s="59" t="s">
        <v>1312</v>
      </c>
      <c r="P294" s="97">
        <f t="shared" si="8"/>
        <v>1597900</v>
      </c>
      <c r="Q294" s="81"/>
      <c r="R294" s="81"/>
      <c r="S294" s="81"/>
      <c r="T294" s="81"/>
      <c r="U294" s="81"/>
      <c r="V294" s="81">
        <v>1597900</v>
      </c>
      <c r="W294" s="81"/>
      <c r="X294" s="81"/>
      <c r="Y294" s="81"/>
      <c r="Z294" s="111" t="s">
        <v>1316</v>
      </c>
      <c r="AA294" s="263">
        <v>1514</v>
      </c>
      <c r="AB294" s="264" t="s">
        <v>620</v>
      </c>
      <c r="AC294" s="68" t="s">
        <v>87</v>
      </c>
      <c r="AD294" s="265">
        <v>1</v>
      </c>
      <c r="AE294" s="266">
        <v>5003891</v>
      </c>
      <c r="AF294" s="110" t="s">
        <v>632</v>
      </c>
      <c r="AG294" s="267" t="s">
        <v>1274</v>
      </c>
      <c r="AH294" s="268" t="s">
        <v>1241</v>
      </c>
      <c r="AI294" s="267" t="s">
        <v>1314</v>
      </c>
      <c r="AJ294" s="267"/>
      <c r="AK294" s="269" t="s">
        <v>1224</v>
      </c>
      <c r="AL294" s="267" t="s">
        <v>1242</v>
      </c>
      <c r="AM294" s="267" t="s">
        <v>1242</v>
      </c>
      <c r="AN294" s="267" t="s">
        <v>1225</v>
      </c>
      <c r="AO294" s="267" t="s">
        <v>1226</v>
      </c>
      <c r="AP294" s="270" t="s">
        <v>1315</v>
      </c>
      <c r="AQ294" s="271">
        <v>100</v>
      </c>
      <c r="AR294" s="272" t="s">
        <v>1228</v>
      </c>
      <c r="AS294" s="273">
        <v>100</v>
      </c>
      <c r="AT294" s="274">
        <v>1597900</v>
      </c>
      <c r="AU294" s="275">
        <v>79.999999750456595</v>
      </c>
      <c r="AV294" s="276">
        <v>1525465</v>
      </c>
      <c r="AW294" s="60">
        <v>1525465</v>
      </c>
      <c r="AX294" s="60">
        <v>1525465</v>
      </c>
      <c r="AY294" s="60">
        <v>1525465</v>
      </c>
      <c r="AZ294" s="60">
        <v>1525465</v>
      </c>
      <c r="BA294" s="60"/>
      <c r="BB294" s="60">
        <v>1350960.7</v>
      </c>
      <c r="BC294" s="60">
        <v>1350960.7</v>
      </c>
      <c r="BD294" s="60">
        <v>1424960.7</v>
      </c>
      <c r="BE294" s="60">
        <v>1524960.7</v>
      </c>
      <c r="BF294" s="60">
        <v>1219968.5561945611</v>
      </c>
      <c r="BG294" s="60">
        <v>174000</v>
      </c>
      <c r="BH294" s="60">
        <v>1524960.7</v>
      </c>
      <c r="BI294" s="60">
        <v>1219968.5561945611</v>
      </c>
      <c r="BJ294" s="60">
        <v>0</v>
      </c>
      <c r="BK294" s="60">
        <v>1524960.7</v>
      </c>
      <c r="BL294" s="60">
        <v>1219968.5561945611</v>
      </c>
      <c r="BM294" s="60">
        <v>0</v>
      </c>
      <c r="BN294" s="60">
        <v>1524960.7</v>
      </c>
      <c r="BO294" s="276">
        <v>1219968.5561945611</v>
      </c>
      <c r="BP294" s="161">
        <v>0</v>
      </c>
      <c r="BQ294" s="266"/>
      <c r="BR294" s="266"/>
      <c r="BS294" s="277"/>
    </row>
    <row r="295" spans="1:16373" s="112" customFormat="1" ht="51" outlineLevel="2" x14ac:dyDescent="0.2">
      <c r="A295" s="63">
        <v>311</v>
      </c>
      <c r="B295" s="63">
        <v>16</v>
      </c>
      <c r="C295" s="43" t="s">
        <v>620</v>
      </c>
      <c r="D295" s="62" t="s">
        <v>633</v>
      </c>
      <c r="E295" s="110">
        <v>5003901</v>
      </c>
      <c r="F295" s="110" t="s">
        <v>634</v>
      </c>
      <c r="G295" s="111" t="s">
        <v>1241</v>
      </c>
      <c r="H295" s="110" t="s">
        <v>1242</v>
      </c>
      <c r="I295" s="110" t="s">
        <v>1242</v>
      </c>
      <c r="J295" s="111">
        <v>20</v>
      </c>
      <c r="K295" s="262">
        <v>865710</v>
      </c>
      <c r="L295" s="63">
        <v>865710</v>
      </c>
      <c r="M295" s="63">
        <v>697550.64</v>
      </c>
      <c r="N295" s="63">
        <v>797550.64</v>
      </c>
      <c r="O295" s="59" t="s">
        <v>1312</v>
      </c>
      <c r="P295" s="97">
        <f t="shared" si="8"/>
        <v>865710</v>
      </c>
      <c r="Q295" s="81"/>
      <c r="R295" s="81"/>
      <c r="S295" s="81"/>
      <c r="T295" s="81"/>
      <c r="U295" s="81"/>
      <c r="V295" s="81">
        <v>865710</v>
      </c>
      <c r="W295" s="81"/>
      <c r="X295" s="81"/>
      <c r="Y295" s="81"/>
      <c r="Z295" s="111" t="s">
        <v>1317</v>
      </c>
      <c r="AA295" s="263">
        <v>1514</v>
      </c>
      <c r="AB295" s="264" t="s">
        <v>620</v>
      </c>
      <c r="AC295" s="68" t="s">
        <v>631</v>
      </c>
      <c r="AD295" s="265">
        <v>1</v>
      </c>
      <c r="AE295" s="266">
        <v>5003901</v>
      </c>
      <c r="AF295" s="110" t="s">
        <v>634</v>
      </c>
      <c r="AG295" s="267" t="s">
        <v>1274</v>
      </c>
      <c r="AH295" s="268" t="s">
        <v>1241</v>
      </c>
      <c r="AI295" s="267" t="s">
        <v>1314</v>
      </c>
      <c r="AJ295" s="267"/>
      <c r="AK295" s="269" t="s">
        <v>1224</v>
      </c>
      <c r="AL295" s="267" t="s">
        <v>1242</v>
      </c>
      <c r="AM295" s="267" t="s">
        <v>1242</v>
      </c>
      <c r="AN295" s="267" t="s">
        <v>1225</v>
      </c>
      <c r="AO295" s="267" t="s">
        <v>1226</v>
      </c>
      <c r="AP295" s="270" t="s">
        <v>1315</v>
      </c>
      <c r="AQ295" s="271">
        <v>100</v>
      </c>
      <c r="AR295" s="272" t="s">
        <v>1228</v>
      </c>
      <c r="AS295" s="273">
        <v>100</v>
      </c>
      <c r="AT295" s="274">
        <v>865710</v>
      </c>
      <c r="AU295" s="275">
        <v>79.999999750456595</v>
      </c>
      <c r="AV295" s="276">
        <v>865710</v>
      </c>
      <c r="AW295" s="60">
        <v>865710</v>
      </c>
      <c r="AX295" s="60">
        <v>865710</v>
      </c>
      <c r="AY295" s="60">
        <v>865710</v>
      </c>
      <c r="AZ295" s="60">
        <v>865710</v>
      </c>
      <c r="BA295" s="60"/>
      <c r="BB295" s="60">
        <v>697550.64</v>
      </c>
      <c r="BC295" s="60">
        <v>697550.64</v>
      </c>
      <c r="BD295" s="60">
        <v>697550.64</v>
      </c>
      <c r="BE295" s="60">
        <v>797550.64</v>
      </c>
      <c r="BF295" s="60">
        <v>638040.51000976504</v>
      </c>
      <c r="BG295" s="60">
        <v>100000</v>
      </c>
      <c r="BH295" s="60">
        <v>852550.64</v>
      </c>
      <c r="BI295" s="60">
        <v>682040.50987251615</v>
      </c>
      <c r="BJ295" s="60">
        <v>55000</v>
      </c>
      <c r="BK295" s="60">
        <v>852550.64</v>
      </c>
      <c r="BL295" s="60">
        <v>682040.50987251615</v>
      </c>
      <c r="BM295" s="60">
        <v>0</v>
      </c>
      <c r="BN295" s="60">
        <v>852550.64</v>
      </c>
      <c r="BO295" s="276">
        <v>682040.50987251615</v>
      </c>
      <c r="BP295" s="161">
        <v>0</v>
      </c>
      <c r="BQ295" s="266"/>
      <c r="BR295" s="266"/>
      <c r="BS295" s="277"/>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c r="DB295" s="49"/>
      <c r="DC295" s="49"/>
      <c r="DD295" s="49"/>
      <c r="DE295" s="49"/>
      <c r="DF295" s="49"/>
      <c r="DG295" s="49"/>
      <c r="DH295" s="49"/>
      <c r="DI295" s="49"/>
      <c r="DJ295" s="49"/>
      <c r="DK295" s="49"/>
      <c r="DL295" s="49"/>
      <c r="DM295" s="49"/>
      <c r="DN295" s="49"/>
      <c r="DO295" s="49"/>
      <c r="DP295" s="49"/>
      <c r="DQ295" s="49"/>
      <c r="DR295" s="49"/>
      <c r="DS295" s="49"/>
      <c r="DT295" s="49"/>
      <c r="DU295" s="49"/>
      <c r="DV295" s="49"/>
      <c r="DW295" s="49"/>
      <c r="DX295" s="49"/>
      <c r="DY295" s="49"/>
      <c r="DZ295" s="49"/>
      <c r="EA295" s="49"/>
      <c r="EB295" s="49"/>
      <c r="EC295" s="49"/>
      <c r="ED295" s="49"/>
      <c r="EE295" s="49"/>
      <c r="EF295" s="49"/>
      <c r="EG295" s="49"/>
      <c r="EH295" s="49"/>
      <c r="EI295" s="49"/>
      <c r="EJ295" s="49"/>
      <c r="EK295" s="49"/>
      <c r="EL295" s="49"/>
      <c r="EM295" s="49"/>
      <c r="EN295" s="49"/>
      <c r="EO295" s="49"/>
      <c r="EP295" s="49"/>
      <c r="EQ295" s="49"/>
      <c r="ER295" s="49"/>
      <c r="ES295" s="49"/>
      <c r="ET295" s="49"/>
      <c r="EU295" s="49"/>
      <c r="EV295" s="49"/>
      <c r="EW295" s="49"/>
      <c r="EX295" s="49"/>
      <c r="EY295" s="49"/>
      <c r="EZ295" s="49"/>
      <c r="FA295" s="49"/>
      <c r="FB295" s="49"/>
      <c r="FC295" s="49"/>
      <c r="FD295" s="49"/>
      <c r="FE295" s="49"/>
      <c r="FF295" s="49"/>
      <c r="FG295" s="49"/>
      <c r="FH295" s="49"/>
      <c r="FI295" s="49"/>
      <c r="FJ295" s="49"/>
      <c r="FK295" s="49"/>
      <c r="FL295" s="49"/>
      <c r="FM295" s="49"/>
      <c r="FN295" s="49"/>
      <c r="FO295" s="49"/>
      <c r="FP295" s="49"/>
      <c r="FQ295" s="49"/>
      <c r="FR295" s="49"/>
      <c r="FS295" s="49"/>
      <c r="FT295" s="49"/>
      <c r="FU295" s="49"/>
      <c r="FV295" s="49"/>
      <c r="FW295" s="49"/>
      <c r="FX295" s="49"/>
      <c r="FY295" s="49"/>
      <c r="FZ295" s="49"/>
      <c r="GA295" s="49"/>
      <c r="GB295" s="49"/>
      <c r="GC295" s="49"/>
      <c r="GD295" s="49"/>
      <c r="GE295" s="49"/>
      <c r="GF295" s="49"/>
      <c r="GG295" s="49"/>
      <c r="GH295" s="49"/>
      <c r="GI295" s="49"/>
      <c r="GJ295" s="49"/>
      <c r="GK295" s="49"/>
      <c r="GL295" s="49"/>
      <c r="GM295" s="49"/>
      <c r="GN295" s="49"/>
      <c r="GO295" s="49"/>
      <c r="GP295" s="49"/>
      <c r="GQ295" s="49"/>
      <c r="GR295" s="49"/>
      <c r="GS295" s="49"/>
      <c r="GT295" s="49"/>
      <c r="GU295" s="49"/>
      <c r="GV295" s="49"/>
      <c r="GW295" s="49"/>
      <c r="GX295" s="49"/>
      <c r="GY295" s="49"/>
      <c r="GZ295" s="49"/>
      <c r="HA295" s="49"/>
      <c r="HB295" s="49"/>
      <c r="HC295" s="49"/>
      <c r="HD295" s="49"/>
      <c r="HE295" s="49"/>
      <c r="HF295" s="49"/>
      <c r="HG295" s="49"/>
      <c r="HH295" s="49"/>
      <c r="HI295" s="49"/>
      <c r="HJ295" s="49"/>
      <c r="HK295" s="49"/>
      <c r="HL295" s="49"/>
      <c r="HM295" s="49"/>
      <c r="HN295" s="49"/>
      <c r="HO295" s="49"/>
      <c r="HP295" s="49"/>
      <c r="HQ295" s="49"/>
      <c r="HR295" s="49"/>
      <c r="HS295" s="49"/>
      <c r="HT295" s="49"/>
      <c r="HU295" s="49"/>
      <c r="HV295" s="49"/>
      <c r="HW295" s="49"/>
      <c r="HX295" s="49"/>
      <c r="HY295" s="49"/>
      <c r="HZ295" s="49"/>
      <c r="IA295" s="49"/>
      <c r="IB295" s="49"/>
      <c r="IC295" s="49"/>
      <c r="ID295" s="49"/>
      <c r="IE295" s="49"/>
      <c r="IF295" s="49"/>
      <c r="IG295" s="49"/>
      <c r="IH295" s="49"/>
      <c r="II295" s="49"/>
      <c r="IJ295" s="49"/>
      <c r="IK295" s="49"/>
      <c r="IL295" s="49"/>
      <c r="IM295" s="49"/>
      <c r="IN295" s="49"/>
      <c r="IO295" s="49"/>
      <c r="IP295" s="49"/>
      <c r="IQ295" s="49"/>
      <c r="IR295" s="49"/>
      <c r="IS295" s="49"/>
      <c r="IT295" s="49"/>
      <c r="IU295" s="49"/>
      <c r="IV295" s="49"/>
      <c r="IW295" s="49"/>
      <c r="IX295" s="49"/>
      <c r="IY295" s="49"/>
      <c r="IZ295" s="49"/>
      <c r="JA295" s="49"/>
      <c r="JB295" s="49"/>
      <c r="JC295" s="49"/>
      <c r="JD295" s="49"/>
      <c r="JE295" s="49"/>
      <c r="JF295" s="49"/>
      <c r="JG295" s="49"/>
      <c r="JH295" s="49"/>
      <c r="JI295" s="49"/>
      <c r="JJ295" s="49"/>
      <c r="JK295" s="49"/>
      <c r="JL295" s="49"/>
      <c r="JM295" s="49"/>
      <c r="JN295" s="49"/>
      <c r="JO295" s="49"/>
      <c r="JP295" s="49"/>
      <c r="JQ295" s="49"/>
      <c r="JR295" s="49"/>
      <c r="JS295" s="49"/>
      <c r="JT295" s="49"/>
      <c r="JU295" s="49"/>
      <c r="JV295" s="49"/>
      <c r="JW295" s="49"/>
      <c r="JX295" s="49"/>
      <c r="JY295" s="49"/>
      <c r="JZ295" s="49"/>
      <c r="KA295" s="49"/>
      <c r="KB295" s="49"/>
      <c r="KC295" s="49"/>
      <c r="KD295" s="49"/>
      <c r="KE295" s="49"/>
      <c r="KF295" s="49"/>
      <c r="KG295" s="49"/>
      <c r="KH295" s="49"/>
      <c r="KI295" s="49"/>
      <c r="KJ295" s="49"/>
      <c r="KK295" s="49"/>
      <c r="KL295" s="49"/>
      <c r="KM295" s="49"/>
      <c r="KN295" s="49"/>
      <c r="KO295" s="49"/>
      <c r="KP295" s="49"/>
      <c r="KQ295" s="49"/>
      <c r="KR295" s="49"/>
      <c r="KS295" s="49"/>
      <c r="KT295" s="49"/>
      <c r="KU295" s="49"/>
      <c r="KV295" s="49"/>
      <c r="KW295" s="49"/>
      <c r="KX295" s="49"/>
      <c r="KY295" s="49"/>
      <c r="KZ295" s="49"/>
      <c r="LA295" s="49"/>
      <c r="LB295" s="49"/>
      <c r="LC295" s="49"/>
      <c r="LD295" s="49"/>
      <c r="LE295" s="49"/>
      <c r="LF295" s="49"/>
      <c r="LG295" s="49"/>
      <c r="LH295" s="49"/>
      <c r="LI295" s="49"/>
      <c r="LJ295" s="49"/>
      <c r="LK295" s="49"/>
      <c r="LL295" s="49"/>
      <c r="LM295" s="49"/>
      <c r="LN295" s="49"/>
      <c r="LO295" s="49"/>
      <c r="LP295" s="49"/>
      <c r="LQ295" s="49"/>
      <c r="LR295" s="49"/>
      <c r="LS295" s="49"/>
      <c r="LT295" s="49"/>
      <c r="LU295" s="49"/>
      <c r="LV295" s="49"/>
      <c r="LW295" s="49"/>
      <c r="LX295" s="49"/>
      <c r="LY295" s="49"/>
      <c r="LZ295" s="49"/>
      <c r="MA295" s="49"/>
      <c r="MB295" s="49"/>
      <c r="MC295" s="49"/>
      <c r="MD295" s="49"/>
      <c r="ME295" s="49"/>
      <c r="MF295" s="49"/>
      <c r="MG295" s="49"/>
      <c r="MH295" s="49"/>
      <c r="MI295" s="49"/>
      <c r="MJ295" s="49"/>
      <c r="MK295" s="49"/>
      <c r="ML295" s="49"/>
      <c r="MM295" s="49"/>
      <c r="MN295" s="49"/>
      <c r="MO295" s="49"/>
      <c r="MP295" s="49"/>
      <c r="MQ295" s="49"/>
      <c r="MR295" s="49"/>
      <c r="MS295" s="49"/>
      <c r="MT295" s="49"/>
      <c r="MU295" s="49"/>
      <c r="MV295" s="49"/>
      <c r="MW295" s="49"/>
      <c r="MX295" s="49"/>
      <c r="MY295" s="49"/>
      <c r="MZ295" s="49"/>
      <c r="NA295" s="49"/>
      <c r="NB295" s="49"/>
      <c r="NC295" s="49"/>
      <c r="ND295" s="49"/>
      <c r="NE295" s="49"/>
      <c r="NF295" s="49"/>
      <c r="NG295" s="49"/>
      <c r="NH295" s="49"/>
      <c r="NI295" s="49"/>
      <c r="NJ295" s="49"/>
      <c r="NK295" s="49"/>
      <c r="NL295" s="49"/>
      <c r="NM295" s="49"/>
      <c r="NN295" s="49"/>
      <c r="NO295" s="49"/>
      <c r="NP295" s="49"/>
      <c r="NQ295" s="49"/>
      <c r="NR295" s="49"/>
      <c r="NS295" s="49"/>
      <c r="NT295" s="49"/>
      <c r="NU295" s="49"/>
      <c r="NV295" s="49"/>
      <c r="NW295" s="49"/>
      <c r="NX295" s="49"/>
      <c r="NY295" s="49"/>
      <c r="NZ295" s="49"/>
      <c r="OA295" s="49"/>
      <c r="OB295" s="49"/>
      <c r="OC295" s="49"/>
      <c r="OD295" s="49"/>
      <c r="OE295" s="49"/>
      <c r="OF295" s="49"/>
      <c r="OG295" s="49"/>
      <c r="OH295" s="49"/>
      <c r="OI295" s="49"/>
      <c r="OJ295" s="49"/>
      <c r="OK295" s="49"/>
      <c r="OL295" s="49"/>
      <c r="OM295" s="49"/>
      <c r="ON295" s="49"/>
      <c r="OO295" s="49"/>
      <c r="OP295" s="49"/>
      <c r="OQ295" s="49"/>
      <c r="OR295" s="49"/>
      <c r="OS295" s="49"/>
      <c r="OT295" s="49"/>
      <c r="OU295" s="49"/>
      <c r="OV295" s="49"/>
      <c r="OW295" s="49"/>
      <c r="OX295" s="49"/>
      <c r="OY295" s="49"/>
      <c r="OZ295" s="49"/>
      <c r="PA295" s="49"/>
      <c r="PB295" s="49"/>
      <c r="PC295" s="49"/>
      <c r="PD295" s="49"/>
      <c r="PE295" s="49"/>
      <c r="PF295" s="49"/>
      <c r="PG295" s="49"/>
      <c r="PH295" s="49"/>
      <c r="PI295" s="49"/>
      <c r="PJ295" s="49"/>
      <c r="PK295" s="49"/>
      <c r="PL295" s="49"/>
      <c r="PM295" s="49"/>
      <c r="PN295" s="49"/>
      <c r="PO295" s="49"/>
      <c r="PP295" s="49"/>
      <c r="PQ295" s="49"/>
      <c r="PR295" s="49"/>
      <c r="PS295" s="49"/>
      <c r="PT295" s="49"/>
      <c r="PU295" s="49"/>
      <c r="PV295" s="49"/>
      <c r="PW295" s="49"/>
      <c r="PX295" s="49"/>
      <c r="PY295" s="49"/>
      <c r="PZ295" s="49"/>
      <c r="QA295" s="49"/>
      <c r="QB295" s="49"/>
      <c r="QC295" s="49"/>
      <c r="QD295" s="49"/>
      <c r="QE295" s="49"/>
      <c r="QF295" s="49"/>
      <c r="QG295" s="49"/>
      <c r="QH295" s="49"/>
      <c r="QI295" s="49"/>
      <c r="QJ295" s="49"/>
      <c r="QK295" s="49"/>
      <c r="QL295" s="49"/>
      <c r="QM295" s="49"/>
      <c r="QN295" s="49"/>
      <c r="QO295" s="49"/>
      <c r="QP295" s="49"/>
      <c r="QQ295" s="49"/>
      <c r="QR295" s="49"/>
      <c r="QS295" s="49"/>
      <c r="QT295" s="49"/>
      <c r="QU295" s="49"/>
      <c r="QV295" s="49"/>
      <c r="QW295" s="49"/>
      <c r="QX295" s="49"/>
      <c r="QY295" s="49"/>
      <c r="QZ295" s="49"/>
      <c r="RA295" s="49"/>
      <c r="RB295" s="49"/>
      <c r="RC295" s="49"/>
      <c r="RD295" s="49"/>
      <c r="RE295" s="49"/>
      <c r="RF295" s="49"/>
      <c r="RG295" s="49"/>
      <c r="RH295" s="49"/>
      <c r="RI295" s="49"/>
      <c r="RJ295" s="49"/>
      <c r="RK295" s="49"/>
      <c r="RL295" s="49"/>
      <c r="RM295" s="49"/>
      <c r="RN295" s="49"/>
      <c r="RO295" s="49"/>
      <c r="RP295" s="49"/>
      <c r="RQ295" s="49"/>
      <c r="RR295" s="49"/>
      <c r="RS295" s="49"/>
      <c r="RT295" s="49"/>
      <c r="RU295" s="49"/>
      <c r="RV295" s="49"/>
      <c r="RW295" s="49"/>
      <c r="RX295" s="49"/>
      <c r="RY295" s="49"/>
      <c r="RZ295" s="49"/>
      <c r="SA295" s="49"/>
      <c r="SB295" s="49"/>
      <c r="SC295" s="49"/>
      <c r="SD295" s="49"/>
      <c r="SE295" s="49"/>
      <c r="SF295" s="49"/>
      <c r="SG295" s="49"/>
      <c r="SH295" s="49"/>
      <c r="SI295" s="49"/>
      <c r="SJ295" s="49"/>
      <c r="SK295" s="49"/>
      <c r="SL295" s="49"/>
      <c r="SM295" s="49"/>
      <c r="SN295" s="49"/>
      <c r="SO295" s="49"/>
      <c r="SP295" s="49"/>
      <c r="SQ295" s="49"/>
      <c r="SR295" s="49"/>
      <c r="SS295" s="49"/>
      <c r="ST295" s="49"/>
      <c r="SU295" s="49"/>
      <c r="SV295" s="49"/>
      <c r="SW295" s="49"/>
      <c r="SX295" s="49"/>
      <c r="SY295" s="49"/>
      <c r="SZ295" s="49"/>
      <c r="TA295" s="49"/>
      <c r="TB295" s="49"/>
      <c r="TC295" s="49"/>
      <c r="TD295" s="49"/>
      <c r="TE295" s="49"/>
      <c r="TF295" s="49"/>
      <c r="TG295" s="49"/>
      <c r="TH295" s="49"/>
      <c r="TI295" s="49"/>
      <c r="TJ295" s="49"/>
      <c r="TK295" s="49"/>
      <c r="TL295" s="49"/>
      <c r="TM295" s="49"/>
      <c r="TN295" s="49"/>
      <c r="TO295" s="49"/>
      <c r="TP295" s="49"/>
      <c r="TQ295" s="49"/>
      <c r="TR295" s="49"/>
      <c r="TS295" s="49"/>
      <c r="TT295" s="49"/>
      <c r="TU295" s="49"/>
      <c r="TV295" s="49"/>
      <c r="TW295" s="49"/>
      <c r="TX295" s="49"/>
      <c r="TY295" s="49"/>
      <c r="TZ295" s="49"/>
      <c r="UA295" s="49"/>
      <c r="UB295" s="49"/>
      <c r="UC295" s="49"/>
      <c r="UD295" s="49"/>
      <c r="UE295" s="49"/>
      <c r="UF295" s="49"/>
      <c r="UG295" s="49"/>
      <c r="UH295" s="49"/>
      <c r="UI295" s="49"/>
      <c r="UJ295" s="49"/>
      <c r="UK295" s="49"/>
      <c r="UL295" s="49"/>
      <c r="UM295" s="49"/>
      <c r="UN295" s="49"/>
      <c r="UO295" s="49"/>
      <c r="UP295" s="49"/>
      <c r="UQ295" s="49"/>
      <c r="UR295" s="49"/>
      <c r="US295" s="49"/>
      <c r="UT295" s="49"/>
      <c r="UU295" s="49"/>
      <c r="UV295" s="49"/>
      <c r="UW295" s="49"/>
      <c r="UX295" s="49"/>
      <c r="UY295" s="49"/>
      <c r="UZ295" s="49"/>
      <c r="VA295" s="49"/>
      <c r="VB295" s="49"/>
      <c r="VC295" s="49"/>
      <c r="VD295" s="49"/>
      <c r="VE295" s="49"/>
      <c r="VF295" s="49"/>
      <c r="VG295" s="49"/>
      <c r="VH295" s="49"/>
      <c r="VI295" s="49"/>
      <c r="VJ295" s="49"/>
      <c r="VK295" s="49"/>
      <c r="VL295" s="49"/>
      <c r="VM295" s="49"/>
      <c r="VN295" s="49"/>
      <c r="VO295" s="49"/>
      <c r="VP295" s="49"/>
      <c r="VQ295" s="49"/>
      <c r="VR295" s="49"/>
      <c r="VS295" s="49"/>
      <c r="VT295" s="49"/>
      <c r="VU295" s="49"/>
      <c r="VV295" s="49"/>
      <c r="VW295" s="49"/>
      <c r="VX295" s="49"/>
      <c r="VY295" s="49"/>
      <c r="VZ295" s="49"/>
      <c r="WA295" s="49"/>
      <c r="WB295" s="49"/>
      <c r="WC295" s="49"/>
      <c r="WD295" s="49"/>
      <c r="WE295" s="49"/>
      <c r="WF295" s="49"/>
      <c r="WG295" s="49"/>
      <c r="WH295" s="49"/>
      <c r="WI295" s="49"/>
      <c r="WJ295" s="49"/>
      <c r="WK295" s="49"/>
      <c r="WL295" s="49"/>
      <c r="WM295" s="49"/>
      <c r="WN295" s="49"/>
      <c r="WO295" s="49"/>
      <c r="WP295" s="49"/>
      <c r="WQ295" s="49"/>
      <c r="WR295" s="49"/>
      <c r="WS295" s="49"/>
      <c r="WT295" s="49"/>
      <c r="WU295" s="49"/>
      <c r="WV295" s="49"/>
      <c r="WW295" s="49"/>
      <c r="WX295" s="49"/>
      <c r="WY295" s="49"/>
      <c r="WZ295" s="49"/>
      <c r="XA295" s="49"/>
      <c r="XB295" s="49"/>
      <c r="XC295" s="49"/>
      <c r="XD295" s="49"/>
      <c r="XE295" s="49"/>
      <c r="XF295" s="49"/>
      <c r="XG295" s="49"/>
      <c r="XH295" s="49"/>
      <c r="XI295" s="49"/>
      <c r="XJ295" s="49"/>
      <c r="XK295" s="49"/>
      <c r="XL295" s="49"/>
      <c r="XM295" s="49"/>
      <c r="XN295" s="49"/>
      <c r="XO295" s="49"/>
      <c r="XP295" s="49"/>
      <c r="XQ295" s="49"/>
      <c r="XR295" s="49"/>
      <c r="XS295" s="49"/>
      <c r="XT295" s="49"/>
      <c r="XU295" s="49"/>
      <c r="XV295" s="49"/>
      <c r="XW295" s="49"/>
      <c r="XX295" s="49"/>
      <c r="XY295" s="49"/>
      <c r="XZ295" s="49"/>
      <c r="YA295" s="49"/>
      <c r="YB295" s="49"/>
      <c r="YC295" s="49"/>
      <c r="YD295" s="49"/>
      <c r="YE295" s="49"/>
      <c r="YF295" s="49"/>
      <c r="YG295" s="49"/>
      <c r="YH295" s="49"/>
      <c r="YI295" s="49"/>
      <c r="YJ295" s="49"/>
      <c r="YK295" s="49"/>
      <c r="YL295" s="49"/>
      <c r="YM295" s="49"/>
      <c r="YN295" s="49"/>
      <c r="YO295" s="49"/>
      <c r="YP295" s="49"/>
      <c r="YQ295" s="49"/>
      <c r="YR295" s="49"/>
      <c r="YS295" s="49"/>
      <c r="YT295" s="49"/>
      <c r="YU295" s="49"/>
      <c r="YV295" s="49"/>
      <c r="YW295" s="49"/>
      <c r="YX295" s="49"/>
      <c r="YY295" s="49"/>
      <c r="YZ295" s="49"/>
      <c r="ZA295" s="49"/>
      <c r="ZB295" s="49"/>
      <c r="ZC295" s="49"/>
      <c r="ZD295" s="49"/>
      <c r="ZE295" s="49"/>
      <c r="ZF295" s="49"/>
      <c r="ZG295" s="49"/>
      <c r="ZH295" s="49"/>
      <c r="ZI295" s="49"/>
      <c r="ZJ295" s="49"/>
      <c r="ZK295" s="49"/>
      <c r="ZL295" s="49"/>
      <c r="ZM295" s="49"/>
      <c r="ZN295" s="49"/>
      <c r="ZO295" s="49"/>
      <c r="ZP295" s="49"/>
      <c r="ZQ295" s="49"/>
      <c r="ZR295" s="49"/>
      <c r="ZS295" s="49"/>
      <c r="ZT295" s="49"/>
      <c r="ZU295" s="49"/>
      <c r="ZV295" s="49"/>
      <c r="ZW295" s="49"/>
      <c r="ZX295" s="49"/>
      <c r="ZY295" s="49"/>
      <c r="ZZ295" s="49"/>
      <c r="AAA295" s="49"/>
      <c r="AAB295" s="49"/>
      <c r="AAC295" s="49"/>
      <c r="AAD295" s="49"/>
      <c r="AAE295" s="49"/>
      <c r="AAF295" s="49"/>
      <c r="AAG295" s="49"/>
      <c r="AAH295" s="49"/>
      <c r="AAI295" s="49"/>
      <c r="AAJ295" s="49"/>
      <c r="AAK295" s="49"/>
      <c r="AAL295" s="49"/>
      <c r="AAM295" s="49"/>
      <c r="AAN295" s="49"/>
      <c r="AAO295" s="49"/>
      <c r="AAP295" s="49"/>
      <c r="AAQ295" s="49"/>
      <c r="AAR295" s="49"/>
      <c r="AAS295" s="49"/>
      <c r="AAT295" s="49"/>
      <c r="AAU295" s="49"/>
      <c r="AAV295" s="49"/>
      <c r="AAW295" s="49"/>
      <c r="AAX295" s="49"/>
      <c r="AAY295" s="49"/>
      <c r="AAZ295" s="49"/>
      <c r="ABA295" s="49"/>
      <c r="ABB295" s="49"/>
      <c r="ABC295" s="49"/>
      <c r="ABD295" s="49"/>
      <c r="ABE295" s="49"/>
      <c r="ABF295" s="49"/>
      <c r="ABG295" s="49"/>
      <c r="ABH295" s="49"/>
      <c r="ABI295" s="49"/>
      <c r="ABJ295" s="49"/>
      <c r="ABK295" s="49"/>
      <c r="ABL295" s="49"/>
      <c r="ABM295" s="49"/>
      <c r="ABN295" s="49"/>
      <c r="ABO295" s="49"/>
      <c r="ABP295" s="49"/>
      <c r="ABQ295" s="49"/>
      <c r="ABR295" s="49"/>
      <c r="ABS295" s="49"/>
      <c r="ABT295" s="49"/>
      <c r="ABU295" s="49"/>
      <c r="ABV295" s="49"/>
      <c r="ABW295" s="49"/>
      <c r="ABX295" s="49"/>
      <c r="ABY295" s="49"/>
      <c r="ABZ295" s="49"/>
      <c r="ACA295" s="49"/>
      <c r="ACB295" s="49"/>
      <c r="ACC295" s="49"/>
      <c r="ACD295" s="49"/>
      <c r="ACE295" s="49"/>
      <c r="ACF295" s="49"/>
      <c r="ACG295" s="49"/>
      <c r="ACH295" s="49"/>
      <c r="ACI295" s="49"/>
      <c r="ACJ295" s="49"/>
      <c r="ACK295" s="49"/>
      <c r="ACL295" s="49"/>
      <c r="ACM295" s="49"/>
      <c r="ACN295" s="49"/>
      <c r="ACO295" s="49"/>
      <c r="ACP295" s="49"/>
      <c r="ACQ295" s="49"/>
      <c r="ACR295" s="49"/>
      <c r="ACS295" s="49"/>
      <c r="ACT295" s="49"/>
      <c r="ACU295" s="49"/>
      <c r="ACV295" s="49"/>
      <c r="ACW295" s="49"/>
      <c r="ACX295" s="49"/>
      <c r="ACY295" s="49"/>
      <c r="ACZ295" s="49"/>
      <c r="ADA295" s="49"/>
      <c r="ADB295" s="49"/>
      <c r="ADC295" s="49"/>
      <c r="ADD295" s="49"/>
      <c r="ADE295" s="49"/>
      <c r="ADF295" s="49"/>
      <c r="ADG295" s="49"/>
      <c r="ADH295" s="49"/>
      <c r="ADI295" s="49"/>
      <c r="ADJ295" s="49"/>
      <c r="ADK295" s="49"/>
      <c r="ADL295" s="49"/>
      <c r="ADM295" s="49"/>
      <c r="ADN295" s="49"/>
      <c r="ADO295" s="49"/>
      <c r="ADP295" s="49"/>
      <c r="ADQ295" s="49"/>
      <c r="ADR295" s="49"/>
      <c r="ADS295" s="49"/>
      <c r="ADT295" s="49"/>
      <c r="ADU295" s="49"/>
      <c r="ADV295" s="49"/>
      <c r="ADW295" s="49"/>
      <c r="ADX295" s="49"/>
      <c r="ADY295" s="49"/>
      <c r="ADZ295" s="49"/>
      <c r="AEA295" s="49"/>
      <c r="AEB295" s="49"/>
      <c r="AEC295" s="49"/>
      <c r="AED295" s="49"/>
      <c r="AEE295" s="49"/>
      <c r="AEF295" s="49"/>
      <c r="AEG295" s="49"/>
      <c r="AEH295" s="49"/>
      <c r="AEI295" s="49"/>
      <c r="AEJ295" s="49"/>
      <c r="AEK295" s="49"/>
      <c r="AEL295" s="49"/>
      <c r="AEM295" s="49"/>
      <c r="AEN295" s="49"/>
      <c r="AEO295" s="49"/>
      <c r="AEP295" s="49"/>
      <c r="AEQ295" s="49"/>
      <c r="AER295" s="49"/>
      <c r="AES295" s="49"/>
      <c r="AET295" s="49"/>
      <c r="AEU295" s="49"/>
      <c r="AEV295" s="49"/>
      <c r="AEW295" s="49"/>
      <c r="AEX295" s="49"/>
      <c r="AEY295" s="49"/>
      <c r="AEZ295" s="49"/>
      <c r="AFA295" s="49"/>
      <c r="AFB295" s="49"/>
      <c r="AFC295" s="49"/>
      <c r="AFD295" s="49"/>
      <c r="AFE295" s="49"/>
      <c r="AFF295" s="49"/>
      <c r="AFG295" s="49"/>
      <c r="AFH295" s="49"/>
      <c r="AFI295" s="49"/>
      <c r="AFJ295" s="49"/>
      <c r="AFK295" s="49"/>
      <c r="AFL295" s="49"/>
      <c r="AFM295" s="49"/>
      <c r="AFN295" s="49"/>
      <c r="AFO295" s="49"/>
      <c r="AFP295" s="49"/>
      <c r="AFQ295" s="49"/>
      <c r="AFR295" s="49"/>
      <c r="AFS295" s="49"/>
      <c r="AFT295" s="49"/>
      <c r="AFU295" s="49"/>
      <c r="AFV295" s="49"/>
      <c r="AFW295" s="49"/>
      <c r="AFX295" s="49"/>
      <c r="AFY295" s="49"/>
      <c r="AFZ295" s="49"/>
      <c r="AGA295" s="49"/>
      <c r="AGB295" s="49"/>
      <c r="AGC295" s="49"/>
      <c r="AGD295" s="49"/>
      <c r="AGE295" s="49"/>
      <c r="AGF295" s="49"/>
      <c r="AGG295" s="49"/>
      <c r="AGH295" s="49"/>
      <c r="AGI295" s="49"/>
      <c r="AGJ295" s="49"/>
      <c r="AGK295" s="49"/>
      <c r="AGL295" s="49"/>
      <c r="AGM295" s="49"/>
      <c r="AGN295" s="49"/>
      <c r="AGO295" s="49"/>
      <c r="AGP295" s="49"/>
      <c r="AGQ295" s="49"/>
      <c r="AGR295" s="49"/>
      <c r="AGS295" s="49"/>
      <c r="AGT295" s="49"/>
      <c r="AGU295" s="49"/>
      <c r="AGV295" s="49"/>
      <c r="AGW295" s="49"/>
      <c r="AGX295" s="49"/>
      <c r="AGY295" s="49"/>
      <c r="AGZ295" s="49"/>
      <c r="AHA295" s="49"/>
      <c r="AHB295" s="49"/>
      <c r="AHC295" s="49"/>
      <c r="AHD295" s="49"/>
      <c r="AHE295" s="49"/>
      <c r="AHF295" s="49"/>
      <c r="AHG295" s="49"/>
      <c r="AHH295" s="49"/>
      <c r="AHI295" s="49"/>
      <c r="AHJ295" s="49"/>
      <c r="AHK295" s="49"/>
      <c r="AHL295" s="49"/>
      <c r="AHM295" s="49"/>
      <c r="AHN295" s="49"/>
      <c r="AHO295" s="49"/>
      <c r="AHP295" s="49"/>
      <c r="AHQ295" s="49"/>
      <c r="AHR295" s="49"/>
      <c r="AHS295" s="49"/>
      <c r="AHT295" s="49"/>
      <c r="AHU295" s="49"/>
      <c r="AHV295" s="49"/>
      <c r="AHW295" s="49"/>
      <c r="AHX295" s="49"/>
      <c r="AHY295" s="49"/>
      <c r="AHZ295" s="49"/>
      <c r="AIA295" s="49"/>
      <c r="AIB295" s="49"/>
      <c r="AIC295" s="49"/>
      <c r="AID295" s="49"/>
      <c r="AIE295" s="49"/>
      <c r="AIF295" s="49"/>
      <c r="AIG295" s="49"/>
      <c r="AIH295" s="49"/>
      <c r="AII295" s="49"/>
      <c r="AIJ295" s="49"/>
      <c r="AIK295" s="49"/>
      <c r="AIL295" s="49"/>
      <c r="AIM295" s="49"/>
      <c r="AIN295" s="49"/>
      <c r="AIO295" s="49"/>
      <c r="AIP295" s="49"/>
      <c r="AIQ295" s="49"/>
      <c r="AIR295" s="49"/>
      <c r="AIS295" s="49"/>
      <c r="AIT295" s="49"/>
      <c r="AIU295" s="49"/>
      <c r="AIV295" s="49"/>
      <c r="AIW295" s="49"/>
      <c r="AIX295" s="49"/>
      <c r="AIY295" s="49"/>
      <c r="AIZ295" s="49"/>
      <c r="AJA295" s="49"/>
      <c r="AJB295" s="49"/>
      <c r="AJC295" s="49"/>
      <c r="AJD295" s="49"/>
      <c r="AJE295" s="49"/>
      <c r="AJF295" s="49"/>
      <c r="AJG295" s="49"/>
      <c r="AJH295" s="49"/>
      <c r="AJI295" s="49"/>
      <c r="AJJ295" s="49"/>
      <c r="AJK295" s="49"/>
      <c r="AJL295" s="49"/>
      <c r="AJM295" s="49"/>
      <c r="AJN295" s="49"/>
      <c r="AJO295" s="49"/>
      <c r="AJP295" s="49"/>
      <c r="AJQ295" s="49"/>
      <c r="AJR295" s="49"/>
      <c r="AJS295" s="49"/>
      <c r="AJT295" s="49"/>
      <c r="AJU295" s="49"/>
      <c r="AJV295" s="49"/>
      <c r="AJW295" s="49"/>
      <c r="AJX295" s="49"/>
      <c r="AJY295" s="49"/>
      <c r="AJZ295" s="49"/>
      <c r="AKA295" s="49"/>
      <c r="AKB295" s="49"/>
      <c r="AKC295" s="49"/>
      <c r="AKD295" s="49"/>
      <c r="AKE295" s="49"/>
      <c r="AKF295" s="49"/>
      <c r="AKG295" s="49"/>
      <c r="AKH295" s="49"/>
      <c r="AKI295" s="49"/>
      <c r="AKJ295" s="49"/>
      <c r="AKK295" s="49"/>
      <c r="AKL295" s="49"/>
      <c r="AKM295" s="49"/>
      <c r="AKN295" s="49"/>
      <c r="AKO295" s="49"/>
      <c r="AKP295" s="49"/>
      <c r="AKQ295" s="49"/>
      <c r="AKR295" s="49"/>
      <c r="AKS295" s="49"/>
      <c r="AKT295" s="49"/>
      <c r="AKU295" s="49"/>
      <c r="AKV295" s="49"/>
      <c r="AKW295" s="49"/>
      <c r="AKX295" s="49"/>
      <c r="AKY295" s="49"/>
      <c r="AKZ295" s="49"/>
      <c r="ALA295" s="49"/>
      <c r="ALB295" s="49"/>
      <c r="ALC295" s="49"/>
      <c r="ALD295" s="49"/>
      <c r="ALE295" s="49"/>
      <c r="ALF295" s="49"/>
      <c r="ALG295" s="49"/>
      <c r="ALH295" s="49"/>
      <c r="ALI295" s="49"/>
      <c r="ALJ295" s="49"/>
      <c r="ALK295" s="49"/>
      <c r="ALL295" s="49"/>
      <c r="ALM295" s="49"/>
      <c r="ALN295" s="49"/>
      <c r="ALO295" s="49"/>
      <c r="ALP295" s="49"/>
      <c r="ALQ295" s="49"/>
      <c r="ALR295" s="49"/>
      <c r="ALS295" s="49"/>
      <c r="ALT295" s="49"/>
      <c r="ALU295" s="49"/>
      <c r="ALV295" s="49"/>
      <c r="ALW295" s="49"/>
      <c r="ALX295" s="49"/>
      <c r="ALY295" s="49"/>
      <c r="ALZ295" s="49"/>
      <c r="AMA295" s="49"/>
      <c r="AMB295" s="49"/>
      <c r="AMC295" s="49"/>
      <c r="AMD295" s="49"/>
      <c r="AME295" s="49"/>
      <c r="AMF295" s="49"/>
      <c r="AMG295" s="49"/>
      <c r="AMH295" s="49"/>
      <c r="AMI295" s="49"/>
      <c r="AMJ295" s="49"/>
      <c r="AMK295" s="49"/>
      <c r="AML295" s="49"/>
      <c r="AMM295" s="49"/>
      <c r="AMN295" s="49"/>
      <c r="AMO295" s="49"/>
      <c r="AMP295" s="49"/>
      <c r="AMQ295" s="49"/>
      <c r="AMR295" s="49"/>
      <c r="AMS295" s="49"/>
      <c r="AMT295" s="49"/>
      <c r="AMU295" s="49"/>
      <c r="AMV295" s="49"/>
      <c r="AMW295" s="49"/>
      <c r="AMX295" s="49"/>
      <c r="AMY295" s="49"/>
      <c r="AMZ295" s="49"/>
      <c r="ANA295" s="49"/>
      <c r="ANB295" s="49"/>
      <c r="ANC295" s="49"/>
      <c r="AND295" s="49"/>
      <c r="ANE295" s="49"/>
      <c r="ANF295" s="49"/>
      <c r="ANG295" s="49"/>
      <c r="ANH295" s="49"/>
      <c r="ANI295" s="49"/>
      <c r="ANJ295" s="49"/>
      <c r="ANK295" s="49"/>
      <c r="ANL295" s="49"/>
      <c r="ANM295" s="49"/>
      <c r="ANN295" s="49"/>
      <c r="ANO295" s="49"/>
      <c r="ANP295" s="49"/>
      <c r="ANQ295" s="49"/>
      <c r="ANR295" s="49"/>
      <c r="ANS295" s="49"/>
      <c r="ANT295" s="49"/>
      <c r="ANU295" s="49"/>
      <c r="ANV295" s="49"/>
      <c r="ANW295" s="49"/>
      <c r="ANX295" s="49"/>
      <c r="ANY295" s="49"/>
      <c r="ANZ295" s="49"/>
      <c r="AOA295" s="49"/>
      <c r="AOB295" s="49"/>
      <c r="AOC295" s="49"/>
      <c r="AOD295" s="49"/>
      <c r="AOE295" s="49"/>
      <c r="AOF295" s="49"/>
      <c r="AOG295" s="49"/>
      <c r="AOH295" s="49"/>
      <c r="AOI295" s="49"/>
      <c r="AOJ295" s="49"/>
      <c r="AOK295" s="49"/>
      <c r="AOL295" s="49"/>
      <c r="AOM295" s="49"/>
      <c r="AON295" s="49"/>
      <c r="AOO295" s="49"/>
      <c r="AOP295" s="49"/>
      <c r="AOQ295" s="49"/>
      <c r="AOR295" s="49"/>
      <c r="AOS295" s="49"/>
      <c r="AOT295" s="49"/>
      <c r="AOU295" s="49"/>
      <c r="AOV295" s="49"/>
      <c r="AOW295" s="49"/>
      <c r="AOX295" s="49"/>
      <c r="AOY295" s="49"/>
      <c r="AOZ295" s="49"/>
      <c r="APA295" s="49"/>
      <c r="APB295" s="49"/>
      <c r="APC295" s="49"/>
      <c r="APD295" s="49"/>
      <c r="APE295" s="49"/>
      <c r="APF295" s="49"/>
      <c r="APG295" s="49"/>
      <c r="APH295" s="49"/>
      <c r="API295" s="49"/>
      <c r="APJ295" s="49"/>
      <c r="APK295" s="49"/>
      <c r="APL295" s="49"/>
      <c r="APM295" s="49"/>
      <c r="APN295" s="49"/>
      <c r="APO295" s="49"/>
      <c r="APP295" s="49"/>
      <c r="APQ295" s="49"/>
      <c r="APR295" s="49"/>
      <c r="APS295" s="49"/>
      <c r="APT295" s="49"/>
      <c r="APU295" s="49"/>
      <c r="APV295" s="49"/>
      <c r="APW295" s="49"/>
      <c r="APX295" s="49"/>
      <c r="APY295" s="49"/>
      <c r="APZ295" s="49"/>
      <c r="AQA295" s="49"/>
      <c r="AQB295" s="49"/>
      <c r="AQC295" s="49"/>
      <c r="AQD295" s="49"/>
      <c r="AQE295" s="49"/>
      <c r="AQF295" s="49"/>
      <c r="AQG295" s="49"/>
      <c r="AQH295" s="49"/>
      <c r="AQI295" s="49"/>
      <c r="AQJ295" s="49"/>
      <c r="AQK295" s="49"/>
      <c r="AQL295" s="49"/>
      <c r="AQM295" s="49"/>
      <c r="AQN295" s="49"/>
      <c r="AQO295" s="49"/>
      <c r="AQP295" s="49"/>
      <c r="AQQ295" s="49"/>
      <c r="AQR295" s="49"/>
      <c r="AQS295" s="49"/>
      <c r="AQT295" s="49"/>
      <c r="AQU295" s="49"/>
      <c r="AQV295" s="49"/>
      <c r="AQW295" s="49"/>
      <c r="AQX295" s="49"/>
      <c r="AQY295" s="49"/>
      <c r="AQZ295" s="49"/>
      <c r="ARA295" s="49"/>
      <c r="ARB295" s="49"/>
      <c r="ARC295" s="49"/>
      <c r="ARD295" s="49"/>
      <c r="ARE295" s="49"/>
      <c r="ARF295" s="49"/>
      <c r="ARG295" s="49"/>
      <c r="ARH295" s="49"/>
      <c r="ARI295" s="49"/>
      <c r="ARJ295" s="49"/>
      <c r="ARK295" s="49"/>
      <c r="ARL295" s="49"/>
      <c r="ARM295" s="49"/>
      <c r="ARN295" s="49"/>
      <c r="ARO295" s="49"/>
      <c r="ARP295" s="49"/>
      <c r="ARQ295" s="49"/>
      <c r="ARR295" s="49"/>
      <c r="ARS295" s="49"/>
      <c r="ART295" s="49"/>
      <c r="ARU295" s="49"/>
      <c r="ARV295" s="49"/>
      <c r="ARW295" s="49"/>
      <c r="ARX295" s="49"/>
      <c r="ARY295" s="49"/>
      <c r="ARZ295" s="49"/>
      <c r="ASA295" s="49"/>
      <c r="ASB295" s="49"/>
      <c r="ASC295" s="49"/>
      <c r="ASD295" s="49"/>
      <c r="ASE295" s="49"/>
      <c r="ASF295" s="49"/>
      <c r="ASG295" s="49"/>
      <c r="ASH295" s="49"/>
      <c r="ASI295" s="49"/>
      <c r="ASJ295" s="49"/>
      <c r="ASK295" s="49"/>
      <c r="ASL295" s="49"/>
      <c r="ASM295" s="49"/>
      <c r="ASN295" s="49"/>
      <c r="ASO295" s="49"/>
      <c r="ASP295" s="49"/>
      <c r="ASQ295" s="49"/>
      <c r="ASR295" s="49"/>
      <c r="ASS295" s="49"/>
      <c r="AST295" s="49"/>
      <c r="ASU295" s="49"/>
      <c r="ASV295" s="49"/>
      <c r="ASW295" s="49"/>
      <c r="ASX295" s="49"/>
      <c r="ASY295" s="49"/>
      <c r="ASZ295" s="49"/>
      <c r="ATA295" s="49"/>
      <c r="ATB295" s="49"/>
      <c r="ATC295" s="49"/>
      <c r="ATD295" s="49"/>
      <c r="ATE295" s="49"/>
      <c r="ATF295" s="49"/>
      <c r="ATG295" s="49"/>
      <c r="ATH295" s="49"/>
      <c r="ATI295" s="49"/>
      <c r="ATJ295" s="49"/>
      <c r="ATK295" s="49"/>
      <c r="ATL295" s="49"/>
      <c r="ATM295" s="49"/>
      <c r="ATN295" s="49"/>
      <c r="ATO295" s="49"/>
      <c r="ATP295" s="49"/>
      <c r="ATQ295" s="49"/>
      <c r="ATR295" s="49"/>
      <c r="ATS295" s="49"/>
      <c r="ATT295" s="49"/>
      <c r="ATU295" s="49"/>
      <c r="ATV295" s="49"/>
      <c r="ATW295" s="49"/>
      <c r="ATX295" s="49"/>
      <c r="ATY295" s="49"/>
      <c r="ATZ295" s="49"/>
      <c r="AUA295" s="49"/>
      <c r="AUB295" s="49"/>
      <c r="AUC295" s="49"/>
      <c r="AUD295" s="49"/>
      <c r="AUE295" s="49"/>
      <c r="AUF295" s="49"/>
      <c r="AUG295" s="49"/>
      <c r="AUH295" s="49"/>
      <c r="AUI295" s="49"/>
      <c r="AUJ295" s="49"/>
      <c r="AUK295" s="49"/>
      <c r="AUL295" s="49"/>
      <c r="AUM295" s="49"/>
      <c r="AUN295" s="49"/>
      <c r="AUO295" s="49"/>
      <c r="AUP295" s="49"/>
      <c r="AUQ295" s="49"/>
      <c r="AUR295" s="49"/>
      <c r="AUS295" s="49"/>
      <c r="AUT295" s="49"/>
      <c r="AUU295" s="49"/>
      <c r="AUV295" s="49"/>
      <c r="AUW295" s="49"/>
      <c r="AUX295" s="49"/>
      <c r="AUY295" s="49"/>
      <c r="AUZ295" s="49"/>
      <c r="AVA295" s="49"/>
      <c r="AVB295" s="49"/>
      <c r="AVC295" s="49"/>
      <c r="AVD295" s="49"/>
      <c r="AVE295" s="49"/>
      <c r="AVF295" s="49"/>
      <c r="AVG295" s="49"/>
      <c r="AVH295" s="49"/>
      <c r="AVI295" s="49"/>
      <c r="AVJ295" s="49"/>
      <c r="AVK295" s="49"/>
      <c r="AVL295" s="49"/>
      <c r="AVM295" s="49"/>
      <c r="AVN295" s="49"/>
      <c r="AVO295" s="49"/>
      <c r="AVP295" s="49"/>
      <c r="AVQ295" s="49"/>
      <c r="AVR295" s="49"/>
      <c r="AVS295" s="49"/>
      <c r="AVT295" s="49"/>
      <c r="AVU295" s="49"/>
      <c r="AVV295" s="49"/>
      <c r="AVW295" s="49"/>
      <c r="AVX295" s="49"/>
      <c r="AVY295" s="49"/>
      <c r="AVZ295" s="49"/>
      <c r="AWA295" s="49"/>
      <c r="AWB295" s="49"/>
      <c r="AWC295" s="49"/>
      <c r="AWD295" s="49"/>
      <c r="AWE295" s="49"/>
      <c r="AWF295" s="49"/>
      <c r="AWG295" s="49"/>
      <c r="AWH295" s="49"/>
      <c r="AWI295" s="49"/>
      <c r="AWJ295" s="49"/>
      <c r="AWK295" s="49"/>
      <c r="AWL295" s="49"/>
      <c r="AWM295" s="49"/>
      <c r="AWN295" s="49"/>
      <c r="AWO295" s="49"/>
      <c r="AWP295" s="49"/>
      <c r="AWQ295" s="49"/>
      <c r="AWR295" s="49"/>
      <c r="AWS295" s="49"/>
      <c r="AWT295" s="49"/>
      <c r="AWU295" s="49"/>
      <c r="AWV295" s="49"/>
      <c r="AWW295" s="49"/>
      <c r="AWX295" s="49"/>
      <c r="AWY295" s="49"/>
      <c r="AWZ295" s="49"/>
      <c r="AXA295" s="49"/>
      <c r="AXB295" s="49"/>
      <c r="AXC295" s="49"/>
      <c r="AXD295" s="49"/>
      <c r="AXE295" s="49"/>
      <c r="AXF295" s="49"/>
      <c r="AXG295" s="49"/>
      <c r="AXH295" s="49"/>
      <c r="AXI295" s="49"/>
      <c r="AXJ295" s="49"/>
      <c r="AXK295" s="49"/>
      <c r="AXL295" s="49"/>
      <c r="AXM295" s="49"/>
      <c r="AXN295" s="49"/>
      <c r="AXO295" s="49"/>
      <c r="AXP295" s="49"/>
      <c r="AXQ295" s="49"/>
      <c r="AXR295" s="49"/>
      <c r="AXS295" s="49"/>
      <c r="AXT295" s="49"/>
      <c r="AXU295" s="49"/>
      <c r="AXV295" s="49"/>
      <c r="AXW295" s="49"/>
      <c r="AXX295" s="49"/>
      <c r="AXY295" s="49"/>
      <c r="AXZ295" s="49"/>
      <c r="AYA295" s="49"/>
      <c r="AYB295" s="49"/>
      <c r="AYC295" s="49"/>
      <c r="AYD295" s="49"/>
      <c r="AYE295" s="49"/>
      <c r="AYF295" s="49"/>
      <c r="AYG295" s="49"/>
      <c r="AYH295" s="49"/>
      <c r="AYI295" s="49"/>
      <c r="AYJ295" s="49"/>
      <c r="AYK295" s="49"/>
      <c r="AYL295" s="49"/>
      <c r="AYM295" s="49"/>
      <c r="AYN295" s="49"/>
      <c r="AYO295" s="49"/>
      <c r="AYP295" s="49"/>
      <c r="AYQ295" s="49"/>
      <c r="AYR295" s="49"/>
      <c r="AYS295" s="49"/>
      <c r="AYT295" s="49"/>
      <c r="AYU295" s="49"/>
      <c r="AYV295" s="49"/>
      <c r="AYW295" s="49"/>
      <c r="AYX295" s="49"/>
      <c r="AYY295" s="49"/>
      <c r="AYZ295" s="49"/>
      <c r="AZA295" s="49"/>
      <c r="AZB295" s="49"/>
      <c r="AZC295" s="49"/>
      <c r="AZD295" s="49"/>
      <c r="AZE295" s="49"/>
      <c r="AZF295" s="49"/>
      <c r="AZG295" s="49"/>
      <c r="AZH295" s="49"/>
      <c r="AZI295" s="49"/>
      <c r="AZJ295" s="49"/>
      <c r="AZK295" s="49"/>
      <c r="AZL295" s="49"/>
      <c r="AZM295" s="49"/>
      <c r="AZN295" s="49"/>
      <c r="AZO295" s="49"/>
      <c r="AZP295" s="49"/>
      <c r="AZQ295" s="49"/>
      <c r="AZR295" s="49"/>
      <c r="AZS295" s="49"/>
      <c r="AZT295" s="49"/>
      <c r="AZU295" s="49"/>
      <c r="AZV295" s="49"/>
      <c r="AZW295" s="49"/>
      <c r="AZX295" s="49"/>
      <c r="AZY295" s="49"/>
      <c r="AZZ295" s="49"/>
      <c r="BAA295" s="49"/>
      <c r="BAB295" s="49"/>
      <c r="BAC295" s="49"/>
      <c r="BAD295" s="49"/>
      <c r="BAE295" s="49"/>
      <c r="BAF295" s="49"/>
      <c r="BAG295" s="49"/>
      <c r="BAH295" s="49"/>
      <c r="BAI295" s="49"/>
      <c r="BAJ295" s="49"/>
      <c r="BAK295" s="49"/>
      <c r="BAL295" s="49"/>
      <c r="BAM295" s="49"/>
      <c r="BAN295" s="49"/>
      <c r="BAO295" s="49"/>
      <c r="BAP295" s="49"/>
      <c r="BAQ295" s="49"/>
      <c r="BAR295" s="49"/>
      <c r="BAS295" s="49"/>
      <c r="BAT295" s="49"/>
      <c r="BAU295" s="49"/>
      <c r="BAV295" s="49"/>
      <c r="BAW295" s="49"/>
      <c r="BAX295" s="49"/>
      <c r="BAY295" s="49"/>
      <c r="BAZ295" s="49"/>
      <c r="BBA295" s="49"/>
      <c r="BBB295" s="49"/>
      <c r="BBC295" s="49"/>
      <c r="BBD295" s="49"/>
      <c r="BBE295" s="49"/>
      <c r="BBF295" s="49"/>
      <c r="BBG295" s="49"/>
      <c r="BBH295" s="49"/>
      <c r="BBI295" s="49"/>
      <c r="BBJ295" s="49"/>
      <c r="BBK295" s="49"/>
      <c r="BBL295" s="49"/>
      <c r="BBM295" s="49"/>
      <c r="BBN295" s="49"/>
      <c r="BBO295" s="49"/>
      <c r="BBP295" s="49"/>
      <c r="BBQ295" s="49"/>
      <c r="BBR295" s="49"/>
      <c r="BBS295" s="49"/>
      <c r="BBT295" s="49"/>
      <c r="BBU295" s="49"/>
      <c r="BBV295" s="49"/>
      <c r="BBW295" s="49"/>
      <c r="BBX295" s="49"/>
      <c r="BBY295" s="49"/>
      <c r="BBZ295" s="49"/>
      <c r="BCA295" s="49"/>
      <c r="BCB295" s="49"/>
      <c r="BCC295" s="49"/>
      <c r="BCD295" s="49"/>
      <c r="BCE295" s="49"/>
      <c r="BCF295" s="49"/>
      <c r="BCG295" s="49"/>
      <c r="BCH295" s="49"/>
      <c r="BCI295" s="49"/>
      <c r="BCJ295" s="49"/>
      <c r="BCK295" s="49"/>
      <c r="BCL295" s="49"/>
      <c r="BCM295" s="49"/>
      <c r="BCN295" s="49"/>
      <c r="BCO295" s="49"/>
      <c r="BCP295" s="49"/>
      <c r="BCQ295" s="49"/>
      <c r="BCR295" s="49"/>
      <c r="BCS295" s="49"/>
      <c r="BCT295" s="49"/>
      <c r="BCU295" s="49"/>
      <c r="BCV295" s="49"/>
      <c r="BCW295" s="49"/>
      <c r="BCX295" s="49"/>
      <c r="BCY295" s="49"/>
      <c r="BCZ295" s="49"/>
      <c r="BDA295" s="49"/>
      <c r="BDB295" s="49"/>
      <c r="BDC295" s="49"/>
      <c r="BDD295" s="49"/>
      <c r="BDE295" s="49"/>
      <c r="BDF295" s="49"/>
      <c r="BDG295" s="49"/>
      <c r="BDH295" s="49"/>
      <c r="BDI295" s="49"/>
      <c r="BDJ295" s="49"/>
      <c r="BDK295" s="49"/>
      <c r="BDL295" s="49"/>
      <c r="BDM295" s="49"/>
      <c r="BDN295" s="49"/>
      <c r="BDO295" s="49"/>
      <c r="BDP295" s="49"/>
      <c r="BDQ295" s="49"/>
      <c r="BDR295" s="49"/>
      <c r="BDS295" s="49"/>
      <c r="BDT295" s="49"/>
      <c r="BDU295" s="49"/>
      <c r="BDV295" s="49"/>
      <c r="BDW295" s="49"/>
      <c r="BDX295" s="49"/>
      <c r="BDY295" s="49"/>
      <c r="BDZ295" s="49"/>
      <c r="BEA295" s="49"/>
      <c r="BEB295" s="49"/>
      <c r="BEC295" s="49"/>
      <c r="BED295" s="49"/>
      <c r="BEE295" s="49"/>
      <c r="BEF295" s="49"/>
      <c r="BEG295" s="49"/>
      <c r="BEH295" s="49"/>
      <c r="BEI295" s="49"/>
      <c r="BEJ295" s="49"/>
      <c r="BEK295" s="49"/>
      <c r="BEL295" s="49"/>
      <c r="BEM295" s="49"/>
      <c r="BEN295" s="49"/>
      <c r="BEO295" s="49"/>
      <c r="BEP295" s="49"/>
      <c r="BEQ295" s="49"/>
      <c r="BER295" s="49"/>
      <c r="BES295" s="49"/>
      <c r="BET295" s="49"/>
      <c r="BEU295" s="49"/>
      <c r="BEV295" s="49"/>
      <c r="BEW295" s="49"/>
      <c r="BEX295" s="49"/>
      <c r="BEY295" s="49"/>
      <c r="BEZ295" s="49"/>
      <c r="BFA295" s="49"/>
      <c r="BFB295" s="49"/>
      <c r="BFC295" s="49"/>
      <c r="BFD295" s="49"/>
      <c r="BFE295" s="49"/>
      <c r="BFF295" s="49"/>
      <c r="BFG295" s="49"/>
      <c r="BFH295" s="49"/>
      <c r="BFI295" s="49"/>
      <c r="BFJ295" s="49"/>
      <c r="BFK295" s="49"/>
      <c r="BFL295" s="49"/>
      <c r="BFM295" s="49"/>
      <c r="BFN295" s="49"/>
      <c r="BFO295" s="49"/>
      <c r="BFP295" s="49"/>
      <c r="BFQ295" s="49"/>
      <c r="BFR295" s="49"/>
      <c r="BFS295" s="49"/>
      <c r="BFT295" s="49"/>
      <c r="BFU295" s="49"/>
      <c r="BFV295" s="49"/>
      <c r="BFW295" s="49"/>
      <c r="BFX295" s="49"/>
      <c r="BFY295" s="49"/>
      <c r="BFZ295" s="49"/>
      <c r="BGA295" s="49"/>
      <c r="BGB295" s="49"/>
      <c r="BGC295" s="49"/>
      <c r="BGD295" s="49"/>
      <c r="BGE295" s="49"/>
      <c r="BGF295" s="49"/>
      <c r="BGG295" s="49"/>
      <c r="BGH295" s="49"/>
      <c r="BGI295" s="49"/>
      <c r="BGJ295" s="49"/>
      <c r="BGK295" s="49"/>
      <c r="BGL295" s="49"/>
      <c r="BGM295" s="49"/>
      <c r="BGN295" s="49"/>
      <c r="BGO295" s="49"/>
      <c r="BGP295" s="49"/>
      <c r="BGQ295" s="49"/>
      <c r="BGR295" s="49"/>
      <c r="BGS295" s="49"/>
      <c r="BGT295" s="49"/>
      <c r="BGU295" s="49"/>
      <c r="BGV295" s="49"/>
      <c r="BGW295" s="49"/>
      <c r="BGX295" s="49"/>
      <c r="BGY295" s="49"/>
      <c r="BGZ295" s="49"/>
      <c r="BHA295" s="49"/>
      <c r="BHB295" s="49"/>
      <c r="BHC295" s="49"/>
      <c r="BHD295" s="49"/>
      <c r="BHE295" s="49"/>
      <c r="BHF295" s="49"/>
      <c r="BHG295" s="49"/>
      <c r="BHH295" s="49"/>
      <c r="BHI295" s="49"/>
      <c r="BHJ295" s="49"/>
      <c r="BHK295" s="49"/>
      <c r="BHL295" s="49"/>
      <c r="BHM295" s="49"/>
      <c r="BHN295" s="49"/>
      <c r="BHO295" s="49"/>
      <c r="BHP295" s="49"/>
      <c r="BHQ295" s="49"/>
      <c r="BHR295" s="49"/>
      <c r="BHS295" s="49"/>
      <c r="BHT295" s="49"/>
      <c r="BHU295" s="49"/>
      <c r="BHV295" s="49"/>
      <c r="BHW295" s="49"/>
      <c r="BHX295" s="49"/>
      <c r="BHY295" s="49"/>
      <c r="BHZ295" s="49"/>
      <c r="BIA295" s="49"/>
      <c r="BIB295" s="49"/>
      <c r="BIC295" s="49"/>
      <c r="BID295" s="49"/>
      <c r="BIE295" s="49"/>
      <c r="BIF295" s="49"/>
      <c r="BIG295" s="49"/>
      <c r="BIH295" s="49"/>
      <c r="BII295" s="49"/>
      <c r="BIJ295" s="49"/>
      <c r="BIK295" s="49"/>
      <c r="BIL295" s="49"/>
      <c r="BIM295" s="49"/>
      <c r="BIN295" s="49"/>
      <c r="BIO295" s="49"/>
      <c r="BIP295" s="49"/>
      <c r="BIQ295" s="49"/>
      <c r="BIR295" s="49"/>
      <c r="BIS295" s="49"/>
      <c r="BIT295" s="49"/>
      <c r="BIU295" s="49"/>
      <c r="BIV295" s="49"/>
      <c r="BIW295" s="49"/>
      <c r="BIX295" s="49"/>
      <c r="BIY295" s="49"/>
      <c r="BIZ295" s="49"/>
      <c r="BJA295" s="49"/>
      <c r="BJB295" s="49"/>
      <c r="BJC295" s="49"/>
      <c r="BJD295" s="49"/>
      <c r="BJE295" s="49"/>
      <c r="BJF295" s="49"/>
      <c r="BJG295" s="49"/>
      <c r="BJH295" s="49"/>
      <c r="BJI295" s="49"/>
      <c r="BJJ295" s="49"/>
      <c r="BJK295" s="49"/>
      <c r="BJL295" s="49"/>
      <c r="BJM295" s="49"/>
      <c r="BJN295" s="49"/>
      <c r="BJO295" s="49"/>
      <c r="BJP295" s="49"/>
      <c r="BJQ295" s="49"/>
      <c r="BJR295" s="49"/>
      <c r="BJS295" s="49"/>
      <c r="BJT295" s="49"/>
      <c r="BJU295" s="49"/>
      <c r="BJV295" s="49"/>
      <c r="BJW295" s="49"/>
      <c r="BJX295" s="49"/>
      <c r="BJY295" s="49"/>
      <c r="BJZ295" s="49"/>
      <c r="BKA295" s="49"/>
      <c r="BKB295" s="49"/>
      <c r="BKC295" s="49"/>
      <c r="BKD295" s="49"/>
      <c r="BKE295" s="49"/>
      <c r="BKF295" s="49"/>
      <c r="BKG295" s="49"/>
      <c r="BKH295" s="49"/>
      <c r="BKI295" s="49"/>
      <c r="BKJ295" s="49"/>
      <c r="BKK295" s="49"/>
      <c r="BKL295" s="49"/>
      <c r="BKM295" s="49"/>
      <c r="BKN295" s="49"/>
      <c r="BKO295" s="49"/>
      <c r="BKP295" s="49"/>
      <c r="BKQ295" s="49"/>
      <c r="BKR295" s="49"/>
      <c r="BKS295" s="49"/>
      <c r="BKT295" s="49"/>
      <c r="BKU295" s="49"/>
      <c r="BKV295" s="49"/>
      <c r="BKW295" s="49"/>
      <c r="BKX295" s="49"/>
      <c r="BKY295" s="49"/>
      <c r="BKZ295" s="49"/>
      <c r="BLA295" s="49"/>
      <c r="BLB295" s="49"/>
      <c r="BLC295" s="49"/>
      <c r="BLD295" s="49"/>
      <c r="BLE295" s="49"/>
      <c r="BLF295" s="49"/>
      <c r="BLG295" s="49"/>
      <c r="BLH295" s="49"/>
      <c r="BLI295" s="49"/>
      <c r="BLJ295" s="49"/>
      <c r="BLK295" s="49"/>
      <c r="BLL295" s="49"/>
      <c r="BLM295" s="49"/>
      <c r="BLN295" s="49"/>
      <c r="BLO295" s="49"/>
      <c r="BLP295" s="49"/>
      <c r="BLQ295" s="49"/>
      <c r="BLR295" s="49"/>
      <c r="BLS295" s="49"/>
      <c r="BLT295" s="49"/>
      <c r="BLU295" s="49"/>
      <c r="BLV295" s="49"/>
      <c r="BLW295" s="49"/>
      <c r="BLX295" s="49"/>
      <c r="BLY295" s="49"/>
      <c r="BLZ295" s="49"/>
      <c r="BMA295" s="49"/>
      <c r="BMB295" s="49"/>
      <c r="BMC295" s="49"/>
      <c r="BMD295" s="49"/>
      <c r="BME295" s="49"/>
      <c r="BMF295" s="49"/>
      <c r="BMG295" s="49"/>
      <c r="BMH295" s="49"/>
      <c r="BMI295" s="49"/>
      <c r="BMJ295" s="49"/>
      <c r="BMK295" s="49"/>
      <c r="BML295" s="49"/>
      <c r="BMM295" s="49"/>
      <c r="BMN295" s="49"/>
      <c r="BMO295" s="49"/>
      <c r="BMP295" s="49"/>
      <c r="BMQ295" s="49"/>
      <c r="BMR295" s="49"/>
      <c r="BMS295" s="49"/>
      <c r="BMT295" s="49"/>
      <c r="BMU295" s="49"/>
      <c r="BMV295" s="49"/>
      <c r="BMW295" s="49"/>
      <c r="BMX295" s="49"/>
      <c r="BMY295" s="49"/>
      <c r="BMZ295" s="49"/>
      <c r="BNA295" s="49"/>
      <c r="BNB295" s="49"/>
      <c r="BNC295" s="49"/>
      <c r="BND295" s="49"/>
      <c r="BNE295" s="49"/>
      <c r="BNF295" s="49"/>
      <c r="BNG295" s="49"/>
      <c r="BNH295" s="49"/>
      <c r="BNI295" s="49"/>
      <c r="BNJ295" s="49"/>
      <c r="BNK295" s="49"/>
      <c r="BNL295" s="49"/>
      <c r="BNM295" s="49"/>
      <c r="BNN295" s="49"/>
      <c r="BNO295" s="49"/>
      <c r="BNP295" s="49"/>
      <c r="BNQ295" s="49"/>
      <c r="BNR295" s="49"/>
      <c r="BNS295" s="49"/>
      <c r="BNT295" s="49"/>
      <c r="BNU295" s="49"/>
      <c r="BNV295" s="49"/>
      <c r="BNW295" s="49"/>
      <c r="BNX295" s="49"/>
      <c r="BNY295" s="49"/>
      <c r="BNZ295" s="49"/>
      <c r="BOA295" s="49"/>
      <c r="BOB295" s="49"/>
      <c r="BOC295" s="49"/>
      <c r="BOD295" s="49"/>
      <c r="BOE295" s="49"/>
      <c r="BOF295" s="49"/>
      <c r="BOG295" s="49"/>
      <c r="BOH295" s="49"/>
      <c r="BOI295" s="49"/>
      <c r="BOJ295" s="49"/>
      <c r="BOK295" s="49"/>
      <c r="BOL295" s="49"/>
      <c r="BOM295" s="49"/>
      <c r="BON295" s="49"/>
      <c r="BOO295" s="49"/>
      <c r="BOP295" s="49"/>
      <c r="BOQ295" s="49"/>
      <c r="BOR295" s="49"/>
      <c r="BOS295" s="49"/>
      <c r="BOT295" s="49"/>
      <c r="BOU295" s="49"/>
      <c r="BOV295" s="49"/>
      <c r="BOW295" s="49"/>
      <c r="BOX295" s="49"/>
      <c r="BOY295" s="49"/>
      <c r="BOZ295" s="49"/>
      <c r="BPA295" s="49"/>
      <c r="BPB295" s="49"/>
      <c r="BPC295" s="49"/>
      <c r="BPD295" s="49"/>
      <c r="BPE295" s="49"/>
      <c r="BPF295" s="49"/>
      <c r="BPG295" s="49"/>
      <c r="BPH295" s="49"/>
      <c r="BPI295" s="49"/>
      <c r="BPJ295" s="49"/>
      <c r="BPK295" s="49"/>
      <c r="BPL295" s="49"/>
      <c r="BPM295" s="49"/>
      <c r="BPN295" s="49"/>
      <c r="BPO295" s="49"/>
      <c r="BPP295" s="49"/>
      <c r="BPQ295" s="49"/>
      <c r="BPR295" s="49"/>
      <c r="BPS295" s="49"/>
      <c r="BPT295" s="49"/>
      <c r="BPU295" s="49"/>
      <c r="BPV295" s="49"/>
      <c r="BPW295" s="49"/>
      <c r="BPX295" s="49"/>
      <c r="BPY295" s="49"/>
      <c r="BPZ295" s="49"/>
      <c r="BQA295" s="49"/>
      <c r="BQB295" s="49"/>
      <c r="BQC295" s="49"/>
      <c r="BQD295" s="49"/>
      <c r="BQE295" s="49"/>
      <c r="BQF295" s="49"/>
      <c r="BQG295" s="49"/>
      <c r="BQH295" s="49"/>
      <c r="BQI295" s="49"/>
      <c r="BQJ295" s="49"/>
      <c r="BQK295" s="49"/>
      <c r="BQL295" s="49"/>
      <c r="BQM295" s="49"/>
      <c r="BQN295" s="49"/>
      <c r="BQO295" s="49"/>
      <c r="BQP295" s="49"/>
      <c r="BQQ295" s="49"/>
      <c r="BQR295" s="49"/>
      <c r="BQS295" s="49"/>
      <c r="BQT295" s="49"/>
      <c r="BQU295" s="49"/>
      <c r="BQV295" s="49"/>
      <c r="BQW295" s="49"/>
      <c r="BQX295" s="49"/>
      <c r="BQY295" s="49"/>
      <c r="BQZ295" s="49"/>
      <c r="BRA295" s="49"/>
      <c r="BRB295" s="49"/>
      <c r="BRC295" s="49"/>
      <c r="BRD295" s="49"/>
      <c r="BRE295" s="49"/>
      <c r="BRF295" s="49"/>
      <c r="BRG295" s="49"/>
      <c r="BRH295" s="49"/>
      <c r="BRI295" s="49"/>
      <c r="BRJ295" s="49"/>
      <c r="BRK295" s="49"/>
      <c r="BRL295" s="49"/>
      <c r="BRM295" s="49"/>
      <c r="BRN295" s="49"/>
      <c r="BRO295" s="49"/>
      <c r="BRP295" s="49"/>
      <c r="BRQ295" s="49"/>
      <c r="BRR295" s="49"/>
      <c r="BRS295" s="49"/>
      <c r="BRT295" s="49"/>
      <c r="BRU295" s="49"/>
      <c r="BRV295" s="49"/>
      <c r="BRW295" s="49"/>
      <c r="BRX295" s="49"/>
      <c r="BRY295" s="49"/>
      <c r="BRZ295" s="49"/>
      <c r="BSA295" s="49"/>
      <c r="BSB295" s="49"/>
      <c r="BSC295" s="49"/>
      <c r="BSD295" s="49"/>
      <c r="BSE295" s="49"/>
      <c r="BSF295" s="49"/>
      <c r="BSG295" s="49"/>
      <c r="BSH295" s="49"/>
      <c r="BSI295" s="49"/>
      <c r="BSJ295" s="49"/>
      <c r="BSK295" s="49"/>
      <c r="BSL295" s="49"/>
      <c r="BSM295" s="49"/>
      <c r="BSN295" s="49"/>
      <c r="BSO295" s="49"/>
      <c r="BSP295" s="49"/>
      <c r="BSQ295" s="49"/>
      <c r="BSR295" s="49"/>
      <c r="BSS295" s="49"/>
      <c r="BST295" s="49"/>
      <c r="BSU295" s="49"/>
      <c r="BSV295" s="49"/>
      <c r="BSW295" s="49"/>
      <c r="BSX295" s="49"/>
      <c r="BSY295" s="49"/>
      <c r="BSZ295" s="49"/>
      <c r="BTA295" s="49"/>
      <c r="BTB295" s="49"/>
      <c r="BTC295" s="49"/>
      <c r="BTD295" s="49"/>
      <c r="BTE295" s="49"/>
      <c r="BTF295" s="49"/>
      <c r="BTG295" s="49"/>
      <c r="BTH295" s="49"/>
      <c r="BTI295" s="49"/>
      <c r="BTJ295" s="49"/>
      <c r="BTK295" s="49"/>
      <c r="BTL295" s="49"/>
      <c r="BTM295" s="49"/>
      <c r="BTN295" s="49"/>
      <c r="BTO295" s="49"/>
      <c r="BTP295" s="49"/>
      <c r="BTQ295" s="49"/>
      <c r="BTR295" s="49"/>
      <c r="BTS295" s="49"/>
      <c r="BTT295" s="49"/>
      <c r="BTU295" s="49"/>
      <c r="BTV295" s="49"/>
      <c r="BTW295" s="49"/>
      <c r="BTX295" s="49"/>
      <c r="BTY295" s="49"/>
      <c r="BTZ295" s="49"/>
      <c r="BUA295" s="49"/>
      <c r="BUB295" s="49"/>
      <c r="BUC295" s="49"/>
      <c r="BUD295" s="49"/>
      <c r="BUE295" s="49"/>
      <c r="BUF295" s="49"/>
      <c r="BUG295" s="49"/>
      <c r="BUH295" s="49"/>
      <c r="BUI295" s="49"/>
      <c r="BUJ295" s="49"/>
      <c r="BUK295" s="49"/>
      <c r="BUL295" s="49"/>
      <c r="BUM295" s="49"/>
      <c r="BUN295" s="49"/>
      <c r="BUO295" s="49"/>
      <c r="BUP295" s="49"/>
      <c r="BUQ295" s="49"/>
      <c r="BUR295" s="49"/>
      <c r="BUS295" s="49"/>
      <c r="BUT295" s="49"/>
      <c r="BUU295" s="49"/>
      <c r="BUV295" s="49"/>
      <c r="BUW295" s="49"/>
      <c r="BUX295" s="49"/>
      <c r="BUY295" s="49"/>
      <c r="BUZ295" s="49"/>
      <c r="BVA295" s="49"/>
      <c r="BVB295" s="49"/>
      <c r="BVC295" s="49"/>
      <c r="BVD295" s="49"/>
      <c r="BVE295" s="49"/>
      <c r="BVF295" s="49"/>
      <c r="BVG295" s="49"/>
      <c r="BVH295" s="49"/>
      <c r="BVI295" s="49"/>
      <c r="BVJ295" s="49"/>
      <c r="BVK295" s="49"/>
      <c r="BVL295" s="49"/>
      <c r="BVM295" s="49"/>
      <c r="BVN295" s="49"/>
      <c r="BVO295" s="49"/>
      <c r="BVP295" s="49"/>
      <c r="BVQ295" s="49"/>
      <c r="BVR295" s="49"/>
      <c r="BVS295" s="49"/>
      <c r="BVT295" s="49"/>
      <c r="BVU295" s="49"/>
      <c r="BVV295" s="49"/>
      <c r="BVW295" s="49"/>
      <c r="BVX295" s="49"/>
      <c r="BVY295" s="49"/>
      <c r="BVZ295" s="49"/>
      <c r="BWA295" s="49"/>
      <c r="BWB295" s="49"/>
      <c r="BWC295" s="49"/>
      <c r="BWD295" s="49"/>
      <c r="BWE295" s="49"/>
      <c r="BWF295" s="49"/>
      <c r="BWG295" s="49"/>
      <c r="BWH295" s="49"/>
      <c r="BWI295" s="49"/>
      <c r="BWJ295" s="49"/>
      <c r="BWK295" s="49"/>
      <c r="BWL295" s="49"/>
      <c r="BWM295" s="49"/>
      <c r="BWN295" s="49"/>
      <c r="BWO295" s="49"/>
      <c r="BWP295" s="49"/>
      <c r="BWQ295" s="49"/>
      <c r="BWR295" s="49"/>
      <c r="BWS295" s="49"/>
      <c r="BWT295" s="49"/>
      <c r="BWU295" s="49"/>
      <c r="BWV295" s="49"/>
      <c r="BWW295" s="49"/>
      <c r="BWX295" s="49"/>
      <c r="BWY295" s="49"/>
      <c r="BWZ295" s="49"/>
      <c r="BXA295" s="49"/>
      <c r="BXB295" s="49"/>
      <c r="BXC295" s="49"/>
      <c r="BXD295" s="49"/>
      <c r="BXE295" s="49"/>
      <c r="BXF295" s="49"/>
      <c r="BXG295" s="49"/>
      <c r="BXH295" s="49"/>
      <c r="BXI295" s="49"/>
      <c r="BXJ295" s="49"/>
      <c r="BXK295" s="49"/>
      <c r="BXL295" s="49"/>
      <c r="BXM295" s="49"/>
      <c r="BXN295" s="49"/>
      <c r="BXO295" s="49"/>
      <c r="BXP295" s="49"/>
      <c r="BXQ295" s="49"/>
      <c r="BXR295" s="49"/>
      <c r="BXS295" s="49"/>
      <c r="BXT295" s="49"/>
      <c r="BXU295" s="49"/>
      <c r="BXV295" s="49"/>
      <c r="BXW295" s="49"/>
      <c r="BXX295" s="49"/>
      <c r="BXY295" s="49"/>
      <c r="BXZ295" s="49"/>
      <c r="BYA295" s="49"/>
      <c r="BYB295" s="49"/>
      <c r="BYC295" s="49"/>
      <c r="BYD295" s="49"/>
      <c r="BYE295" s="49"/>
      <c r="BYF295" s="49"/>
      <c r="BYG295" s="49"/>
      <c r="BYH295" s="49"/>
      <c r="BYI295" s="49"/>
      <c r="BYJ295" s="49"/>
      <c r="BYK295" s="49"/>
      <c r="BYL295" s="49"/>
      <c r="BYM295" s="49"/>
      <c r="BYN295" s="49"/>
      <c r="BYO295" s="49"/>
      <c r="BYP295" s="49"/>
      <c r="BYQ295" s="49"/>
      <c r="BYR295" s="49"/>
      <c r="BYS295" s="49"/>
      <c r="BYT295" s="49"/>
      <c r="BYU295" s="49"/>
      <c r="BYV295" s="49"/>
      <c r="BYW295" s="49"/>
      <c r="BYX295" s="49"/>
      <c r="BYY295" s="49"/>
      <c r="BYZ295" s="49"/>
      <c r="BZA295" s="49"/>
      <c r="BZB295" s="49"/>
      <c r="BZC295" s="49"/>
      <c r="BZD295" s="49"/>
      <c r="BZE295" s="49"/>
      <c r="BZF295" s="49"/>
      <c r="BZG295" s="49"/>
      <c r="BZH295" s="49"/>
      <c r="BZI295" s="49"/>
      <c r="BZJ295" s="49"/>
      <c r="BZK295" s="49"/>
      <c r="BZL295" s="49"/>
      <c r="BZM295" s="49"/>
      <c r="BZN295" s="49"/>
      <c r="BZO295" s="49"/>
      <c r="BZP295" s="49"/>
      <c r="BZQ295" s="49"/>
      <c r="BZR295" s="49"/>
      <c r="BZS295" s="49"/>
      <c r="BZT295" s="49"/>
      <c r="BZU295" s="49"/>
      <c r="BZV295" s="49"/>
      <c r="BZW295" s="49"/>
      <c r="BZX295" s="49"/>
      <c r="BZY295" s="49"/>
      <c r="BZZ295" s="49"/>
      <c r="CAA295" s="49"/>
      <c r="CAB295" s="49"/>
      <c r="CAC295" s="49"/>
      <c r="CAD295" s="49"/>
      <c r="CAE295" s="49"/>
      <c r="CAF295" s="49"/>
      <c r="CAG295" s="49"/>
      <c r="CAH295" s="49"/>
      <c r="CAI295" s="49"/>
      <c r="CAJ295" s="49"/>
      <c r="CAK295" s="49"/>
      <c r="CAL295" s="49"/>
      <c r="CAM295" s="49"/>
      <c r="CAN295" s="49"/>
      <c r="CAO295" s="49"/>
      <c r="CAP295" s="49"/>
      <c r="CAQ295" s="49"/>
      <c r="CAR295" s="49"/>
      <c r="CAS295" s="49"/>
      <c r="CAT295" s="49"/>
      <c r="CAU295" s="49"/>
      <c r="CAV295" s="49"/>
      <c r="CAW295" s="49"/>
      <c r="CAX295" s="49"/>
      <c r="CAY295" s="49"/>
      <c r="CAZ295" s="49"/>
      <c r="CBA295" s="49"/>
      <c r="CBB295" s="49"/>
      <c r="CBC295" s="49"/>
      <c r="CBD295" s="49"/>
      <c r="CBE295" s="49"/>
      <c r="CBF295" s="49"/>
      <c r="CBG295" s="49"/>
      <c r="CBH295" s="49"/>
      <c r="CBI295" s="49"/>
      <c r="CBJ295" s="49"/>
      <c r="CBK295" s="49"/>
      <c r="CBL295" s="49"/>
      <c r="CBM295" s="49"/>
      <c r="CBN295" s="49"/>
      <c r="CBO295" s="49"/>
      <c r="CBP295" s="49"/>
      <c r="CBQ295" s="49"/>
      <c r="CBR295" s="49"/>
      <c r="CBS295" s="49"/>
      <c r="CBT295" s="49"/>
      <c r="CBU295" s="49"/>
      <c r="CBV295" s="49"/>
      <c r="CBW295" s="49"/>
      <c r="CBX295" s="49"/>
      <c r="CBY295" s="49"/>
      <c r="CBZ295" s="49"/>
      <c r="CCA295" s="49"/>
      <c r="CCB295" s="49"/>
      <c r="CCC295" s="49"/>
      <c r="CCD295" s="49"/>
      <c r="CCE295" s="49"/>
      <c r="CCF295" s="49"/>
      <c r="CCG295" s="49"/>
      <c r="CCH295" s="49"/>
      <c r="CCI295" s="49"/>
      <c r="CCJ295" s="49"/>
      <c r="CCK295" s="49"/>
      <c r="CCL295" s="49"/>
      <c r="CCM295" s="49"/>
      <c r="CCN295" s="49"/>
      <c r="CCO295" s="49"/>
      <c r="CCP295" s="49"/>
      <c r="CCQ295" s="49"/>
      <c r="CCR295" s="49"/>
      <c r="CCS295" s="49"/>
      <c r="CCT295" s="49"/>
      <c r="CCU295" s="49"/>
      <c r="CCV295" s="49"/>
      <c r="CCW295" s="49"/>
      <c r="CCX295" s="49"/>
      <c r="CCY295" s="49"/>
      <c r="CCZ295" s="49"/>
      <c r="CDA295" s="49"/>
      <c r="CDB295" s="49"/>
      <c r="CDC295" s="49"/>
      <c r="CDD295" s="49"/>
      <c r="CDE295" s="49"/>
      <c r="CDF295" s="49"/>
      <c r="CDG295" s="49"/>
      <c r="CDH295" s="49"/>
      <c r="CDI295" s="49"/>
      <c r="CDJ295" s="49"/>
      <c r="CDK295" s="49"/>
      <c r="CDL295" s="49"/>
      <c r="CDM295" s="49"/>
      <c r="CDN295" s="49"/>
      <c r="CDO295" s="49"/>
      <c r="CDP295" s="49"/>
      <c r="CDQ295" s="49"/>
      <c r="CDR295" s="49"/>
      <c r="CDS295" s="49"/>
      <c r="CDT295" s="49"/>
      <c r="CDU295" s="49"/>
      <c r="CDV295" s="49"/>
      <c r="CDW295" s="49"/>
      <c r="CDX295" s="49"/>
      <c r="CDY295" s="49"/>
      <c r="CDZ295" s="49"/>
      <c r="CEA295" s="49"/>
      <c r="CEB295" s="49"/>
      <c r="CEC295" s="49"/>
      <c r="CED295" s="49"/>
      <c r="CEE295" s="49"/>
      <c r="CEF295" s="49"/>
      <c r="CEG295" s="49"/>
      <c r="CEH295" s="49"/>
      <c r="CEI295" s="49"/>
      <c r="CEJ295" s="49"/>
      <c r="CEK295" s="49"/>
      <c r="CEL295" s="49"/>
      <c r="CEM295" s="49"/>
      <c r="CEN295" s="49"/>
      <c r="CEO295" s="49"/>
      <c r="CEP295" s="49"/>
      <c r="CEQ295" s="49"/>
      <c r="CER295" s="49"/>
      <c r="CES295" s="49"/>
      <c r="CET295" s="49"/>
      <c r="CEU295" s="49"/>
      <c r="CEV295" s="49"/>
      <c r="CEW295" s="49"/>
      <c r="CEX295" s="49"/>
      <c r="CEY295" s="49"/>
      <c r="CEZ295" s="49"/>
      <c r="CFA295" s="49"/>
      <c r="CFB295" s="49"/>
      <c r="CFC295" s="49"/>
      <c r="CFD295" s="49"/>
      <c r="CFE295" s="49"/>
      <c r="CFF295" s="49"/>
      <c r="CFG295" s="49"/>
      <c r="CFH295" s="49"/>
      <c r="CFI295" s="49"/>
      <c r="CFJ295" s="49"/>
      <c r="CFK295" s="49"/>
      <c r="CFL295" s="49"/>
      <c r="CFM295" s="49"/>
      <c r="CFN295" s="49"/>
      <c r="CFO295" s="49"/>
      <c r="CFP295" s="49"/>
      <c r="CFQ295" s="49"/>
      <c r="CFR295" s="49"/>
      <c r="CFS295" s="49"/>
      <c r="CFT295" s="49"/>
      <c r="CFU295" s="49"/>
      <c r="CFV295" s="49"/>
      <c r="CFW295" s="49"/>
      <c r="CFX295" s="49"/>
      <c r="CFY295" s="49"/>
      <c r="CFZ295" s="49"/>
      <c r="CGA295" s="49"/>
      <c r="CGB295" s="49"/>
      <c r="CGC295" s="49"/>
      <c r="CGD295" s="49"/>
      <c r="CGE295" s="49"/>
      <c r="CGF295" s="49"/>
      <c r="CGG295" s="49"/>
      <c r="CGH295" s="49"/>
      <c r="CGI295" s="49"/>
      <c r="CGJ295" s="49"/>
      <c r="CGK295" s="49"/>
      <c r="CGL295" s="49"/>
      <c r="CGM295" s="49"/>
      <c r="CGN295" s="49"/>
      <c r="CGO295" s="49"/>
      <c r="CGP295" s="49"/>
      <c r="CGQ295" s="49"/>
      <c r="CGR295" s="49"/>
      <c r="CGS295" s="49"/>
      <c r="CGT295" s="49"/>
      <c r="CGU295" s="49"/>
      <c r="CGV295" s="49"/>
      <c r="CGW295" s="49"/>
      <c r="CGX295" s="49"/>
      <c r="CGY295" s="49"/>
      <c r="CGZ295" s="49"/>
      <c r="CHA295" s="49"/>
      <c r="CHB295" s="49"/>
      <c r="CHC295" s="49"/>
      <c r="CHD295" s="49"/>
      <c r="CHE295" s="49"/>
      <c r="CHF295" s="49"/>
      <c r="CHG295" s="49"/>
      <c r="CHH295" s="49"/>
      <c r="CHI295" s="49"/>
      <c r="CHJ295" s="49"/>
      <c r="CHK295" s="49"/>
      <c r="CHL295" s="49"/>
      <c r="CHM295" s="49"/>
      <c r="CHN295" s="49"/>
      <c r="CHO295" s="49"/>
      <c r="CHP295" s="49"/>
      <c r="CHQ295" s="49"/>
      <c r="CHR295" s="49"/>
      <c r="CHS295" s="49"/>
      <c r="CHT295" s="49"/>
      <c r="CHU295" s="49"/>
      <c r="CHV295" s="49"/>
      <c r="CHW295" s="49"/>
      <c r="CHX295" s="49"/>
      <c r="CHY295" s="49"/>
      <c r="CHZ295" s="49"/>
      <c r="CIA295" s="49"/>
      <c r="CIB295" s="49"/>
      <c r="CIC295" s="49"/>
      <c r="CID295" s="49"/>
      <c r="CIE295" s="49"/>
      <c r="CIF295" s="49"/>
      <c r="CIG295" s="49"/>
      <c r="CIH295" s="49"/>
      <c r="CII295" s="49"/>
      <c r="CIJ295" s="49"/>
      <c r="CIK295" s="49"/>
      <c r="CIL295" s="49"/>
      <c r="CIM295" s="49"/>
      <c r="CIN295" s="49"/>
      <c r="CIO295" s="49"/>
      <c r="CIP295" s="49"/>
      <c r="CIQ295" s="49"/>
      <c r="CIR295" s="49"/>
      <c r="CIS295" s="49"/>
      <c r="CIT295" s="49"/>
      <c r="CIU295" s="49"/>
      <c r="CIV295" s="49"/>
      <c r="CIW295" s="49"/>
      <c r="CIX295" s="49"/>
      <c r="CIY295" s="49"/>
      <c r="CIZ295" s="49"/>
      <c r="CJA295" s="49"/>
      <c r="CJB295" s="49"/>
      <c r="CJC295" s="49"/>
      <c r="CJD295" s="49"/>
      <c r="CJE295" s="49"/>
      <c r="CJF295" s="49"/>
      <c r="CJG295" s="49"/>
      <c r="CJH295" s="49"/>
      <c r="CJI295" s="49"/>
      <c r="CJJ295" s="49"/>
      <c r="CJK295" s="49"/>
      <c r="CJL295" s="49"/>
      <c r="CJM295" s="49"/>
      <c r="CJN295" s="49"/>
      <c r="CJO295" s="49"/>
      <c r="CJP295" s="49"/>
      <c r="CJQ295" s="49"/>
      <c r="CJR295" s="49"/>
      <c r="CJS295" s="49"/>
      <c r="CJT295" s="49"/>
      <c r="CJU295" s="49"/>
      <c r="CJV295" s="49"/>
      <c r="CJW295" s="49"/>
      <c r="CJX295" s="49"/>
      <c r="CJY295" s="49"/>
      <c r="CJZ295" s="49"/>
      <c r="CKA295" s="49"/>
      <c r="CKB295" s="49"/>
      <c r="CKC295" s="49"/>
      <c r="CKD295" s="49"/>
      <c r="CKE295" s="49"/>
      <c r="CKF295" s="49"/>
      <c r="CKG295" s="49"/>
      <c r="CKH295" s="49"/>
      <c r="CKI295" s="49"/>
      <c r="CKJ295" s="49"/>
      <c r="CKK295" s="49"/>
      <c r="CKL295" s="49"/>
      <c r="CKM295" s="49"/>
      <c r="CKN295" s="49"/>
      <c r="CKO295" s="49"/>
      <c r="CKP295" s="49"/>
      <c r="CKQ295" s="49"/>
      <c r="CKR295" s="49"/>
      <c r="CKS295" s="49"/>
      <c r="CKT295" s="49"/>
      <c r="CKU295" s="49"/>
      <c r="CKV295" s="49"/>
      <c r="CKW295" s="49"/>
      <c r="CKX295" s="49"/>
      <c r="CKY295" s="49"/>
      <c r="CKZ295" s="49"/>
      <c r="CLA295" s="49"/>
      <c r="CLB295" s="49"/>
      <c r="CLC295" s="49"/>
      <c r="CLD295" s="49"/>
      <c r="CLE295" s="49"/>
      <c r="CLF295" s="49"/>
      <c r="CLG295" s="49"/>
      <c r="CLH295" s="49"/>
      <c r="CLI295" s="49"/>
      <c r="CLJ295" s="49"/>
      <c r="CLK295" s="49"/>
      <c r="CLL295" s="49"/>
      <c r="CLM295" s="49"/>
      <c r="CLN295" s="49"/>
      <c r="CLO295" s="49"/>
      <c r="CLP295" s="49"/>
      <c r="CLQ295" s="49"/>
      <c r="CLR295" s="49"/>
      <c r="CLS295" s="49"/>
      <c r="CLT295" s="49"/>
      <c r="CLU295" s="49"/>
      <c r="CLV295" s="49"/>
      <c r="CLW295" s="49"/>
      <c r="CLX295" s="49"/>
      <c r="CLY295" s="49"/>
      <c r="CLZ295" s="49"/>
      <c r="CMA295" s="49"/>
      <c r="CMB295" s="49"/>
      <c r="CMC295" s="49"/>
      <c r="CMD295" s="49"/>
      <c r="CME295" s="49"/>
      <c r="CMF295" s="49"/>
      <c r="CMG295" s="49"/>
      <c r="CMH295" s="49"/>
      <c r="CMI295" s="49"/>
      <c r="CMJ295" s="49"/>
      <c r="CMK295" s="49"/>
      <c r="CML295" s="49"/>
      <c r="CMM295" s="49"/>
      <c r="CMN295" s="49"/>
      <c r="CMO295" s="49"/>
      <c r="CMP295" s="49"/>
      <c r="CMQ295" s="49"/>
      <c r="CMR295" s="49"/>
      <c r="CMS295" s="49"/>
      <c r="CMT295" s="49"/>
      <c r="CMU295" s="49"/>
      <c r="CMV295" s="49"/>
      <c r="CMW295" s="49"/>
      <c r="CMX295" s="49"/>
      <c r="CMY295" s="49"/>
      <c r="CMZ295" s="49"/>
      <c r="CNA295" s="49"/>
      <c r="CNB295" s="49"/>
      <c r="CNC295" s="49"/>
      <c r="CND295" s="49"/>
      <c r="CNE295" s="49"/>
      <c r="CNF295" s="49"/>
      <c r="CNG295" s="49"/>
      <c r="CNH295" s="49"/>
      <c r="CNI295" s="49"/>
      <c r="CNJ295" s="49"/>
      <c r="CNK295" s="49"/>
      <c r="CNL295" s="49"/>
      <c r="CNM295" s="49"/>
      <c r="CNN295" s="49"/>
      <c r="CNO295" s="49"/>
      <c r="CNP295" s="49"/>
      <c r="CNQ295" s="49"/>
      <c r="CNR295" s="49"/>
      <c r="CNS295" s="49"/>
      <c r="CNT295" s="49"/>
      <c r="CNU295" s="49"/>
      <c r="CNV295" s="49"/>
      <c r="CNW295" s="49"/>
      <c r="CNX295" s="49"/>
      <c r="CNY295" s="49"/>
      <c r="CNZ295" s="49"/>
      <c r="COA295" s="49"/>
      <c r="COB295" s="49"/>
      <c r="COC295" s="49"/>
      <c r="COD295" s="49"/>
      <c r="COE295" s="49"/>
      <c r="COF295" s="49"/>
      <c r="COG295" s="49"/>
      <c r="COH295" s="49"/>
      <c r="COI295" s="49"/>
      <c r="COJ295" s="49"/>
      <c r="COK295" s="49"/>
      <c r="COL295" s="49"/>
      <c r="COM295" s="49"/>
      <c r="CON295" s="49"/>
      <c r="COO295" s="49"/>
      <c r="COP295" s="49"/>
      <c r="COQ295" s="49"/>
      <c r="COR295" s="49"/>
      <c r="COS295" s="49"/>
      <c r="COT295" s="49"/>
      <c r="COU295" s="49"/>
      <c r="COV295" s="49"/>
      <c r="COW295" s="49"/>
      <c r="COX295" s="49"/>
      <c r="COY295" s="49"/>
      <c r="COZ295" s="49"/>
      <c r="CPA295" s="49"/>
      <c r="CPB295" s="49"/>
      <c r="CPC295" s="49"/>
      <c r="CPD295" s="49"/>
      <c r="CPE295" s="49"/>
      <c r="CPF295" s="49"/>
      <c r="CPG295" s="49"/>
      <c r="CPH295" s="49"/>
      <c r="CPI295" s="49"/>
      <c r="CPJ295" s="49"/>
      <c r="CPK295" s="49"/>
      <c r="CPL295" s="49"/>
      <c r="CPM295" s="49"/>
      <c r="CPN295" s="49"/>
      <c r="CPO295" s="49"/>
      <c r="CPP295" s="49"/>
      <c r="CPQ295" s="49"/>
      <c r="CPR295" s="49"/>
      <c r="CPS295" s="49"/>
      <c r="CPT295" s="49"/>
      <c r="CPU295" s="49"/>
      <c r="CPV295" s="49"/>
      <c r="CPW295" s="49"/>
      <c r="CPX295" s="49"/>
      <c r="CPY295" s="49"/>
      <c r="CPZ295" s="49"/>
      <c r="CQA295" s="49"/>
      <c r="CQB295" s="49"/>
      <c r="CQC295" s="49"/>
      <c r="CQD295" s="49"/>
      <c r="CQE295" s="49"/>
      <c r="CQF295" s="49"/>
      <c r="CQG295" s="49"/>
      <c r="CQH295" s="49"/>
      <c r="CQI295" s="49"/>
      <c r="CQJ295" s="49"/>
      <c r="CQK295" s="49"/>
      <c r="CQL295" s="49"/>
      <c r="CQM295" s="49"/>
      <c r="CQN295" s="49"/>
      <c r="CQO295" s="49"/>
      <c r="CQP295" s="49"/>
      <c r="CQQ295" s="49"/>
      <c r="CQR295" s="49"/>
      <c r="CQS295" s="49"/>
      <c r="CQT295" s="49"/>
      <c r="CQU295" s="49"/>
      <c r="CQV295" s="49"/>
      <c r="CQW295" s="49"/>
      <c r="CQX295" s="49"/>
      <c r="CQY295" s="49"/>
      <c r="CQZ295" s="49"/>
      <c r="CRA295" s="49"/>
      <c r="CRB295" s="49"/>
      <c r="CRC295" s="49"/>
      <c r="CRD295" s="49"/>
      <c r="CRE295" s="49"/>
      <c r="CRF295" s="49"/>
      <c r="CRG295" s="49"/>
      <c r="CRH295" s="49"/>
      <c r="CRI295" s="49"/>
      <c r="CRJ295" s="49"/>
      <c r="CRK295" s="49"/>
      <c r="CRL295" s="49"/>
      <c r="CRM295" s="49"/>
      <c r="CRN295" s="49"/>
      <c r="CRO295" s="49"/>
      <c r="CRP295" s="49"/>
      <c r="CRQ295" s="49"/>
      <c r="CRR295" s="49"/>
      <c r="CRS295" s="49"/>
      <c r="CRT295" s="49"/>
      <c r="CRU295" s="49"/>
      <c r="CRV295" s="49"/>
      <c r="CRW295" s="49"/>
      <c r="CRX295" s="49"/>
      <c r="CRY295" s="49"/>
      <c r="CRZ295" s="49"/>
      <c r="CSA295" s="49"/>
      <c r="CSB295" s="49"/>
      <c r="CSC295" s="49"/>
      <c r="CSD295" s="49"/>
      <c r="CSE295" s="49"/>
      <c r="CSF295" s="49"/>
      <c r="CSG295" s="49"/>
      <c r="CSH295" s="49"/>
      <c r="CSI295" s="49"/>
      <c r="CSJ295" s="49"/>
      <c r="CSK295" s="49"/>
      <c r="CSL295" s="49"/>
      <c r="CSM295" s="49"/>
      <c r="CSN295" s="49"/>
      <c r="CSO295" s="49"/>
      <c r="CSP295" s="49"/>
      <c r="CSQ295" s="49"/>
      <c r="CSR295" s="49"/>
      <c r="CSS295" s="49"/>
      <c r="CST295" s="49"/>
      <c r="CSU295" s="49"/>
      <c r="CSV295" s="49"/>
      <c r="CSW295" s="49"/>
      <c r="CSX295" s="49"/>
      <c r="CSY295" s="49"/>
      <c r="CSZ295" s="49"/>
      <c r="CTA295" s="49"/>
      <c r="CTB295" s="49"/>
      <c r="CTC295" s="49"/>
      <c r="CTD295" s="49"/>
      <c r="CTE295" s="49"/>
      <c r="CTF295" s="49"/>
      <c r="CTG295" s="49"/>
      <c r="CTH295" s="49"/>
      <c r="CTI295" s="49"/>
      <c r="CTJ295" s="49"/>
      <c r="CTK295" s="49"/>
      <c r="CTL295" s="49"/>
      <c r="CTM295" s="49"/>
      <c r="CTN295" s="49"/>
      <c r="CTO295" s="49"/>
      <c r="CTP295" s="49"/>
      <c r="CTQ295" s="49"/>
      <c r="CTR295" s="49"/>
      <c r="CTS295" s="49"/>
      <c r="CTT295" s="49"/>
      <c r="CTU295" s="49"/>
      <c r="CTV295" s="49"/>
      <c r="CTW295" s="49"/>
      <c r="CTX295" s="49"/>
      <c r="CTY295" s="49"/>
      <c r="CTZ295" s="49"/>
      <c r="CUA295" s="49"/>
      <c r="CUB295" s="49"/>
      <c r="CUC295" s="49"/>
      <c r="CUD295" s="49"/>
      <c r="CUE295" s="49"/>
      <c r="CUF295" s="49"/>
      <c r="CUG295" s="49"/>
      <c r="CUH295" s="49"/>
      <c r="CUI295" s="49"/>
      <c r="CUJ295" s="49"/>
      <c r="CUK295" s="49"/>
      <c r="CUL295" s="49"/>
      <c r="CUM295" s="49"/>
      <c r="CUN295" s="49"/>
      <c r="CUO295" s="49"/>
      <c r="CUP295" s="49"/>
      <c r="CUQ295" s="49"/>
      <c r="CUR295" s="49"/>
      <c r="CUS295" s="49"/>
      <c r="CUT295" s="49"/>
      <c r="CUU295" s="49"/>
      <c r="CUV295" s="49"/>
      <c r="CUW295" s="49"/>
      <c r="CUX295" s="49"/>
      <c r="CUY295" s="49"/>
      <c r="CUZ295" s="49"/>
      <c r="CVA295" s="49"/>
      <c r="CVB295" s="49"/>
      <c r="CVC295" s="49"/>
      <c r="CVD295" s="49"/>
      <c r="CVE295" s="49"/>
      <c r="CVF295" s="49"/>
      <c r="CVG295" s="49"/>
      <c r="CVH295" s="49"/>
      <c r="CVI295" s="49"/>
      <c r="CVJ295" s="49"/>
      <c r="CVK295" s="49"/>
      <c r="CVL295" s="49"/>
      <c r="CVM295" s="49"/>
      <c r="CVN295" s="49"/>
      <c r="CVO295" s="49"/>
      <c r="CVP295" s="49"/>
      <c r="CVQ295" s="49"/>
      <c r="CVR295" s="49"/>
      <c r="CVS295" s="49"/>
      <c r="CVT295" s="49"/>
      <c r="CVU295" s="49"/>
      <c r="CVV295" s="49"/>
      <c r="CVW295" s="49"/>
      <c r="CVX295" s="49"/>
      <c r="CVY295" s="49"/>
      <c r="CVZ295" s="49"/>
      <c r="CWA295" s="49"/>
      <c r="CWB295" s="49"/>
      <c r="CWC295" s="49"/>
      <c r="CWD295" s="49"/>
      <c r="CWE295" s="49"/>
      <c r="CWF295" s="49"/>
      <c r="CWG295" s="49"/>
      <c r="CWH295" s="49"/>
      <c r="CWI295" s="49"/>
      <c r="CWJ295" s="49"/>
      <c r="CWK295" s="49"/>
      <c r="CWL295" s="49"/>
      <c r="CWM295" s="49"/>
      <c r="CWN295" s="49"/>
      <c r="CWO295" s="49"/>
      <c r="CWP295" s="49"/>
      <c r="CWQ295" s="49"/>
      <c r="CWR295" s="49"/>
      <c r="CWS295" s="49"/>
      <c r="CWT295" s="49"/>
      <c r="CWU295" s="49"/>
      <c r="CWV295" s="49"/>
      <c r="CWW295" s="49"/>
      <c r="CWX295" s="49"/>
      <c r="CWY295" s="49"/>
      <c r="CWZ295" s="49"/>
      <c r="CXA295" s="49"/>
      <c r="CXB295" s="49"/>
      <c r="CXC295" s="49"/>
      <c r="CXD295" s="49"/>
      <c r="CXE295" s="49"/>
      <c r="CXF295" s="49"/>
      <c r="CXG295" s="49"/>
      <c r="CXH295" s="49"/>
      <c r="CXI295" s="49"/>
      <c r="CXJ295" s="49"/>
      <c r="CXK295" s="49"/>
      <c r="CXL295" s="49"/>
      <c r="CXM295" s="49"/>
      <c r="CXN295" s="49"/>
      <c r="CXO295" s="49"/>
      <c r="CXP295" s="49"/>
      <c r="CXQ295" s="49"/>
      <c r="CXR295" s="49"/>
      <c r="CXS295" s="49"/>
      <c r="CXT295" s="49"/>
      <c r="CXU295" s="49"/>
      <c r="CXV295" s="49"/>
      <c r="CXW295" s="49"/>
      <c r="CXX295" s="49"/>
      <c r="CXY295" s="49"/>
      <c r="CXZ295" s="49"/>
      <c r="CYA295" s="49"/>
      <c r="CYB295" s="49"/>
      <c r="CYC295" s="49"/>
      <c r="CYD295" s="49"/>
      <c r="CYE295" s="49"/>
      <c r="CYF295" s="49"/>
      <c r="CYG295" s="49"/>
      <c r="CYH295" s="49"/>
      <c r="CYI295" s="49"/>
      <c r="CYJ295" s="49"/>
      <c r="CYK295" s="49"/>
      <c r="CYL295" s="49"/>
      <c r="CYM295" s="49"/>
      <c r="CYN295" s="49"/>
      <c r="CYO295" s="49"/>
      <c r="CYP295" s="49"/>
      <c r="CYQ295" s="49"/>
      <c r="CYR295" s="49"/>
      <c r="CYS295" s="49"/>
      <c r="CYT295" s="49"/>
      <c r="CYU295" s="49"/>
      <c r="CYV295" s="49"/>
      <c r="CYW295" s="49"/>
      <c r="CYX295" s="49"/>
      <c r="CYY295" s="49"/>
      <c r="CYZ295" s="49"/>
      <c r="CZA295" s="49"/>
      <c r="CZB295" s="49"/>
      <c r="CZC295" s="49"/>
      <c r="CZD295" s="49"/>
      <c r="CZE295" s="49"/>
      <c r="CZF295" s="49"/>
      <c r="CZG295" s="49"/>
      <c r="CZH295" s="49"/>
      <c r="CZI295" s="49"/>
      <c r="CZJ295" s="49"/>
      <c r="CZK295" s="49"/>
      <c r="CZL295" s="49"/>
      <c r="CZM295" s="49"/>
      <c r="CZN295" s="49"/>
      <c r="CZO295" s="49"/>
      <c r="CZP295" s="49"/>
      <c r="CZQ295" s="49"/>
      <c r="CZR295" s="49"/>
      <c r="CZS295" s="49"/>
      <c r="CZT295" s="49"/>
      <c r="CZU295" s="49"/>
      <c r="CZV295" s="49"/>
      <c r="CZW295" s="49"/>
      <c r="CZX295" s="49"/>
      <c r="CZY295" s="49"/>
      <c r="CZZ295" s="49"/>
      <c r="DAA295" s="49"/>
      <c r="DAB295" s="49"/>
      <c r="DAC295" s="49"/>
      <c r="DAD295" s="49"/>
      <c r="DAE295" s="49"/>
      <c r="DAF295" s="49"/>
      <c r="DAG295" s="49"/>
      <c r="DAH295" s="49"/>
      <c r="DAI295" s="49"/>
      <c r="DAJ295" s="49"/>
      <c r="DAK295" s="49"/>
      <c r="DAL295" s="49"/>
      <c r="DAM295" s="49"/>
      <c r="DAN295" s="49"/>
      <c r="DAO295" s="49"/>
      <c r="DAP295" s="49"/>
      <c r="DAQ295" s="49"/>
      <c r="DAR295" s="49"/>
      <c r="DAS295" s="49"/>
      <c r="DAT295" s="49"/>
      <c r="DAU295" s="49"/>
      <c r="DAV295" s="49"/>
      <c r="DAW295" s="49"/>
      <c r="DAX295" s="49"/>
      <c r="DAY295" s="49"/>
      <c r="DAZ295" s="49"/>
      <c r="DBA295" s="49"/>
      <c r="DBB295" s="49"/>
      <c r="DBC295" s="49"/>
      <c r="DBD295" s="49"/>
      <c r="DBE295" s="49"/>
      <c r="DBF295" s="49"/>
      <c r="DBG295" s="49"/>
      <c r="DBH295" s="49"/>
      <c r="DBI295" s="49"/>
      <c r="DBJ295" s="49"/>
      <c r="DBK295" s="49"/>
      <c r="DBL295" s="49"/>
      <c r="DBM295" s="49"/>
      <c r="DBN295" s="49"/>
      <c r="DBO295" s="49"/>
      <c r="DBP295" s="49"/>
      <c r="DBQ295" s="49"/>
      <c r="DBR295" s="49"/>
      <c r="DBS295" s="49"/>
      <c r="DBT295" s="49"/>
      <c r="DBU295" s="49"/>
      <c r="DBV295" s="49"/>
      <c r="DBW295" s="49"/>
      <c r="DBX295" s="49"/>
      <c r="DBY295" s="49"/>
      <c r="DBZ295" s="49"/>
      <c r="DCA295" s="49"/>
      <c r="DCB295" s="49"/>
      <c r="DCC295" s="49"/>
      <c r="DCD295" s="49"/>
      <c r="DCE295" s="49"/>
      <c r="DCF295" s="49"/>
      <c r="DCG295" s="49"/>
      <c r="DCH295" s="49"/>
      <c r="DCI295" s="49"/>
      <c r="DCJ295" s="49"/>
      <c r="DCK295" s="49"/>
      <c r="DCL295" s="49"/>
      <c r="DCM295" s="49"/>
      <c r="DCN295" s="49"/>
      <c r="DCO295" s="49"/>
      <c r="DCP295" s="49"/>
      <c r="DCQ295" s="49"/>
      <c r="DCR295" s="49"/>
      <c r="DCS295" s="49"/>
      <c r="DCT295" s="49"/>
      <c r="DCU295" s="49"/>
      <c r="DCV295" s="49"/>
      <c r="DCW295" s="49"/>
      <c r="DCX295" s="49"/>
      <c r="DCY295" s="49"/>
      <c r="DCZ295" s="49"/>
      <c r="DDA295" s="49"/>
      <c r="DDB295" s="49"/>
      <c r="DDC295" s="49"/>
      <c r="DDD295" s="49"/>
      <c r="DDE295" s="49"/>
      <c r="DDF295" s="49"/>
      <c r="DDG295" s="49"/>
      <c r="DDH295" s="49"/>
      <c r="DDI295" s="49"/>
      <c r="DDJ295" s="49"/>
      <c r="DDK295" s="49"/>
      <c r="DDL295" s="49"/>
      <c r="DDM295" s="49"/>
      <c r="DDN295" s="49"/>
      <c r="DDO295" s="49"/>
      <c r="DDP295" s="49"/>
      <c r="DDQ295" s="49"/>
      <c r="DDR295" s="49"/>
      <c r="DDS295" s="49"/>
      <c r="DDT295" s="49"/>
      <c r="DDU295" s="49"/>
      <c r="DDV295" s="49"/>
      <c r="DDW295" s="49"/>
      <c r="DDX295" s="49"/>
      <c r="DDY295" s="49"/>
      <c r="DDZ295" s="49"/>
      <c r="DEA295" s="49"/>
      <c r="DEB295" s="49"/>
      <c r="DEC295" s="49"/>
      <c r="DED295" s="49"/>
      <c r="DEE295" s="49"/>
      <c r="DEF295" s="49"/>
      <c r="DEG295" s="49"/>
      <c r="DEH295" s="49"/>
      <c r="DEI295" s="49"/>
      <c r="DEJ295" s="49"/>
      <c r="DEK295" s="49"/>
      <c r="DEL295" s="49"/>
      <c r="DEM295" s="49"/>
      <c r="DEN295" s="49"/>
      <c r="DEO295" s="49"/>
      <c r="DEP295" s="49"/>
      <c r="DEQ295" s="49"/>
      <c r="DER295" s="49"/>
      <c r="DES295" s="49"/>
      <c r="DET295" s="49"/>
      <c r="DEU295" s="49"/>
      <c r="DEV295" s="49"/>
      <c r="DEW295" s="49"/>
      <c r="DEX295" s="49"/>
      <c r="DEY295" s="49"/>
      <c r="DEZ295" s="49"/>
      <c r="DFA295" s="49"/>
      <c r="DFB295" s="49"/>
      <c r="DFC295" s="49"/>
      <c r="DFD295" s="49"/>
      <c r="DFE295" s="49"/>
      <c r="DFF295" s="49"/>
      <c r="DFG295" s="49"/>
      <c r="DFH295" s="49"/>
      <c r="DFI295" s="49"/>
      <c r="DFJ295" s="49"/>
      <c r="DFK295" s="49"/>
      <c r="DFL295" s="49"/>
      <c r="DFM295" s="49"/>
      <c r="DFN295" s="49"/>
      <c r="DFO295" s="49"/>
      <c r="DFP295" s="49"/>
      <c r="DFQ295" s="49"/>
      <c r="DFR295" s="49"/>
      <c r="DFS295" s="49"/>
      <c r="DFT295" s="49"/>
      <c r="DFU295" s="49"/>
      <c r="DFV295" s="49"/>
      <c r="DFW295" s="49"/>
      <c r="DFX295" s="49"/>
      <c r="DFY295" s="49"/>
      <c r="DFZ295" s="49"/>
      <c r="DGA295" s="49"/>
      <c r="DGB295" s="49"/>
      <c r="DGC295" s="49"/>
      <c r="DGD295" s="49"/>
      <c r="DGE295" s="49"/>
      <c r="DGF295" s="49"/>
      <c r="DGG295" s="49"/>
      <c r="DGH295" s="49"/>
      <c r="DGI295" s="49"/>
      <c r="DGJ295" s="49"/>
      <c r="DGK295" s="49"/>
      <c r="DGL295" s="49"/>
      <c r="DGM295" s="49"/>
      <c r="DGN295" s="49"/>
      <c r="DGO295" s="49"/>
      <c r="DGP295" s="49"/>
      <c r="DGQ295" s="49"/>
      <c r="DGR295" s="49"/>
      <c r="DGS295" s="49"/>
      <c r="DGT295" s="49"/>
      <c r="DGU295" s="49"/>
      <c r="DGV295" s="49"/>
      <c r="DGW295" s="49"/>
      <c r="DGX295" s="49"/>
      <c r="DGY295" s="49"/>
      <c r="DGZ295" s="49"/>
      <c r="DHA295" s="49"/>
      <c r="DHB295" s="49"/>
      <c r="DHC295" s="49"/>
      <c r="DHD295" s="49"/>
      <c r="DHE295" s="49"/>
      <c r="DHF295" s="49"/>
      <c r="DHG295" s="49"/>
      <c r="DHH295" s="49"/>
      <c r="DHI295" s="49"/>
      <c r="DHJ295" s="49"/>
      <c r="DHK295" s="49"/>
      <c r="DHL295" s="49"/>
      <c r="DHM295" s="49"/>
      <c r="DHN295" s="49"/>
      <c r="DHO295" s="49"/>
      <c r="DHP295" s="49"/>
      <c r="DHQ295" s="49"/>
      <c r="DHR295" s="49"/>
      <c r="DHS295" s="49"/>
      <c r="DHT295" s="49"/>
      <c r="DHU295" s="49"/>
      <c r="DHV295" s="49"/>
      <c r="DHW295" s="49"/>
      <c r="DHX295" s="49"/>
      <c r="DHY295" s="49"/>
      <c r="DHZ295" s="49"/>
      <c r="DIA295" s="49"/>
      <c r="DIB295" s="49"/>
      <c r="DIC295" s="49"/>
      <c r="DID295" s="49"/>
      <c r="DIE295" s="49"/>
      <c r="DIF295" s="49"/>
      <c r="DIG295" s="49"/>
      <c r="DIH295" s="49"/>
      <c r="DII295" s="49"/>
      <c r="DIJ295" s="49"/>
      <c r="DIK295" s="49"/>
      <c r="DIL295" s="49"/>
      <c r="DIM295" s="49"/>
      <c r="DIN295" s="49"/>
      <c r="DIO295" s="49"/>
      <c r="DIP295" s="49"/>
      <c r="DIQ295" s="49"/>
      <c r="DIR295" s="49"/>
      <c r="DIS295" s="49"/>
      <c r="DIT295" s="49"/>
      <c r="DIU295" s="49"/>
      <c r="DIV295" s="49"/>
      <c r="DIW295" s="49"/>
      <c r="DIX295" s="49"/>
      <c r="DIY295" s="49"/>
      <c r="DIZ295" s="49"/>
      <c r="DJA295" s="49"/>
      <c r="DJB295" s="49"/>
      <c r="DJC295" s="49"/>
      <c r="DJD295" s="49"/>
      <c r="DJE295" s="49"/>
      <c r="DJF295" s="49"/>
      <c r="DJG295" s="49"/>
      <c r="DJH295" s="49"/>
      <c r="DJI295" s="49"/>
      <c r="DJJ295" s="49"/>
      <c r="DJK295" s="49"/>
      <c r="DJL295" s="49"/>
      <c r="DJM295" s="49"/>
      <c r="DJN295" s="49"/>
      <c r="DJO295" s="49"/>
      <c r="DJP295" s="49"/>
      <c r="DJQ295" s="49"/>
      <c r="DJR295" s="49"/>
      <c r="DJS295" s="49"/>
      <c r="DJT295" s="49"/>
      <c r="DJU295" s="49"/>
      <c r="DJV295" s="49"/>
      <c r="DJW295" s="49"/>
      <c r="DJX295" s="49"/>
      <c r="DJY295" s="49"/>
      <c r="DJZ295" s="49"/>
      <c r="DKA295" s="49"/>
      <c r="DKB295" s="49"/>
      <c r="DKC295" s="49"/>
      <c r="DKD295" s="49"/>
      <c r="DKE295" s="49"/>
      <c r="DKF295" s="49"/>
      <c r="DKG295" s="49"/>
      <c r="DKH295" s="49"/>
      <c r="DKI295" s="49"/>
      <c r="DKJ295" s="49"/>
      <c r="DKK295" s="49"/>
      <c r="DKL295" s="49"/>
      <c r="DKM295" s="49"/>
      <c r="DKN295" s="49"/>
      <c r="DKO295" s="49"/>
      <c r="DKP295" s="49"/>
      <c r="DKQ295" s="49"/>
      <c r="DKR295" s="49"/>
      <c r="DKS295" s="49"/>
      <c r="DKT295" s="49"/>
      <c r="DKU295" s="49"/>
      <c r="DKV295" s="49"/>
      <c r="DKW295" s="49"/>
      <c r="DKX295" s="49"/>
      <c r="DKY295" s="49"/>
      <c r="DKZ295" s="49"/>
      <c r="DLA295" s="49"/>
      <c r="DLB295" s="49"/>
      <c r="DLC295" s="49"/>
      <c r="DLD295" s="49"/>
      <c r="DLE295" s="49"/>
      <c r="DLF295" s="49"/>
      <c r="DLG295" s="49"/>
      <c r="DLH295" s="49"/>
      <c r="DLI295" s="49"/>
      <c r="DLJ295" s="49"/>
      <c r="DLK295" s="49"/>
      <c r="DLL295" s="49"/>
      <c r="DLM295" s="49"/>
      <c r="DLN295" s="49"/>
      <c r="DLO295" s="49"/>
      <c r="DLP295" s="49"/>
      <c r="DLQ295" s="49"/>
      <c r="DLR295" s="49"/>
      <c r="DLS295" s="49"/>
      <c r="DLT295" s="49"/>
      <c r="DLU295" s="49"/>
      <c r="DLV295" s="49"/>
      <c r="DLW295" s="49"/>
      <c r="DLX295" s="49"/>
      <c r="DLY295" s="49"/>
      <c r="DLZ295" s="49"/>
      <c r="DMA295" s="49"/>
      <c r="DMB295" s="49"/>
      <c r="DMC295" s="49"/>
      <c r="DMD295" s="49"/>
      <c r="DME295" s="49"/>
      <c r="DMF295" s="49"/>
      <c r="DMG295" s="49"/>
      <c r="DMH295" s="49"/>
      <c r="DMI295" s="49"/>
      <c r="DMJ295" s="49"/>
      <c r="DMK295" s="49"/>
      <c r="DML295" s="49"/>
      <c r="DMM295" s="49"/>
      <c r="DMN295" s="49"/>
      <c r="DMO295" s="49"/>
      <c r="DMP295" s="49"/>
      <c r="DMQ295" s="49"/>
      <c r="DMR295" s="49"/>
      <c r="DMS295" s="49"/>
      <c r="DMT295" s="49"/>
      <c r="DMU295" s="49"/>
      <c r="DMV295" s="49"/>
      <c r="DMW295" s="49"/>
      <c r="DMX295" s="49"/>
      <c r="DMY295" s="49"/>
      <c r="DMZ295" s="49"/>
      <c r="DNA295" s="49"/>
      <c r="DNB295" s="49"/>
      <c r="DNC295" s="49"/>
      <c r="DND295" s="49"/>
      <c r="DNE295" s="49"/>
      <c r="DNF295" s="49"/>
      <c r="DNG295" s="49"/>
      <c r="DNH295" s="49"/>
      <c r="DNI295" s="49"/>
      <c r="DNJ295" s="49"/>
      <c r="DNK295" s="49"/>
      <c r="DNL295" s="49"/>
      <c r="DNM295" s="49"/>
      <c r="DNN295" s="49"/>
      <c r="DNO295" s="49"/>
      <c r="DNP295" s="49"/>
      <c r="DNQ295" s="49"/>
      <c r="DNR295" s="49"/>
      <c r="DNS295" s="49"/>
      <c r="DNT295" s="49"/>
      <c r="DNU295" s="49"/>
      <c r="DNV295" s="49"/>
      <c r="DNW295" s="49"/>
      <c r="DNX295" s="49"/>
      <c r="DNY295" s="49"/>
      <c r="DNZ295" s="49"/>
      <c r="DOA295" s="49"/>
      <c r="DOB295" s="49"/>
      <c r="DOC295" s="49"/>
      <c r="DOD295" s="49"/>
      <c r="DOE295" s="49"/>
      <c r="DOF295" s="49"/>
      <c r="DOG295" s="49"/>
      <c r="DOH295" s="49"/>
      <c r="DOI295" s="49"/>
      <c r="DOJ295" s="49"/>
      <c r="DOK295" s="49"/>
      <c r="DOL295" s="49"/>
      <c r="DOM295" s="49"/>
      <c r="DON295" s="49"/>
      <c r="DOO295" s="49"/>
      <c r="DOP295" s="49"/>
      <c r="DOQ295" s="49"/>
      <c r="DOR295" s="49"/>
      <c r="DOS295" s="49"/>
      <c r="DOT295" s="49"/>
      <c r="DOU295" s="49"/>
      <c r="DOV295" s="49"/>
      <c r="DOW295" s="49"/>
      <c r="DOX295" s="49"/>
      <c r="DOY295" s="49"/>
      <c r="DOZ295" s="49"/>
      <c r="DPA295" s="49"/>
      <c r="DPB295" s="49"/>
      <c r="DPC295" s="49"/>
      <c r="DPD295" s="49"/>
      <c r="DPE295" s="49"/>
      <c r="DPF295" s="49"/>
      <c r="DPG295" s="49"/>
      <c r="DPH295" s="49"/>
      <c r="DPI295" s="49"/>
      <c r="DPJ295" s="49"/>
      <c r="DPK295" s="49"/>
      <c r="DPL295" s="49"/>
      <c r="DPM295" s="49"/>
      <c r="DPN295" s="49"/>
      <c r="DPO295" s="49"/>
      <c r="DPP295" s="49"/>
      <c r="DPQ295" s="49"/>
      <c r="DPR295" s="49"/>
      <c r="DPS295" s="49"/>
      <c r="DPT295" s="49"/>
      <c r="DPU295" s="49"/>
      <c r="DPV295" s="49"/>
      <c r="DPW295" s="49"/>
      <c r="DPX295" s="49"/>
      <c r="DPY295" s="49"/>
      <c r="DPZ295" s="49"/>
      <c r="DQA295" s="49"/>
      <c r="DQB295" s="49"/>
      <c r="DQC295" s="49"/>
      <c r="DQD295" s="49"/>
      <c r="DQE295" s="49"/>
      <c r="DQF295" s="49"/>
      <c r="DQG295" s="49"/>
      <c r="DQH295" s="49"/>
      <c r="DQI295" s="49"/>
      <c r="DQJ295" s="49"/>
      <c r="DQK295" s="49"/>
      <c r="DQL295" s="49"/>
      <c r="DQM295" s="49"/>
      <c r="DQN295" s="49"/>
      <c r="DQO295" s="49"/>
      <c r="DQP295" s="49"/>
      <c r="DQQ295" s="49"/>
      <c r="DQR295" s="49"/>
      <c r="DQS295" s="49"/>
      <c r="DQT295" s="49"/>
      <c r="DQU295" s="49"/>
      <c r="DQV295" s="49"/>
      <c r="DQW295" s="49"/>
      <c r="DQX295" s="49"/>
      <c r="DQY295" s="49"/>
      <c r="DQZ295" s="49"/>
      <c r="DRA295" s="49"/>
      <c r="DRB295" s="49"/>
      <c r="DRC295" s="49"/>
      <c r="DRD295" s="49"/>
      <c r="DRE295" s="49"/>
      <c r="DRF295" s="49"/>
      <c r="DRG295" s="49"/>
      <c r="DRH295" s="49"/>
      <c r="DRI295" s="49"/>
      <c r="DRJ295" s="49"/>
      <c r="DRK295" s="49"/>
      <c r="DRL295" s="49"/>
      <c r="DRM295" s="49"/>
      <c r="DRN295" s="49"/>
      <c r="DRO295" s="49"/>
      <c r="DRP295" s="49"/>
      <c r="DRQ295" s="49"/>
      <c r="DRR295" s="49"/>
      <c r="DRS295" s="49"/>
      <c r="DRT295" s="49"/>
      <c r="DRU295" s="49"/>
      <c r="DRV295" s="49"/>
      <c r="DRW295" s="49"/>
      <c r="DRX295" s="49"/>
      <c r="DRY295" s="49"/>
      <c r="DRZ295" s="49"/>
      <c r="DSA295" s="49"/>
      <c r="DSB295" s="49"/>
      <c r="DSC295" s="49"/>
      <c r="DSD295" s="49"/>
      <c r="DSE295" s="49"/>
      <c r="DSF295" s="49"/>
      <c r="DSG295" s="49"/>
      <c r="DSH295" s="49"/>
      <c r="DSI295" s="49"/>
      <c r="DSJ295" s="49"/>
      <c r="DSK295" s="49"/>
      <c r="DSL295" s="49"/>
      <c r="DSM295" s="49"/>
      <c r="DSN295" s="49"/>
      <c r="DSO295" s="49"/>
      <c r="DSP295" s="49"/>
      <c r="DSQ295" s="49"/>
      <c r="DSR295" s="49"/>
      <c r="DSS295" s="49"/>
      <c r="DST295" s="49"/>
      <c r="DSU295" s="49"/>
      <c r="DSV295" s="49"/>
      <c r="DSW295" s="49"/>
      <c r="DSX295" s="49"/>
      <c r="DSY295" s="49"/>
      <c r="DSZ295" s="49"/>
      <c r="DTA295" s="49"/>
      <c r="DTB295" s="49"/>
      <c r="DTC295" s="49"/>
      <c r="DTD295" s="49"/>
      <c r="DTE295" s="49"/>
      <c r="DTF295" s="49"/>
      <c r="DTG295" s="49"/>
      <c r="DTH295" s="49"/>
      <c r="DTI295" s="49"/>
      <c r="DTJ295" s="49"/>
      <c r="DTK295" s="49"/>
      <c r="DTL295" s="49"/>
      <c r="DTM295" s="49"/>
      <c r="DTN295" s="49"/>
      <c r="DTO295" s="49"/>
      <c r="DTP295" s="49"/>
      <c r="DTQ295" s="49"/>
      <c r="DTR295" s="49"/>
      <c r="DTS295" s="49"/>
      <c r="DTT295" s="49"/>
      <c r="DTU295" s="49"/>
      <c r="DTV295" s="49"/>
      <c r="DTW295" s="49"/>
      <c r="DTX295" s="49"/>
      <c r="DTY295" s="49"/>
      <c r="DTZ295" s="49"/>
      <c r="DUA295" s="49"/>
      <c r="DUB295" s="49"/>
      <c r="DUC295" s="49"/>
      <c r="DUD295" s="49"/>
      <c r="DUE295" s="49"/>
      <c r="DUF295" s="49"/>
      <c r="DUG295" s="49"/>
      <c r="DUH295" s="49"/>
      <c r="DUI295" s="49"/>
      <c r="DUJ295" s="49"/>
      <c r="DUK295" s="49"/>
      <c r="DUL295" s="49"/>
      <c r="DUM295" s="49"/>
      <c r="DUN295" s="49"/>
      <c r="DUO295" s="49"/>
      <c r="DUP295" s="49"/>
      <c r="DUQ295" s="49"/>
      <c r="DUR295" s="49"/>
      <c r="DUS295" s="49"/>
      <c r="DUT295" s="49"/>
      <c r="DUU295" s="49"/>
      <c r="DUV295" s="49"/>
      <c r="DUW295" s="49"/>
      <c r="DUX295" s="49"/>
      <c r="DUY295" s="49"/>
      <c r="DUZ295" s="49"/>
      <c r="DVA295" s="49"/>
      <c r="DVB295" s="49"/>
      <c r="DVC295" s="49"/>
      <c r="DVD295" s="49"/>
      <c r="DVE295" s="49"/>
      <c r="DVF295" s="49"/>
      <c r="DVG295" s="49"/>
      <c r="DVH295" s="49"/>
      <c r="DVI295" s="49"/>
      <c r="DVJ295" s="49"/>
      <c r="DVK295" s="49"/>
      <c r="DVL295" s="49"/>
      <c r="DVM295" s="49"/>
      <c r="DVN295" s="49"/>
      <c r="DVO295" s="49"/>
      <c r="DVP295" s="49"/>
      <c r="DVQ295" s="49"/>
      <c r="DVR295" s="49"/>
      <c r="DVS295" s="49"/>
      <c r="DVT295" s="49"/>
      <c r="DVU295" s="49"/>
      <c r="DVV295" s="49"/>
      <c r="DVW295" s="49"/>
      <c r="DVX295" s="49"/>
      <c r="DVY295" s="49"/>
      <c r="DVZ295" s="49"/>
      <c r="DWA295" s="49"/>
      <c r="DWB295" s="49"/>
      <c r="DWC295" s="49"/>
      <c r="DWD295" s="49"/>
      <c r="DWE295" s="49"/>
      <c r="DWF295" s="49"/>
      <c r="DWG295" s="49"/>
      <c r="DWH295" s="49"/>
      <c r="DWI295" s="49"/>
      <c r="DWJ295" s="49"/>
      <c r="DWK295" s="49"/>
      <c r="DWL295" s="49"/>
      <c r="DWM295" s="49"/>
      <c r="DWN295" s="49"/>
      <c r="DWO295" s="49"/>
      <c r="DWP295" s="49"/>
      <c r="DWQ295" s="49"/>
      <c r="DWR295" s="49"/>
      <c r="DWS295" s="49"/>
      <c r="DWT295" s="49"/>
      <c r="DWU295" s="49"/>
      <c r="DWV295" s="49"/>
      <c r="DWW295" s="49"/>
      <c r="DWX295" s="49"/>
      <c r="DWY295" s="49"/>
      <c r="DWZ295" s="49"/>
      <c r="DXA295" s="49"/>
      <c r="DXB295" s="49"/>
      <c r="DXC295" s="49"/>
      <c r="DXD295" s="49"/>
      <c r="DXE295" s="49"/>
      <c r="DXF295" s="49"/>
      <c r="DXG295" s="49"/>
      <c r="DXH295" s="49"/>
      <c r="DXI295" s="49"/>
      <c r="DXJ295" s="49"/>
      <c r="DXK295" s="49"/>
      <c r="DXL295" s="49"/>
      <c r="DXM295" s="49"/>
      <c r="DXN295" s="49"/>
      <c r="DXO295" s="49"/>
      <c r="DXP295" s="49"/>
      <c r="DXQ295" s="49"/>
      <c r="DXR295" s="49"/>
      <c r="DXS295" s="49"/>
      <c r="DXT295" s="49"/>
      <c r="DXU295" s="49"/>
      <c r="DXV295" s="49"/>
      <c r="DXW295" s="49"/>
      <c r="DXX295" s="49"/>
      <c r="DXY295" s="49"/>
      <c r="DXZ295" s="49"/>
      <c r="DYA295" s="49"/>
      <c r="DYB295" s="49"/>
      <c r="DYC295" s="49"/>
      <c r="DYD295" s="49"/>
      <c r="DYE295" s="49"/>
      <c r="DYF295" s="49"/>
      <c r="DYG295" s="49"/>
      <c r="DYH295" s="49"/>
      <c r="DYI295" s="49"/>
      <c r="DYJ295" s="49"/>
      <c r="DYK295" s="49"/>
      <c r="DYL295" s="49"/>
      <c r="DYM295" s="49"/>
      <c r="DYN295" s="49"/>
      <c r="DYO295" s="49"/>
      <c r="DYP295" s="49"/>
      <c r="DYQ295" s="49"/>
      <c r="DYR295" s="49"/>
      <c r="DYS295" s="49"/>
      <c r="DYT295" s="49"/>
      <c r="DYU295" s="49"/>
      <c r="DYV295" s="49"/>
      <c r="DYW295" s="49"/>
      <c r="DYX295" s="49"/>
      <c r="DYY295" s="49"/>
      <c r="DYZ295" s="49"/>
      <c r="DZA295" s="49"/>
      <c r="DZB295" s="49"/>
      <c r="DZC295" s="49"/>
      <c r="DZD295" s="49"/>
      <c r="DZE295" s="49"/>
      <c r="DZF295" s="49"/>
      <c r="DZG295" s="49"/>
      <c r="DZH295" s="49"/>
      <c r="DZI295" s="49"/>
      <c r="DZJ295" s="49"/>
      <c r="DZK295" s="49"/>
      <c r="DZL295" s="49"/>
      <c r="DZM295" s="49"/>
      <c r="DZN295" s="49"/>
      <c r="DZO295" s="49"/>
      <c r="DZP295" s="49"/>
      <c r="DZQ295" s="49"/>
      <c r="DZR295" s="49"/>
      <c r="DZS295" s="49"/>
      <c r="DZT295" s="49"/>
      <c r="DZU295" s="49"/>
      <c r="DZV295" s="49"/>
      <c r="DZW295" s="49"/>
      <c r="DZX295" s="49"/>
      <c r="DZY295" s="49"/>
      <c r="DZZ295" s="49"/>
      <c r="EAA295" s="49"/>
      <c r="EAB295" s="49"/>
      <c r="EAC295" s="49"/>
      <c r="EAD295" s="49"/>
      <c r="EAE295" s="49"/>
      <c r="EAF295" s="49"/>
      <c r="EAG295" s="49"/>
      <c r="EAH295" s="49"/>
      <c r="EAI295" s="49"/>
      <c r="EAJ295" s="49"/>
      <c r="EAK295" s="49"/>
      <c r="EAL295" s="49"/>
      <c r="EAM295" s="49"/>
      <c r="EAN295" s="49"/>
      <c r="EAO295" s="49"/>
      <c r="EAP295" s="49"/>
      <c r="EAQ295" s="49"/>
      <c r="EAR295" s="49"/>
      <c r="EAS295" s="49"/>
      <c r="EAT295" s="49"/>
      <c r="EAU295" s="49"/>
      <c r="EAV295" s="49"/>
      <c r="EAW295" s="49"/>
      <c r="EAX295" s="49"/>
      <c r="EAY295" s="49"/>
      <c r="EAZ295" s="49"/>
      <c r="EBA295" s="49"/>
      <c r="EBB295" s="49"/>
      <c r="EBC295" s="49"/>
      <c r="EBD295" s="49"/>
      <c r="EBE295" s="49"/>
      <c r="EBF295" s="49"/>
      <c r="EBG295" s="49"/>
      <c r="EBH295" s="49"/>
      <c r="EBI295" s="49"/>
      <c r="EBJ295" s="49"/>
      <c r="EBK295" s="49"/>
      <c r="EBL295" s="49"/>
      <c r="EBM295" s="49"/>
      <c r="EBN295" s="49"/>
      <c r="EBO295" s="49"/>
      <c r="EBP295" s="49"/>
      <c r="EBQ295" s="49"/>
      <c r="EBR295" s="49"/>
      <c r="EBS295" s="49"/>
      <c r="EBT295" s="49"/>
      <c r="EBU295" s="49"/>
      <c r="EBV295" s="49"/>
      <c r="EBW295" s="49"/>
      <c r="EBX295" s="49"/>
      <c r="EBY295" s="49"/>
      <c r="EBZ295" s="49"/>
      <c r="ECA295" s="49"/>
      <c r="ECB295" s="49"/>
      <c r="ECC295" s="49"/>
      <c r="ECD295" s="49"/>
      <c r="ECE295" s="49"/>
      <c r="ECF295" s="49"/>
      <c r="ECG295" s="49"/>
      <c r="ECH295" s="49"/>
      <c r="ECI295" s="49"/>
      <c r="ECJ295" s="49"/>
      <c r="ECK295" s="49"/>
      <c r="ECL295" s="49"/>
      <c r="ECM295" s="49"/>
      <c r="ECN295" s="49"/>
      <c r="ECO295" s="49"/>
      <c r="ECP295" s="49"/>
      <c r="ECQ295" s="49"/>
      <c r="ECR295" s="49"/>
      <c r="ECS295" s="49"/>
      <c r="ECT295" s="49"/>
      <c r="ECU295" s="49"/>
      <c r="ECV295" s="49"/>
      <c r="ECW295" s="49"/>
      <c r="ECX295" s="49"/>
      <c r="ECY295" s="49"/>
      <c r="ECZ295" s="49"/>
      <c r="EDA295" s="49"/>
      <c r="EDB295" s="49"/>
      <c r="EDC295" s="49"/>
      <c r="EDD295" s="49"/>
      <c r="EDE295" s="49"/>
      <c r="EDF295" s="49"/>
      <c r="EDG295" s="49"/>
      <c r="EDH295" s="49"/>
      <c r="EDI295" s="49"/>
      <c r="EDJ295" s="49"/>
      <c r="EDK295" s="49"/>
      <c r="EDL295" s="49"/>
      <c r="EDM295" s="49"/>
      <c r="EDN295" s="49"/>
      <c r="EDO295" s="49"/>
      <c r="EDP295" s="49"/>
      <c r="EDQ295" s="49"/>
      <c r="EDR295" s="49"/>
      <c r="EDS295" s="49"/>
      <c r="EDT295" s="49"/>
      <c r="EDU295" s="49"/>
      <c r="EDV295" s="49"/>
      <c r="EDW295" s="49"/>
      <c r="EDX295" s="49"/>
      <c r="EDY295" s="49"/>
      <c r="EDZ295" s="49"/>
      <c r="EEA295" s="49"/>
      <c r="EEB295" s="49"/>
      <c r="EEC295" s="49"/>
      <c r="EED295" s="49"/>
      <c r="EEE295" s="49"/>
      <c r="EEF295" s="49"/>
      <c r="EEG295" s="49"/>
      <c r="EEH295" s="49"/>
      <c r="EEI295" s="49"/>
      <c r="EEJ295" s="49"/>
      <c r="EEK295" s="49"/>
      <c r="EEL295" s="49"/>
      <c r="EEM295" s="49"/>
      <c r="EEN295" s="49"/>
      <c r="EEO295" s="49"/>
      <c r="EEP295" s="49"/>
      <c r="EEQ295" s="49"/>
      <c r="EER295" s="49"/>
      <c r="EES295" s="49"/>
      <c r="EET295" s="49"/>
      <c r="EEU295" s="49"/>
      <c r="EEV295" s="49"/>
      <c r="EEW295" s="49"/>
      <c r="EEX295" s="49"/>
      <c r="EEY295" s="49"/>
      <c r="EEZ295" s="49"/>
      <c r="EFA295" s="49"/>
      <c r="EFB295" s="49"/>
      <c r="EFC295" s="49"/>
      <c r="EFD295" s="49"/>
      <c r="EFE295" s="49"/>
      <c r="EFF295" s="49"/>
      <c r="EFG295" s="49"/>
      <c r="EFH295" s="49"/>
      <c r="EFI295" s="49"/>
      <c r="EFJ295" s="49"/>
      <c r="EFK295" s="49"/>
      <c r="EFL295" s="49"/>
      <c r="EFM295" s="49"/>
      <c r="EFN295" s="49"/>
      <c r="EFO295" s="49"/>
      <c r="EFP295" s="49"/>
      <c r="EFQ295" s="49"/>
      <c r="EFR295" s="49"/>
      <c r="EFS295" s="49"/>
      <c r="EFT295" s="49"/>
      <c r="EFU295" s="49"/>
      <c r="EFV295" s="49"/>
      <c r="EFW295" s="49"/>
      <c r="EFX295" s="49"/>
      <c r="EFY295" s="49"/>
      <c r="EFZ295" s="49"/>
      <c r="EGA295" s="49"/>
      <c r="EGB295" s="49"/>
      <c r="EGC295" s="49"/>
      <c r="EGD295" s="49"/>
      <c r="EGE295" s="49"/>
      <c r="EGF295" s="49"/>
      <c r="EGG295" s="49"/>
      <c r="EGH295" s="49"/>
      <c r="EGI295" s="49"/>
      <c r="EGJ295" s="49"/>
      <c r="EGK295" s="49"/>
      <c r="EGL295" s="49"/>
      <c r="EGM295" s="49"/>
      <c r="EGN295" s="49"/>
      <c r="EGO295" s="49"/>
      <c r="EGP295" s="49"/>
      <c r="EGQ295" s="49"/>
      <c r="EGR295" s="49"/>
      <c r="EGS295" s="49"/>
      <c r="EGT295" s="49"/>
      <c r="EGU295" s="49"/>
      <c r="EGV295" s="49"/>
      <c r="EGW295" s="49"/>
      <c r="EGX295" s="49"/>
      <c r="EGY295" s="49"/>
      <c r="EGZ295" s="49"/>
      <c r="EHA295" s="49"/>
      <c r="EHB295" s="49"/>
      <c r="EHC295" s="49"/>
      <c r="EHD295" s="49"/>
      <c r="EHE295" s="49"/>
      <c r="EHF295" s="49"/>
      <c r="EHG295" s="49"/>
      <c r="EHH295" s="49"/>
      <c r="EHI295" s="49"/>
      <c r="EHJ295" s="49"/>
      <c r="EHK295" s="49"/>
      <c r="EHL295" s="49"/>
      <c r="EHM295" s="49"/>
      <c r="EHN295" s="49"/>
      <c r="EHO295" s="49"/>
      <c r="EHP295" s="49"/>
      <c r="EHQ295" s="49"/>
      <c r="EHR295" s="49"/>
      <c r="EHS295" s="49"/>
      <c r="EHT295" s="49"/>
      <c r="EHU295" s="49"/>
      <c r="EHV295" s="49"/>
      <c r="EHW295" s="49"/>
      <c r="EHX295" s="49"/>
      <c r="EHY295" s="49"/>
      <c r="EHZ295" s="49"/>
      <c r="EIA295" s="49"/>
      <c r="EIB295" s="49"/>
      <c r="EIC295" s="49"/>
      <c r="EID295" s="49"/>
      <c r="EIE295" s="49"/>
      <c r="EIF295" s="49"/>
      <c r="EIG295" s="49"/>
      <c r="EIH295" s="49"/>
      <c r="EII295" s="49"/>
      <c r="EIJ295" s="49"/>
      <c r="EIK295" s="49"/>
      <c r="EIL295" s="49"/>
      <c r="EIM295" s="49"/>
      <c r="EIN295" s="49"/>
      <c r="EIO295" s="49"/>
      <c r="EIP295" s="49"/>
      <c r="EIQ295" s="49"/>
      <c r="EIR295" s="49"/>
      <c r="EIS295" s="49"/>
      <c r="EIT295" s="49"/>
      <c r="EIU295" s="49"/>
      <c r="EIV295" s="49"/>
      <c r="EIW295" s="49"/>
      <c r="EIX295" s="49"/>
      <c r="EIY295" s="49"/>
      <c r="EIZ295" s="49"/>
      <c r="EJA295" s="49"/>
      <c r="EJB295" s="49"/>
      <c r="EJC295" s="49"/>
      <c r="EJD295" s="49"/>
      <c r="EJE295" s="49"/>
      <c r="EJF295" s="49"/>
      <c r="EJG295" s="49"/>
      <c r="EJH295" s="49"/>
      <c r="EJI295" s="49"/>
      <c r="EJJ295" s="49"/>
      <c r="EJK295" s="49"/>
      <c r="EJL295" s="49"/>
      <c r="EJM295" s="49"/>
      <c r="EJN295" s="49"/>
      <c r="EJO295" s="49"/>
      <c r="EJP295" s="49"/>
      <c r="EJQ295" s="49"/>
      <c r="EJR295" s="49"/>
      <c r="EJS295" s="49"/>
      <c r="EJT295" s="49"/>
      <c r="EJU295" s="49"/>
      <c r="EJV295" s="49"/>
      <c r="EJW295" s="49"/>
      <c r="EJX295" s="49"/>
      <c r="EJY295" s="49"/>
      <c r="EJZ295" s="49"/>
      <c r="EKA295" s="49"/>
      <c r="EKB295" s="49"/>
      <c r="EKC295" s="49"/>
      <c r="EKD295" s="49"/>
      <c r="EKE295" s="49"/>
      <c r="EKF295" s="49"/>
      <c r="EKG295" s="49"/>
      <c r="EKH295" s="49"/>
      <c r="EKI295" s="49"/>
      <c r="EKJ295" s="49"/>
      <c r="EKK295" s="49"/>
      <c r="EKL295" s="49"/>
      <c r="EKM295" s="49"/>
      <c r="EKN295" s="49"/>
      <c r="EKO295" s="49"/>
      <c r="EKP295" s="49"/>
      <c r="EKQ295" s="49"/>
      <c r="EKR295" s="49"/>
      <c r="EKS295" s="49"/>
      <c r="EKT295" s="49"/>
      <c r="EKU295" s="49"/>
      <c r="EKV295" s="49"/>
      <c r="EKW295" s="49"/>
      <c r="EKX295" s="49"/>
      <c r="EKY295" s="49"/>
      <c r="EKZ295" s="49"/>
      <c r="ELA295" s="49"/>
      <c r="ELB295" s="49"/>
      <c r="ELC295" s="49"/>
      <c r="ELD295" s="49"/>
      <c r="ELE295" s="49"/>
      <c r="ELF295" s="49"/>
      <c r="ELG295" s="49"/>
      <c r="ELH295" s="49"/>
      <c r="ELI295" s="49"/>
      <c r="ELJ295" s="49"/>
      <c r="ELK295" s="49"/>
      <c r="ELL295" s="49"/>
      <c r="ELM295" s="49"/>
      <c r="ELN295" s="49"/>
      <c r="ELO295" s="49"/>
      <c r="ELP295" s="49"/>
      <c r="ELQ295" s="49"/>
      <c r="ELR295" s="49"/>
      <c r="ELS295" s="49"/>
      <c r="ELT295" s="49"/>
      <c r="ELU295" s="49"/>
      <c r="ELV295" s="49"/>
      <c r="ELW295" s="49"/>
      <c r="ELX295" s="49"/>
      <c r="ELY295" s="49"/>
      <c r="ELZ295" s="49"/>
      <c r="EMA295" s="49"/>
      <c r="EMB295" s="49"/>
      <c r="EMC295" s="49"/>
      <c r="EMD295" s="49"/>
      <c r="EME295" s="49"/>
      <c r="EMF295" s="49"/>
      <c r="EMG295" s="49"/>
      <c r="EMH295" s="49"/>
      <c r="EMI295" s="49"/>
      <c r="EMJ295" s="49"/>
      <c r="EMK295" s="49"/>
      <c r="EML295" s="49"/>
      <c r="EMM295" s="49"/>
      <c r="EMN295" s="49"/>
      <c r="EMO295" s="49"/>
      <c r="EMP295" s="49"/>
      <c r="EMQ295" s="49"/>
      <c r="EMR295" s="49"/>
      <c r="EMS295" s="49"/>
      <c r="EMT295" s="49"/>
      <c r="EMU295" s="49"/>
      <c r="EMV295" s="49"/>
      <c r="EMW295" s="49"/>
      <c r="EMX295" s="49"/>
      <c r="EMY295" s="49"/>
      <c r="EMZ295" s="49"/>
      <c r="ENA295" s="49"/>
      <c r="ENB295" s="49"/>
      <c r="ENC295" s="49"/>
      <c r="END295" s="49"/>
      <c r="ENE295" s="49"/>
      <c r="ENF295" s="49"/>
      <c r="ENG295" s="49"/>
      <c r="ENH295" s="49"/>
      <c r="ENI295" s="49"/>
      <c r="ENJ295" s="49"/>
      <c r="ENK295" s="49"/>
      <c r="ENL295" s="49"/>
      <c r="ENM295" s="49"/>
      <c r="ENN295" s="49"/>
      <c r="ENO295" s="49"/>
      <c r="ENP295" s="49"/>
      <c r="ENQ295" s="49"/>
      <c r="ENR295" s="49"/>
      <c r="ENS295" s="49"/>
      <c r="ENT295" s="49"/>
      <c r="ENU295" s="49"/>
      <c r="ENV295" s="49"/>
      <c r="ENW295" s="49"/>
      <c r="ENX295" s="49"/>
      <c r="ENY295" s="49"/>
      <c r="ENZ295" s="49"/>
      <c r="EOA295" s="49"/>
      <c r="EOB295" s="49"/>
      <c r="EOC295" s="49"/>
      <c r="EOD295" s="49"/>
      <c r="EOE295" s="49"/>
      <c r="EOF295" s="49"/>
      <c r="EOG295" s="49"/>
      <c r="EOH295" s="49"/>
      <c r="EOI295" s="49"/>
      <c r="EOJ295" s="49"/>
      <c r="EOK295" s="49"/>
      <c r="EOL295" s="49"/>
      <c r="EOM295" s="49"/>
      <c r="EON295" s="49"/>
      <c r="EOO295" s="49"/>
      <c r="EOP295" s="49"/>
      <c r="EOQ295" s="49"/>
      <c r="EOR295" s="49"/>
      <c r="EOS295" s="49"/>
      <c r="EOT295" s="49"/>
      <c r="EOU295" s="49"/>
      <c r="EOV295" s="49"/>
      <c r="EOW295" s="49"/>
      <c r="EOX295" s="49"/>
      <c r="EOY295" s="49"/>
      <c r="EOZ295" s="49"/>
      <c r="EPA295" s="49"/>
      <c r="EPB295" s="49"/>
      <c r="EPC295" s="49"/>
      <c r="EPD295" s="49"/>
      <c r="EPE295" s="49"/>
      <c r="EPF295" s="49"/>
      <c r="EPG295" s="49"/>
      <c r="EPH295" s="49"/>
      <c r="EPI295" s="49"/>
      <c r="EPJ295" s="49"/>
      <c r="EPK295" s="49"/>
      <c r="EPL295" s="49"/>
      <c r="EPM295" s="49"/>
      <c r="EPN295" s="49"/>
      <c r="EPO295" s="49"/>
      <c r="EPP295" s="49"/>
      <c r="EPQ295" s="49"/>
      <c r="EPR295" s="49"/>
      <c r="EPS295" s="49"/>
      <c r="EPT295" s="49"/>
      <c r="EPU295" s="49"/>
      <c r="EPV295" s="49"/>
      <c r="EPW295" s="49"/>
      <c r="EPX295" s="49"/>
      <c r="EPY295" s="49"/>
      <c r="EPZ295" s="49"/>
      <c r="EQA295" s="49"/>
      <c r="EQB295" s="49"/>
      <c r="EQC295" s="49"/>
      <c r="EQD295" s="49"/>
      <c r="EQE295" s="49"/>
      <c r="EQF295" s="49"/>
      <c r="EQG295" s="49"/>
      <c r="EQH295" s="49"/>
      <c r="EQI295" s="49"/>
      <c r="EQJ295" s="49"/>
      <c r="EQK295" s="49"/>
      <c r="EQL295" s="49"/>
      <c r="EQM295" s="49"/>
      <c r="EQN295" s="49"/>
      <c r="EQO295" s="49"/>
      <c r="EQP295" s="49"/>
      <c r="EQQ295" s="49"/>
      <c r="EQR295" s="49"/>
      <c r="EQS295" s="49"/>
      <c r="EQT295" s="49"/>
      <c r="EQU295" s="49"/>
      <c r="EQV295" s="49"/>
      <c r="EQW295" s="49"/>
      <c r="EQX295" s="49"/>
      <c r="EQY295" s="49"/>
      <c r="EQZ295" s="49"/>
      <c r="ERA295" s="49"/>
      <c r="ERB295" s="49"/>
      <c r="ERC295" s="49"/>
      <c r="ERD295" s="49"/>
      <c r="ERE295" s="49"/>
      <c r="ERF295" s="49"/>
      <c r="ERG295" s="49"/>
      <c r="ERH295" s="49"/>
      <c r="ERI295" s="49"/>
      <c r="ERJ295" s="49"/>
      <c r="ERK295" s="49"/>
      <c r="ERL295" s="49"/>
      <c r="ERM295" s="49"/>
      <c r="ERN295" s="49"/>
      <c r="ERO295" s="49"/>
      <c r="ERP295" s="49"/>
      <c r="ERQ295" s="49"/>
      <c r="ERR295" s="49"/>
      <c r="ERS295" s="49"/>
      <c r="ERT295" s="49"/>
      <c r="ERU295" s="49"/>
      <c r="ERV295" s="49"/>
      <c r="ERW295" s="49"/>
      <c r="ERX295" s="49"/>
      <c r="ERY295" s="49"/>
      <c r="ERZ295" s="49"/>
      <c r="ESA295" s="49"/>
      <c r="ESB295" s="49"/>
      <c r="ESC295" s="49"/>
      <c r="ESD295" s="49"/>
      <c r="ESE295" s="49"/>
      <c r="ESF295" s="49"/>
      <c r="ESG295" s="49"/>
      <c r="ESH295" s="49"/>
      <c r="ESI295" s="49"/>
      <c r="ESJ295" s="49"/>
      <c r="ESK295" s="49"/>
      <c r="ESL295" s="49"/>
      <c r="ESM295" s="49"/>
      <c r="ESN295" s="49"/>
      <c r="ESO295" s="49"/>
      <c r="ESP295" s="49"/>
      <c r="ESQ295" s="49"/>
      <c r="ESR295" s="49"/>
      <c r="ESS295" s="49"/>
      <c r="EST295" s="49"/>
      <c r="ESU295" s="49"/>
      <c r="ESV295" s="49"/>
      <c r="ESW295" s="49"/>
      <c r="ESX295" s="49"/>
      <c r="ESY295" s="49"/>
      <c r="ESZ295" s="49"/>
      <c r="ETA295" s="49"/>
      <c r="ETB295" s="49"/>
      <c r="ETC295" s="49"/>
      <c r="ETD295" s="49"/>
      <c r="ETE295" s="49"/>
      <c r="ETF295" s="49"/>
      <c r="ETG295" s="49"/>
      <c r="ETH295" s="49"/>
      <c r="ETI295" s="49"/>
      <c r="ETJ295" s="49"/>
      <c r="ETK295" s="49"/>
      <c r="ETL295" s="49"/>
      <c r="ETM295" s="49"/>
      <c r="ETN295" s="49"/>
      <c r="ETO295" s="49"/>
      <c r="ETP295" s="49"/>
      <c r="ETQ295" s="49"/>
      <c r="ETR295" s="49"/>
      <c r="ETS295" s="49"/>
      <c r="ETT295" s="49"/>
      <c r="ETU295" s="49"/>
      <c r="ETV295" s="49"/>
      <c r="ETW295" s="49"/>
      <c r="ETX295" s="49"/>
      <c r="ETY295" s="49"/>
      <c r="ETZ295" s="49"/>
      <c r="EUA295" s="49"/>
      <c r="EUB295" s="49"/>
      <c r="EUC295" s="49"/>
      <c r="EUD295" s="49"/>
      <c r="EUE295" s="49"/>
      <c r="EUF295" s="49"/>
      <c r="EUG295" s="49"/>
      <c r="EUH295" s="49"/>
      <c r="EUI295" s="49"/>
      <c r="EUJ295" s="49"/>
      <c r="EUK295" s="49"/>
      <c r="EUL295" s="49"/>
      <c r="EUM295" s="49"/>
      <c r="EUN295" s="49"/>
      <c r="EUO295" s="49"/>
      <c r="EUP295" s="49"/>
      <c r="EUQ295" s="49"/>
      <c r="EUR295" s="49"/>
      <c r="EUS295" s="49"/>
      <c r="EUT295" s="49"/>
      <c r="EUU295" s="49"/>
      <c r="EUV295" s="49"/>
      <c r="EUW295" s="49"/>
      <c r="EUX295" s="49"/>
      <c r="EUY295" s="49"/>
      <c r="EUZ295" s="49"/>
      <c r="EVA295" s="49"/>
      <c r="EVB295" s="49"/>
      <c r="EVC295" s="49"/>
      <c r="EVD295" s="49"/>
      <c r="EVE295" s="49"/>
      <c r="EVF295" s="49"/>
      <c r="EVG295" s="49"/>
      <c r="EVH295" s="49"/>
      <c r="EVI295" s="49"/>
      <c r="EVJ295" s="49"/>
      <c r="EVK295" s="49"/>
      <c r="EVL295" s="49"/>
      <c r="EVM295" s="49"/>
      <c r="EVN295" s="49"/>
      <c r="EVO295" s="49"/>
      <c r="EVP295" s="49"/>
      <c r="EVQ295" s="49"/>
      <c r="EVR295" s="49"/>
      <c r="EVS295" s="49"/>
      <c r="EVT295" s="49"/>
      <c r="EVU295" s="49"/>
      <c r="EVV295" s="49"/>
      <c r="EVW295" s="49"/>
      <c r="EVX295" s="49"/>
      <c r="EVY295" s="49"/>
      <c r="EVZ295" s="49"/>
      <c r="EWA295" s="49"/>
      <c r="EWB295" s="49"/>
      <c r="EWC295" s="49"/>
      <c r="EWD295" s="49"/>
      <c r="EWE295" s="49"/>
      <c r="EWF295" s="49"/>
      <c r="EWG295" s="49"/>
      <c r="EWH295" s="49"/>
      <c r="EWI295" s="49"/>
      <c r="EWJ295" s="49"/>
      <c r="EWK295" s="49"/>
      <c r="EWL295" s="49"/>
      <c r="EWM295" s="49"/>
      <c r="EWN295" s="49"/>
      <c r="EWO295" s="49"/>
      <c r="EWP295" s="49"/>
      <c r="EWQ295" s="49"/>
      <c r="EWR295" s="49"/>
      <c r="EWS295" s="49"/>
      <c r="EWT295" s="49"/>
      <c r="EWU295" s="49"/>
      <c r="EWV295" s="49"/>
      <c r="EWW295" s="49"/>
      <c r="EWX295" s="49"/>
      <c r="EWY295" s="49"/>
      <c r="EWZ295" s="49"/>
      <c r="EXA295" s="49"/>
      <c r="EXB295" s="49"/>
      <c r="EXC295" s="49"/>
      <c r="EXD295" s="49"/>
      <c r="EXE295" s="49"/>
      <c r="EXF295" s="49"/>
      <c r="EXG295" s="49"/>
      <c r="EXH295" s="49"/>
      <c r="EXI295" s="49"/>
      <c r="EXJ295" s="49"/>
      <c r="EXK295" s="49"/>
      <c r="EXL295" s="49"/>
      <c r="EXM295" s="49"/>
      <c r="EXN295" s="49"/>
      <c r="EXO295" s="49"/>
      <c r="EXP295" s="49"/>
      <c r="EXQ295" s="49"/>
      <c r="EXR295" s="49"/>
      <c r="EXS295" s="49"/>
      <c r="EXT295" s="49"/>
      <c r="EXU295" s="49"/>
      <c r="EXV295" s="49"/>
      <c r="EXW295" s="49"/>
      <c r="EXX295" s="49"/>
      <c r="EXY295" s="49"/>
      <c r="EXZ295" s="49"/>
      <c r="EYA295" s="49"/>
      <c r="EYB295" s="49"/>
      <c r="EYC295" s="49"/>
      <c r="EYD295" s="49"/>
      <c r="EYE295" s="49"/>
      <c r="EYF295" s="49"/>
      <c r="EYG295" s="49"/>
      <c r="EYH295" s="49"/>
      <c r="EYI295" s="49"/>
      <c r="EYJ295" s="49"/>
      <c r="EYK295" s="49"/>
      <c r="EYL295" s="49"/>
      <c r="EYM295" s="49"/>
      <c r="EYN295" s="49"/>
      <c r="EYO295" s="49"/>
      <c r="EYP295" s="49"/>
      <c r="EYQ295" s="49"/>
      <c r="EYR295" s="49"/>
      <c r="EYS295" s="49"/>
      <c r="EYT295" s="49"/>
      <c r="EYU295" s="49"/>
      <c r="EYV295" s="49"/>
      <c r="EYW295" s="49"/>
      <c r="EYX295" s="49"/>
      <c r="EYY295" s="49"/>
      <c r="EYZ295" s="49"/>
      <c r="EZA295" s="49"/>
      <c r="EZB295" s="49"/>
      <c r="EZC295" s="49"/>
      <c r="EZD295" s="49"/>
      <c r="EZE295" s="49"/>
      <c r="EZF295" s="49"/>
      <c r="EZG295" s="49"/>
      <c r="EZH295" s="49"/>
      <c r="EZI295" s="49"/>
      <c r="EZJ295" s="49"/>
      <c r="EZK295" s="49"/>
      <c r="EZL295" s="49"/>
      <c r="EZM295" s="49"/>
      <c r="EZN295" s="49"/>
      <c r="EZO295" s="49"/>
      <c r="EZP295" s="49"/>
      <c r="EZQ295" s="49"/>
      <c r="EZR295" s="49"/>
      <c r="EZS295" s="49"/>
      <c r="EZT295" s="49"/>
      <c r="EZU295" s="49"/>
      <c r="EZV295" s="49"/>
      <c r="EZW295" s="49"/>
      <c r="EZX295" s="49"/>
      <c r="EZY295" s="49"/>
      <c r="EZZ295" s="49"/>
      <c r="FAA295" s="49"/>
      <c r="FAB295" s="49"/>
      <c r="FAC295" s="49"/>
      <c r="FAD295" s="49"/>
      <c r="FAE295" s="49"/>
      <c r="FAF295" s="49"/>
      <c r="FAG295" s="49"/>
      <c r="FAH295" s="49"/>
      <c r="FAI295" s="49"/>
      <c r="FAJ295" s="49"/>
      <c r="FAK295" s="49"/>
      <c r="FAL295" s="49"/>
      <c r="FAM295" s="49"/>
      <c r="FAN295" s="49"/>
      <c r="FAO295" s="49"/>
      <c r="FAP295" s="49"/>
      <c r="FAQ295" s="49"/>
      <c r="FAR295" s="49"/>
      <c r="FAS295" s="49"/>
      <c r="FAT295" s="49"/>
      <c r="FAU295" s="49"/>
      <c r="FAV295" s="49"/>
      <c r="FAW295" s="49"/>
      <c r="FAX295" s="49"/>
      <c r="FAY295" s="49"/>
      <c r="FAZ295" s="49"/>
      <c r="FBA295" s="49"/>
      <c r="FBB295" s="49"/>
      <c r="FBC295" s="49"/>
      <c r="FBD295" s="49"/>
      <c r="FBE295" s="49"/>
      <c r="FBF295" s="49"/>
      <c r="FBG295" s="49"/>
      <c r="FBH295" s="49"/>
      <c r="FBI295" s="49"/>
      <c r="FBJ295" s="49"/>
      <c r="FBK295" s="49"/>
      <c r="FBL295" s="49"/>
      <c r="FBM295" s="49"/>
      <c r="FBN295" s="49"/>
      <c r="FBO295" s="49"/>
      <c r="FBP295" s="49"/>
      <c r="FBQ295" s="49"/>
      <c r="FBR295" s="49"/>
      <c r="FBS295" s="49"/>
      <c r="FBT295" s="49"/>
      <c r="FBU295" s="49"/>
      <c r="FBV295" s="49"/>
      <c r="FBW295" s="49"/>
      <c r="FBX295" s="49"/>
      <c r="FBY295" s="49"/>
      <c r="FBZ295" s="49"/>
      <c r="FCA295" s="49"/>
      <c r="FCB295" s="49"/>
      <c r="FCC295" s="49"/>
      <c r="FCD295" s="49"/>
      <c r="FCE295" s="49"/>
      <c r="FCF295" s="49"/>
      <c r="FCG295" s="49"/>
      <c r="FCH295" s="49"/>
      <c r="FCI295" s="49"/>
      <c r="FCJ295" s="49"/>
      <c r="FCK295" s="49"/>
      <c r="FCL295" s="49"/>
      <c r="FCM295" s="49"/>
      <c r="FCN295" s="49"/>
      <c r="FCO295" s="49"/>
      <c r="FCP295" s="49"/>
      <c r="FCQ295" s="49"/>
      <c r="FCR295" s="49"/>
      <c r="FCS295" s="49"/>
      <c r="FCT295" s="49"/>
      <c r="FCU295" s="49"/>
      <c r="FCV295" s="49"/>
      <c r="FCW295" s="49"/>
      <c r="FCX295" s="49"/>
      <c r="FCY295" s="49"/>
      <c r="FCZ295" s="49"/>
      <c r="FDA295" s="49"/>
      <c r="FDB295" s="49"/>
      <c r="FDC295" s="49"/>
      <c r="FDD295" s="49"/>
      <c r="FDE295" s="49"/>
      <c r="FDF295" s="49"/>
      <c r="FDG295" s="49"/>
      <c r="FDH295" s="49"/>
      <c r="FDI295" s="49"/>
      <c r="FDJ295" s="49"/>
      <c r="FDK295" s="49"/>
      <c r="FDL295" s="49"/>
      <c r="FDM295" s="49"/>
      <c r="FDN295" s="49"/>
      <c r="FDO295" s="49"/>
      <c r="FDP295" s="49"/>
      <c r="FDQ295" s="49"/>
      <c r="FDR295" s="49"/>
      <c r="FDS295" s="49"/>
      <c r="FDT295" s="49"/>
      <c r="FDU295" s="49"/>
      <c r="FDV295" s="49"/>
      <c r="FDW295" s="49"/>
      <c r="FDX295" s="49"/>
      <c r="FDY295" s="49"/>
      <c r="FDZ295" s="49"/>
      <c r="FEA295" s="49"/>
      <c r="FEB295" s="49"/>
      <c r="FEC295" s="49"/>
      <c r="FED295" s="49"/>
      <c r="FEE295" s="49"/>
      <c r="FEF295" s="49"/>
      <c r="FEG295" s="49"/>
      <c r="FEH295" s="49"/>
      <c r="FEI295" s="49"/>
      <c r="FEJ295" s="49"/>
      <c r="FEK295" s="49"/>
      <c r="FEL295" s="49"/>
      <c r="FEM295" s="49"/>
      <c r="FEN295" s="49"/>
      <c r="FEO295" s="49"/>
      <c r="FEP295" s="49"/>
      <c r="FEQ295" s="49"/>
      <c r="FER295" s="49"/>
      <c r="FES295" s="49"/>
      <c r="FET295" s="49"/>
      <c r="FEU295" s="49"/>
      <c r="FEV295" s="49"/>
      <c r="FEW295" s="49"/>
      <c r="FEX295" s="49"/>
      <c r="FEY295" s="49"/>
      <c r="FEZ295" s="49"/>
      <c r="FFA295" s="49"/>
      <c r="FFB295" s="49"/>
      <c r="FFC295" s="49"/>
      <c r="FFD295" s="49"/>
      <c r="FFE295" s="49"/>
      <c r="FFF295" s="49"/>
      <c r="FFG295" s="49"/>
      <c r="FFH295" s="49"/>
      <c r="FFI295" s="49"/>
      <c r="FFJ295" s="49"/>
      <c r="FFK295" s="49"/>
      <c r="FFL295" s="49"/>
      <c r="FFM295" s="49"/>
      <c r="FFN295" s="49"/>
      <c r="FFO295" s="49"/>
      <c r="FFP295" s="49"/>
      <c r="FFQ295" s="49"/>
      <c r="FFR295" s="49"/>
      <c r="FFS295" s="49"/>
      <c r="FFT295" s="49"/>
      <c r="FFU295" s="49"/>
      <c r="FFV295" s="49"/>
      <c r="FFW295" s="49"/>
      <c r="FFX295" s="49"/>
      <c r="FFY295" s="49"/>
      <c r="FFZ295" s="49"/>
      <c r="FGA295" s="49"/>
      <c r="FGB295" s="49"/>
      <c r="FGC295" s="49"/>
      <c r="FGD295" s="49"/>
      <c r="FGE295" s="49"/>
      <c r="FGF295" s="49"/>
      <c r="FGG295" s="49"/>
      <c r="FGH295" s="49"/>
      <c r="FGI295" s="49"/>
      <c r="FGJ295" s="49"/>
      <c r="FGK295" s="49"/>
      <c r="FGL295" s="49"/>
      <c r="FGM295" s="49"/>
      <c r="FGN295" s="49"/>
      <c r="FGO295" s="49"/>
      <c r="FGP295" s="49"/>
      <c r="FGQ295" s="49"/>
      <c r="FGR295" s="49"/>
      <c r="FGS295" s="49"/>
      <c r="FGT295" s="49"/>
      <c r="FGU295" s="49"/>
      <c r="FGV295" s="49"/>
      <c r="FGW295" s="49"/>
      <c r="FGX295" s="49"/>
      <c r="FGY295" s="49"/>
      <c r="FGZ295" s="49"/>
      <c r="FHA295" s="49"/>
      <c r="FHB295" s="49"/>
      <c r="FHC295" s="49"/>
      <c r="FHD295" s="49"/>
      <c r="FHE295" s="49"/>
      <c r="FHF295" s="49"/>
      <c r="FHG295" s="49"/>
      <c r="FHH295" s="49"/>
      <c r="FHI295" s="49"/>
      <c r="FHJ295" s="49"/>
      <c r="FHK295" s="49"/>
      <c r="FHL295" s="49"/>
      <c r="FHM295" s="49"/>
      <c r="FHN295" s="49"/>
      <c r="FHO295" s="49"/>
      <c r="FHP295" s="49"/>
      <c r="FHQ295" s="49"/>
      <c r="FHR295" s="49"/>
      <c r="FHS295" s="49"/>
      <c r="FHT295" s="49"/>
      <c r="FHU295" s="49"/>
      <c r="FHV295" s="49"/>
      <c r="FHW295" s="49"/>
      <c r="FHX295" s="49"/>
      <c r="FHY295" s="49"/>
      <c r="FHZ295" s="49"/>
      <c r="FIA295" s="49"/>
      <c r="FIB295" s="49"/>
      <c r="FIC295" s="49"/>
      <c r="FID295" s="49"/>
      <c r="FIE295" s="49"/>
      <c r="FIF295" s="49"/>
      <c r="FIG295" s="49"/>
      <c r="FIH295" s="49"/>
      <c r="FII295" s="49"/>
      <c r="FIJ295" s="49"/>
      <c r="FIK295" s="49"/>
      <c r="FIL295" s="49"/>
      <c r="FIM295" s="49"/>
      <c r="FIN295" s="49"/>
      <c r="FIO295" s="49"/>
      <c r="FIP295" s="49"/>
      <c r="FIQ295" s="49"/>
      <c r="FIR295" s="49"/>
      <c r="FIS295" s="49"/>
      <c r="FIT295" s="49"/>
      <c r="FIU295" s="49"/>
      <c r="FIV295" s="49"/>
      <c r="FIW295" s="49"/>
      <c r="FIX295" s="49"/>
      <c r="FIY295" s="49"/>
      <c r="FIZ295" s="49"/>
      <c r="FJA295" s="49"/>
      <c r="FJB295" s="49"/>
      <c r="FJC295" s="49"/>
      <c r="FJD295" s="49"/>
      <c r="FJE295" s="49"/>
      <c r="FJF295" s="49"/>
      <c r="FJG295" s="49"/>
      <c r="FJH295" s="49"/>
      <c r="FJI295" s="49"/>
      <c r="FJJ295" s="49"/>
      <c r="FJK295" s="49"/>
      <c r="FJL295" s="49"/>
      <c r="FJM295" s="49"/>
      <c r="FJN295" s="49"/>
      <c r="FJO295" s="49"/>
      <c r="FJP295" s="49"/>
      <c r="FJQ295" s="49"/>
      <c r="FJR295" s="49"/>
      <c r="FJS295" s="49"/>
      <c r="FJT295" s="49"/>
      <c r="FJU295" s="49"/>
      <c r="FJV295" s="49"/>
      <c r="FJW295" s="49"/>
      <c r="FJX295" s="49"/>
      <c r="FJY295" s="49"/>
      <c r="FJZ295" s="49"/>
      <c r="FKA295" s="49"/>
      <c r="FKB295" s="49"/>
      <c r="FKC295" s="49"/>
      <c r="FKD295" s="49"/>
      <c r="FKE295" s="49"/>
      <c r="FKF295" s="49"/>
      <c r="FKG295" s="49"/>
      <c r="FKH295" s="49"/>
      <c r="FKI295" s="49"/>
      <c r="FKJ295" s="49"/>
      <c r="FKK295" s="49"/>
      <c r="FKL295" s="49"/>
      <c r="FKM295" s="49"/>
      <c r="FKN295" s="49"/>
      <c r="FKO295" s="49"/>
      <c r="FKP295" s="49"/>
      <c r="FKQ295" s="49"/>
      <c r="FKR295" s="49"/>
      <c r="FKS295" s="49"/>
      <c r="FKT295" s="49"/>
      <c r="FKU295" s="49"/>
      <c r="FKV295" s="49"/>
      <c r="FKW295" s="49"/>
      <c r="FKX295" s="49"/>
      <c r="FKY295" s="49"/>
      <c r="FKZ295" s="49"/>
      <c r="FLA295" s="49"/>
      <c r="FLB295" s="49"/>
      <c r="FLC295" s="49"/>
      <c r="FLD295" s="49"/>
      <c r="FLE295" s="49"/>
      <c r="FLF295" s="49"/>
      <c r="FLG295" s="49"/>
      <c r="FLH295" s="49"/>
      <c r="FLI295" s="49"/>
      <c r="FLJ295" s="49"/>
      <c r="FLK295" s="49"/>
      <c r="FLL295" s="49"/>
      <c r="FLM295" s="49"/>
      <c r="FLN295" s="49"/>
      <c r="FLO295" s="49"/>
      <c r="FLP295" s="49"/>
      <c r="FLQ295" s="49"/>
      <c r="FLR295" s="49"/>
      <c r="FLS295" s="49"/>
      <c r="FLT295" s="49"/>
      <c r="FLU295" s="49"/>
      <c r="FLV295" s="49"/>
      <c r="FLW295" s="49"/>
      <c r="FLX295" s="49"/>
      <c r="FLY295" s="49"/>
      <c r="FLZ295" s="49"/>
      <c r="FMA295" s="49"/>
      <c r="FMB295" s="49"/>
      <c r="FMC295" s="49"/>
      <c r="FMD295" s="49"/>
      <c r="FME295" s="49"/>
      <c r="FMF295" s="49"/>
      <c r="FMG295" s="49"/>
      <c r="FMH295" s="49"/>
      <c r="FMI295" s="49"/>
      <c r="FMJ295" s="49"/>
      <c r="FMK295" s="49"/>
      <c r="FML295" s="49"/>
      <c r="FMM295" s="49"/>
      <c r="FMN295" s="49"/>
      <c r="FMO295" s="49"/>
      <c r="FMP295" s="49"/>
      <c r="FMQ295" s="49"/>
      <c r="FMR295" s="49"/>
      <c r="FMS295" s="49"/>
      <c r="FMT295" s="49"/>
      <c r="FMU295" s="49"/>
      <c r="FMV295" s="49"/>
      <c r="FMW295" s="49"/>
      <c r="FMX295" s="49"/>
      <c r="FMY295" s="49"/>
      <c r="FMZ295" s="49"/>
      <c r="FNA295" s="49"/>
      <c r="FNB295" s="49"/>
      <c r="FNC295" s="49"/>
      <c r="FND295" s="49"/>
      <c r="FNE295" s="49"/>
      <c r="FNF295" s="49"/>
      <c r="FNG295" s="49"/>
      <c r="FNH295" s="49"/>
      <c r="FNI295" s="49"/>
      <c r="FNJ295" s="49"/>
      <c r="FNK295" s="49"/>
      <c r="FNL295" s="49"/>
      <c r="FNM295" s="49"/>
      <c r="FNN295" s="49"/>
      <c r="FNO295" s="49"/>
      <c r="FNP295" s="49"/>
      <c r="FNQ295" s="49"/>
      <c r="FNR295" s="49"/>
      <c r="FNS295" s="49"/>
      <c r="FNT295" s="49"/>
      <c r="FNU295" s="49"/>
      <c r="FNV295" s="49"/>
      <c r="FNW295" s="49"/>
      <c r="FNX295" s="49"/>
      <c r="FNY295" s="49"/>
      <c r="FNZ295" s="49"/>
      <c r="FOA295" s="49"/>
      <c r="FOB295" s="49"/>
      <c r="FOC295" s="49"/>
      <c r="FOD295" s="49"/>
      <c r="FOE295" s="49"/>
      <c r="FOF295" s="49"/>
      <c r="FOG295" s="49"/>
      <c r="FOH295" s="49"/>
      <c r="FOI295" s="49"/>
      <c r="FOJ295" s="49"/>
      <c r="FOK295" s="49"/>
      <c r="FOL295" s="49"/>
      <c r="FOM295" s="49"/>
      <c r="FON295" s="49"/>
      <c r="FOO295" s="49"/>
      <c r="FOP295" s="49"/>
      <c r="FOQ295" s="49"/>
      <c r="FOR295" s="49"/>
      <c r="FOS295" s="49"/>
      <c r="FOT295" s="49"/>
      <c r="FOU295" s="49"/>
      <c r="FOV295" s="49"/>
      <c r="FOW295" s="49"/>
      <c r="FOX295" s="49"/>
      <c r="FOY295" s="49"/>
      <c r="FOZ295" s="49"/>
      <c r="FPA295" s="49"/>
      <c r="FPB295" s="49"/>
      <c r="FPC295" s="49"/>
      <c r="FPD295" s="49"/>
      <c r="FPE295" s="49"/>
      <c r="FPF295" s="49"/>
      <c r="FPG295" s="49"/>
      <c r="FPH295" s="49"/>
      <c r="FPI295" s="49"/>
      <c r="FPJ295" s="49"/>
      <c r="FPK295" s="49"/>
      <c r="FPL295" s="49"/>
      <c r="FPM295" s="49"/>
      <c r="FPN295" s="49"/>
      <c r="FPO295" s="49"/>
      <c r="FPP295" s="49"/>
      <c r="FPQ295" s="49"/>
      <c r="FPR295" s="49"/>
      <c r="FPS295" s="49"/>
      <c r="FPT295" s="49"/>
      <c r="FPU295" s="49"/>
      <c r="FPV295" s="49"/>
      <c r="FPW295" s="49"/>
      <c r="FPX295" s="49"/>
      <c r="FPY295" s="49"/>
      <c r="FPZ295" s="49"/>
      <c r="FQA295" s="49"/>
      <c r="FQB295" s="49"/>
      <c r="FQC295" s="49"/>
      <c r="FQD295" s="49"/>
      <c r="FQE295" s="49"/>
      <c r="FQF295" s="49"/>
      <c r="FQG295" s="49"/>
      <c r="FQH295" s="49"/>
      <c r="FQI295" s="49"/>
      <c r="FQJ295" s="49"/>
      <c r="FQK295" s="49"/>
      <c r="FQL295" s="49"/>
      <c r="FQM295" s="49"/>
      <c r="FQN295" s="49"/>
      <c r="FQO295" s="49"/>
      <c r="FQP295" s="49"/>
      <c r="FQQ295" s="49"/>
      <c r="FQR295" s="49"/>
      <c r="FQS295" s="49"/>
      <c r="FQT295" s="49"/>
      <c r="FQU295" s="49"/>
      <c r="FQV295" s="49"/>
      <c r="FQW295" s="49"/>
      <c r="FQX295" s="49"/>
      <c r="FQY295" s="49"/>
      <c r="FQZ295" s="49"/>
      <c r="FRA295" s="49"/>
      <c r="FRB295" s="49"/>
      <c r="FRC295" s="49"/>
      <c r="FRD295" s="49"/>
      <c r="FRE295" s="49"/>
      <c r="FRF295" s="49"/>
      <c r="FRG295" s="49"/>
      <c r="FRH295" s="49"/>
      <c r="FRI295" s="49"/>
      <c r="FRJ295" s="49"/>
      <c r="FRK295" s="49"/>
      <c r="FRL295" s="49"/>
      <c r="FRM295" s="49"/>
      <c r="FRN295" s="49"/>
      <c r="FRO295" s="49"/>
      <c r="FRP295" s="49"/>
      <c r="FRQ295" s="49"/>
      <c r="FRR295" s="49"/>
      <c r="FRS295" s="49"/>
      <c r="FRT295" s="49"/>
      <c r="FRU295" s="49"/>
      <c r="FRV295" s="49"/>
      <c r="FRW295" s="49"/>
      <c r="FRX295" s="49"/>
      <c r="FRY295" s="49"/>
      <c r="FRZ295" s="49"/>
      <c r="FSA295" s="49"/>
      <c r="FSB295" s="49"/>
      <c r="FSC295" s="49"/>
      <c r="FSD295" s="49"/>
      <c r="FSE295" s="49"/>
      <c r="FSF295" s="49"/>
      <c r="FSG295" s="49"/>
      <c r="FSH295" s="49"/>
      <c r="FSI295" s="49"/>
      <c r="FSJ295" s="49"/>
      <c r="FSK295" s="49"/>
      <c r="FSL295" s="49"/>
      <c r="FSM295" s="49"/>
      <c r="FSN295" s="49"/>
      <c r="FSO295" s="49"/>
      <c r="FSP295" s="49"/>
      <c r="FSQ295" s="49"/>
      <c r="FSR295" s="49"/>
      <c r="FSS295" s="49"/>
      <c r="FST295" s="49"/>
      <c r="FSU295" s="49"/>
      <c r="FSV295" s="49"/>
      <c r="FSW295" s="49"/>
      <c r="FSX295" s="49"/>
      <c r="FSY295" s="49"/>
      <c r="FSZ295" s="49"/>
      <c r="FTA295" s="49"/>
      <c r="FTB295" s="49"/>
      <c r="FTC295" s="49"/>
      <c r="FTD295" s="49"/>
      <c r="FTE295" s="49"/>
      <c r="FTF295" s="49"/>
      <c r="FTG295" s="49"/>
      <c r="FTH295" s="49"/>
      <c r="FTI295" s="49"/>
      <c r="FTJ295" s="49"/>
      <c r="FTK295" s="49"/>
      <c r="FTL295" s="49"/>
      <c r="FTM295" s="49"/>
      <c r="FTN295" s="49"/>
      <c r="FTO295" s="49"/>
      <c r="FTP295" s="49"/>
      <c r="FTQ295" s="49"/>
      <c r="FTR295" s="49"/>
      <c r="FTS295" s="49"/>
      <c r="FTT295" s="49"/>
      <c r="FTU295" s="49"/>
      <c r="FTV295" s="49"/>
      <c r="FTW295" s="49"/>
      <c r="FTX295" s="49"/>
      <c r="FTY295" s="49"/>
      <c r="FTZ295" s="49"/>
      <c r="FUA295" s="49"/>
      <c r="FUB295" s="49"/>
      <c r="FUC295" s="49"/>
      <c r="FUD295" s="49"/>
      <c r="FUE295" s="49"/>
      <c r="FUF295" s="49"/>
      <c r="FUG295" s="49"/>
      <c r="FUH295" s="49"/>
      <c r="FUI295" s="49"/>
      <c r="FUJ295" s="49"/>
      <c r="FUK295" s="49"/>
      <c r="FUL295" s="49"/>
      <c r="FUM295" s="49"/>
      <c r="FUN295" s="49"/>
      <c r="FUO295" s="49"/>
      <c r="FUP295" s="49"/>
      <c r="FUQ295" s="49"/>
      <c r="FUR295" s="49"/>
      <c r="FUS295" s="49"/>
      <c r="FUT295" s="49"/>
      <c r="FUU295" s="49"/>
      <c r="FUV295" s="49"/>
      <c r="FUW295" s="49"/>
      <c r="FUX295" s="49"/>
      <c r="FUY295" s="49"/>
      <c r="FUZ295" s="49"/>
      <c r="FVA295" s="49"/>
      <c r="FVB295" s="49"/>
      <c r="FVC295" s="49"/>
      <c r="FVD295" s="49"/>
      <c r="FVE295" s="49"/>
      <c r="FVF295" s="49"/>
      <c r="FVG295" s="49"/>
      <c r="FVH295" s="49"/>
      <c r="FVI295" s="49"/>
      <c r="FVJ295" s="49"/>
      <c r="FVK295" s="49"/>
      <c r="FVL295" s="49"/>
      <c r="FVM295" s="49"/>
      <c r="FVN295" s="49"/>
      <c r="FVO295" s="49"/>
      <c r="FVP295" s="49"/>
      <c r="FVQ295" s="49"/>
      <c r="FVR295" s="49"/>
      <c r="FVS295" s="49"/>
      <c r="FVT295" s="49"/>
      <c r="FVU295" s="49"/>
      <c r="FVV295" s="49"/>
      <c r="FVW295" s="49"/>
      <c r="FVX295" s="49"/>
      <c r="FVY295" s="49"/>
      <c r="FVZ295" s="49"/>
      <c r="FWA295" s="49"/>
      <c r="FWB295" s="49"/>
      <c r="FWC295" s="49"/>
      <c r="FWD295" s="49"/>
      <c r="FWE295" s="49"/>
      <c r="FWF295" s="49"/>
      <c r="FWG295" s="49"/>
      <c r="FWH295" s="49"/>
      <c r="FWI295" s="49"/>
      <c r="FWJ295" s="49"/>
      <c r="FWK295" s="49"/>
      <c r="FWL295" s="49"/>
      <c r="FWM295" s="49"/>
      <c r="FWN295" s="49"/>
      <c r="FWO295" s="49"/>
      <c r="FWP295" s="49"/>
      <c r="FWQ295" s="49"/>
      <c r="FWR295" s="49"/>
      <c r="FWS295" s="49"/>
      <c r="FWT295" s="49"/>
      <c r="FWU295" s="49"/>
      <c r="FWV295" s="49"/>
      <c r="FWW295" s="49"/>
      <c r="FWX295" s="49"/>
      <c r="FWY295" s="49"/>
      <c r="FWZ295" s="49"/>
      <c r="FXA295" s="49"/>
      <c r="FXB295" s="49"/>
      <c r="FXC295" s="49"/>
      <c r="FXD295" s="49"/>
      <c r="FXE295" s="49"/>
      <c r="FXF295" s="49"/>
      <c r="FXG295" s="49"/>
      <c r="FXH295" s="49"/>
      <c r="FXI295" s="49"/>
      <c r="FXJ295" s="49"/>
      <c r="FXK295" s="49"/>
      <c r="FXL295" s="49"/>
      <c r="FXM295" s="49"/>
      <c r="FXN295" s="49"/>
      <c r="FXO295" s="49"/>
      <c r="FXP295" s="49"/>
      <c r="FXQ295" s="49"/>
      <c r="FXR295" s="49"/>
      <c r="FXS295" s="49"/>
      <c r="FXT295" s="49"/>
      <c r="FXU295" s="49"/>
      <c r="FXV295" s="49"/>
      <c r="FXW295" s="49"/>
      <c r="FXX295" s="49"/>
      <c r="FXY295" s="49"/>
      <c r="FXZ295" s="49"/>
      <c r="FYA295" s="49"/>
      <c r="FYB295" s="49"/>
      <c r="FYC295" s="49"/>
      <c r="FYD295" s="49"/>
      <c r="FYE295" s="49"/>
      <c r="FYF295" s="49"/>
      <c r="FYG295" s="49"/>
      <c r="FYH295" s="49"/>
      <c r="FYI295" s="49"/>
      <c r="FYJ295" s="49"/>
      <c r="FYK295" s="49"/>
      <c r="FYL295" s="49"/>
      <c r="FYM295" s="49"/>
      <c r="FYN295" s="49"/>
      <c r="FYO295" s="49"/>
      <c r="FYP295" s="49"/>
      <c r="FYQ295" s="49"/>
      <c r="FYR295" s="49"/>
      <c r="FYS295" s="49"/>
      <c r="FYT295" s="49"/>
      <c r="FYU295" s="49"/>
      <c r="FYV295" s="49"/>
      <c r="FYW295" s="49"/>
      <c r="FYX295" s="49"/>
      <c r="FYY295" s="49"/>
      <c r="FYZ295" s="49"/>
      <c r="FZA295" s="49"/>
      <c r="FZB295" s="49"/>
      <c r="FZC295" s="49"/>
      <c r="FZD295" s="49"/>
      <c r="FZE295" s="49"/>
      <c r="FZF295" s="49"/>
      <c r="FZG295" s="49"/>
      <c r="FZH295" s="49"/>
      <c r="FZI295" s="49"/>
      <c r="FZJ295" s="49"/>
      <c r="FZK295" s="49"/>
      <c r="FZL295" s="49"/>
      <c r="FZM295" s="49"/>
      <c r="FZN295" s="49"/>
      <c r="FZO295" s="49"/>
      <c r="FZP295" s="49"/>
      <c r="FZQ295" s="49"/>
      <c r="FZR295" s="49"/>
      <c r="FZS295" s="49"/>
      <c r="FZT295" s="49"/>
      <c r="FZU295" s="49"/>
      <c r="FZV295" s="49"/>
      <c r="FZW295" s="49"/>
      <c r="FZX295" s="49"/>
      <c r="FZY295" s="49"/>
      <c r="FZZ295" s="49"/>
      <c r="GAA295" s="49"/>
      <c r="GAB295" s="49"/>
      <c r="GAC295" s="49"/>
      <c r="GAD295" s="49"/>
      <c r="GAE295" s="49"/>
      <c r="GAF295" s="49"/>
      <c r="GAG295" s="49"/>
      <c r="GAH295" s="49"/>
      <c r="GAI295" s="49"/>
      <c r="GAJ295" s="49"/>
      <c r="GAK295" s="49"/>
      <c r="GAL295" s="49"/>
      <c r="GAM295" s="49"/>
      <c r="GAN295" s="49"/>
      <c r="GAO295" s="49"/>
      <c r="GAP295" s="49"/>
      <c r="GAQ295" s="49"/>
      <c r="GAR295" s="49"/>
      <c r="GAS295" s="49"/>
      <c r="GAT295" s="49"/>
      <c r="GAU295" s="49"/>
      <c r="GAV295" s="49"/>
      <c r="GAW295" s="49"/>
      <c r="GAX295" s="49"/>
      <c r="GAY295" s="49"/>
      <c r="GAZ295" s="49"/>
      <c r="GBA295" s="49"/>
      <c r="GBB295" s="49"/>
      <c r="GBC295" s="49"/>
      <c r="GBD295" s="49"/>
      <c r="GBE295" s="49"/>
      <c r="GBF295" s="49"/>
      <c r="GBG295" s="49"/>
      <c r="GBH295" s="49"/>
      <c r="GBI295" s="49"/>
      <c r="GBJ295" s="49"/>
      <c r="GBK295" s="49"/>
      <c r="GBL295" s="49"/>
      <c r="GBM295" s="49"/>
      <c r="GBN295" s="49"/>
      <c r="GBO295" s="49"/>
      <c r="GBP295" s="49"/>
      <c r="GBQ295" s="49"/>
      <c r="GBR295" s="49"/>
      <c r="GBS295" s="49"/>
      <c r="GBT295" s="49"/>
      <c r="GBU295" s="49"/>
      <c r="GBV295" s="49"/>
      <c r="GBW295" s="49"/>
      <c r="GBX295" s="49"/>
      <c r="GBY295" s="49"/>
      <c r="GBZ295" s="49"/>
      <c r="GCA295" s="49"/>
      <c r="GCB295" s="49"/>
      <c r="GCC295" s="49"/>
      <c r="GCD295" s="49"/>
      <c r="GCE295" s="49"/>
      <c r="GCF295" s="49"/>
      <c r="GCG295" s="49"/>
      <c r="GCH295" s="49"/>
      <c r="GCI295" s="49"/>
      <c r="GCJ295" s="49"/>
      <c r="GCK295" s="49"/>
      <c r="GCL295" s="49"/>
      <c r="GCM295" s="49"/>
      <c r="GCN295" s="49"/>
      <c r="GCO295" s="49"/>
      <c r="GCP295" s="49"/>
      <c r="GCQ295" s="49"/>
      <c r="GCR295" s="49"/>
      <c r="GCS295" s="49"/>
      <c r="GCT295" s="49"/>
      <c r="GCU295" s="49"/>
      <c r="GCV295" s="49"/>
      <c r="GCW295" s="49"/>
      <c r="GCX295" s="49"/>
      <c r="GCY295" s="49"/>
      <c r="GCZ295" s="49"/>
      <c r="GDA295" s="49"/>
      <c r="GDB295" s="49"/>
      <c r="GDC295" s="49"/>
      <c r="GDD295" s="49"/>
      <c r="GDE295" s="49"/>
      <c r="GDF295" s="49"/>
      <c r="GDG295" s="49"/>
      <c r="GDH295" s="49"/>
      <c r="GDI295" s="49"/>
      <c r="GDJ295" s="49"/>
      <c r="GDK295" s="49"/>
      <c r="GDL295" s="49"/>
      <c r="GDM295" s="49"/>
      <c r="GDN295" s="49"/>
      <c r="GDO295" s="49"/>
      <c r="GDP295" s="49"/>
      <c r="GDQ295" s="49"/>
      <c r="GDR295" s="49"/>
      <c r="GDS295" s="49"/>
      <c r="GDT295" s="49"/>
      <c r="GDU295" s="49"/>
      <c r="GDV295" s="49"/>
      <c r="GDW295" s="49"/>
      <c r="GDX295" s="49"/>
      <c r="GDY295" s="49"/>
      <c r="GDZ295" s="49"/>
      <c r="GEA295" s="49"/>
      <c r="GEB295" s="49"/>
      <c r="GEC295" s="49"/>
      <c r="GED295" s="49"/>
      <c r="GEE295" s="49"/>
      <c r="GEF295" s="49"/>
      <c r="GEG295" s="49"/>
      <c r="GEH295" s="49"/>
      <c r="GEI295" s="49"/>
      <c r="GEJ295" s="49"/>
      <c r="GEK295" s="49"/>
      <c r="GEL295" s="49"/>
      <c r="GEM295" s="49"/>
      <c r="GEN295" s="49"/>
      <c r="GEO295" s="49"/>
      <c r="GEP295" s="49"/>
      <c r="GEQ295" s="49"/>
      <c r="GER295" s="49"/>
      <c r="GES295" s="49"/>
      <c r="GET295" s="49"/>
      <c r="GEU295" s="49"/>
      <c r="GEV295" s="49"/>
      <c r="GEW295" s="49"/>
      <c r="GEX295" s="49"/>
      <c r="GEY295" s="49"/>
      <c r="GEZ295" s="49"/>
      <c r="GFA295" s="49"/>
      <c r="GFB295" s="49"/>
      <c r="GFC295" s="49"/>
      <c r="GFD295" s="49"/>
      <c r="GFE295" s="49"/>
      <c r="GFF295" s="49"/>
      <c r="GFG295" s="49"/>
      <c r="GFH295" s="49"/>
      <c r="GFI295" s="49"/>
      <c r="GFJ295" s="49"/>
      <c r="GFK295" s="49"/>
      <c r="GFL295" s="49"/>
      <c r="GFM295" s="49"/>
      <c r="GFN295" s="49"/>
      <c r="GFO295" s="49"/>
      <c r="GFP295" s="49"/>
      <c r="GFQ295" s="49"/>
      <c r="GFR295" s="49"/>
      <c r="GFS295" s="49"/>
      <c r="GFT295" s="49"/>
      <c r="GFU295" s="49"/>
      <c r="GFV295" s="49"/>
      <c r="GFW295" s="49"/>
      <c r="GFX295" s="49"/>
      <c r="GFY295" s="49"/>
      <c r="GFZ295" s="49"/>
      <c r="GGA295" s="49"/>
      <c r="GGB295" s="49"/>
      <c r="GGC295" s="49"/>
      <c r="GGD295" s="49"/>
      <c r="GGE295" s="49"/>
      <c r="GGF295" s="49"/>
      <c r="GGG295" s="49"/>
      <c r="GGH295" s="49"/>
      <c r="GGI295" s="49"/>
      <c r="GGJ295" s="49"/>
      <c r="GGK295" s="49"/>
      <c r="GGL295" s="49"/>
      <c r="GGM295" s="49"/>
      <c r="GGN295" s="49"/>
      <c r="GGO295" s="49"/>
      <c r="GGP295" s="49"/>
      <c r="GGQ295" s="49"/>
      <c r="GGR295" s="49"/>
      <c r="GGS295" s="49"/>
      <c r="GGT295" s="49"/>
      <c r="GGU295" s="49"/>
      <c r="GGV295" s="49"/>
      <c r="GGW295" s="49"/>
      <c r="GGX295" s="49"/>
      <c r="GGY295" s="49"/>
      <c r="GGZ295" s="49"/>
      <c r="GHA295" s="49"/>
      <c r="GHB295" s="49"/>
      <c r="GHC295" s="49"/>
      <c r="GHD295" s="49"/>
      <c r="GHE295" s="49"/>
      <c r="GHF295" s="49"/>
      <c r="GHG295" s="49"/>
      <c r="GHH295" s="49"/>
      <c r="GHI295" s="49"/>
      <c r="GHJ295" s="49"/>
      <c r="GHK295" s="49"/>
      <c r="GHL295" s="49"/>
      <c r="GHM295" s="49"/>
      <c r="GHN295" s="49"/>
      <c r="GHO295" s="49"/>
      <c r="GHP295" s="49"/>
      <c r="GHQ295" s="49"/>
      <c r="GHR295" s="49"/>
      <c r="GHS295" s="49"/>
      <c r="GHT295" s="49"/>
      <c r="GHU295" s="49"/>
      <c r="GHV295" s="49"/>
      <c r="GHW295" s="49"/>
      <c r="GHX295" s="49"/>
      <c r="GHY295" s="49"/>
      <c r="GHZ295" s="49"/>
      <c r="GIA295" s="49"/>
      <c r="GIB295" s="49"/>
      <c r="GIC295" s="49"/>
      <c r="GID295" s="49"/>
      <c r="GIE295" s="49"/>
      <c r="GIF295" s="49"/>
      <c r="GIG295" s="49"/>
      <c r="GIH295" s="49"/>
      <c r="GII295" s="49"/>
      <c r="GIJ295" s="49"/>
      <c r="GIK295" s="49"/>
      <c r="GIL295" s="49"/>
      <c r="GIM295" s="49"/>
      <c r="GIN295" s="49"/>
      <c r="GIO295" s="49"/>
      <c r="GIP295" s="49"/>
      <c r="GIQ295" s="49"/>
      <c r="GIR295" s="49"/>
      <c r="GIS295" s="49"/>
      <c r="GIT295" s="49"/>
      <c r="GIU295" s="49"/>
      <c r="GIV295" s="49"/>
      <c r="GIW295" s="49"/>
      <c r="GIX295" s="49"/>
      <c r="GIY295" s="49"/>
      <c r="GIZ295" s="49"/>
      <c r="GJA295" s="49"/>
      <c r="GJB295" s="49"/>
      <c r="GJC295" s="49"/>
      <c r="GJD295" s="49"/>
      <c r="GJE295" s="49"/>
      <c r="GJF295" s="49"/>
      <c r="GJG295" s="49"/>
      <c r="GJH295" s="49"/>
      <c r="GJI295" s="49"/>
      <c r="GJJ295" s="49"/>
      <c r="GJK295" s="49"/>
      <c r="GJL295" s="49"/>
      <c r="GJM295" s="49"/>
      <c r="GJN295" s="49"/>
      <c r="GJO295" s="49"/>
      <c r="GJP295" s="49"/>
      <c r="GJQ295" s="49"/>
      <c r="GJR295" s="49"/>
      <c r="GJS295" s="49"/>
      <c r="GJT295" s="49"/>
      <c r="GJU295" s="49"/>
      <c r="GJV295" s="49"/>
      <c r="GJW295" s="49"/>
      <c r="GJX295" s="49"/>
      <c r="GJY295" s="49"/>
      <c r="GJZ295" s="49"/>
      <c r="GKA295" s="49"/>
      <c r="GKB295" s="49"/>
      <c r="GKC295" s="49"/>
      <c r="GKD295" s="49"/>
      <c r="GKE295" s="49"/>
      <c r="GKF295" s="49"/>
      <c r="GKG295" s="49"/>
      <c r="GKH295" s="49"/>
      <c r="GKI295" s="49"/>
      <c r="GKJ295" s="49"/>
      <c r="GKK295" s="49"/>
      <c r="GKL295" s="49"/>
      <c r="GKM295" s="49"/>
      <c r="GKN295" s="49"/>
      <c r="GKO295" s="49"/>
      <c r="GKP295" s="49"/>
      <c r="GKQ295" s="49"/>
      <c r="GKR295" s="49"/>
      <c r="GKS295" s="49"/>
      <c r="GKT295" s="49"/>
      <c r="GKU295" s="49"/>
      <c r="GKV295" s="49"/>
      <c r="GKW295" s="49"/>
      <c r="GKX295" s="49"/>
      <c r="GKY295" s="49"/>
      <c r="GKZ295" s="49"/>
      <c r="GLA295" s="49"/>
      <c r="GLB295" s="49"/>
      <c r="GLC295" s="49"/>
      <c r="GLD295" s="49"/>
      <c r="GLE295" s="49"/>
      <c r="GLF295" s="49"/>
      <c r="GLG295" s="49"/>
      <c r="GLH295" s="49"/>
      <c r="GLI295" s="49"/>
      <c r="GLJ295" s="49"/>
      <c r="GLK295" s="49"/>
      <c r="GLL295" s="49"/>
      <c r="GLM295" s="49"/>
      <c r="GLN295" s="49"/>
      <c r="GLO295" s="49"/>
      <c r="GLP295" s="49"/>
      <c r="GLQ295" s="49"/>
      <c r="GLR295" s="49"/>
      <c r="GLS295" s="49"/>
      <c r="GLT295" s="49"/>
      <c r="GLU295" s="49"/>
      <c r="GLV295" s="49"/>
      <c r="GLW295" s="49"/>
      <c r="GLX295" s="49"/>
      <c r="GLY295" s="49"/>
      <c r="GLZ295" s="49"/>
      <c r="GMA295" s="49"/>
      <c r="GMB295" s="49"/>
      <c r="GMC295" s="49"/>
      <c r="GMD295" s="49"/>
      <c r="GME295" s="49"/>
      <c r="GMF295" s="49"/>
      <c r="GMG295" s="49"/>
      <c r="GMH295" s="49"/>
      <c r="GMI295" s="49"/>
      <c r="GMJ295" s="49"/>
      <c r="GMK295" s="49"/>
      <c r="GML295" s="49"/>
      <c r="GMM295" s="49"/>
      <c r="GMN295" s="49"/>
      <c r="GMO295" s="49"/>
      <c r="GMP295" s="49"/>
      <c r="GMQ295" s="49"/>
      <c r="GMR295" s="49"/>
      <c r="GMS295" s="49"/>
      <c r="GMT295" s="49"/>
      <c r="GMU295" s="49"/>
      <c r="GMV295" s="49"/>
      <c r="GMW295" s="49"/>
      <c r="GMX295" s="49"/>
      <c r="GMY295" s="49"/>
      <c r="GMZ295" s="49"/>
      <c r="GNA295" s="49"/>
      <c r="GNB295" s="49"/>
      <c r="GNC295" s="49"/>
      <c r="GND295" s="49"/>
      <c r="GNE295" s="49"/>
      <c r="GNF295" s="49"/>
      <c r="GNG295" s="49"/>
      <c r="GNH295" s="49"/>
      <c r="GNI295" s="49"/>
      <c r="GNJ295" s="49"/>
      <c r="GNK295" s="49"/>
      <c r="GNL295" s="49"/>
      <c r="GNM295" s="49"/>
      <c r="GNN295" s="49"/>
      <c r="GNO295" s="49"/>
      <c r="GNP295" s="49"/>
      <c r="GNQ295" s="49"/>
      <c r="GNR295" s="49"/>
      <c r="GNS295" s="49"/>
      <c r="GNT295" s="49"/>
      <c r="GNU295" s="49"/>
      <c r="GNV295" s="49"/>
      <c r="GNW295" s="49"/>
      <c r="GNX295" s="49"/>
      <c r="GNY295" s="49"/>
      <c r="GNZ295" s="49"/>
      <c r="GOA295" s="49"/>
      <c r="GOB295" s="49"/>
      <c r="GOC295" s="49"/>
      <c r="GOD295" s="49"/>
      <c r="GOE295" s="49"/>
      <c r="GOF295" s="49"/>
      <c r="GOG295" s="49"/>
      <c r="GOH295" s="49"/>
      <c r="GOI295" s="49"/>
      <c r="GOJ295" s="49"/>
      <c r="GOK295" s="49"/>
      <c r="GOL295" s="49"/>
      <c r="GOM295" s="49"/>
      <c r="GON295" s="49"/>
      <c r="GOO295" s="49"/>
      <c r="GOP295" s="49"/>
      <c r="GOQ295" s="49"/>
      <c r="GOR295" s="49"/>
      <c r="GOS295" s="49"/>
      <c r="GOT295" s="49"/>
      <c r="GOU295" s="49"/>
      <c r="GOV295" s="49"/>
      <c r="GOW295" s="49"/>
      <c r="GOX295" s="49"/>
      <c r="GOY295" s="49"/>
      <c r="GOZ295" s="49"/>
      <c r="GPA295" s="49"/>
      <c r="GPB295" s="49"/>
      <c r="GPC295" s="49"/>
      <c r="GPD295" s="49"/>
      <c r="GPE295" s="49"/>
      <c r="GPF295" s="49"/>
      <c r="GPG295" s="49"/>
      <c r="GPH295" s="49"/>
      <c r="GPI295" s="49"/>
      <c r="GPJ295" s="49"/>
      <c r="GPK295" s="49"/>
      <c r="GPL295" s="49"/>
      <c r="GPM295" s="49"/>
      <c r="GPN295" s="49"/>
      <c r="GPO295" s="49"/>
      <c r="GPP295" s="49"/>
      <c r="GPQ295" s="49"/>
      <c r="GPR295" s="49"/>
      <c r="GPS295" s="49"/>
      <c r="GPT295" s="49"/>
      <c r="GPU295" s="49"/>
      <c r="GPV295" s="49"/>
      <c r="GPW295" s="49"/>
      <c r="GPX295" s="49"/>
      <c r="GPY295" s="49"/>
      <c r="GPZ295" s="49"/>
      <c r="GQA295" s="49"/>
      <c r="GQB295" s="49"/>
      <c r="GQC295" s="49"/>
      <c r="GQD295" s="49"/>
      <c r="GQE295" s="49"/>
      <c r="GQF295" s="49"/>
      <c r="GQG295" s="49"/>
      <c r="GQH295" s="49"/>
      <c r="GQI295" s="49"/>
      <c r="GQJ295" s="49"/>
      <c r="GQK295" s="49"/>
      <c r="GQL295" s="49"/>
      <c r="GQM295" s="49"/>
      <c r="GQN295" s="49"/>
      <c r="GQO295" s="49"/>
      <c r="GQP295" s="49"/>
      <c r="GQQ295" s="49"/>
      <c r="GQR295" s="49"/>
      <c r="GQS295" s="49"/>
      <c r="GQT295" s="49"/>
      <c r="GQU295" s="49"/>
      <c r="GQV295" s="49"/>
      <c r="GQW295" s="49"/>
      <c r="GQX295" s="49"/>
      <c r="GQY295" s="49"/>
      <c r="GQZ295" s="49"/>
      <c r="GRA295" s="49"/>
      <c r="GRB295" s="49"/>
      <c r="GRC295" s="49"/>
      <c r="GRD295" s="49"/>
      <c r="GRE295" s="49"/>
      <c r="GRF295" s="49"/>
      <c r="GRG295" s="49"/>
      <c r="GRH295" s="49"/>
      <c r="GRI295" s="49"/>
      <c r="GRJ295" s="49"/>
      <c r="GRK295" s="49"/>
      <c r="GRL295" s="49"/>
      <c r="GRM295" s="49"/>
      <c r="GRN295" s="49"/>
      <c r="GRO295" s="49"/>
      <c r="GRP295" s="49"/>
      <c r="GRQ295" s="49"/>
      <c r="GRR295" s="49"/>
      <c r="GRS295" s="49"/>
      <c r="GRT295" s="49"/>
      <c r="GRU295" s="49"/>
      <c r="GRV295" s="49"/>
      <c r="GRW295" s="49"/>
      <c r="GRX295" s="49"/>
      <c r="GRY295" s="49"/>
      <c r="GRZ295" s="49"/>
      <c r="GSA295" s="49"/>
      <c r="GSB295" s="49"/>
      <c r="GSC295" s="49"/>
      <c r="GSD295" s="49"/>
      <c r="GSE295" s="49"/>
      <c r="GSF295" s="49"/>
      <c r="GSG295" s="49"/>
      <c r="GSH295" s="49"/>
      <c r="GSI295" s="49"/>
      <c r="GSJ295" s="49"/>
      <c r="GSK295" s="49"/>
      <c r="GSL295" s="49"/>
      <c r="GSM295" s="49"/>
      <c r="GSN295" s="49"/>
      <c r="GSO295" s="49"/>
      <c r="GSP295" s="49"/>
      <c r="GSQ295" s="49"/>
      <c r="GSR295" s="49"/>
      <c r="GSS295" s="49"/>
      <c r="GST295" s="49"/>
      <c r="GSU295" s="49"/>
      <c r="GSV295" s="49"/>
      <c r="GSW295" s="49"/>
      <c r="GSX295" s="49"/>
      <c r="GSY295" s="49"/>
      <c r="GSZ295" s="49"/>
      <c r="GTA295" s="49"/>
      <c r="GTB295" s="49"/>
      <c r="GTC295" s="49"/>
      <c r="GTD295" s="49"/>
      <c r="GTE295" s="49"/>
      <c r="GTF295" s="49"/>
      <c r="GTG295" s="49"/>
      <c r="GTH295" s="49"/>
      <c r="GTI295" s="49"/>
      <c r="GTJ295" s="49"/>
      <c r="GTK295" s="49"/>
      <c r="GTL295" s="49"/>
      <c r="GTM295" s="49"/>
      <c r="GTN295" s="49"/>
      <c r="GTO295" s="49"/>
      <c r="GTP295" s="49"/>
      <c r="GTQ295" s="49"/>
      <c r="GTR295" s="49"/>
      <c r="GTS295" s="49"/>
      <c r="GTT295" s="49"/>
      <c r="GTU295" s="49"/>
      <c r="GTV295" s="49"/>
      <c r="GTW295" s="49"/>
      <c r="GTX295" s="49"/>
      <c r="GTY295" s="49"/>
      <c r="GTZ295" s="49"/>
      <c r="GUA295" s="49"/>
      <c r="GUB295" s="49"/>
      <c r="GUC295" s="49"/>
      <c r="GUD295" s="49"/>
      <c r="GUE295" s="49"/>
      <c r="GUF295" s="49"/>
      <c r="GUG295" s="49"/>
      <c r="GUH295" s="49"/>
      <c r="GUI295" s="49"/>
      <c r="GUJ295" s="49"/>
      <c r="GUK295" s="49"/>
      <c r="GUL295" s="49"/>
      <c r="GUM295" s="49"/>
      <c r="GUN295" s="49"/>
      <c r="GUO295" s="49"/>
      <c r="GUP295" s="49"/>
      <c r="GUQ295" s="49"/>
      <c r="GUR295" s="49"/>
      <c r="GUS295" s="49"/>
      <c r="GUT295" s="49"/>
      <c r="GUU295" s="49"/>
      <c r="GUV295" s="49"/>
      <c r="GUW295" s="49"/>
      <c r="GUX295" s="49"/>
      <c r="GUY295" s="49"/>
      <c r="GUZ295" s="49"/>
      <c r="GVA295" s="49"/>
      <c r="GVB295" s="49"/>
      <c r="GVC295" s="49"/>
      <c r="GVD295" s="49"/>
      <c r="GVE295" s="49"/>
      <c r="GVF295" s="49"/>
      <c r="GVG295" s="49"/>
      <c r="GVH295" s="49"/>
      <c r="GVI295" s="49"/>
      <c r="GVJ295" s="49"/>
      <c r="GVK295" s="49"/>
      <c r="GVL295" s="49"/>
      <c r="GVM295" s="49"/>
      <c r="GVN295" s="49"/>
      <c r="GVO295" s="49"/>
      <c r="GVP295" s="49"/>
      <c r="GVQ295" s="49"/>
      <c r="GVR295" s="49"/>
      <c r="GVS295" s="49"/>
      <c r="GVT295" s="49"/>
      <c r="GVU295" s="49"/>
      <c r="GVV295" s="49"/>
      <c r="GVW295" s="49"/>
      <c r="GVX295" s="49"/>
      <c r="GVY295" s="49"/>
      <c r="GVZ295" s="49"/>
      <c r="GWA295" s="49"/>
      <c r="GWB295" s="49"/>
      <c r="GWC295" s="49"/>
      <c r="GWD295" s="49"/>
      <c r="GWE295" s="49"/>
      <c r="GWF295" s="49"/>
      <c r="GWG295" s="49"/>
      <c r="GWH295" s="49"/>
      <c r="GWI295" s="49"/>
      <c r="GWJ295" s="49"/>
      <c r="GWK295" s="49"/>
      <c r="GWL295" s="49"/>
      <c r="GWM295" s="49"/>
      <c r="GWN295" s="49"/>
      <c r="GWO295" s="49"/>
      <c r="GWP295" s="49"/>
      <c r="GWQ295" s="49"/>
      <c r="GWR295" s="49"/>
      <c r="GWS295" s="49"/>
      <c r="GWT295" s="49"/>
      <c r="GWU295" s="49"/>
      <c r="GWV295" s="49"/>
      <c r="GWW295" s="49"/>
      <c r="GWX295" s="49"/>
      <c r="GWY295" s="49"/>
      <c r="GWZ295" s="49"/>
      <c r="GXA295" s="49"/>
      <c r="GXB295" s="49"/>
      <c r="GXC295" s="49"/>
      <c r="GXD295" s="49"/>
      <c r="GXE295" s="49"/>
      <c r="GXF295" s="49"/>
      <c r="GXG295" s="49"/>
      <c r="GXH295" s="49"/>
      <c r="GXI295" s="49"/>
      <c r="GXJ295" s="49"/>
      <c r="GXK295" s="49"/>
      <c r="GXL295" s="49"/>
      <c r="GXM295" s="49"/>
      <c r="GXN295" s="49"/>
      <c r="GXO295" s="49"/>
      <c r="GXP295" s="49"/>
      <c r="GXQ295" s="49"/>
      <c r="GXR295" s="49"/>
      <c r="GXS295" s="49"/>
      <c r="GXT295" s="49"/>
      <c r="GXU295" s="49"/>
      <c r="GXV295" s="49"/>
      <c r="GXW295" s="49"/>
      <c r="GXX295" s="49"/>
      <c r="GXY295" s="49"/>
      <c r="GXZ295" s="49"/>
      <c r="GYA295" s="49"/>
      <c r="GYB295" s="49"/>
      <c r="GYC295" s="49"/>
      <c r="GYD295" s="49"/>
      <c r="GYE295" s="49"/>
      <c r="GYF295" s="49"/>
      <c r="GYG295" s="49"/>
      <c r="GYH295" s="49"/>
      <c r="GYI295" s="49"/>
      <c r="GYJ295" s="49"/>
      <c r="GYK295" s="49"/>
      <c r="GYL295" s="49"/>
      <c r="GYM295" s="49"/>
      <c r="GYN295" s="49"/>
      <c r="GYO295" s="49"/>
      <c r="GYP295" s="49"/>
      <c r="GYQ295" s="49"/>
      <c r="GYR295" s="49"/>
      <c r="GYS295" s="49"/>
      <c r="GYT295" s="49"/>
      <c r="GYU295" s="49"/>
      <c r="GYV295" s="49"/>
      <c r="GYW295" s="49"/>
      <c r="GYX295" s="49"/>
      <c r="GYY295" s="49"/>
      <c r="GYZ295" s="49"/>
      <c r="GZA295" s="49"/>
      <c r="GZB295" s="49"/>
      <c r="GZC295" s="49"/>
      <c r="GZD295" s="49"/>
      <c r="GZE295" s="49"/>
      <c r="GZF295" s="49"/>
      <c r="GZG295" s="49"/>
      <c r="GZH295" s="49"/>
      <c r="GZI295" s="49"/>
      <c r="GZJ295" s="49"/>
      <c r="GZK295" s="49"/>
      <c r="GZL295" s="49"/>
      <c r="GZM295" s="49"/>
      <c r="GZN295" s="49"/>
      <c r="GZO295" s="49"/>
      <c r="GZP295" s="49"/>
      <c r="GZQ295" s="49"/>
      <c r="GZR295" s="49"/>
      <c r="GZS295" s="49"/>
      <c r="GZT295" s="49"/>
      <c r="GZU295" s="49"/>
      <c r="GZV295" s="49"/>
      <c r="GZW295" s="49"/>
      <c r="GZX295" s="49"/>
      <c r="GZY295" s="49"/>
      <c r="GZZ295" s="49"/>
      <c r="HAA295" s="49"/>
      <c r="HAB295" s="49"/>
      <c r="HAC295" s="49"/>
      <c r="HAD295" s="49"/>
      <c r="HAE295" s="49"/>
      <c r="HAF295" s="49"/>
      <c r="HAG295" s="49"/>
      <c r="HAH295" s="49"/>
      <c r="HAI295" s="49"/>
      <c r="HAJ295" s="49"/>
      <c r="HAK295" s="49"/>
      <c r="HAL295" s="49"/>
      <c r="HAM295" s="49"/>
      <c r="HAN295" s="49"/>
      <c r="HAO295" s="49"/>
      <c r="HAP295" s="49"/>
      <c r="HAQ295" s="49"/>
      <c r="HAR295" s="49"/>
      <c r="HAS295" s="49"/>
      <c r="HAT295" s="49"/>
      <c r="HAU295" s="49"/>
      <c r="HAV295" s="49"/>
      <c r="HAW295" s="49"/>
      <c r="HAX295" s="49"/>
      <c r="HAY295" s="49"/>
      <c r="HAZ295" s="49"/>
      <c r="HBA295" s="49"/>
      <c r="HBB295" s="49"/>
      <c r="HBC295" s="49"/>
      <c r="HBD295" s="49"/>
      <c r="HBE295" s="49"/>
      <c r="HBF295" s="49"/>
      <c r="HBG295" s="49"/>
      <c r="HBH295" s="49"/>
      <c r="HBI295" s="49"/>
      <c r="HBJ295" s="49"/>
      <c r="HBK295" s="49"/>
      <c r="HBL295" s="49"/>
      <c r="HBM295" s="49"/>
      <c r="HBN295" s="49"/>
      <c r="HBO295" s="49"/>
      <c r="HBP295" s="49"/>
      <c r="HBQ295" s="49"/>
      <c r="HBR295" s="49"/>
      <c r="HBS295" s="49"/>
      <c r="HBT295" s="49"/>
      <c r="HBU295" s="49"/>
      <c r="HBV295" s="49"/>
      <c r="HBW295" s="49"/>
      <c r="HBX295" s="49"/>
      <c r="HBY295" s="49"/>
      <c r="HBZ295" s="49"/>
      <c r="HCA295" s="49"/>
      <c r="HCB295" s="49"/>
      <c r="HCC295" s="49"/>
      <c r="HCD295" s="49"/>
      <c r="HCE295" s="49"/>
      <c r="HCF295" s="49"/>
      <c r="HCG295" s="49"/>
      <c r="HCH295" s="49"/>
      <c r="HCI295" s="49"/>
      <c r="HCJ295" s="49"/>
      <c r="HCK295" s="49"/>
      <c r="HCL295" s="49"/>
      <c r="HCM295" s="49"/>
      <c r="HCN295" s="49"/>
      <c r="HCO295" s="49"/>
      <c r="HCP295" s="49"/>
      <c r="HCQ295" s="49"/>
      <c r="HCR295" s="49"/>
      <c r="HCS295" s="49"/>
      <c r="HCT295" s="49"/>
      <c r="HCU295" s="49"/>
      <c r="HCV295" s="49"/>
      <c r="HCW295" s="49"/>
      <c r="HCX295" s="49"/>
      <c r="HCY295" s="49"/>
      <c r="HCZ295" s="49"/>
      <c r="HDA295" s="49"/>
      <c r="HDB295" s="49"/>
      <c r="HDC295" s="49"/>
      <c r="HDD295" s="49"/>
      <c r="HDE295" s="49"/>
      <c r="HDF295" s="49"/>
      <c r="HDG295" s="49"/>
      <c r="HDH295" s="49"/>
      <c r="HDI295" s="49"/>
      <c r="HDJ295" s="49"/>
      <c r="HDK295" s="49"/>
      <c r="HDL295" s="49"/>
      <c r="HDM295" s="49"/>
      <c r="HDN295" s="49"/>
      <c r="HDO295" s="49"/>
      <c r="HDP295" s="49"/>
      <c r="HDQ295" s="49"/>
      <c r="HDR295" s="49"/>
      <c r="HDS295" s="49"/>
      <c r="HDT295" s="49"/>
      <c r="HDU295" s="49"/>
      <c r="HDV295" s="49"/>
      <c r="HDW295" s="49"/>
      <c r="HDX295" s="49"/>
      <c r="HDY295" s="49"/>
      <c r="HDZ295" s="49"/>
      <c r="HEA295" s="49"/>
      <c r="HEB295" s="49"/>
      <c r="HEC295" s="49"/>
      <c r="HED295" s="49"/>
      <c r="HEE295" s="49"/>
      <c r="HEF295" s="49"/>
      <c r="HEG295" s="49"/>
      <c r="HEH295" s="49"/>
      <c r="HEI295" s="49"/>
      <c r="HEJ295" s="49"/>
      <c r="HEK295" s="49"/>
      <c r="HEL295" s="49"/>
      <c r="HEM295" s="49"/>
      <c r="HEN295" s="49"/>
      <c r="HEO295" s="49"/>
      <c r="HEP295" s="49"/>
      <c r="HEQ295" s="49"/>
      <c r="HER295" s="49"/>
      <c r="HES295" s="49"/>
      <c r="HET295" s="49"/>
      <c r="HEU295" s="49"/>
      <c r="HEV295" s="49"/>
      <c r="HEW295" s="49"/>
      <c r="HEX295" s="49"/>
      <c r="HEY295" s="49"/>
      <c r="HEZ295" s="49"/>
      <c r="HFA295" s="49"/>
      <c r="HFB295" s="49"/>
      <c r="HFC295" s="49"/>
      <c r="HFD295" s="49"/>
      <c r="HFE295" s="49"/>
      <c r="HFF295" s="49"/>
      <c r="HFG295" s="49"/>
      <c r="HFH295" s="49"/>
      <c r="HFI295" s="49"/>
      <c r="HFJ295" s="49"/>
      <c r="HFK295" s="49"/>
      <c r="HFL295" s="49"/>
      <c r="HFM295" s="49"/>
      <c r="HFN295" s="49"/>
      <c r="HFO295" s="49"/>
      <c r="HFP295" s="49"/>
      <c r="HFQ295" s="49"/>
      <c r="HFR295" s="49"/>
      <c r="HFS295" s="49"/>
      <c r="HFT295" s="49"/>
      <c r="HFU295" s="49"/>
      <c r="HFV295" s="49"/>
      <c r="HFW295" s="49"/>
      <c r="HFX295" s="49"/>
      <c r="HFY295" s="49"/>
      <c r="HFZ295" s="49"/>
      <c r="HGA295" s="49"/>
      <c r="HGB295" s="49"/>
      <c r="HGC295" s="49"/>
      <c r="HGD295" s="49"/>
      <c r="HGE295" s="49"/>
      <c r="HGF295" s="49"/>
      <c r="HGG295" s="49"/>
      <c r="HGH295" s="49"/>
      <c r="HGI295" s="49"/>
      <c r="HGJ295" s="49"/>
      <c r="HGK295" s="49"/>
      <c r="HGL295" s="49"/>
      <c r="HGM295" s="49"/>
      <c r="HGN295" s="49"/>
      <c r="HGO295" s="49"/>
      <c r="HGP295" s="49"/>
      <c r="HGQ295" s="49"/>
      <c r="HGR295" s="49"/>
      <c r="HGS295" s="49"/>
      <c r="HGT295" s="49"/>
      <c r="HGU295" s="49"/>
      <c r="HGV295" s="49"/>
      <c r="HGW295" s="49"/>
      <c r="HGX295" s="49"/>
      <c r="HGY295" s="49"/>
      <c r="HGZ295" s="49"/>
      <c r="HHA295" s="49"/>
      <c r="HHB295" s="49"/>
      <c r="HHC295" s="49"/>
      <c r="HHD295" s="49"/>
      <c r="HHE295" s="49"/>
      <c r="HHF295" s="49"/>
      <c r="HHG295" s="49"/>
      <c r="HHH295" s="49"/>
      <c r="HHI295" s="49"/>
      <c r="HHJ295" s="49"/>
      <c r="HHK295" s="49"/>
      <c r="HHL295" s="49"/>
      <c r="HHM295" s="49"/>
      <c r="HHN295" s="49"/>
      <c r="HHO295" s="49"/>
      <c r="HHP295" s="49"/>
      <c r="HHQ295" s="49"/>
      <c r="HHR295" s="49"/>
      <c r="HHS295" s="49"/>
      <c r="HHT295" s="49"/>
      <c r="HHU295" s="49"/>
      <c r="HHV295" s="49"/>
      <c r="HHW295" s="49"/>
      <c r="HHX295" s="49"/>
      <c r="HHY295" s="49"/>
      <c r="HHZ295" s="49"/>
      <c r="HIA295" s="49"/>
      <c r="HIB295" s="49"/>
      <c r="HIC295" s="49"/>
      <c r="HID295" s="49"/>
      <c r="HIE295" s="49"/>
      <c r="HIF295" s="49"/>
      <c r="HIG295" s="49"/>
      <c r="HIH295" s="49"/>
      <c r="HII295" s="49"/>
      <c r="HIJ295" s="49"/>
      <c r="HIK295" s="49"/>
      <c r="HIL295" s="49"/>
      <c r="HIM295" s="49"/>
      <c r="HIN295" s="49"/>
      <c r="HIO295" s="49"/>
      <c r="HIP295" s="49"/>
      <c r="HIQ295" s="49"/>
      <c r="HIR295" s="49"/>
      <c r="HIS295" s="49"/>
      <c r="HIT295" s="49"/>
      <c r="HIU295" s="49"/>
      <c r="HIV295" s="49"/>
      <c r="HIW295" s="49"/>
      <c r="HIX295" s="49"/>
      <c r="HIY295" s="49"/>
      <c r="HIZ295" s="49"/>
      <c r="HJA295" s="49"/>
      <c r="HJB295" s="49"/>
      <c r="HJC295" s="49"/>
      <c r="HJD295" s="49"/>
      <c r="HJE295" s="49"/>
      <c r="HJF295" s="49"/>
      <c r="HJG295" s="49"/>
      <c r="HJH295" s="49"/>
      <c r="HJI295" s="49"/>
      <c r="HJJ295" s="49"/>
      <c r="HJK295" s="49"/>
      <c r="HJL295" s="49"/>
      <c r="HJM295" s="49"/>
      <c r="HJN295" s="49"/>
      <c r="HJO295" s="49"/>
      <c r="HJP295" s="49"/>
      <c r="HJQ295" s="49"/>
      <c r="HJR295" s="49"/>
      <c r="HJS295" s="49"/>
      <c r="HJT295" s="49"/>
      <c r="HJU295" s="49"/>
      <c r="HJV295" s="49"/>
      <c r="HJW295" s="49"/>
      <c r="HJX295" s="49"/>
      <c r="HJY295" s="49"/>
      <c r="HJZ295" s="49"/>
      <c r="HKA295" s="49"/>
      <c r="HKB295" s="49"/>
      <c r="HKC295" s="49"/>
      <c r="HKD295" s="49"/>
      <c r="HKE295" s="49"/>
      <c r="HKF295" s="49"/>
      <c r="HKG295" s="49"/>
      <c r="HKH295" s="49"/>
      <c r="HKI295" s="49"/>
      <c r="HKJ295" s="49"/>
      <c r="HKK295" s="49"/>
      <c r="HKL295" s="49"/>
      <c r="HKM295" s="49"/>
      <c r="HKN295" s="49"/>
      <c r="HKO295" s="49"/>
      <c r="HKP295" s="49"/>
      <c r="HKQ295" s="49"/>
      <c r="HKR295" s="49"/>
      <c r="HKS295" s="49"/>
      <c r="HKT295" s="49"/>
      <c r="HKU295" s="49"/>
      <c r="HKV295" s="49"/>
      <c r="HKW295" s="49"/>
      <c r="HKX295" s="49"/>
      <c r="HKY295" s="49"/>
      <c r="HKZ295" s="49"/>
      <c r="HLA295" s="49"/>
      <c r="HLB295" s="49"/>
      <c r="HLC295" s="49"/>
      <c r="HLD295" s="49"/>
      <c r="HLE295" s="49"/>
      <c r="HLF295" s="49"/>
      <c r="HLG295" s="49"/>
      <c r="HLH295" s="49"/>
      <c r="HLI295" s="49"/>
      <c r="HLJ295" s="49"/>
      <c r="HLK295" s="49"/>
      <c r="HLL295" s="49"/>
      <c r="HLM295" s="49"/>
      <c r="HLN295" s="49"/>
      <c r="HLO295" s="49"/>
      <c r="HLP295" s="49"/>
      <c r="HLQ295" s="49"/>
      <c r="HLR295" s="49"/>
      <c r="HLS295" s="49"/>
      <c r="HLT295" s="49"/>
      <c r="HLU295" s="49"/>
      <c r="HLV295" s="49"/>
      <c r="HLW295" s="49"/>
      <c r="HLX295" s="49"/>
      <c r="HLY295" s="49"/>
      <c r="HLZ295" s="49"/>
      <c r="HMA295" s="49"/>
      <c r="HMB295" s="49"/>
      <c r="HMC295" s="49"/>
      <c r="HMD295" s="49"/>
      <c r="HME295" s="49"/>
      <c r="HMF295" s="49"/>
      <c r="HMG295" s="49"/>
      <c r="HMH295" s="49"/>
      <c r="HMI295" s="49"/>
      <c r="HMJ295" s="49"/>
      <c r="HMK295" s="49"/>
      <c r="HML295" s="49"/>
      <c r="HMM295" s="49"/>
      <c r="HMN295" s="49"/>
      <c r="HMO295" s="49"/>
      <c r="HMP295" s="49"/>
      <c r="HMQ295" s="49"/>
      <c r="HMR295" s="49"/>
      <c r="HMS295" s="49"/>
      <c r="HMT295" s="49"/>
      <c r="HMU295" s="49"/>
      <c r="HMV295" s="49"/>
      <c r="HMW295" s="49"/>
      <c r="HMX295" s="49"/>
      <c r="HMY295" s="49"/>
      <c r="HMZ295" s="49"/>
      <c r="HNA295" s="49"/>
      <c r="HNB295" s="49"/>
      <c r="HNC295" s="49"/>
      <c r="HND295" s="49"/>
      <c r="HNE295" s="49"/>
      <c r="HNF295" s="49"/>
      <c r="HNG295" s="49"/>
      <c r="HNH295" s="49"/>
      <c r="HNI295" s="49"/>
      <c r="HNJ295" s="49"/>
      <c r="HNK295" s="49"/>
      <c r="HNL295" s="49"/>
      <c r="HNM295" s="49"/>
      <c r="HNN295" s="49"/>
      <c r="HNO295" s="49"/>
      <c r="HNP295" s="49"/>
      <c r="HNQ295" s="49"/>
      <c r="HNR295" s="49"/>
      <c r="HNS295" s="49"/>
      <c r="HNT295" s="49"/>
      <c r="HNU295" s="49"/>
      <c r="HNV295" s="49"/>
      <c r="HNW295" s="49"/>
      <c r="HNX295" s="49"/>
      <c r="HNY295" s="49"/>
      <c r="HNZ295" s="49"/>
      <c r="HOA295" s="49"/>
      <c r="HOB295" s="49"/>
      <c r="HOC295" s="49"/>
      <c r="HOD295" s="49"/>
      <c r="HOE295" s="49"/>
      <c r="HOF295" s="49"/>
      <c r="HOG295" s="49"/>
      <c r="HOH295" s="49"/>
      <c r="HOI295" s="49"/>
      <c r="HOJ295" s="49"/>
      <c r="HOK295" s="49"/>
      <c r="HOL295" s="49"/>
      <c r="HOM295" s="49"/>
      <c r="HON295" s="49"/>
      <c r="HOO295" s="49"/>
      <c r="HOP295" s="49"/>
      <c r="HOQ295" s="49"/>
      <c r="HOR295" s="49"/>
      <c r="HOS295" s="49"/>
      <c r="HOT295" s="49"/>
      <c r="HOU295" s="49"/>
      <c r="HOV295" s="49"/>
      <c r="HOW295" s="49"/>
      <c r="HOX295" s="49"/>
      <c r="HOY295" s="49"/>
      <c r="HOZ295" s="49"/>
      <c r="HPA295" s="49"/>
      <c r="HPB295" s="49"/>
      <c r="HPC295" s="49"/>
      <c r="HPD295" s="49"/>
      <c r="HPE295" s="49"/>
      <c r="HPF295" s="49"/>
      <c r="HPG295" s="49"/>
      <c r="HPH295" s="49"/>
      <c r="HPI295" s="49"/>
      <c r="HPJ295" s="49"/>
      <c r="HPK295" s="49"/>
      <c r="HPL295" s="49"/>
      <c r="HPM295" s="49"/>
      <c r="HPN295" s="49"/>
      <c r="HPO295" s="49"/>
      <c r="HPP295" s="49"/>
      <c r="HPQ295" s="49"/>
      <c r="HPR295" s="49"/>
      <c r="HPS295" s="49"/>
      <c r="HPT295" s="49"/>
      <c r="HPU295" s="49"/>
      <c r="HPV295" s="49"/>
      <c r="HPW295" s="49"/>
      <c r="HPX295" s="49"/>
      <c r="HPY295" s="49"/>
      <c r="HPZ295" s="49"/>
      <c r="HQA295" s="49"/>
      <c r="HQB295" s="49"/>
      <c r="HQC295" s="49"/>
      <c r="HQD295" s="49"/>
      <c r="HQE295" s="49"/>
      <c r="HQF295" s="49"/>
      <c r="HQG295" s="49"/>
      <c r="HQH295" s="49"/>
      <c r="HQI295" s="49"/>
      <c r="HQJ295" s="49"/>
      <c r="HQK295" s="49"/>
      <c r="HQL295" s="49"/>
      <c r="HQM295" s="49"/>
      <c r="HQN295" s="49"/>
      <c r="HQO295" s="49"/>
      <c r="HQP295" s="49"/>
      <c r="HQQ295" s="49"/>
      <c r="HQR295" s="49"/>
      <c r="HQS295" s="49"/>
      <c r="HQT295" s="49"/>
      <c r="HQU295" s="49"/>
      <c r="HQV295" s="49"/>
      <c r="HQW295" s="49"/>
      <c r="HQX295" s="49"/>
      <c r="HQY295" s="49"/>
      <c r="HQZ295" s="49"/>
      <c r="HRA295" s="49"/>
      <c r="HRB295" s="49"/>
      <c r="HRC295" s="49"/>
      <c r="HRD295" s="49"/>
      <c r="HRE295" s="49"/>
      <c r="HRF295" s="49"/>
      <c r="HRG295" s="49"/>
      <c r="HRH295" s="49"/>
      <c r="HRI295" s="49"/>
      <c r="HRJ295" s="49"/>
      <c r="HRK295" s="49"/>
      <c r="HRL295" s="49"/>
      <c r="HRM295" s="49"/>
      <c r="HRN295" s="49"/>
      <c r="HRO295" s="49"/>
      <c r="HRP295" s="49"/>
      <c r="HRQ295" s="49"/>
      <c r="HRR295" s="49"/>
      <c r="HRS295" s="49"/>
      <c r="HRT295" s="49"/>
      <c r="HRU295" s="49"/>
      <c r="HRV295" s="49"/>
      <c r="HRW295" s="49"/>
      <c r="HRX295" s="49"/>
      <c r="HRY295" s="49"/>
      <c r="HRZ295" s="49"/>
      <c r="HSA295" s="49"/>
      <c r="HSB295" s="49"/>
      <c r="HSC295" s="49"/>
      <c r="HSD295" s="49"/>
      <c r="HSE295" s="49"/>
      <c r="HSF295" s="49"/>
      <c r="HSG295" s="49"/>
      <c r="HSH295" s="49"/>
      <c r="HSI295" s="49"/>
      <c r="HSJ295" s="49"/>
      <c r="HSK295" s="49"/>
      <c r="HSL295" s="49"/>
      <c r="HSM295" s="49"/>
      <c r="HSN295" s="49"/>
      <c r="HSO295" s="49"/>
      <c r="HSP295" s="49"/>
      <c r="HSQ295" s="49"/>
      <c r="HSR295" s="49"/>
      <c r="HSS295" s="49"/>
      <c r="HST295" s="49"/>
      <c r="HSU295" s="49"/>
      <c r="HSV295" s="49"/>
      <c r="HSW295" s="49"/>
      <c r="HSX295" s="49"/>
      <c r="HSY295" s="49"/>
      <c r="HSZ295" s="49"/>
      <c r="HTA295" s="49"/>
      <c r="HTB295" s="49"/>
      <c r="HTC295" s="49"/>
      <c r="HTD295" s="49"/>
      <c r="HTE295" s="49"/>
      <c r="HTF295" s="49"/>
      <c r="HTG295" s="49"/>
      <c r="HTH295" s="49"/>
      <c r="HTI295" s="49"/>
      <c r="HTJ295" s="49"/>
      <c r="HTK295" s="49"/>
      <c r="HTL295" s="49"/>
      <c r="HTM295" s="49"/>
      <c r="HTN295" s="49"/>
      <c r="HTO295" s="49"/>
      <c r="HTP295" s="49"/>
      <c r="HTQ295" s="49"/>
      <c r="HTR295" s="49"/>
      <c r="HTS295" s="49"/>
      <c r="HTT295" s="49"/>
      <c r="HTU295" s="49"/>
      <c r="HTV295" s="49"/>
      <c r="HTW295" s="49"/>
      <c r="HTX295" s="49"/>
      <c r="HTY295" s="49"/>
      <c r="HTZ295" s="49"/>
      <c r="HUA295" s="49"/>
      <c r="HUB295" s="49"/>
      <c r="HUC295" s="49"/>
      <c r="HUD295" s="49"/>
      <c r="HUE295" s="49"/>
      <c r="HUF295" s="49"/>
      <c r="HUG295" s="49"/>
      <c r="HUH295" s="49"/>
      <c r="HUI295" s="49"/>
      <c r="HUJ295" s="49"/>
      <c r="HUK295" s="49"/>
      <c r="HUL295" s="49"/>
      <c r="HUM295" s="49"/>
      <c r="HUN295" s="49"/>
      <c r="HUO295" s="49"/>
      <c r="HUP295" s="49"/>
      <c r="HUQ295" s="49"/>
      <c r="HUR295" s="49"/>
      <c r="HUS295" s="49"/>
      <c r="HUT295" s="49"/>
      <c r="HUU295" s="49"/>
      <c r="HUV295" s="49"/>
      <c r="HUW295" s="49"/>
      <c r="HUX295" s="49"/>
      <c r="HUY295" s="49"/>
      <c r="HUZ295" s="49"/>
      <c r="HVA295" s="49"/>
      <c r="HVB295" s="49"/>
      <c r="HVC295" s="49"/>
      <c r="HVD295" s="49"/>
      <c r="HVE295" s="49"/>
      <c r="HVF295" s="49"/>
      <c r="HVG295" s="49"/>
      <c r="HVH295" s="49"/>
      <c r="HVI295" s="49"/>
      <c r="HVJ295" s="49"/>
      <c r="HVK295" s="49"/>
      <c r="HVL295" s="49"/>
      <c r="HVM295" s="49"/>
      <c r="HVN295" s="49"/>
      <c r="HVO295" s="49"/>
      <c r="HVP295" s="49"/>
      <c r="HVQ295" s="49"/>
      <c r="HVR295" s="49"/>
      <c r="HVS295" s="49"/>
      <c r="HVT295" s="49"/>
      <c r="HVU295" s="49"/>
      <c r="HVV295" s="49"/>
      <c r="HVW295" s="49"/>
      <c r="HVX295" s="49"/>
      <c r="HVY295" s="49"/>
      <c r="HVZ295" s="49"/>
      <c r="HWA295" s="49"/>
      <c r="HWB295" s="49"/>
      <c r="HWC295" s="49"/>
      <c r="HWD295" s="49"/>
      <c r="HWE295" s="49"/>
      <c r="HWF295" s="49"/>
      <c r="HWG295" s="49"/>
      <c r="HWH295" s="49"/>
      <c r="HWI295" s="49"/>
      <c r="HWJ295" s="49"/>
      <c r="HWK295" s="49"/>
      <c r="HWL295" s="49"/>
      <c r="HWM295" s="49"/>
      <c r="HWN295" s="49"/>
      <c r="HWO295" s="49"/>
      <c r="HWP295" s="49"/>
      <c r="HWQ295" s="49"/>
      <c r="HWR295" s="49"/>
      <c r="HWS295" s="49"/>
      <c r="HWT295" s="49"/>
      <c r="HWU295" s="49"/>
      <c r="HWV295" s="49"/>
      <c r="HWW295" s="49"/>
      <c r="HWX295" s="49"/>
      <c r="HWY295" s="49"/>
      <c r="HWZ295" s="49"/>
      <c r="HXA295" s="49"/>
      <c r="HXB295" s="49"/>
      <c r="HXC295" s="49"/>
      <c r="HXD295" s="49"/>
      <c r="HXE295" s="49"/>
      <c r="HXF295" s="49"/>
      <c r="HXG295" s="49"/>
      <c r="HXH295" s="49"/>
      <c r="HXI295" s="49"/>
      <c r="HXJ295" s="49"/>
      <c r="HXK295" s="49"/>
      <c r="HXL295" s="49"/>
      <c r="HXM295" s="49"/>
      <c r="HXN295" s="49"/>
      <c r="HXO295" s="49"/>
      <c r="HXP295" s="49"/>
      <c r="HXQ295" s="49"/>
      <c r="HXR295" s="49"/>
      <c r="HXS295" s="49"/>
      <c r="HXT295" s="49"/>
      <c r="HXU295" s="49"/>
      <c r="HXV295" s="49"/>
      <c r="HXW295" s="49"/>
      <c r="HXX295" s="49"/>
      <c r="HXY295" s="49"/>
      <c r="HXZ295" s="49"/>
      <c r="HYA295" s="49"/>
      <c r="HYB295" s="49"/>
      <c r="HYC295" s="49"/>
      <c r="HYD295" s="49"/>
      <c r="HYE295" s="49"/>
      <c r="HYF295" s="49"/>
      <c r="HYG295" s="49"/>
      <c r="HYH295" s="49"/>
      <c r="HYI295" s="49"/>
      <c r="HYJ295" s="49"/>
      <c r="HYK295" s="49"/>
      <c r="HYL295" s="49"/>
      <c r="HYM295" s="49"/>
      <c r="HYN295" s="49"/>
      <c r="HYO295" s="49"/>
      <c r="HYP295" s="49"/>
      <c r="HYQ295" s="49"/>
      <c r="HYR295" s="49"/>
      <c r="HYS295" s="49"/>
      <c r="HYT295" s="49"/>
      <c r="HYU295" s="49"/>
      <c r="HYV295" s="49"/>
      <c r="HYW295" s="49"/>
      <c r="HYX295" s="49"/>
      <c r="HYY295" s="49"/>
      <c r="HYZ295" s="49"/>
      <c r="HZA295" s="49"/>
      <c r="HZB295" s="49"/>
      <c r="HZC295" s="49"/>
      <c r="HZD295" s="49"/>
      <c r="HZE295" s="49"/>
      <c r="HZF295" s="49"/>
      <c r="HZG295" s="49"/>
      <c r="HZH295" s="49"/>
      <c r="HZI295" s="49"/>
      <c r="HZJ295" s="49"/>
      <c r="HZK295" s="49"/>
      <c r="HZL295" s="49"/>
      <c r="HZM295" s="49"/>
      <c r="HZN295" s="49"/>
      <c r="HZO295" s="49"/>
      <c r="HZP295" s="49"/>
      <c r="HZQ295" s="49"/>
      <c r="HZR295" s="49"/>
      <c r="HZS295" s="49"/>
      <c r="HZT295" s="49"/>
      <c r="HZU295" s="49"/>
      <c r="HZV295" s="49"/>
      <c r="HZW295" s="49"/>
      <c r="HZX295" s="49"/>
      <c r="HZY295" s="49"/>
      <c r="HZZ295" s="49"/>
      <c r="IAA295" s="49"/>
      <c r="IAB295" s="49"/>
      <c r="IAC295" s="49"/>
      <c r="IAD295" s="49"/>
      <c r="IAE295" s="49"/>
      <c r="IAF295" s="49"/>
      <c r="IAG295" s="49"/>
      <c r="IAH295" s="49"/>
      <c r="IAI295" s="49"/>
      <c r="IAJ295" s="49"/>
      <c r="IAK295" s="49"/>
      <c r="IAL295" s="49"/>
      <c r="IAM295" s="49"/>
      <c r="IAN295" s="49"/>
      <c r="IAO295" s="49"/>
      <c r="IAP295" s="49"/>
      <c r="IAQ295" s="49"/>
      <c r="IAR295" s="49"/>
      <c r="IAS295" s="49"/>
      <c r="IAT295" s="49"/>
      <c r="IAU295" s="49"/>
      <c r="IAV295" s="49"/>
      <c r="IAW295" s="49"/>
      <c r="IAX295" s="49"/>
      <c r="IAY295" s="49"/>
      <c r="IAZ295" s="49"/>
      <c r="IBA295" s="49"/>
      <c r="IBB295" s="49"/>
      <c r="IBC295" s="49"/>
      <c r="IBD295" s="49"/>
      <c r="IBE295" s="49"/>
      <c r="IBF295" s="49"/>
      <c r="IBG295" s="49"/>
      <c r="IBH295" s="49"/>
      <c r="IBI295" s="49"/>
      <c r="IBJ295" s="49"/>
      <c r="IBK295" s="49"/>
      <c r="IBL295" s="49"/>
      <c r="IBM295" s="49"/>
      <c r="IBN295" s="49"/>
      <c r="IBO295" s="49"/>
      <c r="IBP295" s="49"/>
      <c r="IBQ295" s="49"/>
      <c r="IBR295" s="49"/>
      <c r="IBS295" s="49"/>
      <c r="IBT295" s="49"/>
      <c r="IBU295" s="49"/>
      <c r="IBV295" s="49"/>
      <c r="IBW295" s="49"/>
      <c r="IBX295" s="49"/>
      <c r="IBY295" s="49"/>
      <c r="IBZ295" s="49"/>
      <c r="ICA295" s="49"/>
      <c r="ICB295" s="49"/>
      <c r="ICC295" s="49"/>
      <c r="ICD295" s="49"/>
      <c r="ICE295" s="49"/>
      <c r="ICF295" s="49"/>
      <c r="ICG295" s="49"/>
      <c r="ICH295" s="49"/>
      <c r="ICI295" s="49"/>
      <c r="ICJ295" s="49"/>
      <c r="ICK295" s="49"/>
      <c r="ICL295" s="49"/>
      <c r="ICM295" s="49"/>
      <c r="ICN295" s="49"/>
      <c r="ICO295" s="49"/>
      <c r="ICP295" s="49"/>
      <c r="ICQ295" s="49"/>
      <c r="ICR295" s="49"/>
      <c r="ICS295" s="49"/>
      <c r="ICT295" s="49"/>
      <c r="ICU295" s="49"/>
      <c r="ICV295" s="49"/>
      <c r="ICW295" s="49"/>
      <c r="ICX295" s="49"/>
      <c r="ICY295" s="49"/>
      <c r="ICZ295" s="49"/>
      <c r="IDA295" s="49"/>
      <c r="IDB295" s="49"/>
      <c r="IDC295" s="49"/>
      <c r="IDD295" s="49"/>
      <c r="IDE295" s="49"/>
      <c r="IDF295" s="49"/>
      <c r="IDG295" s="49"/>
      <c r="IDH295" s="49"/>
      <c r="IDI295" s="49"/>
      <c r="IDJ295" s="49"/>
      <c r="IDK295" s="49"/>
      <c r="IDL295" s="49"/>
      <c r="IDM295" s="49"/>
      <c r="IDN295" s="49"/>
      <c r="IDO295" s="49"/>
      <c r="IDP295" s="49"/>
      <c r="IDQ295" s="49"/>
      <c r="IDR295" s="49"/>
      <c r="IDS295" s="49"/>
      <c r="IDT295" s="49"/>
      <c r="IDU295" s="49"/>
      <c r="IDV295" s="49"/>
      <c r="IDW295" s="49"/>
      <c r="IDX295" s="49"/>
      <c r="IDY295" s="49"/>
      <c r="IDZ295" s="49"/>
      <c r="IEA295" s="49"/>
      <c r="IEB295" s="49"/>
      <c r="IEC295" s="49"/>
      <c r="IED295" s="49"/>
      <c r="IEE295" s="49"/>
      <c r="IEF295" s="49"/>
      <c r="IEG295" s="49"/>
      <c r="IEH295" s="49"/>
      <c r="IEI295" s="49"/>
      <c r="IEJ295" s="49"/>
      <c r="IEK295" s="49"/>
      <c r="IEL295" s="49"/>
      <c r="IEM295" s="49"/>
      <c r="IEN295" s="49"/>
      <c r="IEO295" s="49"/>
      <c r="IEP295" s="49"/>
      <c r="IEQ295" s="49"/>
      <c r="IER295" s="49"/>
      <c r="IES295" s="49"/>
      <c r="IET295" s="49"/>
      <c r="IEU295" s="49"/>
      <c r="IEV295" s="49"/>
      <c r="IEW295" s="49"/>
      <c r="IEX295" s="49"/>
      <c r="IEY295" s="49"/>
      <c r="IEZ295" s="49"/>
      <c r="IFA295" s="49"/>
      <c r="IFB295" s="49"/>
      <c r="IFC295" s="49"/>
      <c r="IFD295" s="49"/>
      <c r="IFE295" s="49"/>
      <c r="IFF295" s="49"/>
      <c r="IFG295" s="49"/>
      <c r="IFH295" s="49"/>
      <c r="IFI295" s="49"/>
      <c r="IFJ295" s="49"/>
      <c r="IFK295" s="49"/>
      <c r="IFL295" s="49"/>
      <c r="IFM295" s="49"/>
      <c r="IFN295" s="49"/>
      <c r="IFO295" s="49"/>
      <c r="IFP295" s="49"/>
      <c r="IFQ295" s="49"/>
      <c r="IFR295" s="49"/>
      <c r="IFS295" s="49"/>
      <c r="IFT295" s="49"/>
      <c r="IFU295" s="49"/>
      <c r="IFV295" s="49"/>
      <c r="IFW295" s="49"/>
      <c r="IFX295" s="49"/>
      <c r="IFY295" s="49"/>
      <c r="IFZ295" s="49"/>
      <c r="IGA295" s="49"/>
      <c r="IGB295" s="49"/>
      <c r="IGC295" s="49"/>
      <c r="IGD295" s="49"/>
      <c r="IGE295" s="49"/>
      <c r="IGF295" s="49"/>
      <c r="IGG295" s="49"/>
      <c r="IGH295" s="49"/>
      <c r="IGI295" s="49"/>
      <c r="IGJ295" s="49"/>
      <c r="IGK295" s="49"/>
      <c r="IGL295" s="49"/>
      <c r="IGM295" s="49"/>
      <c r="IGN295" s="49"/>
      <c r="IGO295" s="49"/>
      <c r="IGP295" s="49"/>
      <c r="IGQ295" s="49"/>
      <c r="IGR295" s="49"/>
      <c r="IGS295" s="49"/>
      <c r="IGT295" s="49"/>
      <c r="IGU295" s="49"/>
      <c r="IGV295" s="49"/>
      <c r="IGW295" s="49"/>
      <c r="IGX295" s="49"/>
      <c r="IGY295" s="49"/>
      <c r="IGZ295" s="49"/>
      <c r="IHA295" s="49"/>
      <c r="IHB295" s="49"/>
      <c r="IHC295" s="49"/>
      <c r="IHD295" s="49"/>
      <c r="IHE295" s="49"/>
      <c r="IHF295" s="49"/>
      <c r="IHG295" s="49"/>
      <c r="IHH295" s="49"/>
      <c r="IHI295" s="49"/>
      <c r="IHJ295" s="49"/>
      <c r="IHK295" s="49"/>
      <c r="IHL295" s="49"/>
      <c r="IHM295" s="49"/>
      <c r="IHN295" s="49"/>
      <c r="IHO295" s="49"/>
      <c r="IHP295" s="49"/>
      <c r="IHQ295" s="49"/>
      <c r="IHR295" s="49"/>
      <c r="IHS295" s="49"/>
      <c r="IHT295" s="49"/>
      <c r="IHU295" s="49"/>
      <c r="IHV295" s="49"/>
      <c r="IHW295" s="49"/>
      <c r="IHX295" s="49"/>
      <c r="IHY295" s="49"/>
      <c r="IHZ295" s="49"/>
      <c r="IIA295" s="49"/>
      <c r="IIB295" s="49"/>
      <c r="IIC295" s="49"/>
      <c r="IID295" s="49"/>
      <c r="IIE295" s="49"/>
      <c r="IIF295" s="49"/>
      <c r="IIG295" s="49"/>
      <c r="IIH295" s="49"/>
      <c r="III295" s="49"/>
      <c r="IIJ295" s="49"/>
      <c r="IIK295" s="49"/>
      <c r="IIL295" s="49"/>
      <c r="IIM295" s="49"/>
      <c r="IIN295" s="49"/>
      <c r="IIO295" s="49"/>
      <c r="IIP295" s="49"/>
      <c r="IIQ295" s="49"/>
      <c r="IIR295" s="49"/>
      <c r="IIS295" s="49"/>
      <c r="IIT295" s="49"/>
      <c r="IIU295" s="49"/>
      <c r="IIV295" s="49"/>
      <c r="IIW295" s="49"/>
      <c r="IIX295" s="49"/>
      <c r="IIY295" s="49"/>
      <c r="IIZ295" s="49"/>
      <c r="IJA295" s="49"/>
      <c r="IJB295" s="49"/>
      <c r="IJC295" s="49"/>
      <c r="IJD295" s="49"/>
      <c r="IJE295" s="49"/>
      <c r="IJF295" s="49"/>
      <c r="IJG295" s="49"/>
      <c r="IJH295" s="49"/>
      <c r="IJI295" s="49"/>
      <c r="IJJ295" s="49"/>
      <c r="IJK295" s="49"/>
      <c r="IJL295" s="49"/>
      <c r="IJM295" s="49"/>
      <c r="IJN295" s="49"/>
      <c r="IJO295" s="49"/>
      <c r="IJP295" s="49"/>
      <c r="IJQ295" s="49"/>
      <c r="IJR295" s="49"/>
      <c r="IJS295" s="49"/>
      <c r="IJT295" s="49"/>
      <c r="IJU295" s="49"/>
      <c r="IJV295" s="49"/>
      <c r="IJW295" s="49"/>
      <c r="IJX295" s="49"/>
      <c r="IJY295" s="49"/>
      <c r="IJZ295" s="49"/>
      <c r="IKA295" s="49"/>
      <c r="IKB295" s="49"/>
      <c r="IKC295" s="49"/>
      <c r="IKD295" s="49"/>
      <c r="IKE295" s="49"/>
      <c r="IKF295" s="49"/>
      <c r="IKG295" s="49"/>
      <c r="IKH295" s="49"/>
      <c r="IKI295" s="49"/>
      <c r="IKJ295" s="49"/>
      <c r="IKK295" s="49"/>
      <c r="IKL295" s="49"/>
      <c r="IKM295" s="49"/>
      <c r="IKN295" s="49"/>
      <c r="IKO295" s="49"/>
      <c r="IKP295" s="49"/>
      <c r="IKQ295" s="49"/>
      <c r="IKR295" s="49"/>
      <c r="IKS295" s="49"/>
      <c r="IKT295" s="49"/>
      <c r="IKU295" s="49"/>
      <c r="IKV295" s="49"/>
      <c r="IKW295" s="49"/>
      <c r="IKX295" s="49"/>
      <c r="IKY295" s="49"/>
      <c r="IKZ295" s="49"/>
      <c r="ILA295" s="49"/>
      <c r="ILB295" s="49"/>
      <c r="ILC295" s="49"/>
      <c r="ILD295" s="49"/>
      <c r="ILE295" s="49"/>
      <c r="ILF295" s="49"/>
      <c r="ILG295" s="49"/>
      <c r="ILH295" s="49"/>
      <c r="ILI295" s="49"/>
      <c r="ILJ295" s="49"/>
      <c r="ILK295" s="49"/>
      <c r="ILL295" s="49"/>
      <c r="ILM295" s="49"/>
      <c r="ILN295" s="49"/>
      <c r="ILO295" s="49"/>
      <c r="ILP295" s="49"/>
      <c r="ILQ295" s="49"/>
      <c r="ILR295" s="49"/>
      <c r="ILS295" s="49"/>
      <c r="ILT295" s="49"/>
      <c r="ILU295" s="49"/>
      <c r="ILV295" s="49"/>
      <c r="ILW295" s="49"/>
      <c r="ILX295" s="49"/>
      <c r="ILY295" s="49"/>
      <c r="ILZ295" s="49"/>
      <c r="IMA295" s="49"/>
      <c r="IMB295" s="49"/>
      <c r="IMC295" s="49"/>
      <c r="IMD295" s="49"/>
      <c r="IME295" s="49"/>
      <c r="IMF295" s="49"/>
      <c r="IMG295" s="49"/>
      <c r="IMH295" s="49"/>
      <c r="IMI295" s="49"/>
      <c r="IMJ295" s="49"/>
      <c r="IMK295" s="49"/>
      <c r="IML295" s="49"/>
      <c r="IMM295" s="49"/>
      <c r="IMN295" s="49"/>
      <c r="IMO295" s="49"/>
      <c r="IMP295" s="49"/>
      <c r="IMQ295" s="49"/>
      <c r="IMR295" s="49"/>
      <c r="IMS295" s="49"/>
      <c r="IMT295" s="49"/>
      <c r="IMU295" s="49"/>
      <c r="IMV295" s="49"/>
      <c r="IMW295" s="49"/>
      <c r="IMX295" s="49"/>
      <c r="IMY295" s="49"/>
      <c r="IMZ295" s="49"/>
      <c r="INA295" s="49"/>
      <c r="INB295" s="49"/>
      <c r="INC295" s="49"/>
      <c r="IND295" s="49"/>
      <c r="INE295" s="49"/>
      <c r="INF295" s="49"/>
      <c r="ING295" s="49"/>
      <c r="INH295" s="49"/>
      <c r="INI295" s="49"/>
      <c r="INJ295" s="49"/>
      <c r="INK295" s="49"/>
      <c r="INL295" s="49"/>
      <c r="INM295" s="49"/>
      <c r="INN295" s="49"/>
      <c r="INO295" s="49"/>
      <c r="INP295" s="49"/>
      <c r="INQ295" s="49"/>
      <c r="INR295" s="49"/>
      <c r="INS295" s="49"/>
      <c r="INT295" s="49"/>
      <c r="INU295" s="49"/>
      <c r="INV295" s="49"/>
      <c r="INW295" s="49"/>
      <c r="INX295" s="49"/>
      <c r="INY295" s="49"/>
      <c r="INZ295" s="49"/>
      <c r="IOA295" s="49"/>
      <c r="IOB295" s="49"/>
      <c r="IOC295" s="49"/>
      <c r="IOD295" s="49"/>
      <c r="IOE295" s="49"/>
      <c r="IOF295" s="49"/>
      <c r="IOG295" s="49"/>
      <c r="IOH295" s="49"/>
      <c r="IOI295" s="49"/>
      <c r="IOJ295" s="49"/>
      <c r="IOK295" s="49"/>
      <c r="IOL295" s="49"/>
      <c r="IOM295" s="49"/>
      <c r="ION295" s="49"/>
      <c r="IOO295" s="49"/>
      <c r="IOP295" s="49"/>
      <c r="IOQ295" s="49"/>
      <c r="IOR295" s="49"/>
      <c r="IOS295" s="49"/>
      <c r="IOT295" s="49"/>
      <c r="IOU295" s="49"/>
      <c r="IOV295" s="49"/>
      <c r="IOW295" s="49"/>
      <c r="IOX295" s="49"/>
      <c r="IOY295" s="49"/>
      <c r="IOZ295" s="49"/>
      <c r="IPA295" s="49"/>
      <c r="IPB295" s="49"/>
      <c r="IPC295" s="49"/>
      <c r="IPD295" s="49"/>
      <c r="IPE295" s="49"/>
      <c r="IPF295" s="49"/>
      <c r="IPG295" s="49"/>
      <c r="IPH295" s="49"/>
      <c r="IPI295" s="49"/>
      <c r="IPJ295" s="49"/>
      <c r="IPK295" s="49"/>
      <c r="IPL295" s="49"/>
      <c r="IPM295" s="49"/>
      <c r="IPN295" s="49"/>
      <c r="IPO295" s="49"/>
      <c r="IPP295" s="49"/>
      <c r="IPQ295" s="49"/>
      <c r="IPR295" s="49"/>
      <c r="IPS295" s="49"/>
      <c r="IPT295" s="49"/>
      <c r="IPU295" s="49"/>
      <c r="IPV295" s="49"/>
      <c r="IPW295" s="49"/>
      <c r="IPX295" s="49"/>
      <c r="IPY295" s="49"/>
      <c r="IPZ295" s="49"/>
      <c r="IQA295" s="49"/>
      <c r="IQB295" s="49"/>
      <c r="IQC295" s="49"/>
      <c r="IQD295" s="49"/>
      <c r="IQE295" s="49"/>
      <c r="IQF295" s="49"/>
      <c r="IQG295" s="49"/>
      <c r="IQH295" s="49"/>
      <c r="IQI295" s="49"/>
      <c r="IQJ295" s="49"/>
      <c r="IQK295" s="49"/>
      <c r="IQL295" s="49"/>
      <c r="IQM295" s="49"/>
      <c r="IQN295" s="49"/>
      <c r="IQO295" s="49"/>
      <c r="IQP295" s="49"/>
      <c r="IQQ295" s="49"/>
      <c r="IQR295" s="49"/>
      <c r="IQS295" s="49"/>
      <c r="IQT295" s="49"/>
      <c r="IQU295" s="49"/>
      <c r="IQV295" s="49"/>
      <c r="IQW295" s="49"/>
      <c r="IQX295" s="49"/>
      <c r="IQY295" s="49"/>
      <c r="IQZ295" s="49"/>
      <c r="IRA295" s="49"/>
      <c r="IRB295" s="49"/>
      <c r="IRC295" s="49"/>
      <c r="IRD295" s="49"/>
      <c r="IRE295" s="49"/>
      <c r="IRF295" s="49"/>
      <c r="IRG295" s="49"/>
      <c r="IRH295" s="49"/>
      <c r="IRI295" s="49"/>
      <c r="IRJ295" s="49"/>
      <c r="IRK295" s="49"/>
      <c r="IRL295" s="49"/>
      <c r="IRM295" s="49"/>
      <c r="IRN295" s="49"/>
      <c r="IRO295" s="49"/>
      <c r="IRP295" s="49"/>
      <c r="IRQ295" s="49"/>
      <c r="IRR295" s="49"/>
      <c r="IRS295" s="49"/>
      <c r="IRT295" s="49"/>
      <c r="IRU295" s="49"/>
      <c r="IRV295" s="49"/>
      <c r="IRW295" s="49"/>
      <c r="IRX295" s="49"/>
      <c r="IRY295" s="49"/>
      <c r="IRZ295" s="49"/>
      <c r="ISA295" s="49"/>
      <c r="ISB295" s="49"/>
      <c r="ISC295" s="49"/>
      <c r="ISD295" s="49"/>
      <c r="ISE295" s="49"/>
      <c r="ISF295" s="49"/>
      <c r="ISG295" s="49"/>
      <c r="ISH295" s="49"/>
      <c r="ISI295" s="49"/>
      <c r="ISJ295" s="49"/>
      <c r="ISK295" s="49"/>
      <c r="ISL295" s="49"/>
      <c r="ISM295" s="49"/>
      <c r="ISN295" s="49"/>
      <c r="ISO295" s="49"/>
      <c r="ISP295" s="49"/>
      <c r="ISQ295" s="49"/>
      <c r="ISR295" s="49"/>
      <c r="ISS295" s="49"/>
      <c r="IST295" s="49"/>
      <c r="ISU295" s="49"/>
      <c r="ISV295" s="49"/>
      <c r="ISW295" s="49"/>
      <c r="ISX295" s="49"/>
      <c r="ISY295" s="49"/>
      <c r="ISZ295" s="49"/>
      <c r="ITA295" s="49"/>
      <c r="ITB295" s="49"/>
      <c r="ITC295" s="49"/>
      <c r="ITD295" s="49"/>
      <c r="ITE295" s="49"/>
      <c r="ITF295" s="49"/>
      <c r="ITG295" s="49"/>
      <c r="ITH295" s="49"/>
      <c r="ITI295" s="49"/>
      <c r="ITJ295" s="49"/>
      <c r="ITK295" s="49"/>
      <c r="ITL295" s="49"/>
      <c r="ITM295" s="49"/>
      <c r="ITN295" s="49"/>
      <c r="ITO295" s="49"/>
      <c r="ITP295" s="49"/>
      <c r="ITQ295" s="49"/>
      <c r="ITR295" s="49"/>
      <c r="ITS295" s="49"/>
      <c r="ITT295" s="49"/>
      <c r="ITU295" s="49"/>
      <c r="ITV295" s="49"/>
      <c r="ITW295" s="49"/>
      <c r="ITX295" s="49"/>
      <c r="ITY295" s="49"/>
      <c r="ITZ295" s="49"/>
      <c r="IUA295" s="49"/>
      <c r="IUB295" s="49"/>
      <c r="IUC295" s="49"/>
      <c r="IUD295" s="49"/>
      <c r="IUE295" s="49"/>
      <c r="IUF295" s="49"/>
      <c r="IUG295" s="49"/>
      <c r="IUH295" s="49"/>
      <c r="IUI295" s="49"/>
      <c r="IUJ295" s="49"/>
      <c r="IUK295" s="49"/>
      <c r="IUL295" s="49"/>
      <c r="IUM295" s="49"/>
      <c r="IUN295" s="49"/>
      <c r="IUO295" s="49"/>
      <c r="IUP295" s="49"/>
      <c r="IUQ295" s="49"/>
      <c r="IUR295" s="49"/>
      <c r="IUS295" s="49"/>
      <c r="IUT295" s="49"/>
      <c r="IUU295" s="49"/>
      <c r="IUV295" s="49"/>
      <c r="IUW295" s="49"/>
      <c r="IUX295" s="49"/>
      <c r="IUY295" s="49"/>
      <c r="IUZ295" s="49"/>
      <c r="IVA295" s="49"/>
      <c r="IVB295" s="49"/>
      <c r="IVC295" s="49"/>
      <c r="IVD295" s="49"/>
      <c r="IVE295" s="49"/>
      <c r="IVF295" s="49"/>
      <c r="IVG295" s="49"/>
      <c r="IVH295" s="49"/>
      <c r="IVI295" s="49"/>
      <c r="IVJ295" s="49"/>
      <c r="IVK295" s="49"/>
      <c r="IVL295" s="49"/>
      <c r="IVM295" s="49"/>
      <c r="IVN295" s="49"/>
      <c r="IVO295" s="49"/>
      <c r="IVP295" s="49"/>
      <c r="IVQ295" s="49"/>
      <c r="IVR295" s="49"/>
      <c r="IVS295" s="49"/>
      <c r="IVT295" s="49"/>
      <c r="IVU295" s="49"/>
      <c r="IVV295" s="49"/>
      <c r="IVW295" s="49"/>
      <c r="IVX295" s="49"/>
      <c r="IVY295" s="49"/>
      <c r="IVZ295" s="49"/>
      <c r="IWA295" s="49"/>
      <c r="IWB295" s="49"/>
      <c r="IWC295" s="49"/>
      <c r="IWD295" s="49"/>
      <c r="IWE295" s="49"/>
      <c r="IWF295" s="49"/>
      <c r="IWG295" s="49"/>
      <c r="IWH295" s="49"/>
      <c r="IWI295" s="49"/>
      <c r="IWJ295" s="49"/>
      <c r="IWK295" s="49"/>
      <c r="IWL295" s="49"/>
      <c r="IWM295" s="49"/>
      <c r="IWN295" s="49"/>
      <c r="IWO295" s="49"/>
      <c r="IWP295" s="49"/>
      <c r="IWQ295" s="49"/>
      <c r="IWR295" s="49"/>
      <c r="IWS295" s="49"/>
      <c r="IWT295" s="49"/>
      <c r="IWU295" s="49"/>
      <c r="IWV295" s="49"/>
      <c r="IWW295" s="49"/>
      <c r="IWX295" s="49"/>
      <c r="IWY295" s="49"/>
      <c r="IWZ295" s="49"/>
      <c r="IXA295" s="49"/>
      <c r="IXB295" s="49"/>
      <c r="IXC295" s="49"/>
      <c r="IXD295" s="49"/>
      <c r="IXE295" s="49"/>
      <c r="IXF295" s="49"/>
      <c r="IXG295" s="49"/>
      <c r="IXH295" s="49"/>
      <c r="IXI295" s="49"/>
      <c r="IXJ295" s="49"/>
      <c r="IXK295" s="49"/>
      <c r="IXL295" s="49"/>
      <c r="IXM295" s="49"/>
      <c r="IXN295" s="49"/>
      <c r="IXO295" s="49"/>
      <c r="IXP295" s="49"/>
      <c r="IXQ295" s="49"/>
      <c r="IXR295" s="49"/>
      <c r="IXS295" s="49"/>
      <c r="IXT295" s="49"/>
      <c r="IXU295" s="49"/>
      <c r="IXV295" s="49"/>
      <c r="IXW295" s="49"/>
      <c r="IXX295" s="49"/>
      <c r="IXY295" s="49"/>
      <c r="IXZ295" s="49"/>
      <c r="IYA295" s="49"/>
      <c r="IYB295" s="49"/>
      <c r="IYC295" s="49"/>
      <c r="IYD295" s="49"/>
      <c r="IYE295" s="49"/>
      <c r="IYF295" s="49"/>
      <c r="IYG295" s="49"/>
      <c r="IYH295" s="49"/>
      <c r="IYI295" s="49"/>
      <c r="IYJ295" s="49"/>
      <c r="IYK295" s="49"/>
      <c r="IYL295" s="49"/>
      <c r="IYM295" s="49"/>
      <c r="IYN295" s="49"/>
      <c r="IYO295" s="49"/>
      <c r="IYP295" s="49"/>
      <c r="IYQ295" s="49"/>
      <c r="IYR295" s="49"/>
      <c r="IYS295" s="49"/>
      <c r="IYT295" s="49"/>
      <c r="IYU295" s="49"/>
      <c r="IYV295" s="49"/>
      <c r="IYW295" s="49"/>
      <c r="IYX295" s="49"/>
      <c r="IYY295" s="49"/>
      <c r="IYZ295" s="49"/>
      <c r="IZA295" s="49"/>
      <c r="IZB295" s="49"/>
      <c r="IZC295" s="49"/>
      <c r="IZD295" s="49"/>
      <c r="IZE295" s="49"/>
      <c r="IZF295" s="49"/>
      <c r="IZG295" s="49"/>
      <c r="IZH295" s="49"/>
      <c r="IZI295" s="49"/>
      <c r="IZJ295" s="49"/>
      <c r="IZK295" s="49"/>
      <c r="IZL295" s="49"/>
      <c r="IZM295" s="49"/>
      <c r="IZN295" s="49"/>
      <c r="IZO295" s="49"/>
      <c r="IZP295" s="49"/>
      <c r="IZQ295" s="49"/>
      <c r="IZR295" s="49"/>
      <c r="IZS295" s="49"/>
      <c r="IZT295" s="49"/>
      <c r="IZU295" s="49"/>
      <c r="IZV295" s="49"/>
      <c r="IZW295" s="49"/>
      <c r="IZX295" s="49"/>
      <c r="IZY295" s="49"/>
      <c r="IZZ295" s="49"/>
      <c r="JAA295" s="49"/>
      <c r="JAB295" s="49"/>
      <c r="JAC295" s="49"/>
      <c r="JAD295" s="49"/>
      <c r="JAE295" s="49"/>
      <c r="JAF295" s="49"/>
      <c r="JAG295" s="49"/>
      <c r="JAH295" s="49"/>
      <c r="JAI295" s="49"/>
      <c r="JAJ295" s="49"/>
      <c r="JAK295" s="49"/>
      <c r="JAL295" s="49"/>
      <c r="JAM295" s="49"/>
      <c r="JAN295" s="49"/>
      <c r="JAO295" s="49"/>
      <c r="JAP295" s="49"/>
      <c r="JAQ295" s="49"/>
      <c r="JAR295" s="49"/>
      <c r="JAS295" s="49"/>
      <c r="JAT295" s="49"/>
      <c r="JAU295" s="49"/>
      <c r="JAV295" s="49"/>
      <c r="JAW295" s="49"/>
      <c r="JAX295" s="49"/>
      <c r="JAY295" s="49"/>
      <c r="JAZ295" s="49"/>
      <c r="JBA295" s="49"/>
      <c r="JBB295" s="49"/>
      <c r="JBC295" s="49"/>
      <c r="JBD295" s="49"/>
      <c r="JBE295" s="49"/>
      <c r="JBF295" s="49"/>
      <c r="JBG295" s="49"/>
      <c r="JBH295" s="49"/>
      <c r="JBI295" s="49"/>
      <c r="JBJ295" s="49"/>
      <c r="JBK295" s="49"/>
      <c r="JBL295" s="49"/>
      <c r="JBM295" s="49"/>
      <c r="JBN295" s="49"/>
      <c r="JBO295" s="49"/>
      <c r="JBP295" s="49"/>
      <c r="JBQ295" s="49"/>
      <c r="JBR295" s="49"/>
      <c r="JBS295" s="49"/>
      <c r="JBT295" s="49"/>
      <c r="JBU295" s="49"/>
      <c r="JBV295" s="49"/>
      <c r="JBW295" s="49"/>
      <c r="JBX295" s="49"/>
      <c r="JBY295" s="49"/>
      <c r="JBZ295" s="49"/>
      <c r="JCA295" s="49"/>
      <c r="JCB295" s="49"/>
      <c r="JCC295" s="49"/>
      <c r="JCD295" s="49"/>
      <c r="JCE295" s="49"/>
      <c r="JCF295" s="49"/>
      <c r="JCG295" s="49"/>
      <c r="JCH295" s="49"/>
      <c r="JCI295" s="49"/>
      <c r="JCJ295" s="49"/>
      <c r="JCK295" s="49"/>
      <c r="JCL295" s="49"/>
      <c r="JCM295" s="49"/>
      <c r="JCN295" s="49"/>
      <c r="JCO295" s="49"/>
      <c r="JCP295" s="49"/>
      <c r="JCQ295" s="49"/>
      <c r="JCR295" s="49"/>
      <c r="JCS295" s="49"/>
      <c r="JCT295" s="49"/>
      <c r="JCU295" s="49"/>
      <c r="JCV295" s="49"/>
      <c r="JCW295" s="49"/>
      <c r="JCX295" s="49"/>
      <c r="JCY295" s="49"/>
      <c r="JCZ295" s="49"/>
      <c r="JDA295" s="49"/>
      <c r="JDB295" s="49"/>
      <c r="JDC295" s="49"/>
      <c r="JDD295" s="49"/>
      <c r="JDE295" s="49"/>
      <c r="JDF295" s="49"/>
      <c r="JDG295" s="49"/>
      <c r="JDH295" s="49"/>
      <c r="JDI295" s="49"/>
      <c r="JDJ295" s="49"/>
      <c r="JDK295" s="49"/>
      <c r="JDL295" s="49"/>
      <c r="JDM295" s="49"/>
      <c r="JDN295" s="49"/>
      <c r="JDO295" s="49"/>
      <c r="JDP295" s="49"/>
      <c r="JDQ295" s="49"/>
      <c r="JDR295" s="49"/>
      <c r="JDS295" s="49"/>
      <c r="JDT295" s="49"/>
      <c r="JDU295" s="49"/>
      <c r="JDV295" s="49"/>
      <c r="JDW295" s="49"/>
      <c r="JDX295" s="49"/>
      <c r="JDY295" s="49"/>
      <c r="JDZ295" s="49"/>
      <c r="JEA295" s="49"/>
      <c r="JEB295" s="49"/>
      <c r="JEC295" s="49"/>
      <c r="JED295" s="49"/>
      <c r="JEE295" s="49"/>
      <c r="JEF295" s="49"/>
      <c r="JEG295" s="49"/>
      <c r="JEH295" s="49"/>
      <c r="JEI295" s="49"/>
      <c r="JEJ295" s="49"/>
      <c r="JEK295" s="49"/>
      <c r="JEL295" s="49"/>
      <c r="JEM295" s="49"/>
      <c r="JEN295" s="49"/>
      <c r="JEO295" s="49"/>
      <c r="JEP295" s="49"/>
      <c r="JEQ295" s="49"/>
      <c r="JER295" s="49"/>
      <c r="JES295" s="49"/>
      <c r="JET295" s="49"/>
      <c r="JEU295" s="49"/>
      <c r="JEV295" s="49"/>
      <c r="JEW295" s="49"/>
      <c r="JEX295" s="49"/>
      <c r="JEY295" s="49"/>
      <c r="JEZ295" s="49"/>
      <c r="JFA295" s="49"/>
      <c r="JFB295" s="49"/>
      <c r="JFC295" s="49"/>
      <c r="JFD295" s="49"/>
      <c r="JFE295" s="49"/>
      <c r="JFF295" s="49"/>
      <c r="JFG295" s="49"/>
      <c r="JFH295" s="49"/>
      <c r="JFI295" s="49"/>
      <c r="JFJ295" s="49"/>
      <c r="JFK295" s="49"/>
      <c r="JFL295" s="49"/>
      <c r="JFM295" s="49"/>
      <c r="JFN295" s="49"/>
      <c r="JFO295" s="49"/>
      <c r="JFP295" s="49"/>
      <c r="JFQ295" s="49"/>
      <c r="JFR295" s="49"/>
      <c r="JFS295" s="49"/>
      <c r="JFT295" s="49"/>
      <c r="JFU295" s="49"/>
      <c r="JFV295" s="49"/>
      <c r="JFW295" s="49"/>
      <c r="JFX295" s="49"/>
      <c r="JFY295" s="49"/>
      <c r="JFZ295" s="49"/>
      <c r="JGA295" s="49"/>
      <c r="JGB295" s="49"/>
      <c r="JGC295" s="49"/>
      <c r="JGD295" s="49"/>
      <c r="JGE295" s="49"/>
      <c r="JGF295" s="49"/>
      <c r="JGG295" s="49"/>
      <c r="JGH295" s="49"/>
      <c r="JGI295" s="49"/>
      <c r="JGJ295" s="49"/>
      <c r="JGK295" s="49"/>
      <c r="JGL295" s="49"/>
      <c r="JGM295" s="49"/>
      <c r="JGN295" s="49"/>
      <c r="JGO295" s="49"/>
      <c r="JGP295" s="49"/>
      <c r="JGQ295" s="49"/>
      <c r="JGR295" s="49"/>
      <c r="JGS295" s="49"/>
      <c r="JGT295" s="49"/>
      <c r="JGU295" s="49"/>
      <c r="JGV295" s="49"/>
      <c r="JGW295" s="49"/>
      <c r="JGX295" s="49"/>
      <c r="JGY295" s="49"/>
      <c r="JGZ295" s="49"/>
      <c r="JHA295" s="49"/>
      <c r="JHB295" s="49"/>
      <c r="JHC295" s="49"/>
      <c r="JHD295" s="49"/>
      <c r="JHE295" s="49"/>
      <c r="JHF295" s="49"/>
      <c r="JHG295" s="49"/>
      <c r="JHH295" s="49"/>
      <c r="JHI295" s="49"/>
      <c r="JHJ295" s="49"/>
      <c r="JHK295" s="49"/>
      <c r="JHL295" s="49"/>
      <c r="JHM295" s="49"/>
      <c r="JHN295" s="49"/>
      <c r="JHO295" s="49"/>
      <c r="JHP295" s="49"/>
      <c r="JHQ295" s="49"/>
      <c r="JHR295" s="49"/>
      <c r="JHS295" s="49"/>
      <c r="JHT295" s="49"/>
      <c r="JHU295" s="49"/>
      <c r="JHV295" s="49"/>
      <c r="JHW295" s="49"/>
      <c r="JHX295" s="49"/>
      <c r="JHY295" s="49"/>
      <c r="JHZ295" s="49"/>
      <c r="JIA295" s="49"/>
      <c r="JIB295" s="49"/>
      <c r="JIC295" s="49"/>
      <c r="JID295" s="49"/>
      <c r="JIE295" s="49"/>
      <c r="JIF295" s="49"/>
      <c r="JIG295" s="49"/>
      <c r="JIH295" s="49"/>
      <c r="JII295" s="49"/>
      <c r="JIJ295" s="49"/>
      <c r="JIK295" s="49"/>
      <c r="JIL295" s="49"/>
      <c r="JIM295" s="49"/>
      <c r="JIN295" s="49"/>
      <c r="JIO295" s="49"/>
      <c r="JIP295" s="49"/>
      <c r="JIQ295" s="49"/>
      <c r="JIR295" s="49"/>
      <c r="JIS295" s="49"/>
      <c r="JIT295" s="49"/>
      <c r="JIU295" s="49"/>
      <c r="JIV295" s="49"/>
      <c r="JIW295" s="49"/>
      <c r="JIX295" s="49"/>
      <c r="JIY295" s="49"/>
      <c r="JIZ295" s="49"/>
      <c r="JJA295" s="49"/>
      <c r="JJB295" s="49"/>
      <c r="JJC295" s="49"/>
      <c r="JJD295" s="49"/>
      <c r="JJE295" s="49"/>
      <c r="JJF295" s="49"/>
      <c r="JJG295" s="49"/>
      <c r="JJH295" s="49"/>
      <c r="JJI295" s="49"/>
      <c r="JJJ295" s="49"/>
      <c r="JJK295" s="49"/>
      <c r="JJL295" s="49"/>
      <c r="JJM295" s="49"/>
      <c r="JJN295" s="49"/>
      <c r="JJO295" s="49"/>
      <c r="JJP295" s="49"/>
      <c r="JJQ295" s="49"/>
      <c r="JJR295" s="49"/>
      <c r="JJS295" s="49"/>
      <c r="JJT295" s="49"/>
      <c r="JJU295" s="49"/>
      <c r="JJV295" s="49"/>
      <c r="JJW295" s="49"/>
      <c r="JJX295" s="49"/>
      <c r="JJY295" s="49"/>
      <c r="JJZ295" s="49"/>
      <c r="JKA295" s="49"/>
      <c r="JKB295" s="49"/>
      <c r="JKC295" s="49"/>
      <c r="JKD295" s="49"/>
      <c r="JKE295" s="49"/>
      <c r="JKF295" s="49"/>
      <c r="JKG295" s="49"/>
      <c r="JKH295" s="49"/>
      <c r="JKI295" s="49"/>
      <c r="JKJ295" s="49"/>
      <c r="JKK295" s="49"/>
      <c r="JKL295" s="49"/>
      <c r="JKM295" s="49"/>
      <c r="JKN295" s="49"/>
      <c r="JKO295" s="49"/>
      <c r="JKP295" s="49"/>
      <c r="JKQ295" s="49"/>
      <c r="JKR295" s="49"/>
      <c r="JKS295" s="49"/>
      <c r="JKT295" s="49"/>
      <c r="JKU295" s="49"/>
      <c r="JKV295" s="49"/>
      <c r="JKW295" s="49"/>
      <c r="JKX295" s="49"/>
      <c r="JKY295" s="49"/>
      <c r="JKZ295" s="49"/>
      <c r="JLA295" s="49"/>
      <c r="JLB295" s="49"/>
      <c r="JLC295" s="49"/>
      <c r="JLD295" s="49"/>
      <c r="JLE295" s="49"/>
      <c r="JLF295" s="49"/>
      <c r="JLG295" s="49"/>
      <c r="JLH295" s="49"/>
      <c r="JLI295" s="49"/>
      <c r="JLJ295" s="49"/>
      <c r="JLK295" s="49"/>
      <c r="JLL295" s="49"/>
      <c r="JLM295" s="49"/>
      <c r="JLN295" s="49"/>
      <c r="JLO295" s="49"/>
      <c r="JLP295" s="49"/>
      <c r="JLQ295" s="49"/>
      <c r="JLR295" s="49"/>
      <c r="JLS295" s="49"/>
      <c r="JLT295" s="49"/>
      <c r="JLU295" s="49"/>
      <c r="JLV295" s="49"/>
      <c r="JLW295" s="49"/>
      <c r="JLX295" s="49"/>
      <c r="JLY295" s="49"/>
      <c r="JLZ295" s="49"/>
      <c r="JMA295" s="49"/>
      <c r="JMB295" s="49"/>
      <c r="JMC295" s="49"/>
      <c r="JMD295" s="49"/>
      <c r="JME295" s="49"/>
      <c r="JMF295" s="49"/>
      <c r="JMG295" s="49"/>
      <c r="JMH295" s="49"/>
      <c r="JMI295" s="49"/>
      <c r="JMJ295" s="49"/>
      <c r="JMK295" s="49"/>
      <c r="JML295" s="49"/>
      <c r="JMM295" s="49"/>
      <c r="JMN295" s="49"/>
      <c r="JMO295" s="49"/>
      <c r="JMP295" s="49"/>
      <c r="JMQ295" s="49"/>
      <c r="JMR295" s="49"/>
      <c r="JMS295" s="49"/>
      <c r="JMT295" s="49"/>
      <c r="JMU295" s="49"/>
      <c r="JMV295" s="49"/>
      <c r="JMW295" s="49"/>
      <c r="JMX295" s="49"/>
      <c r="JMY295" s="49"/>
      <c r="JMZ295" s="49"/>
      <c r="JNA295" s="49"/>
      <c r="JNB295" s="49"/>
      <c r="JNC295" s="49"/>
      <c r="JND295" s="49"/>
      <c r="JNE295" s="49"/>
      <c r="JNF295" s="49"/>
      <c r="JNG295" s="49"/>
      <c r="JNH295" s="49"/>
      <c r="JNI295" s="49"/>
      <c r="JNJ295" s="49"/>
      <c r="JNK295" s="49"/>
      <c r="JNL295" s="49"/>
      <c r="JNM295" s="49"/>
      <c r="JNN295" s="49"/>
      <c r="JNO295" s="49"/>
      <c r="JNP295" s="49"/>
      <c r="JNQ295" s="49"/>
      <c r="JNR295" s="49"/>
      <c r="JNS295" s="49"/>
      <c r="JNT295" s="49"/>
      <c r="JNU295" s="49"/>
      <c r="JNV295" s="49"/>
      <c r="JNW295" s="49"/>
      <c r="JNX295" s="49"/>
      <c r="JNY295" s="49"/>
      <c r="JNZ295" s="49"/>
      <c r="JOA295" s="49"/>
      <c r="JOB295" s="49"/>
      <c r="JOC295" s="49"/>
      <c r="JOD295" s="49"/>
      <c r="JOE295" s="49"/>
      <c r="JOF295" s="49"/>
      <c r="JOG295" s="49"/>
      <c r="JOH295" s="49"/>
      <c r="JOI295" s="49"/>
      <c r="JOJ295" s="49"/>
      <c r="JOK295" s="49"/>
      <c r="JOL295" s="49"/>
      <c r="JOM295" s="49"/>
      <c r="JON295" s="49"/>
      <c r="JOO295" s="49"/>
      <c r="JOP295" s="49"/>
      <c r="JOQ295" s="49"/>
      <c r="JOR295" s="49"/>
      <c r="JOS295" s="49"/>
      <c r="JOT295" s="49"/>
      <c r="JOU295" s="49"/>
      <c r="JOV295" s="49"/>
      <c r="JOW295" s="49"/>
      <c r="JOX295" s="49"/>
      <c r="JOY295" s="49"/>
      <c r="JOZ295" s="49"/>
      <c r="JPA295" s="49"/>
      <c r="JPB295" s="49"/>
      <c r="JPC295" s="49"/>
      <c r="JPD295" s="49"/>
      <c r="JPE295" s="49"/>
      <c r="JPF295" s="49"/>
      <c r="JPG295" s="49"/>
      <c r="JPH295" s="49"/>
      <c r="JPI295" s="49"/>
      <c r="JPJ295" s="49"/>
      <c r="JPK295" s="49"/>
      <c r="JPL295" s="49"/>
      <c r="JPM295" s="49"/>
      <c r="JPN295" s="49"/>
      <c r="JPO295" s="49"/>
      <c r="JPP295" s="49"/>
      <c r="JPQ295" s="49"/>
      <c r="JPR295" s="49"/>
      <c r="JPS295" s="49"/>
      <c r="JPT295" s="49"/>
      <c r="JPU295" s="49"/>
      <c r="JPV295" s="49"/>
      <c r="JPW295" s="49"/>
      <c r="JPX295" s="49"/>
      <c r="JPY295" s="49"/>
      <c r="JPZ295" s="49"/>
      <c r="JQA295" s="49"/>
      <c r="JQB295" s="49"/>
      <c r="JQC295" s="49"/>
      <c r="JQD295" s="49"/>
      <c r="JQE295" s="49"/>
      <c r="JQF295" s="49"/>
      <c r="JQG295" s="49"/>
      <c r="JQH295" s="49"/>
      <c r="JQI295" s="49"/>
      <c r="JQJ295" s="49"/>
      <c r="JQK295" s="49"/>
      <c r="JQL295" s="49"/>
      <c r="JQM295" s="49"/>
      <c r="JQN295" s="49"/>
      <c r="JQO295" s="49"/>
      <c r="JQP295" s="49"/>
      <c r="JQQ295" s="49"/>
      <c r="JQR295" s="49"/>
      <c r="JQS295" s="49"/>
      <c r="JQT295" s="49"/>
      <c r="JQU295" s="49"/>
      <c r="JQV295" s="49"/>
      <c r="JQW295" s="49"/>
      <c r="JQX295" s="49"/>
      <c r="JQY295" s="49"/>
      <c r="JQZ295" s="49"/>
      <c r="JRA295" s="49"/>
      <c r="JRB295" s="49"/>
      <c r="JRC295" s="49"/>
      <c r="JRD295" s="49"/>
      <c r="JRE295" s="49"/>
      <c r="JRF295" s="49"/>
      <c r="JRG295" s="49"/>
      <c r="JRH295" s="49"/>
      <c r="JRI295" s="49"/>
      <c r="JRJ295" s="49"/>
      <c r="JRK295" s="49"/>
      <c r="JRL295" s="49"/>
      <c r="JRM295" s="49"/>
      <c r="JRN295" s="49"/>
      <c r="JRO295" s="49"/>
      <c r="JRP295" s="49"/>
      <c r="JRQ295" s="49"/>
      <c r="JRR295" s="49"/>
      <c r="JRS295" s="49"/>
      <c r="JRT295" s="49"/>
      <c r="JRU295" s="49"/>
      <c r="JRV295" s="49"/>
      <c r="JRW295" s="49"/>
      <c r="JRX295" s="49"/>
      <c r="JRY295" s="49"/>
      <c r="JRZ295" s="49"/>
      <c r="JSA295" s="49"/>
      <c r="JSB295" s="49"/>
      <c r="JSC295" s="49"/>
      <c r="JSD295" s="49"/>
      <c r="JSE295" s="49"/>
      <c r="JSF295" s="49"/>
      <c r="JSG295" s="49"/>
      <c r="JSH295" s="49"/>
      <c r="JSI295" s="49"/>
      <c r="JSJ295" s="49"/>
      <c r="JSK295" s="49"/>
      <c r="JSL295" s="49"/>
      <c r="JSM295" s="49"/>
      <c r="JSN295" s="49"/>
      <c r="JSO295" s="49"/>
      <c r="JSP295" s="49"/>
      <c r="JSQ295" s="49"/>
      <c r="JSR295" s="49"/>
      <c r="JSS295" s="49"/>
      <c r="JST295" s="49"/>
      <c r="JSU295" s="49"/>
      <c r="JSV295" s="49"/>
      <c r="JSW295" s="49"/>
      <c r="JSX295" s="49"/>
      <c r="JSY295" s="49"/>
      <c r="JSZ295" s="49"/>
      <c r="JTA295" s="49"/>
      <c r="JTB295" s="49"/>
      <c r="JTC295" s="49"/>
      <c r="JTD295" s="49"/>
      <c r="JTE295" s="49"/>
      <c r="JTF295" s="49"/>
      <c r="JTG295" s="49"/>
      <c r="JTH295" s="49"/>
      <c r="JTI295" s="49"/>
      <c r="JTJ295" s="49"/>
      <c r="JTK295" s="49"/>
      <c r="JTL295" s="49"/>
      <c r="JTM295" s="49"/>
      <c r="JTN295" s="49"/>
      <c r="JTO295" s="49"/>
      <c r="JTP295" s="49"/>
      <c r="JTQ295" s="49"/>
      <c r="JTR295" s="49"/>
      <c r="JTS295" s="49"/>
      <c r="JTT295" s="49"/>
      <c r="JTU295" s="49"/>
      <c r="JTV295" s="49"/>
      <c r="JTW295" s="49"/>
      <c r="JTX295" s="49"/>
      <c r="JTY295" s="49"/>
      <c r="JTZ295" s="49"/>
      <c r="JUA295" s="49"/>
      <c r="JUB295" s="49"/>
      <c r="JUC295" s="49"/>
      <c r="JUD295" s="49"/>
      <c r="JUE295" s="49"/>
      <c r="JUF295" s="49"/>
      <c r="JUG295" s="49"/>
      <c r="JUH295" s="49"/>
      <c r="JUI295" s="49"/>
      <c r="JUJ295" s="49"/>
      <c r="JUK295" s="49"/>
      <c r="JUL295" s="49"/>
      <c r="JUM295" s="49"/>
      <c r="JUN295" s="49"/>
      <c r="JUO295" s="49"/>
      <c r="JUP295" s="49"/>
      <c r="JUQ295" s="49"/>
      <c r="JUR295" s="49"/>
      <c r="JUS295" s="49"/>
      <c r="JUT295" s="49"/>
      <c r="JUU295" s="49"/>
      <c r="JUV295" s="49"/>
      <c r="JUW295" s="49"/>
      <c r="JUX295" s="49"/>
      <c r="JUY295" s="49"/>
      <c r="JUZ295" s="49"/>
      <c r="JVA295" s="49"/>
      <c r="JVB295" s="49"/>
      <c r="JVC295" s="49"/>
      <c r="JVD295" s="49"/>
      <c r="JVE295" s="49"/>
      <c r="JVF295" s="49"/>
      <c r="JVG295" s="49"/>
      <c r="JVH295" s="49"/>
      <c r="JVI295" s="49"/>
      <c r="JVJ295" s="49"/>
      <c r="JVK295" s="49"/>
      <c r="JVL295" s="49"/>
      <c r="JVM295" s="49"/>
      <c r="JVN295" s="49"/>
      <c r="JVO295" s="49"/>
      <c r="JVP295" s="49"/>
      <c r="JVQ295" s="49"/>
      <c r="JVR295" s="49"/>
      <c r="JVS295" s="49"/>
      <c r="JVT295" s="49"/>
      <c r="JVU295" s="49"/>
      <c r="JVV295" s="49"/>
      <c r="JVW295" s="49"/>
      <c r="JVX295" s="49"/>
      <c r="JVY295" s="49"/>
      <c r="JVZ295" s="49"/>
      <c r="JWA295" s="49"/>
      <c r="JWB295" s="49"/>
      <c r="JWC295" s="49"/>
      <c r="JWD295" s="49"/>
      <c r="JWE295" s="49"/>
      <c r="JWF295" s="49"/>
      <c r="JWG295" s="49"/>
      <c r="JWH295" s="49"/>
      <c r="JWI295" s="49"/>
      <c r="JWJ295" s="49"/>
      <c r="JWK295" s="49"/>
      <c r="JWL295" s="49"/>
      <c r="JWM295" s="49"/>
      <c r="JWN295" s="49"/>
      <c r="JWO295" s="49"/>
      <c r="JWP295" s="49"/>
      <c r="JWQ295" s="49"/>
      <c r="JWR295" s="49"/>
      <c r="JWS295" s="49"/>
      <c r="JWT295" s="49"/>
      <c r="JWU295" s="49"/>
      <c r="JWV295" s="49"/>
      <c r="JWW295" s="49"/>
      <c r="JWX295" s="49"/>
      <c r="JWY295" s="49"/>
      <c r="JWZ295" s="49"/>
      <c r="JXA295" s="49"/>
      <c r="JXB295" s="49"/>
      <c r="JXC295" s="49"/>
      <c r="JXD295" s="49"/>
      <c r="JXE295" s="49"/>
      <c r="JXF295" s="49"/>
      <c r="JXG295" s="49"/>
      <c r="JXH295" s="49"/>
      <c r="JXI295" s="49"/>
      <c r="JXJ295" s="49"/>
      <c r="JXK295" s="49"/>
      <c r="JXL295" s="49"/>
      <c r="JXM295" s="49"/>
      <c r="JXN295" s="49"/>
      <c r="JXO295" s="49"/>
      <c r="JXP295" s="49"/>
      <c r="JXQ295" s="49"/>
      <c r="JXR295" s="49"/>
      <c r="JXS295" s="49"/>
      <c r="JXT295" s="49"/>
      <c r="JXU295" s="49"/>
      <c r="JXV295" s="49"/>
      <c r="JXW295" s="49"/>
      <c r="JXX295" s="49"/>
      <c r="JXY295" s="49"/>
      <c r="JXZ295" s="49"/>
      <c r="JYA295" s="49"/>
      <c r="JYB295" s="49"/>
      <c r="JYC295" s="49"/>
      <c r="JYD295" s="49"/>
      <c r="JYE295" s="49"/>
      <c r="JYF295" s="49"/>
      <c r="JYG295" s="49"/>
      <c r="JYH295" s="49"/>
      <c r="JYI295" s="49"/>
      <c r="JYJ295" s="49"/>
      <c r="JYK295" s="49"/>
      <c r="JYL295" s="49"/>
      <c r="JYM295" s="49"/>
      <c r="JYN295" s="49"/>
      <c r="JYO295" s="49"/>
      <c r="JYP295" s="49"/>
      <c r="JYQ295" s="49"/>
      <c r="JYR295" s="49"/>
      <c r="JYS295" s="49"/>
      <c r="JYT295" s="49"/>
      <c r="JYU295" s="49"/>
      <c r="JYV295" s="49"/>
      <c r="JYW295" s="49"/>
      <c r="JYX295" s="49"/>
      <c r="JYY295" s="49"/>
      <c r="JYZ295" s="49"/>
      <c r="JZA295" s="49"/>
      <c r="JZB295" s="49"/>
      <c r="JZC295" s="49"/>
      <c r="JZD295" s="49"/>
      <c r="JZE295" s="49"/>
      <c r="JZF295" s="49"/>
      <c r="JZG295" s="49"/>
      <c r="JZH295" s="49"/>
      <c r="JZI295" s="49"/>
      <c r="JZJ295" s="49"/>
      <c r="JZK295" s="49"/>
      <c r="JZL295" s="49"/>
      <c r="JZM295" s="49"/>
      <c r="JZN295" s="49"/>
      <c r="JZO295" s="49"/>
      <c r="JZP295" s="49"/>
      <c r="JZQ295" s="49"/>
      <c r="JZR295" s="49"/>
      <c r="JZS295" s="49"/>
      <c r="JZT295" s="49"/>
      <c r="JZU295" s="49"/>
      <c r="JZV295" s="49"/>
      <c r="JZW295" s="49"/>
      <c r="JZX295" s="49"/>
      <c r="JZY295" s="49"/>
      <c r="JZZ295" s="49"/>
      <c r="KAA295" s="49"/>
      <c r="KAB295" s="49"/>
      <c r="KAC295" s="49"/>
      <c r="KAD295" s="49"/>
      <c r="KAE295" s="49"/>
      <c r="KAF295" s="49"/>
      <c r="KAG295" s="49"/>
      <c r="KAH295" s="49"/>
      <c r="KAI295" s="49"/>
      <c r="KAJ295" s="49"/>
      <c r="KAK295" s="49"/>
      <c r="KAL295" s="49"/>
      <c r="KAM295" s="49"/>
      <c r="KAN295" s="49"/>
      <c r="KAO295" s="49"/>
      <c r="KAP295" s="49"/>
      <c r="KAQ295" s="49"/>
      <c r="KAR295" s="49"/>
      <c r="KAS295" s="49"/>
      <c r="KAT295" s="49"/>
      <c r="KAU295" s="49"/>
      <c r="KAV295" s="49"/>
      <c r="KAW295" s="49"/>
      <c r="KAX295" s="49"/>
      <c r="KAY295" s="49"/>
      <c r="KAZ295" s="49"/>
      <c r="KBA295" s="49"/>
      <c r="KBB295" s="49"/>
      <c r="KBC295" s="49"/>
      <c r="KBD295" s="49"/>
      <c r="KBE295" s="49"/>
      <c r="KBF295" s="49"/>
      <c r="KBG295" s="49"/>
      <c r="KBH295" s="49"/>
      <c r="KBI295" s="49"/>
      <c r="KBJ295" s="49"/>
      <c r="KBK295" s="49"/>
      <c r="KBL295" s="49"/>
      <c r="KBM295" s="49"/>
      <c r="KBN295" s="49"/>
      <c r="KBO295" s="49"/>
      <c r="KBP295" s="49"/>
      <c r="KBQ295" s="49"/>
      <c r="KBR295" s="49"/>
      <c r="KBS295" s="49"/>
      <c r="KBT295" s="49"/>
      <c r="KBU295" s="49"/>
      <c r="KBV295" s="49"/>
      <c r="KBW295" s="49"/>
      <c r="KBX295" s="49"/>
      <c r="KBY295" s="49"/>
      <c r="KBZ295" s="49"/>
      <c r="KCA295" s="49"/>
      <c r="KCB295" s="49"/>
      <c r="KCC295" s="49"/>
      <c r="KCD295" s="49"/>
      <c r="KCE295" s="49"/>
      <c r="KCF295" s="49"/>
      <c r="KCG295" s="49"/>
      <c r="KCH295" s="49"/>
      <c r="KCI295" s="49"/>
      <c r="KCJ295" s="49"/>
      <c r="KCK295" s="49"/>
      <c r="KCL295" s="49"/>
      <c r="KCM295" s="49"/>
      <c r="KCN295" s="49"/>
      <c r="KCO295" s="49"/>
      <c r="KCP295" s="49"/>
      <c r="KCQ295" s="49"/>
      <c r="KCR295" s="49"/>
      <c r="KCS295" s="49"/>
      <c r="KCT295" s="49"/>
      <c r="KCU295" s="49"/>
      <c r="KCV295" s="49"/>
      <c r="KCW295" s="49"/>
      <c r="KCX295" s="49"/>
      <c r="KCY295" s="49"/>
      <c r="KCZ295" s="49"/>
      <c r="KDA295" s="49"/>
      <c r="KDB295" s="49"/>
      <c r="KDC295" s="49"/>
      <c r="KDD295" s="49"/>
      <c r="KDE295" s="49"/>
      <c r="KDF295" s="49"/>
      <c r="KDG295" s="49"/>
      <c r="KDH295" s="49"/>
      <c r="KDI295" s="49"/>
      <c r="KDJ295" s="49"/>
      <c r="KDK295" s="49"/>
      <c r="KDL295" s="49"/>
      <c r="KDM295" s="49"/>
      <c r="KDN295" s="49"/>
      <c r="KDO295" s="49"/>
      <c r="KDP295" s="49"/>
      <c r="KDQ295" s="49"/>
      <c r="KDR295" s="49"/>
      <c r="KDS295" s="49"/>
      <c r="KDT295" s="49"/>
      <c r="KDU295" s="49"/>
      <c r="KDV295" s="49"/>
      <c r="KDW295" s="49"/>
      <c r="KDX295" s="49"/>
      <c r="KDY295" s="49"/>
      <c r="KDZ295" s="49"/>
      <c r="KEA295" s="49"/>
      <c r="KEB295" s="49"/>
      <c r="KEC295" s="49"/>
      <c r="KED295" s="49"/>
      <c r="KEE295" s="49"/>
      <c r="KEF295" s="49"/>
      <c r="KEG295" s="49"/>
      <c r="KEH295" s="49"/>
      <c r="KEI295" s="49"/>
      <c r="KEJ295" s="49"/>
      <c r="KEK295" s="49"/>
      <c r="KEL295" s="49"/>
      <c r="KEM295" s="49"/>
      <c r="KEN295" s="49"/>
      <c r="KEO295" s="49"/>
      <c r="KEP295" s="49"/>
      <c r="KEQ295" s="49"/>
      <c r="KER295" s="49"/>
      <c r="KES295" s="49"/>
      <c r="KET295" s="49"/>
      <c r="KEU295" s="49"/>
      <c r="KEV295" s="49"/>
      <c r="KEW295" s="49"/>
      <c r="KEX295" s="49"/>
      <c r="KEY295" s="49"/>
      <c r="KEZ295" s="49"/>
      <c r="KFA295" s="49"/>
      <c r="KFB295" s="49"/>
      <c r="KFC295" s="49"/>
      <c r="KFD295" s="49"/>
      <c r="KFE295" s="49"/>
      <c r="KFF295" s="49"/>
      <c r="KFG295" s="49"/>
      <c r="KFH295" s="49"/>
      <c r="KFI295" s="49"/>
      <c r="KFJ295" s="49"/>
      <c r="KFK295" s="49"/>
      <c r="KFL295" s="49"/>
      <c r="KFM295" s="49"/>
      <c r="KFN295" s="49"/>
      <c r="KFO295" s="49"/>
      <c r="KFP295" s="49"/>
      <c r="KFQ295" s="49"/>
      <c r="KFR295" s="49"/>
      <c r="KFS295" s="49"/>
      <c r="KFT295" s="49"/>
      <c r="KFU295" s="49"/>
      <c r="KFV295" s="49"/>
      <c r="KFW295" s="49"/>
      <c r="KFX295" s="49"/>
      <c r="KFY295" s="49"/>
      <c r="KFZ295" s="49"/>
      <c r="KGA295" s="49"/>
      <c r="KGB295" s="49"/>
      <c r="KGC295" s="49"/>
      <c r="KGD295" s="49"/>
      <c r="KGE295" s="49"/>
      <c r="KGF295" s="49"/>
      <c r="KGG295" s="49"/>
      <c r="KGH295" s="49"/>
      <c r="KGI295" s="49"/>
      <c r="KGJ295" s="49"/>
      <c r="KGK295" s="49"/>
      <c r="KGL295" s="49"/>
      <c r="KGM295" s="49"/>
      <c r="KGN295" s="49"/>
      <c r="KGO295" s="49"/>
      <c r="KGP295" s="49"/>
      <c r="KGQ295" s="49"/>
      <c r="KGR295" s="49"/>
      <c r="KGS295" s="49"/>
      <c r="KGT295" s="49"/>
      <c r="KGU295" s="49"/>
      <c r="KGV295" s="49"/>
      <c r="KGW295" s="49"/>
      <c r="KGX295" s="49"/>
      <c r="KGY295" s="49"/>
      <c r="KGZ295" s="49"/>
      <c r="KHA295" s="49"/>
      <c r="KHB295" s="49"/>
      <c r="KHC295" s="49"/>
      <c r="KHD295" s="49"/>
      <c r="KHE295" s="49"/>
      <c r="KHF295" s="49"/>
      <c r="KHG295" s="49"/>
      <c r="KHH295" s="49"/>
      <c r="KHI295" s="49"/>
      <c r="KHJ295" s="49"/>
      <c r="KHK295" s="49"/>
      <c r="KHL295" s="49"/>
      <c r="KHM295" s="49"/>
      <c r="KHN295" s="49"/>
      <c r="KHO295" s="49"/>
      <c r="KHP295" s="49"/>
      <c r="KHQ295" s="49"/>
      <c r="KHR295" s="49"/>
      <c r="KHS295" s="49"/>
      <c r="KHT295" s="49"/>
      <c r="KHU295" s="49"/>
      <c r="KHV295" s="49"/>
      <c r="KHW295" s="49"/>
      <c r="KHX295" s="49"/>
      <c r="KHY295" s="49"/>
      <c r="KHZ295" s="49"/>
      <c r="KIA295" s="49"/>
      <c r="KIB295" s="49"/>
      <c r="KIC295" s="49"/>
      <c r="KID295" s="49"/>
      <c r="KIE295" s="49"/>
      <c r="KIF295" s="49"/>
      <c r="KIG295" s="49"/>
      <c r="KIH295" s="49"/>
      <c r="KII295" s="49"/>
      <c r="KIJ295" s="49"/>
      <c r="KIK295" s="49"/>
      <c r="KIL295" s="49"/>
      <c r="KIM295" s="49"/>
      <c r="KIN295" s="49"/>
      <c r="KIO295" s="49"/>
      <c r="KIP295" s="49"/>
      <c r="KIQ295" s="49"/>
      <c r="KIR295" s="49"/>
      <c r="KIS295" s="49"/>
      <c r="KIT295" s="49"/>
      <c r="KIU295" s="49"/>
      <c r="KIV295" s="49"/>
      <c r="KIW295" s="49"/>
      <c r="KIX295" s="49"/>
      <c r="KIY295" s="49"/>
      <c r="KIZ295" s="49"/>
      <c r="KJA295" s="49"/>
      <c r="KJB295" s="49"/>
      <c r="KJC295" s="49"/>
      <c r="KJD295" s="49"/>
      <c r="KJE295" s="49"/>
      <c r="KJF295" s="49"/>
      <c r="KJG295" s="49"/>
      <c r="KJH295" s="49"/>
      <c r="KJI295" s="49"/>
      <c r="KJJ295" s="49"/>
      <c r="KJK295" s="49"/>
      <c r="KJL295" s="49"/>
      <c r="KJM295" s="49"/>
      <c r="KJN295" s="49"/>
      <c r="KJO295" s="49"/>
      <c r="KJP295" s="49"/>
      <c r="KJQ295" s="49"/>
      <c r="KJR295" s="49"/>
      <c r="KJS295" s="49"/>
      <c r="KJT295" s="49"/>
      <c r="KJU295" s="49"/>
      <c r="KJV295" s="49"/>
      <c r="KJW295" s="49"/>
      <c r="KJX295" s="49"/>
      <c r="KJY295" s="49"/>
      <c r="KJZ295" s="49"/>
      <c r="KKA295" s="49"/>
      <c r="KKB295" s="49"/>
      <c r="KKC295" s="49"/>
      <c r="KKD295" s="49"/>
      <c r="KKE295" s="49"/>
      <c r="KKF295" s="49"/>
      <c r="KKG295" s="49"/>
      <c r="KKH295" s="49"/>
      <c r="KKI295" s="49"/>
      <c r="KKJ295" s="49"/>
      <c r="KKK295" s="49"/>
      <c r="KKL295" s="49"/>
      <c r="KKM295" s="49"/>
      <c r="KKN295" s="49"/>
      <c r="KKO295" s="49"/>
      <c r="KKP295" s="49"/>
      <c r="KKQ295" s="49"/>
      <c r="KKR295" s="49"/>
      <c r="KKS295" s="49"/>
      <c r="KKT295" s="49"/>
      <c r="KKU295" s="49"/>
      <c r="KKV295" s="49"/>
      <c r="KKW295" s="49"/>
      <c r="KKX295" s="49"/>
      <c r="KKY295" s="49"/>
      <c r="KKZ295" s="49"/>
      <c r="KLA295" s="49"/>
      <c r="KLB295" s="49"/>
      <c r="KLC295" s="49"/>
      <c r="KLD295" s="49"/>
      <c r="KLE295" s="49"/>
      <c r="KLF295" s="49"/>
      <c r="KLG295" s="49"/>
      <c r="KLH295" s="49"/>
      <c r="KLI295" s="49"/>
      <c r="KLJ295" s="49"/>
      <c r="KLK295" s="49"/>
      <c r="KLL295" s="49"/>
      <c r="KLM295" s="49"/>
      <c r="KLN295" s="49"/>
      <c r="KLO295" s="49"/>
      <c r="KLP295" s="49"/>
      <c r="KLQ295" s="49"/>
      <c r="KLR295" s="49"/>
      <c r="KLS295" s="49"/>
      <c r="KLT295" s="49"/>
      <c r="KLU295" s="49"/>
      <c r="KLV295" s="49"/>
      <c r="KLW295" s="49"/>
      <c r="KLX295" s="49"/>
      <c r="KLY295" s="49"/>
      <c r="KLZ295" s="49"/>
      <c r="KMA295" s="49"/>
      <c r="KMB295" s="49"/>
      <c r="KMC295" s="49"/>
      <c r="KMD295" s="49"/>
      <c r="KME295" s="49"/>
      <c r="KMF295" s="49"/>
      <c r="KMG295" s="49"/>
      <c r="KMH295" s="49"/>
      <c r="KMI295" s="49"/>
      <c r="KMJ295" s="49"/>
      <c r="KMK295" s="49"/>
      <c r="KML295" s="49"/>
      <c r="KMM295" s="49"/>
      <c r="KMN295" s="49"/>
      <c r="KMO295" s="49"/>
      <c r="KMP295" s="49"/>
      <c r="KMQ295" s="49"/>
      <c r="KMR295" s="49"/>
      <c r="KMS295" s="49"/>
      <c r="KMT295" s="49"/>
      <c r="KMU295" s="49"/>
      <c r="KMV295" s="49"/>
      <c r="KMW295" s="49"/>
      <c r="KMX295" s="49"/>
      <c r="KMY295" s="49"/>
      <c r="KMZ295" s="49"/>
      <c r="KNA295" s="49"/>
      <c r="KNB295" s="49"/>
      <c r="KNC295" s="49"/>
      <c r="KND295" s="49"/>
      <c r="KNE295" s="49"/>
      <c r="KNF295" s="49"/>
      <c r="KNG295" s="49"/>
      <c r="KNH295" s="49"/>
      <c r="KNI295" s="49"/>
      <c r="KNJ295" s="49"/>
      <c r="KNK295" s="49"/>
      <c r="KNL295" s="49"/>
      <c r="KNM295" s="49"/>
      <c r="KNN295" s="49"/>
      <c r="KNO295" s="49"/>
      <c r="KNP295" s="49"/>
      <c r="KNQ295" s="49"/>
      <c r="KNR295" s="49"/>
      <c r="KNS295" s="49"/>
      <c r="KNT295" s="49"/>
      <c r="KNU295" s="49"/>
      <c r="KNV295" s="49"/>
      <c r="KNW295" s="49"/>
      <c r="KNX295" s="49"/>
      <c r="KNY295" s="49"/>
      <c r="KNZ295" s="49"/>
      <c r="KOA295" s="49"/>
      <c r="KOB295" s="49"/>
      <c r="KOC295" s="49"/>
      <c r="KOD295" s="49"/>
      <c r="KOE295" s="49"/>
      <c r="KOF295" s="49"/>
      <c r="KOG295" s="49"/>
      <c r="KOH295" s="49"/>
      <c r="KOI295" s="49"/>
      <c r="KOJ295" s="49"/>
      <c r="KOK295" s="49"/>
      <c r="KOL295" s="49"/>
      <c r="KOM295" s="49"/>
      <c r="KON295" s="49"/>
      <c r="KOO295" s="49"/>
      <c r="KOP295" s="49"/>
      <c r="KOQ295" s="49"/>
      <c r="KOR295" s="49"/>
      <c r="KOS295" s="49"/>
      <c r="KOT295" s="49"/>
      <c r="KOU295" s="49"/>
      <c r="KOV295" s="49"/>
      <c r="KOW295" s="49"/>
      <c r="KOX295" s="49"/>
      <c r="KOY295" s="49"/>
      <c r="KOZ295" s="49"/>
      <c r="KPA295" s="49"/>
      <c r="KPB295" s="49"/>
      <c r="KPC295" s="49"/>
      <c r="KPD295" s="49"/>
      <c r="KPE295" s="49"/>
      <c r="KPF295" s="49"/>
      <c r="KPG295" s="49"/>
      <c r="KPH295" s="49"/>
      <c r="KPI295" s="49"/>
      <c r="KPJ295" s="49"/>
      <c r="KPK295" s="49"/>
      <c r="KPL295" s="49"/>
      <c r="KPM295" s="49"/>
      <c r="KPN295" s="49"/>
      <c r="KPO295" s="49"/>
      <c r="KPP295" s="49"/>
      <c r="KPQ295" s="49"/>
      <c r="KPR295" s="49"/>
      <c r="KPS295" s="49"/>
      <c r="KPT295" s="49"/>
      <c r="KPU295" s="49"/>
      <c r="KPV295" s="49"/>
      <c r="KPW295" s="49"/>
      <c r="KPX295" s="49"/>
      <c r="KPY295" s="49"/>
      <c r="KPZ295" s="49"/>
      <c r="KQA295" s="49"/>
      <c r="KQB295" s="49"/>
      <c r="KQC295" s="49"/>
      <c r="KQD295" s="49"/>
      <c r="KQE295" s="49"/>
      <c r="KQF295" s="49"/>
      <c r="KQG295" s="49"/>
      <c r="KQH295" s="49"/>
      <c r="KQI295" s="49"/>
      <c r="KQJ295" s="49"/>
      <c r="KQK295" s="49"/>
      <c r="KQL295" s="49"/>
      <c r="KQM295" s="49"/>
      <c r="KQN295" s="49"/>
      <c r="KQO295" s="49"/>
      <c r="KQP295" s="49"/>
      <c r="KQQ295" s="49"/>
      <c r="KQR295" s="49"/>
      <c r="KQS295" s="49"/>
      <c r="KQT295" s="49"/>
      <c r="KQU295" s="49"/>
      <c r="KQV295" s="49"/>
      <c r="KQW295" s="49"/>
      <c r="KQX295" s="49"/>
      <c r="KQY295" s="49"/>
      <c r="KQZ295" s="49"/>
      <c r="KRA295" s="49"/>
      <c r="KRB295" s="49"/>
      <c r="KRC295" s="49"/>
      <c r="KRD295" s="49"/>
      <c r="KRE295" s="49"/>
      <c r="KRF295" s="49"/>
      <c r="KRG295" s="49"/>
      <c r="KRH295" s="49"/>
      <c r="KRI295" s="49"/>
      <c r="KRJ295" s="49"/>
      <c r="KRK295" s="49"/>
      <c r="KRL295" s="49"/>
      <c r="KRM295" s="49"/>
      <c r="KRN295" s="49"/>
      <c r="KRO295" s="49"/>
      <c r="KRP295" s="49"/>
      <c r="KRQ295" s="49"/>
      <c r="KRR295" s="49"/>
      <c r="KRS295" s="49"/>
      <c r="KRT295" s="49"/>
      <c r="KRU295" s="49"/>
      <c r="KRV295" s="49"/>
      <c r="KRW295" s="49"/>
      <c r="KRX295" s="49"/>
      <c r="KRY295" s="49"/>
      <c r="KRZ295" s="49"/>
      <c r="KSA295" s="49"/>
      <c r="KSB295" s="49"/>
      <c r="KSC295" s="49"/>
      <c r="KSD295" s="49"/>
      <c r="KSE295" s="49"/>
      <c r="KSF295" s="49"/>
      <c r="KSG295" s="49"/>
      <c r="KSH295" s="49"/>
      <c r="KSI295" s="49"/>
      <c r="KSJ295" s="49"/>
      <c r="KSK295" s="49"/>
      <c r="KSL295" s="49"/>
      <c r="KSM295" s="49"/>
      <c r="KSN295" s="49"/>
      <c r="KSO295" s="49"/>
      <c r="KSP295" s="49"/>
      <c r="KSQ295" s="49"/>
      <c r="KSR295" s="49"/>
      <c r="KSS295" s="49"/>
      <c r="KST295" s="49"/>
      <c r="KSU295" s="49"/>
      <c r="KSV295" s="49"/>
      <c r="KSW295" s="49"/>
      <c r="KSX295" s="49"/>
      <c r="KSY295" s="49"/>
      <c r="KSZ295" s="49"/>
      <c r="KTA295" s="49"/>
      <c r="KTB295" s="49"/>
      <c r="KTC295" s="49"/>
      <c r="KTD295" s="49"/>
      <c r="KTE295" s="49"/>
      <c r="KTF295" s="49"/>
      <c r="KTG295" s="49"/>
      <c r="KTH295" s="49"/>
      <c r="KTI295" s="49"/>
      <c r="KTJ295" s="49"/>
      <c r="KTK295" s="49"/>
      <c r="KTL295" s="49"/>
      <c r="KTM295" s="49"/>
      <c r="KTN295" s="49"/>
      <c r="KTO295" s="49"/>
      <c r="KTP295" s="49"/>
      <c r="KTQ295" s="49"/>
      <c r="KTR295" s="49"/>
      <c r="KTS295" s="49"/>
      <c r="KTT295" s="49"/>
      <c r="KTU295" s="49"/>
      <c r="KTV295" s="49"/>
      <c r="KTW295" s="49"/>
      <c r="KTX295" s="49"/>
      <c r="KTY295" s="49"/>
      <c r="KTZ295" s="49"/>
      <c r="KUA295" s="49"/>
      <c r="KUB295" s="49"/>
      <c r="KUC295" s="49"/>
      <c r="KUD295" s="49"/>
      <c r="KUE295" s="49"/>
      <c r="KUF295" s="49"/>
      <c r="KUG295" s="49"/>
      <c r="KUH295" s="49"/>
      <c r="KUI295" s="49"/>
      <c r="KUJ295" s="49"/>
      <c r="KUK295" s="49"/>
      <c r="KUL295" s="49"/>
      <c r="KUM295" s="49"/>
      <c r="KUN295" s="49"/>
      <c r="KUO295" s="49"/>
      <c r="KUP295" s="49"/>
      <c r="KUQ295" s="49"/>
      <c r="KUR295" s="49"/>
      <c r="KUS295" s="49"/>
      <c r="KUT295" s="49"/>
      <c r="KUU295" s="49"/>
      <c r="KUV295" s="49"/>
      <c r="KUW295" s="49"/>
      <c r="KUX295" s="49"/>
      <c r="KUY295" s="49"/>
      <c r="KUZ295" s="49"/>
      <c r="KVA295" s="49"/>
      <c r="KVB295" s="49"/>
      <c r="KVC295" s="49"/>
      <c r="KVD295" s="49"/>
      <c r="KVE295" s="49"/>
      <c r="KVF295" s="49"/>
      <c r="KVG295" s="49"/>
      <c r="KVH295" s="49"/>
      <c r="KVI295" s="49"/>
      <c r="KVJ295" s="49"/>
      <c r="KVK295" s="49"/>
      <c r="KVL295" s="49"/>
      <c r="KVM295" s="49"/>
      <c r="KVN295" s="49"/>
      <c r="KVO295" s="49"/>
      <c r="KVP295" s="49"/>
      <c r="KVQ295" s="49"/>
      <c r="KVR295" s="49"/>
      <c r="KVS295" s="49"/>
      <c r="KVT295" s="49"/>
      <c r="KVU295" s="49"/>
      <c r="KVV295" s="49"/>
      <c r="KVW295" s="49"/>
      <c r="KVX295" s="49"/>
      <c r="KVY295" s="49"/>
      <c r="KVZ295" s="49"/>
      <c r="KWA295" s="49"/>
      <c r="KWB295" s="49"/>
      <c r="KWC295" s="49"/>
      <c r="KWD295" s="49"/>
      <c r="KWE295" s="49"/>
      <c r="KWF295" s="49"/>
      <c r="KWG295" s="49"/>
      <c r="KWH295" s="49"/>
      <c r="KWI295" s="49"/>
      <c r="KWJ295" s="49"/>
      <c r="KWK295" s="49"/>
      <c r="KWL295" s="49"/>
      <c r="KWM295" s="49"/>
      <c r="KWN295" s="49"/>
      <c r="KWO295" s="49"/>
      <c r="KWP295" s="49"/>
      <c r="KWQ295" s="49"/>
      <c r="KWR295" s="49"/>
      <c r="KWS295" s="49"/>
      <c r="KWT295" s="49"/>
      <c r="KWU295" s="49"/>
      <c r="KWV295" s="49"/>
      <c r="KWW295" s="49"/>
      <c r="KWX295" s="49"/>
      <c r="KWY295" s="49"/>
      <c r="KWZ295" s="49"/>
      <c r="KXA295" s="49"/>
      <c r="KXB295" s="49"/>
      <c r="KXC295" s="49"/>
      <c r="KXD295" s="49"/>
      <c r="KXE295" s="49"/>
      <c r="KXF295" s="49"/>
      <c r="KXG295" s="49"/>
      <c r="KXH295" s="49"/>
      <c r="KXI295" s="49"/>
      <c r="KXJ295" s="49"/>
      <c r="KXK295" s="49"/>
      <c r="KXL295" s="49"/>
      <c r="KXM295" s="49"/>
      <c r="KXN295" s="49"/>
      <c r="KXO295" s="49"/>
      <c r="KXP295" s="49"/>
      <c r="KXQ295" s="49"/>
      <c r="KXR295" s="49"/>
      <c r="KXS295" s="49"/>
      <c r="KXT295" s="49"/>
      <c r="KXU295" s="49"/>
      <c r="KXV295" s="49"/>
      <c r="KXW295" s="49"/>
      <c r="KXX295" s="49"/>
      <c r="KXY295" s="49"/>
      <c r="KXZ295" s="49"/>
      <c r="KYA295" s="49"/>
      <c r="KYB295" s="49"/>
      <c r="KYC295" s="49"/>
      <c r="KYD295" s="49"/>
      <c r="KYE295" s="49"/>
      <c r="KYF295" s="49"/>
      <c r="KYG295" s="49"/>
      <c r="KYH295" s="49"/>
      <c r="KYI295" s="49"/>
      <c r="KYJ295" s="49"/>
      <c r="KYK295" s="49"/>
      <c r="KYL295" s="49"/>
      <c r="KYM295" s="49"/>
      <c r="KYN295" s="49"/>
      <c r="KYO295" s="49"/>
      <c r="KYP295" s="49"/>
      <c r="KYQ295" s="49"/>
      <c r="KYR295" s="49"/>
      <c r="KYS295" s="49"/>
      <c r="KYT295" s="49"/>
      <c r="KYU295" s="49"/>
      <c r="KYV295" s="49"/>
      <c r="KYW295" s="49"/>
      <c r="KYX295" s="49"/>
      <c r="KYY295" s="49"/>
      <c r="KYZ295" s="49"/>
      <c r="KZA295" s="49"/>
      <c r="KZB295" s="49"/>
      <c r="KZC295" s="49"/>
      <c r="KZD295" s="49"/>
      <c r="KZE295" s="49"/>
      <c r="KZF295" s="49"/>
      <c r="KZG295" s="49"/>
      <c r="KZH295" s="49"/>
      <c r="KZI295" s="49"/>
      <c r="KZJ295" s="49"/>
      <c r="KZK295" s="49"/>
      <c r="KZL295" s="49"/>
      <c r="KZM295" s="49"/>
      <c r="KZN295" s="49"/>
      <c r="KZO295" s="49"/>
      <c r="KZP295" s="49"/>
      <c r="KZQ295" s="49"/>
      <c r="KZR295" s="49"/>
      <c r="KZS295" s="49"/>
      <c r="KZT295" s="49"/>
      <c r="KZU295" s="49"/>
      <c r="KZV295" s="49"/>
      <c r="KZW295" s="49"/>
      <c r="KZX295" s="49"/>
      <c r="KZY295" s="49"/>
      <c r="KZZ295" s="49"/>
      <c r="LAA295" s="49"/>
      <c r="LAB295" s="49"/>
      <c r="LAC295" s="49"/>
      <c r="LAD295" s="49"/>
      <c r="LAE295" s="49"/>
      <c r="LAF295" s="49"/>
      <c r="LAG295" s="49"/>
      <c r="LAH295" s="49"/>
      <c r="LAI295" s="49"/>
      <c r="LAJ295" s="49"/>
      <c r="LAK295" s="49"/>
      <c r="LAL295" s="49"/>
      <c r="LAM295" s="49"/>
      <c r="LAN295" s="49"/>
      <c r="LAO295" s="49"/>
      <c r="LAP295" s="49"/>
      <c r="LAQ295" s="49"/>
      <c r="LAR295" s="49"/>
      <c r="LAS295" s="49"/>
      <c r="LAT295" s="49"/>
      <c r="LAU295" s="49"/>
      <c r="LAV295" s="49"/>
      <c r="LAW295" s="49"/>
      <c r="LAX295" s="49"/>
      <c r="LAY295" s="49"/>
      <c r="LAZ295" s="49"/>
      <c r="LBA295" s="49"/>
      <c r="LBB295" s="49"/>
      <c r="LBC295" s="49"/>
      <c r="LBD295" s="49"/>
      <c r="LBE295" s="49"/>
      <c r="LBF295" s="49"/>
      <c r="LBG295" s="49"/>
      <c r="LBH295" s="49"/>
      <c r="LBI295" s="49"/>
      <c r="LBJ295" s="49"/>
      <c r="LBK295" s="49"/>
      <c r="LBL295" s="49"/>
      <c r="LBM295" s="49"/>
      <c r="LBN295" s="49"/>
      <c r="LBO295" s="49"/>
      <c r="LBP295" s="49"/>
      <c r="LBQ295" s="49"/>
      <c r="LBR295" s="49"/>
      <c r="LBS295" s="49"/>
      <c r="LBT295" s="49"/>
      <c r="LBU295" s="49"/>
      <c r="LBV295" s="49"/>
      <c r="LBW295" s="49"/>
      <c r="LBX295" s="49"/>
      <c r="LBY295" s="49"/>
      <c r="LBZ295" s="49"/>
      <c r="LCA295" s="49"/>
      <c r="LCB295" s="49"/>
      <c r="LCC295" s="49"/>
      <c r="LCD295" s="49"/>
      <c r="LCE295" s="49"/>
      <c r="LCF295" s="49"/>
      <c r="LCG295" s="49"/>
      <c r="LCH295" s="49"/>
      <c r="LCI295" s="49"/>
      <c r="LCJ295" s="49"/>
      <c r="LCK295" s="49"/>
      <c r="LCL295" s="49"/>
      <c r="LCM295" s="49"/>
      <c r="LCN295" s="49"/>
      <c r="LCO295" s="49"/>
      <c r="LCP295" s="49"/>
      <c r="LCQ295" s="49"/>
      <c r="LCR295" s="49"/>
      <c r="LCS295" s="49"/>
      <c r="LCT295" s="49"/>
      <c r="LCU295" s="49"/>
      <c r="LCV295" s="49"/>
      <c r="LCW295" s="49"/>
      <c r="LCX295" s="49"/>
      <c r="LCY295" s="49"/>
      <c r="LCZ295" s="49"/>
      <c r="LDA295" s="49"/>
      <c r="LDB295" s="49"/>
      <c r="LDC295" s="49"/>
      <c r="LDD295" s="49"/>
      <c r="LDE295" s="49"/>
      <c r="LDF295" s="49"/>
      <c r="LDG295" s="49"/>
      <c r="LDH295" s="49"/>
      <c r="LDI295" s="49"/>
      <c r="LDJ295" s="49"/>
      <c r="LDK295" s="49"/>
      <c r="LDL295" s="49"/>
      <c r="LDM295" s="49"/>
      <c r="LDN295" s="49"/>
      <c r="LDO295" s="49"/>
      <c r="LDP295" s="49"/>
      <c r="LDQ295" s="49"/>
      <c r="LDR295" s="49"/>
      <c r="LDS295" s="49"/>
      <c r="LDT295" s="49"/>
      <c r="LDU295" s="49"/>
      <c r="LDV295" s="49"/>
      <c r="LDW295" s="49"/>
      <c r="LDX295" s="49"/>
      <c r="LDY295" s="49"/>
      <c r="LDZ295" s="49"/>
      <c r="LEA295" s="49"/>
      <c r="LEB295" s="49"/>
      <c r="LEC295" s="49"/>
      <c r="LED295" s="49"/>
      <c r="LEE295" s="49"/>
      <c r="LEF295" s="49"/>
      <c r="LEG295" s="49"/>
      <c r="LEH295" s="49"/>
      <c r="LEI295" s="49"/>
      <c r="LEJ295" s="49"/>
      <c r="LEK295" s="49"/>
      <c r="LEL295" s="49"/>
      <c r="LEM295" s="49"/>
      <c r="LEN295" s="49"/>
      <c r="LEO295" s="49"/>
      <c r="LEP295" s="49"/>
      <c r="LEQ295" s="49"/>
      <c r="LER295" s="49"/>
      <c r="LES295" s="49"/>
      <c r="LET295" s="49"/>
      <c r="LEU295" s="49"/>
      <c r="LEV295" s="49"/>
      <c r="LEW295" s="49"/>
      <c r="LEX295" s="49"/>
      <c r="LEY295" s="49"/>
      <c r="LEZ295" s="49"/>
      <c r="LFA295" s="49"/>
      <c r="LFB295" s="49"/>
      <c r="LFC295" s="49"/>
      <c r="LFD295" s="49"/>
      <c r="LFE295" s="49"/>
      <c r="LFF295" s="49"/>
      <c r="LFG295" s="49"/>
      <c r="LFH295" s="49"/>
      <c r="LFI295" s="49"/>
      <c r="LFJ295" s="49"/>
      <c r="LFK295" s="49"/>
      <c r="LFL295" s="49"/>
      <c r="LFM295" s="49"/>
      <c r="LFN295" s="49"/>
      <c r="LFO295" s="49"/>
      <c r="LFP295" s="49"/>
      <c r="LFQ295" s="49"/>
      <c r="LFR295" s="49"/>
      <c r="LFS295" s="49"/>
      <c r="LFT295" s="49"/>
      <c r="LFU295" s="49"/>
      <c r="LFV295" s="49"/>
      <c r="LFW295" s="49"/>
      <c r="LFX295" s="49"/>
      <c r="LFY295" s="49"/>
      <c r="LFZ295" s="49"/>
      <c r="LGA295" s="49"/>
      <c r="LGB295" s="49"/>
      <c r="LGC295" s="49"/>
      <c r="LGD295" s="49"/>
      <c r="LGE295" s="49"/>
      <c r="LGF295" s="49"/>
      <c r="LGG295" s="49"/>
      <c r="LGH295" s="49"/>
      <c r="LGI295" s="49"/>
      <c r="LGJ295" s="49"/>
      <c r="LGK295" s="49"/>
      <c r="LGL295" s="49"/>
      <c r="LGM295" s="49"/>
      <c r="LGN295" s="49"/>
      <c r="LGO295" s="49"/>
      <c r="LGP295" s="49"/>
      <c r="LGQ295" s="49"/>
      <c r="LGR295" s="49"/>
      <c r="LGS295" s="49"/>
      <c r="LGT295" s="49"/>
      <c r="LGU295" s="49"/>
      <c r="LGV295" s="49"/>
      <c r="LGW295" s="49"/>
      <c r="LGX295" s="49"/>
      <c r="LGY295" s="49"/>
      <c r="LGZ295" s="49"/>
      <c r="LHA295" s="49"/>
      <c r="LHB295" s="49"/>
      <c r="LHC295" s="49"/>
      <c r="LHD295" s="49"/>
      <c r="LHE295" s="49"/>
      <c r="LHF295" s="49"/>
      <c r="LHG295" s="49"/>
      <c r="LHH295" s="49"/>
      <c r="LHI295" s="49"/>
      <c r="LHJ295" s="49"/>
      <c r="LHK295" s="49"/>
      <c r="LHL295" s="49"/>
      <c r="LHM295" s="49"/>
      <c r="LHN295" s="49"/>
      <c r="LHO295" s="49"/>
      <c r="LHP295" s="49"/>
      <c r="LHQ295" s="49"/>
      <c r="LHR295" s="49"/>
      <c r="LHS295" s="49"/>
      <c r="LHT295" s="49"/>
      <c r="LHU295" s="49"/>
      <c r="LHV295" s="49"/>
      <c r="LHW295" s="49"/>
      <c r="LHX295" s="49"/>
      <c r="LHY295" s="49"/>
      <c r="LHZ295" s="49"/>
      <c r="LIA295" s="49"/>
      <c r="LIB295" s="49"/>
      <c r="LIC295" s="49"/>
      <c r="LID295" s="49"/>
      <c r="LIE295" s="49"/>
      <c r="LIF295" s="49"/>
      <c r="LIG295" s="49"/>
      <c r="LIH295" s="49"/>
      <c r="LII295" s="49"/>
      <c r="LIJ295" s="49"/>
      <c r="LIK295" s="49"/>
      <c r="LIL295" s="49"/>
      <c r="LIM295" s="49"/>
      <c r="LIN295" s="49"/>
      <c r="LIO295" s="49"/>
      <c r="LIP295" s="49"/>
      <c r="LIQ295" s="49"/>
      <c r="LIR295" s="49"/>
      <c r="LIS295" s="49"/>
      <c r="LIT295" s="49"/>
      <c r="LIU295" s="49"/>
      <c r="LIV295" s="49"/>
      <c r="LIW295" s="49"/>
      <c r="LIX295" s="49"/>
      <c r="LIY295" s="49"/>
      <c r="LIZ295" s="49"/>
      <c r="LJA295" s="49"/>
      <c r="LJB295" s="49"/>
      <c r="LJC295" s="49"/>
      <c r="LJD295" s="49"/>
      <c r="LJE295" s="49"/>
      <c r="LJF295" s="49"/>
      <c r="LJG295" s="49"/>
      <c r="LJH295" s="49"/>
      <c r="LJI295" s="49"/>
      <c r="LJJ295" s="49"/>
      <c r="LJK295" s="49"/>
      <c r="LJL295" s="49"/>
      <c r="LJM295" s="49"/>
      <c r="LJN295" s="49"/>
      <c r="LJO295" s="49"/>
      <c r="LJP295" s="49"/>
      <c r="LJQ295" s="49"/>
      <c r="LJR295" s="49"/>
      <c r="LJS295" s="49"/>
      <c r="LJT295" s="49"/>
      <c r="LJU295" s="49"/>
      <c r="LJV295" s="49"/>
      <c r="LJW295" s="49"/>
      <c r="LJX295" s="49"/>
      <c r="LJY295" s="49"/>
      <c r="LJZ295" s="49"/>
      <c r="LKA295" s="49"/>
      <c r="LKB295" s="49"/>
      <c r="LKC295" s="49"/>
      <c r="LKD295" s="49"/>
      <c r="LKE295" s="49"/>
      <c r="LKF295" s="49"/>
      <c r="LKG295" s="49"/>
      <c r="LKH295" s="49"/>
      <c r="LKI295" s="49"/>
      <c r="LKJ295" s="49"/>
      <c r="LKK295" s="49"/>
      <c r="LKL295" s="49"/>
      <c r="LKM295" s="49"/>
      <c r="LKN295" s="49"/>
      <c r="LKO295" s="49"/>
      <c r="LKP295" s="49"/>
      <c r="LKQ295" s="49"/>
      <c r="LKR295" s="49"/>
      <c r="LKS295" s="49"/>
      <c r="LKT295" s="49"/>
      <c r="LKU295" s="49"/>
      <c r="LKV295" s="49"/>
      <c r="LKW295" s="49"/>
      <c r="LKX295" s="49"/>
      <c r="LKY295" s="49"/>
      <c r="LKZ295" s="49"/>
      <c r="LLA295" s="49"/>
      <c r="LLB295" s="49"/>
      <c r="LLC295" s="49"/>
      <c r="LLD295" s="49"/>
      <c r="LLE295" s="49"/>
      <c r="LLF295" s="49"/>
      <c r="LLG295" s="49"/>
      <c r="LLH295" s="49"/>
      <c r="LLI295" s="49"/>
      <c r="LLJ295" s="49"/>
      <c r="LLK295" s="49"/>
      <c r="LLL295" s="49"/>
      <c r="LLM295" s="49"/>
      <c r="LLN295" s="49"/>
      <c r="LLO295" s="49"/>
      <c r="LLP295" s="49"/>
      <c r="LLQ295" s="49"/>
      <c r="LLR295" s="49"/>
      <c r="LLS295" s="49"/>
      <c r="LLT295" s="49"/>
      <c r="LLU295" s="49"/>
      <c r="LLV295" s="49"/>
      <c r="LLW295" s="49"/>
      <c r="LLX295" s="49"/>
      <c r="LLY295" s="49"/>
      <c r="LLZ295" s="49"/>
      <c r="LMA295" s="49"/>
      <c r="LMB295" s="49"/>
      <c r="LMC295" s="49"/>
      <c r="LMD295" s="49"/>
      <c r="LME295" s="49"/>
      <c r="LMF295" s="49"/>
      <c r="LMG295" s="49"/>
      <c r="LMH295" s="49"/>
      <c r="LMI295" s="49"/>
      <c r="LMJ295" s="49"/>
      <c r="LMK295" s="49"/>
      <c r="LML295" s="49"/>
      <c r="LMM295" s="49"/>
      <c r="LMN295" s="49"/>
      <c r="LMO295" s="49"/>
      <c r="LMP295" s="49"/>
      <c r="LMQ295" s="49"/>
      <c r="LMR295" s="49"/>
      <c r="LMS295" s="49"/>
      <c r="LMT295" s="49"/>
      <c r="LMU295" s="49"/>
      <c r="LMV295" s="49"/>
      <c r="LMW295" s="49"/>
      <c r="LMX295" s="49"/>
      <c r="LMY295" s="49"/>
      <c r="LMZ295" s="49"/>
      <c r="LNA295" s="49"/>
      <c r="LNB295" s="49"/>
      <c r="LNC295" s="49"/>
      <c r="LND295" s="49"/>
      <c r="LNE295" s="49"/>
      <c r="LNF295" s="49"/>
      <c r="LNG295" s="49"/>
      <c r="LNH295" s="49"/>
      <c r="LNI295" s="49"/>
      <c r="LNJ295" s="49"/>
      <c r="LNK295" s="49"/>
      <c r="LNL295" s="49"/>
      <c r="LNM295" s="49"/>
      <c r="LNN295" s="49"/>
      <c r="LNO295" s="49"/>
      <c r="LNP295" s="49"/>
      <c r="LNQ295" s="49"/>
      <c r="LNR295" s="49"/>
      <c r="LNS295" s="49"/>
      <c r="LNT295" s="49"/>
      <c r="LNU295" s="49"/>
      <c r="LNV295" s="49"/>
      <c r="LNW295" s="49"/>
      <c r="LNX295" s="49"/>
      <c r="LNY295" s="49"/>
      <c r="LNZ295" s="49"/>
      <c r="LOA295" s="49"/>
      <c r="LOB295" s="49"/>
      <c r="LOC295" s="49"/>
      <c r="LOD295" s="49"/>
      <c r="LOE295" s="49"/>
      <c r="LOF295" s="49"/>
      <c r="LOG295" s="49"/>
      <c r="LOH295" s="49"/>
      <c r="LOI295" s="49"/>
      <c r="LOJ295" s="49"/>
      <c r="LOK295" s="49"/>
      <c r="LOL295" s="49"/>
      <c r="LOM295" s="49"/>
      <c r="LON295" s="49"/>
      <c r="LOO295" s="49"/>
      <c r="LOP295" s="49"/>
      <c r="LOQ295" s="49"/>
      <c r="LOR295" s="49"/>
      <c r="LOS295" s="49"/>
      <c r="LOT295" s="49"/>
      <c r="LOU295" s="49"/>
      <c r="LOV295" s="49"/>
      <c r="LOW295" s="49"/>
      <c r="LOX295" s="49"/>
      <c r="LOY295" s="49"/>
      <c r="LOZ295" s="49"/>
      <c r="LPA295" s="49"/>
      <c r="LPB295" s="49"/>
      <c r="LPC295" s="49"/>
      <c r="LPD295" s="49"/>
      <c r="LPE295" s="49"/>
      <c r="LPF295" s="49"/>
      <c r="LPG295" s="49"/>
      <c r="LPH295" s="49"/>
      <c r="LPI295" s="49"/>
      <c r="LPJ295" s="49"/>
      <c r="LPK295" s="49"/>
      <c r="LPL295" s="49"/>
      <c r="LPM295" s="49"/>
      <c r="LPN295" s="49"/>
      <c r="LPO295" s="49"/>
      <c r="LPP295" s="49"/>
      <c r="LPQ295" s="49"/>
      <c r="LPR295" s="49"/>
      <c r="LPS295" s="49"/>
      <c r="LPT295" s="49"/>
      <c r="LPU295" s="49"/>
      <c r="LPV295" s="49"/>
      <c r="LPW295" s="49"/>
      <c r="LPX295" s="49"/>
      <c r="LPY295" s="49"/>
      <c r="LPZ295" s="49"/>
      <c r="LQA295" s="49"/>
      <c r="LQB295" s="49"/>
      <c r="LQC295" s="49"/>
      <c r="LQD295" s="49"/>
      <c r="LQE295" s="49"/>
      <c r="LQF295" s="49"/>
      <c r="LQG295" s="49"/>
      <c r="LQH295" s="49"/>
      <c r="LQI295" s="49"/>
      <c r="LQJ295" s="49"/>
      <c r="LQK295" s="49"/>
      <c r="LQL295" s="49"/>
      <c r="LQM295" s="49"/>
      <c r="LQN295" s="49"/>
      <c r="LQO295" s="49"/>
      <c r="LQP295" s="49"/>
      <c r="LQQ295" s="49"/>
      <c r="LQR295" s="49"/>
      <c r="LQS295" s="49"/>
      <c r="LQT295" s="49"/>
      <c r="LQU295" s="49"/>
      <c r="LQV295" s="49"/>
      <c r="LQW295" s="49"/>
      <c r="LQX295" s="49"/>
      <c r="LQY295" s="49"/>
      <c r="LQZ295" s="49"/>
      <c r="LRA295" s="49"/>
      <c r="LRB295" s="49"/>
      <c r="LRC295" s="49"/>
      <c r="LRD295" s="49"/>
      <c r="LRE295" s="49"/>
      <c r="LRF295" s="49"/>
      <c r="LRG295" s="49"/>
      <c r="LRH295" s="49"/>
      <c r="LRI295" s="49"/>
      <c r="LRJ295" s="49"/>
      <c r="LRK295" s="49"/>
      <c r="LRL295" s="49"/>
      <c r="LRM295" s="49"/>
      <c r="LRN295" s="49"/>
      <c r="LRO295" s="49"/>
      <c r="LRP295" s="49"/>
      <c r="LRQ295" s="49"/>
      <c r="LRR295" s="49"/>
      <c r="LRS295" s="49"/>
      <c r="LRT295" s="49"/>
      <c r="LRU295" s="49"/>
      <c r="LRV295" s="49"/>
      <c r="LRW295" s="49"/>
      <c r="LRX295" s="49"/>
      <c r="LRY295" s="49"/>
      <c r="LRZ295" s="49"/>
      <c r="LSA295" s="49"/>
      <c r="LSB295" s="49"/>
      <c r="LSC295" s="49"/>
      <c r="LSD295" s="49"/>
      <c r="LSE295" s="49"/>
      <c r="LSF295" s="49"/>
      <c r="LSG295" s="49"/>
      <c r="LSH295" s="49"/>
      <c r="LSI295" s="49"/>
      <c r="LSJ295" s="49"/>
      <c r="LSK295" s="49"/>
      <c r="LSL295" s="49"/>
      <c r="LSM295" s="49"/>
      <c r="LSN295" s="49"/>
      <c r="LSO295" s="49"/>
      <c r="LSP295" s="49"/>
      <c r="LSQ295" s="49"/>
      <c r="LSR295" s="49"/>
      <c r="LSS295" s="49"/>
      <c r="LST295" s="49"/>
      <c r="LSU295" s="49"/>
      <c r="LSV295" s="49"/>
      <c r="LSW295" s="49"/>
      <c r="LSX295" s="49"/>
      <c r="LSY295" s="49"/>
      <c r="LSZ295" s="49"/>
      <c r="LTA295" s="49"/>
      <c r="LTB295" s="49"/>
      <c r="LTC295" s="49"/>
      <c r="LTD295" s="49"/>
      <c r="LTE295" s="49"/>
      <c r="LTF295" s="49"/>
      <c r="LTG295" s="49"/>
      <c r="LTH295" s="49"/>
      <c r="LTI295" s="49"/>
      <c r="LTJ295" s="49"/>
      <c r="LTK295" s="49"/>
      <c r="LTL295" s="49"/>
      <c r="LTM295" s="49"/>
      <c r="LTN295" s="49"/>
      <c r="LTO295" s="49"/>
      <c r="LTP295" s="49"/>
      <c r="LTQ295" s="49"/>
      <c r="LTR295" s="49"/>
      <c r="LTS295" s="49"/>
      <c r="LTT295" s="49"/>
      <c r="LTU295" s="49"/>
      <c r="LTV295" s="49"/>
      <c r="LTW295" s="49"/>
      <c r="LTX295" s="49"/>
      <c r="LTY295" s="49"/>
      <c r="LTZ295" s="49"/>
      <c r="LUA295" s="49"/>
      <c r="LUB295" s="49"/>
      <c r="LUC295" s="49"/>
      <c r="LUD295" s="49"/>
      <c r="LUE295" s="49"/>
      <c r="LUF295" s="49"/>
      <c r="LUG295" s="49"/>
      <c r="LUH295" s="49"/>
      <c r="LUI295" s="49"/>
      <c r="LUJ295" s="49"/>
      <c r="LUK295" s="49"/>
      <c r="LUL295" s="49"/>
      <c r="LUM295" s="49"/>
      <c r="LUN295" s="49"/>
      <c r="LUO295" s="49"/>
      <c r="LUP295" s="49"/>
      <c r="LUQ295" s="49"/>
      <c r="LUR295" s="49"/>
      <c r="LUS295" s="49"/>
      <c r="LUT295" s="49"/>
      <c r="LUU295" s="49"/>
      <c r="LUV295" s="49"/>
      <c r="LUW295" s="49"/>
      <c r="LUX295" s="49"/>
      <c r="LUY295" s="49"/>
      <c r="LUZ295" s="49"/>
      <c r="LVA295" s="49"/>
      <c r="LVB295" s="49"/>
      <c r="LVC295" s="49"/>
      <c r="LVD295" s="49"/>
      <c r="LVE295" s="49"/>
      <c r="LVF295" s="49"/>
      <c r="LVG295" s="49"/>
      <c r="LVH295" s="49"/>
      <c r="LVI295" s="49"/>
      <c r="LVJ295" s="49"/>
      <c r="LVK295" s="49"/>
      <c r="LVL295" s="49"/>
      <c r="LVM295" s="49"/>
      <c r="LVN295" s="49"/>
      <c r="LVO295" s="49"/>
      <c r="LVP295" s="49"/>
      <c r="LVQ295" s="49"/>
      <c r="LVR295" s="49"/>
      <c r="LVS295" s="49"/>
      <c r="LVT295" s="49"/>
      <c r="LVU295" s="49"/>
      <c r="LVV295" s="49"/>
      <c r="LVW295" s="49"/>
      <c r="LVX295" s="49"/>
      <c r="LVY295" s="49"/>
      <c r="LVZ295" s="49"/>
      <c r="LWA295" s="49"/>
      <c r="LWB295" s="49"/>
      <c r="LWC295" s="49"/>
      <c r="LWD295" s="49"/>
      <c r="LWE295" s="49"/>
      <c r="LWF295" s="49"/>
      <c r="LWG295" s="49"/>
      <c r="LWH295" s="49"/>
      <c r="LWI295" s="49"/>
      <c r="LWJ295" s="49"/>
      <c r="LWK295" s="49"/>
      <c r="LWL295" s="49"/>
      <c r="LWM295" s="49"/>
      <c r="LWN295" s="49"/>
      <c r="LWO295" s="49"/>
      <c r="LWP295" s="49"/>
      <c r="LWQ295" s="49"/>
      <c r="LWR295" s="49"/>
      <c r="LWS295" s="49"/>
      <c r="LWT295" s="49"/>
      <c r="LWU295" s="49"/>
      <c r="LWV295" s="49"/>
      <c r="LWW295" s="49"/>
      <c r="LWX295" s="49"/>
      <c r="LWY295" s="49"/>
      <c r="LWZ295" s="49"/>
      <c r="LXA295" s="49"/>
      <c r="LXB295" s="49"/>
      <c r="LXC295" s="49"/>
      <c r="LXD295" s="49"/>
      <c r="LXE295" s="49"/>
      <c r="LXF295" s="49"/>
      <c r="LXG295" s="49"/>
      <c r="LXH295" s="49"/>
      <c r="LXI295" s="49"/>
      <c r="LXJ295" s="49"/>
      <c r="LXK295" s="49"/>
      <c r="LXL295" s="49"/>
      <c r="LXM295" s="49"/>
      <c r="LXN295" s="49"/>
      <c r="LXO295" s="49"/>
      <c r="LXP295" s="49"/>
      <c r="LXQ295" s="49"/>
      <c r="LXR295" s="49"/>
      <c r="LXS295" s="49"/>
      <c r="LXT295" s="49"/>
      <c r="LXU295" s="49"/>
      <c r="LXV295" s="49"/>
      <c r="LXW295" s="49"/>
      <c r="LXX295" s="49"/>
      <c r="LXY295" s="49"/>
      <c r="LXZ295" s="49"/>
      <c r="LYA295" s="49"/>
      <c r="LYB295" s="49"/>
      <c r="LYC295" s="49"/>
      <c r="LYD295" s="49"/>
      <c r="LYE295" s="49"/>
      <c r="LYF295" s="49"/>
      <c r="LYG295" s="49"/>
      <c r="LYH295" s="49"/>
      <c r="LYI295" s="49"/>
      <c r="LYJ295" s="49"/>
      <c r="LYK295" s="49"/>
      <c r="LYL295" s="49"/>
      <c r="LYM295" s="49"/>
      <c r="LYN295" s="49"/>
      <c r="LYO295" s="49"/>
      <c r="LYP295" s="49"/>
      <c r="LYQ295" s="49"/>
      <c r="LYR295" s="49"/>
      <c r="LYS295" s="49"/>
      <c r="LYT295" s="49"/>
      <c r="LYU295" s="49"/>
      <c r="LYV295" s="49"/>
      <c r="LYW295" s="49"/>
      <c r="LYX295" s="49"/>
      <c r="LYY295" s="49"/>
      <c r="LYZ295" s="49"/>
      <c r="LZA295" s="49"/>
      <c r="LZB295" s="49"/>
      <c r="LZC295" s="49"/>
      <c r="LZD295" s="49"/>
      <c r="LZE295" s="49"/>
      <c r="LZF295" s="49"/>
      <c r="LZG295" s="49"/>
      <c r="LZH295" s="49"/>
      <c r="LZI295" s="49"/>
      <c r="LZJ295" s="49"/>
      <c r="LZK295" s="49"/>
      <c r="LZL295" s="49"/>
      <c r="LZM295" s="49"/>
      <c r="LZN295" s="49"/>
      <c r="LZO295" s="49"/>
      <c r="LZP295" s="49"/>
      <c r="LZQ295" s="49"/>
      <c r="LZR295" s="49"/>
      <c r="LZS295" s="49"/>
      <c r="LZT295" s="49"/>
      <c r="LZU295" s="49"/>
      <c r="LZV295" s="49"/>
      <c r="LZW295" s="49"/>
      <c r="LZX295" s="49"/>
      <c r="LZY295" s="49"/>
      <c r="LZZ295" s="49"/>
      <c r="MAA295" s="49"/>
      <c r="MAB295" s="49"/>
      <c r="MAC295" s="49"/>
      <c r="MAD295" s="49"/>
      <c r="MAE295" s="49"/>
      <c r="MAF295" s="49"/>
      <c r="MAG295" s="49"/>
      <c r="MAH295" s="49"/>
      <c r="MAI295" s="49"/>
      <c r="MAJ295" s="49"/>
      <c r="MAK295" s="49"/>
      <c r="MAL295" s="49"/>
      <c r="MAM295" s="49"/>
      <c r="MAN295" s="49"/>
      <c r="MAO295" s="49"/>
      <c r="MAP295" s="49"/>
      <c r="MAQ295" s="49"/>
      <c r="MAR295" s="49"/>
      <c r="MAS295" s="49"/>
      <c r="MAT295" s="49"/>
      <c r="MAU295" s="49"/>
      <c r="MAV295" s="49"/>
      <c r="MAW295" s="49"/>
      <c r="MAX295" s="49"/>
      <c r="MAY295" s="49"/>
      <c r="MAZ295" s="49"/>
      <c r="MBA295" s="49"/>
      <c r="MBB295" s="49"/>
      <c r="MBC295" s="49"/>
      <c r="MBD295" s="49"/>
      <c r="MBE295" s="49"/>
      <c r="MBF295" s="49"/>
      <c r="MBG295" s="49"/>
      <c r="MBH295" s="49"/>
      <c r="MBI295" s="49"/>
      <c r="MBJ295" s="49"/>
      <c r="MBK295" s="49"/>
      <c r="MBL295" s="49"/>
      <c r="MBM295" s="49"/>
      <c r="MBN295" s="49"/>
      <c r="MBO295" s="49"/>
      <c r="MBP295" s="49"/>
      <c r="MBQ295" s="49"/>
      <c r="MBR295" s="49"/>
      <c r="MBS295" s="49"/>
      <c r="MBT295" s="49"/>
      <c r="MBU295" s="49"/>
      <c r="MBV295" s="49"/>
      <c r="MBW295" s="49"/>
      <c r="MBX295" s="49"/>
      <c r="MBY295" s="49"/>
      <c r="MBZ295" s="49"/>
      <c r="MCA295" s="49"/>
      <c r="MCB295" s="49"/>
      <c r="MCC295" s="49"/>
      <c r="MCD295" s="49"/>
      <c r="MCE295" s="49"/>
      <c r="MCF295" s="49"/>
      <c r="MCG295" s="49"/>
      <c r="MCH295" s="49"/>
      <c r="MCI295" s="49"/>
      <c r="MCJ295" s="49"/>
      <c r="MCK295" s="49"/>
      <c r="MCL295" s="49"/>
      <c r="MCM295" s="49"/>
      <c r="MCN295" s="49"/>
      <c r="MCO295" s="49"/>
      <c r="MCP295" s="49"/>
      <c r="MCQ295" s="49"/>
      <c r="MCR295" s="49"/>
      <c r="MCS295" s="49"/>
      <c r="MCT295" s="49"/>
      <c r="MCU295" s="49"/>
      <c r="MCV295" s="49"/>
      <c r="MCW295" s="49"/>
      <c r="MCX295" s="49"/>
      <c r="MCY295" s="49"/>
      <c r="MCZ295" s="49"/>
      <c r="MDA295" s="49"/>
      <c r="MDB295" s="49"/>
      <c r="MDC295" s="49"/>
      <c r="MDD295" s="49"/>
      <c r="MDE295" s="49"/>
      <c r="MDF295" s="49"/>
      <c r="MDG295" s="49"/>
      <c r="MDH295" s="49"/>
      <c r="MDI295" s="49"/>
      <c r="MDJ295" s="49"/>
      <c r="MDK295" s="49"/>
      <c r="MDL295" s="49"/>
      <c r="MDM295" s="49"/>
      <c r="MDN295" s="49"/>
      <c r="MDO295" s="49"/>
      <c r="MDP295" s="49"/>
      <c r="MDQ295" s="49"/>
      <c r="MDR295" s="49"/>
      <c r="MDS295" s="49"/>
      <c r="MDT295" s="49"/>
      <c r="MDU295" s="49"/>
      <c r="MDV295" s="49"/>
      <c r="MDW295" s="49"/>
      <c r="MDX295" s="49"/>
      <c r="MDY295" s="49"/>
      <c r="MDZ295" s="49"/>
      <c r="MEA295" s="49"/>
      <c r="MEB295" s="49"/>
      <c r="MEC295" s="49"/>
      <c r="MED295" s="49"/>
      <c r="MEE295" s="49"/>
      <c r="MEF295" s="49"/>
      <c r="MEG295" s="49"/>
      <c r="MEH295" s="49"/>
      <c r="MEI295" s="49"/>
      <c r="MEJ295" s="49"/>
      <c r="MEK295" s="49"/>
      <c r="MEL295" s="49"/>
      <c r="MEM295" s="49"/>
      <c r="MEN295" s="49"/>
      <c r="MEO295" s="49"/>
      <c r="MEP295" s="49"/>
      <c r="MEQ295" s="49"/>
      <c r="MER295" s="49"/>
      <c r="MES295" s="49"/>
      <c r="MET295" s="49"/>
      <c r="MEU295" s="49"/>
      <c r="MEV295" s="49"/>
      <c r="MEW295" s="49"/>
      <c r="MEX295" s="49"/>
      <c r="MEY295" s="49"/>
      <c r="MEZ295" s="49"/>
      <c r="MFA295" s="49"/>
      <c r="MFB295" s="49"/>
      <c r="MFC295" s="49"/>
      <c r="MFD295" s="49"/>
      <c r="MFE295" s="49"/>
      <c r="MFF295" s="49"/>
      <c r="MFG295" s="49"/>
      <c r="MFH295" s="49"/>
      <c r="MFI295" s="49"/>
      <c r="MFJ295" s="49"/>
      <c r="MFK295" s="49"/>
      <c r="MFL295" s="49"/>
      <c r="MFM295" s="49"/>
      <c r="MFN295" s="49"/>
      <c r="MFO295" s="49"/>
      <c r="MFP295" s="49"/>
      <c r="MFQ295" s="49"/>
      <c r="MFR295" s="49"/>
      <c r="MFS295" s="49"/>
      <c r="MFT295" s="49"/>
      <c r="MFU295" s="49"/>
      <c r="MFV295" s="49"/>
      <c r="MFW295" s="49"/>
      <c r="MFX295" s="49"/>
      <c r="MFY295" s="49"/>
      <c r="MFZ295" s="49"/>
      <c r="MGA295" s="49"/>
      <c r="MGB295" s="49"/>
      <c r="MGC295" s="49"/>
      <c r="MGD295" s="49"/>
      <c r="MGE295" s="49"/>
      <c r="MGF295" s="49"/>
      <c r="MGG295" s="49"/>
      <c r="MGH295" s="49"/>
      <c r="MGI295" s="49"/>
      <c r="MGJ295" s="49"/>
      <c r="MGK295" s="49"/>
      <c r="MGL295" s="49"/>
      <c r="MGM295" s="49"/>
      <c r="MGN295" s="49"/>
      <c r="MGO295" s="49"/>
      <c r="MGP295" s="49"/>
      <c r="MGQ295" s="49"/>
      <c r="MGR295" s="49"/>
      <c r="MGS295" s="49"/>
      <c r="MGT295" s="49"/>
      <c r="MGU295" s="49"/>
      <c r="MGV295" s="49"/>
      <c r="MGW295" s="49"/>
      <c r="MGX295" s="49"/>
      <c r="MGY295" s="49"/>
      <c r="MGZ295" s="49"/>
      <c r="MHA295" s="49"/>
      <c r="MHB295" s="49"/>
      <c r="MHC295" s="49"/>
      <c r="MHD295" s="49"/>
      <c r="MHE295" s="49"/>
      <c r="MHF295" s="49"/>
      <c r="MHG295" s="49"/>
      <c r="MHH295" s="49"/>
      <c r="MHI295" s="49"/>
      <c r="MHJ295" s="49"/>
      <c r="MHK295" s="49"/>
      <c r="MHL295" s="49"/>
      <c r="MHM295" s="49"/>
      <c r="MHN295" s="49"/>
      <c r="MHO295" s="49"/>
      <c r="MHP295" s="49"/>
      <c r="MHQ295" s="49"/>
      <c r="MHR295" s="49"/>
      <c r="MHS295" s="49"/>
      <c r="MHT295" s="49"/>
      <c r="MHU295" s="49"/>
      <c r="MHV295" s="49"/>
      <c r="MHW295" s="49"/>
      <c r="MHX295" s="49"/>
      <c r="MHY295" s="49"/>
      <c r="MHZ295" s="49"/>
      <c r="MIA295" s="49"/>
      <c r="MIB295" s="49"/>
      <c r="MIC295" s="49"/>
      <c r="MID295" s="49"/>
      <c r="MIE295" s="49"/>
      <c r="MIF295" s="49"/>
      <c r="MIG295" s="49"/>
      <c r="MIH295" s="49"/>
      <c r="MII295" s="49"/>
      <c r="MIJ295" s="49"/>
      <c r="MIK295" s="49"/>
      <c r="MIL295" s="49"/>
      <c r="MIM295" s="49"/>
      <c r="MIN295" s="49"/>
      <c r="MIO295" s="49"/>
      <c r="MIP295" s="49"/>
      <c r="MIQ295" s="49"/>
      <c r="MIR295" s="49"/>
      <c r="MIS295" s="49"/>
      <c r="MIT295" s="49"/>
      <c r="MIU295" s="49"/>
      <c r="MIV295" s="49"/>
      <c r="MIW295" s="49"/>
      <c r="MIX295" s="49"/>
      <c r="MIY295" s="49"/>
      <c r="MIZ295" s="49"/>
      <c r="MJA295" s="49"/>
      <c r="MJB295" s="49"/>
      <c r="MJC295" s="49"/>
      <c r="MJD295" s="49"/>
      <c r="MJE295" s="49"/>
      <c r="MJF295" s="49"/>
      <c r="MJG295" s="49"/>
      <c r="MJH295" s="49"/>
      <c r="MJI295" s="49"/>
      <c r="MJJ295" s="49"/>
      <c r="MJK295" s="49"/>
      <c r="MJL295" s="49"/>
      <c r="MJM295" s="49"/>
      <c r="MJN295" s="49"/>
      <c r="MJO295" s="49"/>
      <c r="MJP295" s="49"/>
      <c r="MJQ295" s="49"/>
      <c r="MJR295" s="49"/>
      <c r="MJS295" s="49"/>
      <c r="MJT295" s="49"/>
      <c r="MJU295" s="49"/>
      <c r="MJV295" s="49"/>
      <c r="MJW295" s="49"/>
      <c r="MJX295" s="49"/>
      <c r="MJY295" s="49"/>
      <c r="MJZ295" s="49"/>
      <c r="MKA295" s="49"/>
      <c r="MKB295" s="49"/>
      <c r="MKC295" s="49"/>
      <c r="MKD295" s="49"/>
      <c r="MKE295" s="49"/>
      <c r="MKF295" s="49"/>
      <c r="MKG295" s="49"/>
      <c r="MKH295" s="49"/>
      <c r="MKI295" s="49"/>
      <c r="MKJ295" s="49"/>
      <c r="MKK295" s="49"/>
      <c r="MKL295" s="49"/>
      <c r="MKM295" s="49"/>
      <c r="MKN295" s="49"/>
      <c r="MKO295" s="49"/>
      <c r="MKP295" s="49"/>
      <c r="MKQ295" s="49"/>
      <c r="MKR295" s="49"/>
      <c r="MKS295" s="49"/>
      <c r="MKT295" s="49"/>
      <c r="MKU295" s="49"/>
      <c r="MKV295" s="49"/>
      <c r="MKW295" s="49"/>
      <c r="MKX295" s="49"/>
      <c r="MKY295" s="49"/>
      <c r="MKZ295" s="49"/>
      <c r="MLA295" s="49"/>
      <c r="MLB295" s="49"/>
      <c r="MLC295" s="49"/>
      <c r="MLD295" s="49"/>
      <c r="MLE295" s="49"/>
      <c r="MLF295" s="49"/>
      <c r="MLG295" s="49"/>
      <c r="MLH295" s="49"/>
      <c r="MLI295" s="49"/>
      <c r="MLJ295" s="49"/>
      <c r="MLK295" s="49"/>
      <c r="MLL295" s="49"/>
      <c r="MLM295" s="49"/>
      <c r="MLN295" s="49"/>
      <c r="MLO295" s="49"/>
      <c r="MLP295" s="49"/>
      <c r="MLQ295" s="49"/>
      <c r="MLR295" s="49"/>
      <c r="MLS295" s="49"/>
      <c r="MLT295" s="49"/>
      <c r="MLU295" s="49"/>
      <c r="MLV295" s="49"/>
      <c r="MLW295" s="49"/>
      <c r="MLX295" s="49"/>
      <c r="MLY295" s="49"/>
      <c r="MLZ295" s="49"/>
      <c r="MMA295" s="49"/>
      <c r="MMB295" s="49"/>
      <c r="MMC295" s="49"/>
      <c r="MMD295" s="49"/>
      <c r="MME295" s="49"/>
      <c r="MMF295" s="49"/>
      <c r="MMG295" s="49"/>
      <c r="MMH295" s="49"/>
      <c r="MMI295" s="49"/>
      <c r="MMJ295" s="49"/>
      <c r="MMK295" s="49"/>
      <c r="MML295" s="49"/>
      <c r="MMM295" s="49"/>
      <c r="MMN295" s="49"/>
      <c r="MMO295" s="49"/>
      <c r="MMP295" s="49"/>
      <c r="MMQ295" s="49"/>
      <c r="MMR295" s="49"/>
      <c r="MMS295" s="49"/>
      <c r="MMT295" s="49"/>
      <c r="MMU295" s="49"/>
      <c r="MMV295" s="49"/>
      <c r="MMW295" s="49"/>
      <c r="MMX295" s="49"/>
      <c r="MMY295" s="49"/>
      <c r="MMZ295" s="49"/>
      <c r="MNA295" s="49"/>
      <c r="MNB295" s="49"/>
      <c r="MNC295" s="49"/>
      <c r="MND295" s="49"/>
      <c r="MNE295" s="49"/>
      <c r="MNF295" s="49"/>
      <c r="MNG295" s="49"/>
      <c r="MNH295" s="49"/>
      <c r="MNI295" s="49"/>
      <c r="MNJ295" s="49"/>
      <c r="MNK295" s="49"/>
      <c r="MNL295" s="49"/>
      <c r="MNM295" s="49"/>
      <c r="MNN295" s="49"/>
      <c r="MNO295" s="49"/>
      <c r="MNP295" s="49"/>
      <c r="MNQ295" s="49"/>
      <c r="MNR295" s="49"/>
      <c r="MNS295" s="49"/>
      <c r="MNT295" s="49"/>
      <c r="MNU295" s="49"/>
      <c r="MNV295" s="49"/>
      <c r="MNW295" s="49"/>
      <c r="MNX295" s="49"/>
      <c r="MNY295" s="49"/>
      <c r="MNZ295" s="49"/>
      <c r="MOA295" s="49"/>
      <c r="MOB295" s="49"/>
      <c r="MOC295" s="49"/>
      <c r="MOD295" s="49"/>
      <c r="MOE295" s="49"/>
      <c r="MOF295" s="49"/>
      <c r="MOG295" s="49"/>
      <c r="MOH295" s="49"/>
      <c r="MOI295" s="49"/>
      <c r="MOJ295" s="49"/>
      <c r="MOK295" s="49"/>
      <c r="MOL295" s="49"/>
      <c r="MOM295" s="49"/>
      <c r="MON295" s="49"/>
      <c r="MOO295" s="49"/>
      <c r="MOP295" s="49"/>
      <c r="MOQ295" s="49"/>
      <c r="MOR295" s="49"/>
      <c r="MOS295" s="49"/>
      <c r="MOT295" s="49"/>
      <c r="MOU295" s="49"/>
      <c r="MOV295" s="49"/>
      <c r="MOW295" s="49"/>
      <c r="MOX295" s="49"/>
      <c r="MOY295" s="49"/>
      <c r="MOZ295" s="49"/>
      <c r="MPA295" s="49"/>
      <c r="MPB295" s="49"/>
      <c r="MPC295" s="49"/>
      <c r="MPD295" s="49"/>
      <c r="MPE295" s="49"/>
      <c r="MPF295" s="49"/>
      <c r="MPG295" s="49"/>
      <c r="MPH295" s="49"/>
      <c r="MPI295" s="49"/>
      <c r="MPJ295" s="49"/>
      <c r="MPK295" s="49"/>
      <c r="MPL295" s="49"/>
      <c r="MPM295" s="49"/>
      <c r="MPN295" s="49"/>
      <c r="MPO295" s="49"/>
      <c r="MPP295" s="49"/>
      <c r="MPQ295" s="49"/>
      <c r="MPR295" s="49"/>
      <c r="MPS295" s="49"/>
      <c r="MPT295" s="49"/>
      <c r="MPU295" s="49"/>
      <c r="MPV295" s="49"/>
      <c r="MPW295" s="49"/>
      <c r="MPX295" s="49"/>
      <c r="MPY295" s="49"/>
      <c r="MPZ295" s="49"/>
      <c r="MQA295" s="49"/>
      <c r="MQB295" s="49"/>
      <c r="MQC295" s="49"/>
      <c r="MQD295" s="49"/>
      <c r="MQE295" s="49"/>
      <c r="MQF295" s="49"/>
      <c r="MQG295" s="49"/>
      <c r="MQH295" s="49"/>
      <c r="MQI295" s="49"/>
      <c r="MQJ295" s="49"/>
      <c r="MQK295" s="49"/>
      <c r="MQL295" s="49"/>
      <c r="MQM295" s="49"/>
      <c r="MQN295" s="49"/>
      <c r="MQO295" s="49"/>
      <c r="MQP295" s="49"/>
      <c r="MQQ295" s="49"/>
      <c r="MQR295" s="49"/>
      <c r="MQS295" s="49"/>
      <c r="MQT295" s="49"/>
      <c r="MQU295" s="49"/>
      <c r="MQV295" s="49"/>
      <c r="MQW295" s="49"/>
      <c r="MQX295" s="49"/>
      <c r="MQY295" s="49"/>
      <c r="MQZ295" s="49"/>
      <c r="MRA295" s="49"/>
      <c r="MRB295" s="49"/>
      <c r="MRC295" s="49"/>
      <c r="MRD295" s="49"/>
      <c r="MRE295" s="49"/>
      <c r="MRF295" s="49"/>
      <c r="MRG295" s="49"/>
      <c r="MRH295" s="49"/>
      <c r="MRI295" s="49"/>
      <c r="MRJ295" s="49"/>
      <c r="MRK295" s="49"/>
      <c r="MRL295" s="49"/>
      <c r="MRM295" s="49"/>
      <c r="MRN295" s="49"/>
      <c r="MRO295" s="49"/>
      <c r="MRP295" s="49"/>
      <c r="MRQ295" s="49"/>
      <c r="MRR295" s="49"/>
      <c r="MRS295" s="49"/>
      <c r="MRT295" s="49"/>
      <c r="MRU295" s="49"/>
      <c r="MRV295" s="49"/>
      <c r="MRW295" s="49"/>
      <c r="MRX295" s="49"/>
      <c r="MRY295" s="49"/>
      <c r="MRZ295" s="49"/>
      <c r="MSA295" s="49"/>
      <c r="MSB295" s="49"/>
      <c r="MSC295" s="49"/>
      <c r="MSD295" s="49"/>
      <c r="MSE295" s="49"/>
      <c r="MSF295" s="49"/>
      <c r="MSG295" s="49"/>
      <c r="MSH295" s="49"/>
      <c r="MSI295" s="49"/>
      <c r="MSJ295" s="49"/>
      <c r="MSK295" s="49"/>
      <c r="MSL295" s="49"/>
      <c r="MSM295" s="49"/>
      <c r="MSN295" s="49"/>
      <c r="MSO295" s="49"/>
      <c r="MSP295" s="49"/>
      <c r="MSQ295" s="49"/>
      <c r="MSR295" s="49"/>
      <c r="MSS295" s="49"/>
      <c r="MST295" s="49"/>
      <c r="MSU295" s="49"/>
      <c r="MSV295" s="49"/>
      <c r="MSW295" s="49"/>
      <c r="MSX295" s="49"/>
      <c r="MSY295" s="49"/>
      <c r="MSZ295" s="49"/>
      <c r="MTA295" s="49"/>
      <c r="MTB295" s="49"/>
      <c r="MTC295" s="49"/>
      <c r="MTD295" s="49"/>
      <c r="MTE295" s="49"/>
      <c r="MTF295" s="49"/>
      <c r="MTG295" s="49"/>
      <c r="MTH295" s="49"/>
      <c r="MTI295" s="49"/>
      <c r="MTJ295" s="49"/>
      <c r="MTK295" s="49"/>
      <c r="MTL295" s="49"/>
      <c r="MTM295" s="49"/>
      <c r="MTN295" s="49"/>
      <c r="MTO295" s="49"/>
      <c r="MTP295" s="49"/>
      <c r="MTQ295" s="49"/>
      <c r="MTR295" s="49"/>
      <c r="MTS295" s="49"/>
      <c r="MTT295" s="49"/>
      <c r="MTU295" s="49"/>
      <c r="MTV295" s="49"/>
      <c r="MTW295" s="49"/>
      <c r="MTX295" s="49"/>
      <c r="MTY295" s="49"/>
      <c r="MTZ295" s="49"/>
      <c r="MUA295" s="49"/>
      <c r="MUB295" s="49"/>
      <c r="MUC295" s="49"/>
      <c r="MUD295" s="49"/>
      <c r="MUE295" s="49"/>
      <c r="MUF295" s="49"/>
      <c r="MUG295" s="49"/>
      <c r="MUH295" s="49"/>
      <c r="MUI295" s="49"/>
      <c r="MUJ295" s="49"/>
      <c r="MUK295" s="49"/>
      <c r="MUL295" s="49"/>
      <c r="MUM295" s="49"/>
      <c r="MUN295" s="49"/>
      <c r="MUO295" s="49"/>
      <c r="MUP295" s="49"/>
      <c r="MUQ295" s="49"/>
      <c r="MUR295" s="49"/>
      <c r="MUS295" s="49"/>
      <c r="MUT295" s="49"/>
      <c r="MUU295" s="49"/>
      <c r="MUV295" s="49"/>
      <c r="MUW295" s="49"/>
      <c r="MUX295" s="49"/>
      <c r="MUY295" s="49"/>
      <c r="MUZ295" s="49"/>
      <c r="MVA295" s="49"/>
      <c r="MVB295" s="49"/>
      <c r="MVC295" s="49"/>
      <c r="MVD295" s="49"/>
      <c r="MVE295" s="49"/>
      <c r="MVF295" s="49"/>
      <c r="MVG295" s="49"/>
      <c r="MVH295" s="49"/>
      <c r="MVI295" s="49"/>
      <c r="MVJ295" s="49"/>
      <c r="MVK295" s="49"/>
      <c r="MVL295" s="49"/>
      <c r="MVM295" s="49"/>
      <c r="MVN295" s="49"/>
      <c r="MVO295" s="49"/>
      <c r="MVP295" s="49"/>
      <c r="MVQ295" s="49"/>
      <c r="MVR295" s="49"/>
      <c r="MVS295" s="49"/>
      <c r="MVT295" s="49"/>
      <c r="MVU295" s="49"/>
      <c r="MVV295" s="49"/>
      <c r="MVW295" s="49"/>
      <c r="MVX295" s="49"/>
      <c r="MVY295" s="49"/>
      <c r="MVZ295" s="49"/>
      <c r="MWA295" s="49"/>
      <c r="MWB295" s="49"/>
      <c r="MWC295" s="49"/>
      <c r="MWD295" s="49"/>
      <c r="MWE295" s="49"/>
      <c r="MWF295" s="49"/>
      <c r="MWG295" s="49"/>
      <c r="MWH295" s="49"/>
      <c r="MWI295" s="49"/>
      <c r="MWJ295" s="49"/>
      <c r="MWK295" s="49"/>
      <c r="MWL295" s="49"/>
      <c r="MWM295" s="49"/>
      <c r="MWN295" s="49"/>
      <c r="MWO295" s="49"/>
      <c r="MWP295" s="49"/>
      <c r="MWQ295" s="49"/>
      <c r="MWR295" s="49"/>
      <c r="MWS295" s="49"/>
      <c r="MWT295" s="49"/>
      <c r="MWU295" s="49"/>
      <c r="MWV295" s="49"/>
      <c r="MWW295" s="49"/>
      <c r="MWX295" s="49"/>
      <c r="MWY295" s="49"/>
      <c r="MWZ295" s="49"/>
      <c r="MXA295" s="49"/>
      <c r="MXB295" s="49"/>
      <c r="MXC295" s="49"/>
      <c r="MXD295" s="49"/>
      <c r="MXE295" s="49"/>
      <c r="MXF295" s="49"/>
      <c r="MXG295" s="49"/>
      <c r="MXH295" s="49"/>
      <c r="MXI295" s="49"/>
      <c r="MXJ295" s="49"/>
      <c r="MXK295" s="49"/>
      <c r="MXL295" s="49"/>
      <c r="MXM295" s="49"/>
      <c r="MXN295" s="49"/>
      <c r="MXO295" s="49"/>
      <c r="MXP295" s="49"/>
      <c r="MXQ295" s="49"/>
      <c r="MXR295" s="49"/>
      <c r="MXS295" s="49"/>
      <c r="MXT295" s="49"/>
      <c r="MXU295" s="49"/>
      <c r="MXV295" s="49"/>
      <c r="MXW295" s="49"/>
      <c r="MXX295" s="49"/>
      <c r="MXY295" s="49"/>
      <c r="MXZ295" s="49"/>
      <c r="MYA295" s="49"/>
      <c r="MYB295" s="49"/>
      <c r="MYC295" s="49"/>
      <c r="MYD295" s="49"/>
      <c r="MYE295" s="49"/>
      <c r="MYF295" s="49"/>
      <c r="MYG295" s="49"/>
      <c r="MYH295" s="49"/>
      <c r="MYI295" s="49"/>
      <c r="MYJ295" s="49"/>
      <c r="MYK295" s="49"/>
      <c r="MYL295" s="49"/>
      <c r="MYM295" s="49"/>
      <c r="MYN295" s="49"/>
      <c r="MYO295" s="49"/>
      <c r="MYP295" s="49"/>
      <c r="MYQ295" s="49"/>
      <c r="MYR295" s="49"/>
      <c r="MYS295" s="49"/>
      <c r="MYT295" s="49"/>
      <c r="MYU295" s="49"/>
      <c r="MYV295" s="49"/>
      <c r="MYW295" s="49"/>
      <c r="MYX295" s="49"/>
      <c r="MYY295" s="49"/>
      <c r="MYZ295" s="49"/>
      <c r="MZA295" s="49"/>
      <c r="MZB295" s="49"/>
      <c r="MZC295" s="49"/>
      <c r="MZD295" s="49"/>
      <c r="MZE295" s="49"/>
      <c r="MZF295" s="49"/>
      <c r="MZG295" s="49"/>
      <c r="MZH295" s="49"/>
      <c r="MZI295" s="49"/>
      <c r="MZJ295" s="49"/>
      <c r="MZK295" s="49"/>
      <c r="MZL295" s="49"/>
      <c r="MZM295" s="49"/>
      <c r="MZN295" s="49"/>
      <c r="MZO295" s="49"/>
      <c r="MZP295" s="49"/>
      <c r="MZQ295" s="49"/>
      <c r="MZR295" s="49"/>
      <c r="MZS295" s="49"/>
      <c r="MZT295" s="49"/>
      <c r="MZU295" s="49"/>
      <c r="MZV295" s="49"/>
      <c r="MZW295" s="49"/>
      <c r="MZX295" s="49"/>
      <c r="MZY295" s="49"/>
      <c r="MZZ295" s="49"/>
      <c r="NAA295" s="49"/>
      <c r="NAB295" s="49"/>
      <c r="NAC295" s="49"/>
      <c r="NAD295" s="49"/>
      <c r="NAE295" s="49"/>
      <c r="NAF295" s="49"/>
      <c r="NAG295" s="49"/>
      <c r="NAH295" s="49"/>
      <c r="NAI295" s="49"/>
      <c r="NAJ295" s="49"/>
      <c r="NAK295" s="49"/>
      <c r="NAL295" s="49"/>
      <c r="NAM295" s="49"/>
      <c r="NAN295" s="49"/>
      <c r="NAO295" s="49"/>
      <c r="NAP295" s="49"/>
      <c r="NAQ295" s="49"/>
      <c r="NAR295" s="49"/>
      <c r="NAS295" s="49"/>
      <c r="NAT295" s="49"/>
      <c r="NAU295" s="49"/>
      <c r="NAV295" s="49"/>
      <c r="NAW295" s="49"/>
      <c r="NAX295" s="49"/>
      <c r="NAY295" s="49"/>
      <c r="NAZ295" s="49"/>
      <c r="NBA295" s="49"/>
      <c r="NBB295" s="49"/>
      <c r="NBC295" s="49"/>
      <c r="NBD295" s="49"/>
      <c r="NBE295" s="49"/>
      <c r="NBF295" s="49"/>
      <c r="NBG295" s="49"/>
      <c r="NBH295" s="49"/>
      <c r="NBI295" s="49"/>
      <c r="NBJ295" s="49"/>
      <c r="NBK295" s="49"/>
      <c r="NBL295" s="49"/>
      <c r="NBM295" s="49"/>
      <c r="NBN295" s="49"/>
      <c r="NBO295" s="49"/>
      <c r="NBP295" s="49"/>
      <c r="NBQ295" s="49"/>
      <c r="NBR295" s="49"/>
      <c r="NBS295" s="49"/>
      <c r="NBT295" s="49"/>
      <c r="NBU295" s="49"/>
      <c r="NBV295" s="49"/>
      <c r="NBW295" s="49"/>
      <c r="NBX295" s="49"/>
      <c r="NBY295" s="49"/>
      <c r="NBZ295" s="49"/>
      <c r="NCA295" s="49"/>
      <c r="NCB295" s="49"/>
      <c r="NCC295" s="49"/>
      <c r="NCD295" s="49"/>
      <c r="NCE295" s="49"/>
      <c r="NCF295" s="49"/>
      <c r="NCG295" s="49"/>
      <c r="NCH295" s="49"/>
      <c r="NCI295" s="49"/>
      <c r="NCJ295" s="49"/>
      <c r="NCK295" s="49"/>
      <c r="NCL295" s="49"/>
      <c r="NCM295" s="49"/>
      <c r="NCN295" s="49"/>
      <c r="NCO295" s="49"/>
      <c r="NCP295" s="49"/>
      <c r="NCQ295" s="49"/>
      <c r="NCR295" s="49"/>
      <c r="NCS295" s="49"/>
      <c r="NCT295" s="49"/>
      <c r="NCU295" s="49"/>
      <c r="NCV295" s="49"/>
      <c r="NCW295" s="49"/>
      <c r="NCX295" s="49"/>
      <c r="NCY295" s="49"/>
      <c r="NCZ295" s="49"/>
      <c r="NDA295" s="49"/>
      <c r="NDB295" s="49"/>
      <c r="NDC295" s="49"/>
      <c r="NDD295" s="49"/>
      <c r="NDE295" s="49"/>
      <c r="NDF295" s="49"/>
      <c r="NDG295" s="49"/>
      <c r="NDH295" s="49"/>
      <c r="NDI295" s="49"/>
      <c r="NDJ295" s="49"/>
      <c r="NDK295" s="49"/>
      <c r="NDL295" s="49"/>
      <c r="NDM295" s="49"/>
      <c r="NDN295" s="49"/>
      <c r="NDO295" s="49"/>
      <c r="NDP295" s="49"/>
      <c r="NDQ295" s="49"/>
      <c r="NDR295" s="49"/>
      <c r="NDS295" s="49"/>
      <c r="NDT295" s="49"/>
      <c r="NDU295" s="49"/>
      <c r="NDV295" s="49"/>
      <c r="NDW295" s="49"/>
      <c r="NDX295" s="49"/>
      <c r="NDY295" s="49"/>
      <c r="NDZ295" s="49"/>
      <c r="NEA295" s="49"/>
      <c r="NEB295" s="49"/>
      <c r="NEC295" s="49"/>
      <c r="NED295" s="49"/>
      <c r="NEE295" s="49"/>
      <c r="NEF295" s="49"/>
      <c r="NEG295" s="49"/>
      <c r="NEH295" s="49"/>
      <c r="NEI295" s="49"/>
      <c r="NEJ295" s="49"/>
      <c r="NEK295" s="49"/>
      <c r="NEL295" s="49"/>
      <c r="NEM295" s="49"/>
      <c r="NEN295" s="49"/>
      <c r="NEO295" s="49"/>
      <c r="NEP295" s="49"/>
      <c r="NEQ295" s="49"/>
      <c r="NER295" s="49"/>
      <c r="NES295" s="49"/>
      <c r="NET295" s="49"/>
      <c r="NEU295" s="49"/>
      <c r="NEV295" s="49"/>
      <c r="NEW295" s="49"/>
      <c r="NEX295" s="49"/>
      <c r="NEY295" s="49"/>
      <c r="NEZ295" s="49"/>
      <c r="NFA295" s="49"/>
      <c r="NFB295" s="49"/>
      <c r="NFC295" s="49"/>
      <c r="NFD295" s="49"/>
      <c r="NFE295" s="49"/>
      <c r="NFF295" s="49"/>
      <c r="NFG295" s="49"/>
      <c r="NFH295" s="49"/>
      <c r="NFI295" s="49"/>
      <c r="NFJ295" s="49"/>
      <c r="NFK295" s="49"/>
      <c r="NFL295" s="49"/>
      <c r="NFM295" s="49"/>
      <c r="NFN295" s="49"/>
      <c r="NFO295" s="49"/>
      <c r="NFP295" s="49"/>
      <c r="NFQ295" s="49"/>
      <c r="NFR295" s="49"/>
      <c r="NFS295" s="49"/>
      <c r="NFT295" s="49"/>
      <c r="NFU295" s="49"/>
      <c r="NFV295" s="49"/>
      <c r="NFW295" s="49"/>
      <c r="NFX295" s="49"/>
      <c r="NFY295" s="49"/>
      <c r="NFZ295" s="49"/>
      <c r="NGA295" s="49"/>
      <c r="NGB295" s="49"/>
      <c r="NGC295" s="49"/>
      <c r="NGD295" s="49"/>
      <c r="NGE295" s="49"/>
      <c r="NGF295" s="49"/>
      <c r="NGG295" s="49"/>
      <c r="NGH295" s="49"/>
      <c r="NGI295" s="49"/>
      <c r="NGJ295" s="49"/>
      <c r="NGK295" s="49"/>
      <c r="NGL295" s="49"/>
      <c r="NGM295" s="49"/>
      <c r="NGN295" s="49"/>
      <c r="NGO295" s="49"/>
      <c r="NGP295" s="49"/>
      <c r="NGQ295" s="49"/>
      <c r="NGR295" s="49"/>
      <c r="NGS295" s="49"/>
      <c r="NGT295" s="49"/>
      <c r="NGU295" s="49"/>
      <c r="NGV295" s="49"/>
      <c r="NGW295" s="49"/>
      <c r="NGX295" s="49"/>
      <c r="NGY295" s="49"/>
      <c r="NGZ295" s="49"/>
      <c r="NHA295" s="49"/>
      <c r="NHB295" s="49"/>
      <c r="NHC295" s="49"/>
      <c r="NHD295" s="49"/>
      <c r="NHE295" s="49"/>
      <c r="NHF295" s="49"/>
      <c r="NHG295" s="49"/>
      <c r="NHH295" s="49"/>
      <c r="NHI295" s="49"/>
      <c r="NHJ295" s="49"/>
      <c r="NHK295" s="49"/>
      <c r="NHL295" s="49"/>
      <c r="NHM295" s="49"/>
      <c r="NHN295" s="49"/>
      <c r="NHO295" s="49"/>
      <c r="NHP295" s="49"/>
      <c r="NHQ295" s="49"/>
      <c r="NHR295" s="49"/>
      <c r="NHS295" s="49"/>
      <c r="NHT295" s="49"/>
      <c r="NHU295" s="49"/>
      <c r="NHV295" s="49"/>
      <c r="NHW295" s="49"/>
      <c r="NHX295" s="49"/>
      <c r="NHY295" s="49"/>
      <c r="NHZ295" s="49"/>
      <c r="NIA295" s="49"/>
      <c r="NIB295" s="49"/>
      <c r="NIC295" s="49"/>
      <c r="NID295" s="49"/>
      <c r="NIE295" s="49"/>
      <c r="NIF295" s="49"/>
      <c r="NIG295" s="49"/>
      <c r="NIH295" s="49"/>
      <c r="NII295" s="49"/>
      <c r="NIJ295" s="49"/>
      <c r="NIK295" s="49"/>
      <c r="NIL295" s="49"/>
      <c r="NIM295" s="49"/>
      <c r="NIN295" s="49"/>
      <c r="NIO295" s="49"/>
      <c r="NIP295" s="49"/>
      <c r="NIQ295" s="49"/>
      <c r="NIR295" s="49"/>
      <c r="NIS295" s="49"/>
      <c r="NIT295" s="49"/>
      <c r="NIU295" s="49"/>
      <c r="NIV295" s="49"/>
      <c r="NIW295" s="49"/>
      <c r="NIX295" s="49"/>
      <c r="NIY295" s="49"/>
      <c r="NIZ295" s="49"/>
      <c r="NJA295" s="49"/>
      <c r="NJB295" s="49"/>
      <c r="NJC295" s="49"/>
      <c r="NJD295" s="49"/>
      <c r="NJE295" s="49"/>
      <c r="NJF295" s="49"/>
      <c r="NJG295" s="49"/>
      <c r="NJH295" s="49"/>
      <c r="NJI295" s="49"/>
      <c r="NJJ295" s="49"/>
      <c r="NJK295" s="49"/>
      <c r="NJL295" s="49"/>
      <c r="NJM295" s="49"/>
      <c r="NJN295" s="49"/>
      <c r="NJO295" s="49"/>
      <c r="NJP295" s="49"/>
      <c r="NJQ295" s="49"/>
      <c r="NJR295" s="49"/>
      <c r="NJS295" s="49"/>
      <c r="NJT295" s="49"/>
      <c r="NJU295" s="49"/>
      <c r="NJV295" s="49"/>
      <c r="NJW295" s="49"/>
      <c r="NJX295" s="49"/>
      <c r="NJY295" s="49"/>
      <c r="NJZ295" s="49"/>
      <c r="NKA295" s="49"/>
      <c r="NKB295" s="49"/>
      <c r="NKC295" s="49"/>
      <c r="NKD295" s="49"/>
      <c r="NKE295" s="49"/>
      <c r="NKF295" s="49"/>
      <c r="NKG295" s="49"/>
      <c r="NKH295" s="49"/>
      <c r="NKI295" s="49"/>
      <c r="NKJ295" s="49"/>
      <c r="NKK295" s="49"/>
      <c r="NKL295" s="49"/>
      <c r="NKM295" s="49"/>
      <c r="NKN295" s="49"/>
      <c r="NKO295" s="49"/>
      <c r="NKP295" s="49"/>
      <c r="NKQ295" s="49"/>
      <c r="NKR295" s="49"/>
      <c r="NKS295" s="49"/>
      <c r="NKT295" s="49"/>
      <c r="NKU295" s="49"/>
      <c r="NKV295" s="49"/>
      <c r="NKW295" s="49"/>
      <c r="NKX295" s="49"/>
      <c r="NKY295" s="49"/>
      <c r="NKZ295" s="49"/>
      <c r="NLA295" s="49"/>
      <c r="NLB295" s="49"/>
      <c r="NLC295" s="49"/>
      <c r="NLD295" s="49"/>
      <c r="NLE295" s="49"/>
      <c r="NLF295" s="49"/>
      <c r="NLG295" s="49"/>
      <c r="NLH295" s="49"/>
      <c r="NLI295" s="49"/>
      <c r="NLJ295" s="49"/>
      <c r="NLK295" s="49"/>
      <c r="NLL295" s="49"/>
      <c r="NLM295" s="49"/>
      <c r="NLN295" s="49"/>
      <c r="NLO295" s="49"/>
      <c r="NLP295" s="49"/>
      <c r="NLQ295" s="49"/>
      <c r="NLR295" s="49"/>
      <c r="NLS295" s="49"/>
      <c r="NLT295" s="49"/>
      <c r="NLU295" s="49"/>
      <c r="NLV295" s="49"/>
      <c r="NLW295" s="49"/>
      <c r="NLX295" s="49"/>
      <c r="NLY295" s="49"/>
      <c r="NLZ295" s="49"/>
      <c r="NMA295" s="49"/>
      <c r="NMB295" s="49"/>
      <c r="NMC295" s="49"/>
      <c r="NMD295" s="49"/>
      <c r="NME295" s="49"/>
      <c r="NMF295" s="49"/>
      <c r="NMG295" s="49"/>
      <c r="NMH295" s="49"/>
      <c r="NMI295" s="49"/>
      <c r="NMJ295" s="49"/>
      <c r="NMK295" s="49"/>
      <c r="NML295" s="49"/>
      <c r="NMM295" s="49"/>
      <c r="NMN295" s="49"/>
      <c r="NMO295" s="49"/>
      <c r="NMP295" s="49"/>
      <c r="NMQ295" s="49"/>
      <c r="NMR295" s="49"/>
      <c r="NMS295" s="49"/>
      <c r="NMT295" s="49"/>
      <c r="NMU295" s="49"/>
      <c r="NMV295" s="49"/>
      <c r="NMW295" s="49"/>
      <c r="NMX295" s="49"/>
      <c r="NMY295" s="49"/>
      <c r="NMZ295" s="49"/>
      <c r="NNA295" s="49"/>
      <c r="NNB295" s="49"/>
      <c r="NNC295" s="49"/>
      <c r="NND295" s="49"/>
      <c r="NNE295" s="49"/>
      <c r="NNF295" s="49"/>
      <c r="NNG295" s="49"/>
      <c r="NNH295" s="49"/>
      <c r="NNI295" s="49"/>
      <c r="NNJ295" s="49"/>
      <c r="NNK295" s="49"/>
      <c r="NNL295" s="49"/>
      <c r="NNM295" s="49"/>
      <c r="NNN295" s="49"/>
      <c r="NNO295" s="49"/>
      <c r="NNP295" s="49"/>
      <c r="NNQ295" s="49"/>
      <c r="NNR295" s="49"/>
      <c r="NNS295" s="49"/>
      <c r="NNT295" s="49"/>
      <c r="NNU295" s="49"/>
      <c r="NNV295" s="49"/>
      <c r="NNW295" s="49"/>
      <c r="NNX295" s="49"/>
      <c r="NNY295" s="49"/>
      <c r="NNZ295" s="49"/>
      <c r="NOA295" s="49"/>
      <c r="NOB295" s="49"/>
      <c r="NOC295" s="49"/>
      <c r="NOD295" s="49"/>
      <c r="NOE295" s="49"/>
      <c r="NOF295" s="49"/>
      <c r="NOG295" s="49"/>
      <c r="NOH295" s="49"/>
      <c r="NOI295" s="49"/>
      <c r="NOJ295" s="49"/>
      <c r="NOK295" s="49"/>
      <c r="NOL295" s="49"/>
      <c r="NOM295" s="49"/>
      <c r="NON295" s="49"/>
      <c r="NOO295" s="49"/>
      <c r="NOP295" s="49"/>
      <c r="NOQ295" s="49"/>
      <c r="NOR295" s="49"/>
      <c r="NOS295" s="49"/>
      <c r="NOT295" s="49"/>
      <c r="NOU295" s="49"/>
      <c r="NOV295" s="49"/>
      <c r="NOW295" s="49"/>
      <c r="NOX295" s="49"/>
      <c r="NOY295" s="49"/>
      <c r="NOZ295" s="49"/>
      <c r="NPA295" s="49"/>
      <c r="NPB295" s="49"/>
      <c r="NPC295" s="49"/>
      <c r="NPD295" s="49"/>
      <c r="NPE295" s="49"/>
      <c r="NPF295" s="49"/>
      <c r="NPG295" s="49"/>
      <c r="NPH295" s="49"/>
      <c r="NPI295" s="49"/>
      <c r="NPJ295" s="49"/>
      <c r="NPK295" s="49"/>
      <c r="NPL295" s="49"/>
      <c r="NPM295" s="49"/>
      <c r="NPN295" s="49"/>
      <c r="NPO295" s="49"/>
      <c r="NPP295" s="49"/>
      <c r="NPQ295" s="49"/>
      <c r="NPR295" s="49"/>
      <c r="NPS295" s="49"/>
      <c r="NPT295" s="49"/>
      <c r="NPU295" s="49"/>
      <c r="NPV295" s="49"/>
      <c r="NPW295" s="49"/>
      <c r="NPX295" s="49"/>
      <c r="NPY295" s="49"/>
      <c r="NPZ295" s="49"/>
      <c r="NQA295" s="49"/>
      <c r="NQB295" s="49"/>
      <c r="NQC295" s="49"/>
      <c r="NQD295" s="49"/>
      <c r="NQE295" s="49"/>
      <c r="NQF295" s="49"/>
      <c r="NQG295" s="49"/>
      <c r="NQH295" s="49"/>
      <c r="NQI295" s="49"/>
      <c r="NQJ295" s="49"/>
      <c r="NQK295" s="49"/>
      <c r="NQL295" s="49"/>
      <c r="NQM295" s="49"/>
      <c r="NQN295" s="49"/>
      <c r="NQO295" s="49"/>
      <c r="NQP295" s="49"/>
      <c r="NQQ295" s="49"/>
      <c r="NQR295" s="49"/>
      <c r="NQS295" s="49"/>
      <c r="NQT295" s="49"/>
      <c r="NQU295" s="49"/>
      <c r="NQV295" s="49"/>
      <c r="NQW295" s="49"/>
      <c r="NQX295" s="49"/>
      <c r="NQY295" s="49"/>
      <c r="NQZ295" s="49"/>
      <c r="NRA295" s="49"/>
      <c r="NRB295" s="49"/>
      <c r="NRC295" s="49"/>
      <c r="NRD295" s="49"/>
      <c r="NRE295" s="49"/>
      <c r="NRF295" s="49"/>
      <c r="NRG295" s="49"/>
      <c r="NRH295" s="49"/>
      <c r="NRI295" s="49"/>
      <c r="NRJ295" s="49"/>
      <c r="NRK295" s="49"/>
      <c r="NRL295" s="49"/>
      <c r="NRM295" s="49"/>
      <c r="NRN295" s="49"/>
      <c r="NRO295" s="49"/>
      <c r="NRP295" s="49"/>
      <c r="NRQ295" s="49"/>
      <c r="NRR295" s="49"/>
      <c r="NRS295" s="49"/>
      <c r="NRT295" s="49"/>
      <c r="NRU295" s="49"/>
      <c r="NRV295" s="49"/>
      <c r="NRW295" s="49"/>
      <c r="NRX295" s="49"/>
      <c r="NRY295" s="49"/>
      <c r="NRZ295" s="49"/>
      <c r="NSA295" s="49"/>
      <c r="NSB295" s="49"/>
      <c r="NSC295" s="49"/>
      <c r="NSD295" s="49"/>
      <c r="NSE295" s="49"/>
      <c r="NSF295" s="49"/>
      <c r="NSG295" s="49"/>
      <c r="NSH295" s="49"/>
      <c r="NSI295" s="49"/>
      <c r="NSJ295" s="49"/>
      <c r="NSK295" s="49"/>
      <c r="NSL295" s="49"/>
      <c r="NSM295" s="49"/>
      <c r="NSN295" s="49"/>
      <c r="NSO295" s="49"/>
      <c r="NSP295" s="49"/>
      <c r="NSQ295" s="49"/>
      <c r="NSR295" s="49"/>
      <c r="NSS295" s="49"/>
      <c r="NST295" s="49"/>
      <c r="NSU295" s="49"/>
      <c r="NSV295" s="49"/>
      <c r="NSW295" s="49"/>
      <c r="NSX295" s="49"/>
      <c r="NSY295" s="49"/>
      <c r="NSZ295" s="49"/>
      <c r="NTA295" s="49"/>
      <c r="NTB295" s="49"/>
      <c r="NTC295" s="49"/>
      <c r="NTD295" s="49"/>
      <c r="NTE295" s="49"/>
      <c r="NTF295" s="49"/>
      <c r="NTG295" s="49"/>
      <c r="NTH295" s="49"/>
      <c r="NTI295" s="49"/>
      <c r="NTJ295" s="49"/>
      <c r="NTK295" s="49"/>
      <c r="NTL295" s="49"/>
      <c r="NTM295" s="49"/>
      <c r="NTN295" s="49"/>
      <c r="NTO295" s="49"/>
      <c r="NTP295" s="49"/>
      <c r="NTQ295" s="49"/>
      <c r="NTR295" s="49"/>
      <c r="NTS295" s="49"/>
      <c r="NTT295" s="49"/>
      <c r="NTU295" s="49"/>
      <c r="NTV295" s="49"/>
      <c r="NTW295" s="49"/>
      <c r="NTX295" s="49"/>
      <c r="NTY295" s="49"/>
      <c r="NTZ295" s="49"/>
      <c r="NUA295" s="49"/>
      <c r="NUB295" s="49"/>
      <c r="NUC295" s="49"/>
      <c r="NUD295" s="49"/>
      <c r="NUE295" s="49"/>
      <c r="NUF295" s="49"/>
      <c r="NUG295" s="49"/>
      <c r="NUH295" s="49"/>
      <c r="NUI295" s="49"/>
      <c r="NUJ295" s="49"/>
      <c r="NUK295" s="49"/>
      <c r="NUL295" s="49"/>
      <c r="NUM295" s="49"/>
      <c r="NUN295" s="49"/>
      <c r="NUO295" s="49"/>
      <c r="NUP295" s="49"/>
      <c r="NUQ295" s="49"/>
      <c r="NUR295" s="49"/>
      <c r="NUS295" s="49"/>
      <c r="NUT295" s="49"/>
      <c r="NUU295" s="49"/>
      <c r="NUV295" s="49"/>
      <c r="NUW295" s="49"/>
      <c r="NUX295" s="49"/>
      <c r="NUY295" s="49"/>
      <c r="NUZ295" s="49"/>
      <c r="NVA295" s="49"/>
      <c r="NVB295" s="49"/>
      <c r="NVC295" s="49"/>
      <c r="NVD295" s="49"/>
      <c r="NVE295" s="49"/>
      <c r="NVF295" s="49"/>
      <c r="NVG295" s="49"/>
      <c r="NVH295" s="49"/>
      <c r="NVI295" s="49"/>
      <c r="NVJ295" s="49"/>
      <c r="NVK295" s="49"/>
      <c r="NVL295" s="49"/>
      <c r="NVM295" s="49"/>
      <c r="NVN295" s="49"/>
      <c r="NVO295" s="49"/>
      <c r="NVP295" s="49"/>
      <c r="NVQ295" s="49"/>
      <c r="NVR295" s="49"/>
      <c r="NVS295" s="49"/>
      <c r="NVT295" s="49"/>
      <c r="NVU295" s="49"/>
      <c r="NVV295" s="49"/>
      <c r="NVW295" s="49"/>
      <c r="NVX295" s="49"/>
      <c r="NVY295" s="49"/>
      <c r="NVZ295" s="49"/>
      <c r="NWA295" s="49"/>
      <c r="NWB295" s="49"/>
      <c r="NWC295" s="49"/>
      <c r="NWD295" s="49"/>
      <c r="NWE295" s="49"/>
      <c r="NWF295" s="49"/>
      <c r="NWG295" s="49"/>
      <c r="NWH295" s="49"/>
      <c r="NWI295" s="49"/>
      <c r="NWJ295" s="49"/>
      <c r="NWK295" s="49"/>
      <c r="NWL295" s="49"/>
      <c r="NWM295" s="49"/>
      <c r="NWN295" s="49"/>
      <c r="NWO295" s="49"/>
      <c r="NWP295" s="49"/>
      <c r="NWQ295" s="49"/>
      <c r="NWR295" s="49"/>
      <c r="NWS295" s="49"/>
      <c r="NWT295" s="49"/>
      <c r="NWU295" s="49"/>
      <c r="NWV295" s="49"/>
      <c r="NWW295" s="49"/>
      <c r="NWX295" s="49"/>
      <c r="NWY295" s="49"/>
      <c r="NWZ295" s="49"/>
      <c r="NXA295" s="49"/>
      <c r="NXB295" s="49"/>
      <c r="NXC295" s="49"/>
      <c r="NXD295" s="49"/>
      <c r="NXE295" s="49"/>
      <c r="NXF295" s="49"/>
      <c r="NXG295" s="49"/>
      <c r="NXH295" s="49"/>
      <c r="NXI295" s="49"/>
      <c r="NXJ295" s="49"/>
      <c r="NXK295" s="49"/>
      <c r="NXL295" s="49"/>
      <c r="NXM295" s="49"/>
      <c r="NXN295" s="49"/>
      <c r="NXO295" s="49"/>
      <c r="NXP295" s="49"/>
      <c r="NXQ295" s="49"/>
      <c r="NXR295" s="49"/>
      <c r="NXS295" s="49"/>
      <c r="NXT295" s="49"/>
      <c r="NXU295" s="49"/>
      <c r="NXV295" s="49"/>
      <c r="NXW295" s="49"/>
      <c r="NXX295" s="49"/>
      <c r="NXY295" s="49"/>
      <c r="NXZ295" s="49"/>
      <c r="NYA295" s="49"/>
      <c r="NYB295" s="49"/>
      <c r="NYC295" s="49"/>
      <c r="NYD295" s="49"/>
      <c r="NYE295" s="49"/>
      <c r="NYF295" s="49"/>
      <c r="NYG295" s="49"/>
      <c r="NYH295" s="49"/>
      <c r="NYI295" s="49"/>
      <c r="NYJ295" s="49"/>
      <c r="NYK295" s="49"/>
      <c r="NYL295" s="49"/>
      <c r="NYM295" s="49"/>
      <c r="NYN295" s="49"/>
      <c r="NYO295" s="49"/>
      <c r="NYP295" s="49"/>
      <c r="NYQ295" s="49"/>
      <c r="NYR295" s="49"/>
      <c r="NYS295" s="49"/>
      <c r="NYT295" s="49"/>
      <c r="NYU295" s="49"/>
      <c r="NYV295" s="49"/>
      <c r="NYW295" s="49"/>
      <c r="NYX295" s="49"/>
      <c r="NYY295" s="49"/>
      <c r="NYZ295" s="49"/>
      <c r="NZA295" s="49"/>
      <c r="NZB295" s="49"/>
      <c r="NZC295" s="49"/>
      <c r="NZD295" s="49"/>
      <c r="NZE295" s="49"/>
      <c r="NZF295" s="49"/>
      <c r="NZG295" s="49"/>
      <c r="NZH295" s="49"/>
      <c r="NZI295" s="49"/>
      <c r="NZJ295" s="49"/>
      <c r="NZK295" s="49"/>
      <c r="NZL295" s="49"/>
      <c r="NZM295" s="49"/>
      <c r="NZN295" s="49"/>
      <c r="NZO295" s="49"/>
      <c r="NZP295" s="49"/>
      <c r="NZQ295" s="49"/>
      <c r="NZR295" s="49"/>
      <c r="NZS295" s="49"/>
      <c r="NZT295" s="49"/>
      <c r="NZU295" s="49"/>
      <c r="NZV295" s="49"/>
      <c r="NZW295" s="49"/>
      <c r="NZX295" s="49"/>
      <c r="NZY295" s="49"/>
      <c r="NZZ295" s="49"/>
      <c r="OAA295" s="49"/>
      <c r="OAB295" s="49"/>
      <c r="OAC295" s="49"/>
      <c r="OAD295" s="49"/>
      <c r="OAE295" s="49"/>
      <c r="OAF295" s="49"/>
      <c r="OAG295" s="49"/>
      <c r="OAH295" s="49"/>
      <c r="OAI295" s="49"/>
      <c r="OAJ295" s="49"/>
      <c r="OAK295" s="49"/>
      <c r="OAL295" s="49"/>
      <c r="OAM295" s="49"/>
      <c r="OAN295" s="49"/>
      <c r="OAO295" s="49"/>
      <c r="OAP295" s="49"/>
      <c r="OAQ295" s="49"/>
      <c r="OAR295" s="49"/>
      <c r="OAS295" s="49"/>
      <c r="OAT295" s="49"/>
      <c r="OAU295" s="49"/>
      <c r="OAV295" s="49"/>
      <c r="OAW295" s="49"/>
      <c r="OAX295" s="49"/>
      <c r="OAY295" s="49"/>
      <c r="OAZ295" s="49"/>
      <c r="OBA295" s="49"/>
      <c r="OBB295" s="49"/>
      <c r="OBC295" s="49"/>
      <c r="OBD295" s="49"/>
      <c r="OBE295" s="49"/>
      <c r="OBF295" s="49"/>
      <c r="OBG295" s="49"/>
      <c r="OBH295" s="49"/>
      <c r="OBI295" s="49"/>
      <c r="OBJ295" s="49"/>
      <c r="OBK295" s="49"/>
      <c r="OBL295" s="49"/>
      <c r="OBM295" s="49"/>
      <c r="OBN295" s="49"/>
      <c r="OBO295" s="49"/>
      <c r="OBP295" s="49"/>
      <c r="OBQ295" s="49"/>
      <c r="OBR295" s="49"/>
      <c r="OBS295" s="49"/>
      <c r="OBT295" s="49"/>
      <c r="OBU295" s="49"/>
      <c r="OBV295" s="49"/>
      <c r="OBW295" s="49"/>
      <c r="OBX295" s="49"/>
      <c r="OBY295" s="49"/>
      <c r="OBZ295" s="49"/>
      <c r="OCA295" s="49"/>
      <c r="OCB295" s="49"/>
      <c r="OCC295" s="49"/>
      <c r="OCD295" s="49"/>
      <c r="OCE295" s="49"/>
      <c r="OCF295" s="49"/>
      <c r="OCG295" s="49"/>
      <c r="OCH295" s="49"/>
      <c r="OCI295" s="49"/>
      <c r="OCJ295" s="49"/>
      <c r="OCK295" s="49"/>
      <c r="OCL295" s="49"/>
      <c r="OCM295" s="49"/>
      <c r="OCN295" s="49"/>
      <c r="OCO295" s="49"/>
      <c r="OCP295" s="49"/>
      <c r="OCQ295" s="49"/>
      <c r="OCR295" s="49"/>
      <c r="OCS295" s="49"/>
      <c r="OCT295" s="49"/>
      <c r="OCU295" s="49"/>
      <c r="OCV295" s="49"/>
      <c r="OCW295" s="49"/>
      <c r="OCX295" s="49"/>
      <c r="OCY295" s="49"/>
      <c r="OCZ295" s="49"/>
      <c r="ODA295" s="49"/>
      <c r="ODB295" s="49"/>
      <c r="ODC295" s="49"/>
      <c r="ODD295" s="49"/>
      <c r="ODE295" s="49"/>
      <c r="ODF295" s="49"/>
      <c r="ODG295" s="49"/>
      <c r="ODH295" s="49"/>
      <c r="ODI295" s="49"/>
      <c r="ODJ295" s="49"/>
      <c r="ODK295" s="49"/>
      <c r="ODL295" s="49"/>
      <c r="ODM295" s="49"/>
      <c r="ODN295" s="49"/>
      <c r="ODO295" s="49"/>
      <c r="ODP295" s="49"/>
      <c r="ODQ295" s="49"/>
      <c r="ODR295" s="49"/>
      <c r="ODS295" s="49"/>
      <c r="ODT295" s="49"/>
      <c r="ODU295" s="49"/>
      <c r="ODV295" s="49"/>
      <c r="ODW295" s="49"/>
      <c r="ODX295" s="49"/>
      <c r="ODY295" s="49"/>
      <c r="ODZ295" s="49"/>
      <c r="OEA295" s="49"/>
      <c r="OEB295" s="49"/>
      <c r="OEC295" s="49"/>
      <c r="OED295" s="49"/>
      <c r="OEE295" s="49"/>
      <c r="OEF295" s="49"/>
      <c r="OEG295" s="49"/>
      <c r="OEH295" s="49"/>
      <c r="OEI295" s="49"/>
      <c r="OEJ295" s="49"/>
      <c r="OEK295" s="49"/>
      <c r="OEL295" s="49"/>
      <c r="OEM295" s="49"/>
      <c r="OEN295" s="49"/>
      <c r="OEO295" s="49"/>
      <c r="OEP295" s="49"/>
      <c r="OEQ295" s="49"/>
      <c r="OER295" s="49"/>
      <c r="OES295" s="49"/>
      <c r="OET295" s="49"/>
      <c r="OEU295" s="49"/>
      <c r="OEV295" s="49"/>
      <c r="OEW295" s="49"/>
      <c r="OEX295" s="49"/>
      <c r="OEY295" s="49"/>
      <c r="OEZ295" s="49"/>
      <c r="OFA295" s="49"/>
      <c r="OFB295" s="49"/>
      <c r="OFC295" s="49"/>
      <c r="OFD295" s="49"/>
      <c r="OFE295" s="49"/>
      <c r="OFF295" s="49"/>
      <c r="OFG295" s="49"/>
      <c r="OFH295" s="49"/>
      <c r="OFI295" s="49"/>
      <c r="OFJ295" s="49"/>
      <c r="OFK295" s="49"/>
      <c r="OFL295" s="49"/>
      <c r="OFM295" s="49"/>
      <c r="OFN295" s="49"/>
      <c r="OFO295" s="49"/>
      <c r="OFP295" s="49"/>
      <c r="OFQ295" s="49"/>
      <c r="OFR295" s="49"/>
      <c r="OFS295" s="49"/>
      <c r="OFT295" s="49"/>
      <c r="OFU295" s="49"/>
      <c r="OFV295" s="49"/>
      <c r="OFW295" s="49"/>
      <c r="OFX295" s="49"/>
      <c r="OFY295" s="49"/>
      <c r="OFZ295" s="49"/>
      <c r="OGA295" s="49"/>
      <c r="OGB295" s="49"/>
      <c r="OGC295" s="49"/>
      <c r="OGD295" s="49"/>
      <c r="OGE295" s="49"/>
      <c r="OGF295" s="49"/>
      <c r="OGG295" s="49"/>
      <c r="OGH295" s="49"/>
      <c r="OGI295" s="49"/>
      <c r="OGJ295" s="49"/>
      <c r="OGK295" s="49"/>
      <c r="OGL295" s="49"/>
      <c r="OGM295" s="49"/>
      <c r="OGN295" s="49"/>
      <c r="OGO295" s="49"/>
      <c r="OGP295" s="49"/>
      <c r="OGQ295" s="49"/>
      <c r="OGR295" s="49"/>
      <c r="OGS295" s="49"/>
      <c r="OGT295" s="49"/>
      <c r="OGU295" s="49"/>
      <c r="OGV295" s="49"/>
      <c r="OGW295" s="49"/>
      <c r="OGX295" s="49"/>
      <c r="OGY295" s="49"/>
      <c r="OGZ295" s="49"/>
      <c r="OHA295" s="49"/>
      <c r="OHB295" s="49"/>
      <c r="OHC295" s="49"/>
      <c r="OHD295" s="49"/>
      <c r="OHE295" s="49"/>
      <c r="OHF295" s="49"/>
      <c r="OHG295" s="49"/>
      <c r="OHH295" s="49"/>
      <c r="OHI295" s="49"/>
      <c r="OHJ295" s="49"/>
      <c r="OHK295" s="49"/>
      <c r="OHL295" s="49"/>
      <c r="OHM295" s="49"/>
      <c r="OHN295" s="49"/>
      <c r="OHO295" s="49"/>
      <c r="OHP295" s="49"/>
      <c r="OHQ295" s="49"/>
      <c r="OHR295" s="49"/>
      <c r="OHS295" s="49"/>
      <c r="OHT295" s="49"/>
      <c r="OHU295" s="49"/>
      <c r="OHV295" s="49"/>
      <c r="OHW295" s="49"/>
      <c r="OHX295" s="49"/>
      <c r="OHY295" s="49"/>
      <c r="OHZ295" s="49"/>
      <c r="OIA295" s="49"/>
      <c r="OIB295" s="49"/>
      <c r="OIC295" s="49"/>
      <c r="OID295" s="49"/>
      <c r="OIE295" s="49"/>
      <c r="OIF295" s="49"/>
      <c r="OIG295" s="49"/>
      <c r="OIH295" s="49"/>
      <c r="OII295" s="49"/>
      <c r="OIJ295" s="49"/>
      <c r="OIK295" s="49"/>
      <c r="OIL295" s="49"/>
      <c r="OIM295" s="49"/>
      <c r="OIN295" s="49"/>
      <c r="OIO295" s="49"/>
      <c r="OIP295" s="49"/>
      <c r="OIQ295" s="49"/>
      <c r="OIR295" s="49"/>
      <c r="OIS295" s="49"/>
      <c r="OIT295" s="49"/>
      <c r="OIU295" s="49"/>
      <c r="OIV295" s="49"/>
      <c r="OIW295" s="49"/>
      <c r="OIX295" s="49"/>
      <c r="OIY295" s="49"/>
      <c r="OIZ295" s="49"/>
      <c r="OJA295" s="49"/>
      <c r="OJB295" s="49"/>
      <c r="OJC295" s="49"/>
      <c r="OJD295" s="49"/>
      <c r="OJE295" s="49"/>
      <c r="OJF295" s="49"/>
      <c r="OJG295" s="49"/>
      <c r="OJH295" s="49"/>
      <c r="OJI295" s="49"/>
      <c r="OJJ295" s="49"/>
      <c r="OJK295" s="49"/>
      <c r="OJL295" s="49"/>
      <c r="OJM295" s="49"/>
      <c r="OJN295" s="49"/>
      <c r="OJO295" s="49"/>
      <c r="OJP295" s="49"/>
      <c r="OJQ295" s="49"/>
      <c r="OJR295" s="49"/>
      <c r="OJS295" s="49"/>
      <c r="OJT295" s="49"/>
      <c r="OJU295" s="49"/>
      <c r="OJV295" s="49"/>
      <c r="OJW295" s="49"/>
      <c r="OJX295" s="49"/>
      <c r="OJY295" s="49"/>
      <c r="OJZ295" s="49"/>
      <c r="OKA295" s="49"/>
      <c r="OKB295" s="49"/>
      <c r="OKC295" s="49"/>
      <c r="OKD295" s="49"/>
      <c r="OKE295" s="49"/>
      <c r="OKF295" s="49"/>
      <c r="OKG295" s="49"/>
      <c r="OKH295" s="49"/>
      <c r="OKI295" s="49"/>
      <c r="OKJ295" s="49"/>
      <c r="OKK295" s="49"/>
      <c r="OKL295" s="49"/>
      <c r="OKM295" s="49"/>
      <c r="OKN295" s="49"/>
      <c r="OKO295" s="49"/>
      <c r="OKP295" s="49"/>
      <c r="OKQ295" s="49"/>
      <c r="OKR295" s="49"/>
      <c r="OKS295" s="49"/>
      <c r="OKT295" s="49"/>
      <c r="OKU295" s="49"/>
      <c r="OKV295" s="49"/>
      <c r="OKW295" s="49"/>
      <c r="OKX295" s="49"/>
      <c r="OKY295" s="49"/>
      <c r="OKZ295" s="49"/>
      <c r="OLA295" s="49"/>
      <c r="OLB295" s="49"/>
      <c r="OLC295" s="49"/>
      <c r="OLD295" s="49"/>
      <c r="OLE295" s="49"/>
      <c r="OLF295" s="49"/>
      <c r="OLG295" s="49"/>
      <c r="OLH295" s="49"/>
      <c r="OLI295" s="49"/>
      <c r="OLJ295" s="49"/>
      <c r="OLK295" s="49"/>
      <c r="OLL295" s="49"/>
      <c r="OLM295" s="49"/>
      <c r="OLN295" s="49"/>
      <c r="OLO295" s="49"/>
      <c r="OLP295" s="49"/>
      <c r="OLQ295" s="49"/>
      <c r="OLR295" s="49"/>
      <c r="OLS295" s="49"/>
      <c r="OLT295" s="49"/>
      <c r="OLU295" s="49"/>
      <c r="OLV295" s="49"/>
      <c r="OLW295" s="49"/>
      <c r="OLX295" s="49"/>
      <c r="OLY295" s="49"/>
      <c r="OLZ295" s="49"/>
      <c r="OMA295" s="49"/>
      <c r="OMB295" s="49"/>
      <c r="OMC295" s="49"/>
      <c r="OMD295" s="49"/>
      <c r="OME295" s="49"/>
      <c r="OMF295" s="49"/>
      <c r="OMG295" s="49"/>
      <c r="OMH295" s="49"/>
      <c r="OMI295" s="49"/>
      <c r="OMJ295" s="49"/>
      <c r="OMK295" s="49"/>
      <c r="OML295" s="49"/>
      <c r="OMM295" s="49"/>
      <c r="OMN295" s="49"/>
      <c r="OMO295" s="49"/>
      <c r="OMP295" s="49"/>
      <c r="OMQ295" s="49"/>
      <c r="OMR295" s="49"/>
      <c r="OMS295" s="49"/>
      <c r="OMT295" s="49"/>
      <c r="OMU295" s="49"/>
      <c r="OMV295" s="49"/>
      <c r="OMW295" s="49"/>
      <c r="OMX295" s="49"/>
      <c r="OMY295" s="49"/>
      <c r="OMZ295" s="49"/>
      <c r="ONA295" s="49"/>
      <c r="ONB295" s="49"/>
      <c r="ONC295" s="49"/>
      <c r="OND295" s="49"/>
      <c r="ONE295" s="49"/>
      <c r="ONF295" s="49"/>
      <c r="ONG295" s="49"/>
      <c r="ONH295" s="49"/>
      <c r="ONI295" s="49"/>
      <c r="ONJ295" s="49"/>
      <c r="ONK295" s="49"/>
      <c r="ONL295" s="49"/>
      <c r="ONM295" s="49"/>
      <c r="ONN295" s="49"/>
      <c r="ONO295" s="49"/>
      <c r="ONP295" s="49"/>
      <c r="ONQ295" s="49"/>
      <c r="ONR295" s="49"/>
      <c r="ONS295" s="49"/>
      <c r="ONT295" s="49"/>
      <c r="ONU295" s="49"/>
      <c r="ONV295" s="49"/>
      <c r="ONW295" s="49"/>
      <c r="ONX295" s="49"/>
      <c r="ONY295" s="49"/>
      <c r="ONZ295" s="49"/>
      <c r="OOA295" s="49"/>
      <c r="OOB295" s="49"/>
      <c r="OOC295" s="49"/>
      <c r="OOD295" s="49"/>
      <c r="OOE295" s="49"/>
      <c r="OOF295" s="49"/>
      <c r="OOG295" s="49"/>
      <c r="OOH295" s="49"/>
      <c r="OOI295" s="49"/>
      <c r="OOJ295" s="49"/>
      <c r="OOK295" s="49"/>
      <c r="OOL295" s="49"/>
      <c r="OOM295" s="49"/>
      <c r="OON295" s="49"/>
      <c r="OOO295" s="49"/>
      <c r="OOP295" s="49"/>
      <c r="OOQ295" s="49"/>
      <c r="OOR295" s="49"/>
      <c r="OOS295" s="49"/>
      <c r="OOT295" s="49"/>
      <c r="OOU295" s="49"/>
      <c r="OOV295" s="49"/>
      <c r="OOW295" s="49"/>
      <c r="OOX295" s="49"/>
      <c r="OOY295" s="49"/>
      <c r="OOZ295" s="49"/>
      <c r="OPA295" s="49"/>
      <c r="OPB295" s="49"/>
      <c r="OPC295" s="49"/>
      <c r="OPD295" s="49"/>
      <c r="OPE295" s="49"/>
      <c r="OPF295" s="49"/>
      <c r="OPG295" s="49"/>
      <c r="OPH295" s="49"/>
      <c r="OPI295" s="49"/>
      <c r="OPJ295" s="49"/>
      <c r="OPK295" s="49"/>
      <c r="OPL295" s="49"/>
      <c r="OPM295" s="49"/>
      <c r="OPN295" s="49"/>
      <c r="OPO295" s="49"/>
      <c r="OPP295" s="49"/>
      <c r="OPQ295" s="49"/>
      <c r="OPR295" s="49"/>
      <c r="OPS295" s="49"/>
      <c r="OPT295" s="49"/>
      <c r="OPU295" s="49"/>
      <c r="OPV295" s="49"/>
      <c r="OPW295" s="49"/>
      <c r="OPX295" s="49"/>
      <c r="OPY295" s="49"/>
      <c r="OPZ295" s="49"/>
      <c r="OQA295" s="49"/>
      <c r="OQB295" s="49"/>
      <c r="OQC295" s="49"/>
      <c r="OQD295" s="49"/>
      <c r="OQE295" s="49"/>
      <c r="OQF295" s="49"/>
      <c r="OQG295" s="49"/>
      <c r="OQH295" s="49"/>
      <c r="OQI295" s="49"/>
      <c r="OQJ295" s="49"/>
      <c r="OQK295" s="49"/>
      <c r="OQL295" s="49"/>
      <c r="OQM295" s="49"/>
      <c r="OQN295" s="49"/>
      <c r="OQO295" s="49"/>
      <c r="OQP295" s="49"/>
      <c r="OQQ295" s="49"/>
      <c r="OQR295" s="49"/>
      <c r="OQS295" s="49"/>
      <c r="OQT295" s="49"/>
      <c r="OQU295" s="49"/>
      <c r="OQV295" s="49"/>
      <c r="OQW295" s="49"/>
      <c r="OQX295" s="49"/>
      <c r="OQY295" s="49"/>
      <c r="OQZ295" s="49"/>
      <c r="ORA295" s="49"/>
      <c r="ORB295" s="49"/>
      <c r="ORC295" s="49"/>
      <c r="ORD295" s="49"/>
      <c r="ORE295" s="49"/>
      <c r="ORF295" s="49"/>
      <c r="ORG295" s="49"/>
      <c r="ORH295" s="49"/>
      <c r="ORI295" s="49"/>
      <c r="ORJ295" s="49"/>
      <c r="ORK295" s="49"/>
      <c r="ORL295" s="49"/>
      <c r="ORM295" s="49"/>
      <c r="ORN295" s="49"/>
      <c r="ORO295" s="49"/>
      <c r="ORP295" s="49"/>
      <c r="ORQ295" s="49"/>
      <c r="ORR295" s="49"/>
      <c r="ORS295" s="49"/>
      <c r="ORT295" s="49"/>
      <c r="ORU295" s="49"/>
      <c r="ORV295" s="49"/>
      <c r="ORW295" s="49"/>
      <c r="ORX295" s="49"/>
      <c r="ORY295" s="49"/>
      <c r="ORZ295" s="49"/>
      <c r="OSA295" s="49"/>
      <c r="OSB295" s="49"/>
      <c r="OSC295" s="49"/>
      <c r="OSD295" s="49"/>
      <c r="OSE295" s="49"/>
      <c r="OSF295" s="49"/>
      <c r="OSG295" s="49"/>
      <c r="OSH295" s="49"/>
      <c r="OSI295" s="49"/>
      <c r="OSJ295" s="49"/>
      <c r="OSK295" s="49"/>
      <c r="OSL295" s="49"/>
      <c r="OSM295" s="49"/>
      <c r="OSN295" s="49"/>
      <c r="OSO295" s="49"/>
      <c r="OSP295" s="49"/>
      <c r="OSQ295" s="49"/>
      <c r="OSR295" s="49"/>
      <c r="OSS295" s="49"/>
      <c r="OST295" s="49"/>
      <c r="OSU295" s="49"/>
      <c r="OSV295" s="49"/>
      <c r="OSW295" s="49"/>
      <c r="OSX295" s="49"/>
      <c r="OSY295" s="49"/>
      <c r="OSZ295" s="49"/>
      <c r="OTA295" s="49"/>
      <c r="OTB295" s="49"/>
      <c r="OTC295" s="49"/>
      <c r="OTD295" s="49"/>
      <c r="OTE295" s="49"/>
      <c r="OTF295" s="49"/>
      <c r="OTG295" s="49"/>
      <c r="OTH295" s="49"/>
      <c r="OTI295" s="49"/>
      <c r="OTJ295" s="49"/>
      <c r="OTK295" s="49"/>
      <c r="OTL295" s="49"/>
      <c r="OTM295" s="49"/>
      <c r="OTN295" s="49"/>
      <c r="OTO295" s="49"/>
      <c r="OTP295" s="49"/>
      <c r="OTQ295" s="49"/>
      <c r="OTR295" s="49"/>
      <c r="OTS295" s="49"/>
      <c r="OTT295" s="49"/>
      <c r="OTU295" s="49"/>
      <c r="OTV295" s="49"/>
      <c r="OTW295" s="49"/>
      <c r="OTX295" s="49"/>
      <c r="OTY295" s="49"/>
      <c r="OTZ295" s="49"/>
      <c r="OUA295" s="49"/>
      <c r="OUB295" s="49"/>
      <c r="OUC295" s="49"/>
      <c r="OUD295" s="49"/>
      <c r="OUE295" s="49"/>
      <c r="OUF295" s="49"/>
      <c r="OUG295" s="49"/>
      <c r="OUH295" s="49"/>
      <c r="OUI295" s="49"/>
      <c r="OUJ295" s="49"/>
      <c r="OUK295" s="49"/>
      <c r="OUL295" s="49"/>
      <c r="OUM295" s="49"/>
      <c r="OUN295" s="49"/>
      <c r="OUO295" s="49"/>
      <c r="OUP295" s="49"/>
      <c r="OUQ295" s="49"/>
      <c r="OUR295" s="49"/>
      <c r="OUS295" s="49"/>
      <c r="OUT295" s="49"/>
      <c r="OUU295" s="49"/>
      <c r="OUV295" s="49"/>
      <c r="OUW295" s="49"/>
      <c r="OUX295" s="49"/>
      <c r="OUY295" s="49"/>
      <c r="OUZ295" s="49"/>
      <c r="OVA295" s="49"/>
      <c r="OVB295" s="49"/>
      <c r="OVC295" s="49"/>
      <c r="OVD295" s="49"/>
      <c r="OVE295" s="49"/>
      <c r="OVF295" s="49"/>
      <c r="OVG295" s="49"/>
      <c r="OVH295" s="49"/>
      <c r="OVI295" s="49"/>
      <c r="OVJ295" s="49"/>
      <c r="OVK295" s="49"/>
      <c r="OVL295" s="49"/>
      <c r="OVM295" s="49"/>
      <c r="OVN295" s="49"/>
      <c r="OVO295" s="49"/>
      <c r="OVP295" s="49"/>
      <c r="OVQ295" s="49"/>
      <c r="OVR295" s="49"/>
      <c r="OVS295" s="49"/>
      <c r="OVT295" s="49"/>
      <c r="OVU295" s="49"/>
      <c r="OVV295" s="49"/>
      <c r="OVW295" s="49"/>
      <c r="OVX295" s="49"/>
      <c r="OVY295" s="49"/>
      <c r="OVZ295" s="49"/>
      <c r="OWA295" s="49"/>
      <c r="OWB295" s="49"/>
      <c r="OWC295" s="49"/>
      <c r="OWD295" s="49"/>
      <c r="OWE295" s="49"/>
      <c r="OWF295" s="49"/>
      <c r="OWG295" s="49"/>
      <c r="OWH295" s="49"/>
      <c r="OWI295" s="49"/>
      <c r="OWJ295" s="49"/>
      <c r="OWK295" s="49"/>
      <c r="OWL295" s="49"/>
      <c r="OWM295" s="49"/>
      <c r="OWN295" s="49"/>
      <c r="OWO295" s="49"/>
      <c r="OWP295" s="49"/>
      <c r="OWQ295" s="49"/>
      <c r="OWR295" s="49"/>
      <c r="OWS295" s="49"/>
      <c r="OWT295" s="49"/>
      <c r="OWU295" s="49"/>
      <c r="OWV295" s="49"/>
      <c r="OWW295" s="49"/>
      <c r="OWX295" s="49"/>
      <c r="OWY295" s="49"/>
      <c r="OWZ295" s="49"/>
      <c r="OXA295" s="49"/>
      <c r="OXB295" s="49"/>
      <c r="OXC295" s="49"/>
      <c r="OXD295" s="49"/>
      <c r="OXE295" s="49"/>
      <c r="OXF295" s="49"/>
      <c r="OXG295" s="49"/>
      <c r="OXH295" s="49"/>
      <c r="OXI295" s="49"/>
      <c r="OXJ295" s="49"/>
      <c r="OXK295" s="49"/>
      <c r="OXL295" s="49"/>
      <c r="OXM295" s="49"/>
      <c r="OXN295" s="49"/>
      <c r="OXO295" s="49"/>
      <c r="OXP295" s="49"/>
      <c r="OXQ295" s="49"/>
      <c r="OXR295" s="49"/>
      <c r="OXS295" s="49"/>
      <c r="OXT295" s="49"/>
      <c r="OXU295" s="49"/>
      <c r="OXV295" s="49"/>
      <c r="OXW295" s="49"/>
      <c r="OXX295" s="49"/>
      <c r="OXY295" s="49"/>
      <c r="OXZ295" s="49"/>
      <c r="OYA295" s="49"/>
      <c r="OYB295" s="49"/>
      <c r="OYC295" s="49"/>
      <c r="OYD295" s="49"/>
      <c r="OYE295" s="49"/>
      <c r="OYF295" s="49"/>
      <c r="OYG295" s="49"/>
      <c r="OYH295" s="49"/>
      <c r="OYI295" s="49"/>
      <c r="OYJ295" s="49"/>
      <c r="OYK295" s="49"/>
      <c r="OYL295" s="49"/>
      <c r="OYM295" s="49"/>
      <c r="OYN295" s="49"/>
      <c r="OYO295" s="49"/>
      <c r="OYP295" s="49"/>
      <c r="OYQ295" s="49"/>
      <c r="OYR295" s="49"/>
      <c r="OYS295" s="49"/>
      <c r="OYT295" s="49"/>
      <c r="OYU295" s="49"/>
      <c r="OYV295" s="49"/>
      <c r="OYW295" s="49"/>
      <c r="OYX295" s="49"/>
      <c r="OYY295" s="49"/>
      <c r="OYZ295" s="49"/>
      <c r="OZA295" s="49"/>
      <c r="OZB295" s="49"/>
      <c r="OZC295" s="49"/>
      <c r="OZD295" s="49"/>
      <c r="OZE295" s="49"/>
      <c r="OZF295" s="49"/>
      <c r="OZG295" s="49"/>
      <c r="OZH295" s="49"/>
      <c r="OZI295" s="49"/>
      <c r="OZJ295" s="49"/>
      <c r="OZK295" s="49"/>
      <c r="OZL295" s="49"/>
      <c r="OZM295" s="49"/>
      <c r="OZN295" s="49"/>
      <c r="OZO295" s="49"/>
      <c r="OZP295" s="49"/>
      <c r="OZQ295" s="49"/>
      <c r="OZR295" s="49"/>
      <c r="OZS295" s="49"/>
      <c r="OZT295" s="49"/>
      <c r="OZU295" s="49"/>
      <c r="OZV295" s="49"/>
      <c r="OZW295" s="49"/>
      <c r="OZX295" s="49"/>
      <c r="OZY295" s="49"/>
      <c r="OZZ295" s="49"/>
      <c r="PAA295" s="49"/>
      <c r="PAB295" s="49"/>
      <c r="PAC295" s="49"/>
      <c r="PAD295" s="49"/>
      <c r="PAE295" s="49"/>
      <c r="PAF295" s="49"/>
      <c r="PAG295" s="49"/>
      <c r="PAH295" s="49"/>
      <c r="PAI295" s="49"/>
      <c r="PAJ295" s="49"/>
      <c r="PAK295" s="49"/>
      <c r="PAL295" s="49"/>
      <c r="PAM295" s="49"/>
      <c r="PAN295" s="49"/>
      <c r="PAO295" s="49"/>
      <c r="PAP295" s="49"/>
      <c r="PAQ295" s="49"/>
      <c r="PAR295" s="49"/>
      <c r="PAS295" s="49"/>
      <c r="PAT295" s="49"/>
      <c r="PAU295" s="49"/>
      <c r="PAV295" s="49"/>
      <c r="PAW295" s="49"/>
      <c r="PAX295" s="49"/>
      <c r="PAY295" s="49"/>
      <c r="PAZ295" s="49"/>
      <c r="PBA295" s="49"/>
      <c r="PBB295" s="49"/>
      <c r="PBC295" s="49"/>
      <c r="PBD295" s="49"/>
      <c r="PBE295" s="49"/>
      <c r="PBF295" s="49"/>
      <c r="PBG295" s="49"/>
      <c r="PBH295" s="49"/>
      <c r="PBI295" s="49"/>
      <c r="PBJ295" s="49"/>
      <c r="PBK295" s="49"/>
      <c r="PBL295" s="49"/>
      <c r="PBM295" s="49"/>
      <c r="PBN295" s="49"/>
      <c r="PBO295" s="49"/>
      <c r="PBP295" s="49"/>
      <c r="PBQ295" s="49"/>
      <c r="PBR295" s="49"/>
      <c r="PBS295" s="49"/>
      <c r="PBT295" s="49"/>
      <c r="PBU295" s="49"/>
      <c r="PBV295" s="49"/>
      <c r="PBW295" s="49"/>
      <c r="PBX295" s="49"/>
      <c r="PBY295" s="49"/>
      <c r="PBZ295" s="49"/>
      <c r="PCA295" s="49"/>
      <c r="PCB295" s="49"/>
      <c r="PCC295" s="49"/>
      <c r="PCD295" s="49"/>
      <c r="PCE295" s="49"/>
      <c r="PCF295" s="49"/>
      <c r="PCG295" s="49"/>
      <c r="PCH295" s="49"/>
      <c r="PCI295" s="49"/>
      <c r="PCJ295" s="49"/>
      <c r="PCK295" s="49"/>
      <c r="PCL295" s="49"/>
      <c r="PCM295" s="49"/>
      <c r="PCN295" s="49"/>
      <c r="PCO295" s="49"/>
      <c r="PCP295" s="49"/>
      <c r="PCQ295" s="49"/>
      <c r="PCR295" s="49"/>
      <c r="PCS295" s="49"/>
      <c r="PCT295" s="49"/>
      <c r="PCU295" s="49"/>
      <c r="PCV295" s="49"/>
      <c r="PCW295" s="49"/>
      <c r="PCX295" s="49"/>
      <c r="PCY295" s="49"/>
      <c r="PCZ295" s="49"/>
      <c r="PDA295" s="49"/>
      <c r="PDB295" s="49"/>
      <c r="PDC295" s="49"/>
      <c r="PDD295" s="49"/>
      <c r="PDE295" s="49"/>
      <c r="PDF295" s="49"/>
      <c r="PDG295" s="49"/>
      <c r="PDH295" s="49"/>
      <c r="PDI295" s="49"/>
      <c r="PDJ295" s="49"/>
      <c r="PDK295" s="49"/>
      <c r="PDL295" s="49"/>
      <c r="PDM295" s="49"/>
      <c r="PDN295" s="49"/>
      <c r="PDO295" s="49"/>
      <c r="PDP295" s="49"/>
      <c r="PDQ295" s="49"/>
      <c r="PDR295" s="49"/>
      <c r="PDS295" s="49"/>
      <c r="PDT295" s="49"/>
      <c r="PDU295" s="49"/>
      <c r="PDV295" s="49"/>
      <c r="PDW295" s="49"/>
      <c r="PDX295" s="49"/>
      <c r="PDY295" s="49"/>
      <c r="PDZ295" s="49"/>
      <c r="PEA295" s="49"/>
      <c r="PEB295" s="49"/>
      <c r="PEC295" s="49"/>
      <c r="PED295" s="49"/>
      <c r="PEE295" s="49"/>
      <c r="PEF295" s="49"/>
      <c r="PEG295" s="49"/>
      <c r="PEH295" s="49"/>
      <c r="PEI295" s="49"/>
      <c r="PEJ295" s="49"/>
      <c r="PEK295" s="49"/>
      <c r="PEL295" s="49"/>
      <c r="PEM295" s="49"/>
      <c r="PEN295" s="49"/>
      <c r="PEO295" s="49"/>
      <c r="PEP295" s="49"/>
      <c r="PEQ295" s="49"/>
      <c r="PER295" s="49"/>
      <c r="PES295" s="49"/>
      <c r="PET295" s="49"/>
      <c r="PEU295" s="49"/>
      <c r="PEV295" s="49"/>
      <c r="PEW295" s="49"/>
      <c r="PEX295" s="49"/>
      <c r="PEY295" s="49"/>
      <c r="PEZ295" s="49"/>
      <c r="PFA295" s="49"/>
      <c r="PFB295" s="49"/>
      <c r="PFC295" s="49"/>
      <c r="PFD295" s="49"/>
      <c r="PFE295" s="49"/>
      <c r="PFF295" s="49"/>
      <c r="PFG295" s="49"/>
      <c r="PFH295" s="49"/>
      <c r="PFI295" s="49"/>
      <c r="PFJ295" s="49"/>
      <c r="PFK295" s="49"/>
      <c r="PFL295" s="49"/>
      <c r="PFM295" s="49"/>
      <c r="PFN295" s="49"/>
      <c r="PFO295" s="49"/>
      <c r="PFP295" s="49"/>
      <c r="PFQ295" s="49"/>
      <c r="PFR295" s="49"/>
      <c r="PFS295" s="49"/>
      <c r="PFT295" s="49"/>
      <c r="PFU295" s="49"/>
      <c r="PFV295" s="49"/>
      <c r="PFW295" s="49"/>
      <c r="PFX295" s="49"/>
      <c r="PFY295" s="49"/>
      <c r="PFZ295" s="49"/>
      <c r="PGA295" s="49"/>
      <c r="PGB295" s="49"/>
      <c r="PGC295" s="49"/>
      <c r="PGD295" s="49"/>
      <c r="PGE295" s="49"/>
      <c r="PGF295" s="49"/>
      <c r="PGG295" s="49"/>
      <c r="PGH295" s="49"/>
      <c r="PGI295" s="49"/>
      <c r="PGJ295" s="49"/>
      <c r="PGK295" s="49"/>
      <c r="PGL295" s="49"/>
      <c r="PGM295" s="49"/>
      <c r="PGN295" s="49"/>
      <c r="PGO295" s="49"/>
      <c r="PGP295" s="49"/>
      <c r="PGQ295" s="49"/>
      <c r="PGR295" s="49"/>
      <c r="PGS295" s="49"/>
      <c r="PGT295" s="49"/>
      <c r="PGU295" s="49"/>
      <c r="PGV295" s="49"/>
      <c r="PGW295" s="49"/>
      <c r="PGX295" s="49"/>
      <c r="PGY295" s="49"/>
      <c r="PGZ295" s="49"/>
      <c r="PHA295" s="49"/>
      <c r="PHB295" s="49"/>
      <c r="PHC295" s="49"/>
      <c r="PHD295" s="49"/>
      <c r="PHE295" s="49"/>
      <c r="PHF295" s="49"/>
      <c r="PHG295" s="49"/>
      <c r="PHH295" s="49"/>
      <c r="PHI295" s="49"/>
      <c r="PHJ295" s="49"/>
      <c r="PHK295" s="49"/>
      <c r="PHL295" s="49"/>
      <c r="PHM295" s="49"/>
      <c r="PHN295" s="49"/>
      <c r="PHO295" s="49"/>
      <c r="PHP295" s="49"/>
      <c r="PHQ295" s="49"/>
      <c r="PHR295" s="49"/>
      <c r="PHS295" s="49"/>
      <c r="PHT295" s="49"/>
      <c r="PHU295" s="49"/>
      <c r="PHV295" s="49"/>
      <c r="PHW295" s="49"/>
      <c r="PHX295" s="49"/>
      <c r="PHY295" s="49"/>
      <c r="PHZ295" s="49"/>
      <c r="PIA295" s="49"/>
      <c r="PIB295" s="49"/>
      <c r="PIC295" s="49"/>
      <c r="PID295" s="49"/>
      <c r="PIE295" s="49"/>
      <c r="PIF295" s="49"/>
      <c r="PIG295" s="49"/>
      <c r="PIH295" s="49"/>
      <c r="PII295" s="49"/>
      <c r="PIJ295" s="49"/>
      <c r="PIK295" s="49"/>
      <c r="PIL295" s="49"/>
      <c r="PIM295" s="49"/>
      <c r="PIN295" s="49"/>
      <c r="PIO295" s="49"/>
      <c r="PIP295" s="49"/>
      <c r="PIQ295" s="49"/>
      <c r="PIR295" s="49"/>
      <c r="PIS295" s="49"/>
      <c r="PIT295" s="49"/>
      <c r="PIU295" s="49"/>
      <c r="PIV295" s="49"/>
      <c r="PIW295" s="49"/>
      <c r="PIX295" s="49"/>
      <c r="PIY295" s="49"/>
      <c r="PIZ295" s="49"/>
      <c r="PJA295" s="49"/>
      <c r="PJB295" s="49"/>
      <c r="PJC295" s="49"/>
      <c r="PJD295" s="49"/>
      <c r="PJE295" s="49"/>
      <c r="PJF295" s="49"/>
      <c r="PJG295" s="49"/>
      <c r="PJH295" s="49"/>
      <c r="PJI295" s="49"/>
      <c r="PJJ295" s="49"/>
      <c r="PJK295" s="49"/>
      <c r="PJL295" s="49"/>
      <c r="PJM295" s="49"/>
      <c r="PJN295" s="49"/>
      <c r="PJO295" s="49"/>
      <c r="PJP295" s="49"/>
      <c r="PJQ295" s="49"/>
      <c r="PJR295" s="49"/>
      <c r="PJS295" s="49"/>
      <c r="PJT295" s="49"/>
      <c r="PJU295" s="49"/>
      <c r="PJV295" s="49"/>
      <c r="PJW295" s="49"/>
      <c r="PJX295" s="49"/>
      <c r="PJY295" s="49"/>
      <c r="PJZ295" s="49"/>
      <c r="PKA295" s="49"/>
      <c r="PKB295" s="49"/>
      <c r="PKC295" s="49"/>
      <c r="PKD295" s="49"/>
      <c r="PKE295" s="49"/>
      <c r="PKF295" s="49"/>
      <c r="PKG295" s="49"/>
      <c r="PKH295" s="49"/>
      <c r="PKI295" s="49"/>
      <c r="PKJ295" s="49"/>
      <c r="PKK295" s="49"/>
      <c r="PKL295" s="49"/>
      <c r="PKM295" s="49"/>
      <c r="PKN295" s="49"/>
      <c r="PKO295" s="49"/>
      <c r="PKP295" s="49"/>
      <c r="PKQ295" s="49"/>
      <c r="PKR295" s="49"/>
      <c r="PKS295" s="49"/>
      <c r="PKT295" s="49"/>
      <c r="PKU295" s="49"/>
      <c r="PKV295" s="49"/>
      <c r="PKW295" s="49"/>
      <c r="PKX295" s="49"/>
      <c r="PKY295" s="49"/>
      <c r="PKZ295" s="49"/>
      <c r="PLA295" s="49"/>
      <c r="PLB295" s="49"/>
      <c r="PLC295" s="49"/>
      <c r="PLD295" s="49"/>
      <c r="PLE295" s="49"/>
      <c r="PLF295" s="49"/>
      <c r="PLG295" s="49"/>
      <c r="PLH295" s="49"/>
      <c r="PLI295" s="49"/>
      <c r="PLJ295" s="49"/>
      <c r="PLK295" s="49"/>
      <c r="PLL295" s="49"/>
      <c r="PLM295" s="49"/>
      <c r="PLN295" s="49"/>
      <c r="PLO295" s="49"/>
      <c r="PLP295" s="49"/>
      <c r="PLQ295" s="49"/>
      <c r="PLR295" s="49"/>
      <c r="PLS295" s="49"/>
      <c r="PLT295" s="49"/>
      <c r="PLU295" s="49"/>
      <c r="PLV295" s="49"/>
      <c r="PLW295" s="49"/>
      <c r="PLX295" s="49"/>
      <c r="PLY295" s="49"/>
      <c r="PLZ295" s="49"/>
      <c r="PMA295" s="49"/>
      <c r="PMB295" s="49"/>
      <c r="PMC295" s="49"/>
      <c r="PMD295" s="49"/>
      <c r="PME295" s="49"/>
      <c r="PMF295" s="49"/>
      <c r="PMG295" s="49"/>
      <c r="PMH295" s="49"/>
      <c r="PMI295" s="49"/>
      <c r="PMJ295" s="49"/>
      <c r="PMK295" s="49"/>
      <c r="PML295" s="49"/>
      <c r="PMM295" s="49"/>
      <c r="PMN295" s="49"/>
      <c r="PMO295" s="49"/>
      <c r="PMP295" s="49"/>
      <c r="PMQ295" s="49"/>
      <c r="PMR295" s="49"/>
      <c r="PMS295" s="49"/>
      <c r="PMT295" s="49"/>
      <c r="PMU295" s="49"/>
      <c r="PMV295" s="49"/>
      <c r="PMW295" s="49"/>
      <c r="PMX295" s="49"/>
      <c r="PMY295" s="49"/>
      <c r="PMZ295" s="49"/>
      <c r="PNA295" s="49"/>
      <c r="PNB295" s="49"/>
      <c r="PNC295" s="49"/>
      <c r="PND295" s="49"/>
      <c r="PNE295" s="49"/>
      <c r="PNF295" s="49"/>
      <c r="PNG295" s="49"/>
      <c r="PNH295" s="49"/>
      <c r="PNI295" s="49"/>
      <c r="PNJ295" s="49"/>
      <c r="PNK295" s="49"/>
      <c r="PNL295" s="49"/>
      <c r="PNM295" s="49"/>
      <c r="PNN295" s="49"/>
      <c r="PNO295" s="49"/>
      <c r="PNP295" s="49"/>
      <c r="PNQ295" s="49"/>
      <c r="PNR295" s="49"/>
      <c r="PNS295" s="49"/>
      <c r="PNT295" s="49"/>
      <c r="PNU295" s="49"/>
      <c r="PNV295" s="49"/>
      <c r="PNW295" s="49"/>
      <c r="PNX295" s="49"/>
      <c r="PNY295" s="49"/>
      <c r="PNZ295" s="49"/>
      <c r="POA295" s="49"/>
      <c r="POB295" s="49"/>
      <c r="POC295" s="49"/>
      <c r="POD295" s="49"/>
      <c r="POE295" s="49"/>
      <c r="POF295" s="49"/>
      <c r="POG295" s="49"/>
      <c r="POH295" s="49"/>
      <c r="POI295" s="49"/>
      <c r="POJ295" s="49"/>
      <c r="POK295" s="49"/>
      <c r="POL295" s="49"/>
      <c r="POM295" s="49"/>
      <c r="PON295" s="49"/>
      <c r="POO295" s="49"/>
      <c r="POP295" s="49"/>
      <c r="POQ295" s="49"/>
      <c r="POR295" s="49"/>
      <c r="POS295" s="49"/>
      <c r="POT295" s="49"/>
      <c r="POU295" s="49"/>
      <c r="POV295" s="49"/>
      <c r="POW295" s="49"/>
      <c r="POX295" s="49"/>
      <c r="POY295" s="49"/>
      <c r="POZ295" s="49"/>
      <c r="PPA295" s="49"/>
      <c r="PPB295" s="49"/>
      <c r="PPC295" s="49"/>
      <c r="PPD295" s="49"/>
      <c r="PPE295" s="49"/>
      <c r="PPF295" s="49"/>
      <c r="PPG295" s="49"/>
      <c r="PPH295" s="49"/>
      <c r="PPI295" s="49"/>
      <c r="PPJ295" s="49"/>
      <c r="PPK295" s="49"/>
      <c r="PPL295" s="49"/>
      <c r="PPM295" s="49"/>
      <c r="PPN295" s="49"/>
      <c r="PPO295" s="49"/>
      <c r="PPP295" s="49"/>
      <c r="PPQ295" s="49"/>
      <c r="PPR295" s="49"/>
      <c r="PPS295" s="49"/>
      <c r="PPT295" s="49"/>
      <c r="PPU295" s="49"/>
      <c r="PPV295" s="49"/>
      <c r="PPW295" s="49"/>
      <c r="PPX295" s="49"/>
      <c r="PPY295" s="49"/>
      <c r="PPZ295" s="49"/>
      <c r="PQA295" s="49"/>
      <c r="PQB295" s="49"/>
      <c r="PQC295" s="49"/>
      <c r="PQD295" s="49"/>
      <c r="PQE295" s="49"/>
      <c r="PQF295" s="49"/>
      <c r="PQG295" s="49"/>
      <c r="PQH295" s="49"/>
      <c r="PQI295" s="49"/>
      <c r="PQJ295" s="49"/>
      <c r="PQK295" s="49"/>
      <c r="PQL295" s="49"/>
      <c r="PQM295" s="49"/>
      <c r="PQN295" s="49"/>
      <c r="PQO295" s="49"/>
      <c r="PQP295" s="49"/>
      <c r="PQQ295" s="49"/>
      <c r="PQR295" s="49"/>
      <c r="PQS295" s="49"/>
      <c r="PQT295" s="49"/>
      <c r="PQU295" s="49"/>
      <c r="PQV295" s="49"/>
      <c r="PQW295" s="49"/>
      <c r="PQX295" s="49"/>
      <c r="PQY295" s="49"/>
      <c r="PQZ295" s="49"/>
      <c r="PRA295" s="49"/>
      <c r="PRB295" s="49"/>
      <c r="PRC295" s="49"/>
      <c r="PRD295" s="49"/>
      <c r="PRE295" s="49"/>
      <c r="PRF295" s="49"/>
      <c r="PRG295" s="49"/>
      <c r="PRH295" s="49"/>
      <c r="PRI295" s="49"/>
      <c r="PRJ295" s="49"/>
      <c r="PRK295" s="49"/>
      <c r="PRL295" s="49"/>
      <c r="PRM295" s="49"/>
      <c r="PRN295" s="49"/>
      <c r="PRO295" s="49"/>
      <c r="PRP295" s="49"/>
      <c r="PRQ295" s="49"/>
      <c r="PRR295" s="49"/>
      <c r="PRS295" s="49"/>
      <c r="PRT295" s="49"/>
      <c r="PRU295" s="49"/>
      <c r="PRV295" s="49"/>
      <c r="PRW295" s="49"/>
      <c r="PRX295" s="49"/>
      <c r="PRY295" s="49"/>
      <c r="PRZ295" s="49"/>
      <c r="PSA295" s="49"/>
      <c r="PSB295" s="49"/>
      <c r="PSC295" s="49"/>
      <c r="PSD295" s="49"/>
      <c r="PSE295" s="49"/>
      <c r="PSF295" s="49"/>
      <c r="PSG295" s="49"/>
      <c r="PSH295" s="49"/>
      <c r="PSI295" s="49"/>
      <c r="PSJ295" s="49"/>
      <c r="PSK295" s="49"/>
      <c r="PSL295" s="49"/>
      <c r="PSM295" s="49"/>
      <c r="PSN295" s="49"/>
      <c r="PSO295" s="49"/>
      <c r="PSP295" s="49"/>
      <c r="PSQ295" s="49"/>
      <c r="PSR295" s="49"/>
      <c r="PSS295" s="49"/>
      <c r="PST295" s="49"/>
      <c r="PSU295" s="49"/>
      <c r="PSV295" s="49"/>
      <c r="PSW295" s="49"/>
      <c r="PSX295" s="49"/>
      <c r="PSY295" s="49"/>
      <c r="PSZ295" s="49"/>
      <c r="PTA295" s="49"/>
      <c r="PTB295" s="49"/>
      <c r="PTC295" s="49"/>
      <c r="PTD295" s="49"/>
      <c r="PTE295" s="49"/>
      <c r="PTF295" s="49"/>
      <c r="PTG295" s="49"/>
      <c r="PTH295" s="49"/>
      <c r="PTI295" s="49"/>
      <c r="PTJ295" s="49"/>
      <c r="PTK295" s="49"/>
      <c r="PTL295" s="49"/>
      <c r="PTM295" s="49"/>
      <c r="PTN295" s="49"/>
      <c r="PTO295" s="49"/>
      <c r="PTP295" s="49"/>
      <c r="PTQ295" s="49"/>
      <c r="PTR295" s="49"/>
      <c r="PTS295" s="49"/>
      <c r="PTT295" s="49"/>
      <c r="PTU295" s="49"/>
      <c r="PTV295" s="49"/>
      <c r="PTW295" s="49"/>
      <c r="PTX295" s="49"/>
      <c r="PTY295" s="49"/>
      <c r="PTZ295" s="49"/>
      <c r="PUA295" s="49"/>
      <c r="PUB295" s="49"/>
      <c r="PUC295" s="49"/>
      <c r="PUD295" s="49"/>
      <c r="PUE295" s="49"/>
      <c r="PUF295" s="49"/>
      <c r="PUG295" s="49"/>
      <c r="PUH295" s="49"/>
      <c r="PUI295" s="49"/>
      <c r="PUJ295" s="49"/>
      <c r="PUK295" s="49"/>
      <c r="PUL295" s="49"/>
      <c r="PUM295" s="49"/>
      <c r="PUN295" s="49"/>
      <c r="PUO295" s="49"/>
      <c r="PUP295" s="49"/>
      <c r="PUQ295" s="49"/>
      <c r="PUR295" s="49"/>
      <c r="PUS295" s="49"/>
      <c r="PUT295" s="49"/>
      <c r="PUU295" s="49"/>
      <c r="PUV295" s="49"/>
      <c r="PUW295" s="49"/>
      <c r="PUX295" s="49"/>
      <c r="PUY295" s="49"/>
      <c r="PUZ295" s="49"/>
      <c r="PVA295" s="49"/>
      <c r="PVB295" s="49"/>
      <c r="PVC295" s="49"/>
      <c r="PVD295" s="49"/>
      <c r="PVE295" s="49"/>
      <c r="PVF295" s="49"/>
      <c r="PVG295" s="49"/>
      <c r="PVH295" s="49"/>
      <c r="PVI295" s="49"/>
      <c r="PVJ295" s="49"/>
      <c r="PVK295" s="49"/>
      <c r="PVL295" s="49"/>
      <c r="PVM295" s="49"/>
      <c r="PVN295" s="49"/>
      <c r="PVO295" s="49"/>
      <c r="PVP295" s="49"/>
      <c r="PVQ295" s="49"/>
      <c r="PVR295" s="49"/>
      <c r="PVS295" s="49"/>
      <c r="PVT295" s="49"/>
      <c r="PVU295" s="49"/>
      <c r="PVV295" s="49"/>
      <c r="PVW295" s="49"/>
      <c r="PVX295" s="49"/>
      <c r="PVY295" s="49"/>
      <c r="PVZ295" s="49"/>
      <c r="PWA295" s="49"/>
      <c r="PWB295" s="49"/>
      <c r="PWC295" s="49"/>
      <c r="PWD295" s="49"/>
      <c r="PWE295" s="49"/>
      <c r="PWF295" s="49"/>
      <c r="PWG295" s="49"/>
      <c r="PWH295" s="49"/>
      <c r="PWI295" s="49"/>
      <c r="PWJ295" s="49"/>
      <c r="PWK295" s="49"/>
      <c r="PWL295" s="49"/>
      <c r="PWM295" s="49"/>
      <c r="PWN295" s="49"/>
      <c r="PWO295" s="49"/>
      <c r="PWP295" s="49"/>
      <c r="PWQ295" s="49"/>
      <c r="PWR295" s="49"/>
      <c r="PWS295" s="49"/>
      <c r="PWT295" s="49"/>
      <c r="PWU295" s="49"/>
      <c r="PWV295" s="49"/>
      <c r="PWW295" s="49"/>
      <c r="PWX295" s="49"/>
      <c r="PWY295" s="49"/>
      <c r="PWZ295" s="49"/>
      <c r="PXA295" s="49"/>
      <c r="PXB295" s="49"/>
      <c r="PXC295" s="49"/>
      <c r="PXD295" s="49"/>
      <c r="PXE295" s="49"/>
      <c r="PXF295" s="49"/>
      <c r="PXG295" s="49"/>
      <c r="PXH295" s="49"/>
      <c r="PXI295" s="49"/>
      <c r="PXJ295" s="49"/>
      <c r="PXK295" s="49"/>
      <c r="PXL295" s="49"/>
      <c r="PXM295" s="49"/>
      <c r="PXN295" s="49"/>
      <c r="PXO295" s="49"/>
      <c r="PXP295" s="49"/>
      <c r="PXQ295" s="49"/>
      <c r="PXR295" s="49"/>
      <c r="PXS295" s="49"/>
      <c r="PXT295" s="49"/>
      <c r="PXU295" s="49"/>
      <c r="PXV295" s="49"/>
      <c r="PXW295" s="49"/>
      <c r="PXX295" s="49"/>
      <c r="PXY295" s="49"/>
      <c r="PXZ295" s="49"/>
      <c r="PYA295" s="49"/>
      <c r="PYB295" s="49"/>
      <c r="PYC295" s="49"/>
      <c r="PYD295" s="49"/>
      <c r="PYE295" s="49"/>
      <c r="PYF295" s="49"/>
      <c r="PYG295" s="49"/>
      <c r="PYH295" s="49"/>
      <c r="PYI295" s="49"/>
      <c r="PYJ295" s="49"/>
      <c r="PYK295" s="49"/>
      <c r="PYL295" s="49"/>
      <c r="PYM295" s="49"/>
      <c r="PYN295" s="49"/>
      <c r="PYO295" s="49"/>
      <c r="PYP295" s="49"/>
      <c r="PYQ295" s="49"/>
      <c r="PYR295" s="49"/>
      <c r="PYS295" s="49"/>
      <c r="PYT295" s="49"/>
      <c r="PYU295" s="49"/>
      <c r="PYV295" s="49"/>
      <c r="PYW295" s="49"/>
      <c r="PYX295" s="49"/>
      <c r="PYY295" s="49"/>
      <c r="PYZ295" s="49"/>
      <c r="PZA295" s="49"/>
      <c r="PZB295" s="49"/>
      <c r="PZC295" s="49"/>
      <c r="PZD295" s="49"/>
      <c r="PZE295" s="49"/>
      <c r="PZF295" s="49"/>
      <c r="PZG295" s="49"/>
      <c r="PZH295" s="49"/>
      <c r="PZI295" s="49"/>
      <c r="PZJ295" s="49"/>
      <c r="PZK295" s="49"/>
      <c r="PZL295" s="49"/>
      <c r="PZM295" s="49"/>
      <c r="PZN295" s="49"/>
      <c r="PZO295" s="49"/>
      <c r="PZP295" s="49"/>
      <c r="PZQ295" s="49"/>
      <c r="PZR295" s="49"/>
      <c r="PZS295" s="49"/>
      <c r="PZT295" s="49"/>
      <c r="PZU295" s="49"/>
      <c r="PZV295" s="49"/>
      <c r="PZW295" s="49"/>
      <c r="PZX295" s="49"/>
      <c r="PZY295" s="49"/>
      <c r="PZZ295" s="49"/>
      <c r="QAA295" s="49"/>
      <c r="QAB295" s="49"/>
      <c r="QAC295" s="49"/>
      <c r="QAD295" s="49"/>
      <c r="QAE295" s="49"/>
      <c r="QAF295" s="49"/>
      <c r="QAG295" s="49"/>
      <c r="QAH295" s="49"/>
      <c r="QAI295" s="49"/>
      <c r="QAJ295" s="49"/>
      <c r="QAK295" s="49"/>
      <c r="QAL295" s="49"/>
      <c r="QAM295" s="49"/>
      <c r="QAN295" s="49"/>
      <c r="QAO295" s="49"/>
      <c r="QAP295" s="49"/>
      <c r="QAQ295" s="49"/>
      <c r="QAR295" s="49"/>
      <c r="QAS295" s="49"/>
      <c r="QAT295" s="49"/>
      <c r="QAU295" s="49"/>
      <c r="QAV295" s="49"/>
      <c r="QAW295" s="49"/>
      <c r="QAX295" s="49"/>
      <c r="QAY295" s="49"/>
      <c r="QAZ295" s="49"/>
      <c r="QBA295" s="49"/>
      <c r="QBB295" s="49"/>
      <c r="QBC295" s="49"/>
      <c r="QBD295" s="49"/>
      <c r="QBE295" s="49"/>
      <c r="QBF295" s="49"/>
      <c r="QBG295" s="49"/>
      <c r="QBH295" s="49"/>
      <c r="QBI295" s="49"/>
      <c r="QBJ295" s="49"/>
      <c r="QBK295" s="49"/>
      <c r="QBL295" s="49"/>
      <c r="QBM295" s="49"/>
      <c r="QBN295" s="49"/>
      <c r="QBO295" s="49"/>
      <c r="QBP295" s="49"/>
      <c r="QBQ295" s="49"/>
      <c r="QBR295" s="49"/>
      <c r="QBS295" s="49"/>
      <c r="QBT295" s="49"/>
      <c r="QBU295" s="49"/>
      <c r="QBV295" s="49"/>
      <c r="QBW295" s="49"/>
      <c r="QBX295" s="49"/>
      <c r="QBY295" s="49"/>
      <c r="QBZ295" s="49"/>
      <c r="QCA295" s="49"/>
      <c r="QCB295" s="49"/>
      <c r="QCC295" s="49"/>
      <c r="QCD295" s="49"/>
      <c r="QCE295" s="49"/>
      <c r="QCF295" s="49"/>
      <c r="QCG295" s="49"/>
      <c r="QCH295" s="49"/>
      <c r="QCI295" s="49"/>
      <c r="QCJ295" s="49"/>
      <c r="QCK295" s="49"/>
      <c r="QCL295" s="49"/>
      <c r="QCM295" s="49"/>
      <c r="QCN295" s="49"/>
      <c r="QCO295" s="49"/>
      <c r="QCP295" s="49"/>
      <c r="QCQ295" s="49"/>
      <c r="QCR295" s="49"/>
      <c r="QCS295" s="49"/>
      <c r="QCT295" s="49"/>
      <c r="QCU295" s="49"/>
      <c r="QCV295" s="49"/>
      <c r="QCW295" s="49"/>
      <c r="QCX295" s="49"/>
      <c r="QCY295" s="49"/>
      <c r="QCZ295" s="49"/>
      <c r="QDA295" s="49"/>
      <c r="QDB295" s="49"/>
      <c r="QDC295" s="49"/>
      <c r="QDD295" s="49"/>
      <c r="QDE295" s="49"/>
      <c r="QDF295" s="49"/>
      <c r="QDG295" s="49"/>
      <c r="QDH295" s="49"/>
      <c r="QDI295" s="49"/>
      <c r="QDJ295" s="49"/>
      <c r="QDK295" s="49"/>
      <c r="QDL295" s="49"/>
      <c r="QDM295" s="49"/>
      <c r="QDN295" s="49"/>
      <c r="QDO295" s="49"/>
      <c r="QDP295" s="49"/>
      <c r="QDQ295" s="49"/>
      <c r="QDR295" s="49"/>
      <c r="QDS295" s="49"/>
      <c r="QDT295" s="49"/>
      <c r="QDU295" s="49"/>
      <c r="QDV295" s="49"/>
      <c r="QDW295" s="49"/>
      <c r="QDX295" s="49"/>
      <c r="QDY295" s="49"/>
      <c r="QDZ295" s="49"/>
      <c r="QEA295" s="49"/>
      <c r="QEB295" s="49"/>
      <c r="QEC295" s="49"/>
      <c r="QED295" s="49"/>
      <c r="QEE295" s="49"/>
      <c r="QEF295" s="49"/>
      <c r="QEG295" s="49"/>
      <c r="QEH295" s="49"/>
      <c r="QEI295" s="49"/>
      <c r="QEJ295" s="49"/>
      <c r="QEK295" s="49"/>
      <c r="QEL295" s="49"/>
      <c r="QEM295" s="49"/>
      <c r="QEN295" s="49"/>
      <c r="QEO295" s="49"/>
      <c r="QEP295" s="49"/>
      <c r="QEQ295" s="49"/>
      <c r="QER295" s="49"/>
      <c r="QES295" s="49"/>
      <c r="QET295" s="49"/>
      <c r="QEU295" s="49"/>
      <c r="QEV295" s="49"/>
      <c r="QEW295" s="49"/>
      <c r="QEX295" s="49"/>
      <c r="QEY295" s="49"/>
      <c r="QEZ295" s="49"/>
      <c r="QFA295" s="49"/>
      <c r="QFB295" s="49"/>
      <c r="QFC295" s="49"/>
      <c r="QFD295" s="49"/>
      <c r="QFE295" s="49"/>
      <c r="QFF295" s="49"/>
      <c r="QFG295" s="49"/>
      <c r="QFH295" s="49"/>
      <c r="QFI295" s="49"/>
      <c r="QFJ295" s="49"/>
      <c r="QFK295" s="49"/>
      <c r="QFL295" s="49"/>
      <c r="QFM295" s="49"/>
      <c r="QFN295" s="49"/>
      <c r="QFO295" s="49"/>
      <c r="QFP295" s="49"/>
      <c r="QFQ295" s="49"/>
      <c r="QFR295" s="49"/>
      <c r="QFS295" s="49"/>
      <c r="QFT295" s="49"/>
      <c r="QFU295" s="49"/>
      <c r="QFV295" s="49"/>
      <c r="QFW295" s="49"/>
      <c r="QFX295" s="49"/>
      <c r="QFY295" s="49"/>
      <c r="QFZ295" s="49"/>
      <c r="QGA295" s="49"/>
      <c r="QGB295" s="49"/>
      <c r="QGC295" s="49"/>
      <c r="QGD295" s="49"/>
      <c r="QGE295" s="49"/>
      <c r="QGF295" s="49"/>
      <c r="QGG295" s="49"/>
      <c r="QGH295" s="49"/>
      <c r="QGI295" s="49"/>
      <c r="QGJ295" s="49"/>
      <c r="QGK295" s="49"/>
      <c r="QGL295" s="49"/>
      <c r="QGM295" s="49"/>
      <c r="QGN295" s="49"/>
      <c r="QGO295" s="49"/>
      <c r="QGP295" s="49"/>
      <c r="QGQ295" s="49"/>
      <c r="QGR295" s="49"/>
      <c r="QGS295" s="49"/>
      <c r="QGT295" s="49"/>
      <c r="QGU295" s="49"/>
      <c r="QGV295" s="49"/>
      <c r="QGW295" s="49"/>
      <c r="QGX295" s="49"/>
      <c r="QGY295" s="49"/>
      <c r="QGZ295" s="49"/>
      <c r="QHA295" s="49"/>
      <c r="QHB295" s="49"/>
      <c r="QHC295" s="49"/>
      <c r="QHD295" s="49"/>
      <c r="QHE295" s="49"/>
      <c r="QHF295" s="49"/>
      <c r="QHG295" s="49"/>
      <c r="QHH295" s="49"/>
      <c r="QHI295" s="49"/>
      <c r="QHJ295" s="49"/>
      <c r="QHK295" s="49"/>
      <c r="QHL295" s="49"/>
      <c r="QHM295" s="49"/>
      <c r="QHN295" s="49"/>
      <c r="QHO295" s="49"/>
      <c r="QHP295" s="49"/>
      <c r="QHQ295" s="49"/>
      <c r="QHR295" s="49"/>
      <c r="QHS295" s="49"/>
      <c r="QHT295" s="49"/>
      <c r="QHU295" s="49"/>
      <c r="QHV295" s="49"/>
      <c r="QHW295" s="49"/>
      <c r="QHX295" s="49"/>
      <c r="QHY295" s="49"/>
      <c r="QHZ295" s="49"/>
      <c r="QIA295" s="49"/>
      <c r="QIB295" s="49"/>
      <c r="QIC295" s="49"/>
      <c r="QID295" s="49"/>
      <c r="QIE295" s="49"/>
      <c r="QIF295" s="49"/>
      <c r="QIG295" s="49"/>
      <c r="QIH295" s="49"/>
      <c r="QII295" s="49"/>
      <c r="QIJ295" s="49"/>
      <c r="QIK295" s="49"/>
      <c r="QIL295" s="49"/>
      <c r="QIM295" s="49"/>
      <c r="QIN295" s="49"/>
      <c r="QIO295" s="49"/>
      <c r="QIP295" s="49"/>
      <c r="QIQ295" s="49"/>
      <c r="QIR295" s="49"/>
      <c r="QIS295" s="49"/>
      <c r="QIT295" s="49"/>
      <c r="QIU295" s="49"/>
      <c r="QIV295" s="49"/>
      <c r="QIW295" s="49"/>
      <c r="QIX295" s="49"/>
      <c r="QIY295" s="49"/>
      <c r="QIZ295" s="49"/>
      <c r="QJA295" s="49"/>
      <c r="QJB295" s="49"/>
      <c r="QJC295" s="49"/>
      <c r="QJD295" s="49"/>
      <c r="QJE295" s="49"/>
      <c r="QJF295" s="49"/>
      <c r="QJG295" s="49"/>
      <c r="QJH295" s="49"/>
      <c r="QJI295" s="49"/>
      <c r="QJJ295" s="49"/>
      <c r="QJK295" s="49"/>
      <c r="QJL295" s="49"/>
      <c r="QJM295" s="49"/>
      <c r="QJN295" s="49"/>
      <c r="QJO295" s="49"/>
      <c r="QJP295" s="49"/>
      <c r="QJQ295" s="49"/>
      <c r="QJR295" s="49"/>
      <c r="QJS295" s="49"/>
      <c r="QJT295" s="49"/>
      <c r="QJU295" s="49"/>
      <c r="QJV295" s="49"/>
      <c r="QJW295" s="49"/>
      <c r="QJX295" s="49"/>
      <c r="QJY295" s="49"/>
      <c r="QJZ295" s="49"/>
      <c r="QKA295" s="49"/>
      <c r="QKB295" s="49"/>
      <c r="QKC295" s="49"/>
      <c r="QKD295" s="49"/>
      <c r="QKE295" s="49"/>
      <c r="QKF295" s="49"/>
      <c r="QKG295" s="49"/>
      <c r="QKH295" s="49"/>
      <c r="QKI295" s="49"/>
      <c r="QKJ295" s="49"/>
      <c r="QKK295" s="49"/>
      <c r="QKL295" s="49"/>
      <c r="QKM295" s="49"/>
      <c r="QKN295" s="49"/>
      <c r="QKO295" s="49"/>
      <c r="QKP295" s="49"/>
      <c r="QKQ295" s="49"/>
      <c r="QKR295" s="49"/>
      <c r="QKS295" s="49"/>
      <c r="QKT295" s="49"/>
      <c r="QKU295" s="49"/>
      <c r="QKV295" s="49"/>
      <c r="QKW295" s="49"/>
      <c r="QKX295" s="49"/>
      <c r="QKY295" s="49"/>
      <c r="QKZ295" s="49"/>
      <c r="QLA295" s="49"/>
      <c r="QLB295" s="49"/>
      <c r="QLC295" s="49"/>
      <c r="QLD295" s="49"/>
      <c r="QLE295" s="49"/>
      <c r="QLF295" s="49"/>
      <c r="QLG295" s="49"/>
      <c r="QLH295" s="49"/>
      <c r="QLI295" s="49"/>
      <c r="QLJ295" s="49"/>
      <c r="QLK295" s="49"/>
      <c r="QLL295" s="49"/>
      <c r="QLM295" s="49"/>
      <c r="QLN295" s="49"/>
      <c r="QLO295" s="49"/>
      <c r="QLP295" s="49"/>
      <c r="QLQ295" s="49"/>
      <c r="QLR295" s="49"/>
      <c r="QLS295" s="49"/>
      <c r="QLT295" s="49"/>
      <c r="QLU295" s="49"/>
      <c r="QLV295" s="49"/>
      <c r="QLW295" s="49"/>
      <c r="QLX295" s="49"/>
      <c r="QLY295" s="49"/>
      <c r="QLZ295" s="49"/>
      <c r="QMA295" s="49"/>
      <c r="QMB295" s="49"/>
      <c r="QMC295" s="49"/>
      <c r="QMD295" s="49"/>
      <c r="QME295" s="49"/>
      <c r="QMF295" s="49"/>
      <c r="QMG295" s="49"/>
      <c r="QMH295" s="49"/>
      <c r="QMI295" s="49"/>
      <c r="QMJ295" s="49"/>
      <c r="QMK295" s="49"/>
      <c r="QML295" s="49"/>
      <c r="QMM295" s="49"/>
      <c r="QMN295" s="49"/>
      <c r="QMO295" s="49"/>
      <c r="QMP295" s="49"/>
      <c r="QMQ295" s="49"/>
      <c r="QMR295" s="49"/>
      <c r="QMS295" s="49"/>
      <c r="QMT295" s="49"/>
      <c r="QMU295" s="49"/>
      <c r="QMV295" s="49"/>
      <c r="QMW295" s="49"/>
      <c r="QMX295" s="49"/>
      <c r="QMY295" s="49"/>
      <c r="QMZ295" s="49"/>
      <c r="QNA295" s="49"/>
      <c r="QNB295" s="49"/>
      <c r="QNC295" s="49"/>
      <c r="QND295" s="49"/>
      <c r="QNE295" s="49"/>
      <c r="QNF295" s="49"/>
      <c r="QNG295" s="49"/>
      <c r="QNH295" s="49"/>
      <c r="QNI295" s="49"/>
      <c r="QNJ295" s="49"/>
      <c r="QNK295" s="49"/>
      <c r="QNL295" s="49"/>
      <c r="QNM295" s="49"/>
      <c r="QNN295" s="49"/>
      <c r="QNO295" s="49"/>
      <c r="QNP295" s="49"/>
      <c r="QNQ295" s="49"/>
      <c r="QNR295" s="49"/>
      <c r="QNS295" s="49"/>
      <c r="QNT295" s="49"/>
      <c r="QNU295" s="49"/>
      <c r="QNV295" s="49"/>
      <c r="QNW295" s="49"/>
      <c r="QNX295" s="49"/>
      <c r="QNY295" s="49"/>
      <c r="QNZ295" s="49"/>
      <c r="QOA295" s="49"/>
      <c r="QOB295" s="49"/>
      <c r="QOC295" s="49"/>
      <c r="QOD295" s="49"/>
      <c r="QOE295" s="49"/>
      <c r="QOF295" s="49"/>
      <c r="QOG295" s="49"/>
      <c r="QOH295" s="49"/>
      <c r="QOI295" s="49"/>
      <c r="QOJ295" s="49"/>
      <c r="QOK295" s="49"/>
      <c r="QOL295" s="49"/>
      <c r="QOM295" s="49"/>
      <c r="QON295" s="49"/>
      <c r="QOO295" s="49"/>
      <c r="QOP295" s="49"/>
      <c r="QOQ295" s="49"/>
      <c r="QOR295" s="49"/>
      <c r="QOS295" s="49"/>
      <c r="QOT295" s="49"/>
      <c r="QOU295" s="49"/>
      <c r="QOV295" s="49"/>
      <c r="QOW295" s="49"/>
      <c r="QOX295" s="49"/>
      <c r="QOY295" s="49"/>
      <c r="QOZ295" s="49"/>
      <c r="QPA295" s="49"/>
      <c r="QPB295" s="49"/>
      <c r="QPC295" s="49"/>
      <c r="QPD295" s="49"/>
      <c r="QPE295" s="49"/>
      <c r="QPF295" s="49"/>
      <c r="QPG295" s="49"/>
      <c r="QPH295" s="49"/>
      <c r="QPI295" s="49"/>
      <c r="QPJ295" s="49"/>
      <c r="QPK295" s="49"/>
      <c r="QPL295" s="49"/>
      <c r="QPM295" s="49"/>
      <c r="QPN295" s="49"/>
      <c r="QPO295" s="49"/>
      <c r="QPP295" s="49"/>
      <c r="QPQ295" s="49"/>
      <c r="QPR295" s="49"/>
      <c r="QPS295" s="49"/>
      <c r="QPT295" s="49"/>
      <c r="QPU295" s="49"/>
      <c r="QPV295" s="49"/>
      <c r="QPW295" s="49"/>
      <c r="QPX295" s="49"/>
      <c r="QPY295" s="49"/>
      <c r="QPZ295" s="49"/>
      <c r="QQA295" s="49"/>
      <c r="QQB295" s="49"/>
      <c r="QQC295" s="49"/>
      <c r="QQD295" s="49"/>
      <c r="QQE295" s="49"/>
      <c r="QQF295" s="49"/>
      <c r="QQG295" s="49"/>
      <c r="QQH295" s="49"/>
      <c r="QQI295" s="49"/>
      <c r="QQJ295" s="49"/>
      <c r="QQK295" s="49"/>
      <c r="QQL295" s="49"/>
      <c r="QQM295" s="49"/>
      <c r="QQN295" s="49"/>
      <c r="QQO295" s="49"/>
      <c r="QQP295" s="49"/>
      <c r="QQQ295" s="49"/>
      <c r="QQR295" s="49"/>
      <c r="QQS295" s="49"/>
      <c r="QQT295" s="49"/>
      <c r="QQU295" s="49"/>
      <c r="QQV295" s="49"/>
      <c r="QQW295" s="49"/>
      <c r="QQX295" s="49"/>
      <c r="QQY295" s="49"/>
      <c r="QQZ295" s="49"/>
      <c r="QRA295" s="49"/>
      <c r="QRB295" s="49"/>
      <c r="QRC295" s="49"/>
      <c r="QRD295" s="49"/>
      <c r="QRE295" s="49"/>
      <c r="QRF295" s="49"/>
      <c r="QRG295" s="49"/>
      <c r="QRH295" s="49"/>
      <c r="QRI295" s="49"/>
      <c r="QRJ295" s="49"/>
      <c r="QRK295" s="49"/>
      <c r="QRL295" s="49"/>
      <c r="QRM295" s="49"/>
      <c r="QRN295" s="49"/>
      <c r="QRO295" s="49"/>
      <c r="QRP295" s="49"/>
      <c r="QRQ295" s="49"/>
      <c r="QRR295" s="49"/>
      <c r="QRS295" s="49"/>
      <c r="QRT295" s="49"/>
      <c r="QRU295" s="49"/>
      <c r="QRV295" s="49"/>
      <c r="QRW295" s="49"/>
      <c r="QRX295" s="49"/>
      <c r="QRY295" s="49"/>
      <c r="QRZ295" s="49"/>
      <c r="QSA295" s="49"/>
      <c r="QSB295" s="49"/>
      <c r="QSC295" s="49"/>
      <c r="QSD295" s="49"/>
      <c r="QSE295" s="49"/>
      <c r="QSF295" s="49"/>
      <c r="QSG295" s="49"/>
      <c r="QSH295" s="49"/>
      <c r="QSI295" s="49"/>
      <c r="QSJ295" s="49"/>
      <c r="QSK295" s="49"/>
      <c r="QSL295" s="49"/>
      <c r="QSM295" s="49"/>
      <c r="QSN295" s="49"/>
      <c r="QSO295" s="49"/>
      <c r="QSP295" s="49"/>
      <c r="QSQ295" s="49"/>
      <c r="QSR295" s="49"/>
      <c r="QSS295" s="49"/>
      <c r="QST295" s="49"/>
      <c r="QSU295" s="49"/>
      <c r="QSV295" s="49"/>
      <c r="QSW295" s="49"/>
      <c r="QSX295" s="49"/>
      <c r="QSY295" s="49"/>
      <c r="QSZ295" s="49"/>
      <c r="QTA295" s="49"/>
      <c r="QTB295" s="49"/>
      <c r="QTC295" s="49"/>
      <c r="QTD295" s="49"/>
      <c r="QTE295" s="49"/>
      <c r="QTF295" s="49"/>
      <c r="QTG295" s="49"/>
      <c r="QTH295" s="49"/>
      <c r="QTI295" s="49"/>
      <c r="QTJ295" s="49"/>
      <c r="QTK295" s="49"/>
      <c r="QTL295" s="49"/>
      <c r="QTM295" s="49"/>
      <c r="QTN295" s="49"/>
      <c r="QTO295" s="49"/>
      <c r="QTP295" s="49"/>
      <c r="QTQ295" s="49"/>
      <c r="QTR295" s="49"/>
      <c r="QTS295" s="49"/>
      <c r="QTT295" s="49"/>
      <c r="QTU295" s="49"/>
      <c r="QTV295" s="49"/>
      <c r="QTW295" s="49"/>
      <c r="QTX295" s="49"/>
      <c r="QTY295" s="49"/>
      <c r="QTZ295" s="49"/>
      <c r="QUA295" s="49"/>
      <c r="QUB295" s="49"/>
      <c r="QUC295" s="49"/>
      <c r="QUD295" s="49"/>
      <c r="QUE295" s="49"/>
      <c r="QUF295" s="49"/>
      <c r="QUG295" s="49"/>
      <c r="QUH295" s="49"/>
      <c r="QUI295" s="49"/>
      <c r="QUJ295" s="49"/>
      <c r="QUK295" s="49"/>
      <c r="QUL295" s="49"/>
      <c r="QUM295" s="49"/>
      <c r="QUN295" s="49"/>
      <c r="QUO295" s="49"/>
      <c r="QUP295" s="49"/>
      <c r="QUQ295" s="49"/>
      <c r="QUR295" s="49"/>
      <c r="QUS295" s="49"/>
      <c r="QUT295" s="49"/>
      <c r="QUU295" s="49"/>
      <c r="QUV295" s="49"/>
      <c r="QUW295" s="49"/>
      <c r="QUX295" s="49"/>
      <c r="QUY295" s="49"/>
      <c r="QUZ295" s="49"/>
      <c r="QVA295" s="49"/>
      <c r="QVB295" s="49"/>
      <c r="QVC295" s="49"/>
      <c r="QVD295" s="49"/>
      <c r="QVE295" s="49"/>
      <c r="QVF295" s="49"/>
      <c r="QVG295" s="49"/>
      <c r="QVH295" s="49"/>
      <c r="QVI295" s="49"/>
      <c r="QVJ295" s="49"/>
      <c r="QVK295" s="49"/>
      <c r="QVL295" s="49"/>
      <c r="QVM295" s="49"/>
      <c r="QVN295" s="49"/>
      <c r="QVO295" s="49"/>
      <c r="QVP295" s="49"/>
      <c r="QVQ295" s="49"/>
      <c r="QVR295" s="49"/>
      <c r="QVS295" s="49"/>
      <c r="QVT295" s="49"/>
      <c r="QVU295" s="49"/>
      <c r="QVV295" s="49"/>
      <c r="QVW295" s="49"/>
      <c r="QVX295" s="49"/>
      <c r="QVY295" s="49"/>
      <c r="QVZ295" s="49"/>
      <c r="QWA295" s="49"/>
      <c r="QWB295" s="49"/>
      <c r="QWC295" s="49"/>
      <c r="QWD295" s="49"/>
      <c r="QWE295" s="49"/>
      <c r="QWF295" s="49"/>
      <c r="QWG295" s="49"/>
      <c r="QWH295" s="49"/>
      <c r="QWI295" s="49"/>
      <c r="QWJ295" s="49"/>
      <c r="QWK295" s="49"/>
      <c r="QWL295" s="49"/>
      <c r="QWM295" s="49"/>
      <c r="QWN295" s="49"/>
      <c r="QWO295" s="49"/>
      <c r="QWP295" s="49"/>
      <c r="QWQ295" s="49"/>
      <c r="QWR295" s="49"/>
      <c r="QWS295" s="49"/>
      <c r="QWT295" s="49"/>
      <c r="QWU295" s="49"/>
      <c r="QWV295" s="49"/>
      <c r="QWW295" s="49"/>
      <c r="QWX295" s="49"/>
      <c r="QWY295" s="49"/>
      <c r="QWZ295" s="49"/>
      <c r="QXA295" s="49"/>
      <c r="QXB295" s="49"/>
      <c r="QXC295" s="49"/>
      <c r="QXD295" s="49"/>
      <c r="QXE295" s="49"/>
      <c r="QXF295" s="49"/>
      <c r="QXG295" s="49"/>
      <c r="QXH295" s="49"/>
      <c r="QXI295" s="49"/>
      <c r="QXJ295" s="49"/>
      <c r="QXK295" s="49"/>
      <c r="QXL295" s="49"/>
      <c r="QXM295" s="49"/>
      <c r="QXN295" s="49"/>
      <c r="QXO295" s="49"/>
      <c r="QXP295" s="49"/>
      <c r="QXQ295" s="49"/>
      <c r="QXR295" s="49"/>
      <c r="QXS295" s="49"/>
      <c r="QXT295" s="49"/>
      <c r="QXU295" s="49"/>
      <c r="QXV295" s="49"/>
      <c r="QXW295" s="49"/>
      <c r="QXX295" s="49"/>
      <c r="QXY295" s="49"/>
      <c r="QXZ295" s="49"/>
      <c r="QYA295" s="49"/>
      <c r="QYB295" s="49"/>
      <c r="QYC295" s="49"/>
      <c r="QYD295" s="49"/>
      <c r="QYE295" s="49"/>
      <c r="QYF295" s="49"/>
      <c r="QYG295" s="49"/>
      <c r="QYH295" s="49"/>
      <c r="QYI295" s="49"/>
      <c r="QYJ295" s="49"/>
      <c r="QYK295" s="49"/>
      <c r="QYL295" s="49"/>
      <c r="QYM295" s="49"/>
      <c r="QYN295" s="49"/>
      <c r="QYO295" s="49"/>
      <c r="QYP295" s="49"/>
      <c r="QYQ295" s="49"/>
      <c r="QYR295" s="49"/>
      <c r="QYS295" s="49"/>
      <c r="QYT295" s="49"/>
      <c r="QYU295" s="49"/>
      <c r="QYV295" s="49"/>
      <c r="QYW295" s="49"/>
      <c r="QYX295" s="49"/>
      <c r="QYY295" s="49"/>
      <c r="QYZ295" s="49"/>
      <c r="QZA295" s="49"/>
      <c r="QZB295" s="49"/>
      <c r="QZC295" s="49"/>
      <c r="QZD295" s="49"/>
      <c r="QZE295" s="49"/>
      <c r="QZF295" s="49"/>
      <c r="QZG295" s="49"/>
      <c r="QZH295" s="49"/>
      <c r="QZI295" s="49"/>
      <c r="QZJ295" s="49"/>
      <c r="QZK295" s="49"/>
      <c r="QZL295" s="49"/>
      <c r="QZM295" s="49"/>
      <c r="QZN295" s="49"/>
      <c r="QZO295" s="49"/>
      <c r="QZP295" s="49"/>
      <c r="QZQ295" s="49"/>
      <c r="QZR295" s="49"/>
      <c r="QZS295" s="49"/>
      <c r="QZT295" s="49"/>
      <c r="QZU295" s="49"/>
      <c r="QZV295" s="49"/>
      <c r="QZW295" s="49"/>
      <c r="QZX295" s="49"/>
      <c r="QZY295" s="49"/>
      <c r="QZZ295" s="49"/>
      <c r="RAA295" s="49"/>
      <c r="RAB295" s="49"/>
      <c r="RAC295" s="49"/>
      <c r="RAD295" s="49"/>
      <c r="RAE295" s="49"/>
      <c r="RAF295" s="49"/>
      <c r="RAG295" s="49"/>
      <c r="RAH295" s="49"/>
      <c r="RAI295" s="49"/>
      <c r="RAJ295" s="49"/>
      <c r="RAK295" s="49"/>
      <c r="RAL295" s="49"/>
      <c r="RAM295" s="49"/>
      <c r="RAN295" s="49"/>
      <c r="RAO295" s="49"/>
      <c r="RAP295" s="49"/>
      <c r="RAQ295" s="49"/>
      <c r="RAR295" s="49"/>
      <c r="RAS295" s="49"/>
      <c r="RAT295" s="49"/>
      <c r="RAU295" s="49"/>
      <c r="RAV295" s="49"/>
      <c r="RAW295" s="49"/>
      <c r="RAX295" s="49"/>
      <c r="RAY295" s="49"/>
      <c r="RAZ295" s="49"/>
      <c r="RBA295" s="49"/>
      <c r="RBB295" s="49"/>
      <c r="RBC295" s="49"/>
      <c r="RBD295" s="49"/>
      <c r="RBE295" s="49"/>
      <c r="RBF295" s="49"/>
      <c r="RBG295" s="49"/>
      <c r="RBH295" s="49"/>
      <c r="RBI295" s="49"/>
      <c r="RBJ295" s="49"/>
      <c r="RBK295" s="49"/>
      <c r="RBL295" s="49"/>
      <c r="RBM295" s="49"/>
      <c r="RBN295" s="49"/>
      <c r="RBO295" s="49"/>
      <c r="RBP295" s="49"/>
      <c r="RBQ295" s="49"/>
      <c r="RBR295" s="49"/>
      <c r="RBS295" s="49"/>
      <c r="RBT295" s="49"/>
      <c r="RBU295" s="49"/>
      <c r="RBV295" s="49"/>
      <c r="RBW295" s="49"/>
      <c r="RBX295" s="49"/>
      <c r="RBY295" s="49"/>
      <c r="RBZ295" s="49"/>
      <c r="RCA295" s="49"/>
      <c r="RCB295" s="49"/>
      <c r="RCC295" s="49"/>
      <c r="RCD295" s="49"/>
      <c r="RCE295" s="49"/>
      <c r="RCF295" s="49"/>
      <c r="RCG295" s="49"/>
      <c r="RCH295" s="49"/>
      <c r="RCI295" s="49"/>
      <c r="RCJ295" s="49"/>
      <c r="RCK295" s="49"/>
      <c r="RCL295" s="49"/>
      <c r="RCM295" s="49"/>
      <c r="RCN295" s="49"/>
      <c r="RCO295" s="49"/>
      <c r="RCP295" s="49"/>
      <c r="RCQ295" s="49"/>
      <c r="RCR295" s="49"/>
      <c r="RCS295" s="49"/>
      <c r="RCT295" s="49"/>
      <c r="RCU295" s="49"/>
      <c r="RCV295" s="49"/>
      <c r="RCW295" s="49"/>
      <c r="RCX295" s="49"/>
      <c r="RCY295" s="49"/>
      <c r="RCZ295" s="49"/>
      <c r="RDA295" s="49"/>
      <c r="RDB295" s="49"/>
      <c r="RDC295" s="49"/>
      <c r="RDD295" s="49"/>
      <c r="RDE295" s="49"/>
      <c r="RDF295" s="49"/>
      <c r="RDG295" s="49"/>
      <c r="RDH295" s="49"/>
      <c r="RDI295" s="49"/>
      <c r="RDJ295" s="49"/>
      <c r="RDK295" s="49"/>
      <c r="RDL295" s="49"/>
      <c r="RDM295" s="49"/>
      <c r="RDN295" s="49"/>
      <c r="RDO295" s="49"/>
      <c r="RDP295" s="49"/>
      <c r="RDQ295" s="49"/>
      <c r="RDR295" s="49"/>
      <c r="RDS295" s="49"/>
      <c r="RDT295" s="49"/>
      <c r="RDU295" s="49"/>
      <c r="RDV295" s="49"/>
      <c r="RDW295" s="49"/>
      <c r="RDX295" s="49"/>
      <c r="RDY295" s="49"/>
      <c r="RDZ295" s="49"/>
      <c r="REA295" s="49"/>
      <c r="REB295" s="49"/>
      <c r="REC295" s="49"/>
      <c r="RED295" s="49"/>
      <c r="REE295" s="49"/>
      <c r="REF295" s="49"/>
      <c r="REG295" s="49"/>
      <c r="REH295" s="49"/>
      <c r="REI295" s="49"/>
      <c r="REJ295" s="49"/>
      <c r="REK295" s="49"/>
      <c r="REL295" s="49"/>
      <c r="REM295" s="49"/>
      <c r="REN295" s="49"/>
      <c r="REO295" s="49"/>
      <c r="REP295" s="49"/>
      <c r="REQ295" s="49"/>
      <c r="RER295" s="49"/>
      <c r="RES295" s="49"/>
      <c r="RET295" s="49"/>
      <c r="REU295" s="49"/>
      <c r="REV295" s="49"/>
      <c r="REW295" s="49"/>
      <c r="REX295" s="49"/>
      <c r="REY295" s="49"/>
      <c r="REZ295" s="49"/>
      <c r="RFA295" s="49"/>
      <c r="RFB295" s="49"/>
      <c r="RFC295" s="49"/>
      <c r="RFD295" s="49"/>
      <c r="RFE295" s="49"/>
      <c r="RFF295" s="49"/>
      <c r="RFG295" s="49"/>
      <c r="RFH295" s="49"/>
      <c r="RFI295" s="49"/>
      <c r="RFJ295" s="49"/>
      <c r="RFK295" s="49"/>
      <c r="RFL295" s="49"/>
      <c r="RFM295" s="49"/>
      <c r="RFN295" s="49"/>
      <c r="RFO295" s="49"/>
      <c r="RFP295" s="49"/>
      <c r="RFQ295" s="49"/>
      <c r="RFR295" s="49"/>
      <c r="RFS295" s="49"/>
      <c r="RFT295" s="49"/>
      <c r="RFU295" s="49"/>
      <c r="RFV295" s="49"/>
      <c r="RFW295" s="49"/>
      <c r="RFX295" s="49"/>
      <c r="RFY295" s="49"/>
      <c r="RFZ295" s="49"/>
      <c r="RGA295" s="49"/>
      <c r="RGB295" s="49"/>
      <c r="RGC295" s="49"/>
      <c r="RGD295" s="49"/>
      <c r="RGE295" s="49"/>
      <c r="RGF295" s="49"/>
      <c r="RGG295" s="49"/>
      <c r="RGH295" s="49"/>
      <c r="RGI295" s="49"/>
      <c r="RGJ295" s="49"/>
      <c r="RGK295" s="49"/>
      <c r="RGL295" s="49"/>
      <c r="RGM295" s="49"/>
      <c r="RGN295" s="49"/>
      <c r="RGO295" s="49"/>
      <c r="RGP295" s="49"/>
      <c r="RGQ295" s="49"/>
      <c r="RGR295" s="49"/>
      <c r="RGS295" s="49"/>
      <c r="RGT295" s="49"/>
      <c r="RGU295" s="49"/>
      <c r="RGV295" s="49"/>
      <c r="RGW295" s="49"/>
      <c r="RGX295" s="49"/>
      <c r="RGY295" s="49"/>
      <c r="RGZ295" s="49"/>
      <c r="RHA295" s="49"/>
      <c r="RHB295" s="49"/>
      <c r="RHC295" s="49"/>
      <c r="RHD295" s="49"/>
      <c r="RHE295" s="49"/>
      <c r="RHF295" s="49"/>
      <c r="RHG295" s="49"/>
      <c r="RHH295" s="49"/>
      <c r="RHI295" s="49"/>
      <c r="RHJ295" s="49"/>
      <c r="RHK295" s="49"/>
      <c r="RHL295" s="49"/>
      <c r="RHM295" s="49"/>
      <c r="RHN295" s="49"/>
      <c r="RHO295" s="49"/>
      <c r="RHP295" s="49"/>
      <c r="RHQ295" s="49"/>
      <c r="RHR295" s="49"/>
      <c r="RHS295" s="49"/>
      <c r="RHT295" s="49"/>
      <c r="RHU295" s="49"/>
      <c r="RHV295" s="49"/>
      <c r="RHW295" s="49"/>
      <c r="RHX295" s="49"/>
      <c r="RHY295" s="49"/>
      <c r="RHZ295" s="49"/>
      <c r="RIA295" s="49"/>
      <c r="RIB295" s="49"/>
      <c r="RIC295" s="49"/>
      <c r="RID295" s="49"/>
      <c r="RIE295" s="49"/>
      <c r="RIF295" s="49"/>
      <c r="RIG295" s="49"/>
      <c r="RIH295" s="49"/>
      <c r="RII295" s="49"/>
      <c r="RIJ295" s="49"/>
      <c r="RIK295" s="49"/>
      <c r="RIL295" s="49"/>
      <c r="RIM295" s="49"/>
      <c r="RIN295" s="49"/>
      <c r="RIO295" s="49"/>
      <c r="RIP295" s="49"/>
      <c r="RIQ295" s="49"/>
      <c r="RIR295" s="49"/>
      <c r="RIS295" s="49"/>
      <c r="RIT295" s="49"/>
      <c r="RIU295" s="49"/>
      <c r="RIV295" s="49"/>
      <c r="RIW295" s="49"/>
      <c r="RIX295" s="49"/>
      <c r="RIY295" s="49"/>
      <c r="RIZ295" s="49"/>
      <c r="RJA295" s="49"/>
      <c r="RJB295" s="49"/>
      <c r="RJC295" s="49"/>
      <c r="RJD295" s="49"/>
      <c r="RJE295" s="49"/>
      <c r="RJF295" s="49"/>
      <c r="RJG295" s="49"/>
      <c r="RJH295" s="49"/>
      <c r="RJI295" s="49"/>
      <c r="RJJ295" s="49"/>
      <c r="RJK295" s="49"/>
      <c r="RJL295" s="49"/>
      <c r="RJM295" s="49"/>
      <c r="RJN295" s="49"/>
      <c r="RJO295" s="49"/>
      <c r="RJP295" s="49"/>
      <c r="RJQ295" s="49"/>
      <c r="RJR295" s="49"/>
      <c r="RJS295" s="49"/>
      <c r="RJT295" s="49"/>
      <c r="RJU295" s="49"/>
      <c r="RJV295" s="49"/>
      <c r="RJW295" s="49"/>
      <c r="RJX295" s="49"/>
      <c r="RJY295" s="49"/>
      <c r="RJZ295" s="49"/>
      <c r="RKA295" s="49"/>
      <c r="RKB295" s="49"/>
      <c r="RKC295" s="49"/>
      <c r="RKD295" s="49"/>
      <c r="RKE295" s="49"/>
      <c r="RKF295" s="49"/>
      <c r="RKG295" s="49"/>
      <c r="RKH295" s="49"/>
      <c r="RKI295" s="49"/>
      <c r="RKJ295" s="49"/>
      <c r="RKK295" s="49"/>
      <c r="RKL295" s="49"/>
      <c r="RKM295" s="49"/>
      <c r="RKN295" s="49"/>
      <c r="RKO295" s="49"/>
      <c r="RKP295" s="49"/>
      <c r="RKQ295" s="49"/>
      <c r="RKR295" s="49"/>
      <c r="RKS295" s="49"/>
      <c r="RKT295" s="49"/>
      <c r="RKU295" s="49"/>
      <c r="RKV295" s="49"/>
      <c r="RKW295" s="49"/>
      <c r="RKX295" s="49"/>
      <c r="RKY295" s="49"/>
      <c r="RKZ295" s="49"/>
      <c r="RLA295" s="49"/>
      <c r="RLB295" s="49"/>
      <c r="RLC295" s="49"/>
      <c r="RLD295" s="49"/>
      <c r="RLE295" s="49"/>
      <c r="RLF295" s="49"/>
      <c r="RLG295" s="49"/>
      <c r="RLH295" s="49"/>
      <c r="RLI295" s="49"/>
      <c r="RLJ295" s="49"/>
      <c r="RLK295" s="49"/>
      <c r="RLL295" s="49"/>
      <c r="RLM295" s="49"/>
      <c r="RLN295" s="49"/>
      <c r="RLO295" s="49"/>
      <c r="RLP295" s="49"/>
      <c r="RLQ295" s="49"/>
      <c r="RLR295" s="49"/>
      <c r="RLS295" s="49"/>
      <c r="RLT295" s="49"/>
      <c r="RLU295" s="49"/>
      <c r="RLV295" s="49"/>
      <c r="RLW295" s="49"/>
      <c r="RLX295" s="49"/>
      <c r="RLY295" s="49"/>
      <c r="RLZ295" s="49"/>
      <c r="RMA295" s="49"/>
      <c r="RMB295" s="49"/>
      <c r="RMC295" s="49"/>
      <c r="RMD295" s="49"/>
      <c r="RME295" s="49"/>
      <c r="RMF295" s="49"/>
      <c r="RMG295" s="49"/>
      <c r="RMH295" s="49"/>
      <c r="RMI295" s="49"/>
      <c r="RMJ295" s="49"/>
      <c r="RMK295" s="49"/>
      <c r="RML295" s="49"/>
      <c r="RMM295" s="49"/>
      <c r="RMN295" s="49"/>
      <c r="RMO295" s="49"/>
      <c r="RMP295" s="49"/>
      <c r="RMQ295" s="49"/>
      <c r="RMR295" s="49"/>
      <c r="RMS295" s="49"/>
      <c r="RMT295" s="49"/>
      <c r="RMU295" s="49"/>
      <c r="RMV295" s="49"/>
      <c r="RMW295" s="49"/>
      <c r="RMX295" s="49"/>
      <c r="RMY295" s="49"/>
      <c r="RMZ295" s="49"/>
      <c r="RNA295" s="49"/>
      <c r="RNB295" s="49"/>
      <c r="RNC295" s="49"/>
      <c r="RND295" s="49"/>
      <c r="RNE295" s="49"/>
      <c r="RNF295" s="49"/>
      <c r="RNG295" s="49"/>
      <c r="RNH295" s="49"/>
      <c r="RNI295" s="49"/>
      <c r="RNJ295" s="49"/>
      <c r="RNK295" s="49"/>
      <c r="RNL295" s="49"/>
      <c r="RNM295" s="49"/>
      <c r="RNN295" s="49"/>
      <c r="RNO295" s="49"/>
      <c r="RNP295" s="49"/>
      <c r="RNQ295" s="49"/>
      <c r="RNR295" s="49"/>
      <c r="RNS295" s="49"/>
      <c r="RNT295" s="49"/>
      <c r="RNU295" s="49"/>
      <c r="RNV295" s="49"/>
      <c r="RNW295" s="49"/>
      <c r="RNX295" s="49"/>
      <c r="RNY295" s="49"/>
      <c r="RNZ295" s="49"/>
      <c r="ROA295" s="49"/>
      <c r="ROB295" s="49"/>
      <c r="ROC295" s="49"/>
      <c r="ROD295" s="49"/>
      <c r="ROE295" s="49"/>
      <c r="ROF295" s="49"/>
      <c r="ROG295" s="49"/>
      <c r="ROH295" s="49"/>
      <c r="ROI295" s="49"/>
      <c r="ROJ295" s="49"/>
      <c r="ROK295" s="49"/>
      <c r="ROL295" s="49"/>
      <c r="ROM295" s="49"/>
      <c r="RON295" s="49"/>
      <c r="ROO295" s="49"/>
      <c r="ROP295" s="49"/>
      <c r="ROQ295" s="49"/>
      <c r="ROR295" s="49"/>
      <c r="ROS295" s="49"/>
      <c r="ROT295" s="49"/>
      <c r="ROU295" s="49"/>
      <c r="ROV295" s="49"/>
      <c r="ROW295" s="49"/>
      <c r="ROX295" s="49"/>
      <c r="ROY295" s="49"/>
      <c r="ROZ295" s="49"/>
      <c r="RPA295" s="49"/>
      <c r="RPB295" s="49"/>
      <c r="RPC295" s="49"/>
      <c r="RPD295" s="49"/>
      <c r="RPE295" s="49"/>
      <c r="RPF295" s="49"/>
      <c r="RPG295" s="49"/>
      <c r="RPH295" s="49"/>
      <c r="RPI295" s="49"/>
      <c r="RPJ295" s="49"/>
      <c r="RPK295" s="49"/>
      <c r="RPL295" s="49"/>
      <c r="RPM295" s="49"/>
      <c r="RPN295" s="49"/>
      <c r="RPO295" s="49"/>
      <c r="RPP295" s="49"/>
      <c r="RPQ295" s="49"/>
      <c r="RPR295" s="49"/>
      <c r="RPS295" s="49"/>
      <c r="RPT295" s="49"/>
      <c r="RPU295" s="49"/>
      <c r="RPV295" s="49"/>
      <c r="RPW295" s="49"/>
      <c r="RPX295" s="49"/>
      <c r="RPY295" s="49"/>
      <c r="RPZ295" s="49"/>
      <c r="RQA295" s="49"/>
      <c r="RQB295" s="49"/>
      <c r="RQC295" s="49"/>
      <c r="RQD295" s="49"/>
      <c r="RQE295" s="49"/>
      <c r="RQF295" s="49"/>
      <c r="RQG295" s="49"/>
      <c r="RQH295" s="49"/>
      <c r="RQI295" s="49"/>
      <c r="RQJ295" s="49"/>
      <c r="RQK295" s="49"/>
      <c r="RQL295" s="49"/>
      <c r="RQM295" s="49"/>
      <c r="RQN295" s="49"/>
      <c r="RQO295" s="49"/>
      <c r="RQP295" s="49"/>
      <c r="RQQ295" s="49"/>
      <c r="RQR295" s="49"/>
      <c r="RQS295" s="49"/>
      <c r="RQT295" s="49"/>
      <c r="RQU295" s="49"/>
      <c r="RQV295" s="49"/>
      <c r="RQW295" s="49"/>
      <c r="RQX295" s="49"/>
      <c r="RQY295" s="49"/>
      <c r="RQZ295" s="49"/>
      <c r="RRA295" s="49"/>
      <c r="RRB295" s="49"/>
      <c r="RRC295" s="49"/>
      <c r="RRD295" s="49"/>
      <c r="RRE295" s="49"/>
      <c r="RRF295" s="49"/>
      <c r="RRG295" s="49"/>
      <c r="RRH295" s="49"/>
      <c r="RRI295" s="49"/>
      <c r="RRJ295" s="49"/>
      <c r="RRK295" s="49"/>
      <c r="RRL295" s="49"/>
      <c r="RRM295" s="49"/>
      <c r="RRN295" s="49"/>
      <c r="RRO295" s="49"/>
      <c r="RRP295" s="49"/>
      <c r="RRQ295" s="49"/>
      <c r="RRR295" s="49"/>
      <c r="RRS295" s="49"/>
      <c r="RRT295" s="49"/>
      <c r="RRU295" s="49"/>
      <c r="RRV295" s="49"/>
      <c r="RRW295" s="49"/>
      <c r="RRX295" s="49"/>
      <c r="RRY295" s="49"/>
      <c r="RRZ295" s="49"/>
      <c r="RSA295" s="49"/>
      <c r="RSB295" s="49"/>
      <c r="RSC295" s="49"/>
      <c r="RSD295" s="49"/>
      <c r="RSE295" s="49"/>
      <c r="RSF295" s="49"/>
      <c r="RSG295" s="49"/>
      <c r="RSH295" s="49"/>
      <c r="RSI295" s="49"/>
      <c r="RSJ295" s="49"/>
      <c r="RSK295" s="49"/>
      <c r="RSL295" s="49"/>
      <c r="RSM295" s="49"/>
      <c r="RSN295" s="49"/>
      <c r="RSO295" s="49"/>
      <c r="RSP295" s="49"/>
      <c r="RSQ295" s="49"/>
      <c r="RSR295" s="49"/>
      <c r="RSS295" s="49"/>
      <c r="RST295" s="49"/>
      <c r="RSU295" s="49"/>
      <c r="RSV295" s="49"/>
      <c r="RSW295" s="49"/>
      <c r="RSX295" s="49"/>
      <c r="RSY295" s="49"/>
      <c r="RSZ295" s="49"/>
      <c r="RTA295" s="49"/>
      <c r="RTB295" s="49"/>
      <c r="RTC295" s="49"/>
      <c r="RTD295" s="49"/>
      <c r="RTE295" s="49"/>
      <c r="RTF295" s="49"/>
      <c r="RTG295" s="49"/>
      <c r="RTH295" s="49"/>
      <c r="RTI295" s="49"/>
      <c r="RTJ295" s="49"/>
      <c r="RTK295" s="49"/>
      <c r="RTL295" s="49"/>
      <c r="RTM295" s="49"/>
      <c r="RTN295" s="49"/>
      <c r="RTO295" s="49"/>
      <c r="RTP295" s="49"/>
      <c r="RTQ295" s="49"/>
      <c r="RTR295" s="49"/>
      <c r="RTS295" s="49"/>
      <c r="RTT295" s="49"/>
      <c r="RTU295" s="49"/>
      <c r="RTV295" s="49"/>
      <c r="RTW295" s="49"/>
      <c r="RTX295" s="49"/>
      <c r="RTY295" s="49"/>
      <c r="RTZ295" s="49"/>
      <c r="RUA295" s="49"/>
      <c r="RUB295" s="49"/>
      <c r="RUC295" s="49"/>
      <c r="RUD295" s="49"/>
      <c r="RUE295" s="49"/>
      <c r="RUF295" s="49"/>
      <c r="RUG295" s="49"/>
      <c r="RUH295" s="49"/>
      <c r="RUI295" s="49"/>
      <c r="RUJ295" s="49"/>
      <c r="RUK295" s="49"/>
      <c r="RUL295" s="49"/>
      <c r="RUM295" s="49"/>
      <c r="RUN295" s="49"/>
      <c r="RUO295" s="49"/>
      <c r="RUP295" s="49"/>
      <c r="RUQ295" s="49"/>
      <c r="RUR295" s="49"/>
      <c r="RUS295" s="49"/>
      <c r="RUT295" s="49"/>
      <c r="RUU295" s="49"/>
      <c r="RUV295" s="49"/>
      <c r="RUW295" s="49"/>
      <c r="RUX295" s="49"/>
      <c r="RUY295" s="49"/>
      <c r="RUZ295" s="49"/>
      <c r="RVA295" s="49"/>
      <c r="RVB295" s="49"/>
      <c r="RVC295" s="49"/>
      <c r="RVD295" s="49"/>
      <c r="RVE295" s="49"/>
      <c r="RVF295" s="49"/>
      <c r="RVG295" s="49"/>
      <c r="RVH295" s="49"/>
      <c r="RVI295" s="49"/>
      <c r="RVJ295" s="49"/>
      <c r="RVK295" s="49"/>
      <c r="RVL295" s="49"/>
      <c r="RVM295" s="49"/>
      <c r="RVN295" s="49"/>
      <c r="RVO295" s="49"/>
      <c r="RVP295" s="49"/>
      <c r="RVQ295" s="49"/>
      <c r="RVR295" s="49"/>
      <c r="RVS295" s="49"/>
      <c r="RVT295" s="49"/>
      <c r="RVU295" s="49"/>
      <c r="RVV295" s="49"/>
      <c r="RVW295" s="49"/>
      <c r="RVX295" s="49"/>
      <c r="RVY295" s="49"/>
      <c r="RVZ295" s="49"/>
      <c r="RWA295" s="49"/>
      <c r="RWB295" s="49"/>
      <c r="RWC295" s="49"/>
      <c r="RWD295" s="49"/>
      <c r="RWE295" s="49"/>
      <c r="RWF295" s="49"/>
      <c r="RWG295" s="49"/>
      <c r="RWH295" s="49"/>
      <c r="RWI295" s="49"/>
      <c r="RWJ295" s="49"/>
      <c r="RWK295" s="49"/>
      <c r="RWL295" s="49"/>
      <c r="RWM295" s="49"/>
      <c r="RWN295" s="49"/>
      <c r="RWO295" s="49"/>
      <c r="RWP295" s="49"/>
      <c r="RWQ295" s="49"/>
      <c r="RWR295" s="49"/>
      <c r="RWS295" s="49"/>
      <c r="RWT295" s="49"/>
      <c r="RWU295" s="49"/>
      <c r="RWV295" s="49"/>
      <c r="RWW295" s="49"/>
      <c r="RWX295" s="49"/>
      <c r="RWY295" s="49"/>
      <c r="RWZ295" s="49"/>
      <c r="RXA295" s="49"/>
      <c r="RXB295" s="49"/>
      <c r="RXC295" s="49"/>
      <c r="RXD295" s="49"/>
      <c r="RXE295" s="49"/>
      <c r="RXF295" s="49"/>
      <c r="RXG295" s="49"/>
      <c r="RXH295" s="49"/>
      <c r="RXI295" s="49"/>
      <c r="RXJ295" s="49"/>
      <c r="RXK295" s="49"/>
      <c r="RXL295" s="49"/>
      <c r="RXM295" s="49"/>
      <c r="RXN295" s="49"/>
      <c r="RXO295" s="49"/>
      <c r="RXP295" s="49"/>
      <c r="RXQ295" s="49"/>
      <c r="RXR295" s="49"/>
      <c r="RXS295" s="49"/>
      <c r="RXT295" s="49"/>
      <c r="RXU295" s="49"/>
      <c r="RXV295" s="49"/>
      <c r="RXW295" s="49"/>
      <c r="RXX295" s="49"/>
      <c r="RXY295" s="49"/>
      <c r="RXZ295" s="49"/>
      <c r="RYA295" s="49"/>
      <c r="RYB295" s="49"/>
      <c r="RYC295" s="49"/>
      <c r="RYD295" s="49"/>
      <c r="RYE295" s="49"/>
      <c r="RYF295" s="49"/>
      <c r="RYG295" s="49"/>
      <c r="RYH295" s="49"/>
      <c r="RYI295" s="49"/>
      <c r="RYJ295" s="49"/>
      <c r="RYK295" s="49"/>
      <c r="RYL295" s="49"/>
      <c r="RYM295" s="49"/>
      <c r="RYN295" s="49"/>
      <c r="RYO295" s="49"/>
      <c r="RYP295" s="49"/>
      <c r="RYQ295" s="49"/>
      <c r="RYR295" s="49"/>
      <c r="RYS295" s="49"/>
      <c r="RYT295" s="49"/>
      <c r="RYU295" s="49"/>
      <c r="RYV295" s="49"/>
      <c r="RYW295" s="49"/>
      <c r="RYX295" s="49"/>
      <c r="RYY295" s="49"/>
      <c r="RYZ295" s="49"/>
      <c r="RZA295" s="49"/>
      <c r="RZB295" s="49"/>
      <c r="RZC295" s="49"/>
      <c r="RZD295" s="49"/>
      <c r="RZE295" s="49"/>
      <c r="RZF295" s="49"/>
      <c r="RZG295" s="49"/>
      <c r="RZH295" s="49"/>
      <c r="RZI295" s="49"/>
      <c r="RZJ295" s="49"/>
      <c r="RZK295" s="49"/>
      <c r="RZL295" s="49"/>
      <c r="RZM295" s="49"/>
      <c r="RZN295" s="49"/>
      <c r="RZO295" s="49"/>
      <c r="RZP295" s="49"/>
      <c r="RZQ295" s="49"/>
      <c r="RZR295" s="49"/>
      <c r="RZS295" s="49"/>
      <c r="RZT295" s="49"/>
      <c r="RZU295" s="49"/>
      <c r="RZV295" s="49"/>
      <c r="RZW295" s="49"/>
      <c r="RZX295" s="49"/>
      <c r="RZY295" s="49"/>
      <c r="RZZ295" s="49"/>
      <c r="SAA295" s="49"/>
      <c r="SAB295" s="49"/>
      <c r="SAC295" s="49"/>
      <c r="SAD295" s="49"/>
      <c r="SAE295" s="49"/>
      <c r="SAF295" s="49"/>
      <c r="SAG295" s="49"/>
      <c r="SAH295" s="49"/>
      <c r="SAI295" s="49"/>
      <c r="SAJ295" s="49"/>
      <c r="SAK295" s="49"/>
      <c r="SAL295" s="49"/>
      <c r="SAM295" s="49"/>
      <c r="SAN295" s="49"/>
      <c r="SAO295" s="49"/>
      <c r="SAP295" s="49"/>
      <c r="SAQ295" s="49"/>
      <c r="SAR295" s="49"/>
      <c r="SAS295" s="49"/>
      <c r="SAT295" s="49"/>
      <c r="SAU295" s="49"/>
      <c r="SAV295" s="49"/>
      <c r="SAW295" s="49"/>
      <c r="SAX295" s="49"/>
      <c r="SAY295" s="49"/>
      <c r="SAZ295" s="49"/>
      <c r="SBA295" s="49"/>
      <c r="SBB295" s="49"/>
      <c r="SBC295" s="49"/>
      <c r="SBD295" s="49"/>
      <c r="SBE295" s="49"/>
      <c r="SBF295" s="49"/>
      <c r="SBG295" s="49"/>
      <c r="SBH295" s="49"/>
      <c r="SBI295" s="49"/>
      <c r="SBJ295" s="49"/>
      <c r="SBK295" s="49"/>
      <c r="SBL295" s="49"/>
      <c r="SBM295" s="49"/>
      <c r="SBN295" s="49"/>
      <c r="SBO295" s="49"/>
      <c r="SBP295" s="49"/>
      <c r="SBQ295" s="49"/>
      <c r="SBR295" s="49"/>
      <c r="SBS295" s="49"/>
      <c r="SBT295" s="49"/>
      <c r="SBU295" s="49"/>
      <c r="SBV295" s="49"/>
      <c r="SBW295" s="49"/>
      <c r="SBX295" s="49"/>
      <c r="SBY295" s="49"/>
      <c r="SBZ295" s="49"/>
      <c r="SCA295" s="49"/>
      <c r="SCB295" s="49"/>
      <c r="SCC295" s="49"/>
      <c r="SCD295" s="49"/>
      <c r="SCE295" s="49"/>
      <c r="SCF295" s="49"/>
      <c r="SCG295" s="49"/>
      <c r="SCH295" s="49"/>
      <c r="SCI295" s="49"/>
      <c r="SCJ295" s="49"/>
      <c r="SCK295" s="49"/>
      <c r="SCL295" s="49"/>
      <c r="SCM295" s="49"/>
      <c r="SCN295" s="49"/>
      <c r="SCO295" s="49"/>
      <c r="SCP295" s="49"/>
      <c r="SCQ295" s="49"/>
      <c r="SCR295" s="49"/>
      <c r="SCS295" s="49"/>
      <c r="SCT295" s="49"/>
      <c r="SCU295" s="49"/>
      <c r="SCV295" s="49"/>
      <c r="SCW295" s="49"/>
      <c r="SCX295" s="49"/>
      <c r="SCY295" s="49"/>
      <c r="SCZ295" s="49"/>
      <c r="SDA295" s="49"/>
      <c r="SDB295" s="49"/>
      <c r="SDC295" s="49"/>
      <c r="SDD295" s="49"/>
      <c r="SDE295" s="49"/>
      <c r="SDF295" s="49"/>
      <c r="SDG295" s="49"/>
      <c r="SDH295" s="49"/>
      <c r="SDI295" s="49"/>
      <c r="SDJ295" s="49"/>
      <c r="SDK295" s="49"/>
      <c r="SDL295" s="49"/>
      <c r="SDM295" s="49"/>
      <c r="SDN295" s="49"/>
      <c r="SDO295" s="49"/>
      <c r="SDP295" s="49"/>
      <c r="SDQ295" s="49"/>
      <c r="SDR295" s="49"/>
      <c r="SDS295" s="49"/>
      <c r="SDT295" s="49"/>
      <c r="SDU295" s="49"/>
      <c r="SDV295" s="49"/>
      <c r="SDW295" s="49"/>
      <c r="SDX295" s="49"/>
      <c r="SDY295" s="49"/>
      <c r="SDZ295" s="49"/>
      <c r="SEA295" s="49"/>
      <c r="SEB295" s="49"/>
      <c r="SEC295" s="49"/>
      <c r="SED295" s="49"/>
      <c r="SEE295" s="49"/>
      <c r="SEF295" s="49"/>
      <c r="SEG295" s="49"/>
      <c r="SEH295" s="49"/>
      <c r="SEI295" s="49"/>
      <c r="SEJ295" s="49"/>
      <c r="SEK295" s="49"/>
      <c r="SEL295" s="49"/>
      <c r="SEM295" s="49"/>
      <c r="SEN295" s="49"/>
      <c r="SEO295" s="49"/>
      <c r="SEP295" s="49"/>
      <c r="SEQ295" s="49"/>
      <c r="SER295" s="49"/>
      <c r="SES295" s="49"/>
      <c r="SET295" s="49"/>
      <c r="SEU295" s="49"/>
      <c r="SEV295" s="49"/>
      <c r="SEW295" s="49"/>
      <c r="SEX295" s="49"/>
      <c r="SEY295" s="49"/>
      <c r="SEZ295" s="49"/>
      <c r="SFA295" s="49"/>
      <c r="SFB295" s="49"/>
      <c r="SFC295" s="49"/>
      <c r="SFD295" s="49"/>
      <c r="SFE295" s="49"/>
      <c r="SFF295" s="49"/>
      <c r="SFG295" s="49"/>
      <c r="SFH295" s="49"/>
      <c r="SFI295" s="49"/>
      <c r="SFJ295" s="49"/>
      <c r="SFK295" s="49"/>
      <c r="SFL295" s="49"/>
      <c r="SFM295" s="49"/>
      <c r="SFN295" s="49"/>
      <c r="SFO295" s="49"/>
      <c r="SFP295" s="49"/>
      <c r="SFQ295" s="49"/>
      <c r="SFR295" s="49"/>
      <c r="SFS295" s="49"/>
      <c r="SFT295" s="49"/>
      <c r="SFU295" s="49"/>
      <c r="SFV295" s="49"/>
      <c r="SFW295" s="49"/>
      <c r="SFX295" s="49"/>
      <c r="SFY295" s="49"/>
      <c r="SFZ295" s="49"/>
      <c r="SGA295" s="49"/>
      <c r="SGB295" s="49"/>
      <c r="SGC295" s="49"/>
      <c r="SGD295" s="49"/>
      <c r="SGE295" s="49"/>
      <c r="SGF295" s="49"/>
      <c r="SGG295" s="49"/>
      <c r="SGH295" s="49"/>
      <c r="SGI295" s="49"/>
      <c r="SGJ295" s="49"/>
      <c r="SGK295" s="49"/>
      <c r="SGL295" s="49"/>
      <c r="SGM295" s="49"/>
      <c r="SGN295" s="49"/>
      <c r="SGO295" s="49"/>
      <c r="SGP295" s="49"/>
      <c r="SGQ295" s="49"/>
      <c r="SGR295" s="49"/>
      <c r="SGS295" s="49"/>
      <c r="SGT295" s="49"/>
      <c r="SGU295" s="49"/>
      <c r="SGV295" s="49"/>
      <c r="SGW295" s="49"/>
      <c r="SGX295" s="49"/>
      <c r="SGY295" s="49"/>
      <c r="SGZ295" s="49"/>
      <c r="SHA295" s="49"/>
      <c r="SHB295" s="49"/>
      <c r="SHC295" s="49"/>
      <c r="SHD295" s="49"/>
      <c r="SHE295" s="49"/>
      <c r="SHF295" s="49"/>
      <c r="SHG295" s="49"/>
      <c r="SHH295" s="49"/>
      <c r="SHI295" s="49"/>
      <c r="SHJ295" s="49"/>
      <c r="SHK295" s="49"/>
      <c r="SHL295" s="49"/>
      <c r="SHM295" s="49"/>
      <c r="SHN295" s="49"/>
      <c r="SHO295" s="49"/>
      <c r="SHP295" s="49"/>
      <c r="SHQ295" s="49"/>
      <c r="SHR295" s="49"/>
      <c r="SHS295" s="49"/>
      <c r="SHT295" s="49"/>
      <c r="SHU295" s="49"/>
      <c r="SHV295" s="49"/>
      <c r="SHW295" s="49"/>
      <c r="SHX295" s="49"/>
      <c r="SHY295" s="49"/>
      <c r="SHZ295" s="49"/>
      <c r="SIA295" s="49"/>
      <c r="SIB295" s="49"/>
      <c r="SIC295" s="49"/>
      <c r="SID295" s="49"/>
      <c r="SIE295" s="49"/>
      <c r="SIF295" s="49"/>
      <c r="SIG295" s="49"/>
      <c r="SIH295" s="49"/>
      <c r="SII295" s="49"/>
      <c r="SIJ295" s="49"/>
      <c r="SIK295" s="49"/>
      <c r="SIL295" s="49"/>
      <c r="SIM295" s="49"/>
      <c r="SIN295" s="49"/>
      <c r="SIO295" s="49"/>
      <c r="SIP295" s="49"/>
      <c r="SIQ295" s="49"/>
      <c r="SIR295" s="49"/>
      <c r="SIS295" s="49"/>
      <c r="SIT295" s="49"/>
      <c r="SIU295" s="49"/>
      <c r="SIV295" s="49"/>
      <c r="SIW295" s="49"/>
      <c r="SIX295" s="49"/>
      <c r="SIY295" s="49"/>
      <c r="SIZ295" s="49"/>
      <c r="SJA295" s="49"/>
      <c r="SJB295" s="49"/>
      <c r="SJC295" s="49"/>
      <c r="SJD295" s="49"/>
      <c r="SJE295" s="49"/>
      <c r="SJF295" s="49"/>
      <c r="SJG295" s="49"/>
      <c r="SJH295" s="49"/>
      <c r="SJI295" s="49"/>
      <c r="SJJ295" s="49"/>
      <c r="SJK295" s="49"/>
      <c r="SJL295" s="49"/>
      <c r="SJM295" s="49"/>
      <c r="SJN295" s="49"/>
      <c r="SJO295" s="49"/>
      <c r="SJP295" s="49"/>
      <c r="SJQ295" s="49"/>
      <c r="SJR295" s="49"/>
      <c r="SJS295" s="49"/>
      <c r="SJT295" s="49"/>
      <c r="SJU295" s="49"/>
      <c r="SJV295" s="49"/>
      <c r="SJW295" s="49"/>
      <c r="SJX295" s="49"/>
      <c r="SJY295" s="49"/>
      <c r="SJZ295" s="49"/>
      <c r="SKA295" s="49"/>
      <c r="SKB295" s="49"/>
      <c r="SKC295" s="49"/>
      <c r="SKD295" s="49"/>
      <c r="SKE295" s="49"/>
      <c r="SKF295" s="49"/>
      <c r="SKG295" s="49"/>
      <c r="SKH295" s="49"/>
      <c r="SKI295" s="49"/>
      <c r="SKJ295" s="49"/>
      <c r="SKK295" s="49"/>
      <c r="SKL295" s="49"/>
      <c r="SKM295" s="49"/>
      <c r="SKN295" s="49"/>
      <c r="SKO295" s="49"/>
      <c r="SKP295" s="49"/>
      <c r="SKQ295" s="49"/>
      <c r="SKR295" s="49"/>
      <c r="SKS295" s="49"/>
      <c r="SKT295" s="49"/>
      <c r="SKU295" s="49"/>
      <c r="SKV295" s="49"/>
      <c r="SKW295" s="49"/>
      <c r="SKX295" s="49"/>
      <c r="SKY295" s="49"/>
      <c r="SKZ295" s="49"/>
      <c r="SLA295" s="49"/>
      <c r="SLB295" s="49"/>
      <c r="SLC295" s="49"/>
      <c r="SLD295" s="49"/>
      <c r="SLE295" s="49"/>
      <c r="SLF295" s="49"/>
      <c r="SLG295" s="49"/>
      <c r="SLH295" s="49"/>
      <c r="SLI295" s="49"/>
      <c r="SLJ295" s="49"/>
      <c r="SLK295" s="49"/>
      <c r="SLL295" s="49"/>
      <c r="SLM295" s="49"/>
      <c r="SLN295" s="49"/>
      <c r="SLO295" s="49"/>
      <c r="SLP295" s="49"/>
      <c r="SLQ295" s="49"/>
      <c r="SLR295" s="49"/>
      <c r="SLS295" s="49"/>
      <c r="SLT295" s="49"/>
      <c r="SLU295" s="49"/>
      <c r="SLV295" s="49"/>
      <c r="SLW295" s="49"/>
      <c r="SLX295" s="49"/>
      <c r="SLY295" s="49"/>
      <c r="SLZ295" s="49"/>
      <c r="SMA295" s="49"/>
      <c r="SMB295" s="49"/>
      <c r="SMC295" s="49"/>
      <c r="SMD295" s="49"/>
      <c r="SME295" s="49"/>
      <c r="SMF295" s="49"/>
      <c r="SMG295" s="49"/>
      <c r="SMH295" s="49"/>
      <c r="SMI295" s="49"/>
      <c r="SMJ295" s="49"/>
      <c r="SMK295" s="49"/>
      <c r="SML295" s="49"/>
      <c r="SMM295" s="49"/>
      <c r="SMN295" s="49"/>
      <c r="SMO295" s="49"/>
      <c r="SMP295" s="49"/>
      <c r="SMQ295" s="49"/>
      <c r="SMR295" s="49"/>
      <c r="SMS295" s="49"/>
      <c r="SMT295" s="49"/>
      <c r="SMU295" s="49"/>
      <c r="SMV295" s="49"/>
      <c r="SMW295" s="49"/>
      <c r="SMX295" s="49"/>
      <c r="SMY295" s="49"/>
      <c r="SMZ295" s="49"/>
      <c r="SNA295" s="49"/>
      <c r="SNB295" s="49"/>
      <c r="SNC295" s="49"/>
      <c r="SND295" s="49"/>
      <c r="SNE295" s="49"/>
      <c r="SNF295" s="49"/>
      <c r="SNG295" s="49"/>
      <c r="SNH295" s="49"/>
      <c r="SNI295" s="49"/>
      <c r="SNJ295" s="49"/>
      <c r="SNK295" s="49"/>
      <c r="SNL295" s="49"/>
      <c r="SNM295" s="49"/>
      <c r="SNN295" s="49"/>
      <c r="SNO295" s="49"/>
      <c r="SNP295" s="49"/>
      <c r="SNQ295" s="49"/>
      <c r="SNR295" s="49"/>
      <c r="SNS295" s="49"/>
      <c r="SNT295" s="49"/>
      <c r="SNU295" s="49"/>
      <c r="SNV295" s="49"/>
      <c r="SNW295" s="49"/>
      <c r="SNX295" s="49"/>
      <c r="SNY295" s="49"/>
      <c r="SNZ295" s="49"/>
      <c r="SOA295" s="49"/>
      <c r="SOB295" s="49"/>
      <c r="SOC295" s="49"/>
      <c r="SOD295" s="49"/>
      <c r="SOE295" s="49"/>
      <c r="SOF295" s="49"/>
      <c r="SOG295" s="49"/>
      <c r="SOH295" s="49"/>
      <c r="SOI295" s="49"/>
      <c r="SOJ295" s="49"/>
      <c r="SOK295" s="49"/>
      <c r="SOL295" s="49"/>
      <c r="SOM295" s="49"/>
      <c r="SON295" s="49"/>
      <c r="SOO295" s="49"/>
      <c r="SOP295" s="49"/>
      <c r="SOQ295" s="49"/>
      <c r="SOR295" s="49"/>
      <c r="SOS295" s="49"/>
      <c r="SOT295" s="49"/>
      <c r="SOU295" s="49"/>
      <c r="SOV295" s="49"/>
      <c r="SOW295" s="49"/>
      <c r="SOX295" s="49"/>
      <c r="SOY295" s="49"/>
      <c r="SOZ295" s="49"/>
      <c r="SPA295" s="49"/>
      <c r="SPB295" s="49"/>
      <c r="SPC295" s="49"/>
      <c r="SPD295" s="49"/>
      <c r="SPE295" s="49"/>
      <c r="SPF295" s="49"/>
      <c r="SPG295" s="49"/>
      <c r="SPH295" s="49"/>
      <c r="SPI295" s="49"/>
      <c r="SPJ295" s="49"/>
      <c r="SPK295" s="49"/>
      <c r="SPL295" s="49"/>
      <c r="SPM295" s="49"/>
      <c r="SPN295" s="49"/>
      <c r="SPO295" s="49"/>
      <c r="SPP295" s="49"/>
      <c r="SPQ295" s="49"/>
      <c r="SPR295" s="49"/>
      <c r="SPS295" s="49"/>
      <c r="SPT295" s="49"/>
      <c r="SPU295" s="49"/>
      <c r="SPV295" s="49"/>
      <c r="SPW295" s="49"/>
      <c r="SPX295" s="49"/>
      <c r="SPY295" s="49"/>
      <c r="SPZ295" s="49"/>
      <c r="SQA295" s="49"/>
      <c r="SQB295" s="49"/>
      <c r="SQC295" s="49"/>
      <c r="SQD295" s="49"/>
      <c r="SQE295" s="49"/>
      <c r="SQF295" s="49"/>
      <c r="SQG295" s="49"/>
      <c r="SQH295" s="49"/>
      <c r="SQI295" s="49"/>
      <c r="SQJ295" s="49"/>
      <c r="SQK295" s="49"/>
      <c r="SQL295" s="49"/>
      <c r="SQM295" s="49"/>
      <c r="SQN295" s="49"/>
      <c r="SQO295" s="49"/>
      <c r="SQP295" s="49"/>
      <c r="SQQ295" s="49"/>
      <c r="SQR295" s="49"/>
      <c r="SQS295" s="49"/>
      <c r="SQT295" s="49"/>
      <c r="SQU295" s="49"/>
      <c r="SQV295" s="49"/>
      <c r="SQW295" s="49"/>
      <c r="SQX295" s="49"/>
      <c r="SQY295" s="49"/>
      <c r="SQZ295" s="49"/>
      <c r="SRA295" s="49"/>
      <c r="SRB295" s="49"/>
      <c r="SRC295" s="49"/>
      <c r="SRD295" s="49"/>
      <c r="SRE295" s="49"/>
      <c r="SRF295" s="49"/>
      <c r="SRG295" s="49"/>
      <c r="SRH295" s="49"/>
      <c r="SRI295" s="49"/>
      <c r="SRJ295" s="49"/>
      <c r="SRK295" s="49"/>
      <c r="SRL295" s="49"/>
      <c r="SRM295" s="49"/>
      <c r="SRN295" s="49"/>
      <c r="SRO295" s="49"/>
      <c r="SRP295" s="49"/>
      <c r="SRQ295" s="49"/>
      <c r="SRR295" s="49"/>
      <c r="SRS295" s="49"/>
      <c r="SRT295" s="49"/>
      <c r="SRU295" s="49"/>
      <c r="SRV295" s="49"/>
      <c r="SRW295" s="49"/>
      <c r="SRX295" s="49"/>
      <c r="SRY295" s="49"/>
      <c r="SRZ295" s="49"/>
      <c r="SSA295" s="49"/>
      <c r="SSB295" s="49"/>
      <c r="SSC295" s="49"/>
      <c r="SSD295" s="49"/>
      <c r="SSE295" s="49"/>
      <c r="SSF295" s="49"/>
      <c r="SSG295" s="49"/>
      <c r="SSH295" s="49"/>
      <c r="SSI295" s="49"/>
      <c r="SSJ295" s="49"/>
      <c r="SSK295" s="49"/>
      <c r="SSL295" s="49"/>
      <c r="SSM295" s="49"/>
      <c r="SSN295" s="49"/>
      <c r="SSO295" s="49"/>
      <c r="SSP295" s="49"/>
      <c r="SSQ295" s="49"/>
      <c r="SSR295" s="49"/>
      <c r="SSS295" s="49"/>
      <c r="SST295" s="49"/>
      <c r="SSU295" s="49"/>
      <c r="SSV295" s="49"/>
      <c r="SSW295" s="49"/>
      <c r="SSX295" s="49"/>
      <c r="SSY295" s="49"/>
      <c r="SSZ295" s="49"/>
      <c r="STA295" s="49"/>
      <c r="STB295" s="49"/>
      <c r="STC295" s="49"/>
      <c r="STD295" s="49"/>
      <c r="STE295" s="49"/>
      <c r="STF295" s="49"/>
      <c r="STG295" s="49"/>
      <c r="STH295" s="49"/>
      <c r="STI295" s="49"/>
      <c r="STJ295" s="49"/>
      <c r="STK295" s="49"/>
      <c r="STL295" s="49"/>
      <c r="STM295" s="49"/>
      <c r="STN295" s="49"/>
      <c r="STO295" s="49"/>
      <c r="STP295" s="49"/>
      <c r="STQ295" s="49"/>
      <c r="STR295" s="49"/>
      <c r="STS295" s="49"/>
      <c r="STT295" s="49"/>
      <c r="STU295" s="49"/>
      <c r="STV295" s="49"/>
      <c r="STW295" s="49"/>
      <c r="STX295" s="49"/>
      <c r="STY295" s="49"/>
      <c r="STZ295" s="49"/>
      <c r="SUA295" s="49"/>
      <c r="SUB295" s="49"/>
      <c r="SUC295" s="49"/>
      <c r="SUD295" s="49"/>
      <c r="SUE295" s="49"/>
      <c r="SUF295" s="49"/>
      <c r="SUG295" s="49"/>
      <c r="SUH295" s="49"/>
      <c r="SUI295" s="49"/>
      <c r="SUJ295" s="49"/>
      <c r="SUK295" s="49"/>
      <c r="SUL295" s="49"/>
      <c r="SUM295" s="49"/>
      <c r="SUN295" s="49"/>
      <c r="SUO295" s="49"/>
      <c r="SUP295" s="49"/>
      <c r="SUQ295" s="49"/>
      <c r="SUR295" s="49"/>
      <c r="SUS295" s="49"/>
      <c r="SUT295" s="49"/>
      <c r="SUU295" s="49"/>
      <c r="SUV295" s="49"/>
      <c r="SUW295" s="49"/>
      <c r="SUX295" s="49"/>
      <c r="SUY295" s="49"/>
      <c r="SUZ295" s="49"/>
      <c r="SVA295" s="49"/>
      <c r="SVB295" s="49"/>
      <c r="SVC295" s="49"/>
      <c r="SVD295" s="49"/>
      <c r="SVE295" s="49"/>
      <c r="SVF295" s="49"/>
      <c r="SVG295" s="49"/>
      <c r="SVH295" s="49"/>
      <c r="SVI295" s="49"/>
      <c r="SVJ295" s="49"/>
      <c r="SVK295" s="49"/>
      <c r="SVL295" s="49"/>
      <c r="SVM295" s="49"/>
      <c r="SVN295" s="49"/>
      <c r="SVO295" s="49"/>
      <c r="SVP295" s="49"/>
      <c r="SVQ295" s="49"/>
      <c r="SVR295" s="49"/>
      <c r="SVS295" s="49"/>
      <c r="SVT295" s="49"/>
      <c r="SVU295" s="49"/>
      <c r="SVV295" s="49"/>
      <c r="SVW295" s="49"/>
      <c r="SVX295" s="49"/>
      <c r="SVY295" s="49"/>
      <c r="SVZ295" s="49"/>
      <c r="SWA295" s="49"/>
      <c r="SWB295" s="49"/>
      <c r="SWC295" s="49"/>
      <c r="SWD295" s="49"/>
      <c r="SWE295" s="49"/>
      <c r="SWF295" s="49"/>
      <c r="SWG295" s="49"/>
      <c r="SWH295" s="49"/>
      <c r="SWI295" s="49"/>
      <c r="SWJ295" s="49"/>
      <c r="SWK295" s="49"/>
      <c r="SWL295" s="49"/>
      <c r="SWM295" s="49"/>
      <c r="SWN295" s="49"/>
      <c r="SWO295" s="49"/>
      <c r="SWP295" s="49"/>
      <c r="SWQ295" s="49"/>
      <c r="SWR295" s="49"/>
      <c r="SWS295" s="49"/>
      <c r="SWT295" s="49"/>
      <c r="SWU295" s="49"/>
      <c r="SWV295" s="49"/>
      <c r="SWW295" s="49"/>
      <c r="SWX295" s="49"/>
      <c r="SWY295" s="49"/>
      <c r="SWZ295" s="49"/>
      <c r="SXA295" s="49"/>
      <c r="SXB295" s="49"/>
      <c r="SXC295" s="49"/>
      <c r="SXD295" s="49"/>
      <c r="SXE295" s="49"/>
      <c r="SXF295" s="49"/>
      <c r="SXG295" s="49"/>
      <c r="SXH295" s="49"/>
      <c r="SXI295" s="49"/>
      <c r="SXJ295" s="49"/>
      <c r="SXK295" s="49"/>
      <c r="SXL295" s="49"/>
      <c r="SXM295" s="49"/>
      <c r="SXN295" s="49"/>
      <c r="SXO295" s="49"/>
      <c r="SXP295" s="49"/>
      <c r="SXQ295" s="49"/>
      <c r="SXR295" s="49"/>
      <c r="SXS295" s="49"/>
      <c r="SXT295" s="49"/>
      <c r="SXU295" s="49"/>
      <c r="SXV295" s="49"/>
      <c r="SXW295" s="49"/>
      <c r="SXX295" s="49"/>
      <c r="SXY295" s="49"/>
      <c r="SXZ295" s="49"/>
      <c r="SYA295" s="49"/>
      <c r="SYB295" s="49"/>
      <c r="SYC295" s="49"/>
      <c r="SYD295" s="49"/>
      <c r="SYE295" s="49"/>
      <c r="SYF295" s="49"/>
      <c r="SYG295" s="49"/>
      <c r="SYH295" s="49"/>
      <c r="SYI295" s="49"/>
      <c r="SYJ295" s="49"/>
      <c r="SYK295" s="49"/>
      <c r="SYL295" s="49"/>
      <c r="SYM295" s="49"/>
      <c r="SYN295" s="49"/>
      <c r="SYO295" s="49"/>
      <c r="SYP295" s="49"/>
      <c r="SYQ295" s="49"/>
      <c r="SYR295" s="49"/>
      <c r="SYS295" s="49"/>
      <c r="SYT295" s="49"/>
      <c r="SYU295" s="49"/>
      <c r="SYV295" s="49"/>
      <c r="SYW295" s="49"/>
      <c r="SYX295" s="49"/>
      <c r="SYY295" s="49"/>
      <c r="SYZ295" s="49"/>
      <c r="SZA295" s="49"/>
      <c r="SZB295" s="49"/>
      <c r="SZC295" s="49"/>
      <c r="SZD295" s="49"/>
      <c r="SZE295" s="49"/>
      <c r="SZF295" s="49"/>
      <c r="SZG295" s="49"/>
      <c r="SZH295" s="49"/>
      <c r="SZI295" s="49"/>
      <c r="SZJ295" s="49"/>
      <c r="SZK295" s="49"/>
      <c r="SZL295" s="49"/>
      <c r="SZM295" s="49"/>
      <c r="SZN295" s="49"/>
      <c r="SZO295" s="49"/>
      <c r="SZP295" s="49"/>
      <c r="SZQ295" s="49"/>
      <c r="SZR295" s="49"/>
      <c r="SZS295" s="49"/>
      <c r="SZT295" s="49"/>
      <c r="SZU295" s="49"/>
      <c r="SZV295" s="49"/>
      <c r="SZW295" s="49"/>
      <c r="SZX295" s="49"/>
      <c r="SZY295" s="49"/>
      <c r="SZZ295" s="49"/>
      <c r="TAA295" s="49"/>
      <c r="TAB295" s="49"/>
      <c r="TAC295" s="49"/>
      <c r="TAD295" s="49"/>
      <c r="TAE295" s="49"/>
      <c r="TAF295" s="49"/>
      <c r="TAG295" s="49"/>
      <c r="TAH295" s="49"/>
      <c r="TAI295" s="49"/>
      <c r="TAJ295" s="49"/>
      <c r="TAK295" s="49"/>
      <c r="TAL295" s="49"/>
      <c r="TAM295" s="49"/>
      <c r="TAN295" s="49"/>
      <c r="TAO295" s="49"/>
      <c r="TAP295" s="49"/>
      <c r="TAQ295" s="49"/>
      <c r="TAR295" s="49"/>
      <c r="TAS295" s="49"/>
      <c r="TAT295" s="49"/>
      <c r="TAU295" s="49"/>
      <c r="TAV295" s="49"/>
      <c r="TAW295" s="49"/>
      <c r="TAX295" s="49"/>
      <c r="TAY295" s="49"/>
      <c r="TAZ295" s="49"/>
      <c r="TBA295" s="49"/>
      <c r="TBB295" s="49"/>
      <c r="TBC295" s="49"/>
      <c r="TBD295" s="49"/>
      <c r="TBE295" s="49"/>
      <c r="TBF295" s="49"/>
      <c r="TBG295" s="49"/>
      <c r="TBH295" s="49"/>
      <c r="TBI295" s="49"/>
      <c r="TBJ295" s="49"/>
      <c r="TBK295" s="49"/>
      <c r="TBL295" s="49"/>
      <c r="TBM295" s="49"/>
      <c r="TBN295" s="49"/>
      <c r="TBO295" s="49"/>
      <c r="TBP295" s="49"/>
      <c r="TBQ295" s="49"/>
      <c r="TBR295" s="49"/>
      <c r="TBS295" s="49"/>
      <c r="TBT295" s="49"/>
      <c r="TBU295" s="49"/>
      <c r="TBV295" s="49"/>
      <c r="TBW295" s="49"/>
      <c r="TBX295" s="49"/>
      <c r="TBY295" s="49"/>
      <c r="TBZ295" s="49"/>
      <c r="TCA295" s="49"/>
      <c r="TCB295" s="49"/>
      <c r="TCC295" s="49"/>
      <c r="TCD295" s="49"/>
      <c r="TCE295" s="49"/>
      <c r="TCF295" s="49"/>
      <c r="TCG295" s="49"/>
      <c r="TCH295" s="49"/>
      <c r="TCI295" s="49"/>
      <c r="TCJ295" s="49"/>
      <c r="TCK295" s="49"/>
      <c r="TCL295" s="49"/>
      <c r="TCM295" s="49"/>
      <c r="TCN295" s="49"/>
      <c r="TCO295" s="49"/>
      <c r="TCP295" s="49"/>
      <c r="TCQ295" s="49"/>
      <c r="TCR295" s="49"/>
      <c r="TCS295" s="49"/>
      <c r="TCT295" s="49"/>
      <c r="TCU295" s="49"/>
      <c r="TCV295" s="49"/>
      <c r="TCW295" s="49"/>
      <c r="TCX295" s="49"/>
      <c r="TCY295" s="49"/>
      <c r="TCZ295" s="49"/>
      <c r="TDA295" s="49"/>
      <c r="TDB295" s="49"/>
      <c r="TDC295" s="49"/>
      <c r="TDD295" s="49"/>
      <c r="TDE295" s="49"/>
      <c r="TDF295" s="49"/>
      <c r="TDG295" s="49"/>
      <c r="TDH295" s="49"/>
      <c r="TDI295" s="49"/>
      <c r="TDJ295" s="49"/>
      <c r="TDK295" s="49"/>
      <c r="TDL295" s="49"/>
      <c r="TDM295" s="49"/>
      <c r="TDN295" s="49"/>
      <c r="TDO295" s="49"/>
      <c r="TDP295" s="49"/>
      <c r="TDQ295" s="49"/>
      <c r="TDR295" s="49"/>
      <c r="TDS295" s="49"/>
      <c r="TDT295" s="49"/>
      <c r="TDU295" s="49"/>
      <c r="TDV295" s="49"/>
      <c r="TDW295" s="49"/>
      <c r="TDX295" s="49"/>
      <c r="TDY295" s="49"/>
      <c r="TDZ295" s="49"/>
      <c r="TEA295" s="49"/>
      <c r="TEB295" s="49"/>
      <c r="TEC295" s="49"/>
      <c r="TED295" s="49"/>
      <c r="TEE295" s="49"/>
      <c r="TEF295" s="49"/>
      <c r="TEG295" s="49"/>
      <c r="TEH295" s="49"/>
      <c r="TEI295" s="49"/>
      <c r="TEJ295" s="49"/>
      <c r="TEK295" s="49"/>
      <c r="TEL295" s="49"/>
      <c r="TEM295" s="49"/>
      <c r="TEN295" s="49"/>
      <c r="TEO295" s="49"/>
      <c r="TEP295" s="49"/>
      <c r="TEQ295" s="49"/>
      <c r="TER295" s="49"/>
      <c r="TES295" s="49"/>
      <c r="TET295" s="49"/>
      <c r="TEU295" s="49"/>
      <c r="TEV295" s="49"/>
      <c r="TEW295" s="49"/>
      <c r="TEX295" s="49"/>
      <c r="TEY295" s="49"/>
      <c r="TEZ295" s="49"/>
      <c r="TFA295" s="49"/>
      <c r="TFB295" s="49"/>
      <c r="TFC295" s="49"/>
      <c r="TFD295" s="49"/>
      <c r="TFE295" s="49"/>
      <c r="TFF295" s="49"/>
      <c r="TFG295" s="49"/>
      <c r="TFH295" s="49"/>
      <c r="TFI295" s="49"/>
      <c r="TFJ295" s="49"/>
      <c r="TFK295" s="49"/>
      <c r="TFL295" s="49"/>
      <c r="TFM295" s="49"/>
      <c r="TFN295" s="49"/>
      <c r="TFO295" s="49"/>
      <c r="TFP295" s="49"/>
      <c r="TFQ295" s="49"/>
      <c r="TFR295" s="49"/>
      <c r="TFS295" s="49"/>
      <c r="TFT295" s="49"/>
      <c r="TFU295" s="49"/>
      <c r="TFV295" s="49"/>
      <c r="TFW295" s="49"/>
      <c r="TFX295" s="49"/>
      <c r="TFY295" s="49"/>
      <c r="TFZ295" s="49"/>
      <c r="TGA295" s="49"/>
      <c r="TGB295" s="49"/>
      <c r="TGC295" s="49"/>
      <c r="TGD295" s="49"/>
      <c r="TGE295" s="49"/>
      <c r="TGF295" s="49"/>
      <c r="TGG295" s="49"/>
      <c r="TGH295" s="49"/>
      <c r="TGI295" s="49"/>
      <c r="TGJ295" s="49"/>
      <c r="TGK295" s="49"/>
      <c r="TGL295" s="49"/>
      <c r="TGM295" s="49"/>
      <c r="TGN295" s="49"/>
      <c r="TGO295" s="49"/>
      <c r="TGP295" s="49"/>
      <c r="TGQ295" s="49"/>
      <c r="TGR295" s="49"/>
      <c r="TGS295" s="49"/>
      <c r="TGT295" s="49"/>
      <c r="TGU295" s="49"/>
      <c r="TGV295" s="49"/>
      <c r="TGW295" s="49"/>
      <c r="TGX295" s="49"/>
      <c r="TGY295" s="49"/>
      <c r="TGZ295" s="49"/>
      <c r="THA295" s="49"/>
      <c r="THB295" s="49"/>
      <c r="THC295" s="49"/>
      <c r="THD295" s="49"/>
      <c r="THE295" s="49"/>
      <c r="THF295" s="49"/>
      <c r="THG295" s="49"/>
      <c r="THH295" s="49"/>
      <c r="THI295" s="49"/>
      <c r="THJ295" s="49"/>
      <c r="THK295" s="49"/>
      <c r="THL295" s="49"/>
      <c r="THM295" s="49"/>
      <c r="THN295" s="49"/>
      <c r="THO295" s="49"/>
      <c r="THP295" s="49"/>
      <c r="THQ295" s="49"/>
      <c r="THR295" s="49"/>
      <c r="THS295" s="49"/>
      <c r="THT295" s="49"/>
      <c r="THU295" s="49"/>
      <c r="THV295" s="49"/>
      <c r="THW295" s="49"/>
      <c r="THX295" s="49"/>
      <c r="THY295" s="49"/>
      <c r="THZ295" s="49"/>
      <c r="TIA295" s="49"/>
      <c r="TIB295" s="49"/>
      <c r="TIC295" s="49"/>
      <c r="TID295" s="49"/>
      <c r="TIE295" s="49"/>
      <c r="TIF295" s="49"/>
      <c r="TIG295" s="49"/>
      <c r="TIH295" s="49"/>
      <c r="TII295" s="49"/>
      <c r="TIJ295" s="49"/>
      <c r="TIK295" s="49"/>
      <c r="TIL295" s="49"/>
      <c r="TIM295" s="49"/>
      <c r="TIN295" s="49"/>
      <c r="TIO295" s="49"/>
      <c r="TIP295" s="49"/>
      <c r="TIQ295" s="49"/>
      <c r="TIR295" s="49"/>
      <c r="TIS295" s="49"/>
      <c r="TIT295" s="49"/>
      <c r="TIU295" s="49"/>
      <c r="TIV295" s="49"/>
      <c r="TIW295" s="49"/>
      <c r="TIX295" s="49"/>
      <c r="TIY295" s="49"/>
      <c r="TIZ295" s="49"/>
      <c r="TJA295" s="49"/>
      <c r="TJB295" s="49"/>
      <c r="TJC295" s="49"/>
      <c r="TJD295" s="49"/>
      <c r="TJE295" s="49"/>
      <c r="TJF295" s="49"/>
      <c r="TJG295" s="49"/>
      <c r="TJH295" s="49"/>
      <c r="TJI295" s="49"/>
      <c r="TJJ295" s="49"/>
      <c r="TJK295" s="49"/>
      <c r="TJL295" s="49"/>
      <c r="TJM295" s="49"/>
      <c r="TJN295" s="49"/>
      <c r="TJO295" s="49"/>
      <c r="TJP295" s="49"/>
      <c r="TJQ295" s="49"/>
      <c r="TJR295" s="49"/>
      <c r="TJS295" s="49"/>
      <c r="TJT295" s="49"/>
      <c r="TJU295" s="49"/>
      <c r="TJV295" s="49"/>
      <c r="TJW295" s="49"/>
      <c r="TJX295" s="49"/>
      <c r="TJY295" s="49"/>
      <c r="TJZ295" s="49"/>
      <c r="TKA295" s="49"/>
      <c r="TKB295" s="49"/>
      <c r="TKC295" s="49"/>
      <c r="TKD295" s="49"/>
      <c r="TKE295" s="49"/>
      <c r="TKF295" s="49"/>
      <c r="TKG295" s="49"/>
      <c r="TKH295" s="49"/>
      <c r="TKI295" s="49"/>
      <c r="TKJ295" s="49"/>
      <c r="TKK295" s="49"/>
      <c r="TKL295" s="49"/>
      <c r="TKM295" s="49"/>
      <c r="TKN295" s="49"/>
      <c r="TKO295" s="49"/>
      <c r="TKP295" s="49"/>
      <c r="TKQ295" s="49"/>
      <c r="TKR295" s="49"/>
      <c r="TKS295" s="49"/>
      <c r="TKT295" s="49"/>
      <c r="TKU295" s="49"/>
      <c r="TKV295" s="49"/>
      <c r="TKW295" s="49"/>
      <c r="TKX295" s="49"/>
      <c r="TKY295" s="49"/>
      <c r="TKZ295" s="49"/>
      <c r="TLA295" s="49"/>
      <c r="TLB295" s="49"/>
      <c r="TLC295" s="49"/>
      <c r="TLD295" s="49"/>
      <c r="TLE295" s="49"/>
      <c r="TLF295" s="49"/>
      <c r="TLG295" s="49"/>
      <c r="TLH295" s="49"/>
      <c r="TLI295" s="49"/>
      <c r="TLJ295" s="49"/>
      <c r="TLK295" s="49"/>
      <c r="TLL295" s="49"/>
      <c r="TLM295" s="49"/>
      <c r="TLN295" s="49"/>
      <c r="TLO295" s="49"/>
      <c r="TLP295" s="49"/>
      <c r="TLQ295" s="49"/>
      <c r="TLR295" s="49"/>
      <c r="TLS295" s="49"/>
      <c r="TLT295" s="49"/>
      <c r="TLU295" s="49"/>
      <c r="TLV295" s="49"/>
      <c r="TLW295" s="49"/>
      <c r="TLX295" s="49"/>
      <c r="TLY295" s="49"/>
      <c r="TLZ295" s="49"/>
      <c r="TMA295" s="49"/>
      <c r="TMB295" s="49"/>
      <c r="TMC295" s="49"/>
      <c r="TMD295" s="49"/>
      <c r="TME295" s="49"/>
      <c r="TMF295" s="49"/>
      <c r="TMG295" s="49"/>
      <c r="TMH295" s="49"/>
      <c r="TMI295" s="49"/>
      <c r="TMJ295" s="49"/>
      <c r="TMK295" s="49"/>
      <c r="TML295" s="49"/>
      <c r="TMM295" s="49"/>
      <c r="TMN295" s="49"/>
      <c r="TMO295" s="49"/>
      <c r="TMP295" s="49"/>
      <c r="TMQ295" s="49"/>
      <c r="TMR295" s="49"/>
      <c r="TMS295" s="49"/>
      <c r="TMT295" s="49"/>
      <c r="TMU295" s="49"/>
      <c r="TMV295" s="49"/>
      <c r="TMW295" s="49"/>
      <c r="TMX295" s="49"/>
      <c r="TMY295" s="49"/>
      <c r="TMZ295" s="49"/>
      <c r="TNA295" s="49"/>
      <c r="TNB295" s="49"/>
      <c r="TNC295" s="49"/>
      <c r="TND295" s="49"/>
      <c r="TNE295" s="49"/>
      <c r="TNF295" s="49"/>
      <c r="TNG295" s="49"/>
      <c r="TNH295" s="49"/>
      <c r="TNI295" s="49"/>
      <c r="TNJ295" s="49"/>
      <c r="TNK295" s="49"/>
      <c r="TNL295" s="49"/>
      <c r="TNM295" s="49"/>
      <c r="TNN295" s="49"/>
      <c r="TNO295" s="49"/>
      <c r="TNP295" s="49"/>
      <c r="TNQ295" s="49"/>
      <c r="TNR295" s="49"/>
      <c r="TNS295" s="49"/>
      <c r="TNT295" s="49"/>
      <c r="TNU295" s="49"/>
      <c r="TNV295" s="49"/>
      <c r="TNW295" s="49"/>
      <c r="TNX295" s="49"/>
      <c r="TNY295" s="49"/>
      <c r="TNZ295" s="49"/>
      <c r="TOA295" s="49"/>
      <c r="TOB295" s="49"/>
      <c r="TOC295" s="49"/>
      <c r="TOD295" s="49"/>
      <c r="TOE295" s="49"/>
      <c r="TOF295" s="49"/>
      <c r="TOG295" s="49"/>
      <c r="TOH295" s="49"/>
      <c r="TOI295" s="49"/>
      <c r="TOJ295" s="49"/>
      <c r="TOK295" s="49"/>
      <c r="TOL295" s="49"/>
      <c r="TOM295" s="49"/>
      <c r="TON295" s="49"/>
      <c r="TOO295" s="49"/>
      <c r="TOP295" s="49"/>
      <c r="TOQ295" s="49"/>
      <c r="TOR295" s="49"/>
      <c r="TOS295" s="49"/>
      <c r="TOT295" s="49"/>
      <c r="TOU295" s="49"/>
      <c r="TOV295" s="49"/>
      <c r="TOW295" s="49"/>
      <c r="TOX295" s="49"/>
      <c r="TOY295" s="49"/>
      <c r="TOZ295" s="49"/>
      <c r="TPA295" s="49"/>
      <c r="TPB295" s="49"/>
      <c r="TPC295" s="49"/>
      <c r="TPD295" s="49"/>
      <c r="TPE295" s="49"/>
      <c r="TPF295" s="49"/>
      <c r="TPG295" s="49"/>
      <c r="TPH295" s="49"/>
      <c r="TPI295" s="49"/>
      <c r="TPJ295" s="49"/>
      <c r="TPK295" s="49"/>
      <c r="TPL295" s="49"/>
      <c r="TPM295" s="49"/>
      <c r="TPN295" s="49"/>
      <c r="TPO295" s="49"/>
      <c r="TPP295" s="49"/>
      <c r="TPQ295" s="49"/>
      <c r="TPR295" s="49"/>
      <c r="TPS295" s="49"/>
      <c r="TPT295" s="49"/>
      <c r="TPU295" s="49"/>
      <c r="TPV295" s="49"/>
      <c r="TPW295" s="49"/>
      <c r="TPX295" s="49"/>
      <c r="TPY295" s="49"/>
      <c r="TPZ295" s="49"/>
      <c r="TQA295" s="49"/>
      <c r="TQB295" s="49"/>
      <c r="TQC295" s="49"/>
      <c r="TQD295" s="49"/>
      <c r="TQE295" s="49"/>
      <c r="TQF295" s="49"/>
      <c r="TQG295" s="49"/>
      <c r="TQH295" s="49"/>
      <c r="TQI295" s="49"/>
      <c r="TQJ295" s="49"/>
      <c r="TQK295" s="49"/>
      <c r="TQL295" s="49"/>
      <c r="TQM295" s="49"/>
      <c r="TQN295" s="49"/>
      <c r="TQO295" s="49"/>
      <c r="TQP295" s="49"/>
      <c r="TQQ295" s="49"/>
      <c r="TQR295" s="49"/>
      <c r="TQS295" s="49"/>
      <c r="TQT295" s="49"/>
      <c r="TQU295" s="49"/>
      <c r="TQV295" s="49"/>
      <c r="TQW295" s="49"/>
      <c r="TQX295" s="49"/>
      <c r="TQY295" s="49"/>
      <c r="TQZ295" s="49"/>
      <c r="TRA295" s="49"/>
      <c r="TRB295" s="49"/>
      <c r="TRC295" s="49"/>
      <c r="TRD295" s="49"/>
      <c r="TRE295" s="49"/>
      <c r="TRF295" s="49"/>
      <c r="TRG295" s="49"/>
      <c r="TRH295" s="49"/>
      <c r="TRI295" s="49"/>
      <c r="TRJ295" s="49"/>
      <c r="TRK295" s="49"/>
      <c r="TRL295" s="49"/>
      <c r="TRM295" s="49"/>
      <c r="TRN295" s="49"/>
      <c r="TRO295" s="49"/>
      <c r="TRP295" s="49"/>
      <c r="TRQ295" s="49"/>
      <c r="TRR295" s="49"/>
      <c r="TRS295" s="49"/>
      <c r="TRT295" s="49"/>
      <c r="TRU295" s="49"/>
      <c r="TRV295" s="49"/>
      <c r="TRW295" s="49"/>
      <c r="TRX295" s="49"/>
      <c r="TRY295" s="49"/>
      <c r="TRZ295" s="49"/>
      <c r="TSA295" s="49"/>
      <c r="TSB295" s="49"/>
      <c r="TSC295" s="49"/>
      <c r="TSD295" s="49"/>
      <c r="TSE295" s="49"/>
      <c r="TSF295" s="49"/>
      <c r="TSG295" s="49"/>
      <c r="TSH295" s="49"/>
      <c r="TSI295" s="49"/>
      <c r="TSJ295" s="49"/>
      <c r="TSK295" s="49"/>
      <c r="TSL295" s="49"/>
      <c r="TSM295" s="49"/>
      <c r="TSN295" s="49"/>
      <c r="TSO295" s="49"/>
      <c r="TSP295" s="49"/>
      <c r="TSQ295" s="49"/>
      <c r="TSR295" s="49"/>
      <c r="TSS295" s="49"/>
      <c r="TST295" s="49"/>
      <c r="TSU295" s="49"/>
      <c r="TSV295" s="49"/>
      <c r="TSW295" s="49"/>
      <c r="TSX295" s="49"/>
      <c r="TSY295" s="49"/>
      <c r="TSZ295" s="49"/>
      <c r="TTA295" s="49"/>
      <c r="TTB295" s="49"/>
      <c r="TTC295" s="49"/>
      <c r="TTD295" s="49"/>
      <c r="TTE295" s="49"/>
      <c r="TTF295" s="49"/>
      <c r="TTG295" s="49"/>
      <c r="TTH295" s="49"/>
      <c r="TTI295" s="49"/>
      <c r="TTJ295" s="49"/>
      <c r="TTK295" s="49"/>
      <c r="TTL295" s="49"/>
      <c r="TTM295" s="49"/>
      <c r="TTN295" s="49"/>
      <c r="TTO295" s="49"/>
      <c r="TTP295" s="49"/>
      <c r="TTQ295" s="49"/>
      <c r="TTR295" s="49"/>
      <c r="TTS295" s="49"/>
      <c r="TTT295" s="49"/>
      <c r="TTU295" s="49"/>
      <c r="TTV295" s="49"/>
      <c r="TTW295" s="49"/>
      <c r="TTX295" s="49"/>
      <c r="TTY295" s="49"/>
      <c r="TTZ295" s="49"/>
      <c r="TUA295" s="49"/>
      <c r="TUB295" s="49"/>
      <c r="TUC295" s="49"/>
      <c r="TUD295" s="49"/>
      <c r="TUE295" s="49"/>
      <c r="TUF295" s="49"/>
      <c r="TUG295" s="49"/>
      <c r="TUH295" s="49"/>
      <c r="TUI295" s="49"/>
      <c r="TUJ295" s="49"/>
      <c r="TUK295" s="49"/>
      <c r="TUL295" s="49"/>
      <c r="TUM295" s="49"/>
      <c r="TUN295" s="49"/>
      <c r="TUO295" s="49"/>
      <c r="TUP295" s="49"/>
      <c r="TUQ295" s="49"/>
      <c r="TUR295" s="49"/>
      <c r="TUS295" s="49"/>
      <c r="TUT295" s="49"/>
      <c r="TUU295" s="49"/>
      <c r="TUV295" s="49"/>
      <c r="TUW295" s="49"/>
      <c r="TUX295" s="49"/>
      <c r="TUY295" s="49"/>
      <c r="TUZ295" s="49"/>
      <c r="TVA295" s="49"/>
      <c r="TVB295" s="49"/>
      <c r="TVC295" s="49"/>
      <c r="TVD295" s="49"/>
      <c r="TVE295" s="49"/>
      <c r="TVF295" s="49"/>
      <c r="TVG295" s="49"/>
      <c r="TVH295" s="49"/>
      <c r="TVI295" s="49"/>
      <c r="TVJ295" s="49"/>
      <c r="TVK295" s="49"/>
      <c r="TVL295" s="49"/>
      <c r="TVM295" s="49"/>
      <c r="TVN295" s="49"/>
      <c r="TVO295" s="49"/>
      <c r="TVP295" s="49"/>
      <c r="TVQ295" s="49"/>
      <c r="TVR295" s="49"/>
      <c r="TVS295" s="49"/>
      <c r="TVT295" s="49"/>
      <c r="TVU295" s="49"/>
      <c r="TVV295" s="49"/>
      <c r="TVW295" s="49"/>
      <c r="TVX295" s="49"/>
      <c r="TVY295" s="49"/>
      <c r="TVZ295" s="49"/>
      <c r="TWA295" s="49"/>
      <c r="TWB295" s="49"/>
      <c r="TWC295" s="49"/>
      <c r="TWD295" s="49"/>
      <c r="TWE295" s="49"/>
      <c r="TWF295" s="49"/>
      <c r="TWG295" s="49"/>
      <c r="TWH295" s="49"/>
      <c r="TWI295" s="49"/>
      <c r="TWJ295" s="49"/>
      <c r="TWK295" s="49"/>
      <c r="TWL295" s="49"/>
      <c r="TWM295" s="49"/>
      <c r="TWN295" s="49"/>
      <c r="TWO295" s="49"/>
      <c r="TWP295" s="49"/>
      <c r="TWQ295" s="49"/>
      <c r="TWR295" s="49"/>
      <c r="TWS295" s="49"/>
      <c r="TWT295" s="49"/>
      <c r="TWU295" s="49"/>
      <c r="TWV295" s="49"/>
      <c r="TWW295" s="49"/>
      <c r="TWX295" s="49"/>
      <c r="TWY295" s="49"/>
      <c r="TWZ295" s="49"/>
      <c r="TXA295" s="49"/>
      <c r="TXB295" s="49"/>
      <c r="TXC295" s="49"/>
      <c r="TXD295" s="49"/>
      <c r="TXE295" s="49"/>
      <c r="TXF295" s="49"/>
      <c r="TXG295" s="49"/>
      <c r="TXH295" s="49"/>
      <c r="TXI295" s="49"/>
      <c r="TXJ295" s="49"/>
      <c r="TXK295" s="49"/>
      <c r="TXL295" s="49"/>
      <c r="TXM295" s="49"/>
      <c r="TXN295" s="49"/>
      <c r="TXO295" s="49"/>
      <c r="TXP295" s="49"/>
      <c r="TXQ295" s="49"/>
      <c r="TXR295" s="49"/>
      <c r="TXS295" s="49"/>
      <c r="TXT295" s="49"/>
      <c r="TXU295" s="49"/>
      <c r="TXV295" s="49"/>
      <c r="TXW295" s="49"/>
      <c r="TXX295" s="49"/>
      <c r="TXY295" s="49"/>
      <c r="TXZ295" s="49"/>
      <c r="TYA295" s="49"/>
      <c r="TYB295" s="49"/>
      <c r="TYC295" s="49"/>
      <c r="TYD295" s="49"/>
      <c r="TYE295" s="49"/>
      <c r="TYF295" s="49"/>
      <c r="TYG295" s="49"/>
      <c r="TYH295" s="49"/>
      <c r="TYI295" s="49"/>
      <c r="TYJ295" s="49"/>
      <c r="TYK295" s="49"/>
      <c r="TYL295" s="49"/>
      <c r="TYM295" s="49"/>
      <c r="TYN295" s="49"/>
      <c r="TYO295" s="49"/>
      <c r="TYP295" s="49"/>
      <c r="TYQ295" s="49"/>
      <c r="TYR295" s="49"/>
      <c r="TYS295" s="49"/>
      <c r="TYT295" s="49"/>
      <c r="TYU295" s="49"/>
      <c r="TYV295" s="49"/>
      <c r="TYW295" s="49"/>
      <c r="TYX295" s="49"/>
      <c r="TYY295" s="49"/>
      <c r="TYZ295" s="49"/>
      <c r="TZA295" s="49"/>
      <c r="TZB295" s="49"/>
      <c r="TZC295" s="49"/>
      <c r="TZD295" s="49"/>
      <c r="TZE295" s="49"/>
      <c r="TZF295" s="49"/>
      <c r="TZG295" s="49"/>
      <c r="TZH295" s="49"/>
      <c r="TZI295" s="49"/>
      <c r="TZJ295" s="49"/>
      <c r="TZK295" s="49"/>
      <c r="TZL295" s="49"/>
      <c r="TZM295" s="49"/>
      <c r="TZN295" s="49"/>
      <c r="TZO295" s="49"/>
      <c r="TZP295" s="49"/>
      <c r="TZQ295" s="49"/>
      <c r="TZR295" s="49"/>
      <c r="TZS295" s="49"/>
      <c r="TZT295" s="49"/>
      <c r="TZU295" s="49"/>
      <c r="TZV295" s="49"/>
      <c r="TZW295" s="49"/>
      <c r="TZX295" s="49"/>
      <c r="TZY295" s="49"/>
      <c r="TZZ295" s="49"/>
      <c r="UAA295" s="49"/>
      <c r="UAB295" s="49"/>
      <c r="UAC295" s="49"/>
      <c r="UAD295" s="49"/>
      <c r="UAE295" s="49"/>
      <c r="UAF295" s="49"/>
      <c r="UAG295" s="49"/>
      <c r="UAH295" s="49"/>
      <c r="UAI295" s="49"/>
      <c r="UAJ295" s="49"/>
      <c r="UAK295" s="49"/>
      <c r="UAL295" s="49"/>
      <c r="UAM295" s="49"/>
      <c r="UAN295" s="49"/>
      <c r="UAO295" s="49"/>
      <c r="UAP295" s="49"/>
      <c r="UAQ295" s="49"/>
      <c r="UAR295" s="49"/>
      <c r="UAS295" s="49"/>
      <c r="UAT295" s="49"/>
      <c r="UAU295" s="49"/>
      <c r="UAV295" s="49"/>
      <c r="UAW295" s="49"/>
      <c r="UAX295" s="49"/>
      <c r="UAY295" s="49"/>
      <c r="UAZ295" s="49"/>
      <c r="UBA295" s="49"/>
      <c r="UBB295" s="49"/>
      <c r="UBC295" s="49"/>
      <c r="UBD295" s="49"/>
      <c r="UBE295" s="49"/>
      <c r="UBF295" s="49"/>
      <c r="UBG295" s="49"/>
      <c r="UBH295" s="49"/>
      <c r="UBI295" s="49"/>
      <c r="UBJ295" s="49"/>
      <c r="UBK295" s="49"/>
      <c r="UBL295" s="49"/>
      <c r="UBM295" s="49"/>
      <c r="UBN295" s="49"/>
      <c r="UBO295" s="49"/>
      <c r="UBP295" s="49"/>
      <c r="UBQ295" s="49"/>
      <c r="UBR295" s="49"/>
      <c r="UBS295" s="49"/>
      <c r="UBT295" s="49"/>
      <c r="UBU295" s="49"/>
      <c r="UBV295" s="49"/>
      <c r="UBW295" s="49"/>
      <c r="UBX295" s="49"/>
      <c r="UBY295" s="49"/>
      <c r="UBZ295" s="49"/>
      <c r="UCA295" s="49"/>
      <c r="UCB295" s="49"/>
      <c r="UCC295" s="49"/>
      <c r="UCD295" s="49"/>
      <c r="UCE295" s="49"/>
      <c r="UCF295" s="49"/>
      <c r="UCG295" s="49"/>
      <c r="UCH295" s="49"/>
      <c r="UCI295" s="49"/>
      <c r="UCJ295" s="49"/>
      <c r="UCK295" s="49"/>
      <c r="UCL295" s="49"/>
      <c r="UCM295" s="49"/>
      <c r="UCN295" s="49"/>
      <c r="UCO295" s="49"/>
      <c r="UCP295" s="49"/>
      <c r="UCQ295" s="49"/>
      <c r="UCR295" s="49"/>
      <c r="UCS295" s="49"/>
      <c r="UCT295" s="49"/>
      <c r="UCU295" s="49"/>
      <c r="UCV295" s="49"/>
      <c r="UCW295" s="49"/>
      <c r="UCX295" s="49"/>
      <c r="UCY295" s="49"/>
      <c r="UCZ295" s="49"/>
      <c r="UDA295" s="49"/>
      <c r="UDB295" s="49"/>
      <c r="UDC295" s="49"/>
      <c r="UDD295" s="49"/>
      <c r="UDE295" s="49"/>
      <c r="UDF295" s="49"/>
      <c r="UDG295" s="49"/>
      <c r="UDH295" s="49"/>
      <c r="UDI295" s="49"/>
      <c r="UDJ295" s="49"/>
      <c r="UDK295" s="49"/>
      <c r="UDL295" s="49"/>
      <c r="UDM295" s="49"/>
      <c r="UDN295" s="49"/>
      <c r="UDO295" s="49"/>
      <c r="UDP295" s="49"/>
      <c r="UDQ295" s="49"/>
      <c r="UDR295" s="49"/>
      <c r="UDS295" s="49"/>
      <c r="UDT295" s="49"/>
      <c r="UDU295" s="49"/>
      <c r="UDV295" s="49"/>
      <c r="UDW295" s="49"/>
      <c r="UDX295" s="49"/>
      <c r="UDY295" s="49"/>
      <c r="UDZ295" s="49"/>
      <c r="UEA295" s="49"/>
      <c r="UEB295" s="49"/>
      <c r="UEC295" s="49"/>
      <c r="UED295" s="49"/>
      <c r="UEE295" s="49"/>
      <c r="UEF295" s="49"/>
      <c r="UEG295" s="49"/>
      <c r="UEH295" s="49"/>
      <c r="UEI295" s="49"/>
      <c r="UEJ295" s="49"/>
      <c r="UEK295" s="49"/>
      <c r="UEL295" s="49"/>
      <c r="UEM295" s="49"/>
      <c r="UEN295" s="49"/>
      <c r="UEO295" s="49"/>
      <c r="UEP295" s="49"/>
      <c r="UEQ295" s="49"/>
      <c r="UER295" s="49"/>
      <c r="UES295" s="49"/>
      <c r="UET295" s="49"/>
      <c r="UEU295" s="49"/>
      <c r="UEV295" s="49"/>
      <c r="UEW295" s="49"/>
      <c r="UEX295" s="49"/>
      <c r="UEY295" s="49"/>
      <c r="UEZ295" s="49"/>
      <c r="UFA295" s="49"/>
      <c r="UFB295" s="49"/>
      <c r="UFC295" s="49"/>
      <c r="UFD295" s="49"/>
      <c r="UFE295" s="49"/>
      <c r="UFF295" s="49"/>
      <c r="UFG295" s="49"/>
      <c r="UFH295" s="49"/>
      <c r="UFI295" s="49"/>
      <c r="UFJ295" s="49"/>
      <c r="UFK295" s="49"/>
      <c r="UFL295" s="49"/>
      <c r="UFM295" s="49"/>
      <c r="UFN295" s="49"/>
      <c r="UFO295" s="49"/>
      <c r="UFP295" s="49"/>
      <c r="UFQ295" s="49"/>
      <c r="UFR295" s="49"/>
      <c r="UFS295" s="49"/>
      <c r="UFT295" s="49"/>
      <c r="UFU295" s="49"/>
      <c r="UFV295" s="49"/>
      <c r="UFW295" s="49"/>
      <c r="UFX295" s="49"/>
      <c r="UFY295" s="49"/>
      <c r="UFZ295" s="49"/>
      <c r="UGA295" s="49"/>
      <c r="UGB295" s="49"/>
      <c r="UGC295" s="49"/>
      <c r="UGD295" s="49"/>
      <c r="UGE295" s="49"/>
      <c r="UGF295" s="49"/>
      <c r="UGG295" s="49"/>
      <c r="UGH295" s="49"/>
      <c r="UGI295" s="49"/>
      <c r="UGJ295" s="49"/>
      <c r="UGK295" s="49"/>
      <c r="UGL295" s="49"/>
      <c r="UGM295" s="49"/>
      <c r="UGN295" s="49"/>
      <c r="UGO295" s="49"/>
      <c r="UGP295" s="49"/>
      <c r="UGQ295" s="49"/>
      <c r="UGR295" s="49"/>
      <c r="UGS295" s="49"/>
      <c r="UGT295" s="49"/>
      <c r="UGU295" s="49"/>
      <c r="UGV295" s="49"/>
      <c r="UGW295" s="49"/>
      <c r="UGX295" s="49"/>
      <c r="UGY295" s="49"/>
      <c r="UGZ295" s="49"/>
      <c r="UHA295" s="49"/>
      <c r="UHB295" s="49"/>
      <c r="UHC295" s="49"/>
      <c r="UHD295" s="49"/>
      <c r="UHE295" s="49"/>
      <c r="UHF295" s="49"/>
      <c r="UHG295" s="49"/>
      <c r="UHH295" s="49"/>
      <c r="UHI295" s="49"/>
      <c r="UHJ295" s="49"/>
      <c r="UHK295" s="49"/>
      <c r="UHL295" s="49"/>
      <c r="UHM295" s="49"/>
      <c r="UHN295" s="49"/>
      <c r="UHO295" s="49"/>
      <c r="UHP295" s="49"/>
      <c r="UHQ295" s="49"/>
      <c r="UHR295" s="49"/>
      <c r="UHS295" s="49"/>
      <c r="UHT295" s="49"/>
      <c r="UHU295" s="49"/>
      <c r="UHV295" s="49"/>
      <c r="UHW295" s="49"/>
      <c r="UHX295" s="49"/>
      <c r="UHY295" s="49"/>
      <c r="UHZ295" s="49"/>
      <c r="UIA295" s="49"/>
      <c r="UIB295" s="49"/>
      <c r="UIC295" s="49"/>
      <c r="UID295" s="49"/>
      <c r="UIE295" s="49"/>
      <c r="UIF295" s="49"/>
      <c r="UIG295" s="49"/>
      <c r="UIH295" s="49"/>
      <c r="UII295" s="49"/>
      <c r="UIJ295" s="49"/>
      <c r="UIK295" s="49"/>
      <c r="UIL295" s="49"/>
      <c r="UIM295" s="49"/>
      <c r="UIN295" s="49"/>
      <c r="UIO295" s="49"/>
      <c r="UIP295" s="49"/>
      <c r="UIQ295" s="49"/>
      <c r="UIR295" s="49"/>
      <c r="UIS295" s="49"/>
      <c r="UIT295" s="49"/>
      <c r="UIU295" s="49"/>
      <c r="UIV295" s="49"/>
      <c r="UIW295" s="49"/>
      <c r="UIX295" s="49"/>
      <c r="UIY295" s="49"/>
      <c r="UIZ295" s="49"/>
      <c r="UJA295" s="49"/>
      <c r="UJB295" s="49"/>
      <c r="UJC295" s="49"/>
      <c r="UJD295" s="49"/>
      <c r="UJE295" s="49"/>
      <c r="UJF295" s="49"/>
      <c r="UJG295" s="49"/>
      <c r="UJH295" s="49"/>
      <c r="UJI295" s="49"/>
      <c r="UJJ295" s="49"/>
      <c r="UJK295" s="49"/>
      <c r="UJL295" s="49"/>
      <c r="UJM295" s="49"/>
      <c r="UJN295" s="49"/>
      <c r="UJO295" s="49"/>
      <c r="UJP295" s="49"/>
      <c r="UJQ295" s="49"/>
      <c r="UJR295" s="49"/>
      <c r="UJS295" s="49"/>
      <c r="UJT295" s="49"/>
      <c r="UJU295" s="49"/>
      <c r="UJV295" s="49"/>
      <c r="UJW295" s="49"/>
      <c r="UJX295" s="49"/>
      <c r="UJY295" s="49"/>
      <c r="UJZ295" s="49"/>
      <c r="UKA295" s="49"/>
      <c r="UKB295" s="49"/>
      <c r="UKC295" s="49"/>
      <c r="UKD295" s="49"/>
      <c r="UKE295" s="49"/>
      <c r="UKF295" s="49"/>
      <c r="UKG295" s="49"/>
      <c r="UKH295" s="49"/>
      <c r="UKI295" s="49"/>
      <c r="UKJ295" s="49"/>
      <c r="UKK295" s="49"/>
      <c r="UKL295" s="49"/>
      <c r="UKM295" s="49"/>
      <c r="UKN295" s="49"/>
      <c r="UKO295" s="49"/>
      <c r="UKP295" s="49"/>
      <c r="UKQ295" s="49"/>
      <c r="UKR295" s="49"/>
      <c r="UKS295" s="49"/>
      <c r="UKT295" s="49"/>
      <c r="UKU295" s="49"/>
      <c r="UKV295" s="49"/>
      <c r="UKW295" s="49"/>
      <c r="UKX295" s="49"/>
      <c r="UKY295" s="49"/>
      <c r="UKZ295" s="49"/>
      <c r="ULA295" s="49"/>
      <c r="ULB295" s="49"/>
      <c r="ULC295" s="49"/>
      <c r="ULD295" s="49"/>
      <c r="ULE295" s="49"/>
      <c r="ULF295" s="49"/>
      <c r="ULG295" s="49"/>
      <c r="ULH295" s="49"/>
      <c r="ULI295" s="49"/>
      <c r="ULJ295" s="49"/>
      <c r="ULK295" s="49"/>
      <c r="ULL295" s="49"/>
      <c r="ULM295" s="49"/>
      <c r="ULN295" s="49"/>
      <c r="ULO295" s="49"/>
      <c r="ULP295" s="49"/>
      <c r="ULQ295" s="49"/>
      <c r="ULR295" s="49"/>
      <c r="ULS295" s="49"/>
      <c r="ULT295" s="49"/>
      <c r="ULU295" s="49"/>
      <c r="ULV295" s="49"/>
      <c r="ULW295" s="49"/>
      <c r="ULX295" s="49"/>
      <c r="ULY295" s="49"/>
      <c r="ULZ295" s="49"/>
      <c r="UMA295" s="49"/>
      <c r="UMB295" s="49"/>
      <c r="UMC295" s="49"/>
      <c r="UMD295" s="49"/>
      <c r="UME295" s="49"/>
      <c r="UMF295" s="49"/>
      <c r="UMG295" s="49"/>
      <c r="UMH295" s="49"/>
      <c r="UMI295" s="49"/>
      <c r="UMJ295" s="49"/>
      <c r="UMK295" s="49"/>
      <c r="UML295" s="49"/>
      <c r="UMM295" s="49"/>
      <c r="UMN295" s="49"/>
      <c r="UMO295" s="49"/>
      <c r="UMP295" s="49"/>
      <c r="UMQ295" s="49"/>
      <c r="UMR295" s="49"/>
      <c r="UMS295" s="49"/>
      <c r="UMT295" s="49"/>
      <c r="UMU295" s="49"/>
      <c r="UMV295" s="49"/>
      <c r="UMW295" s="49"/>
      <c r="UMX295" s="49"/>
      <c r="UMY295" s="49"/>
      <c r="UMZ295" s="49"/>
      <c r="UNA295" s="49"/>
      <c r="UNB295" s="49"/>
      <c r="UNC295" s="49"/>
      <c r="UND295" s="49"/>
      <c r="UNE295" s="49"/>
      <c r="UNF295" s="49"/>
      <c r="UNG295" s="49"/>
      <c r="UNH295" s="49"/>
      <c r="UNI295" s="49"/>
      <c r="UNJ295" s="49"/>
      <c r="UNK295" s="49"/>
      <c r="UNL295" s="49"/>
      <c r="UNM295" s="49"/>
      <c r="UNN295" s="49"/>
      <c r="UNO295" s="49"/>
      <c r="UNP295" s="49"/>
      <c r="UNQ295" s="49"/>
      <c r="UNR295" s="49"/>
      <c r="UNS295" s="49"/>
      <c r="UNT295" s="49"/>
      <c r="UNU295" s="49"/>
      <c r="UNV295" s="49"/>
      <c r="UNW295" s="49"/>
      <c r="UNX295" s="49"/>
      <c r="UNY295" s="49"/>
      <c r="UNZ295" s="49"/>
      <c r="UOA295" s="49"/>
      <c r="UOB295" s="49"/>
      <c r="UOC295" s="49"/>
      <c r="UOD295" s="49"/>
      <c r="UOE295" s="49"/>
      <c r="UOF295" s="49"/>
      <c r="UOG295" s="49"/>
      <c r="UOH295" s="49"/>
      <c r="UOI295" s="49"/>
      <c r="UOJ295" s="49"/>
      <c r="UOK295" s="49"/>
      <c r="UOL295" s="49"/>
      <c r="UOM295" s="49"/>
      <c r="UON295" s="49"/>
      <c r="UOO295" s="49"/>
      <c r="UOP295" s="49"/>
      <c r="UOQ295" s="49"/>
      <c r="UOR295" s="49"/>
      <c r="UOS295" s="49"/>
      <c r="UOT295" s="49"/>
      <c r="UOU295" s="49"/>
      <c r="UOV295" s="49"/>
      <c r="UOW295" s="49"/>
      <c r="UOX295" s="49"/>
      <c r="UOY295" s="49"/>
      <c r="UOZ295" s="49"/>
      <c r="UPA295" s="49"/>
      <c r="UPB295" s="49"/>
      <c r="UPC295" s="49"/>
      <c r="UPD295" s="49"/>
      <c r="UPE295" s="49"/>
      <c r="UPF295" s="49"/>
      <c r="UPG295" s="49"/>
      <c r="UPH295" s="49"/>
      <c r="UPI295" s="49"/>
      <c r="UPJ295" s="49"/>
      <c r="UPK295" s="49"/>
      <c r="UPL295" s="49"/>
      <c r="UPM295" s="49"/>
      <c r="UPN295" s="49"/>
      <c r="UPO295" s="49"/>
      <c r="UPP295" s="49"/>
      <c r="UPQ295" s="49"/>
      <c r="UPR295" s="49"/>
      <c r="UPS295" s="49"/>
      <c r="UPT295" s="49"/>
      <c r="UPU295" s="49"/>
      <c r="UPV295" s="49"/>
      <c r="UPW295" s="49"/>
      <c r="UPX295" s="49"/>
      <c r="UPY295" s="49"/>
      <c r="UPZ295" s="49"/>
      <c r="UQA295" s="49"/>
      <c r="UQB295" s="49"/>
      <c r="UQC295" s="49"/>
      <c r="UQD295" s="49"/>
      <c r="UQE295" s="49"/>
      <c r="UQF295" s="49"/>
      <c r="UQG295" s="49"/>
      <c r="UQH295" s="49"/>
      <c r="UQI295" s="49"/>
      <c r="UQJ295" s="49"/>
      <c r="UQK295" s="49"/>
      <c r="UQL295" s="49"/>
      <c r="UQM295" s="49"/>
      <c r="UQN295" s="49"/>
      <c r="UQO295" s="49"/>
      <c r="UQP295" s="49"/>
      <c r="UQQ295" s="49"/>
      <c r="UQR295" s="49"/>
      <c r="UQS295" s="49"/>
      <c r="UQT295" s="49"/>
      <c r="UQU295" s="49"/>
      <c r="UQV295" s="49"/>
      <c r="UQW295" s="49"/>
      <c r="UQX295" s="49"/>
      <c r="UQY295" s="49"/>
      <c r="UQZ295" s="49"/>
      <c r="URA295" s="49"/>
      <c r="URB295" s="49"/>
      <c r="URC295" s="49"/>
      <c r="URD295" s="49"/>
      <c r="URE295" s="49"/>
      <c r="URF295" s="49"/>
      <c r="URG295" s="49"/>
      <c r="URH295" s="49"/>
      <c r="URI295" s="49"/>
      <c r="URJ295" s="49"/>
      <c r="URK295" s="49"/>
      <c r="URL295" s="49"/>
      <c r="URM295" s="49"/>
      <c r="URN295" s="49"/>
      <c r="URO295" s="49"/>
      <c r="URP295" s="49"/>
      <c r="URQ295" s="49"/>
      <c r="URR295" s="49"/>
      <c r="URS295" s="49"/>
      <c r="URT295" s="49"/>
      <c r="URU295" s="49"/>
      <c r="URV295" s="49"/>
      <c r="URW295" s="49"/>
      <c r="URX295" s="49"/>
      <c r="URY295" s="49"/>
      <c r="URZ295" s="49"/>
      <c r="USA295" s="49"/>
      <c r="USB295" s="49"/>
      <c r="USC295" s="49"/>
      <c r="USD295" s="49"/>
      <c r="USE295" s="49"/>
      <c r="USF295" s="49"/>
      <c r="USG295" s="49"/>
      <c r="USH295" s="49"/>
      <c r="USI295" s="49"/>
      <c r="USJ295" s="49"/>
      <c r="USK295" s="49"/>
      <c r="USL295" s="49"/>
      <c r="USM295" s="49"/>
      <c r="USN295" s="49"/>
      <c r="USO295" s="49"/>
      <c r="USP295" s="49"/>
      <c r="USQ295" s="49"/>
      <c r="USR295" s="49"/>
      <c r="USS295" s="49"/>
      <c r="UST295" s="49"/>
      <c r="USU295" s="49"/>
      <c r="USV295" s="49"/>
      <c r="USW295" s="49"/>
      <c r="USX295" s="49"/>
      <c r="USY295" s="49"/>
      <c r="USZ295" s="49"/>
      <c r="UTA295" s="49"/>
      <c r="UTB295" s="49"/>
      <c r="UTC295" s="49"/>
      <c r="UTD295" s="49"/>
      <c r="UTE295" s="49"/>
      <c r="UTF295" s="49"/>
      <c r="UTG295" s="49"/>
      <c r="UTH295" s="49"/>
      <c r="UTI295" s="49"/>
      <c r="UTJ295" s="49"/>
      <c r="UTK295" s="49"/>
      <c r="UTL295" s="49"/>
      <c r="UTM295" s="49"/>
      <c r="UTN295" s="49"/>
      <c r="UTO295" s="49"/>
      <c r="UTP295" s="49"/>
      <c r="UTQ295" s="49"/>
      <c r="UTR295" s="49"/>
      <c r="UTS295" s="49"/>
      <c r="UTT295" s="49"/>
      <c r="UTU295" s="49"/>
      <c r="UTV295" s="49"/>
      <c r="UTW295" s="49"/>
      <c r="UTX295" s="49"/>
      <c r="UTY295" s="49"/>
      <c r="UTZ295" s="49"/>
      <c r="UUA295" s="49"/>
      <c r="UUB295" s="49"/>
      <c r="UUC295" s="49"/>
      <c r="UUD295" s="49"/>
      <c r="UUE295" s="49"/>
      <c r="UUF295" s="49"/>
      <c r="UUG295" s="49"/>
      <c r="UUH295" s="49"/>
      <c r="UUI295" s="49"/>
      <c r="UUJ295" s="49"/>
      <c r="UUK295" s="49"/>
      <c r="UUL295" s="49"/>
      <c r="UUM295" s="49"/>
      <c r="UUN295" s="49"/>
      <c r="UUO295" s="49"/>
      <c r="UUP295" s="49"/>
      <c r="UUQ295" s="49"/>
      <c r="UUR295" s="49"/>
      <c r="UUS295" s="49"/>
      <c r="UUT295" s="49"/>
      <c r="UUU295" s="49"/>
      <c r="UUV295" s="49"/>
      <c r="UUW295" s="49"/>
      <c r="UUX295" s="49"/>
      <c r="UUY295" s="49"/>
      <c r="UUZ295" s="49"/>
      <c r="UVA295" s="49"/>
      <c r="UVB295" s="49"/>
      <c r="UVC295" s="49"/>
      <c r="UVD295" s="49"/>
      <c r="UVE295" s="49"/>
      <c r="UVF295" s="49"/>
      <c r="UVG295" s="49"/>
      <c r="UVH295" s="49"/>
      <c r="UVI295" s="49"/>
      <c r="UVJ295" s="49"/>
      <c r="UVK295" s="49"/>
      <c r="UVL295" s="49"/>
      <c r="UVM295" s="49"/>
      <c r="UVN295" s="49"/>
      <c r="UVO295" s="49"/>
      <c r="UVP295" s="49"/>
      <c r="UVQ295" s="49"/>
      <c r="UVR295" s="49"/>
      <c r="UVS295" s="49"/>
      <c r="UVT295" s="49"/>
      <c r="UVU295" s="49"/>
      <c r="UVV295" s="49"/>
      <c r="UVW295" s="49"/>
      <c r="UVX295" s="49"/>
      <c r="UVY295" s="49"/>
      <c r="UVZ295" s="49"/>
      <c r="UWA295" s="49"/>
      <c r="UWB295" s="49"/>
      <c r="UWC295" s="49"/>
      <c r="UWD295" s="49"/>
      <c r="UWE295" s="49"/>
      <c r="UWF295" s="49"/>
      <c r="UWG295" s="49"/>
      <c r="UWH295" s="49"/>
      <c r="UWI295" s="49"/>
      <c r="UWJ295" s="49"/>
      <c r="UWK295" s="49"/>
      <c r="UWL295" s="49"/>
      <c r="UWM295" s="49"/>
      <c r="UWN295" s="49"/>
      <c r="UWO295" s="49"/>
      <c r="UWP295" s="49"/>
      <c r="UWQ295" s="49"/>
      <c r="UWR295" s="49"/>
      <c r="UWS295" s="49"/>
      <c r="UWT295" s="49"/>
      <c r="UWU295" s="49"/>
      <c r="UWV295" s="49"/>
      <c r="UWW295" s="49"/>
      <c r="UWX295" s="49"/>
      <c r="UWY295" s="49"/>
      <c r="UWZ295" s="49"/>
      <c r="UXA295" s="49"/>
      <c r="UXB295" s="49"/>
      <c r="UXC295" s="49"/>
      <c r="UXD295" s="49"/>
      <c r="UXE295" s="49"/>
      <c r="UXF295" s="49"/>
      <c r="UXG295" s="49"/>
      <c r="UXH295" s="49"/>
      <c r="UXI295" s="49"/>
      <c r="UXJ295" s="49"/>
      <c r="UXK295" s="49"/>
      <c r="UXL295" s="49"/>
      <c r="UXM295" s="49"/>
      <c r="UXN295" s="49"/>
      <c r="UXO295" s="49"/>
      <c r="UXP295" s="49"/>
      <c r="UXQ295" s="49"/>
      <c r="UXR295" s="49"/>
      <c r="UXS295" s="49"/>
      <c r="UXT295" s="49"/>
      <c r="UXU295" s="49"/>
      <c r="UXV295" s="49"/>
      <c r="UXW295" s="49"/>
      <c r="UXX295" s="49"/>
      <c r="UXY295" s="49"/>
      <c r="UXZ295" s="49"/>
      <c r="UYA295" s="49"/>
      <c r="UYB295" s="49"/>
      <c r="UYC295" s="49"/>
      <c r="UYD295" s="49"/>
      <c r="UYE295" s="49"/>
      <c r="UYF295" s="49"/>
      <c r="UYG295" s="49"/>
      <c r="UYH295" s="49"/>
      <c r="UYI295" s="49"/>
      <c r="UYJ295" s="49"/>
      <c r="UYK295" s="49"/>
      <c r="UYL295" s="49"/>
      <c r="UYM295" s="49"/>
      <c r="UYN295" s="49"/>
      <c r="UYO295" s="49"/>
      <c r="UYP295" s="49"/>
      <c r="UYQ295" s="49"/>
      <c r="UYR295" s="49"/>
      <c r="UYS295" s="49"/>
      <c r="UYT295" s="49"/>
      <c r="UYU295" s="49"/>
      <c r="UYV295" s="49"/>
      <c r="UYW295" s="49"/>
      <c r="UYX295" s="49"/>
      <c r="UYY295" s="49"/>
      <c r="UYZ295" s="49"/>
      <c r="UZA295" s="49"/>
      <c r="UZB295" s="49"/>
      <c r="UZC295" s="49"/>
      <c r="UZD295" s="49"/>
      <c r="UZE295" s="49"/>
      <c r="UZF295" s="49"/>
      <c r="UZG295" s="49"/>
      <c r="UZH295" s="49"/>
      <c r="UZI295" s="49"/>
      <c r="UZJ295" s="49"/>
      <c r="UZK295" s="49"/>
      <c r="UZL295" s="49"/>
      <c r="UZM295" s="49"/>
      <c r="UZN295" s="49"/>
      <c r="UZO295" s="49"/>
      <c r="UZP295" s="49"/>
      <c r="UZQ295" s="49"/>
      <c r="UZR295" s="49"/>
      <c r="UZS295" s="49"/>
      <c r="UZT295" s="49"/>
      <c r="UZU295" s="49"/>
      <c r="UZV295" s="49"/>
      <c r="UZW295" s="49"/>
      <c r="UZX295" s="49"/>
      <c r="UZY295" s="49"/>
      <c r="UZZ295" s="49"/>
      <c r="VAA295" s="49"/>
      <c r="VAB295" s="49"/>
      <c r="VAC295" s="49"/>
      <c r="VAD295" s="49"/>
      <c r="VAE295" s="49"/>
      <c r="VAF295" s="49"/>
      <c r="VAG295" s="49"/>
      <c r="VAH295" s="49"/>
      <c r="VAI295" s="49"/>
      <c r="VAJ295" s="49"/>
      <c r="VAK295" s="49"/>
      <c r="VAL295" s="49"/>
      <c r="VAM295" s="49"/>
      <c r="VAN295" s="49"/>
      <c r="VAO295" s="49"/>
      <c r="VAP295" s="49"/>
      <c r="VAQ295" s="49"/>
      <c r="VAR295" s="49"/>
      <c r="VAS295" s="49"/>
      <c r="VAT295" s="49"/>
      <c r="VAU295" s="49"/>
      <c r="VAV295" s="49"/>
      <c r="VAW295" s="49"/>
      <c r="VAX295" s="49"/>
      <c r="VAY295" s="49"/>
      <c r="VAZ295" s="49"/>
      <c r="VBA295" s="49"/>
      <c r="VBB295" s="49"/>
      <c r="VBC295" s="49"/>
      <c r="VBD295" s="49"/>
      <c r="VBE295" s="49"/>
      <c r="VBF295" s="49"/>
      <c r="VBG295" s="49"/>
      <c r="VBH295" s="49"/>
      <c r="VBI295" s="49"/>
      <c r="VBJ295" s="49"/>
      <c r="VBK295" s="49"/>
      <c r="VBL295" s="49"/>
      <c r="VBM295" s="49"/>
      <c r="VBN295" s="49"/>
      <c r="VBO295" s="49"/>
      <c r="VBP295" s="49"/>
      <c r="VBQ295" s="49"/>
      <c r="VBR295" s="49"/>
      <c r="VBS295" s="49"/>
      <c r="VBT295" s="49"/>
      <c r="VBU295" s="49"/>
      <c r="VBV295" s="49"/>
      <c r="VBW295" s="49"/>
      <c r="VBX295" s="49"/>
      <c r="VBY295" s="49"/>
      <c r="VBZ295" s="49"/>
      <c r="VCA295" s="49"/>
      <c r="VCB295" s="49"/>
      <c r="VCC295" s="49"/>
      <c r="VCD295" s="49"/>
      <c r="VCE295" s="49"/>
      <c r="VCF295" s="49"/>
      <c r="VCG295" s="49"/>
      <c r="VCH295" s="49"/>
      <c r="VCI295" s="49"/>
      <c r="VCJ295" s="49"/>
      <c r="VCK295" s="49"/>
      <c r="VCL295" s="49"/>
      <c r="VCM295" s="49"/>
      <c r="VCN295" s="49"/>
      <c r="VCO295" s="49"/>
      <c r="VCP295" s="49"/>
      <c r="VCQ295" s="49"/>
      <c r="VCR295" s="49"/>
      <c r="VCS295" s="49"/>
      <c r="VCT295" s="49"/>
      <c r="VCU295" s="49"/>
      <c r="VCV295" s="49"/>
      <c r="VCW295" s="49"/>
      <c r="VCX295" s="49"/>
      <c r="VCY295" s="49"/>
      <c r="VCZ295" s="49"/>
      <c r="VDA295" s="49"/>
      <c r="VDB295" s="49"/>
      <c r="VDC295" s="49"/>
      <c r="VDD295" s="49"/>
      <c r="VDE295" s="49"/>
      <c r="VDF295" s="49"/>
      <c r="VDG295" s="49"/>
      <c r="VDH295" s="49"/>
      <c r="VDI295" s="49"/>
      <c r="VDJ295" s="49"/>
      <c r="VDK295" s="49"/>
      <c r="VDL295" s="49"/>
      <c r="VDM295" s="49"/>
      <c r="VDN295" s="49"/>
      <c r="VDO295" s="49"/>
      <c r="VDP295" s="49"/>
      <c r="VDQ295" s="49"/>
      <c r="VDR295" s="49"/>
      <c r="VDS295" s="49"/>
      <c r="VDT295" s="49"/>
      <c r="VDU295" s="49"/>
      <c r="VDV295" s="49"/>
      <c r="VDW295" s="49"/>
      <c r="VDX295" s="49"/>
      <c r="VDY295" s="49"/>
      <c r="VDZ295" s="49"/>
      <c r="VEA295" s="49"/>
      <c r="VEB295" s="49"/>
      <c r="VEC295" s="49"/>
      <c r="VED295" s="49"/>
      <c r="VEE295" s="49"/>
      <c r="VEF295" s="49"/>
      <c r="VEG295" s="49"/>
      <c r="VEH295" s="49"/>
      <c r="VEI295" s="49"/>
      <c r="VEJ295" s="49"/>
      <c r="VEK295" s="49"/>
      <c r="VEL295" s="49"/>
      <c r="VEM295" s="49"/>
      <c r="VEN295" s="49"/>
      <c r="VEO295" s="49"/>
      <c r="VEP295" s="49"/>
      <c r="VEQ295" s="49"/>
      <c r="VER295" s="49"/>
      <c r="VES295" s="49"/>
      <c r="VET295" s="49"/>
      <c r="VEU295" s="49"/>
      <c r="VEV295" s="49"/>
      <c r="VEW295" s="49"/>
      <c r="VEX295" s="49"/>
      <c r="VEY295" s="49"/>
      <c r="VEZ295" s="49"/>
      <c r="VFA295" s="49"/>
      <c r="VFB295" s="49"/>
      <c r="VFC295" s="49"/>
      <c r="VFD295" s="49"/>
      <c r="VFE295" s="49"/>
      <c r="VFF295" s="49"/>
      <c r="VFG295" s="49"/>
      <c r="VFH295" s="49"/>
      <c r="VFI295" s="49"/>
      <c r="VFJ295" s="49"/>
      <c r="VFK295" s="49"/>
      <c r="VFL295" s="49"/>
      <c r="VFM295" s="49"/>
      <c r="VFN295" s="49"/>
      <c r="VFO295" s="49"/>
      <c r="VFP295" s="49"/>
      <c r="VFQ295" s="49"/>
      <c r="VFR295" s="49"/>
      <c r="VFS295" s="49"/>
      <c r="VFT295" s="49"/>
      <c r="VFU295" s="49"/>
      <c r="VFV295" s="49"/>
      <c r="VFW295" s="49"/>
      <c r="VFX295" s="49"/>
      <c r="VFY295" s="49"/>
      <c r="VFZ295" s="49"/>
      <c r="VGA295" s="49"/>
      <c r="VGB295" s="49"/>
      <c r="VGC295" s="49"/>
      <c r="VGD295" s="49"/>
      <c r="VGE295" s="49"/>
      <c r="VGF295" s="49"/>
      <c r="VGG295" s="49"/>
      <c r="VGH295" s="49"/>
      <c r="VGI295" s="49"/>
      <c r="VGJ295" s="49"/>
      <c r="VGK295" s="49"/>
      <c r="VGL295" s="49"/>
      <c r="VGM295" s="49"/>
      <c r="VGN295" s="49"/>
      <c r="VGO295" s="49"/>
      <c r="VGP295" s="49"/>
      <c r="VGQ295" s="49"/>
      <c r="VGR295" s="49"/>
      <c r="VGS295" s="49"/>
      <c r="VGT295" s="49"/>
      <c r="VGU295" s="49"/>
      <c r="VGV295" s="49"/>
      <c r="VGW295" s="49"/>
      <c r="VGX295" s="49"/>
      <c r="VGY295" s="49"/>
      <c r="VGZ295" s="49"/>
      <c r="VHA295" s="49"/>
      <c r="VHB295" s="49"/>
      <c r="VHC295" s="49"/>
      <c r="VHD295" s="49"/>
      <c r="VHE295" s="49"/>
      <c r="VHF295" s="49"/>
      <c r="VHG295" s="49"/>
      <c r="VHH295" s="49"/>
      <c r="VHI295" s="49"/>
      <c r="VHJ295" s="49"/>
      <c r="VHK295" s="49"/>
      <c r="VHL295" s="49"/>
      <c r="VHM295" s="49"/>
      <c r="VHN295" s="49"/>
      <c r="VHO295" s="49"/>
      <c r="VHP295" s="49"/>
      <c r="VHQ295" s="49"/>
      <c r="VHR295" s="49"/>
      <c r="VHS295" s="49"/>
      <c r="VHT295" s="49"/>
      <c r="VHU295" s="49"/>
      <c r="VHV295" s="49"/>
      <c r="VHW295" s="49"/>
      <c r="VHX295" s="49"/>
      <c r="VHY295" s="49"/>
      <c r="VHZ295" s="49"/>
      <c r="VIA295" s="49"/>
      <c r="VIB295" s="49"/>
      <c r="VIC295" s="49"/>
      <c r="VID295" s="49"/>
      <c r="VIE295" s="49"/>
      <c r="VIF295" s="49"/>
      <c r="VIG295" s="49"/>
      <c r="VIH295" s="49"/>
      <c r="VII295" s="49"/>
      <c r="VIJ295" s="49"/>
      <c r="VIK295" s="49"/>
      <c r="VIL295" s="49"/>
      <c r="VIM295" s="49"/>
      <c r="VIN295" s="49"/>
      <c r="VIO295" s="49"/>
      <c r="VIP295" s="49"/>
      <c r="VIQ295" s="49"/>
      <c r="VIR295" s="49"/>
      <c r="VIS295" s="49"/>
      <c r="VIT295" s="49"/>
      <c r="VIU295" s="49"/>
      <c r="VIV295" s="49"/>
      <c r="VIW295" s="49"/>
      <c r="VIX295" s="49"/>
      <c r="VIY295" s="49"/>
      <c r="VIZ295" s="49"/>
      <c r="VJA295" s="49"/>
      <c r="VJB295" s="49"/>
      <c r="VJC295" s="49"/>
      <c r="VJD295" s="49"/>
      <c r="VJE295" s="49"/>
      <c r="VJF295" s="49"/>
      <c r="VJG295" s="49"/>
      <c r="VJH295" s="49"/>
      <c r="VJI295" s="49"/>
      <c r="VJJ295" s="49"/>
      <c r="VJK295" s="49"/>
      <c r="VJL295" s="49"/>
      <c r="VJM295" s="49"/>
      <c r="VJN295" s="49"/>
      <c r="VJO295" s="49"/>
      <c r="VJP295" s="49"/>
      <c r="VJQ295" s="49"/>
      <c r="VJR295" s="49"/>
      <c r="VJS295" s="49"/>
      <c r="VJT295" s="49"/>
      <c r="VJU295" s="49"/>
      <c r="VJV295" s="49"/>
      <c r="VJW295" s="49"/>
      <c r="VJX295" s="49"/>
      <c r="VJY295" s="49"/>
      <c r="VJZ295" s="49"/>
      <c r="VKA295" s="49"/>
      <c r="VKB295" s="49"/>
      <c r="VKC295" s="49"/>
      <c r="VKD295" s="49"/>
      <c r="VKE295" s="49"/>
      <c r="VKF295" s="49"/>
      <c r="VKG295" s="49"/>
      <c r="VKH295" s="49"/>
      <c r="VKI295" s="49"/>
      <c r="VKJ295" s="49"/>
      <c r="VKK295" s="49"/>
      <c r="VKL295" s="49"/>
      <c r="VKM295" s="49"/>
      <c r="VKN295" s="49"/>
      <c r="VKO295" s="49"/>
      <c r="VKP295" s="49"/>
      <c r="VKQ295" s="49"/>
      <c r="VKR295" s="49"/>
      <c r="VKS295" s="49"/>
      <c r="VKT295" s="49"/>
      <c r="VKU295" s="49"/>
      <c r="VKV295" s="49"/>
      <c r="VKW295" s="49"/>
      <c r="VKX295" s="49"/>
      <c r="VKY295" s="49"/>
      <c r="VKZ295" s="49"/>
      <c r="VLA295" s="49"/>
      <c r="VLB295" s="49"/>
      <c r="VLC295" s="49"/>
      <c r="VLD295" s="49"/>
      <c r="VLE295" s="49"/>
      <c r="VLF295" s="49"/>
      <c r="VLG295" s="49"/>
      <c r="VLH295" s="49"/>
      <c r="VLI295" s="49"/>
      <c r="VLJ295" s="49"/>
      <c r="VLK295" s="49"/>
      <c r="VLL295" s="49"/>
      <c r="VLM295" s="49"/>
      <c r="VLN295" s="49"/>
      <c r="VLO295" s="49"/>
      <c r="VLP295" s="49"/>
      <c r="VLQ295" s="49"/>
      <c r="VLR295" s="49"/>
      <c r="VLS295" s="49"/>
      <c r="VLT295" s="49"/>
      <c r="VLU295" s="49"/>
      <c r="VLV295" s="49"/>
      <c r="VLW295" s="49"/>
      <c r="VLX295" s="49"/>
      <c r="VLY295" s="49"/>
      <c r="VLZ295" s="49"/>
      <c r="VMA295" s="49"/>
      <c r="VMB295" s="49"/>
      <c r="VMC295" s="49"/>
      <c r="VMD295" s="49"/>
      <c r="VME295" s="49"/>
      <c r="VMF295" s="49"/>
      <c r="VMG295" s="49"/>
      <c r="VMH295" s="49"/>
      <c r="VMI295" s="49"/>
      <c r="VMJ295" s="49"/>
      <c r="VMK295" s="49"/>
      <c r="VML295" s="49"/>
      <c r="VMM295" s="49"/>
      <c r="VMN295" s="49"/>
      <c r="VMO295" s="49"/>
      <c r="VMP295" s="49"/>
      <c r="VMQ295" s="49"/>
      <c r="VMR295" s="49"/>
      <c r="VMS295" s="49"/>
      <c r="VMT295" s="49"/>
      <c r="VMU295" s="49"/>
      <c r="VMV295" s="49"/>
      <c r="VMW295" s="49"/>
      <c r="VMX295" s="49"/>
      <c r="VMY295" s="49"/>
      <c r="VMZ295" s="49"/>
      <c r="VNA295" s="49"/>
      <c r="VNB295" s="49"/>
      <c r="VNC295" s="49"/>
      <c r="VND295" s="49"/>
      <c r="VNE295" s="49"/>
      <c r="VNF295" s="49"/>
      <c r="VNG295" s="49"/>
      <c r="VNH295" s="49"/>
      <c r="VNI295" s="49"/>
      <c r="VNJ295" s="49"/>
      <c r="VNK295" s="49"/>
      <c r="VNL295" s="49"/>
      <c r="VNM295" s="49"/>
      <c r="VNN295" s="49"/>
      <c r="VNO295" s="49"/>
      <c r="VNP295" s="49"/>
      <c r="VNQ295" s="49"/>
      <c r="VNR295" s="49"/>
      <c r="VNS295" s="49"/>
      <c r="VNT295" s="49"/>
      <c r="VNU295" s="49"/>
      <c r="VNV295" s="49"/>
      <c r="VNW295" s="49"/>
      <c r="VNX295" s="49"/>
      <c r="VNY295" s="49"/>
      <c r="VNZ295" s="49"/>
      <c r="VOA295" s="49"/>
      <c r="VOB295" s="49"/>
      <c r="VOC295" s="49"/>
      <c r="VOD295" s="49"/>
      <c r="VOE295" s="49"/>
      <c r="VOF295" s="49"/>
      <c r="VOG295" s="49"/>
      <c r="VOH295" s="49"/>
      <c r="VOI295" s="49"/>
      <c r="VOJ295" s="49"/>
      <c r="VOK295" s="49"/>
      <c r="VOL295" s="49"/>
      <c r="VOM295" s="49"/>
      <c r="VON295" s="49"/>
      <c r="VOO295" s="49"/>
      <c r="VOP295" s="49"/>
      <c r="VOQ295" s="49"/>
      <c r="VOR295" s="49"/>
      <c r="VOS295" s="49"/>
      <c r="VOT295" s="49"/>
      <c r="VOU295" s="49"/>
      <c r="VOV295" s="49"/>
      <c r="VOW295" s="49"/>
      <c r="VOX295" s="49"/>
      <c r="VOY295" s="49"/>
      <c r="VOZ295" s="49"/>
      <c r="VPA295" s="49"/>
      <c r="VPB295" s="49"/>
      <c r="VPC295" s="49"/>
      <c r="VPD295" s="49"/>
      <c r="VPE295" s="49"/>
      <c r="VPF295" s="49"/>
      <c r="VPG295" s="49"/>
      <c r="VPH295" s="49"/>
      <c r="VPI295" s="49"/>
      <c r="VPJ295" s="49"/>
      <c r="VPK295" s="49"/>
      <c r="VPL295" s="49"/>
      <c r="VPM295" s="49"/>
      <c r="VPN295" s="49"/>
      <c r="VPO295" s="49"/>
      <c r="VPP295" s="49"/>
      <c r="VPQ295" s="49"/>
      <c r="VPR295" s="49"/>
      <c r="VPS295" s="49"/>
      <c r="VPT295" s="49"/>
      <c r="VPU295" s="49"/>
      <c r="VPV295" s="49"/>
      <c r="VPW295" s="49"/>
      <c r="VPX295" s="49"/>
      <c r="VPY295" s="49"/>
      <c r="VPZ295" s="49"/>
      <c r="VQA295" s="49"/>
      <c r="VQB295" s="49"/>
      <c r="VQC295" s="49"/>
      <c r="VQD295" s="49"/>
      <c r="VQE295" s="49"/>
      <c r="VQF295" s="49"/>
      <c r="VQG295" s="49"/>
      <c r="VQH295" s="49"/>
      <c r="VQI295" s="49"/>
      <c r="VQJ295" s="49"/>
      <c r="VQK295" s="49"/>
      <c r="VQL295" s="49"/>
      <c r="VQM295" s="49"/>
      <c r="VQN295" s="49"/>
      <c r="VQO295" s="49"/>
      <c r="VQP295" s="49"/>
      <c r="VQQ295" s="49"/>
      <c r="VQR295" s="49"/>
      <c r="VQS295" s="49"/>
      <c r="VQT295" s="49"/>
      <c r="VQU295" s="49"/>
      <c r="VQV295" s="49"/>
      <c r="VQW295" s="49"/>
      <c r="VQX295" s="49"/>
      <c r="VQY295" s="49"/>
      <c r="VQZ295" s="49"/>
      <c r="VRA295" s="49"/>
      <c r="VRB295" s="49"/>
      <c r="VRC295" s="49"/>
      <c r="VRD295" s="49"/>
      <c r="VRE295" s="49"/>
      <c r="VRF295" s="49"/>
      <c r="VRG295" s="49"/>
      <c r="VRH295" s="49"/>
      <c r="VRI295" s="49"/>
      <c r="VRJ295" s="49"/>
      <c r="VRK295" s="49"/>
      <c r="VRL295" s="49"/>
      <c r="VRM295" s="49"/>
      <c r="VRN295" s="49"/>
      <c r="VRO295" s="49"/>
      <c r="VRP295" s="49"/>
      <c r="VRQ295" s="49"/>
      <c r="VRR295" s="49"/>
      <c r="VRS295" s="49"/>
      <c r="VRT295" s="49"/>
      <c r="VRU295" s="49"/>
      <c r="VRV295" s="49"/>
      <c r="VRW295" s="49"/>
      <c r="VRX295" s="49"/>
      <c r="VRY295" s="49"/>
      <c r="VRZ295" s="49"/>
      <c r="VSA295" s="49"/>
      <c r="VSB295" s="49"/>
      <c r="VSC295" s="49"/>
      <c r="VSD295" s="49"/>
      <c r="VSE295" s="49"/>
      <c r="VSF295" s="49"/>
      <c r="VSG295" s="49"/>
      <c r="VSH295" s="49"/>
      <c r="VSI295" s="49"/>
      <c r="VSJ295" s="49"/>
      <c r="VSK295" s="49"/>
      <c r="VSL295" s="49"/>
      <c r="VSM295" s="49"/>
      <c r="VSN295" s="49"/>
      <c r="VSO295" s="49"/>
      <c r="VSP295" s="49"/>
      <c r="VSQ295" s="49"/>
      <c r="VSR295" s="49"/>
      <c r="VSS295" s="49"/>
      <c r="VST295" s="49"/>
      <c r="VSU295" s="49"/>
      <c r="VSV295" s="49"/>
      <c r="VSW295" s="49"/>
      <c r="VSX295" s="49"/>
      <c r="VSY295" s="49"/>
      <c r="VSZ295" s="49"/>
      <c r="VTA295" s="49"/>
      <c r="VTB295" s="49"/>
      <c r="VTC295" s="49"/>
      <c r="VTD295" s="49"/>
      <c r="VTE295" s="49"/>
      <c r="VTF295" s="49"/>
      <c r="VTG295" s="49"/>
      <c r="VTH295" s="49"/>
      <c r="VTI295" s="49"/>
      <c r="VTJ295" s="49"/>
      <c r="VTK295" s="49"/>
      <c r="VTL295" s="49"/>
      <c r="VTM295" s="49"/>
      <c r="VTN295" s="49"/>
      <c r="VTO295" s="49"/>
      <c r="VTP295" s="49"/>
      <c r="VTQ295" s="49"/>
      <c r="VTR295" s="49"/>
      <c r="VTS295" s="49"/>
      <c r="VTT295" s="49"/>
      <c r="VTU295" s="49"/>
      <c r="VTV295" s="49"/>
      <c r="VTW295" s="49"/>
      <c r="VTX295" s="49"/>
      <c r="VTY295" s="49"/>
      <c r="VTZ295" s="49"/>
      <c r="VUA295" s="49"/>
      <c r="VUB295" s="49"/>
      <c r="VUC295" s="49"/>
      <c r="VUD295" s="49"/>
      <c r="VUE295" s="49"/>
      <c r="VUF295" s="49"/>
      <c r="VUG295" s="49"/>
      <c r="VUH295" s="49"/>
      <c r="VUI295" s="49"/>
      <c r="VUJ295" s="49"/>
      <c r="VUK295" s="49"/>
      <c r="VUL295" s="49"/>
      <c r="VUM295" s="49"/>
      <c r="VUN295" s="49"/>
      <c r="VUO295" s="49"/>
      <c r="VUP295" s="49"/>
      <c r="VUQ295" s="49"/>
      <c r="VUR295" s="49"/>
      <c r="VUS295" s="49"/>
      <c r="VUT295" s="49"/>
      <c r="VUU295" s="49"/>
      <c r="VUV295" s="49"/>
      <c r="VUW295" s="49"/>
      <c r="VUX295" s="49"/>
      <c r="VUY295" s="49"/>
      <c r="VUZ295" s="49"/>
      <c r="VVA295" s="49"/>
      <c r="VVB295" s="49"/>
      <c r="VVC295" s="49"/>
      <c r="VVD295" s="49"/>
      <c r="VVE295" s="49"/>
      <c r="VVF295" s="49"/>
      <c r="VVG295" s="49"/>
      <c r="VVH295" s="49"/>
      <c r="VVI295" s="49"/>
      <c r="VVJ295" s="49"/>
      <c r="VVK295" s="49"/>
      <c r="VVL295" s="49"/>
      <c r="VVM295" s="49"/>
      <c r="VVN295" s="49"/>
      <c r="VVO295" s="49"/>
      <c r="VVP295" s="49"/>
      <c r="VVQ295" s="49"/>
      <c r="VVR295" s="49"/>
      <c r="VVS295" s="49"/>
      <c r="VVT295" s="49"/>
      <c r="VVU295" s="49"/>
      <c r="VVV295" s="49"/>
      <c r="VVW295" s="49"/>
      <c r="VVX295" s="49"/>
      <c r="VVY295" s="49"/>
      <c r="VVZ295" s="49"/>
      <c r="VWA295" s="49"/>
      <c r="VWB295" s="49"/>
      <c r="VWC295" s="49"/>
      <c r="VWD295" s="49"/>
      <c r="VWE295" s="49"/>
      <c r="VWF295" s="49"/>
      <c r="VWG295" s="49"/>
      <c r="VWH295" s="49"/>
      <c r="VWI295" s="49"/>
      <c r="VWJ295" s="49"/>
      <c r="VWK295" s="49"/>
      <c r="VWL295" s="49"/>
      <c r="VWM295" s="49"/>
      <c r="VWN295" s="49"/>
      <c r="VWO295" s="49"/>
      <c r="VWP295" s="49"/>
      <c r="VWQ295" s="49"/>
      <c r="VWR295" s="49"/>
      <c r="VWS295" s="49"/>
      <c r="VWT295" s="49"/>
      <c r="VWU295" s="49"/>
      <c r="VWV295" s="49"/>
      <c r="VWW295" s="49"/>
      <c r="VWX295" s="49"/>
      <c r="VWY295" s="49"/>
      <c r="VWZ295" s="49"/>
      <c r="VXA295" s="49"/>
      <c r="VXB295" s="49"/>
      <c r="VXC295" s="49"/>
      <c r="VXD295" s="49"/>
      <c r="VXE295" s="49"/>
      <c r="VXF295" s="49"/>
      <c r="VXG295" s="49"/>
      <c r="VXH295" s="49"/>
      <c r="VXI295" s="49"/>
      <c r="VXJ295" s="49"/>
      <c r="VXK295" s="49"/>
      <c r="VXL295" s="49"/>
      <c r="VXM295" s="49"/>
      <c r="VXN295" s="49"/>
      <c r="VXO295" s="49"/>
      <c r="VXP295" s="49"/>
      <c r="VXQ295" s="49"/>
      <c r="VXR295" s="49"/>
      <c r="VXS295" s="49"/>
      <c r="VXT295" s="49"/>
      <c r="VXU295" s="49"/>
      <c r="VXV295" s="49"/>
      <c r="VXW295" s="49"/>
      <c r="VXX295" s="49"/>
      <c r="VXY295" s="49"/>
      <c r="VXZ295" s="49"/>
      <c r="VYA295" s="49"/>
      <c r="VYB295" s="49"/>
      <c r="VYC295" s="49"/>
      <c r="VYD295" s="49"/>
      <c r="VYE295" s="49"/>
      <c r="VYF295" s="49"/>
      <c r="VYG295" s="49"/>
      <c r="VYH295" s="49"/>
      <c r="VYI295" s="49"/>
      <c r="VYJ295" s="49"/>
      <c r="VYK295" s="49"/>
      <c r="VYL295" s="49"/>
      <c r="VYM295" s="49"/>
      <c r="VYN295" s="49"/>
      <c r="VYO295" s="49"/>
      <c r="VYP295" s="49"/>
      <c r="VYQ295" s="49"/>
      <c r="VYR295" s="49"/>
      <c r="VYS295" s="49"/>
      <c r="VYT295" s="49"/>
      <c r="VYU295" s="49"/>
      <c r="VYV295" s="49"/>
      <c r="VYW295" s="49"/>
      <c r="VYX295" s="49"/>
      <c r="VYY295" s="49"/>
      <c r="VYZ295" s="49"/>
      <c r="VZA295" s="49"/>
      <c r="VZB295" s="49"/>
      <c r="VZC295" s="49"/>
      <c r="VZD295" s="49"/>
      <c r="VZE295" s="49"/>
      <c r="VZF295" s="49"/>
      <c r="VZG295" s="49"/>
      <c r="VZH295" s="49"/>
      <c r="VZI295" s="49"/>
      <c r="VZJ295" s="49"/>
      <c r="VZK295" s="49"/>
      <c r="VZL295" s="49"/>
      <c r="VZM295" s="49"/>
      <c r="VZN295" s="49"/>
      <c r="VZO295" s="49"/>
      <c r="VZP295" s="49"/>
      <c r="VZQ295" s="49"/>
      <c r="VZR295" s="49"/>
      <c r="VZS295" s="49"/>
      <c r="VZT295" s="49"/>
      <c r="VZU295" s="49"/>
      <c r="VZV295" s="49"/>
      <c r="VZW295" s="49"/>
      <c r="VZX295" s="49"/>
      <c r="VZY295" s="49"/>
      <c r="VZZ295" s="49"/>
      <c r="WAA295" s="49"/>
      <c r="WAB295" s="49"/>
      <c r="WAC295" s="49"/>
      <c r="WAD295" s="49"/>
      <c r="WAE295" s="49"/>
      <c r="WAF295" s="49"/>
      <c r="WAG295" s="49"/>
      <c r="WAH295" s="49"/>
      <c r="WAI295" s="49"/>
      <c r="WAJ295" s="49"/>
      <c r="WAK295" s="49"/>
      <c r="WAL295" s="49"/>
      <c r="WAM295" s="49"/>
      <c r="WAN295" s="49"/>
      <c r="WAO295" s="49"/>
      <c r="WAP295" s="49"/>
      <c r="WAQ295" s="49"/>
      <c r="WAR295" s="49"/>
      <c r="WAS295" s="49"/>
      <c r="WAT295" s="49"/>
      <c r="WAU295" s="49"/>
      <c r="WAV295" s="49"/>
      <c r="WAW295" s="49"/>
      <c r="WAX295" s="49"/>
      <c r="WAY295" s="49"/>
      <c r="WAZ295" s="49"/>
      <c r="WBA295" s="49"/>
      <c r="WBB295" s="49"/>
      <c r="WBC295" s="49"/>
      <c r="WBD295" s="49"/>
      <c r="WBE295" s="49"/>
      <c r="WBF295" s="49"/>
      <c r="WBG295" s="49"/>
      <c r="WBH295" s="49"/>
      <c r="WBI295" s="49"/>
      <c r="WBJ295" s="49"/>
      <c r="WBK295" s="49"/>
      <c r="WBL295" s="49"/>
      <c r="WBM295" s="49"/>
      <c r="WBN295" s="49"/>
      <c r="WBO295" s="49"/>
      <c r="WBP295" s="49"/>
      <c r="WBQ295" s="49"/>
      <c r="WBR295" s="49"/>
      <c r="WBS295" s="49"/>
      <c r="WBT295" s="49"/>
      <c r="WBU295" s="49"/>
      <c r="WBV295" s="49"/>
      <c r="WBW295" s="49"/>
      <c r="WBX295" s="49"/>
      <c r="WBY295" s="49"/>
      <c r="WBZ295" s="49"/>
      <c r="WCA295" s="49"/>
      <c r="WCB295" s="49"/>
      <c r="WCC295" s="49"/>
      <c r="WCD295" s="49"/>
      <c r="WCE295" s="49"/>
      <c r="WCF295" s="49"/>
      <c r="WCG295" s="49"/>
      <c r="WCH295" s="49"/>
      <c r="WCI295" s="49"/>
      <c r="WCJ295" s="49"/>
      <c r="WCK295" s="49"/>
      <c r="WCL295" s="49"/>
      <c r="WCM295" s="49"/>
      <c r="WCN295" s="49"/>
      <c r="WCO295" s="49"/>
      <c r="WCP295" s="49"/>
      <c r="WCQ295" s="49"/>
      <c r="WCR295" s="49"/>
      <c r="WCS295" s="49"/>
      <c r="WCT295" s="49"/>
      <c r="WCU295" s="49"/>
      <c r="WCV295" s="49"/>
      <c r="WCW295" s="49"/>
      <c r="WCX295" s="49"/>
      <c r="WCY295" s="49"/>
      <c r="WCZ295" s="49"/>
      <c r="WDA295" s="49"/>
      <c r="WDB295" s="49"/>
      <c r="WDC295" s="49"/>
      <c r="WDD295" s="49"/>
      <c r="WDE295" s="49"/>
      <c r="WDF295" s="49"/>
      <c r="WDG295" s="49"/>
      <c r="WDH295" s="49"/>
      <c r="WDI295" s="49"/>
      <c r="WDJ295" s="49"/>
      <c r="WDK295" s="49"/>
      <c r="WDL295" s="49"/>
      <c r="WDM295" s="49"/>
      <c r="WDN295" s="49"/>
      <c r="WDO295" s="49"/>
      <c r="WDP295" s="49"/>
      <c r="WDQ295" s="49"/>
      <c r="WDR295" s="49"/>
      <c r="WDS295" s="49"/>
      <c r="WDT295" s="49"/>
      <c r="WDU295" s="49"/>
      <c r="WDV295" s="49"/>
      <c r="WDW295" s="49"/>
      <c r="WDX295" s="49"/>
      <c r="WDY295" s="49"/>
      <c r="WDZ295" s="49"/>
      <c r="WEA295" s="49"/>
      <c r="WEB295" s="49"/>
      <c r="WEC295" s="49"/>
      <c r="WED295" s="49"/>
      <c r="WEE295" s="49"/>
      <c r="WEF295" s="49"/>
      <c r="WEG295" s="49"/>
      <c r="WEH295" s="49"/>
      <c r="WEI295" s="49"/>
      <c r="WEJ295" s="49"/>
      <c r="WEK295" s="49"/>
      <c r="WEL295" s="49"/>
      <c r="WEM295" s="49"/>
      <c r="WEN295" s="49"/>
      <c r="WEO295" s="49"/>
      <c r="WEP295" s="49"/>
      <c r="WEQ295" s="49"/>
      <c r="WER295" s="49"/>
      <c r="WES295" s="49"/>
      <c r="WET295" s="49"/>
      <c r="WEU295" s="49"/>
      <c r="WEV295" s="49"/>
      <c r="WEW295" s="49"/>
      <c r="WEX295" s="49"/>
      <c r="WEY295" s="49"/>
      <c r="WEZ295" s="49"/>
      <c r="WFA295" s="49"/>
      <c r="WFB295" s="49"/>
      <c r="WFC295" s="49"/>
      <c r="WFD295" s="49"/>
      <c r="WFE295" s="49"/>
      <c r="WFF295" s="49"/>
      <c r="WFG295" s="49"/>
      <c r="WFH295" s="49"/>
      <c r="WFI295" s="49"/>
      <c r="WFJ295" s="49"/>
      <c r="WFK295" s="49"/>
      <c r="WFL295" s="49"/>
      <c r="WFM295" s="49"/>
      <c r="WFN295" s="49"/>
      <c r="WFO295" s="49"/>
      <c r="WFP295" s="49"/>
      <c r="WFQ295" s="49"/>
      <c r="WFR295" s="49"/>
      <c r="WFS295" s="49"/>
      <c r="WFT295" s="49"/>
      <c r="WFU295" s="49"/>
      <c r="WFV295" s="49"/>
      <c r="WFW295" s="49"/>
      <c r="WFX295" s="49"/>
      <c r="WFY295" s="49"/>
      <c r="WFZ295" s="49"/>
      <c r="WGA295" s="49"/>
      <c r="WGB295" s="49"/>
      <c r="WGC295" s="49"/>
      <c r="WGD295" s="49"/>
      <c r="WGE295" s="49"/>
      <c r="WGF295" s="49"/>
      <c r="WGG295" s="49"/>
      <c r="WGH295" s="49"/>
      <c r="WGI295" s="49"/>
      <c r="WGJ295" s="49"/>
      <c r="WGK295" s="49"/>
      <c r="WGL295" s="49"/>
      <c r="WGM295" s="49"/>
      <c r="WGN295" s="49"/>
      <c r="WGO295" s="49"/>
      <c r="WGP295" s="49"/>
      <c r="WGQ295" s="49"/>
      <c r="WGR295" s="49"/>
      <c r="WGS295" s="49"/>
      <c r="WGT295" s="49"/>
      <c r="WGU295" s="49"/>
      <c r="WGV295" s="49"/>
      <c r="WGW295" s="49"/>
      <c r="WGX295" s="49"/>
      <c r="WGY295" s="49"/>
      <c r="WGZ295" s="49"/>
      <c r="WHA295" s="49"/>
      <c r="WHB295" s="49"/>
      <c r="WHC295" s="49"/>
      <c r="WHD295" s="49"/>
      <c r="WHE295" s="49"/>
      <c r="WHF295" s="49"/>
      <c r="WHG295" s="49"/>
      <c r="WHH295" s="49"/>
      <c r="WHI295" s="49"/>
      <c r="WHJ295" s="49"/>
      <c r="WHK295" s="49"/>
      <c r="WHL295" s="49"/>
      <c r="WHM295" s="49"/>
      <c r="WHN295" s="49"/>
      <c r="WHO295" s="49"/>
      <c r="WHP295" s="49"/>
      <c r="WHQ295" s="49"/>
      <c r="WHR295" s="49"/>
      <c r="WHS295" s="49"/>
      <c r="WHT295" s="49"/>
      <c r="WHU295" s="49"/>
      <c r="WHV295" s="49"/>
      <c r="WHW295" s="49"/>
      <c r="WHX295" s="49"/>
      <c r="WHY295" s="49"/>
      <c r="WHZ295" s="49"/>
      <c r="WIA295" s="49"/>
      <c r="WIB295" s="49"/>
      <c r="WIC295" s="49"/>
      <c r="WID295" s="49"/>
      <c r="WIE295" s="49"/>
      <c r="WIF295" s="49"/>
      <c r="WIG295" s="49"/>
      <c r="WIH295" s="49"/>
      <c r="WII295" s="49"/>
      <c r="WIJ295" s="49"/>
      <c r="WIK295" s="49"/>
      <c r="WIL295" s="49"/>
      <c r="WIM295" s="49"/>
      <c r="WIN295" s="49"/>
      <c r="WIO295" s="49"/>
      <c r="WIP295" s="49"/>
      <c r="WIQ295" s="49"/>
      <c r="WIR295" s="49"/>
      <c r="WIS295" s="49"/>
      <c r="WIT295" s="49"/>
      <c r="WIU295" s="49"/>
      <c r="WIV295" s="49"/>
      <c r="WIW295" s="49"/>
      <c r="WIX295" s="49"/>
      <c r="WIY295" s="49"/>
      <c r="WIZ295" s="49"/>
      <c r="WJA295" s="49"/>
      <c r="WJB295" s="49"/>
      <c r="WJC295" s="49"/>
      <c r="WJD295" s="49"/>
      <c r="WJE295" s="49"/>
      <c r="WJF295" s="49"/>
      <c r="WJG295" s="49"/>
      <c r="WJH295" s="49"/>
      <c r="WJI295" s="49"/>
      <c r="WJJ295" s="49"/>
      <c r="WJK295" s="49"/>
      <c r="WJL295" s="49"/>
      <c r="WJM295" s="49"/>
      <c r="WJN295" s="49"/>
      <c r="WJO295" s="49"/>
      <c r="WJP295" s="49"/>
      <c r="WJQ295" s="49"/>
      <c r="WJR295" s="49"/>
      <c r="WJS295" s="49"/>
      <c r="WJT295" s="49"/>
      <c r="WJU295" s="49"/>
      <c r="WJV295" s="49"/>
      <c r="WJW295" s="49"/>
      <c r="WJX295" s="49"/>
      <c r="WJY295" s="49"/>
      <c r="WJZ295" s="49"/>
      <c r="WKA295" s="49"/>
      <c r="WKB295" s="49"/>
      <c r="WKC295" s="49"/>
      <c r="WKD295" s="49"/>
      <c r="WKE295" s="49"/>
      <c r="WKF295" s="49"/>
      <c r="WKG295" s="49"/>
      <c r="WKH295" s="49"/>
      <c r="WKI295" s="49"/>
      <c r="WKJ295" s="49"/>
      <c r="WKK295" s="49"/>
      <c r="WKL295" s="49"/>
      <c r="WKM295" s="49"/>
      <c r="WKN295" s="49"/>
      <c r="WKO295" s="49"/>
      <c r="WKP295" s="49"/>
      <c r="WKQ295" s="49"/>
      <c r="WKR295" s="49"/>
      <c r="WKS295" s="49"/>
      <c r="WKT295" s="49"/>
      <c r="WKU295" s="49"/>
      <c r="WKV295" s="49"/>
      <c r="WKW295" s="49"/>
      <c r="WKX295" s="49"/>
      <c r="WKY295" s="49"/>
      <c r="WKZ295" s="49"/>
      <c r="WLA295" s="49"/>
      <c r="WLB295" s="49"/>
      <c r="WLC295" s="49"/>
      <c r="WLD295" s="49"/>
      <c r="WLE295" s="49"/>
      <c r="WLF295" s="49"/>
      <c r="WLG295" s="49"/>
      <c r="WLH295" s="49"/>
      <c r="WLI295" s="49"/>
      <c r="WLJ295" s="49"/>
      <c r="WLK295" s="49"/>
      <c r="WLL295" s="49"/>
      <c r="WLM295" s="49"/>
      <c r="WLN295" s="49"/>
      <c r="WLO295" s="49"/>
      <c r="WLP295" s="49"/>
      <c r="WLQ295" s="49"/>
      <c r="WLR295" s="49"/>
      <c r="WLS295" s="49"/>
      <c r="WLT295" s="49"/>
      <c r="WLU295" s="49"/>
      <c r="WLV295" s="49"/>
      <c r="WLW295" s="49"/>
      <c r="WLX295" s="49"/>
      <c r="WLY295" s="49"/>
      <c r="WLZ295" s="49"/>
      <c r="WMA295" s="49"/>
      <c r="WMB295" s="49"/>
      <c r="WMC295" s="49"/>
      <c r="WMD295" s="49"/>
      <c r="WME295" s="49"/>
      <c r="WMF295" s="49"/>
      <c r="WMG295" s="49"/>
      <c r="WMH295" s="49"/>
      <c r="WMI295" s="49"/>
      <c r="WMJ295" s="49"/>
      <c r="WMK295" s="49"/>
      <c r="WML295" s="49"/>
      <c r="WMM295" s="49"/>
      <c r="WMN295" s="49"/>
      <c r="WMO295" s="49"/>
      <c r="WMP295" s="49"/>
      <c r="WMQ295" s="49"/>
      <c r="WMR295" s="49"/>
      <c r="WMS295" s="49"/>
      <c r="WMT295" s="49"/>
      <c r="WMU295" s="49"/>
      <c r="WMV295" s="49"/>
      <c r="WMW295" s="49"/>
      <c r="WMX295" s="49"/>
      <c r="WMY295" s="49"/>
      <c r="WMZ295" s="49"/>
      <c r="WNA295" s="49"/>
      <c r="WNB295" s="49"/>
      <c r="WNC295" s="49"/>
      <c r="WND295" s="49"/>
      <c r="WNE295" s="49"/>
      <c r="WNF295" s="49"/>
      <c r="WNG295" s="49"/>
      <c r="WNH295" s="49"/>
      <c r="WNI295" s="49"/>
      <c r="WNJ295" s="49"/>
      <c r="WNK295" s="49"/>
      <c r="WNL295" s="49"/>
      <c r="WNM295" s="49"/>
      <c r="WNN295" s="49"/>
      <c r="WNO295" s="49"/>
      <c r="WNP295" s="49"/>
      <c r="WNQ295" s="49"/>
      <c r="WNR295" s="49"/>
      <c r="WNS295" s="49"/>
      <c r="WNT295" s="49"/>
      <c r="WNU295" s="49"/>
      <c r="WNV295" s="49"/>
      <c r="WNW295" s="49"/>
      <c r="WNX295" s="49"/>
      <c r="WNY295" s="49"/>
      <c r="WNZ295" s="49"/>
      <c r="WOA295" s="49"/>
      <c r="WOB295" s="49"/>
      <c r="WOC295" s="49"/>
      <c r="WOD295" s="49"/>
      <c r="WOE295" s="49"/>
      <c r="WOF295" s="49"/>
      <c r="WOG295" s="49"/>
      <c r="WOH295" s="49"/>
      <c r="WOI295" s="49"/>
      <c r="WOJ295" s="49"/>
      <c r="WOK295" s="49"/>
      <c r="WOL295" s="49"/>
      <c r="WOM295" s="49"/>
      <c r="WON295" s="49"/>
      <c r="WOO295" s="49"/>
      <c r="WOP295" s="49"/>
      <c r="WOQ295" s="49"/>
      <c r="WOR295" s="49"/>
      <c r="WOS295" s="49"/>
      <c r="WOT295" s="49"/>
      <c r="WOU295" s="49"/>
      <c r="WOV295" s="49"/>
      <c r="WOW295" s="49"/>
      <c r="WOX295" s="49"/>
      <c r="WOY295" s="49"/>
      <c r="WOZ295" s="49"/>
      <c r="WPA295" s="49"/>
      <c r="WPB295" s="49"/>
      <c r="WPC295" s="49"/>
      <c r="WPD295" s="49"/>
      <c r="WPE295" s="49"/>
      <c r="WPF295" s="49"/>
      <c r="WPG295" s="49"/>
      <c r="WPH295" s="49"/>
      <c r="WPI295" s="49"/>
      <c r="WPJ295" s="49"/>
      <c r="WPK295" s="49"/>
      <c r="WPL295" s="49"/>
      <c r="WPM295" s="49"/>
      <c r="WPN295" s="49"/>
      <c r="WPO295" s="49"/>
      <c r="WPP295" s="49"/>
      <c r="WPQ295" s="49"/>
      <c r="WPR295" s="49"/>
      <c r="WPS295" s="49"/>
      <c r="WPT295" s="49"/>
      <c r="WPU295" s="49"/>
      <c r="WPV295" s="49"/>
      <c r="WPW295" s="49"/>
      <c r="WPX295" s="49"/>
      <c r="WPY295" s="49"/>
      <c r="WPZ295" s="49"/>
      <c r="WQA295" s="49"/>
      <c r="WQB295" s="49"/>
      <c r="WQC295" s="49"/>
      <c r="WQD295" s="49"/>
      <c r="WQE295" s="49"/>
      <c r="WQF295" s="49"/>
      <c r="WQG295" s="49"/>
      <c r="WQH295" s="49"/>
      <c r="WQI295" s="49"/>
      <c r="WQJ295" s="49"/>
      <c r="WQK295" s="49"/>
      <c r="WQL295" s="49"/>
      <c r="WQM295" s="49"/>
      <c r="WQN295" s="49"/>
      <c r="WQO295" s="49"/>
      <c r="WQP295" s="49"/>
      <c r="WQQ295" s="49"/>
      <c r="WQR295" s="49"/>
      <c r="WQS295" s="49"/>
      <c r="WQT295" s="49"/>
      <c r="WQU295" s="49"/>
      <c r="WQV295" s="49"/>
      <c r="WQW295" s="49"/>
      <c r="WQX295" s="49"/>
      <c r="WQY295" s="49"/>
      <c r="WQZ295" s="49"/>
      <c r="WRA295" s="49"/>
      <c r="WRB295" s="49"/>
      <c r="WRC295" s="49"/>
      <c r="WRD295" s="49"/>
      <c r="WRE295" s="49"/>
      <c r="WRF295" s="49"/>
      <c r="WRG295" s="49"/>
      <c r="WRH295" s="49"/>
      <c r="WRI295" s="49"/>
      <c r="WRJ295" s="49"/>
      <c r="WRK295" s="49"/>
      <c r="WRL295" s="49"/>
      <c r="WRM295" s="49"/>
      <c r="WRN295" s="49"/>
      <c r="WRO295" s="49"/>
      <c r="WRP295" s="49"/>
      <c r="WRQ295" s="49"/>
      <c r="WRR295" s="49"/>
      <c r="WRS295" s="49"/>
      <c r="WRT295" s="49"/>
      <c r="WRU295" s="49"/>
      <c r="WRV295" s="49"/>
      <c r="WRW295" s="49"/>
      <c r="WRX295" s="49"/>
      <c r="WRY295" s="49"/>
      <c r="WRZ295" s="49"/>
      <c r="WSA295" s="49"/>
      <c r="WSB295" s="49"/>
      <c r="WSC295" s="49"/>
      <c r="WSD295" s="49"/>
      <c r="WSE295" s="49"/>
      <c r="WSF295" s="49"/>
      <c r="WSG295" s="49"/>
      <c r="WSH295" s="49"/>
      <c r="WSI295" s="49"/>
      <c r="WSJ295" s="49"/>
      <c r="WSK295" s="49"/>
      <c r="WSL295" s="49"/>
      <c r="WSM295" s="49"/>
      <c r="WSN295" s="49"/>
      <c r="WSO295" s="49"/>
      <c r="WSP295" s="49"/>
      <c r="WSQ295" s="49"/>
      <c r="WSR295" s="49"/>
      <c r="WSS295" s="49"/>
      <c r="WST295" s="49"/>
      <c r="WSU295" s="49"/>
      <c r="WSV295" s="49"/>
      <c r="WSW295" s="49"/>
      <c r="WSX295" s="49"/>
      <c r="WSY295" s="49"/>
      <c r="WSZ295" s="49"/>
      <c r="WTA295" s="49"/>
      <c r="WTB295" s="49"/>
      <c r="WTC295" s="49"/>
      <c r="WTD295" s="49"/>
      <c r="WTE295" s="49"/>
      <c r="WTF295" s="49"/>
      <c r="WTG295" s="49"/>
      <c r="WTH295" s="49"/>
      <c r="WTI295" s="49"/>
      <c r="WTJ295" s="49"/>
      <c r="WTK295" s="49"/>
      <c r="WTL295" s="49"/>
      <c r="WTM295" s="49"/>
      <c r="WTN295" s="49"/>
      <c r="WTO295" s="49"/>
      <c r="WTP295" s="49"/>
      <c r="WTQ295" s="49"/>
      <c r="WTR295" s="49"/>
      <c r="WTS295" s="49"/>
      <c r="WTT295" s="49"/>
      <c r="WTU295" s="49"/>
      <c r="WTV295" s="49"/>
      <c r="WTW295" s="49"/>
      <c r="WTX295" s="49"/>
      <c r="WTY295" s="49"/>
      <c r="WTZ295" s="49"/>
      <c r="WUA295" s="49"/>
      <c r="WUB295" s="49"/>
      <c r="WUC295" s="49"/>
      <c r="WUD295" s="49"/>
      <c r="WUE295" s="49"/>
      <c r="WUF295" s="49"/>
      <c r="WUG295" s="49"/>
      <c r="WUH295" s="49"/>
      <c r="WUI295" s="49"/>
      <c r="WUJ295" s="49"/>
      <c r="WUK295" s="49"/>
      <c r="WUL295" s="49"/>
      <c r="WUM295" s="49"/>
      <c r="WUN295" s="49"/>
      <c r="WUO295" s="49"/>
      <c r="WUP295" s="49"/>
      <c r="WUQ295" s="49"/>
      <c r="WUR295" s="49"/>
      <c r="WUS295" s="49"/>
      <c r="WUT295" s="49"/>
      <c r="WUU295" s="49"/>
      <c r="WUV295" s="49"/>
      <c r="WUW295" s="49"/>
      <c r="WUX295" s="49"/>
      <c r="WUY295" s="49"/>
      <c r="WUZ295" s="49"/>
      <c r="WVA295" s="49"/>
      <c r="WVB295" s="49"/>
      <c r="WVC295" s="49"/>
      <c r="WVD295" s="49"/>
      <c r="WVE295" s="49"/>
      <c r="WVF295" s="49"/>
      <c r="WVG295" s="49"/>
      <c r="WVH295" s="49"/>
      <c r="WVI295" s="49"/>
      <c r="WVJ295" s="49"/>
      <c r="WVK295" s="49"/>
      <c r="WVL295" s="49"/>
      <c r="WVM295" s="49"/>
      <c r="WVN295" s="49"/>
      <c r="WVO295" s="49"/>
      <c r="WVP295" s="49"/>
      <c r="WVQ295" s="49"/>
      <c r="WVR295" s="49"/>
      <c r="WVS295" s="49"/>
      <c r="WVT295" s="49"/>
      <c r="WVU295" s="49"/>
      <c r="WVV295" s="49"/>
      <c r="WVW295" s="49"/>
      <c r="WVX295" s="49"/>
      <c r="WVY295" s="49"/>
      <c r="WVZ295" s="49"/>
      <c r="WWA295" s="49"/>
      <c r="WWB295" s="49"/>
      <c r="WWC295" s="49"/>
      <c r="WWD295" s="49"/>
      <c r="WWE295" s="49"/>
      <c r="WWF295" s="49"/>
      <c r="WWG295" s="49"/>
      <c r="WWH295" s="49"/>
      <c r="WWI295" s="49"/>
      <c r="WWJ295" s="49"/>
      <c r="WWK295" s="49"/>
      <c r="WWL295" s="49"/>
      <c r="WWM295" s="49"/>
      <c r="WWN295" s="49"/>
      <c r="WWO295" s="49"/>
      <c r="WWP295" s="49"/>
      <c r="WWQ295" s="49"/>
      <c r="WWR295" s="49"/>
      <c r="WWS295" s="49"/>
      <c r="WWT295" s="49"/>
      <c r="WWU295" s="49"/>
      <c r="WWV295" s="49"/>
      <c r="WWW295" s="49"/>
      <c r="WWX295" s="49"/>
      <c r="WWY295" s="49"/>
      <c r="WWZ295" s="49"/>
      <c r="WXA295" s="49"/>
      <c r="WXB295" s="49"/>
      <c r="WXC295" s="49"/>
      <c r="WXD295" s="49"/>
      <c r="WXE295" s="49"/>
      <c r="WXF295" s="49"/>
      <c r="WXG295" s="49"/>
      <c r="WXH295" s="49"/>
      <c r="WXI295" s="49"/>
      <c r="WXJ295" s="49"/>
      <c r="WXK295" s="49"/>
      <c r="WXL295" s="49"/>
      <c r="WXM295" s="49"/>
      <c r="WXN295" s="49"/>
      <c r="WXO295" s="49"/>
      <c r="WXP295" s="49"/>
      <c r="WXQ295" s="49"/>
      <c r="WXR295" s="49"/>
      <c r="WXS295" s="49"/>
      <c r="WXT295" s="49"/>
      <c r="WXU295" s="49"/>
      <c r="WXV295" s="49"/>
      <c r="WXW295" s="49"/>
      <c r="WXX295" s="49"/>
      <c r="WXY295" s="49"/>
      <c r="WXZ295" s="49"/>
      <c r="WYA295" s="49"/>
      <c r="WYB295" s="49"/>
      <c r="WYC295" s="49"/>
      <c r="WYD295" s="49"/>
      <c r="WYE295" s="49"/>
      <c r="WYF295" s="49"/>
      <c r="WYG295" s="49"/>
      <c r="WYH295" s="49"/>
      <c r="WYI295" s="49"/>
      <c r="WYJ295" s="49"/>
      <c r="WYK295" s="49"/>
      <c r="WYL295" s="49"/>
      <c r="WYM295" s="49"/>
      <c r="WYN295" s="49"/>
      <c r="WYO295" s="49"/>
      <c r="WYP295" s="49"/>
      <c r="WYQ295" s="49"/>
      <c r="WYR295" s="49"/>
      <c r="WYS295" s="49"/>
      <c r="WYT295" s="49"/>
      <c r="WYU295" s="49"/>
      <c r="WYV295" s="49"/>
      <c r="WYW295" s="49"/>
      <c r="WYX295" s="49"/>
      <c r="WYY295" s="49"/>
      <c r="WYZ295" s="49"/>
      <c r="WZA295" s="49"/>
      <c r="WZB295" s="49"/>
      <c r="WZC295" s="49"/>
      <c r="WZD295" s="49"/>
      <c r="WZE295" s="49"/>
      <c r="WZF295" s="49"/>
      <c r="WZG295" s="49"/>
      <c r="WZH295" s="49"/>
      <c r="WZI295" s="49"/>
      <c r="WZJ295" s="49"/>
      <c r="WZK295" s="49"/>
      <c r="WZL295" s="49"/>
      <c r="WZM295" s="49"/>
      <c r="WZN295" s="49"/>
      <c r="WZO295" s="49"/>
      <c r="WZP295" s="49"/>
      <c r="WZQ295" s="49"/>
      <c r="WZR295" s="49"/>
      <c r="WZS295" s="49"/>
      <c r="WZT295" s="49"/>
      <c r="WZU295" s="49"/>
      <c r="WZV295" s="49"/>
      <c r="WZW295" s="49"/>
      <c r="WZX295" s="49"/>
      <c r="WZY295" s="49"/>
      <c r="WZZ295" s="49"/>
      <c r="XAA295" s="49"/>
      <c r="XAB295" s="49"/>
      <c r="XAC295" s="49"/>
      <c r="XAD295" s="49"/>
      <c r="XAE295" s="49"/>
      <c r="XAF295" s="49"/>
      <c r="XAG295" s="49"/>
      <c r="XAH295" s="49"/>
      <c r="XAI295" s="49"/>
      <c r="XAJ295" s="49"/>
      <c r="XAK295" s="49"/>
      <c r="XAL295" s="49"/>
      <c r="XAM295" s="49"/>
      <c r="XAN295" s="49"/>
      <c r="XAO295" s="49"/>
      <c r="XAP295" s="49"/>
      <c r="XAQ295" s="49"/>
      <c r="XAR295" s="49"/>
      <c r="XAS295" s="49"/>
      <c r="XAT295" s="49"/>
      <c r="XAU295" s="49"/>
      <c r="XAV295" s="49"/>
      <c r="XAW295" s="49"/>
      <c r="XAX295" s="49"/>
      <c r="XAY295" s="49"/>
      <c r="XAZ295" s="49"/>
      <c r="XBA295" s="49"/>
      <c r="XBB295" s="49"/>
      <c r="XBC295" s="49"/>
      <c r="XBD295" s="49"/>
      <c r="XBE295" s="49"/>
      <c r="XBF295" s="49"/>
      <c r="XBG295" s="49"/>
      <c r="XBH295" s="49"/>
      <c r="XBI295" s="49"/>
      <c r="XBJ295" s="49"/>
      <c r="XBK295" s="49"/>
      <c r="XBL295" s="49"/>
      <c r="XBM295" s="49"/>
      <c r="XBN295" s="49"/>
      <c r="XBO295" s="49"/>
      <c r="XBP295" s="49"/>
      <c r="XBQ295" s="49"/>
      <c r="XBR295" s="49"/>
      <c r="XBS295" s="49"/>
      <c r="XBT295" s="49"/>
      <c r="XBU295" s="49"/>
      <c r="XBV295" s="49"/>
      <c r="XBW295" s="49"/>
      <c r="XBX295" s="49"/>
      <c r="XBY295" s="49"/>
      <c r="XBZ295" s="49"/>
      <c r="XCA295" s="49"/>
      <c r="XCB295" s="49"/>
      <c r="XCC295" s="49"/>
      <c r="XCD295" s="49"/>
      <c r="XCE295" s="49"/>
      <c r="XCF295" s="49"/>
      <c r="XCG295" s="49"/>
      <c r="XCH295" s="49"/>
      <c r="XCI295" s="49"/>
      <c r="XCJ295" s="49"/>
      <c r="XCK295" s="49"/>
      <c r="XCL295" s="49"/>
      <c r="XCM295" s="49"/>
      <c r="XCN295" s="49"/>
      <c r="XCO295" s="49"/>
      <c r="XCP295" s="49"/>
      <c r="XCQ295" s="49"/>
      <c r="XCR295" s="49"/>
      <c r="XCS295" s="49"/>
      <c r="XCT295" s="49"/>
      <c r="XCU295" s="49"/>
      <c r="XCV295" s="49"/>
      <c r="XCW295" s="49"/>
      <c r="XCX295" s="49"/>
      <c r="XCY295" s="49"/>
      <c r="XCZ295" s="49"/>
      <c r="XDA295" s="49"/>
      <c r="XDB295" s="49"/>
      <c r="XDC295" s="49"/>
      <c r="XDD295" s="49"/>
      <c r="XDE295" s="49"/>
      <c r="XDF295" s="49"/>
      <c r="XDG295" s="49"/>
      <c r="XDH295" s="49"/>
      <c r="XDI295" s="49"/>
      <c r="XDJ295" s="49"/>
      <c r="XDK295" s="49"/>
      <c r="XDL295" s="49"/>
      <c r="XDM295" s="49"/>
      <c r="XDN295" s="49"/>
      <c r="XDO295" s="49"/>
      <c r="XDP295" s="49"/>
      <c r="XDQ295" s="49"/>
      <c r="XDR295" s="49"/>
      <c r="XDS295" s="49"/>
      <c r="XDT295" s="49"/>
      <c r="XDU295" s="49"/>
      <c r="XDV295" s="49"/>
      <c r="XDW295" s="49"/>
      <c r="XDX295" s="49"/>
      <c r="XDY295" s="49"/>
      <c r="XDZ295" s="49"/>
      <c r="XEA295" s="49"/>
      <c r="XEB295" s="49"/>
      <c r="XEC295" s="49"/>
      <c r="XED295" s="49"/>
      <c r="XEE295" s="49"/>
      <c r="XEF295" s="49"/>
      <c r="XEG295" s="49"/>
      <c r="XEH295" s="49"/>
      <c r="XEI295" s="49"/>
      <c r="XEJ295" s="49"/>
      <c r="XEK295" s="49"/>
      <c r="XEL295" s="49"/>
      <c r="XEM295" s="49"/>
      <c r="XEN295" s="49"/>
      <c r="XEO295" s="49"/>
      <c r="XEP295" s="49"/>
      <c r="XEQ295" s="49"/>
      <c r="XER295" s="49"/>
      <c r="XES295" s="49"/>
    </row>
    <row r="296" spans="1:16373" s="49" customFormat="1" ht="51" outlineLevel="2" x14ac:dyDescent="0.2">
      <c r="A296" s="63">
        <v>312</v>
      </c>
      <c r="B296" s="63">
        <v>16</v>
      </c>
      <c r="C296" s="43" t="s">
        <v>620</v>
      </c>
      <c r="D296" s="62" t="s">
        <v>635</v>
      </c>
      <c r="E296" s="110">
        <v>5003999</v>
      </c>
      <c r="F296" s="110" t="s">
        <v>636</v>
      </c>
      <c r="G296" s="111" t="s">
        <v>1241</v>
      </c>
      <c r="H296" s="110" t="s">
        <v>1242</v>
      </c>
      <c r="I296" s="110" t="s">
        <v>1242</v>
      </c>
      <c r="J296" s="111">
        <v>20</v>
      </c>
      <c r="K296" s="262">
        <v>685000</v>
      </c>
      <c r="L296" s="63">
        <v>657970</v>
      </c>
      <c r="M296" s="63">
        <v>259863.64</v>
      </c>
      <c r="N296" s="63">
        <v>300000</v>
      </c>
      <c r="O296" s="59" t="s">
        <v>1312</v>
      </c>
      <c r="P296" s="97">
        <f t="shared" si="8"/>
        <v>685000</v>
      </c>
      <c r="Q296" s="81"/>
      <c r="R296" s="81"/>
      <c r="S296" s="81"/>
      <c r="T296" s="81"/>
      <c r="U296" s="81"/>
      <c r="V296" s="81">
        <v>685000</v>
      </c>
      <c r="W296" s="81"/>
      <c r="X296" s="81"/>
      <c r="Y296" s="81"/>
      <c r="Z296" s="111"/>
      <c r="AA296" s="263">
        <v>1514</v>
      </c>
      <c r="AB296" s="264" t="s">
        <v>620</v>
      </c>
      <c r="AC296" s="68" t="s">
        <v>633</v>
      </c>
      <c r="AD296" s="265">
        <v>1</v>
      </c>
      <c r="AE296" s="266">
        <v>5003999</v>
      </c>
      <c r="AF296" s="110" t="s">
        <v>636</v>
      </c>
      <c r="AG296" s="267" t="s">
        <v>1274</v>
      </c>
      <c r="AH296" s="268" t="s">
        <v>1241</v>
      </c>
      <c r="AI296" s="267" t="s">
        <v>1314</v>
      </c>
      <c r="AJ296" s="267"/>
      <c r="AK296" s="269" t="s">
        <v>1224</v>
      </c>
      <c r="AL296" s="267" t="s">
        <v>1242</v>
      </c>
      <c r="AM296" s="267" t="s">
        <v>1242</v>
      </c>
      <c r="AN296" s="267" t="s">
        <v>1225</v>
      </c>
      <c r="AO296" s="267" t="s">
        <v>1226</v>
      </c>
      <c r="AP296" s="270" t="s">
        <v>1315</v>
      </c>
      <c r="AQ296" s="271">
        <v>100</v>
      </c>
      <c r="AR296" s="272" t="s">
        <v>1228</v>
      </c>
      <c r="AS296" s="273">
        <v>100</v>
      </c>
      <c r="AT296" s="274">
        <v>685000</v>
      </c>
      <c r="AU296" s="275">
        <v>79.999999750456595</v>
      </c>
      <c r="AV296" s="276">
        <v>657970</v>
      </c>
      <c r="AW296" s="60">
        <v>657970</v>
      </c>
      <c r="AX296" s="60">
        <v>657970</v>
      </c>
      <c r="AY296" s="60">
        <v>657970</v>
      </c>
      <c r="AZ296" s="60">
        <v>657970</v>
      </c>
      <c r="BA296" s="60"/>
      <c r="BB296" s="60">
        <v>0</v>
      </c>
      <c r="BC296" s="60">
        <v>259863.64</v>
      </c>
      <c r="BD296" s="60">
        <v>0</v>
      </c>
      <c r="BE296" s="60">
        <v>300000</v>
      </c>
      <c r="BF296" s="60">
        <v>239999.99925136979</v>
      </c>
      <c r="BG296" s="60">
        <v>300000</v>
      </c>
      <c r="BH296" s="60">
        <v>500000</v>
      </c>
      <c r="BI296" s="60">
        <v>399999.99875228299</v>
      </c>
      <c r="BJ296" s="60">
        <v>200000</v>
      </c>
      <c r="BK296" s="60">
        <v>650000</v>
      </c>
      <c r="BL296" s="60">
        <v>519999.99837796786</v>
      </c>
      <c r="BM296" s="60">
        <v>150000</v>
      </c>
      <c r="BN296" s="60">
        <v>650000</v>
      </c>
      <c r="BO296" s="276">
        <v>519999.99837796786</v>
      </c>
      <c r="BP296" s="161">
        <v>0</v>
      </c>
      <c r="BQ296" s="266"/>
      <c r="BR296" s="266"/>
      <c r="BS296" s="277"/>
    </row>
    <row r="297" spans="1:16373" s="49" customFormat="1" ht="51" outlineLevel="2" x14ac:dyDescent="0.2">
      <c r="A297" s="63">
        <v>313</v>
      </c>
      <c r="B297" s="63">
        <v>16</v>
      </c>
      <c r="C297" s="43" t="s">
        <v>620</v>
      </c>
      <c r="D297" s="62" t="s">
        <v>637</v>
      </c>
      <c r="E297" s="110">
        <v>5004063</v>
      </c>
      <c r="F297" s="110" t="s">
        <v>638</v>
      </c>
      <c r="G297" s="111" t="s">
        <v>1241</v>
      </c>
      <c r="H297" s="110" t="s">
        <v>1242</v>
      </c>
      <c r="I297" s="110" t="s">
        <v>1242</v>
      </c>
      <c r="J297" s="111">
        <v>20</v>
      </c>
      <c r="K297" s="262">
        <v>1846450</v>
      </c>
      <c r="L297" s="63">
        <v>1737020</v>
      </c>
      <c r="M297" s="63">
        <v>653860.23</v>
      </c>
      <c r="N297" s="63">
        <v>800000</v>
      </c>
      <c r="O297" s="59" t="s">
        <v>1312</v>
      </c>
      <c r="P297" s="97">
        <f t="shared" si="8"/>
        <v>1846450</v>
      </c>
      <c r="Q297" s="81"/>
      <c r="R297" s="81"/>
      <c r="S297" s="81"/>
      <c r="T297" s="81"/>
      <c r="U297" s="81"/>
      <c r="V297" s="81">
        <v>1846450</v>
      </c>
      <c r="W297" s="81"/>
      <c r="X297" s="81"/>
      <c r="Y297" s="81"/>
      <c r="Z297" s="111"/>
      <c r="AA297" s="263">
        <v>1514</v>
      </c>
      <c r="AB297" s="264" t="s">
        <v>620</v>
      </c>
      <c r="AC297" s="68" t="s">
        <v>635</v>
      </c>
      <c r="AD297" s="265">
        <v>1</v>
      </c>
      <c r="AE297" s="266">
        <v>5004063</v>
      </c>
      <c r="AF297" s="110" t="s">
        <v>638</v>
      </c>
      <c r="AG297" s="267" t="s">
        <v>1274</v>
      </c>
      <c r="AH297" s="268" t="s">
        <v>1241</v>
      </c>
      <c r="AI297" s="267" t="s">
        <v>1314</v>
      </c>
      <c r="AJ297" s="267"/>
      <c r="AK297" s="269" t="s">
        <v>1224</v>
      </c>
      <c r="AL297" s="267" t="s">
        <v>1242</v>
      </c>
      <c r="AM297" s="267" t="s">
        <v>1242</v>
      </c>
      <c r="AN297" s="267" t="s">
        <v>1225</v>
      </c>
      <c r="AO297" s="267" t="s">
        <v>1226</v>
      </c>
      <c r="AP297" s="270" t="s">
        <v>1315</v>
      </c>
      <c r="AQ297" s="271">
        <v>100</v>
      </c>
      <c r="AR297" s="272" t="s">
        <v>1228</v>
      </c>
      <c r="AS297" s="273">
        <v>100</v>
      </c>
      <c r="AT297" s="274">
        <v>1846450</v>
      </c>
      <c r="AU297" s="275">
        <v>79.999999750456595</v>
      </c>
      <c r="AV297" s="276">
        <v>1737020</v>
      </c>
      <c r="AW297" s="60">
        <v>1737020</v>
      </c>
      <c r="AX297" s="60">
        <v>1737020</v>
      </c>
      <c r="AY297" s="60">
        <v>1737020</v>
      </c>
      <c r="AZ297" s="60">
        <v>1737020</v>
      </c>
      <c r="BA297" s="60"/>
      <c r="BB297" s="60">
        <v>353508.03</v>
      </c>
      <c r="BC297" s="60">
        <v>653860.23</v>
      </c>
      <c r="BD297" s="60">
        <v>500000</v>
      </c>
      <c r="BE297" s="60">
        <v>800000</v>
      </c>
      <c r="BF297" s="60">
        <v>639999.99800365278</v>
      </c>
      <c r="BG297" s="60">
        <v>446491.97</v>
      </c>
      <c r="BH297" s="60">
        <v>1400000</v>
      </c>
      <c r="BI297" s="60">
        <v>1119999.9965063923</v>
      </c>
      <c r="BJ297" s="60">
        <v>600000</v>
      </c>
      <c r="BK297" s="60">
        <v>1700000</v>
      </c>
      <c r="BL297" s="60">
        <v>1359999.9957577621</v>
      </c>
      <c r="BM297" s="60">
        <v>300000</v>
      </c>
      <c r="BN297" s="60">
        <v>1700000</v>
      </c>
      <c r="BO297" s="276">
        <v>1359999.9957577621</v>
      </c>
      <c r="BP297" s="161">
        <v>0</v>
      </c>
      <c r="BQ297" s="266"/>
      <c r="BR297" s="266"/>
      <c r="BS297" s="277"/>
    </row>
    <row r="298" spans="1:16373" s="49" customFormat="1" ht="63.75" outlineLevel="2" x14ac:dyDescent="0.2">
      <c r="A298" s="63">
        <v>314</v>
      </c>
      <c r="B298" s="63">
        <v>16</v>
      </c>
      <c r="C298" s="43" t="s">
        <v>620</v>
      </c>
      <c r="D298" s="62" t="s">
        <v>75</v>
      </c>
      <c r="E298" s="110">
        <v>5004298</v>
      </c>
      <c r="F298" s="110" t="s">
        <v>639</v>
      </c>
      <c r="G298" s="111">
        <v>5</v>
      </c>
      <c r="H298" s="110" t="s">
        <v>1242</v>
      </c>
      <c r="I298" s="110" t="s">
        <v>1242</v>
      </c>
      <c r="J298" s="111">
        <v>20</v>
      </c>
      <c r="K298" s="262">
        <v>1384705.59</v>
      </c>
      <c r="L298" s="110"/>
      <c r="M298" s="110"/>
      <c r="N298" s="63">
        <v>0</v>
      </c>
      <c r="O298" s="59" t="s">
        <v>1312</v>
      </c>
      <c r="P298" s="97">
        <f t="shared" si="8"/>
        <v>1384705.59</v>
      </c>
      <c r="Q298" s="81"/>
      <c r="R298" s="81"/>
      <c r="S298" s="81"/>
      <c r="T298" s="81"/>
      <c r="U298" s="81">
        <v>1354705.59</v>
      </c>
      <c r="V298" s="81"/>
      <c r="W298" s="81"/>
      <c r="X298" s="81"/>
      <c r="Y298" s="81">
        <v>30000</v>
      </c>
      <c r="Z298" s="111" t="s">
        <v>1318</v>
      </c>
      <c r="AA298" s="263">
        <v>1514</v>
      </c>
      <c r="AB298" s="264" t="s">
        <v>620</v>
      </c>
      <c r="AC298" s="68" t="s">
        <v>637</v>
      </c>
      <c r="AD298" s="265">
        <v>1</v>
      </c>
      <c r="AE298" s="266">
        <v>5004298</v>
      </c>
      <c r="AF298" s="110" t="s">
        <v>639</v>
      </c>
      <c r="AG298" s="267" t="s">
        <v>1274</v>
      </c>
      <c r="AH298" s="268">
        <v>5</v>
      </c>
      <c r="AI298" s="267" t="s">
        <v>1314</v>
      </c>
      <c r="AJ298" s="267"/>
      <c r="AK298" s="269" t="s">
        <v>1224</v>
      </c>
      <c r="AL298" s="267" t="s">
        <v>1242</v>
      </c>
      <c r="AM298" s="267" t="s">
        <v>1242</v>
      </c>
      <c r="AN298" s="267" t="s">
        <v>1225</v>
      </c>
      <c r="AO298" s="267" t="s">
        <v>1226</v>
      </c>
      <c r="AP298" s="270" t="s">
        <v>1315</v>
      </c>
      <c r="AQ298" s="271">
        <v>100</v>
      </c>
      <c r="AR298" s="272" t="s">
        <v>1228</v>
      </c>
      <c r="AS298" s="273">
        <v>100</v>
      </c>
      <c r="AT298" s="274">
        <v>1384705.59</v>
      </c>
      <c r="AU298" s="275">
        <v>79.999999750456595</v>
      </c>
      <c r="AV298" s="276">
        <v>0</v>
      </c>
      <c r="AW298" s="60"/>
      <c r="AX298" s="60">
        <v>0</v>
      </c>
      <c r="AY298" s="60">
        <v>0</v>
      </c>
      <c r="AZ298" s="60"/>
      <c r="BA298" s="60"/>
      <c r="BB298" s="60">
        <v>0</v>
      </c>
      <c r="BC298" s="60"/>
      <c r="BD298" s="60">
        <v>0</v>
      </c>
      <c r="BE298" s="60">
        <v>0</v>
      </c>
      <c r="BF298" s="60">
        <v>0</v>
      </c>
      <c r="BG298" s="60">
        <v>0</v>
      </c>
      <c r="BH298" s="60">
        <v>0</v>
      </c>
      <c r="BI298" s="60">
        <v>0</v>
      </c>
      <c r="BJ298" s="60">
        <v>0</v>
      </c>
      <c r="BK298" s="60">
        <v>0</v>
      </c>
      <c r="BL298" s="60">
        <v>0</v>
      </c>
      <c r="BM298" s="60">
        <v>0</v>
      </c>
      <c r="BN298" s="60">
        <v>0</v>
      </c>
      <c r="BO298" s="270">
        <v>0</v>
      </c>
      <c r="BP298" s="161">
        <v>0</v>
      </c>
      <c r="BQ298" s="266" t="s">
        <v>1318</v>
      </c>
      <c r="BR298" s="266"/>
      <c r="BS298" s="277"/>
      <c r="BT298" s="49" t="s">
        <v>1248</v>
      </c>
    </row>
    <row r="299" spans="1:16373" s="49" customFormat="1" ht="61.5" customHeight="1" outlineLevel="2" x14ac:dyDescent="0.2">
      <c r="A299" s="63">
        <v>315</v>
      </c>
      <c r="B299" s="63">
        <v>16</v>
      </c>
      <c r="C299" s="43" t="s">
        <v>620</v>
      </c>
      <c r="D299" s="62" t="s">
        <v>621</v>
      </c>
      <c r="E299" s="110">
        <v>5052105</v>
      </c>
      <c r="F299" s="110" t="s">
        <v>640</v>
      </c>
      <c r="G299" s="111" t="s">
        <v>1241</v>
      </c>
      <c r="H299" s="110" t="s">
        <v>1242</v>
      </c>
      <c r="I299" s="110" t="s">
        <v>1242</v>
      </c>
      <c r="J299" s="111">
        <v>20</v>
      </c>
      <c r="K299" s="262">
        <v>16575189.99</v>
      </c>
      <c r="L299" s="63">
        <v>16575189.99</v>
      </c>
      <c r="M299" s="63">
        <v>9852941.2200000007</v>
      </c>
      <c r="N299" s="63">
        <v>12352941</v>
      </c>
      <c r="O299" s="59" t="s">
        <v>1312</v>
      </c>
      <c r="P299" s="97">
        <f t="shared" si="8"/>
        <v>17315139.52</v>
      </c>
      <c r="Q299" s="81"/>
      <c r="R299" s="81"/>
      <c r="S299" s="81">
        <v>17315139.52</v>
      </c>
      <c r="T299" s="81"/>
      <c r="U299" s="81"/>
      <c r="V299" s="81"/>
      <c r="W299" s="81"/>
      <c r="X299" s="81"/>
      <c r="Y299" s="81"/>
      <c r="Z299" s="39" t="s">
        <v>1234</v>
      </c>
      <c r="AA299" s="263">
        <v>1514</v>
      </c>
      <c r="AB299" s="264" t="s">
        <v>620</v>
      </c>
      <c r="AC299" s="68" t="s">
        <v>75</v>
      </c>
      <c r="AD299" s="265">
        <v>1</v>
      </c>
      <c r="AE299" s="266">
        <v>5052105</v>
      </c>
      <c r="AF299" s="110" t="s">
        <v>640</v>
      </c>
      <c r="AG299" s="267" t="s">
        <v>1274</v>
      </c>
      <c r="AH299" s="268" t="s">
        <v>1241</v>
      </c>
      <c r="AI299" s="267" t="s">
        <v>1314</v>
      </c>
      <c r="AJ299" s="267"/>
      <c r="AK299" s="269" t="s">
        <v>1224</v>
      </c>
      <c r="AL299" s="267" t="s">
        <v>1242</v>
      </c>
      <c r="AM299" s="267" t="s">
        <v>1242</v>
      </c>
      <c r="AN299" s="267" t="s">
        <v>1225</v>
      </c>
      <c r="AO299" s="267" t="s">
        <v>1226</v>
      </c>
      <c r="AP299" s="270" t="s">
        <v>1315</v>
      </c>
      <c r="AQ299" s="271">
        <v>100</v>
      </c>
      <c r="AR299" s="272" t="s">
        <v>1228</v>
      </c>
      <c r="AS299" s="273">
        <v>100</v>
      </c>
      <c r="AT299" s="274">
        <v>16575189.99</v>
      </c>
      <c r="AU299" s="275">
        <v>79.999999750456595</v>
      </c>
      <c r="AV299" s="276">
        <v>16575189.99</v>
      </c>
      <c r="AW299" s="60">
        <v>16575189.99</v>
      </c>
      <c r="AX299" s="60">
        <v>16575189.99</v>
      </c>
      <c r="AY299" s="60">
        <v>17315139.52</v>
      </c>
      <c r="AZ299" s="60">
        <v>17315139.52</v>
      </c>
      <c r="BA299" s="60"/>
      <c r="BB299" s="60">
        <v>9690716.1999999993</v>
      </c>
      <c r="BC299" s="60">
        <v>9852941.2200000007</v>
      </c>
      <c r="BD299" s="60">
        <v>12000000</v>
      </c>
      <c r="BE299" s="60">
        <v>12352941</v>
      </c>
      <c r="BF299" s="60">
        <v>9882352.7691740505</v>
      </c>
      <c r="BG299" s="60">
        <v>2662224.8000000007</v>
      </c>
      <c r="BH299" s="60">
        <v>17315140</v>
      </c>
      <c r="BI299" s="60">
        <v>13852111.956791211</v>
      </c>
      <c r="BJ299" s="60">
        <v>4962199</v>
      </c>
      <c r="BK299" s="60">
        <v>17315140</v>
      </c>
      <c r="BL299" s="60">
        <v>13852111.956791211</v>
      </c>
      <c r="BM299" s="60">
        <v>0</v>
      </c>
      <c r="BN299" s="60">
        <v>17315140</v>
      </c>
      <c r="BO299" s="276">
        <v>13852111.956791211</v>
      </c>
      <c r="BP299" s="161">
        <v>0</v>
      </c>
      <c r="BQ299" s="266"/>
      <c r="BR299" s="266"/>
      <c r="BS299" s="277"/>
    </row>
    <row r="300" spans="1:16373" s="49" customFormat="1" ht="38.25" outlineLevel="2" x14ac:dyDescent="0.2">
      <c r="A300" s="41">
        <v>318</v>
      </c>
      <c r="B300" s="41">
        <v>17</v>
      </c>
      <c r="C300" s="43" t="s">
        <v>641</v>
      </c>
      <c r="D300" s="62" t="s">
        <v>642</v>
      </c>
      <c r="E300" s="66">
        <v>5001192</v>
      </c>
      <c r="F300" s="66" t="s">
        <v>643</v>
      </c>
      <c r="G300" s="40" t="s">
        <v>510</v>
      </c>
      <c r="H300" s="66" t="s">
        <v>1242</v>
      </c>
      <c r="I300" s="66" t="s">
        <v>1242</v>
      </c>
      <c r="J300" s="67">
        <v>20</v>
      </c>
      <c r="K300" s="176">
        <v>333591.95</v>
      </c>
      <c r="L300" s="41">
        <v>327050.94</v>
      </c>
      <c r="M300" s="41">
        <v>327050.94</v>
      </c>
      <c r="N300" s="42">
        <v>327050.94</v>
      </c>
      <c r="O300" s="59" t="s">
        <v>1319</v>
      </c>
      <c r="P300" s="97">
        <f t="shared" si="8"/>
        <v>333591.95</v>
      </c>
      <c r="Q300" s="81"/>
      <c r="R300" s="81"/>
      <c r="S300" s="81">
        <v>333591.95</v>
      </c>
      <c r="T300" s="81"/>
      <c r="U300" s="81"/>
      <c r="V300" s="81"/>
      <c r="W300" s="81"/>
      <c r="X300" s="81"/>
      <c r="Y300" s="81"/>
      <c r="Z300" s="113"/>
      <c r="AA300" s="278"/>
      <c r="AB300" s="174" t="s">
        <v>620</v>
      </c>
      <c r="AC300" s="68" t="s">
        <v>1320</v>
      </c>
      <c r="AD300" s="179"/>
      <c r="AE300" s="229">
        <v>5001192</v>
      </c>
      <c r="AF300" s="66" t="s">
        <v>643</v>
      </c>
      <c r="AG300" s="279" t="s">
        <v>1247</v>
      </c>
      <c r="AH300" s="260" t="s">
        <v>510</v>
      </c>
      <c r="AI300" s="260"/>
      <c r="AJ300" s="260" t="s">
        <v>1222</v>
      </c>
      <c r="AK300" s="280" t="s">
        <v>1224</v>
      </c>
      <c r="AL300" s="279" t="s">
        <v>1242</v>
      </c>
      <c r="AM300" s="279" t="s">
        <v>1242</v>
      </c>
      <c r="AN300" s="279" t="s">
        <v>1225</v>
      </c>
      <c r="AO300" s="279" t="s">
        <v>1226</v>
      </c>
      <c r="AP300" s="270" t="s">
        <v>1315</v>
      </c>
      <c r="AQ300" s="281">
        <v>100</v>
      </c>
      <c r="AR300" s="282" t="s">
        <v>1228</v>
      </c>
      <c r="AS300" s="283">
        <v>100</v>
      </c>
      <c r="AT300" s="284">
        <v>333591.95</v>
      </c>
      <c r="AU300" s="285">
        <v>50</v>
      </c>
      <c r="AV300" s="286">
        <v>327050.94</v>
      </c>
      <c r="AW300" s="60">
        <v>327050.94</v>
      </c>
      <c r="AX300" s="60">
        <v>327050.94</v>
      </c>
      <c r="AY300" s="60">
        <v>327050.94</v>
      </c>
      <c r="AZ300" s="60">
        <v>327050.94</v>
      </c>
      <c r="BA300" s="60"/>
      <c r="BB300" s="60">
        <v>327050.94</v>
      </c>
      <c r="BC300" s="60">
        <v>327050.94</v>
      </c>
      <c r="BD300" s="60">
        <v>327050.94</v>
      </c>
      <c r="BE300" s="60">
        <v>327050.94</v>
      </c>
      <c r="BF300" s="60">
        <v>163525.47</v>
      </c>
      <c r="BG300" s="60">
        <v>0</v>
      </c>
      <c r="BH300" s="60">
        <v>327050.94</v>
      </c>
      <c r="BI300" s="60">
        <v>163525.47</v>
      </c>
      <c r="BJ300" s="60">
        <v>0</v>
      </c>
      <c r="BK300" s="60">
        <v>327050.94</v>
      </c>
      <c r="BL300" s="60">
        <v>163525.47</v>
      </c>
      <c r="BM300" s="60">
        <v>0</v>
      </c>
      <c r="BN300" s="60">
        <v>327050.94</v>
      </c>
      <c r="BO300" s="286">
        <v>163525.47</v>
      </c>
      <c r="BP300" s="161">
        <v>0</v>
      </c>
      <c r="BQ300" s="287"/>
      <c r="BR300" s="194"/>
      <c r="BS300" s="194"/>
    </row>
    <row r="301" spans="1:16373" s="49" customFormat="1" ht="51" outlineLevel="2" x14ac:dyDescent="0.2">
      <c r="A301" s="41">
        <v>319</v>
      </c>
      <c r="B301" s="41">
        <v>17</v>
      </c>
      <c r="C301" s="43" t="s">
        <v>641</v>
      </c>
      <c r="D301" s="62" t="s">
        <v>153</v>
      </c>
      <c r="E301" s="66">
        <v>5001320</v>
      </c>
      <c r="F301" s="66" t="s">
        <v>644</v>
      </c>
      <c r="G301" s="40" t="s">
        <v>510</v>
      </c>
      <c r="H301" s="66" t="s">
        <v>1242</v>
      </c>
      <c r="I301" s="66" t="s">
        <v>1242</v>
      </c>
      <c r="J301" s="67">
        <v>20</v>
      </c>
      <c r="K301" s="176">
        <v>206795.7</v>
      </c>
      <c r="L301" s="41">
        <v>199071.35999999999</v>
      </c>
      <c r="M301" s="41">
        <v>198979.59</v>
      </c>
      <c r="N301" s="42">
        <v>198979.59</v>
      </c>
      <c r="O301" s="59" t="s">
        <v>1319</v>
      </c>
      <c r="P301" s="97">
        <f t="shared" si="8"/>
        <v>206795.7</v>
      </c>
      <c r="Q301" s="81"/>
      <c r="R301" s="81"/>
      <c r="S301" s="97">
        <v>206795.7</v>
      </c>
      <c r="T301" s="81"/>
      <c r="U301" s="81"/>
      <c r="V301" s="81"/>
      <c r="W301" s="81"/>
      <c r="X301" s="81"/>
      <c r="Y301" s="81"/>
      <c r="Z301" s="84"/>
      <c r="AA301" s="288">
        <v>1442</v>
      </c>
      <c r="AB301" s="289" t="s">
        <v>641</v>
      </c>
      <c r="AC301" s="68" t="s">
        <v>642</v>
      </c>
      <c r="AD301" s="197">
        <v>1</v>
      </c>
      <c r="AE301" s="229">
        <v>5001320</v>
      </c>
      <c r="AF301" s="66" t="s">
        <v>644</v>
      </c>
      <c r="AG301" s="279" t="s">
        <v>1256</v>
      </c>
      <c r="AH301" s="260" t="s">
        <v>510</v>
      </c>
      <c r="AI301" s="260"/>
      <c r="AJ301" s="260"/>
      <c r="AK301" s="280" t="s">
        <v>1224</v>
      </c>
      <c r="AL301" s="279" t="s">
        <v>1242</v>
      </c>
      <c r="AM301" s="279" t="s">
        <v>1242</v>
      </c>
      <c r="AN301" s="279" t="s">
        <v>1225</v>
      </c>
      <c r="AO301" s="279" t="s">
        <v>1226</v>
      </c>
      <c r="AP301" s="270" t="s">
        <v>1315</v>
      </c>
      <c r="AQ301" s="281">
        <v>100</v>
      </c>
      <c r="AR301" s="282" t="s">
        <v>1228</v>
      </c>
      <c r="AS301" s="283">
        <v>100</v>
      </c>
      <c r="AT301" s="284">
        <v>206795.7</v>
      </c>
      <c r="AU301" s="285">
        <v>50</v>
      </c>
      <c r="AV301" s="286">
        <v>199071.35999999999</v>
      </c>
      <c r="AW301" s="60">
        <v>199071.35999999999</v>
      </c>
      <c r="AX301" s="60">
        <v>199071.35999999999</v>
      </c>
      <c r="AY301" s="60">
        <v>199071.35999999999</v>
      </c>
      <c r="AZ301" s="60">
        <v>199071.35999999999</v>
      </c>
      <c r="BA301" s="60"/>
      <c r="BB301" s="60">
        <v>197979.59</v>
      </c>
      <c r="BC301" s="60">
        <v>198979.59</v>
      </c>
      <c r="BD301" s="60">
        <v>197979.59</v>
      </c>
      <c r="BE301" s="60">
        <v>198979.59</v>
      </c>
      <c r="BF301" s="60">
        <v>99489.794999999998</v>
      </c>
      <c r="BG301" s="60">
        <v>1000</v>
      </c>
      <c r="BH301" s="60">
        <v>198979.59</v>
      </c>
      <c r="BI301" s="60">
        <v>99489.794999999998</v>
      </c>
      <c r="BJ301" s="60">
        <v>0</v>
      </c>
      <c r="BK301" s="60">
        <v>198979.59</v>
      </c>
      <c r="BL301" s="60">
        <v>99489.794999999998</v>
      </c>
      <c r="BM301" s="60">
        <v>0</v>
      </c>
      <c r="BN301" s="60">
        <v>198979.59</v>
      </c>
      <c r="BO301" s="286">
        <v>99489.794999999998</v>
      </c>
      <c r="BP301" s="161">
        <v>0</v>
      </c>
      <c r="BQ301" s="290"/>
      <c r="BR301" s="290">
        <v>0</v>
      </c>
      <c r="BS301" s="290"/>
    </row>
    <row r="302" spans="1:16373" s="49" customFormat="1" ht="38.25" outlineLevel="2" x14ac:dyDescent="0.2">
      <c r="A302" s="41">
        <v>320</v>
      </c>
      <c r="B302" s="41">
        <v>17</v>
      </c>
      <c r="C302" s="43" t="s">
        <v>641</v>
      </c>
      <c r="D302" s="62" t="s">
        <v>645</v>
      </c>
      <c r="E302" s="66">
        <v>5001334</v>
      </c>
      <c r="F302" s="66" t="s">
        <v>646</v>
      </c>
      <c r="G302" s="40" t="s">
        <v>510</v>
      </c>
      <c r="H302" s="66" t="s">
        <v>1242</v>
      </c>
      <c r="I302" s="66" t="s">
        <v>1242</v>
      </c>
      <c r="J302" s="67">
        <v>20</v>
      </c>
      <c r="K302" s="176">
        <v>258335.97</v>
      </c>
      <c r="L302" s="41">
        <v>258335.97</v>
      </c>
      <c r="M302" s="41">
        <v>255085.96</v>
      </c>
      <c r="N302" s="42">
        <v>255085.96</v>
      </c>
      <c r="O302" s="59" t="s">
        <v>1319</v>
      </c>
      <c r="P302" s="97">
        <f t="shared" si="8"/>
        <v>258335.97</v>
      </c>
      <c r="Q302" s="81"/>
      <c r="R302" s="81"/>
      <c r="S302" s="81">
        <v>258335.97</v>
      </c>
      <c r="T302" s="81"/>
      <c r="U302" s="81"/>
      <c r="V302" s="81"/>
      <c r="W302" s="81"/>
      <c r="X302" s="81"/>
      <c r="Y302" s="81"/>
      <c r="Z302" s="84"/>
      <c r="AA302" s="288">
        <v>1441</v>
      </c>
      <c r="AB302" s="289" t="s">
        <v>641</v>
      </c>
      <c r="AC302" s="68" t="s">
        <v>153</v>
      </c>
      <c r="AD302" s="197">
        <v>1</v>
      </c>
      <c r="AE302" s="229">
        <v>5001334</v>
      </c>
      <c r="AF302" s="66" t="s">
        <v>646</v>
      </c>
      <c r="AG302" s="279" t="s">
        <v>1256</v>
      </c>
      <c r="AH302" s="260" t="s">
        <v>510</v>
      </c>
      <c r="AI302" s="260"/>
      <c r="AJ302" s="260"/>
      <c r="AK302" s="280" t="s">
        <v>1224</v>
      </c>
      <c r="AL302" s="279" t="s">
        <v>1242</v>
      </c>
      <c r="AM302" s="279" t="s">
        <v>1242</v>
      </c>
      <c r="AN302" s="279" t="s">
        <v>1225</v>
      </c>
      <c r="AO302" s="279" t="s">
        <v>1226</v>
      </c>
      <c r="AP302" s="270" t="s">
        <v>1315</v>
      </c>
      <c r="AQ302" s="281">
        <v>100</v>
      </c>
      <c r="AR302" s="282" t="s">
        <v>1228</v>
      </c>
      <c r="AS302" s="283">
        <v>100</v>
      </c>
      <c r="AT302" s="284">
        <v>258335.97</v>
      </c>
      <c r="AU302" s="285">
        <v>50</v>
      </c>
      <c r="AV302" s="286">
        <v>258335.97</v>
      </c>
      <c r="AW302" s="60">
        <v>258335.97</v>
      </c>
      <c r="AX302" s="60">
        <v>258335.97</v>
      </c>
      <c r="AY302" s="60">
        <v>258335.97</v>
      </c>
      <c r="AZ302" s="60">
        <v>258335.97</v>
      </c>
      <c r="BA302" s="60"/>
      <c r="BB302" s="60">
        <v>255085.96</v>
      </c>
      <c r="BC302" s="60">
        <v>255085.96</v>
      </c>
      <c r="BD302" s="60">
        <v>255085.96</v>
      </c>
      <c r="BE302" s="60">
        <v>255085.96</v>
      </c>
      <c r="BF302" s="60">
        <v>127542.98</v>
      </c>
      <c r="BG302" s="60">
        <v>0</v>
      </c>
      <c r="BH302" s="60">
        <v>255085.96</v>
      </c>
      <c r="BI302" s="60">
        <v>127542.98</v>
      </c>
      <c r="BJ302" s="60">
        <v>0</v>
      </c>
      <c r="BK302" s="60">
        <v>255085.96</v>
      </c>
      <c r="BL302" s="60">
        <v>127542.98</v>
      </c>
      <c r="BM302" s="60">
        <v>0</v>
      </c>
      <c r="BN302" s="60">
        <v>255085.96</v>
      </c>
      <c r="BO302" s="286">
        <v>127542.98</v>
      </c>
      <c r="BP302" s="161">
        <v>0</v>
      </c>
      <c r="BQ302" s="290"/>
      <c r="BR302" s="290">
        <v>0</v>
      </c>
      <c r="BS302" s="290"/>
    </row>
    <row r="303" spans="1:16373" s="49" customFormat="1" ht="38.25" outlineLevel="2" x14ac:dyDescent="0.2">
      <c r="A303" s="41">
        <v>321</v>
      </c>
      <c r="B303" s="41">
        <v>17</v>
      </c>
      <c r="C303" s="43" t="s">
        <v>641</v>
      </c>
      <c r="D303" s="62" t="s">
        <v>116</v>
      </c>
      <c r="E303" s="66">
        <v>5001410</v>
      </c>
      <c r="F303" s="66" t="s">
        <v>647</v>
      </c>
      <c r="G303" s="40" t="s">
        <v>510</v>
      </c>
      <c r="H303" s="66" t="s">
        <v>1242</v>
      </c>
      <c r="I303" s="66" t="s">
        <v>1242</v>
      </c>
      <c r="J303" s="67">
        <v>20</v>
      </c>
      <c r="K303" s="176">
        <v>192600</v>
      </c>
      <c r="L303" s="41">
        <v>176718.88</v>
      </c>
      <c r="M303" s="41">
        <v>176390.81</v>
      </c>
      <c r="N303" s="42">
        <v>176390.81</v>
      </c>
      <c r="O303" s="59" t="s">
        <v>1319</v>
      </c>
      <c r="P303" s="97">
        <f t="shared" si="8"/>
        <v>192600</v>
      </c>
      <c r="Q303" s="81"/>
      <c r="R303" s="81"/>
      <c r="S303" s="81">
        <v>192600</v>
      </c>
      <c r="T303" s="81"/>
      <c r="U303" s="81"/>
      <c r="V303" s="81"/>
      <c r="W303" s="81"/>
      <c r="X303" s="81"/>
      <c r="Y303" s="81"/>
      <c r="Z303" s="84"/>
      <c r="AA303" s="288">
        <v>1441</v>
      </c>
      <c r="AB303" s="289" t="s">
        <v>641</v>
      </c>
      <c r="AC303" s="68" t="s">
        <v>645</v>
      </c>
      <c r="AD303" s="197">
        <v>1</v>
      </c>
      <c r="AE303" s="229">
        <v>5001410</v>
      </c>
      <c r="AF303" s="66" t="s">
        <v>647</v>
      </c>
      <c r="AG303" s="279" t="s">
        <v>1256</v>
      </c>
      <c r="AH303" s="260" t="s">
        <v>510</v>
      </c>
      <c r="AI303" s="260"/>
      <c r="AJ303" s="260"/>
      <c r="AK303" s="280" t="s">
        <v>1224</v>
      </c>
      <c r="AL303" s="279" t="s">
        <v>1242</v>
      </c>
      <c r="AM303" s="279" t="s">
        <v>1242</v>
      </c>
      <c r="AN303" s="279" t="s">
        <v>1225</v>
      </c>
      <c r="AO303" s="279" t="s">
        <v>1226</v>
      </c>
      <c r="AP303" s="270" t="s">
        <v>1315</v>
      </c>
      <c r="AQ303" s="281">
        <v>100</v>
      </c>
      <c r="AR303" s="282" t="s">
        <v>1228</v>
      </c>
      <c r="AS303" s="283">
        <v>100</v>
      </c>
      <c r="AT303" s="284">
        <v>192600</v>
      </c>
      <c r="AU303" s="285">
        <v>50</v>
      </c>
      <c r="AV303" s="286">
        <v>176718.88</v>
      </c>
      <c r="AW303" s="60">
        <v>176718.88</v>
      </c>
      <c r="AX303" s="60">
        <v>176718.88</v>
      </c>
      <c r="AY303" s="60">
        <v>176718.88</v>
      </c>
      <c r="AZ303" s="60">
        <v>176718.88</v>
      </c>
      <c r="BA303" s="60"/>
      <c r="BB303" s="60">
        <v>176390.81</v>
      </c>
      <c r="BC303" s="60">
        <v>176390.81</v>
      </c>
      <c r="BD303" s="60">
        <v>176390.81</v>
      </c>
      <c r="BE303" s="60">
        <v>176390.81</v>
      </c>
      <c r="BF303" s="60">
        <v>88195.404999999999</v>
      </c>
      <c r="BG303" s="60">
        <v>0</v>
      </c>
      <c r="BH303" s="60">
        <v>176390.81</v>
      </c>
      <c r="BI303" s="60">
        <v>88195.404999999999</v>
      </c>
      <c r="BJ303" s="60">
        <v>0</v>
      </c>
      <c r="BK303" s="60">
        <v>176390.81</v>
      </c>
      <c r="BL303" s="60">
        <v>88195.404999999999</v>
      </c>
      <c r="BM303" s="60">
        <v>0</v>
      </c>
      <c r="BN303" s="60">
        <v>176390.81</v>
      </c>
      <c r="BO303" s="286">
        <v>88195.404999999999</v>
      </c>
      <c r="BP303" s="161">
        <v>0</v>
      </c>
      <c r="BQ303" s="290"/>
      <c r="BR303" s="290">
        <v>0</v>
      </c>
      <c r="BS303" s="290"/>
    </row>
    <row r="304" spans="1:16373" s="49" customFormat="1" ht="38.25" outlineLevel="2" x14ac:dyDescent="0.2">
      <c r="A304" s="41">
        <v>322</v>
      </c>
      <c r="B304" s="41">
        <v>17</v>
      </c>
      <c r="C304" s="43" t="s">
        <v>641</v>
      </c>
      <c r="D304" s="62" t="s">
        <v>91</v>
      </c>
      <c r="E304" s="66">
        <v>5001445</v>
      </c>
      <c r="F304" s="66" t="s">
        <v>648</v>
      </c>
      <c r="G304" s="40" t="s">
        <v>510</v>
      </c>
      <c r="H304" s="66" t="s">
        <v>1242</v>
      </c>
      <c r="I304" s="66" t="s">
        <v>1242</v>
      </c>
      <c r="J304" s="67">
        <v>20</v>
      </c>
      <c r="K304" s="176">
        <v>392980.57</v>
      </c>
      <c r="L304" s="41">
        <v>374775.42</v>
      </c>
      <c r="M304" s="41">
        <v>374771.31</v>
      </c>
      <c r="N304" s="42">
        <v>374771.31</v>
      </c>
      <c r="O304" s="59" t="s">
        <v>1319</v>
      </c>
      <c r="P304" s="97">
        <f t="shared" si="8"/>
        <v>392980.57</v>
      </c>
      <c r="Q304" s="81"/>
      <c r="R304" s="81"/>
      <c r="S304" s="81"/>
      <c r="T304" s="81"/>
      <c r="U304" s="81">
        <v>376180.57</v>
      </c>
      <c r="V304" s="81"/>
      <c r="W304" s="81"/>
      <c r="X304" s="81"/>
      <c r="Y304" s="81">
        <v>16800</v>
      </c>
      <c r="Z304" s="84"/>
      <c r="AA304" s="288">
        <v>1441</v>
      </c>
      <c r="AB304" s="289" t="s">
        <v>641</v>
      </c>
      <c r="AC304" s="68" t="s">
        <v>116</v>
      </c>
      <c r="AD304" s="197">
        <v>1</v>
      </c>
      <c r="AE304" s="229">
        <v>5001445</v>
      </c>
      <c r="AF304" s="66" t="s">
        <v>648</v>
      </c>
      <c r="AG304" s="279" t="s">
        <v>1256</v>
      </c>
      <c r="AH304" s="260" t="s">
        <v>510</v>
      </c>
      <c r="AI304" s="260"/>
      <c r="AJ304" s="260"/>
      <c r="AK304" s="280" t="s">
        <v>1224</v>
      </c>
      <c r="AL304" s="279" t="s">
        <v>1242</v>
      </c>
      <c r="AM304" s="279" t="s">
        <v>1242</v>
      </c>
      <c r="AN304" s="279" t="s">
        <v>1225</v>
      </c>
      <c r="AO304" s="279" t="s">
        <v>1226</v>
      </c>
      <c r="AP304" s="270" t="s">
        <v>1315</v>
      </c>
      <c r="AQ304" s="281">
        <v>100</v>
      </c>
      <c r="AR304" s="282" t="s">
        <v>1228</v>
      </c>
      <c r="AS304" s="283">
        <v>100</v>
      </c>
      <c r="AT304" s="284">
        <v>392980.57</v>
      </c>
      <c r="AU304" s="285">
        <v>50</v>
      </c>
      <c r="AV304" s="286">
        <v>374775.42</v>
      </c>
      <c r="AW304" s="60">
        <v>374775.42</v>
      </c>
      <c r="AX304" s="60">
        <v>374775.42</v>
      </c>
      <c r="AY304" s="60">
        <v>374775.42</v>
      </c>
      <c r="AZ304" s="60">
        <v>374775.42</v>
      </c>
      <c r="BA304" s="60"/>
      <c r="BB304" s="60">
        <v>374771.31</v>
      </c>
      <c r="BC304" s="60">
        <v>374771.31</v>
      </c>
      <c r="BD304" s="60">
        <v>374771.31</v>
      </c>
      <c r="BE304" s="60">
        <v>374771.31</v>
      </c>
      <c r="BF304" s="60">
        <v>187385.655</v>
      </c>
      <c r="BG304" s="60">
        <v>0</v>
      </c>
      <c r="BH304" s="60">
        <v>374771.31</v>
      </c>
      <c r="BI304" s="60">
        <v>187385.655</v>
      </c>
      <c r="BJ304" s="60">
        <v>0</v>
      </c>
      <c r="BK304" s="60">
        <v>374771.31</v>
      </c>
      <c r="BL304" s="60">
        <v>187385.655</v>
      </c>
      <c r="BM304" s="60">
        <v>0</v>
      </c>
      <c r="BN304" s="60">
        <v>374771.31</v>
      </c>
      <c r="BO304" s="286">
        <v>187385.655</v>
      </c>
      <c r="BP304" s="161">
        <v>0</v>
      </c>
      <c r="BQ304" s="290"/>
      <c r="BR304" s="290">
        <v>0</v>
      </c>
      <c r="BS304" s="290"/>
    </row>
    <row r="305" spans="1:16373" s="49" customFormat="1" ht="38.25" outlineLevel="2" x14ac:dyDescent="0.2">
      <c r="A305" s="41">
        <v>323</v>
      </c>
      <c r="B305" s="41">
        <v>17</v>
      </c>
      <c r="C305" s="43" t="s">
        <v>641</v>
      </c>
      <c r="D305" s="62" t="s">
        <v>206</v>
      </c>
      <c r="E305" s="66">
        <v>5001507</v>
      </c>
      <c r="F305" s="66" t="s">
        <v>649</v>
      </c>
      <c r="G305" s="40" t="s">
        <v>1241</v>
      </c>
      <c r="H305" s="66" t="s">
        <v>1242</v>
      </c>
      <c r="I305" s="66" t="s">
        <v>1242</v>
      </c>
      <c r="J305" s="67">
        <v>20</v>
      </c>
      <c r="K305" s="176">
        <v>1442006.62</v>
      </c>
      <c r="L305" s="41">
        <v>1442006.62</v>
      </c>
      <c r="M305" s="41">
        <v>908727.05</v>
      </c>
      <c r="N305" s="42">
        <v>1440000</v>
      </c>
      <c r="O305" s="59" t="s">
        <v>1319</v>
      </c>
      <c r="P305" s="97">
        <f t="shared" si="8"/>
        <v>1442006.62</v>
      </c>
      <c r="Q305" s="81"/>
      <c r="R305" s="81"/>
      <c r="S305" s="81">
        <f>1397819.52*1/3</f>
        <v>465939.84</v>
      </c>
      <c r="T305" s="81"/>
      <c r="U305" s="81">
        <f>1397819.52*2/3</f>
        <v>931879.68</v>
      </c>
      <c r="V305" s="81"/>
      <c r="W305" s="81"/>
      <c r="X305" s="81"/>
      <c r="Y305" s="81">
        <v>44187.1</v>
      </c>
      <c r="Z305" s="84" t="s">
        <v>1321</v>
      </c>
      <c r="AA305" s="288">
        <v>1441</v>
      </c>
      <c r="AB305" s="289" t="s">
        <v>641</v>
      </c>
      <c r="AC305" s="68" t="s">
        <v>91</v>
      </c>
      <c r="AD305" s="197">
        <v>1</v>
      </c>
      <c r="AE305" s="229">
        <v>5001507</v>
      </c>
      <c r="AF305" s="66" t="s">
        <v>649</v>
      </c>
      <c r="AG305" s="279" t="s">
        <v>1256</v>
      </c>
      <c r="AH305" s="260" t="s">
        <v>1241</v>
      </c>
      <c r="AI305" s="260"/>
      <c r="AJ305" s="260"/>
      <c r="AK305" s="280" t="s">
        <v>1224</v>
      </c>
      <c r="AL305" s="279" t="s">
        <v>1242</v>
      </c>
      <c r="AM305" s="279" t="s">
        <v>1242</v>
      </c>
      <c r="AN305" s="279" t="s">
        <v>1225</v>
      </c>
      <c r="AO305" s="279" t="s">
        <v>1226</v>
      </c>
      <c r="AP305" s="270" t="s">
        <v>1315</v>
      </c>
      <c r="AQ305" s="281">
        <v>100</v>
      </c>
      <c r="AR305" s="282" t="s">
        <v>1228</v>
      </c>
      <c r="AS305" s="283">
        <v>100</v>
      </c>
      <c r="AT305" s="284">
        <v>1442006.62</v>
      </c>
      <c r="AU305" s="285">
        <v>50</v>
      </c>
      <c r="AV305" s="286">
        <v>1442006.62</v>
      </c>
      <c r="AW305" s="60">
        <v>1442006.62</v>
      </c>
      <c r="AX305" s="60">
        <v>1442006.62</v>
      </c>
      <c r="AY305" s="60">
        <v>1442006.62</v>
      </c>
      <c r="AZ305" s="60">
        <v>1442006.62</v>
      </c>
      <c r="BA305" s="60"/>
      <c r="BB305" s="60">
        <v>844405.13</v>
      </c>
      <c r="BC305" s="60">
        <v>908727.05</v>
      </c>
      <c r="BD305" s="60">
        <v>1100000</v>
      </c>
      <c r="BE305" s="60">
        <v>1440000</v>
      </c>
      <c r="BF305" s="60">
        <v>720000</v>
      </c>
      <c r="BG305" s="60">
        <v>595594.87</v>
      </c>
      <c r="BH305" s="60">
        <v>1440000</v>
      </c>
      <c r="BI305" s="60">
        <v>720000</v>
      </c>
      <c r="BJ305" s="60">
        <v>0</v>
      </c>
      <c r="BK305" s="60">
        <v>1440000</v>
      </c>
      <c r="BL305" s="60">
        <v>720000</v>
      </c>
      <c r="BM305" s="60">
        <v>0</v>
      </c>
      <c r="BN305" s="60">
        <v>1440000</v>
      </c>
      <c r="BO305" s="286">
        <v>720000</v>
      </c>
      <c r="BP305" s="161">
        <v>0</v>
      </c>
      <c r="BQ305" s="290"/>
      <c r="BR305" s="290">
        <v>0</v>
      </c>
      <c r="BS305" s="290"/>
    </row>
    <row r="306" spans="1:16373" s="49" customFormat="1" ht="76.5" outlineLevel="2" x14ac:dyDescent="0.2">
      <c r="A306" s="41">
        <v>324</v>
      </c>
      <c r="B306" s="41">
        <v>17</v>
      </c>
      <c r="C306" s="43" t="s">
        <v>641</v>
      </c>
      <c r="D306" s="62" t="s">
        <v>91</v>
      </c>
      <c r="E306" s="66">
        <v>5001511</v>
      </c>
      <c r="F306" s="66" t="s">
        <v>650</v>
      </c>
      <c r="G306" s="40" t="s">
        <v>510</v>
      </c>
      <c r="H306" s="66" t="s">
        <v>1242</v>
      </c>
      <c r="I306" s="66" t="s">
        <v>1242</v>
      </c>
      <c r="J306" s="67">
        <v>20</v>
      </c>
      <c r="K306" s="176">
        <v>240141.04</v>
      </c>
      <c r="L306" s="41">
        <v>240141.04</v>
      </c>
      <c r="M306" s="41">
        <v>224622.53</v>
      </c>
      <c r="N306" s="42">
        <v>240141.04</v>
      </c>
      <c r="O306" s="59" t="s">
        <v>1319</v>
      </c>
      <c r="P306" s="97">
        <f t="shared" ref="P306:P361" si="9">SUM(Q306:Y306)</f>
        <v>240141.04</v>
      </c>
      <c r="Q306" s="81"/>
      <c r="R306" s="81"/>
      <c r="S306" s="81">
        <v>240141.04</v>
      </c>
      <c r="T306" s="81"/>
      <c r="U306" s="81"/>
      <c r="V306" s="81"/>
      <c r="W306" s="81"/>
      <c r="X306" s="81"/>
      <c r="Y306" s="81"/>
      <c r="Z306" s="84"/>
      <c r="AA306" s="288">
        <v>1441</v>
      </c>
      <c r="AB306" s="289" t="s">
        <v>641</v>
      </c>
      <c r="AC306" s="68" t="s">
        <v>206</v>
      </c>
      <c r="AD306" s="197">
        <v>1</v>
      </c>
      <c r="AE306" s="229">
        <v>5001511</v>
      </c>
      <c r="AF306" s="66" t="s">
        <v>650</v>
      </c>
      <c r="AG306" s="279" t="s">
        <v>1256</v>
      </c>
      <c r="AH306" s="260" t="s">
        <v>510</v>
      </c>
      <c r="AI306" s="260"/>
      <c r="AJ306" s="260"/>
      <c r="AK306" s="280" t="s">
        <v>1224</v>
      </c>
      <c r="AL306" s="279" t="s">
        <v>1242</v>
      </c>
      <c r="AM306" s="279" t="s">
        <v>1242</v>
      </c>
      <c r="AN306" s="279" t="s">
        <v>1225</v>
      </c>
      <c r="AO306" s="279" t="s">
        <v>1226</v>
      </c>
      <c r="AP306" s="270" t="s">
        <v>1315</v>
      </c>
      <c r="AQ306" s="281">
        <v>100</v>
      </c>
      <c r="AR306" s="282" t="s">
        <v>1228</v>
      </c>
      <c r="AS306" s="283">
        <v>100</v>
      </c>
      <c r="AT306" s="284">
        <v>240141.04</v>
      </c>
      <c r="AU306" s="285">
        <v>50</v>
      </c>
      <c r="AV306" s="286">
        <v>240141.04</v>
      </c>
      <c r="AW306" s="60">
        <v>240141.04</v>
      </c>
      <c r="AX306" s="60">
        <v>240141.04</v>
      </c>
      <c r="AY306" s="60">
        <v>240141.04</v>
      </c>
      <c r="AZ306" s="60">
        <v>240141.04</v>
      </c>
      <c r="BA306" s="60"/>
      <c r="BB306" s="60">
        <v>240141.04</v>
      </c>
      <c r="BC306" s="60">
        <v>224622.53</v>
      </c>
      <c r="BD306" s="60">
        <v>240141.04</v>
      </c>
      <c r="BE306" s="60">
        <v>240141.04</v>
      </c>
      <c r="BF306" s="60">
        <v>120070.52</v>
      </c>
      <c r="BG306" s="60">
        <v>0</v>
      </c>
      <c r="BH306" s="60">
        <v>240141.04</v>
      </c>
      <c r="BI306" s="60">
        <v>120070.52</v>
      </c>
      <c r="BJ306" s="60">
        <v>0</v>
      </c>
      <c r="BK306" s="60">
        <v>240141.04</v>
      </c>
      <c r="BL306" s="60">
        <v>120070.52</v>
      </c>
      <c r="BM306" s="60">
        <v>0</v>
      </c>
      <c r="BN306" s="60">
        <v>240141.04</v>
      </c>
      <c r="BO306" s="286">
        <v>120070.52</v>
      </c>
      <c r="BP306" s="161">
        <v>0</v>
      </c>
      <c r="BQ306" s="290"/>
      <c r="BR306" s="290">
        <v>0</v>
      </c>
      <c r="BS306" s="290"/>
    </row>
    <row r="307" spans="1:16373" s="49" customFormat="1" ht="38.25" outlineLevel="2" x14ac:dyDescent="0.2">
      <c r="A307" s="41">
        <v>325</v>
      </c>
      <c r="B307" s="41">
        <v>17</v>
      </c>
      <c r="C307" s="43" t="s">
        <v>641</v>
      </c>
      <c r="D307" s="62" t="s">
        <v>116</v>
      </c>
      <c r="E307" s="66">
        <v>5001631</v>
      </c>
      <c r="F307" s="66" t="s">
        <v>651</v>
      </c>
      <c r="G307" s="40" t="s">
        <v>510</v>
      </c>
      <c r="H307" s="66" t="s">
        <v>1242</v>
      </c>
      <c r="I307" s="66" t="s">
        <v>1242</v>
      </c>
      <c r="J307" s="67">
        <v>20</v>
      </c>
      <c r="K307" s="176">
        <v>202450.31</v>
      </c>
      <c r="L307" s="41">
        <v>202450.3</v>
      </c>
      <c r="M307" s="41">
        <v>193556.36</v>
      </c>
      <c r="N307" s="42">
        <v>193556.36</v>
      </c>
      <c r="O307" s="59" t="s">
        <v>1319</v>
      </c>
      <c r="P307" s="97">
        <f t="shared" si="9"/>
        <v>202450.31</v>
      </c>
      <c r="Q307" s="81"/>
      <c r="R307" s="81"/>
      <c r="S307" s="81">
        <v>202450.31</v>
      </c>
      <c r="T307" s="81"/>
      <c r="U307" s="81"/>
      <c r="V307" s="81"/>
      <c r="W307" s="81"/>
      <c r="X307" s="81"/>
      <c r="Y307" s="81"/>
      <c r="Z307" s="84" t="s">
        <v>1322</v>
      </c>
      <c r="AA307" s="288">
        <v>1441</v>
      </c>
      <c r="AB307" s="289" t="s">
        <v>641</v>
      </c>
      <c r="AC307" s="68" t="s">
        <v>91</v>
      </c>
      <c r="AD307" s="197">
        <v>1</v>
      </c>
      <c r="AE307" s="229">
        <v>5001631</v>
      </c>
      <c r="AF307" s="66" t="s">
        <v>651</v>
      </c>
      <c r="AG307" s="279" t="s">
        <v>1256</v>
      </c>
      <c r="AH307" s="260" t="s">
        <v>510</v>
      </c>
      <c r="AI307" s="260"/>
      <c r="AJ307" s="260"/>
      <c r="AK307" s="280" t="s">
        <v>1224</v>
      </c>
      <c r="AL307" s="279" t="s">
        <v>1242</v>
      </c>
      <c r="AM307" s="279" t="s">
        <v>1242</v>
      </c>
      <c r="AN307" s="279" t="s">
        <v>1225</v>
      </c>
      <c r="AO307" s="279" t="s">
        <v>1226</v>
      </c>
      <c r="AP307" s="270" t="s">
        <v>1315</v>
      </c>
      <c r="AQ307" s="281">
        <v>100</v>
      </c>
      <c r="AR307" s="282" t="s">
        <v>1228</v>
      </c>
      <c r="AS307" s="283">
        <v>100</v>
      </c>
      <c r="AT307" s="284">
        <v>202450.31</v>
      </c>
      <c r="AU307" s="285">
        <v>50</v>
      </c>
      <c r="AV307" s="286">
        <v>202450.3</v>
      </c>
      <c r="AW307" s="60">
        <v>202450.3</v>
      </c>
      <c r="AX307" s="60">
        <v>202450.3</v>
      </c>
      <c r="AY307" s="60">
        <v>202450.3</v>
      </c>
      <c r="AZ307" s="60">
        <v>202450.3</v>
      </c>
      <c r="BA307" s="60"/>
      <c r="BB307" s="60">
        <v>193556.36</v>
      </c>
      <c r="BC307" s="60">
        <v>193556.36</v>
      </c>
      <c r="BD307" s="60">
        <v>193556.36</v>
      </c>
      <c r="BE307" s="60">
        <v>193556.36</v>
      </c>
      <c r="BF307" s="60">
        <v>96778.18</v>
      </c>
      <c r="BG307" s="60">
        <v>0</v>
      </c>
      <c r="BH307" s="60">
        <v>193556.36</v>
      </c>
      <c r="BI307" s="60">
        <v>96778.18</v>
      </c>
      <c r="BJ307" s="60">
        <v>0</v>
      </c>
      <c r="BK307" s="60">
        <v>193556.36</v>
      </c>
      <c r="BL307" s="60">
        <v>96778.18</v>
      </c>
      <c r="BM307" s="60">
        <v>0</v>
      </c>
      <c r="BN307" s="60">
        <v>193556.36</v>
      </c>
      <c r="BO307" s="286">
        <v>96778.18</v>
      </c>
      <c r="BP307" s="161">
        <v>0</v>
      </c>
      <c r="BQ307" s="290"/>
      <c r="BR307" s="290">
        <v>0</v>
      </c>
      <c r="BS307" s="290"/>
    </row>
    <row r="308" spans="1:16373" s="49" customFormat="1" ht="38.25" outlineLevel="2" x14ac:dyDescent="0.2">
      <c r="A308" s="41">
        <v>326</v>
      </c>
      <c r="B308" s="41">
        <v>17</v>
      </c>
      <c r="C308" s="43" t="s">
        <v>641</v>
      </c>
      <c r="D308" s="62" t="s">
        <v>652</v>
      </c>
      <c r="E308" s="66">
        <v>5001644</v>
      </c>
      <c r="F308" s="66" t="s">
        <v>653</v>
      </c>
      <c r="G308" s="40" t="s">
        <v>510</v>
      </c>
      <c r="H308" s="66" t="s">
        <v>1242</v>
      </c>
      <c r="I308" s="66" t="s">
        <v>1242</v>
      </c>
      <c r="J308" s="67">
        <v>20</v>
      </c>
      <c r="K308" s="176">
        <v>305429.90999999997</v>
      </c>
      <c r="L308" s="41">
        <v>247936.47</v>
      </c>
      <c r="M308" s="41">
        <v>244324.2</v>
      </c>
      <c r="N308" s="42">
        <v>244324.2</v>
      </c>
      <c r="O308" s="59" t="s">
        <v>1319</v>
      </c>
      <c r="P308" s="97">
        <f t="shared" si="9"/>
        <v>305429.90999999997</v>
      </c>
      <c r="Q308" s="81"/>
      <c r="R308" s="81"/>
      <c r="S308" s="81">
        <v>285268.62</v>
      </c>
      <c r="T308" s="81"/>
      <c r="U308" s="81"/>
      <c r="V308" s="81"/>
      <c r="W308" s="81"/>
      <c r="X308" s="81"/>
      <c r="Y308" s="81">
        <v>20161.29</v>
      </c>
      <c r="Z308" s="84"/>
      <c r="AA308" s="288">
        <v>1441</v>
      </c>
      <c r="AB308" s="289" t="s">
        <v>641</v>
      </c>
      <c r="AC308" s="68" t="s">
        <v>116</v>
      </c>
      <c r="AD308" s="197">
        <v>1</v>
      </c>
      <c r="AE308" s="229">
        <v>5001644</v>
      </c>
      <c r="AF308" s="66" t="s">
        <v>653</v>
      </c>
      <c r="AG308" s="279" t="s">
        <v>1247</v>
      </c>
      <c r="AH308" s="260" t="s">
        <v>510</v>
      </c>
      <c r="AI308" s="260"/>
      <c r="AJ308" s="260" t="s">
        <v>1323</v>
      </c>
      <c r="AK308" s="280" t="s">
        <v>1224</v>
      </c>
      <c r="AL308" s="279" t="s">
        <v>1242</v>
      </c>
      <c r="AM308" s="279" t="s">
        <v>1242</v>
      </c>
      <c r="AN308" s="279" t="s">
        <v>1225</v>
      </c>
      <c r="AO308" s="279" t="s">
        <v>1226</v>
      </c>
      <c r="AP308" s="270" t="s">
        <v>1315</v>
      </c>
      <c r="AQ308" s="281">
        <v>100</v>
      </c>
      <c r="AR308" s="282" t="s">
        <v>1228</v>
      </c>
      <c r="AS308" s="283">
        <v>100</v>
      </c>
      <c r="AT308" s="284">
        <v>305429.90999999997</v>
      </c>
      <c r="AU308" s="285">
        <v>50</v>
      </c>
      <c r="AV308" s="286">
        <v>247936.47</v>
      </c>
      <c r="AW308" s="60">
        <v>247936.47</v>
      </c>
      <c r="AX308" s="60">
        <v>247936.47</v>
      </c>
      <c r="AY308" s="60">
        <v>247936.47</v>
      </c>
      <c r="AZ308" s="60">
        <v>247936.47</v>
      </c>
      <c r="BA308" s="60"/>
      <c r="BB308" s="60">
        <v>244324.2</v>
      </c>
      <c r="BC308" s="60">
        <v>244324.2</v>
      </c>
      <c r="BD308" s="60">
        <v>244324.2</v>
      </c>
      <c r="BE308" s="60">
        <v>244324.2</v>
      </c>
      <c r="BF308" s="60">
        <v>122162.1</v>
      </c>
      <c r="BG308" s="60">
        <v>0</v>
      </c>
      <c r="BH308" s="60">
        <v>244324.2</v>
      </c>
      <c r="BI308" s="60">
        <v>122162.1</v>
      </c>
      <c r="BJ308" s="60">
        <v>0</v>
      </c>
      <c r="BK308" s="60">
        <v>244324.2</v>
      </c>
      <c r="BL308" s="60">
        <v>122162.1</v>
      </c>
      <c r="BM308" s="60">
        <v>0</v>
      </c>
      <c r="BN308" s="60">
        <v>244324.2</v>
      </c>
      <c r="BO308" s="286">
        <v>122162.1</v>
      </c>
      <c r="BP308" s="161">
        <v>0</v>
      </c>
      <c r="BQ308" s="290"/>
      <c r="BR308" s="290"/>
      <c r="BS308" s="194"/>
    </row>
    <row r="309" spans="1:16373" s="112" customFormat="1" ht="51" outlineLevel="2" x14ac:dyDescent="0.2">
      <c r="A309" s="114">
        <v>327</v>
      </c>
      <c r="B309" s="114">
        <v>17</v>
      </c>
      <c r="C309" s="115" t="s">
        <v>641</v>
      </c>
      <c r="D309" s="62" t="s">
        <v>654</v>
      </c>
      <c r="E309" s="116">
        <v>5001668</v>
      </c>
      <c r="F309" s="116" t="s">
        <v>655</v>
      </c>
      <c r="G309" s="117" t="s">
        <v>1241</v>
      </c>
      <c r="H309" s="116" t="s">
        <v>1242</v>
      </c>
      <c r="I309" s="116" t="s">
        <v>1242</v>
      </c>
      <c r="J309" s="118">
        <v>21</v>
      </c>
      <c r="K309" s="291">
        <v>891796.78</v>
      </c>
      <c r="L309" s="119">
        <v>871796.78</v>
      </c>
      <c r="M309" s="119">
        <v>232395.93</v>
      </c>
      <c r="N309" s="120">
        <v>232395.93</v>
      </c>
      <c r="O309" s="59" t="s">
        <v>1319</v>
      </c>
      <c r="P309" s="97">
        <f t="shared" si="9"/>
        <v>891796.78</v>
      </c>
      <c r="Q309" s="81"/>
      <c r="R309" s="81"/>
      <c r="S309" s="81">
        <v>871796.78</v>
      </c>
      <c r="T309" s="81"/>
      <c r="U309" s="81"/>
      <c r="V309" s="81"/>
      <c r="W309" s="81"/>
      <c r="X309" s="81"/>
      <c r="Y309" s="81">
        <v>20000</v>
      </c>
      <c r="Z309" s="113" t="s">
        <v>1324</v>
      </c>
      <c r="AA309" s="288">
        <v>1442</v>
      </c>
      <c r="AB309" s="289" t="s">
        <v>641</v>
      </c>
      <c r="AC309" s="68" t="s">
        <v>652</v>
      </c>
      <c r="AD309" s="197">
        <v>1</v>
      </c>
      <c r="AE309" s="229">
        <v>5001668</v>
      </c>
      <c r="AF309" s="116" t="s">
        <v>655</v>
      </c>
      <c r="AG309" s="279" t="s">
        <v>1256</v>
      </c>
      <c r="AH309" s="260" t="s">
        <v>1241</v>
      </c>
      <c r="AI309" s="260"/>
      <c r="AJ309" s="260"/>
      <c r="AK309" s="280" t="s">
        <v>1224</v>
      </c>
      <c r="AL309" s="279" t="s">
        <v>1242</v>
      </c>
      <c r="AM309" s="279" t="s">
        <v>1242</v>
      </c>
      <c r="AN309" s="279" t="s">
        <v>1225</v>
      </c>
      <c r="AO309" s="279" t="s">
        <v>1226</v>
      </c>
      <c r="AP309" s="270" t="s">
        <v>1315</v>
      </c>
      <c r="AQ309" s="281">
        <v>100</v>
      </c>
      <c r="AR309" s="282" t="s">
        <v>1239</v>
      </c>
      <c r="AS309" s="283">
        <v>100</v>
      </c>
      <c r="AT309" s="284">
        <v>891796.78</v>
      </c>
      <c r="AU309" s="285">
        <v>50</v>
      </c>
      <c r="AV309" s="286">
        <v>871796.78</v>
      </c>
      <c r="AW309" s="60">
        <v>871796.78</v>
      </c>
      <c r="AX309" s="60">
        <v>871796.78</v>
      </c>
      <c r="AY309" s="60">
        <v>871796.78</v>
      </c>
      <c r="AZ309" s="60">
        <v>1100000</v>
      </c>
      <c r="BA309" s="60">
        <v>44165</v>
      </c>
      <c r="BB309" s="60">
        <v>232395.93</v>
      </c>
      <c r="BC309" s="60">
        <v>232395.93</v>
      </c>
      <c r="BD309" s="60">
        <v>232395.93</v>
      </c>
      <c r="BE309" s="60">
        <v>232395.93</v>
      </c>
      <c r="BF309" s="60">
        <v>116197.965</v>
      </c>
      <c r="BG309" s="60">
        <v>0</v>
      </c>
      <c r="BH309" s="60">
        <v>870000</v>
      </c>
      <c r="BI309" s="60">
        <v>435000</v>
      </c>
      <c r="BJ309" s="60">
        <v>637604.07000000007</v>
      </c>
      <c r="BK309" s="60">
        <v>1100000</v>
      </c>
      <c r="BL309" s="60">
        <v>550000</v>
      </c>
      <c r="BM309" s="60">
        <v>230000</v>
      </c>
      <c r="BN309" s="60">
        <v>1100000</v>
      </c>
      <c r="BO309" s="286">
        <v>550000</v>
      </c>
      <c r="BP309" s="161">
        <v>0</v>
      </c>
      <c r="BQ309" s="287" t="s">
        <v>1324</v>
      </c>
      <c r="BR309" s="290">
        <v>0</v>
      </c>
      <c r="BS309" s="290"/>
      <c r="BT309" s="49"/>
      <c r="BU309" s="49"/>
      <c r="BV309" s="49"/>
      <c r="BW309" s="49"/>
      <c r="BX309" s="49"/>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c r="DB309" s="49"/>
      <c r="DC309" s="49"/>
      <c r="DD309" s="49"/>
      <c r="DE309" s="49"/>
      <c r="DF309" s="49"/>
      <c r="DG309" s="49"/>
      <c r="DH309" s="49"/>
      <c r="DI309" s="49"/>
      <c r="DJ309" s="49"/>
      <c r="DK309" s="49"/>
      <c r="DL309" s="49"/>
      <c r="DM309" s="49"/>
      <c r="DN309" s="49"/>
      <c r="DO309" s="49"/>
      <c r="DP309" s="49"/>
      <c r="DQ309" s="49"/>
      <c r="DR309" s="49"/>
      <c r="DS309" s="49"/>
      <c r="DT309" s="49"/>
      <c r="DU309" s="49"/>
      <c r="DV309" s="49"/>
      <c r="DW309" s="49"/>
      <c r="DX309" s="49"/>
      <c r="DY309" s="49"/>
      <c r="DZ309" s="49"/>
      <c r="EA309" s="49"/>
      <c r="EB309" s="49"/>
      <c r="EC309" s="49"/>
      <c r="ED309" s="49"/>
      <c r="EE309" s="49"/>
      <c r="EF309" s="49"/>
      <c r="EG309" s="49"/>
      <c r="EH309" s="49"/>
      <c r="EI309" s="49"/>
      <c r="EJ309" s="49"/>
      <c r="EK309" s="49"/>
      <c r="EL309" s="49"/>
      <c r="EM309" s="49"/>
      <c r="EN309" s="49"/>
      <c r="EO309" s="49"/>
      <c r="EP309" s="49"/>
      <c r="EQ309" s="49"/>
      <c r="ER309" s="49"/>
      <c r="ES309" s="49"/>
      <c r="ET309" s="49"/>
      <c r="EU309" s="49"/>
      <c r="EV309" s="49"/>
      <c r="EW309" s="49"/>
      <c r="EX309" s="49"/>
      <c r="EY309" s="49"/>
      <c r="EZ309" s="49"/>
      <c r="FA309" s="49"/>
      <c r="FB309" s="49"/>
      <c r="FC309" s="49"/>
      <c r="FD309" s="49"/>
      <c r="FE309" s="49"/>
      <c r="FF309" s="49"/>
      <c r="FG309" s="49"/>
      <c r="FH309" s="49"/>
      <c r="FI309" s="49"/>
      <c r="FJ309" s="49"/>
      <c r="FK309" s="49"/>
      <c r="FL309" s="49"/>
      <c r="FM309" s="49"/>
      <c r="FN309" s="49"/>
      <c r="FO309" s="49"/>
      <c r="FP309" s="49"/>
      <c r="FQ309" s="49"/>
      <c r="FR309" s="49"/>
      <c r="FS309" s="49"/>
      <c r="FT309" s="49"/>
      <c r="FU309" s="49"/>
      <c r="FV309" s="49"/>
      <c r="FW309" s="49"/>
      <c r="FX309" s="49"/>
      <c r="FY309" s="49"/>
      <c r="FZ309" s="49"/>
      <c r="GA309" s="49"/>
      <c r="GB309" s="49"/>
      <c r="GC309" s="49"/>
      <c r="GD309" s="49"/>
      <c r="GE309" s="49"/>
      <c r="GF309" s="49"/>
      <c r="GG309" s="49"/>
      <c r="GH309" s="49"/>
      <c r="GI309" s="49"/>
      <c r="GJ309" s="49"/>
      <c r="GK309" s="49"/>
      <c r="GL309" s="49"/>
      <c r="GM309" s="49"/>
      <c r="GN309" s="49"/>
      <c r="GO309" s="49"/>
      <c r="GP309" s="49"/>
      <c r="GQ309" s="49"/>
      <c r="GR309" s="49"/>
      <c r="GS309" s="49"/>
      <c r="GT309" s="49"/>
      <c r="GU309" s="49"/>
      <c r="GV309" s="49"/>
      <c r="GW309" s="49"/>
      <c r="GX309" s="49"/>
      <c r="GY309" s="49"/>
      <c r="GZ309" s="49"/>
      <c r="HA309" s="49"/>
      <c r="HB309" s="49"/>
      <c r="HC309" s="49"/>
      <c r="HD309" s="49"/>
      <c r="HE309" s="49"/>
      <c r="HF309" s="49"/>
      <c r="HG309" s="49"/>
      <c r="HH309" s="49"/>
      <c r="HI309" s="49"/>
      <c r="HJ309" s="49"/>
      <c r="HK309" s="49"/>
      <c r="HL309" s="49"/>
      <c r="HM309" s="49"/>
      <c r="HN309" s="49"/>
      <c r="HO309" s="49"/>
      <c r="HP309" s="49"/>
      <c r="HQ309" s="49"/>
      <c r="HR309" s="49"/>
      <c r="HS309" s="49"/>
      <c r="HT309" s="49"/>
      <c r="HU309" s="49"/>
      <c r="HV309" s="49"/>
      <c r="HW309" s="49"/>
      <c r="HX309" s="49"/>
      <c r="HY309" s="49"/>
      <c r="HZ309" s="49"/>
      <c r="IA309" s="49"/>
      <c r="IB309" s="49"/>
      <c r="IC309" s="49"/>
      <c r="ID309" s="49"/>
      <c r="IE309" s="49"/>
      <c r="IF309" s="49"/>
      <c r="IG309" s="49"/>
      <c r="IH309" s="49"/>
      <c r="II309" s="49"/>
      <c r="IJ309" s="49"/>
      <c r="IK309" s="49"/>
      <c r="IL309" s="49"/>
      <c r="IM309" s="49"/>
      <c r="IN309" s="49"/>
      <c r="IO309" s="49"/>
      <c r="IP309" s="49"/>
      <c r="IQ309" s="49"/>
      <c r="IR309" s="49"/>
      <c r="IS309" s="49"/>
      <c r="IT309" s="49"/>
      <c r="IU309" s="49"/>
      <c r="IV309" s="49"/>
      <c r="IW309" s="49"/>
      <c r="IX309" s="49"/>
      <c r="IY309" s="49"/>
      <c r="IZ309" s="49"/>
      <c r="JA309" s="49"/>
      <c r="JB309" s="49"/>
      <c r="JC309" s="49"/>
      <c r="JD309" s="49"/>
      <c r="JE309" s="49"/>
      <c r="JF309" s="49"/>
      <c r="JG309" s="49"/>
      <c r="JH309" s="49"/>
      <c r="JI309" s="49"/>
      <c r="JJ309" s="49"/>
      <c r="JK309" s="49"/>
      <c r="JL309" s="49"/>
      <c r="JM309" s="49"/>
      <c r="JN309" s="49"/>
      <c r="JO309" s="49"/>
      <c r="JP309" s="49"/>
      <c r="JQ309" s="49"/>
      <c r="JR309" s="49"/>
      <c r="JS309" s="49"/>
      <c r="JT309" s="49"/>
      <c r="JU309" s="49"/>
      <c r="JV309" s="49"/>
      <c r="JW309" s="49"/>
      <c r="JX309" s="49"/>
      <c r="JY309" s="49"/>
      <c r="JZ309" s="49"/>
      <c r="KA309" s="49"/>
      <c r="KB309" s="49"/>
      <c r="KC309" s="49"/>
      <c r="KD309" s="49"/>
      <c r="KE309" s="49"/>
      <c r="KF309" s="49"/>
      <c r="KG309" s="49"/>
      <c r="KH309" s="49"/>
      <c r="KI309" s="49"/>
      <c r="KJ309" s="49"/>
      <c r="KK309" s="49"/>
      <c r="KL309" s="49"/>
      <c r="KM309" s="49"/>
      <c r="KN309" s="49"/>
      <c r="KO309" s="49"/>
      <c r="KP309" s="49"/>
      <c r="KQ309" s="49"/>
      <c r="KR309" s="49"/>
      <c r="KS309" s="49"/>
      <c r="KT309" s="49"/>
      <c r="KU309" s="49"/>
      <c r="KV309" s="49"/>
      <c r="KW309" s="49"/>
      <c r="KX309" s="49"/>
      <c r="KY309" s="49"/>
      <c r="KZ309" s="49"/>
      <c r="LA309" s="49"/>
      <c r="LB309" s="49"/>
      <c r="LC309" s="49"/>
      <c r="LD309" s="49"/>
      <c r="LE309" s="49"/>
      <c r="LF309" s="49"/>
      <c r="LG309" s="49"/>
      <c r="LH309" s="49"/>
      <c r="LI309" s="49"/>
      <c r="LJ309" s="49"/>
      <c r="LK309" s="49"/>
      <c r="LL309" s="49"/>
      <c r="LM309" s="49"/>
      <c r="LN309" s="49"/>
      <c r="LO309" s="49"/>
      <c r="LP309" s="49"/>
      <c r="LQ309" s="49"/>
      <c r="LR309" s="49"/>
      <c r="LS309" s="49"/>
      <c r="LT309" s="49"/>
      <c r="LU309" s="49"/>
      <c r="LV309" s="49"/>
      <c r="LW309" s="49"/>
      <c r="LX309" s="49"/>
      <c r="LY309" s="49"/>
      <c r="LZ309" s="49"/>
      <c r="MA309" s="49"/>
      <c r="MB309" s="49"/>
      <c r="MC309" s="49"/>
      <c r="MD309" s="49"/>
      <c r="ME309" s="49"/>
      <c r="MF309" s="49"/>
      <c r="MG309" s="49"/>
      <c r="MH309" s="49"/>
      <c r="MI309" s="49"/>
      <c r="MJ309" s="49"/>
      <c r="MK309" s="49"/>
      <c r="ML309" s="49"/>
      <c r="MM309" s="49"/>
      <c r="MN309" s="49"/>
      <c r="MO309" s="49"/>
      <c r="MP309" s="49"/>
      <c r="MQ309" s="49"/>
      <c r="MR309" s="49"/>
      <c r="MS309" s="49"/>
      <c r="MT309" s="49"/>
      <c r="MU309" s="49"/>
      <c r="MV309" s="49"/>
      <c r="MW309" s="49"/>
      <c r="MX309" s="49"/>
      <c r="MY309" s="49"/>
      <c r="MZ309" s="49"/>
      <c r="NA309" s="49"/>
      <c r="NB309" s="49"/>
      <c r="NC309" s="49"/>
      <c r="ND309" s="49"/>
      <c r="NE309" s="49"/>
      <c r="NF309" s="49"/>
      <c r="NG309" s="49"/>
      <c r="NH309" s="49"/>
      <c r="NI309" s="49"/>
      <c r="NJ309" s="49"/>
      <c r="NK309" s="49"/>
      <c r="NL309" s="49"/>
      <c r="NM309" s="49"/>
      <c r="NN309" s="49"/>
      <c r="NO309" s="49"/>
      <c r="NP309" s="49"/>
      <c r="NQ309" s="49"/>
      <c r="NR309" s="49"/>
      <c r="NS309" s="49"/>
      <c r="NT309" s="49"/>
      <c r="NU309" s="49"/>
      <c r="NV309" s="49"/>
      <c r="NW309" s="49"/>
      <c r="NX309" s="49"/>
      <c r="NY309" s="49"/>
      <c r="NZ309" s="49"/>
      <c r="OA309" s="49"/>
      <c r="OB309" s="49"/>
      <c r="OC309" s="49"/>
      <c r="OD309" s="49"/>
      <c r="OE309" s="49"/>
      <c r="OF309" s="49"/>
      <c r="OG309" s="49"/>
      <c r="OH309" s="49"/>
      <c r="OI309" s="49"/>
      <c r="OJ309" s="49"/>
      <c r="OK309" s="49"/>
      <c r="OL309" s="49"/>
      <c r="OM309" s="49"/>
      <c r="ON309" s="49"/>
      <c r="OO309" s="49"/>
      <c r="OP309" s="49"/>
      <c r="OQ309" s="49"/>
      <c r="OR309" s="49"/>
      <c r="OS309" s="49"/>
      <c r="OT309" s="49"/>
      <c r="OU309" s="49"/>
      <c r="OV309" s="49"/>
      <c r="OW309" s="49"/>
      <c r="OX309" s="49"/>
      <c r="OY309" s="49"/>
      <c r="OZ309" s="49"/>
      <c r="PA309" s="49"/>
      <c r="PB309" s="49"/>
      <c r="PC309" s="49"/>
      <c r="PD309" s="49"/>
      <c r="PE309" s="49"/>
      <c r="PF309" s="49"/>
      <c r="PG309" s="49"/>
      <c r="PH309" s="49"/>
      <c r="PI309" s="49"/>
      <c r="PJ309" s="49"/>
      <c r="PK309" s="49"/>
      <c r="PL309" s="49"/>
      <c r="PM309" s="49"/>
      <c r="PN309" s="49"/>
      <c r="PO309" s="49"/>
      <c r="PP309" s="49"/>
      <c r="PQ309" s="49"/>
      <c r="PR309" s="49"/>
      <c r="PS309" s="49"/>
      <c r="PT309" s="49"/>
      <c r="PU309" s="49"/>
      <c r="PV309" s="49"/>
      <c r="PW309" s="49"/>
      <c r="PX309" s="49"/>
      <c r="PY309" s="49"/>
      <c r="PZ309" s="49"/>
      <c r="QA309" s="49"/>
      <c r="QB309" s="49"/>
      <c r="QC309" s="49"/>
      <c r="QD309" s="49"/>
      <c r="QE309" s="49"/>
      <c r="QF309" s="49"/>
      <c r="QG309" s="49"/>
      <c r="QH309" s="49"/>
      <c r="QI309" s="49"/>
      <c r="QJ309" s="49"/>
      <c r="QK309" s="49"/>
      <c r="QL309" s="49"/>
      <c r="QM309" s="49"/>
      <c r="QN309" s="49"/>
      <c r="QO309" s="49"/>
      <c r="QP309" s="49"/>
      <c r="QQ309" s="49"/>
      <c r="QR309" s="49"/>
      <c r="QS309" s="49"/>
      <c r="QT309" s="49"/>
      <c r="QU309" s="49"/>
      <c r="QV309" s="49"/>
      <c r="QW309" s="49"/>
      <c r="QX309" s="49"/>
      <c r="QY309" s="49"/>
      <c r="QZ309" s="49"/>
      <c r="RA309" s="49"/>
      <c r="RB309" s="49"/>
      <c r="RC309" s="49"/>
      <c r="RD309" s="49"/>
      <c r="RE309" s="49"/>
      <c r="RF309" s="49"/>
      <c r="RG309" s="49"/>
      <c r="RH309" s="49"/>
      <c r="RI309" s="49"/>
      <c r="RJ309" s="49"/>
      <c r="RK309" s="49"/>
      <c r="RL309" s="49"/>
      <c r="RM309" s="49"/>
      <c r="RN309" s="49"/>
      <c r="RO309" s="49"/>
      <c r="RP309" s="49"/>
      <c r="RQ309" s="49"/>
      <c r="RR309" s="49"/>
      <c r="RS309" s="49"/>
      <c r="RT309" s="49"/>
      <c r="RU309" s="49"/>
      <c r="RV309" s="49"/>
      <c r="RW309" s="49"/>
      <c r="RX309" s="49"/>
      <c r="RY309" s="49"/>
      <c r="RZ309" s="49"/>
      <c r="SA309" s="49"/>
      <c r="SB309" s="49"/>
      <c r="SC309" s="49"/>
      <c r="SD309" s="49"/>
      <c r="SE309" s="49"/>
      <c r="SF309" s="49"/>
      <c r="SG309" s="49"/>
      <c r="SH309" s="49"/>
      <c r="SI309" s="49"/>
      <c r="SJ309" s="49"/>
      <c r="SK309" s="49"/>
      <c r="SL309" s="49"/>
      <c r="SM309" s="49"/>
      <c r="SN309" s="49"/>
      <c r="SO309" s="49"/>
      <c r="SP309" s="49"/>
      <c r="SQ309" s="49"/>
      <c r="SR309" s="49"/>
      <c r="SS309" s="49"/>
      <c r="ST309" s="49"/>
      <c r="SU309" s="49"/>
      <c r="SV309" s="49"/>
      <c r="SW309" s="49"/>
      <c r="SX309" s="49"/>
      <c r="SY309" s="49"/>
      <c r="SZ309" s="49"/>
      <c r="TA309" s="49"/>
      <c r="TB309" s="49"/>
      <c r="TC309" s="49"/>
      <c r="TD309" s="49"/>
      <c r="TE309" s="49"/>
      <c r="TF309" s="49"/>
      <c r="TG309" s="49"/>
      <c r="TH309" s="49"/>
      <c r="TI309" s="49"/>
      <c r="TJ309" s="49"/>
      <c r="TK309" s="49"/>
      <c r="TL309" s="49"/>
      <c r="TM309" s="49"/>
      <c r="TN309" s="49"/>
      <c r="TO309" s="49"/>
      <c r="TP309" s="49"/>
      <c r="TQ309" s="49"/>
      <c r="TR309" s="49"/>
      <c r="TS309" s="49"/>
      <c r="TT309" s="49"/>
      <c r="TU309" s="49"/>
      <c r="TV309" s="49"/>
      <c r="TW309" s="49"/>
      <c r="TX309" s="49"/>
      <c r="TY309" s="49"/>
      <c r="TZ309" s="49"/>
      <c r="UA309" s="49"/>
      <c r="UB309" s="49"/>
      <c r="UC309" s="49"/>
      <c r="UD309" s="49"/>
      <c r="UE309" s="49"/>
      <c r="UF309" s="49"/>
      <c r="UG309" s="49"/>
      <c r="UH309" s="49"/>
      <c r="UI309" s="49"/>
      <c r="UJ309" s="49"/>
      <c r="UK309" s="49"/>
      <c r="UL309" s="49"/>
      <c r="UM309" s="49"/>
      <c r="UN309" s="49"/>
      <c r="UO309" s="49"/>
      <c r="UP309" s="49"/>
      <c r="UQ309" s="49"/>
      <c r="UR309" s="49"/>
      <c r="US309" s="49"/>
      <c r="UT309" s="49"/>
      <c r="UU309" s="49"/>
      <c r="UV309" s="49"/>
      <c r="UW309" s="49"/>
      <c r="UX309" s="49"/>
      <c r="UY309" s="49"/>
      <c r="UZ309" s="49"/>
      <c r="VA309" s="49"/>
      <c r="VB309" s="49"/>
      <c r="VC309" s="49"/>
      <c r="VD309" s="49"/>
      <c r="VE309" s="49"/>
      <c r="VF309" s="49"/>
      <c r="VG309" s="49"/>
      <c r="VH309" s="49"/>
      <c r="VI309" s="49"/>
      <c r="VJ309" s="49"/>
      <c r="VK309" s="49"/>
      <c r="VL309" s="49"/>
      <c r="VM309" s="49"/>
      <c r="VN309" s="49"/>
      <c r="VO309" s="49"/>
      <c r="VP309" s="49"/>
      <c r="VQ309" s="49"/>
      <c r="VR309" s="49"/>
      <c r="VS309" s="49"/>
      <c r="VT309" s="49"/>
      <c r="VU309" s="49"/>
      <c r="VV309" s="49"/>
      <c r="VW309" s="49"/>
      <c r="VX309" s="49"/>
      <c r="VY309" s="49"/>
      <c r="VZ309" s="49"/>
      <c r="WA309" s="49"/>
      <c r="WB309" s="49"/>
      <c r="WC309" s="49"/>
      <c r="WD309" s="49"/>
      <c r="WE309" s="49"/>
      <c r="WF309" s="49"/>
      <c r="WG309" s="49"/>
      <c r="WH309" s="49"/>
      <c r="WI309" s="49"/>
      <c r="WJ309" s="49"/>
      <c r="WK309" s="49"/>
      <c r="WL309" s="49"/>
      <c r="WM309" s="49"/>
      <c r="WN309" s="49"/>
      <c r="WO309" s="49"/>
      <c r="WP309" s="49"/>
      <c r="WQ309" s="49"/>
      <c r="WR309" s="49"/>
      <c r="WS309" s="49"/>
      <c r="WT309" s="49"/>
      <c r="WU309" s="49"/>
      <c r="WV309" s="49"/>
      <c r="WW309" s="49"/>
      <c r="WX309" s="49"/>
      <c r="WY309" s="49"/>
      <c r="WZ309" s="49"/>
      <c r="XA309" s="49"/>
      <c r="XB309" s="49"/>
      <c r="XC309" s="49"/>
      <c r="XD309" s="49"/>
      <c r="XE309" s="49"/>
      <c r="XF309" s="49"/>
      <c r="XG309" s="49"/>
      <c r="XH309" s="49"/>
      <c r="XI309" s="49"/>
      <c r="XJ309" s="49"/>
      <c r="XK309" s="49"/>
      <c r="XL309" s="49"/>
      <c r="XM309" s="49"/>
      <c r="XN309" s="49"/>
      <c r="XO309" s="49"/>
      <c r="XP309" s="49"/>
      <c r="XQ309" s="49"/>
      <c r="XR309" s="49"/>
      <c r="XS309" s="49"/>
      <c r="XT309" s="49"/>
      <c r="XU309" s="49"/>
      <c r="XV309" s="49"/>
      <c r="XW309" s="49"/>
      <c r="XX309" s="49"/>
      <c r="XY309" s="49"/>
      <c r="XZ309" s="49"/>
      <c r="YA309" s="49"/>
      <c r="YB309" s="49"/>
      <c r="YC309" s="49"/>
      <c r="YD309" s="49"/>
      <c r="YE309" s="49"/>
      <c r="YF309" s="49"/>
      <c r="YG309" s="49"/>
      <c r="YH309" s="49"/>
      <c r="YI309" s="49"/>
      <c r="YJ309" s="49"/>
      <c r="YK309" s="49"/>
      <c r="YL309" s="49"/>
      <c r="YM309" s="49"/>
      <c r="YN309" s="49"/>
      <c r="YO309" s="49"/>
      <c r="YP309" s="49"/>
      <c r="YQ309" s="49"/>
      <c r="YR309" s="49"/>
      <c r="YS309" s="49"/>
      <c r="YT309" s="49"/>
      <c r="YU309" s="49"/>
      <c r="YV309" s="49"/>
      <c r="YW309" s="49"/>
      <c r="YX309" s="49"/>
      <c r="YY309" s="49"/>
      <c r="YZ309" s="49"/>
      <c r="ZA309" s="49"/>
      <c r="ZB309" s="49"/>
      <c r="ZC309" s="49"/>
      <c r="ZD309" s="49"/>
      <c r="ZE309" s="49"/>
      <c r="ZF309" s="49"/>
      <c r="ZG309" s="49"/>
      <c r="ZH309" s="49"/>
      <c r="ZI309" s="49"/>
      <c r="ZJ309" s="49"/>
      <c r="ZK309" s="49"/>
      <c r="ZL309" s="49"/>
      <c r="ZM309" s="49"/>
      <c r="ZN309" s="49"/>
      <c r="ZO309" s="49"/>
      <c r="ZP309" s="49"/>
      <c r="ZQ309" s="49"/>
      <c r="ZR309" s="49"/>
      <c r="ZS309" s="49"/>
      <c r="ZT309" s="49"/>
      <c r="ZU309" s="49"/>
      <c r="ZV309" s="49"/>
      <c r="ZW309" s="49"/>
      <c r="ZX309" s="49"/>
      <c r="ZY309" s="49"/>
      <c r="ZZ309" s="49"/>
      <c r="AAA309" s="49"/>
      <c r="AAB309" s="49"/>
      <c r="AAC309" s="49"/>
      <c r="AAD309" s="49"/>
      <c r="AAE309" s="49"/>
      <c r="AAF309" s="49"/>
      <c r="AAG309" s="49"/>
      <c r="AAH309" s="49"/>
      <c r="AAI309" s="49"/>
      <c r="AAJ309" s="49"/>
      <c r="AAK309" s="49"/>
      <c r="AAL309" s="49"/>
      <c r="AAM309" s="49"/>
      <c r="AAN309" s="49"/>
      <c r="AAO309" s="49"/>
      <c r="AAP309" s="49"/>
      <c r="AAQ309" s="49"/>
      <c r="AAR309" s="49"/>
      <c r="AAS309" s="49"/>
      <c r="AAT309" s="49"/>
      <c r="AAU309" s="49"/>
      <c r="AAV309" s="49"/>
      <c r="AAW309" s="49"/>
      <c r="AAX309" s="49"/>
      <c r="AAY309" s="49"/>
      <c r="AAZ309" s="49"/>
      <c r="ABA309" s="49"/>
      <c r="ABB309" s="49"/>
      <c r="ABC309" s="49"/>
      <c r="ABD309" s="49"/>
      <c r="ABE309" s="49"/>
      <c r="ABF309" s="49"/>
      <c r="ABG309" s="49"/>
      <c r="ABH309" s="49"/>
      <c r="ABI309" s="49"/>
      <c r="ABJ309" s="49"/>
      <c r="ABK309" s="49"/>
      <c r="ABL309" s="49"/>
      <c r="ABM309" s="49"/>
      <c r="ABN309" s="49"/>
      <c r="ABO309" s="49"/>
      <c r="ABP309" s="49"/>
      <c r="ABQ309" s="49"/>
      <c r="ABR309" s="49"/>
      <c r="ABS309" s="49"/>
      <c r="ABT309" s="49"/>
      <c r="ABU309" s="49"/>
      <c r="ABV309" s="49"/>
      <c r="ABW309" s="49"/>
      <c r="ABX309" s="49"/>
      <c r="ABY309" s="49"/>
      <c r="ABZ309" s="49"/>
      <c r="ACA309" s="49"/>
      <c r="ACB309" s="49"/>
      <c r="ACC309" s="49"/>
      <c r="ACD309" s="49"/>
      <c r="ACE309" s="49"/>
      <c r="ACF309" s="49"/>
      <c r="ACG309" s="49"/>
      <c r="ACH309" s="49"/>
      <c r="ACI309" s="49"/>
      <c r="ACJ309" s="49"/>
      <c r="ACK309" s="49"/>
      <c r="ACL309" s="49"/>
      <c r="ACM309" s="49"/>
      <c r="ACN309" s="49"/>
      <c r="ACO309" s="49"/>
      <c r="ACP309" s="49"/>
      <c r="ACQ309" s="49"/>
      <c r="ACR309" s="49"/>
      <c r="ACS309" s="49"/>
      <c r="ACT309" s="49"/>
      <c r="ACU309" s="49"/>
      <c r="ACV309" s="49"/>
      <c r="ACW309" s="49"/>
      <c r="ACX309" s="49"/>
      <c r="ACY309" s="49"/>
      <c r="ACZ309" s="49"/>
      <c r="ADA309" s="49"/>
      <c r="ADB309" s="49"/>
      <c r="ADC309" s="49"/>
      <c r="ADD309" s="49"/>
      <c r="ADE309" s="49"/>
      <c r="ADF309" s="49"/>
      <c r="ADG309" s="49"/>
      <c r="ADH309" s="49"/>
      <c r="ADI309" s="49"/>
      <c r="ADJ309" s="49"/>
      <c r="ADK309" s="49"/>
      <c r="ADL309" s="49"/>
      <c r="ADM309" s="49"/>
      <c r="ADN309" s="49"/>
      <c r="ADO309" s="49"/>
      <c r="ADP309" s="49"/>
      <c r="ADQ309" s="49"/>
      <c r="ADR309" s="49"/>
      <c r="ADS309" s="49"/>
      <c r="ADT309" s="49"/>
      <c r="ADU309" s="49"/>
      <c r="ADV309" s="49"/>
      <c r="ADW309" s="49"/>
      <c r="ADX309" s="49"/>
      <c r="ADY309" s="49"/>
      <c r="ADZ309" s="49"/>
      <c r="AEA309" s="49"/>
      <c r="AEB309" s="49"/>
      <c r="AEC309" s="49"/>
      <c r="AED309" s="49"/>
      <c r="AEE309" s="49"/>
      <c r="AEF309" s="49"/>
      <c r="AEG309" s="49"/>
      <c r="AEH309" s="49"/>
      <c r="AEI309" s="49"/>
      <c r="AEJ309" s="49"/>
      <c r="AEK309" s="49"/>
      <c r="AEL309" s="49"/>
      <c r="AEM309" s="49"/>
      <c r="AEN309" s="49"/>
      <c r="AEO309" s="49"/>
      <c r="AEP309" s="49"/>
      <c r="AEQ309" s="49"/>
      <c r="AER309" s="49"/>
      <c r="AES309" s="49"/>
      <c r="AET309" s="49"/>
      <c r="AEU309" s="49"/>
      <c r="AEV309" s="49"/>
      <c r="AEW309" s="49"/>
      <c r="AEX309" s="49"/>
      <c r="AEY309" s="49"/>
      <c r="AEZ309" s="49"/>
      <c r="AFA309" s="49"/>
      <c r="AFB309" s="49"/>
      <c r="AFC309" s="49"/>
      <c r="AFD309" s="49"/>
      <c r="AFE309" s="49"/>
      <c r="AFF309" s="49"/>
      <c r="AFG309" s="49"/>
      <c r="AFH309" s="49"/>
      <c r="AFI309" s="49"/>
      <c r="AFJ309" s="49"/>
      <c r="AFK309" s="49"/>
      <c r="AFL309" s="49"/>
      <c r="AFM309" s="49"/>
      <c r="AFN309" s="49"/>
      <c r="AFO309" s="49"/>
      <c r="AFP309" s="49"/>
      <c r="AFQ309" s="49"/>
      <c r="AFR309" s="49"/>
      <c r="AFS309" s="49"/>
      <c r="AFT309" s="49"/>
      <c r="AFU309" s="49"/>
      <c r="AFV309" s="49"/>
      <c r="AFW309" s="49"/>
      <c r="AFX309" s="49"/>
      <c r="AFY309" s="49"/>
      <c r="AFZ309" s="49"/>
      <c r="AGA309" s="49"/>
      <c r="AGB309" s="49"/>
      <c r="AGC309" s="49"/>
      <c r="AGD309" s="49"/>
      <c r="AGE309" s="49"/>
      <c r="AGF309" s="49"/>
      <c r="AGG309" s="49"/>
      <c r="AGH309" s="49"/>
      <c r="AGI309" s="49"/>
      <c r="AGJ309" s="49"/>
      <c r="AGK309" s="49"/>
      <c r="AGL309" s="49"/>
      <c r="AGM309" s="49"/>
      <c r="AGN309" s="49"/>
      <c r="AGO309" s="49"/>
      <c r="AGP309" s="49"/>
      <c r="AGQ309" s="49"/>
      <c r="AGR309" s="49"/>
      <c r="AGS309" s="49"/>
      <c r="AGT309" s="49"/>
      <c r="AGU309" s="49"/>
      <c r="AGV309" s="49"/>
      <c r="AGW309" s="49"/>
      <c r="AGX309" s="49"/>
      <c r="AGY309" s="49"/>
      <c r="AGZ309" s="49"/>
      <c r="AHA309" s="49"/>
      <c r="AHB309" s="49"/>
      <c r="AHC309" s="49"/>
      <c r="AHD309" s="49"/>
      <c r="AHE309" s="49"/>
      <c r="AHF309" s="49"/>
      <c r="AHG309" s="49"/>
      <c r="AHH309" s="49"/>
      <c r="AHI309" s="49"/>
      <c r="AHJ309" s="49"/>
      <c r="AHK309" s="49"/>
      <c r="AHL309" s="49"/>
      <c r="AHM309" s="49"/>
      <c r="AHN309" s="49"/>
      <c r="AHO309" s="49"/>
      <c r="AHP309" s="49"/>
      <c r="AHQ309" s="49"/>
      <c r="AHR309" s="49"/>
      <c r="AHS309" s="49"/>
      <c r="AHT309" s="49"/>
      <c r="AHU309" s="49"/>
      <c r="AHV309" s="49"/>
      <c r="AHW309" s="49"/>
      <c r="AHX309" s="49"/>
      <c r="AHY309" s="49"/>
      <c r="AHZ309" s="49"/>
      <c r="AIA309" s="49"/>
      <c r="AIB309" s="49"/>
      <c r="AIC309" s="49"/>
      <c r="AID309" s="49"/>
      <c r="AIE309" s="49"/>
      <c r="AIF309" s="49"/>
      <c r="AIG309" s="49"/>
      <c r="AIH309" s="49"/>
      <c r="AII309" s="49"/>
      <c r="AIJ309" s="49"/>
      <c r="AIK309" s="49"/>
      <c r="AIL309" s="49"/>
      <c r="AIM309" s="49"/>
      <c r="AIN309" s="49"/>
      <c r="AIO309" s="49"/>
      <c r="AIP309" s="49"/>
      <c r="AIQ309" s="49"/>
      <c r="AIR309" s="49"/>
      <c r="AIS309" s="49"/>
      <c r="AIT309" s="49"/>
      <c r="AIU309" s="49"/>
      <c r="AIV309" s="49"/>
      <c r="AIW309" s="49"/>
      <c r="AIX309" s="49"/>
      <c r="AIY309" s="49"/>
      <c r="AIZ309" s="49"/>
      <c r="AJA309" s="49"/>
      <c r="AJB309" s="49"/>
      <c r="AJC309" s="49"/>
      <c r="AJD309" s="49"/>
      <c r="AJE309" s="49"/>
      <c r="AJF309" s="49"/>
      <c r="AJG309" s="49"/>
      <c r="AJH309" s="49"/>
      <c r="AJI309" s="49"/>
      <c r="AJJ309" s="49"/>
      <c r="AJK309" s="49"/>
      <c r="AJL309" s="49"/>
      <c r="AJM309" s="49"/>
      <c r="AJN309" s="49"/>
      <c r="AJO309" s="49"/>
      <c r="AJP309" s="49"/>
      <c r="AJQ309" s="49"/>
      <c r="AJR309" s="49"/>
      <c r="AJS309" s="49"/>
      <c r="AJT309" s="49"/>
      <c r="AJU309" s="49"/>
      <c r="AJV309" s="49"/>
      <c r="AJW309" s="49"/>
      <c r="AJX309" s="49"/>
      <c r="AJY309" s="49"/>
      <c r="AJZ309" s="49"/>
      <c r="AKA309" s="49"/>
      <c r="AKB309" s="49"/>
      <c r="AKC309" s="49"/>
      <c r="AKD309" s="49"/>
      <c r="AKE309" s="49"/>
      <c r="AKF309" s="49"/>
      <c r="AKG309" s="49"/>
      <c r="AKH309" s="49"/>
      <c r="AKI309" s="49"/>
      <c r="AKJ309" s="49"/>
      <c r="AKK309" s="49"/>
      <c r="AKL309" s="49"/>
      <c r="AKM309" s="49"/>
      <c r="AKN309" s="49"/>
      <c r="AKO309" s="49"/>
      <c r="AKP309" s="49"/>
      <c r="AKQ309" s="49"/>
      <c r="AKR309" s="49"/>
      <c r="AKS309" s="49"/>
      <c r="AKT309" s="49"/>
      <c r="AKU309" s="49"/>
      <c r="AKV309" s="49"/>
      <c r="AKW309" s="49"/>
      <c r="AKX309" s="49"/>
      <c r="AKY309" s="49"/>
      <c r="AKZ309" s="49"/>
      <c r="ALA309" s="49"/>
      <c r="ALB309" s="49"/>
      <c r="ALC309" s="49"/>
      <c r="ALD309" s="49"/>
      <c r="ALE309" s="49"/>
      <c r="ALF309" s="49"/>
      <c r="ALG309" s="49"/>
      <c r="ALH309" s="49"/>
      <c r="ALI309" s="49"/>
      <c r="ALJ309" s="49"/>
      <c r="ALK309" s="49"/>
      <c r="ALL309" s="49"/>
      <c r="ALM309" s="49"/>
      <c r="ALN309" s="49"/>
      <c r="ALO309" s="49"/>
      <c r="ALP309" s="49"/>
      <c r="ALQ309" s="49"/>
      <c r="ALR309" s="49"/>
      <c r="ALS309" s="49"/>
      <c r="ALT309" s="49"/>
      <c r="ALU309" s="49"/>
      <c r="ALV309" s="49"/>
      <c r="ALW309" s="49"/>
      <c r="ALX309" s="49"/>
      <c r="ALY309" s="49"/>
      <c r="ALZ309" s="49"/>
      <c r="AMA309" s="49"/>
      <c r="AMB309" s="49"/>
      <c r="AMC309" s="49"/>
      <c r="AMD309" s="49"/>
      <c r="AME309" s="49"/>
      <c r="AMF309" s="49"/>
      <c r="AMG309" s="49"/>
      <c r="AMH309" s="49"/>
      <c r="AMI309" s="49"/>
      <c r="AMJ309" s="49"/>
      <c r="AMK309" s="49"/>
      <c r="AML309" s="49"/>
      <c r="AMM309" s="49"/>
      <c r="AMN309" s="49"/>
      <c r="AMO309" s="49"/>
      <c r="AMP309" s="49"/>
      <c r="AMQ309" s="49"/>
      <c r="AMR309" s="49"/>
      <c r="AMS309" s="49"/>
      <c r="AMT309" s="49"/>
      <c r="AMU309" s="49"/>
      <c r="AMV309" s="49"/>
      <c r="AMW309" s="49"/>
      <c r="AMX309" s="49"/>
      <c r="AMY309" s="49"/>
      <c r="AMZ309" s="49"/>
      <c r="ANA309" s="49"/>
      <c r="ANB309" s="49"/>
      <c r="ANC309" s="49"/>
      <c r="AND309" s="49"/>
      <c r="ANE309" s="49"/>
      <c r="ANF309" s="49"/>
      <c r="ANG309" s="49"/>
      <c r="ANH309" s="49"/>
      <c r="ANI309" s="49"/>
      <c r="ANJ309" s="49"/>
      <c r="ANK309" s="49"/>
      <c r="ANL309" s="49"/>
      <c r="ANM309" s="49"/>
      <c r="ANN309" s="49"/>
      <c r="ANO309" s="49"/>
      <c r="ANP309" s="49"/>
      <c r="ANQ309" s="49"/>
      <c r="ANR309" s="49"/>
      <c r="ANS309" s="49"/>
      <c r="ANT309" s="49"/>
      <c r="ANU309" s="49"/>
      <c r="ANV309" s="49"/>
      <c r="ANW309" s="49"/>
      <c r="ANX309" s="49"/>
      <c r="ANY309" s="49"/>
      <c r="ANZ309" s="49"/>
      <c r="AOA309" s="49"/>
      <c r="AOB309" s="49"/>
      <c r="AOC309" s="49"/>
      <c r="AOD309" s="49"/>
      <c r="AOE309" s="49"/>
      <c r="AOF309" s="49"/>
      <c r="AOG309" s="49"/>
      <c r="AOH309" s="49"/>
      <c r="AOI309" s="49"/>
      <c r="AOJ309" s="49"/>
      <c r="AOK309" s="49"/>
      <c r="AOL309" s="49"/>
      <c r="AOM309" s="49"/>
      <c r="AON309" s="49"/>
      <c r="AOO309" s="49"/>
      <c r="AOP309" s="49"/>
      <c r="AOQ309" s="49"/>
      <c r="AOR309" s="49"/>
      <c r="AOS309" s="49"/>
      <c r="AOT309" s="49"/>
      <c r="AOU309" s="49"/>
      <c r="AOV309" s="49"/>
      <c r="AOW309" s="49"/>
      <c r="AOX309" s="49"/>
      <c r="AOY309" s="49"/>
      <c r="AOZ309" s="49"/>
      <c r="APA309" s="49"/>
      <c r="APB309" s="49"/>
      <c r="APC309" s="49"/>
      <c r="APD309" s="49"/>
      <c r="APE309" s="49"/>
      <c r="APF309" s="49"/>
      <c r="APG309" s="49"/>
      <c r="APH309" s="49"/>
      <c r="API309" s="49"/>
      <c r="APJ309" s="49"/>
      <c r="APK309" s="49"/>
      <c r="APL309" s="49"/>
      <c r="APM309" s="49"/>
      <c r="APN309" s="49"/>
      <c r="APO309" s="49"/>
      <c r="APP309" s="49"/>
      <c r="APQ309" s="49"/>
      <c r="APR309" s="49"/>
      <c r="APS309" s="49"/>
      <c r="APT309" s="49"/>
      <c r="APU309" s="49"/>
      <c r="APV309" s="49"/>
      <c r="APW309" s="49"/>
      <c r="APX309" s="49"/>
      <c r="APY309" s="49"/>
      <c r="APZ309" s="49"/>
      <c r="AQA309" s="49"/>
      <c r="AQB309" s="49"/>
      <c r="AQC309" s="49"/>
      <c r="AQD309" s="49"/>
      <c r="AQE309" s="49"/>
      <c r="AQF309" s="49"/>
      <c r="AQG309" s="49"/>
      <c r="AQH309" s="49"/>
      <c r="AQI309" s="49"/>
      <c r="AQJ309" s="49"/>
      <c r="AQK309" s="49"/>
      <c r="AQL309" s="49"/>
      <c r="AQM309" s="49"/>
      <c r="AQN309" s="49"/>
      <c r="AQO309" s="49"/>
      <c r="AQP309" s="49"/>
      <c r="AQQ309" s="49"/>
      <c r="AQR309" s="49"/>
      <c r="AQS309" s="49"/>
      <c r="AQT309" s="49"/>
      <c r="AQU309" s="49"/>
      <c r="AQV309" s="49"/>
      <c r="AQW309" s="49"/>
      <c r="AQX309" s="49"/>
      <c r="AQY309" s="49"/>
      <c r="AQZ309" s="49"/>
      <c r="ARA309" s="49"/>
      <c r="ARB309" s="49"/>
      <c r="ARC309" s="49"/>
      <c r="ARD309" s="49"/>
      <c r="ARE309" s="49"/>
      <c r="ARF309" s="49"/>
      <c r="ARG309" s="49"/>
      <c r="ARH309" s="49"/>
      <c r="ARI309" s="49"/>
      <c r="ARJ309" s="49"/>
      <c r="ARK309" s="49"/>
      <c r="ARL309" s="49"/>
      <c r="ARM309" s="49"/>
      <c r="ARN309" s="49"/>
      <c r="ARO309" s="49"/>
      <c r="ARP309" s="49"/>
      <c r="ARQ309" s="49"/>
      <c r="ARR309" s="49"/>
      <c r="ARS309" s="49"/>
      <c r="ART309" s="49"/>
      <c r="ARU309" s="49"/>
      <c r="ARV309" s="49"/>
      <c r="ARW309" s="49"/>
      <c r="ARX309" s="49"/>
      <c r="ARY309" s="49"/>
      <c r="ARZ309" s="49"/>
      <c r="ASA309" s="49"/>
      <c r="ASB309" s="49"/>
      <c r="ASC309" s="49"/>
      <c r="ASD309" s="49"/>
      <c r="ASE309" s="49"/>
      <c r="ASF309" s="49"/>
      <c r="ASG309" s="49"/>
      <c r="ASH309" s="49"/>
      <c r="ASI309" s="49"/>
      <c r="ASJ309" s="49"/>
      <c r="ASK309" s="49"/>
      <c r="ASL309" s="49"/>
      <c r="ASM309" s="49"/>
      <c r="ASN309" s="49"/>
      <c r="ASO309" s="49"/>
      <c r="ASP309" s="49"/>
      <c r="ASQ309" s="49"/>
      <c r="ASR309" s="49"/>
      <c r="ASS309" s="49"/>
      <c r="AST309" s="49"/>
      <c r="ASU309" s="49"/>
      <c r="ASV309" s="49"/>
      <c r="ASW309" s="49"/>
      <c r="ASX309" s="49"/>
      <c r="ASY309" s="49"/>
      <c r="ASZ309" s="49"/>
      <c r="ATA309" s="49"/>
      <c r="ATB309" s="49"/>
      <c r="ATC309" s="49"/>
      <c r="ATD309" s="49"/>
      <c r="ATE309" s="49"/>
      <c r="ATF309" s="49"/>
      <c r="ATG309" s="49"/>
      <c r="ATH309" s="49"/>
      <c r="ATI309" s="49"/>
      <c r="ATJ309" s="49"/>
      <c r="ATK309" s="49"/>
      <c r="ATL309" s="49"/>
      <c r="ATM309" s="49"/>
      <c r="ATN309" s="49"/>
      <c r="ATO309" s="49"/>
      <c r="ATP309" s="49"/>
      <c r="ATQ309" s="49"/>
      <c r="ATR309" s="49"/>
      <c r="ATS309" s="49"/>
      <c r="ATT309" s="49"/>
      <c r="ATU309" s="49"/>
      <c r="ATV309" s="49"/>
      <c r="ATW309" s="49"/>
      <c r="ATX309" s="49"/>
      <c r="ATY309" s="49"/>
      <c r="ATZ309" s="49"/>
      <c r="AUA309" s="49"/>
      <c r="AUB309" s="49"/>
      <c r="AUC309" s="49"/>
      <c r="AUD309" s="49"/>
      <c r="AUE309" s="49"/>
      <c r="AUF309" s="49"/>
      <c r="AUG309" s="49"/>
      <c r="AUH309" s="49"/>
      <c r="AUI309" s="49"/>
      <c r="AUJ309" s="49"/>
      <c r="AUK309" s="49"/>
      <c r="AUL309" s="49"/>
      <c r="AUM309" s="49"/>
      <c r="AUN309" s="49"/>
      <c r="AUO309" s="49"/>
      <c r="AUP309" s="49"/>
      <c r="AUQ309" s="49"/>
      <c r="AUR309" s="49"/>
      <c r="AUS309" s="49"/>
      <c r="AUT309" s="49"/>
      <c r="AUU309" s="49"/>
      <c r="AUV309" s="49"/>
      <c r="AUW309" s="49"/>
      <c r="AUX309" s="49"/>
      <c r="AUY309" s="49"/>
      <c r="AUZ309" s="49"/>
      <c r="AVA309" s="49"/>
      <c r="AVB309" s="49"/>
      <c r="AVC309" s="49"/>
      <c r="AVD309" s="49"/>
      <c r="AVE309" s="49"/>
      <c r="AVF309" s="49"/>
      <c r="AVG309" s="49"/>
      <c r="AVH309" s="49"/>
      <c r="AVI309" s="49"/>
      <c r="AVJ309" s="49"/>
      <c r="AVK309" s="49"/>
      <c r="AVL309" s="49"/>
      <c r="AVM309" s="49"/>
      <c r="AVN309" s="49"/>
      <c r="AVO309" s="49"/>
      <c r="AVP309" s="49"/>
      <c r="AVQ309" s="49"/>
      <c r="AVR309" s="49"/>
      <c r="AVS309" s="49"/>
      <c r="AVT309" s="49"/>
      <c r="AVU309" s="49"/>
      <c r="AVV309" s="49"/>
      <c r="AVW309" s="49"/>
      <c r="AVX309" s="49"/>
      <c r="AVY309" s="49"/>
      <c r="AVZ309" s="49"/>
      <c r="AWA309" s="49"/>
      <c r="AWB309" s="49"/>
      <c r="AWC309" s="49"/>
      <c r="AWD309" s="49"/>
      <c r="AWE309" s="49"/>
      <c r="AWF309" s="49"/>
      <c r="AWG309" s="49"/>
      <c r="AWH309" s="49"/>
      <c r="AWI309" s="49"/>
      <c r="AWJ309" s="49"/>
      <c r="AWK309" s="49"/>
      <c r="AWL309" s="49"/>
      <c r="AWM309" s="49"/>
      <c r="AWN309" s="49"/>
      <c r="AWO309" s="49"/>
      <c r="AWP309" s="49"/>
      <c r="AWQ309" s="49"/>
      <c r="AWR309" s="49"/>
      <c r="AWS309" s="49"/>
      <c r="AWT309" s="49"/>
      <c r="AWU309" s="49"/>
      <c r="AWV309" s="49"/>
      <c r="AWW309" s="49"/>
      <c r="AWX309" s="49"/>
      <c r="AWY309" s="49"/>
      <c r="AWZ309" s="49"/>
      <c r="AXA309" s="49"/>
      <c r="AXB309" s="49"/>
      <c r="AXC309" s="49"/>
      <c r="AXD309" s="49"/>
      <c r="AXE309" s="49"/>
      <c r="AXF309" s="49"/>
      <c r="AXG309" s="49"/>
      <c r="AXH309" s="49"/>
      <c r="AXI309" s="49"/>
      <c r="AXJ309" s="49"/>
      <c r="AXK309" s="49"/>
      <c r="AXL309" s="49"/>
      <c r="AXM309" s="49"/>
      <c r="AXN309" s="49"/>
      <c r="AXO309" s="49"/>
      <c r="AXP309" s="49"/>
      <c r="AXQ309" s="49"/>
      <c r="AXR309" s="49"/>
      <c r="AXS309" s="49"/>
      <c r="AXT309" s="49"/>
      <c r="AXU309" s="49"/>
      <c r="AXV309" s="49"/>
      <c r="AXW309" s="49"/>
      <c r="AXX309" s="49"/>
      <c r="AXY309" s="49"/>
      <c r="AXZ309" s="49"/>
      <c r="AYA309" s="49"/>
      <c r="AYB309" s="49"/>
      <c r="AYC309" s="49"/>
      <c r="AYD309" s="49"/>
      <c r="AYE309" s="49"/>
      <c r="AYF309" s="49"/>
      <c r="AYG309" s="49"/>
      <c r="AYH309" s="49"/>
      <c r="AYI309" s="49"/>
      <c r="AYJ309" s="49"/>
      <c r="AYK309" s="49"/>
      <c r="AYL309" s="49"/>
      <c r="AYM309" s="49"/>
      <c r="AYN309" s="49"/>
      <c r="AYO309" s="49"/>
      <c r="AYP309" s="49"/>
      <c r="AYQ309" s="49"/>
      <c r="AYR309" s="49"/>
      <c r="AYS309" s="49"/>
      <c r="AYT309" s="49"/>
      <c r="AYU309" s="49"/>
      <c r="AYV309" s="49"/>
      <c r="AYW309" s="49"/>
      <c r="AYX309" s="49"/>
      <c r="AYY309" s="49"/>
      <c r="AYZ309" s="49"/>
      <c r="AZA309" s="49"/>
      <c r="AZB309" s="49"/>
      <c r="AZC309" s="49"/>
      <c r="AZD309" s="49"/>
      <c r="AZE309" s="49"/>
      <c r="AZF309" s="49"/>
      <c r="AZG309" s="49"/>
      <c r="AZH309" s="49"/>
      <c r="AZI309" s="49"/>
      <c r="AZJ309" s="49"/>
      <c r="AZK309" s="49"/>
      <c r="AZL309" s="49"/>
      <c r="AZM309" s="49"/>
      <c r="AZN309" s="49"/>
      <c r="AZO309" s="49"/>
      <c r="AZP309" s="49"/>
      <c r="AZQ309" s="49"/>
      <c r="AZR309" s="49"/>
      <c r="AZS309" s="49"/>
      <c r="AZT309" s="49"/>
      <c r="AZU309" s="49"/>
      <c r="AZV309" s="49"/>
      <c r="AZW309" s="49"/>
      <c r="AZX309" s="49"/>
      <c r="AZY309" s="49"/>
      <c r="AZZ309" s="49"/>
      <c r="BAA309" s="49"/>
      <c r="BAB309" s="49"/>
      <c r="BAC309" s="49"/>
      <c r="BAD309" s="49"/>
      <c r="BAE309" s="49"/>
      <c r="BAF309" s="49"/>
      <c r="BAG309" s="49"/>
      <c r="BAH309" s="49"/>
      <c r="BAI309" s="49"/>
      <c r="BAJ309" s="49"/>
      <c r="BAK309" s="49"/>
      <c r="BAL309" s="49"/>
      <c r="BAM309" s="49"/>
      <c r="BAN309" s="49"/>
      <c r="BAO309" s="49"/>
      <c r="BAP309" s="49"/>
      <c r="BAQ309" s="49"/>
      <c r="BAR309" s="49"/>
      <c r="BAS309" s="49"/>
      <c r="BAT309" s="49"/>
      <c r="BAU309" s="49"/>
      <c r="BAV309" s="49"/>
      <c r="BAW309" s="49"/>
      <c r="BAX309" s="49"/>
      <c r="BAY309" s="49"/>
      <c r="BAZ309" s="49"/>
      <c r="BBA309" s="49"/>
      <c r="BBB309" s="49"/>
      <c r="BBC309" s="49"/>
      <c r="BBD309" s="49"/>
      <c r="BBE309" s="49"/>
      <c r="BBF309" s="49"/>
      <c r="BBG309" s="49"/>
      <c r="BBH309" s="49"/>
      <c r="BBI309" s="49"/>
      <c r="BBJ309" s="49"/>
      <c r="BBK309" s="49"/>
      <c r="BBL309" s="49"/>
      <c r="BBM309" s="49"/>
      <c r="BBN309" s="49"/>
      <c r="BBO309" s="49"/>
      <c r="BBP309" s="49"/>
      <c r="BBQ309" s="49"/>
      <c r="BBR309" s="49"/>
      <c r="BBS309" s="49"/>
      <c r="BBT309" s="49"/>
      <c r="BBU309" s="49"/>
      <c r="BBV309" s="49"/>
      <c r="BBW309" s="49"/>
      <c r="BBX309" s="49"/>
      <c r="BBY309" s="49"/>
      <c r="BBZ309" s="49"/>
      <c r="BCA309" s="49"/>
      <c r="BCB309" s="49"/>
      <c r="BCC309" s="49"/>
      <c r="BCD309" s="49"/>
      <c r="BCE309" s="49"/>
      <c r="BCF309" s="49"/>
      <c r="BCG309" s="49"/>
      <c r="BCH309" s="49"/>
      <c r="BCI309" s="49"/>
      <c r="BCJ309" s="49"/>
      <c r="BCK309" s="49"/>
      <c r="BCL309" s="49"/>
      <c r="BCM309" s="49"/>
      <c r="BCN309" s="49"/>
      <c r="BCO309" s="49"/>
      <c r="BCP309" s="49"/>
      <c r="BCQ309" s="49"/>
      <c r="BCR309" s="49"/>
      <c r="BCS309" s="49"/>
      <c r="BCT309" s="49"/>
      <c r="BCU309" s="49"/>
      <c r="BCV309" s="49"/>
      <c r="BCW309" s="49"/>
      <c r="BCX309" s="49"/>
      <c r="BCY309" s="49"/>
      <c r="BCZ309" s="49"/>
      <c r="BDA309" s="49"/>
      <c r="BDB309" s="49"/>
      <c r="BDC309" s="49"/>
      <c r="BDD309" s="49"/>
      <c r="BDE309" s="49"/>
      <c r="BDF309" s="49"/>
      <c r="BDG309" s="49"/>
      <c r="BDH309" s="49"/>
      <c r="BDI309" s="49"/>
      <c r="BDJ309" s="49"/>
      <c r="BDK309" s="49"/>
      <c r="BDL309" s="49"/>
      <c r="BDM309" s="49"/>
      <c r="BDN309" s="49"/>
      <c r="BDO309" s="49"/>
      <c r="BDP309" s="49"/>
      <c r="BDQ309" s="49"/>
      <c r="BDR309" s="49"/>
      <c r="BDS309" s="49"/>
      <c r="BDT309" s="49"/>
      <c r="BDU309" s="49"/>
      <c r="BDV309" s="49"/>
      <c r="BDW309" s="49"/>
      <c r="BDX309" s="49"/>
      <c r="BDY309" s="49"/>
      <c r="BDZ309" s="49"/>
      <c r="BEA309" s="49"/>
      <c r="BEB309" s="49"/>
      <c r="BEC309" s="49"/>
      <c r="BED309" s="49"/>
      <c r="BEE309" s="49"/>
      <c r="BEF309" s="49"/>
      <c r="BEG309" s="49"/>
      <c r="BEH309" s="49"/>
      <c r="BEI309" s="49"/>
      <c r="BEJ309" s="49"/>
      <c r="BEK309" s="49"/>
      <c r="BEL309" s="49"/>
      <c r="BEM309" s="49"/>
      <c r="BEN309" s="49"/>
      <c r="BEO309" s="49"/>
      <c r="BEP309" s="49"/>
      <c r="BEQ309" s="49"/>
      <c r="BER309" s="49"/>
      <c r="BES309" s="49"/>
      <c r="BET309" s="49"/>
      <c r="BEU309" s="49"/>
      <c r="BEV309" s="49"/>
      <c r="BEW309" s="49"/>
      <c r="BEX309" s="49"/>
      <c r="BEY309" s="49"/>
      <c r="BEZ309" s="49"/>
      <c r="BFA309" s="49"/>
      <c r="BFB309" s="49"/>
      <c r="BFC309" s="49"/>
      <c r="BFD309" s="49"/>
      <c r="BFE309" s="49"/>
      <c r="BFF309" s="49"/>
      <c r="BFG309" s="49"/>
      <c r="BFH309" s="49"/>
      <c r="BFI309" s="49"/>
      <c r="BFJ309" s="49"/>
      <c r="BFK309" s="49"/>
      <c r="BFL309" s="49"/>
      <c r="BFM309" s="49"/>
      <c r="BFN309" s="49"/>
      <c r="BFO309" s="49"/>
      <c r="BFP309" s="49"/>
      <c r="BFQ309" s="49"/>
      <c r="BFR309" s="49"/>
      <c r="BFS309" s="49"/>
      <c r="BFT309" s="49"/>
      <c r="BFU309" s="49"/>
      <c r="BFV309" s="49"/>
      <c r="BFW309" s="49"/>
      <c r="BFX309" s="49"/>
      <c r="BFY309" s="49"/>
      <c r="BFZ309" s="49"/>
      <c r="BGA309" s="49"/>
      <c r="BGB309" s="49"/>
      <c r="BGC309" s="49"/>
      <c r="BGD309" s="49"/>
      <c r="BGE309" s="49"/>
      <c r="BGF309" s="49"/>
      <c r="BGG309" s="49"/>
      <c r="BGH309" s="49"/>
      <c r="BGI309" s="49"/>
      <c r="BGJ309" s="49"/>
      <c r="BGK309" s="49"/>
      <c r="BGL309" s="49"/>
      <c r="BGM309" s="49"/>
      <c r="BGN309" s="49"/>
      <c r="BGO309" s="49"/>
      <c r="BGP309" s="49"/>
      <c r="BGQ309" s="49"/>
      <c r="BGR309" s="49"/>
      <c r="BGS309" s="49"/>
      <c r="BGT309" s="49"/>
      <c r="BGU309" s="49"/>
      <c r="BGV309" s="49"/>
      <c r="BGW309" s="49"/>
      <c r="BGX309" s="49"/>
      <c r="BGY309" s="49"/>
      <c r="BGZ309" s="49"/>
      <c r="BHA309" s="49"/>
      <c r="BHB309" s="49"/>
      <c r="BHC309" s="49"/>
      <c r="BHD309" s="49"/>
      <c r="BHE309" s="49"/>
      <c r="BHF309" s="49"/>
      <c r="BHG309" s="49"/>
      <c r="BHH309" s="49"/>
      <c r="BHI309" s="49"/>
      <c r="BHJ309" s="49"/>
      <c r="BHK309" s="49"/>
      <c r="BHL309" s="49"/>
      <c r="BHM309" s="49"/>
      <c r="BHN309" s="49"/>
      <c r="BHO309" s="49"/>
      <c r="BHP309" s="49"/>
      <c r="BHQ309" s="49"/>
      <c r="BHR309" s="49"/>
      <c r="BHS309" s="49"/>
      <c r="BHT309" s="49"/>
      <c r="BHU309" s="49"/>
      <c r="BHV309" s="49"/>
      <c r="BHW309" s="49"/>
      <c r="BHX309" s="49"/>
      <c r="BHY309" s="49"/>
      <c r="BHZ309" s="49"/>
      <c r="BIA309" s="49"/>
      <c r="BIB309" s="49"/>
      <c r="BIC309" s="49"/>
      <c r="BID309" s="49"/>
      <c r="BIE309" s="49"/>
      <c r="BIF309" s="49"/>
      <c r="BIG309" s="49"/>
      <c r="BIH309" s="49"/>
      <c r="BII309" s="49"/>
      <c r="BIJ309" s="49"/>
      <c r="BIK309" s="49"/>
      <c r="BIL309" s="49"/>
      <c r="BIM309" s="49"/>
      <c r="BIN309" s="49"/>
      <c r="BIO309" s="49"/>
      <c r="BIP309" s="49"/>
      <c r="BIQ309" s="49"/>
      <c r="BIR309" s="49"/>
      <c r="BIS309" s="49"/>
      <c r="BIT309" s="49"/>
      <c r="BIU309" s="49"/>
      <c r="BIV309" s="49"/>
      <c r="BIW309" s="49"/>
      <c r="BIX309" s="49"/>
      <c r="BIY309" s="49"/>
      <c r="BIZ309" s="49"/>
      <c r="BJA309" s="49"/>
      <c r="BJB309" s="49"/>
      <c r="BJC309" s="49"/>
      <c r="BJD309" s="49"/>
      <c r="BJE309" s="49"/>
      <c r="BJF309" s="49"/>
      <c r="BJG309" s="49"/>
      <c r="BJH309" s="49"/>
      <c r="BJI309" s="49"/>
      <c r="BJJ309" s="49"/>
      <c r="BJK309" s="49"/>
      <c r="BJL309" s="49"/>
      <c r="BJM309" s="49"/>
      <c r="BJN309" s="49"/>
      <c r="BJO309" s="49"/>
      <c r="BJP309" s="49"/>
      <c r="BJQ309" s="49"/>
      <c r="BJR309" s="49"/>
      <c r="BJS309" s="49"/>
      <c r="BJT309" s="49"/>
      <c r="BJU309" s="49"/>
      <c r="BJV309" s="49"/>
      <c r="BJW309" s="49"/>
      <c r="BJX309" s="49"/>
      <c r="BJY309" s="49"/>
      <c r="BJZ309" s="49"/>
      <c r="BKA309" s="49"/>
      <c r="BKB309" s="49"/>
      <c r="BKC309" s="49"/>
      <c r="BKD309" s="49"/>
      <c r="BKE309" s="49"/>
      <c r="BKF309" s="49"/>
      <c r="BKG309" s="49"/>
      <c r="BKH309" s="49"/>
      <c r="BKI309" s="49"/>
      <c r="BKJ309" s="49"/>
      <c r="BKK309" s="49"/>
      <c r="BKL309" s="49"/>
      <c r="BKM309" s="49"/>
      <c r="BKN309" s="49"/>
      <c r="BKO309" s="49"/>
      <c r="BKP309" s="49"/>
      <c r="BKQ309" s="49"/>
      <c r="BKR309" s="49"/>
      <c r="BKS309" s="49"/>
      <c r="BKT309" s="49"/>
      <c r="BKU309" s="49"/>
      <c r="BKV309" s="49"/>
      <c r="BKW309" s="49"/>
      <c r="BKX309" s="49"/>
      <c r="BKY309" s="49"/>
      <c r="BKZ309" s="49"/>
      <c r="BLA309" s="49"/>
      <c r="BLB309" s="49"/>
      <c r="BLC309" s="49"/>
      <c r="BLD309" s="49"/>
      <c r="BLE309" s="49"/>
      <c r="BLF309" s="49"/>
      <c r="BLG309" s="49"/>
      <c r="BLH309" s="49"/>
      <c r="BLI309" s="49"/>
      <c r="BLJ309" s="49"/>
      <c r="BLK309" s="49"/>
      <c r="BLL309" s="49"/>
      <c r="BLM309" s="49"/>
      <c r="BLN309" s="49"/>
      <c r="BLO309" s="49"/>
      <c r="BLP309" s="49"/>
      <c r="BLQ309" s="49"/>
      <c r="BLR309" s="49"/>
      <c r="BLS309" s="49"/>
      <c r="BLT309" s="49"/>
      <c r="BLU309" s="49"/>
      <c r="BLV309" s="49"/>
      <c r="BLW309" s="49"/>
      <c r="BLX309" s="49"/>
      <c r="BLY309" s="49"/>
      <c r="BLZ309" s="49"/>
      <c r="BMA309" s="49"/>
      <c r="BMB309" s="49"/>
      <c r="BMC309" s="49"/>
      <c r="BMD309" s="49"/>
      <c r="BME309" s="49"/>
      <c r="BMF309" s="49"/>
      <c r="BMG309" s="49"/>
      <c r="BMH309" s="49"/>
      <c r="BMI309" s="49"/>
      <c r="BMJ309" s="49"/>
      <c r="BMK309" s="49"/>
      <c r="BML309" s="49"/>
      <c r="BMM309" s="49"/>
      <c r="BMN309" s="49"/>
      <c r="BMO309" s="49"/>
      <c r="BMP309" s="49"/>
      <c r="BMQ309" s="49"/>
      <c r="BMR309" s="49"/>
      <c r="BMS309" s="49"/>
      <c r="BMT309" s="49"/>
      <c r="BMU309" s="49"/>
      <c r="BMV309" s="49"/>
      <c r="BMW309" s="49"/>
      <c r="BMX309" s="49"/>
      <c r="BMY309" s="49"/>
      <c r="BMZ309" s="49"/>
      <c r="BNA309" s="49"/>
      <c r="BNB309" s="49"/>
      <c r="BNC309" s="49"/>
      <c r="BND309" s="49"/>
      <c r="BNE309" s="49"/>
      <c r="BNF309" s="49"/>
      <c r="BNG309" s="49"/>
      <c r="BNH309" s="49"/>
      <c r="BNI309" s="49"/>
      <c r="BNJ309" s="49"/>
      <c r="BNK309" s="49"/>
      <c r="BNL309" s="49"/>
      <c r="BNM309" s="49"/>
      <c r="BNN309" s="49"/>
      <c r="BNO309" s="49"/>
      <c r="BNP309" s="49"/>
      <c r="BNQ309" s="49"/>
      <c r="BNR309" s="49"/>
      <c r="BNS309" s="49"/>
      <c r="BNT309" s="49"/>
      <c r="BNU309" s="49"/>
      <c r="BNV309" s="49"/>
      <c r="BNW309" s="49"/>
      <c r="BNX309" s="49"/>
      <c r="BNY309" s="49"/>
      <c r="BNZ309" s="49"/>
      <c r="BOA309" s="49"/>
      <c r="BOB309" s="49"/>
      <c r="BOC309" s="49"/>
      <c r="BOD309" s="49"/>
      <c r="BOE309" s="49"/>
      <c r="BOF309" s="49"/>
      <c r="BOG309" s="49"/>
      <c r="BOH309" s="49"/>
      <c r="BOI309" s="49"/>
      <c r="BOJ309" s="49"/>
      <c r="BOK309" s="49"/>
      <c r="BOL309" s="49"/>
      <c r="BOM309" s="49"/>
      <c r="BON309" s="49"/>
      <c r="BOO309" s="49"/>
      <c r="BOP309" s="49"/>
      <c r="BOQ309" s="49"/>
      <c r="BOR309" s="49"/>
      <c r="BOS309" s="49"/>
      <c r="BOT309" s="49"/>
      <c r="BOU309" s="49"/>
      <c r="BOV309" s="49"/>
      <c r="BOW309" s="49"/>
      <c r="BOX309" s="49"/>
      <c r="BOY309" s="49"/>
      <c r="BOZ309" s="49"/>
      <c r="BPA309" s="49"/>
      <c r="BPB309" s="49"/>
      <c r="BPC309" s="49"/>
      <c r="BPD309" s="49"/>
      <c r="BPE309" s="49"/>
      <c r="BPF309" s="49"/>
      <c r="BPG309" s="49"/>
      <c r="BPH309" s="49"/>
      <c r="BPI309" s="49"/>
      <c r="BPJ309" s="49"/>
      <c r="BPK309" s="49"/>
      <c r="BPL309" s="49"/>
      <c r="BPM309" s="49"/>
      <c r="BPN309" s="49"/>
      <c r="BPO309" s="49"/>
      <c r="BPP309" s="49"/>
      <c r="BPQ309" s="49"/>
      <c r="BPR309" s="49"/>
      <c r="BPS309" s="49"/>
      <c r="BPT309" s="49"/>
      <c r="BPU309" s="49"/>
      <c r="BPV309" s="49"/>
      <c r="BPW309" s="49"/>
      <c r="BPX309" s="49"/>
      <c r="BPY309" s="49"/>
      <c r="BPZ309" s="49"/>
      <c r="BQA309" s="49"/>
      <c r="BQB309" s="49"/>
      <c r="BQC309" s="49"/>
      <c r="BQD309" s="49"/>
      <c r="BQE309" s="49"/>
      <c r="BQF309" s="49"/>
      <c r="BQG309" s="49"/>
      <c r="BQH309" s="49"/>
      <c r="BQI309" s="49"/>
      <c r="BQJ309" s="49"/>
      <c r="BQK309" s="49"/>
      <c r="BQL309" s="49"/>
      <c r="BQM309" s="49"/>
      <c r="BQN309" s="49"/>
      <c r="BQO309" s="49"/>
      <c r="BQP309" s="49"/>
      <c r="BQQ309" s="49"/>
      <c r="BQR309" s="49"/>
      <c r="BQS309" s="49"/>
      <c r="BQT309" s="49"/>
      <c r="BQU309" s="49"/>
      <c r="BQV309" s="49"/>
      <c r="BQW309" s="49"/>
      <c r="BQX309" s="49"/>
      <c r="BQY309" s="49"/>
      <c r="BQZ309" s="49"/>
      <c r="BRA309" s="49"/>
      <c r="BRB309" s="49"/>
      <c r="BRC309" s="49"/>
      <c r="BRD309" s="49"/>
      <c r="BRE309" s="49"/>
      <c r="BRF309" s="49"/>
      <c r="BRG309" s="49"/>
      <c r="BRH309" s="49"/>
      <c r="BRI309" s="49"/>
      <c r="BRJ309" s="49"/>
      <c r="BRK309" s="49"/>
      <c r="BRL309" s="49"/>
      <c r="BRM309" s="49"/>
      <c r="BRN309" s="49"/>
      <c r="BRO309" s="49"/>
      <c r="BRP309" s="49"/>
      <c r="BRQ309" s="49"/>
      <c r="BRR309" s="49"/>
      <c r="BRS309" s="49"/>
      <c r="BRT309" s="49"/>
      <c r="BRU309" s="49"/>
      <c r="BRV309" s="49"/>
      <c r="BRW309" s="49"/>
      <c r="BRX309" s="49"/>
      <c r="BRY309" s="49"/>
      <c r="BRZ309" s="49"/>
      <c r="BSA309" s="49"/>
      <c r="BSB309" s="49"/>
      <c r="BSC309" s="49"/>
      <c r="BSD309" s="49"/>
      <c r="BSE309" s="49"/>
      <c r="BSF309" s="49"/>
      <c r="BSG309" s="49"/>
      <c r="BSH309" s="49"/>
      <c r="BSI309" s="49"/>
      <c r="BSJ309" s="49"/>
      <c r="BSK309" s="49"/>
      <c r="BSL309" s="49"/>
      <c r="BSM309" s="49"/>
      <c r="BSN309" s="49"/>
      <c r="BSO309" s="49"/>
      <c r="BSP309" s="49"/>
      <c r="BSQ309" s="49"/>
      <c r="BSR309" s="49"/>
      <c r="BSS309" s="49"/>
      <c r="BST309" s="49"/>
      <c r="BSU309" s="49"/>
      <c r="BSV309" s="49"/>
      <c r="BSW309" s="49"/>
      <c r="BSX309" s="49"/>
      <c r="BSY309" s="49"/>
      <c r="BSZ309" s="49"/>
      <c r="BTA309" s="49"/>
      <c r="BTB309" s="49"/>
      <c r="BTC309" s="49"/>
      <c r="BTD309" s="49"/>
      <c r="BTE309" s="49"/>
      <c r="BTF309" s="49"/>
      <c r="BTG309" s="49"/>
      <c r="BTH309" s="49"/>
      <c r="BTI309" s="49"/>
      <c r="BTJ309" s="49"/>
      <c r="BTK309" s="49"/>
      <c r="BTL309" s="49"/>
      <c r="BTM309" s="49"/>
      <c r="BTN309" s="49"/>
      <c r="BTO309" s="49"/>
      <c r="BTP309" s="49"/>
      <c r="BTQ309" s="49"/>
      <c r="BTR309" s="49"/>
      <c r="BTS309" s="49"/>
      <c r="BTT309" s="49"/>
      <c r="BTU309" s="49"/>
      <c r="BTV309" s="49"/>
      <c r="BTW309" s="49"/>
      <c r="BTX309" s="49"/>
      <c r="BTY309" s="49"/>
      <c r="BTZ309" s="49"/>
      <c r="BUA309" s="49"/>
      <c r="BUB309" s="49"/>
      <c r="BUC309" s="49"/>
      <c r="BUD309" s="49"/>
      <c r="BUE309" s="49"/>
      <c r="BUF309" s="49"/>
      <c r="BUG309" s="49"/>
      <c r="BUH309" s="49"/>
      <c r="BUI309" s="49"/>
      <c r="BUJ309" s="49"/>
      <c r="BUK309" s="49"/>
      <c r="BUL309" s="49"/>
      <c r="BUM309" s="49"/>
      <c r="BUN309" s="49"/>
      <c r="BUO309" s="49"/>
      <c r="BUP309" s="49"/>
      <c r="BUQ309" s="49"/>
      <c r="BUR309" s="49"/>
      <c r="BUS309" s="49"/>
      <c r="BUT309" s="49"/>
      <c r="BUU309" s="49"/>
      <c r="BUV309" s="49"/>
      <c r="BUW309" s="49"/>
      <c r="BUX309" s="49"/>
      <c r="BUY309" s="49"/>
      <c r="BUZ309" s="49"/>
      <c r="BVA309" s="49"/>
      <c r="BVB309" s="49"/>
      <c r="BVC309" s="49"/>
      <c r="BVD309" s="49"/>
      <c r="BVE309" s="49"/>
      <c r="BVF309" s="49"/>
      <c r="BVG309" s="49"/>
      <c r="BVH309" s="49"/>
      <c r="BVI309" s="49"/>
      <c r="BVJ309" s="49"/>
      <c r="BVK309" s="49"/>
      <c r="BVL309" s="49"/>
      <c r="BVM309" s="49"/>
      <c r="BVN309" s="49"/>
      <c r="BVO309" s="49"/>
      <c r="BVP309" s="49"/>
      <c r="BVQ309" s="49"/>
      <c r="BVR309" s="49"/>
      <c r="BVS309" s="49"/>
      <c r="BVT309" s="49"/>
      <c r="BVU309" s="49"/>
      <c r="BVV309" s="49"/>
      <c r="BVW309" s="49"/>
      <c r="BVX309" s="49"/>
      <c r="BVY309" s="49"/>
      <c r="BVZ309" s="49"/>
      <c r="BWA309" s="49"/>
      <c r="BWB309" s="49"/>
      <c r="BWC309" s="49"/>
      <c r="BWD309" s="49"/>
      <c r="BWE309" s="49"/>
      <c r="BWF309" s="49"/>
      <c r="BWG309" s="49"/>
      <c r="BWH309" s="49"/>
      <c r="BWI309" s="49"/>
      <c r="BWJ309" s="49"/>
      <c r="BWK309" s="49"/>
      <c r="BWL309" s="49"/>
      <c r="BWM309" s="49"/>
      <c r="BWN309" s="49"/>
      <c r="BWO309" s="49"/>
      <c r="BWP309" s="49"/>
      <c r="BWQ309" s="49"/>
      <c r="BWR309" s="49"/>
      <c r="BWS309" s="49"/>
      <c r="BWT309" s="49"/>
      <c r="BWU309" s="49"/>
      <c r="BWV309" s="49"/>
      <c r="BWW309" s="49"/>
      <c r="BWX309" s="49"/>
      <c r="BWY309" s="49"/>
      <c r="BWZ309" s="49"/>
      <c r="BXA309" s="49"/>
      <c r="BXB309" s="49"/>
      <c r="BXC309" s="49"/>
      <c r="BXD309" s="49"/>
      <c r="BXE309" s="49"/>
      <c r="BXF309" s="49"/>
      <c r="BXG309" s="49"/>
      <c r="BXH309" s="49"/>
      <c r="BXI309" s="49"/>
      <c r="BXJ309" s="49"/>
      <c r="BXK309" s="49"/>
      <c r="BXL309" s="49"/>
      <c r="BXM309" s="49"/>
      <c r="BXN309" s="49"/>
      <c r="BXO309" s="49"/>
      <c r="BXP309" s="49"/>
      <c r="BXQ309" s="49"/>
      <c r="BXR309" s="49"/>
      <c r="BXS309" s="49"/>
      <c r="BXT309" s="49"/>
      <c r="BXU309" s="49"/>
      <c r="BXV309" s="49"/>
      <c r="BXW309" s="49"/>
      <c r="BXX309" s="49"/>
      <c r="BXY309" s="49"/>
      <c r="BXZ309" s="49"/>
      <c r="BYA309" s="49"/>
      <c r="BYB309" s="49"/>
      <c r="BYC309" s="49"/>
      <c r="BYD309" s="49"/>
      <c r="BYE309" s="49"/>
      <c r="BYF309" s="49"/>
      <c r="BYG309" s="49"/>
      <c r="BYH309" s="49"/>
      <c r="BYI309" s="49"/>
      <c r="BYJ309" s="49"/>
      <c r="BYK309" s="49"/>
      <c r="BYL309" s="49"/>
      <c r="BYM309" s="49"/>
      <c r="BYN309" s="49"/>
      <c r="BYO309" s="49"/>
      <c r="BYP309" s="49"/>
      <c r="BYQ309" s="49"/>
      <c r="BYR309" s="49"/>
      <c r="BYS309" s="49"/>
      <c r="BYT309" s="49"/>
      <c r="BYU309" s="49"/>
      <c r="BYV309" s="49"/>
      <c r="BYW309" s="49"/>
      <c r="BYX309" s="49"/>
      <c r="BYY309" s="49"/>
      <c r="BYZ309" s="49"/>
      <c r="BZA309" s="49"/>
      <c r="BZB309" s="49"/>
      <c r="BZC309" s="49"/>
      <c r="BZD309" s="49"/>
      <c r="BZE309" s="49"/>
      <c r="BZF309" s="49"/>
      <c r="BZG309" s="49"/>
      <c r="BZH309" s="49"/>
      <c r="BZI309" s="49"/>
      <c r="BZJ309" s="49"/>
      <c r="BZK309" s="49"/>
      <c r="BZL309" s="49"/>
      <c r="BZM309" s="49"/>
      <c r="BZN309" s="49"/>
      <c r="BZO309" s="49"/>
      <c r="BZP309" s="49"/>
      <c r="BZQ309" s="49"/>
      <c r="BZR309" s="49"/>
      <c r="BZS309" s="49"/>
      <c r="BZT309" s="49"/>
      <c r="BZU309" s="49"/>
      <c r="BZV309" s="49"/>
      <c r="BZW309" s="49"/>
      <c r="BZX309" s="49"/>
      <c r="BZY309" s="49"/>
      <c r="BZZ309" s="49"/>
      <c r="CAA309" s="49"/>
      <c r="CAB309" s="49"/>
      <c r="CAC309" s="49"/>
      <c r="CAD309" s="49"/>
      <c r="CAE309" s="49"/>
      <c r="CAF309" s="49"/>
      <c r="CAG309" s="49"/>
      <c r="CAH309" s="49"/>
      <c r="CAI309" s="49"/>
      <c r="CAJ309" s="49"/>
      <c r="CAK309" s="49"/>
      <c r="CAL309" s="49"/>
      <c r="CAM309" s="49"/>
      <c r="CAN309" s="49"/>
      <c r="CAO309" s="49"/>
      <c r="CAP309" s="49"/>
      <c r="CAQ309" s="49"/>
      <c r="CAR309" s="49"/>
      <c r="CAS309" s="49"/>
      <c r="CAT309" s="49"/>
      <c r="CAU309" s="49"/>
      <c r="CAV309" s="49"/>
      <c r="CAW309" s="49"/>
      <c r="CAX309" s="49"/>
      <c r="CAY309" s="49"/>
      <c r="CAZ309" s="49"/>
      <c r="CBA309" s="49"/>
      <c r="CBB309" s="49"/>
      <c r="CBC309" s="49"/>
      <c r="CBD309" s="49"/>
      <c r="CBE309" s="49"/>
      <c r="CBF309" s="49"/>
      <c r="CBG309" s="49"/>
      <c r="CBH309" s="49"/>
      <c r="CBI309" s="49"/>
      <c r="CBJ309" s="49"/>
      <c r="CBK309" s="49"/>
      <c r="CBL309" s="49"/>
      <c r="CBM309" s="49"/>
      <c r="CBN309" s="49"/>
      <c r="CBO309" s="49"/>
      <c r="CBP309" s="49"/>
      <c r="CBQ309" s="49"/>
      <c r="CBR309" s="49"/>
      <c r="CBS309" s="49"/>
      <c r="CBT309" s="49"/>
      <c r="CBU309" s="49"/>
      <c r="CBV309" s="49"/>
      <c r="CBW309" s="49"/>
      <c r="CBX309" s="49"/>
      <c r="CBY309" s="49"/>
      <c r="CBZ309" s="49"/>
      <c r="CCA309" s="49"/>
      <c r="CCB309" s="49"/>
      <c r="CCC309" s="49"/>
      <c r="CCD309" s="49"/>
      <c r="CCE309" s="49"/>
      <c r="CCF309" s="49"/>
      <c r="CCG309" s="49"/>
      <c r="CCH309" s="49"/>
      <c r="CCI309" s="49"/>
      <c r="CCJ309" s="49"/>
      <c r="CCK309" s="49"/>
      <c r="CCL309" s="49"/>
      <c r="CCM309" s="49"/>
      <c r="CCN309" s="49"/>
      <c r="CCO309" s="49"/>
      <c r="CCP309" s="49"/>
      <c r="CCQ309" s="49"/>
      <c r="CCR309" s="49"/>
      <c r="CCS309" s="49"/>
      <c r="CCT309" s="49"/>
      <c r="CCU309" s="49"/>
      <c r="CCV309" s="49"/>
      <c r="CCW309" s="49"/>
      <c r="CCX309" s="49"/>
      <c r="CCY309" s="49"/>
      <c r="CCZ309" s="49"/>
      <c r="CDA309" s="49"/>
      <c r="CDB309" s="49"/>
      <c r="CDC309" s="49"/>
      <c r="CDD309" s="49"/>
      <c r="CDE309" s="49"/>
      <c r="CDF309" s="49"/>
      <c r="CDG309" s="49"/>
      <c r="CDH309" s="49"/>
      <c r="CDI309" s="49"/>
      <c r="CDJ309" s="49"/>
      <c r="CDK309" s="49"/>
      <c r="CDL309" s="49"/>
      <c r="CDM309" s="49"/>
      <c r="CDN309" s="49"/>
      <c r="CDO309" s="49"/>
      <c r="CDP309" s="49"/>
      <c r="CDQ309" s="49"/>
      <c r="CDR309" s="49"/>
      <c r="CDS309" s="49"/>
      <c r="CDT309" s="49"/>
      <c r="CDU309" s="49"/>
      <c r="CDV309" s="49"/>
      <c r="CDW309" s="49"/>
      <c r="CDX309" s="49"/>
      <c r="CDY309" s="49"/>
      <c r="CDZ309" s="49"/>
      <c r="CEA309" s="49"/>
      <c r="CEB309" s="49"/>
      <c r="CEC309" s="49"/>
      <c r="CED309" s="49"/>
      <c r="CEE309" s="49"/>
      <c r="CEF309" s="49"/>
      <c r="CEG309" s="49"/>
      <c r="CEH309" s="49"/>
      <c r="CEI309" s="49"/>
      <c r="CEJ309" s="49"/>
      <c r="CEK309" s="49"/>
      <c r="CEL309" s="49"/>
      <c r="CEM309" s="49"/>
      <c r="CEN309" s="49"/>
      <c r="CEO309" s="49"/>
      <c r="CEP309" s="49"/>
      <c r="CEQ309" s="49"/>
      <c r="CER309" s="49"/>
      <c r="CES309" s="49"/>
      <c r="CET309" s="49"/>
      <c r="CEU309" s="49"/>
      <c r="CEV309" s="49"/>
      <c r="CEW309" s="49"/>
      <c r="CEX309" s="49"/>
      <c r="CEY309" s="49"/>
      <c r="CEZ309" s="49"/>
      <c r="CFA309" s="49"/>
      <c r="CFB309" s="49"/>
      <c r="CFC309" s="49"/>
      <c r="CFD309" s="49"/>
      <c r="CFE309" s="49"/>
      <c r="CFF309" s="49"/>
      <c r="CFG309" s="49"/>
      <c r="CFH309" s="49"/>
      <c r="CFI309" s="49"/>
      <c r="CFJ309" s="49"/>
      <c r="CFK309" s="49"/>
      <c r="CFL309" s="49"/>
      <c r="CFM309" s="49"/>
      <c r="CFN309" s="49"/>
      <c r="CFO309" s="49"/>
      <c r="CFP309" s="49"/>
      <c r="CFQ309" s="49"/>
      <c r="CFR309" s="49"/>
      <c r="CFS309" s="49"/>
      <c r="CFT309" s="49"/>
      <c r="CFU309" s="49"/>
      <c r="CFV309" s="49"/>
      <c r="CFW309" s="49"/>
      <c r="CFX309" s="49"/>
      <c r="CFY309" s="49"/>
      <c r="CFZ309" s="49"/>
      <c r="CGA309" s="49"/>
      <c r="CGB309" s="49"/>
      <c r="CGC309" s="49"/>
      <c r="CGD309" s="49"/>
      <c r="CGE309" s="49"/>
      <c r="CGF309" s="49"/>
      <c r="CGG309" s="49"/>
      <c r="CGH309" s="49"/>
      <c r="CGI309" s="49"/>
      <c r="CGJ309" s="49"/>
      <c r="CGK309" s="49"/>
      <c r="CGL309" s="49"/>
      <c r="CGM309" s="49"/>
      <c r="CGN309" s="49"/>
      <c r="CGO309" s="49"/>
      <c r="CGP309" s="49"/>
      <c r="CGQ309" s="49"/>
      <c r="CGR309" s="49"/>
      <c r="CGS309" s="49"/>
      <c r="CGT309" s="49"/>
      <c r="CGU309" s="49"/>
      <c r="CGV309" s="49"/>
      <c r="CGW309" s="49"/>
      <c r="CGX309" s="49"/>
      <c r="CGY309" s="49"/>
      <c r="CGZ309" s="49"/>
      <c r="CHA309" s="49"/>
      <c r="CHB309" s="49"/>
      <c r="CHC309" s="49"/>
      <c r="CHD309" s="49"/>
      <c r="CHE309" s="49"/>
      <c r="CHF309" s="49"/>
      <c r="CHG309" s="49"/>
      <c r="CHH309" s="49"/>
      <c r="CHI309" s="49"/>
      <c r="CHJ309" s="49"/>
      <c r="CHK309" s="49"/>
      <c r="CHL309" s="49"/>
      <c r="CHM309" s="49"/>
      <c r="CHN309" s="49"/>
      <c r="CHO309" s="49"/>
      <c r="CHP309" s="49"/>
      <c r="CHQ309" s="49"/>
      <c r="CHR309" s="49"/>
      <c r="CHS309" s="49"/>
      <c r="CHT309" s="49"/>
      <c r="CHU309" s="49"/>
      <c r="CHV309" s="49"/>
      <c r="CHW309" s="49"/>
      <c r="CHX309" s="49"/>
      <c r="CHY309" s="49"/>
      <c r="CHZ309" s="49"/>
      <c r="CIA309" s="49"/>
      <c r="CIB309" s="49"/>
      <c r="CIC309" s="49"/>
      <c r="CID309" s="49"/>
      <c r="CIE309" s="49"/>
      <c r="CIF309" s="49"/>
      <c r="CIG309" s="49"/>
      <c r="CIH309" s="49"/>
      <c r="CII309" s="49"/>
      <c r="CIJ309" s="49"/>
      <c r="CIK309" s="49"/>
      <c r="CIL309" s="49"/>
      <c r="CIM309" s="49"/>
      <c r="CIN309" s="49"/>
      <c r="CIO309" s="49"/>
      <c r="CIP309" s="49"/>
      <c r="CIQ309" s="49"/>
      <c r="CIR309" s="49"/>
      <c r="CIS309" s="49"/>
      <c r="CIT309" s="49"/>
      <c r="CIU309" s="49"/>
      <c r="CIV309" s="49"/>
      <c r="CIW309" s="49"/>
      <c r="CIX309" s="49"/>
      <c r="CIY309" s="49"/>
      <c r="CIZ309" s="49"/>
      <c r="CJA309" s="49"/>
      <c r="CJB309" s="49"/>
      <c r="CJC309" s="49"/>
      <c r="CJD309" s="49"/>
      <c r="CJE309" s="49"/>
      <c r="CJF309" s="49"/>
      <c r="CJG309" s="49"/>
      <c r="CJH309" s="49"/>
      <c r="CJI309" s="49"/>
      <c r="CJJ309" s="49"/>
      <c r="CJK309" s="49"/>
      <c r="CJL309" s="49"/>
      <c r="CJM309" s="49"/>
      <c r="CJN309" s="49"/>
      <c r="CJO309" s="49"/>
      <c r="CJP309" s="49"/>
      <c r="CJQ309" s="49"/>
      <c r="CJR309" s="49"/>
      <c r="CJS309" s="49"/>
      <c r="CJT309" s="49"/>
      <c r="CJU309" s="49"/>
      <c r="CJV309" s="49"/>
      <c r="CJW309" s="49"/>
      <c r="CJX309" s="49"/>
      <c r="CJY309" s="49"/>
      <c r="CJZ309" s="49"/>
      <c r="CKA309" s="49"/>
      <c r="CKB309" s="49"/>
      <c r="CKC309" s="49"/>
      <c r="CKD309" s="49"/>
      <c r="CKE309" s="49"/>
      <c r="CKF309" s="49"/>
      <c r="CKG309" s="49"/>
      <c r="CKH309" s="49"/>
      <c r="CKI309" s="49"/>
      <c r="CKJ309" s="49"/>
      <c r="CKK309" s="49"/>
      <c r="CKL309" s="49"/>
      <c r="CKM309" s="49"/>
      <c r="CKN309" s="49"/>
      <c r="CKO309" s="49"/>
      <c r="CKP309" s="49"/>
      <c r="CKQ309" s="49"/>
      <c r="CKR309" s="49"/>
      <c r="CKS309" s="49"/>
      <c r="CKT309" s="49"/>
      <c r="CKU309" s="49"/>
      <c r="CKV309" s="49"/>
      <c r="CKW309" s="49"/>
      <c r="CKX309" s="49"/>
      <c r="CKY309" s="49"/>
      <c r="CKZ309" s="49"/>
      <c r="CLA309" s="49"/>
      <c r="CLB309" s="49"/>
      <c r="CLC309" s="49"/>
      <c r="CLD309" s="49"/>
      <c r="CLE309" s="49"/>
      <c r="CLF309" s="49"/>
      <c r="CLG309" s="49"/>
      <c r="CLH309" s="49"/>
      <c r="CLI309" s="49"/>
      <c r="CLJ309" s="49"/>
      <c r="CLK309" s="49"/>
      <c r="CLL309" s="49"/>
      <c r="CLM309" s="49"/>
      <c r="CLN309" s="49"/>
      <c r="CLO309" s="49"/>
      <c r="CLP309" s="49"/>
      <c r="CLQ309" s="49"/>
      <c r="CLR309" s="49"/>
      <c r="CLS309" s="49"/>
      <c r="CLT309" s="49"/>
      <c r="CLU309" s="49"/>
      <c r="CLV309" s="49"/>
      <c r="CLW309" s="49"/>
      <c r="CLX309" s="49"/>
      <c r="CLY309" s="49"/>
      <c r="CLZ309" s="49"/>
      <c r="CMA309" s="49"/>
      <c r="CMB309" s="49"/>
      <c r="CMC309" s="49"/>
      <c r="CMD309" s="49"/>
      <c r="CME309" s="49"/>
      <c r="CMF309" s="49"/>
      <c r="CMG309" s="49"/>
      <c r="CMH309" s="49"/>
      <c r="CMI309" s="49"/>
      <c r="CMJ309" s="49"/>
      <c r="CMK309" s="49"/>
      <c r="CML309" s="49"/>
      <c r="CMM309" s="49"/>
      <c r="CMN309" s="49"/>
      <c r="CMO309" s="49"/>
      <c r="CMP309" s="49"/>
      <c r="CMQ309" s="49"/>
      <c r="CMR309" s="49"/>
      <c r="CMS309" s="49"/>
      <c r="CMT309" s="49"/>
      <c r="CMU309" s="49"/>
      <c r="CMV309" s="49"/>
      <c r="CMW309" s="49"/>
      <c r="CMX309" s="49"/>
      <c r="CMY309" s="49"/>
      <c r="CMZ309" s="49"/>
      <c r="CNA309" s="49"/>
      <c r="CNB309" s="49"/>
      <c r="CNC309" s="49"/>
      <c r="CND309" s="49"/>
      <c r="CNE309" s="49"/>
      <c r="CNF309" s="49"/>
      <c r="CNG309" s="49"/>
      <c r="CNH309" s="49"/>
      <c r="CNI309" s="49"/>
      <c r="CNJ309" s="49"/>
      <c r="CNK309" s="49"/>
      <c r="CNL309" s="49"/>
      <c r="CNM309" s="49"/>
      <c r="CNN309" s="49"/>
      <c r="CNO309" s="49"/>
      <c r="CNP309" s="49"/>
      <c r="CNQ309" s="49"/>
      <c r="CNR309" s="49"/>
      <c r="CNS309" s="49"/>
      <c r="CNT309" s="49"/>
      <c r="CNU309" s="49"/>
      <c r="CNV309" s="49"/>
      <c r="CNW309" s="49"/>
      <c r="CNX309" s="49"/>
      <c r="CNY309" s="49"/>
      <c r="CNZ309" s="49"/>
      <c r="COA309" s="49"/>
      <c r="COB309" s="49"/>
      <c r="COC309" s="49"/>
      <c r="COD309" s="49"/>
      <c r="COE309" s="49"/>
      <c r="COF309" s="49"/>
      <c r="COG309" s="49"/>
      <c r="COH309" s="49"/>
      <c r="COI309" s="49"/>
      <c r="COJ309" s="49"/>
      <c r="COK309" s="49"/>
      <c r="COL309" s="49"/>
      <c r="COM309" s="49"/>
      <c r="CON309" s="49"/>
      <c r="COO309" s="49"/>
      <c r="COP309" s="49"/>
      <c r="COQ309" s="49"/>
      <c r="COR309" s="49"/>
      <c r="COS309" s="49"/>
      <c r="COT309" s="49"/>
      <c r="COU309" s="49"/>
      <c r="COV309" s="49"/>
      <c r="COW309" s="49"/>
      <c r="COX309" s="49"/>
      <c r="COY309" s="49"/>
      <c r="COZ309" s="49"/>
      <c r="CPA309" s="49"/>
      <c r="CPB309" s="49"/>
      <c r="CPC309" s="49"/>
      <c r="CPD309" s="49"/>
      <c r="CPE309" s="49"/>
      <c r="CPF309" s="49"/>
      <c r="CPG309" s="49"/>
      <c r="CPH309" s="49"/>
      <c r="CPI309" s="49"/>
      <c r="CPJ309" s="49"/>
      <c r="CPK309" s="49"/>
      <c r="CPL309" s="49"/>
      <c r="CPM309" s="49"/>
      <c r="CPN309" s="49"/>
      <c r="CPO309" s="49"/>
      <c r="CPP309" s="49"/>
      <c r="CPQ309" s="49"/>
      <c r="CPR309" s="49"/>
      <c r="CPS309" s="49"/>
      <c r="CPT309" s="49"/>
      <c r="CPU309" s="49"/>
      <c r="CPV309" s="49"/>
      <c r="CPW309" s="49"/>
      <c r="CPX309" s="49"/>
      <c r="CPY309" s="49"/>
      <c r="CPZ309" s="49"/>
      <c r="CQA309" s="49"/>
      <c r="CQB309" s="49"/>
      <c r="CQC309" s="49"/>
      <c r="CQD309" s="49"/>
      <c r="CQE309" s="49"/>
      <c r="CQF309" s="49"/>
      <c r="CQG309" s="49"/>
      <c r="CQH309" s="49"/>
      <c r="CQI309" s="49"/>
      <c r="CQJ309" s="49"/>
      <c r="CQK309" s="49"/>
      <c r="CQL309" s="49"/>
      <c r="CQM309" s="49"/>
      <c r="CQN309" s="49"/>
      <c r="CQO309" s="49"/>
      <c r="CQP309" s="49"/>
      <c r="CQQ309" s="49"/>
      <c r="CQR309" s="49"/>
      <c r="CQS309" s="49"/>
      <c r="CQT309" s="49"/>
      <c r="CQU309" s="49"/>
      <c r="CQV309" s="49"/>
      <c r="CQW309" s="49"/>
      <c r="CQX309" s="49"/>
      <c r="CQY309" s="49"/>
      <c r="CQZ309" s="49"/>
      <c r="CRA309" s="49"/>
      <c r="CRB309" s="49"/>
      <c r="CRC309" s="49"/>
      <c r="CRD309" s="49"/>
      <c r="CRE309" s="49"/>
      <c r="CRF309" s="49"/>
      <c r="CRG309" s="49"/>
      <c r="CRH309" s="49"/>
      <c r="CRI309" s="49"/>
      <c r="CRJ309" s="49"/>
      <c r="CRK309" s="49"/>
      <c r="CRL309" s="49"/>
      <c r="CRM309" s="49"/>
      <c r="CRN309" s="49"/>
      <c r="CRO309" s="49"/>
      <c r="CRP309" s="49"/>
      <c r="CRQ309" s="49"/>
      <c r="CRR309" s="49"/>
      <c r="CRS309" s="49"/>
      <c r="CRT309" s="49"/>
      <c r="CRU309" s="49"/>
      <c r="CRV309" s="49"/>
      <c r="CRW309" s="49"/>
      <c r="CRX309" s="49"/>
      <c r="CRY309" s="49"/>
      <c r="CRZ309" s="49"/>
      <c r="CSA309" s="49"/>
      <c r="CSB309" s="49"/>
      <c r="CSC309" s="49"/>
      <c r="CSD309" s="49"/>
      <c r="CSE309" s="49"/>
      <c r="CSF309" s="49"/>
      <c r="CSG309" s="49"/>
      <c r="CSH309" s="49"/>
      <c r="CSI309" s="49"/>
      <c r="CSJ309" s="49"/>
      <c r="CSK309" s="49"/>
      <c r="CSL309" s="49"/>
      <c r="CSM309" s="49"/>
      <c r="CSN309" s="49"/>
      <c r="CSO309" s="49"/>
      <c r="CSP309" s="49"/>
      <c r="CSQ309" s="49"/>
      <c r="CSR309" s="49"/>
      <c r="CSS309" s="49"/>
      <c r="CST309" s="49"/>
      <c r="CSU309" s="49"/>
      <c r="CSV309" s="49"/>
      <c r="CSW309" s="49"/>
      <c r="CSX309" s="49"/>
      <c r="CSY309" s="49"/>
      <c r="CSZ309" s="49"/>
      <c r="CTA309" s="49"/>
      <c r="CTB309" s="49"/>
      <c r="CTC309" s="49"/>
      <c r="CTD309" s="49"/>
      <c r="CTE309" s="49"/>
      <c r="CTF309" s="49"/>
      <c r="CTG309" s="49"/>
      <c r="CTH309" s="49"/>
      <c r="CTI309" s="49"/>
      <c r="CTJ309" s="49"/>
      <c r="CTK309" s="49"/>
      <c r="CTL309" s="49"/>
      <c r="CTM309" s="49"/>
      <c r="CTN309" s="49"/>
      <c r="CTO309" s="49"/>
      <c r="CTP309" s="49"/>
      <c r="CTQ309" s="49"/>
      <c r="CTR309" s="49"/>
      <c r="CTS309" s="49"/>
      <c r="CTT309" s="49"/>
      <c r="CTU309" s="49"/>
      <c r="CTV309" s="49"/>
      <c r="CTW309" s="49"/>
      <c r="CTX309" s="49"/>
      <c r="CTY309" s="49"/>
      <c r="CTZ309" s="49"/>
      <c r="CUA309" s="49"/>
      <c r="CUB309" s="49"/>
      <c r="CUC309" s="49"/>
      <c r="CUD309" s="49"/>
      <c r="CUE309" s="49"/>
      <c r="CUF309" s="49"/>
      <c r="CUG309" s="49"/>
      <c r="CUH309" s="49"/>
      <c r="CUI309" s="49"/>
      <c r="CUJ309" s="49"/>
      <c r="CUK309" s="49"/>
      <c r="CUL309" s="49"/>
      <c r="CUM309" s="49"/>
      <c r="CUN309" s="49"/>
      <c r="CUO309" s="49"/>
      <c r="CUP309" s="49"/>
      <c r="CUQ309" s="49"/>
      <c r="CUR309" s="49"/>
      <c r="CUS309" s="49"/>
      <c r="CUT309" s="49"/>
      <c r="CUU309" s="49"/>
      <c r="CUV309" s="49"/>
      <c r="CUW309" s="49"/>
      <c r="CUX309" s="49"/>
      <c r="CUY309" s="49"/>
      <c r="CUZ309" s="49"/>
      <c r="CVA309" s="49"/>
      <c r="CVB309" s="49"/>
      <c r="CVC309" s="49"/>
      <c r="CVD309" s="49"/>
      <c r="CVE309" s="49"/>
      <c r="CVF309" s="49"/>
      <c r="CVG309" s="49"/>
      <c r="CVH309" s="49"/>
      <c r="CVI309" s="49"/>
      <c r="CVJ309" s="49"/>
      <c r="CVK309" s="49"/>
      <c r="CVL309" s="49"/>
      <c r="CVM309" s="49"/>
      <c r="CVN309" s="49"/>
      <c r="CVO309" s="49"/>
      <c r="CVP309" s="49"/>
      <c r="CVQ309" s="49"/>
      <c r="CVR309" s="49"/>
      <c r="CVS309" s="49"/>
      <c r="CVT309" s="49"/>
      <c r="CVU309" s="49"/>
      <c r="CVV309" s="49"/>
      <c r="CVW309" s="49"/>
      <c r="CVX309" s="49"/>
      <c r="CVY309" s="49"/>
      <c r="CVZ309" s="49"/>
      <c r="CWA309" s="49"/>
      <c r="CWB309" s="49"/>
      <c r="CWC309" s="49"/>
      <c r="CWD309" s="49"/>
      <c r="CWE309" s="49"/>
      <c r="CWF309" s="49"/>
      <c r="CWG309" s="49"/>
      <c r="CWH309" s="49"/>
      <c r="CWI309" s="49"/>
      <c r="CWJ309" s="49"/>
      <c r="CWK309" s="49"/>
      <c r="CWL309" s="49"/>
      <c r="CWM309" s="49"/>
      <c r="CWN309" s="49"/>
      <c r="CWO309" s="49"/>
      <c r="CWP309" s="49"/>
      <c r="CWQ309" s="49"/>
      <c r="CWR309" s="49"/>
      <c r="CWS309" s="49"/>
      <c r="CWT309" s="49"/>
      <c r="CWU309" s="49"/>
      <c r="CWV309" s="49"/>
      <c r="CWW309" s="49"/>
      <c r="CWX309" s="49"/>
      <c r="CWY309" s="49"/>
      <c r="CWZ309" s="49"/>
      <c r="CXA309" s="49"/>
      <c r="CXB309" s="49"/>
      <c r="CXC309" s="49"/>
      <c r="CXD309" s="49"/>
      <c r="CXE309" s="49"/>
      <c r="CXF309" s="49"/>
      <c r="CXG309" s="49"/>
      <c r="CXH309" s="49"/>
      <c r="CXI309" s="49"/>
      <c r="CXJ309" s="49"/>
      <c r="CXK309" s="49"/>
      <c r="CXL309" s="49"/>
      <c r="CXM309" s="49"/>
      <c r="CXN309" s="49"/>
      <c r="CXO309" s="49"/>
      <c r="CXP309" s="49"/>
      <c r="CXQ309" s="49"/>
      <c r="CXR309" s="49"/>
      <c r="CXS309" s="49"/>
      <c r="CXT309" s="49"/>
      <c r="CXU309" s="49"/>
      <c r="CXV309" s="49"/>
      <c r="CXW309" s="49"/>
      <c r="CXX309" s="49"/>
      <c r="CXY309" s="49"/>
      <c r="CXZ309" s="49"/>
      <c r="CYA309" s="49"/>
      <c r="CYB309" s="49"/>
      <c r="CYC309" s="49"/>
      <c r="CYD309" s="49"/>
      <c r="CYE309" s="49"/>
      <c r="CYF309" s="49"/>
      <c r="CYG309" s="49"/>
      <c r="CYH309" s="49"/>
      <c r="CYI309" s="49"/>
      <c r="CYJ309" s="49"/>
      <c r="CYK309" s="49"/>
      <c r="CYL309" s="49"/>
      <c r="CYM309" s="49"/>
      <c r="CYN309" s="49"/>
      <c r="CYO309" s="49"/>
      <c r="CYP309" s="49"/>
      <c r="CYQ309" s="49"/>
      <c r="CYR309" s="49"/>
      <c r="CYS309" s="49"/>
      <c r="CYT309" s="49"/>
      <c r="CYU309" s="49"/>
      <c r="CYV309" s="49"/>
      <c r="CYW309" s="49"/>
      <c r="CYX309" s="49"/>
      <c r="CYY309" s="49"/>
      <c r="CYZ309" s="49"/>
      <c r="CZA309" s="49"/>
      <c r="CZB309" s="49"/>
      <c r="CZC309" s="49"/>
      <c r="CZD309" s="49"/>
      <c r="CZE309" s="49"/>
      <c r="CZF309" s="49"/>
      <c r="CZG309" s="49"/>
      <c r="CZH309" s="49"/>
      <c r="CZI309" s="49"/>
      <c r="CZJ309" s="49"/>
      <c r="CZK309" s="49"/>
      <c r="CZL309" s="49"/>
      <c r="CZM309" s="49"/>
      <c r="CZN309" s="49"/>
      <c r="CZO309" s="49"/>
      <c r="CZP309" s="49"/>
      <c r="CZQ309" s="49"/>
      <c r="CZR309" s="49"/>
      <c r="CZS309" s="49"/>
      <c r="CZT309" s="49"/>
      <c r="CZU309" s="49"/>
      <c r="CZV309" s="49"/>
      <c r="CZW309" s="49"/>
      <c r="CZX309" s="49"/>
      <c r="CZY309" s="49"/>
      <c r="CZZ309" s="49"/>
      <c r="DAA309" s="49"/>
      <c r="DAB309" s="49"/>
      <c r="DAC309" s="49"/>
      <c r="DAD309" s="49"/>
      <c r="DAE309" s="49"/>
      <c r="DAF309" s="49"/>
      <c r="DAG309" s="49"/>
      <c r="DAH309" s="49"/>
      <c r="DAI309" s="49"/>
      <c r="DAJ309" s="49"/>
      <c r="DAK309" s="49"/>
      <c r="DAL309" s="49"/>
      <c r="DAM309" s="49"/>
      <c r="DAN309" s="49"/>
      <c r="DAO309" s="49"/>
      <c r="DAP309" s="49"/>
      <c r="DAQ309" s="49"/>
      <c r="DAR309" s="49"/>
      <c r="DAS309" s="49"/>
      <c r="DAT309" s="49"/>
      <c r="DAU309" s="49"/>
      <c r="DAV309" s="49"/>
      <c r="DAW309" s="49"/>
      <c r="DAX309" s="49"/>
      <c r="DAY309" s="49"/>
      <c r="DAZ309" s="49"/>
      <c r="DBA309" s="49"/>
      <c r="DBB309" s="49"/>
      <c r="DBC309" s="49"/>
      <c r="DBD309" s="49"/>
      <c r="DBE309" s="49"/>
      <c r="DBF309" s="49"/>
      <c r="DBG309" s="49"/>
      <c r="DBH309" s="49"/>
      <c r="DBI309" s="49"/>
      <c r="DBJ309" s="49"/>
      <c r="DBK309" s="49"/>
      <c r="DBL309" s="49"/>
      <c r="DBM309" s="49"/>
      <c r="DBN309" s="49"/>
      <c r="DBO309" s="49"/>
      <c r="DBP309" s="49"/>
      <c r="DBQ309" s="49"/>
      <c r="DBR309" s="49"/>
      <c r="DBS309" s="49"/>
      <c r="DBT309" s="49"/>
      <c r="DBU309" s="49"/>
      <c r="DBV309" s="49"/>
      <c r="DBW309" s="49"/>
      <c r="DBX309" s="49"/>
      <c r="DBY309" s="49"/>
      <c r="DBZ309" s="49"/>
      <c r="DCA309" s="49"/>
      <c r="DCB309" s="49"/>
      <c r="DCC309" s="49"/>
      <c r="DCD309" s="49"/>
      <c r="DCE309" s="49"/>
      <c r="DCF309" s="49"/>
      <c r="DCG309" s="49"/>
      <c r="DCH309" s="49"/>
      <c r="DCI309" s="49"/>
      <c r="DCJ309" s="49"/>
      <c r="DCK309" s="49"/>
      <c r="DCL309" s="49"/>
      <c r="DCM309" s="49"/>
      <c r="DCN309" s="49"/>
      <c r="DCO309" s="49"/>
      <c r="DCP309" s="49"/>
      <c r="DCQ309" s="49"/>
      <c r="DCR309" s="49"/>
      <c r="DCS309" s="49"/>
      <c r="DCT309" s="49"/>
      <c r="DCU309" s="49"/>
      <c r="DCV309" s="49"/>
      <c r="DCW309" s="49"/>
      <c r="DCX309" s="49"/>
      <c r="DCY309" s="49"/>
      <c r="DCZ309" s="49"/>
      <c r="DDA309" s="49"/>
      <c r="DDB309" s="49"/>
      <c r="DDC309" s="49"/>
      <c r="DDD309" s="49"/>
      <c r="DDE309" s="49"/>
      <c r="DDF309" s="49"/>
      <c r="DDG309" s="49"/>
      <c r="DDH309" s="49"/>
      <c r="DDI309" s="49"/>
      <c r="DDJ309" s="49"/>
      <c r="DDK309" s="49"/>
      <c r="DDL309" s="49"/>
      <c r="DDM309" s="49"/>
      <c r="DDN309" s="49"/>
      <c r="DDO309" s="49"/>
      <c r="DDP309" s="49"/>
      <c r="DDQ309" s="49"/>
      <c r="DDR309" s="49"/>
      <c r="DDS309" s="49"/>
      <c r="DDT309" s="49"/>
      <c r="DDU309" s="49"/>
      <c r="DDV309" s="49"/>
      <c r="DDW309" s="49"/>
      <c r="DDX309" s="49"/>
      <c r="DDY309" s="49"/>
      <c r="DDZ309" s="49"/>
      <c r="DEA309" s="49"/>
      <c r="DEB309" s="49"/>
      <c r="DEC309" s="49"/>
      <c r="DED309" s="49"/>
      <c r="DEE309" s="49"/>
      <c r="DEF309" s="49"/>
      <c r="DEG309" s="49"/>
      <c r="DEH309" s="49"/>
      <c r="DEI309" s="49"/>
      <c r="DEJ309" s="49"/>
      <c r="DEK309" s="49"/>
      <c r="DEL309" s="49"/>
      <c r="DEM309" s="49"/>
      <c r="DEN309" s="49"/>
      <c r="DEO309" s="49"/>
      <c r="DEP309" s="49"/>
      <c r="DEQ309" s="49"/>
      <c r="DER309" s="49"/>
      <c r="DES309" s="49"/>
      <c r="DET309" s="49"/>
      <c r="DEU309" s="49"/>
      <c r="DEV309" s="49"/>
      <c r="DEW309" s="49"/>
      <c r="DEX309" s="49"/>
      <c r="DEY309" s="49"/>
      <c r="DEZ309" s="49"/>
      <c r="DFA309" s="49"/>
      <c r="DFB309" s="49"/>
      <c r="DFC309" s="49"/>
      <c r="DFD309" s="49"/>
      <c r="DFE309" s="49"/>
      <c r="DFF309" s="49"/>
      <c r="DFG309" s="49"/>
      <c r="DFH309" s="49"/>
      <c r="DFI309" s="49"/>
      <c r="DFJ309" s="49"/>
      <c r="DFK309" s="49"/>
      <c r="DFL309" s="49"/>
      <c r="DFM309" s="49"/>
      <c r="DFN309" s="49"/>
      <c r="DFO309" s="49"/>
      <c r="DFP309" s="49"/>
      <c r="DFQ309" s="49"/>
      <c r="DFR309" s="49"/>
      <c r="DFS309" s="49"/>
      <c r="DFT309" s="49"/>
      <c r="DFU309" s="49"/>
      <c r="DFV309" s="49"/>
      <c r="DFW309" s="49"/>
      <c r="DFX309" s="49"/>
      <c r="DFY309" s="49"/>
      <c r="DFZ309" s="49"/>
      <c r="DGA309" s="49"/>
      <c r="DGB309" s="49"/>
      <c r="DGC309" s="49"/>
      <c r="DGD309" s="49"/>
      <c r="DGE309" s="49"/>
      <c r="DGF309" s="49"/>
      <c r="DGG309" s="49"/>
      <c r="DGH309" s="49"/>
      <c r="DGI309" s="49"/>
      <c r="DGJ309" s="49"/>
      <c r="DGK309" s="49"/>
      <c r="DGL309" s="49"/>
      <c r="DGM309" s="49"/>
      <c r="DGN309" s="49"/>
      <c r="DGO309" s="49"/>
      <c r="DGP309" s="49"/>
      <c r="DGQ309" s="49"/>
      <c r="DGR309" s="49"/>
      <c r="DGS309" s="49"/>
      <c r="DGT309" s="49"/>
      <c r="DGU309" s="49"/>
      <c r="DGV309" s="49"/>
      <c r="DGW309" s="49"/>
      <c r="DGX309" s="49"/>
      <c r="DGY309" s="49"/>
      <c r="DGZ309" s="49"/>
      <c r="DHA309" s="49"/>
      <c r="DHB309" s="49"/>
      <c r="DHC309" s="49"/>
      <c r="DHD309" s="49"/>
      <c r="DHE309" s="49"/>
      <c r="DHF309" s="49"/>
      <c r="DHG309" s="49"/>
      <c r="DHH309" s="49"/>
      <c r="DHI309" s="49"/>
      <c r="DHJ309" s="49"/>
      <c r="DHK309" s="49"/>
      <c r="DHL309" s="49"/>
      <c r="DHM309" s="49"/>
      <c r="DHN309" s="49"/>
      <c r="DHO309" s="49"/>
      <c r="DHP309" s="49"/>
      <c r="DHQ309" s="49"/>
      <c r="DHR309" s="49"/>
      <c r="DHS309" s="49"/>
      <c r="DHT309" s="49"/>
      <c r="DHU309" s="49"/>
      <c r="DHV309" s="49"/>
      <c r="DHW309" s="49"/>
      <c r="DHX309" s="49"/>
      <c r="DHY309" s="49"/>
      <c r="DHZ309" s="49"/>
      <c r="DIA309" s="49"/>
      <c r="DIB309" s="49"/>
      <c r="DIC309" s="49"/>
      <c r="DID309" s="49"/>
      <c r="DIE309" s="49"/>
      <c r="DIF309" s="49"/>
      <c r="DIG309" s="49"/>
      <c r="DIH309" s="49"/>
      <c r="DII309" s="49"/>
      <c r="DIJ309" s="49"/>
      <c r="DIK309" s="49"/>
      <c r="DIL309" s="49"/>
      <c r="DIM309" s="49"/>
      <c r="DIN309" s="49"/>
      <c r="DIO309" s="49"/>
      <c r="DIP309" s="49"/>
      <c r="DIQ309" s="49"/>
      <c r="DIR309" s="49"/>
      <c r="DIS309" s="49"/>
      <c r="DIT309" s="49"/>
      <c r="DIU309" s="49"/>
      <c r="DIV309" s="49"/>
      <c r="DIW309" s="49"/>
      <c r="DIX309" s="49"/>
      <c r="DIY309" s="49"/>
      <c r="DIZ309" s="49"/>
      <c r="DJA309" s="49"/>
      <c r="DJB309" s="49"/>
      <c r="DJC309" s="49"/>
      <c r="DJD309" s="49"/>
      <c r="DJE309" s="49"/>
      <c r="DJF309" s="49"/>
      <c r="DJG309" s="49"/>
      <c r="DJH309" s="49"/>
      <c r="DJI309" s="49"/>
      <c r="DJJ309" s="49"/>
      <c r="DJK309" s="49"/>
      <c r="DJL309" s="49"/>
      <c r="DJM309" s="49"/>
      <c r="DJN309" s="49"/>
      <c r="DJO309" s="49"/>
      <c r="DJP309" s="49"/>
      <c r="DJQ309" s="49"/>
      <c r="DJR309" s="49"/>
      <c r="DJS309" s="49"/>
      <c r="DJT309" s="49"/>
      <c r="DJU309" s="49"/>
      <c r="DJV309" s="49"/>
      <c r="DJW309" s="49"/>
      <c r="DJX309" s="49"/>
      <c r="DJY309" s="49"/>
      <c r="DJZ309" s="49"/>
      <c r="DKA309" s="49"/>
      <c r="DKB309" s="49"/>
      <c r="DKC309" s="49"/>
      <c r="DKD309" s="49"/>
      <c r="DKE309" s="49"/>
      <c r="DKF309" s="49"/>
      <c r="DKG309" s="49"/>
      <c r="DKH309" s="49"/>
      <c r="DKI309" s="49"/>
      <c r="DKJ309" s="49"/>
      <c r="DKK309" s="49"/>
      <c r="DKL309" s="49"/>
      <c r="DKM309" s="49"/>
      <c r="DKN309" s="49"/>
      <c r="DKO309" s="49"/>
      <c r="DKP309" s="49"/>
      <c r="DKQ309" s="49"/>
      <c r="DKR309" s="49"/>
      <c r="DKS309" s="49"/>
      <c r="DKT309" s="49"/>
      <c r="DKU309" s="49"/>
      <c r="DKV309" s="49"/>
      <c r="DKW309" s="49"/>
      <c r="DKX309" s="49"/>
      <c r="DKY309" s="49"/>
      <c r="DKZ309" s="49"/>
      <c r="DLA309" s="49"/>
      <c r="DLB309" s="49"/>
      <c r="DLC309" s="49"/>
      <c r="DLD309" s="49"/>
      <c r="DLE309" s="49"/>
      <c r="DLF309" s="49"/>
      <c r="DLG309" s="49"/>
      <c r="DLH309" s="49"/>
      <c r="DLI309" s="49"/>
      <c r="DLJ309" s="49"/>
      <c r="DLK309" s="49"/>
      <c r="DLL309" s="49"/>
      <c r="DLM309" s="49"/>
      <c r="DLN309" s="49"/>
      <c r="DLO309" s="49"/>
      <c r="DLP309" s="49"/>
      <c r="DLQ309" s="49"/>
      <c r="DLR309" s="49"/>
      <c r="DLS309" s="49"/>
      <c r="DLT309" s="49"/>
      <c r="DLU309" s="49"/>
      <c r="DLV309" s="49"/>
      <c r="DLW309" s="49"/>
      <c r="DLX309" s="49"/>
      <c r="DLY309" s="49"/>
      <c r="DLZ309" s="49"/>
      <c r="DMA309" s="49"/>
      <c r="DMB309" s="49"/>
      <c r="DMC309" s="49"/>
      <c r="DMD309" s="49"/>
      <c r="DME309" s="49"/>
      <c r="DMF309" s="49"/>
      <c r="DMG309" s="49"/>
      <c r="DMH309" s="49"/>
      <c r="DMI309" s="49"/>
      <c r="DMJ309" s="49"/>
      <c r="DMK309" s="49"/>
      <c r="DML309" s="49"/>
      <c r="DMM309" s="49"/>
      <c r="DMN309" s="49"/>
      <c r="DMO309" s="49"/>
      <c r="DMP309" s="49"/>
      <c r="DMQ309" s="49"/>
      <c r="DMR309" s="49"/>
      <c r="DMS309" s="49"/>
      <c r="DMT309" s="49"/>
      <c r="DMU309" s="49"/>
      <c r="DMV309" s="49"/>
      <c r="DMW309" s="49"/>
      <c r="DMX309" s="49"/>
      <c r="DMY309" s="49"/>
      <c r="DMZ309" s="49"/>
      <c r="DNA309" s="49"/>
      <c r="DNB309" s="49"/>
      <c r="DNC309" s="49"/>
      <c r="DND309" s="49"/>
      <c r="DNE309" s="49"/>
      <c r="DNF309" s="49"/>
      <c r="DNG309" s="49"/>
      <c r="DNH309" s="49"/>
      <c r="DNI309" s="49"/>
      <c r="DNJ309" s="49"/>
      <c r="DNK309" s="49"/>
      <c r="DNL309" s="49"/>
      <c r="DNM309" s="49"/>
      <c r="DNN309" s="49"/>
      <c r="DNO309" s="49"/>
      <c r="DNP309" s="49"/>
      <c r="DNQ309" s="49"/>
      <c r="DNR309" s="49"/>
      <c r="DNS309" s="49"/>
      <c r="DNT309" s="49"/>
      <c r="DNU309" s="49"/>
      <c r="DNV309" s="49"/>
      <c r="DNW309" s="49"/>
      <c r="DNX309" s="49"/>
      <c r="DNY309" s="49"/>
      <c r="DNZ309" s="49"/>
      <c r="DOA309" s="49"/>
      <c r="DOB309" s="49"/>
      <c r="DOC309" s="49"/>
      <c r="DOD309" s="49"/>
      <c r="DOE309" s="49"/>
      <c r="DOF309" s="49"/>
      <c r="DOG309" s="49"/>
      <c r="DOH309" s="49"/>
      <c r="DOI309" s="49"/>
      <c r="DOJ309" s="49"/>
      <c r="DOK309" s="49"/>
      <c r="DOL309" s="49"/>
      <c r="DOM309" s="49"/>
      <c r="DON309" s="49"/>
      <c r="DOO309" s="49"/>
      <c r="DOP309" s="49"/>
      <c r="DOQ309" s="49"/>
      <c r="DOR309" s="49"/>
      <c r="DOS309" s="49"/>
      <c r="DOT309" s="49"/>
      <c r="DOU309" s="49"/>
      <c r="DOV309" s="49"/>
      <c r="DOW309" s="49"/>
      <c r="DOX309" s="49"/>
      <c r="DOY309" s="49"/>
      <c r="DOZ309" s="49"/>
      <c r="DPA309" s="49"/>
      <c r="DPB309" s="49"/>
      <c r="DPC309" s="49"/>
      <c r="DPD309" s="49"/>
      <c r="DPE309" s="49"/>
      <c r="DPF309" s="49"/>
      <c r="DPG309" s="49"/>
      <c r="DPH309" s="49"/>
      <c r="DPI309" s="49"/>
      <c r="DPJ309" s="49"/>
      <c r="DPK309" s="49"/>
      <c r="DPL309" s="49"/>
      <c r="DPM309" s="49"/>
      <c r="DPN309" s="49"/>
      <c r="DPO309" s="49"/>
      <c r="DPP309" s="49"/>
      <c r="DPQ309" s="49"/>
      <c r="DPR309" s="49"/>
      <c r="DPS309" s="49"/>
      <c r="DPT309" s="49"/>
      <c r="DPU309" s="49"/>
      <c r="DPV309" s="49"/>
      <c r="DPW309" s="49"/>
      <c r="DPX309" s="49"/>
      <c r="DPY309" s="49"/>
      <c r="DPZ309" s="49"/>
      <c r="DQA309" s="49"/>
      <c r="DQB309" s="49"/>
      <c r="DQC309" s="49"/>
      <c r="DQD309" s="49"/>
      <c r="DQE309" s="49"/>
      <c r="DQF309" s="49"/>
      <c r="DQG309" s="49"/>
      <c r="DQH309" s="49"/>
      <c r="DQI309" s="49"/>
      <c r="DQJ309" s="49"/>
      <c r="DQK309" s="49"/>
      <c r="DQL309" s="49"/>
      <c r="DQM309" s="49"/>
      <c r="DQN309" s="49"/>
      <c r="DQO309" s="49"/>
      <c r="DQP309" s="49"/>
      <c r="DQQ309" s="49"/>
      <c r="DQR309" s="49"/>
      <c r="DQS309" s="49"/>
      <c r="DQT309" s="49"/>
      <c r="DQU309" s="49"/>
      <c r="DQV309" s="49"/>
      <c r="DQW309" s="49"/>
      <c r="DQX309" s="49"/>
      <c r="DQY309" s="49"/>
      <c r="DQZ309" s="49"/>
      <c r="DRA309" s="49"/>
      <c r="DRB309" s="49"/>
      <c r="DRC309" s="49"/>
      <c r="DRD309" s="49"/>
      <c r="DRE309" s="49"/>
      <c r="DRF309" s="49"/>
      <c r="DRG309" s="49"/>
      <c r="DRH309" s="49"/>
      <c r="DRI309" s="49"/>
      <c r="DRJ309" s="49"/>
      <c r="DRK309" s="49"/>
      <c r="DRL309" s="49"/>
      <c r="DRM309" s="49"/>
      <c r="DRN309" s="49"/>
      <c r="DRO309" s="49"/>
      <c r="DRP309" s="49"/>
      <c r="DRQ309" s="49"/>
      <c r="DRR309" s="49"/>
      <c r="DRS309" s="49"/>
      <c r="DRT309" s="49"/>
      <c r="DRU309" s="49"/>
      <c r="DRV309" s="49"/>
      <c r="DRW309" s="49"/>
      <c r="DRX309" s="49"/>
      <c r="DRY309" s="49"/>
      <c r="DRZ309" s="49"/>
      <c r="DSA309" s="49"/>
      <c r="DSB309" s="49"/>
      <c r="DSC309" s="49"/>
      <c r="DSD309" s="49"/>
      <c r="DSE309" s="49"/>
      <c r="DSF309" s="49"/>
      <c r="DSG309" s="49"/>
      <c r="DSH309" s="49"/>
      <c r="DSI309" s="49"/>
      <c r="DSJ309" s="49"/>
      <c r="DSK309" s="49"/>
      <c r="DSL309" s="49"/>
      <c r="DSM309" s="49"/>
      <c r="DSN309" s="49"/>
      <c r="DSO309" s="49"/>
      <c r="DSP309" s="49"/>
      <c r="DSQ309" s="49"/>
      <c r="DSR309" s="49"/>
      <c r="DSS309" s="49"/>
      <c r="DST309" s="49"/>
      <c r="DSU309" s="49"/>
      <c r="DSV309" s="49"/>
      <c r="DSW309" s="49"/>
      <c r="DSX309" s="49"/>
      <c r="DSY309" s="49"/>
      <c r="DSZ309" s="49"/>
      <c r="DTA309" s="49"/>
      <c r="DTB309" s="49"/>
      <c r="DTC309" s="49"/>
      <c r="DTD309" s="49"/>
      <c r="DTE309" s="49"/>
      <c r="DTF309" s="49"/>
      <c r="DTG309" s="49"/>
      <c r="DTH309" s="49"/>
      <c r="DTI309" s="49"/>
      <c r="DTJ309" s="49"/>
      <c r="DTK309" s="49"/>
      <c r="DTL309" s="49"/>
      <c r="DTM309" s="49"/>
      <c r="DTN309" s="49"/>
      <c r="DTO309" s="49"/>
      <c r="DTP309" s="49"/>
      <c r="DTQ309" s="49"/>
      <c r="DTR309" s="49"/>
      <c r="DTS309" s="49"/>
      <c r="DTT309" s="49"/>
      <c r="DTU309" s="49"/>
      <c r="DTV309" s="49"/>
      <c r="DTW309" s="49"/>
      <c r="DTX309" s="49"/>
      <c r="DTY309" s="49"/>
      <c r="DTZ309" s="49"/>
      <c r="DUA309" s="49"/>
      <c r="DUB309" s="49"/>
      <c r="DUC309" s="49"/>
      <c r="DUD309" s="49"/>
      <c r="DUE309" s="49"/>
      <c r="DUF309" s="49"/>
      <c r="DUG309" s="49"/>
      <c r="DUH309" s="49"/>
      <c r="DUI309" s="49"/>
      <c r="DUJ309" s="49"/>
      <c r="DUK309" s="49"/>
      <c r="DUL309" s="49"/>
      <c r="DUM309" s="49"/>
      <c r="DUN309" s="49"/>
      <c r="DUO309" s="49"/>
      <c r="DUP309" s="49"/>
      <c r="DUQ309" s="49"/>
      <c r="DUR309" s="49"/>
      <c r="DUS309" s="49"/>
      <c r="DUT309" s="49"/>
      <c r="DUU309" s="49"/>
      <c r="DUV309" s="49"/>
      <c r="DUW309" s="49"/>
      <c r="DUX309" s="49"/>
      <c r="DUY309" s="49"/>
      <c r="DUZ309" s="49"/>
      <c r="DVA309" s="49"/>
      <c r="DVB309" s="49"/>
      <c r="DVC309" s="49"/>
      <c r="DVD309" s="49"/>
      <c r="DVE309" s="49"/>
      <c r="DVF309" s="49"/>
      <c r="DVG309" s="49"/>
      <c r="DVH309" s="49"/>
      <c r="DVI309" s="49"/>
      <c r="DVJ309" s="49"/>
      <c r="DVK309" s="49"/>
      <c r="DVL309" s="49"/>
      <c r="DVM309" s="49"/>
      <c r="DVN309" s="49"/>
      <c r="DVO309" s="49"/>
      <c r="DVP309" s="49"/>
      <c r="DVQ309" s="49"/>
      <c r="DVR309" s="49"/>
      <c r="DVS309" s="49"/>
      <c r="DVT309" s="49"/>
      <c r="DVU309" s="49"/>
      <c r="DVV309" s="49"/>
      <c r="DVW309" s="49"/>
      <c r="DVX309" s="49"/>
      <c r="DVY309" s="49"/>
      <c r="DVZ309" s="49"/>
      <c r="DWA309" s="49"/>
      <c r="DWB309" s="49"/>
      <c r="DWC309" s="49"/>
      <c r="DWD309" s="49"/>
      <c r="DWE309" s="49"/>
      <c r="DWF309" s="49"/>
      <c r="DWG309" s="49"/>
      <c r="DWH309" s="49"/>
      <c r="DWI309" s="49"/>
      <c r="DWJ309" s="49"/>
      <c r="DWK309" s="49"/>
      <c r="DWL309" s="49"/>
      <c r="DWM309" s="49"/>
      <c r="DWN309" s="49"/>
      <c r="DWO309" s="49"/>
      <c r="DWP309" s="49"/>
      <c r="DWQ309" s="49"/>
      <c r="DWR309" s="49"/>
      <c r="DWS309" s="49"/>
      <c r="DWT309" s="49"/>
      <c r="DWU309" s="49"/>
      <c r="DWV309" s="49"/>
      <c r="DWW309" s="49"/>
      <c r="DWX309" s="49"/>
      <c r="DWY309" s="49"/>
      <c r="DWZ309" s="49"/>
      <c r="DXA309" s="49"/>
      <c r="DXB309" s="49"/>
      <c r="DXC309" s="49"/>
      <c r="DXD309" s="49"/>
      <c r="DXE309" s="49"/>
      <c r="DXF309" s="49"/>
      <c r="DXG309" s="49"/>
      <c r="DXH309" s="49"/>
      <c r="DXI309" s="49"/>
      <c r="DXJ309" s="49"/>
      <c r="DXK309" s="49"/>
      <c r="DXL309" s="49"/>
      <c r="DXM309" s="49"/>
      <c r="DXN309" s="49"/>
      <c r="DXO309" s="49"/>
      <c r="DXP309" s="49"/>
      <c r="DXQ309" s="49"/>
      <c r="DXR309" s="49"/>
      <c r="DXS309" s="49"/>
      <c r="DXT309" s="49"/>
      <c r="DXU309" s="49"/>
      <c r="DXV309" s="49"/>
      <c r="DXW309" s="49"/>
      <c r="DXX309" s="49"/>
      <c r="DXY309" s="49"/>
      <c r="DXZ309" s="49"/>
      <c r="DYA309" s="49"/>
      <c r="DYB309" s="49"/>
      <c r="DYC309" s="49"/>
      <c r="DYD309" s="49"/>
      <c r="DYE309" s="49"/>
      <c r="DYF309" s="49"/>
      <c r="DYG309" s="49"/>
      <c r="DYH309" s="49"/>
      <c r="DYI309" s="49"/>
      <c r="DYJ309" s="49"/>
      <c r="DYK309" s="49"/>
      <c r="DYL309" s="49"/>
      <c r="DYM309" s="49"/>
      <c r="DYN309" s="49"/>
      <c r="DYO309" s="49"/>
      <c r="DYP309" s="49"/>
      <c r="DYQ309" s="49"/>
      <c r="DYR309" s="49"/>
      <c r="DYS309" s="49"/>
      <c r="DYT309" s="49"/>
      <c r="DYU309" s="49"/>
      <c r="DYV309" s="49"/>
      <c r="DYW309" s="49"/>
      <c r="DYX309" s="49"/>
      <c r="DYY309" s="49"/>
      <c r="DYZ309" s="49"/>
      <c r="DZA309" s="49"/>
      <c r="DZB309" s="49"/>
      <c r="DZC309" s="49"/>
      <c r="DZD309" s="49"/>
      <c r="DZE309" s="49"/>
      <c r="DZF309" s="49"/>
      <c r="DZG309" s="49"/>
      <c r="DZH309" s="49"/>
      <c r="DZI309" s="49"/>
      <c r="DZJ309" s="49"/>
      <c r="DZK309" s="49"/>
      <c r="DZL309" s="49"/>
      <c r="DZM309" s="49"/>
      <c r="DZN309" s="49"/>
      <c r="DZO309" s="49"/>
      <c r="DZP309" s="49"/>
      <c r="DZQ309" s="49"/>
      <c r="DZR309" s="49"/>
      <c r="DZS309" s="49"/>
      <c r="DZT309" s="49"/>
      <c r="DZU309" s="49"/>
      <c r="DZV309" s="49"/>
      <c r="DZW309" s="49"/>
      <c r="DZX309" s="49"/>
      <c r="DZY309" s="49"/>
      <c r="DZZ309" s="49"/>
      <c r="EAA309" s="49"/>
      <c r="EAB309" s="49"/>
      <c r="EAC309" s="49"/>
      <c r="EAD309" s="49"/>
      <c r="EAE309" s="49"/>
      <c r="EAF309" s="49"/>
      <c r="EAG309" s="49"/>
      <c r="EAH309" s="49"/>
      <c r="EAI309" s="49"/>
      <c r="EAJ309" s="49"/>
      <c r="EAK309" s="49"/>
      <c r="EAL309" s="49"/>
      <c r="EAM309" s="49"/>
      <c r="EAN309" s="49"/>
      <c r="EAO309" s="49"/>
      <c r="EAP309" s="49"/>
      <c r="EAQ309" s="49"/>
      <c r="EAR309" s="49"/>
      <c r="EAS309" s="49"/>
      <c r="EAT309" s="49"/>
      <c r="EAU309" s="49"/>
      <c r="EAV309" s="49"/>
      <c r="EAW309" s="49"/>
      <c r="EAX309" s="49"/>
      <c r="EAY309" s="49"/>
      <c r="EAZ309" s="49"/>
      <c r="EBA309" s="49"/>
      <c r="EBB309" s="49"/>
      <c r="EBC309" s="49"/>
      <c r="EBD309" s="49"/>
      <c r="EBE309" s="49"/>
      <c r="EBF309" s="49"/>
      <c r="EBG309" s="49"/>
      <c r="EBH309" s="49"/>
      <c r="EBI309" s="49"/>
      <c r="EBJ309" s="49"/>
      <c r="EBK309" s="49"/>
      <c r="EBL309" s="49"/>
      <c r="EBM309" s="49"/>
      <c r="EBN309" s="49"/>
      <c r="EBO309" s="49"/>
      <c r="EBP309" s="49"/>
      <c r="EBQ309" s="49"/>
      <c r="EBR309" s="49"/>
      <c r="EBS309" s="49"/>
      <c r="EBT309" s="49"/>
      <c r="EBU309" s="49"/>
      <c r="EBV309" s="49"/>
      <c r="EBW309" s="49"/>
      <c r="EBX309" s="49"/>
      <c r="EBY309" s="49"/>
      <c r="EBZ309" s="49"/>
      <c r="ECA309" s="49"/>
      <c r="ECB309" s="49"/>
      <c r="ECC309" s="49"/>
      <c r="ECD309" s="49"/>
      <c r="ECE309" s="49"/>
      <c r="ECF309" s="49"/>
      <c r="ECG309" s="49"/>
      <c r="ECH309" s="49"/>
      <c r="ECI309" s="49"/>
      <c r="ECJ309" s="49"/>
      <c r="ECK309" s="49"/>
      <c r="ECL309" s="49"/>
      <c r="ECM309" s="49"/>
      <c r="ECN309" s="49"/>
      <c r="ECO309" s="49"/>
      <c r="ECP309" s="49"/>
      <c r="ECQ309" s="49"/>
      <c r="ECR309" s="49"/>
      <c r="ECS309" s="49"/>
      <c r="ECT309" s="49"/>
      <c r="ECU309" s="49"/>
      <c r="ECV309" s="49"/>
      <c r="ECW309" s="49"/>
      <c r="ECX309" s="49"/>
      <c r="ECY309" s="49"/>
      <c r="ECZ309" s="49"/>
      <c r="EDA309" s="49"/>
      <c r="EDB309" s="49"/>
      <c r="EDC309" s="49"/>
      <c r="EDD309" s="49"/>
      <c r="EDE309" s="49"/>
      <c r="EDF309" s="49"/>
      <c r="EDG309" s="49"/>
      <c r="EDH309" s="49"/>
      <c r="EDI309" s="49"/>
      <c r="EDJ309" s="49"/>
      <c r="EDK309" s="49"/>
      <c r="EDL309" s="49"/>
      <c r="EDM309" s="49"/>
      <c r="EDN309" s="49"/>
      <c r="EDO309" s="49"/>
      <c r="EDP309" s="49"/>
      <c r="EDQ309" s="49"/>
      <c r="EDR309" s="49"/>
      <c r="EDS309" s="49"/>
      <c r="EDT309" s="49"/>
      <c r="EDU309" s="49"/>
      <c r="EDV309" s="49"/>
      <c r="EDW309" s="49"/>
      <c r="EDX309" s="49"/>
      <c r="EDY309" s="49"/>
      <c r="EDZ309" s="49"/>
      <c r="EEA309" s="49"/>
      <c r="EEB309" s="49"/>
      <c r="EEC309" s="49"/>
      <c r="EED309" s="49"/>
      <c r="EEE309" s="49"/>
      <c r="EEF309" s="49"/>
      <c r="EEG309" s="49"/>
      <c r="EEH309" s="49"/>
      <c r="EEI309" s="49"/>
      <c r="EEJ309" s="49"/>
      <c r="EEK309" s="49"/>
      <c r="EEL309" s="49"/>
      <c r="EEM309" s="49"/>
      <c r="EEN309" s="49"/>
      <c r="EEO309" s="49"/>
      <c r="EEP309" s="49"/>
      <c r="EEQ309" s="49"/>
      <c r="EER309" s="49"/>
      <c r="EES309" s="49"/>
      <c r="EET309" s="49"/>
      <c r="EEU309" s="49"/>
      <c r="EEV309" s="49"/>
      <c r="EEW309" s="49"/>
      <c r="EEX309" s="49"/>
      <c r="EEY309" s="49"/>
      <c r="EEZ309" s="49"/>
      <c r="EFA309" s="49"/>
      <c r="EFB309" s="49"/>
      <c r="EFC309" s="49"/>
      <c r="EFD309" s="49"/>
      <c r="EFE309" s="49"/>
      <c r="EFF309" s="49"/>
      <c r="EFG309" s="49"/>
      <c r="EFH309" s="49"/>
      <c r="EFI309" s="49"/>
      <c r="EFJ309" s="49"/>
      <c r="EFK309" s="49"/>
      <c r="EFL309" s="49"/>
      <c r="EFM309" s="49"/>
      <c r="EFN309" s="49"/>
      <c r="EFO309" s="49"/>
      <c r="EFP309" s="49"/>
      <c r="EFQ309" s="49"/>
      <c r="EFR309" s="49"/>
      <c r="EFS309" s="49"/>
      <c r="EFT309" s="49"/>
      <c r="EFU309" s="49"/>
      <c r="EFV309" s="49"/>
      <c r="EFW309" s="49"/>
      <c r="EFX309" s="49"/>
      <c r="EFY309" s="49"/>
      <c r="EFZ309" s="49"/>
      <c r="EGA309" s="49"/>
      <c r="EGB309" s="49"/>
      <c r="EGC309" s="49"/>
      <c r="EGD309" s="49"/>
      <c r="EGE309" s="49"/>
      <c r="EGF309" s="49"/>
      <c r="EGG309" s="49"/>
      <c r="EGH309" s="49"/>
      <c r="EGI309" s="49"/>
      <c r="EGJ309" s="49"/>
      <c r="EGK309" s="49"/>
      <c r="EGL309" s="49"/>
      <c r="EGM309" s="49"/>
      <c r="EGN309" s="49"/>
      <c r="EGO309" s="49"/>
      <c r="EGP309" s="49"/>
      <c r="EGQ309" s="49"/>
      <c r="EGR309" s="49"/>
      <c r="EGS309" s="49"/>
      <c r="EGT309" s="49"/>
      <c r="EGU309" s="49"/>
      <c r="EGV309" s="49"/>
      <c r="EGW309" s="49"/>
      <c r="EGX309" s="49"/>
      <c r="EGY309" s="49"/>
      <c r="EGZ309" s="49"/>
      <c r="EHA309" s="49"/>
      <c r="EHB309" s="49"/>
      <c r="EHC309" s="49"/>
      <c r="EHD309" s="49"/>
      <c r="EHE309" s="49"/>
      <c r="EHF309" s="49"/>
      <c r="EHG309" s="49"/>
      <c r="EHH309" s="49"/>
      <c r="EHI309" s="49"/>
      <c r="EHJ309" s="49"/>
      <c r="EHK309" s="49"/>
      <c r="EHL309" s="49"/>
      <c r="EHM309" s="49"/>
      <c r="EHN309" s="49"/>
      <c r="EHO309" s="49"/>
      <c r="EHP309" s="49"/>
      <c r="EHQ309" s="49"/>
      <c r="EHR309" s="49"/>
      <c r="EHS309" s="49"/>
      <c r="EHT309" s="49"/>
      <c r="EHU309" s="49"/>
      <c r="EHV309" s="49"/>
      <c r="EHW309" s="49"/>
      <c r="EHX309" s="49"/>
      <c r="EHY309" s="49"/>
      <c r="EHZ309" s="49"/>
      <c r="EIA309" s="49"/>
      <c r="EIB309" s="49"/>
      <c r="EIC309" s="49"/>
      <c r="EID309" s="49"/>
      <c r="EIE309" s="49"/>
      <c r="EIF309" s="49"/>
      <c r="EIG309" s="49"/>
      <c r="EIH309" s="49"/>
      <c r="EII309" s="49"/>
      <c r="EIJ309" s="49"/>
      <c r="EIK309" s="49"/>
      <c r="EIL309" s="49"/>
      <c r="EIM309" s="49"/>
      <c r="EIN309" s="49"/>
      <c r="EIO309" s="49"/>
      <c r="EIP309" s="49"/>
      <c r="EIQ309" s="49"/>
      <c r="EIR309" s="49"/>
      <c r="EIS309" s="49"/>
      <c r="EIT309" s="49"/>
      <c r="EIU309" s="49"/>
      <c r="EIV309" s="49"/>
      <c r="EIW309" s="49"/>
      <c r="EIX309" s="49"/>
      <c r="EIY309" s="49"/>
      <c r="EIZ309" s="49"/>
      <c r="EJA309" s="49"/>
      <c r="EJB309" s="49"/>
      <c r="EJC309" s="49"/>
      <c r="EJD309" s="49"/>
      <c r="EJE309" s="49"/>
      <c r="EJF309" s="49"/>
      <c r="EJG309" s="49"/>
      <c r="EJH309" s="49"/>
      <c r="EJI309" s="49"/>
      <c r="EJJ309" s="49"/>
      <c r="EJK309" s="49"/>
      <c r="EJL309" s="49"/>
      <c r="EJM309" s="49"/>
      <c r="EJN309" s="49"/>
      <c r="EJO309" s="49"/>
      <c r="EJP309" s="49"/>
      <c r="EJQ309" s="49"/>
      <c r="EJR309" s="49"/>
      <c r="EJS309" s="49"/>
      <c r="EJT309" s="49"/>
      <c r="EJU309" s="49"/>
      <c r="EJV309" s="49"/>
      <c r="EJW309" s="49"/>
      <c r="EJX309" s="49"/>
      <c r="EJY309" s="49"/>
      <c r="EJZ309" s="49"/>
      <c r="EKA309" s="49"/>
      <c r="EKB309" s="49"/>
      <c r="EKC309" s="49"/>
      <c r="EKD309" s="49"/>
      <c r="EKE309" s="49"/>
      <c r="EKF309" s="49"/>
      <c r="EKG309" s="49"/>
      <c r="EKH309" s="49"/>
      <c r="EKI309" s="49"/>
      <c r="EKJ309" s="49"/>
      <c r="EKK309" s="49"/>
      <c r="EKL309" s="49"/>
      <c r="EKM309" s="49"/>
      <c r="EKN309" s="49"/>
      <c r="EKO309" s="49"/>
      <c r="EKP309" s="49"/>
      <c r="EKQ309" s="49"/>
      <c r="EKR309" s="49"/>
      <c r="EKS309" s="49"/>
      <c r="EKT309" s="49"/>
      <c r="EKU309" s="49"/>
      <c r="EKV309" s="49"/>
      <c r="EKW309" s="49"/>
      <c r="EKX309" s="49"/>
      <c r="EKY309" s="49"/>
      <c r="EKZ309" s="49"/>
      <c r="ELA309" s="49"/>
      <c r="ELB309" s="49"/>
      <c r="ELC309" s="49"/>
      <c r="ELD309" s="49"/>
      <c r="ELE309" s="49"/>
      <c r="ELF309" s="49"/>
      <c r="ELG309" s="49"/>
      <c r="ELH309" s="49"/>
      <c r="ELI309" s="49"/>
      <c r="ELJ309" s="49"/>
      <c r="ELK309" s="49"/>
      <c r="ELL309" s="49"/>
      <c r="ELM309" s="49"/>
      <c r="ELN309" s="49"/>
      <c r="ELO309" s="49"/>
      <c r="ELP309" s="49"/>
      <c r="ELQ309" s="49"/>
      <c r="ELR309" s="49"/>
      <c r="ELS309" s="49"/>
      <c r="ELT309" s="49"/>
      <c r="ELU309" s="49"/>
      <c r="ELV309" s="49"/>
      <c r="ELW309" s="49"/>
      <c r="ELX309" s="49"/>
      <c r="ELY309" s="49"/>
      <c r="ELZ309" s="49"/>
      <c r="EMA309" s="49"/>
      <c r="EMB309" s="49"/>
      <c r="EMC309" s="49"/>
      <c r="EMD309" s="49"/>
      <c r="EME309" s="49"/>
      <c r="EMF309" s="49"/>
      <c r="EMG309" s="49"/>
      <c r="EMH309" s="49"/>
      <c r="EMI309" s="49"/>
      <c r="EMJ309" s="49"/>
      <c r="EMK309" s="49"/>
      <c r="EML309" s="49"/>
      <c r="EMM309" s="49"/>
      <c r="EMN309" s="49"/>
      <c r="EMO309" s="49"/>
      <c r="EMP309" s="49"/>
      <c r="EMQ309" s="49"/>
      <c r="EMR309" s="49"/>
      <c r="EMS309" s="49"/>
      <c r="EMT309" s="49"/>
      <c r="EMU309" s="49"/>
      <c r="EMV309" s="49"/>
      <c r="EMW309" s="49"/>
      <c r="EMX309" s="49"/>
      <c r="EMY309" s="49"/>
      <c r="EMZ309" s="49"/>
      <c r="ENA309" s="49"/>
      <c r="ENB309" s="49"/>
      <c r="ENC309" s="49"/>
      <c r="END309" s="49"/>
      <c r="ENE309" s="49"/>
      <c r="ENF309" s="49"/>
      <c r="ENG309" s="49"/>
      <c r="ENH309" s="49"/>
      <c r="ENI309" s="49"/>
      <c r="ENJ309" s="49"/>
      <c r="ENK309" s="49"/>
      <c r="ENL309" s="49"/>
      <c r="ENM309" s="49"/>
      <c r="ENN309" s="49"/>
      <c r="ENO309" s="49"/>
      <c r="ENP309" s="49"/>
      <c r="ENQ309" s="49"/>
      <c r="ENR309" s="49"/>
      <c r="ENS309" s="49"/>
      <c r="ENT309" s="49"/>
      <c r="ENU309" s="49"/>
      <c r="ENV309" s="49"/>
      <c r="ENW309" s="49"/>
      <c r="ENX309" s="49"/>
      <c r="ENY309" s="49"/>
      <c r="ENZ309" s="49"/>
      <c r="EOA309" s="49"/>
      <c r="EOB309" s="49"/>
      <c r="EOC309" s="49"/>
      <c r="EOD309" s="49"/>
      <c r="EOE309" s="49"/>
      <c r="EOF309" s="49"/>
      <c r="EOG309" s="49"/>
      <c r="EOH309" s="49"/>
      <c r="EOI309" s="49"/>
      <c r="EOJ309" s="49"/>
      <c r="EOK309" s="49"/>
      <c r="EOL309" s="49"/>
      <c r="EOM309" s="49"/>
      <c r="EON309" s="49"/>
      <c r="EOO309" s="49"/>
      <c r="EOP309" s="49"/>
      <c r="EOQ309" s="49"/>
      <c r="EOR309" s="49"/>
      <c r="EOS309" s="49"/>
      <c r="EOT309" s="49"/>
      <c r="EOU309" s="49"/>
      <c r="EOV309" s="49"/>
      <c r="EOW309" s="49"/>
      <c r="EOX309" s="49"/>
      <c r="EOY309" s="49"/>
      <c r="EOZ309" s="49"/>
      <c r="EPA309" s="49"/>
      <c r="EPB309" s="49"/>
      <c r="EPC309" s="49"/>
      <c r="EPD309" s="49"/>
      <c r="EPE309" s="49"/>
      <c r="EPF309" s="49"/>
      <c r="EPG309" s="49"/>
      <c r="EPH309" s="49"/>
      <c r="EPI309" s="49"/>
      <c r="EPJ309" s="49"/>
      <c r="EPK309" s="49"/>
      <c r="EPL309" s="49"/>
      <c r="EPM309" s="49"/>
      <c r="EPN309" s="49"/>
      <c r="EPO309" s="49"/>
      <c r="EPP309" s="49"/>
      <c r="EPQ309" s="49"/>
      <c r="EPR309" s="49"/>
      <c r="EPS309" s="49"/>
      <c r="EPT309" s="49"/>
      <c r="EPU309" s="49"/>
      <c r="EPV309" s="49"/>
      <c r="EPW309" s="49"/>
      <c r="EPX309" s="49"/>
      <c r="EPY309" s="49"/>
      <c r="EPZ309" s="49"/>
      <c r="EQA309" s="49"/>
      <c r="EQB309" s="49"/>
      <c r="EQC309" s="49"/>
      <c r="EQD309" s="49"/>
      <c r="EQE309" s="49"/>
      <c r="EQF309" s="49"/>
      <c r="EQG309" s="49"/>
      <c r="EQH309" s="49"/>
      <c r="EQI309" s="49"/>
      <c r="EQJ309" s="49"/>
      <c r="EQK309" s="49"/>
      <c r="EQL309" s="49"/>
      <c r="EQM309" s="49"/>
      <c r="EQN309" s="49"/>
      <c r="EQO309" s="49"/>
      <c r="EQP309" s="49"/>
      <c r="EQQ309" s="49"/>
      <c r="EQR309" s="49"/>
      <c r="EQS309" s="49"/>
      <c r="EQT309" s="49"/>
      <c r="EQU309" s="49"/>
      <c r="EQV309" s="49"/>
      <c r="EQW309" s="49"/>
      <c r="EQX309" s="49"/>
      <c r="EQY309" s="49"/>
      <c r="EQZ309" s="49"/>
      <c r="ERA309" s="49"/>
      <c r="ERB309" s="49"/>
      <c r="ERC309" s="49"/>
      <c r="ERD309" s="49"/>
      <c r="ERE309" s="49"/>
      <c r="ERF309" s="49"/>
      <c r="ERG309" s="49"/>
      <c r="ERH309" s="49"/>
      <c r="ERI309" s="49"/>
      <c r="ERJ309" s="49"/>
      <c r="ERK309" s="49"/>
      <c r="ERL309" s="49"/>
      <c r="ERM309" s="49"/>
      <c r="ERN309" s="49"/>
      <c r="ERO309" s="49"/>
      <c r="ERP309" s="49"/>
      <c r="ERQ309" s="49"/>
      <c r="ERR309" s="49"/>
      <c r="ERS309" s="49"/>
      <c r="ERT309" s="49"/>
      <c r="ERU309" s="49"/>
      <c r="ERV309" s="49"/>
      <c r="ERW309" s="49"/>
      <c r="ERX309" s="49"/>
      <c r="ERY309" s="49"/>
      <c r="ERZ309" s="49"/>
      <c r="ESA309" s="49"/>
      <c r="ESB309" s="49"/>
      <c r="ESC309" s="49"/>
      <c r="ESD309" s="49"/>
      <c r="ESE309" s="49"/>
      <c r="ESF309" s="49"/>
      <c r="ESG309" s="49"/>
      <c r="ESH309" s="49"/>
      <c r="ESI309" s="49"/>
      <c r="ESJ309" s="49"/>
      <c r="ESK309" s="49"/>
      <c r="ESL309" s="49"/>
      <c r="ESM309" s="49"/>
      <c r="ESN309" s="49"/>
      <c r="ESO309" s="49"/>
      <c r="ESP309" s="49"/>
      <c r="ESQ309" s="49"/>
      <c r="ESR309" s="49"/>
      <c r="ESS309" s="49"/>
      <c r="EST309" s="49"/>
      <c r="ESU309" s="49"/>
      <c r="ESV309" s="49"/>
      <c r="ESW309" s="49"/>
      <c r="ESX309" s="49"/>
      <c r="ESY309" s="49"/>
      <c r="ESZ309" s="49"/>
      <c r="ETA309" s="49"/>
      <c r="ETB309" s="49"/>
      <c r="ETC309" s="49"/>
      <c r="ETD309" s="49"/>
      <c r="ETE309" s="49"/>
      <c r="ETF309" s="49"/>
      <c r="ETG309" s="49"/>
      <c r="ETH309" s="49"/>
      <c r="ETI309" s="49"/>
      <c r="ETJ309" s="49"/>
      <c r="ETK309" s="49"/>
      <c r="ETL309" s="49"/>
      <c r="ETM309" s="49"/>
      <c r="ETN309" s="49"/>
      <c r="ETO309" s="49"/>
      <c r="ETP309" s="49"/>
      <c r="ETQ309" s="49"/>
      <c r="ETR309" s="49"/>
      <c r="ETS309" s="49"/>
      <c r="ETT309" s="49"/>
      <c r="ETU309" s="49"/>
      <c r="ETV309" s="49"/>
      <c r="ETW309" s="49"/>
      <c r="ETX309" s="49"/>
      <c r="ETY309" s="49"/>
      <c r="ETZ309" s="49"/>
      <c r="EUA309" s="49"/>
      <c r="EUB309" s="49"/>
      <c r="EUC309" s="49"/>
      <c r="EUD309" s="49"/>
      <c r="EUE309" s="49"/>
      <c r="EUF309" s="49"/>
      <c r="EUG309" s="49"/>
      <c r="EUH309" s="49"/>
      <c r="EUI309" s="49"/>
      <c r="EUJ309" s="49"/>
      <c r="EUK309" s="49"/>
      <c r="EUL309" s="49"/>
      <c r="EUM309" s="49"/>
      <c r="EUN309" s="49"/>
      <c r="EUO309" s="49"/>
      <c r="EUP309" s="49"/>
      <c r="EUQ309" s="49"/>
      <c r="EUR309" s="49"/>
      <c r="EUS309" s="49"/>
      <c r="EUT309" s="49"/>
      <c r="EUU309" s="49"/>
      <c r="EUV309" s="49"/>
      <c r="EUW309" s="49"/>
      <c r="EUX309" s="49"/>
      <c r="EUY309" s="49"/>
      <c r="EUZ309" s="49"/>
      <c r="EVA309" s="49"/>
      <c r="EVB309" s="49"/>
      <c r="EVC309" s="49"/>
      <c r="EVD309" s="49"/>
      <c r="EVE309" s="49"/>
      <c r="EVF309" s="49"/>
      <c r="EVG309" s="49"/>
      <c r="EVH309" s="49"/>
      <c r="EVI309" s="49"/>
      <c r="EVJ309" s="49"/>
      <c r="EVK309" s="49"/>
      <c r="EVL309" s="49"/>
      <c r="EVM309" s="49"/>
      <c r="EVN309" s="49"/>
      <c r="EVO309" s="49"/>
      <c r="EVP309" s="49"/>
      <c r="EVQ309" s="49"/>
      <c r="EVR309" s="49"/>
      <c r="EVS309" s="49"/>
      <c r="EVT309" s="49"/>
      <c r="EVU309" s="49"/>
      <c r="EVV309" s="49"/>
      <c r="EVW309" s="49"/>
      <c r="EVX309" s="49"/>
      <c r="EVY309" s="49"/>
      <c r="EVZ309" s="49"/>
      <c r="EWA309" s="49"/>
      <c r="EWB309" s="49"/>
      <c r="EWC309" s="49"/>
      <c r="EWD309" s="49"/>
      <c r="EWE309" s="49"/>
      <c r="EWF309" s="49"/>
      <c r="EWG309" s="49"/>
      <c r="EWH309" s="49"/>
      <c r="EWI309" s="49"/>
      <c r="EWJ309" s="49"/>
      <c r="EWK309" s="49"/>
      <c r="EWL309" s="49"/>
      <c r="EWM309" s="49"/>
      <c r="EWN309" s="49"/>
      <c r="EWO309" s="49"/>
      <c r="EWP309" s="49"/>
      <c r="EWQ309" s="49"/>
      <c r="EWR309" s="49"/>
      <c r="EWS309" s="49"/>
      <c r="EWT309" s="49"/>
      <c r="EWU309" s="49"/>
      <c r="EWV309" s="49"/>
      <c r="EWW309" s="49"/>
      <c r="EWX309" s="49"/>
      <c r="EWY309" s="49"/>
      <c r="EWZ309" s="49"/>
      <c r="EXA309" s="49"/>
      <c r="EXB309" s="49"/>
      <c r="EXC309" s="49"/>
      <c r="EXD309" s="49"/>
      <c r="EXE309" s="49"/>
      <c r="EXF309" s="49"/>
      <c r="EXG309" s="49"/>
      <c r="EXH309" s="49"/>
      <c r="EXI309" s="49"/>
      <c r="EXJ309" s="49"/>
      <c r="EXK309" s="49"/>
      <c r="EXL309" s="49"/>
      <c r="EXM309" s="49"/>
      <c r="EXN309" s="49"/>
      <c r="EXO309" s="49"/>
      <c r="EXP309" s="49"/>
      <c r="EXQ309" s="49"/>
      <c r="EXR309" s="49"/>
      <c r="EXS309" s="49"/>
      <c r="EXT309" s="49"/>
      <c r="EXU309" s="49"/>
      <c r="EXV309" s="49"/>
      <c r="EXW309" s="49"/>
      <c r="EXX309" s="49"/>
      <c r="EXY309" s="49"/>
      <c r="EXZ309" s="49"/>
      <c r="EYA309" s="49"/>
      <c r="EYB309" s="49"/>
      <c r="EYC309" s="49"/>
      <c r="EYD309" s="49"/>
      <c r="EYE309" s="49"/>
      <c r="EYF309" s="49"/>
      <c r="EYG309" s="49"/>
      <c r="EYH309" s="49"/>
      <c r="EYI309" s="49"/>
      <c r="EYJ309" s="49"/>
      <c r="EYK309" s="49"/>
      <c r="EYL309" s="49"/>
      <c r="EYM309" s="49"/>
      <c r="EYN309" s="49"/>
      <c r="EYO309" s="49"/>
      <c r="EYP309" s="49"/>
      <c r="EYQ309" s="49"/>
      <c r="EYR309" s="49"/>
      <c r="EYS309" s="49"/>
      <c r="EYT309" s="49"/>
      <c r="EYU309" s="49"/>
      <c r="EYV309" s="49"/>
      <c r="EYW309" s="49"/>
      <c r="EYX309" s="49"/>
      <c r="EYY309" s="49"/>
      <c r="EYZ309" s="49"/>
      <c r="EZA309" s="49"/>
      <c r="EZB309" s="49"/>
      <c r="EZC309" s="49"/>
      <c r="EZD309" s="49"/>
      <c r="EZE309" s="49"/>
      <c r="EZF309" s="49"/>
      <c r="EZG309" s="49"/>
      <c r="EZH309" s="49"/>
      <c r="EZI309" s="49"/>
      <c r="EZJ309" s="49"/>
      <c r="EZK309" s="49"/>
      <c r="EZL309" s="49"/>
      <c r="EZM309" s="49"/>
      <c r="EZN309" s="49"/>
      <c r="EZO309" s="49"/>
      <c r="EZP309" s="49"/>
      <c r="EZQ309" s="49"/>
      <c r="EZR309" s="49"/>
      <c r="EZS309" s="49"/>
      <c r="EZT309" s="49"/>
      <c r="EZU309" s="49"/>
      <c r="EZV309" s="49"/>
      <c r="EZW309" s="49"/>
      <c r="EZX309" s="49"/>
      <c r="EZY309" s="49"/>
      <c r="EZZ309" s="49"/>
      <c r="FAA309" s="49"/>
      <c r="FAB309" s="49"/>
      <c r="FAC309" s="49"/>
      <c r="FAD309" s="49"/>
      <c r="FAE309" s="49"/>
      <c r="FAF309" s="49"/>
      <c r="FAG309" s="49"/>
      <c r="FAH309" s="49"/>
      <c r="FAI309" s="49"/>
      <c r="FAJ309" s="49"/>
      <c r="FAK309" s="49"/>
      <c r="FAL309" s="49"/>
      <c r="FAM309" s="49"/>
      <c r="FAN309" s="49"/>
      <c r="FAO309" s="49"/>
      <c r="FAP309" s="49"/>
      <c r="FAQ309" s="49"/>
      <c r="FAR309" s="49"/>
      <c r="FAS309" s="49"/>
      <c r="FAT309" s="49"/>
      <c r="FAU309" s="49"/>
      <c r="FAV309" s="49"/>
      <c r="FAW309" s="49"/>
      <c r="FAX309" s="49"/>
      <c r="FAY309" s="49"/>
      <c r="FAZ309" s="49"/>
      <c r="FBA309" s="49"/>
      <c r="FBB309" s="49"/>
      <c r="FBC309" s="49"/>
      <c r="FBD309" s="49"/>
      <c r="FBE309" s="49"/>
      <c r="FBF309" s="49"/>
      <c r="FBG309" s="49"/>
      <c r="FBH309" s="49"/>
      <c r="FBI309" s="49"/>
      <c r="FBJ309" s="49"/>
      <c r="FBK309" s="49"/>
      <c r="FBL309" s="49"/>
      <c r="FBM309" s="49"/>
      <c r="FBN309" s="49"/>
      <c r="FBO309" s="49"/>
      <c r="FBP309" s="49"/>
      <c r="FBQ309" s="49"/>
      <c r="FBR309" s="49"/>
      <c r="FBS309" s="49"/>
      <c r="FBT309" s="49"/>
      <c r="FBU309" s="49"/>
      <c r="FBV309" s="49"/>
      <c r="FBW309" s="49"/>
      <c r="FBX309" s="49"/>
      <c r="FBY309" s="49"/>
      <c r="FBZ309" s="49"/>
      <c r="FCA309" s="49"/>
      <c r="FCB309" s="49"/>
      <c r="FCC309" s="49"/>
      <c r="FCD309" s="49"/>
      <c r="FCE309" s="49"/>
      <c r="FCF309" s="49"/>
      <c r="FCG309" s="49"/>
      <c r="FCH309" s="49"/>
      <c r="FCI309" s="49"/>
      <c r="FCJ309" s="49"/>
      <c r="FCK309" s="49"/>
      <c r="FCL309" s="49"/>
      <c r="FCM309" s="49"/>
      <c r="FCN309" s="49"/>
      <c r="FCO309" s="49"/>
      <c r="FCP309" s="49"/>
      <c r="FCQ309" s="49"/>
      <c r="FCR309" s="49"/>
      <c r="FCS309" s="49"/>
      <c r="FCT309" s="49"/>
      <c r="FCU309" s="49"/>
      <c r="FCV309" s="49"/>
      <c r="FCW309" s="49"/>
      <c r="FCX309" s="49"/>
      <c r="FCY309" s="49"/>
      <c r="FCZ309" s="49"/>
      <c r="FDA309" s="49"/>
      <c r="FDB309" s="49"/>
      <c r="FDC309" s="49"/>
      <c r="FDD309" s="49"/>
      <c r="FDE309" s="49"/>
      <c r="FDF309" s="49"/>
      <c r="FDG309" s="49"/>
      <c r="FDH309" s="49"/>
      <c r="FDI309" s="49"/>
      <c r="FDJ309" s="49"/>
      <c r="FDK309" s="49"/>
      <c r="FDL309" s="49"/>
      <c r="FDM309" s="49"/>
      <c r="FDN309" s="49"/>
      <c r="FDO309" s="49"/>
      <c r="FDP309" s="49"/>
      <c r="FDQ309" s="49"/>
      <c r="FDR309" s="49"/>
      <c r="FDS309" s="49"/>
      <c r="FDT309" s="49"/>
      <c r="FDU309" s="49"/>
      <c r="FDV309" s="49"/>
      <c r="FDW309" s="49"/>
      <c r="FDX309" s="49"/>
      <c r="FDY309" s="49"/>
      <c r="FDZ309" s="49"/>
      <c r="FEA309" s="49"/>
      <c r="FEB309" s="49"/>
      <c r="FEC309" s="49"/>
      <c r="FED309" s="49"/>
      <c r="FEE309" s="49"/>
      <c r="FEF309" s="49"/>
      <c r="FEG309" s="49"/>
      <c r="FEH309" s="49"/>
      <c r="FEI309" s="49"/>
      <c r="FEJ309" s="49"/>
      <c r="FEK309" s="49"/>
      <c r="FEL309" s="49"/>
      <c r="FEM309" s="49"/>
      <c r="FEN309" s="49"/>
      <c r="FEO309" s="49"/>
      <c r="FEP309" s="49"/>
      <c r="FEQ309" s="49"/>
      <c r="FER309" s="49"/>
      <c r="FES309" s="49"/>
      <c r="FET309" s="49"/>
      <c r="FEU309" s="49"/>
      <c r="FEV309" s="49"/>
      <c r="FEW309" s="49"/>
      <c r="FEX309" s="49"/>
      <c r="FEY309" s="49"/>
      <c r="FEZ309" s="49"/>
      <c r="FFA309" s="49"/>
      <c r="FFB309" s="49"/>
      <c r="FFC309" s="49"/>
      <c r="FFD309" s="49"/>
      <c r="FFE309" s="49"/>
      <c r="FFF309" s="49"/>
      <c r="FFG309" s="49"/>
      <c r="FFH309" s="49"/>
      <c r="FFI309" s="49"/>
      <c r="FFJ309" s="49"/>
      <c r="FFK309" s="49"/>
      <c r="FFL309" s="49"/>
      <c r="FFM309" s="49"/>
      <c r="FFN309" s="49"/>
      <c r="FFO309" s="49"/>
      <c r="FFP309" s="49"/>
      <c r="FFQ309" s="49"/>
      <c r="FFR309" s="49"/>
      <c r="FFS309" s="49"/>
      <c r="FFT309" s="49"/>
      <c r="FFU309" s="49"/>
      <c r="FFV309" s="49"/>
      <c r="FFW309" s="49"/>
      <c r="FFX309" s="49"/>
      <c r="FFY309" s="49"/>
      <c r="FFZ309" s="49"/>
      <c r="FGA309" s="49"/>
      <c r="FGB309" s="49"/>
      <c r="FGC309" s="49"/>
      <c r="FGD309" s="49"/>
      <c r="FGE309" s="49"/>
      <c r="FGF309" s="49"/>
      <c r="FGG309" s="49"/>
      <c r="FGH309" s="49"/>
      <c r="FGI309" s="49"/>
      <c r="FGJ309" s="49"/>
      <c r="FGK309" s="49"/>
      <c r="FGL309" s="49"/>
      <c r="FGM309" s="49"/>
      <c r="FGN309" s="49"/>
      <c r="FGO309" s="49"/>
      <c r="FGP309" s="49"/>
      <c r="FGQ309" s="49"/>
      <c r="FGR309" s="49"/>
      <c r="FGS309" s="49"/>
      <c r="FGT309" s="49"/>
      <c r="FGU309" s="49"/>
      <c r="FGV309" s="49"/>
      <c r="FGW309" s="49"/>
      <c r="FGX309" s="49"/>
      <c r="FGY309" s="49"/>
      <c r="FGZ309" s="49"/>
      <c r="FHA309" s="49"/>
      <c r="FHB309" s="49"/>
      <c r="FHC309" s="49"/>
      <c r="FHD309" s="49"/>
      <c r="FHE309" s="49"/>
      <c r="FHF309" s="49"/>
      <c r="FHG309" s="49"/>
      <c r="FHH309" s="49"/>
      <c r="FHI309" s="49"/>
      <c r="FHJ309" s="49"/>
      <c r="FHK309" s="49"/>
      <c r="FHL309" s="49"/>
      <c r="FHM309" s="49"/>
      <c r="FHN309" s="49"/>
      <c r="FHO309" s="49"/>
      <c r="FHP309" s="49"/>
      <c r="FHQ309" s="49"/>
      <c r="FHR309" s="49"/>
      <c r="FHS309" s="49"/>
      <c r="FHT309" s="49"/>
      <c r="FHU309" s="49"/>
      <c r="FHV309" s="49"/>
      <c r="FHW309" s="49"/>
      <c r="FHX309" s="49"/>
      <c r="FHY309" s="49"/>
      <c r="FHZ309" s="49"/>
      <c r="FIA309" s="49"/>
      <c r="FIB309" s="49"/>
      <c r="FIC309" s="49"/>
      <c r="FID309" s="49"/>
      <c r="FIE309" s="49"/>
      <c r="FIF309" s="49"/>
      <c r="FIG309" s="49"/>
      <c r="FIH309" s="49"/>
      <c r="FII309" s="49"/>
      <c r="FIJ309" s="49"/>
      <c r="FIK309" s="49"/>
      <c r="FIL309" s="49"/>
      <c r="FIM309" s="49"/>
      <c r="FIN309" s="49"/>
      <c r="FIO309" s="49"/>
      <c r="FIP309" s="49"/>
      <c r="FIQ309" s="49"/>
      <c r="FIR309" s="49"/>
      <c r="FIS309" s="49"/>
      <c r="FIT309" s="49"/>
      <c r="FIU309" s="49"/>
      <c r="FIV309" s="49"/>
      <c r="FIW309" s="49"/>
      <c r="FIX309" s="49"/>
      <c r="FIY309" s="49"/>
      <c r="FIZ309" s="49"/>
      <c r="FJA309" s="49"/>
      <c r="FJB309" s="49"/>
      <c r="FJC309" s="49"/>
      <c r="FJD309" s="49"/>
      <c r="FJE309" s="49"/>
      <c r="FJF309" s="49"/>
      <c r="FJG309" s="49"/>
      <c r="FJH309" s="49"/>
      <c r="FJI309" s="49"/>
      <c r="FJJ309" s="49"/>
      <c r="FJK309" s="49"/>
      <c r="FJL309" s="49"/>
      <c r="FJM309" s="49"/>
      <c r="FJN309" s="49"/>
      <c r="FJO309" s="49"/>
      <c r="FJP309" s="49"/>
      <c r="FJQ309" s="49"/>
      <c r="FJR309" s="49"/>
      <c r="FJS309" s="49"/>
      <c r="FJT309" s="49"/>
      <c r="FJU309" s="49"/>
      <c r="FJV309" s="49"/>
      <c r="FJW309" s="49"/>
      <c r="FJX309" s="49"/>
      <c r="FJY309" s="49"/>
      <c r="FJZ309" s="49"/>
      <c r="FKA309" s="49"/>
      <c r="FKB309" s="49"/>
      <c r="FKC309" s="49"/>
      <c r="FKD309" s="49"/>
      <c r="FKE309" s="49"/>
      <c r="FKF309" s="49"/>
      <c r="FKG309" s="49"/>
      <c r="FKH309" s="49"/>
      <c r="FKI309" s="49"/>
      <c r="FKJ309" s="49"/>
      <c r="FKK309" s="49"/>
      <c r="FKL309" s="49"/>
      <c r="FKM309" s="49"/>
      <c r="FKN309" s="49"/>
      <c r="FKO309" s="49"/>
      <c r="FKP309" s="49"/>
      <c r="FKQ309" s="49"/>
      <c r="FKR309" s="49"/>
      <c r="FKS309" s="49"/>
      <c r="FKT309" s="49"/>
      <c r="FKU309" s="49"/>
      <c r="FKV309" s="49"/>
      <c r="FKW309" s="49"/>
      <c r="FKX309" s="49"/>
      <c r="FKY309" s="49"/>
      <c r="FKZ309" s="49"/>
      <c r="FLA309" s="49"/>
      <c r="FLB309" s="49"/>
      <c r="FLC309" s="49"/>
      <c r="FLD309" s="49"/>
      <c r="FLE309" s="49"/>
      <c r="FLF309" s="49"/>
      <c r="FLG309" s="49"/>
      <c r="FLH309" s="49"/>
      <c r="FLI309" s="49"/>
      <c r="FLJ309" s="49"/>
      <c r="FLK309" s="49"/>
      <c r="FLL309" s="49"/>
      <c r="FLM309" s="49"/>
      <c r="FLN309" s="49"/>
      <c r="FLO309" s="49"/>
      <c r="FLP309" s="49"/>
      <c r="FLQ309" s="49"/>
      <c r="FLR309" s="49"/>
      <c r="FLS309" s="49"/>
      <c r="FLT309" s="49"/>
      <c r="FLU309" s="49"/>
      <c r="FLV309" s="49"/>
      <c r="FLW309" s="49"/>
      <c r="FLX309" s="49"/>
      <c r="FLY309" s="49"/>
      <c r="FLZ309" s="49"/>
      <c r="FMA309" s="49"/>
      <c r="FMB309" s="49"/>
      <c r="FMC309" s="49"/>
      <c r="FMD309" s="49"/>
      <c r="FME309" s="49"/>
      <c r="FMF309" s="49"/>
      <c r="FMG309" s="49"/>
      <c r="FMH309" s="49"/>
      <c r="FMI309" s="49"/>
      <c r="FMJ309" s="49"/>
      <c r="FMK309" s="49"/>
      <c r="FML309" s="49"/>
      <c r="FMM309" s="49"/>
      <c r="FMN309" s="49"/>
      <c r="FMO309" s="49"/>
      <c r="FMP309" s="49"/>
      <c r="FMQ309" s="49"/>
      <c r="FMR309" s="49"/>
      <c r="FMS309" s="49"/>
      <c r="FMT309" s="49"/>
      <c r="FMU309" s="49"/>
      <c r="FMV309" s="49"/>
      <c r="FMW309" s="49"/>
      <c r="FMX309" s="49"/>
      <c r="FMY309" s="49"/>
      <c r="FMZ309" s="49"/>
      <c r="FNA309" s="49"/>
      <c r="FNB309" s="49"/>
      <c r="FNC309" s="49"/>
      <c r="FND309" s="49"/>
      <c r="FNE309" s="49"/>
      <c r="FNF309" s="49"/>
      <c r="FNG309" s="49"/>
      <c r="FNH309" s="49"/>
      <c r="FNI309" s="49"/>
      <c r="FNJ309" s="49"/>
      <c r="FNK309" s="49"/>
      <c r="FNL309" s="49"/>
      <c r="FNM309" s="49"/>
      <c r="FNN309" s="49"/>
      <c r="FNO309" s="49"/>
      <c r="FNP309" s="49"/>
      <c r="FNQ309" s="49"/>
      <c r="FNR309" s="49"/>
      <c r="FNS309" s="49"/>
      <c r="FNT309" s="49"/>
      <c r="FNU309" s="49"/>
      <c r="FNV309" s="49"/>
      <c r="FNW309" s="49"/>
      <c r="FNX309" s="49"/>
      <c r="FNY309" s="49"/>
      <c r="FNZ309" s="49"/>
      <c r="FOA309" s="49"/>
      <c r="FOB309" s="49"/>
      <c r="FOC309" s="49"/>
      <c r="FOD309" s="49"/>
      <c r="FOE309" s="49"/>
      <c r="FOF309" s="49"/>
      <c r="FOG309" s="49"/>
      <c r="FOH309" s="49"/>
      <c r="FOI309" s="49"/>
      <c r="FOJ309" s="49"/>
      <c r="FOK309" s="49"/>
      <c r="FOL309" s="49"/>
      <c r="FOM309" s="49"/>
      <c r="FON309" s="49"/>
      <c r="FOO309" s="49"/>
      <c r="FOP309" s="49"/>
      <c r="FOQ309" s="49"/>
      <c r="FOR309" s="49"/>
      <c r="FOS309" s="49"/>
      <c r="FOT309" s="49"/>
      <c r="FOU309" s="49"/>
      <c r="FOV309" s="49"/>
      <c r="FOW309" s="49"/>
      <c r="FOX309" s="49"/>
      <c r="FOY309" s="49"/>
      <c r="FOZ309" s="49"/>
      <c r="FPA309" s="49"/>
      <c r="FPB309" s="49"/>
      <c r="FPC309" s="49"/>
      <c r="FPD309" s="49"/>
      <c r="FPE309" s="49"/>
      <c r="FPF309" s="49"/>
      <c r="FPG309" s="49"/>
      <c r="FPH309" s="49"/>
      <c r="FPI309" s="49"/>
      <c r="FPJ309" s="49"/>
      <c r="FPK309" s="49"/>
      <c r="FPL309" s="49"/>
      <c r="FPM309" s="49"/>
      <c r="FPN309" s="49"/>
      <c r="FPO309" s="49"/>
      <c r="FPP309" s="49"/>
      <c r="FPQ309" s="49"/>
      <c r="FPR309" s="49"/>
      <c r="FPS309" s="49"/>
      <c r="FPT309" s="49"/>
      <c r="FPU309" s="49"/>
      <c r="FPV309" s="49"/>
      <c r="FPW309" s="49"/>
      <c r="FPX309" s="49"/>
      <c r="FPY309" s="49"/>
      <c r="FPZ309" s="49"/>
      <c r="FQA309" s="49"/>
      <c r="FQB309" s="49"/>
      <c r="FQC309" s="49"/>
      <c r="FQD309" s="49"/>
      <c r="FQE309" s="49"/>
      <c r="FQF309" s="49"/>
      <c r="FQG309" s="49"/>
      <c r="FQH309" s="49"/>
      <c r="FQI309" s="49"/>
      <c r="FQJ309" s="49"/>
      <c r="FQK309" s="49"/>
      <c r="FQL309" s="49"/>
      <c r="FQM309" s="49"/>
      <c r="FQN309" s="49"/>
      <c r="FQO309" s="49"/>
      <c r="FQP309" s="49"/>
      <c r="FQQ309" s="49"/>
      <c r="FQR309" s="49"/>
      <c r="FQS309" s="49"/>
      <c r="FQT309" s="49"/>
      <c r="FQU309" s="49"/>
      <c r="FQV309" s="49"/>
      <c r="FQW309" s="49"/>
      <c r="FQX309" s="49"/>
      <c r="FQY309" s="49"/>
      <c r="FQZ309" s="49"/>
      <c r="FRA309" s="49"/>
      <c r="FRB309" s="49"/>
      <c r="FRC309" s="49"/>
      <c r="FRD309" s="49"/>
      <c r="FRE309" s="49"/>
      <c r="FRF309" s="49"/>
      <c r="FRG309" s="49"/>
      <c r="FRH309" s="49"/>
      <c r="FRI309" s="49"/>
      <c r="FRJ309" s="49"/>
      <c r="FRK309" s="49"/>
      <c r="FRL309" s="49"/>
      <c r="FRM309" s="49"/>
      <c r="FRN309" s="49"/>
      <c r="FRO309" s="49"/>
      <c r="FRP309" s="49"/>
      <c r="FRQ309" s="49"/>
      <c r="FRR309" s="49"/>
      <c r="FRS309" s="49"/>
      <c r="FRT309" s="49"/>
      <c r="FRU309" s="49"/>
      <c r="FRV309" s="49"/>
      <c r="FRW309" s="49"/>
      <c r="FRX309" s="49"/>
      <c r="FRY309" s="49"/>
      <c r="FRZ309" s="49"/>
      <c r="FSA309" s="49"/>
      <c r="FSB309" s="49"/>
      <c r="FSC309" s="49"/>
      <c r="FSD309" s="49"/>
      <c r="FSE309" s="49"/>
      <c r="FSF309" s="49"/>
      <c r="FSG309" s="49"/>
      <c r="FSH309" s="49"/>
      <c r="FSI309" s="49"/>
      <c r="FSJ309" s="49"/>
      <c r="FSK309" s="49"/>
      <c r="FSL309" s="49"/>
      <c r="FSM309" s="49"/>
      <c r="FSN309" s="49"/>
      <c r="FSO309" s="49"/>
      <c r="FSP309" s="49"/>
      <c r="FSQ309" s="49"/>
      <c r="FSR309" s="49"/>
      <c r="FSS309" s="49"/>
      <c r="FST309" s="49"/>
      <c r="FSU309" s="49"/>
      <c r="FSV309" s="49"/>
      <c r="FSW309" s="49"/>
      <c r="FSX309" s="49"/>
      <c r="FSY309" s="49"/>
      <c r="FSZ309" s="49"/>
      <c r="FTA309" s="49"/>
      <c r="FTB309" s="49"/>
      <c r="FTC309" s="49"/>
      <c r="FTD309" s="49"/>
      <c r="FTE309" s="49"/>
      <c r="FTF309" s="49"/>
      <c r="FTG309" s="49"/>
      <c r="FTH309" s="49"/>
      <c r="FTI309" s="49"/>
      <c r="FTJ309" s="49"/>
      <c r="FTK309" s="49"/>
      <c r="FTL309" s="49"/>
      <c r="FTM309" s="49"/>
      <c r="FTN309" s="49"/>
      <c r="FTO309" s="49"/>
      <c r="FTP309" s="49"/>
      <c r="FTQ309" s="49"/>
      <c r="FTR309" s="49"/>
      <c r="FTS309" s="49"/>
      <c r="FTT309" s="49"/>
      <c r="FTU309" s="49"/>
      <c r="FTV309" s="49"/>
      <c r="FTW309" s="49"/>
      <c r="FTX309" s="49"/>
      <c r="FTY309" s="49"/>
      <c r="FTZ309" s="49"/>
      <c r="FUA309" s="49"/>
      <c r="FUB309" s="49"/>
      <c r="FUC309" s="49"/>
      <c r="FUD309" s="49"/>
      <c r="FUE309" s="49"/>
      <c r="FUF309" s="49"/>
      <c r="FUG309" s="49"/>
      <c r="FUH309" s="49"/>
      <c r="FUI309" s="49"/>
      <c r="FUJ309" s="49"/>
      <c r="FUK309" s="49"/>
      <c r="FUL309" s="49"/>
      <c r="FUM309" s="49"/>
      <c r="FUN309" s="49"/>
      <c r="FUO309" s="49"/>
      <c r="FUP309" s="49"/>
      <c r="FUQ309" s="49"/>
      <c r="FUR309" s="49"/>
      <c r="FUS309" s="49"/>
      <c r="FUT309" s="49"/>
      <c r="FUU309" s="49"/>
      <c r="FUV309" s="49"/>
      <c r="FUW309" s="49"/>
      <c r="FUX309" s="49"/>
      <c r="FUY309" s="49"/>
      <c r="FUZ309" s="49"/>
      <c r="FVA309" s="49"/>
      <c r="FVB309" s="49"/>
      <c r="FVC309" s="49"/>
      <c r="FVD309" s="49"/>
      <c r="FVE309" s="49"/>
      <c r="FVF309" s="49"/>
      <c r="FVG309" s="49"/>
      <c r="FVH309" s="49"/>
      <c r="FVI309" s="49"/>
      <c r="FVJ309" s="49"/>
      <c r="FVK309" s="49"/>
      <c r="FVL309" s="49"/>
      <c r="FVM309" s="49"/>
      <c r="FVN309" s="49"/>
      <c r="FVO309" s="49"/>
      <c r="FVP309" s="49"/>
      <c r="FVQ309" s="49"/>
      <c r="FVR309" s="49"/>
      <c r="FVS309" s="49"/>
      <c r="FVT309" s="49"/>
      <c r="FVU309" s="49"/>
      <c r="FVV309" s="49"/>
      <c r="FVW309" s="49"/>
      <c r="FVX309" s="49"/>
      <c r="FVY309" s="49"/>
      <c r="FVZ309" s="49"/>
      <c r="FWA309" s="49"/>
      <c r="FWB309" s="49"/>
      <c r="FWC309" s="49"/>
      <c r="FWD309" s="49"/>
      <c r="FWE309" s="49"/>
      <c r="FWF309" s="49"/>
      <c r="FWG309" s="49"/>
      <c r="FWH309" s="49"/>
      <c r="FWI309" s="49"/>
      <c r="FWJ309" s="49"/>
      <c r="FWK309" s="49"/>
      <c r="FWL309" s="49"/>
      <c r="FWM309" s="49"/>
      <c r="FWN309" s="49"/>
      <c r="FWO309" s="49"/>
      <c r="FWP309" s="49"/>
      <c r="FWQ309" s="49"/>
      <c r="FWR309" s="49"/>
      <c r="FWS309" s="49"/>
      <c r="FWT309" s="49"/>
      <c r="FWU309" s="49"/>
      <c r="FWV309" s="49"/>
      <c r="FWW309" s="49"/>
      <c r="FWX309" s="49"/>
      <c r="FWY309" s="49"/>
      <c r="FWZ309" s="49"/>
      <c r="FXA309" s="49"/>
      <c r="FXB309" s="49"/>
      <c r="FXC309" s="49"/>
      <c r="FXD309" s="49"/>
      <c r="FXE309" s="49"/>
      <c r="FXF309" s="49"/>
      <c r="FXG309" s="49"/>
      <c r="FXH309" s="49"/>
      <c r="FXI309" s="49"/>
      <c r="FXJ309" s="49"/>
      <c r="FXK309" s="49"/>
      <c r="FXL309" s="49"/>
      <c r="FXM309" s="49"/>
      <c r="FXN309" s="49"/>
      <c r="FXO309" s="49"/>
      <c r="FXP309" s="49"/>
      <c r="FXQ309" s="49"/>
      <c r="FXR309" s="49"/>
      <c r="FXS309" s="49"/>
      <c r="FXT309" s="49"/>
      <c r="FXU309" s="49"/>
      <c r="FXV309" s="49"/>
      <c r="FXW309" s="49"/>
      <c r="FXX309" s="49"/>
      <c r="FXY309" s="49"/>
      <c r="FXZ309" s="49"/>
      <c r="FYA309" s="49"/>
      <c r="FYB309" s="49"/>
      <c r="FYC309" s="49"/>
      <c r="FYD309" s="49"/>
      <c r="FYE309" s="49"/>
      <c r="FYF309" s="49"/>
      <c r="FYG309" s="49"/>
      <c r="FYH309" s="49"/>
      <c r="FYI309" s="49"/>
      <c r="FYJ309" s="49"/>
      <c r="FYK309" s="49"/>
      <c r="FYL309" s="49"/>
      <c r="FYM309" s="49"/>
      <c r="FYN309" s="49"/>
      <c r="FYO309" s="49"/>
      <c r="FYP309" s="49"/>
      <c r="FYQ309" s="49"/>
      <c r="FYR309" s="49"/>
      <c r="FYS309" s="49"/>
      <c r="FYT309" s="49"/>
      <c r="FYU309" s="49"/>
      <c r="FYV309" s="49"/>
      <c r="FYW309" s="49"/>
      <c r="FYX309" s="49"/>
      <c r="FYY309" s="49"/>
      <c r="FYZ309" s="49"/>
      <c r="FZA309" s="49"/>
      <c r="FZB309" s="49"/>
      <c r="FZC309" s="49"/>
      <c r="FZD309" s="49"/>
      <c r="FZE309" s="49"/>
      <c r="FZF309" s="49"/>
      <c r="FZG309" s="49"/>
      <c r="FZH309" s="49"/>
      <c r="FZI309" s="49"/>
      <c r="FZJ309" s="49"/>
      <c r="FZK309" s="49"/>
      <c r="FZL309" s="49"/>
      <c r="FZM309" s="49"/>
      <c r="FZN309" s="49"/>
      <c r="FZO309" s="49"/>
      <c r="FZP309" s="49"/>
      <c r="FZQ309" s="49"/>
      <c r="FZR309" s="49"/>
      <c r="FZS309" s="49"/>
      <c r="FZT309" s="49"/>
      <c r="FZU309" s="49"/>
      <c r="FZV309" s="49"/>
      <c r="FZW309" s="49"/>
      <c r="FZX309" s="49"/>
      <c r="FZY309" s="49"/>
      <c r="FZZ309" s="49"/>
      <c r="GAA309" s="49"/>
      <c r="GAB309" s="49"/>
      <c r="GAC309" s="49"/>
      <c r="GAD309" s="49"/>
      <c r="GAE309" s="49"/>
      <c r="GAF309" s="49"/>
      <c r="GAG309" s="49"/>
      <c r="GAH309" s="49"/>
      <c r="GAI309" s="49"/>
      <c r="GAJ309" s="49"/>
      <c r="GAK309" s="49"/>
      <c r="GAL309" s="49"/>
      <c r="GAM309" s="49"/>
      <c r="GAN309" s="49"/>
      <c r="GAO309" s="49"/>
      <c r="GAP309" s="49"/>
      <c r="GAQ309" s="49"/>
      <c r="GAR309" s="49"/>
      <c r="GAS309" s="49"/>
      <c r="GAT309" s="49"/>
      <c r="GAU309" s="49"/>
      <c r="GAV309" s="49"/>
      <c r="GAW309" s="49"/>
      <c r="GAX309" s="49"/>
      <c r="GAY309" s="49"/>
      <c r="GAZ309" s="49"/>
      <c r="GBA309" s="49"/>
      <c r="GBB309" s="49"/>
      <c r="GBC309" s="49"/>
      <c r="GBD309" s="49"/>
      <c r="GBE309" s="49"/>
      <c r="GBF309" s="49"/>
      <c r="GBG309" s="49"/>
      <c r="GBH309" s="49"/>
      <c r="GBI309" s="49"/>
      <c r="GBJ309" s="49"/>
      <c r="GBK309" s="49"/>
      <c r="GBL309" s="49"/>
      <c r="GBM309" s="49"/>
      <c r="GBN309" s="49"/>
      <c r="GBO309" s="49"/>
      <c r="GBP309" s="49"/>
      <c r="GBQ309" s="49"/>
      <c r="GBR309" s="49"/>
      <c r="GBS309" s="49"/>
      <c r="GBT309" s="49"/>
      <c r="GBU309" s="49"/>
      <c r="GBV309" s="49"/>
      <c r="GBW309" s="49"/>
      <c r="GBX309" s="49"/>
      <c r="GBY309" s="49"/>
      <c r="GBZ309" s="49"/>
      <c r="GCA309" s="49"/>
      <c r="GCB309" s="49"/>
      <c r="GCC309" s="49"/>
      <c r="GCD309" s="49"/>
      <c r="GCE309" s="49"/>
      <c r="GCF309" s="49"/>
      <c r="GCG309" s="49"/>
      <c r="GCH309" s="49"/>
      <c r="GCI309" s="49"/>
      <c r="GCJ309" s="49"/>
      <c r="GCK309" s="49"/>
      <c r="GCL309" s="49"/>
      <c r="GCM309" s="49"/>
      <c r="GCN309" s="49"/>
      <c r="GCO309" s="49"/>
      <c r="GCP309" s="49"/>
      <c r="GCQ309" s="49"/>
      <c r="GCR309" s="49"/>
      <c r="GCS309" s="49"/>
      <c r="GCT309" s="49"/>
      <c r="GCU309" s="49"/>
      <c r="GCV309" s="49"/>
      <c r="GCW309" s="49"/>
      <c r="GCX309" s="49"/>
      <c r="GCY309" s="49"/>
      <c r="GCZ309" s="49"/>
      <c r="GDA309" s="49"/>
      <c r="GDB309" s="49"/>
      <c r="GDC309" s="49"/>
      <c r="GDD309" s="49"/>
      <c r="GDE309" s="49"/>
      <c r="GDF309" s="49"/>
      <c r="GDG309" s="49"/>
      <c r="GDH309" s="49"/>
      <c r="GDI309" s="49"/>
      <c r="GDJ309" s="49"/>
      <c r="GDK309" s="49"/>
      <c r="GDL309" s="49"/>
      <c r="GDM309" s="49"/>
      <c r="GDN309" s="49"/>
      <c r="GDO309" s="49"/>
      <c r="GDP309" s="49"/>
      <c r="GDQ309" s="49"/>
      <c r="GDR309" s="49"/>
      <c r="GDS309" s="49"/>
      <c r="GDT309" s="49"/>
      <c r="GDU309" s="49"/>
      <c r="GDV309" s="49"/>
      <c r="GDW309" s="49"/>
      <c r="GDX309" s="49"/>
      <c r="GDY309" s="49"/>
      <c r="GDZ309" s="49"/>
      <c r="GEA309" s="49"/>
      <c r="GEB309" s="49"/>
      <c r="GEC309" s="49"/>
      <c r="GED309" s="49"/>
      <c r="GEE309" s="49"/>
      <c r="GEF309" s="49"/>
      <c r="GEG309" s="49"/>
      <c r="GEH309" s="49"/>
      <c r="GEI309" s="49"/>
      <c r="GEJ309" s="49"/>
      <c r="GEK309" s="49"/>
      <c r="GEL309" s="49"/>
      <c r="GEM309" s="49"/>
      <c r="GEN309" s="49"/>
      <c r="GEO309" s="49"/>
      <c r="GEP309" s="49"/>
      <c r="GEQ309" s="49"/>
      <c r="GER309" s="49"/>
      <c r="GES309" s="49"/>
      <c r="GET309" s="49"/>
      <c r="GEU309" s="49"/>
      <c r="GEV309" s="49"/>
      <c r="GEW309" s="49"/>
      <c r="GEX309" s="49"/>
      <c r="GEY309" s="49"/>
      <c r="GEZ309" s="49"/>
      <c r="GFA309" s="49"/>
      <c r="GFB309" s="49"/>
      <c r="GFC309" s="49"/>
      <c r="GFD309" s="49"/>
      <c r="GFE309" s="49"/>
      <c r="GFF309" s="49"/>
      <c r="GFG309" s="49"/>
      <c r="GFH309" s="49"/>
      <c r="GFI309" s="49"/>
      <c r="GFJ309" s="49"/>
      <c r="GFK309" s="49"/>
      <c r="GFL309" s="49"/>
      <c r="GFM309" s="49"/>
      <c r="GFN309" s="49"/>
      <c r="GFO309" s="49"/>
      <c r="GFP309" s="49"/>
      <c r="GFQ309" s="49"/>
      <c r="GFR309" s="49"/>
      <c r="GFS309" s="49"/>
      <c r="GFT309" s="49"/>
      <c r="GFU309" s="49"/>
      <c r="GFV309" s="49"/>
      <c r="GFW309" s="49"/>
      <c r="GFX309" s="49"/>
      <c r="GFY309" s="49"/>
      <c r="GFZ309" s="49"/>
      <c r="GGA309" s="49"/>
      <c r="GGB309" s="49"/>
      <c r="GGC309" s="49"/>
      <c r="GGD309" s="49"/>
      <c r="GGE309" s="49"/>
      <c r="GGF309" s="49"/>
      <c r="GGG309" s="49"/>
      <c r="GGH309" s="49"/>
      <c r="GGI309" s="49"/>
      <c r="GGJ309" s="49"/>
      <c r="GGK309" s="49"/>
      <c r="GGL309" s="49"/>
      <c r="GGM309" s="49"/>
      <c r="GGN309" s="49"/>
      <c r="GGO309" s="49"/>
      <c r="GGP309" s="49"/>
      <c r="GGQ309" s="49"/>
      <c r="GGR309" s="49"/>
      <c r="GGS309" s="49"/>
      <c r="GGT309" s="49"/>
      <c r="GGU309" s="49"/>
      <c r="GGV309" s="49"/>
      <c r="GGW309" s="49"/>
      <c r="GGX309" s="49"/>
      <c r="GGY309" s="49"/>
      <c r="GGZ309" s="49"/>
      <c r="GHA309" s="49"/>
      <c r="GHB309" s="49"/>
      <c r="GHC309" s="49"/>
      <c r="GHD309" s="49"/>
      <c r="GHE309" s="49"/>
      <c r="GHF309" s="49"/>
      <c r="GHG309" s="49"/>
      <c r="GHH309" s="49"/>
      <c r="GHI309" s="49"/>
      <c r="GHJ309" s="49"/>
      <c r="GHK309" s="49"/>
      <c r="GHL309" s="49"/>
      <c r="GHM309" s="49"/>
      <c r="GHN309" s="49"/>
      <c r="GHO309" s="49"/>
      <c r="GHP309" s="49"/>
      <c r="GHQ309" s="49"/>
      <c r="GHR309" s="49"/>
      <c r="GHS309" s="49"/>
      <c r="GHT309" s="49"/>
      <c r="GHU309" s="49"/>
      <c r="GHV309" s="49"/>
      <c r="GHW309" s="49"/>
      <c r="GHX309" s="49"/>
      <c r="GHY309" s="49"/>
      <c r="GHZ309" s="49"/>
      <c r="GIA309" s="49"/>
      <c r="GIB309" s="49"/>
      <c r="GIC309" s="49"/>
      <c r="GID309" s="49"/>
      <c r="GIE309" s="49"/>
      <c r="GIF309" s="49"/>
      <c r="GIG309" s="49"/>
      <c r="GIH309" s="49"/>
      <c r="GII309" s="49"/>
      <c r="GIJ309" s="49"/>
      <c r="GIK309" s="49"/>
      <c r="GIL309" s="49"/>
      <c r="GIM309" s="49"/>
      <c r="GIN309" s="49"/>
      <c r="GIO309" s="49"/>
      <c r="GIP309" s="49"/>
      <c r="GIQ309" s="49"/>
      <c r="GIR309" s="49"/>
      <c r="GIS309" s="49"/>
      <c r="GIT309" s="49"/>
      <c r="GIU309" s="49"/>
      <c r="GIV309" s="49"/>
      <c r="GIW309" s="49"/>
      <c r="GIX309" s="49"/>
      <c r="GIY309" s="49"/>
      <c r="GIZ309" s="49"/>
      <c r="GJA309" s="49"/>
      <c r="GJB309" s="49"/>
      <c r="GJC309" s="49"/>
      <c r="GJD309" s="49"/>
      <c r="GJE309" s="49"/>
      <c r="GJF309" s="49"/>
      <c r="GJG309" s="49"/>
      <c r="GJH309" s="49"/>
      <c r="GJI309" s="49"/>
      <c r="GJJ309" s="49"/>
      <c r="GJK309" s="49"/>
      <c r="GJL309" s="49"/>
      <c r="GJM309" s="49"/>
      <c r="GJN309" s="49"/>
      <c r="GJO309" s="49"/>
      <c r="GJP309" s="49"/>
      <c r="GJQ309" s="49"/>
      <c r="GJR309" s="49"/>
      <c r="GJS309" s="49"/>
      <c r="GJT309" s="49"/>
      <c r="GJU309" s="49"/>
      <c r="GJV309" s="49"/>
      <c r="GJW309" s="49"/>
      <c r="GJX309" s="49"/>
      <c r="GJY309" s="49"/>
      <c r="GJZ309" s="49"/>
      <c r="GKA309" s="49"/>
      <c r="GKB309" s="49"/>
      <c r="GKC309" s="49"/>
      <c r="GKD309" s="49"/>
      <c r="GKE309" s="49"/>
      <c r="GKF309" s="49"/>
      <c r="GKG309" s="49"/>
      <c r="GKH309" s="49"/>
      <c r="GKI309" s="49"/>
      <c r="GKJ309" s="49"/>
      <c r="GKK309" s="49"/>
      <c r="GKL309" s="49"/>
      <c r="GKM309" s="49"/>
      <c r="GKN309" s="49"/>
      <c r="GKO309" s="49"/>
      <c r="GKP309" s="49"/>
      <c r="GKQ309" s="49"/>
      <c r="GKR309" s="49"/>
      <c r="GKS309" s="49"/>
      <c r="GKT309" s="49"/>
      <c r="GKU309" s="49"/>
      <c r="GKV309" s="49"/>
      <c r="GKW309" s="49"/>
      <c r="GKX309" s="49"/>
      <c r="GKY309" s="49"/>
      <c r="GKZ309" s="49"/>
      <c r="GLA309" s="49"/>
      <c r="GLB309" s="49"/>
      <c r="GLC309" s="49"/>
      <c r="GLD309" s="49"/>
      <c r="GLE309" s="49"/>
      <c r="GLF309" s="49"/>
      <c r="GLG309" s="49"/>
      <c r="GLH309" s="49"/>
      <c r="GLI309" s="49"/>
      <c r="GLJ309" s="49"/>
      <c r="GLK309" s="49"/>
      <c r="GLL309" s="49"/>
      <c r="GLM309" s="49"/>
      <c r="GLN309" s="49"/>
      <c r="GLO309" s="49"/>
      <c r="GLP309" s="49"/>
      <c r="GLQ309" s="49"/>
      <c r="GLR309" s="49"/>
      <c r="GLS309" s="49"/>
      <c r="GLT309" s="49"/>
      <c r="GLU309" s="49"/>
      <c r="GLV309" s="49"/>
      <c r="GLW309" s="49"/>
      <c r="GLX309" s="49"/>
      <c r="GLY309" s="49"/>
      <c r="GLZ309" s="49"/>
      <c r="GMA309" s="49"/>
      <c r="GMB309" s="49"/>
      <c r="GMC309" s="49"/>
      <c r="GMD309" s="49"/>
      <c r="GME309" s="49"/>
      <c r="GMF309" s="49"/>
      <c r="GMG309" s="49"/>
      <c r="GMH309" s="49"/>
      <c r="GMI309" s="49"/>
      <c r="GMJ309" s="49"/>
      <c r="GMK309" s="49"/>
      <c r="GML309" s="49"/>
      <c r="GMM309" s="49"/>
      <c r="GMN309" s="49"/>
      <c r="GMO309" s="49"/>
      <c r="GMP309" s="49"/>
      <c r="GMQ309" s="49"/>
      <c r="GMR309" s="49"/>
      <c r="GMS309" s="49"/>
      <c r="GMT309" s="49"/>
      <c r="GMU309" s="49"/>
      <c r="GMV309" s="49"/>
      <c r="GMW309" s="49"/>
      <c r="GMX309" s="49"/>
      <c r="GMY309" s="49"/>
      <c r="GMZ309" s="49"/>
      <c r="GNA309" s="49"/>
      <c r="GNB309" s="49"/>
      <c r="GNC309" s="49"/>
      <c r="GND309" s="49"/>
      <c r="GNE309" s="49"/>
      <c r="GNF309" s="49"/>
      <c r="GNG309" s="49"/>
      <c r="GNH309" s="49"/>
      <c r="GNI309" s="49"/>
      <c r="GNJ309" s="49"/>
      <c r="GNK309" s="49"/>
      <c r="GNL309" s="49"/>
      <c r="GNM309" s="49"/>
      <c r="GNN309" s="49"/>
      <c r="GNO309" s="49"/>
      <c r="GNP309" s="49"/>
      <c r="GNQ309" s="49"/>
      <c r="GNR309" s="49"/>
      <c r="GNS309" s="49"/>
      <c r="GNT309" s="49"/>
      <c r="GNU309" s="49"/>
      <c r="GNV309" s="49"/>
      <c r="GNW309" s="49"/>
      <c r="GNX309" s="49"/>
      <c r="GNY309" s="49"/>
      <c r="GNZ309" s="49"/>
      <c r="GOA309" s="49"/>
      <c r="GOB309" s="49"/>
      <c r="GOC309" s="49"/>
      <c r="GOD309" s="49"/>
      <c r="GOE309" s="49"/>
      <c r="GOF309" s="49"/>
      <c r="GOG309" s="49"/>
      <c r="GOH309" s="49"/>
      <c r="GOI309" s="49"/>
      <c r="GOJ309" s="49"/>
      <c r="GOK309" s="49"/>
      <c r="GOL309" s="49"/>
      <c r="GOM309" s="49"/>
      <c r="GON309" s="49"/>
      <c r="GOO309" s="49"/>
      <c r="GOP309" s="49"/>
      <c r="GOQ309" s="49"/>
      <c r="GOR309" s="49"/>
      <c r="GOS309" s="49"/>
      <c r="GOT309" s="49"/>
      <c r="GOU309" s="49"/>
      <c r="GOV309" s="49"/>
      <c r="GOW309" s="49"/>
      <c r="GOX309" s="49"/>
      <c r="GOY309" s="49"/>
      <c r="GOZ309" s="49"/>
      <c r="GPA309" s="49"/>
      <c r="GPB309" s="49"/>
      <c r="GPC309" s="49"/>
      <c r="GPD309" s="49"/>
      <c r="GPE309" s="49"/>
      <c r="GPF309" s="49"/>
      <c r="GPG309" s="49"/>
      <c r="GPH309" s="49"/>
      <c r="GPI309" s="49"/>
      <c r="GPJ309" s="49"/>
      <c r="GPK309" s="49"/>
      <c r="GPL309" s="49"/>
      <c r="GPM309" s="49"/>
      <c r="GPN309" s="49"/>
      <c r="GPO309" s="49"/>
      <c r="GPP309" s="49"/>
      <c r="GPQ309" s="49"/>
      <c r="GPR309" s="49"/>
      <c r="GPS309" s="49"/>
      <c r="GPT309" s="49"/>
      <c r="GPU309" s="49"/>
      <c r="GPV309" s="49"/>
      <c r="GPW309" s="49"/>
      <c r="GPX309" s="49"/>
      <c r="GPY309" s="49"/>
      <c r="GPZ309" s="49"/>
      <c r="GQA309" s="49"/>
      <c r="GQB309" s="49"/>
      <c r="GQC309" s="49"/>
      <c r="GQD309" s="49"/>
      <c r="GQE309" s="49"/>
      <c r="GQF309" s="49"/>
      <c r="GQG309" s="49"/>
      <c r="GQH309" s="49"/>
      <c r="GQI309" s="49"/>
      <c r="GQJ309" s="49"/>
      <c r="GQK309" s="49"/>
      <c r="GQL309" s="49"/>
      <c r="GQM309" s="49"/>
      <c r="GQN309" s="49"/>
      <c r="GQO309" s="49"/>
      <c r="GQP309" s="49"/>
      <c r="GQQ309" s="49"/>
      <c r="GQR309" s="49"/>
      <c r="GQS309" s="49"/>
      <c r="GQT309" s="49"/>
      <c r="GQU309" s="49"/>
      <c r="GQV309" s="49"/>
      <c r="GQW309" s="49"/>
      <c r="GQX309" s="49"/>
      <c r="GQY309" s="49"/>
      <c r="GQZ309" s="49"/>
      <c r="GRA309" s="49"/>
      <c r="GRB309" s="49"/>
      <c r="GRC309" s="49"/>
      <c r="GRD309" s="49"/>
      <c r="GRE309" s="49"/>
      <c r="GRF309" s="49"/>
      <c r="GRG309" s="49"/>
      <c r="GRH309" s="49"/>
      <c r="GRI309" s="49"/>
      <c r="GRJ309" s="49"/>
      <c r="GRK309" s="49"/>
      <c r="GRL309" s="49"/>
      <c r="GRM309" s="49"/>
      <c r="GRN309" s="49"/>
      <c r="GRO309" s="49"/>
      <c r="GRP309" s="49"/>
      <c r="GRQ309" s="49"/>
      <c r="GRR309" s="49"/>
      <c r="GRS309" s="49"/>
      <c r="GRT309" s="49"/>
      <c r="GRU309" s="49"/>
      <c r="GRV309" s="49"/>
      <c r="GRW309" s="49"/>
      <c r="GRX309" s="49"/>
      <c r="GRY309" s="49"/>
      <c r="GRZ309" s="49"/>
      <c r="GSA309" s="49"/>
      <c r="GSB309" s="49"/>
      <c r="GSC309" s="49"/>
      <c r="GSD309" s="49"/>
      <c r="GSE309" s="49"/>
      <c r="GSF309" s="49"/>
      <c r="GSG309" s="49"/>
      <c r="GSH309" s="49"/>
      <c r="GSI309" s="49"/>
      <c r="GSJ309" s="49"/>
      <c r="GSK309" s="49"/>
      <c r="GSL309" s="49"/>
      <c r="GSM309" s="49"/>
      <c r="GSN309" s="49"/>
      <c r="GSO309" s="49"/>
      <c r="GSP309" s="49"/>
      <c r="GSQ309" s="49"/>
      <c r="GSR309" s="49"/>
      <c r="GSS309" s="49"/>
      <c r="GST309" s="49"/>
      <c r="GSU309" s="49"/>
      <c r="GSV309" s="49"/>
      <c r="GSW309" s="49"/>
      <c r="GSX309" s="49"/>
      <c r="GSY309" s="49"/>
      <c r="GSZ309" s="49"/>
      <c r="GTA309" s="49"/>
      <c r="GTB309" s="49"/>
      <c r="GTC309" s="49"/>
      <c r="GTD309" s="49"/>
      <c r="GTE309" s="49"/>
      <c r="GTF309" s="49"/>
      <c r="GTG309" s="49"/>
      <c r="GTH309" s="49"/>
      <c r="GTI309" s="49"/>
      <c r="GTJ309" s="49"/>
      <c r="GTK309" s="49"/>
      <c r="GTL309" s="49"/>
      <c r="GTM309" s="49"/>
      <c r="GTN309" s="49"/>
      <c r="GTO309" s="49"/>
      <c r="GTP309" s="49"/>
      <c r="GTQ309" s="49"/>
      <c r="GTR309" s="49"/>
      <c r="GTS309" s="49"/>
      <c r="GTT309" s="49"/>
      <c r="GTU309" s="49"/>
      <c r="GTV309" s="49"/>
      <c r="GTW309" s="49"/>
      <c r="GTX309" s="49"/>
      <c r="GTY309" s="49"/>
      <c r="GTZ309" s="49"/>
      <c r="GUA309" s="49"/>
      <c r="GUB309" s="49"/>
      <c r="GUC309" s="49"/>
      <c r="GUD309" s="49"/>
      <c r="GUE309" s="49"/>
      <c r="GUF309" s="49"/>
      <c r="GUG309" s="49"/>
      <c r="GUH309" s="49"/>
      <c r="GUI309" s="49"/>
      <c r="GUJ309" s="49"/>
      <c r="GUK309" s="49"/>
      <c r="GUL309" s="49"/>
      <c r="GUM309" s="49"/>
      <c r="GUN309" s="49"/>
      <c r="GUO309" s="49"/>
      <c r="GUP309" s="49"/>
      <c r="GUQ309" s="49"/>
      <c r="GUR309" s="49"/>
      <c r="GUS309" s="49"/>
      <c r="GUT309" s="49"/>
      <c r="GUU309" s="49"/>
      <c r="GUV309" s="49"/>
      <c r="GUW309" s="49"/>
      <c r="GUX309" s="49"/>
      <c r="GUY309" s="49"/>
      <c r="GUZ309" s="49"/>
      <c r="GVA309" s="49"/>
      <c r="GVB309" s="49"/>
      <c r="GVC309" s="49"/>
      <c r="GVD309" s="49"/>
      <c r="GVE309" s="49"/>
      <c r="GVF309" s="49"/>
      <c r="GVG309" s="49"/>
      <c r="GVH309" s="49"/>
      <c r="GVI309" s="49"/>
      <c r="GVJ309" s="49"/>
      <c r="GVK309" s="49"/>
      <c r="GVL309" s="49"/>
      <c r="GVM309" s="49"/>
      <c r="GVN309" s="49"/>
      <c r="GVO309" s="49"/>
      <c r="GVP309" s="49"/>
      <c r="GVQ309" s="49"/>
      <c r="GVR309" s="49"/>
      <c r="GVS309" s="49"/>
      <c r="GVT309" s="49"/>
      <c r="GVU309" s="49"/>
      <c r="GVV309" s="49"/>
      <c r="GVW309" s="49"/>
      <c r="GVX309" s="49"/>
      <c r="GVY309" s="49"/>
      <c r="GVZ309" s="49"/>
      <c r="GWA309" s="49"/>
      <c r="GWB309" s="49"/>
      <c r="GWC309" s="49"/>
      <c r="GWD309" s="49"/>
      <c r="GWE309" s="49"/>
      <c r="GWF309" s="49"/>
      <c r="GWG309" s="49"/>
      <c r="GWH309" s="49"/>
      <c r="GWI309" s="49"/>
      <c r="GWJ309" s="49"/>
      <c r="GWK309" s="49"/>
      <c r="GWL309" s="49"/>
      <c r="GWM309" s="49"/>
      <c r="GWN309" s="49"/>
      <c r="GWO309" s="49"/>
      <c r="GWP309" s="49"/>
      <c r="GWQ309" s="49"/>
      <c r="GWR309" s="49"/>
      <c r="GWS309" s="49"/>
      <c r="GWT309" s="49"/>
      <c r="GWU309" s="49"/>
      <c r="GWV309" s="49"/>
      <c r="GWW309" s="49"/>
      <c r="GWX309" s="49"/>
      <c r="GWY309" s="49"/>
      <c r="GWZ309" s="49"/>
      <c r="GXA309" s="49"/>
      <c r="GXB309" s="49"/>
      <c r="GXC309" s="49"/>
      <c r="GXD309" s="49"/>
      <c r="GXE309" s="49"/>
      <c r="GXF309" s="49"/>
      <c r="GXG309" s="49"/>
      <c r="GXH309" s="49"/>
      <c r="GXI309" s="49"/>
      <c r="GXJ309" s="49"/>
      <c r="GXK309" s="49"/>
      <c r="GXL309" s="49"/>
      <c r="GXM309" s="49"/>
      <c r="GXN309" s="49"/>
      <c r="GXO309" s="49"/>
      <c r="GXP309" s="49"/>
      <c r="GXQ309" s="49"/>
      <c r="GXR309" s="49"/>
      <c r="GXS309" s="49"/>
      <c r="GXT309" s="49"/>
      <c r="GXU309" s="49"/>
      <c r="GXV309" s="49"/>
      <c r="GXW309" s="49"/>
      <c r="GXX309" s="49"/>
      <c r="GXY309" s="49"/>
      <c r="GXZ309" s="49"/>
      <c r="GYA309" s="49"/>
      <c r="GYB309" s="49"/>
      <c r="GYC309" s="49"/>
      <c r="GYD309" s="49"/>
      <c r="GYE309" s="49"/>
      <c r="GYF309" s="49"/>
      <c r="GYG309" s="49"/>
      <c r="GYH309" s="49"/>
      <c r="GYI309" s="49"/>
      <c r="GYJ309" s="49"/>
      <c r="GYK309" s="49"/>
      <c r="GYL309" s="49"/>
      <c r="GYM309" s="49"/>
      <c r="GYN309" s="49"/>
      <c r="GYO309" s="49"/>
      <c r="GYP309" s="49"/>
      <c r="GYQ309" s="49"/>
      <c r="GYR309" s="49"/>
      <c r="GYS309" s="49"/>
      <c r="GYT309" s="49"/>
      <c r="GYU309" s="49"/>
      <c r="GYV309" s="49"/>
      <c r="GYW309" s="49"/>
      <c r="GYX309" s="49"/>
      <c r="GYY309" s="49"/>
      <c r="GYZ309" s="49"/>
      <c r="GZA309" s="49"/>
      <c r="GZB309" s="49"/>
      <c r="GZC309" s="49"/>
      <c r="GZD309" s="49"/>
      <c r="GZE309" s="49"/>
      <c r="GZF309" s="49"/>
      <c r="GZG309" s="49"/>
      <c r="GZH309" s="49"/>
      <c r="GZI309" s="49"/>
      <c r="GZJ309" s="49"/>
      <c r="GZK309" s="49"/>
      <c r="GZL309" s="49"/>
      <c r="GZM309" s="49"/>
      <c r="GZN309" s="49"/>
      <c r="GZO309" s="49"/>
      <c r="GZP309" s="49"/>
      <c r="GZQ309" s="49"/>
      <c r="GZR309" s="49"/>
      <c r="GZS309" s="49"/>
      <c r="GZT309" s="49"/>
      <c r="GZU309" s="49"/>
      <c r="GZV309" s="49"/>
      <c r="GZW309" s="49"/>
      <c r="GZX309" s="49"/>
      <c r="GZY309" s="49"/>
      <c r="GZZ309" s="49"/>
      <c r="HAA309" s="49"/>
      <c r="HAB309" s="49"/>
      <c r="HAC309" s="49"/>
      <c r="HAD309" s="49"/>
      <c r="HAE309" s="49"/>
      <c r="HAF309" s="49"/>
      <c r="HAG309" s="49"/>
      <c r="HAH309" s="49"/>
      <c r="HAI309" s="49"/>
      <c r="HAJ309" s="49"/>
      <c r="HAK309" s="49"/>
      <c r="HAL309" s="49"/>
      <c r="HAM309" s="49"/>
      <c r="HAN309" s="49"/>
      <c r="HAO309" s="49"/>
      <c r="HAP309" s="49"/>
      <c r="HAQ309" s="49"/>
      <c r="HAR309" s="49"/>
      <c r="HAS309" s="49"/>
      <c r="HAT309" s="49"/>
      <c r="HAU309" s="49"/>
      <c r="HAV309" s="49"/>
      <c r="HAW309" s="49"/>
      <c r="HAX309" s="49"/>
      <c r="HAY309" s="49"/>
      <c r="HAZ309" s="49"/>
      <c r="HBA309" s="49"/>
      <c r="HBB309" s="49"/>
      <c r="HBC309" s="49"/>
      <c r="HBD309" s="49"/>
      <c r="HBE309" s="49"/>
      <c r="HBF309" s="49"/>
      <c r="HBG309" s="49"/>
      <c r="HBH309" s="49"/>
      <c r="HBI309" s="49"/>
      <c r="HBJ309" s="49"/>
      <c r="HBK309" s="49"/>
      <c r="HBL309" s="49"/>
      <c r="HBM309" s="49"/>
      <c r="HBN309" s="49"/>
      <c r="HBO309" s="49"/>
      <c r="HBP309" s="49"/>
      <c r="HBQ309" s="49"/>
      <c r="HBR309" s="49"/>
      <c r="HBS309" s="49"/>
      <c r="HBT309" s="49"/>
      <c r="HBU309" s="49"/>
      <c r="HBV309" s="49"/>
      <c r="HBW309" s="49"/>
      <c r="HBX309" s="49"/>
      <c r="HBY309" s="49"/>
      <c r="HBZ309" s="49"/>
      <c r="HCA309" s="49"/>
      <c r="HCB309" s="49"/>
      <c r="HCC309" s="49"/>
      <c r="HCD309" s="49"/>
      <c r="HCE309" s="49"/>
      <c r="HCF309" s="49"/>
      <c r="HCG309" s="49"/>
      <c r="HCH309" s="49"/>
      <c r="HCI309" s="49"/>
      <c r="HCJ309" s="49"/>
      <c r="HCK309" s="49"/>
      <c r="HCL309" s="49"/>
      <c r="HCM309" s="49"/>
      <c r="HCN309" s="49"/>
      <c r="HCO309" s="49"/>
      <c r="HCP309" s="49"/>
      <c r="HCQ309" s="49"/>
      <c r="HCR309" s="49"/>
      <c r="HCS309" s="49"/>
      <c r="HCT309" s="49"/>
      <c r="HCU309" s="49"/>
      <c r="HCV309" s="49"/>
      <c r="HCW309" s="49"/>
      <c r="HCX309" s="49"/>
      <c r="HCY309" s="49"/>
      <c r="HCZ309" s="49"/>
      <c r="HDA309" s="49"/>
      <c r="HDB309" s="49"/>
      <c r="HDC309" s="49"/>
      <c r="HDD309" s="49"/>
      <c r="HDE309" s="49"/>
      <c r="HDF309" s="49"/>
      <c r="HDG309" s="49"/>
      <c r="HDH309" s="49"/>
      <c r="HDI309" s="49"/>
      <c r="HDJ309" s="49"/>
      <c r="HDK309" s="49"/>
      <c r="HDL309" s="49"/>
      <c r="HDM309" s="49"/>
      <c r="HDN309" s="49"/>
      <c r="HDO309" s="49"/>
      <c r="HDP309" s="49"/>
      <c r="HDQ309" s="49"/>
      <c r="HDR309" s="49"/>
      <c r="HDS309" s="49"/>
      <c r="HDT309" s="49"/>
      <c r="HDU309" s="49"/>
      <c r="HDV309" s="49"/>
      <c r="HDW309" s="49"/>
      <c r="HDX309" s="49"/>
      <c r="HDY309" s="49"/>
      <c r="HDZ309" s="49"/>
      <c r="HEA309" s="49"/>
      <c r="HEB309" s="49"/>
      <c r="HEC309" s="49"/>
      <c r="HED309" s="49"/>
      <c r="HEE309" s="49"/>
      <c r="HEF309" s="49"/>
      <c r="HEG309" s="49"/>
      <c r="HEH309" s="49"/>
      <c r="HEI309" s="49"/>
      <c r="HEJ309" s="49"/>
      <c r="HEK309" s="49"/>
      <c r="HEL309" s="49"/>
      <c r="HEM309" s="49"/>
      <c r="HEN309" s="49"/>
      <c r="HEO309" s="49"/>
      <c r="HEP309" s="49"/>
      <c r="HEQ309" s="49"/>
      <c r="HER309" s="49"/>
      <c r="HES309" s="49"/>
      <c r="HET309" s="49"/>
      <c r="HEU309" s="49"/>
      <c r="HEV309" s="49"/>
      <c r="HEW309" s="49"/>
      <c r="HEX309" s="49"/>
      <c r="HEY309" s="49"/>
      <c r="HEZ309" s="49"/>
      <c r="HFA309" s="49"/>
      <c r="HFB309" s="49"/>
      <c r="HFC309" s="49"/>
      <c r="HFD309" s="49"/>
      <c r="HFE309" s="49"/>
      <c r="HFF309" s="49"/>
      <c r="HFG309" s="49"/>
      <c r="HFH309" s="49"/>
      <c r="HFI309" s="49"/>
      <c r="HFJ309" s="49"/>
      <c r="HFK309" s="49"/>
      <c r="HFL309" s="49"/>
      <c r="HFM309" s="49"/>
      <c r="HFN309" s="49"/>
      <c r="HFO309" s="49"/>
      <c r="HFP309" s="49"/>
      <c r="HFQ309" s="49"/>
      <c r="HFR309" s="49"/>
      <c r="HFS309" s="49"/>
      <c r="HFT309" s="49"/>
      <c r="HFU309" s="49"/>
      <c r="HFV309" s="49"/>
      <c r="HFW309" s="49"/>
      <c r="HFX309" s="49"/>
      <c r="HFY309" s="49"/>
      <c r="HFZ309" s="49"/>
      <c r="HGA309" s="49"/>
      <c r="HGB309" s="49"/>
      <c r="HGC309" s="49"/>
      <c r="HGD309" s="49"/>
      <c r="HGE309" s="49"/>
      <c r="HGF309" s="49"/>
      <c r="HGG309" s="49"/>
      <c r="HGH309" s="49"/>
      <c r="HGI309" s="49"/>
      <c r="HGJ309" s="49"/>
      <c r="HGK309" s="49"/>
      <c r="HGL309" s="49"/>
      <c r="HGM309" s="49"/>
      <c r="HGN309" s="49"/>
      <c r="HGO309" s="49"/>
      <c r="HGP309" s="49"/>
      <c r="HGQ309" s="49"/>
      <c r="HGR309" s="49"/>
      <c r="HGS309" s="49"/>
      <c r="HGT309" s="49"/>
      <c r="HGU309" s="49"/>
      <c r="HGV309" s="49"/>
      <c r="HGW309" s="49"/>
      <c r="HGX309" s="49"/>
      <c r="HGY309" s="49"/>
      <c r="HGZ309" s="49"/>
      <c r="HHA309" s="49"/>
      <c r="HHB309" s="49"/>
      <c r="HHC309" s="49"/>
      <c r="HHD309" s="49"/>
      <c r="HHE309" s="49"/>
      <c r="HHF309" s="49"/>
      <c r="HHG309" s="49"/>
      <c r="HHH309" s="49"/>
      <c r="HHI309" s="49"/>
      <c r="HHJ309" s="49"/>
      <c r="HHK309" s="49"/>
      <c r="HHL309" s="49"/>
      <c r="HHM309" s="49"/>
      <c r="HHN309" s="49"/>
      <c r="HHO309" s="49"/>
      <c r="HHP309" s="49"/>
      <c r="HHQ309" s="49"/>
      <c r="HHR309" s="49"/>
      <c r="HHS309" s="49"/>
      <c r="HHT309" s="49"/>
      <c r="HHU309" s="49"/>
      <c r="HHV309" s="49"/>
      <c r="HHW309" s="49"/>
      <c r="HHX309" s="49"/>
      <c r="HHY309" s="49"/>
      <c r="HHZ309" s="49"/>
      <c r="HIA309" s="49"/>
      <c r="HIB309" s="49"/>
      <c r="HIC309" s="49"/>
      <c r="HID309" s="49"/>
      <c r="HIE309" s="49"/>
      <c r="HIF309" s="49"/>
      <c r="HIG309" s="49"/>
      <c r="HIH309" s="49"/>
      <c r="HII309" s="49"/>
      <c r="HIJ309" s="49"/>
      <c r="HIK309" s="49"/>
      <c r="HIL309" s="49"/>
      <c r="HIM309" s="49"/>
      <c r="HIN309" s="49"/>
      <c r="HIO309" s="49"/>
      <c r="HIP309" s="49"/>
      <c r="HIQ309" s="49"/>
      <c r="HIR309" s="49"/>
      <c r="HIS309" s="49"/>
      <c r="HIT309" s="49"/>
      <c r="HIU309" s="49"/>
      <c r="HIV309" s="49"/>
      <c r="HIW309" s="49"/>
      <c r="HIX309" s="49"/>
      <c r="HIY309" s="49"/>
      <c r="HIZ309" s="49"/>
      <c r="HJA309" s="49"/>
      <c r="HJB309" s="49"/>
      <c r="HJC309" s="49"/>
      <c r="HJD309" s="49"/>
      <c r="HJE309" s="49"/>
      <c r="HJF309" s="49"/>
      <c r="HJG309" s="49"/>
      <c r="HJH309" s="49"/>
      <c r="HJI309" s="49"/>
      <c r="HJJ309" s="49"/>
      <c r="HJK309" s="49"/>
      <c r="HJL309" s="49"/>
      <c r="HJM309" s="49"/>
      <c r="HJN309" s="49"/>
      <c r="HJO309" s="49"/>
      <c r="HJP309" s="49"/>
      <c r="HJQ309" s="49"/>
      <c r="HJR309" s="49"/>
      <c r="HJS309" s="49"/>
      <c r="HJT309" s="49"/>
      <c r="HJU309" s="49"/>
      <c r="HJV309" s="49"/>
      <c r="HJW309" s="49"/>
      <c r="HJX309" s="49"/>
      <c r="HJY309" s="49"/>
      <c r="HJZ309" s="49"/>
      <c r="HKA309" s="49"/>
      <c r="HKB309" s="49"/>
      <c r="HKC309" s="49"/>
      <c r="HKD309" s="49"/>
      <c r="HKE309" s="49"/>
      <c r="HKF309" s="49"/>
      <c r="HKG309" s="49"/>
      <c r="HKH309" s="49"/>
      <c r="HKI309" s="49"/>
      <c r="HKJ309" s="49"/>
      <c r="HKK309" s="49"/>
      <c r="HKL309" s="49"/>
      <c r="HKM309" s="49"/>
      <c r="HKN309" s="49"/>
      <c r="HKO309" s="49"/>
      <c r="HKP309" s="49"/>
      <c r="HKQ309" s="49"/>
      <c r="HKR309" s="49"/>
      <c r="HKS309" s="49"/>
      <c r="HKT309" s="49"/>
      <c r="HKU309" s="49"/>
      <c r="HKV309" s="49"/>
      <c r="HKW309" s="49"/>
      <c r="HKX309" s="49"/>
      <c r="HKY309" s="49"/>
      <c r="HKZ309" s="49"/>
      <c r="HLA309" s="49"/>
      <c r="HLB309" s="49"/>
      <c r="HLC309" s="49"/>
      <c r="HLD309" s="49"/>
      <c r="HLE309" s="49"/>
      <c r="HLF309" s="49"/>
      <c r="HLG309" s="49"/>
      <c r="HLH309" s="49"/>
      <c r="HLI309" s="49"/>
      <c r="HLJ309" s="49"/>
      <c r="HLK309" s="49"/>
      <c r="HLL309" s="49"/>
      <c r="HLM309" s="49"/>
      <c r="HLN309" s="49"/>
      <c r="HLO309" s="49"/>
      <c r="HLP309" s="49"/>
      <c r="HLQ309" s="49"/>
      <c r="HLR309" s="49"/>
      <c r="HLS309" s="49"/>
      <c r="HLT309" s="49"/>
      <c r="HLU309" s="49"/>
      <c r="HLV309" s="49"/>
      <c r="HLW309" s="49"/>
      <c r="HLX309" s="49"/>
      <c r="HLY309" s="49"/>
      <c r="HLZ309" s="49"/>
      <c r="HMA309" s="49"/>
      <c r="HMB309" s="49"/>
      <c r="HMC309" s="49"/>
      <c r="HMD309" s="49"/>
      <c r="HME309" s="49"/>
      <c r="HMF309" s="49"/>
      <c r="HMG309" s="49"/>
      <c r="HMH309" s="49"/>
      <c r="HMI309" s="49"/>
      <c r="HMJ309" s="49"/>
      <c r="HMK309" s="49"/>
      <c r="HML309" s="49"/>
      <c r="HMM309" s="49"/>
      <c r="HMN309" s="49"/>
      <c r="HMO309" s="49"/>
      <c r="HMP309" s="49"/>
      <c r="HMQ309" s="49"/>
      <c r="HMR309" s="49"/>
      <c r="HMS309" s="49"/>
      <c r="HMT309" s="49"/>
      <c r="HMU309" s="49"/>
      <c r="HMV309" s="49"/>
      <c r="HMW309" s="49"/>
      <c r="HMX309" s="49"/>
      <c r="HMY309" s="49"/>
      <c r="HMZ309" s="49"/>
      <c r="HNA309" s="49"/>
      <c r="HNB309" s="49"/>
      <c r="HNC309" s="49"/>
      <c r="HND309" s="49"/>
      <c r="HNE309" s="49"/>
      <c r="HNF309" s="49"/>
      <c r="HNG309" s="49"/>
      <c r="HNH309" s="49"/>
      <c r="HNI309" s="49"/>
      <c r="HNJ309" s="49"/>
      <c r="HNK309" s="49"/>
      <c r="HNL309" s="49"/>
      <c r="HNM309" s="49"/>
      <c r="HNN309" s="49"/>
      <c r="HNO309" s="49"/>
      <c r="HNP309" s="49"/>
      <c r="HNQ309" s="49"/>
      <c r="HNR309" s="49"/>
      <c r="HNS309" s="49"/>
      <c r="HNT309" s="49"/>
      <c r="HNU309" s="49"/>
      <c r="HNV309" s="49"/>
      <c r="HNW309" s="49"/>
      <c r="HNX309" s="49"/>
      <c r="HNY309" s="49"/>
      <c r="HNZ309" s="49"/>
      <c r="HOA309" s="49"/>
      <c r="HOB309" s="49"/>
      <c r="HOC309" s="49"/>
      <c r="HOD309" s="49"/>
      <c r="HOE309" s="49"/>
      <c r="HOF309" s="49"/>
      <c r="HOG309" s="49"/>
      <c r="HOH309" s="49"/>
      <c r="HOI309" s="49"/>
      <c r="HOJ309" s="49"/>
      <c r="HOK309" s="49"/>
      <c r="HOL309" s="49"/>
      <c r="HOM309" s="49"/>
      <c r="HON309" s="49"/>
      <c r="HOO309" s="49"/>
      <c r="HOP309" s="49"/>
      <c r="HOQ309" s="49"/>
      <c r="HOR309" s="49"/>
      <c r="HOS309" s="49"/>
      <c r="HOT309" s="49"/>
      <c r="HOU309" s="49"/>
      <c r="HOV309" s="49"/>
      <c r="HOW309" s="49"/>
      <c r="HOX309" s="49"/>
      <c r="HOY309" s="49"/>
      <c r="HOZ309" s="49"/>
      <c r="HPA309" s="49"/>
      <c r="HPB309" s="49"/>
      <c r="HPC309" s="49"/>
      <c r="HPD309" s="49"/>
      <c r="HPE309" s="49"/>
      <c r="HPF309" s="49"/>
      <c r="HPG309" s="49"/>
      <c r="HPH309" s="49"/>
      <c r="HPI309" s="49"/>
      <c r="HPJ309" s="49"/>
      <c r="HPK309" s="49"/>
      <c r="HPL309" s="49"/>
      <c r="HPM309" s="49"/>
      <c r="HPN309" s="49"/>
      <c r="HPO309" s="49"/>
      <c r="HPP309" s="49"/>
      <c r="HPQ309" s="49"/>
      <c r="HPR309" s="49"/>
      <c r="HPS309" s="49"/>
      <c r="HPT309" s="49"/>
      <c r="HPU309" s="49"/>
      <c r="HPV309" s="49"/>
      <c r="HPW309" s="49"/>
      <c r="HPX309" s="49"/>
      <c r="HPY309" s="49"/>
      <c r="HPZ309" s="49"/>
      <c r="HQA309" s="49"/>
      <c r="HQB309" s="49"/>
      <c r="HQC309" s="49"/>
      <c r="HQD309" s="49"/>
      <c r="HQE309" s="49"/>
      <c r="HQF309" s="49"/>
      <c r="HQG309" s="49"/>
      <c r="HQH309" s="49"/>
      <c r="HQI309" s="49"/>
      <c r="HQJ309" s="49"/>
      <c r="HQK309" s="49"/>
      <c r="HQL309" s="49"/>
      <c r="HQM309" s="49"/>
      <c r="HQN309" s="49"/>
      <c r="HQO309" s="49"/>
      <c r="HQP309" s="49"/>
      <c r="HQQ309" s="49"/>
      <c r="HQR309" s="49"/>
      <c r="HQS309" s="49"/>
      <c r="HQT309" s="49"/>
      <c r="HQU309" s="49"/>
      <c r="HQV309" s="49"/>
      <c r="HQW309" s="49"/>
      <c r="HQX309" s="49"/>
      <c r="HQY309" s="49"/>
      <c r="HQZ309" s="49"/>
      <c r="HRA309" s="49"/>
      <c r="HRB309" s="49"/>
      <c r="HRC309" s="49"/>
      <c r="HRD309" s="49"/>
      <c r="HRE309" s="49"/>
      <c r="HRF309" s="49"/>
      <c r="HRG309" s="49"/>
      <c r="HRH309" s="49"/>
      <c r="HRI309" s="49"/>
      <c r="HRJ309" s="49"/>
      <c r="HRK309" s="49"/>
      <c r="HRL309" s="49"/>
      <c r="HRM309" s="49"/>
      <c r="HRN309" s="49"/>
      <c r="HRO309" s="49"/>
      <c r="HRP309" s="49"/>
      <c r="HRQ309" s="49"/>
      <c r="HRR309" s="49"/>
      <c r="HRS309" s="49"/>
      <c r="HRT309" s="49"/>
      <c r="HRU309" s="49"/>
      <c r="HRV309" s="49"/>
      <c r="HRW309" s="49"/>
      <c r="HRX309" s="49"/>
      <c r="HRY309" s="49"/>
      <c r="HRZ309" s="49"/>
      <c r="HSA309" s="49"/>
      <c r="HSB309" s="49"/>
      <c r="HSC309" s="49"/>
      <c r="HSD309" s="49"/>
      <c r="HSE309" s="49"/>
      <c r="HSF309" s="49"/>
      <c r="HSG309" s="49"/>
      <c r="HSH309" s="49"/>
      <c r="HSI309" s="49"/>
      <c r="HSJ309" s="49"/>
      <c r="HSK309" s="49"/>
      <c r="HSL309" s="49"/>
      <c r="HSM309" s="49"/>
      <c r="HSN309" s="49"/>
      <c r="HSO309" s="49"/>
      <c r="HSP309" s="49"/>
      <c r="HSQ309" s="49"/>
      <c r="HSR309" s="49"/>
      <c r="HSS309" s="49"/>
      <c r="HST309" s="49"/>
      <c r="HSU309" s="49"/>
      <c r="HSV309" s="49"/>
      <c r="HSW309" s="49"/>
      <c r="HSX309" s="49"/>
      <c r="HSY309" s="49"/>
      <c r="HSZ309" s="49"/>
      <c r="HTA309" s="49"/>
      <c r="HTB309" s="49"/>
      <c r="HTC309" s="49"/>
      <c r="HTD309" s="49"/>
      <c r="HTE309" s="49"/>
      <c r="HTF309" s="49"/>
      <c r="HTG309" s="49"/>
      <c r="HTH309" s="49"/>
      <c r="HTI309" s="49"/>
      <c r="HTJ309" s="49"/>
      <c r="HTK309" s="49"/>
      <c r="HTL309" s="49"/>
      <c r="HTM309" s="49"/>
      <c r="HTN309" s="49"/>
      <c r="HTO309" s="49"/>
      <c r="HTP309" s="49"/>
      <c r="HTQ309" s="49"/>
      <c r="HTR309" s="49"/>
      <c r="HTS309" s="49"/>
      <c r="HTT309" s="49"/>
      <c r="HTU309" s="49"/>
      <c r="HTV309" s="49"/>
      <c r="HTW309" s="49"/>
      <c r="HTX309" s="49"/>
      <c r="HTY309" s="49"/>
      <c r="HTZ309" s="49"/>
      <c r="HUA309" s="49"/>
      <c r="HUB309" s="49"/>
      <c r="HUC309" s="49"/>
      <c r="HUD309" s="49"/>
      <c r="HUE309" s="49"/>
      <c r="HUF309" s="49"/>
      <c r="HUG309" s="49"/>
      <c r="HUH309" s="49"/>
      <c r="HUI309" s="49"/>
      <c r="HUJ309" s="49"/>
      <c r="HUK309" s="49"/>
      <c r="HUL309" s="49"/>
      <c r="HUM309" s="49"/>
      <c r="HUN309" s="49"/>
      <c r="HUO309" s="49"/>
      <c r="HUP309" s="49"/>
      <c r="HUQ309" s="49"/>
      <c r="HUR309" s="49"/>
      <c r="HUS309" s="49"/>
      <c r="HUT309" s="49"/>
      <c r="HUU309" s="49"/>
      <c r="HUV309" s="49"/>
      <c r="HUW309" s="49"/>
      <c r="HUX309" s="49"/>
      <c r="HUY309" s="49"/>
      <c r="HUZ309" s="49"/>
      <c r="HVA309" s="49"/>
      <c r="HVB309" s="49"/>
      <c r="HVC309" s="49"/>
      <c r="HVD309" s="49"/>
      <c r="HVE309" s="49"/>
      <c r="HVF309" s="49"/>
      <c r="HVG309" s="49"/>
      <c r="HVH309" s="49"/>
      <c r="HVI309" s="49"/>
      <c r="HVJ309" s="49"/>
      <c r="HVK309" s="49"/>
      <c r="HVL309" s="49"/>
      <c r="HVM309" s="49"/>
      <c r="HVN309" s="49"/>
      <c r="HVO309" s="49"/>
      <c r="HVP309" s="49"/>
      <c r="HVQ309" s="49"/>
      <c r="HVR309" s="49"/>
      <c r="HVS309" s="49"/>
      <c r="HVT309" s="49"/>
      <c r="HVU309" s="49"/>
      <c r="HVV309" s="49"/>
      <c r="HVW309" s="49"/>
      <c r="HVX309" s="49"/>
      <c r="HVY309" s="49"/>
      <c r="HVZ309" s="49"/>
      <c r="HWA309" s="49"/>
      <c r="HWB309" s="49"/>
      <c r="HWC309" s="49"/>
      <c r="HWD309" s="49"/>
      <c r="HWE309" s="49"/>
      <c r="HWF309" s="49"/>
      <c r="HWG309" s="49"/>
      <c r="HWH309" s="49"/>
      <c r="HWI309" s="49"/>
      <c r="HWJ309" s="49"/>
      <c r="HWK309" s="49"/>
      <c r="HWL309" s="49"/>
      <c r="HWM309" s="49"/>
      <c r="HWN309" s="49"/>
      <c r="HWO309" s="49"/>
      <c r="HWP309" s="49"/>
      <c r="HWQ309" s="49"/>
      <c r="HWR309" s="49"/>
      <c r="HWS309" s="49"/>
      <c r="HWT309" s="49"/>
      <c r="HWU309" s="49"/>
      <c r="HWV309" s="49"/>
      <c r="HWW309" s="49"/>
      <c r="HWX309" s="49"/>
      <c r="HWY309" s="49"/>
      <c r="HWZ309" s="49"/>
      <c r="HXA309" s="49"/>
      <c r="HXB309" s="49"/>
      <c r="HXC309" s="49"/>
      <c r="HXD309" s="49"/>
      <c r="HXE309" s="49"/>
      <c r="HXF309" s="49"/>
      <c r="HXG309" s="49"/>
      <c r="HXH309" s="49"/>
      <c r="HXI309" s="49"/>
      <c r="HXJ309" s="49"/>
      <c r="HXK309" s="49"/>
      <c r="HXL309" s="49"/>
      <c r="HXM309" s="49"/>
      <c r="HXN309" s="49"/>
      <c r="HXO309" s="49"/>
      <c r="HXP309" s="49"/>
      <c r="HXQ309" s="49"/>
      <c r="HXR309" s="49"/>
      <c r="HXS309" s="49"/>
      <c r="HXT309" s="49"/>
      <c r="HXU309" s="49"/>
      <c r="HXV309" s="49"/>
      <c r="HXW309" s="49"/>
      <c r="HXX309" s="49"/>
      <c r="HXY309" s="49"/>
      <c r="HXZ309" s="49"/>
      <c r="HYA309" s="49"/>
      <c r="HYB309" s="49"/>
      <c r="HYC309" s="49"/>
      <c r="HYD309" s="49"/>
      <c r="HYE309" s="49"/>
      <c r="HYF309" s="49"/>
      <c r="HYG309" s="49"/>
      <c r="HYH309" s="49"/>
      <c r="HYI309" s="49"/>
      <c r="HYJ309" s="49"/>
      <c r="HYK309" s="49"/>
      <c r="HYL309" s="49"/>
      <c r="HYM309" s="49"/>
      <c r="HYN309" s="49"/>
      <c r="HYO309" s="49"/>
      <c r="HYP309" s="49"/>
      <c r="HYQ309" s="49"/>
      <c r="HYR309" s="49"/>
      <c r="HYS309" s="49"/>
      <c r="HYT309" s="49"/>
      <c r="HYU309" s="49"/>
      <c r="HYV309" s="49"/>
      <c r="HYW309" s="49"/>
      <c r="HYX309" s="49"/>
      <c r="HYY309" s="49"/>
      <c r="HYZ309" s="49"/>
      <c r="HZA309" s="49"/>
      <c r="HZB309" s="49"/>
      <c r="HZC309" s="49"/>
      <c r="HZD309" s="49"/>
      <c r="HZE309" s="49"/>
      <c r="HZF309" s="49"/>
      <c r="HZG309" s="49"/>
      <c r="HZH309" s="49"/>
      <c r="HZI309" s="49"/>
      <c r="HZJ309" s="49"/>
      <c r="HZK309" s="49"/>
      <c r="HZL309" s="49"/>
      <c r="HZM309" s="49"/>
      <c r="HZN309" s="49"/>
      <c r="HZO309" s="49"/>
      <c r="HZP309" s="49"/>
      <c r="HZQ309" s="49"/>
      <c r="HZR309" s="49"/>
      <c r="HZS309" s="49"/>
      <c r="HZT309" s="49"/>
      <c r="HZU309" s="49"/>
      <c r="HZV309" s="49"/>
      <c r="HZW309" s="49"/>
      <c r="HZX309" s="49"/>
      <c r="HZY309" s="49"/>
      <c r="HZZ309" s="49"/>
      <c r="IAA309" s="49"/>
      <c r="IAB309" s="49"/>
      <c r="IAC309" s="49"/>
      <c r="IAD309" s="49"/>
      <c r="IAE309" s="49"/>
      <c r="IAF309" s="49"/>
      <c r="IAG309" s="49"/>
      <c r="IAH309" s="49"/>
      <c r="IAI309" s="49"/>
      <c r="IAJ309" s="49"/>
      <c r="IAK309" s="49"/>
      <c r="IAL309" s="49"/>
      <c r="IAM309" s="49"/>
      <c r="IAN309" s="49"/>
      <c r="IAO309" s="49"/>
      <c r="IAP309" s="49"/>
      <c r="IAQ309" s="49"/>
      <c r="IAR309" s="49"/>
      <c r="IAS309" s="49"/>
      <c r="IAT309" s="49"/>
      <c r="IAU309" s="49"/>
      <c r="IAV309" s="49"/>
      <c r="IAW309" s="49"/>
      <c r="IAX309" s="49"/>
      <c r="IAY309" s="49"/>
      <c r="IAZ309" s="49"/>
      <c r="IBA309" s="49"/>
      <c r="IBB309" s="49"/>
      <c r="IBC309" s="49"/>
      <c r="IBD309" s="49"/>
      <c r="IBE309" s="49"/>
      <c r="IBF309" s="49"/>
      <c r="IBG309" s="49"/>
      <c r="IBH309" s="49"/>
      <c r="IBI309" s="49"/>
      <c r="IBJ309" s="49"/>
      <c r="IBK309" s="49"/>
      <c r="IBL309" s="49"/>
      <c r="IBM309" s="49"/>
      <c r="IBN309" s="49"/>
      <c r="IBO309" s="49"/>
      <c r="IBP309" s="49"/>
      <c r="IBQ309" s="49"/>
      <c r="IBR309" s="49"/>
      <c r="IBS309" s="49"/>
      <c r="IBT309" s="49"/>
      <c r="IBU309" s="49"/>
      <c r="IBV309" s="49"/>
      <c r="IBW309" s="49"/>
      <c r="IBX309" s="49"/>
      <c r="IBY309" s="49"/>
      <c r="IBZ309" s="49"/>
      <c r="ICA309" s="49"/>
      <c r="ICB309" s="49"/>
      <c r="ICC309" s="49"/>
      <c r="ICD309" s="49"/>
      <c r="ICE309" s="49"/>
      <c r="ICF309" s="49"/>
      <c r="ICG309" s="49"/>
      <c r="ICH309" s="49"/>
      <c r="ICI309" s="49"/>
      <c r="ICJ309" s="49"/>
      <c r="ICK309" s="49"/>
      <c r="ICL309" s="49"/>
      <c r="ICM309" s="49"/>
      <c r="ICN309" s="49"/>
      <c r="ICO309" s="49"/>
      <c r="ICP309" s="49"/>
      <c r="ICQ309" s="49"/>
      <c r="ICR309" s="49"/>
      <c r="ICS309" s="49"/>
      <c r="ICT309" s="49"/>
      <c r="ICU309" s="49"/>
      <c r="ICV309" s="49"/>
      <c r="ICW309" s="49"/>
      <c r="ICX309" s="49"/>
      <c r="ICY309" s="49"/>
      <c r="ICZ309" s="49"/>
      <c r="IDA309" s="49"/>
      <c r="IDB309" s="49"/>
      <c r="IDC309" s="49"/>
      <c r="IDD309" s="49"/>
      <c r="IDE309" s="49"/>
      <c r="IDF309" s="49"/>
      <c r="IDG309" s="49"/>
      <c r="IDH309" s="49"/>
      <c r="IDI309" s="49"/>
      <c r="IDJ309" s="49"/>
      <c r="IDK309" s="49"/>
      <c r="IDL309" s="49"/>
      <c r="IDM309" s="49"/>
      <c r="IDN309" s="49"/>
      <c r="IDO309" s="49"/>
      <c r="IDP309" s="49"/>
      <c r="IDQ309" s="49"/>
      <c r="IDR309" s="49"/>
      <c r="IDS309" s="49"/>
      <c r="IDT309" s="49"/>
      <c r="IDU309" s="49"/>
      <c r="IDV309" s="49"/>
      <c r="IDW309" s="49"/>
      <c r="IDX309" s="49"/>
      <c r="IDY309" s="49"/>
      <c r="IDZ309" s="49"/>
      <c r="IEA309" s="49"/>
      <c r="IEB309" s="49"/>
      <c r="IEC309" s="49"/>
      <c r="IED309" s="49"/>
      <c r="IEE309" s="49"/>
      <c r="IEF309" s="49"/>
      <c r="IEG309" s="49"/>
      <c r="IEH309" s="49"/>
      <c r="IEI309" s="49"/>
      <c r="IEJ309" s="49"/>
      <c r="IEK309" s="49"/>
      <c r="IEL309" s="49"/>
      <c r="IEM309" s="49"/>
      <c r="IEN309" s="49"/>
      <c r="IEO309" s="49"/>
      <c r="IEP309" s="49"/>
      <c r="IEQ309" s="49"/>
      <c r="IER309" s="49"/>
      <c r="IES309" s="49"/>
      <c r="IET309" s="49"/>
      <c r="IEU309" s="49"/>
      <c r="IEV309" s="49"/>
      <c r="IEW309" s="49"/>
      <c r="IEX309" s="49"/>
      <c r="IEY309" s="49"/>
      <c r="IEZ309" s="49"/>
      <c r="IFA309" s="49"/>
      <c r="IFB309" s="49"/>
      <c r="IFC309" s="49"/>
      <c r="IFD309" s="49"/>
      <c r="IFE309" s="49"/>
      <c r="IFF309" s="49"/>
      <c r="IFG309" s="49"/>
      <c r="IFH309" s="49"/>
      <c r="IFI309" s="49"/>
      <c r="IFJ309" s="49"/>
      <c r="IFK309" s="49"/>
      <c r="IFL309" s="49"/>
      <c r="IFM309" s="49"/>
      <c r="IFN309" s="49"/>
      <c r="IFO309" s="49"/>
      <c r="IFP309" s="49"/>
      <c r="IFQ309" s="49"/>
      <c r="IFR309" s="49"/>
      <c r="IFS309" s="49"/>
      <c r="IFT309" s="49"/>
      <c r="IFU309" s="49"/>
      <c r="IFV309" s="49"/>
      <c r="IFW309" s="49"/>
      <c r="IFX309" s="49"/>
      <c r="IFY309" s="49"/>
      <c r="IFZ309" s="49"/>
      <c r="IGA309" s="49"/>
      <c r="IGB309" s="49"/>
      <c r="IGC309" s="49"/>
      <c r="IGD309" s="49"/>
      <c r="IGE309" s="49"/>
      <c r="IGF309" s="49"/>
      <c r="IGG309" s="49"/>
      <c r="IGH309" s="49"/>
      <c r="IGI309" s="49"/>
      <c r="IGJ309" s="49"/>
      <c r="IGK309" s="49"/>
      <c r="IGL309" s="49"/>
      <c r="IGM309" s="49"/>
      <c r="IGN309" s="49"/>
      <c r="IGO309" s="49"/>
      <c r="IGP309" s="49"/>
      <c r="IGQ309" s="49"/>
      <c r="IGR309" s="49"/>
      <c r="IGS309" s="49"/>
      <c r="IGT309" s="49"/>
      <c r="IGU309" s="49"/>
      <c r="IGV309" s="49"/>
      <c r="IGW309" s="49"/>
      <c r="IGX309" s="49"/>
      <c r="IGY309" s="49"/>
      <c r="IGZ309" s="49"/>
      <c r="IHA309" s="49"/>
      <c r="IHB309" s="49"/>
      <c r="IHC309" s="49"/>
      <c r="IHD309" s="49"/>
      <c r="IHE309" s="49"/>
      <c r="IHF309" s="49"/>
      <c r="IHG309" s="49"/>
      <c r="IHH309" s="49"/>
      <c r="IHI309" s="49"/>
      <c r="IHJ309" s="49"/>
      <c r="IHK309" s="49"/>
      <c r="IHL309" s="49"/>
      <c r="IHM309" s="49"/>
      <c r="IHN309" s="49"/>
      <c r="IHO309" s="49"/>
      <c r="IHP309" s="49"/>
      <c r="IHQ309" s="49"/>
      <c r="IHR309" s="49"/>
      <c r="IHS309" s="49"/>
      <c r="IHT309" s="49"/>
      <c r="IHU309" s="49"/>
      <c r="IHV309" s="49"/>
      <c r="IHW309" s="49"/>
      <c r="IHX309" s="49"/>
      <c r="IHY309" s="49"/>
      <c r="IHZ309" s="49"/>
      <c r="IIA309" s="49"/>
      <c r="IIB309" s="49"/>
      <c r="IIC309" s="49"/>
      <c r="IID309" s="49"/>
      <c r="IIE309" s="49"/>
      <c r="IIF309" s="49"/>
      <c r="IIG309" s="49"/>
      <c r="IIH309" s="49"/>
      <c r="III309" s="49"/>
      <c r="IIJ309" s="49"/>
      <c r="IIK309" s="49"/>
      <c r="IIL309" s="49"/>
      <c r="IIM309" s="49"/>
      <c r="IIN309" s="49"/>
      <c r="IIO309" s="49"/>
      <c r="IIP309" s="49"/>
      <c r="IIQ309" s="49"/>
      <c r="IIR309" s="49"/>
      <c r="IIS309" s="49"/>
      <c r="IIT309" s="49"/>
      <c r="IIU309" s="49"/>
      <c r="IIV309" s="49"/>
      <c r="IIW309" s="49"/>
      <c r="IIX309" s="49"/>
      <c r="IIY309" s="49"/>
      <c r="IIZ309" s="49"/>
      <c r="IJA309" s="49"/>
      <c r="IJB309" s="49"/>
      <c r="IJC309" s="49"/>
      <c r="IJD309" s="49"/>
      <c r="IJE309" s="49"/>
      <c r="IJF309" s="49"/>
      <c r="IJG309" s="49"/>
      <c r="IJH309" s="49"/>
      <c r="IJI309" s="49"/>
      <c r="IJJ309" s="49"/>
      <c r="IJK309" s="49"/>
      <c r="IJL309" s="49"/>
      <c r="IJM309" s="49"/>
      <c r="IJN309" s="49"/>
      <c r="IJO309" s="49"/>
      <c r="IJP309" s="49"/>
      <c r="IJQ309" s="49"/>
      <c r="IJR309" s="49"/>
      <c r="IJS309" s="49"/>
      <c r="IJT309" s="49"/>
      <c r="IJU309" s="49"/>
      <c r="IJV309" s="49"/>
      <c r="IJW309" s="49"/>
      <c r="IJX309" s="49"/>
      <c r="IJY309" s="49"/>
      <c r="IJZ309" s="49"/>
      <c r="IKA309" s="49"/>
      <c r="IKB309" s="49"/>
      <c r="IKC309" s="49"/>
      <c r="IKD309" s="49"/>
      <c r="IKE309" s="49"/>
      <c r="IKF309" s="49"/>
      <c r="IKG309" s="49"/>
      <c r="IKH309" s="49"/>
      <c r="IKI309" s="49"/>
      <c r="IKJ309" s="49"/>
      <c r="IKK309" s="49"/>
      <c r="IKL309" s="49"/>
      <c r="IKM309" s="49"/>
      <c r="IKN309" s="49"/>
      <c r="IKO309" s="49"/>
      <c r="IKP309" s="49"/>
      <c r="IKQ309" s="49"/>
      <c r="IKR309" s="49"/>
      <c r="IKS309" s="49"/>
      <c r="IKT309" s="49"/>
      <c r="IKU309" s="49"/>
      <c r="IKV309" s="49"/>
      <c r="IKW309" s="49"/>
      <c r="IKX309" s="49"/>
      <c r="IKY309" s="49"/>
      <c r="IKZ309" s="49"/>
      <c r="ILA309" s="49"/>
      <c r="ILB309" s="49"/>
      <c r="ILC309" s="49"/>
      <c r="ILD309" s="49"/>
      <c r="ILE309" s="49"/>
      <c r="ILF309" s="49"/>
      <c r="ILG309" s="49"/>
      <c r="ILH309" s="49"/>
      <c r="ILI309" s="49"/>
      <c r="ILJ309" s="49"/>
      <c r="ILK309" s="49"/>
      <c r="ILL309" s="49"/>
      <c r="ILM309" s="49"/>
      <c r="ILN309" s="49"/>
      <c r="ILO309" s="49"/>
      <c r="ILP309" s="49"/>
      <c r="ILQ309" s="49"/>
      <c r="ILR309" s="49"/>
      <c r="ILS309" s="49"/>
      <c r="ILT309" s="49"/>
      <c r="ILU309" s="49"/>
      <c r="ILV309" s="49"/>
      <c r="ILW309" s="49"/>
      <c r="ILX309" s="49"/>
      <c r="ILY309" s="49"/>
      <c r="ILZ309" s="49"/>
      <c r="IMA309" s="49"/>
      <c r="IMB309" s="49"/>
      <c r="IMC309" s="49"/>
      <c r="IMD309" s="49"/>
      <c r="IME309" s="49"/>
      <c r="IMF309" s="49"/>
      <c r="IMG309" s="49"/>
      <c r="IMH309" s="49"/>
      <c r="IMI309" s="49"/>
      <c r="IMJ309" s="49"/>
      <c r="IMK309" s="49"/>
      <c r="IML309" s="49"/>
      <c r="IMM309" s="49"/>
      <c r="IMN309" s="49"/>
      <c r="IMO309" s="49"/>
      <c r="IMP309" s="49"/>
      <c r="IMQ309" s="49"/>
      <c r="IMR309" s="49"/>
      <c r="IMS309" s="49"/>
      <c r="IMT309" s="49"/>
      <c r="IMU309" s="49"/>
      <c r="IMV309" s="49"/>
      <c r="IMW309" s="49"/>
      <c r="IMX309" s="49"/>
      <c r="IMY309" s="49"/>
      <c r="IMZ309" s="49"/>
      <c r="INA309" s="49"/>
      <c r="INB309" s="49"/>
      <c r="INC309" s="49"/>
      <c r="IND309" s="49"/>
      <c r="INE309" s="49"/>
      <c r="INF309" s="49"/>
      <c r="ING309" s="49"/>
      <c r="INH309" s="49"/>
      <c r="INI309" s="49"/>
      <c r="INJ309" s="49"/>
      <c r="INK309" s="49"/>
      <c r="INL309" s="49"/>
      <c r="INM309" s="49"/>
      <c r="INN309" s="49"/>
      <c r="INO309" s="49"/>
      <c r="INP309" s="49"/>
      <c r="INQ309" s="49"/>
      <c r="INR309" s="49"/>
      <c r="INS309" s="49"/>
      <c r="INT309" s="49"/>
      <c r="INU309" s="49"/>
      <c r="INV309" s="49"/>
      <c r="INW309" s="49"/>
      <c r="INX309" s="49"/>
      <c r="INY309" s="49"/>
      <c r="INZ309" s="49"/>
      <c r="IOA309" s="49"/>
      <c r="IOB309" s="49"/>
      <c r="IOC309" s="49"/>
      <c r="IOD309" s="49"/>
      <c r="IOE309" s="49"/>
      <c r="IOF309" s="49"/>
      <c r="IOG309" s="49"/>
      <c r="IOH309" s="49"/>
      <c r="IOI309" s="49"/>
      <c r="IOJ309" s="49"/>
      <c r="IOK309" s="49"/>
      <c r="IOL309" s="49"/>
      <c r="IOM309" s="49"/>
      <c r="ION309" s="49"/>
      <c r="IOO309" s="49"/>
      <c r="IOP309" s="49"/>
      <c r="IOQ309" s="49"/>
      <c r="IOR309" s="49"/>
      <c r="IOS309" s="49"/>
      <c r="IOT309" s="49"/>
      <c r="IOU309" s="49"/>
      <c r="IOV309" s="49"/>
      <c r="IOW309" s="49"/>
      <c r="IOX309" s="49"/>
      <c r="IOY309" s="49"/>
      <c r="IOZ309" s="49"/>
      <c r="IPA309" s="49"/>
      <c r="IPB309" s="49"/>
      <c r="IPC309" s="49"/>
      <c r="IPD309" s="49"/>
      <c r="IPE309" s="49"/>
      <c r="IPF309" s="49"/>
      <c r="IPG309" s="49"/>
      <c r="IPH309" s="49"/>
      <c r="IPI309" s="49"/>
      <c r="IPJ309" s="49"/>
      <c r="IPK309" s="49"/>
      <c r="IPL309" s="49"/>
      <c r="IPM309" s="49"/>
      <c r="IPN309" s="49"/>
      <c r="IPO309" s="49"/>
      <c r="IPP309" s="49"/>
      <c r="IPQ309" s="49"/>
      <c r="IPR309" s="49"/>
      <c r="IPS309" s="49"/>
      <c r="IPT309" s="49"/>
      <c r="IPU309" s="49"/>
      <c r="IPV309" s="49"/>
      <c r="IPW309" s="49"/>
      <c r="IPX309" s="49"/>
      <c r="IPY309" s="49"/>
      <c r="IPZ309" s="49"/>
      <c r="IQA309" s="49"/>
      <c r="IQB309" s="49"/>
      <c r="IQC309" s="49"/>
      <c r="IQD309" s="49"/>
      <c r="IQE309" s="49"/>
      <c r="IQF309" s="49"/>
      <c r="IQG309" s="49"/>
      <c r="IQH309" s="49"/>
      <c r="IQI309" s="49"/>
      <c r="IQJ309" s="49"/>
      <c r="IQK309" s="49"/>
      <c r="IQL309" s="49"/>
      <c r="IQM309" s="49"/>
      <c r="IQN309" s="49"/>
      <c r="IQO309" s="49"/>
      <c r="IQP309" s="49"/>
      <c r="IQQ309" s="49"/>
      <c r="IQR309" s="49"/>
      <c r="IQS309" s="49"/>
      <c r="IQT309" s="49"/>
      <c r="IQU309" s="49"/>
      <c r="IQV309" s="49"/>
      <c r="IQW309" s="49"/>
      <c r="IQX309" s="49"/>
      <c r="IQY309" s="49"/>
      <c r="IQZ309" s="49"/>
      <c r="IRA309" s="49"/>
      <c r="IRB309" s="49"/>
      <c r="IRC309" s="49"/>
      <c r="IRD309" s="49"/>
      <c r="IRE309" s="49"/>
      <c r="IRF309" s="49"/>
      <c r="IRG309" s="49"/>
      <c r="IRH309" s="49"/>
      <c r="IRI309" s="49"/>
      <c r="IRJ309" s="49"/>
      <c r="IRK309" s="49"/>
      <c r="IRL309" s="49"/>
      <c r="IRM309" s="49"/>
      <c r="IRN309" s="49"/>
      <c r="IRO309" s="49"/>
      <c r="IRP309" s="49"/>
      <c r="IRQ309" s="49"/>
      <c r="IRR309" s="49"/>
      <c r="IRS309" s="49"/>
      <c r="IRT309" s="49"/>
      <c r="IRU309" s="49"/>
      <c r="IRV309" s="49"/>
      <c r="IRW309" s="49"/>
      <c r="IRX309" s="49"/>
      <c r="IRY309" s="49"/>
      <c r="IRZ309" s="49"/>
      <c r="ISA309" s="49"/>
      <c r="ISB309" s="49"/>
      <c r="ISC309" s="49"/>
      <c r="ISD309" s="49"/>
      <c r="ISE309" s="49"/>
      <c r="ISF309" s="49"/>
      <c r="ISG309" s="49"/>
      <c r="ISH309" s="49"/>
      <c r="ISI309" s="49"/>
      <c r="ISJ309" s="49"/>
      <c r="ISK309" s="49"/>
      <c r="ISL309" s="49"/>
      <c r="ISM309" s="49"/>
      <c r="ISN309" s="49"/>
      <c r="ISO309" s="49"/>
      <c r="ISP309" s="49"/>
      <c r="ISQ309" s="49"/>
      <c r="ISR309" s="49"/>
      <c r="ISS309" s="49"/>
      <c r="IST309" s="49"/>
      <c r="ISU309" s="49"/>
      <c r="ISV309" s="49"/>
      <c r="ISW309" s="49"/>
      <c r="ISX309" s="49"/>
      <c r="ISY309" s="49"/>
      <c r="ISZ309" s="49"/>
      <c r="ITA309" s="49"/>
      <c r="ITB309" s="49"/>
      <c r="ITC309" s="49"/>
      <c r="ITD309" s="49"/>
      <c r="ITE309" s="49"/>
      <c r="ITF309" s="49"/>
      <c r="ITG309" s="49"/>
      <c r="ITH309" s="49"/>
      <c r="ITI309" s="49"/>
      <c r="ITJ309" s="49"/>
      <c r="ITK309" s="49"/>
      <c r="ITL309" s="49"/>
      <c r="ITM309" s="49"/>
      <c r="ITN309" s="49"/>
      <c r="ITO309" s="49"/>
      <c r="ITP309" s="49"/>
      <c r="ITQ309" s="49"/>
      <c r="ITR309" s="49"/>
      <c r="ITS309" s="49"/>
      <c r="ITT309" s="49"/>
      <c r="ITU309" s="49"/>
      <c r="ITV309" s="49"/>
      <c r="ITW309" s="49"/>
      <c r="ITX309" s="49"/>
      <c r="ITY309" s="49"/>
      <c r="ITZ309" s="49"/>
      <c r="IUA309" s="49"/>
      <c r="IUB309" s="49"/>
      <c r="IUC309" s="49"/>
      <c r="IUD309" s="49"/>
      <c r="IUE309" s="49"/>
      <c r="IUF309" s="49"/>
      <c r="IUG309" s="49"/>
      <c r="IUH309" s="49"/>
      <c r="IUI309" s="49"/>
      <c r="IUJ309" s="49"/>
      <c r="IUK309" s="49"/>
      <c r="IUL309" s="49"/>
      <c r="IUM309" s="49"/>
      <c r="IUN309" s="49"/>
      <c r="IUO309" s="49"/>
      <c r="IUP309" s="49"/>
      <c r="IUQ309" s="49"/>
      <c r="IUR309" s="49"/>
      <c r="IUS309" s="49"/>
      <c r="IUT309" s="49"/>
      <c r="IUU309" s="49"/>
      <c r="IUV309" s="49"/>
      <c r="IUW309" s="49"/>
      <c r="IUX309" s="49"/>
      <c r="IUY309" s="49"/>
      <c r="IUZ309" s="49"/>
      <c r="IVA309" s="49"/>
      <c r="IVB309" s="49"/>
      <c r="IVC309" s="49"/>
      <c r="IVD309" s="49"/>
      <c r="IVE309" s="49"/>
      <c r="IVF309" s="49"/>
      <c r="IVG309" s="49"/>
      <c r="IVH309" s="49"/>
      <c r="IVI309" s="49"/>
      <c r="IVJ309" s="49"/>
      <c r="IVK309" s="49"/>
      <c r="IVL309" s="49"/>
      <c r="IVM309" s="49"/>
      <c r="IVN309" s="49"/>
      <c r="IVO309" s="49"/>
      <c r="IVP309" s="49"/>
      <c r="IVQ309" s="49"/>
      <c r="IVR309" s="49"/>
      <c r="IVS309" s="49"/>
      <c r="IVT309" s="49"/>
      <c r="IVU309" s="49"/>
      <c r="IVV309" s="49"/>
      <c r="IVW309" s="49"/>
      <c r="IVX309" s="49"/>
      <c r="IVY309" s="49"/>
      <c r="IVZ309" s="49"/>
      <c r="IWA309" s="49"/>
      <c r="IWB309" s="49"/>
      <c r="IWC309" s="49"/>
      <c r="IWD309" s="49"/>
      <c r="IWE309" s="49"/>
      <c r="IWF309" s="49"/>
      <c r="IWG309" s="49"/>
      <c r="IWH309" s="49"/>
      <c r="IWI309" s="49"/>
      <c r="IWJ309" s="49"/>
      <c r="IWK309" s="49"/>
      <c r="IWL309" s="49"/>
      <c r="IWM309" s="49"/>
      <c r="IWN309" s="49"/>
      <c r="IWO309" s="49"/>
      <c r="IWP309" s="49"/>
      <c r="IWQ309" s="49"/>
      <c r="IWR309" s="49"/>
      <c r="IWS309" s="49"/>
      <c r="IWT309" s="49"/>
      <c r="IWU309" s="49"/>
      <c r="IWV309" s="49"/>
      <c r="IWW309" s="49"/>
      <c r="IWX309" s="49"/>
      <c r="IWY309" s="49"/>
      <c r="IWZ309" s="49"/>
      <c r="IXA309" s="49"/>
      <c r="IXB309" s="49"/>
      <c r="IXC309" s="49"/>
      <c r="IXD309" s="49"/>
      <c r="IXE309" s="49"/>
      <c r="IXF309" s="49"/>
      <c r="IXG309" s="49"/>
      <c r="IXH309" s="49"/>
      <c r="IXI309" s="49"/>
      <c r="IXJ309" s="49"/>
      <c r="IXK309" s="49"/>
      <c r="IXL309" s="49"/>
      <c r="IXM309" s="49"/>
      <c r="IXN309" s="49"/>
      <c r="IXO309" s="49"/>
      <c r="IXP309" s="49"/>
      <c r="IXQ309" s="49"/>
      <c r="IXR309" s="49"/>
      <c r="IXS309" s="49"/>
      <c r="IXT309" s="49"/>
      <c r="IXU309" s="49"/>
      <c r="IXV309" s="49"/>
      <c r="IXW309" s="49"/>
      <c r="IXX309" s="49"/>
      <c r="IXY309" s="49"/>
      <c r="IXZ309" s="49"/>
      <c r="IYA309" s="49"/>
      <c r="IYB309" s="49"/>
      <c r="IYC309" s="49"/>
      <c r="IYD309" s="49"/>
      <c r="IYE309" s="49"/>
      <c r="IYF309" s="49"/>
      <c r="IYG309" s="49"/>
      <c r="IYH309" s="49"/>
      <c r="IYI309" s="49"/>
      <c r="IYJ309" s="49"/>
      <c r="IYK309" s="49"/>
      <c r="IYL309" s="49"/>
      <c r="IYM309" s="49"/>
      <c r="IYN309" s="49"/>
      <c r="IYO309" s="49"/>
      <c r="IYP309" s="49"/>
      <c r="IYQ309" s="49"/>
      <c r="IYR309" s="49"/>
      <c r="IYS309" s="49"/>
      <c r="IYT309" s="49"/>
      <c r="IYU309" s="49"/>
      <c r="IYV309" s="49"/>
      <c r="IYW309" s="49"/>
      <c r="IYX309" s="49"/>
      <c r="IYY309" s="49"/>
      <c r="IYZ309" s="49"/>
      <c r="IZA309" s="49"/>
      <c r="IZB309" s="49"/>
      <c r="IZC309" s="49"/>
      <c r="IZD309" s="49"/>
      <c r="IZE309" s="49"/>
      <c r="IZF309" s="49"/>
      <c r="IZG309" s="49"/>
      <c r="IZH309" s="49"/>
      <c r="IZI309" s="49"/>
      <c r="IZJ309" s="49"/>
      <c r="IZK309" s="49"/>
      <c r="IZL309" s="49"/>
      <c r="IZM309" s="49"/>
      <c r="IZN309" s="49"/>
      <c r="IZO309" s="49"/>
      <c r="IZP309" s="49"/>
      <c r="IZQ309" s="49"/>
      <c r="IZR309" s="49"/>
      <c r="IZS309" s="49"/>
      <c r="IZT309" s="49"/>
      <c r="IZU309" s="49"/>
      <c r="IZV309" s="49"/>
      <c r="IZW309" s="49"/>
      <c r="IZX309" s="49"/>
      <c r="IZY309" s="49"/>
      <c r="IZZ309" s="49"/>
      <c r="JAA309" s="49"/>
      <c r="JAB309" s="49"/>
      <c r="JAC309" s="49"/>
      <c r="JAD309" s="49"/>
      <c r="JAE309" s="49"/>
      <c r="JAF309" s="49"/>
      <c r="JAG309" s="49"/>
      <c r="JAH309" s="49"/>
      <c r="JAI309" s="49"/>
      <c r="JAJ309" s="49"/>
      <c r="JAK309" s="49"/>
      <c r="JAL309" s="49"/>
      <c r="JAM309" s="49"/>
      <c r="JAN309" s="49"/>
      <c r="JAO309" s="49"/>
      <c r="JAP309" s="49"/>
      <c r="JAQ309" s="49"/>
      <c r="JAR309" s="49"/>
      <c r="JAS309" s="49"/>
      <c r="JAT309" s="49"/>
      <c r="JAU309" s="49"/>
      <c r="JAV309" s="49"/>
      <c r="JAW309" s="49"/>
      <c r="JAX309" s="49"/>
      <c r="JAY309" s="49"/>
      <c r="JAZ309" s="49"/>
      <c r="JBA309" s="49"/>
      <c r="JBB309" s="49"/>
      <c r="JBC309" s="49"/>
      <c r="JBD309" s="49"/>
      <c r="JBE309" s="49"/>
      <c r="JBF309" s="49"/>
      <c r="JBG309" s="49"/>
      <c r="JBH309" s="49"/>
      <c r="JBI309" s="49"/>
      <c r="JBJ309" s="49"/>
      <c r="JBK309" s="49"/>
      <c r="JBL309" s="49"/>
      <c r="JBM309" s="49"/>
      <c r="JBN309" s="49"/>
      <c r="JBO309" s="49"/>
      <c r="JBP309" s="49"/>
      <c r="JBQ309" s="49"/>
      <c r="JBR309" s="49"/>
      <c r="JBS309" s="49"/>
      <c r="JBT309" s="49"/>
      <c r="JBU309" s="49"/>
      <c r="JBV309" s="49"/>
      <c r="JBW309" s="49"/>
      <c r="JBX309" s="49"/>
      <c r="JBY309" s="49"/>
      <c r="JBZ309" s="49"/>
      <c r="JCA309" s="49"/>
      <c r="JCB309" s="49"/>
      <c r="JCC309" s="49"/>
      <c r="JCD309" s="49"/>
      <c r="JCE309" s="49"/>
      <c r="JCF309" s="49"/>
      <c r="JCG309" s="49"/>
      <c r="JCH309" s="49"/>
      <c r="JCI309" s="49"/>
      <c r="JCJ309" s="49"/>
      <c r="JCK309" s="49"/>
      <c r="JCL309" s="49"/>
      <c r="JCM309" s="49"/>
      <c r="JCN309" s="49"/>
      <c r="JCO309" s="49"/>
      <c r="JCP309" s="49"/>
      <c r="JCQ309" s="49"/>
      <c r="JCR309" s="49"/>
      <c r="JCS309" s="49"/>
      <c r="JCT309" s="49"/>
      <c r="JCU309" s="49"/>
      <c r="JCV309" s="49"/>
      <c r="JCW309" s="49"/>
      <c r="JCX309" s="49"/>
      <c r="JCY309" s="49"/>
      <c r="JCZ309" s="49"/>
      <c r="JDA309" s="49"/>
      <c r="JDB309" s="49"/>
      <c r="JDC309" s="49"/>
      <c r="JDD309" s="49"/>
      <c r="JDE309" s="49"/>
      <c r="JDF309" s="49"/>
      <c r="JDG309" s="49"/>
      <c r="JDH309" s="49"/>
      <c r="JDI309" s="49"/>
      <c r="JDJ309" s="49"/>
      <c r="JDK309" s="49"/>
      <c r="JDL309" s="49"/>
      <c r="JDM309" s="49"/>
      <c r="JDN309" s="49"/>
      <c r="JDO309" s="49"/>
      <c r="JDP309" s="49"/>
      <c r="JDQ309" s="49"/>
      <c r="JDR309" s="49"/>
      <c r="JDS309" s="49"/>
      <c r="JDT309" s="49"/>
      <c r="JDU309" s="49"/>
      <c r="JDV309" s="49"/>
      <c r="JDW309" s="49"/>
      <c r="JDX309" s="49"/>
      <c r="JDY309" s="49"/>
      <c r="JDZ309" s="49"/>
      <c r="JEA309" s="49"/>
      <c r="JEB309" s="49"/>
      <c r="JEC309" s="49"/>
      <c r="JED309" s="49"/>
      <c r="JEE309" s="49"/>
      <c r="JEF309" s="49"/>
      <c r="JEG309" s="49"/>
      <c r="JEH309" s="49"/>
      <c r="JEI309" s="49"/>
      <c r="JEJ309" s="49"/>
      <c r="JEK309" s="49"/>
      <c r="JEL309" s="49"/>
      <c r="JEM309" s="49"/>
      <c r="JEN309" s="49"/>
      <c r="JEO309" s="49"/>
      <c r="JEP309" s="49"/>
      <c r="JEQ309" s="49"/>
      <c r="JER309" s="49"/>
      <c r="JES309" s="49"/>
      <c r="JET309" s="49"/>
      <c r="JEU309" s="49"/>
      <c r="JEV309" s="49"/>
      <c r="JEW309" s="49"/>
      <c r="JEX309" s="49"/>
      <c r="JEY309" s="49"/>
      <c r="JEZ309" s="49"/>
      <c r="JFA309" s="49"/>
      <c r="JFB309" s="49"/>
      <c r="JFC309" s="49"/>
      <c r="JFD309" s="49"/>
      <c r="JFE309" s="49"/>
      <c r="JFF309" s="49"/>
      <c r="JFG309" s="49"/>
      <c r="JFH309" s="49"/>
      <c r="JFI309" s="49"/>
      <c r="JFJ309" s="49"/>
      <c r="JFK309" s="49"/>
      <c r="JFL309" s="49"/>
      <c r="JFM309" s="49"/>
      <c r="JFN309" s="49"/>
      <c r="JFO309" s="49"/>
      <c r="JFP309" s="49"/>
      <c r="JFQ309" s="49"/>
      <c r="JFR309" s="49"/>
      <c r="JFS309" s="49"/>
      <c r="JFT309" s="49"/>
      <c r="JFU309" s="49"/>
      <c r="JFV309" s="49"/>
      <c r="JFW309" s="49"/>
      <c r="JFX309" s="49"/>
      <c r="JFY309" s="49"/>
      <c r="JFZ309" s="49"/>
      <c r="JGA309" s="49"/>
      <c r="JGB309" s="49"/>
      <c r="JGC309" s="49"/>
      <c r="JGD309" s="49"/>
      <c r="JGE309" s="49"/>
      <c r="JGF309" s="49"/>
      <c r="JGG309" s="49"/>
      <c r="JGH309" s="49"/>
      <c r="JGI309" s="49"/>
      <c r="JGJ309" s="49"/>
      <c r="JGK309" s="49"/>
      <c r="JGL309" s="49"/>
      <c r="JGM309" s="49"/>
      <c r="JGN309" s="49"/>
      <c r="JGO309" s="49"/>
      <c r="JGP309" s="49"/>
      <c r="JGQ309" s="49"/>
      <c r="JGR309" s="49"/>
      <c r="JGS309" s="49"/>
      <c r="JGT309" s="49"/>
      <c r="JGU309" s="49"/>
      <c r="JGV309" s="49"/>
      <c r="JGW309" s="49"/>
      <c r="JGX309" s="49"/>
      <c r="JGY309" s="49"/>
      <c r="JGZ309" s="49"/>
      <c r="JHA309" s="49"/>
      <c r="JHB309" s="49"/>
      <c r="JHC309" s="49"/>
      <c r="JHD309" s="49"/>
      <c r="JHE309" s="49"/>
      <c r="JHF309" s="49"/>
      <c r="JHG309" s="49"/>
      <c r="JHH309" s="49"/>
      <c r="JHI309" s="49"/>
      <c r="JHJ309" s="49"/>
      <c r="JHK309" s="49"/>
      <c r="JHL309" s="49"/>
      <c r="JHM309" s="49"/>
      <c r="JHN309" s="49"/>
      <c r="JHO309" s="49"/>
      <c r="JHP309" s="49"/>
      <c r="JHQ309" s="49"/>
      <c r="JHR309" s="49"/>
      <c r="JHS309" s="49"/>
      <c r="JHT309" s="49"/>
      <c r="JHU309" s="49"/>
      <c r="JHV309" s="49"/>
      <c r="JHW309" s="49"/>
      <c r="JHX309" s="49"/>
      <c r="JHY309" s="49"/>
      <c r="JHZ309" s="49"/>
      <c r="JIA309" s="49"/>
      <c r="JIB309" s="49"/>
      <c r="JIC309" s="49"/>
      <c r="JID309" s="49"/>
      <c r="JIE309" s="49"/>
      <c r="JIF309" s="49"/>
      <c r="JIG309" s="49"/>
      <c r="JIH309" s="49"/>
      <c r="JII309" s="49"/>
      <c r="JIJ309" s="49"/>
      <c r="JIK309" s="49"/>
      <c r="JIL309" s="49"/>
      <c r="JIM309" s="49"/>
      <c r="JIN309" s="49"/>
      <c r="JIO309" s="49"/>
      <c r="JIP309" s="49"/>
      <c r="JIQ309" s="49"/>
      <c r="JIR309" s="49"/>
      <c r="JIS309" s="49"/>
      <c r="JIT309" s="49"/>
      <c r="JIU309" s="49"/>
      <c r="JIV309" s="49"/>
      <c r="JIW309" s="49"/>
      <c r="JIX309" s="49"/>
      <c r="JIY309" s="49"/>
      <c r="JIZ309" s="49"/>
      <c r="JJA309" s="49"/>
      <c r="JJB309" s="49"/>
      <c r="JJC309" s="49"/>
      <c r="JJD309" s="49"/>
      <c r="JJE309" s="49"/>
      <c r="JJF309" s="49"/>
      <c r="JJG309" s="49"/>
      <c r="JJH309" s="49"/>
      <c r="JJI309" s="49"/>
      <c r="JJJ309" s="49"/>
      <c r="JJK309" s="49"/>
      <c r="JJL309" s="49"/>
      <c r="JJM309" s="49"/>
      <c r="JJN309" s="49"/>
      <c r="JJO309" s="49"/>
      <c r="JJP309" s="49"/>
      <c r="JJQ309" s="49"/>
      <c r="JJR309" s="49"/>
      <c r="JJS309" s="49"/>
      <c r="JJT309" s="49"/>
      <c r="JJU309" s="49"/>
      <c r="JJV309" s="49"/>
      <c r="JJW309" s="49"/>
      <c r="JJX309" s="49"/>
      <c r="JJY309" s="49"/>
      <c r="JJZ309" s="49"/>
      <c r="JKA309" s="49"/>
      <c r="JKB309" s="49"/>
      <c r="JKC309" s="49"/>
      <c r="JKD309" s="49"/>
      <c r="JKE309" s="49"/>
      <c r="JKF309" s="49"/>
      <c r="JKG309" s="49"/>
      <c r="JKH309" s="49"/>
      <c r="JKI309" s="49"/>
      <c r="JKJ309" s="49"/>
      <c r="JKK309" s="49"/>
      <c r="JKL309" s="49"/>
      <c r="JKM309" s="49"/>
      <c r="JKN309" s="49"/>
      <c r="JKO309" s="49"/>
      <c r="JKP309" s="49"/>
      <c r="JKQ309" s="49"/>
      <c r="JKR309" s="49"/>
      <c r="JKS309" s="49"/>
      <c r="JKT309" s="49"/>
      <c r="JKU309" s="49"/>
      <c r="JKV309" s="49"/>
      <c r="JKW309" s="49"/>
      <c r="JKX309" s="49"/>
      <c r="JKY309" s="49"/>
      <c r="JKZ309" s="49"/>
      <c r="JLA309" s="49"/>
      <c r="JLB309" s="49"/>
      <c r="JLC309" s="49"/>
      <c r="JLD309" s="49"/>
      <c r="JLE309" s="49"/>
      <c r="JLF309" s="49"/>
      <c r="JLG309" s="49"/>
      <c r="JLH309" s="49"/>
      <c r="JLI309" s="49"/>
      <c r="JLJ309" s="49"/>
      <c r="JLK309" s="49"/>
      <c r="JLL309" s="49"/>
      <c r="JLM309" s="49"/>
      <c r="JLN309" s="49"/>
      <c r="JLO309" s="49"/>
      <c r="JLP309" s="49"/>
      <c r="JLQ309" s="49"/>
      <c r="JLR309" s="49"/>
      <c r="JLS309" s="49"/>
      <c r="JLT309" s="49"/>
      <c r="JLU309" s="49"/>
      <c r="JLV309" s="49"/>
      <c r="JLW309" s="49"/>
      <c r="JLX309" s="49"/>
      <c r="JLY309" s="49"/>
      <c r="JLZ309" s="49"/>
      <c r="JMA309" s="49"/>
      <c r="JMB309" s="49"/>
      <c r="JMC309" s="49"/>
      <c r="JMD309" s="49"/>
      <c r="JME309" s="49"/>
      <c r="JMF309" s="49"/>
      <c r="JMG309" s="49"/>
      <c r="JMH309" s="49"/>
      <c r="JMI309" s="49"/>
      <c r="JMJ309" s="49"/>
      <c r="JMK309" s="49"/>
      <c r="JML309" s="49"/>
      <c r="JMM309" s="49"/>
      <c r="JMN309" s="49"/>
      <c r="JMO309" s="49"/>
      <c r="JMP309" s="49"/>
      <c r="JMQ309" s="49"/>
      <c r="JMR309" s="49"/>
      <c r="JMS309" s="49"/>
      <c r="JMT309" s="49"/>
      <c r="JMU309" s="49"/>
      <c r="JMV309" s="49"/>
      <c r="JMW309" s="49"/>
      <c r="JMX309" s="49"/>
      <c r="JMY309" s="49"/>
      <c r="JMZ309" s="49"/>
      <c r="JNA309" s="49"/>
      <c r="JNB309" s="49"/>
      <c r="JNC309" s="49"/>
      <c r="JND309" s="49"/>
      <c r="JNE309" s="49"/>
      <c r="JNF309" s="49"/>
      <c r="JNG309" s="49"/>
      <c r="JNH309" s="49"/>
      <c r="JNI309" s="49"/>
      <c r="JNJ309" s="49"/>
      <c r="JNK309" s="49"/>
      <c r="JNL309" s="49"/>
      <c r="JNM309" s="49"/>
      <c r="JNN309" s="49"/>
      <c r="JNO309" s="49"/>
      <c r="JNP309" s="49"/>
      <c r="JNQ309" s="49"/>
      <c r="JNR309" s="49"/>
      <c r="JNS309" s="49"/>
      <c r="JNT309" s="49"/>
      <c r="JNU309" s="49"/>
      <c r="JNV309" s="49"/>
      <c r="JNW309" s="49"/>
      <c r="JNX309" s="49"/>
      <c r="JNY309" s="49"/>
      <c r="JNZ309" s="49"/>
      <c r="JOA309" s="49"/>
      <c r="JOB309" s="49"/>
      <c r="JOC309" s="49"/>
      <c r="JOD309" s="49"/>
      <c r="JOE309" s="49"/>
      <c r="JOF309" s="49"/>
      <c r="JOG309" s="49"/>
      <c r="JOH309" s="49"/>
      <c r="JOI309" s="49"/>
      <c r="JOJ309" s="49"/>
      <c r="JOK309" s="49"/>
      <c r="JOL309" s="49"/>
      <c r="JOM309" s="49"/>
      <c r="JON309" s="49"/>
      <c r="JOO309" s="49"/>
      <c r="JOP309" s="49"/>
      <c r="JOQ309" s="49"/>
      <c r="JOR309" s="49"/>
      <c r="JOS309" s="49"/>
      <c r="JOT309" s="49"/>
      <c r="JOU309" s="49"/>
      <c r="JOV309" s="49"/>
      <c r="JOW309" s="49"/>
      <c r="JOX309" s="49"/>
      <c r="JOY309" s="49"/>
      <c r="JOZ309" s="49"/>
      <c r="JPA309" s="49"/>
      <c r="JPB309" s="49"/>
      <c r="JPC309" s="49"/>
      <c r="JPD309" s="49"/>
      <c r="JPE309" s="49"/>
      <c r="JPF309" s="49"/>
      <c r="JPG309" s="49"/>
      <c r="JPH309" s="49"/>
      <c r="JPI309" s="49"/>
      <c r="JPJ309" s="49"/>
      <c r="JPK309" s="49"/>
      <c r="JPL309" s="49"/>
      <c r="JPM309" s="49"/>
      <c r="JPN309" s="49"/>
      <c r="JPO309" s="49"/>
      <c r="JPP309" s="49"/>
      <c r="JPQ309" s="49"/>
      <c r="JPR309" s="49"/>
      <c r="JPS309" s="49"/>
      <c r="JPT309" s="49"/>
      <c r="JPU309" s="49"/>
      <c r="JPV309" s="49"/>
      <c r="JPW309" s="49"/>
      <c r="JPX309" s="49"/>
      <c r="JPY309" s="49"/>
      <c r="JPZ309" s="49"/>
      <c r="JQA309" s="49"/>
      <c r="JQB309" s="49"/>
      <c r="JQC309" s="49"/>
      <c r="JQD309" s="49"/>
      <c r="JQE309" s="49"/>
      <c r="JQF309" s="49"/>
      <c r="JQG309" s="49"/>
      <c r="JQH309" s="49"/>
      <c r="JQI309" s="49"/>
      <c r="JQJ309" s="49"/>
      <c r="JQK309" s="49"/>
      <c r="JQL309" s="49"/>
      <c r="JQM309" s="49"/>
      <c r="JQN309" s="49"/>
      <c r="JQO309" s="49"/>
      <c r="JQP309" s="49"/>
      <c r="JQQ309" s="49"/>
      <c r="JQR309" s="49"/>
      <c r="JQS309" s="49"/>
      <c r="JQT309" s="49"/>
      <c r="JQU309" s="49"/>
      <c r="JQV309" s="49"/>
      <c r="JQW309" s="49"/>
      <c r="JQX309" s="49"/>
      <c r="JQY309" s="49"/>
      <c r="JQZ309" s="49"/>
      <c r="JRA309" s="49"/>
      <c r="JRB309" s="49"/>
      <c r="JRC309" s="49"/>
      <c r="JRD309" s="49"/>
      <c r="JRE309" s="49"/>
      <c r="JRF309" s="49"/>
      <c r="JRG309" s="49"/>
      <c r="JRH309" s="49"/>
      <c r="JRI309" s="49"/>
      <c r="JRJ309" s="49"/>
      <c r="JRK309" s="49"/>
      <c r="JRL309" s="49"/>
      <c r="JRM309" s="49"/>
      <c r="JRN309" s="49"/>
      <c r="JRO309" s="49"/>
      <c r="JRP309" s="49"/>
      <c r="JRQ309" s="49"/>
      <c r="JRR309" s="49"/>
      <c r="JRS309" s="49"/>
      <c r="JRT309" s="49"/>
      <c r="JRU309" s="49"/>
      <c r="JRV309" s="49"/>
      <c r="JRW309" s="49"/>
      <c r="JRX309" s="49"/>
      <c r="JRY309" s="49"/>
      <c r="JRZ309" s="49"/>
      <c r="JSA309" s="49"/>
      <c r="JSB309" s="49"/>
      <c r="JSC309" s="49"/>
      <c r="JSD309" s="49"/>
      <c r="JSE309" s="49"/>
      <c r="JSF309" s="49"/>
      <c r="JSG309" s="49"/>
      <c r="JSH309" s="49"/>
      <c r="JSI309" s="49"/>
      <c r="JSJ309" s="49"/>
      <c r="JSK309" s="49"/>
      <c r="JSL309" s="49"/>
      <c r="JSM309" s="49"/>
      <c r="JSN309" s="49"/>
      <c r="JSO309" s="49"/>
      <c r="JSP309" s="49"/>
      <c r="JSQ309" s="49"/>
      <c r="JSR309" s="49"/>
      <c r="JSS309" s="49"/>
      <c r="JST309" s="49"/>
      <c r="JSU309" s="49"/>
      <c r="JSV309" s="49"/>
      <c r="JSW309" s="49"/>
      <c r="JSX309" s="49"/>
      <c r="JSY309" s="49"/>
      <c r="JSZ309" s="49"/>
      <c r="JTA309" s="49"/>
      <c r="JTB309" s="49"/>
      <c r="JTC309" s="49"/>
      <c r="JTD309" s="49"/>
      <c r="JTE309" s="49"/>
      <c r="JTF309" s="49"/>
      <c r="JTG309" s="49"/>
      <c r="JTH309" s="49"/>
      <c r="JTI309" s="49"/>
      <c r="JTJ309" s="49"/>
      <c r="JTK309" s="49"/>
      <c r="JTL309" s="49"/>
      <c r="JTM309" s="49"/>
      <c r="JTN309" s="49"/>
      <c r="JTO309" s="49"/>
      <c r="JTP309" s="49"/>
      <c r="JTQ309" s="49"/>
      <c r="JTR309" s="49"/>
      <c r="JTS309" s="49"/>
      <c r="JTT309" s="49"/>
      <c r="JTU309" s="49"/>
      <c r="JTV309" s="49"/>
      <c r="JTW309" s="49"/>
      <c r="JTX309" s="49"/>
      <c r="JTY309" s="49"/>
      <c r="JTZ309" s="49"/>
      <c r="JUA309" s="49"/>
      <c r="JUB309" s="49"/>
      <c r="JUC309" s="49"/>
      <c r="JUD309" s="49"/>
      <c r="JUE309" s="49"/>
      <c r="JUF309" s="49"/>
      <c r="JUG309" s="49"/>
      <c r="JUH309" s="49"/>
      <c r="JUI309" s="49"/>
      <c r="JUJ309" s="49"/>
      <c r="JUK309" s="49"/>
      <c r="JUL309" s="49"/>
      <c r="JUM309" s="49"/>
      <c r="JUN309" s="49"/>
      <c r="JUO309" s="49"/>
      <c r="JUP309" s="49"/>
      <c r="JUQ309" s="49"/>
      <c r="JUR309" s="49"/>
      <c r="JUS309" s="49"/>
      <c r="JUT309" s="49"/>
      <c r="JUU309" s="49"/>
      <c r="JUV309" s="49"/>
      <c r="JUW309" s="49"/>
      <c r="JUX309" s="49"/>
      <c r="JUY309" s="49"/>
      <c r="JUZ309" s="49"/>
      <c r="JVA309" s="49"/>
      <c r="JVB309" s="49"/>
      <c r="JVC309" s="49"/>
      <c r="JVD309" s="49"/>
      <c r="JVE309" s="49"/>
      <c r="JVF309" s="49"/>
      <c r="JVG309" s="49"/>
      <c r="JVH309" s="49"/>
      <c r="JVI309" s="49"/>
      <c r="JVJ309" s="49"/>
      <c r="JVK309" s="49"/>
      <c r="JVL309" s="49"/>
      <c r="JVM309" s="49"/>
      <c r="JVN309" s="49"/>
      <c r="JVO309" s="49"/>
      <c r="JVP309" s="49"/>
      <c r="JVQ309" s="49"/>
      <c r="JVR309" s="49"/>
      <c r="JVS309" s="49"/>
      <c r="JVT309" s="49"/>
      <c r="JVU309" s="49"/>
      <c r="JVV309" s="49"/>
      <c r="JVW309" s="49"/>
      <c r="JVX309" s="49"/>
      <c r="JVY309" s="49"/>
      <c r="JVZ309" s="49"/>
      <c r="JWA309" s="49"/>
      <c r="JWB309" s="49"/>
      <c r="JWC309" s="49"/>
      <c r="JWD309" s="49"/>
      <c r="JWE309" s="49"/>
      <c r="JWF309" s="49"/>
      <c r="JWG309" s="49"/>
      <c r="JWH309" s="49"/>
      <c r="JWI309" s="49"/>
      <c r="JWJ309" s="49"/>
      <c r="JWK309" s="49"/>
      <c r="JWL309" s="49"/>
      <c r="JWM309" s="49"/>
      <c r="JWN309" s="49"/>
      <c r="JWO309" s="49"/>
      <c r="JWP309" s="49"/>
      <c r="JWQ309" s="49"/>
      <c r="JWR309" s="49"/>
      <c r="JWS309" s="49"/>
      <c r="JWT309" s="49"/>
      <c r="JWU309" s="49"/>
      <c r="JWV309" s="49"/>
      <c r="JWW309" s="49"/>
      <c r="JWX309" s="49"/>
      <c r="JWY309" s="49"/>
      <c r="JWZ309" s="49"/>
      <c r="JXA309" s="49"/>
      <c r="JXB309" s="49"/>
      <c r="JXC309" s="49"/>
      <c r="JXD309" s="49"/>
      <c r="JXE309" s="49"/>
      <c r="JXF309" s="49"/>
      <c r="JXG309" s="49"/>
      <c r="JXH309" s="49"/>
      <c r="JXI309" s="49"/>
      <c r="JXJ309" s="49"/>
      <c r="JXK309" s="49"/>
      <c r="JXL309" s="49"/>
      <c r="JXM309" s="49"/>
      <c r="JXN309" s="49"/>
      <c r="JXO309" s="49"/>
      <c r="JXP309" s="49"/>
      <c r="JXQ309" s="49"/>
      <c r="JXR309" s="49"/>
      <c r="JXS309" s="49"/>
      <c r="JXT309" s="49"/>
      <c r="JXU309" s="49"/>
      <c r="JXV309" s="49"/>
      <c r="JXW309" s="49"/>
      <c r="JXX309" s="49"/>
      <c r="JXY309" s="49"/>
      <c r="JXZ309" s="49"/>
      <c r="JYA309" s="49"/>
      <c r="JYB309" s="49"/>
      <c r="JYC309" s="49"/>
      <c r="JYD309" s="49"/>
      <c r="JYE309" s="49"/>
      <c r="JYF309" s="49"/>
      <c r="JYG309" s="49"/>
      <c r="JYH309" s="49"/>
      <c r="JYI309" s="49"/>
      <c r="JYJ309" s="49"/>
      <c r="JYK309" s="49"/>
      <c r="JYL309" s="49"/>
      <c r="JYM309" s="49"/>
      <c r="JYN309" s="49"/>
      <c r="JYO309" s="49"/>
      <c r="JYP309" s="49"/>
      <c r="JYQ309" s="49"/>
      <c r="JYR309" s="49"/>
      <c r="JYS309" s="49"/>
      <c r="JYT309" s="49"/>
      <c r="JYU309" s="49"/>
      <c r="JYV309" s="49"/>
      <c r="JYW309" s="49"/>
      <c r="JYX309" s="49"/>
      <c r="JYY309" s="49"/>
      <c r="JYZ309" s="49"/>
      <c r="JZA309" s="49"/>
      <c r="JZB309" s="49"/>
      <c r="JZC309" s="49"/>
      <c r="JZD309" s="49"/>
      <c r="JZE309" s="49"/>
      <c r="JZF309" s="49"/>
      <c r="JZG309" s="49"/>
      <c r="JZH309" s="49"/>
      <c r="JZI309" s="49"/>
      <c r="JZJ309" s="49"/>
      <c r="JZK309" s="49"/>
      <c r="JZL309" s="49"/>
      <c r="JZM309" s="49"/>
      <c r="JZN309" s="49"/>
      <c r="JZO309" s="49"/>
      <c r="JZP309" s="49"/>
      <c r="JZQ309" s="49"/>
      <c r="JZR309" s="49"/>
      <c r="JZS309" s="49"/>
      <c r="JZT309" s="49"/>
      <c r="JZU309" s="49"/>
      <c r="JZV309" s="49"/>
      <c r="JZW309" s="49"/>
      <c r="JZX309" s="49"/>
      <c r="JZY309" s="49"/>
      <c r="JZZ309" s="49"/>
      <c r="KAA309" s="49"/>
      <c r="KAB309" s="49"/>
      <c r="KAC309" s="49"/>
      <c r="KAD309" s="49"/>
      <c r="KAE309" s="49"/>
      <c r="KAF309" s="49"/>
      <c r="KAG309" s="49"/>
      <c r="KAH309" s="49"/>
      <c r="KAI309" s="49"/>
      <c r="KAJ309" s="49"/>
      <c r="KAK309" s="49"/>
      <c r="KAL309" s="49"/>
      <c r="KAM309" s="49"/>
      <c r="KAN309" s="49"/>
      <c r="KAO309" s="49"/>
      <c r="KAP309" s="49"/>
      <c r="KAQ309" s="49"/>
      <c r="KAR309" s="49"/>
      <c r="KAS309" s="49"/>
      <c r="KAT309" s="49"/>
      <c r="KAU309" s="49"/>
      <c r="KAV309" s="49"/>
      <c r="KAW309" s="49"/>
      <c r="KAX309" s="49"/>
      <c r="KAY309" s="49"/>
      <c r="KAZ309" s="49"/>
      <c r="KBA309" s="49"/>
      <c r="KBB309" s="49"/>
      <c r="KBC309" s="49"/>
      <c r="KBD309" s="49"/>
      <c r="KBE309" s="49"/>
      <c r="KBF309" s="49"/>
      <c r="KBG309" s="49"/>
      <c r="KBH309" s="49"/>
      <c r="KBI309" s="49"/>
      <c r="KBJ309" s="49"/>
      <c r="KBK309" s="49"/>
      <c r="KBL309" s="49"/>
      <c r="KBM309" s="49"/>
      <c r="KBN309" s="49"/>
      <c r="KBO309" s="49"/>
      <c r="KBP309" s="49"/>
      <c r="KBQ309" s="49"/>
      <c r="KBR309" s="49"/>
      <c r="KBS309" s="49"/>
      <c r="KBT309" s="49"/>
      <c r="KBU309" s="49"/>
      <c r="KBV309" s="49"/>
      <c r="KBW309" s="49"/>
      <c r="KBX309" s="49"/>
      <c r="KBY309" s="49"/>
      <c r="KBZ309" s="49"/>
      <c r="KCA309" s="49"/>
      <c r="KCB309" s="49"/>
      <c r="KCC309" s="49"/>
      <c r="KCD309" s="49"/>
      <c r="KCE309" s="49"/>
      <c r="KCF309" s="49"/>
      <c r="KCG309" s="49"/>
      <c r="KCH309" s="49"/>
      <c r="KCI309" s="49"/>
      <c r="KCJ309" s="49"/>
      <c r="KCK309" s="49"/>
      <c r="KCL309" s="49"/>
      <c r="KCM309" s="49"/>
      <c r="KCN309" s="49"/>
      <c r="KCO309" s="49"/>
      <c r="KCP309" s="49"/>
      <c r="KCQ309" s="49"/>
      <c r="KCR309" s="49"/>
      <c r="KCS309" s="49"/>
      <c r="KCT309" s="49"/>
      <c r="KCU309" s="49"/>
      <c r="KCV309" s="49"/>
      <c r="KCW309" s="49"/>
      <c r="KCX309" s="49"/>
      <c r="KCY309" s="49"/>
      <c r="KCZ309" s="49"/>
      <c r="KDA309" s="49"/>
      <c r="KDB309" s="49"/>
      <c r="KDC309" s="49"/>
      <c r="KDD309" s="49"/>
      <c r="KDE309" s="49"/>
      <c r="KDF309" s="49"/>
      <c r="KDG309" s="49"/>
      <c r="KDH309" s="49"/>
      <c r="KDI309" s="49"/>
      <c r="KDJ309" s="49"/>
      <c r="KDK309" s="49"/>
      <c r="KDL309" s="49"/>
      <c r="KDM309" s="49"/>
      <c r="KDN309" s="49"/>
      <c r="KDO309" s="49"/>
      <c r="KDP309" s="49"/>
      <c r="KDQ309" s="49"/>
      <c r="KDR309" s="49"/>
      <c r="KDS309" s="49"/>
      <c r="KDT309" s="49"/>
      <c r="KDU309" s="49"/>
      <c r="KDV309" s="49"/>
      <c r="KDW309" s="49"/>
      <c r="KDX309" s="49"/>
      <c r="KDY309" s="49"/>
      <c r="KDZ309" s="49"/>
      <c r="KEA309" s="49"/>
      <c r="KEB309" s="49"/>
      <c r="KEC309" s="49"/>
      <c r="KED309" s="49"/>
      <c r="KEE309" s="49"/>
      <c r="KEF309" s="49"/>
      <c r="KEG309" s="49"/>
      <c r="KEH309" s="49"/>
      <c r="KEI309" s="49"/>
      <c r="KEJ309" s="49"/>
      <c r="KEK309" s="49"/>
      <c r="KEL309" s="49"/>
      <c r="KEM309" s="49"/>
      <c r="KEN309" s="49"/>
      <c r="KEO309" s="49"/>
      <c r="KEP309" s="49"/>
      <c r="KEQ309" s="49"/>
      <c r="KER309" s="49"/>
      <c r="KES309" s="49"/>
      <c r="KET309" s="49"/>
      <c r="KEU309" s="49"/>
      <c r="KEV309" s="49"/>
      <c r="KEW309" s="49"/>
      <c r="KEX309" s="49"/>
      <c r="KEY309" s="49"/>
      <c r="KEZ309" s="49"/>
      <c r="KFA309" s="49"/>
      <c r="KFB309" s="49"/>
      <c r="KFC309" s="49"/>
      <c r="KFD309" s="49"/>
      <c r="KFE309" s="49"/>
      <c r="KFF309" s="49"/>
      <c r="KFG309" s="49"/>
      <c r="KFH309" s="49"/>
      <c r="KFI309" s="49"/>
      <c r="KFJ309" s="49"/>
      <c r="KFK309" s="49"/>
      <c r="KFL309" s="49"/>
      <c r="KFM309" s="49"/>
      <c r="KFN309" s="49"/>
      <c r="KFO309" s="49"/>
      <c r="KFP309" s="49"/>
      <c r="KFQ309" s="49"/>
      <c r="KFR309" s="49"/>
      <c r="KFS309" s="49"/>
      <c r="KFT309" s="49"/>
      <c r="KFU309" s="49"/>
      <c r="KFV309" s="49"/>
      <c r="KFW309" s="49"/>
      <c r="KFX309" s="49"/>
      <c r="KFY309" s="49"/>
      <c r="KFZ309" s="49"/>
      <c r="KGA309" s="49"/>
      <c r="KGB309" s="49"/>
      <c r="KGC309" s="49"/>
      <c r="KGD309" s="49"/>
      <c r="KGE309" s="49"/>
      <c r="KGF309" s="49"/>
      <c r="KGG309" s="49"/>
      <c r="KGH309" s="49"/>
      <c r="KGI309" s="49"/>
      <c r="KGJ309" s="49"/>
      <c r="KGK309" s="49"/>
      <c r="KGL309" s="49"/>
      <c r="KGM309" s="49"/>
      <c r="KGN309" s="49"/>
      <c r="KGO309" s="49"/>
      <c r="KGP309" s="49"/>
      <c r="KGQ309" s="49"/>
      <c r="KGR309" s="49"/>
      <c r="KGS309" s="49"/>
      <c r="KGT309" s="49"/>
      <c r="KGU309" s="49"/>
      <c r="KGV309" s="49"/>
      <c r="KGW309" s="49"/>
      <c r="KGX309" s="49"/>
      <c r="KGY309" s="49"/>
      <c r="KGZ309" s="49"/>
      <c r="KHA309" s="49"/>
      <c r="KHB309" s="49"/>
      <c r="KHC309" s="49"/>
      <c r="KHD309" s="49"/>
      <c r="KHE309" s="49"/>
      <c r="KHF309" s="49"/>
      <c r="KHG309" s="49"/>
      <c r="KHH309" s="49"/>
      <c r="KHI309" s="49"/>
      <c r="KHJ309" s="49"/>
      <c r="KHK309" s="49"/>
      <c r="KHL309" s="49"/>
      <c r="KHM309" s="49"/>
      <c r="KHN309" s="49"/>
      <c r="KHO309" s="49"/>
      <c r="KHP309" s="49"/>
      <c r="KHQ309" s="49"/>
      <c r="KHR309" s="49"/>
      <c r="KHS309" s="49"/>
      <c r="KHT309" s="49"/>
      <c r="KHU309" s="49"/>
      <c r="KHV309" s="49"/>
      <c r="KHW309" s="49"/>
      <c r="KHX309" s="49"/>
      <c r="KHY309" s="49"/>
      <c r="KHZ309" s="49"/>
      <c r="KIA309" s="49"/>
      <c r="KIB309" s="49"/>
      <c r="KIC309" s="49"/>
      <c r="KID309" s="49"/>
      <c r="KIE309" s="49"/>
      <c r="KIF309" s="49"/>
      <c r="KIG309" s="49"/>
      <c r="KIH309" s="49"/>
      <c r="KII309" s="49"/>
      <c r="KIJ309" s="49"/>
      <c r="KIK309" s="49"/>
      <c r="KIL309" s="49"/>
      <c r="KIM309" s="49"/>
      <c r="KIN309" s="49"/>
      <c r="KIO309" s="49"/>
      <c r="KIP309" s="49"/>
      <c r="KIQ309" s="49"/>
      <c r="KIR309" s="49"/>
      <c r="KIS309" s="49"/>
      <c r="KIT309" s="49"/>
      <c r="KIU309" s="49"/>
      <c r="KIV309" s="49"/>
      <c r="KIW309" s="49"/>
      <c r="KIX309" s="49"/>
      <c r="KIY309" s="49"/>
      <c r="KIZ309" s="49"/>
      <c r="KJA309" s="49"/>
      <c r="KJB309" s="49"/>
      <c r="KJC309" s="49"/>
      <c r="KJD309" s="49"/>
      <c r="KJE309" s="49"/>
      <c r="KJF309" s="49"/>
      <c r="KJG309" s="49"/>
      <c r="KJH309" s="49"/>
      <c r="KJI309" s="49"/>
      <c r="KJJ309" s="49"/>
      <c r="KJK309" s="49"/>
      <c r="KJL309" s="49"/>
      <c r="KJM309" s="49"/>
      <c r="KJN309" s="49"/>
      <c r="KJO309" s="49"/>
      <c r="KJP309" s="49"/>
      <c r="KJQ309" s="49"/>
      <c r="KJR309" s="49"/>
      <c r="KJS309" s="49"/>
      <c r="KJT309" s="49"/>
      <c r="KJU309" s="49"/>
      <c r="KJV309" s="49"/>
      <c r="KJW309" s="49"/>
      <c r="KJX309" s="49"/>
      <c r="KJY309" s="49"/>
      <c r="KJZ309" s="49"/>
      <c r="KKA309" s="49"/>
      <c r="KKB309" s="49"/>
      <c r="KKC309" s="49"/>
      <c r="KKD309" s="49"/>
      <c r="KKE309" s="49"/>
      <c r="KKF309" s="49"/>
      <c r="KKG309" s="49"/>
      <c r="KKH309" s="49"/>
      <c r="KKI309" s="49"/>
      <c r="KKJ309" s="49"/>
      <c r="KKK309" s="49"/>
      <c r="KKL309" s="49"/>
      <c r="KKM309" s="49"/>
      <c r="KKN309" s="49"/>
      <c r="KKO309" s="49"/>
      <c r="KKP309" s="49"/>
      <c r="KKQ309" s="49"/>
      <c r="KKR309" s="49"/>
      <c r="KKS309" s="49"/>
      <c r="KKT309" s="49"/>
      <c r="KKU309" s="49"/>
      <c r="KKV309" s="49"/>
      <c r="KKW309" s="49"/>
      <c r="KKX309" s="49"/>
      <c r="KKY309" s="49"/>
      <c r="KKZ309" s="49"/>
      <c r="KLA309" s="49"/>
      <c r="KLB309" s="49"/>
      <c r="KLC309" s="49"/>
      <c r="KLD309" s="49"/>
      <c r="KLE309" s="49"/>
      <c r="KLF309" s="49"/>
      <c r="KLG309" s="49"/>
      <c r="KLH309" s="49"/>
      <c r="KLI309" s="49"/>
      <c r="KLJ309" s="49"/>
      <c r="KLK309" s="49"/>
      <c r="KLL309" s="49"/>
      <c r="KLM309" s="49"/>
      <c r="KLN309" s="49"/>
      <c r="KLO309" s="49"/>
      <c r="KLP309" s="49"/>
      <c r="KLQ309" s="49"/>
      <c r="KLR309" s="49"/>
      <c r="KLS309" s="49"/>
      <c r="KLT309" s="49"/>
      <c r="KLU309" s="49"/>
      <c r="KLV309" s="49"/>
      <c r="KLW309" s="49"/>
      <c r="KLX309" s="49"/>
      <c r="KLY309" s="49"/>
      <c r="KLZ309" s="49"/>
      <c r="KMA309" s="49"/>
      <c r="KMB309" s="49"/>
      <c r="KMC309" s="49"/>
      <c r="KMD309" s="49"/>
      <c r="KME309" s="49"/>
      <c r="KMF309" s="49"/>
      <c r="KMG309" s="49"/>
      <c r="KMH309" s="49"/>
      <c r="KMI309" s="49"/>
      <c r="KMJ309" s="49"/>
      <c r="KMK309" s="49"/>
      <c r="KML309" s="49"/>
      <c r="KMM309" s="49"/>
      <c r="KMN309" s="49"/>
      <c r="KMO309" s="49"/>
      <c r="KMP309" s="49"/>
      <c r="KMQ309" s="49"/>
      <c r="KMR309" s="49"/>
      <c r="KMS309" s="49"/>
      <c r="KMT309" s="49"/>
      <c r="KMU309" s="49"/>
      <c r="KMV309" s="49"/>
      <c r="KMW309" s="49"/>
      <c r="KMX309" s="49"/>
      <c r="KMY309" s="49"/>
      <c r="KMZ309" s="49"/>
      <c r="KNA309" s="49"/>
      <c r="KNB309" s="49"/>
      <c r="KNC309" s="49"/>
      <c r="KND309" s="49"/>
      <c r="KNE309" s="49"/>
      <c r="KNF309" s="49"/>
      <c r="KNG309" s="49"/>
      <c r="KNH309" s="49"/>
      <c r="KNI309" s="49"/>
      <c r="KNJ309" s="49"/>
      <c r="KNK309" s="49"/>
      <c r="KNL309" s="49"/>
      <c r="KNM309" s="49"/>
      <c r="KNN309" s="49"/>
      <c r="KNO309" s="49"/>
      <c r="KNP309" s="49"/>
      <c r="KNQ309" s="49"/>
      <c r="KNR309" s="49"/>
      <c r="KNS309" s="49"/>
      <c r="KNT309" s="49"/>
      <c r="KNU309" s="49"/>
      <c r="KNV309" s="49"/>
      <c r="KNW309" s="49"/>
      <c r="KNX309" s="49"/>
      <c r="KNY309" s="49"/>
      <c r="KNZ309" s="49"/>
      <c r="KOA309" s="49"/>
      <c r="KOB309" s="49"/>
      <c r="KOC309" s="49"/>
      <c r="KOD309" s="49"/>
      <c r="KOE309" s="49"/>
      <c r="KOF309" s="49"/>
      <c r="KOG309" s="49"/>
      <c r="KOH309" s="49"/>
      <c r="KOI309" s="49"/>
      <c r="KOJ309" s="49"/>
      <c r="KOK309" s="49"/>
      <c r="KOL309" s="49"/>
      <c r="KOM309" s="49"/>
      <c r="KON309" s="49"/>
      <c r="KOO309" s="49"/>
      <c r="KOP309" s="49"/>
      <c r="KOQ309" s="49"/>
      <c r="KOR309" s="49"/>
      <c r="KOS309" s="49"/>
      <c r="KOT309" s="49"/>
      <c r="KOU309" s="49"/>
      <c r="KOV309" s="49"/>
      <c r="KOW309" s="49"/>
      <c r="KOX309" s="49"/>
      <c r="KOY309" s="49"/>
      <c r="KOZ309" s="49"/>
      <c r="KPA309" s="49"/>
      <c r="KPB309" s="49"/>
      <c r="KPC309" s="49"/>
      <c r="KPD309" s="49"/>
      <c r="KPE309" s="49"/>
      <c r="KPF309" s="49"/>
      <c r="KPG309" s="49"/>
      <c r="KPH309" s="49"/>
      <c r="KPI309" s="49"/>
      <c r="KPJ309" s="49"/>
      <c r="KPK309" s="49"/>
      <c r="KPL309" s="49"/>
      <c r="KPM309" s="49"/>
      <c r="KPN309" s="49"/>
      <c r="KPO309" s="49"/>
      <c r="KPP309" s="49"/>
      <c r="KPQ309" s="49"/>
      <c r="KPR309" s="49"/>
      <c r="KPS309" s="49"/>
      <c r="KPT309" s="49"/>
      <c r="KPU309" s="49"/>
      <c r="KPV309" s="49"/>
      <c r="KPW309" s="49"/>
      <c r="KPX309" s="49"/>
      <c r="KPY309" s="49"/>
      <c r="KPZ309" s="49"/>
      <c r="KQA309" s="49"/>
      <c r="KQB309" s="49"/>
      <c r="KQC309" s="49"/>
      <c r="KQD309" s="49"/>
      <c r="KQE309" s="49"/>
      <c r="KQF309" s="49"/>
      <c r="KQG309" s="49"/>
      <c r="KQH309" s="49"/>
      <c r="KQI309" s="49"/>
      <c r="KQJ309" s="49"/>
      <c r="KQK309" s="49"/>
      <c r="KQL309" s="49"/>
      <c r="KQM309" s="49"/>
      <c r="KQN309" s="49"/>
      <c r="KQO309" s="49"/>
      <c r="KQP309" s="49"/>
      <c r="KQQ309" s="49"/>
      <c r="KQR309" s="49"/>
      <c r="KQS309" s="49"/>
      <c r="KQT309" s="49"/>
      <c r="KQU309" s="49"/>
      <c r="KQV309" s="49"/>
      <c r="KQW309" s="49"/>
      <c r="KQX309" s="49"/>
      <c r="KQY309" s="49"/>
      <c r="KQZ309" s="49"/>
      <c r="KRA309" s="49"/>
      <c r="KRB309" s="49"/>
      <c r="KRC309" s="49"/>
      <c r="KRD309" s="49"/>
      <c r="KRE309" s="49"/>
      <c r="KRF309" s="49"/>
      <c r="KRG309" s="49"/>
      <c r="KRH309" s="49"/>
      <c r="KRI309" s="49"/>
      <c r="KRJ309" s="49"/>
      <c r="KRK309" s="49"/>
      <c r="KRL309" s="49"/>
      <c r="KRM309" s="49"/>
      <c r="KRN309" s="49"/>
      <c r="KRO309" s="49"/>
      <c r="KRP309" s="49"/>
      <c r="KRQ309" s="49"/>
      <c r="KRR309" s="49"/>
      <c r="KRS309" s="49"/>
      <c r="KRT309" s="49"/>
      <c r="KRU309" s="49"/>
      <c r="KRV309" s="49"/>
      <c r="KRW309" s="49"/>
      <c r="KRX309" s="49"/>
      <c r="KRY309" s="49"/>
      <c r="KRZ309" s="49"/>
      <c r="KSA309" s="49"/>
      <c r="KSB309" s="49"/>
      <c r="KSC309" s="49"/>
      <c r="KSD309" s="49"/>
      <c r="KSE309" s="49"/>
      <c r="KSF309" s="49"/>
      <c r="KSG309" s="49"/>
      <c r="KSH309" s="49"/>
      <c r="KSI309" s="49"/>
      <c r="KSJ309" s="49"/>
      <c r="KSK309" s="49"/>
      <c r="KSL309" s="49"/>
      <c r="KSM309" s="49"/>
      <c r="KSN309" s="49"/>
      <c r="KSO309" s="49"/>
      <c r="KSP309" s="49"/>
      <c r="KSQ309" s="49"/>
      <c r="KSR309" s="49"/>
      <c r="KSS309" s="49"/>
      <c r="KST309" s="49"/>
      <c r="KSU309" s="49"/>
      <c r="KSV309" s="49"/>
      <c r="KSW309" s="49"/>
      <c r="KSX309" s="49"/>
      <c r="KSY309" s="49"/>
      <c r="KSZ309" s="49"/>
      <c r="KTA309" s="49"/>
      <c r="KTB309" s="49"/>
      <c r="KTC309" s="49"/>
      <c r="KTD309" s="49"/>
      <c r="KTE309" s="49"/>
      <c r="KTF309" s="49"/>
      <c r="KTG309" s="49"/>
      <c r="KTH309" s="49"/>
      <c r="KTI309" s="49"/>
      <c r="KTJ309" s="49"/>
      <c r="KTK309" s="49"/>
      <c r="KTL309" s="49"/>
      <c r="KTM309" s="49"/>
      <c r="KTN309" s="49"/>
      <c r="KTO309" s="49"/>
      <c r="KTP309" s="49"/>
      <c r="KTQ309" s="49"/>
      <c r="KTR309" s="49"/>
      <c r="KTS309" s="49"/>
      <c r="KTT309" s="49"/>
      <c r="KTU309" s="49"/>
      <c r="KTV309" s="49"/>
      <c r="KTW309" s="49"/>
      <c r="KTX309" s="49"/>
      <c r="KTY309" s="49"/>
      <c r="KTZ309" s="49"/>
      <c r="KUA309" s="49"/>
      <c r="KUB309" s="49"/>
      <c r="KUC309" s="49"/>
      <c r="KUD309" s="49"/>
      <c r="KUE309" s="49"/>
      <c r="KUF309" s="49"/>
      <c r="KUG309" s="49"/>
      <c r="KUH309" s="49"/>
      <c r="KUI309" s="49"/>
      <c r="KUJ309" s="49"/>
      <c r="KUK309" s="49"/>
      <c r="KUL309" s="49"/>
      <c r="KUM309" s="49"/>
      <c r="KUN309" s="49"/>
      <c r="KUO309" s="49"/>
      <c r="KUP309" s="49"/>
      <c r="KUQ309" s="49"/>
      <c r="KUR309" s="49"/>
      <c r="KUS309" s="49"/>
      <c r="KUT309" s="49"/>
      <c r="KUU309" s="49"/>
      <c r="KUV309" s="49"/>
      <c r="KUW309" s="49"/>
      <c r="KUX309" s="49"/>
      <c r="KUY309" s="49"/>
      <c r="KUZ309" s="49"/>
      <c r="KVA309" s="49"/>
      <c r="KVB309" s="49"/>
      <c r="KVC309" s="49"/>
      <c r="KVD309" s="49"/>
      <c r="KVE309" s="49"/>
      <c r="KVF309" s="49"/>
      <c r="KVG309" s="49"/>
      <c r="KVH309" s="49"/>
      <c r="KVI309" s="49"/>
      <c r="KVJ309" s="49"/>
      <c r="KVK309" s="49"/>
      <c r="KVL309" s="49"/>
      <c r="KVM309" s="49"/>
      <c r="KVN309" s="49"/>
      <c r="KVO309" s="49"/>
      <c r="KVP309" s="49"/>
      <c r="KVQ309" s="49"/>
      <c r="KVR309" s="49"/>
      <c r="KVS309" s="49"/>
      <c r="KVT309" s="49"/>
      <c r="KVU309" s="49"/>
      <c r="KVV309" s="49"/>
      <c r="KVW309" s="49"/>
      <c r="KVX309" s="49"/>
      <c r="KVY309" s="49"/>
      <c r="KVZ309" s="49"/>
      <c r="KWA309" s="49"/>
      <c r="KWB309" s="49"/>
      <c r="KWC309" s="49"/>
      <c r="KWD309" s="49"/>
      <c r="KWE309" s="49"/>
      <c r="KWF309" s="49"/>
      <c r="KWG309" s="49"/>
      <c r="KWH309" s="49"/>
      <c r="KWI309" s="49"/>
      <c r="KWJ309" s="49"/>
      <c r="KWK309" s="49"/>
      <c r="KWL309" s="49"/>
      <c r="KWM309" s="49"/>
      <c r="KWN309" s="49"/>
      <c r="KWO309" s="49"/>
      <c r="KWP309" s="49"/>
      <c r="KWQ309" s="49"/>
      <c r="KWR309" s="49"/>
      <c r="KWS309" s="49"/>
      <c r="KWT309" s="49"/>
      <c r="KWU309" s="49"/>
      <c r="KWV309" s="49"/>
      <c r="KWW309" s="49"/>
      <c r="KWX309" s="49"/>
      <c r="KWY309" s="49"/>
      <c r="KWZ309" s="49"/>
      <c r="KXA309" s="49"/>
      <c r="KXB309" s="49"/>
      <c r="KXC309" s="49"/>
      <c r="KXD309" s="49"/>
      <c r="KXE309" s="49"/>
      <c r="KXF309" s="49"/>
      <c r="KXG309" s="49"/>
      <c r="KXH309" s="49"/>
      <c r="KXI309" s="49"/>
      <c r="KXJ309" s="49"/>
      <c r="KXK309" s="49"/>
      <c r="KXL309" s="49"/>
      <c r="KXM309" s="49"/>
      <c r="KXN309" s="49"/>
      <c r="KXO309" s="49"/>
      <c r="KXP309" s="49"/>
      <c r="KXQ309" s="49"/>
      <c r="KXR309" s="49"/>
      <c r="KXS309" s="49"/>
      <c r="KXT309" s="49"/>
      <c r="KXU309" s="49"/>
      <c r="KXV309" s="49"/>
      <c r="KXW309" s="49"/>
      <c r="KXX309" s="49"/>
      <c r="KXY309" s="49"/>
      <c r="KXZ309" s="49"/>
      <c r="KYA309" s="49"/>
      <c r="KYB309" s="49"/>
      <c r="KYC309" s="49"/>
      <c r="KYD309" s="49"/>
      <c r="KYE309" s="49"/>
      <c r="KYF309" s="49"/>
      <c r="KYG309" s="49"/>
      <c r="KYH309" s="49"/>
      <c r="KYI309" s="49"/>
      <c r="KYJ309" s="49"/>
      <c r="KYK309" s="49"/>
      <c r="KYL309" s="49"/>
      <c r="KYM309" s="49"/>
      <c r="KYN309" s="49"/>
      <c r="KYO309" s="49"/>
      <c r="KYP309" s="49"/>
      <c r="KYQ309" s="49"/>
      <c r="KYR309" s="49"/>
      <c r="KYS309" s="49"/>
      <c r="KYT309" s="49"/>
      <c r="KYU309" s="49"/>
      <c r="KYV309" s="49"/>
      <c r="KYW309" s="49"/>
      <c r="KYX309" s="49"/>
      <c r="KYY309" s="49"/>
      <c r="KYZ309" s="49"/>
      <c r="KZA309" s="49"/>
      <c r="KZB309" s="49"/>
      <c r="KZC309" s="49"/>
      <c r="KZD309" s="49"/>
      <c r="KZE309" s="49"/>
      <c r="KZF309" s="49"/>
      <c r="KZG309" s="49"/>
      <c r="KZH309" s="49"/>
      <c r="KZI309" s="49"/>
      <c r="KZJ309" s="49"/>
      <c r="KZK309" s="49"/>
      <c r="KZL309" s="49"/>
      <c r="KZM309" s="49"/>
      <c r="KZN309" s="49"/>
      <c r="KZO309" s="49"/>
      <c r="KZP309" s="49"/>
      <c r="KZQ309" s="49"/>
      <c r="KZR309" s="49"/>
      <c r="KZS309" s="49"/>
      <c r="KZT309" s="49"/>
      <c r="KZU309" s="49"/>
      <c r="KZV309" s="49"/>
      <c r="KZW309" s="49"/>
      <c r="KZX309" s="49"/>
      <c r="KZY309" s="49"/>
      <c r="KZZ309" s="49"/>
      <c r="LAA309" s="49"/>
      <c r="LAB309" s="49"/>
      <c r="LAC309" s="49"/>
      <c r="LAD309" s="49"/>
      <c r="LAE309" s="49"/>
      <c r="LAF309" s="49"/>
      <c r="LAG309" s="49"/>
      <c r="LAH309" s="49"/>
      <c r="LAI309" s="49"/>
      <c r="LAJ309" s="49"/>
      <c r="LAK309" s="49"/>
      <c r="LAL309" s="49"/>
      <c r="LAM309" s="49"/>
      <c r="LAN309" s="49"/>
      <c r="LAO309" s="49"/>
      <c r="LAP309" s="49"/>
      <c r="LAQ309" s="49"/>
      <c r="LAR309" s="49"/>
      <c r="LAS309" s="49"/>
      <c r="LAT309" s="49"/>
      <c r="LAU309" s="49"/>
      <c r="LAV309" s="49"/>
      <c r="LAW309" s="49"/>
      <c r="LAX309" s="49"/>
      <c r="LAY309" s="49"/>
      <c r="LAZ309" s="49"/>
      <c r="LBA309" s="49"/>
      <c r="LBB309" s="49"/>
      <c r="LBC309" s="49"/>
      <c r="LBD309" s="49"/>
      <c r="LBE309" s="49"/>
      <c r="LBF309" s="49"/>
      <c r="LBG309" s="49"/>
      <c r="LBH309" s="49"/>
      <c r="LBI309" s="49"/>
      <c r="LBJ309" s="49"/>
      <c r="LBK309" s="49"/>
      <c r="LBL309" s="49"/>
      <c r="LBM309" s="49"/>
      <c r="LBN309" s="49"/>
      <c r="LBO309" s="49"/>
      <c r="LBP309" s="49"/>
      <c r="LBQ309" s="49"/>
      <c r="LBR309" s="49"/>
      <c r="LBS309" s="49"/>
      <c r="LBT309" s="49"/>
      <c r="LBU309" s="49"/>
      <c r="LBV309" s="49"/>
      <c r="LBW309" s="49"/>
      <c r="LBX309" s="49"/>
      <c r="LBY309" s="49"/>
      <c r="LBZ309" s="49"/>
      <c r="LCA309" s="49"/>
      <c r="LCB309" s="49"/>
      <c r="LCC309" s="49"/>
      <c r="LCD309" s="49"/>
      <c r="LCE309" s="49"/>
      <c r="LCF309" s="49"/>
      <c r="LCG309" s="49"/>
      <c r="LCH309" s="49"/>
      <c r="LCI309" s="49"/>
      <c r="LCJ309" s="49"/>
      <c r="LCK309" s="49"/>
      <c r="LCL309" s="49"/>
      <c r="LCM309" s="49"/>
      <c r="LCN309" s="49"/>
      <c r="LCO309" s="49"/>
      <c r="LCP309" s="49"/>
      <c r="LCQ309" s="49"/>
      <c r="LCR309" s="49"/>
      <c r="LCS309" s="49"/>
      <c r="LCT309" s="49"/>
      <c r="LCU309" s="49"/>
      <c r="LCV309" s="49"/>
      <c r="LCW309" s="49"/>
      <c r="LCX309" s="49"/>
      <c r="LCY309" s="49"/>
      <c r="LCZ309" s="49"/>
      <c r="LDA309" s="49"/>
      <c r="LDB309" s="49"/>
      <c r="LDC309" s="49"/>
      <c r="LDD309" s="49"/>
      <c r="LDE309" s="49"/>
      <c r="LDF309" s="49"/>
      <c r="LDG309" s="49"/>
      <c r="LDH309" s="49"/>
      <c r="LDI309" s="49"/>
      <c r="LDJ309" s="49"/>
      <c r="LDK309" s="49"/>
      <c r="LDL309" s="49"/>
      <c r="LDM309" s="49"/>
      <c r="LDN309" s="49"/>
      <c r="LDO309" s="49"/>
      <c r="LDP309" s="49"/>
      <c r="LDQ309" s="49"/>
      <c r="LDR309" s="49"/>
      <c r="LDS309" s="49"/>
      <c r="LDT309" s="49"/>
      <c r="LDU309" s="49"/>
      <c r="LDV309" s="49"/>
      <c r="LDW309" s="49"/>
      <c r="LDX309" s="49"/>
      <c r="LDY309" s="49"/>
      <c r="LDZ309" s="49"/>
      <c r="LEA309" s="49"/>
      <c r="LEB309" s="49"/>
      <c r="LEC309" s="49"/>
      <c r="LED309" s="49"/>
      <c r="LEE309" s="49"/>
      <c r="LEF309" s="49"/>
      <c r="LEG309" s="49"/>
      <c r="LEH309" s="49"/>
      <c r="LEI309" s="49"/>
      <c r="LEJ309" s="49"/>
      <c r="LEK309" s="49"/>
      <c r="LEL309" s="49"/>
      <c r="LEM309" s="49"/>
      <c r="LEN309" s="49"/>
      <c r="LEO309" s="49"/>
      <c r="LEP309" s="49"/>
      <c r="LEQ309" s="49"/>
      <c r="LER309" s="49"/>
      <c r="LES309" s="49"/>
      <c r="LET309" s="49"/>
      <c r="LEU309" s="49"/>
      <c r="LEV309" s="49"/>
      <c r="LEW309" s="49"/>
      <c r="LEX309" s="49"/>
      <c r="LEY309" s="49"/>
      <c r="LEZ309" s="49"/>
      <c r="LFA309" s="49"/>
      <c r="LFB309" s="49"/>
      <c r="LFC309" s="49"/>
      <c r="LFD309" s="49"/>
      <c r="LFE309" s="49"/>
      <c r="LFF309" s="49"/>
      <c r="LFG309" s="49"/>
      <c r="LFH309" s="49"/>
      <c r="LFI309" s="49"/>
      <c r="LFJ309" s="49"/>
      <c r="LFK309" s="49"/>
      <c r="LFL309" s="49"/>
      <c r="LFM309" s="49"/>
      <c r="LFN309" s="49"/>
      <c r="LFO309" s="49"/>
      <c r="LFP309" s="49"/>
      <c r="LFQ309" s="49"/>
      <c r="LFR309" s="49"/>
      <c r="LFS309" s="49"/>
      <c r="LFT309" s="49"/>
      <c r="LFU309" s="49"/>
      <c r="LFV309" s="49"/>
      <c r="LFW309" s="49"/>
      <c r="LFX309" s="49"/>
      <c r="LFY309" s="49"/>
      <c r="LFZ309" s="49"/>
      <c r="LGA309" s="49"/>
      <c r="LGB309" s="49"/>
      <c r="LGC309" s="49"/>
      <c r="LGD309" s="49"/>
      <c r="LGE309" s="49"/>
      <c r="LGF309" s="49"/>
      <c r="LGG309" s="49"/>
      <c r="LGH309" s="49"/>
      <c r="LGI309" s="49"/>
      <c r="LGJ309" s="49"/>
      <c r="LGK309" s="49"/>
      <c r="LGL309" s="49"/>
      <c r="LGM309" s="49"/>
      <c r="LGN309" s="49"/>
      <c r="LGO309" s="49"/>
      <c r="LGP309" s="49"/>
      <c r="LGQ309" s="49"/>
      <c r="LGR309" s="49"/>
      <c r="LGS309" s="49"/>
      <c r="LGT309" s="49"/>
      <c r="LGU309" s="49"/>
      <c r="LGV309" s="49"/>
      <c r="LGW309" s="49"/>
      <c r="LGX309" s="49"/>
      <c r="LGY309" s="49"/>
      <c r="LGZ309" s="49"/>
      <c r="LHA309" s="49"/>
      <c r="LHB309" s="49"/>
      <c r="LHC309" s="49"/>
      <c r="LHD309" s="49"/>
      <c r="LHE309" s="49"/>
      <c r="LHF309" s="49"/>
      <c r="LHG309" s="49"/>
      <c r="LHH309" s="49"/>
      <c r="LHI309" s="49"/>
      <c r="LHJ309" s="49"/>
      <c r="LHK309" s="49"/>
      <c r="LHL309" s="49"/>
      <c r="LHM309" s="49"/>
      <c r="LHN309" s="49"/>
      <c r="LHO309" s="49"/>
      <c r="LHP309" s="49"/>
      <c r="LHQ309" s="49"/>
      <c r="LHR309" s="49"/>
      <c r="LHS309" s="49"/>
      <c r="LHT309" s="49"/>
      <c r="LHU309" s="49"/>
      <c r="LHV309" s="49"/>
      <c r="LHW309" s="49"/>
      <c r="LHX309" s="49"/>
      <c r="LHY309" s="49"/>
      <c r="LHZ309" s="49"/>
      <c r="LIA309" s="49"/>
      <c r="LIB309" s="49"/>
      <c r="LIC309" s="49"/>
      <c r="LID309" s="49"/>
      <c r="LIE309" s="49"/>
      <c r="LIF309" s="49"/>
      <c r="LIG309" s="49"/>
      <c r="LIH309" s="49"/>
      <c r="LII309" s="49"/>
      <c r="LIJ309" s="49"/>
      <c r="LIK309" s="49"/>
      <c r="LIL309" s="49"/>
      <c r="LIM309" s="49"/>
      <c r="LIN309" s="49"/>
      <c r="LIO309" s="49"/>
      <c r="LIP309" s="49"/>
      <c r="LIQ309" s="49"/>
      <c r="LIR309" s="49"/>
      <c r="LIS309" s="49"/>
      <c r="LIT309" s="49"/>
      <c r="LIU309" s="49"/>
      <c r="LIV309" s="49"/>
      <c r="LIW309" s="49"/>
      <c r="LIX309" s="49"/>
      <c r="LIY309" s="49"/>
      <c r="LIZ309" s="49"/>
      <c r="LJA309" s="49"/>
      <c r="LJB309" s="49"/>
      <c r="LJC309" s="49"/>
      <c r="LJD309" s="49"/>
      <c r="LJE309" s="49"/>
      <c r="LJF309" s="49"/>
      <c r="LJG309" s="49"/>
      <c r="LJH309" s="49"/>
      <c r="LJI309" s="49"/>
      <c r="LJJ309" s="49"/>
      <c r="LJK309" s="49"/>
      <c r="LJL309" s="49"/>
      <c r="LJM309" s="49"/>
      <c r="LJN309" s="49"/>
      <c r="LJO309" s="49"/>
      <c r="LJP309" s="49"/>
      <c r="LJQ309" s="49"/>
      <c r="LJR309" s="49"/>
      <c r="LJS309" s="49"/>
      <c r="LJT309" s="49"/>
      <c r="LJU309" s="49"/>
      <c r="LJV309" s="49"/>
      <c r="LJW309" s="49"/>
      <c r="LJX309" s="49"/>
      <c r="LJY309" s="49"/>
      <c r="LJZ309" s="49"/>
      <c r="LKA309" s="49"/>
      <c r="LKB309" s="49"/>
      <c r="LKC309" s="49"/>
      <c r="LKD309" s="49"/>
      <c r="LKE309" s="49"/>
      <c r="LKF309" s="49"/>
      <c r="LKG309" s="49"/>
      <c r="LKH309" s="49"/>
      <c r="LKI309" s="49"/>
      <c r="LKJ309" s="49"/>
      <c r="LKK309" s="49"/>
      <c r="LKL309" s="49"/>
      <c r="LKM309" s="49"/>
      <c r="LKN309" s="49"/>
      <c r="LKO309" s="49"/>
      <c r="LKP309" s="49"/>
      <c r="LKQ309" s="49"/>
      <c r="LKR309" s="49"/>
      <c r="LKS309" s="49"/>
      <c r="LKT309" s="49"/>
      <c r="LKU309" s="49"/>
      <c r="LKV309" s="49"/>
      <c r="LKW309" s="49"/>
      <c r="LKX309" s="49"/>
      <c r="LKY309" s="49"/>
      <c r="LKZ309" s="49"/>
      <c r="LLA309" s="49"/>
      <c r="LLB309" s="49"/>
      <c r="LLC309" s="49"/>
      <c r="LLD309" s="49"/>
      <c r="LLE309" s="49"/>
      <c r="LLF309" s="49"/>
      <c r="LLG309" s="49"/>
      <c r="LLH309" s="49"/>
      <c r="LLI309" s="49"/>
      <c r="LLJ309" s="49"/>
      <c r="LLK309" s="49"/>
      <c r="LLL309" s="49"/>
      <c r="LLM309" s="49"/>
      <c r="LLN309" s="49"/>
      <c r="LLO309" s="49"/>
      <c r="LLP309" s="49"/>
      <c r="LLQ309" s="49"/>
      <c r="LLR309" s="49"/>
      <c r="LLS309" s="49"/>
      <c r="LLT309" s="49"/>
      <c r="LLU309" s="49"/>
      <c r="LLV309" s="49"/>
      <c r="LLW309" s="49"/>
      <c r="LLX309" s="49"/>
      <c r="LLY309" s="49"/>
      <c r="LLZ309" s="49"/>
      <c r="LMA309" s="49"/>
      <c r="LMB309" s="49"/>
      <c r="LMC309" s="49"/>
      <c r="LMD309" s="49"/>
      <c r="LME309" s="49"/>
      <c r="LMF309" s="49"/>
      <c r="LMG309" s="49"/>
      <c r="LMH309" s="49"/>
      <c r="LMI309" s="49"/>
      <c r="LMJ309" s="49"/>
      <c r="LMK309" s="49"/>
      <c r="LML309" s="49"/>
      <c r="LMM309" s="49"/>
      <c r="LMN309" s="49"/>
      <c r="LMO309" s="49"/>
      <c r="LMP309" s="49"/>
      <c r="LMQ309" s="49"/>
      <c r="LMR309" s="49"/>
      <c r="LMS309" s="49"/>
      <c r="LMT309" s="49"/>
      <c r="LMU309" s="49"/>
      <c r="LMV309" s="49"/>
      <c r="LMW309" s="49"/>
      <c r="LMX309" s="49"/>
      <c r="LMY309" s="49"/>
      <c r="LMZ309" s="49"/>
      <c r="LNA309" s="49"/>
      <c r="LNB309" s="49"/>
      <c r="LNC309" s="49"/>
      <c r="LND309" s="49"/>
      <c r="LNE309" s="49"/>
      <c r="LNF309" s="49"/>
      <c r="LNG309" s="49"/>
      <c r="LNH309" s="49"/>
      <c r="LNI309" s="49"/>
      <c r="LNJ309" s="49"/>
      <c r="LNK309" s="49"/>
      <c r="LNL309" s="49"/>
      <c r="LNM309" s="49"/>
      <c r="LNN309" s="49"/>
      <c r="LNO309" s="49"/>
      <c r="LNP309" s="49"/>
      <c r="LNQ309" s="49"/>
      <c r="LNR309" s="49"/>
      <c r="LNS309" s="49"/>
      <c r="LNT309" s="49"/>
      <c r="LNU309" s="49"/>
      <c r="LNV309" s="49"/>
      <c r="LNW309" s="49"/>
      <c r="LNX309" s="49"/>
      <c r="LNY309" s="49"/>
      <c r="LNZ309" s="49"/>
      <c r="LOA309" s="49"/>
      <c r="LOB309" s="49"/>
      <c r="LOC309" s="49"/>
      <c r="LOD309" s="49"/>
      <c r="LOE309" s="49"/>
      <c r="LOF309" s="49"/>
      <c r="LOG309" s="49"/>
      <c r="LOH309" s="49"/>
      <c r="LOI309" s="49"/>
      <c r="LOJ309" s="49"/>
      <c r="LOK309" s="49"/>
      <c r="LOL309" s="49"/>
      <c r="LOM309" s="49"/>
      <c r="LON309" s="49"/>
      <c r="LOO309" s="49"/>
      <c r="LOP309" s="49"/>
      <c r="LOQ309" s="49"/>
      <c r="LOR309" s="49"/>
      <c r="LOS309" s="49"/>
      <c r="LOT309" s="49"/>
      <c r="LOU309" s="49"/>
      <c r="LOV309" s="49"/>
      <c r="LOW309" s="49"/>
      <c r="LOX309" s="49"/>
      <c r="LOY309" s="49"/>
      <c r="LOZ309" s="49"/>
      <c r="LPA309" s="49"/>
      <c r="LPB309" s="49"/>
      <c r="LPC309" s="49"/>
      <c r="LPD309" s="49"/>
      <c r="LPE309" s="49"/>
      <c r="LPF309" s="49"/>
      <c r="LPG309" s="49"/>
      <c r="LPH309" s="49"/>
      <c r="LPI309" s="49"/>
      <c r="LPJ309" s="49"/>
      <c r="LPK309" s="49"/>
      <c r="LPL309" s="49"/>
      <c r="LPM309" s="49"/>
      <c r="LPN309" s="49"/>
      <c r="LPO309" s="49"/>
      <c r="LPP309" s="49"/>
      <c r="LPQ309" s="49"/>
      <c r="LPR309" s="49"/>
      <c r="LPS309" s="49"/>
      <c r="LPT309" s="49"/>
      <c r="LPU309" s="49"/>
      <c r="LPV309" s="49"/>
      <c r="LPW309" s="49"/>
      <c r="LPX309" s="49"/>
      <c r="LPY309" s="49"/>
      <c r="LPZ309" s="49"/>
      <c r="LQA309" s="49"/>
      <c r="LQB309" s="49"/>
      <c r="LQC309" s="49"/>
      <c r="LQD309" s="49"/>
      <c r="LQE309" s="49"/>
      <c r="LQF309" s="49"/>
      <c r="LQG309" s="49"/>
      <c r="LQH309" s="49"/>
      <c r="LQI309" s="49"/>
      <c r="LQJ309" s="49"/>
      <c r="LQK309" s="49"/>
      <c r="LQL309" s="49"/>
      <c r="LQM309" s="49"/>
      <c r="LQN309" s="49"/>
      <c r="LQO309" s="49"/>
      <c r="LQP309" s="49"/>
      <c r="LQQ309" s="49"/>
      <c r="LQR309" s="49"/>
      <c r="LQS309" s="49"/>
      <c r="LQT309" s="49"/>
      <c r="LQU309" s="49"/>
      <c r="LQV309" s="49"/>
      <c r="LQW309" s="49"/>
      <c r="LQX309" s="49"/>
      <c r="LQY309" s="49"/>
      <c r="LQZ309" s="49"/>
      <c r="LRA309" s="49"/>
      <c r="LRB309" s="49"/>
      <c r="LRC309" s="49"/>
      <c r="LRD309" s="49"/>
      <c r="LRE309" s="49"/>
      <c r="LRF309" s="49"/>
      <c r="LRG309" s="49"/>
      <c r="LRH309" s="49"/>
      <c r="LRI309" s="49"/>
      <c r="LRJ309" s="49"/>
      <c r="LRK309" s="49"/>
      <c r="LRL309" s="49"/>
      <c r="LRM309" s="49"/>
      <c r="LRN309" s="49"/>
      <c r="LRO309" s="49"/>
      <c r="LRP309" s="49"/>
      <c r="LRQ309" s="49"/>
      <c r="LRR309" s="49"/>
      <c r="LRS309" s="49"/>
      <c r="LRT309" s="49"/>
      <c r="LRU309" s="49"/>
      <c r="LRV309" s="49"/>
      <c r="LRW309" s="49"/>
      <c r="LRX309" s="49"/>
      <c r="LRY309" s="49"/>
      <c r="LRZ309" s="49"/>
      <c r="LSA309" s="49"/>
      <c r="LSB309" s="49"/>
      <c r="LSC309" s="49"/>
      <c r="LSD309" s="49"/>
      <c r="LSE309" s="49"/>
      <c r="LSF309" s="49"/>
      <c r="LSG309" s="49"/>
      <c r="LSH309" s="49"/>
      <c r="LSI309" s="49"/>
      <c r="LSJ309" s="49"/>
      <c r="LSK309" s="49"/>
      <c r="LSL309" s="49"/>
      <c r="LSM309" s="49"/>
      <c r="LSN309" s="49"/>
      <c r="LSO309" s="49"/>
      <c r="LSP309" s="49"/>
      <c r="LSQ309" s="49"/>
      <c r="LSR309" s="49"/>
      <c r="LSS309" s="49"/>
      <c r="LST309" s="49"/>
      <c r="LSU309" s="49"/>
      <c r="LSV309" s="49"/>
      <c r="LSW309" s="49"/>
      <c r="LSX309" s="49"/>
      <c r="LSY309" s="49"/>
      <c r="LSZ309" s="49"/>
      <c r="LTA309" s="49"/>
      <c r="LTB309" s="49"/>
      <c r="LTC309" s="49"/>
      <c r="LTD309" s="49"/>
      <c r="LTE309" s="49"/>
      <c r="LTF309" s="49"/>
      <c r="LTG309" s="49"/>
      <c r="LTH309" s="49"/>
      <c r="LTI309" s="49"/>
      <c r="LTJ309" s="49"/>
      <c r="LTK309" s="49"/>
      <c r="LTL309" s="49"/>
      <c r="LTM309" s="49"/>
      <c r="LTN309" s="49"/>
      <c r="LTO309" s="49"/>
      <c r="LTP309" s="49"/>
      <c r="LTQ309" s="49"/>
      <c r="LTR309" s="49"/>
      <c r="LTS309" s="49"/>
      <c r="LTT309" s="49"/>
      <c r="LTU309" s="49"/>
      <c r="LTV309" s="49"/>
      <c r="LTW309" s="49"/>
      <c r="LTX309" s="49"/>
      <c r="LTY309" s="49"/>
      <c r="LTZ309" s="49"/>
      <c r="LUA309" s="49"/>
      <c r="LUB309" s="49"/>
      <c r="LUC309" s="49"/>
      <c r="LUD309" s="49"/>
      <c r="LUE309" s="49"/>
      <c r="LUF309" s="49"/>
      <c r="LUG309" s="49"/>
      <c r="LUH309" s="49"/>
      <c r="LUI309" s="49"/>
      <c r="LUJ309" s="49"/>
      <c r="LUK309" s="49"/>
      <c r="LUL309" s="49"/>
      <c r="LUM309" s="49"/>
      <c r="LUN309" s="49"/>
      <c r="LUO309" s="49"/>
      <c r="LUP309" s="49"/>
      <c r="LUQ309" s="49"/>
      <c r="LUR309" s="49"/>
      <c r="LUS309" s="49"/>
      <c r="LUT309" s="49"/>
      <c r="LUU309" s="49"/>
      <c r="LUV309" s="49"/>
      <c r="LUW309" s="49"/>
      <c r="LUX309" s="49"/>
      <c r="LUY309" s="49"/>
      <c r="LUZ309" s="49"/>
      <c r="LVA309" s="49"/>
      <c r="LVB309" s="49"/>
      <c r="LVC309" s="49"/>
      <c r="LVD309" s="49"/>
      <c r="LVE309" s="49"/>
      <c r="LVF309" s="49"/>
      <c r="LVG309" s="49"/>
      <c r="LVH309" s="49"/>
      <c r="LVI309" s="49"/>
      <c r="LVJ309" s="49"/>
      <c r="LVK309" s="49"/>
      <c r="LVL309" s="49"/>
      <c r="LVM309" s="49"/>
      <c r="LVN309" s="49"/>
      <c r="LVO309" s="49"/>
      <c r="LVP309" s="49"/>
      <c r="LVQ309" s="49"/>
      <c r="LVR309" s="49"/>
      <c r="LVS309" s="49"/>
      <c r="LVT309" s="49"/>
      <c r="LVU309" s="49"/>
      <c r="LVV309" s="49"/>
      <c r="LVW309" s="49"/>
      <c r="LVX309" s="49"/>
      <c r="LVY309" s="49"/>
      <c r="LVZ309" s="49"/>
      <c r="LWA309" s="49"/>
      <c r="LWB309" s="49"/>
      <c r="LWC309" s="49"/>
      <c r="LWD309" s="49"/>
      <c r="LWE309" s="49"/>
      <c r="LWF309" s="49"/>
      <c r="LWG309" s="49"/>
      <c r="LWH309" s="49"/>
      <c r="LWI309" s="49"/>
      <c r="LWJ309" s="49"/>
      <c r="LWK309" s="49"/>
      <c r="LWL309" s="49"/>
      <c r="LWM309" s="49"/>
      <c r="LWN309" s="49"/>
      <c r="LWO309" s="49"/>
      <c r="LWP309" s="49"/>
      <c r="LWQ309" s="49"/>
      <c r="LWR309" s="49"/>
      <c r="LWS309" s="49"/>
      <c r="LWT309" s="49"/>
      <c r="LWU309" s="49"/>
      <c r="LWV309" s="49"/>
      <c r="LWW309" s="49"/>
      <c r="LWX309" s="49"/>
      <c r="LWY309" s="49"/>
      <c r="LWZ309" s="49"/>
      <c r="LXA309" s="49"/>
      <c r="LXB309" s="49"/>
      <c r="LXC309" s="49"/>
      <c r="LXD309" s="49"/>
      <c r="LXE309" s="49"/>
      <c r="LXF309" s="49"/>
      <c r="LXG309" s="49"/>
      <c r="LXH309" s="49"/>
      <c r="LXI309" s="49"/>
      <c r="LXJ309" s="49"/>
      <c r="LXK309" s="49"/>
      <c r="LXL309" s="49"/>
      <c r="LXM309" s="49"/>
      <c r="LXN309" s="49"/>
      <c r="LXO309" s="49"/>
      <c r="LXP309" s="49"/>
      <c r="LXQ309" s="49"/>
      <c r="LXR309" s="49"/>
      <c r="LXS309" s="49"/>
      <c r="LXT309" s="49"/>
      <c r="LXU309" s="49"/>
      <c r="LXV309" s="49"/>
      <c r="LXW309" s="49"/>
      <c r="LXX309" s="49"/>
      <c r="LXY309" s="49"/>
      <c r="LXZ309" s="49"/>
      <c r="LYA309" s="49"/>
      <c r="LYB309" s="49"/>
      <c r="LYC309" s="49"/>
      <c r="LYD309" s="49"/>
      <c r="LYE309" s="49"/>
      <c r="LYF309" s="49"/>
      <c r="LYG309" s="49"/>
      <c r="LYH309" s="49"/>
      <c r="LYI309" s="49"/>
      <c r="LYJ309" s="49"/>
      <c r="LYK309" s="49"/>
      <c r="LYL309" s="49"/>
      <c r="LYM309" s="49"/>
      <c r="LYN309" s="49"/>
      <c r="LYO309" s="49"/>
      <c r="LYP309" s="49"/>
      <c r="LYQ309" s="49"/>
      <c r="LYR309" s="49"/>
      <c r="LYS309" s="49"/>
      <c r="LYT309" s="49"/>
      <c r="LYU309" s="49"/>
      <c r="LYV309" s="49"/>
      <c r="LYW309" s="49"/>
      <c r="LYX309" s="49"/>
      <c r="LYY309" s="49"/>
      <c r="LYZ309" s="49"/>
      <c r="LZA309" s="49"/>
      <c r="LZB309" s="49"/>
      <c r="LZC309" s="49"/>
      <c r="LZD309" s="49"/>
      <c r="LZE309" s="49"/>
      <c r="LZF309" s="49"/>
      <c r="LZG309" s="49"/>
      <c r="LZH309" s="49"/>
      <c r="LZI309" s="49"/>
      <c r="LZJ309" s="49"/>
      <c r="LZK309" s="49"/>
      <c r="LZL309" s="49"/>
      <c r="LZM309" s="49"/>
      <c r="LZN309" s="49"/>
      <c r="LZO309" s="49"/>
      <c r="LZP309" s="49"/>
      <c r="LZQ309" s="49"/>
      <c r="LZR309" s="49"/>
      <c r="LZS309" s="49"/>
      <c r="LZT309" s="49"/>
      <c r="LZU309" s="49"/>
      <c r="LZV309" s="49"/>
      <c r="LZW309" s="49"/>
      <c r="LZX309" s="49"/>
      <c r="LZY309" s="49"/>
      <c r="LZZ309" s="49"/>
      <c r="MAA309" s="49"/>
      <c r="MAB309" s="49"/>
      <c r="MAC309" s="49"/>
      <c r="MAD309" s="49"/>
      <c r="MAE309" s="49"/>
      <c r="MAF309" s="49"/>
      <c r="MAG309" s="49"/>
      <c r="MAH309" s="49"/>
      <c r="MAI309" s="49"/>
      <c r="MAJ309" s="49"/>
      <c r="MAK309" s="49"/>
      <c r="MAL309" s="49"/>
      <c r="MAM309" s="49"/>
      <c r="MAN309" s="49"/>
      <c r="MAO309" s="49"/>
      <c r="MAP309" s="49"/>
      <c r="MAQ309" s="49"/>
      <c r="MAR309" s="49"/>
      <c r="MAS309" s="49"/>
      <c r="MAT309" s="49"/>
      <c r="MAU309" s="49"/>
      <c r="MAV309" s="49"/>
      <c r="MAW309" s="49"/>
      <c r="MAX309" s="49"/>
      <c r="MAY309" s="49"/>
      <c r="MAZ309" s="49"/>
      <c r="MBA309" s="49"/>
      <c r="MBB309" s="49"/>
      <c r="MBC309" s="49"/>
      <c r="MBD309" s="49"/>
      <c r="MBE309" s="49"/>
      <c r="MBF309" s="49"/>
      <c r="MBG309" s="49"/>
      <c r="MBH309" s="49"/>
      <c r="MBI309" s="49"/>
      <c r="MBJ309" s="49"/>
      <c r="MBK309" s="49"/>
      <c r="MBL309" s="49"/>
      <c r="MBM309" s="49"/>
      <c r="MBN309" s="49"/>
      <c r="MBO309" s="49"/>
      <c r="MBP309" s="49"/>
      <c r="MBQ309" s="49"/>
      <c r="MBR309" s="49"/>
      <c r="MBS309" s="49"/>
      <c r="MBT309" s="49"/>
      <c r="MBU309" s="49"/>
      <c r="MBV309" s="49"/>
      <c r="MBW309" s="49"/>
      <c r="MBX309" s="49"/>
      <c r="MBY309" s="49"/>
      <c r="MBZ309" s="49"/>
      <c r="MCA309" s="49"/>
      <c r="MCB309" s="49"/>
      <c r="MCC309" s="49"/>
      <c r="MCD309" s="49"/>
      <c r="MCE309" s="49"/>
      <c r="MCF309" s="49"/>
      <c r="MCG309" s="49"/>
      <c r="MCH309" s="49"/>
      <c r="MCI309" s="49"/>
      <c r="MCJ309" s="49"/>
      <c r="MCK309" s="49"/>
      <c r="MCL309" s="49"/>
      <c r="MCM309" s="49"/>
      <c r="MCN309" s="49"/>
      <c r="MCO309" s="49"/>
      <c r="MCP309" s="49"/>
      <c r="MCQ309" s="49"/>
      <c r="MCR309" s="49"/>
      <c r="MCS309" s="49"/>
      <c r="MCT309" s="49"/>
      <c r="MCU309" s="49"/>
      <c r="MCV309" s="49"/>
      <c r="MCW309" s="49"/>
      <c r="MCX309" s="49"/>
      <c r="MCY309" s="49"/>
      <c r="MCZ309" s="49"/>
      <c r="MDA309" s="49"/>
      <c r="MDB309" s="49"/>
      <c r="MDC309" s="49"/>
      <c r="MDD309" s="49"/>
      <c r="MDE309" s="49"/>
      <c r="MDF309" s="49"/>
      <c r="MDG309" s="49"/>
      <c r="MDH309" s="49"/>
      <c r="MDI309" s="49"/>
      <c r="MDJ309" s="49"/>
      <c r="MDK309" s="49"/>
      <c r="MDL309" s="49"/>
      <c r="MDM309" s="49"/>
      <c r="MDN309" s="49"/>
      <c r="MDO309" s="49"/>
      <c r="MDP309" s="49"/>
      <c r="MDQ309" s="49"/>
      <c r="MDR309" s="49"/>
      <c r="MDS309" s="49"/>
      <c r="MDT309" s="49"/>
      <c r="MDU309" s="49"/>
      <c r="MDV309" s="49"/>
      <c r="MDW309" s="49"/>
      <c r="MDX309" s="49"/>
      <c r="MDY309" s="49"/>
      <c r="MDZ309" s="49"/>
      <c r="MEA309" s="49"/>
      <c r="MEB309" s="49"/>
      <c r="MEC309" s="49"/>
      <c r="MED309" s="49"/>
      <c r="MEE309" s="49"/>
      <c r="MEF309" s="49"/>
      <c r="MEG309" s="49"/>
      <c r="MEH309" s="49"/>
      <c r="MEI309" s="49"/>
      <c r="MEJ309" s="49"/>
      <c r="MEK309" s="49"/>
      <c r="MEL309" s="49"/>
      <c r="MEM309" s="49"/>
      <c r="MEN309" s="49"/>
      <c r="MEO309" s="49"/>
      <c r="MEP309" s="49"/>
      <c r="MEQ309" s="49"/>
      <c r="MER309" s="49"/>
      <c r="MES309" s="49"/>
      <c r="MET309" s="49"/>
      <c r="MEU309" s="49"/>
      <c r="MEV309" s="49"/>
      <c r="MEW309" s="49"/>
      <c r="MEX309" s="49"/>
      <c r="MEY309" s="49"/>
      <c r="MEZ309" s="49"/>
      <c r="MFA309" s="49"/>
      <c r="MFB309" s="49"/>
      <c r="MFC309" s="49"/>
      <c r="MFD309" s="49"/>
      <c r="MFE309" s="49"/>
      <c r="MFF309" s="49"/>
      <c r="MFG309" s="49"/>
      <c r="MFH309" s="49"/>
      <c r="MFI309" s="49"/>
      <c r="MFJ309" s="49"/>
      <c r="MFK309" s="49"/>
      <c r="MFL309" s="49"/>
      <c r="MFM309" s="49"/>
      <c r="MFN309" s="49"/>
      <c r="MFO309" s="49"/>
      <c r="MFP309" s="49"/>
      <c r="MFQ309" s="49"/>
      <c r="MFR309" s="49"/>
      <c r="MFS309" s="49"/>
      <c r="MFT309" s="49"/>
      <c r="MFU309" s="49"/>
      <c r="MFV309" s="49"/>
      <c r="MFW309" s="49"/>
      <c r="MFX309" s="49"/>
      <c r="MFY309" s="49"/>
      <c r="MFZ309" s="49"/>
      <c r="MGA309" s="49"/>
      <c r="MGB309" s="49"/>
      <c r="MGC309" s="49"/>
      <c r="MGD309" s="49"/>
      <c r="MGE309" s="49"/>
      <c r="MGF309" s="49"/>
      <c r="MGG309" s="49"/>
      <c r="MGH309" s="49"/>
      <c r="MGI309" s="49"/>
      <c r="MGJ309" s="49"/>
      <c r="MGK309" s="49"/>
      <c r="MGL309" s="49"/>
      <c r="MGM309" s="49"/>
      <c r="MGN309" s="49"/>
      <c r="MGO309" s="49"/>
      <c r="MGP309" s="49"/>
      <c r="MGQ309" s="49"/>
      <c r="MGR309" s="49"/>
      <c r="MGS309" s="49"/>
      <c r="MGT309" s="49"/>
      <c r="MGU309" s="49"/>
      <c r="MGV309" s="49"/>
      <c r="MGW309" s="49"/>
      <c r="MGX309" s="49"/>
      <c r="MGY309" s="49"/>
      <c r="MGZ309" s="49"/>
      <c r="MHA309" s="49"/>
      <c r="MHB309" s="49"/>
      <c r="MHC309" s="49"/>
      <c r="MHD309" s="49"/>
      <c r="MHE309" s="49"/>
      <c r="MHF309" s="49"/>
      <c r="MHG309" s="49"/>
      <c r="MHH309" s="49"/>
      <c r="MHI309" s="49"/>
      <c r="MHJ309" s="49"/>
      <c r="MHK309" s="49"/>
      <c r="MHL309" s="49"/>
      <c r="MHM309" s="49"/>
      <c r="MHN309" s="49"/>
      <c r="MHO309" s="49"/>
      <c r="MHP309" s="49"/>
      <c r="MHQ309" s="49"/>
      <c r="MHR309" s="49"/>
      <c r="MHS309" s="49"/>
      <c r="MHT309" s="49"/>
      <c r="MHU309" s="49"/>
      <c r="MHV309" s="49"/>
      <c r="MHW309" s="49"/>
      <c r="MHX309" s="49"/>
      <c r="MHY309" s="49"/>
      <c r="MHZ309" s="49"/>
      <c r="MIA309" s="49"/>
      <c r="MIB309" s="49"/>
      <c r="MIC309" s="49"/>
      <c r="MID309" s="49"/>
      <c r="MIE309" s="49"/>
      <c r="MIF309" s="49"/>
      <c r="MIG309" s="49"/>
      <c r="MIH309" s="49"/>
      <c r="MII309" s="49"/>
      <c r="MIJ309" s="49"/>
      <c r="MIK309" s="49"/>
      <c r="MIL309" s="49"/>
      <c r="MIM309" s="49"/>
      <c r="MIN309" s="49"/>
      <c r="MIO309" s="49"/>
      <c r="MIP309" s="49"/>
      <c r="MIQ309" s="49"/>
      <c r="MIR309" s="49"/>
      <c r="MIS309" s="49"/>
      <c r="MIT309" s="49"/>
      <c r="MIU309" s="49"/>
      <c r="MIV309" s="49"/>
      <c r="MIW309" s="49"/>
      <c r="MIX309" s="49"/>
      <c r="MIY309" s="49"/>
      <c r="MIZ309" s="49"/>
      <c r="MJA309" s="49"/>
      <c r="MJB309" s="49"/>
      <c r="MJC309" s="49"/>
      <c r="MJD309" s="49"/>
      <c r="MJE309" s="49"/>
      <c r="MJF309" s="49"/>
      <c r="MJG309" s="49"/>
      <c r="MJH309" s="49"/>
      <c r="MJI309" s="49"/>
      <c r="MJJ309" s="49"/>
      <c r="MJK309" s="49"/>
      <c r="MJL309" s="49"/>
      <c r="MJM309" s="49"/>
      <c r="MJN309" s="49"/>
      <c r="MJO309" s="49"/>
      <c r="MJP309" s="49"/>
      <c r="MJQ309" s="49"/>
      <c r="MJR309" s="49"/>
      <c r="MJS309" s="49"/>
      <c r="MJT309" s="49"/>
      <c r="MJU309" s="49"/>
      <c r="MJV309" s="49"/>
      <c r="MJW309" s="49"/>
      <c r="MJX309" s="49"/>
      <c r="MJY309" s="49"/>
      <c r="MJZ309" s="49"/>
      <c r="MKA309" s="49"/>
      <c r="MKB309" s="49"/>
      <c r="MKC309" s="49"/>
      <c r="MKD309" s="49"/>
      <c r="MKE309" s="49"/>
      <c r="MKF309" s="49"/>
      <c r="MKG309" s="49"/>
      <c r="MKH309" s="49"/>
      <c r="MKI309" s="49"/>
      <c r="MKJ309" s="49"/>
      <c r="MKK309" s="49"/>
      <c r="MKL309" s="49"/>
      <c r="MKM309" s="49"/>
      <c r="MKN309" s="49"/>
      <c r="MKO309" s="49"/>
      <c r="MKP309" s="49"/>
      <c r="MKQ309" s="49"/>
      <c r="MKR309" s="49"/>
      <c r="MKS309" s="49"/>
      <c r="MKT309" s="49"/>
      <c r="MKU309" s="49"/>
      <c r="MKV309" s="49"/>
      <c r="MKW309" s="49"/>
      <c r="MKX309" s="49"/>
      <c r="MKY309" s="49"/>
      <c r="MKZ309" s="49"/>
      <c r="MLA309" s="49"/>
      <c r="MLB309" s="49"/>
      <c r="MLC309" s="49"/>
      <c r="MLD309" s="49"/>
      <c r="MLE309" s="49"/>
      <c r="MLF309" s="49"/>
      <c r="MLG309" s="49"/>
      <c r="MLH309" s="49"/>
      <c r="MLI309" s="49"/>
      <c r="MLJ309" s="49"/>
      <c r="MLK309" s="49"/>
      <c r="MLL309" s="49"/>
      <c r="MLM309" s="49"/>
      <c r="MLN309" s="49"/>
      <c r="MLO309" s="49"/>
      <c r="MLP309" s="49"/>
      <c r="MLQ309" s="49"/>
      <c r="MLR309" s="49"/>
      <c r="MLS309" s="49"/>
      <c r="MLT309" s="49"/>
      <c r="MLU309" s="49"/>
      <c r="MLV309" s="49"/>
      <c r="MLW309" s="49"/>
      <c r="MLX309" s="49"/>
      <c r="MLY309" s="49"/>
      <c r="MLZ309" s="49"/>
      <c r="MMA309" s="49"/>
      <c r="MMB309" s="49"/>
      <c r="MMC309" s="49"/>
      <c r="MMD309" s="49"/>
      <c r="MME309" s="49"/>
      <c r="MMF309" s="49"/>
      <c r="MMG309" s="49"/>
      <c r="MMH309" s="49"/>
      <c r="MMI309" s="49"/>
      <c r="MMJ309" s="49"/>
      <c r="MMK309" s="49"/>
      <c r="MML309" s="49"/>
      <c r="MMM309" s="49"/>
      <c r="MMN309" s="49"/>
      <c r="MMO309" s="49"/>
      <c r="MMP309" s="49"/>
      <c r="MMQ309" s="49"/>
      <c r="MMR309" s="49"/>
      <c r="MMS309" s="49"/>
      <c r="MMT309" s="49"/>
      <c r="MMU309" s="49"/>
      <c r="MMV309" s="49"/>
      <c r="MMW309" s="49"/>
      <c r="MMX309" s="49"/>
      <c r="MMY309" s="49"/>
      <c r="MMZ309" s="49"/>
      <c r="MNA309" s="49"/>
      <c r="MNB309" s="49"/>
      <c r="MNC309" s="49"/>
      <c r="MND309" s="49"/>
      <c r="MNE309" s="49"/>
      <c r="MNF309" s="49"/>
      <c r="MNG309" s="49"/>
      <c r="MNH309" s="49"/>
      <c r="MNI309" s="49"/>
      <c r="MNJ309" s="49"/>
      <c r="MNK309" s="49"/>
      <c r="MNL309" s="49"/>
      <c r="MNM309" s="49"/>
      <c r="MNN309" s="49"/>
      <c r="MNO309" s="49"/>
      <c r="MNP309" s="49"/>
      <c r="MNQ309" s="49"/>
      <c r="MNR309" s="49"/>
      <c r="MNS309" s="49"/>
      <c r="MNT309" s="49"/>
      <c r="MNU309" s="49"/>
      <c r="MNV309" s="49"/>
      <c r="MNW309" s="49"/>
      <c r="MNX309" s="49"/>
      <c r="MNY309" s="49"/>
      <c r="MNZ309" s="49"/>
      <c r="MOA309" s="49"/>
      <c r="MOB309" s="49"/>
      <c r="MOC309" s="49"/>
      <c r="MOD309" s="49"/>
      <c r="MOE309" s="49"/>
      <c r="MOF309" s="49"/>
      <c r="MOG309" s="49"/>
      <c r="MOH309" s="49"/>
      <c r="MOI309" s="49"/>
      <c r="MOJ309" s="49"/>
      <c r="MOK309" s="49"/>
      <c r="MOL309" s="49"/>
      <c r="MOM309" s="49"/>
      <c r="MON309" s="49"/>
      <c r="MOO309" s="49"/>
      <c r="MOP309" s="49"/>
      <c r="MOQ309" s="49"/>
      <c r="MOR309" s="49"/>
      <c r="MOS309" s="49"/>
      <c r="MOT309" s="49"/>
      <c r="MOU309" s="49"/>
      <c r="MOV309" s="49"/>
      <c r="MOW309" s="49"/>
      <c r="MOX309" s="49"/>
      <c r="MOY309" s="49"/>
      <c r="MOZ309" s="49"/>
      <c r="MPA309" s="49"/>
      <c r="MPB309" s="49"/>
      <c r="MPC309" s="49"/>
      <c r="MPD309" s="49"/>
      <c r="MPE309" s="49"/>
      <c r="MPF309" s="49"/>
      <c r="MPG309" s="49"/>
      <c r="MPH309" s="49"/>
      <c r="MPI309" s="49"/>
      <c r="MPJ309" s="49"/>
      <c r="MPK309" s="49"/>
      <c r="MPL309" s="49"/>
      <c r="MPM309" s="49"/>
      <c r="MPN309" s="49"/>
      <c r="MPO309" s="49"/>
      <c r="MPP309" s="49"/>
      <c r="MPQ309" s="49"/>
      <c r="MPR309" s="49"/>
      <c r="MPS309" s="49"/>
      <c r="MPT309" s="49"/>
      <c r="MPU309" s="49"/>
      <c r="MPV309" s="49"/>
      <c r="MPW309" s="49"/>
      <c r="MPX309" s="49"/>
      <c r="MPY309" s="49"/>
      <c r="MPZ309" s="49"/>
      <c r="MQA309" s="49"/>
      <c r="MQB309" s="49"/>
      <c r="MQC309" s="49"/>
      <c r="MQD309" s="49"/>
      <c r="MQE309" s="49"/>
      <c r="MQF309" s="49"/>
      <c r="MQG309" s="49"/>
      <c r="MQH309" s="49"/>
      <c r="MQI309" s="49"/>
      <c r="MQJ309" s="49"/>
      <c r="MQK309" s="49"/>
      <c r="MQL309" s="49"/>
      <c r="MQM309" s="49"/>
      <c r="MQN309" s="49"/>
      <c r="MQO309" s="49"/>
      <c r="MQP309" s="49"/>
      <c r="MQQ309" s="49"/>
      <c r="MQR309" s="49"/>
      <c r="MQS309" s="49"/>
      <c r="MQT309" s="49"/>
      <c r="MQU309" s="49"/>
      <c r="MQV309" s="49"/>
      <c r="MQW309" s="49"/>
      <c r="MQX309" s="49"/>
      <c r="MQY309" s="49"/>
      <c r="MQZ309" s="49"/>
      <c r="MRA309" s="49"/>
      <c r="MRB309" s="49"/>
      <c r="MRC309" s="49"/>
      <c r="MRD309" s="49"/>
      <c r="MRE309" s="49"/>
      <c r="MRF309" s="49"/>
      <c r="MRG309" s="49"/>
      <c r="MRH309" s="49"/>
      <c r="MRI309" s="49"/>
      <c r="MRJ309" s="49"/>
      <c r="MRK309" s="49"/>
      <c r="MRL309" s="49"/>
      <c r="MRM309" s="49"/>
      <c r="MRN309" s="49"/>
      <c r="MRO309" s="49"/>
      <c r="MRP309" s="49"/>
      <c r="MRQ309" s="49"/>
      <c r="MRR309" s="49"/>
      <c r="MRS309" s="49"/>
      <c r="MRT309" s="49"/>
      <c r="MRU309" s="49"/>
      <c r="MRV309" s="49"/>
      <c r="MRW309" s="49"/>
      <c r="MRX309" s="49"/>
      <c r="MRY309" s="49"/>
      <c r="MRZ309" s="49"/>
      <c r="MSA309" s="49"/>
      <c r="MSB309" s="49"/>
      <c r="MSC309" s="49"/>
      <c r="MSD309" s="49"/>
      <c r="MSE309" s="49"/>
      <c r="MSF309" s="49"/>
      <c r="MSG309" s="49"/>
      <c r="MSH309" s="49"/>
      <c r="MSI309" s="49"/>
      <c r="MSJ309" s="49"/>
      <c r="MSK309" s="49"/>
      <c r="MSL309" s="49"/>
      <c r="MSM309" s="49"/>
      <c r="MSN309" s="49"/>
      <c r="MSO309" s="49"/>
      <c r="MSP309" s="49"/>
      <c r="MSQ309" s="49"/>
      <c r="MSR309" s="49"/>
      <c r="MSS309" s="49"/>
      <c r="MST309" s="49"/>
      <c r="MSU309" s="49"/>
      <c r="MSV309" s="49"/>
      <c r="MSW309" s="49"/>
      <c r="MSX309" s="49"/>
      <c r="MSY309" s="49"/>
      <c r="MSZ309" s="49"/>
      <c r="MTA309" s="49"/>
      <c r="MTB309" s="49"/>
      <c r="MTC309" s="49"/>
      <c r="MTD309" s="49"/>
      <c r="MTE309" s="49"/>
      <c r="MTF309" s="49"/>
      <c r="MTG309" s="49"/>
      <c r="MTH309" s="49"/>
      <c r="MTI309" s="49"/>
      <c r="MTJ309" s="49"/>
      <c r="MTK309" s="49"/>
      <c r="MTL309" s="49"/>
      <c r="MTM309" s="49"/>
      <c r="MTN309" s="49"/>
      <c r="MTO309" s="49"/>
      <c r="MTP309" s="49"/>
      <c r="MTQ309" s="49"/>
      <c r="MTR309" s="49"/>
      <c r="MTS309" s="49"/>
      <c r="MTT309" s="49"/>
      <c r="MTU309" s="49"/>
      <c r="MTV309" s="49"/>
      <c r="MTW309" s="49"/>
      <c r="MTX309" s="49"/>
      <c r="MTY309" s="49"/>
      <c r="MTZ309" s="49"/>
      <c r="MUA309" s="49"/>
      <c r="MUB309" s="49"/>
      <c r="MUC309" s="49"/>
      <c r="MUD309" s="49"/>
      <c r="MUE309" s="49"/>
      <c r="MUF309" s="49"/>
      <c r="MUG309" s="49"/>
      <c r="MUH309" s="49"/>
      <c r="MUI309" s="49"/>
      <c r="MUJ309" s="49"/>
      <c r="MUK309" s="49"/>
      <c r="MUL309" s="49"/>
      <c r="MUM309" s="49"/>
      <c r="MUN309" s="49"/>
      <c r="MUO309" s="49"/>
      <c r="MUP309" s="49"/>
      <c r="MUQ309" s="49"/>
      <c r="MUR309" s="49"/>
      <c r="MUS309" s="49"/>
      <c r="MUT309" s="49"/>
      <c r="MUU309" s="49"/>
      <c r="MUV309" s="49"/>
      <c r="MUW309" s="49"/>
      <c r="MUX309" s="49"/>
      <c r="MUY309" s="49"/>
      <c r="MUZ309" s="49"/>
      <c r="MVA309" s="49"/>
      <c r="MVB309" s="49"/>
      <c r="MVC309" s="49"/>
      <c r="MVD309" s="49"/>
      <c r="MVE309" s="49"/>
      <c r="MVF309" s="49"/>
      <c r="MVG309" s="49"/>
      <c r="MVH309" s="49"/>
      <c r="MVI309" s="49"/>
      <c r="MVJ309" s="49"/>
      <c r="MVK309" s="49"/>
      <c r="MVL309" s="49"/>
      <c r="MVM309" s="49"/>
      <c r="MVN309" s="49"/>
      <c r="MVO309" s="49"/>
      <c r="MVP309" s="49"/>
      <c r="MVQ309" s="49"/>
      <c r="MVR309" s="49"/>
      <c r="MVS309" s="49"/>
      <c r="MVT309" s="49"/>
      <c r="MVU309" s="49"/>
      <c r="MVV309" s="49"/>
      <c r="MVW309" s="49"/>
      <c r="MVX309" s="49"/>
      <c r="MVY309" s="49"/>
      <c r="MVZ309" s="49"/>
      <c r="MWA309" s="49"/>
      <c r="MWB309" s="49"/>
      <c r="MWC309" s="49"/>
      <c r="MWD309" s="49"/>
      <c r="MWE309" s="49"/>
      <c r="MWF309" s="49"/>
      <c r="MWG309" s="49"/>
      <c r="MWH309" s="49"/>
      <c r="MWI309" s="49"/>
      <c r="MWJ309" s="49"/>
      <c r="MWK309" s="49"/>
      <c r="MWL309" s="49"/>
      <c r="MWM309" s="49"/>
      <c r="MWN309" s="49"/>
      <c r="MWO309" s="49"/>
      <c r="MWP309" s="49"/>
      <c r="MWQ309" s="49"/>
      <c r="MWR309" s="49"/>
      <c r="MWS309" s="49"/>
      <c r="MWT309" s="49"/>
      <c r="MWU309" s="49"/>
      <c r="MWV309" s="49"/>
      <c r="MWW309" s="49"/>
      <c r="MWX309" s="49"/>
      <c r="MWY309" s="49"/>
      <c r="MWZ309" s="49"/>
      <c r="MXA309" s="49"/>
      <c r="MXB309" s="49"/>
      <c r="MXC309" s="49"/>
      <c r="MXD309" s="49"/>
      <c r="MXE309" s="49"/>
      <c r="MXF309" s="49"/>
      <c r="MXG309" s="49"/>
      <c r="MXH309" s="49"/>
      <c r="MXI309" s="49"/>
      <c r="MXJ309" s="49"/>
      <c r="MXK309" s="49"/>
      <c r="MXL309" s="49"/>
      <c r="MXM309" s="49"/>
      <c r="MXN309" s="49"/>
      <c r="MXO309" s="49"/>
      <c r="MXP309" s="49"/>
      <c r="MXQ309" s="49"/>
      <c r="MXR309" s="49"/>
      <c r="MXS309" s="49"/>
      <c r="MXT309" s="49"/>
      <c r="MXU309" s="49"/>
      <c r="MXV309" s="49"/>
      <c r="MXW309" s="49"/>
      <c r="MXX309" s="49"/>
      <c r="MXY309" s="49"/>
      <c r="MXZ309" s="49"/>
      <c r="MYA309" s="49"/>
      <c r="MYB309" s="49"/>
      <c r="MYC309" s="49"/>
      <c r="MYD309" s="49"/>
      <c r="MYE309" s="49"/>
      <c r="MYF309" s="49"/>
      <c r="MYG309" s="49"/>
      <c r="MYH309" s="49"/>
      <c r="MYI309" s="49"/>
      <c r="MYJ309" s="49"/>
      <c r="MYK309" s="49"/>
      <c r="MYL309" s="49"/>
      <c r="MYM309" s="49"/>
      <c r="MYN309" s="49"/>
      <c r="MYO309" s="49"/>
      <c r="MYP309" s="49"/>
      <c r="MYQ309" s="49"/>
      <c r="MYR309" s="49"/>
      <c r="MYS309" s="49"/>
      <c r="MYT309" s="49"/>
      <c r="MYU309" s="49"/>
      <c r="MYV309" s="49"/>
      <c r="MYW309" s="49"/>
      <c r="MYX309" s="49"/>
      <c r="MYY309" s="49"/>
      <c r="MYZ309" s="49"/>
      <c r="MZA309" s="49"/>
      <c r="MZB309" s="49"/>
      <c r="MZC309" s="49"/>
      <c r="MZD309" s="49"/>
      <c r="MZE309" s="49"/>
      <c r="MZF309" s="49"/>
      <c r="MZG309" s="49"/>
      <c r="MZH309" s="49"/>
      <c r="MZI309" s="49"/>
      <c r="MZJ309" s="49"/>
      <c r="MZK309" s="49"/>
      <c r="MZL309" s="49"/>
      <c r="MZM309" s="49"/>
      <c r="MZN309" s="49"/>
      <c r="MZO309" s="49"/>
      <c r="MZP309" s="49"/>
      <c r="MZQ309" s="49"/>
      <c r="MZR309" s="49"/>
      <c r="MZS309" s="49"/>
      <c r="MZT309" s="49"/>
      <c r="MZU309" s="49"/>
      <c r="MZV309" s="49"/>
      <c r="MZW309" s="49"/>
      <c r="MZX309" s="49"/>
      <c r="MZY309" s="49"/>
      <c r="MZZ309" s="49"/>
      <c r="NAA309" s="49"/>
      <c r="NAB309" s="49"/>
      <c r="NAC309" s="49"/>
      <c r="NAD309" s="49"/>
      <c r="NAE309" s="49"/>
      <c r="NAF309" s="49"/>
      <c r="NAG309" s="49"/>
      <c r="NAH309" s="49"/>
      <c r="NAI309" s="49"/>
      <c r="NAJ309" s="49"/>
      <c r="NAK309" s="49"/>
      <c r="NAL309" s="49"/>
      <c r="NAM309" s="49"/>
      <c r="NAN309" s="49"/>
      <c r="NAO309" s="49"/>
      <c r="NAP309" s="49"/>
      <c r="NAQ309" s="49"/>
      <c r="NAR309" s="49"/>
      <c r="NAS309" s="49"/>
      <c r="NAT309" s="49"/>
      <c r="NAU309" s="49"/>
      <c r="NAV309" s="49"/>
      <c r="NAW309" s="49"/>
      <c r="NAX309" s="49"/>
      <c r="NAY309" s="49"/>
      <c r="NAZ309" s="49"/>
      <c r="NBA309" s="49"/>
      <c r="NBB309" s="49"/>
      <c r="NBC309" s="49"/>
      <c r="NBD309" s="49"/>
      <c r="NBE309" s="49"/>
      <c r="NBF309" s="49"/>
      <c r="NBG309" s="49"/>
      <c r="NBH309" s="49"/>
      <c r="NBI309" s="49"/>
      <c r="NBJ309" s="49"/>
      <c r="NBK309" s="49"/>
      <c r="NBL309" s="49"/>
      <c r="NBM309" s="49"/>
      <c r="NBN309" s="49"/>
      <c r="NBO309" s="49"/>
      <c r="NBP309" s="49"/>
      <c r="NBQ309" s="49"/>
      <c r="NBR309" s="49"/>
      <c r="NBS309" s="49"/>
      <c r="NBT309" s="49"/>
      <c r="NBU309" s="49"/>
      <c r="NBV309" s="49"/>
      <c r="NBW309" s="49"/>
      <c r="NBX309" s="49"/>
      <c r="NBY309" s="49"/>
      <c r="NBZ309" s="49"/>
      <c r="NCA309" s="49"/>
      <c r="NCB309" s="49"/>
      <c r="NCC309" s="49"/>
      <c r="NCD309" s="49"/>
      <c r="NCE309" s="49"/>
      <c r="NCF309" s="49"/>
      <c r="NCG309" s="49"/>
      <c r="NCH309" s="49"/>
      <c r="NCI309" s="49"/>
      <c r="NCJ309" s="49"/>
      <c r="NCK309" s="49"/>
      <c r="NCL309" s="49"/>
      <c r="NCM309" s="49"/>
      <c r="NCN309" s="49"/>
      <c r="NCO309" s="49"/>
      <c r="NCP309" s="49"/>
      <c r="NCQ309" s="49"/>
      <c r="NCR309" s="49"/>
      <c r="NCS309" s="49"/>
      <c r="NCT309" s="49"/>
      <c r="NCU309" s="49"/>
      <c r="NCV309" s="49"/>
      <c r="NCW309" s="49"/>
      <c r="NCX309" s="49"/>
      <c r="NCY309" s="49"/>
      <c r="NCZ309" s="49"/>
      <c r="NDA309" s="49"/>
      <c r="NDB309" s="49"/>
      <c r="NDC309" s="49"/>
      <c r="NDD309" s="49"/>
      <c r="NDE309" s="49"/>
      <c r="NDF309" s="49"/>
      <c r="NDG309" s="49"/>
      <c r="NDH309" s="49"/>
      <c r="NDI309" s="49"/>
      <c r="NDJ309" s="49"/>
      <c r="NDK309" s="49"/>
      <c r="NDL309" s="49"/>
      <c r="NDM309" s="49"/>
      <c r="NDN309" s="49"/>
      <c r="NDO309" s="49"/>
      <c r="NDP309" s="49"/>
      <c r="NDQ309" s="49"/>
      <c r="NDR309" s="49"/>
      <c r="NDS309" s="49"/>
      <c r="NDT309" s="49"/>
      <c r="NDU309" s="49"/>
      <c r="NDV309" s="49"/>
      <c r="NDW309" s="49"/>
      <c r="NDX309" s="49"/>
      <c r="NDY309" s="49"/>
      <c r="NDZ309" s="49"/>
      <c r="NEA309" s="49"/>
      <c r="NEB309" s="49"/>
      <c r="NEC309" s="49"/>
      <c r="NED309" s="49"/>
      <c r="NEE309" s="49"/>
      <c r="NEF309" s="49"/>
      <c r="NEG309" s="49"/>
      <c r="NEH309" s="49"/>
      <c r="NEI309" s="49"/>
      <c r="NEJ309" s="49"/>
      <c r="NEK309" s="49"/>
      <c r="NEL309" s="49"/>
      <c r="NEM309" s="49"/>
      <c r="NEN309" s="49"/>
      <c r="NEO309" s="49"/>
      <c r="NEP309" s="49"/>
      <c r="NEQ309" s="49"/>
      <c r="NER309" s="49"/>
      <c r="NES309" s="49"/>
      <c r="NET309" s="49"/>
      <c r="NEU309" s="49"/>
      <c r="NEV309" s="49"/>
      <c r="NEW309" s="49"/>
      <c r="NEX309" s="49"/>
      <c r="NEY309" s="49"/>
      <c r="NEZ309" s="49"/>
      <c r="NFA309" s="49"/>
      <c r="NFB309" s="49"/>
      <c r="NFC309" s="49"/>
      <c r="NFD309" s="49"/>
      <c r="NFE309" s="49"/>
      <c r="NFF309" s="49"/>
      <c r="NFG309" s="49"/>
      <c r="NFH309" s="49"/>
      <c r="NFI309" s="49"/>
      <c r="NFJ309" s="49"/>
      <c r="NFK309" s="49"/>
      <c r="NFL309" s="49"/>
      <c r="NFM309" s="49"/>
      <c r="NFN309" s="49"/>
      <c r="NFO309" s="49"/>
      <c r="NFP309" s="49"/>
      <c r="NFQ309" s="49"/>
      <c r="NFR309" s="49"/>
      <c r="NFS309" s="49"/>
      <c r="NFT309" s="49"/>
      <c r="NFU309" s="49"/>
      <c r="NFV309" s="49"/>
      <c r="NFW309" s="49"/>
      <c r="NFX309" s="49"/>
      <c r="NFY309" s="49"/>
      <c r="NFZ309" s="49"/>
      <c r="NGA309" s="49"/>
      <c r="NGB309" s="49"/>
      <c r="NGC309" s="49"/>
      <c r="NGD309" s="49"/>
      <c r="NGE309" s="49"/>
      <c r="NGF309" s="49"/>
      <c r="NGG309" s="49"/>
      <c r="NGH309" s="49"/>
      <c r="NGI309" s="49"/>
      <c r="NGJ309" s="49"/>
      <c r="NGK309" s="49"/>
      <c r="NGL309" s="49"/>
      <c r="NGM309" s="49"/>
      <c r="NGN309" s="49"/>
      <c r="NGO309" s="49"/>
      <c r="NGP309" s="49"/>
      <c r="NGQ309" s="49"/>
      <c r="NGR309" s="49"/>
      <c r="NGS309" s="49"/>
      <c r="NGT309" s="49"/>
      <c r="NGU309" s="49"/>
      <c r="NGV309" s="49"/>
      <c r="NGW309" s="49"/>
      <c r="NGX309" s="49"/>
      <c r="NGY309" s="49"/>
      <c r="NGZ309" s="49"/>
      <c r="NHA309" s="49"/>
      <c r="NHB309" s="49"/>
      <c r="NHC309" s="49"/>
      <c r="NHD309" s="49"/>
      <c r="NHE309" s="49"/>
      <c r="NHF309" s="49"/>
      <c r="NHG309" s="49"/>
      <c r="NHH309" s="49"/>
      <c r="NHI309" s="49"/>
      <c r="NHJ309" s="49"/>
      <c r="NHK309" s="49"/>
      <c r="NHL309" s="49"/>
      <c r="NHM309" s="49"/>
      <c r="NHN309" s="49"/>
      <c r="NHO309" s="49"/>
      <c r="NHP309" s="49"/>
      <c r="NHQ309" s="49"/>
      <c r="NHR309" s="49"/>
      <c r="NHS309" s="49"/>
      <c r="NHT309" s="49"/>
      <c r="NHU309" s="49"/>
      <c r="NHV309" s="49"/>
      <c r="NHW309" s="49"/>
      <c r="NHX309" s="49"/>
      <c r="NHY309" s="49"/>
      <c r="NHZ309" s="49"/>
      <c r="NIA309" s="49"/>
      <c r="NIB309" s="49"/>
      <c r="NIC309" s="49"/>
      <c r="NID309" s="49"/>
      <c r="NIE309" s="49"/>
      <c r="NIF309" s="49"/>
      <c r="NIG309" s="49"/>
      <c r="NIH309" s="49"/>
      <c r="NII309" s="49"/>
      <c r="NIJ309" s="49"/>
      <c r="NIK309" s="49"/>
      <c r="NIL309" s="49"/>
      <c r="NIM309" s="49"/>
      <c r="NIN309" s="49"/>
      <c r="NIO309" s="49"/>
      <c r="NIP309" s="49"/>
      <c r="NIQ309" s="49"/>
      <c r="NIR309" s="49"/>
      <c r="NIS309" s="49"/>
      <c r="NIT309" s="49"/>
      <c r="NIU309" s="49"/>
      <c r="NIV309" s="49"/>
      <c r="NIW309" s="49"/>
      <c r="NIX309" s="49"/>
      <c r="NIY309" s="49"/>
      <c r="NIZ309" s="49"/>
      <c r="NJA309" s="49"/>
      <c r="NJB309" s="49"/>
      <c r="NJC309" s="49"/>
      <c r="NJD309" s="49"/>
      <c r="NJE309" s="49"/>
      <c r="NJF309" s="49"/>
      <c r="NJG309" s="49"/>
      <c r="NJH309" s="49"/>
      <c r="NJI309" s="49"/>
      <c r="NJJ309" s="49"/>
      <c r="NJK309" s="49"/>
      <c r="NJL309" s="49"/>
      <c r="NJM309" s="49"/>
      <c r="NJN309" s="49"/>
      <c r="NJO309" s="49"/>
      <c r="NJP309" s="49"/>
      <c r="NJQ309" s="49"/>
      <c r="NJR309" s="49"/>
      <c r="NJS309" s="49"/>
      <c r="NJT309" s="49"/>
      <c r="NJU309" s="49"/>
      <c r="NJV309" s="49"/>
      <c r="NJW309" s="49"/>
      <c r="NJX309" s="49"/>
      <c r="NJY309" s="49"/>
      <c r="NJZ309" s="49"/>
      <c r="NKA309" s="49"/>
      <c r="NKB309" s="49"/>
      <c r="NKC309" s="49"/>
      <c r="NKD309" s="49"/>
      <c r="NKE309" s="49"/>
      <c r="NKF309" s="49"/>
      <c r="NKG309" s="49"/>
      <c r="NKH309" s="49"/>
      <c r="NKI309" s="49"/>
      <c r="NKJ309" s="49"/>
      <c r="NKK309" s="49"/>
      <c r="NKL309" s="49"/>
      <c r="NKM309" s="49"/>
      <c r="NKN309" s="49"/>
      <c r="NKO309" s="49"/>
      <c r="NKP309" s="49"/>
      <c r="NKQ309" s="49"/>
      <c r="NKR309" s="49"/>
      <c r="NKS309" s="49"/>
      <c r="NKT309" s="49"/>
      <c r="NKU309" s="49"/>
      <c r="NKV309" s="49"/>
      <c r="NKW309" s="49"/>
      <c r="NKX309" s="49"/>
      <c r="NKY309" s="49"/>
      <c r="NKZ309" s="49"/>
      <c r="NLA309" s="49"/>
      <c r="NLB309" s="49"/>
      <c r="NLC309" s="49"/>
      <c r="NLD309" s="49"/>
      <c r="NLE309" s="49"/>
      <c r="NLF309" s="49"/>
      <c r="NLG309" s="49"/>
      <c r="NLH309" s="49"/>
      <c r="NLI309" s="49"/>
      <c r="NLJ309" s="49"/>
      <c r="NLK309" s="49"/>
      <c r="NLL309" s="49"/>
      <c r="NLM309" s="49"/>
      <c r="NLN309" s="49"/>
      <c r="NLO309" s="49"/>
      <c r="NLP309" s="49"/>
      <c r="NLQ309" s="49"/>
      <c r="NLR309" s="49"/>
      <c r="NLS309" s="49"/>
      <c r="NLT309" s="49"/>
      <c r="NLU309" s="49"/>
      <c r="NLV309" s="49"/>
      <c r="NLW309" s="49"/>
      <c r="NLX309" s="49"/>
      <c r="NLY309" s="49"/>
      <c r="NLZ309" s="49"/>
      <c r="NMA309" s="49"/>
      <c r="NMB309" s="49"/>
      <c r="NMC309" s="49"/>
      <c r="NMD309" s="49"/>
      <c r="NME309" s="49"/>
      <c r="NMF309" s="49"/>
      <c r="NMG309" s="49"/>
      <c r="NMH309" s="49"/>
      <c r="NMI309" s="49"/>
      <c r="NMJ309" s="49"/>
      <c r="NMK309" s="49"/>
      <c r="NML309" s="49"/>
      <c r="NMM309" s="49"/>
      <c r="NMN309" s="49"/>
      <c r="NMO309" s="49"/>
      <c r="NMP309" s="49"/>
      <c r="NMQ309" s="49"/>
      <c r="NMR309" s="49"/>
      <c r="NMS309" s="49"/>
      <c r="NMT309" s="49"/>
      <c r="NMU309" s="49"/>
      <c r="NMV309" s="49"/>
      <c r="NMW309" s="49"/>
      <c r="NMX309" s="49"/>
      <c r="NMY309" s="49"/>
      <c r="NMZ309" s="49"/>
      <c r="NNA309" s="49"/>
      <c r="NNB309" s="49"/>
      <c r="NNC309" s="49"/>
      <c r="NND309" s="49"/>
      <c r="NNE309" s="49"/>
      <c r="NNF309" s="49"/>
      <c r="NNG309" s="49"/>
      <c r="NNH309" s="49"/>
      <c r="NNI309" s="49"/>
      <c r="NNJ309" s="49"/>
      <c r="NNK309" s="49"/>
      <c r="NNL309" s="49"/>
      <c r="NNM309" s="49"/>
      <c r="NNN309" s="49"/>
      <c r="NNO309" s="49"/>
      <c r="NNP309" s="49"/>
      <c r="NNQ309" s="49"/>
      <c r="NNR309" s="49"/>
      <c r="NNS309" s="49"/>
      <c r="NNT309" s="49"/>
      <c r="NNU309" s="49"/>
      <c r="NNV309" s="49"/>
      <c r="NNW309" s="49"/>
      <c r="NNX309" s="49"/>
      <c r="NNY309" s="49"/>
      <c r="NNZ309" s="49"/>
      <c r="NOA309" s="49"/>
      <c r="NOB309" s="49"/>
      <c r="NOC309" s="49"/>
      <c r="NOD309" s="49"/>
      <c r="NOE309" s="49"/>
      <c r="NOF309" s="49"/>
      <c r="NOG309" s="49"/>
      <c r="NOH309" s="49"/>
      <c r="NOI309" s="49"/>
      <c r="NOJ309" s="49"/>
      <c r="NOK309" s="49"/>
      <c r="NOL309" s="49"/>
      <c r="NOM309" s="49"/>
      <c r="NON309" s="49"/>
      <c r="NOO309" s="49"/>
      <c r="NOP309" s="49"/>
      <c r="NOQ309" s="49"/>
      <c r="NOR309" s="49"/>
      <c r="NOS309" s="49"/>
      <c r="NOT309" s="49"/>
      <c r="NOU309" s="49"/>
      <c r="NOV309" s="49"/>
      <c r="NOW309" s="49"/>
      <c r="NOX309" s="49"/>
      <c r="NOY309" s="49"/>
      <c r="NOZ309" s="49"/>
      <c r="NPA309" s="49"/>
      <c r="NPB309" s="49"/>
      <c r="NPC309" s="49"/>
      <c r="NPD309" s="49"/>
      <c r="NPE309" s="49"/>
      <c r="NPF309" s="49"/>
      <c r="NPG309" s="49"/>
      <c r="NPH309" s="49"/>
      <c r="NPI309" s="49"/>
      <c r="NPJ309" s="49"/>
      <c r="NPK309" s="49"/>
      <c r="NPL309" s="49"/>
      <c r="NPM309" s="49"/>
      <c r="NPN309" s="49"/>
      <c r="NPO309" s="49"/>
      <c r="NPP309" s="49"/>
      <c r="NPQ309" s="49"/>
      <c r="NPR309" s="49"/>
      <c r="NPS309" s="49"/>
      <c r="NPT309" s="49"/>
      <c r="NPU309" s="49"/>
      <c r="NPV309" s="49"/>
      <c r="NPW309" s="49"/>
      <c r="NPX309" s="49"/>
      <c r="NPY309" s="49"/>
      <c r="NPZ309" s="49"/>
      <c r="NQA309" s="49"/>
      <c r="NQB309" s="49"/>
      <c r="NQC309" s="49"/>
      <c r="NQD309" s="49"/>
      <c r="NQE309" s="49"/>
      <c r="NQF309" s="49"/>
      <c r="NQG309" s="49"/>
      <c r="NQH309" s="49"/>
      <c r="NQI309" s="49"/>
      <c r="NQJ309" s="49"/>
      <c r="NQK309" s="49"/>
      <c r="NQL309" s="49"/>
      <c r="NQM309" s="49"/>
      <c r="NQN309" s="49"/>
      <c r="NQO309" s="49"/>
      <c r="NQP309" s="49"/>
      <c r="NQQ309" s="49"/>
      <c r="NQR309" s="49"/>
      <c r="NQS309" s="49"/>
      <c r="NQT309" s="49"/>
      <c r="NQU309" s="49"/>
      <c r="NQV309" s="49"/>
      <c r="NQW309" s="49"/>
      <c r="NQX309" s="49"/>
      <c r="NQY309" s="49"/>
      <c r="NQZ309" s="49"/>
      <c r="NRA309" s="49"/>
      <c r="NRB309" s="49"/>
      <c r="NRC309" s="49"/>
      <c r="NRD309" s="49"/>
      <c r="NRE309" s="49"/>
      <c r="NRF309" s="49"/>
      <c r="NRG309" s="49"/>
      <c r="NRH309" s="49"/>
      <c r="NRI309" s="49"/>
      <c r="NRJ309" s="49"/>
      <c r="NRK309" s="49"/>
      <c r="NRL309" s="49"/>
      <c r="NRM309" s="49"/>
      <c r="NRN309" s="49"/>
      <c r="NRO309" s="49"/>
      <c r="NRP309" s="49"/>
      <c r="NRQ309" s="49"/>
      <c r="NRR309" s="49"/>
      <c r="NRS309" s="49"/>
      <c r="NRT309" s="49"/>
      <c r="NRU309" s="49"/>
      <c r="NRV309" s="49"/>
      <c r="NRW309" s="49"/>
      <c r="NRX309" s="49"/>
      <c r="NRY309" s="49"/>
      <c r="NRZ309" s="49"/>
      <c r="NSA309" s="49"/>
      <c r="NSB309" s="49"/>
      <c r="NSC309" s="49"/>
      <c r="NSD309" s="49"/>
      <c r="NSE309" s="49"/>
      <c r="NSF309" s="49"/>
      <c r="NSG309" s="49"/>
      <c r="NSH309" s="49"/>
      <c r="NSI309" s="49"/>
      <c r="NSJ309" s="49"/>
      <c r="NSK309" s="49"/>
      <c r="NSL309" s="49"/>
      <c r="NSM309" s="49"/>
      <c r="NSN309" s="49"/>
      <c r="NSO309" s="49"/>
      <c r="NSP309" s="49"/>
      <c r="NSQ309" s="49"/>
      <c r="NSR309" s="49"/>
      <c r="NSS309" s="49"/>
      <c r="NST309" s="49"/>
      <c r="NSU309" s="49"/>
      <c r="NSV309" s="49"/>
      <c r="NSW309" s="49"/>
      <c r="NSX309" s="49"/>
      <c r="NSY309" s="49"/>
      <c r="NSZ309" s="49"/>
      <c r="NTA309" s="49"/>
      <c r="NTB309" s="49"/>
      <c r="NTC309" s="49"/>
      <c r="NTD309" s="49"/>
      <c r="NTE309" s="49"/>
      <c r="NTF309" s="49"/>
      <c r="NTG309" s="49"/>
      <c r="NTH309" s="49"/>
      <c r="NTI309" s="49"/>
      <c r="NTJ309" s="49"/>
      <c r="NTK309" s="49"/>
      <c r="NTL309" s="49"/>
      <c r="NTM309" s="49"/>
      <c r="NTN309" s="49"/>
      <c r="NTO309" s="49"/>
      <c r="NTP309" s="49"/>
      <c r="NTQ309" s="49"/>
      <c r="NTR309" s="49"/>
      <c r="NTS309" s="49"/>
      <c r="NTT309" s="49"/>
      <c r="NTU309" s="49"/>
      <c r="NTV309" s="49"/>
      <c r="NTW309" s="49"/>
      <c r="NTX309" s="49"/>
      <c r="NTY309" s="49"/>
      <c r="NTZ309" s="49"/>
      <c r="NUA309" s="49"/>
      <c r="NUB309" s="49"/>
      <c r="NUC309" s="49"/>
      <c r="NUD309" s="49"/>
      <c r="NUE309" s="49"/>
      <c r="NUF309" s="49"/>
      <c r="NUG309" s="49"/>
      <c r="NUH309" s="49"/>
      <c r="NUI309" s="49"/>
      <c r="NUJ309" s="49"/>
      <c r="NUK309" s="49"/>
      <c r="NUL309" s="49"/>
      <c r="NUM309" s="49"/>
      <c r="NUN309" s="49"/>
      <c r="NUO309" s="49"/>
      <c r="NUP309" s="49"/>
      <c r="NUQ309" s="49"/>
      <c r="NUR309" s="49"/>
      <c r="NUS309" s="49"/>
      <c r="NUT309" s="49"/>
      <c r="NUU309" s="49"/>
      <c r="NUV309" s="49"/>
      <c r="NUW309" s="49"/>
      <c r="NUX309" s="49"/>
      <c r="NUY309" s="49"/>
      <c r="NUZ309" s="49"/>
      <c r="NVA309" s="49"/>
      <c r="NVB309" s="49"/>
      <c r="NVC309" s="49"/>
      <c r="NVD309" s="49"/>
      <c r="NVE309" s="49"/>
      <c r="NVF309" s="49"/>
      <c r="NVG309" s="49"/>
      <c r="NVH309" s="49"/>
      <c r="NVI309" s="49"/>
      <c r="NVJ309" s="49"/>
      <c r="NVK309" s="49"/>
      <c r="NVL309" s="49"/>
      <c r="NVM309" s="49"/>
      <c r="NVN309" s="49"/>
      <c r="NVO309" s="49"/>
      <c r="NVP309" s="49"/>
      <c r="NVQ309" s="49"/>
      <c r="NVR309" s="49"/>
      <c r="NVS309" s="49"/>
      <c r="NVT309" s="49"/>
      <c r="NVU309" s="49"/>
      <c r="NVV309" s="49"/>
      <c r="NVW309" s="49"/>
      <c r="NVX309" s="49"/>
      <c r="NVY309" s="49"/>
      <c r="NVZ309" s="49"/>
      <c r="NWA309" s="49"/>
      <c r="NWB309" s="49"/>
      <c r="NWC309" s="49"/>
      <c r="NWD309" s="49"/>
      <c r="NWE309" s="49"/>
      <c r="NWF309" s="49"/>
      <c r="NWG309" s="49"/>
      <c r="NWH309" s="49"/>
      <c r="NWI309" s="49"/>
      <c r="NWJ309" s="49"/>
      <c r="NWK309" s="49"/>
      <c r="NWL309" s="49"/>
      <c r="NWM309" s="49"/>
      <c r="NWN309" s="49"/>
      <c r="NWO309" s="49"/>
      <c r="NWP309" s="49"/>
      <c r="NWQ309" s="49"/>
      <c r="NWR309" s="49"/>
      <c r="NWS309" s="49"/>
      <c r="NWT309" s="49"/>
      <c r="NWU309" s="49"/>
      <c r="NWV309" s="49"/>
      <c r="NWW309" s="49"/>
      <c r="NWX309" s="49"/>
      <c r="NWY309" s="49"/>
      <c r="NWZ309" s="49"/>
      <c r="NXA309" s="49"/>
      <c r="NXB309" s="49"/>
      <c r="NXC309" s="49"/>
      <c r="NXD309" s="49"/>
      <c r="NXE309" s="49"/>
      <c r="NXF309" s="49"/>
      <c r="NXG309" s="49"/>
      <c r="NXH309" s="49"/>
      <c r="NXI309" s="49"/>
      <c r="NXJ309" s="49"/>
      <c r="NXK309" s="49"/>
      <c r="NXL309" s="49"/>
      <c r="NXM309" s="49"/>
      <c r="NXN309" s="49"/>
      <c r="NXO309" s="49"/>
      <c r="NXP309" s="49"/>
      <c r="NXQ309" s="49"/>
      <c r="NXR309" s="49"/>
      <c r="NXS309" s="49"/>
      <c r="NXT309" s="49"/>
      <c r="NXU309" s="49"/>
      <c r="NXV309" s="49"/>
      <c r="NXW309" s="49"/>
      <c r="NXX309" s="49"/>
      <c r="NXY309" s="49"/>
      <c r="NXZ309" s="49"/>
      <c r="NYA309" s="49"/>
      <c r="NYB309" s="49"/>
      <c r="NYC309" s="49"/>
      <c r="NYD309" s="49"/>
      <c r="NYE309" s="49"/>
      <c r="NYF309" s="49"/>
      <c r="NYG309" s="49"/>
      <c r="NYH309" s="49"/>
      <c r="NYI309" s="49"/>
      <c r="NYJ309" s="49"/>
      <c r="NYK309" s="49"/>
      <c r="NYL309" s="49"/>
      <c r="NYM309" s="49"/>
      <c r="NYN309" s="49"/>
      <c r="NYO309" s="49"/>
      <c r="NYP309" s="49"/>
      <c r="NYQ309" s="49"/>
      <c r="NYR309" s="49"/>
      <c r="NYS309" s="49"/>
      <c r="NYT309" s="49"/>
      <c r="NYU309" s="49"/>
      <c r="NYV309" s="49"/>
      <c r="NYW309" s="49"/>
      <c r="NYX309" s="49"/>
      <c r="NYY309" s="49"/>
      <c r="NYZ309" s="49"/>
      <c r="NZA309" s="49"/>
      <c r="NZB309" s="49"/>
      <c r="NZC309" s="49"/>
      <c r="NZD309" s="49"/>
      <c r="NZE309" s="49"/>
      <c r="NZF309" s="49"/>
      <c r="NZG309" s="49"/>
      <c r="NZH309" s="49"/>
      <c r="NZI309" s="49"/>
      <c r="NZJ309" s="49"/>
      <c r="NZK309" s="49"/>
      <c r="NZL309" s="49"/>
      <c r="NZM309" s="49"/>
      <c r="NZN309" s="49"/>
      <c r="NZO309" s="49"/>
      <c r="NZP309" s="49"/>
      <c r="NZQ309" s="49"/>
      <c r="NZR309" s="49"/>
      <c r="NZS309" s="49"/>
      <c r="NZT309" s="49"/>
      <c r="NZU309" s="49"/>
      <c r="NZV309" s="49"/>
      <c r="NZW309" s="49"/>
      <c r="NZX309" s="49"/>
      <c r="NZY309" s="49"/>
      <c r="NZZ309" s="49"/>
      <c r="OAA309" s="49"/>
      <c r="OAB309" s="49"/>
      <c r="OAC309" s="49"/>
      <c r="OAD309" s="49"/>
      <c r="OAE309" s="49"/>
      <c r="OAF309" s="49"/>
      <c r="OAG309" s="49"/>
      <c r="OAH309" s="49"/>
      <c r="OAI309" s="49"/>
      <c r="OAJ309" s="49"/>
      <c r="OAK309" s="49"/>
      <c r="OAL309" s="49"/>
      <c r="OAM309" s="49"/>
      <c r="OAN309" s="49"/>
      <c r="OAO309" s="49"/>
      <c r="OAP309" s="49"/>
      <c r="OAQ309" s="49"/>
      <c r="OAR309" s="49"/>
      <c r="OAS309" s="49"/>
      <c r="OAT309" s="49"/>
      <c r="OAU309" s="49"/>
      <c r="OAV309" s="49"/>
      <c r="OAW309" s="49"/>
      <c r="OAX309" s="49"/>
      <c r="OAY309" s="49"/>
      <c r="OAZ309" s="49"/>
      <c r="OBA309" s="49"/>
      <c r="OBB309" s="49"/>
      <c r="OBC309" s="49"/>
      <c r="OBD309" s="49"/>
      <c r="OBE309" s="49"/>
      <c r="OBF309" s="49"/>
      <c r="OBG309" s="49"/>
      <c r="OBH309" s="49"/>
      <c r="OBI309" s="49"/>
      <c r="OBJ309" s="49"/>
      <c r="OBK309" s="49"/>
      <c r="OBL309" s="49"/>
      <c r="OBM309" s="49"/>
      <c r="OBN309" s="49"/>
      <c r="OBO309" s="49"/>
      <c r="OBP309" s="49"/>
      <c r="OBQ309" s="49"/>
      <c r="OBR309" s="49"/>
      <c r="OBS309" s="49"/>
      <c r="OBT309" s="49"/>
      <c r="OBU309" s="49"/>
      <c r="OBV309" s="49"/>
      <c r="OBW309" s="49"/>
      <c r="OBX309" s="49"/>
      <c r="OBY309" s="49"/>
      <c r="OBZ309" s="49"/>
      <c r="OCA309" s="49"/>
      <c r="OCB309" s="49"/>
      <c r="OCC309" s="49"/>
      <c r="OCD309" s="49"/>
      <c r="OCE309" s="49"/>
      <c r="OCF309" s="49"/>
      <c r="OCG309" s="49"/>
      <c r="OCH309" s="49"/>
      <c r="OCI309" s="49"/>
      <c r="OCJ309" s="49"/>
      <c r="OCK309" s="49"/>
      <c r="OCL309" s="49"/>
      <c r="OCM309" s="49"/>
      <c r="OCN309" s="49"/>
      <c r="OCO309" s="49"/>
      <c r="OCP309" s="49"/>
      <c r="OCQ309" s="49"/>
      <c r="OCR309" s="49"/>
      <c r="OCS309" s="49"/>
      <c r="OCT309" s="49"/>
      <c r="OCU309" s="49"/>
      <c r="OCV309" s="49"/>
      <c r="OCW309" s="49"/>
      <c r="OCX309" s="49"/>
      <c r="OCY309" s="49"/>
      <c r="OCZ309" s="49"/>
      <c r="ODA309" s="49"/>
      <c r="ODB309" s="49"/>
      <c r="ODC309" s="49"/>
      <c r="ODD309" s="49"/>
      <c r="ODE309" s="49"/>
      <c r="ODF309" s="49"/>
      <c r="ODG309" s="49"/>
      <c r="ODH309" s="49"/>
      <c r="ODI309" s="49"/>
      <c r="ODJ309" s="49"/>
      <c r="ODK309" s="49"/>
      <c r="ODL309" s="49"/>
      <c r="ODM309" s="49"/>
      <c r="ODN309" s="49"/>
      <c r="ODO309" s="49"/>
      <c r="ODP309" s="49"/>
      <c r="ODQ309" s="49"/>
      <c r="ODR309" s="49"/>
      <c r="ODS309" s="49"/>
      <c r="ODT309" s="49"/>
      <c r="ODU309" s="49"/>
      <c r="ODV309" s="49"/>
      <c r="ODW309" s="49"/>
      <c r="ODX309" s="49"/>
      <c r="ODY309" s="49"/>
      <c r="ODZ309" s="49"/>
      <c r="OEA309" s="49"/>
      <c r="OEB309" s="49"/>
      <c r="OEC309" s="49"/>
      <c r="OED309" s="49"/>
      <c r="OEE309" s="49"/>
      <c r="OEF309" s="49"/>
      <c r="OEG309" s="49"/>
      <c r="OEH309" s="49"/>
      <c r="OEI309" s="49"/>
      <c r="OEJ309" s="49"/>
      <c r="OEK309" s="49"/>
      <c r="OEL309" s="49"/>
      <c r="OEM309" s="49"/>
      <c r="OEN309" s="49"/>
      <c r="OEO309" s="49"/>
      <c r="OEP309" s="49"/>
      <c r="OEQ309" s="49"/>
      <c r="OER309" s="49"/>
      <c r="OES309" s="49"/>
      <c r="OET309" s="49"/>
      <c r="OEU309" s="49"/>
      <c r="OEV309" s="49"/>
      <c r="OEW309" s="49"/>
      <c r="OEX309" s="49"/>
      <c r="OEY309" s="49"/>
      <c r="OEZ309" s="49"/>
      <c r="OFA309" s="49"/>
      <c r="OFB309" s="49"/>
      <c r="OFC309" s="49"/>
      <c r="OFD309" s="49"/>
      <c r="OFE309" s="49"/>
      <c r="OFF309" s="49"/>
      <c r="OFG309" s="49"/>
      <c r="OFH309" s="49"/>
      <c r="OFI309" s="49"/>
      <c r="OFJ309" s="49"/>
      <c r="OFK309" s="49"/>
      <c r="OFL309" s="49"/>
      <c r="OFM309" s="49"/>
      <c r="OFN309" s="49"/>
      <c r="OFO309" s="49"/>
      <c r="OFP309" s="49"/>
      <c r="OFQ309" s="49"/>
      <c r="OFR309" s="49"/>
      <c r="OFS309" s="49"/>
      <c r="OFT309" s="49"/>
      <c r="OFU309" s="49"/>
      <c r="OFV309" s="49"/>
      <c r="OFW309" s="49"/>
      <c r="OFX309" s="49"/>
      <c r="OFY309" s="49"/>
      <c r="OFZ309" s="49"/>
      <c r="OGA309" s="49"/>
      <c r="OGB309" s="49"/>
      <c r="OGC309" s="49"/>
      <c r="OGD309" s="49"/>
      <c r="OGE309" s="49"/>
      <c r="OGF309" s="49"/>
      <c r="OGG309" s="49"/>
      <c r="OGH309" s="49"/>
      <c r="OGI309" s="49"/>
      <c r="OGJ309" s="49"/>
      <c r="OGK309" s="49"/>
      <c r="OGL309" s="49"/>
      <c r="OGM309" s="49"/>
      <c r="OGN309" s="49"/>
      <c r="OGO309" s="49"/>
      <c r="OGP309" s="49"/>
      <c r="OGQ309" s="49"/>
      <c r="OGR309" s="49"/>
      <c r="OGS309" s="49"/>
      <c r="OGT309" s="49"/>
      <c r="OGU309" s="49"/>
      <c r="OGV309" s="49"/>
      <c r="OGW309" s="49"/>
      <c r="OGX309" s="49"/>
      <c r="OGY309" s="49"/>
      <c r="OGZ309" s="49"/>
      <c r="OHA309" s="49"/>
      <c r="OHB309" s="49"/>
      <c r="OHC309" s="49"/>
      <c r="OHD309" s="49"/>
      <c r="OHE309" s="49"/>
      <c r="OHF309" s="49"/>
      <c r="OHG309" s="49"/>
      <c r="OHH309" s="49"/>
      <c r="OHI309" s="49"/>
      <c r="OHJ309" s="49"/>
      <c r="OHK309" s="49"/>
      <c r="OHL309" s="49"/>
      <c r="OHM309" s="49"/>
      <c r="OHN309" s="49"/>
      <c r="OHO309" s="49"/>
      <c r="OHP309" s="49"/>
      <c r="OHQ309" s="49"/>
      <c r="OHR309" s="49"/>
      <c r="OHS309" s="49"/>
      <c r="OHT309" s="49"/>
      <c r="OHU309" s="49"/>
      <c r="OHV309" s="49"/>
      <c r="OHW309" s="49"/>
      <c r="OHX309" s="49"/>
      <c r="OHY309" s="49"/>
      <c r="OHZ309" s="49"/>
      <c r="OIA309" s="49"/>
      <c r="OIB309" s="49"/>
      <c r="OIC309" s="49"/>
      <c r="OID309" s="49"/>
      <c r="OIE309" s="49"/>
      <c r="OIF309" s="49"/>
      <c r="OIG309" s="49"/>
      <c r="OIH309" s="49"/>
      <c r="OII309" s="49"/>
      <c r="OIJ309" s="49"/>
      <c r="OIK309" s="49"/>
      <c r="OIL309" s="49"/>
      <c r="OIM309" s="49"/>
      <c r="OIN309" s="49"/>
      <c r="OIO309" s="49"/>
      <c r="OIP309" s="49"/>
      <c r="OIQ309" s="49"/>
      <c r="OIR309" s="49"/>
      <c r="OIS309" s="49"/>
      <c r="OIT309" s="49"/>
      <c r="OIU309" s="49"/>
      <c r="OIV309" s="49"/>
      <c r="OIW309" s="49"/>
      <c r="OIX309" s="49"/>
      <c r="OIY309" s="49"/>
      <c r="OIZ309" s="49"/>
      <c r="OJA309" s="49"/>
      <c r="OJB309" s="49"/>
      <c r="OJC309" s="49"/>
      <c r="OJD309" s="49"/>
      <c r="OJE309" s="49"/>
      <c r="OJF309" s="49"/>
      <c r="OJG309" s="49"/>
      <c r="OJH309" s="49"/>
      <c r="OJI309" s="49"/>
      <c r="OJJ309" s="49"/>
      <c r="OJK309" s="49"/>
      <c r="OJL309" s="49"/>
      <c r="OJM309" s="49"/>
      <c r="OJN309" s="49"/>
      <c r="OJO309" s="49"/>
      <c r="OJP309" s="49"/>
      <c r="OJQ309" s="49"/>
      <c r="OJR309" s="49"/>
      <c r="OJS309" s="49"/>
      <c r="OJT309" s="49"/>
      <c r="OJU309" s="49"/>
      <c r="OJV309" s="49"/>
      <c r="OJW309" s="49"/>
      <c r="OJX309" s="49"/>
      <c r="OJY309" s="49"/>
      <c r="OJZ309" s="49"/>
      <c r="OKA309" s="49"/>
      <c r="OKB309" s="49"/>
      <c r="OKC309" s="49"/>
      <c r="OKD309" s="49"/>
      <c r="OKE309" s="49"/>
      <c r="OKF309" s="49"/>
      <c r="OKG309" s="49"/>
      <c r="OKH309" s="49"/>
      <c r="OKI309" s="49"/>
      <c r="OKJ309" s="49"/>
      <c r="OKK309" s="49"/>
      <c r="OKL309" s="49"/>
      <c r="OKM309" s="49"/>
      <c r="OKN309" s="49"/>
      <c r="OKO309" s="49"/>
      <c r="OKP309" s="49"/>
      <c r="OKQ309" s="49"/>
      <c r="OKR309" s="49"/>
      <c r="OKS309" s="49"/>
      <c r="OKT309" s="49"/>
      <c r="OKU309" s="49"/>
      <c r="OKV309" s="49"/>
      <c r="OKW309" s="49"/>
      <c r="OKX309" s="49"/>
      <c r="OKY309" s="49"/>
      <c r="OKZ309" s="49"/>
      <c r="OLA309" s="49"/>
      <c r="OLB309" s="49"/>
      <c r="OLC309" s="49"/>
      <c r="OLD309" s="49"/>
      <c r="OLE309" s="49"/>
      <c r="OLF309" s="49"/>
      <c r="OLG309" s="49"/>
      <c r="OLH309" s="49"/>
      <c r="OLI309" s="49"/>
      <c r="OLJ309" s="49"/>
      <c r="OLK309" s="49"/>
      <c r="OLL309" s="49"/>
      <c r="OLM309" s="49"/>
      <c r="OLN309" s="49"/>
      <c r="OLO309" s="49"/>
      <c r="OLP309" s="49"/>
      <c r="OLQ309" s="49"/>
      <c r="OLR309" s="49"/>
      <c r="OLS309" s="49"/>
      <c r="OLT309" s="49"/>
      <c r="OLU309" s="49"/>
      <c r="OLV309" s="49"/>
      <c r="OLW309" s="49"/>
      <c r="OLX309" s="49"/>
      <c r="OLY309" s="49"/>
      <c r="OLZ309" s="49"/>
      <c r="OMA309" s="49"/>
      <c r="OMB309" s="49"/>
      <c r="OMC309" s="49"/>
      <c r="OMD309" s="49"/>
      <c r="OME309" s="49"/>
      <c r="OMF309" s="49"/>
      <c r="OMG309" s="49"/>
      <c r="OMH309" s="49"/>
      <c r="OMI309" s="49"/>
      <c r="OMJ309" s="49"/>
      <c r="OMK309" s="49"/>
      <c r="OML309" s="49"/>
      <c r="OMM309" s="49"/>
      <c r="OMN309" s="49"/>
      <c r="OMO309" s="49"/>
      <c r="OMP309" s="49"/>
      <c r="OMQ309" s="49"/>
      <c r="OMR309" s="49"/>
      <c r="OMS309" s="49"/>
      <c r="OMT309" s="49"/>
      <c r="OMU309" s="49"/>
      <c r="OMV309" s="49"/>
      <c r="OMW309" s="49"/>
      <c r="OMX309" s="49"/>
      <c r="OMY309" s="49"/>
      <c r="OMZ309" s="49"/>
      <c r="ONA309" s="49"/>
      <c r="ONB309" s="49"/>
      <c r="ONC309" s="49"/>
      <c r="OND309" s="49"/>
      <c r="ONE309" s="49"/>
      <c r="ONF309" s="49"/>
      <c r="ONG309" s="49"/>
      <c r="ONH309" s="49"/>
      <c r="ONI309" s="49"/>
      <c r="ONJ309" s="49"/>
      <c r="ONK309" s="49"/>
      <c r="ONL309" s="49"/>
      <c r="ONM309" s="49"/>
      <c r="ONN309" s="49"/>
      <c r="ONO309" s="49"/>
      <c r="ONP309" s="49"/>
      <c r="ONQ309" s="49"/>
      <c r="ONR309" s="49"/>
      <c r="ONS309" s="49"/>
      <c r="ONT309" s="49"/>
      <c r="ONU309" s="49"/>
      <c r="ONV309" s="49"/>
      <c r="ONW309" s="49"/>
      <c r="ONX309" s="49"/>
      <c r="ONY309" s="49"/>
      <c r="ONZ309" s="49"/>
      <c r="OOA309" s="49"/>
      <c r="OOB309" s="49"/>
      <c r="OOC309" s="49"/>
      <c r="OOD309" s="49"/>
      <c r="OOE309" s="49"/>
      <c r="OOF309" s="49"/>
      <c r="OOG309" s="49"/>
      <c r="OOH309" s="49"/>
      <c r="OOI309" s="49"/>
      <c r="OOJ309" s="49"/>
      <c r="OOK309" s="49"/>
      <c r="OOL309" s="49"/>
      <c r="OOM309" s="49"/>
      <c r="OON309" s="49"/>
      <c r="OOO309" s="49"/>
      <c r="OOP309" s="49"/>
      <c r="OOQ309" s="49"/>
      <c r="OOR309" s="49"/>
      <c r="OOS309" s="49"/>
      <c r="OOT309" s="49"/>
      <c r="OOU309" s="49"/>
      <c r="OOV309" s="49"/>
      <c r="OOW309" s="49"/>
      <c r="OOX309" s="49"/>
      <c r="OOY309" s="49"/>
      <c r="OOZ309" s="49"/>
      <c r="OPA309" s="49"/>
      <c r="OPB309" s="49"/>
      <c r="OPC309" s="49"/>
      <c r="OPD309" s="49"/>
      <c r="OPE309" s="49"/>
      <c r="OPF309" s="49"/>
      <c r="OPG309" s="49"/>
      <c r="OPH309" s="49"/>
      <c r="OPI309" s="49"/>
      <c r="OPJ309" s="49"/>
      <c r="OPK309" s="49"/>
      <c r="OPL309" s="49"/>
      <c r="OPM309" s="49"/>
      <c r="OPN309" s="49"/>
      <c r="OPO309" s="49"/>
      <c r="OPP309" s="49"/>
      <c r="OPQ309" s="49"/>
      <c r="OPR309" s="49"/>
      <c r="OPS309" s="49"/>
      <c r="OPT309" s="49"/>
      <c r="OPU309" s="49"/>
      <c r="OPV309" s="49"/>
      <c r="OPW309" s="49"/>
      <c r="OPX309" s="49"/>
      <c r="OPY309" s="49"/>
      <c r="OPZ309" s="49"/>
      <c r="OQA309" s="49"/>
      <c r="OQB309" s="49"/>
      <c r="OQC309" s="49"/>
      <c r="OQD309" s="49"/>
      <c r="OQE309" s="49"/>
      <c r="OQF309" s="49"/>
      <c r="OQG309" s="49"/>
      <c r="OQH309" s="49"/>
      <c r="OQI309" s="49"/>
      <c r="OQJ309" s="49"/>
      <c r="OQK309" s="49"/>
      <c r="OQL309" s="49"/>
      <c r="OQM309" s="49"/>
      <c r="OQN309" s="49"/>
      <c r="OQO309" s="49"/>
      <c r="OQP309" s="49"/>
      <c r="OQQ309" s="49"/>
      <c r="OQR309" s="49"/>
      <c r="OQS309" s="49"/>
      <c r="OQT309" s="49"/>
      <c r="OQU309" s="49"/>
      <c r="OQV309" s="49"/>
      <c r="OQW309" s="49"/>
      <c r="OQX309" s="49"/>
      <c r="OQY309" s="49"/>
      <c r="OQZ309" s="49"/>
      <c r="ORA309" s="49"/>
      <c r="ORB309" s="49"/>
      <c r="ORC309" s="49"/>
      <c r="ORD309" s="49"/>
      <c r="ORE309" s="49"/>
      <c r="ORF309" s="49"/>
      <c r="ORG309" s="49"/>
      <c r="ORH309" s="49"/>
      <c r="ORI309" s="49"/>
      <c r="ORJ309" s="49"/>
      <c r="ORK309" s="49"/>
      <c r="ORL309" s="49"/>
      <c r="ORM309" s="49"/>
      <c r="ORN309" s="49"/>
      <c r="ORO309" s="49"/>
      <c r="ORP309" s="49"/>
      <c r="ORQ309" s="49"/>
      <c r="ORR309" s="49"/>
      <c r="ORS309" s="49"/>
      <c r="ORT309" s="49"/>
      <c r="ORU309" s="49"/>
      <c r="ORV309" s="49"/>
      <c r="ORW309" s="49"/>
      <c r="ORX309" s="49"/>
      <c r="ORY309" s="49"/>
      <c r="ORZ309" s="49"/>
      <c r="OSA309" s="49"/>
      <c r="OSB309" s="49"/>
      <c r="OSC309" s="49"/>
      <c r="OSD309" s="49"/>
      <c r="OSE309" s="49"/>
      <c r="OSF309" s="49"/>
      <c r="OSG309" s="49"/>
      <c r="OSH309" s="49"/>
      <c r="OSI309" s="49"/>
      <c r="OSJ309" s="49"/>
      <c r="OSK309" s="49"/>
      <c r="OSL309" s="49"/>
      <c r="OSM309" s="49"/>
      <c r="OSN309" s="49"/>
      <c r="OSO309" s="49"/>
      <c r="OSP309" s="49"/>
      <c r="OSQ309" s="49"/>
      <c r="OSR309" s="49"/>
      <c r="OSS309" s="49"/>
      <c r="OST309" s="49"/>
      <c r="OSU309" s="49"/>
      <c r="OSV309" s="49"/>
      <c r="OSW309" s="49"/>
      <c r="OSX309" s="49"/>
      <c r="OSY309" s="49"/>
      <c r="OSZ309" s="49"/>
      <c r="OTA309" s="49"/>
      <c r="OTB309" s="49"/>
      <c r="OTC309" s="49"/>
      <c r="OTD309" s="49"/>
      <c r="OTE309" s="49"/>
      <c r="OTF309" s="49"/>
      <c r="OTG309" s="49"/>
      <c r="OTH309" s="49"/>
      <c r="OTI309" s="49"/>
      <c r="OTJ309" s="49"/>
      <c r="OTK309" s="49"/>
      <c r="OTL309" s="49"/>
      <c r="OTM309" s="49"/>
      <c r="OTN309" s="49"/>
      <c r="OTO309" s="49"/>
      <c r="OTP309" s="49"/>
      <c r="OTQ309" s="49"/>
      <c r="OTR309" s="49"/>
      <c r="OTS309" s="49"/>
      <c r="OTT309" s="49"/>
      <c r="OTU309" s="49"/>
      <c r="OTV309" s="49"/>
      <c r="OTW309" s="49"/>
      <c r="OTX309" s="49"/>
      <c r="OTY309" s="49"/>
      <c r="OTZ309" s="49"/>
      <c r="OUA309" s="49"/>
      <c r="OUB309" s="49"/>
      <c r="OUC309" s="49"/>
      <c r="OUD309" s="49"/>
      <c r="OUE309" s="49"/>
      <c r="OUF309" s="49"/>
      <c r="OUG309" s="49"/>
      <c r="OUH309" s="49"/>
      <c r="OUI309" s="49"/>
      <c r="OUJ309" s="49"/>
      <c r="OUK309" s="49"/>
      <c r="OUL309" s="49"/>
      <c r="OUM309" s="49"/>
      <c r="OUN309" s="49"/>
      <c r="OUO309" s="49"/>
      <c r="OUP309" s="49"/>
      <c r="OUQ309" s="49"/>
      <c r="OUR309" s="49"/>
      <c r="OUS309" s="49"/>
      <c r="OUT309" s="49"/>
      <c r="OUU309" s="49"/>
      <c r="OUV309" s="49"/>
      <c r="OUW309" s="49"/>
      <c r="OUX309" s="49"/>
      <c r="OUY309" s="49"/>
      <c r="OUZ309" s="49"/>
      <c r="OVA309" s="49"/>
      <c r="OVB309" s="49"/>
      <c r="OVC309" s="49"/>
      <c r="OVD309" s="49"/>
      <c r="OVE309" s="49"/>
      <c r="OVF309" s="49"/>
      <c r="OVG309" s="49"/>
      <c r="OVH309" s="49"/>
      <c r="OVI309" s="49"/>
      <c r="OVJ309" s="49"/>
      <c r="OVK309" s="49"/>
      <c r="OVL309" s="49"/>
      <c r="OVM309" s="49"/>
      <c r="OVN309" s="49"/>
      <c r="OVO309" s="49"/>
      <c r="OVP309" s="49"/>
      <c r="OVQ309" s="49"/>
      <c r="OVR309" s="49"/>
      <c r="OVS309" s="49"/>
      <c r="OVT309" s="49"/>
      <c r="OVU309" s="49"/>
      <c r="OVV309" s="49"/>
      <c r="OVW309" s="49"/>
      <c r="OVX309" s="49"/>
      <c r="OVY309" s="49"/>
      <c r="OVZ309" s="49"/>
      <c r="OWA309" s="49"/>
      <c r="OWB309" s="49"/>
      <c r="OWC309" s="49"/>
      <c r="OWD309" s="49"/>
      <c r="OWE309" s="49"/>
      <c r="OWF309" s="49"/>
      <c r="OWG309" s="49"/>
      <c r="OWH309" s="49"/>
      <c r="OWI309" s="49"/>
      <c r="OWJ309" s="49"/>
      <c r="OWK309" s="49"/>
      <c r="OWL309" s="49"/>
      <c r="OWM309" s="49"/>
      <c r="OWN309" s="49"/>
      <c r="OWO309" s="49"/>
      <c r="OWP309" s="49"/>
      <c r="OWQ309" s="49"/>
      <c r="OWR309" s="49"/>
      <c r="OWS309" s="49"/>
      <c r="OWT309" s="49"/>
      <c r="OWU309" s="49"/>
      <c r="OWV309" s="49"/>
      <c r="OWW309" s="49"/>
      <c r="OWX309" s="49"/>
      <c r="OWY309" s="49"/>
      <c r="OWZ309" s="49"/>
      <c r="OXA309" s="49"/>
      <c r="OXB309" s="49"/>
      <c r="OXC309" s="49"/>
      <c r="OXD309" s="49"/>
      <c r="OXE309" s="49"/>
      <c r="OXF309" s="49"/>
      <c r="OXG309" s="49"/>
      <c r="OXH309" s="49"/>
      <c r="OXI309" s="49"/>
      <c r="OXJ309" s="49"/>
      <c r="OXK309" s="49"/>
      <c r="OXL309" s="49"/>
      <c r="OXM309" s="49"/>
      <c r="OXN309" s="49"/>
      <c r="OXO309" s="49"/>
      <c r="OXP309" s="49"/>
      <c r="OXQ309" s="49"/>
      <c r="OXR309" s="49"/>
      <c r="OXS309" s="49"/>
      <c r="OXT309" s="49"/>
      <c r="OXU309" s="49"/>
      <c r="OXV309" s="49"/>
      <c r="OXW309" s="49"/>
      <c r="OXX309" s="49"/>
      <c r="OXY309" s="49"/>
      <c r="OXZ309" s="49"/>
      <c r="OYA309" s="49"/>
      <c r="OYB309" s="49"/>
      <c r="OYC309" s="49"/>
      <c r="OYD309" s="49"/>
      <c r="OYE309" s="49"/>
      <c r="OYF309" s="49"/>
      <c r="OYG309" s="49"/>
      <c r="OYH309" s="49"/>
      <c r="OYI309" s="49"/>
      <c r="OYJ309" s="49"/>
      <c r="OYK309" s="49"/>
      <c r="OYL309" s="49"/>
      <c r="OYM309" s="49"/>
      <c r="OYN309" s="49"/>
      <c r="OYO309" s="49"/>
      <c r="OYP309" s="49"/>
      <c r="OYQ309" s="49"/>
      <c r="OYR309" s="49"/>
      <c r="OYS309" s="49"/>
      <c r="OYT309" s="49"/>
      <c r="OYU309" s="49"/>
      <c r="OYV309" s="49"/>
      <c r="OYW309" s="49"/>
      <c r="OYX309" s="49"/>
      <c r="OYY309" s="49"/>
      <c r="OYZ309" s="49"/>
      <c r="OZA309" s="49"/>
      <c r="OZB309" s="49"/>
      <c r="OZC309" s="49"/>
      <c r="OZD309" s="49"/>
      <c r="OZE309" s="49"/>
      <c r="OZF309" s="49"/>
      <c r="OZG309" s="49"/>
      <c r="OZH309" s="49"/>
      <c r="OZI309" s="49"/>
      <c r="OZJ309" s="49"/>
      <c r="OZK309" s="49"/>
      <c r="OZL309" s="49"/>
      <c r="OZM309" s="49"/>
      <c r="OZN309" s="49"/>
      <c r="OZO309" s="49"/>
      <c r="OZP309" s="49"/>
      <c r="OZQ309" s="49"/>
      <c r="OZR309" s="49"/>
      <c r="OZS309" s="49"/>
      <c r="OZT309" s="49"/>
      <c r="OZU309" s="49"/>
      <c r="OZV309" s="49"/>
      <c r="OZW309" s="49"/>
      <c r="OZX309" s="49"/>
      <c r="OZY309" s="49"/>
      <c r="OZZ309" s="49"/>
      <c r="PAA309" s="49"/>
      <c r="PAB309" s="49"/>
      <c r="PAC309" s="49"/>
      <c r="PAD309" s="49"/>
      <c r="PAE309" s="49"/>
      <c r="PAF309" s="49"/>
      <c r="PAG309" s="49"/>
      <c r="PAH309" s="49"/>
      <c r="PAI309" s="49"/>
      <c r="PAJ309" s="49"/>
      <c r="PAK309" s="49"/>
      <c r="PAL309" s="49"/>
      <c r="PAM309" s="49"/>
      <c r="PAN309" s="49"/>
      <c r="PAO309" s="49"/>
      <c r="PAP309" s="49"/>
      <c r="PAQ309" s="49"/>
      <c r="PAR309" s="49"/>
      <c r="PAS309" s="49"/>
      <c r="PAT309" s="49"/>
      <c r="PAU309" s="49"/>
      <c r="PAV309" s="49"/>
      <c r="PAW309" s="49"/>
      <c r="PAX309" s="49"/>
      <c r="PAY309" s="49"/>
      <c r="PAZ309" s="49"/>
      <c r="PBA309" s="49"/>
      <c r="PBB309" s="49"/>
      <c r="PBC309" s="49"/>
      <c r="PBD309" s="49"/>
      <c r="PBE309" s="49"/>
      <c r="PBF309" s="49"/>
      <c r="PBG309" s="49"/>
      <c r="PBH309" s="49"/>
      <c r="PBI309" s="49"/>
      <c r="PBJ309" s="49"/>
      <c r="PBK309" s="49"/>
      <c r="PBL309" s="49"/>
      <c r="PBM309" s="49"/>
      <c r="PBN309" s="49"/>
      <c r="PBO309" s="49"/>
      <c r="PBP309" s="49"/>
      <c r="PBQ309" s="49"/>
      <c r="PBR309" s="49"/>
      <c r="PBS309" s="49"/>
      <c r="PBT309" s="49"/>
      <c r="PBU309" s="49"/>
      <c r="PBV309" s="49"/>
      <c r="PBW309" s="49"/>
      <c r="PBX309" s="49"/>
      <c r="PBY309" s="49"/>
      <c r="PBZ309" s="49"/>
      <c r="PCA309" s="49"/>
      <c r="PCB309" s="49"/>
      <c r="PCC309" s="49"/>
      <c r="PCD309" s="49"/>
      <c r="PCE309" s="49"/>
      <c r="PCF309" s="49"/>
      <c r="PCG309" s="49"/>
      <c r="PCH309" s="49"/>
      <c r="PCI309" s="49"/>
      <c r="PCJ309" s="49"/>
      <c r="PCK309" s="49"/>
      <c r="PCL309" s="49"/>
      <c r="PCM309" s="49"/>
      <c r="PCN309" s="49"/>
      <c r="PCO309" s="49"/>
      <c r="PCP309" s="49"/>
      <c r="PCQ309" s="49"/>
      <c r="PCR309" s="49"/>
      <c r="PCS309" s="49"/>
      <c r="PCT309" s="49"/>
      <c r="PCU309" s="49"/>
      <c r="PCV309" s="49"/>
      <c r="PCW309" s="49"/>
      <c r="PCX309" s="49"/>
      <c r="PCY309" s="49"/>
      <c r="PCZ309" s="49"/>
      <c r="PDA309" s="49"/>
      <c r="PDB309" s="49"/>
      <c r="PDC309" s="49"/>
      <c r="PDD309" s="49"/>
      <c r="PDE309" s="49"/>
      <c r="PDF309" s="49"/>
      <c r="PDG309" s="49"/>
      <c r="PDH309" s="49"/>
      <c r="PDI309" s="49"/>
      <c r="PDJ309" s="49"/>
      <c r="PDK309" s="49"/>
      <c r="PDL309" s="49"/>
      <c r="PDM309" s="49"/>
      <c r="PDN309" s="49"/>
      <c r="PDO309" s="49"/>
      <c r="PDP309" s="49"/>
      <c r="PDQ309" s="49"/>
      <c r="PDR309" s="49"/>
      <c r="PDS309" s="49"/>
      <c r="PDT309" s="49"/>
      <c r="PDU309" s="49"/>
      <c r="PDV309" s="49"/>
      <c r="PDW309" s="49"/>
      <c r="PDX309" s="49"/>
      <c r="PDY309" s="49"/>
      <c r="PDZ309" s="49"/>
      <c r="PEA309" s="49"/>
      <c r="PEB309" s="49"/>
      <c r="PEC309" s="49"/>
      <c r="PED309" s="49"/>
      <c r="PEE309" s="49"/>
      <c r="PEF309" s="49"/>
      <c r="PEG309" s="49"/>
      <c r="PEH309" s="49"/>
      <c r="PEI309" s="49"/>
      <c r="PEJ309" s="49"/>
      <c r="PEK309" s="49"/>
      <c r="PEL309" s="49"/>
      <c r="PEM309" s="49"/>
      <c r="PEN309" s="49"/>
      <c r="PEO309" s="49"/>
      <c r="PEP309" s="49"/>
      <c r="PEQ309" s="49"/>
      <c r="PER309" s="49"/>
      <c r="PES309" s="49"/>
      <c r="PET309" s="49"/>
      <c r="PEU309" s="49"/>
      <c r="PEV309" s="49"/>
      <c r="PEW309" s="49"/>
      <c r="PEX309" s="49"/>
      <c r="PEY309" s="49"/>
      <c r="PEZ309" s="49"/>
      <c r="PFA309" s="49"/>
      <c r="PFB309" s="49"/>
      <c r="PFC309" s="49"/>
      <c r="PFD309" s="49"/>
      <c r="PFE309" s="49"/>
      <c r="PFF309" s="49"/>
      <c r="PFG309" s="49"/>
      <c r="PFH309" s="49"/>
      <c r="PFI309" s="49"/>
      <c r="PFJ309" s="49"/>
      <c r="PFK309" s="49"/>
      <c r="PFL309" s="49"/>
      <c r="PFM309" s="49"/>
      <c r="PFN309" s="49"/>
      <c r="PFO309" s="49"/>
      <c r="PFP309" s="49"/>
      <c r="PFQ309" s="49"/>
      <c r="PFR309" s="49"/>
      <c r="PFS309" s="49"/>
      <c r="PFT309" s="49"/>
      <c r="PFU309" s="49"/>
      <c r="PFV309" s="49"/>
      <c r="PFW309" s="49"/>
      <c r="PFX309" s="49"/>
      <c r="PFY309" s="49"/>
      <c r="PFZ309" s="49"/>
      <c r="PGA309" s="49"/>
      <c r="PGB309" s="49"/>
      <c r="PGC309" s="49"/>
      <c r="PGD309" s="49"/>
      <c r="PGE309" s="49"/>
      <c r="PGF309" s="49"/>
      <c r="PGG309" s="49"/>
      <c r="PGH309" s="49"/>
      <c r="PGI309" s="49"/>
      <c r="PGJ309" s="49"/>
      <c r="PGK309" s="49"/>
      <c r="PGL309" s="49"/>
      <c r="PGM309" s="49"/>
      <c r="PGN309" s="49"/>
      <c r="PGO309" s="49"/>
      <c r="PGP309" s="49"/>
      <c r="PGQ309" s="49"/>
      <c r="PGR309" s="49"/>
      <c r="PGS309" s="49"/>
      <c r="PGT309" s="49"/>
      <c r="PGU309" s="49"/>
      <c r="PGV309" s="49"/>
      <c r="PGW309" s="49"/>
      <c r="PGX309" s="49"/>
      <c r="PGY309" s="49"/>
      <c r="PGZ309" s="49"/>
      <c r="PHA309" s="49"/>
      <c r="PHB309" s="49"/>
      <c r="PHC309" s="49"/>
      <c r="PHD309" s="49"/>
      <c r="PHE309" s="49"/>
      <c r="PHF309" s="49"/>
      <c r="PHG309" s="49"/>
      <c r="PHH309" s="49"/>
      <c r="PHI309" s="49"/>
      <c r="PHJ309" s="49"/>
      <c r="PHK309" s="49"/>
      <c r="PHL309" s="49"/>
      <c r="PHM309" s="49"/>
      <c r="PHN309" s="49"/>
      <c r="PHO309" s="49"/>
      <c r="PHP309" s="49"/>
      <c r="PHQ309" s="49"/>
      <c r="PHR309" s="49"/>
      <c r="PHS309" s="49"/>
      <c r="PHT309" s="49"/>
      <c r="PHU309" s="49"/>
      <c r="PHV309" s="49"/>
      <c r="PHW309" s="49"/>
      <c r="PHX309" s="49"/>
      <c r="PHY309" s="49"/>
      <c r="PHZ309" s="49"/>
      <c r="PIA309" s="49"/>
      <c r="PIB309" s="49"/>
      <c r="PIC309" s="49"/>
      <c r="PID309" s="49"/>
      <c r="PIE309" s="49"/>
      <c r="PIF309" s="49"/>
      <c r="PIG309" s="49"/>
      <c r="PIH309" s="49"/>
      <c r="PII309" s="49"/>
      <c r="PIJ309" s="49"/>
      <c r="PIK309" s="49"/>
      <c r="PIL309" s="49"/>
      <c r="PIM309" s="49"/>
      <c r="PIN309" s="49"/>
      <c r="PIO309" s="49"/>
      <c r="PIP309" s="49"/>
      <c r="PIQ309" s="49"/>
      <c r="PIR309" s="49"/>
      <c r="PIS309" s="49"/>
      <c r="PIT309" s="49"/>
      <c r="PIU309" s="49"/>
      <c r="PIV309" s="49"/>
      <c r="PIW309" s="49"/>
      <c r="PIX309" s="49"/>
      <c r="PIY309" s="49"/>
      <c r="PIZ309" s="49"/>
      <c r="PJA309" s="49"/>
      <c r="PJB309" s="49"/>
      <c r="PJC309" s="49"/>
      <c r="PJD309" s="49"/>
      <c r="PJE309" s="49"/>
      <c r="PJF309" s="49"/>
      <c r="PJG309" s="49"/>
      <c r="PJH309" s="49"/>
      <c r="PJI309" s="49"/>
      <c r="PJJ309" s="49"/>
      <c r="PJK309" s="49"/>
      <c r="PJL309" s="49"/>
      <c r="PJM309" s="49"/>
      <c r="PJN309" s="49"/>
      <c r="PJO309" s="49"/>
      <c r="PJP309" s="49"/>
      <c r="PJQ309" s="49"/>
      <c r="PJR309" s="49"/>
      <c r="PJS309" s="49"/>
      <c r="PJT309" s="49"/>
      <c r="PJU309" s="49"/>
      <c r="PJV309" s="49"/>
      <c r="PJW309" s="49"/>
      <c r="PJX309" s="49"/>
      <c r="PJY309" s="49"/>
      <c r="PJZ309" s="49"/>
      <c r="PKA309" s="49"/>
      <c r="PKB309" s="49"/>
      <c r="PKC309" s="49"/>
      <c r="PKD309" s="49"/>
      <c r="PKE309" s="49"/>
      <c r="PKF309" s="49"/>
      <c r="PKG309" s="49"/>
      <c r="PKH309" s="49"/>
      <c r="PKI309" s="49"/>
      <c r="PKJ309" s="49"/>
      <c r="PKK309" s="49"/>
      <c r="PKL309" s="49"/>
      <c r="PKM309" s="49"/>
      <c r="PKN309" s="49"/>
      <c r="PKO309" s="49"/>
      <c r="PKP309" s="49"/>
      <c r="PKQ309" s="49"/>
      <c r="PKR309" s="49"/>
      <c r="PKS309" s="49"/>
      <c r="PKT309" s="49"/>
      <c r="PKU309" s="49"/>
      <c r="PKV309" s="49"/>
      <c r="PKW309" s="49"/>
      <c r="PKX309" s="49"/>
      <c r="PKY309" s="49"/>
      <c r="PKZ309" s="49"/>
      <c r="PLA309" s="49"/>
      <c r="PLB309" s="49"/>
      <c r="PLC309" s="49"/>
      <c r="PLD309" s="49"/>
      <c r="PLE309" s="49"/>
      <c r="PLF309" s="49"/>
      <c r="PLG309" s="49"/>
      <c r="PLH309" s="49"/>
      <c r="PLI309" s="49"/>
      <c r="PLJ309" s="49"/>
      <c r="PLK309" s="49"/>
      <c r="PLL309" s="49"/>
      <c r="PLM309" s="49"/>
      <c r="PLN309" s="49"/>
      <c r="PLO309" s="49"/>
      <c r="PLP309" s="49"/>
      <c r="PLQ309" s="49"/>
      <c r="PLR309" s="49"/>
      <c r="PLS309" s="49"/>
      <c r="PLT309" s="49"/>
      <c r="PLU309" s="49"/>
      <c r="PLV309" s="49"/>
      <c r="PLW309" s="49"/>
      <c r="PLX309" s="49"/>
      <c r="PLY309" s="49"/>
      <c r="PLZ309" s="49"/>
      <c r="PMA309" s="49"/>
      <c r="PMB309" s="49"/>
      <c r="PMC309" s="49"/>
      <c r="PMD309" s="49"/>
      <c r="PME309" s="49"/>
      <c r="PMF309" s="49"/>
      <c r="PMG309" s="49"/>
      <c r="PMH309" s="49"/>
      <c r="PMI309" s="49"/>
      <c r="PMJ309" s="49"/>
      <c r="PMK309" s="49"/>
      <c r="PML309" s="49"/>
      <c r="PMM309" s="49"/>
      <c r="PMN309" s="49"/>
      <c r="PMO309" s="49"/>
      <c r="PMP309" s="49"/>
      <c r="PMQ309" s="49"/>
      <c r="PMR309" s="49"/>
      <c r="PMS309" s="49"/>
      <c r="PMT309" s="49"/>
      <c r="PMU309" s="49"/>
      <c r="PMV309" s="49"/>
      <c r="PMW309" s="49"/>
      <c r="PMX309" s="49"/>
      <c r="PMY309" s="49"/>
      <c r="PMZ309" s="49"/>
      <c r="PNA309" s="49"/>
      <c r="PNB309" s="49"/>
      <c r="PNC309" s="49"/>
      <c r="PND309" s="49"/>
      <c r="PNE309" s="49"/>
      <c r="PNF309" s="49"/>
      <c r="PNG309" s="49"/>
      <c r="PNH309" s="49"/>
      <c r="PNI309" s="49"/>
      <c r="PNJ309" s="49"/>
      <c r="PNK309" s="49"/>
      <c r="PNL309" s="49"/>
      <c r="PNM309" s="49"/>
      <c r="PNN309" s="49"/>
      <c r="PNO309" s="49"/>
      <c r="PNP309" s="49"/>
      <c r="PNQ309" s="49"/>
      <c r="PNR309" s="49"/>
      <c r="PNS309" s="49"/>
      <c r="PNT309" s="49"/>
      <c r="PNU309" s="49"/>
      <c r="PNV309" s="49"/>
      <c r="PNW309" s="49"/>
      <c r="PNX309" s="49"/>
      <c r="PNY309" s="49"/>
      <c r="PNZ309" s="49"/>
      <c r="POA309" s="49"/>
      <c r="POB309" s="49"/>
      <c r="POC309" s="49"/>
      <c r="POD309" s="49"/>
      <c r="POE309" s="49"/>
      <c r="POF309" s="49"/>
      <c r="POG309" s="49"/>
      <c r="POH309" s="49"/>
      <c r="POI309" s="49"/>
      <c r="POJ309" s="49"/>
      <c r="POK309" s="49"/>
      <c r="POL309" s="49"/>
      <c r="POM309" s="49"/>
      <c r="PON309" s="49"/>
      <c r="POO309" s="49"/>
      <c r="POP309" s="49"/>
      <c r="POQ309" s="49"/>
      <c r="POR309" s="49"/>
      <c r="POS309" s="49"/>
      <c r="POT309" s="49"/>
      <c r="POU309" s="49"/>
      <c r="POV309" s="49"/>
      <c r="POW309" s="49"/>
      <c r="POX309" s="49"/>
      <c r="POY309" s="49"/>
      <c r="POZ309" s="49"/>
      <c r="PPA309" s="49"/>
      <c r="PPB309" s="49"/>
      <c r="PPC309" s="49"/>
      <c r="PPD309" s="49"/>
      <c r="PPE309" s="49"/>
      <c r="PPF309" s="49"/>
      <c r="PPG309" s="49"/>
      <c r="PPH309" s="49"/>
      <c r="PPI309" s="49"/>
      <c r="PPJ309" s="49"/>
      <c r="PPK309" s="49"/>
      <c r="PPL309" s="49"/>
      <c r="PPM309" s="49"/>
      <c r="PPN309" s="49"/>
      <c r="PPO309" s="49"/>
      <c r="PPP309" s="49"/>
      <c r="PPQ309" s="49"/>
      <c r="PPR309" s="49"/>
      <c r="PPS309" s="49"/>
      <c r="PPT309" s="49"/>
      <c r="PPU309" s="49"/>
      <c r="PPV309" s="49"/>
      <c r="PPW309" s="49"/>
      <c r="PPX309" s="49"/>
      <c r="PPY309" s="49"/>
      <c r="PPZ309" s="49"/>
      <c r="PQA309" s="49"/>
      <c r="PQB309" s="49"/>
      <c r="PQC309" s="49"/>
      <c r="PQD309" s="49"/>
      <c r="PQE309" s="49"/>
      <c r="PQF309" s="49"/>
      <c r="PQG309" s="49"/>
      <c r="PQH309" s="49"/>
      <c r="PQI309" s="49"/>
      <c r="PQJ309" s="49"/>
      <c r="PQK309" s="49"/>
      <c r="PQL309" s="49"/>
      <c r="PQM309" s="49"/>
      <c r="PQN309" s="49"/>
      <c r="PQO309" s="49"/>
      <c r="PQP309" s="49"/>
      <c r="PQQ309" s="49"/>
      <c r="PQR309" s="49"/>
      <c r="PQS309" s="49"/>
      <c r="PQT309" s="49"/>
      <c r="PQU309" s="49"/>
      <c r="PQV309" s="49"/>
      <c r="PQW309" s="49"/>
      <c r="PQX309" s="49"/>
      <c r="PQY309" s="49"/>
      <c r="PQZ309" s="49"/>
      <c r="PRA309" s="49"/>
      <c r="PRB309" s="49"/>
      <c r="PRC309" s="49"/>
      <c r="PRD309" s="49"/>
      <c r="PRE309" s="49"/>
      <c r="PRF309" s="49"/>
      <c r="PRG309" s="49"/>
      <c r="PRH309" s="49"/>
      <c r="PRI309" s="49"/>
      <c r="PRJ309" s="49"/>
      <c r="PRK309" s="49"/>
      <c r="PRL309" s="49"/>
      <c r="PRM309" s="49"/>
      <c r="PRN309" s="49"/>
      <c r="PRO309" s="49"/>
      <c r="PRP309" s="49"/>
      <c r="PRQ309" s="49"/>
      <c r="PRR309" s="49"/>
      <c r="PRS309" s="49"/>
      <c r="PRT309" s="49"/>
      <c r="PRU309" s="49"/>
      <c r="PRV309" s="49"/>
      <c r="PRW309" s="49"/>
      <c r="PRX309" s="49"/>
      <c r="PRY309" s="49"/>
      <c r="PRZ309" s="49"/>
      <c r="PSA309" s="49"/>
      <c r="PSB309" s="49"/>
      <c r="PSC309" s="49"/>
      <c r="PSD309" s="49"/>
      <c r="PSE309" s="49"/>
      <c r="PSF309" s="49"/>
      <c r="PSG309" s="49"/>
      <c r="PSH309" s="49"/>
      <c r="PSI309" s="49"/>
      <c r="PSJ309" s="49"/>
      <c r="PSK309" s="49"/>
      <c r="PSL309" s="49"/>
      <c r="PSM309" s="49"/>
      <c r="PSN309" s="49"/>
      <c r="PSO309" s="49"/>
      <c r="PSP309" s="49"/>
      <c r="PSQ309" s="49"/>
      <c r="PSR309" s="49"/>
      <c r="PSS309" s="49"/>
      <c r="PST309" s="49"/>
      <c r="PSU309" s="49"/>
      <c r="PSV309" s="49"/>
      <c r="PSW309" s="49"/>
      <c r="PSX309" s="49"/>
      <c r="PSY309" s="49"/>
      <c r="PSZ309" s="49"/>
      <c r="PTA309" s="49"/>
      <c r="PTB309" s="49"/>
      <c r="PTC309" s="49"/>
      <c r="PTD309" s="49"/>
      <c r="PTE309" s="49"/>
      <c r="PTF309" s="49"/>
      <c r="PTG309" s="49"/>
      <c r="PTH309" s="49"/>
      <c r="PTI309" s="49"/>
      <c r="PTJ309" s="49"/>
      <c r="PTK309" s="49"/>
      <c r="PTL309" s="49"/>
      <c r="PTM309" s="49"/>
      <c r="PTN309" s="49"/>
      <c r="PTO309" s="49"/>
      <c r="PTP309" s="49"/>
      <c r="PTQ309" s="49"/>
      <c r="PTR309" s="49"/>
      <c r="PTS309" s="49"/>
      <c r="PTT309" s="49"/>
      <c r="PTU309" s="49"/>
      <c r="PTV309" s="49"/>
      <c r="PTW309" s="49"/>
      <c r="PTX309" s="49"/>
      <c r="PTY309" s="49"/>
      <c r="PTZ309" s="49"/>
      <c r="PUA309" s="49"/>
      <c r="PUB309" s="49"/>
      <c r="PUC309" s="49"/>
      <c r="PUD309" s="49"/>
      <c r="PUE309" s="49"/>
      <c r="PUF309" s="49"/>
      <c r="PUG309" s="49"/>
      <c r="PUH309" s="49"/>
      <c r="PUI309" s="49"/>
      <c r="PUJ309" s="49"/>
      <c r="PUK309" s="49"/>
      <c r="PUL309" s="49"/>
      <c r="PUM309" s="49"/>
      <c r="PUN309" s="49"/>
      <c r="PUO309" s="49"/>
      <c r="PUP309" s="49"/>
      <c r="PUQ309" s="49"/>
      <c r="PUR309" s="49"/>
      <c r="PUS309" s="49"/>
      <c r="PUT309" s="49"/>
      <c r="PUU309" s="49"/>
      <c r="PUV309" s="49"/>
      <c r="PUW309" s="49"/>
      <c r="PUX309" s="49"/>
      <c r="PUY309" s="49"/>
      <c r="PUZ309" s="49"/>
      <c r="PVA309" s="49"/>
      <c r="PVB309" s="49"/>
      <c r="PVC309" s="49"/>
      <c r="PVD309" s="49"/>
      <c r="PVE309" s="49"/>
      <c r="PVF309" s="49"/>
      <c r="PVG309" s="49"/>
      <c r="PVH309" s="49"/>
      <c r="PVI309" s="49"/>
      <c r="PVJ309" s="49"/>
      <c r="PVK309" s="49"/>
      <c r="PVL309" s="49"/>
      <c r="PVM309" s="49"/>
      <c r="PVN309" s="49"/>
      <c r="PVO309" s="49"/>
      <c r="PVP309" s="49"/>
      <c r="PVQ309" s="49"/>
      <c r="PVR309" s="49"/>
      <c r="PVS309" s="49"/>
      <c r="PVT309" s="49"/>
      <c r="PVU309" s="49"/>
      <c r="PVV309" s="49"/>
      <c r="PVW309" s="49"/>
      <c r="PVX309" s="49"/>
      <c r="PVY309" s="49"/>
      <c r="PVZ309" s="49"/>
      <c r="PWA309" s="49"/>
      <c r="PWB309" s="49"/>
      <c r="PWC309" s="49"/>
      <c r="PWD309" s="49"/>
      <c r="PWE309" s="49"/>
      <c r="PWF309" s="49"/>
      <c r="PWG309" s="49"/>
      <c r="PWH309" s="49"/>
      <c r="PWI309" s="49"/>
      <c r="PWJ309" s="49"/>
      <c r="PWK309" s="49"/>
      <c r="PWL309" s="49"/>
      <c r="PWM309" s="49"/>
      <c r="PWN309" s="49"/>
      <c r="PWO309" s="49"/>
      <c r="PWP309" s="49"/>
      <c r="PWQ309" s="49"/>
      <c r="PWR309" s="49"/>
      <c r="PWS309" s="49"/>
      <c r="PWT309" s="49"/>
      <c r="PWU309" s="49"/>
      <c r="PWV309" s="49"/>
      <c r="PWW309" s="49"/>
      <c r="PWX309" s="49"/>
      <c r="PWY309" s="49"/>
      <c r="PWZ309" s="49"/>
      <c r="PXA309" s="49"/>
      <c r="PXB309" s="49"/>
      <c r="PXC309" s="49"/>
      <c r="PXD309" s="49"/>
      <c r="PXE309" s="49"/>
      <c r="PXF309" s="49"/>
      <c r="PXG309" s="49"/>
      <c r="PXH309" s="49"/>
      <c r="PXI309" s="49"/>
      <c r="PXJ309" s="49"/>
      <c r="PXK309" s="49"/>
      <c r="PXL309" s="49"/>
      <c r="PXM309" s="49"/>
      <c r="PXN309" s="49"/>
      <c r="PXO309" s="49"/>
      <c r="PXP309" s="49"/>
      <c r="PXQ309" s="49"/>
      <c r="PXR309" s="49"/>
      <c r="PXS309" s="49"/>
      <c r="PXT309" s="49"/>
      <c r="PXU309" s="49"/>
      <c r="PXV309" s="49"/>
      <c r="PXW309" s="49"/>
      <c r="PXX309" s="49"/>
      <c r="PXY309" s="49"/>
      <c r="PXZ309" s="49"/>
      <c r="PYA309" s="49"/>
      <c r="PYB309" s="49"/>
      <c r="PYC309" s="49"/>
      <c r="PYD309" s="49"/>
      <c r="PYE309" s="49"/>
      <c r="PYF309" s="49"/>
      <c r="PYG309" s="49"/>
      <c r="PYH309" s="49"/>
      <c r="PYI309" s="49"/>
      <c r="PYJ309" s="49"/>
      <c r="PYK309" s="49"/>
      <c r="PYL309" s="49"/>
      <c r="PYM309" s="49"/>
      <c r="PYN309" s="49"/>
      <c r="PYO309" s="49"/>
      <c r="PYP309" s="49"/>
      <c r="PYQ309" s="49"/>
      <c r="PYR309" s="49"/>
      <c r="PYS309" s="49"/>
      <c r="PYT309" s="49"/>
      <c r="PYU309" s="49"/>
      <c r="PYV309" s="49"/>
      <c r="PYW309" s="49"/>
      <c r="PYX309" s="49"/>
      <c r="PYY309" s="49"/>
      <c r="PYZ309" s="49"/>
      <c r="PZA309" s="49"/>
      <c r="PZB309" s="49"/>
      <c r="PZC309" s="49"/>
      <c r="PZD309" s="49"/>
      <c r="PZE309" s="49"/>
      <c r="PZF309" s="49"/>
      <c r="PZG309" s="49"/>
      <c r="PZH309" s="49"/>
      <c r="PZI309" s="49"/>
      <c r="PZJ309" s="49"/>
      <c r="PZK309" s="49"/>
      <c r="PZL309" s="49"/>
      <c r="PZM309" s="49"/>
      <c r="PZN309" s="49"/>
      <c r="PZO309" s="49"/>
      <c r="PZP309" s="49"/>
      <c r="PZQ309" s="49"/>
      <c r="PZR309" s="49"/>
      <c r="PZS309" s="49"/>
      <c r="PZT309" s="49"/>
      <c r="PZU309" s="49"/>
      <c r="PZV309" s="49"/>
      <c r="PZW309" s="49"/>
      <c r="PZX309" s="49"/>
      <c r="PZY309" s="49"/>
      <c r="PZZ309" s="49"/>
      <c r="QAA309" s="49"/>
      <c r="QAB309" s="49"/>
      <c r="QAC309" s="49"/>
      <c r="QAD309" s="49"/>
      <c r="QAE309" s="49"/>
      <c r="QAF309" s="49"/>
      <c r="QAG309" s="49"/>
      <c r="QAH309" s="49"/>
      <c r="QAI309" s="49"/>
      <c r="QAJ309" s="49"/>
      <c r="QAK309" s="49"/>
      <c r="QAL309" s="49"/>
      <c r="QAM309" s="49"/>
      <c r="QAN309" s="49"/>
      <c r="QAO309" s="49"/>
      <c r="QAP309" s="49"/>
      <c r="QAQ309" s="49"/>
      <c r="QAR309" s="49"/>
      <c r="QAS309" s="49"/>
      <c r="QAT309" s="49"/>
      <c r="QAU309" s="49"/>
      <c r="QAV309" s="49"/>
      <c r="QAW309" s="49"/>
      <c r="QAX309" s="49"/>
      <c r="QAY309" s="49"/>
      <c r="QAZ309" s="49"/>
      <c r="QBA309" s="49"/>
      <c r="QBB309" s="49"/>
      <c r="QBC309" s="49"/>
      <c r="QBD309" s="49"/>
      <c r="QBE309" s="49"/>
      <c r="QBF309" s="49"/>
      <c r="QBG309" s="49"/>
      <c r="QBH309" s="49"/>
      <c r="QBI309" s="49"/>
      <c r="QBJ309" s="49"/>
      <c r="QBK309" s="49"/>
      <c r="QBL309" s="49"/>
      <c r="QBM309" s="49"/>
      <c r="QBN309" s="49"/>
      <c r="QBO309" s="49"/>
      <c r="QBP309" s="49"/>
      <c r="QBQ309" s="49"/>
      <c r="QBR309" s="49"/>
      <c r="QBS309" s="49"/>
      <c r="QBT309" s="49"/>
      <c r="QBU309" s="49"/>
      <c r="QBV309" s="49"/>
      <c r="QBW309" s="49"/>
      <c r="QBX309" s="49"/>
      <c r="QBY309" s="49"/>
      <c r="QBZ309" s="49"/>
      <c r="QCA309" s="49"/>
      <c r="QCB309" s="49"/>
      <c r="QCC309" s="49"/>
      <c r="QCD309" s="49"/>
      <c r="QCE309" s="49"/>
      <c r="QCF309" s="49"/>
      <c r="QCG309" s="49"/>
      <c r="QCH309" s="49"/>
      <c r="QCI309" s="49"/>
      <c r="QCJ309" s="49"/>
      <c r="QCK309" s="49"/>
      <c r="QCL309" s="49"/>
      <c r="QCM309" s="49"/>
      <c r="QCN309" s="49"/>
      <c r="QCO309" s="49"/>
      <c r="QCP309" s="49"/>
      <c r="QCQ309" s="49"/>
      <c r="QCR309" s="49"/>
      <c r="QCS309" s="49"/>
      <c r="QCT309" s="49"/>
      <c r="QCU309" s="49"/>
      <c r="QCV309" s="49"/>
      <c r="QCW309" s="49"/>
      <c r="QCX309" s="49"/>
      <c r="QCY309" s="49"/>
      <c r="QCZ309" s="49"/>
      <c r="QDA309" s="49"/>
      <c r="QDB309" s="49"/>
      <c r="QDC309" s="49"/>
      <c r="QDD309" s="49"/>
      <c r="QDE309" s="49"/>
      <c r="QDF309" s="49"/>
      <c r="QDG309" s="49"/>
      <c r="QDH309" s="49"/>
      <c r="QDI309" s="49"/>
      <c r="QDJ309" s="49"/>
      <c r="QDK309" s="49"/>
      <c r="QDL309" s="49"/>
      <c r="QDM309" s="49"/>
      <c r="QDN309" s="49"/>
      <c r="QDO309" s="49"/>
      <c r="QDP309" s="49"/>
      <c r="QDQ309" s="49"/>
      <c r="QDR309" s="49"/>
      <c r="QDS309" s="49"/>
      <c r="QDT309" s="49"/>
      <c r="QDU309" s="49"/>
      <c r="QDV309" s="49"/>
      <c r="QDW309" s="49"/>
      <c r="QDX309" s="49"/>
      <c r="QDY309" s="49"/>
      <c r="QDZ309" s="49"/>
      <c r="QEA309" s="49"/>
      <c r="QEB309" s="49"/>
      <c r="QEC309" s="49"/>
      <c r="QED309" s="49"/>
      <c r="QEE309" s="49"/>
      <c r="QEF309" s="49"/>
      <c r="QEG309" s="49"/>
      <c r="QEH309" s="49"/>
      <c r="QEI309" s="49"/>
      <c r="QEJ309" s="49"/>
      <c r="QEK309" s="49"/>
      <c r="QEL309" s="49"/>
      <c r="QEM309" s="49"/>
      <c r="QEN309" s="49"/>
      <c r="QEO309" s="49"/>
      <c r="QEP309" s="49"/>
      <c r="QEQ309" s="49"/>
      <c r="QER309" s="49"/>
      <c r="QES309" s="49"/>
      <c r="QET309" s="49"/>
      <c r="QEU309" s="49"/>
      <c r="QEV309" s="49"/>
      <c r="QEW309" s="49"/>
      <c r="QEX309" s="49"/>
      <c r="QEY309" s="49"/>
      <c r="QEZ309" s="49"/>
      <c r="QFA309" s="49"/>
      <c r="QFB309" s="49"/>
      <c r="QFC309" s="49"/>
      <c r="QFD309" s="49"/>
      <c r="QFE309" s="49"/>
      <c r="QFF309" s="49"/>
      <c r="QFG309" s="49"/>
      <c r="QFH309" s="49"/>
      <c r="QFI309" s="49"/>
      <c r="QFJ309" s="49"/>
      <c r="QFK309" s="49"/>
      <c r="QFL309" s="49"/>
      <c r="QFM309" s="49"/>
      <c r="QFN309" s="49"/>
      <c r="QFO309" s="49"/>
      <c r="QFP309" s="49"/>
      <c r="QFQ309" s="49"/>
      <c r="QFR309" s="49"/>
      <c r="QFS309" s="49"/>
      <c r="QFT309" s="49"/>
      <c r="QFU309" s="49"/>
      <c r="QFV309" s="49"/>
      <c r="QFW309" s="49"/>
      <c r="QFX309" s="49"/>
      <c r="QFY309" s="49"/>
      <c r="QFZ309" s="49"/>
      <c r="QGA309" s="49"/>
      <c r="QGB309" s="49"/>
      <c r="QGC309" s="49"/>
      <c r="QGD309" s="49"/>
      <c r="QGE309" s="49"/>
      <c r="QGF309" s="49"/>
      <c r="QGG309" s="49"/>
      <c r="QGH309" s="49"/>
      <c r="QGI309" s="49"/>
      <c r="QGJ309" s="49"/>
      <c r="QGK309" s="49"/>
      <c r="QGL309" s="49"/>
      <c r="QGM309" s="49"/>
      <c r="QGN309" s="49"/>
      <c r="QGO309" s="49"/>
      <c r="QGP309" s="49"/>
      <c r="QGQ309" s="49"/>
      <c r="QGR309" s="49"/>
      <c r="QGS309" s="49"/>
      <c r="QGT309" s="49"/>
      <c r="QGU309" s="49"/>
      <c r="QGV309" s="49"/>
      <c r="QGW309" s="49"/>
      <c r="QGX309" s="49"/>
      <c r="QGY309" s="49"/>
      <c r="QGZ309" s="49"/>
      <c r="QHA309" s="49"/>
      <c r="QHB309" s="49"/>
      <c r="QHC309" s="49"/>
      <c r="QHD309" s="49"/>
      <c r="QHE309" s="49"/>
      <c r="QHF309" s="49"/>
      <c r="QHG309" s="49"/>
      <c r="QHH309" s="49"/>
      <c r="QHI309" s="49"/>
      <c r="QHJ309" s="49"/>
      <c r="QHK309" s="49"/>
      <c r="QHL309" s="49"/>
      <c r="QHM309" s="49"/>
      <c r="QHN309" s="49"/>
      <c r="QHO309" s="49"/>
      <c r="QHP309" s="49"/>
      <c r="QHQ309" s="49"/>
      <c r="QHR309" s="49"/>
      <c r="QHS309" s="49"/>
      <c r="QHT309" s="49"/>
      <c r="QHU309" s="49"/>
      <c r="QHV309" s="49"/>
      <c r="QHW309" s="49"/>
      <c r="QHX309" s="49"/>
      <c r="QHY309" s="49"/>
      <c r="QHZ309" s="49"/>
      <c r="QIA309" s="49"/>
      <c r="QIB309" s="49"/>
      <c r="QIC309" s="49"/>
      <c r="QID309" s="49"/>
      <c r="QIE309" s="49"/>
      <c r="QIF309" s="49"/>
      <c r="QIG309" s="49"/>
      <c r="QIH309" s="49"/>
      <c r="QII309" s="49"/>
      <c r="QIJ309" s="49"/>
      <c r="QIK309" s="49"/>
      <c r="QIL309" s="49"/>
      <c r="QIM309" s="49"/>
      <c r="QIN309" s="49"/>
      <c r="QIO309" s="49"/>
      <c r="QIP309" s="49"/>
      <c r="QIQ309" s="49"/>
      <c r="QIR309" s="49"/>
      <c r="QIS309" s="49"/>
      <c r="QIT309" s="49"/>
      <c r="QIU309" s="49"/>
      <c r="QIV309" s="49"/>
      <c r="QIW309" s="49"/>
      <c r="QIX309" s="49"/>
      <c r="QIY309" s="49"/>
      <c r="QIZ309" s="49"/>
      <c r="QJA309" s="49"/>
      <c r="QJB309" s="49"/>
      <c r="QJC309" s="49"/>
      <c r="QJD309" s="49"/>
      <c r="QJE309" s="49"/>
      <c r="QJF309" s="49"/>
      <c r="QJG309" s="49"/>
      <c r="QJH309" s="49"/>
      <c r="QJI309" s="49"/>
      <c r="QJJ309" s="49"/>
      <c r="QJK309" s="49"/>
      <c r="QJL309" s="49"/>
      <c r="QJM309" s="49"/>
      <c r="QJN309" s="49"/>
      <c r="QJO309" s="49"/>
      <c r="QJP309" s="49"/>
      <c r="QJQ309" s="49"/>
      <c r="QJR309" s="49"/>
      <c r="QJS309" s="49"/>
      <c r="QJT309" s="49"/>
      <c r="QJU309" s="49"/>
      <c r="QJV309" s="49"/>
      <c r="QJW309" s="49"/>
      <c r="QJX309" s="49"/>
      <c r="QJY309" s="49"/>
      <c r="QJZ309" s="49"/>
      <c r="QKA309" s="49"/>
      <c r="QKB309" s="49"/>
      <c r="QKC309" s="49"/>
      <c r="QKD309" s="49"/>
      <c r="QKE309" s="49"/>
      <c r="QKF309" s="49"/>
      <c r="QKG309" s="49"/>
      <c r="QKH309" s="49"/>
      <c r="QKI309" s="49"/>
      <c r="QKJ309" s="49"/>
      <c r="QKK309" s="49"/>
      <c r="QKL309" s="49"/>
      <c r="QKM309" s="49"/>
      <c r="QKN309" s="49"/>
      <c r="QKO309" s="49"/>
      <c r="QKP309" s="49"/>
      <c r="QKQ309" s="49"/>
      <c r="QKR309" s="49"/>
      <c r="QKS309" s="49"/>
      <c r="QKT309" s="49"/>
      <c r="QKU309" s="49"/>
      <c r="QKV309" s="49"/>
      <c r="QKW309" s="49"/>
      <c r="QKX309" s="49"/>
      <c r="QKY309" s="49"/>
      <c r="QKZ309" s="49"/>
      <c r="QLA309" s="49"/>
      <c r="QLB309" s="49"/>
      <c r="QLC309" s="49"/>
      <c r="QLD309" s="49"/>
      <c r="QLE309" s="49"/>
      <c r="QLF309" s="49"/>
      <c r="QLG309" s="49"/>
      <c r="QLH309" s="49"/>
      <c r="QLI309" s="49"/>
      <c r="QLJ309" s="49"/>
      <c r="QLK309" s="49"/>
      <c r="QLL309" s="49"/>
      <c r="QLM309" s="49"/>
      <c r="QLN309" s="49"/>
      <c r="QLO309" s="49"/>
      <c r="QLP309" s="49"/>
      <c r="QLQ309" s="49"/>
      <c r="QLR309" s="49"/>
      <c r="QLS309" s="49"/>
      <c r="QLT309" s="49"/>
      <c r="QLU309" s="49"/>
      <c r="QLV309" s="49"/>
      <c r="QLW309" s="49"/>
      <c r="QLX309" s="49"/>
      <c r="QLY309" s="49"/>
      <c r="QLZ309" s="49"/>
      <c r="QMA309" s="49"/>
      <c r="QMB309" s="49"/>
      <c r="QMC309" s="49"/>
      <c r="QMD309" s="49"/>
      <c r="QME309" s="49"/>
      <c r="QMF309" s="49"/>
      <c r="QMG309" s="49"/>
      <c r="QMH309" s="49"/>
      <c r="QMI309" s="49"/>
      <c r="QMJ309" s="49"/>
      <c r="QMK309" s="49"/>
      <c r="QML309" s="49"/>
      <c r="QMM309" s="49"/>
      <c r="QMN309" s="49"/>
      <c r="QMO309" s="49"/>
      <c r="QMP309" s="49"/>
      <c r="QMQ309" s="49"/>
      <c r="QMR309" s="49"/>
      <c r="QMS309" s="49"/>
      <c r="QMT309" s="49"/>
      <c r="QMU309" s="49"/>
      <c r="QMV309" s="49"/>
      <c r="QMW309" s="49"/>
      <c r="QMX309" s="49"/>
      <c r="QMY309" s="49"/>
      <c r="QMZ309" s="49"/>
      <c r="QNA309" s="49"/>
      <c r="QNB309" s="49"/>
      <c r="QNC309" s="49"/>
      <c r="QND309" s="49"/>
      <c r="QNE309" s="49"/>
      <c r="QNF309" s="49"/>
      <c r="QNG309" s="49"/>
      <c r="QNH309" s="49"/>
      <c r="QNI309" s="49"/>
      <c r="QNJ309" s="49"/>
      <c r="QNK309" s="49"/>
      <c r="QNL309" s="49"/>
      <c r="QNM309" s="49"/>
      <c r="QNN309" s="49"/>
      <c r="QNO309" s="49"/>
      <c r="QNP309" s="49"/>
      <c r="QNQ309" s="49"/>
      <c r="QNR309" s="49"/>
      <c r="QNS309" s="49"/>
      <c r="QNT309" s="49"/>
      <c r="QNU309" s="49"/>
      <c r="QNV309" s="49"/>
      <c r="QNW309" s="49"/>
      <c r="QNX309" s="49"/>
      <c r="QNY309" s="49"/>
      <c r="QNZ309" s="49"/>
      <c r="QOA309" s="49"/>
      <c r="QOB309" s="49"/>
      <c r="QOC309" s="49"/>
      <c r="QOD309" s="49"/>
      <c r="QOE309" s="49"/>
      <c r="QOF309" s="49"/>
      <c r="QOG309" s="49"/>
      <c r="QOH309" s="49"/>
      <c r="QOI309" s="49"/>
      <c r="QOJ309" s="49"/>
      <c r="QOK309" s="49"/>
      <c r="QOL309" s="49"/>
      <c r="QOM309" s="49"/>
      <c r="QON309" s="49"/>
      <c r="QOO309" s="49"/>
      <c r="QOP309" s="49"/>
      <c r="QOQ309" s="49"/>
      <c r="QOR309" s="49"/>
      <c r="QOS309" s="49"/>
      <c r="QOT309" s="49"/>
      <c r="QOU309" s="49"/>
      <c r="QOV309" s="49"/>
      <c r="QOW309" s="49"/>
      <c r="QOX309" s="49"/>
      <c r="QOY309" s="49"/>
      <c r="QOZ309" s="49"/>
      <c r="QPA309" s="49"/>
      <c r="QPB309" s="49"/>
      <c r="QPC309" s="49"/>
      <c r="QPD309" s="49"/>
      <c r="QPE309" s="49"/>
      <c r="QPF309" s="49"/>
      <c r="QPG309" s="49"/>
      <c r="QPH309" s="49"/>
      <c r="QPI309" s="49"/>
      <c r="QPJ309" s="49"/>
      <c r="QPK309" s="49"/>
      <c r="QPL309" s="49"/>
      <c r="QPM309" s="49"/>
      <c r="QPN309" s="49"/>
      <c r="QPO309" s="49"/>
      <c r="QPP309" s="49"/>
      <c r="QPQ309" s="49"/>
      <c r="QPR309" s="49"/>
      <c r="QPS309" s="49"/>
      <c r="QPT309" s="49"/>
      <c r="QPU309" s="49"/>
      <c r="QPV309" s="49"/>
      <c r="QPW309" s="49"/>
      <c r="QPX309" s="49"/>
      <c r="QPY309" s="49"/>
      <c r="QPZ309" s="49"/>
      <c r="QQA309" s="49"/>
      <c r="QQB309" s="49"/>
      <c r="QQC309" s="49"/>
      <c r="QQD309" s="49"/>
      <c r="QQE309" s="49"/>
      <c r="QQF309" s="49"/>
      <c r="QQG309" s="49"/>
      <c r="QQH309" s="49"/>
      <c r="QQI309" s="49"/>
      <c r="QQJ309" s="49"/>
      <c r="QQK309" s="49"/>
      <c r="QQL309" s="49"/>
      <c r="QQM309" s="49"/>
      <c r="QQN309" s="49"/>
      <c r="QQO309" s="49"/>
      <c r="QQP309" s="49"/>
      <c r="QQQ309" s="49"/>
      <c r="QQR309" s="49"/>
      <c r="QQS309" s="49"/>
      <c r="QQT309" s="49"/>
      <c r="QQU309" s="49"/>
      <c r="QQV309" s="49"/>
      <c r="QQW309" s="49"/>
      <c r="QQX309" s="49"/>
      <c r="QQY309" s="49"/>
      <c r="QQZ309" s="49"/>
      <c r="QRA309" s="49"/>
      <c r="QRB309" s="49"/>
      <c r="QRC309" s="49"/>
      <c r="QRD309" s="49"/>
      <c r="QRE309" s="49"/>
      <c r="QRF309" s="49"/>
      <c r="QRG309" s="49"/>
      <c r="QRH309" s="49"/>
      <c r="QRI309" s="49"/>
      <c r="QRJ309" s="49"/>
      <c r="QRK309" s="49"/>
      <c r="QRL309" s="49"/>
      <c r="QRM309" s="49"/>
      <c r="QRN309" s="49"/>
      <c r="QRO309" s="49"/>
      <c r="QRP309" s="49"/>
      <c r="QRQ309" s="49"/>
      <c r="QRR309" s="49"/>
      <c r="QRS309" s="49"/>
      <c r="QRT309" s="49"/>
      <c r="QRU309" s="49"/>
      <c r="QRV309" s="49"/>
      <c r="QRW309" s="49"/>
      <c r="QRX309" s="49"/>
      <c r="QRY309" s="49"/>
      <c r="QRZ309" s="49"/>
      <c r="QSA309" s="49"/>
      <c r="QSB309" s="49"/>
      <c r="QSC309" s="49"/>
      <c r="QSD309" s="49"/>
      <c r="QSE309" s="49"/>
      <c r="QSF309" s="49"/>
      <c r="QSG309" s="49"/>
      <c r="QSH309" s="49"/>
      <c r="QSI309" s="49"/>
      <c r="QSJ309" s="49"/>
      <c r="QSK309" s="49"/>
      <c r="QSL309" s="49"/>
      <c r="QSM309" s="49"/>
      <c r="QSN309" s="49"/>
      <c r="QSO309" s="49"/>
      <c r="QSP309" s="49"/>
      <c r="QSQ309" s="49"/>
      <c r="QSR309" s="49"/>
      <c r="QSS309" s="49"/>
      <c r="QST309" s="49"/>
      <c r="QSU309" s="49"/>
      <c r="QSV309" s="49"/>
      <c r="QSW309" s="49"/>
      <c r="QSX309" s="49"/>
      <c r="QSY309" s="49"/>
      <c r="QSZ309" s="49"/>
      <c r="QTA309" s="49"/>
      <c r="QTB309" s="49"/>
      <c r="QTC309" s="49"/>
      <c r="QTD309" s="49"/>
      <c r="QTE309" s="49"/>
      <c r="QTF309" s="49"/>
      <c r="QTG309" s="49"/>
      <c r="QTH309" s="49"/>
      <c r="QTI309" s="49"/>
      <c r="QTJ309" s="49"/>
      <c r="QTK309" s="49"/>
      <c r="QTL309" s="49"/>
      <c r="QTM309" s="49"/>
      <c r="QTN309" s="49"/>
      <c r="QTO309" s="49"/>
      <c r="QTP309" s="49"/>
      <c r="QTQ309" s="49"/>
      <c r="QTR309" s="49"/>
      <c r="QTS309" s="49"/>
      <c r="QTT309" s="49"/>
      <c r="QTU309" s="49"/>
      <c r="QTV309" s="49"/>
      <c r="QTW309" s="49"/>
      <c r="QTX309" s="49"/>
      <c r="QTY309" s="49"/>
      <c r="QTZ309" s="49"/>
      <c r="QUA309" s="49"/>
      <c r="QUB309" s="49"/>
      <c r="QUC309" s="49"/>
      <c r="QUD309" s="49"/>
      <c r="QUE309" s="49"/>
      <c r="QUF309" s="49"/>
      <c r="QUG309" s="49"/>
      <c r="QUH309" s="49"/>
      <c r="QUI309" s="49"/>
      <c r="QUJ309" s="49"/>
      <c r="QUK309" s="49"/>
      <c r="QUL309" s="49"/>
      <c r="QUM309" s="49"/>
      <c r="QUN309" s="49"/>
      <c r="QUO309" s="49"/>
      <c r="QUP309" s="49"/>
      <c r="QUQ309" s="49"/>
      <c r="QUR309" s="49"/>
      <c r="QUS309" s="49"/>
      <c r="QUT309" s="49"/>
      <c r="QUU309" s="49"/>
      <c r="QUV309" s="49"/>
      <c r="QUW309" s="49"/>
      <c r="QUX309" s="49"/>
      <c r="QUY309" s="49"/>
      <c r="QUZ309" s="49"/>
      <c r="QVA309" s="49"/>
      <c r="QVB309" s="49"/>
      <c r="QVC309" s="49"/>
      <c r="QVD309" s="49"/>
      <c r="QVE309" s="49"/>
      <c r="QVF309" s="49"/>
      <c r="QVG309" s="49"/>
      <c r="QVH309" s="49"/>
      <c r="QVI309" s="49"/>
      <c r="QVJ309" s="49"/>
      <c r="QVK309" s="49"/>
      <c r="QVL309" s="49"/>
      <c r="QVM309" s="49"/>
      <c r="QVN309" s="49"/>
      <c r="QVO309" s="49"/>
      <c r="QVP309" s="49"/>
      <c r="QVQ309" s="49"/>
      <c r="QVR309" s="49"/>
      <c r="QVS309" s="49"/>
      <c r="QVT309" s="49"/>
      <c r="QVU309" s="49"/>
      <c r="QVV309" s="49"/>
      <c r="QVW309" s="49"/>
      <c r="QVX309" s="49"/>
      <c r="QVY309" s="49"/>
      <c r="QVZ309" s="49"/>
      <c r="QWA309" s="49"/>
      <c r="QWB309" s="49"/>
      <c r="QWC309" s="49"/>
      <c r="QWD309" s="49"/>
      <c r="QWE309" s="49"/>
      <c r="QWF309" s="49"/>
      <c r="QWG309" s="49"/>
      <c r="QWH309" s="49"/>
      <c r="QWI309" s="49"/>
      <c r="QWJ309" s="49"/>
      <c r="QWK309" s="49"/>
      <c r="QWL309" s="49"/>
      <c r="QWM309" s="49"/>
      <c r="QWN309" s="49"/>
      <c r="QWO309" s="49"/>
      <c r="QWP309" s="49"/>
      <c r="QWQ309" s="49"/>
      <c r="QWR309" s="49"/>
      <c r="QWS309" s="49"/>
      <c r="QWT309" s="49"/>
      <c r="QWU309" s="49"/>
      <c r="QWV309" s="49"/>
      <c r="QWW309" s="49"/>
      <c r="QWX309" s="49"/>
      <c r="QWY309" s="49"/>
      <c r="QWZ309" s="49"/>
      <c r="QXA309" s="49"/>
      <c r="QXB309" s="49"/>
      <c r="QXC309" s="49"/>
      <c r="QXD309" s="49"/>
      <c r="QXE309" s="49"/>
      <c r="QXF309" s="49"/>
      <c r="QXG309" s="49"/>
      <c r="QXH309" s="49"/>
      <c r="QXI309" s="49"/>
      <c r="QXJ309" s="49"/>
      <c r="QXK309" s="49"/>
      <c r="QXL309" s="49"/>
      <c r="QXM309" s="49"/>
      <c r="QXN309" s="49"/>
      <c r="QXO309" s="49"/>
      <c r="QXP309" s="49"/>
      <c r="QXQ309" s="49"/>
      <c r="QXR309" s="49"/>
      <c r="QXS309" s="49"/>
      <c r="QXT309" s="49"/>
      <c r="QXU309" s="49"/>
      <c r="QXV309" s="49"/>
      <c r="QXW309" s="49"/>
      <c r="QXX309" s="49"/>
      <c r="QXY309" s="49"/>
      <c r="QXZ309" s="49"/>
      <c r="QYA309" s="49"/>
      <c r="QYB309" s="49"/>
      <c r="QYC309" s="49"/>
      <c r="QYD309" s="49"/>
      <c r="QYE309" s="49"/>
      <c r="QYF309" s="49"/>
      <c r="QYG309" s="49"/>
      <c r="QYH309" s="49"/>
      <c r="QYI309" s="49"/>
      <c r="QYJ309" s="49"/>
      <c r="QYK309" s="49"/>
      <c r="QYL309" s="49"/>
      <c r="QYM309" s="49"/>
      <c r="QYN309" s="49"/>
      <c r="QYO309" s="49"/>
      <c r="QYP309" s="49"/>
      <c r="QYQ309" s="49"/>
      <c r="QYR309" s="49"/>
      <c r="QYS309" s="49"/>
      <c r="QYT309" s="49"/>
      <c r="QYU309" s="49"/>
      <c r="QYV309" s="49"/>
      <c r="QYW309" s="49"/>
      <c r="QYX309" s="49"/>
      <c r="QYY309" s="49"/>
      <c r="QYZ309" s="49"/>
      <c r="QZA309" s="49"/>
      <c r="QZB309" s="49"/>
      <c r="QZC309" s="49"/>
      <c r="QZD309" s="49"/>
      <c r="QZE309" s="49"/>
      <c r="QZF309" s="49"/>
      <c r="QZG309" s="49"/>
      <c r="QZH309" s="49"/>
      <c r="QZI309" s="49"/>
      <c r="QZJ309" s="49"/>
      <c r="QZK309" s="49"/>
      <c r="QZL309" s="49"/>
      <c r="QZM309" s="49"/>
      <c r="QZN309" s="49"/>
      <c r="QZO309" s="49"/>
      <c r="QZP309" s="49"/>
      <c r="QZQ309" s="49"/>
      <c r="QZR309" s="49"/>
      <c r="QZS309" s="49"/>
      <c r="QZT309" s="49"/>
      <c r="QZU309" s="49"/>
      <c r="QZV309" s="49"/>
      <c r="QZW309" s="49"/>
      <c r="QZX309" s="49"/>
      <c r="QZY309" s="49"/>
      <c r="QZZ309" s="49"/>
      <c r="RAA309" s="49"/>
      <c r="RAB309" s="49"/>
      <c r="RAC309" s="49"/>
      <c r="RAD309" s="49"/>
      <c r="RAE309" s="49"/>
      <c r="RAF309" s="49"/>
      <c r="RAG309" s="49"/>
      <c r="RAH309" s="49"/>
      <c r="RAI309" s="49"/>
      <c r="RAJ309" s="49"/>
      <c r="RAK309" s="49"/>
      <c r="RAL309" s="49"/>
      <c r="RAM309" s="49"/>
      <c r="RAN309" s="49"/>
      <c r="RAO309" s="49"/>
      <c r="RAP309" s="49"/>
      <c r="RAQ309" s="49"/>
      <c r="RAR309" s="49"/>
      <c r="RAS309" s="49"/>
      <c r="RAT309" s="49"/>
      <c r="RAU309" s="49"/>
      <c r="RAV309" s="49"/>
      <c r="RAW309" s="49"/>
      <c r="RAX309" s="49"/>
      <c r="RAY309" s="49"/>
      <c r="RAZ309" s="49"/>
      <c r="RBA309" s="49"/>
      <c r="RBB309" s="49"/>
      <c r="RBC309" s="49"/>
      <c r="RBD309" s="49"/>
      <c r="RBE309" s="49"/>
      <c r="RBF309" s="49"/>
      <c r="RBG309" s="49"/>
      <c r="RBH309" s="49"/>
      <c r="RBI309" s="49"/>
      <c r="RBJ309" s="49"/>
      <c r="RBK309" s="49"/>
      <c r="RBL309" s="49"/>
      <c r="RBM309" s="49"/>
      <c r="RBN309" s="49"/>
      <c r="RBO309" s="49"/>
      <c r="RBP309" s="49"/>
      <c r="RBQ309" s="49"/>
      <c r="RBR309" s="49"/>
      <c r="RBS309" s="49"/>
      <c r="RBT309" s="49"/>
      <c r="RBU309" s="49"/>
      <c r="RBV309" s="49"/>
      <c r="RBW309" s="49"/>
      <c r="RBX309" s="49"/>
      <c r="RBY309" s="49"/>
      <c r="RBZ309" s="49"/>
      <c r="RCA309" s="49"/>
      <c r="RCB309" s="49"/>
      <c r="RCC309" s="49"/>
      <c r="RCD309" s="49"/>
      <c r="RCE309" s="49"/>
      <c r="RCF309" s="49"/>
      <c r="RCG309" s="49"/>
      <c r="RCH309" s="49"/>
      <c r="RCI309" s="49"/>
      <c r="RCJ309" s="49"/>
      <c r="RCK309" s="49"/>
      <c r="RCL309" s="49"/>
      <c r="RCM309" s="49"/>
      <c r="RCN309" s="49"/>
      <c r="RCO309" s="49"/>
      <c r="RCP309" s="49"/>
      <c r="RCQ309" s="49"/>
      <c r="RCR309" s="49"/>
      <c r="RCS309" s="49"/>
      <c r="RCT309" s="49"/>
      <c r="RCU309" s="49"/>
      <c r="RCV309" s="49"/>
      <c r="RCW309" s="49"/>
      <c r="RCX309" s="49"/>
      <c r="RCY309" s="49"/>
      <c r="RCZ309" s="49"/>
      <c r="RDA309" s="49"/>
      <c r="RDB309" s="49"/>
      <c r="RDC309" s="49"/>
      <c r="RDD309" s="49"/>
      <c r="RDE309" s="49"/>
      <c r="RDF309" s="49"/>
      <c r="RDG309" s="49"/>
      <c r="RDH309" s="49"/>
      <c r="RDI309" s="49"/>
      <c r="RDJ309" s="49"/>
      <c r="RDK309" s="49"/>
      <c r="RDL309" s="49"/>
      <c r="RDM309" s="49"/>
      <c r="RDN309" s="49"/>
      <c r="RDO309" s="49"/>
      <c r="RDP309" s="49"/>
      <c r="RDQ309" s="49"/>
      <c r="RDR309" s="49"/>
      <c r="RDS309" s="49"/>
      <c r="RDT309" s="49"/>
      <c r="RDU309" s="49"/>
      <c r="RDV309" s="49"/>
      <c r="RDW309" s="49"/>
      <c r="RDX309" s="49"/>
      <c r="RDY309" s="49"/>
      <c r="RDZ309" s="49"/>
      <c r="REA309" s="49"/>
      <c r="REB309" s="49"/>
      <c r="REC309" s="49"/>
      <c r="RED309" s="49"/>
      <c r="REE309" s="49"/>
      <c r="REF309" s="49"/>
      <c r="REG309" s="49"/>
      <c r="REH309" s="49"/>
      <c r="REI309" s="49"/>
      <c r="REJ309" s="49"/>
      <c r="REK309" s="49"/>
      <c r="REL309" s="49"/>
      <c r="REM309" s="49"/>
      <c r="REN309" s="49"/>
      <c r="REO309" s="49"/>
      <c r="REP309" s="49"/>
      <c r="REQ309" s="49"/>
      <c r="RER309" s="49"/>
      <c r="RES309" s="49"/>
      <c r="RET309" s="49"/>
      <c r="REU309" s="49"/>
      <c r="REV309" s="49"/>
      <c r="REW309" s="49"/>
      <c r="REX309" s="49"/>
      <c r="REY309" s="49"/>
      <c r="REZ309" s="49"/>
      <c r="RFA309" s="49"/>
      <c r="RFB309" s="49"/>
      <c r="RFC309" s="49"/>
      <c r="RFD309" s="49"/>
      <c r="RFE309" s="49"/>
      <c r="RFF309" s="49"/>
      <c r="RFG309" s="49"/>
      <c r="RFH309" s="49"/>
      <c r="RFI309" s="49"/>
      <c r="RFJ309" s="49"/>
      <c r="RFK309" s="49"/>
      <c r="RFL309" s="49"/>
      <c r="RFM309" s="49"/>
      <c r="RFN309" s="49"/>
      <c r="RFO309" s="49"/>
      <c r="RFP309" s="49"/>
      <c r="RFQ309" s="49"/>
      <c r="RFR309" s="49"/>
      <c r="RFS309" s="49"/>
      <c r="RFT309" s="49"/>
      <c r="RFU309" s="49"/>
      <c r="RFV309" s="49"/>
      <c r="RFW309" s="49"/>
      <c r="RFX309" s="49"/>
      <c r="RFY309" s="49"/>
      <c r="RFZ309" s="49"/>
      <c r="RGA309" s="49"/>
      <c r="RGB309" s="49"/>
      <c r="RGC309" s="49"/>
      <c r="RGD309" s="49"/>
      <c r="RGE309" s="49"/>
      <c r="RGF309" s="49"/>
      <c r="RGG309" s="49"/>
      <c r="RGH309" s="49"/>
      <c r="RGI309" s="49"/>
      <c r="RGJ309" s="49"/>
      <c r="RGK309" s="49"/>
      <c r="RGL309" s="49"/>
      <c r="RGM309" s="49"/>
      <c r="RGN309" s="49"/>
      <c r="RGO309" s="49"/>
      <c r="RGP309" s="49"/>
      <c r="RGQ309" s="49"/>
      <c r="RGR309" s="49"/>
      <c r="RGS309" s="49"/>
      <c r="RGT309" s="49"/>
      <c r="RGU309" s="49"/>
      <c r="RGV309" s="49"/>
      <c r="RGW309" s="49"/>
      <c r="RGX309" s="49"/>
      <c r="RGY309" s="49"/>
      <c r="RGZ309" s="49"/>
      <c r="RHA309" s="49"/>
      <c r="RHB309" s="49"/>
      <c r="RHC309" s="49"/>
      <c r="RHD309" s="49"/>
      <c r="RHE309" s="49"/>
      <c r="RHF309" s="49"/>
      <c r="RHG309" s="49"/>
      <c r="RHH309" s="49"/>
      <c r="RHI309" s="49"/>
      <c r="RHJ309" s="49"/>
      <c r="RHK309" s="49"/>
      <c r="RHL309" s="49"/>
      <c r="RHM309" s="49"/>
      <c r="RHN309" s="49"/>
      <c r="RHO309" s="49"/>
      <c r="RHP309" s="49"/>
      <c r="RHQ309" s="49"/>
      <c r="RHR309" s="49"/>
      <c r="RHS309" s="49"/>
      <c r="RHT309" s="49"/>
      <c r="RHU309" s="49"/>
      <c r="RHV309" s="49"/>
      <c r="RHW309" s="49"/>
      <c r="RHX309" s="49"/>
      <c r="RHY309" s="49"/>
      <c r="RHZ309" s="49"/>
      <c r="RIA309" s="49"/>
      <c r="RIB309" s="49"/>
      <c r="RIC309" s="49"/>
      <c r="RID309" s="49"/>
      <c r="RIE309" s="49"/>
      <c r="RIF309" s="49"/>
      <c r="RIG309" s="49"/>
      <c r="RIH309" s="49"/>
      <c r="RII309" s="49"/>
      <c r="RIJ309" s="49"/>
      <c r="RIK309" s="49"/>
      <c r="RIL309" s="49"/>
      <c r="RIM309" s="49"/>
      <c r="RIN309" s="49"/>
      <c r="RIO309" s="49"/>
      <c r="RIP309" s="49"/>
      <c r="RIQ309" s="49"/>
      <c r="RIR309" s="49"/>
      <c r="RIS309" s="49"/>
      <c r="RIT309" s="49"/>
      <c r="RIU309" s="49"/>
      <c r="RIV309" s="49"/>
      <c r="RIW309" s="49"/>
      <c r="RIX309" s="49"/>
      <c r="RIY309" s="49"/>
      <c r="RIZ309" s="49"/>
      <c r="RJA309" s="49"/>
      <c r="RJB309" s="49"/>
      <c r="RJC309" s="49"/>
      <c r="RJD309" s="49"/>
      <c r="RJE309" s="49"/>
      <c r="RJF309" s="49"/>
      <c r="RJG309" s="49"/>
      <c r="RJH309" s="49"/>
      <c r="RJI309" s="49"/>
      <c r="RJJ309" s="49"/>
      <c r="RJK309" s="49"/>
      <c r="RJL309" s="49"/>
      <c r="RJM309" s="49"/>
      <c r="RJN309" s="49"/>
      <c r="RJO309" s="49"/>
      <c r="RJP309" s="49"/>
      <c r="RJQ309" s="49"/>
      <c r="RJR309" s="49"/>
      <c r="RJS309" s="49"/>
      <c r="RJT309" s="49"/>
      <c r="RJU309" s="49"/>
      <c r="RJV309" s="49"/>
      <c r="RJW309" s="49"/>
      <c r="RJX309" s="49"/>
      <c r="RJY309" s="49"/>
      <c r="RJZ309" s="49"/>
      <c r="RKA309" s="49"/>
      <c r="RKB309" s="49"/>
      <c r="RKC309" s="49"/>
      <c r="RKD309" s="49"/>
      <c r="RKE309" s="49"/>
      <c r="RKF309" s="49"/>
      <c r="RKG309" s="49"/>
      <c r="RKH309" s="49"/>
      <c r="RKI309" s="49"/>
      <c r="RKJ309" s="49"/>
      <c r="RKK309" s="49"/>
      <c r="RKL309" s="49"/>
      <c r="RKM309" s="49"/>
      <c r="RKN309" s="49"/>
      <c r="RKO309" s="49"/>
      <c r="RKP309" s="49"/>
      <c r="RKQ309" s="49"/>
      <c r="RKR309" s="49"/>
      <c r="RKS309" s="49"/>
      <c r="RKT309" s="49"/>
      <c r="RKU309" s="49"/>
      <c r="RKV309" s="49"/>
      <c r="RKW309" s="49"/>
      <c r="RKX309" s="49"/>
      <c r="RKY309" s="49"/>
      <c r="RKZ309" s="49"/>
      <c r="RLA309" s="49"/>
      <c r="RLB309" s="49"/>
      <c r="RLC309" s="49"/>
      <c r="RLD309" s="49"/>
      <c r="RLE309" s="49"/>
      <c r="RLF309" s="49"/>
      <c r="RLG309" s="49"/>
      <c r="RLH309" s="49"/>
      <c r="RLI309" s="49"/>
      <c r="RLJ309" s="49"/>
      <c r="RLK309" s="49"/>
      <c r="RLL309" s="49"/>
      <c r="RLM309" s="49"/>
      <c r="RLN309" s="49"/>
      <c r="RLO309" s="49"/>
      <c r="RLP309" s="49"/>
      <c r="RLQ309" s="49"/>
      <c r="RLR309" s="49"/>
      <c r="RLS309" s="49"/>
      <c r="RLT309" s="49"/>
      <c r="RLU309" s="49"/>
      <c r="RLV309" s="49"/>
      <c r="RLW309" s="49"/>
      <c r="RLX309" s="49"/>
      <c r="RLY309" s="49"/>
      <c r="RLZ309" s="49"/>
      <c r="RMA309" s="49"/>
      <c r="RMB309" s="49"/>
      <c r="RMC309" s="49"/>
      <c r="RMD309" s="49"/>
      <c r="RME309" s="49"/>
      <c r="RMF309" s="49"/>
      <c r="RMG309" s="49"/>
      <c r="RMH309" s="49"/>
      <c r="RMI309" s="49"/>
      <c r="RMJ309" s="49"/>
      <c r="RMK309" s="49"/>
      <c r="RML309" s="49"/>
      <c r="RMM309" s="49"/>
      <c r="RMN309" s="49"/>
      <c r="RMO309" s="49"/>
      <c r="RMP309" s="49"/>
      <c r="RMQ309" s="49"/>
      <c r="RMR309" s="49"/>
      <c r="RMS309" s="49"/>
      <c r="RMT309" s="49"/>
      <c r="RMU309" s="49"/>
      <c r="RMV309" s="49"/>
      <c r="RMW309" s="49"/>
      <c r="RMX309" s="49"/>
      <c r="RMY309" s="49"/>
      <c r="RMZ309" s="49"/>
      <c r="RNA309" s="49"/>
      <c r="RNB309" s="49"/>
      <c r="RNC309" s="49"/>
      <c r="RND309" s="49"/>
      <c r="RNE309" s="49"/>
      <c r="RNF309" s="49"/>
      <c r="RNG309" s="49"/>
      <c r="RNH309" s="49"/>
      <c r="RNI309" s="49"/>
      <c r="RNJ309" s="49"/>
      <c r="RNK309" s="49"/>
      <c r="RNL309" s="49"/>
      <c r="RNM309" s="49"/>
      <c r="RNN309" s="49"/>
      <c r="RNO309" s="49"/>
      <c r="RNP309" s="49"/>
      <c r="RNQ309" s="49"/>
      <c r="RNR309" s="49"/>
      <c r="RNS309" s="49"/>
      <c r="RNT309" s="49"/>
      <c r="RNU309" s="49"/>
      <c r="RNV309" s="49"/>
      <c r="RNW309" s="49"/>
      <c r="RNX309" s="49"/>
      <c r="RNY309" s="49"/>
      <c r="RNZ309" s="49"/>
      <c r="ROA309" s="49"/>
      <c r="ROB309" s="49"/>
      <c r="ROC309" s="49"/>
      <c r="ROD309" s="49"/>
      <c r="ROE309" s="49"/>
      <c r="ROF309" s="49"/>
      <c r="ROG309" s="49"/>
      <c r="ROH309" s="49"/>
      <c r="ROI309" s="49"/>
      <c r="ROJ309" s="49"/>
      <c r="ROK309" s="49"/>
      <c r="ROL309" s="49"/>
      <c r="ROM309" s="49"/>
      <c r="RON309" s="49"/>
      <c r="ROO309" s="49"/>
      <c r="ROP309" s="49"/>
      <c r="ROQ309" s="49"/>
      <c r="ROR309" s="49"/>
      <c r="ROS309" s="49"/>
      <c r="ROT309" s="49"/>
      <c r="ROU309" s="49"/>
      <c r="ROV309" s="49"/>
      <c r="ROW309" s="49"/>
      <c r="ROX309" s="49"/>
      <c r="ROY309" s="49"/>
      <c r="ROZ309" s="49"/>
      <c r="RPA309" s="49"/>
      <c r="RPB309" s="49"/>
      <c r="RPC309" s="49"/>
      <c r="RPD309" s="49"/>
      <c r="RPE309" s="49"/>
      <c r="RPF309" s="49"/>
      <c r="RPG309" s="49"/>
      <c r="RPH309" s="49"/>
      <c r="RPI309" s="49"/>
      <c r="RPJ309" s="49"/>
      <c r="RPK309" s="49"/>
      <c r="RPL309" s="49"/>
      <c r="RPM309" s="49"/>
      <c r="RPN309" s="49"/>
      <c r="RPO309" s="49"/>
      <c r="RPP309" s="49"/>
      <c r="RPQ309" s="49"/>
      <c r="RPR309" s="49"/>
      <c r="RPS309" s="49"/>
      <c r="RPT309" s="49"/>
      <c r="RPU309" s="49"/>
      <c r="RPV309" s="49"/>
      <c r="RPW309" s="49"/>
      <c r="RPX309" s="49"/>
      <c r="RPY309" s="49"/>
      <c r="RPZ309" s="49"/>
      <c r="RQA309" s="49"/>
      <c r="RQB309" s="49"/>
      <c r="RQC309" s="49"/>
      <c r="RQD309" s="49"/>
      <c r="RQE309" s="49"/>
      <c r="RQF309" s="49"/>
      <c r="RQG309" s="49"/>
      <c r="RQH309" s="49"/>
      <c r="RQI309" s="49"/>
      <c r="RQJ309" s="49"/>
      <c r="RQK309" s="49"/>
      <c r="RQL309" s="49"/>
      <c r="RQM309" s="49"/>
      <c r="RQN309" s="49"/>
      <c r="RQO309" s="49"/>
      <c r="RQP309" s="49"/>
      <c r="RQQ309" s="49"/>
      <c r="RQR309" s="49"/>
      <c r="RQS309" s="49"/>
      <c r="RQT309" s="49"/>
      <c r="RQU309" s="49"/>
      <c r="RQV309" s="49"/>
      <c r="RQW309" s="49"/>
      <c r="RQX309" s="49"/>
      <c r="RQY309" s="49"/>
      <c r="RQZ309" s="49"/>
      <c r="RRA309" s="49"/>
      <c r="RRB309" s="49"/>
      <c r="RRC309" s="49"/>
      <c r="RRD309" s="49"/>
      <c r="RRE309" s="49"/>
      <c r="RRF309" s="49"/>
      <c r="RRG309" s="49"/>
      <c r="RRH309" s="49"/>
      <c r="RRI309" s="49"/>
      <c r="RRJ309" s="49"/>
      <c r="RRK309" s="49"/>
      <c r="RRL309" s="49"/>
      <c r="RRM309" s="49"/>
      <c r="RRN309" s="49"/>
      <c r="RRO309" s="49"/>
      <c r="RRP309" s="49"/>
      <c r="RRQ309" s="49"/>
      <c r="RRR309" s="49"/>
      <c r="RRS309" s="49"/>
      <c r="RRT309" s="49"/>
      <c r="RRU309" s="49"/>
      <c r="RRV309" s="49"/>
      <c r="RRW309" s="49"/>
      <c r="RRX309" s="49"/>
      <c r="RRY309" s="49"/>
      <c r="RRZ309" s="49"/>
      <c r="RSA309" s="49"/>
      <c r="RSB309" s="49"/>
      <c r="RSC309" s="49"/>
      <c r="RSD309" s="49"/>
      <c r="RSE309" s="49"/>
      <c r="RSF309" s="49"/>
      <c r="RSG309" s="49"/>
      <c r="RSH309" s="49"/>
      <c r="RSI309" s="49"/>
      <c r="RSJ309" s="49"/>
      <c r="RSK309" s="49"/>
      <c r="RSL309" s="49"/>
      <c r="RSM309" s="49"/>
      <c r="RSN309" s="49"/>
      <c r="RSO309" s="49"/>
      <c r="RSP309" s="49"/>
      <c r="RSQ309" s="49"/>
      <c r="RSR309" s="49"/>
      <c r="RSS309" s="49"/>
      <c r="RST309" s="49"/>
      <c r="RSU309" s="49"/>
      <c r="RSV309" s="49"/>
      <c r="RSW309" s="49"/>
      <c r="RSX309" s="49"/>
      <c r="RSY309" s="49"/>
      <c r="RSZ309" s="49"/>
      <c r="RTA309" s="49"/>
      <c r="RTB309" s="49"/>
      <c r="RTC309" s="49"/>
      <c r="RTD309" s="49"/>
      <c r="RTE309" s="49"/>
      <c r="RTF309" s="49"/>
      <c r="RTG309" s="49"/>
      <c r="RTH309" s="49"/>
      <c r="RTI309" s="49"/>
      <c r="RTJ309" s="49"/>
      <c r="RTK309" s="49"/>
      <c r="RTL309" s="49"/>
      <c r="RTM309" s="49"/>
      <c r="RTN309" s="49"/>
      <c r="RTO309" s="49"/>
      <c r="RTP309" s="49"/>
      <c r="RTQ309" s="49"/>
      <c r="RTR309" s="49"/>
      <c r="RTS309" s="49"/>
      <c r="RTT309" s="49"/>
      <c r="RTU309" s="49"/>
      <c r="RTV309" s="49"/>
      <c r="RTW309" s="49"/>
      <c r="RTX309" s="49"/>
      <c r="RTY309" s="49"/>
      <c r="RTZ309" s="49"/>
      <c r="RUA309" s="49"/>
      <c r="RUB309" s="49"/>
      <c r="RUC309" s="49"/>
      <c r="RUD309" s="49"/>
      <c r="RUE309" s="49"/>
      <c r="RUF309" s="49"/>
      <c r="RUG309" s="49"/>
      <c r="RUH309" s="49"/>
      <c r="RUI309" s="49"/>
      <c r="RUJ309" s="49"/>
      <c r="RUK309" s="49"/>
      <c r="RUL309" s="49"/>
      <c r="RUM309" s="49"/>
      <c r="RUN309" s="49"/>
      <c r="RUO309" s="49"/>
      <c r="RUP309" s="49"/>
      <c r="RUQ309" s="49"/>
      <c r="RUR309" s="49"/>
      <c r="RUS309" s="49"/>
      <c r="RUT309" s="49"/>
      <c r="RUU309" s="49"/>
      <c r="RUV309" s="49"/>
      <c r="RUW309" s="49"/>
      <c r="RUX309" s="49"/>
      <c r="RUY309" s="49"/>
      <c r="RUZ309" s="49"/>
      <c r="RVA309" s="49"/>
      <c r="RVB309" s="49"/>
      <c r="RVC309" s="49"/>
      <c r="RVD309" s="49"/>
      <c r="RVE309" s="49"/>
      <c r="RVF309" s="49"/>
      <c r="RVG309" s="49"/>
      <c r="RVH309" s="49"/>
      <c r="RVI309" s="49"/>
      <c r="RVJ309" s="49"/>
      <c r="RVK309" s="49"/>
      <c r="RVL309" s="49"/>
      <c r="RVM309" s="49"/>
      <c r="RVN309" s="49"/>
      <c r="RVO309" s="49"/>
      <c r="RVP309" s="49"/>
      <c r="RVQ309" s="49"/>
      <c r="RVR309" s="49"/>
      <c r="RVS309" s="49"/>
      <c r="RVT309" s="49"/>
      <c r="RVU309" s="49"/>
      <c r="RVV309" s="49"/>
      <c r="RVW309" s="49"/>
      <c r="RVX309" s="49"/>
      <c r="RVY309" s="49"/>
      <c r="RVZ309" s="49"/>
      <c r="RWA309" s="49"/>
      <c r="RWB309" s="49"/>
      <c r="RWC309" s="49"/>
      <c r="RWD309" s="49"/>
      <c r="RWE309" s="49"/>
      <c r="RWF309" s="49"/>
      <c r="RWG309" s="49"/>
      <c r="RWH309" s="49"/>
      <c r="RWI309" s="49"/>
      <c r="RWJ309" s="49"/>
      <c r="RWK309" s="49"/>
      <c r="RWL309" s="49"/>
      <c r="RWM309" s="49"/>
      <c r="RWN309" s="49"/>
      <c r="RWO309" s="49"/>
      <c r="RWP309" s="49"/>
      <c r="RWQ309" s="49"/>
      <c r="RWR309" s="49"/>
      <c r="RWS309" s="49"/>
      <c r="RWT309" s="49"/>
      <c r="RWU309" s="49"/>
      <c r="RWV309" s="49"/>
      <c r="RWW309" s="49"/>
      <c r="RWX309" s="49"/>
      <c r="RWY309" s="49"/>
      <c r="RWZ309" s="49"/>
      <c r="RXA309" s="49"/>
      <c r="RXB309" s="49"/>
      <c r="RXC309" s="49"/>
      <c r="RXD309" s="49"/>
      <c r="RXE309" s="49"/>
      <c r="RXF309" s="49"/>
      <c r="RXG309" s="49"/>
      <c r="RXH309" s="49"/>
      <c r="RXI309" s="49"/>
      <c r="RXJ309" s="49"/>
      <c r="RXK309" s="49"/>
      <c r="RXL309" s="49"/>
      <c r="RXM309" s="49"/>
      <c r="RXN309" s="49"/>
      <c r="RXO309" s="49"/>
      <c r="RXP309" s="49"/>
      <c r="RXQ309" s="49"/>
      <c r="RXR309" s="49"/>
      <c r="RXS309" s="49"/>
      <c r="RXT309" s="49"/>
      <c r="RXU309" s="49"/>
      <c r="RXV309" s="49"/>
      <c r="RXW309" s="49"/>
      <c r="RXX309" s="49"/>
      <c r="RXY309" s="49"/>
      <c r="RXZ309" s="49"/>
      <c r="RYA309" s="49"/>
      <c r="RYB309" s="49"/>
      <c r="RYC309" s="49"/>
      <c r="RYD309" s="49"/>
      <c r="RYE309" s="49"/>
      <c r="RYF309" s="49"/>
      <c r="RYG309" s="49"/>
      <c r="RYH309" s="49"/>
      <c r="RYI309" s="49"/>
      <c r="RYJ309" s="49"/>
      <c r="RYK309" s="49"/>
      <c r="RYL309" s="49"/>
      <c r="RYM309" s="49"/>
      <c r="RYN309" s="49"/>
      <c r="RYO309" s="49"/>
      <c r="RYP309" s="49"/>
      <c r="RYQ309" s="49"/>
      <c r="RYR309" s="49"/>
      <c r="RYS309" s="49"/>
      <c r="RYT309" s="49"/>
      <c r="RYU309" s="49"/>
      <c r="RYV309" s="49"/>
      <c r="RYW309" s="49"/>
      <c r="RYX309" s="49"/>
      <c r="RYY309" s="49"/>
      <c r="RYZ309" s="49"/>
      <c r="RZA309" s="49"/>
      <c r="RZB309" s="49"/>
      <c r="RZC309" s="49"/>
      <c r="RZD309" s="49"/>
      <c r="RZE309" s="49"/>
      <c r="RZF309" s="49"/>
      <c r="RZG309" s="49"/>
      <c r="RZH309" s="49"/>
      <c r="RZI309" s="49"/>
      <c r="RZJ309" s="49"/>
      <c r="RZK309" s="49"/>
      <c r="RZL309" s="49"/>
      <c r="RZM309" s="49"/>
      <c r="RZN309" s="49"/>
      <c r="RZO309" s="49"/>
      <c r="RZP309" s="49"/>
      <c r="RZQ309" s="49"/>
      <c r="RZR309" s="49"/>
      <c r="RZS309" s="49"/>
      <c r="RZT309" s="49"/>
      <c r="RZU309" s="49"/>
      <c r="RZV309" s="49"/>
      <c r="RZW309" s="49"/>
      <c r="RZX309" s="49"/>
      <c r="RZY309" s="49"/>
      <c r="RZZ309" s="49"/>
      <c r="SAA309" s="49"/>
      <c r="SAB309" s="49"/>
      <c r="SAC309" s="49"/>
      <c r="SAD309" s="49"/>
      <c r="SAE309" s="49"/>
      <c r="SAF309" s="49"/>
      <c r="SAG309" s="49"/>
      <c r="SAH309" s="49"/>
      <c r="SAI309" s="49"/>
      <c r="SAJ309" s="49"/>
      <c r="SAK309" s="49"/>
      <c r="SAL309" s="49"/>
      <c r="SAM309" s="49"/>
      <c r="SAN309" s="49"/>
      <c r="SAO309" s="49"/>
      <c r="SAP309" s="49"/>
      <c r="SAQ309" s="49"/>
      <c r="SAR309" s="49"/>
      <c r="SAS309" s="49"/>
      <c r="SAT309" s="49"/>
      <c r="SAU309" s="49"/>
      <c r="SAV309" s="49"/>
      <c r="SAW309" s="49"/>
      <c r="SAX309" s="49"/>
      <c r="SAY309" s="49"/>
      <c r="SAZ309" s="49"/>
      <c r="SBA309" s="49"/>
      <c r="SBB309" s="49"/>
      <c r="SBC309" s="49"/>
      <c r="SBD309" s="49"/>
      <c r="SBE309" s="49"/>
      <c r="SBF309" s="49"/>
      <c r="SBG309" s="49"/>
      <c r="SBH309" s="49"/>
      <c r="SBI309" s="49"/>
      <c r="SBJ309" s="49"/>
      <c r="SBK309" s="49"/>
      <c r="SBL309" s="49"/>
      <c r="SBM309" s="49"/>
      <c r="SBN309" s="49"/>
      <c r="SBO309" s="49"/>
      <c r="SBP309" s="49"/>
      <c r="SBQ309" s="49"/>
      <c r="SBR309" s="49"/>
      <c r="SBS309" s="49"/>
      <c r="SBT309" s="49"/>
      <c r="SBU309" s="49"/>
      <c r="SBV309" s="49"/>
      <c r="SBW309" s="49"/>
      <c r="SBX309" s="49"/>
      <c r="SBY309" s="49"/>
      <c r="SBZ309" s="49"/>
      <c r="SCA309" s="49"/>
      <c r="SCB309" s="49"/>
      <c r="SCC309" s="49"/>
      <c r="SCD309" s="49"/>
      <c r="SCE309" s="49"/>
      <c r="SCF309" s="49"/>
      <c r="SCG309" s="49"/>
      <c r="SCH309" s="49"/>
      <c r="SCI309" s="49"/>
      <c r="SCJ309" s="49"/>
      <c r="SCK309" s="49"/>
      <c r="SCL309" s="49"/>
      <c r="SCM309" s="49"/>
      <c r="SCN309" s="49"/>
      <c r="SCO309" s="49"/>
      <c r="SCP309" s="49"/>
      <c r="SCQ309" s="49"/>
      <c r="SCR309" s="49"/>
      <c r="SCS309" s="49"/>
      <c r="SCT309" s="49"/>
      <c r="SCU309" s="49"/>
      <c r="SCV309" s="49"/>
      <c r="SCW309" s="49"/>
      <c r="SCX309" s="49"/>
      <c r="SCY309" s="49"/>
      <c r="SCZ309" s="49"/>
      <c r="SDA309" s="49"/>
      <c r="SDB309" s="49"/>
      <c r="SDC309" s="49"/>
      <c r="SDD309" s="49"/>
      <c r="SDE309" s="49"/>
      <c r="SDF309" s="49"/>
      <c r="SDG309" s="49"/>
      <c r="SDH309" s="49"/>
      <c r="SDI309" s="49"/>
      <c r="SDJ309" s="49"/>
      <c r="SDK309" s="49"/>
      <c r="SDL309" s="49"/>
      <c r="SDM309" s="49"/>
      <c r="SDN309" s="49"/>
      <c r="SDO309" s="49"/>
      <c r="SDP309" s="49"/>
      <c r="SDQ309" s="49"/>
      <c r="SDR309" s="49"/>
      <c r="SDS309" s="49"/>
      <c r="SDT309" s="49"/>
      <c r="SDU309" s="49"/>
      <c r="SDV309" s="49"/>
      <c r="SDW309" s="49"/>
      <c r="SDX309" s="49"/>
      <c r="SDY309" s="49"/>
      <c r="SDZ309" s="49"/>
      <c r="SEA309" s="49"/>
      <c r="SEB309" s="49"/>
      <c r="SEC309" s="49"/>
      <c r="SED309" s="49"/>
      <c r="SEE309" s="49"/>
      <c r="SEF309" s="49"/>
      <c r="SEG309" s="49"/>
      <c r="SEH309" s="49"/>
      <c r="SEI309" s="49"/>
      <c r="SEJ309" s="49"/>
      <c r="SEK309" s="49"/>
      <c r="SEL309" s="49"/>
      <c r="SEM309" s="49"/>
      <c r="SEN309" s="49"/>
      <c r="SEO309" s="49"/>
      <c r="SEP309" s="49"/>
      <c r="SEQ309" s="49"/>
      <c r="SER309" s="49"/>
      <c r="SES309" s="49"/>
      <c r="SET309" s="49"/>
      <c r="SEU309" s="49"/>
      <c r="SEV309" s="49"/>
      <c r="SEW309" s="49"/>
      <c r="SEX309" s="49"/>
      <c r="SEY309" s="49"/>
      <c r="SEZ309" s="49"/>
      <c r="SFA309" s="49"/>
      <c r="SFB309" s="49"/>
      <c r="SFC309" s="49"/>
      <c r="SFD309" s="49"/>
      <c r="SFE309" s="49"/>
      <c r="SFF309" s="49"/>
      <c r="SFG309" s="49"/>
      <c r="SFH309" s="49"/>
      <c r="SFI309" s="49"/>
      <c r="SFJ309" s="49"/>
      <c r="SFK309" s="49"/>
      <c r="SFL309" s="49"/>
      <c r="SFM309" s="49"/>
      <c r="SFN309" s="49"/>
      <c r="SFO309" s="49"/>
      <c r="SFP309" s="49"/>
      <c r="SFQ309" s="49"/>
      <c r="SFR309" s="49"/>
      <c r="SFS309" s="49"/>
      <c r="SFT309" s="49"/>
      <c r="SFU309" s="49"/>
      <c r="SFV309" s="49"/>
      <c r="SFW309" s="49"/>
      <c r="SFX309" s="49"/>
      <c r="SFY309" s="49"/>
      <c r="SFZ309" s="49"/>
      <c r="SGA309" s="49"/>
      <c r="SGB309" s="49"/>
      <c r="SGC309" s="49"/>
      <c r="SGD309" s="49"/>
      <c r="SGE309" s="49"/>
      <c r="SGF309" s="49"/>
      <c r="SGG309" s="49"/>
      <c r="SGH309" s="49"/>
      <c r="SGI309" s="49"/>
      <c r="SGJ309" s="49"/>
      <c r="SGK309" s="49"/>
      <c r="SGL309" s="49"/>
      <c r="SGM309" s="49"/>
      <c r="SGN309" s="49"/>
      <c r="SGO309" s="49"/>
      <c r="SGP309" s="49"/>
      <c r="SGQ309" s="49"/>
      <c r="SGR309" s="49"/>
      <c r="SGS309" s="49"/>
      <c r="SGT309" s="49"/>
      <c r="SGU309" s="49"/>
      <c r="SGV309" s="49"/>
      <c r="SGW309" s="49"/>
      <c r="SGX309" s="49"/>
      <c r="SGY309" s="49"/>
      <c r="SGZ309" s="49"/>
      <c r="SHA309" s="49"/>
      <c r="SHB309" s="49"/>
      <c r="SHC309" s="49"/>
      <c r="SHD309" s="49"/>
      <c r="SHE309" s="49"/>
      <c r="SHF309" s="49"/>
      <c r="SHG309" s="49"/>
      <c r="SHH309" s="49"/>
      <c r="SHI309" s="49"/>
      <c r="SHJ309" s="49"/>
      <c r="SHK309" s="49"/>
      <c r="SHL309" s="49"/>
      <c r="SHM309" s="49"/>
      <c r="SHN309" s="49"/>
      <c r="SHO309" s="49"/>
      <c r="SHP309" s="49"/>
      <c r="SHQ309" s="49"/>
      <c r="SHR309" s="49"/>
      <c r="SHS309" s="49"/>
      <c r="SHT309" s="49"/>
      <c r="SHU309" s="49"/>
      <c r="SHV309" s="49"/>
      <c r="SHW309" s="49"/>
      <c r="SHX309" s="49"/>
      <c r="SHY309" s="49"/>
      <c r="SHZ309" s="49"/>
      <c r="SIA309" s="49"/>
      <c r="SIB309" s="49"/>
      <c r="SIC309" s="49"/>
      <c r="SID309" s="49"/>
      <c r="SIE309" s="49"/>
      <c r="SIF309" s="49"/>
      <c r="SIG309" s="49"/>
      <c r="SIH309" s="49"/>
      <c r="SII309" s="49"/>
      <c r="SIJ309" s="49"/>
      <c r="SIK309" s="49"/>
      <c r="SIL309" s="49"/>
      <c r="SIM309" s="49"/>
      <c r="SIN309" s="49"/>
      <c r="SIO309" s="49"/>
      <c r="SIP309" s="49"/>
      <c r="SIQ309" s="49"/>
      <c r="SIR309" s="49"/>
      <c r="SIS309" s="49"/>
      <c r="SIT309" s="49"/>
      <c r="SIU309" s="49"/>
      <c r="SIV309" s="49"/>
      <c r="SIW309" s="49"/>
      <c r="SIX309" s="49"/>
      <c r="SIY309" s="49"/>
      <c r="SIZ309" s="49"/>
      <c r="SJA309" s="49"/>
      <c r="SJB309" s="49"/>
      <c r="SJC309" s="49"/>
      <c r="SJD309" s="49"/>
      <c r="SJE309" s="49"/>
      <c r="SJF309" s="49"/>
      <c r="SJG309" s="49"/>
      <c r="SJH309" s="49"/>
      <c r="SJI309" s="49"/>
      <c r="SJJ309" s="49"/>
      <c r="SJK309" s="49"/>
      <c r="SJL309" s="49"/>
      <c r="SJM309" s="49"/>
      <c r="SJN309" s="49"/>
      <c r="SJO309" s="49"/>
      <c r="SJP309" s="49"/>
      <c r="SJQ309" s="49"/>
      <c r="SJR309" s="49"/>
      <c r="SJS309" s="49"/>
      <c r="SJT309" s="49"/>
      <c r="SJU309" s="49"/>
      <c r="SJV309" s="49"/>
      <c r="SJW309" s="49"/>
      <c r="SJX309" s="49"/>
      <c r="SJY309" s="49"/>
      <c r="SJZ309" s="49"/>
      <c r="SKA309" s="49"/>
      <c r="SKB309" s="49"/>
      <c r="SKC309" s="49"/>
      <c r="SKD309" s="49"/>
      <c r="SKE309" s="49"/>
      <c r="SKF309" s="49"/>
      <c r="SKG309" s="49"/>
      <c r="SKH309" s="49"/>
      <c r="SKI309" s="49"/>
      <c r="SKJ309" s="49"/>
      <c r="SKK309" s="49"/>
      <c r="SKL309" s="49"/>
      <c r="SKM309" s="49"/>
      <c r="SKN309" s="49"/>
      <c r="SKO309" s="49"/>
      <c r="SKP309" s="49"/>
      <c r="SKQ309" s="49"/>
      <c r="SKR309" s="49"/>
      <c r="SKS309" s="49"/>
      <c r="SKT309" s="49"/>
      <c r="SKU309" s="49"/>
      <c r="SKV309" s="49"/>
      <c r="SKW309" s="49"/>
      <c r="SKX309" s="49"/>
      <c r="SKY309" s="49"/>
      <c r="SKZ309" s="49"/>
      <c r="SLA309" s="49"/>
      <c r="SLB309" s="49"/>
      <c r="SLC309" s="49"/>
      <c r="SLD309" s="49"/>
      <c r="SLE309" s="49"/>
      <c r="SLF309" s="49"/>
      <c r="SLG309" s="49"/>
      <c r="SLH309" s="49"/>
      <c r="SLI309" s="49"/>
      <c r="SLJ309" s="49"/>
      <c r="SLK309" s="49"/>
      <c r="SLL309" s="49"/>
      <c r="SLM309" s="49"/>
      <c r="SLN309" s="49"/>
      <c r="SLO309" s="49"/>
      <c r="SLP309" s="49"/>
      <c r="SLQ309" s="49"/>
      <c r="SLR309" s="49"/>
      <c r="SLS309" s="49"/>
      <c r="SLT309" s="49"/>
      <c r="SLU309" s="49"/>
      <c r="SLV309" s="49"/>
      <c r="SLW309" s="49"/>
      <c r="SLX309" s="49"/>
      <c r="SLY309" s="49"/>
      <c r="SLZ309" s="49"/>
      <c r="SMA309" s="49"/>
      <c r="SMB309" s="49"/>
      <c r="SMC309" s="49"/>
      <c r="SMD309" s="49"/>
      <c r="SME309" s="49"/>
      <c r="SMF309" s="49"/>
      <c r="SMG309" s="49"/>
      <c r="SMH309" s="49"/>
      <c r="SMI309" s="49"/>
      <c r="SMJ309" s="49"/>
      <c r="SMK309" s="49"/>
      <c r="SML309" s="49"/>
      <c r="SMM309" s="49"/>
      <c r="SMN309" s="49"/>
      <c r="SMO309" s="49"/>
      <c r="SMP309" s="49"/>
      <c r="SMQ309" s="49"/>
      <c r="SMR309" s="49"/>
      <c r="SMS309" s="49"/>
      <c r="SMT309" s="49"/>
      <c r="SMU309" s="49"/>
      <c r="SMV309" s="49"/>
      <c r="SMW309" s="49"/>
      <c r="SMX309" s="49"/>
      <c r="SMY309" s="49"/>
      <c r="SMZ309" s="49"/>
      <c r="SNA309" s="49"/>
      <c r="SNB309" s="49"/>
      <c r="SNC309" s="49"/>
      <c r="SND309" s="49"/>
      <c r="SNE309" s="49"/>
      <c r="SNF309" s="49"/>
      <c r="SNG309" s="49"/>
      <c r="SNH309" s="49"/>
      <c r="SNI309" s="49"/>
      <c r="SNJ309" s="49"/>
      <c r="SNK309" s="49"/>
      <c r="SNL309" s="49"/>
      <c r="SNM309" s="49"/>
      <c r="SNN309" s="49"/>
      <c r="SNO309" s="49"/>
      <c r="SNP309" s="49"/>
      <c r="SNQ309" s="49"/>
      <c r="SNR309" s="49"/>
      <c r="SNS309" s="49"/>
      <c r="SNT309" s="49"/>
      <c r="SNU309" s="49"/>
      <c r="SNV309" s="49"/>
      <c r="SNW309" s="49"/>
      <c r="SNX309" s="49"/>
      <c r="SNY309" s="49"/>
      <c r="SNZ309" s="49"/>
      <c r="SOA309" s="49"/>
      <c r="SOB309" s="49"/>
      <c r="SOC309" s="49"/>
      <c r="SOD309" s="49"/>
      <c r="SOE309" s="49"/>
      <c r="SOF309" s="49"/>
      <c r="SOG309" s="49"/>
      <c r="SOH309" s="49"/>
      <c r="SOI309" s="49"/>
      <c r="SOJ309" s="49"/>
      <c r="SOK309" s="49"/>
      <c r="SOL309" s="49"/>
      <c r="SOM309" s="49"/>
      <c r="SON309" s="49"/>
      <c r="SOO309" s="49"/>
      <c r="SOP309" s="49"/>
      <c r="SOQ309" s="49"/>
      <c r="SOR309" s="49"/>
      <c r="SOS309" s="49"/>
      <c r="SOT309" s="49"/>
      <c r="SOU309" s="49"/>
      <c r="SOV309" s="49"/>
      <c r="SOW309" s="49"/>
      <c r="SOX309" s="49"/>
      <c r="SOY309" s="49"/>
      <c r="SOZ309" s="49"/>
      <c r="SPA309" s="49"/>
      <c r="SPB309" s="49"/>
      <c r="SPC309" s="49"/>
      <c r="SPD309" s="49"/>
      <c r="SPE309" s="49"/>
      <c r="SPF309" s="49"/>
      <c r="SPG309" s="49"/>
      <c r="SPH309" s="49"/>
      <c r="SPI309" s="49"/>
      <c r="SPJ309" s="49"/>
      <c r="SPK309" s="49"/>
      <c r="SPL309" s="49"/>
      <c r="SPM309" s="49"/>
      <c r="SPN309" s="49"/>
      <c r="SPO309" s="49"/>
      <c r="SPP309" s="49"/>
      <c r="SPQ309" s="49"/>
      <c r="SPR309" s="49"/>
      <c r="SPS309" s="49"/>
      <c r="SPT309" s="49"/>
      <c r="SPU309" s="49"/>
      <c r="SPV309" s="49"/>
      <c r="SPW309" s="49"/>
      <c r="SPX309" s="49"/>
      <c r="SPY309" s="49"/>
      <c r="SPZ309" s="49"/>
      <c r="SQA309" s="49"/>
      <c r="SQB309" s="49"/>
      <c r="SQC309" s="49"/>
      <c r="SQD309" s="49"/>
      <c r="SQE309" s="49"/>
      <c r="SQF309" s="49"/>
      <c r="SQG309" s="49"/>
      <c r="SQH309" s="49"/>
      <c r="SQI309" s="49"/>
      <c r="SQJ309" s="49"/>
      <c r="SQK309" s="49"/>
      <c r="SQL309" s="49"/>
      <c r="SQM309" s="49"/>
      <c r="SQN309" s="49"/>
      <c r="SQO309" s="49"/>
      <c r="SQP309" s="49"/>
      <c r="SQQ309" s="49"/>
      <c r="SQR309" s="49"/>
      <c r="SQS309" s="49"/>
      <c r="SQT309" s="49"/>
      <c r="SQU309" s="49"/>
      <c r="SQV309" s="49"/>
      <c r="SQW309" s="49"/>
      <c r="SQX309" s="49"/>
      <c r="SQY309" s="49"/>
      <c r="SQZ309" s="49"/>
      <c r="SRA309" s="49"/>
      <c r="SRB309" s="49"/>
      <c r="SRC309" s="49"/>
      <c r="SRD309" s="49"/>
      <c r="SRE309" s="49"/>
      <c r="SRF309" s="49"/>
      <c r="SRG309" s="49"/>
      <c r="SRH309" s="49"/>
      <c r="SRI309" s="49"/>
      <c r="SRJ309" s="49"/>
      <c r="SRK309" s="49"/>
      <c r="SRL309" s="49"/>
      <c r="SRM309" s="49"/>
      <c r="SRN309" s="49"/>
      <c r="SRO309" s="49"/>
      <c r="SRP309" s="49"/>
      <c r="SRQ309" s="49"/>
      <c r="SRR309" s="49"/>
      <c r="SRS309" s="49"/>
      <c r="SRT309" s="49"/>
      <c r="SRU309" s="49"/>
      <c r="SRV309" s="49"/>
      <c r="SRW309" s="49"/>
      <c r="SRX309" s="49"/>
      <c r="SRY309" s="49"/>
      <c r="SRZ309" s="49"/>
      <c r="SSA309" s="49"/>
      <c r="SSB309" s="49"/>
      <c r="SSC309" s="49"/>
      <c r="SSD309" s="49"/>
      <c r="SSE309" s="49"/>
      <c r="SSF309" s="49"/>
      <c r="SSG309" s="49"/>
      <c r="SSH309" s="49"/>
      <c r="SSI309" s="49"/>
      <c r="SSJ309" s="49"/>
      <c r="SSK309" s="49"/>
      <c r="SSL309" s="49"/>
      <c r="SSM309" s="49"/>
      <c r="SSN309" s="49"/>
      <c r="SSO309" s="49"/>
      <c r="SSP309" s="49"/>
      <c r="SSQ309" s="49"/>
      <c r="SSR309" s="49"/>
      <c r="SSS309" s="49"/>
      <c r="SST309" s="49"/>
      <c r="SSU309" s="49"/>
      <c r="SSV309" s="49"/>
      <c r="SSW309" s="49"/>
      <c r="SSX309" s="49"/>
      <c r="SSY309" s="49"/>
      <c r="SSZ309" s="49"/>
      <c r="STA309" s="49"/>
      <c r="STB309" s="49"/>
      <c r="STC309" s="49"/>
      <c r="STD309" s="49"/>
      <c r="STE309" s="49"/>
      <c r="STF309" s="49"/>
      <c r="STG309" s="49"/>
      <c r="STH309" s="49"/>
      <c r="STI309" s="49"/>
      <c r="STJ309" s="49"/>
      <c r="STK309" s="49"/>
      <c r="STL309" s="49"/>
      <c r="STM309" s="49"/>
      <c r="STN309" s="49"/>
      <c r="STO309" s="49"/>
      <c r="STP309" s="49"/>
      <c r="STQ309" s="49"/>
      <c r="STR309" s="49"/>
      <c r="STS309" s="49"/>
      <c r="STT309" s="49"/>
      <c r="STU309" s="49"/>
      <c r="STV309" s="49"/>
      <c r="STW309" s="49"/>
      <c r="STX309" s="49"/>
      <c r="STY309" s="49"/>
      <c r="STZ309" s="49"/>
      <c r="SUA309" s="49"/>
      <c r="SUB309" s="49"/>
      <c r="SUC309" s="49"/>
      <c r="SUD309" s="49"/>
      <c r="SUE309" s="49"/>
      <c r="SUF309" s="49"/>
      <c r="SUG309" s="49"/>
      <c r="SUH309" s="49"/>
      <c r="SUI309" s="49"/>
      <c r="SUJ309" s="49"/>
      <c r="SUK309" s="49"/>
      <c r="SUL309" s="49"/>
      <c r="SUM309" s="49"/>
      <c r="SUN309" s="49"/>
      <c r="SUO309" s="49"/>
      <c r="SUP309" s="49"/>
      <c r="SUQ309" s="49"/>
      <c r="SUR309" s="49"/>
      <c r="SUS309" s="49"/>
      <c r="SUT309" s="49"/>
      <c r="SUU309" s="49"/>
      <c r="SUV309" s="49"/>
      <c r="SUW309" s="49"/>
      <c r="SUX309" s="49"/>
      <c r="SUY309" s="49"/>
      <c r="SUZ309" s="49"/>
      <c r="SVA309" s="49"/>
      <c r="SVB309" s="49"/>
      <c r="SVC309" s="49"/>
      <c r="SVD309" s="49"/>
      <c r="SVE309" s="49"/>
      <c r="SVF309" s="49"/>
      <c r="SVG309" s="49"/>
      <c r="SVH309" s="49"/>
      <c r="SVI309" s="49"/>
      <c r="SVJ309" s="49"/>
      <c r="SVK309" s="49"/>
      <c r="SVL309" s="49"/>
      <c r="SVM309" s="49"/>
      <c r="SVN309" s="49"/>
      <c r="SVO309" s="49"/>
      <c r="SVP309" s="49"/>
      <c r="SVQ309" s="49"/>
      <c r="SVR309" s="49"/>
      <c r="SVS309" s="49"/>
      <c r="SVT309" s="49"/>
      <c r="SVU309" s="49"/>
      <c r="SVV309" s="49"/>
      <c r="SVW309" s="49"/>
      <c r="SVX309" s="49"/>
      <c r="SVY309" s="49"/>
      <c r="SVZ309" s="49"/>
      <c r="SWA309" s="49"/>
      <c r="SWB309" s="49"/>
      <c r="SWC309" s="49"/>
      <c r="SWD309" s="49"/>
      <c r="SWE309" s="49"/>
      <c r="SWF309" s="49"/>
      <c r="SWG309" s="49"/>
      <c r="SWH309" s="49"/>
      <c r="SWI309" s="49"/>
      <c r="SWJ309" s="49"/>
      <c r="SWK309" s="49"/>
      <c r="SWL309" s="49"/>
      <c r="SWM309" s="49"/>
      <c r="SWN309" s="49"/>
      <c r="SWO309" s="49"/>
      <c r="SWP309" s="49"/>
      <c r="SWQ309" s="49"/>
      <c r="SWR309" s="49"/>
      <c r="SWS309" s="49"/>
      <c r="SWT309" s="49"/>
      <c r="SWU309" s="49"/>
      <c r="SWV309" s="49"/>
      <c r="SWW309" s="49"/>
      <c r="SWX309" s="49"/>
      <c r="SWY309" s="49"/>
      <c r="SWZ309" s="49"/>
      <c r="SXA309" s="49"/>
      <c r="SXB309" s="49"/>
      <c r="SXC309" s="49"/>
      <c r="SXD309" s="49"/>
      <c r="SXE309" s="49"/>
      <c r="SXF309" s="49"/>
      <c r="SXG309" s="49"/>
      <c r="SXH309" s="49"/>
      <c r="SXI309" s="49"/>
      <c r="SXJ309" s="49"/>
      <c r="SXK309" s="49"/>
      <c r="SXL309" s="49"/>
      <c r="SXM309" s="49"/>
      <c r="SXN309" s="49"/>
      <c r="SXO309" s="49"/>
      <c r="SXP309" s="49"/>
      <c r="SXQ309" s="49"/>
      <c r="SXR309" s="49"/>
      <c r="SXS309" s="49"/>
      <c r="SXT309" s="49"/>
      <c r="SXU309" s="49"/>
      <c r="SXV309" s="49"/>
      <c r="SXW309" s="49"/>
      <c r="SXX309" s="49"/>
      <c r="SXY309" s="49"/>
      <c r="SXZ309" s="49"/>
      <c r="SYA309" s="49"/>
      <c r="SYB309" s="49"/>
      <c r="SYC309" s="49"/>
      <c r="SYD309" s="49"/>
      <c r="SYE309" s="49"/>
      <c r="SYF309" s="49"/>
      <c r="SYG309" s="49"/>
      <c r="SYH309" s="49"/>
      <c r="SYI309" s="49"/>
      <c r="SYJ309" s="49"/>
      <c r="SYK309" s="49"/>
      <c r="SYL309" s="49"/>
      <c r="SYM309" s="49"/>
      <c r="SYN309" s="49"/>
      <c r="SYO309" s="49"/>
      <c r="SYP309" s="49"/>
      <c r="SYQ309" s="49"/>
      <c r="SYR309" s="49"/>
      <c r="SYS309" s="49"/>
      <c r="SYT309" s="49"/>
      <c r="SYU309" s="49"/>
      <c r="SYV309" s="49"/>
      <c r="SYW309" s="49"/>
      <c r="SYX309" s="49"/>
      <c r="SYY309" s="49"/>
      <c r="SYZ309" s="49"/>
      <c r="SZA309" s="49"/>
      <c r="SZB309" s="49"/>
      <c r="SZC309" s="49"/>
      <c r="SZD309" s="49"/>
      <c r="SZE309" s="49"/>
      <c r="SZF309" s="49"/>
      <c r="SZG309" s="49"/>
      <c r="SZH309" s="49"/>
      <c r="SZI309" s="49"/>
      <c r="SZJ309" s="49"/>
      <c r="SZK309" s="49"/>
      <c r="SZL309" s="49"/>
      <c r="SZM309" s="49"/>
      <c r="SZN309" s="49"/>
      <c r="SZO309" s="49"/>
      <c r="SZP309" s="49"/>
      <c r="SZQ309" s="49"/>
      <c r="SZR309" s="49"/>
      <c r="SZS309" s="49"/>
      <c r="SZT309" s="49"/>
      <c r="SZU309" s="49"/>
      <c r="SZV309" s="49"/>
      <c r="SZW309" s="49"/>
      <c r="SZX309" s="49"/>
      <c r="SZY309" s="49"/>
      <c r="SZZ309" s="49"/>
      <c r="TAA309" s="49"/>
      <c r="TAB309" s="49"/>
      <c r="TAC309" s="49"/>
      <c r="TAD309" s="49"/>
      <c r="TAE309" s="49"/>
      <c r="TAF309" s="49"/>
      <c r="TAG309" s="49"/>
      <c r="TAH309" s="49"/>
      <c r="TAI309" s="49"/>
      <c r="TAJ309" s="49"/>
      <c r="TAK309" s="49"/>
      <c r="TAL309" s="49"/>
      <c r="TAM309" s="49"/>
      <c r="TAN309" s="49"/>
      <c r="TAO309" s="49"/>
      <c r="TAP309" s="49"/>
      <c r="TAQ309" s="49"/>
      <c r="TAR309" s="49"/>
      <c r="TAS309" s="49"/>
      <c r="TAT309" s="49"/>
      <c r="TAU309" s="49"/>
      <c r="TAV309" s="49"/>
      <c r="TAW309" s="49"/>
      <c r="TAX309" s="49"/>
      <c r="TAY309" s="49"/>
      <c r="TAZ309" s="49"/>
      <c r="TBA309" s="49"/>
      <c r="TBB309" s="49"/>
      <c r="TBC309" s="49"/>
      <c r="TBD309" s="49"/>
      <c r="TBE309" s="49"/>
      <c r="TBF309" s="49"/>
      <c r="TBG309" s="49"/>
      <c r="TBH309" s="49"/>
      <c r="TBI309" s="49"/>
      <c r="TBJ309" s="49"/>
      <c r="TBK309" s="49"/>
      <c r="TBL309" s="49"/>
      <c r="TBM309" s="49"/>
      <c r="TBN309" s="49"/>
      <c r="TBO309" s="49"/>
      <c r="TBP309" s="49"/>
      <c r="TBQ309" s="49"/>
      <c r="TBR309" s="49"/>
      <c r="TBS309" s="49"/>
      <c r="TBT309" s="49"/>
      <c r="TBU309" s="49"/>
      <c r="TBV309" s="49"/>
      <c r="TBW309" s="49"/>
      <c r="TBX309" s="49"/>
      <c r="TBY309" s="49"/>
      <c r="TBZ309" s="49"/>
      <c r="TCA309" s="49"/>
      <c r="TCB309" s="49"/>
      <c r="TCC309" s="49"/>
      <c r="TCD309" s="49"/>
      <c r="TCE309" s="49"/>
      <c r="TCF309" s="49"/>
      <c r="TCG309" s="49"/>
      <c r="TCH309" s="49"/>
      <c r="TCI309" s="49"/>
      <c r="TCJ309" s="49"/>
      <c r="TCK309" s="49"/>
      <c r="TCL309" s="49"/>
      <c r="TCM309" s="49"/>
      <c r="TCN309" s="49"/>
      <c r="TCO309" s="49"/>
      <c r="TCP309" s="49"/>
      <c r="TCQ309" s="49"/>
      <c r="TCR309" s="49"/>
      <c r="TCS309" s="49"/>
      <c r="TCT309" s="49"/>
      <c r="TCU309" s="49"/>
      <c r="TCV309" s="49"/>
      <c r="TCW309" s="49"/>
      <c r="TCX309" s="49"/>
      <c r="TCY309" s="49"/>
      <c r="TCZ309" s="49"/>
      <c r="TDA309" s="49"/>
      <c r="TDB309" s="49"/>
      <c r="TDC309" s="49"/>
      <c r="TDD309" s="49"/>
      <c r="TDE309" s="49"/>
      <c r="TDF309" s="49"/>
      <c r="TDG309" s="49"/>
      <c r="TDH309" s="49"/>
      <c r="TDI309" s="49"/>
      <c r="TDJ309" s="49"/>
      <c r="TDK309" s="49"/>
      <c r="TDL309" s="49"/>
      <c r="TDM309" s="49"/>
      <c r="TDN309" s="49"/>
      <c r="TDO309" s="49"/>
      <c r="TDP309" s="49"/>
      <c r="TDQ309" s="49"/>
      <c r="TDR309" s="49"/>
      <c r="TDS309" s="49"/>
      <c r="TDT309" s="49"/>
      <c r="TDU309" s="49"/>
      <c r="TDV309" s="49"/>
      <c r="TDW309" s="49"/>
      <c r="TDX309" s="49"/>
      <c r="TDY309" s="49"/>
      <c r="TDZ309" s="49"/>
      <c r="TEA309" s="49"/>
      <c r="TEB309" s="49"/>
      <c r="TEC309" s="49"/>
      <c r="TED309" s="49"/>
      <c r="TEE309" s="49"/>
      <c r="TEF309" s="49"/>
      <c r="TEG309" s="49"/>
      <c r="TEH309" s="49"/>
      <c r="TEI309" s="49"/>
      <c r="TEJ309" s="49"/>
      <c r="TEK309" s="49"/>
      <c r="TEL309" s="49"/>
      <c r="TEM309" s="49"/>
      <c r="TEN309" s="49"/>
      <c r="TEO309" s="49"/>
      <c r="TEP309" s="49"/>
      <c r="TEQ309" s="49"/>
      <c r="TER309" s="49"/>
      <c r="TES309" s="49"/>
      <c r="TET309" s="49"/>
      <c r="TEU309" s="49"/>
      <c r="TEV309" s="49"/>
      <c r="TEW309" s="49"/>
      <c r="TEX309" s="49"/>
      <c r="TEY309" s="49"/>
      <c r="TEZ309" s="49"/>
      <c r="TFA309" s="49"/>
      <c r="TFB309" s="49"/>
      <c r="TFC309" s="49"/>
      <c r="TFD309" s="49"/>
      <c r="TFE309" s="49"/>
      <c r="TFF309" s="49"/>
      <c r="TFG309" s="49"/>
      <c r="TFH309" s="49"/>
      <c r="TFI309" s="49"/>
      <c r="TFJ309" s="49"/>
      <c r="TFK309" s="49"/>
      <c r="TFL309" s="49"/>
      <c r="TFM309" s="49"/>
      <c r="TFN309" s="49"/>
      <c r="TFO309" s="49"/>
      <c r="TFP309" s="49"/>
      <c r="TFQ309" s="49"/>
      <c r="TFR309" s="49"/>
      <c r="TFS309" s="49"/>
      <c r="TFT309" s="49"/>
      <c r="TFU309" s="49"/>
      <c r="TFV309" s="49"/>
      <c r="TFW309" s="49"/>
      <c r="TFX309" s="49"/>
      <c r="TFY309" s="49"/>
      <c r="TFZ309" s="49"/>
      <c r="TGA309" s="49"/>
      <c r="TGB309" s="49"/>
      <c r="TGC309" s="49"/>
      <c r="TGD309" s="49"/>
      <c r="TGE309" s="49"/>
      <c r="TGF309" s="49"/>
      <c r="TGG309" s="49"/>
      <c r="TGH309" s="49"/>
      <c r="TGI309" s="49"/>
      <c r="TGJ309" s="49"/>
      <c r="TGK309" s="49"/>
      <c r="TGL309" s="49"/>
      <c r="TGM309" s="49"/>
      <c r="TGN309" s="49"/>
      <c r="TGO309" s="49"/>
      <c r="TGP309" s="49"/>
      <c r="TGQ309" s="49"/>
      <c r="TGR309" s="49"/>
      <c r="TGS309" s="49"/>
      <c r="TGT309" s="49"/>
      <c r="TGU309" s="49"/>
      <c r="TGV309" s="49"/>
      <c r="TGW309" s="49"/>
      <c r="TGX309" s="49"/>
      <c r="TGY309" s="49"/>
      <c r="TGZ309" s="49"/>
      <c r="THA309" s="49"/>
      <c r="THB309" s="49"/>
      <c r="THC309" s="49"/>
      <c r="THD309" s="49"/>
      <c r="THE309" s="49"/>
      <c r="THF309" s="49"/>
      <c r="THG309" s="49"/>
      <c r="THH309" s="49"/>
      <c r="THI309" s="49"/>
      <c r="THJ309" s="49"/>
      <c r="THK309" s="49"/>
      <c r="THL309" s="49"/>
      <c r="THM309" s="49"/>
      <c r="THN309" s="49"/>
      <c r="THO309" s="49"/>
      <c r="THP309" s="49"/>
      <c r="THQ309" s="49"/>
      <c r="THR309" s="49"/>
      <c r="THS309" s="49"/>
      <c r="THT309" s="49"/>
      <c r="THU309" s="49"/>
      <c r="THV309" s="49"/>
      <c r="THW309" s="49"/>
      <c r="THX309" s="49"/>
      <c r="THY309" s="49"/>
      <c r="THZ309" s="49"/>
      <c r="TIA309" s="49"/>
      <c r="TIB309" s="49"/>
      <c r="TIC309" s="49"/>
      <c r="TID309" s="49"/>
      <c r="TIE309" s="49"/>
      <c r="TIF309" s="49"/>
      <c r="TIG309" s="49"/>
      <c r="TIH309" s="49"/>
      <c r="TII309" s="49"/>
      <c r="TIJ309" s="49"/>
      <c r="TIK309" s="49"/>
      <c r="TIL309" s="49"/>
      <c r="TIM309" s="49"/>
      <c r="TIN309" s="49"/>
      <c r="TIO309" s="49"/>
      <c r="TIP309" s="49"/>
      <c r="TIQ309" s="49"/>
      <c r="TIR309" s="49"/>
      <c r="TIS309" s="49"/>
      <c r="TIT309" s="49"/>
      <c r="TIU309" s="49"/>
      <c r="TIV309" s="49"/>
      <c r="TIW309" s="49"/>
      <c r="TIX309" s="49"/>
      <c r="TIY309" s="49"/>
      <c r="TIZ309" s="49"/>
      <c r="TJA309" s="49"/>
      <c r="TJB309" s="49"/>
      <c r="TJC309" s="49"/>
      <c r="TJD309" s="49"/>
      <c r="TJE309" s="49"/>
      <c r="TJF309" s="49"/>
      <c r="TJG309" s="49"/>
      <c r="TJH309" s="49"/>
      <c r="TJI309" s="49"/>
      <c r="TJJ309" s="49"/>
      <c r="TJK309" s="49"/>
      <c r="TJL309" s="49"/>
      <c r="TJM309" s="49"/>
      <c r="TJN309" s="49"/>
      <c r="TJO309" s="49"/>
      <c r="TJP309" s="49"/>
      <c r="TJQ309" s="49"/>
      <c r="TJR309" s="49"/>
      <c r="TJS309" s="49"/>
      <c r="TJT309" s="49"/>
      <c r="TJU309" s="49"/>
      <c r="TJV309" s="49"/>
      <c r="TJW309" s="49"/>
      <c r="TJX309" s="49"/>
      <c r="TJY309" s="49"/>
      <c r="TJZ309" s="49"/>
      <c r="TKA309" s="49"/>
      <c r="TKB309" s="49"/>
      <c r="TKC309" s="49"/>
      <c r="TKD309" s="49"/>
      <c r="TKE309" s="49"/>
      <c r="TKF309" s="49"/>
      <c r="TKG309" s="49"/>
      <c r="TKH309" s="49"/>
      <c r="TKI309" s="49"/>
      <c r="TKJ309" s="49"/>
      <c r="TKK309" s="49"/>
      <c r="TKL309" s="49"/>
      <c r="TKM309" s="49"/>
      <c r="TKN309" s="49"/>
      <c r="TKO309" s="49"/>
      <c r="TKP309" s="49"/>
      <c r="TKQ309" s="49"/>
      <c r="TKR309" s="49"/>
      <c r="TKS309" s="49"/>
      <c r="TKT309" s="49"/>
      <c r="TKU309" s="49"/>
      <c r="TKV309" s="49"/>
      <c r="TKW309" s="49"/>
      <c r="TKX309" s="49"/>
      <c r="TKY309" s="49"/>
      <c r="TKZ309" s="49"/>
      <c r="TLA309" s="49"/>
      <c r="TLB309" s="49"/>
      <c r="TLC309" s="49"/>
      <c r="TLD309" s="49"/>
      <c r="TLE309" s="49"/>
      <c r="TLF309" s="49"/>
      <c r="TLG309" s="49"/>
      <c r="TLH309" s="49"/>
      <c r="TLI309" s="49"/>
      <c r="TLJ309" s="49"/>
      <c r="TLK309" s="49"/>
      <c r="TLL309" s="49"/>
      <c r="TLM309" s="49"/>
      <c r="TLN309" s="49"/>
      <c r="TLO309" s="49"/>
      <c r="TLP309" s="49"/>
      <c r="TLQ309" s="49"/>
      <c r="TLR309" s="49"/>
      <c r="TLS309" s="49"/>
      <c r="TLT309" s="49"/>
      <c r="TLU309" s="49"/>
      <c r="TLV309" s="49"/>
      <c r="TLW309" s="49"/>
      <c r="TLX309" s="49"/>
      <c r="TLY309" s="49"/>
      <c r="TLZ309" s="49"/>
      <c r="TMA309" s="49"/>
      <c r="TMB309" s="49"/>
      <c r="TMC309" s="49"/>
      <c r="TMD309" s="49"/>
      <c r="TME309" s="49"/>
      <c r="TMF309" s="49"/>
      <c r="TMG309" s="49"/>
      <c r="TMH309" s="49"/>
      <c r="TMI309" s="49"/>
      <c r="TMJ309" s="49"/>
      <c r="TMK309" s="49"/>
      <c r="TML309" s="49"/>
      <c r="TMM309" s="49"/>
      <c r="TMN309" s="49"/>
      <c r="TMO309" s="49"/>
      <c r="TMP309" s="49"/>
      <c r="TMQ309" s="49"/>
      <c r="TMR309" s="49"/>
      <c r="TMS309" s="49"/>
      <c r="TMT309" s="49"/>
      <c r="TMU309" s="49"/>
      <c r="TMV309" s="49"/>
      <c r="TMW309" s="49"/>
      <c r="TMX309" s="49"/>
      <c r="TMY309" s="49"/>
      <c r="TMZ309" s="49"/>
      <c r="TNA309" s="49"/>
      <c r="TNB309" s="49"/>
      <c r="TNC309" s="49"/>
      <c r="TND309" s="49"/>
      <c r="TNE309" s="49"/>
      <c r="TNF309" s="49"/>
      <c r="TNG309" s="49"/>
      <c r="TNH309" s="49"/>
      <c r="TNI309" s="49"/>
      <c r="TNJ309" s="49"/>
      <c r="TNK309" s="49"/>
      <c r="TNL309" s="49"/>
      <c r="TNM309" s="49"/>
      <c r="TNN309" s="49"/>
      <c r="TNO309" s="49"/>
      <c r="TNP309" s="49"/>
      <c r="TNQ309" s="49"/>
      <c r="TNR309" s="49"/>
      <c r="TNS309" s="49"/>
      <c r="TNT309" s="49"/>
      <c r="TNU309" s="49"/>
      <c r="TNV309" s="49"/>
      <c r="TNW309" s="49"/>
      <c r="TNX309" s="49"/>
      <c r="TNY309" s="49"/>
      <c r="TNZ309" s="49"/>
      <c r="TOA309" s="49"/>
      <c r="TOB309" s="49"/>
      <c r="TOC309" s="49"/>
      <c r="TOD309" s="49"/>
      <c r="TOE309" s="49"/>
      <c r="TOF309" s="49"/>
      <c r="TOG309" s="49"/>
      <c r="TOH309" s="49"/>
      <c r="TOI309" s="49"/>
      <c r="TOJ309" s="49"/>
      <c r="TOK309" s="49"/>
      <c r="TOL309" s="49"/>
      <c r="TOM309" s="49"/>
      <c r="TON309" s="49"/>
      <c r="TOO309" s="49"/>
      <c r="TOP309" s="49"/>
      <c r="TOQ309" s="49"/>
      <c r="TOR309" s="49"/>
      <c r="TOS309" s="49"/>
      <c r="TOT309" s="49"/>
      <c r="TOU309" s="49"/>
      <c r="TOV309" s="49"/>
      <c r="TOW309" s="49"/>
      <c r="TOX309" s="49"/>
      <c r="TOY309" s="49"/>
      <c r="TOZ309" s="49"/>
      <c r="TPA309" s="49"/>
      <c r="TPB309" s="49"/>
      <c r="TPC309" s="49"/>
      <c r="TPD309" s="49"/>
      <c r="TPE309" s="49"/>
      <c r="TPF309" s="49"/>
      <c r="TPG309" s="49"/>
      <c r="TPH309" s="49"/>
      <c r="TPI309" s="49"/>
      <c r="TPJ309" s="49"/>
      <c r="TPK309" s="49"/>
      <c r="TPL309" s="49"/>
      <c r="TPM309" s="49"/>
      <c r="TPN309" s="49"/>
      <c r="TPO309" s="49"/>
      <c r="TPP309" s="49"/>
      <c r="TPQ309" s="49"/>
      <c r="TPR309" s="49"/>
      <c r="TPS309" s="49"/>
      <c r="TPT309" s="49"/>
      <c r="TPU309" s="49"/>
      <c r="TPV309" s="49"/>
      <c r="TPW309" s="49"/>
      <c r="TPX309" s="49"/>
      <c r="TPY309" s="49"/>
      <c r="TPZ309" s="49"/>
      <c r="TQA309" s="49"/>
      <c r="TQB309" s="49"/>
      <c r="TQC309" s="49"/>
      <c r="TQD309" s="49"/>
      <c r="TQE309" s="49"/>
      <c r="TQF309" s="49"/>
      <c r="TQG309" s="49"/>
      <c r="TQH309" s="49"/>
      <c r="TQI309" s="49"/>
      <c r="TQJ309" s="49"/>
      <c r="TQK309" s="49"/>
      <c r="TQL309" s="49"/>
      <c r="TQM309" s="49"/>
      <c r="TQN309" s="49"/>
      <c r="TQO309" s="49"/>
      <c r="TQP309" s="49"/>
      <c r="TQQ309" s="49"/>
      <c r="TQR309" s="49"/>
      <c r="TQS309" s="49"/>
      <c r="TQT309" s="49"/>
      <c r="TQU309" s="49"/>
      <c r="TQV309" s="49"/>
      <c r="TQW309" s="49"/>
      <c r="TQX309" s="49"/>
      <c r="TQY309" s="49"/>
      <c r="TQZ309" s="49"/>
      <c r="TRA309" s="49"/>
      <c r="TRB309" s="49"/>
      <c r="TRC309" s="49"/>
      <c r="TRD309" s="49"/>
      <c r="TRE309" s="49"/>
      <c r="TRF309" s="49"/>
      <c r="TRG309" s="49"/>
      <c r="TRH309" s="49"/>
      <c r="TRI309" s="49"/>
      <c r="TRJ309" s="49"/>
      <c r="TRK309" s="49"/>
      <c r="TRL309" s="49"/>
      <c r="TRM309" s="49"/>
      <c r="TRN309" s="49"/>
      <c r="TRO309" s="49"/>
      <c r="TRP309" s="49"/>
      <c r="TRQ309" s="49"/>
      <c r="TRR309" s="49"/>
      <c r="TRS309" s="49"/>
      <c r="TRT309" s="49"/>
      <c r="TRU309" s="49"/>
      <c r="TRV309" s="49"/>
      <c r="TRW309" s="49"/>
      <c r="TRX309" s="49"/>
      <c r="TRY309" s="49"/>
      <c r="TRZ309" s="49"/>
      <c r="TSA309" s="49"/>
      <c r="TSB309" s="49"/>
      <c r="TSC309" s="49"/>
      <c r="TSD309" s="49"/>
      <c r="TSE309" s="49"/>
      <c r="TSF309" s="49"/>
      <c r="TSG309" s="49"/>
      <c r="TSH309" s="49"/>
      <c r="TSI309" s="49"/>
      <c r="TSJ309" s="49"/>
      <c r="TSK309" s="49"/>
      <c r="TSL309" s="49"/>
      <c r="TSM309" s="49"/>
      <c r="TSN309" s="49"/>
      <c r="TSO309" s="49"/>
      <c r="TSP309" s="49"/>
      <c r="TSQ309" s="49"/>
      <c r="TSR309" s="49"/>
      <c r="TSS309" s="49"/>
      <c r="TST309" s="49"/>
      <c r="TSU309" s="49"/>
      <c r="TSV309" s="49"/>
      <c r="TSW309" s="49"/>
      <c r="TSX309" s="49"/>
      <c r="TSY309" s="49"/>
      <c r="TSZ309" s="49"/>
      <c r="TTA309" s="49"/>
      <c r="TTB309" s="49"/>
      <c r="TTC309" s="49"/>
      <c r="TTD309" s="49"/>
      <c r="TTE309" s="49"/>
      <c r="TTF309" s="49"/>
      <c r="TTG309" s="49"/>
      <c r="TTH309" s="49"/>
      <c r="TTI309" s="49"/>
      <c r="TTJ309" s="49"/>
      <c r="TTK309" s="49"/>
      <c r="TTL309" s="49"/>
      <c r="TTM309" s="49"/>
      <c r="TTN309" s="49"/>
      <c r="TTO309" s="49"/>
      <c r="TTP309" s="49"/>
      <c r="TTQ309" s="49"/>
      <c r="TTR309" s="49"/>
      <c r="TTS309" s="49"/>
      <c r="TTT309" s="49"/>
      <c r="TTU309" s="49"/>
      <c r="TTV309" s="49"/>
      <c r="TTW309" s="49"/>
      <c r="TTX309" s="49"/>
      <c r="TTY309" s="49"/>
      <c r="TTZ309" s="49"/>
      <c r="TUA309" s="49"/>
      <c r="TUB309" s="49"/>
      <c r="TUC309" s="49"/>
      <c r="TUD309" s="49"/>
      <c r="TUE309" s="49"/>
      <c r="TUF309" s="49"/>
      <c r="TUG309" s="49"/>
      <c r="TUH309" s="49"/>
      <c r="TUI309" s="49"/>
      <c r="TUJ309" s="49"/>
      <c r="TUK309" s="49"/>
      <c r="TUL309" s="49"/>
      <c r="TUM309" s="49"/>
      <c r="TUN309" s="49"/>
      <c r="TUO309" s="49"/>
      <c r="TUP309" s="49"/>
      <c r="TUQ309" s="49"/>
      <c r="TUR309" s="49"/>
      <c r="TUS309" s="49"/>
      <c r="TUT309" s="49"/>
      <c r="TUU309" s="49"/>
      <c r="TUV309" s="49"/>
      <c r="TUW309" s="49"/>
      <c r="TUX309" s="49"/>
      <c r="TUY309" s="49"/>
      <c r="TUZ309" s="49"/>
      <c r="TVA309" s="49"/>
      <c r="TVB309" s="49"/>
      <c r="TVC309" s="49"/>
      <c r="TVD309" s="49"/>
      <c r="TVE309" s="49"/>
      <c r="TVF309" s="49"/>
      <c r="TVG309" s="49"/>
      <c r="TVH309" s="49"/>
      <c r="TVI309" s="49"/>
      <c r="TVJ309" s="49"/>
      <c r="TVK309" s="49"/>
      <c r="TVL309" s="49"/>
      <c r="TVM309" s="49"/>
      <c r="TVN309" s="49"/>
      <c r="TVO309" s="49"/>
      <c r="TVP309" s="49"/>
      <c r="TVQ309" s="49"/>
      <c r="TVR309" s="49"/>
      <c r="TVS309" s="49"/>
      <c r="TVT309" s="49"/>
      <c r="TVU309" s="49"/>
      <c r="TVV309" s="49"/>
      <c r="TVW309" s="49"/>
      <c r="TVX309" s="49"/>
      <c r="TVY309" s="49"/>
      <c r="TVZ309" s="49"/>
      <c r="TWA309" s="49"/>
      <c r="TWB309" s="49"/>
      <c r="TWC309" s="49"/>
      <c r="TWD309" s="49"/>
      <c r="TWE309" s="49"/>
      <c r="TWF309" s="49"/>
      <c r="TWG309" s="49"/>
      <c r="TWH309" s="49"/>
      <c r="TWI309" s="49"/>
      <c r="TWJ309" s="49"/>
      <c r="TWK309" s="49"/>
      <c r="TWL309" s="49"/>
      <c r="TWM309" s="49"/>
      <c r="TWN309" s="49"/>
      <c r="TWO309" s="49"/>
      <c r="TWP309" s="49"/>
      <c r="TWQ309" s="49"/>
      <c r="TWR309" s="49"/>
      <c r="TWS309" s="49"/>
      <c r="TWT309" s="49"/>
      <c r="TWU309" s="49"/>
      <c r="TWV309" s="49"/>
      <c r="TWW309" s="49"/>
      <c r="TWX309" s="49"/>
      <c r="TWY309" s="49"/>
      <c r="TWZ309" s="49"/>
      <c r="TXA309" s="49"/>
      <c r="TXB309" s="49"/>
      <c r="TXC309" s="49"/>
      <c r="TXD309" s="49"/>
      <c r="TXE309" s="49"/>
      <c r="TXF309" s="49"/>
      <c r="TXG309" s="49"/>
      <c r="TXH309" s="49"/>
      <c r="TXI309" s="49"/>
      <c r="TXJ309" s="49"/>
      <c r="TXK309" s="49"/>
      <c r="TXL309" s="49"/>
      <c r="TXM309" s="49"/>
      <c r="TXN309" s="49"/>
      <c r="TXO309" s="49"/>
      <c r="TXP309" s="49"/>
      <c r="TXQ309" s="49"/>
      <c r="TXR309" s="49"/>
      <c r="TXS309" s="49"/>
      <c r="TXT309" s="49"/>
      <c r="TXU309" s="49"/>
      <c r="TXV309" s="49"/>
      <c r="TXW309" s="49"/>
      <c r="TXX309" s="49"/>
      <c r="TXY309" s="49"/>
      <c r="TXZ309" s="49"/>
      <c r="TYA309" s="49"/>
      <c r="TYB309" s="49"/>
      <c r="TYC309" s="49"/>
      <c r="TYD309" s="49"/>
      <c r="TYE309" s="49"/>
      <c r="TYF309" s="49"/>
      <c r="TYG309" s="49"/>
      <c r="TYH309" s="49"/>
      <c r="TYI309" s="49"/>
      <c r="TYJ309" s="49"/>
      <c r="TYK309" s="49"/>
      <c r="TYL309" s="49"/>
      <c r="TYM309" s="49"/>
      <c r="TYN309" s="49"/>
      <c r="TYO309" s="49"/>
      <c r="TYP309" s="49"/>
      <c r="TYQ309" s="49"/>
      <c r="TYR309" s="49"/>
      <c r="TYS309" s="49"/>
      <c r="TYT309" s="49"/>
      <c r="TYU309" s="49"/>
      <c r="TYV309" s="49"/>
      <c r="TYW309" s="49"/>
      <c r="TYX309" s="49"/>
      <c r="TYY309" s="49"/>
      <c r="TYZ309" s="49"/>
      <c r="TZA309" s="49"/>
      <c r="TZB309" s="49"/>
      <c r="TZC309" s="49"/>
      <c r="TZD309" s="49"/>
      <c r="TZE309" s="49"/>
      <c r="TZF309" s="49"/>
      <c r="TZG309" s="49"/>
      <c r="TZH309" s="49"/>
      <c r="TZI309" s="49"/>
      <c r="TZJ309" s="49"/>
      <c r="TZK309" s="49"/>
      <c r="TZL309" s="49"/>
      <c r="TZM309" s="49"/>
      <c r="TZN309" s="49"/>
      <c r="TZO309" s="49"/>
      <c r="TZP309" s="49"/>
      <c r="TZQ309" s="49"/>
      <c r="TZR309" s="49"/>
      <c r="TZS309" s="49"/>
      <c r="TZT309" s="49"/>
      <c r="TZU309" s="49"/>
      <c r="TZV309" s="49"/>
      <c r="TZW309" s="49"/>
      <c r="TZX309" s="49"/>
      <c r="TZY309" s="49"/>
      <c r="TZZ309" s="49"/>
      <c r="UAA309" s="49"/>
      <c r="UAB309" s="49"/>
      <c r="UAC309" s="49"/>
      <c r="UAD309" s="49"/>
      <c r="UAE309" s="49"/>
      <c r="UAF309" s="49"/>
      <c r="UAG309" s="49"/>
      <c r="UAH309" s="49"/>
      <c r="UAI309" s="49"/>
      <c r="UAJ309" s="49"/>
      <c r="UAK309" s="49"/>
      <c r="UAL309" s="49"/>
      <c r="UAM309" s="49"/>
      <c r="UAN309" s="49"/>
      <c r="UAO309" s="49"/>
      <c r="UAP309" s="49"/>
      <c r="UAQ309" s="49"/>
      <c r="UAR309" s="49"/>
      <c r="UAS309" s="49"/>
      <c r="UAT309" s="49"/>
      <c r="UAU309" s="49"/>
      <c r="UAV309" s="49"/>
      <c r="UAW309" s="49"/>
      <c r="UAX309" s="49"/>
      <c r="UAY309" s="49"/>
      <c r="UAZ309" s="49"/>
      <c r="UBA309" s="49"/>
      <c r="UBB309" s="49"/>
      <c r="UBC309" s="49"/>
      <c r="UBD309" s="49"/>
      <c r="UBE309" s="49"/>
      <c r="UBF309" s="49"/>
      <c r="UBG309" s="49"/>
      <c r="UBH309" s="49"/>
      <c r="UBI309" s="49"/>
      <c r="UBJ309" s="49"/>
      <c r="UBK309" s="49"/>
      <c r="UBL309" s="49"/>
      <c r="UBM309" s="49"/>
      <c r="UBN309" s="49"/>
      <c r="UBO309" s="49"/>
      <c r="UBP309" s="49"/>
      <c r="UBQ309" s="49"/>
      <c r="UBR309" s="49"/>
      <c r="UBS309" s="49"/>
      <c r="UBT309" s="49"/>
      <c r="UBU309" s="49"/>
      <c r="UBV309" s="49"/>
      <c r="UBW309" s="49"/>
      <c r="UBX309" s="49"/>
      <c r="UBY309" s="49"/>
      <c r="UBZ309" s="49"/>
      <c r="UCA309" s="49"/>
      <c r="UCB309" s="49"/>
      <c r="UCC309" s="49"/>
      <c r="UCD309" s="49"/>
      <c r="UCE309" s="49"/>
      <c r="UCF309" s="49"/>
      <c r="UCG309" s="49"/>
      <c r="UCH309" s="49"/>
      <c r="UCI309" s="49"/>
      <c r="UCJ309" s="49"/>
      <c r="UCK309" s="49"/>
      <c r="UCL309" s="49"/>
      <c r="UCM309" s="49"/>
      <c r="UCN309" s="49"/>
      <c r="UCO309" s="49"/>
      <c r="UCP309" s="49"/>
      <c r="UCQ309" s="49"/>
      <c r="UCR309" s="49"/>
      <c r="UCS309" s="49"/>
      <c r="UCT309" s="49"/>
      <c r="UCU309" s="49"/>
      <c r="UCV309" s="49"/>
      <c r="UCW309" s="49"/>
      <c r="UCX309" s="49"/>
      <c r="UCY309" s="49"/>
      <c r="UCZ309" s="49"/>
      <c r="UDA309" s="49"/>
      <c r="UDB309" s="49"/>
      <c r="UDC309" s="49"/>
      <c r="UDD309" s="49"/>
      <c r="UDE309" s="49"/>
      <c r="UDF309" s="49"/>
      <c r="UDG309" s="49"/>
      <c r="UDH309" s="49"/>
      <c r="UDI309" s="49"/>
      <c r="UDJ309" s="49"/>
      <c r="UDK309" s="49"/>
      <c r="UDL309" s="49"/>
      <c r="UDM309" s="49"/>
      <c r="UDN309" s="49"/>
      <c r="UDO309" s="49"/>
      <c r="UDP309" s="49"/>
      <c r="UDQ309" s="49"/>
      <c r="UDR309" s="49"/>
      <c r="UDS309" s="49"/>
      <c r="UDT309" s="49"/>
      <c r="UDU309" s="49"/>
      <c r="UDV309" s="49"/>
      <c r="UDW309" s="49"/>
      <c r="UDX309" s="49"/>
      <c r="UDY309" s="49"/>
      <c r="UDZ309" s="49"/>
      <c r="UEA309" s="49"/>
      <c r="UEB309" s="49"/>
      <c r="UEC309" s="49"/>
      <c r="UED309" s="49"/>
      <c r="UEE309" s="49"/>
      <c r="UEF309" s="49"/>
      <c r="UEG309" s="49"/>
      <c r="UEH309" s="49"/>
      <c r="UEI309" s="49"/>
      <c r="UEJ309" s="49"/>
      <c r="UEK309" s="49"/>
      <c r="UEL309" s="49"/>
      <c r="UEM309" s="49"/>
      <c r="UEN309" s="49"/>
      <c r="UEO309" s="49"/>
      <c r="UEP309" s="49"/>
      <c r="UEQ309" s="49"/>
      <c r="UER309" s="49"/>
      <c r="UES309" s="49"/>
      <c r="UET309" s="49"/>
      <c r="UEU309" s="49"/>
      <c r="UEV309" s="49"/>
      <c r="UEW309" s="49"/>
      <c r="UEX309" s="49"/>
      <c r="UEY309" s="49"/>
      <c r="UEZ309" s="49"/>
      <c r="UFA309" s="49"/>
      <c r="UFB309" s="49"/>
      <c r="UFC309" s="49"/>
      <c r="UFD309" s="49"/>
      <c r="UFE309" s="49"/>
      <c r="UFF309" s="49"/>
      <c r="UFG309" s="49"/>
      <c r="UFH309" s="49"/>
      <c r="UFI309" s="49"/>
      <c r="UFJ309" s="49"/>
      <c r="UFK309" s="49"/>
      <c r="UFL309" s="49"/>
      <c r="UFM309" s="49"/>
      <c r="UFN309" s="49"/>
      <c r="UFO309" s="49"/>
      <c r="UFP309" s="49"/>
      <c r="UFQ309" s="49"/>
      <c r="UFR309" s="49"/>
      <c r="UFS309" s="49"/>
      <c r="UFT309" s="49"/>
      <c r="UFU309" s="49"/>
      <c r="UFV309" s="49"/>
      <c r="UFW309" s="49"/>
      <c r="UFX309" s="49"/>
      <c r="UFY309" s="49"/>
      <c r="UFZ309" s="49"/>
      <c r="UGA309" s="49"/>
      <c r="UGB309" s="49"/>
      <c r="UGC309" s="49"/>
      <c r="UGD309" s="49"/>
      <c r="UGE309" s="49"/>
      <c r="UGF309" s="49"/>
      <c r="UGG309" s="49"/>
      <c r="UGH309" s="49"/>
      <c r="UGI309" s="49"/>
      <c r="UGJ309" s="49"/>
      <c r="UGK309" s="49"/>
      <c r="UGL309" s="49"/>
      <c r="UGM309" s="49"/>
      <c r="UGN309" s="49"/>
      <c r="UGO309" s="49"/>
      <c r="UGP309" s="49"/>
      <c r="UGQ309" s="49"/>
      <c r="UGR309" s="49"/>
      <c r="UGS309" s="49"/>
      <c r="UGT309" s="49"/>
      <c r="UGU309" s="49"/>
      <c r="UGV309" s="49"/>
      <c r="UGW309" s="49"/>
      <c r="UGX309" s="49"/>
      <c r="UGY309" s="49"/>
      <c r="UGZ309" s="49"/>
      <c r="UHA309" s="49"/>
      <c r="UHB309" s="49"/>
      <c r="UHC309" s="49"/>
      <c r="UHD309" s="49"/>
      <c r="UHE309" s="49"/>
      <c r="UHF309" s="49"/>
      <c r="UHG309" s="49"/>
      <c r="UHH309" s="49"/>
      <c r="UHI309" s="49"/>
      <c r="UHJ309" s="49"/>
      <c r="UHK309" s="49"/>
      <c r="UHL309" s="49"/>
      <c r="UHM309" s="49"/>
      <c r="UHN309" s="49"/>
      <c r="UHO309" s="49"/>
      <c r="UHP309" s="49"/>
      <c r="UHQ309" s="49"/>
      <c r="UHR309" s="49"/>
      <c r="UHS309" s="49"/>
      <c r="UHT309" s="49"/>
      <c r="UHU309" s="49"/>
      <c r="UHV309" s="49"/>
      <c r="UHW309" s="49"/>
      <c r="UHX309" s="49"/>
      <c r="UHY309" s="49"/>
      <c r="UHZ309" s="49"/>
      <c r="UIA309" s="49"/>
      <c r="UIB309" s="49"/>
      <c r="UIC309" s="49"/>
      <c r="UID309" s="49"/>
      <c r="UIE309" s="49"/>
      <c r="UIF309" s="49"/>
      <c r="UIG309" s="49"/>
      <c r="UIH309" s="49"/>
      <c r="UII309" s="49"/>
      <c r="UIJ309" s="49"/>
      <c r="UIK309" s="49"/>
      <c r="UIL309" s="49"/>
      <c r="UIM309" s="49"/>
      <c r="UIN309" s="49"/>
      <c r="UIO309" s="49"/>
      <c r="UIP309" s="49"/>
      <c r="UIQ309" s="49"/>
      <c r="UIR309" s="49"/>
      <c r="UIS309" s="49"/>
      <c r="UIT309" s="49"/>
      <c r="UIU309" s="49"/>
      <c r="UIV309" s="49"/>
      <c r="UIW309" s="49"/>
      <c r="UIX309" s="49"/>
      <c r="UIY309" s="49"/>
      <c r="UIZ309" s="49"/>
      <c r="UJA309" s="49"/>
      <c r="UJB309" s="49"/>
      <c r="UJC309" s="49"/>
      <c r="UJD309" s="49"/>
      <c r="UJE309" s="49"/>
      <c r="UJF309" s="49"/>
      <c r="UJG309" s="49"/>
      <c r="UJH309" s="49"/>
      <c r="UJI309" s="49"/>
      <c r="UJJ309" s="49"/>
      <c r="UJK309" s="49"/>
      <c r="UJL309" s="49"/>
      <c r="UJM309" s="49"/>
      <c r="UJN309" s="49"/>
      <c r="UJO309" s="49"/>
      <c r="UJP309" s="49"/>
      <c r="UJQ309" s="49"/>
      <c r="UJR309" s="49"/>
      <c r="UJS309" s="49"/>
      <c r="UJT309" s="49"/>
      <c r="UJU309" s="49"/>
      <c r="UJV309" s="49"/>
      <c r="UJW309" s="49"/>
      <c r="UJX309" s="49"/>
      <c r="UJY309" s="49"/>
      <c r="UJZ309" s="49"/>
      <c r="UKA309" s="49"/>
      <c r="UKB309" s="49"/>
      <c r="UKC309" s="49"/>
      <c r="UKD309" s="49"/>
      <c r="UKE309" s="49"/>
      <c r="UKF309" s="49"/>
      <c r="UKG309" s="49"/>
      <c r="UKH309" s="49"/>
      <c r="UKI309" s="49"/>
      <c r="UKJ309" s="49"/>
      <c r="UKK309" s="49"/>
      <c r="UKL309" s="49"/>
      <c r="UKM309" s="49"/>
      <c r="UKN309" s="49"/>
      <c r="UKO309" s="49"/>
      <c r="UKP309" s="49"/>
      <c r="UKQ309" s="49"/>
      <c r="UKR309" s="49"/>
      <c r="UKS309" s="49"/>
      <c r="UKT309" s="49"/>
      <c r="UKU309" s="49"/>
      <c r="UKV309" s="49"/>
      <c r="UKW309" s="49"/>
      <c r="UKX309" s="49"/>
      <c r="UKY309" s="49"/>
      <c r="UKZ309" s="49"/>
      <c r="ULA309" s="49"/>
      <c r="ULB309" s="49"/>
      <c r="ULC309" s="49"/>
      <c r="ULD309" s="49"/>
      <c r="ULE309" s="49"/>
      <c r="ULF309" s="49"/>
      <c r="ULG309" s="49"/>
      <c r="ULH309" s="49"/>
      <c r="ULI309" s="49"/>
      <c r="ULJ309" s="49"/>
      <c r="ULK309" s="49"/>
      <c r="ULL309" s="49"/>
      <c r="ULM309" s="49"/>
      <c r="ULN309" s="49"/>
      <c r="ULO309" s="49"/>
      <c r="ULP309" s="49"/>
      <c r="ULQ309" s="49"/>
      <c r="ULR309" s="49"/>
      <c r="ULS309" s="49"/>
      <c r="ULT309" s="49"/>
      <c r="ULU309" s="49"/>
      <c r="ULV309" s="49"/>
      <c r="ULW309" s="49"/>
      <c r="ULX309" s="49"/>
      <c r="ULY309" s="49"/>
      <c r="ULZ309" s="49"/>
      <c r="UMA309" s="49"/>
      <c r="UMB309" s="49"/>
      <c r="UMC309" s="49"/>
      <c r="UMD309" s="49"/>
      <c r="UME309" s="49"/>
      <c r="UMF309" s="49"/>
      <c r="UMG309" s="49"/>
      <c r="UMH309" s="49"/>
      <c r="UMI309" s="49"/>
      <c r="UMJ309" s="49"/>
      <c r="UMK309" s="49"/>
      <c r="UML309" s="49"/>
      <c r="UMM309" s="49"/>
      <c r="UMN309" s="49"/>
      <c r="UMO309" s="49"/>
      <c r="UMP309" s="49"/>
      <c r="UMQ309" s="49"/>
      <c r="UMR309" s="49"/>
      <c r="UMS309" s="49"/>
      <c r="UMT309" s="49"/>
      <c r="UMU309" s="49"/>
      <c r="UMV309" s="49"/>
      <c r="UMW309" s="49"/>
      <c r="UMX309" s="49"/>
      <c r="UMY309" s="49"/>
      <c r="UMZ309" s="49"/>
      <c r="UNA309" s="49"/>
      <c r="UNB309" s="49"/>
      <c r="UNC309" s="49"/>
      <c r="UND309" s="49"/>
      <c r="UNE309" s="49"/>
      <c r="UNF309" s="49"/>
      <c r="UNG309" s="49"/>
      <c r="UNH309" s="49"/>
      <c r="UNI309" s="49"/>
      <c r="UNJ309" s="49"/>
      <c r="UNK309" s="49"/>
      <c r="UNL309" s="49"/>
      <c r="UNM309" s="49"/>
      <c r="UNN309" s="49"/>
      <c r="UNO309" s="49"/>
      <c r="UNP309" s="49"/>
      <c r="UNQ309" s="49"/>
      <c r="UNR309" s="49"/>
      <c r="UNS309" s="49"/>
      <c r="UNT309" s="49"/>
      <c r="UNU309" s="49"/>
      <c r="UNV309" s="49"/>
      <c r="UNW309" s="49"/>
      <c r="UNX309" s="49"/>
      <c r="UNY309" s="49"/>
      <c r="UNZ309" s="49"/>
      <c r="UOA309" s="49"/>
      <c r="UOB309" s="49"/>
      <c r="UOC309" s="49"/>
      <c r="UOD309" s="49"/>
      <c r="UOE309" s="49"/>
      <c r="UOF309" s="49"/>
      <c r="UOG309" s="49"/>
      <c r="UOH309" s="49"/>
      <c r="UOI309" s="49"/>
      <c r="UOJ309" s="49"/>
      <c r="UOK309" s="49"/>
      <c r="UOL309" s="49"/>
      <c r="UOM309" s="49"/>
      <c r="UON309" s="49"/>
      <c r="UOO309" s="49"/>
      <c r="UOP309" s="49"/>
      <c r="UOQ309" s="49"/>
      <c r="UOR309" s="49"/>
      <c r="UOS309" s="49"/>
      <c r="UOT309" s="49"/>
      <c r="UOU309" s="49"/>
      <c r="UOV309" s="49"/>
      <c r="UOW309" s="49"/>
      <c r="UOX309" s="49"/>
      <c r="UOY309" s="49"/>
      <c r="UOZ309" s="49"/>
      <c r="UPA309" s="49"/>
      <c r="UPB309" s="49"/>
      <c r="UPC309" s="49"/>
      <c r="UPD309" s="49"/>
      <c r="UPE309" s="49"/>
      <c r="UPF309" s="49"/>
      <c r="UPG309" s="49"/>
      <c r="UPH309" s="49"/>
      <c r="UPI309" s="49"/>
      <c r="UPJ309" s="49"/>
      <c r="UPK309" s="49"/>
      <c r="UPL309" s="49"/>
      <c r="UPM309" s="49"/>
      <c r="UPN309" s="49"/>
      <c r="UPO309" s="49"/>
      <c r="UPP309" s="49"/>
      <c r="UPQ309" s="49"/>
      <c r="UPR309" s="49"/>
      <c r="UPS309" s="49"/>
      <c r="UPT309" s="49"/>
      <c r="UPU309" s="49"/>
      <c r="UPV309" s="49"/>
      <c r="UPW309" s="49"/>
      <c r="UPX309" s="49"/>
      <c r="UPY309" s="49"/>
      <c r="UPZ309" s="49"/>
      <c r="UQA309" s="49"/>
      <c r="UQB309" s="49"/>
      <c r="UQC309" s="49"/>
      <c r="UQD309" s="49"/>
      <c r="UQE309" s="49"/>
      <c r="UQF309" s="49"/>
      <c r="UQG309" s="49"/>
      <c r="UQH309" s="49"/>
      <c r="UQI309" s="49"/>
      <c r="UQJ309" s="49"/>
      <c r="UQK309" s="49"/>
      <c r="UQL309" s="49"/>
      <c r="UQM309" s="49"/>
      <c r="UQN309" s="49"/>
      <c r="UQO309" s="49"/>
      <c r="UQP309" s="49"/>
      <c r="UQQ309" s="49"/>
      <c r="UQR309" s="49"/>
      <c r="UQS309" s="49"/>
      <c r="UQT309" s="49"/>
      <c r="UQU309" s="49"/>
      <c r="UQV309" s="49"/>
      <c r="UQW309" s="49"/>
      <c r="UQX309" s="49"/>
      <c r="UQY309" s="49"/>
      <c r="UQZ309" s="49"/>
      <c r="URA309" s="49"/>
      <c r="URB309" s="49"/>
      <c r="URC309" s="49"/>
      <c r="URD309" s="49"/>
      <c r="URE309" s="49"/>
      <c r="URF309" s="49"/>
      <c r="URG309" s="49"/>
      <c r="URH309" s="49"/>
      <c r="URI309" s="49"/>
      <c r="URJ309" s="49"/>
      <c r="URK309" s="49"/>
      <c r="URL309" s="49"/>
      <c r="URM309" s="49"/>
      <c r="URN309" s="49"/>
      <c r="URO309" s="49"/>
      <c r="URP309" s="49"/>
      <c r="URQ309" s="49"/>
      <c r="URR309" s="49"/>
      <c r="URS309" s="49"/>
      <c r="URT309" s="49"/>
      <c r="URU309" s="49"/>
      <c r="URV309" s="49"/>
      <c r="URW309" s="49"/>
      <c r="URX309" s="49"/>
      <c r="URY309" s="49"/>
      <c r="URZ309" s="49"/>
      <c r="USA309" s="49"/>
      <c r="USB309" s="49"/>
      <c r="USC309" s="49"/>
      <c r="USD309" s="49"/>
      <c r="USE309" s="49"/>
      <c r="USF309" s="49"/>
      <c r="USG309" s="49"/>
      <c r="USH309" s="49"/>
      <c r="USI309" s="49"/>
      <c r="USJ309" s="49"/>
      <c r="USK309" s="49"/>
      <c r="USL309" s="49"/>
      <c r="USM309" s="49"/>
      <c r="USN309" s="49"/>
      <c r="USO309" s="49"/>
      <c r="USP309" s="49"/>
      <c r="USQ309" s="49"/>
      <c r="USR309" s="49"/>
      <c r="USS309" s="49"/>
      <c r="UST309" s="49"/>
      <c r="USU309" s="49"/>
      <c r="USV309" s="49"/>
      <c r="USW309" s="49"/>
      <c r="USX309" s="49"/>
      <c r="USY309" s="49"/>
      <c r="USZ309" s="49"/>
      <c r="UTA309" s="49"/>
      <c r="UTB309" s="49"/>
      <c r="UTC309" s="49"/>
      <c r="UTD309" s="49"/>
      <c r="UTE309" s="49"/>
      <c r="UTF309" s="49"/>
      <c r="UTG309" s="49"/>
      <c r="UTH309" s="49"/>
      <c r="UTI309" s="49"/>
      <c r="UTJ309" s="49"/>
      <c r="UTK309" s="49"/>
      <c r="UTL309" s="49"/>
      <c r="UTM309" s="49"/>
      <c r="UTN309" s="49"/>
      <c r="UTO309" s="49"/>
      <c r="UTP309" s="49"/>
      <c r="UTQ309" s="49"/>
      <c r="UTR309" s="49"/>
      <c r="UTS309" s="49"/>
      <c r="UTT309" s="49"/>
      <c r="UTU309" s="49"/>
      <c r="UTV309" s="49"/>
      <c r="UTW309" s="49"/>
      <c r="UTX309" s="49"/>
      <c r="UTY309" s="49"/>
      <c r="UTZ309" s="49"/>
      <c r="UUA309" s="49"/>
      <c r="UUB309" s="49"/>
      <c r="UUC309" s="49"/>
      <c r="UUD309" s="49"/>
      <c r="UUE309" s="49"/>
      <c r="UUF309" s="49"/>
      <c r="UUG309" s="49"/>
      <c r="UUH309" s="49"/>
      <c r="UUI309" s="49"/>
      <c r="UUJ309" s="49"/>
      <c r="UUK309" s="49"/>
      <c r="UUL309" s="49"/>
      <c r="UUM309" s="49"/>
      <c r="UUN309" s="49"/>
      <c r="UUO309" s="49"/>
      <c r="UUP309" s="49"/>
      <c r="UUQ309" s="49"/>
      <c r="UUR309" s="49"/>
      <c r="UUS309" s="49"/>
      <c r="UUT309" s="49"/>
      <c r="UUU309" s="49"/>
      <c r="UUV309" s="49"/>
      <c r="UUW309" s="49"/>
      <c r="UUX309" s="49"/>
      <c r="UUY309" s="49"/>
      <c r="UUZ309" s="49"/>
      <c r="UVA309" s="49"/>
      <c r="UVB309" s="49"/>
      <c r="UVC309" s="49"/>
      <c r="UVD309" s="49"/>
      <c r="UVE309" s="49"/>
      <c r="UVF309" s="49"/>
      <c r="UVG309" s="49"/>
      <c r="UVH309" s="49"/>
      <c r="UVI309" s="49"/>
      <c r="UVJ309" s="49"/>
      <c r="UVK309" s="49"/>
      <c r="UVL309" s="49"/>
      <c r="UVM309" s="49"/>
      <c r="UVN309" s="49"/>
      <c r="UVO309" s="49"/>
      <c r="UVP309" s="49"/>
      <c r="UVQ309" s="49"/>
      <c r="UVR309" s="49"/>
      <c r="UVS309" s="49"/>
      <c r="UVT309" s="49"/>
      <c r="UVU309" s="49"/>
      <c r="UVV309" s="49"/>
      <c r="UVW309" s="49"/>
      <c r="UVX309" s="49"/>
      <c r="UVY309" s="49"/>
      <c r="UVZ309" s="49"/>
      <c r="UWA309" s="49"/>
      <c r="UWB309" s="49"/>
      <c r="UWC309" s="49"/>
      <c r="UWD309" s="49"/>
      <c r="UWE309" s="49"/>
      <c r="UWF309" s="49"/>
      <c r="UWG309" s="49"/>
      <c r="UWH309" s="49"/>
      <c r="UWI309" s="49"/>
      <c r="UWJ309" s="49"/>
      <c r="UWK309" s="49"/>
      <c r="UWL309" s="49"/>
      <c r="UWM309" s="49"/>
      <c r="UWN309" s="49"/>
      <c r="UWO309" s="49"/>
      <c r="UWP309" s="49"/>
      <c r="UWQ309" s="49"/>
      <c r="UWR309" s="49"/>
      <c r="UWS309" s="49"/>
      <c r="UWT309" s="49"/>
      <c r="UWU309" s="49"/>
      <c r="UWV309" s="49"/>
      <c r="UWW309" s="49"/>
      <c r="UWX309" s="49"/>
      <c r="UWY309" s="49"/>
      <c r="UWZ309" s="49"/>
      <c r="UXA309" s="49"/>
      <c r="UXB309" s="49"/>
      <c r="UXC309" s="49"/>
      <c r="UXD309" s="49"/>
      <c r="UXE309" s="49"/>
      <c r="UXF309" s="49"/>
      <c r="UXG309" s="49"/>
      <c r="UXH309" s="49"/>
      <c r="UXI309" s="49"/>
      <c r="UXJ309" s="49"/>
      <c r="UXK309" s="49"/>
      <c r="UXL309" s="49"/>
      <c r="UXM309" s="49"/>
      <c r="UXN309" s="49"/>
      <c r="UXO309" s="49"/>
      <c r="UXP309" s="49"/>
      <c r="UXQ309" s="49"/>
      <c r="UXR309" s="49"/>
      <c r="UXS309" s="49"/>
      <c r="UXT309" s="49"/>
      <c r="UXU309" s="49"/>
      <c r="UXV309" s="49"/>
      <c r="UXW309" s="49"/>
      <c r="UXX309" s="49"/>
      <c r="UXY309" s="49"/>
      <c r="UXZ309" s="49"/>
      <c r="UYA309" s="49"/>
      <c r="UYB309" s="49"/>
      <c r="UYC309" s="49"/>
      <c r="UYD309" s="49"/>
      <c r="UYE309" s="49"/>
      <c r="UYF309" s="49"/>
      <c r="UYG309" s="49"/>
      <c r="UYH309" s="49"/>
      <c r="UYI309" s="49"/>
      <c r="UYJ309" s="49"/>
      <c r="UYK309" s="49"/>
      <c r="UYL309" s="49"/>
      <c r="UYM309" s="49"/>
      <c r="UYN309" s="49"/>
      <c r="UYO309" s="49"/>
      <c r="UYP309" s="49"/>
      <c r="UYQ309" s="49"/>
      <c r="UYR309" s="49"/>
      <c r="UYS309" s="49"/>
      <c r="UYT309" s="49"/>
      <c r="UYU309" s="49"/>
      <c r="UYV309" s="49"/>
      <c r="UYW309" s="49"/>
      <c r="UYX309" s="49"/>
      <c r="UYY309" s="49"/>
      <c r="UYZ309" s="49"/>
      <c r="UZA309" s="49"/>
      <c r="UZB309" s="49"/>
      <c r="UZC309" s="49"/>
      <c r="UZD309" s="49"/>
      <c r="UZE309" s="49"/>
      <c r="UZF309" s="49"/>
      <c r="UZG309" s="49"/>
      <c r="UZH309" s="49"/>
      <c r="UZI309" s="49"/>
      <c r="UZJ309" s="49"/>
      <c r="UZK309" s="49"/>
      <c r="UZL309" s="49"/>
      <c r="UZM309" s="49"/>
      <c r="UZN309" s="49"/>
      <c r="UZO309" s="49"/>
      <c r="UZP309" s="49"/>
      <c r="UZQ309" s="49"/>
      <c r="UZR309" s="49"/>
      <c r="UZS309" s="49"/>
      <c r="UZT309" s="49"/>
      <c r="UZU309" s="49"/>
      <c r="UZV309" s="49"/>
      <c r="UZW309" s="49"/>
      <c r="UZX309" s="49"/>
      <c r="UZY309" s="49"/>
      <c r="UZZ309" s="49"/>
      <c r="VAA309" s="49"/>
      <c r="VAB309" s="49"/>
      <c r="VAC309" s="49"/>
      <c r="VAD309" s="49"/>
      <c r="VAE309" s="49"/>
      <c r="VAF309" s="49"/>
      <c r="VAG309" s="49"/>
      <c r="VAH309" s="49"/>
      <c r="VAI309" s="49"/>
      <c r="VAJ309" s="49"/>
      <c r="VAK309" s="49"/>
      <c r="VAL309" s="49"/>
      <c r="VAM309" s="49"/>
      <c r="VAN309" s="49"/>
      <c r="VAO309" s="49"/>
      <c r="VAP309" s="49"/>
      <c r="VAQ309" s="49"/>
      <c r="VAR309" s="49"/>
      <c r="VAS309" s="49"/>
      <c r="VAT309" s="49"/>
      <c r="VAU309" s="49"/>
      <c r="VAV309" s="49"/>
      <c r="VAW309" s="49"/>
      <c r="VAX309" s="49"/>
      <c r="VAY309" s="49"/>
      <c r="VAZ309" s="49"/>
      <c r="VBA309" s="49"/>
      <c r="VBB309" s="49"/>
      <c r="VBC309" s="49"/>
      <c r="VBD309" s="49"/>
      <c r="VBE309" s="49"/>
      <c r="VBF309" s="49"/>
      <c r="VBG309" s="49"/>
      <c r="VBH309" s="49"/>
      <c r="VBI309" s="49"/>
      <c r="VBJ309" s="49"/>
      <c r="VBK309" s="49"/>
      <c r="VBL309" s="49"/>
      <c r="VBM309" s="49"/>
      <c r="VBN309" s="49"/>
      <c r="VBO309" s="49"/>
      <c r="VBP309" s="49"/>
      <c r="VBQ309" s="49"/>
      <c r="VBR309" s="49"/>
      <c r="VBS309" s="49"/>
      <c r="VBT309" s="49"/>
      <c r="VBU309" s="49"/>
      <c r="VBV309" s="49"/>
      <c r="VBW309" s="49"/>
      <c r="VBX309" s="49"/>
      <c r="VBY309" s="49"/>
      <c r="VBZ309" s="49"/>
      <c r="VCA309" s="49"/>
      <c r="VCB309" s="49"/>
      <c r="VCC309" s="49"/>
      <c r="VCD309" s="49"/>
      <c r="VCE309" s="49"/>
      <c r="VCF309" s="49"/>
      <c r="VCG309" s="49"/>
      <c r="VCH309" s="49"/>
      <c r="VCI309" s="49"/>
      <c r="VCJ309" s="49"/>
      <c r="VCK309" s="49"/>
      <c r="VCL309" s="49"/>
      <c r="VCM309" s="49"/>
      <c r="VCN309" s="49"/>
      <c r="VCO309" s="49"/>
      <c r="VCP309" s="49"/>
      <c r="VCQ309" s="49"/>
      <c r="VCR309" s="49"/>
      <c r="VCS309" s="49"/>
      <c r="VCT309" s="49"/>
      <c r="VCU309" s="49"/>
      <c r="VCV309" s="49"/>
      <c r="VCW309" s="49"/>
      <c r="VCX309" s="49"/>
      <c r="VCY309" s="49"/>
      <c r="VCZ309" s="49"/>
      <c r="VDA309" s="49"/>
      <c r="VDB309" s="49"/>
      <c r="VDC309" s="49"/>
      <c r="VDD309" s="49"/>
      <c r="VDE309" s="49"/>
      <c r="VDF309" s="49"/>
      <c r="VDG309" s="49"/>
      <c r="VDH309" s="49"/>
      <c r="VDI309" s="49"/>
      <c r="VDJ309" s="49"/>
      <c r="VDK309" s="49"/>
      <c r="VDL309" s="49"/>
      <c r="VDM309" s="49"/>
      <c r="VDN309" s="49"/>
      <c r="VDO309" s="49"/>
      <c r="VDP309" s="49"/>
      <c r="VDQ309" s="49"/>
      <c r="VDR309" s="49"/>
      <c r="VDS309" s="49"/>
      <c r="VDT309" s="49"/>
      <c r="VDU309" s="49"/>
      <c r="VDV309" s="49"/>
      <c r="VDW309" s="49"/>
      <c r="VDX309" s="49"/>
      <c r="VDY309" s="49"/>
      <c r="VDZ309" s="49"/>
      <c r="VEA309" s="49"/>
      <c r="VEB309" s="49"/>
      <c r="VEC309" s="49"/>
      <c r="VED309" s="49"/>
      <c r="VEE309" s="49"/>
      <c r="VEF309" s="49"/>
      <c r="VEG309" s="49"/>
      <c r="VEH309" s="49"/>
      <c r="VEI309" s="49"/>
      <c r="VEJ309" s="49"/>
      <c r="VEK309" s="49"/>
      <c r="VEL309" s="49"/>
      <c r="VEM309" s="49"/>
      <c r="VEN309" s="49"/>
      <c r="VEO309" s="49"/>
      <c r="VEP309" s="49"/>
      <c r="VEQ309" s="49"/>
      <c r="VER309" s="49"/>
      <c r="VES309" s="49"/>
      <c r="VET309" s="49"/>
      <c r="VEU309" s="49"/>
      <c r="VEV309" s="49"/>
      <c r="VEW309" s="49"/>
      <c r="VEX309" s="49"/>
      <c r="VEY309" s="49"/>
      <c r="VEZ309" s="49"/>
      <c r="VFA309" s="49"/>
      <c r="VFB309" s="49"/>
      <c r="VFC309" s="49"/>
      <c r="VFD309" s="49"/>
      <c r="VFE309" s="49"/>
      <c r="VFF309" s="49"/>
      <c r="VFG309" s="49"/>
      <c r="VFH309" s="49"/>
      <c r="VFI309" s="49"/>
      <c r="VFJ309" s="49"/>
      <c r="VFK309" s="49"/>
      <c r="VFL309" s="49"/>
      <c r="VFM309" s="49"/>
      <c r="VFN309" s="49"/>
      <c r="VFO309" s="49"/>
      <c r="VFP309" s="49"/>
      <c r="VFQ309" s="49"/>
      <c r="VFR309" s="49"/>
      <c r="VFS309" s="49"/>
      <c r="VFT309" s="49"/>
      <c r="VFU309" s="49"/>
      <c r="VFV309" s="49"/>
      <c r="VFW309" s="49"/>
      <c r="VFX309" s="49"/>
      <c r="VFY309" s="49"/>
      <c r="VFZ309" s="49"/>
      <c r="VGA309" s="49"/>
      <c r="VGB309" s="49"/>
      <c r="VGC309" s="49"/>
      <c r="VGD309" s="49"/>
      <c r="VGE309" s="49"/>
      <c r="VGF309" s="49"/>
      <c r="VGG309" s="49"/>
      <c r="VGH309" s="49"/>
      <c r="VGI309" s="49"/>
      <c r="VGJ309" s="49"/>
      <c r="VGK309" s="49"/>
      <c r="VGL309" s="49"/>
      <c r="VGM309" s="49"/>
      <c r="VGN309" s="49"/>
      <c r="VGO309" s="49"/>
      <c r="VGP309" s="49"/>
      <c r="VGQ309" s="49"/>
      <c r="VGR309" s="49"/>
      <c r="VGS309" s="49"/>
      <c r="VGT309" s="49"/>
      <c r="VGU309" s="49"/>
      <c r="VGV309" s="49"/>
      <c r="VGW309" s="49"/>
      <c r="VGX309" s="49"/>
      <c r="VGY309" s="49"/>
      <c r="VGZ309" s="49"/>
      <c r="VHA309" s="49"/>
      <c r="VHB309" s="49"/>
      <c r="VHC309" s="49"/>
      <c r="VHD309" s="49"/>
      <c r="VHE309" s="49"/>
      <c r="VHF309" s="49"/>
      <c r="VHG309" s="49"/>
      <c r="VHH309" s="49"/>
      <c r="VHI309" s="49"/>
      <c r="VHJ309" s="49"/>
      <c r="VHK309" s="49"/>
      <c r="VHL309" s="49"/>
      <c r="VHM309" s="49"/>
      <c r="VHN309" s="49"/>
      <c r="VHO309" s="49"/>
      <c r="VHP309" s="49"/>
      <c r="VHQ309" s="49"/>
      <c r="VHR309" s="49"/>
      <c r="VHS309" s="49"/>
      <c r="VHT309" s="49"/>
      <c r="VHU309" s="49"/>
      <c r="VHV309" s="49"/>
      <c r="VHW309" s="49"/>
      <c r="VHX309" s="49"/>
      <c r="VHY309" s="49"/>
      <c r="VHZ309" s="49"/>
      <c r="VIA309" s="49"/>
      <c r="VIB309" s="49"/>
      <c r="VIC309" s="49"/>
      <c r="VID309" s="49"/>
      <c r="VIE309" s="49"/>
      <c r="VIF309" s="49"/>
      <c r="VIG309" s="49"/>
      <c r="VIH309" s="49"/>
      <c r="VII309" s="49"/>
      <c r="VIJ309" s="49"/>
      <c r="VIK309" s="49"/>
      <c r="VIL309" s="49"/>
      <c r="VIM309" s="49"/>
      <c r="VIN309" s="49"/>
      <c r="VIO309" s="49"/>
      <c r="VIP309" s="49"/>
      <c r="VIQ309" s="49"/>
      <c r="VIR309" s="49"/>
      <c r="VIS309" s="49"/>
      <c r="VIT309" s="49"/>
      <c r="VIU309" s="49"/>
      <c r="VIV309" s="49"/>
      <c r="VIW309" s="49"/>
      <c r="VIX309" s="49"/>
      <c r="VIY309" s="49"/>
      <c r="VIZ309" s="49"/>
      <c r="VJA309" s="49"/>
      <c r="VJB309" s="49"/>
      <c r="VJC309" s="49"/>
      <c r="VJD309" s="49"/>
      <c r="VJE309" s="49"/>
      <c r="VJF309" s="49"/>
      <c r="VJG309" s="49"/>
      <c r="VJH309" s="49"/>
      <c r="VJI309" s="49"/>
      <c r="VJJ309" s="49"/>
      <c r="VJK309" s="49"/>
      <c r="VJL309" s="49"/>
      <c r="VJM309" s="49"/>
      <c r="VJN309" s="49"/>
      <c r="VJO309" s="49"/>
      <c r="VJP309" s="49"/>
      <c r="VJQ309" s="49"/>
      <c r="VJR309" s="49"/>
      <c r="VJS309" s="49"/>
      <c r="VJT309" s="49"/>
      <c r="VJU309" s="49"/>
      <c r="VJV309" s="49"/>
      <c r="VJW309" s="49"/>
      <c r="VJX309" s="49"/>
      <c r="VJY309" s="49"/>
      <c r="VJZ309" s="49"/>
      <c r="VKA309" s="49"/>
      <c r="VKB309" s="49"/>
      <c r="VKC309" s="49"/>
      <c r="VKD309" s="49"/>
      <c r="VKE309" s="49"/>
      <c r="VKF309" s="49"/>
      <c r="VKG309" s="49"/>
      <c r="VKH309" s="49"/>
      <c r="VKI309" s="49"/>
      <c r="VKJ309" s="49"/>
      <c r="VKK309" s="49"/>
      <c r="VKL309" s="49"/>
      <c r="VKM309" s="49"/>
      <c r="VKN309" s="49"/>
      <c r="VKO309" s="49"/>
      <c r="VKP309" s="49"/>
      <c r="VKQ309" s="49"/>
      <c r="VKR309" s="49"/>
      <c r="VKS309" s="49"/>
      <c r="VKT309" s="49"/>
      <c r="VKU309" s="49"/>
      <c r="VKV309" s="49"/>
      <c r="VKW309" s="49"/>
      <c r="VKX309" s="49"/>
      <c r="VKY309" s="49"/>
      <c r="VKZ309" s="49"/>
      <c r="VLA309" s="49"/>
      <c r="VLB309" s="49"/>
      <c r="VLC309" s="49"/>
      <c r="VLD309" s="49"/>
      <c r="VLE309" s="49"/>
      <c r="VLF309" s="49"/>
      <c r="VLG309" s="49"/>
      <c r="VLH309" s="49"/>
      <c r="VLI309" s="49"/>
      <c r="VLJ309" s="49"/>
      <c r="VLK309" s="49"/>
      <c r="VLL309" s="49"/>
      <c r="VLM309" s="49"/>
      <c r="VLN309" s="49"/>
      <c r="VLO309" s="49"/>
      <c r="VLP309" s="49"/>
      <c r="VLQ309" s="49"/>
      <c r="VLR309" s="49"/>
      <c r="VLS309" s="49"/>
      <c r="VLT309" s="49"/>
      <c r="VLU309" s="49"/>
      <c r="VLV309" s="49"/>
      <c r="VLW309" s="49"/>
      <c r="VLX309" s="49"/>
      <c r="VLY309" s="49"/>
      <c r="VLZ309" s="49"/>
      <c r="VMA309" s="49"/>
      <c r="VMB309" s="49"/>
      <c r="VMC309" s="49"/>
      <c r="VMD309" s="49"/>
      <c r="VME309" s="49"/>
      <c r="VMF309" s="49"/>
      <c r="VMG309" s="49"/>
      <c r="VMH309" s="49"/>
      <c r="VMI309" s="49"/>
      <c r="VMJ309" s="49"/>
      <c r="VMK309" s="49"/>
      <c r="VML309" s="49"/>
      <c r="VMM309" s="49"/>
      <c r="VMN309" s="49"/>
      <c r="VMO309" s="49"/>
      <c r="VMP309" s="49"/>
      <c r="VMQ309" s="49"/>
      <c r="VMR309" s="49"/>
      <c r="VMS309" s="49"/>
      <c r="VMT309" s="49"/>
      <c r="VMU309" s="49"/>
      <c r="VMV309" s="49"/>
      <c r="VMW309" s="49"/>
      <c r="VMX309" s="49"/>
      <c r="VMY309" s="49"/>
      <c r="VMZ309" s="49"/>
      <c r="VNA309" s="49"/>
      <c r="VNB309" s="49"/>
      <c r="VNC309" s="49"/>
      <c r="VND309" s="49"/>
      <c r="VNE309" s="49"/>
      <c r="VNF309" s="49"/>
      <c r="VNG309" s="49"/>
      <c r="VNH309" s="49"/>
      <c r="VNI309" s="49"/>
      <c r="VNJ309" s="49"/>
      <c r="VNK309" s="49"/>
      <c r="VNL309" s="49"/>
      <c r="VNM309" s="49"/>
      <c r="VNN309" s="49"/>
      <c r="VNO309" s="49"/>
      <c r="VNP309" s="49"/>
      <c r="VNQ309" s="49"/>
      <c r="VNR309" s="49"/>
      <c r="VNS309" s="49"/>
      <c r="VNT309" s="49"/>
      <c r="VNU309" s="49"/>
      <c r="VNV309" s="49"/>
      <c r="VNW309" s="49"/>
      <c r="VNX309" s="49"/>
      <c r="VNY309" s="49"/>
      <c r="VNZ309" s="49"/>
      <c r="VOA309" s="49"/>
      <c r="VOB309" s="49"/>
      <c r="VOC309" s="49"/>
      <c r="VOD309" s="49"/>
      <c r="VOE309" s="49"/>
      <c r="VOF309" s="49"/>
      <c r="VOG309" s="49"/>
      <c r="VOH309" s="49"/>
      <c r="VOI309" s="49"/>
      <c r="VOJ309" s="49"/>
      <c r="VOK309" s="49"/>
      <c r="VOL309" s="49"/>
      <c r="VOM309" s="49"/>
      <c r="VON309" s="49"/>
      <c r="VOO309" s="49"/>
      <c r="VOP309" s="49"/>
      <c r="VOQ309" s="49"/>
      <c r="VOR309" s="49"/>
      <c r="VOS309" s="49"/>
      <c r="VOT309" s="49"/>
      <c r="VOU309" s="49"/>
      <c r="VOV309" s="49"/>
      <c r="VOW309" s="49"/>
      <c r="VOX309" s="49"/>
      <c r="VOY309" s="49"/>
      <c r="VOZ309" s="49"/>
      <c r="VPA309" s="49"/>
      <c r="VPB309" s="49"/>
      <c r="VPC309" s="49"/>
      <c r="VPD309" s="49"/>
      <c r="VPE309" s="49"/>
      <c r="VPF309" s="49"/>
      <c r="VPG309" s="49"/>
      <c r="VPH309" s="49"/>
      <c r="VPI309" s="49"/>
      <c r="VPJ309" s="49"/>
      <c r="VPK309" s="49"/>
      <c r="VPL309" s="49"/>
      <c r="VPM309" s="49"/>
      <c r="VPN309" s="49"/>
      <c r="VPO309" s="49"/>
      <c r="VPP309" s="49"/>
      <c r="VPQ309" s="49"/>
      <c r="VPR309" s="49"/>
      <c r="VPS309" s="49"/>
      <c r="VPT309" s="49"/>
      <c r="VPU309" s="49"/>
      <c r="VPV309" s="49"/>
      <c r="VPW309" s="49"/>
      <c r="VPX309" s="49"/>
      <c r="VPY309" s="49"/>
      <c r="VPZ309" s="49"/>
      <c r="VQA309" s="49"/>
      <c r="VQB309" s="49"/>
      <c r="VQC309" s="49"/>
      <c r="VQD309" s="49"/>
      <c r="VQE309" s="49"/>
      <c r="VQF309" s="49"/>
      <c r="VQG309" s="49"/>
      <c r="VQH309" s="49"/>
      <c r="VQI309" s="49"/>
      <c r="VQJ309" s="49"/>
      <c r="VQK309" s="49"/>
      <c r="VQL309" s="49"/>
      <c r="VQM309" s="49"/>
      <c r="VQN309" s="49"/>
      <c r="VQO309" s="49"/>
      <c r="VQP309" s="49"/>
      <c r="VQQ309" s="49"/>
      <c r="VQR309" s="49"/>
      <c r="VQS309" s="49"/>
      <c r="VQT309" s="49"/>
      <c r="VQU309" s="49"/>
      <c r="VQV309" s="49"/>
      <c r="VQW309" s="49"/>
      <c r="VQX309" s="49"/>
      <c r="VQY309" s="49"/>
      <c r="VQZ309" s="49"/>
      <c r="VRA309" s="49"/>
      <c r="VRB309" s="49"/>
      <c r="VRC309" s="49"/>
      <c r="VRD309" s="49"/>
      <c r="VRE309" s="49"/>
      <c r="VRF309" s="49"/>
      <c r="VRG309" s="49"/>
      <c r="VRH309" s="49"/>
      <c r="VRI309" s="49"/>
      <c r="VRJ309" s="49"/>
      <c r="VRK309" s="49"/>
      <c r="VRL309" s="49"/>
      <c r="VRM309" s="49"/>
      <c r="VRN309" s="49"/>
      <c r="VRO309" s="49"/>
      <c r="VRP309" s="49"/>
      <c r="VRQ309" s="49"/>
      <c r="VRR309" s="49"/>
      <c r="VRS309" s="49"/>
      <c r="VRT309" s="49"/>
      <c r="VRU309" s="49"/>
      <c r="VRV309" s="49"/>
      <c r="VRW309" s="49"/>
      <c r="VRX309" s="49"/>
      <c r="VRY309" s="49"/>
      <c r="VRZ309" s="49"/>
      <c r="VSA309" s="49"/>
      <c r="VSB309" s="49"/>
      <c r="VSC309" s="49"/>
      <c r="VSD309" s="49"/>
      <c r="VSE309" s="49"/>
      <c r="VSF309" s="49"/>
      <c r="VSG309" s="49"/>
      <c r="VSH309" s="49"/>
      <c r="VSI309" s="49"/>
      <c r="VSJ309" s="49"/>
      <c r="VSK309" s="49"/>
      <c r="VSL309" s="49"/>
      <c r="VSM309" s="49"/>
      <c r="VSN309" s="49"/>
      <c r="VSO309" s="49"/>
      <c r="VSP309" s="49"/>
      <c r="VSQ309" s="49"/>
      <c r="VSR309" s="49"/>
      <c r="VSS309" s="49"/>
      <c r="VST309" s="49"/>
      <c r="VSU309" s="49"/>
      <c r="VSV309" s="49"/>
      <c r="VSW309" s="49"/>
      <c r="VSX309" s="49"/>
      <c r="VSY309" s="49"/>
      <c r="VSZ309" s="49"/>
      <c r="VTA309" s="49"/>
      <c r="VTB309" s="49"/>
      <c r="VTC309" s="49"/>
      <c r="VTD309" s="49"/>
      <c r="VTE309" s="49"/>
      <c r="VTF309" s="49"/>
      <c r="VTG309" s="49"/>
      <c r="VTH309" s="49"/>
      <c r="VTI309" s="49"/>
      <c r="VTJ309" s="49"/>
      <c r="VTK309" s="49"/>
      <c r="VTL309" s="49"/>
      <c r="VTM309" s="49"/>
      <c r="VTN309" s="49"/>
      <c r="VTO309" s="49"/>
      <c r="VTP309" s="49"/>
      <c r="VTQ309" s="49"/>
      <c r="VTR309" s="49"/>
      <c r="VTS309" s="49"/>
      <c r="VTT309" s="49"/>
      <c r="VTU309" s="49"/>
      <c r="VTV309" s="49"/>
      <c r="VTW309" s="49"/>
      <c r="VTX309" s="49"/>
      <c r="VTY309" s="49"/>
      <c r="VTZ309" s="49"/>
      <c r="VUA309" s="49"/>
      <c r="VUB309" s="49"/>
      <c r="VUC309" s="49"/>
      <c r="VUD309" s="49"/>
      <c r="VUE309" s="49"/>
      <c r="VUF309" s="49"/>
      <c r="VUG309" s="49"/>
      <c r="VUH309" s="49"/>
      <c r="VUI309" s="49"/>
      <c r="VUJ309" s="49"/>
      <c r="VUK309" s="49"/>
      <c r="VUL309" s="49"/>
      <c r="VUM309" s="49"/>
      <c r="VUN309" s="49"/>
      <c r="VUO309" s="49"/>
      <c r="VUP309" s="49"/>
      <c r="VUQ309" s="49"/>
      <c r="VUR309" s="49"/>
      <c r="VUS309" s="49"/>
      <c r="VUT309" s="49"/>
      <c r="VUU309" s="49"/>
      <c r="VUV309" s="49"/>
      <c r="VUW309" s="49"/>
      <c r="VUX309" s="49"/>
      <c r="VUY309" s="49"/>
      <c r="VUZ309" s="49"/>
      <c r="VVA309" s="49"/>
      <c r="VVB309" s="49"/>
      <c r="VVC309" s="49"/>
      <c r="VVD309" s="49"/>
      <c r="VVE309" s="49"/>
      <c r="VVF309" s="49"/>
      <c r="VVG309" s="49"/>
      <c r="VVH309" s="49"/>
      <c r="VVI309" s="49"/>
      <c r="VVJ309" s="49"/>
      <c r="VVK309" s="49"/>
      <c r="VVL309" s="49"/>
      <c r="VVM309" s="49"/>
      <c r="VVN309" s="49"/>
      <c r="VVO309" s="49"/>
      <c r="VVP309" s="49"/>
      <c r="VVQ309" s="49"/>
      <c r="VVR309" s="49"/>
      <c r="VVS309" s="49"/>
      <c r="VVT309" s="49"/>
      <c r="VVU309" s="49"/>
      <c r="VVV309" s="49"/>
      <c r="VVW309" s="49"/>
      <c r="VVX309" s="49"/>
      <c r="VVY309" s="49"/>
      <c r="VVZ309" s="49"/>
      <c r="VWA309" s="49"/>
      <c r="VWB309" s="49"/>
      <c r="VWC309" s="49"/>
      <c r="VWD309" s="49"/>
      <c r="VWE309" s="49"/>
      <c r="VWF309" s="49"/>
      <c r="VWG309" s="49"/>
      <c r="VWH309" s="49"/>
      <c r="VWI309" s="49"/>
      <c r="VWJ309" s="49"/>
      <c r="VWK309" s="49"/>
      <c r="VWL309" s="49"/>
      <c r="VWM309" s="49"/>
      <c r="VWN309" s="49"/>
      <c r="VWO309" s="49"/>
      <c r="VWP309" s="49"/>
      <c r="VWQ309" s="49"/>
      <c r="VWR309" s="49"/>
      <c r="VWS309" s="49"/>
      <c r="VWT309" s="49"/>
      <c r="VWU309" s="49"/>
      <c r="VWV309" s="49"/>
      <c r="VWW309" s="49"/>
      <c r="VWX309" s="49"/>
      <c r="VWY309" s="49"/>
      <c r="VWZ309" s="49"/>
      <c r="VXA309" s="49"/>
      <c r="VXB309" s="49"/>
      <c r="VXC309" s="49"/>
      <c r="VXD309" s="49"/>
      <c r="VXE309" s="49"/>
      <c r="VXF309" s="49"/>
      <c r="VXG309" s="49"/>
      <c r="VXH309" s="49"/>
      <c r="VXI309" s="49"/>
      <c r="VXJ309" s="49"/>
      <c r="VXK309" s="49"/>
      <c r="VXL309" s="49"/>
      <c r="VXM309" s="49"/>
      <c r="VXN309" s="49"/>
      <c r="VXO309" s="49"/>
      <c r="VXP309" s="49"/>
      <c r="VXQ309" s="49"/>
      <c r="VXR309" s="49"/>
      <c r="VXS309" s="49"/>
      <c r="VXT309" s="49"/>
      <c r="VXU309" s="49"/>
      <c r="VXV309" s="49"/>
      <c r="VXW309" s="49"/>
      <c r="VXX309" s="49"/>
      <c r="VXY309" s="49"/>
      <c r="VXZ309" s="49"/>
      <c r="VYA309" s="49"/>
      <c r="VYB309" s="49"/>
      <c r="VYC309" s="49"/>
      <c r="VYD309" s="49"/>
      <c r="VYE309" s="49"/>
      <c r="VYF309" s="49"/>
      <c r="VYG309" s="49"/>
      <c r="VYH309" s="49"/>
      <c r="VYI309" s="49"/>
      <c r="VYJ309" s="49"/>
      <c r="VYK309" s="49"/>
      <c r="VYL309" s="49"/>
      <c r="VYM309" s="49"/>
      <c r="VYN309" s="49"/>
      <c r="VYO309" s="49"/>
      <c r="VYP309" s="49"/>
      <c r="VYQ309" s="49"/>
      <c r="VYR309" s="49"/>
      <c r="VYS309" s="49"/>
      <c r="VYT309" s="49"/>
      <c r="VYU309" s="49"/>
      <c r="VYV309" s="49"/>
      <c r="VYW309" s="49"/>
      <c r="VYX309" s="49"/>
      <c r="VYY309" s="49"/>
      <c r="VYZ309" s="49"/>
      <c r="VZA309" s="49"/>
      <c r="VZB309" s="49"/>
      <c r="VZC309" s="49"/>
      <c r="VZD309" s="49"/>
      <c r="VZE309" s="49"/>
      <c r="VZF309" s="49"/>
      <c r="VZG309" s="49"/>
      <c r="VZH309" s="49"/>
      <c r="VZI309" s="49"/>
      <c r="VZJ309" s="49"/>
      <c r="VZK309" s="49"/>
      <c r="VZL309" s="49"/>
      <c r="VZM309" s="49"/>
      <c r="VZN309" s="49"/>
      <c r="VZO309" s="49"/>
      <c r="VZP309" s="49"/>
      <c r="VZQ309" s="49"/>
      <c r="VZR309" s="49"/>
      <c r="VZS309" s="49"/>
      <c r="VZT309" s="49"/>
      <c r="VZU309" s="49"/>
      <c r="VZV309" s="49"/>
      <c r="VZW309" s="49"/>
      <c r="VZX309" s="49"/>
      <c r="VZY309" s="49"/>
      <c r="VZZ309" s="49"/>
      <c r="WAA309" s="49"/>
      <c r="WAB309" s="49"/>
      <c r="WAC309" s="49"/>
      <c r="WAD309" s="49"/>
      <c r="WAE309" s="49"/>
      <c r="WAF309" s="49"/>
      <c r="WAG309" s="49"/>
      <c r="WAH309" s="49"/>
      <c r="WAI309" s="49"/>
      <c r="WAJ309" s="49"/>
      <c r="WAK309" s="49"/>
      <c r="WAL309" s="49"/>
      <c r="WAM309" s="49"/>
      <c r="WAN309" s="49"/>
      <c r="WAO309" s="49"/>
      <c r="WAP309" s="49"/>
      <c r="WAQ309" s="49"/>
      <c r="WAR309" s="49"/>
      <c r="WAS309" s="49"/>
      <c r="WAT309" s="49"/>
      <c r="WAU309" s="49"/>
      <c r="WAV309" s="49"/>
      <c r="WAW309" s="49"/>
      <c r="WAX309" s="49"/>
      <c r="WAY309" s="49"/>
      <c r="WAZ309" s="49"/>
      <c r="WBA309" s="49"/>
      <c r="WBB309" s="49"/>
      <c r="WBC309" s="49"/>
      <c r="WBD309" s="49"/>
      <c r="WBE309" s="49"/>
      <c r="WBF309" s="49"/>
      <c r="WBG309" s="49"/>
      <c r="WBH309" s="49"/>
      <c r="WBI309" s="49"/>
      <c r="WBJ309" s="49"/>
      <c r="WBK309" s="49"/>
      <c r="WBL309" s="49"/>
      <c r="WBM309" s="49"/>
      <c r="WBN309" s="49"/>
      <c r="WBO309" s="49"/>
      <c r="WBP309" s="49"/>
      <c r="WBQ309" s="49"/>
      <c r="WBR309" s="49"/>
      <c r="WBS309" s="49"/>
      <c r="WBT309" s="49"/>
      <c r="WBU309" s="49"/>
      <c r="WBV309" s="49"/>
      <c r="WBW309" s="49"/>
      <c r="WBX309" s="49"/>
      <c r="WBY309" s="49"/>
      <c r="WBZ309" s="49"/>
      <c r="WCA309" s="49"/>
      <c r="WCB309" s="49"/>
      <c r="WCC309" s="49"/>
      <c r="WCD309" s="49"/>
      <c r="WCE309" s="49"/>
      <c r="WCF309" s="49"/>
      <c r="WCG309" s="49"/>
      <c r="WCH309" s="49"/>
      <c r="WCI309" s="49"/>
      <c r="WCJ309" s="49"/>
      <c r="WCK309" s="49"/>
      <c r="WCL309" s="49"/>
      <c r="WCM309" s="49"/>
      <c r="WCN309" s="49"/>
      <c r="WCO309" s="49"/>
      <c r="WCP309" s="49"/>
      <c r="WCQ309" s="49"/>
      <c r="WCR309" s="49"/>
      <c r="WCS309" s="49"/>
      <c r="WCT309" s="49"/>
      <c r="WCU309" s="49"/>
      <c r="WCV309" s="49"/>
      <c r="WCW309" s="49"/>
      <c r="WCX309" s="49"/>
      <c r="WCY309" s="49"/>
      <c r="WCZ309" s="49"/>
      <c r="WDA309" s="49"/>
      <c r="WDB309" s="49"/>
      <c r="WDC309" s="49"/>
      <c r="WDD309" s="49"/>
      <c r="WDE309" s="49"/>
      <c r="WDF309" s="49"/>
      <c r="WDG309" s="49"/>
      <c r="WDH309" s="49"/>
      <c r="WDI309" s="49"/>
      <c r="WDJ309" s="49"/>
      <c r="WDK309" s="49"/>
      <c r="WDL309" s="49"/>
      <c r="WDM309" s="49"/>
      <c r="WDN309" s="49"/>
      <c r="WDO309" s="49"/>
      <c r="WDP309" s="49"/>
      <c r="WDQ309" s="49"/>
      <c r="WDR309" s="49"/>
      <c r="WDS309" s="49"/>
      <c r="WDT309" s="49"/>
      <c r="WDU309" s="49"/>
      <c r="WDV309" s="49"/>
      <c r="WDW309" s="49"/>
      <c r="WDX309" s="49"/>
      <c r="WDY309" s="49"/>
      <c r="WDZ309" s="49"/>
      <c r="WEA309" s="49"/>
      <c r="WEB309" s="49"/>
      <c r="WEC309" s="49"/>
      <c r="WED309" s="49"/>
      <c r="WEE309" s="49"/>
      <c r="WEF309" s="49"/>
      <c r="WEG309" s="49"/>
      <c r="WEH309" s="49"/>
      <c r="WEI309" s="49"/>
      <c r="WEJ309" s="49"/>
      <c r="WEK309" s="49"/>
      <c r="WEL309" s="49"/>
      <c r="WEM309" s="49"/>
      <c r="WEN309" s="49"/>
      <c r="WEO309" s="49"/>
      <c r="WEP309" s="49"/>
      <c r="WEQ309" s="49"/>
      <c r="WER309" s="49"/>
      <c r="WES309" s="49"/>
      <c r="WET309" s="49"/>
      <c r="WEU309" s="49"/>
      <c r="WEV309" s="49"/>
      <c r="WEW309" s="49"/>
      <c r="WEX309" s="49"/>
      <c r="WEY309" s="49"/>
      <c r="WEZ309" s="49"/>
      <c r="WFA309" s="49"/>
      <c r="WFB309" s="49"/>
      <c r="WFC309" s="49"/>
      <c r="WFD309" s="49"/>
      <c r="WFE309" s="49"/>
      <c r="WFF309" s="49"/>
      <c r="WFG309" s="49"/>
      <c r="WFH309" s="49"/>
      <c r="WFI309" s="49"/>
      <c r="WFJ309" s="49"/>
      <c r="WFK309" s="49"/>
      <c r="WFL309" s="49"/>
      <c r="WFM309" s="49"/>
      <c r="WFN309" s="49"/>
      <c r="WFO309" s="49"/>
      <c r="WFP309" s="49"/>
      <c r="WFQ309" s="49"/>
      <c r="WFR309" s="49"/>
      <c r="WFS309" s="49"/>
      <c r="WFT309" s="49"/>
      <c r="WFU309" s="49"/>
      <c r="WFV309" s="49"/>
      <c r="WFW309" s="49"/>
      <c r="WFX309" s="49"/>
      <c r="WFY309" s="49"/>
      <c r="WFZ309" s="49"/>
      <c r="WGA309" s="49"/>
      <c r="WGB309" s="49"/>
      <c r="WGC309" s="49"/>
      <c r="WGD309" s="49"/>
      <c r="WGE309" s="49"/>
      <c r="WGF309" s="49"/>
      <c r="WGG309" s="49"/>
      <c r="WGH309" s="49"/>
      <c r="WGI309" s="49"/>
      <c r="WGJ309" s="49"/>
      <c r="WGK309" s="49"/>
      <c r="WGL309" s="49"/>
      <c r="WGM309" s="49"/>
      <c r="WGN309" s="49"/>
      <c r="WGO309" s="49"/>
      <c r="WGP309" s="49"/>
      <c r="WGQ309" s="49"/>
      <c r="WGR309" s="49"/>
      <c r="WGS309" s="49"/>
      <c r="WGT309" s="49"/>
      <c r="WGU309" s="49"/>
      <c r="WGV309" s="49"/>
      <c r="WGW309" s="49"/>
      <c r="WGX309" s="49"/>
      <c r="WGY309" s="49"/>
      <c r="WGZ309" s="49"/>
      <c r="WHA309" s="49"/>
      <c r="WHB309" s="49"/>
      <c r="WHC309" s="49"/>
      <c r="WHD309" s="49"/>
      <c r="WHE309" s="49"/>
      <c r="WHF309" s="49"/>
      <c r="WHG309" s="49"/>
      <c r="WHH309" s="49"/>
      <c r="WHI309" s="49"/>
      <c r="WHJ309" s="49"/>
      <c r="WHK309" s="49"/>
      <c r="WHL309" s="49"/>
      <c r="WHM309" s="49"/>
      <c r="WHN309" s="49"/>
      <c r="WHO309" s="49"/>
      <c r="WHP309" s="49"/>
      <c r="WHQ309" s="49"/>
      <c r="WHR309" s="49"/>
      <c r="WHS309" s="49"/>
      <c r="WHT309" s="49"/>
      <c r="WHU309" s="49"/>
      <c r="WHV309" s="49"/>
      <c r="WHW309" s="49"/>
      <c r="WHX309" s="49"/>
      <c r="WHY309" s="49"/>
      <c r="WHZ309" s="49"/>
      <c r="WIA309" s="49"/>
      <c r="WIB309" s="49"/>
      <c r="WIC309" s="49"/>
      <c r="WID309" s="49"/>
      <c r="WIE309" s="49"/>
      <c r="WIF309" s="49"/>
      <c r="WIG309" s="49"/>
      <c r="WIH309" s="49"/>
      <c r="WII309" s="49"/>
      <c r="WIJ309" s="49"/>
      <c r="WIK309" s="49"/>
      <c r="WIL309" s="49"/>
      <c r="WIM309" s="49"/>
      <c r="WIN309" s="49"/>
      <c r="WIO309" s="49"/>
      <c r="WIP309" s="49"/>
      <c r="WIQ309" s="49"/>
      <c r="WIR309" s="49"/>
      <c r="WIS309" s="49"/>
      <c r="WIT309" s="49"/>
      <c r="WIU309" s="49"/>
      <c r="WIV309" s="49"/>
      <c r="WIW309" s="49"/>
      <c r="WIX309" s="49"/>
      <c r="WIY309" s="49"/>
      <c r="WIZ309" s="49"/>
      <c r="WJA309" s="49"/>
      <c r="WJB309" s="49"/>
      <c r="WJC309" s="49"/>
      <c r="WJD309" s="49"/>
      <c r="WJE309" s="49"/>
      <c r="WJF309" s="49"/>
      <c r="WJG309" s="49"/>
      <c r="WJH309" s="49"/>
      <c r="WJI309" s="49"/>
      <c r="WJJ309" s="49"/>
      <c r="WJK309" s="49"/>
      <c r="WJL309" s="49"/>
      <c r="WJM309" s="49"/>
      <c r="WJN309" s="49"/>
      <c r="WJO309" s="49"/>
      <c r="WJP309" s="49"/>
      <c r="WJQ309" s="49"/>
      <c r="WJR309" s="49"/>
      <c r="WJS309" s="49"/>
      <c r="WJT309" s="49"/>
      <c r="WJU309" s="49"/>
      <c r="WJV309" s="49"/>
      <c r="WJW309" s="49"/>
      <c r="WJX309" s="49"/>
      <c r="WJY309" s="49"/>
      <c r="WJZ309" s="49"/>
      <c r="WKA309" s="49"/>
      <c r="WKB309" s="49"/>
      <c r="WKC309" s="49"/>
      <c r="WKD309" s="49"/>
      <c r="WKE309" s="49"/>
      <c r="WKF309" s="49"/>
      <c r="WKG309" s="49"/>
      <c r="WKH309" s="49"/>
      <c r="WKI309" s="49"/>
      <c r="WKJ309" s="49"/>
      <c r="WKK309" s="49"/>
      <c r="WKL309" s="49"/>
      <c r="WKM309" s="49"/>
      <c r="WKN309" s="49"/>
      <c r="WKO309" s="49"/>
      <c r="WKP309" s="49"/>
      <c r="WKQ309" s="49"/>
      <c r="WKR309" s="49"/>
      <c r="WKS309" s="49"/>
      <c r="WKT309" s="49"/>
      <c r="WKU309" s="49"/>
      <c r="WKV309" s="49"/>
      <c r="WKW309" s="49"/>
      <c r="WKX309" s="49"/>
      <c r="WKY309" s="49"/>
      <c r="WKZ309" s="49"/>
      <c r="WLA309" s="49"/>
      <c r="WLB309" s="49"/>
      <c r="WLC309" s="49"/>
      <c r="WLD309" s="49"/>
      <c r="WLE309" s="49"/>
      <c r="WLF309" s="49"/>
      <c r="WLG309" s="49"/>
      <c r="WLH309" s="49"/>
      <c r="WLI309" s="49"/>
      <c r="WLJ309" s="49"/>
      <c r="WLK309" s="49"/>
      <c r="WLL309" s="49"/>
      <c r="WLM309" s="49"/>
      <c r="WLN309" s="49"/>
      <c r="WLO309" s="49"/>
      <c r="WLP309" s="49"/>
      <c r="WLQ309" s="49"/>
      <c r="WLR309" s="49"/>
      <c r="WLS309" s="49"/>
      <c r="WLT309" s="49"/>
      <c r="WLU309" s="49"/>
      <c r="WLV309" s="49"/>
      <c r="WLW309" s="49"/>
      <c r="WLX309" s="49"/>
      <c r="WLY309" s="49"/>
      <c r="WLZ309" s="49"/>
      <c r="WMA309" s="49"/>
      <c r="WMB309" s="49"/>
      <c r="WMC309" s="49"/>
      <c r="WMD309" s="49"/>
      <c r="WME309" s="49"/>
      <c r="WMF309" s="49"/>
      <c r="WMG309" s="49"/>
      <c r="WMH309" s="49"/>
      <c r="WMI309" s="49"/>
      <c r="WMJ309" s="49"/>
      <c r="WMK309" s="49"/>
      <c r="WML309" s="49"/>
      <c r="WMM309" s="49"/>
      <c r="WMN309" s="49"/>
      <c r="WMO309" s="49"/>
      <c r="WMP309" s="49"/>
      <c r="WMQ309" s="49"/>
      <c r="WMR309" s="49"/>
      <c r="WMS309" s="49"/>
      <c r="WMT309" s="49"/>
      <c r="WMU309" s="49"/>
      <c r="WMV309" s="49"/>
      <c r="WMW309" s="49"/>
      <c r="WMX309" s="49"/>
      <c r="WMY309" s="49"/>
      <c r="WMZ309" s="49"/>
      <c r="WNA309" s="49"/>
      <c r="WNB309" s="49"/>
      <c r="WNC309" s="49"/>
      <c r="WND309" s="49"/>
      <c r="WNE309" s="49"/>
      <c r="WNF309" s="49"/>
      <c r="WNG309" s="49"/>
      <c r="WNH309" s="49"/>
      <c r="WNI309" s="49"/>
      <c r="WNJ309" s="49"/>
      <c r="WNK309" s="49"/>
      <c r="WNL309" s="49"/>
      <c r="WNM309" s="49"/>
      <c r="WNN309" s="49"/>
      <c r="WNO309" s="49"/>
      <c r="WNP309" s="49"/>
      <c r="WNQ309" s="49"/>
      <c r="WNR309" s="49"/>
      <c r="WNS309" s="49"/>
      <c r="WNT309" s="49"/>
      <c r="WNU309" s="49"/>
      <c r="WNV309" s="49"/>
      <c r="WNW309" s="49"/>
      <c r="WNX309" s="49"/>
      <c r="WNY309" s="49"/>
      <c r="WNZ309" s="49"/>
      <c r="WOA309" s="49"/>
      <c r="WOB309" s="49"/>
      <c r="WOC309" s="49"/>
      <c r="WOD309" s="49"/>
      <c r="WOE309" s="49"/>
      <c r="WOF309" s="49"/>
      <c r="WOG309" s="49"/>
      <c r="WOH309" s="49"/>
      <c r="WOI309" s="49"/>
      <c r="WOJ309" s="49"/>
      <c r="WOK309" s="49"/>
      <c r="WOL309" s="49"/>
      <c r="WOM309" s="49"/>
      <c r="WON309" s="49"/>
      <c r="WOO309" s="49"/>
      <c r="WOP309" s="49"/>
      <c r="WOQ309" s="49"/>
      <c r="WOR309" s="49"/>
      <c r="WOS309" s="49"/>
      <c r="WOT309" s="49"/>
      <c r="WOU309" s="49"/>
      <c r="WOV309" s="49"/>
      <c r="WOW309" s="49"/>
      <c r="WOX309" s="49"/>
      <c r="WOY309" s="49"/>
      <c r="WOZ309" s="49"/>
      <c r="WPA309" s="49"/>
      <c r="WPB309" s="49"/>
      <c r="WPC309" s="49"/>
      <c r="WPD309" s="49"/>
      <c r="WPE309" s="49"/>
      <c r="WPF309" s="49"/>
      <c r="WPG309" s="49"/>
      <c r="WPH309" s="49"/>
      <c r="WPI309" s="49"/>
      <c r="WPJ309" s="49"/>
      <c r="WPK309" s="49"/>
      <c r="WPL309" s="49"/>
      <c r="WPM309" s="49"/>
      <c r="WPN309" s="49"/>
      <c r="WPO309" s="49"/>
      <c r="WPP309" s="49"/>
      <c r="WPQ309" s="49"/>
      <c r="WPR309" s="49"/>
      <c r="WPS309" s="49"/>
      <c r="WPT309" s="49"/>
      <c r="WPU309" s="49"/>
      <c r="WPV309" s="49"/>
      <c r="WPW309" s="49"/>
      <c r="WPX309" s="49"/>
      <c r="WPY309" s="49"/>
      <c r="WPZ309" s="49"/>
      <c r="WQA309" s="49"/>
      <c r="WQB309" s="49"/>
      <c r="WQC309" s="49"/>
      <c r="WQD309" s="49"/>
      <c r="WQE309" s="49"/>
      <c r="WQF309" s="49"/>
      <c r="WQG309" s="49"/>
      <c r="WQH309" s="49"/>
      <c r="WQI309" s="49"/>
      <c r="WQJ309" s="49"/>
      <c r="WQK309" s="49"/>
      <c r="WQL309" s="49"/>
      <c r="WQM309" s="49"/>
      <c r="WQN309" s="49"/>
      <c r="WQO309" s="49"/>
      <c r="WQP309" s="49"/>
      <c r="WQQ309" s="49"/>
      <c r="WQR309" s="49"/>
      <c r="WQS309" s="49"/>
      <c r="WQT309" s="49"/>
      <c r="WQU309" s="49"/>
      <c r="WQV309" s="49"/>
      <c r="WQW309" s="49"/>
      <c r="WQX309" s="49"/>
      <c r="WQY309" s="49"/>
      <c r="WQZ309" s="49"/>
      <c r="WRA309" s="49"/>
      <c r="WRB309" s="49"/>
      <c r="WRC309" s="49"/>
      <c r="WRD309" s="49"/>
      <c r="WRE309" s="49"/>
      <c r="WRF309" s="49"/>
      <c r="WRG309" s="49"/>
      <c r="WRH309" s="49"/>
      <c r="WRI309" s="49"/>
      <c r="WRJ309" s="49"/>
      <c r="WRK309" s="49"/>
      <c r="WRL309" s="49"/>
      <c r="WRM309" s="49"/>
      <c r="WRN309" s="49"/>
      <c r="WRO309" s="49"/>
      <c r="WRP309" s="49"/>
      <c r="WRQ309" s="49"/>
      <c r="WRR309" s="49"/>
      <c r="WRS309" s="49"/>
      <c r="WRT309" s="49"/>
      <c r="WRU309" s="49"/>
      <c r="WRV309" s="49"/>
      <c r="WRW309" s="49"/>
      <c r="WRX309" s="49"/>
      <c r="WRY309" s="49"/>
      <c r="WRZ309" s="49"/>
      <c r="WSA309" s="49"/>
      <c r="WSB309" s="49"/>
      <c r="WSC309" s="49"/>
      <c r="WSD309" s="49"/>
      <c r="WSE309" s="49"/>
      <c r="WSF309" s="49"/>
      <c r="WSG309" s="49"/>
      <c r="WSH309" s="49"/>
      <c r="WSI309" s="49"/>
      <c r="WSJ309" s="49"/>
      <c r="WSK309" s="49"/>
      <c r="WSL309" s="49"/>
      <c r="WSM309" s="49"/>
      <c r="WSN309" s="49"/>
      <c r="WSO309" s="49"/>
      <c r="WSP309" s="49"/>
      <c r="WSQ309" s="49"/>
      <c r="WSR309" s="49"/>
      <c r="WSS309" s="49"/>
      <c r="WST309" s="49"/>
      <c r="WSU309" s="49"/>
      <c r="WSV309" s="49"/>
      <c r="WSW309" s="49"/>
      <c r="WSX309" s="49"/>
      <c r="WSY309" s="49"/>
      <c r="WSZ309" s="49"/>
      <c r="WTA309" s="49"/>
      <c r="WTB309" s="49"/>
      <c r="WTC309" s="49"/>
      <c r="WTD309" s="49"/>
      <c r="WTE309" s="49"/>
      <c r="WTF309" s="49"/>
      <c r="WTG309" s="49"/>
      <c r="WTH309" s="49"/>
      <c r="WTI309" s="49"/>
      <c r="WTJ309" s="49"/>
      <c r="WTK309" s="49"/>
      <c r="WTL309" s="49"/>
      <c r="WTM309" s="49"/>
      <c r="WTN309" s="49"/>
      <c r="WTO309" s="49"/>
      <c r="WTP309" s="49"/>
      <c r="WTQ309" s="49"/>
      <c r="WTR309" s="49"/>
      <c r="WTS309" s="49"/>
      <c r="WTT309" s="49"/>
      <c r="WTU309" s="49"/>
      <c r="WTV309" s="49"/>
      <c r="WTW309" s="49"/>
      <c r="WTX309" s="49"/>
      <c r="WTY309" s="49"/>
      <c r="WTZ309" s="49"/>
      <c r="WUA309" s="49"/>
      <c r="WUB309" s="49"/>
      <c r="WUC309" s="49"/>
      <c r="WUD309" s="49"/>
      <c r="WUE309" s="49"/>
      <c r="WUF309" s="49"/>
      <c r="WUG309" s="49"/>
      <c r="WUH309" s="49"/>
      <c r="WUI309" s="49"/>
      <c r="WUJ309" s="49"/>
      <c r="WUK309" s="49"/>
      <c r="WUL309" s="49"/>
      <c r="WUM309" s="49"/>
      <c r="WUN309" s="49"/>
      <c r="WUO309" s="49"/>
      <c r="WUP309" s="49"/>
      <c r="WUQ309" s="49"/>
      <c r="WUR309" s="49"/>
      <c r="WUS309" s="49"/>
      <c r="WUT309" s="49"/>
      <c r="WUU309" s="49"/>
      <c r="WUV309" s="49"/>
      <c r="WUW309" s="49"/>
      <c r="WUX309" s="49"/>
      <c r="WUY309" s="49"/>
      <c r="WUZ309" s="49"/>
      <c r="WVA309" s="49"/>
      <c r="WVB309" s="49"/>
      <c r="WVC309" s="49"/>
      <c r="WVD309" s="49"/>
      <c r="WVE309" s="49"/>
      <c r="WVF309" s="49"/>
      <c r="WVG309" s="49"/>
      <c r="WVH309" s="49"/>
      <c r="WVI309" s="49"/>
      <c r="WVJ309" s="49"/>
      <c r="WVK309" s="49"/>
      <c r="WVL309" s="49"/>
      <c r="WVM309" s="49"/>
      <c r="WVN309" s="49"/>
      <c r="WVO309" s="49"/>
      <c r="WVP309" s="49"/>
      <c r="WVQ309" s="49"/>
      <c r="WVR309" s="49"/>
      <c r="WVS309" s="49"/>
      <c r="WVT309" s="49"/>
      <c r="WVU309" s="49"/>
      <c r="WVV309" s="49"/>
      <c r="WVW309" s="49"/>
      <c r="WVX309" s="49"/>
      <c r="WVY309" s="49"/>
      <c r="WVZ309" s="49"/>
      <c r="WWA309" s="49"/>
      <c r="WWB309" s="49"/>
      <c r="WWC309" s="49"/>
      <c r="WWD309" s="49"/>
      <c r="WWE309" s="49"/>
      <c r="WWF309" s="49"/>
      <c r="WWG309" s="49"/>
      <c r="WWH309" s="49"/>
      <c r="WWI309" s="49"/>
      <c r="WWJ309" s="49"/>
      <c r="WWK309" s="49"/>
      <c r="WWL309" s="49"/>
      <c r="WWM309" s="49"/>
      <c r="WWN309" s="49"/>
      <c r="WWO309" s="49"/>
      <c r="WWP309" s="49"/>
      <c r="WWQ309" s="49"/>
      <c r="WWR309" s="49"/>
      <c r="WWS309" s="49"/>
      <c r="WWT309" s="49"/>
      <c r="WWU309" s="49"/>
      <c r="WWV309" s="49"/>
      <c r="WWW309" s="49"/>
      <c r="WWX309" s="49"/>
      <c r="WWY309" s="49"/>
      <c r="WWZ309" s="49"/>
      <c r="WXA309" s="49"/>
      <c r="WXB309" s="49"/>
      <c r="WXC309" s="49"/>
      <c r="WXD309" s="49"/>
      <c r="WXE309" s="49"/>
      <c r="WXF309" s="49"/>
      <c r="WXG309" s="49"/>
      <c r="WXH309" s="49"/>
      <c r="WXI309" s="49"/>
      <c r="WXJ309" s="49"/>
      <c r="WXK309" s="49"/>
      <c r="WXL309" s="49"/>
      <c r="WXM309" s="49"/>
      <c r="WXN309" s="49"/>
      <c r="WXO309" s="49"/>
      <c r="WXP309" s="49"/>
      <c r="WXQ309" s="49"/>
      <c r="WXR309" s="49"/>
      <c r="WXS309" s="49"/>
      <c r="WXT309" s="49"/>
      <c r="WXU309" s="49"/>
      <c r="WXV309" s="49"/>
      <c r="WXW309" s="49"/>
      <c r="WXX309" s="49"/>
      <c r="WXY309" s="49"/>
      <c r="WXZ309" s="49"/>
      <c r="WYA309" s="49"/>
      <c r="WYB309" s="49"/>
      <c r="WYC309" s="49"/>
      <c r="WYD309" s="49"/>
      <c r="WYE309" s="49"/>
      <c r="WYF309" s="49"/>
      <c r="WYG309" s="49"/>
      <c r="WYH309" s="49"/>
      <c r="WYI309" s="49"/>
      <c r="WYJ309" s="49"/>
      <c r="WYK309" s="49"/>
      <c r="WYL309" s="49"/>
      <c r="WYM309" s="49"/>
      <c r="WYN309" s="49"/>
      <c r="WYO309" s="49"/>
      <c r="WYP309" s="49"/>
      <c r="WYQ309" s="49"/>
      <c r="WYR309" s="49"/>
      <c r="WYS309" s="49"/>
      <c r="WYT309" s="49"/>
      <c r="WYU309" s="49"/>
      <c r="WYV309" s="49"/>
      <c r="WYW309" s="49"/>
      <c r="WYX309" s="49"/>
      <c r="WYY309" s="49"/>
      <c r="WYZ309" s="49"/>
      <c r="WZA309" s="49"/>
      <c r="WZB309" s="49"/>
      <c r="WZC309" s="49"/>
      <c r="WZD309" s="49"/>
      <c r="WZE309" s="49"/>
      <c r="WZF309" s="49"/>
      <c r="WZG309" s="49"/>
      <c r="WZH309" s="49"/>
      <c r="WZI309" s="49"/>
      <c r="WZJ309" s="49"/>
      <c r="WZK309" s="49"/>
      <c r="WZL309" s="49"/>
      <c r="WZM309" s="49"/>
      <c r="WZN309" s="49"/>
      <c r="WZO309" s="49"/>
      <c r="WZP309" s="49"/>
      <c r="WZQ309" s="49"/>
      <c r="WZR309" s="49"/>
      <c r="WZS309" s="49"/>
      <c r="WZT309" s="49"/>
      <c r="WZU309" s="49"/>
      <c r="WZV309" s="49"/>
      <c r="WZW309" s="49"/>
      <c r="WZX309" s="49"/>
      <c r="WZY309" s="49"/>
      <c r="WZZ309" s="49"/>
      <c r="XAA309" s="49"/>
      <c r="XAB309" s="49"/>
      <c r="XAC309" s="49"/>
      <c r="XAD309" s="49"/>
      <c r="XAE309" s="49"/>
      <c r="XAF309" s="49"/>
      <c r="XAG309" s="49"/>
      <c r="XAH309" s="49"/>
      <c r="XAI309" s="49"/>
      <c r="XAJ309" s="49"/>
      <c r="XAK309" s="49"/>
      <c r="XAL309" s="49"/>
      <c r="XAM309" s="49"/>
      <c r="XAN309" s="49"/>
      <c r="XAO309" s="49"/>
      <c r="XAP309" s="49"/>
      <c r="XAQ309" s="49"/>
      <c r="XAR309" s="49"/>
      <c r="XAS309" s="49"/>
      <c r="XAT309" s="49"/>
      <c r="XAU309" s="49"/>
      <c r="XAV309" s="49"/>
      <c r="XAW309" s="49"/>
      <c r="XAX309" s="49"/>
      <c r="XAY309" s="49"/>
      <c r="XAZ309" s="49"/>
      <c r="XBA309" s="49"/>
      <c r="XBB309" s="49"/>
      <c r="XBC309" s="49"/>
      <c r="XBD309" s="49"/>
      <c r="XBE309" s="49"/>
      <c r="XBF309" s="49"/>
      <c r="XBG309" s="49"/>
      <c r="XBH309" s="49"/>
      <c r="XBI309" s="49"/>
      <c r="XBJ309" s="49"/>
      <c r="XBK309" s="49"/>
      <c r="XBL309" s="49"/>
      <c r="XBM309" s="49"/>
      <c r="XBN309" s="49"/>
      <c r="XBO309" s="49"/>
      <c r="XBP309" s="49"/>
      <c r="XBQ309" s="49"/>
      <c r="XBR309" s="49"/>
      <c r="XBS309" s="49"/>
      <c r="XBT309" s="49"/>
      <c r="XBU309" s="49"/>
      <c r="XBV309" s="49"/>
      <c r="XBW309" s="49"/>
      <c r="XBX309" s="49"/>
      <c r="XBY309" s="49"/>
      <c r="XBZ309" s="49"/>
      <c r="XCA309" s="49"/>
      <c r="XCB309" s="49"/>
      <c r="XCC309" s="49"/>
      <c r="XCD309" s="49"/>
      <c r="XCE309" s="49"/>
      <c r="XCF309" s="49"/>
      <c r="XCG309" s="49"/>
      <c r="XCH309" s="49"/>
      <c r="XCI309" s="49"/>
      <c r="XCJ309" s="49"/>
      <c r="XCK309" s="49"/>
      <c r="XCL309" s="49"/>
      <c r="XCM309" s="49"/>
      <c r="XCN309" s="49"/>
      <c r="XCO309" s="49"/>
      <c r="XCP309" s="49"/>
      <c r="XCQ309" s="49"/>
      <c r="XCR309" s="49"/>
      <c r="XCS309" s="49"/>
      <c r="XCT309" s="49"/>
      <c r="XCU309" s="49"/>
      <c r="XCV309" s="49"/>
      <c r="XCW309" s="49"/>
      <c r="XCX309" s="49"/>
      <c r="XCY309" s="49"/>
      <c r="XCZ309" s="49"/>
      <c r="XDA309" s="49"/>
      <c r="XDB309" s="49"/>
      <c r="XDC309" s="49"/>
      <c r="XDD309" s="49"/>
      <c r="XDE309" s="49"/>
      <c r="XDF309" s="49"/>
      <c r="XDG309" s="49"/>
      <c r="XDH309" s="49"/>
      <c r="XDI309" s="49"/>
      <c r="XDJ309" s="49"/>
      <c r="XDK309" s="49"/>
      <c r="XDL309" s="49"/>
      <c r="XDM309" s="49"/>
      <c r="XDN309" s="49"/>
      <c r="XDO309" s="49"/>
      <c r="XDP309" s="49"/>
      <c r="XDQ309" s="49"/>
      <c r="XDR309" s="49"/>
      <c r="XDS309" s="49"/>
      <c r="XDT309" s="49"/>
      <c r="XDU309" s="49"/>
      <c r="XDV309" s="49"/>
      <c r="XDW309" s="49"/>
      <c r="XDX309" s="49"/>
      <c r="XDY309" s="49"/>
      <c r="XDZ309" s="49"/>
      <c r="XEA309" s="49"/>
      <c r="XEB309" s="49"/>
      <c r="XEC309" s="49"/>
      <c r="XED309" s="49"/>
      <c r="XEE309" s="49"/>
      <c r="XEF309" s="49"/>
      <c r="XEG309" s="49"/>
      <c r="XEH309" s="49"/>
      <c r="XEI309" s="49"/>
      <c r="XEJ309" s="49"/>
      <c r="XEK309" s="49"/>
      <c r="XEL309" s="49"/>
      <c r="XEM309" s="49"/>
      <c r="XEN309" s="49"/>
      <c r="XEO309" s="49"/>
      <c r="XEP309" s="49"/>
      <c r="XEQ309" s="49"/>
      <c r="XER309" s="49"/>
      <c r="XES309" s="49"/>
    </row>
    <row r="310" spans="1:16373" s="49" customFormat="1" ht="51" outlineLevel="2" x14ac:dyDescent="0.2">
      <c r="A310" s="114">
        <v>328</v>
      </c>
      <c r="B310" s="114">
        <v>17</v>
      </c>
      <c r="C310" s="115" t="s">
        <v>641</v>
      </c>
      <c r="D310" s="62" t="s">
        <v>654</v>
      </c>
      <c r="E310" s="116">
        <v>5001744</v>
      </c>
      <c r="F310" s="116" t="s">
        <v>656</v>
      </c>
      <c r="G310" s="117" t="s">
        <v>510</v>
      </c>
      <c r="H310" s="116" t="s">
        <v>1242</v>
      </c>
      <c r="I310" s="116" t="s">
        <v>1242</v>
      </c>
      <c r="J310" s="118">
        <v>20</v>
      </c>
      <c r="K310" s="291">
        <v>409955.58</v>
      </c>
      <c r="L310" s="119">
        <v>384700.07</v>
      </c>
      <c r="M310" s="119">
        <v>379895.2</v>
      </c>
      <c r="N310" s="120">
        <v>379895.2</v>
      </c>
      <c r="O310" s="59" t="s">
        <v>1319</v>
      </c>
      <c r="P310" s="97">
        <f t="shared" si="9"/>
        <v>409955.58</v>
      </c>
      <c r="Q310" s="81"/>
      <c r="R310" s="81">
        <v>401891.06</v>
      </c>
      <c r="S310" s="81"/>
      <c r="T310" s="81"/>
      <c r="U310" s="81"/>
      <c r="V310" s="81"/>
      <c r="W310" s="81"/>
      <c r="X310" s="81"/>
      <c r="Y310" s="81">
        <v>8064.52</v>
      </c>
      <c r="Z310" s="84"/>
      <c r="AA310" s="288">
        <v>1441</v>
      </c>
      <c r="AB310" s="289" t="s">
        <v>641</v>
      </c>
      <c r="AC310" s="68" t="s">
        <v>654</v>
      </c>
      <c r="AD310" s="197">
        <v>1</v>
      </c>
      <c r="AE310" s="229">
        <v>5001744</v>
      </c>
      <c r="AF310" s="116" t="s">
        <v>656</v>
      </c>
      <c r="AG310" s="279" t="s">
        <v>1256</v>
      </c>
      <c r="AH310" s="260" t="s">
        <v>510</v>
      </c>
      <c r="AI310" s="260"/>
      <c r="AJ310" s="260"/>
      <c r="AK310" s="280" t="s">
        <v>1224</v>
      </c>
      <c r="AL310" s="279" t="s">
        <v>1242</v>
      </c>
      <c r="AM310" s="279" t="s">
        <v>1242</v>
      </c>
      <c r="AN310" s="279" t="s">
        <v>1225</v>
      </c>
      <c r="AO310" s="279" t="s">
        <v>1226</v>
      </c>
      <c r="AP310" s="270" t="s">
        <v>1315</v>
      </c>
      <c r="AQ310" s="281">
        <v>100</v>
      </c>
      <c r="AR310" s="282" t="s">
        <v>1228</v>
      </c>
      <c r="AS310" s="283">
        <v>100</v>
      </c>
      <c r="AT310" s="284">
        <v>409955.58</v>
      </c>
      <c r="AU310" s="285">
        <v>50</v>
      </c>
      <c r="AV310" s="286">
        <v>384700.07</v>
      </c>
      <c r="AW310" s="60">
        <v>384700.07</v>
      </c>
      <c r="AX310" s="60">
        <v>384700</v>
      </c>
      <c r="AY310" s="60">
        <v>384700.07</v>
      </c>
      <c r="AZ310" s="60">
        <v>384700.07</v>
      </c>
      <c r="BA310" s="60"/>
      <c r="BB310" s="60">
        <v>379895.2</v>
      </c>
      <c r="BC310" s="60">
        <v>379895.2</v>
      </c>
      <c r="BD310" s="60">
        <v>379895.2</v>
      </c>
      <c r="BE310" s="60">
        <v>379895.2</v>
      </c>
      <c r="BF310" s="60">
        <v>189947.6</v>
      </c>
      <c r="BG310" s="60">
        <v>0</v>
      </c>
      <c r="BH310" s="60">
        <v>379895.2</v>
      </c>
      <c r="BI310" s="60">
        <v>189947.6</v>
      </c>
      <c r="BJ310" s="60">
        <v>0</v>
      </c>
      <c r="BK310" s="60">
        <v>379895.2</v>
      </c>
      <c r="BL310" s="60">
        <v>189947.6</v>
      </c>
      <c r="BM310" s="60">
        <v>0</v>
      </c>
      <c r="BN310" s="60">
        <v>379895.2</v>
      </c>
      <c r="BO310" s="286">
        <v>189947.6</v>
      </c>
      <c r="BP310" s="161">
        <v>0</v>
      </c>
      <c r="BQ310" s="290"/>
      <c r="BR310" s="290">
        <v>0</v>
      </c>
      <c r="BS310" s="290"/>
    </row>
    <row r="311" spans="1:16373" s="49" customFormat="1" ht="51" outlineLevel="2" x14ac:dyDescent="0.2">
      <c r="A311" s="114">
        <v>329</v>
      </c>
      <c r="B311" s="114">
        <v>17</v>
      </c>
      <c r="C311" s="115" t="s">
        <v>641</v>
      </c>
      <c r="D311" s="62" t="s">
        <v>191</v>
      </c>
      <c r="E311" s="116">
        <v>5001802</v>
      </c>
      <c r="F311" s="116" t="s">
        <v>657</v>
      </c>
      <c r="G311" s="117" t="s">
        <v>510</v>
      </c>
      <c r="H311" s="116" t="s">
        <v>1242</v>
      </c>
      <c r="I311" s="116" t="s">
        <v>1242</v>
      </c>
      <c r="J311" s="118">
        <v>20</v>
      </c>
      <c r="K311" s="291">
        <v>437767.61</v>
      </c>
      <c r="L311" s="119">
        <v>437767.61</v>
      </c>
      <c r="M311" s="119">
        <v>398079.94</v>
      </c>
      <c r="N311" s="120">
        <v>398079.94</v>
      </c>
      <c r="O311" s="59" t="s">
        <v>1319</v>
      </c>
      <c r="P311" s="97">
        <f t="shared" si="9"/>
        <v>437767.61000000004</v>
      </c>
      <c r="Q311" s="81"/>
      <c r="R311" s="81">
        <v>433745.33</v>
      </c>
      <c r="S311" s="81"/>
      <c r="T311" s="81"/>
      <c r="U311" s="81"/>
      <c r="V311" s="81"/>
      <c r="W311" s="81"/>
      <c r="X311" s="81"/>
      <c r="Y311" s="81">
        <v>4022.28</v>
      </c>
      <c r="Z311" s="113"/>
      <c r="AA311" s="288">
        <v>1441</v>
      </c>
      <c r="AB311" s="289" t="s">
        <v>641</v>
      </c>
      <c r="AC311" s="68" t="s">
        <v>654</v>
      </c>
      <c r="AD311" s="197">
        <v>1</v>
      </c>
      <c r="AE311" s="229">
        <v>5001802</v>
      </c>
      <c r="AF311" s="116" t="s">
        <v>657</v>
      </c>
      <c r="AG311" s="279" t="s">
        <v>1247</v>
      </c>
      <c r="AH311" s="260" t="s">
        <v>510</v>
      </c>
      <c r="AI311" s="260"/>
      <c r="AJ311" s="260" t="s">
        <v>1222</v>
      </c>
      <c r="AK311" s="280" t="s">
        <v>1224</v>
      </c>
      <c r="AL311" s="279" t="s">
        <v>1242</v>
      </c>
      <c r="AM311" s="279" t="s">
        <v>1242</v>
      </c>
      <c r="AN311" s="279" t="s">
        <v>1225</v>
      </c>
      <c r="AO311" s="279" t="s">
        <v>1226</v>
      </c>
      <c r="AP311" s="270" t="s">
        <v>1315</v>
      </c>
      <c r="AQ311" s="281">
        <v>100</v>
      </c>
      <c r="AR311" s="282" t="s">
        <v>1228</v>
      </c>
      <c r="AS311" s="283">
        <v>100</v>
      </c>
      <c r="AT311" s="284">
        <v>437767.61</v>
      </c>
      <c r="AU311" s="285">
        <v>50</v>
      </c>
      <c r="AV311" s="286">
        <v>437767.61</v>
      </c>
      <c r="AW311" s="60">
        <v>437767.61</v>
      </c>
      <c r="AX311" s="60">
        <v>437767.61</v>
      </c>
      <c r="AY311" s="60">
        <v>437767.61</v>
      </c>
      <c r="AZ311" s="60">
        <v>437767.61</v>
      </c>
      <c r="BA311" s="60"/>
      <c r="BB311" s="60">
        <v>398079.94</v>
      </c>
      <c r="BC311" s="60">
        <v>398079.94</v>
      </c>
      <c r="BD311" s="60">
        <v>398079.94</v>
      </c>
      <c r="BE311" s="60">
        <v>398079.94</v>
      </c>
      <c r="BF311" s="60">
        <v>199039.97</v>
      </c>
      <c r="BG311" s="60">
        <v>0</v>
      </c>
      <c r="BH311" s="60">
        <v>398079.94</v>
      </c>
      <c r="BI311" s="60">
        <v>199039.97</v>
      </c>
      <c r="BJ311" s="60">
        <v>0</v>
      </c>
      <c r="BK311" s="60">
        <v>398079.94</v>
      </c>
      <c r="BL311" s="60">
        <v>199039.97</v>
      </c>
      <c r="BM311" s="60">
        <v>0</v>
      </c>
      <c r="BN311" s="60">
        <v>398079.94</v>
      </c>
      <c r="BO311" s="286">
        <v>199039.97</v>
      </c>
      <c r="BP311" s="161">
        <v>0</v>
      </c>
      <c r="BQ311" s="287"/>
      <c r="BR311" s="194"/>
      <c r="BS311" s="194"/>
    </row>
    <row r="312" spans="1:16373" s="49" customFormat="1" ht="51" outlineLevel="2" x14ac:dyDescent="0.2">
      <c r="A312" s="114">
        <v>330</v>
      </c>
      <c r="B312" s="114">
        <v>17</v>
      </c>
      <c r="C312" s="115" t="s">
        <v>641</v>
      </c>
      <c r="D312" s="62" t="s">
        <v>652</v>
      </c>
      <c r="E312" s="116">
        <v>5001875</v>
      </c>
      <c r="F312" s="116" t="s">
        <v>658</v>
      </c>
      <c r="G312" s="117" t="s">
        <v>1241</v>
      </c>
      <c r="H312" s="116" t="s">
        <v>1242</v>
      </c>
      <c r="I312" s="116" t="s">
        <v>1242</v>
      </c>
      <c r="J312" s="118">
        <v>21</v>
      </c>
      <c r="K312" s="291">
        <v>1636190.89</v>
      </c>
      <c r="L312" s="119">
        <v>1626190.89</v>
      </c>
      <c r="M312" s="116"/>
      <c r="N312" s="120">
        <v>500000</v>
      </c>
      <c r="O312" s="59" t="s">
        <v>1319</v>
      </c>
      <c r="P312" s="97">
        <f t="shared" si="9"/>
        <v>1636190.89</v>
      </c>
      <c r="Q312" s="81"/>
      <c r="R312" s="81"/>
      <c r="S312" s="81">
        <f>1626190.89/2</f>
        <v>813095.44499999995</v>
      </c>
      <c r="T312" s="81"/>
      <c r="U312" s="81">
        <f>1626190.89/2</f>
        <v>813095.44499999995</v>
      </c>
      <c r="V312" s="81"/>
      <c r="W312" s="81"/>
      <c r="X312" s="81"/>
      <c r="Y312" s="81">
        <v>10000</v>
      </c>
      <c r="Z312" s="113" t="s">
        <v>1325</v>
      </c>
      <c r="AA312" s="288">
        <v>1442</v>
      </c>
      <c r="AB312" s="289" t="s">
        <v>641</v>
      </c>
      <c r="AC312" s="68" t="s">
        <v>191</v>
      </c>
      <c r="AD312" s="197">
        <v>1</v>
      </c>
      <c r="AE312" s="229">
        <v>5001875</v>
      </c>
      <c r="AF312" s="116" t="s">
        <v>658</v>
      </c>
      <c r="AG312" s="279" t="s">
        <v>1247</v>
      </c>
      <c r="AH312" s="260" t="s">
        <v>1241</v>
      </c>
      <c r="AI312" s="260"/>
      <c r="AJ312" s="260" t="s">
        <v>1222</v>
      </c>
      <c r="AK312" s="280" t="s">
        <v>1224</v>
      </c>
      <c r="AL312" s="279" t="s">
        <v>1242</v>
      </c>
      <c r="AM312" s="279" t="s">
        <v>1242</v>
      </c>
      <c r="AN312" s="279" t="s">
        <v>1225</v>
      </c>
      <c r="AO312" s="279" t="s">
        <v>1226</v>
      </c>
      <c r="AP312" s="270" t="s">
        <v>1315</v>
      </c>
      <c r="AQ312" s="281">
        <v>100</v>
      </c>
      <c r="AR312" s="282" t="s">
        <v>1239</v>
      </c>
      <c r="AS312" s="283">
        <v>100</v>
      </c>
      <c r="AT312" s="284">
        <v>1636190.89</v>
      </c>
      <c r="AU312" s="285">
        <v>50</v>
      </c>
      <c r="AV312" s="286">
        <v>1626190.89</v>
      </c>
      <c r="AW312" s="60">
        <v>1626190.89</v>
      </c>
      <c r="AX312" s="60">
        <v>1626190.89</v>
      </c>
      <c r="AY312" s="60">
        <v>1636190.89</v>
      </c>
      <c r="AZ312" s="60">
        <v>1636190.89</v>
      </c>
      <c r="BA312" s="60"/>
      <c r="BB312" s="60">
        <v>0</v>
      </c>
      <c r="BC312" s="60"/>
      <c r="BD312" s="60">
        <v>200000</v>
      </c>
      <c r="BE312" s="60">
        <v>500000</v>
      </c>
      <c r="BF312" s="60">
        <v>250000</v>
      </c>
      <c r="BG312" s="60">
        <v>500000</v>
      </c>
      <c r="BH312" s="60">
        <v>1200000</v>
      </c>
      <c r="BI312" s="60">
        <v>600000</v>
      </c>
      <c r="BJ312" s="60">
        <v>700000</v>
      </c>
      <c r="BK312" s="60">
        <v>1550000</v>
      </c>
      <c r="BL312" s="60">
        <v>775000</v>
      </c>
      <c r="BM312" s="60">
        <v>350000</v>
      </c>
      <c r="BN312" s="60">
        <v>1550000</v>
      </c>
      <c r="BO312" s="286">
        <v>775000</v>
      </c>
      <c r="BP312" s="161">
        <v>0</v>
      </c>
      <c r="BQ312" s="287" t="s">
        <v>1326</v>
      </c>
      <c r="BR312" s="290"/>
      <c r="BS312" s="194">
        <v>1200</v>
      </c>
    </row>
    <row r="313" spans="1:16373" s="49" customFormat="1" ht="51" outlineLevel="2" x14ac:dyDescent="0.2">
      <c r="A313" s="121">
        <v>331</v>
      </c>
      <c r="B313" s="121">
        <v>17</v>
      </c>
      <c r="C313" s="122" t="s">
        <v>641</v>
      </c>
      <c r="D313" s="62" t="s">
        <v>652</v>
      </c>
      <c r="E313" s="123">
        <v>5001878</v>
      </c>
      <c r="F313" s="123" t="s">
        <v>659</v>
      </c>
      <c r="G313" s="124" t="s">
        <v>1241</v>
      </c>
      <c r="H313" s="123" t="s">
        <v>1242</v>
      </c>
      <c r="I313" s="123" t="s">
        <v>1242</v>
      </c>
      <c r="J313" s="125">
        <v>20</v>
      </c>
      <c r="K313" s="292">
        <v>177419.36</v>
      </c>
      <c r="L313" s="126"/>
      <c r="M313" s="126"/>
      <c r="N313" s="126">
        <v>50000</v>
      </c>
      <c r="O313" s="59" t="s">
        <v>1319</v>
      </c>
      <c r="P313" s="151">
        <f t="shared" si="9"/>
        <v>177419.36000000002</v>
      </c>
      <c r="Q313" s="60"/>
      <c r="R313" s="60">
        <v>173387.1</v>
      </c>
      <c r="S313" s="60"/>
      <c r="T313" s="60"/>
      <c r="U313" s="60"/>
      <c r="V313" s="60"/>
      <c r="W313" s="60"/>
      <c r="X313" s="60"/>
      <c r="Y313" s="60">
        <v>4032.26</v>
      </c>
      <c r="Z313" s="39" t="s">
        <v>1327</v>
      </c>
      <c r="AA313" s="288">
        <v>1442</v>
      </c>
      <c r="AB313" s="289" t="s">
        <v>641</v>
      </c>
      <c r="AC313" s="68" t="s">
        <v>652</v>
      </c>
      <c r="AD313" s="197">
        <v>1</v>
      </c>
      <c r="AE313" s="229">
        <v>5001878</v>
      </c>
      <c r="AF313" s="123" t="s">
        <v>659</v>
      </c>
      <c r="AG313" s="279" t="s">
        <v>1247</v>
      </c>
      <c r="AH313" s="260" t="s">
        <v>1241</v>
      </c>
      <c r="AI313" s="260"/>
      <c r="AJ313" s="260" t="s">
        <v>1222</v>
      </c>
      <c r="AK313" s="280" t="s">
        <v>1224</v>
      </c>
      <c r="AL313" s="279" t="s">
        <v>1242</v>
      </c>
      <c r="AM313" s="279" t="s">
        <v>1242</v>
      </c>
      <c r="AN313" s="279" t="s">
        <v>1225</v>
      </c>
      <c r="AO313" s="279" t="s">
        <v>1226</v>
      </c>
      <c r="AP313" s="270" t="s">
        <v>1315</v>
      </c>
      <c r="AQ313" s="281">
        <v>100</v>
      </c>
      <c r="AR313" s="282" t="s">
        <v>1228</v>
      </c>
      <c r="AS313" s="283">
        <v>100</v>
      </c>
      <c r="AT313" s="284">
        <v>177419.36</v>
      </c>
      <c r="AU313" s="285">
        <v>50</v>
      </c>
      <c r="AV313" s="286">
        <v>0</v>
      </c>
      <c r="AW313" s="60"/>
      <c r="AX313" s="60">
        <v>158000</v>
      </c>
      <c r="AY313" s="60">
        <v>158000</v>
      </c>
      <c r="AZ313" s="60">
        <v>162000</v>
      </c>
      <c r="BA313" s="60">
        <v>44165</v>
      </c>
      <c r="BB313" s="60">
        <v>0</v>
      </c>
      <c r="BC313" s="60"/>
      <c r="BD313" s="60">
        <v>0</v>
      </c>
      <c r="BE313" s="60">
        <v>50000</v>
      </c>
      <c r="BF313" s="60">
        <v>25000</v>
      </c>
      <c r="BG313" s="60">
        <v>50000</v>
      </c>
      <c r="BH313" s="60">
        <v>162000</v>
      </c>
      <c r="BI313" s="60">
        <v>81000</v>
      </c>
      <c r="BJ313" s="60">
        <v>112000</v>
      </c>
      <c r="BK313" s="60">
        <v>162000</v>
      </c>
      <c r="BL313" s="60">
        <v>81000</v>
      </c>
      <c r="BM313" s="60">
        <v>0</v>
      </c>
      <c r="BN313" s="60">
        <v>162000</v>
      </c>
      <c r="BO313" s="230">
        <v>81000</v>
      </c>
      <c r="BP313" s="161">
        <v>0</v>
      </c>
      <c r="BQ313" s="287" t="s">
        <v>1327</v>
      </c>
      <c r="BR313" s="290"/>
      <c r="BS313" s="194"/>
    </row>
    <row r="314" spans="1:16373" s="49" customFormat="1" ht="51" outlineLevel="2" x14ac:dyDescent="0.2">
      <c r="A314" s="114">
        <v>332</v>
      </c>
      <c r="B314" s="114">
        <v>17</v>
      </c>
      <c r="C314" s="115" t="s">
        <v>641</v>
      </c>
      <c r="D314" s="62" t="s">
        <v>652</v>
      </c>
      <c r="E314" s="116">
        <v>5001909</v>
      </c>
      <c r="F314" s="116" t="s">
        <v>660</v>
      </c>
      <c r="G314" s="117" t="s">
        <v>510</v>
      </c>
      <c r="H314" s="116" t="s">
        <v>1242</v>
      </c>
      <c r="I314" s="116" t="s">
        <v>1242</v>
      </c>
      <c r="J314" s="118">
        <v>20</v>
      </c>
      <c r="K314" s="291">
        <v>343974.15</v>
      </c>
      <c r="L314" s="119">
        <v>336081.01</v>
      </c>
      <c r="M314" s="119">
        <v>331059.67</v>
      </c>
      <c r="N314" s="120">
        <v>331059.67</v>
      </c>
      <c r="O314" s="59" t="s">
        <v>1319</v>
      </c>
      <c r="P314" s="97">
        <f t="shared" si="9"/>
        <v>343974.15</v>
      </c>
      <c r="Q314" s="81"/>
      <c r="R314" s="81">
        <v>307845.12</v>
      </c>
      <c r="S314" s="81"/>
      <c r="T314" s="81"/>
      <c r="U314" s="81"/>
      <c r="V314" s="81"/>
      <c r="W314" s="81"/>
      <c r="X314" s="81"/>
      <c r="Y314" s="81">
        <v>36129.03</v>
      </c>
      <c r="Z314" s="113"/>
      <c r="AA314" s="288">
        <v>1442</v>
      </c>
      <c r="AB314" s="289" t="s">
        <v>641</v>
      </c>
      <c r="AC314" s="68" t="s">
        <v>652</v>
      </c>
      <c r="AD314" s="197">
        <v>1</v>
      </c>
      <c r="AE314" s="229">
        <v>5001909</v>
      </c>
      <c r="AF314" s="116" t="s">
        <v>660</v>
      </c>
      <c r="AG314" s="279" t="s">
        <v>1247</v>
      </c>
      <c r="AH314" s="260" t="s">
        <v>510</v>
      </c>
      <c r="AI314" s="260"/>
      <c r="AJ314" s="260" t="s">
        <v>1222</v>
      </c>
      <c r="AK314" s="280" t="s">
        <v>1224</v>
      </c>
      <c r="AL314" s="279" t="s">
        <v>1242</v>
      </c>
      <c r="AM314" s="279" t="s">
        <v>1242</v>
      </c>
      <c r="AN314" s="279" t="s">
        <v>1225</v>
      </c>
      <c r="AO314" s="279" t="s">
        <v>1226</v>
      </c>
      <c r="AP314" s="270" t="s">
        <v>1315</v>
      </c>
      <c r="AQ314" s="281">
        <v>100</v>
      </c>
      <c r="AR314" s="282" t="s">
        <v>1228</v>
      </c>
      <c r="AS314" s="283">
        <v>100</v>
      </c>
      <c r="AT314" s="284">
        <v>343974.15</v>
      </c>
      <c r="AU314" s="285">
        <v>50</v>
      </c>
      <c r="AV314" s="286">
        <v>336081.01</v>
      </c>
      <c r="AW314" s="60">
        <v>336081.01</v>
      </c>
      <c r="AX314" s="60">
        <v>336081.01</v>
      </c>
      <c r="AY314" s="60">
        <v>336081.01</v>
      </c>
      <c r="AZ314" s="60">
        <v>336081.01</v>
      </c>
      <c r="BA314" s="60"/>
      <c r="BB314" s="60">
        <v>331059.67</v>
      </c>
      <c r="BC314" s="60">
        <v>331059.67</v>
      </c>
      <c r="BD314" s="60">
        <v>331059.67</v>
      </c>
      <c r="BE314" s="60">
        <v>331059.67</v>
      </c>
      <c r="BF314" s="60">
        <v>165529.83499999999</v>
      </c>
      <c r="BG314" s="60">
        <v>0</v>
      </c>
      <c r="BH314" s="60">
        <v>331059.67</v>
      </c>
      <c r="BI314" s="60">
        <v>165529.83499999999</v>
      </c>
      <c r="BJ314" s="60">
        <v>0</v>
      </c>
      <c r="BK314" s="60">
        <v>331059.67</v>
      </c>
      <c r="BL314" s="60">
        <v>165529.83499999999</v>
      </c>
      <c r="BM314" s="60">
        <v>0</v>
      </c>
      <c r="BN314" s="60">
        <v>331059.67</v>
      </c>
      <c r="BO314" s="286">
        <v>165529.83499999999</v>
      </c>
      <c r="BP314" s="161">
        <v>0</v>
      </c>
      <c r="BQ314" s="287"/>
      <c r="BR314" s="194"/>
      <c r="BS314" s="194"/>
    </row>
    <row r="315" spans="1:16373" s="49" customFormat="1" ht="51" outlineLevel="2" x14ac:dyDescent="0.2">
      <c r="A315" s="114">
        <v>333</v>
      </c>
      <c r="B315" s="114">
        <v>17</v>
      </c>
      <c r="C315" s="115" t="s">
        <v>641</v>
      </c>
      <c r="D315" s="62" t="s">
        <v>661</v>
      </c>
      <c r="E315" s="116">
        <v>5024481</v>
      </c>
      <c r="F315" s="116" t="s">
        <v>662</v>
      </c>
      <c r="G315" s="117" t="s">
        <v>1241</v>
      </c>
      <c r="H315" s="116" t="s">
        <v>1242</v>
      </c>
      <c r="I315" s="116" t="s">
        <v>1242</v>
      </c>
      <c r="J315" s="118">
        <v>20</v>
      </c>
      <c r="K315" s="291">
        <v>1355000</v>
      </c>
      <c r="L315" s="116"/>
      <c r="M315" s="116"/>
      <c r="N315" s="120">
        <v>141000</v>
      </c>
      <c r="O315" s="59" t="s">
        <v>1319</v>
      </c>
      <c r="P315" s="97">
        <f t="shared" si="9"/>
        <v>1355000</v>
      </c>
      <c r="Q315" s="81"/>
      <c r="R315" s="81"/>
      <c r="S315" s="81">
        <v>1355000</v>
      </c>
      <c r="T315" s="81"/>
      <c r="U315" s="81"/>
      <c r="V315" s="81"/>
      <c r="W315" s="81"/>
      <c r="X315" s="81"/>
      <c r="Y315" s="81"/>
      <c r="Z315" s="84"/>
      <c r="AA315" s="288">
        <v>1442</v>
      </c>
      <c r="AB315" s="289" t="s">
        <v>641</v>
      </c>
      <c r="AC315" s="68" t="s">
        <v>652</v>
      </c>
      <c r="AD315" s="197">
        <v>1</v>
      </c>
      <c r="AE315" s="229">
        <v>5024481</v>
      </c>
      <c r="AF315" s="116" t="s">
        <v>662</v>
      </c>
      <c r="AG315" s="279" t="s">
        <v>1256</v>
      </c>
      <c r="AH315" s="260" t="s">
        <v>1241</v>
      </c>
      <c r="AI315" s="260"/>
      <c r="AJ315" s="260"/>
      <c r="AK315" s="280" t="s">
        <v>1224</v>
      </c>
      <c r="AL315" s="279" t="s">
        <v>1242</v>
      </c>
      <c r="AM315" s="279" t="s">
        <v>1242</v>
      </c>
      <c r="AN315" s="279" t="s">
        <v>1225</v>
      </c>
      <c r="AO315" s="279" t="s">
        <v>1226</v>
      </c>
      <c r="AP315" s="270" t="s">
        <v>1315</v>
      </c>
      <c r="AQ315" s="281">
        <v>100</v>
      </c>
      <c r="AR315" s="282" t="s">
        <v>1228</v>
      </c>
      <c r="AS315" s="283">
        <v>100</v>
      </c>
      <c r="AT315" s="284">
        <v>1355000</v>
      </c>
      <c r="AU315" s="285">
        <v>50</v>
      </c>
      <c r="AV315" s="286">
        <v>0</v>
      </c>
      <c r="AW315" s="60"/>
      <c r="AX315" s="60">
        <v>0</v>
      </c>
      <c r="AY315" s="60">
        <v>1008456</v>
      </c>
      <c r="AZ315" s="60">
        <v>1008456</v>
      </c>
      <c r="BA315" s="60">
        <v>44074</v>
      </c>
      <c r="BB315" s="60">
        <v>0</v>
      </c>
      <c r="BC315" s="60"/>
      <c r="BD315" s="60">
        <v>0</v>
      </c>
      <c r="BE315" s="60">
        <v>141000</v>
      </c>
      <c r="BF315" s="60">
        <v>70500</v>
      </c>
      <c r="BG315" s="60">
        <v>141000</v>
      </c>
      <c r="BH315" s="60">
        <v>641000</v>
      </c>
      <c r="BI315" s="60">
        <v>320500</v>
      </c>
      <c r="BJ315" s="60">
        <v>500000</v>
      </c>
      <c r="BK315" s="60">
        <v>1000000</v>
      </c>
      <c r="BL315" s="60">
        <v>500000</v>
      </c>
      <c r="BM315" s="60">
        <v>359000</v>
      </c>
      <c r="BN315" s="60">
        <v>1000000</v>
      </c>
      <c r="BO315" s="230">
        <v>500000</v>
      </c>
      <c r="BP315" s="161">
        <v>0</v>
      </c>
      <c r="BQ315" s="290"/>
      <c r="BR315" s="290">
        <v>0</v>
      </c>
      <c r="BS315" s="194"/>
    </row>
    <row r="316" spans="1:16373" s="49" customFormat="1" ht="38.25" outlineLevel="2" x14ac:dyDescent="0.2">
      <c r="A316" s="114">
        <v>334</v>
      </c>
      <c r="B316" s="114">
        <v>17</v>
      </c>
      <c r="C316" s="115" t="s">
        <v>641</v>
      </c>
      <c r="D316" s="62" t="s">
        <v>663</v>
      </c>
      <c r="E316" s="116">
        <v>5026225</v>
      </c>
      <c r="F316" s="116" t="s">
        <v>664</v>
      </c>
      <c r="G316" s="117" t="s">
        <v>1241</v>
      </c>
      <c r="H316" s="116" t="s">
        <v>1242</v>
      </c>
      <c r="I316" s="116" t="s">
        <v>1242</v>
      </c>
      <c r="J316" s="118">
        <v>21</v>
      </c>
      <c r="K316" s="291">
        <v>200000</v>
      </c>
      <c r="L316" s="116"/>
      <c r="M316" s="116"/>
      <c r="N316" s="120">
        <v>0</v>
      </c>
      <c r="O316" s="59" t="s">
        <v>1319</v>
      </c>
      <c r="P316" s="97">
        <f t="shared" si="9"/>
        <v>200000</v>
      </c>
      <c r="Q316" s="81"/>
      <c r="R316" s="81"/>
      <c r="S316" s="81"/>
      <c r="T316" s="81">
        <v>200000</v>
      </c>
      <c r="U316" s="81"/>
      <c r="V316" s="81"/>
      <c r="W316" s="81"/>
      <c r="X316" s="81"/>
      <c r="Y316" s="81"/>
      <c r="Z316" s="84"/>
      <c r="AA316" s="288">
        <v>2503</v>
      </c>
      <c r="AB316" s="289" t="s">
        <v>641</v>
      </c>
      <c r="AC316" s="68" t="s">
        <v>661</v>
      </c>
      <c r="AD316" s="197">
        <v>1</v>
      </c>
      <c r="AE316" s="229">
        <v>5026225</v>
      </c>
      <c r="AF316" s="116" t="s">
        <v>664</v>
      </c>
      <c r="AG316" s="279" t="s">
        <v>1256</v>
      </c>
      <c r="AH316" s="260" t="s">
        <v>1241</v>
      </c>
      <c r="AI316" s="260"/>
      <c r="AJ316" s="260"/>
      <c r="AK316" s="280" t="s">
        <v>1224</v>
      </c>
      <c r="AL316" s="279" t="s">
        <v>1242</v>
      </c>
      <c r="AM316" s="279" t="s">
        <v>1242</v>
      </c>
      <c r="AN316" s="279" t="s">
        <v>1225</v>
      </c>
      <c r="AO316" s="279" t="s">
        <v>1226</v>
      </c>
      <c r="AP316" s="270" t="s">
        <v>1315</v>
      </c>
      <c r="AQ316" s="281">
        <v>100</v>
      </c>
      <c r="AR316" s="282" t="s">
        <v>1239</v>
      </c>
      <c r="AS316" s="283">
        <v>100</v>
      </c>
      <c r="AT316" s="284">
        <v>200000</v>
      </c>
      <c r="AU316" s="285">
        <v>50</v>
      </c>
      <c r="AV316" s="286">
        <v>0</v>
      </c>
      <c r="AW316" s="60"/>
      <c r="AX316" s="60">
        <v>0</v>
      </c>
      <c r="AY316" s="60">
        <v>0</v>
      </c>
      <c r="AZ316" s="60">
        <v>200000</v>
      </c>
      <c r="BA316" s="60">
        <v>44242</v>
      </c>
      <c r="BB316" s="60">
        <v>0</v>
      </c>
      <c r="BC316" s="60"/>
      <c r="BD316" s="60">
        <v>0</v>
      </c>
      <c r="BE316" s="60">
        <v>0</v>
      </c>
      <c r="BF316" s="60">
        <v>0</v>
      </c>
      <c r="BG316" s="60">
        <v>0</v>
      </c>
      <c r="BH316" s="60">
        <v>200000</v>
      </c>
      <c r="BI316" s="60">
        <v>100000</v>
      </c>
      <c r="BJ316" s="60">
        <v>200000</v>
      </c>
      <c r="BK316" s="60">
        <v>200000</v>
      </c>
      <c r="BL316" s="60">
        <v>100000</v>
      </c>
      <c r="BM316" s="60">
        <v>0</v>
      </c>
      <c r="BN316" s="60">
        <v>200000</v>
      </c>
      <c r="BO316" s="230">
        <v>100000</v>
      </c>
      <c r="BP316" s="161">
        <v>0</v>
      </c>
      <c r="BQ316" s="290"/>
      <c r="BR316" s="290">
        <v>0</v>
      </c>
      <c r="BS316" s="194"/>
    </row>
    <row r="317" spans="1:16373" s="49" customFormat="1" ht="38.25" outlineLevel="2" x14ac:dyDescent="0.2">
      <c r="A317" s="114">
        <v>335</v>
      </c>
      <c r="B317" s="114">
        <v>17</v>
      </c>
      <c r="C317" s="115" t="s">
        <v>641</v>
      </c>
      <c r="D317" s="62" t="s">
        <v>91</v>
      </c>
      <c r="E317" s="116">
        <v>5027215</v>
      </c>
      <c r="F317" s="116" t="s">
        <v>665</v>
      </c>
      <c r="G317" s="117" t="s">
        <v>1241</v>
      </c>
      <c r="H317" s="116" t="s">
        <v>1242</v>
      </c>
      <c r="I317" s="116" t="s">
        <v>1242</v>
      </c>
      <c r="J317" s="118">
        <v>21</v>
      </c>
      <c r="K317" s="291">
        <v>739476.99</v>
      </c>
      <c r="L317" s="119">
        <v>739476.99</v>
      </c>
      <c r="M317" s="116"/>
      <c r="N317" s="120">
        <v>250000</v>
      </c>
      <c r="O317" s="59" t="s">
        <v>1319</v>
      </c>
      <c r="P317" s="97">
        <f t="shared" si="9"/>
        <v>768702.8</v>
      </c>
      <c r="Q317" s="81"/>
      <c r="R317" s="81"/>
      <c r="S317" s="81"/>
      <c r="T317" s="81"/>
      <c r="U317" s="81">
        <v>739476.99</v>
      </c>
      <c r="V317" s="81"/>
      <c r="W317" s="81"/>
      <c r="X317" s="81"/>
      <c r="Y317" s="81">
        <v>29225.81</v>
      </c>
      <c r="Z317" s="84"/>
      <c r="AA317" s="288">
        <v>2503</v>
      </c>
      <c r="AB317" s="289" t="s">
        <v>641</v>
      </c>
      <c r="AC317" s="68" t="s">
        <v>663</v>
      </c>
      <c r="AD317" s="197">
        <v>1</v>
      </c>
      <c r="AE317" s="229">
        <v>5027215</v>
      </c>
      <c r="AF317" s="116" t="s">
        <v>665</v>
      </c>
      <c r="AG317" s="279" t="s">
        <v>1256</v>
      </c>
      <c r="AH317" s="260" t="s">
        <v>1241</v>
      </c>
      <c r="AI317" s="260"/>
      <c r="AJ317" s="260"/>
      <c r="AK317" s="280" t="s">
        <v>1224</v>
      </c>
      <c r="AL317" s="279" t="s">
        <v>1242</v>
      </c>
      <c r="AM317" s="279" t="s">
        <v>1242</v>
      </c>
      <c r="AN317" s="279" t="s">
        <v>1225</v>
      </c>
      <c r="AO317" s="279" t="s">
        <v>1226</v>
      </c>
      <c r="AP317" s="270" t="s">
        <v>1315</v>
      </c>
      <c r="AQ317" s="281">
        <v>100</v>
      </c>
      <c r="AR317" s="282" t="s">
        <v>1239</v>
      </c>
      <c r="AS317" s="283">
        <v>100</v>
      </c>
      <c r="AT317" s="284">
        <v>739476.99</v>
      </c>
      <c r="AU317" s="285">
        <v>50</v>
      </c>
      <c r="AV317" s="286">
        <v>0</v>
      </c>
      <c r="AW317" s="60">
        <v>739476.99</v>
      </c>
      <c r="AX317" s="60">
        <v>740000</v>
      </c>
      <c r="AY317" s="60">
        <v>739476.99</v>
      </c>
      <c r="AZ317" s="60">
        <v>739476.99</v>
      </c>
      <c r="BA317" s="60"/>
      <c r="BB317" s="60">
        <v>0</v>
      </c>
      <c r="BC317" s="60"/>
      <c r="BD317" s="60">
        <v>0</v>
      </c>
      <c r="BE317" s="60">
        <v>250000</v>
      </c>
      <c r="BF317" s="60">
        <v>125000</v>
      </c>
      <c r="BG317" s="60">
        <v>250000</v>
      </c>
      <c r="BH317" s="60">
        <v>739000</v>
      </c>
      <c r="BI317" s="60">
        <v>369500</v>
      </c>
      <c r="BJ317" s="60">
        <v>489000</v>
      </c>
      <c r="BK317" s="60">
        <v>739000</v>
      </c>
      <c r="BL317" s="60">
        <v>369500</v>
      </c>
      <c r="BM317" s="60">
        <v>0</v>
      </c>
      <c r="BN317" s="60">
        <v>739000</v>
      </c>
      <c r="BO317" s="286">
        <v>369500</v>
      </c>
      <c r="BP317" s="161">
        <v>0</v>
      </c>
      <c r="BQ317" s="290"/>
      <c r="BR317" s="290">
        <v>0</v>
      </c>
      <c r="BS317" s="194"/>
    </row>
    <row r="318" spans="1:16373" s="49" customFormat="1" ht="38.25" outlineLevel="2" x14ac:dyDescent="0.2">
      <c r="A318" s="114">
        <v>336</v>
      </c>
      <c r="B318" s="114">
        <v>17</v>
      </c>
      <c r="C318" s="115" t="s">
        <v>641</v>
      </c>
      <c r="D318" s="62" t="s">
        <v>116</v>
      </c>
      <c r="E318" s="116">
        <v>5027242</v>
      </c>
      <c r="F318" s="116" t="s">
        <v>666</v>
      </c>
      <c r="G318" s="117" t="s">
        <v>1241</v>
      </c>
      <c r="H318" s="116" t="s">
        <v>1242</v>
      </c>
      <c r="I318" s="116" t="s">
        <v>1242</v>
      </c>
      <c r="J318" s="118">
        <v>20</v>
      </c>
      <c r="K318" s="291">
        <v>3428482.08</v>
      </c>
      <c r="L318" s="119">
        <v>1828482.08</v>
      </c>
      <c r="M318" s="119">
        <v>224767.1</v>
      </c>
      <c r="N318" s="120">
        <v>800000</v>
      </c>
      <c r="O318" s="59" t="s">
        <v>1319</v>
      </c>
      <c r="P318" s="97">
        <f t="shared" si="9"/>
        <v>3428482.08</v>
      </c>
      <c r="Q318" s="81"/>
      <c r="R318" s="81">
        <v>1600000</v>
      </c>
      <c r="S318" s="81"/>
      <c r="T318" s="81"/>
      <c r="U318" s="81">
        <v>1828482.08</v>
      </c>
      <c r="V318" s="81"/>
      <c r="W318" s="81"/>
      <c r="X318" s="81"/>
      <c r="Y318" s="81"/>
      <c r="Z318" s="84" t="s">
        <v>1328</v>
      </c>
      <c r="AA318" s="288">
        <v>2503</v>
      </c>
      <c r="AB318" s="289" t="s">
        <v>641</v>
      </c>
      <c r="AC318" s="68" t="s">
        <v>91</v>
      </c>
      <c r="AD318" s="197">
        <v>1</v>
      </c>
      <c r="AE318" s="229">
        <v>5027242</v>
      </c>
      <c r="AF318" s="116" t="s">
        <v>666</v>
      </c>
      <c r="AG318" s="279" t="s">
        <v>1256</v>
      </c>
      <c r="AH318" s="260" t="s">
        <v>1241</v>
      </c>
      <c r="AI318" s="260"/>
      <c r="AJ318" s="260"/>
      <c r="AK318" s="280" t="s">
        <v>1224</v>
      </c>
      <c r="AL318" s="279" t="s">
        <v>1242</v>
      </c>
      <c r="AM318" s="279" t="s">
        <v>1242</v>
      </c>
      <c r="AN318" s="279" t="s">
        <v>1225</v>
      </c>
      <c r="AO318" s="279" t="s">
        <v>1226</v>
      </c>
      <c r="AP318" s="270" t="s">
        <v>1315</v>
      </c>
      <c r="AQ318" s="281">
        <v>100</v>
      </c>
      <c r="AR318" s="282" t="s">
        <v>1228</v>
      </c>
      <c r="AS318" s="283">
        <v>100</v>
      </c>
      <c r="AT318" s="284">
        <v>3428482.08</v>
      </c>
      <c r="AU318" s="285">
        <v>50</v>
      </c>
      <c r="AV318" s="286">
        <v>1828482.08</v>
      </c>
      <c r="AW318" s="60">
        <v>1828482.08</v>
      </c>
      <c r="AX318" s="60">
        <v>1828482.08</v>
      </c>
      <c r="AY318" s="60">
        <v>1828482.08</v>
      </c>
      <c r="AZ318" s="60">
        <v>3350000</v>
      </c>
      <c r="BA318" s="60">
        <v>44362</v>
      </c>
      <c r="BB318" s="60">
        <v>171726.67</v>
      </c>
      <c r="BC318" s="60">
        <v>224767.1</v>
      </c>
      <c r="BD318" s="60">
        <v>771726.67</v>
      </c>
      <c r="BE318" s="60">
        <v>800000</v>
      </c>
      <c r="BF318" s="60">
        <v>400000</v>
      </c>
      <c r="BG318" s="60">
        <v>628273.32999999996</v>
      </c>
      <c r="BH318" s="60">
        <v>1500000</v>
      </c>
      <c r="BI318" s="60">
        <v>750000</v>
      </c>
      <c r="BJ318" s="60">
        <v>700000</v>
      </c>
      <c r="BK318" s="60">
        <v>3350000</v>
      </c>
      <c r="BL318" s="60">
        <v>1675000</v>
      </c>
      <c r="BM318" s="60">
        <v>1850000</v>
      </c>
      <c r="BN318" s="60">
        <v>3350000</v>
      </c>
      <c r="BO318" s="286">
        <v>1675000</v>
      </c>
      <c r="BP318" s="161">
        <v>0</v>
      </c>
      <c r="BQ318" s="290"/>
      <c r="BR318" s="290">
        <v>0</v>
      </c>
      <c r="BS318" s="194"/>
    </row>
    <row r="319" spans="1:16373" s="49" customFormat="1" ht="38.25" outlineLevel="2" x14ac:dyDescent="0.2">
      <c r="A319" s="114">
        <v>337</v>
      </c>
      <c r="B319" s="114">
        <v>17</v>
      </c>
      <c r="C319" s="115" t="s">
        <v>641</v>
      </c>
      <c r="D319" s="62" t="s">
        <v>116</v>
      </c>
      <c r="E319" s="116">
        <v>5027354</v>
      </c>
      <c r="F319" s="116" t="s">
        <v>667</v>
      </c>
      <c r="G319" s="117" t="s">
        <v>1241</v>
      </c>
      <c r="H319" s="116" t="s">
        <v>1242</v>
      </c>
      <c r="I319" s="116" t="s">
        <v>1242</v>
      </c>
      <c r="J319" s="118">
        <v>20</v>
      </c>
      <c r="K319" s="291">
        <v>2335818.5</v>
      </c>
      <c r="L319" s="119">
        <v>735818.5</v>
      </c>
      <c r="M319" s="119">
        <v>391583.06</v>
      </c>
      <c r="N319" s="120">
        <v>729819.06</v>
      </c>
      <c r="O319" s="59" t="s">
        <v>1319</v>
      </c>
      <c r="P319" s="97">
        <f t="shared" si="9"/>
        <v>2335818.5</v>
      </c>
      <c r="Q319" s="81"/>
      <c r="R319" s="81">
        <v>2335818.5</v>
      </c>
      <c r="S319" s="81"/>
      <c r="T319" s="81"/>
      <c r="U319" s="81"/>
      <c r="V319" s="81"/>
      <c r="W319" s="81"/>
      <c r="X319" s="81"/>
      <c r="Y319" s="81"/>
      <c r="Z319" s="84"/>
      <c r="AA319" s="288">
        <v>2503</v>
      </c>
      <c r="AB319" s="289" t="s">
        <v>641</v>
      </c>
      <c r="AC319" s="68" t="s">
        <v>116</v>
      </c>
      <c r="AD319" s="197">
        <v>1</v>
      </c>
      <c r="AE319" s="229">
        <v>5027354</v>
      </c>
      <c r="AF319" s="116" t="s">
        <v>667</v>
      </c>
      <c r="AG319" s="279" t="s">
        <v>1256</v>
      </c>
      <c r="AH319" s="260" t="s">
        <v>1241</v>
      </c>
      <c r="AI319" s="260"/>
      <c r="AJ319" s="260"/>
      <c r="AK319" s="280" t="s">
        <v>1224</v>
      </c>
      <c r="AL319" s="279" t="s">
        <v>1242</v>
      </c>
      <c r="AM319" s="279" t="s">
        <v>1242</v>
      </c>
      <c r="AN319" s="279" t="s">
        <v>1225</v>
      </c>
      <c r="AO319" s="279" t="s">
        <v>1226</v>
      </c>
      <c r="AP319" s="270" t="s">
        <v>1315</v>
      </c>
      <c r="AQ319" s="281">
        <v>100</v>
      </c>
      <c r="AR319" s="282" t="s">
        <v>1228</v>
      </c>
      <c r="AS319" s="283">
        <v>100</v>
      </c>
      <c r="AT319" s="284">
        <v>2335818.5</v>
      </c>
      <c r="AU319" s="285">
        <v>50</v>
      </c>
      <c r="AV319" s="286">
        <v>735818.5</v>
      </c>
      <c r="AW319" s="60">
        <v>735818.5</v>
      </c>
      <c r="AX319" s="60">
        <v>735818.5</v>
      </c>
      <c r="AY319" s="60">
        <v>735818.5</v>
      </c>
      <c r="AZ319" s="60">
        <v>1935818.5</v>
      </c>
      <c r="BA319" s="60">
        <v>44270</v>
      </c>
      <c r="BB319" s="60">
        <v>343709.06</v>
      </c>
      <c r="BC319" s="60">
        <v>391583.06</v>
      </c>
      <c r="BD319" s="60">
        <v>735818.5</v>
      </c>
      <c r="BE319" s="60">
        <v>729819.06</v>
      </c>
      <c r="BF319" s="60">
        <v>364909.53</v>
      </c>
      <c r="BG319" s="60">
        <v>386110.00000000006</v>
      </c>
      <c r="BH319" s="60">
        <v>1929819.06</v>
      </c>
      <c r="BI319" s="60">
        <v>964909.53</v>
      </c>
      <c r="BJ319" s="60">
        <v>1200000</v>
      </c>
      <c r="BK319" s="60">
        <v>1929819.06</v>
      </c>
      <c r="BL319" s="60">
        <v>964909.53</v>
      </c>
      <c r="BM319" s="60">
        <v>0</v>
      </c>
      <c r="BN319" s="60">
        <v>1929819.06</v>
      </c>
      <c r="BO319" s="286">
        <v>964909.53</v>
      </c>
      <c r="BP319" s="161">
        <v>0</v>
      </c>
      <c r="BQ319" s="290"/>
      <c r="BR319" s="290">
        <v>0</v>
      </c>
      <c r="BS319" s="194"/>
    </row>
    <row r="320" spans="1:16373" s="49" customFormat="1" ht="38.25" outlineLevel="2" x14ac:dyDescent="0.2">
      <c r="A320" s="114">
        <v>338</v>
      </c>
      <c r="B320" s="114">
        <v>17</v>
      </c>
      <c r="C320" s="115" t="s">
        <v>641</v>
      </c>
      <c r="D320" s="62" t="s">
        <v>91</v>
      </c>
      <c r="E320" s="116">
        <v>5027404</v>
      </c>
      <c r="F320" s="116" t="s">
        <v>668</v>
      </c>
      <c r="G320" s="117" t="s">
        <v>1241</v>
      </c>
      <c r="H320" s="116" t="s">
        <v>1242</v>
      </c>
      <c r="I320" s="116" t="s">
        <v>1242</v>
      </c>
      <c r="J320" s="118">
        <v>20</v>
      </c>
      <c r="K320" s="291">
        <v>1590000</v>
      </c>
      <c r="L320" s="116"/>
      <c r="M320" s="116"/>
      <c r="N320" s="120">
        <v>350000</v>
      </c>
      <c r="O320" s="59" t="s">
        <v>1319</v>
      </c>
      <c r="P320" s="97">
        <f t="shared" si="9"/>
        <v>926417.29</v>
      </c>
      <c r="Q320" s="81"/>
      <c r="R320" s="81"/>
      <c r="S320" s="81">
        <v>926417.29</v>
      </c>
      <c r="T320" s="81"/>
      <c r="U320" s="81"/>
      <c r="V320" s="81"/>
      <c r="W320" s="81"/>
      <c r="X320" s="81"/>
      <c r="Y320" s="81"/>
      <c r="Z320" s="39" t="s">
        <v>1329</v>
      </c>
      <c r="AA320" s="288">
        <v>2503</v>
      </c>
      <c r="AB320" s="289" t="s">
        <v>641</v>
      </c>
      <c r="AC320" s="68" t="s">
        <v>116</v>
      </c>
      <c r="AD320" s="197">
        <v>1</v>
      </c>
      <c r="AE320" s="229">
        <v>5027404</v>
      </c>
      <c r="AF320" s="116" t="s">
        <v>668</v>
      </c>
      <c r="AG320" s="279" t="s">
        <v>1256</v>
      </c>
      <c r="AH320" s="260" t="s">
        <v>1241</v>
      </c>
      <c r="AI320" s="260"/>
      <c r="AJ320" s="260"/>
      <c r="AK320" s="280" t="s">
        <v>1224</v>
      </c>
      <c r="AL320" s="279" t="s">
        <v>1242</v>
      </c>
      <c r="AM320" s="279" t="s">
        <v>1242</v>
      </c>
      <c r="AN320" s="279" t="s">
        <v>1225</v>
      </c>
      <c r="AO320" s="279" t="s">
        <v>1226</v>
      </c>
      <c r="AP320" s="270" t="s">
        <v>1315</v>
      </c>
      <c r="AQ320" s="281">
        <v>100</v>
      </c>
      <c r="AR320" s="282" t="s">
        <v>1228</v>
      </c>
      <c r="AS320" s="283">
        <v>100</v>
      </c>
      <c r="AT320" s="284">
        <v>1590000</v>
      </c>
      <c r="AU320" s="285">
        <v>50</v>
      </c>
      <c r="AV320" s="286">
        <v>0</v>
      </c>
      <c r="AW320" s="60"/>
      <c r="AX320" s="60">
        <v>0</v>
      </c>
      <c r="AY320" s="60">
        <v>926417</v>
      </c>
      <c r="AZ320" s="60">
        <v>926417</v>
      </c>
      <c r="BA320" s="60">
        <v>44008</v>
      </c>
      <c r="BB320" s="60">
        <v>0</v>
      </c>
      <c r="BC320" s="60"/>
      <c r="BD320" s="60">
        <v>0</v>
      </c>
      <c r="BE320" s="60">
        <v>350000</v>
      </c>
      <c r="BF320" s="60">
        <v>175000</v>
      </c>
      <c r="BG320" s="60">
        <v>350000</v>
      </c>
      <c r="BH320" s="60">
        <v>920000</v>
      </c>
      <c r="BI320" s="60">
        <v>460000</v>
      </c>
      <c r="BJ320" s="60">
        <v>570000</v>
      </c>
      <c r="BK320" s="60">
        <v>920000</v>
      </c>
      <c r="BL320" s="60">
        <v>460000</v>
      </c>
      <c r="BM320" s="60">
        <v>0</v>
      </c>
      <c r="BN320" s="60">
        <v>920000</v>
      </c>
      <c r="BO320" s="230">
        <v>460000</v>
      </c>
      <c r="BP320" s="161">
        <v>0</v>
      </c>
      <c r="BQ320" s="290"/>
      <c r="BR320" s="290">
        <v>0</v>
      </c>
      <c r="BS320" s="194"/>
    </row>
    <row r="321" spans="1:16373" s="49" customFormat="1" ht="38.25" outlineLevel="2" x14ac:dyDescent="0.2">
      <c r="A321" s="114">
        <v>339</v>
      </c>
      <c r="B321" s="114">
        <v>17</v>
      </c>
      <c r="C321" s="115" t="s">
        <v>641</v>
      </c>
      <c r="D321" s="62" t="s">
        <v>669</v>
      </c>
      <c r="E321" s="116">
        <v>5027407</v>
      </c>
      <c r="F321" s="116" t="s">
        <v>670</v>
      </c>
      <c r="G321" s="117" t="s">
        <v>1241</v>
      </c>
      <c r="H321" s="116" t="s">
        <v>1242</v>
      </c>
      <c r="I321" s="116" t="s">
        <v>1242</v>
      </c>
      <c r="J321" s="118">
        <v>20</v>
      </c>
      <c r="K321" s="291">
        <v>950000</v>
      </c>
      <c r="L321" s="119">
        <v>588924.1</v>
      </c>
      <c r="M321" s="116"/>
      <c r="N321" s="120">
        <v>200000</v>
      </c>
      <c r="O321" s="59" t="s">
        <v>1319</v>
      </c>
      <c r="P321" s="97">
        <f t="shared" si="9"/>
        <v>588924.1</v>
      </c>
      <c r="Q321" s="81"/>
      <c r="R321" s="81"/>
      <c r="S321" s="81">
        <v>588924.1</v>
      </c>
      <c r="T321" s="81"/>
      <c r="U321" s="81"/>
      <c r="V321" s="81"/>
      <c r="W321" s="81"/>
      <c r="X321" s="81"/>
      <c r="Y321" s="81"/>
      <c r="Z321" s="113" t="s">
        <v>1330</v>
      </c>
      <c r="AA321" s="288">
        <v>2503</v>
      </c>
      <c r="AB321" s="289" t="s">
        <v>641</v>
      </c>
      <c r="AC321" s="68" t="s">
        <v>91</v>
      </c>
      <c r="AD321" s="197">
        <v>1</v>
      </c>
      <c r="AE321" s="229">
        <v>5027407</v>
      </c>
      <c r="AF321" s="116" t="s">
        <v>670</v>
      </c>
      <c r="AG321" s="279" t="s">
        <v>1247</v>
      </c>
      <c r="AH321" s="260" t="s">
        <v>1241</v>
      </c>
      <c r="AI321" s="260"/>
      <c r="AJ321" s="260" t="s">
        <v>1222</v>
      </c>
      <c r="AK321" s="280" t="s">
        <v>1224</v>
      </c>
      <c r="AL321" s="279" t="s">
        <v>1242</v>
      </c>
      <c r="AM321" s="279" t="s">
        <v>1242</v>
      </c>
      <c r="AN321" s="279" t="s">
        <v>1225</v>
      </c>
      <c r="AO321" s="279" t="s">
        <v>1226</v>
      </c>
      <c r="AP321" s="270" t="s">
        <v>1315</v>
      </c>
      <c r="AQ321" s="281">
        <v>100</v>
      </c>
      <c r="AR321" s="282" t="s">
        <v>1228</v>
      </c>
      <c r="AS321" s="283">
        <v>100</v>
      </c>
      <c r="AT321" s="284">
        <v>950000</v>
      </c>
      <c r="AU321" s="285">
        <v>50</v>
      </c>
      <c r="AV321" s="286">
        <v>0</v>
      </c>
      <c r="AW321" s="60">
        <v>588924.1</v>
      </c>
      <c r="AX321" s="60">
        <v>588924.1</v>
      </c>
      <c r="AY321" s="60">
        <v>588924.1</v>
      </c>
      <c r="AZ321" s="60">
        <v>588924.1</v>
      </c>
      <c r="BA321" s="60"/>
      <c r="BB321" s="60">
        <v>0</v>
      </c>
      <c r="BC321" s="60"/>
      <c r="BD321" s="60">
        <v>75000</v>
      </c>
      <c r="BE321" s="60">
        <v>200000</v>
      </c>
      <c r="BF321" s="60">
        <v>100000</v>
      </c>
      <c r="BG321" s="60">
        <v>200000</v>
      </c>
      <c r="BH321" s="60">
        <v>550000</v>
      </c>
      <c r="BI321" s="60">
        <v>275000</v>
      </c>
      <c r="BJ321" s="60">
        <v>350000</v>
      </c>
      <c r="BK321" s="60">
        <v>550000</v>
      </c>
      <c r="BL321" s="60">
        <v>275000</v>
      </c>
      <c r="BM321" s="60">
        <v>0</v>
      </c>
      <c r="BN321" s="60">
        <v>550000</v>
      </c>
      <c r="BO321" s="286">
        <v>275000</v>
      </c>
      <c r="BP321" s="161">
        <v>0</v>
      </c>
      <c r="BQ321" s="287"/>
      <c r="BR321" s="194"/>
      <c r="BS321" s="194"/>
    </row>
    <row r="322" spans="1:16373" s="298" customFormat="1" ht="63.75" outlineLevel="2" x14ac:dyDescent="0.2">
      <c r="A322" s="293">
        <v>340</v>
      </c>
      <c r="B322" s="293">
        <v>17</v>
      </c>
      <c r="C322" s="102" t="s">
        <v>641</v>
      </c>
      <c r="D322" s="62" t="s">
        <v>116</v>
      </c>
      <c r="E322" s="294">
        <v>5027412</v>
      </c>
      <c r="F322" s="294" t="s">
        <v>671</v>
      </c>
      <c r="G322" s="295" t="s">
        <v>1241</v>
      </c>
      <c r="H322" s="103" t="s">
        <v>1242</v>
      </c>
      <c r="I322" s="103" t="s">
        <v>1242</v>
      </c>
      <c r="J322" s="104" t="s">
        <v>1331</v>
      </c>
      <c r="K322" s="235">
        <f>263990.3238+224880.65</f>
        <v>488870.97380000004</v>
      </c>
      <c r="L322" s="101">
        <f>263990.3238+224880.65</f>
        <v>488870.97380000004</v>
      </c>
      <c r="M322" s="296">
        <f>39736.602+33849.7</f>
        <v>73586.301999999996</v>
      </c>
      <c r="N322" s="297">
        <f>184326.3918+157018.78</f>
        <v>341345.17180000001</v>
      </c>
      <c r="O322" s="59" t="s">
        <v>1319</v>
      </c>
      <c r="P322" s="226">
        <f t="shared" si="9"/>
        <v>488870.97</v>
      </c>
      <c r="Q322" s="83"/>
      <c r="R322" s="83"/>
      <c r="S322" s="83"/>
      <c r="T322" s="83"/>
      <c r="U322" s="83">
        <v>488870.97</v>
      </c>
      <c r="V322" s="83"/>
      <c r="W322" s="83"/>
      <c r="X322" s="83"/>
      <c r="Y322" s="83"/>
      <c r="Z322" s="106" t="s">
        <v>1332</v>
      </c>
      <c r="AA322" s="288">
        <v>2515</v>
      </c>
      <c r="AB322" s="289" t="s">
        <v>641</v>
      </c>
      <c r="AC322" s="68" t="s">
        <v>669</v>
      </c>
      <c r="AD322" s="197">
        <v>1</v>
      </c>
      <c r="AE322" s="229">
        <v>5027412</v>
      </c>
      <c r="AF322" s="294" t="s">
        <v>671</v>
      </c>
      <c r="AG322" s="279" t="s">
        <v>1256</v>
      </c>
      <c r="AH322" s="260" t="s">
        <v>1241</v>
      </c>
      <c r="AI322" s="260"/>
      <c r="AJ322" s="260"/>
      <c r="AK322" s="280" t="s">
        <v>1224</v>
      </c>
      <c r="AL322" s="279" t="s">
        <v>1242</v>
      </c>
      <c r="AM322" s="279" t="s">
        <v>1242</v>
      </c>
      <c r="AN322" s="279" t="s">
        <v>1225</v>
      </c>
      <c r="AO322" s="279" t="s">
        <v>1226</v>
      </c>
      <c r="AP322" s="270" t="s">
        <v>1315</v>
      </c>
      <c r="AQ322" s="281">
        <v>100</v>
      </c>
      <c r="AR322" s="282" t="s">
        <v>1239</v>
      </c>
      <c r="AS322" s="283">
        <v>54</v>
      </c>
      <c r="AT322" s="284">
        <v>263990.32380000001</v>
      </c>
      <c r="AU322" s="285">
        <v>50</v>
      </c>
      <c r="AV322" s="286">
        <v>263990.32380000001</v>
      </c>
      <c r="AW322" s="60">
        <v>263990.32380000001</v>
      </c>
      <c r="AX322" s="60">
        <v>263990.32380000001</v>
      </c>
      <c r="AY322" s="60">
        <v>263990.32380000001</v>
      </c>
      <c r="AZ322" s="60">
        <v>263990.32380000001</v>
      </c>
      <c r="BA322" s="60"/>
      <c r="BB322" s="60">
        <v>22326.391800000001</v>
      </c>
      <c r="BC322" s="60">
        <v>39736.601999999999</v>
      </c>
      <c r="BD322" s="60">
        <v>135000</v>
      </c>
      <c r="BE322" s="60">
        <v>184326.39180000001</v>
      </c>
      <c r="BF322" s="60">
        <v>92163.195900000006</v>
      </c>
      <c r="BG322" s="60">
        <v>162000</v>
      </c>
      <c r="BH322" s="60">
        <v>263989.89179999998</v>
      </c>
      <c r="BI322" s="60">
        <v>131994.94589999999</v>
      </c>
      <c r="BJ322" s="60">
        <v>79663.499999999971</v>
      </c>
      <c r="BK322" s="60">
        <v>263989.89179999998</v>
      </c>
      <c r="BL322" s="60">
        <v>131994.94589999999</v>
      </c>
      <c r="BM322" s="60">
        <v>0</v>
      </c>
      <c r="BN322" s="60">
        <v>263989.89179999998</v>
      </c>
      <c r="BO322" s="286">
        <v>131994.94589999999</v>
      </c>
      <c r="BP322" s="161">
        <v>0</v>
      </c>
      <c r="BQ322" s="290"/>
      <c r="BR322" s="290">
        <v>0</v>
      </c>
      <c r="BS322" s="194"/>
      <c r="BT322" s="92"/>
      <c r="BU322" s="92"/>
      <c r="BV322" s="92"/>
      <c r="BW322" s="92"/>
      <c r="BX322" s="92"/>
      <c r="BY322" s="92"/>
      <c r="BZ322" s="92"/>
      <c r="CA322" s="92"/>
      <c r="CB322" s="92"/>
      <c r="CC322" s="92"/>
      <c r="CD322" s="92"/>
      <c r="CE322" s="92"/>
      <c r="CF322" s="92"/>
      <c r="CG322" s="92"/>
      <c r="CH322" s="92"/>
      <c r="CI322" s="92"/>
      <c r="CJ322" s="92"/>
      <c r="CK322" s="92"/>
      <c r="CL322" s="92"/>
      <c r="CM322" s="92"/>
      <c r="CN322" s="92"/>
      <c r="CO322" s="92"/>
      <c r="CP322" s="92"/>
      <c r="CQ322" s="92"/>
      <c r="CR322" s="92"/>
      <c r="CS322" s="92"/>
      <c r="CT322" s="92"/>
      <c r="CU322" s="92"/>
      <c r="CV322" s="92"/>
      <c r="CW322" s="92"/>
      <c r="CX322" s="92"/>
      <c r="CY322" s="92"/>
      <c r="CZ322" s="92"/>
      <c r="DA322" s="92"/>
      <c r="DB322" s="92"/>
      <c r="DC322" s="92"/>
      <c r="DD322" s="92"/>
      <c r="DE322" s="92"/>
      <c r="DF322" s="92"/>
      <c r="DG322" s="92"/>
      <c r="DH322" s="92"/>
      <c r="DI322" s="92"/>
      <c r="DJ322" s="92"/>
      <c r="DK322" s="92"/>
      <c r="DL322" s="92"/>
      <c r="DM322" s="92"/>
      <c r="DN322" s="92"/>
      <c r="DO322" s="92"/>
      <c r="DP322" s="92"/>
      <c r="DQ322" s="92"/>
      <c r="DR322" s="92"/>
      <c r="DS322" s="92"/>
      <c r="DT322" s="92"/>
      <c r="DU322" s="92"/>
      <c r="DV322" s="92"/>
      <c r="DW322" s="92"/>
      <c r="DX322" s="92"/>
      <c r="DY322" s="92"/>
      <c r="DZ322" s="92"/>
      <c r="EA322" s="92"/>
      <c r="EB322" s="92"/>
      <c r="EC322" s="92"/>
      <c r="ED322" s="92"/>
      <c r="EE322" s="92"/>
      <c r="EF322" s="92"/>
      <c r="EG322" s="92"/>
      <c r="EH322" s="92"/>
      <c r="EI322" s="92"/>
      <c r="EJ322" s="92"/>
      <c r="EK322" s="92"/>
      <c r="EL322" s="92"/>
      <c r="EM322" s="92"/>
      <c r="EN322" s="92"/>
      <c r="EO322" s="92"/>
      <c r="EP322" s="92"/>
      <c r="EQ322" s="92"/>
      <c r="ER322" s="92"/>
      <c r="ES322" s="92"/>
      <c r="ET322" s="92"/>
      <c r="EU322" s="92"/>
      <c r="EV322" s="92"/>
      <c r="EW322" s="92"/>
      <c r="EX322" s="92"/>
      <c r="EY322" s="92"/>
      <c r="EZ322" s="92"/>
      <c r="FA322" s="92"/>
      <c r="FB322" s="92"/>
      <c r="FC322" s="92"/>
      <c r="FD322" s="92"/>
      <c r="FE322" s="92"/>
      <c r="FF322" s="92"/>
      <c r="FG322" s="92"/>
      <c r="FH322" s="92"/>
      <c r="FI322" s="92"/>
      <c r="FJ322" s="92"/>
      <c r="FK322" s="92"/>
      <c r="FL322" s="92"/>
      <c r="FM322" s="92"/>
      <c r="FN322" s="92"/>
      <c r="FO322" s="92"/>
      <c r="FP322" s="92"/>
      <c r="FQ322" s="92"/>
      <c r="FR322" s="92"/>
      <c r="FS322" s="92"/>
      <c r="FT322" s="92"/>
      <c r="FU322" s="92"/>
      <c r="FV322" s="92"/>
      <c r="FW322" s="92"/>
      <c r="FX322" s="92"/>
      <c r="FY322" s="92"/>
      <c r="FZ322" s="92"/>
      <c r="GA322" s="92"/>
      <c r="GB322" s="92"/>
      <c r="GC322" s="92"/>
      <c r="GD322" s="92"/>
      <c r="GE322" s="92"/>
      <c r="GF322" s="92"/>
      <c r="GG322" s="92"/>
      <c r="GH322" s="92"/>
      <c r="GI322" s="92"/>
      <c r="GJ322" s="92"/>
      <c r="GK322" s="92"/>
      <c r="GL322" s="92"/>
      <c r="GM322" s="92"/>
      <c r="GN322" s="92"/>
      <c r="GO322" s="92"/>
      <c r="GP322" s="92"/>
      <c r="GQ322" s="92"/>
      <c r="GR322" s="92"/>
      <c r="GS322" s="92"/>
      <c r="GT322" s="92"/>
      <c r="GU322" s="92"/>
      <c r="GV322" s="92"/>
      <c r="GW322" s="92"/>
      <c r="GX322" s="92"/>
      <c r="GY322" s="92"/>
      <c r="GZ322" s="92"/>
      <c r="HA322" s="92"/>
      <c r="HB322" s="92"/>
      <c r="HC322" s="92"/>
      <c r="HD322" s="92"/>
      <c r="HE322" s="92"/>
      <c r="HF322" s="92"/>
      <c r="HG322" s="92"/>
      <c r="HH322" s="92"/>
      <c r="HI322" s="92"/>
      <c r="HJ322" s="92"/>
      <c r="HK322" s="92"/>
      <c r="HL322" s="92"/>
      <c r="HM322" s="92"/>
      <c r="HN322" s="92"/>
      <c r="HO322" s="92"/>
      <c r="HP322" s="92"/>
      <c r="HQ322" s="92"/>
      <c r="HR322" s="92"/>
      <c r="HS322" s="92"/>
      <c r="HT322" s="92"/>
      <c r="HU322" s="92"/>
      <c r="HV322" s="92"/>
      <c r="HW322" s="92"/>
      <c r="HX322" s="92"/>
      <c r="HY322" s="92"/>
      <c r="HZ322" s="92"/>
      <c r="IA322" s="92"/>
      <c r="IB322" s="92"/>
      <c r="IC322" s="92"/>
      <c r="ID322" s="92"/>
      <c r="IE322" s="92"/>
      <c r="IF322" s="92"/>
      <c r="IG322" s="92"/>
      <c r="IH322" s="92"/>
      <c r="II322" s="92"/>
      <c r="IJ322" s="92"/>
      <c r="IK322" s="92"/>
      <c r="IL322" s="92"/>
      <c r="IM322" s="92"/>
      <c r="IN322" s="92"/>
      <c r="IO322" s="92"/>
      <c r="IP322" s="92"/>
      <c r="IQ322" s="92"/>
      <c r="IR322" s="92"/>
      <c r="IS322" s="92"/>
      <c r="IT322" s="92"/>
      <c r="IU322" s="92"/>
      <c r="IV322" s="92"/>
      <c r="IW322" s="92"/>
      <c r="IX322" s="92"/>
      <c r="IY322" s="92"/>
      <c r="IZ322" s="92"/>
      <c r="JA322" s="92"/>
      <c r="JB322" s="92"/>
      <c r="JC322" s="92"/>
      <c r="JD322" s="92"/>
      <c r="JE322" s="92"/>
      <c r="JF322" s="92"/>
      <c r="JG322" s="92"/>
      <c r="JH322" s="92"/>
      <c r="JI322" s="92"/>
      <c r="JJ322" s="92"/>
      <c r="JK322" s="92"/>
      <c r="JL322" s="92"/>
      <c r="JM322" s="92"/>
      <c r="JN322" s="92"/>
      <c r="JO322" s="92"/>
      <c r="JP322" s="92"/>
      <c r="JQ322" s="92"/>
      <c r="JR322" s="92"/>
      <c r="JS322" s="92"/>
      <c r="JT322" s="92"/>
      <c r="JU322" s="92"/>
      <c r="JV322" s="92"/>
      <c r="JW322" s="92"/>
      <c r="JX322" s="92"/>
      <c r="JY322" s="92"/>
      <c r="JZ322" s="92"/>
      <c r="KA322" s="92"/>
      <c r="KB322" s="92"/>
      <c r="KC322" s="92"/>
      <c r="KD322" s="92"/>
      <c r="KE322" s="92"/>
      <c r="KF322" s="92"/>
      <c r="KG322" s="92"/>
      <c r="KH322" s="92"/>
      <c r="KI322" s="92"/>
      <c r="KJ322" s="92"/>
      <c r="KK322" s="92"/>
      <c r="KL322" s="92"/>
      <c r="KM322" s="92"/>
      <c r="KN322" s="92"/>
      <c r="KO322" s="92"/>
      <c r="KP322" s="92"/>
      <c r="KQ322" s="92"/>
      <c r="KR322" s="92"/>
      <c r="KS322" s="92"/>
      <c r="KT322" s="92"/>
      <c r="KU322" s="92"/>
      <c r="KV322" s="92"/>
      <c r="KW322" s="92"/>
      <c r="KX322" s="92"/>
      <c r="KY322" s="92"/>
      <c r="KZ322" s="92"/>
      <c r="LA322" s="92"/>
      <c r="LB322" s="92"/>
      <c r="LC322" s="92"/>
      <c r="LD322" s="92"/>
      <c r="LE322" s="92"/>
      <c r="LF322" s="92"/>
      <c r="LG322" s="92"/>
      <c r="LH322" s="92"/>
      <c r="LI322" s="92"/>
      <c r="LJ322" s="92"/>
      <c r="LK322" s="92"/>
      <c r="LL322" s="92"/>
      <c r="LM322" s="92"/>
      <c r="LN322" s="92"/>
      <c r="LO322" s="92"/>
      <c r="LP322" s="92"/>
      <c r="LQ322" s="92"/>
      <c r="LR322" s="92"/>
      <c r="LS322" s="92"/>
      <c r="LT322" s="92"/>
      <c r="LU322" s="92"/>
      <c r="LV322" s="92"/>
      <c r="LW322" s="92"/>
      <c r="LX322" s="92"/>
      <c r="LY322" s="92"/>
      <c r="LZ322" s="92"/>
      <c r="MA322" s="92"/>
      <c r="MB322" s="92"/>
      <c r="MC322" s="92"/>
      <c r="MD322" s="92"/>
      <c r="ME322" s="92"/>
      <c r="MF322" s="92"/>
      <c r="MG322" s="92"/>
      <c r="MH322" s="92"/>
      <c r="MI322" s="92"/>
      <c r="MJ322" s="92"/>
      <c r="MK322" s="92"/>
      <c r="ML322" s="92"/>
      <c r="MM322" s="92"/>
      <c r="MN322" s="92"/>
      <c r="MO322" s="92"/>
      <c r="MP322" s="92"/>
      <c r="MQ322" s="92"/>
      <c r="MR322" s="92"/>
      <c r="MS322" s="92"/>
      <c r="MT322" s="92"/>
      <c r="MU322" s="92"/>
      <c r="MV322" s="92"/>
      <c r="MW322" s="92"/>
      <c r="MX322" s="92"/>
      <c r="MY322" s="92"/>
      <c r="MZ322" s="92"/>
      <c r="NA322" s="92"/>
      <c r="NB322" s="92"/>
      <c r="NC322" s="92"/>
      <c r="ND322" s="92"/>
      <c r="NE322" s="92"/>
      <c r="NF322" s="92"/>
      <c r="NG322" s="92"/>
      <c r="NH322" s="92"/>
      <c r="NI322" s="92"/>
      <c r="NJ322" s="92"/>
      <c r="NK322" s="92"/>
      <c r="NL322" s="92"/>
      <c r="NM322" s="92"/>
      <c r="NN322" s="92"/>
      <c r="NO322" s="92"/>
      <c r="NP322" s="92"/>
      <c r="NQ322" s="92"/>
      <c r="NR322" s="92"/>
      <c r="NS322" s="92"/>
      <c r="NT322" s="92"/>
      <c r="NU322" s="92"/>
      <c r="NV322" s="92"/>
      <c r="NW322" s="92"/>
      <c r="NX322" s="92"/>
      <c r="NY322" s="92"/>
      <c r="NZ322" s="92"/>
      <c r="OA322" s="92"/>
      <c r="OB322" s="92"/>
      <c r="OC322" s="92"/>
      <c r="OD322" s="92"/>
      <c r="OE322" s="92"/>
      <c r="OF322" s="92"/>
      <c r="OG322" s="92"/>
      <c r="OH322" s="92"/>
      <c r="OI322" s="92"/>
      <c r="OJ322" s="92"/>
      <c r="OK322" s="92"/>
      <c r="OL322" s="92"/>
      <c r="OM322" s="92"/>
      <c r="ON322" s="92"/>
      <c r="OO322" s="92"/>
      <c r="OP322" s="92"/>
      <c r="OQ322" s="92"/>
      <c r="OR322" s="92"/>
      <c r="OS322" s="92"/>
      <c r="OT322" s="92"/>
      <c r="OU322" s="92"/>
      <c r="OV322" s="92"/>
      <c r="OW322" s="92"/>
      <c r="OX322" s="92"/>
      <c r="OY322" s="92"/>
      <c r="OZ322" s="92"/>
      <c r="PA322" s="92"/>
      <c r="PB322" s="92"/>
      <c r="PC322" s="92"/>
      <c r="PD322" s="92"/>
      <c r="PE322" s="92"/>
      <c r="PF322" s="92"/>
      <c r="PG322" s="92"/>
      <c r="PH322" s="92"/>
      <c r="PI322" s="92"/>
      <c r="PJ322" s="92"/>
      <c r="PK322" s="92"/>
      <c r="PL322" s="92"/>
      <c r="PM322" s="92"/>
      <c r="PN322" s="92"/>
      <c r="PO322" s="92"/>
      <c r="PP322" s="92"/>
      <c r="PQ322" s="92"/>
      <c r="PR322" s="92"/>
      <c r="PS322" s="92"/>
      <c r="PT322" s="92"/>
      <c r="PU322" s="92"/>
      <c r="PV322" s="92"/>
      <c r="PW322" s="92"/>
      <c r="PX322" s="92"/>
      <c r="PY322" s="92"/>
      <c r="PZ322" s="92"/>
      <c r="QA322" s="92"/>
      <c r="QB322" s="92"/>
      <c r="QC322" s="92"/>
      <c r="QD322" s="92"/>
      <c r="QE322" s="92"/>
      <c r="QF322" s="92"/>
      <c r="QG322" s="92"/>
      <c r="QH322" s="92"/>
      <c r="QI322" s="92"/>
      <c r="QJ322" s="92"/>
      <c r="QK322" s="92"/>
      <c r="QL322" s="92"/>
      <c r="QM322" s="92"/>
      <c r="QN322" s="92"/>
      <c r="QO322" s="92"/>
      <c r="QP322" s="92"/>
      <c r="QQ322" s="92"/>
      <c r="QR322" s="92"/>
      <c r="QS322" s="92"/>
      <c r="QT322" s="92"/>
      <c r="QU322" s="92"/>
      <c r="QV322" s="92"/>
      <c r="QW322" s="92"/>
      <c r="QX322" s="92"/>
      <c r="QY322" s="92"/>
      <c r="QZ322" s="92"/>
      <c r="RA322" s="92"/>
      <c r="RB322" s="92"/>
      <c r="RC322" s="92"/>
      <c r="RD322" s="92"/>
      <c r="RE322" s="92"/>
      <c r="RF322" s="92"/>
      <c r="RG322" s="92"/>
      <c r="RH322" s="92"/>
      <c r="RI322" s="92"/>
      <c r="RJ322" s="92"/>
      <c r="RK322" s="92"/>
      <c r="RL322" s="92"/>
      <c r="RM322" s="92"/>
      <c r="RN322" s="92"/>
      <c r="RO322" s="92"/>
      <c r="RP322" s="92"/>
      <c r="RQ322" s="92"/>
      <c r="RR322" s="92"/>
      <c r="RS322" s="92"/>
      <c r="RT322" s="92"/>
      <c r="RU322" s="92"/>
      <c r="RV322" s="92"/>
      <c r="RW322" s="92"/>
      <c r="RX322" s="92"/>
      <c r="RY322" s="92"/>
      <c r="RZ322" s="92"/>
      <c r="SA322" s="92"/>
      <c r="SB322" s="92"/>
      <c r="SC322" s="92"/>
      <c r="SD322" s="92"/>
      <c r="SE322" s="92"/>
      <c r="SF322" s="92"/>
      <c r="SG322" s="92"/>
      <c r="SH322" s="92"/>
      <c r="SI322" s="92"/>
      <c r="SJ322" s="92"/>
      <c r="SK322" s="92"/>
      <c r="SL322" s="92"/>
      <c r="SM322" s="92"/>
      <c r="SN322" s="92"/>
      <c r="SO322" s="92"/>
      <c r="SP322" s="92"/>
      <c r="SQ322" s="92"/>
      <c r="SR322" s="92"/>
      <c r="SS322" s="92"/>
      <c r="ST322" s="92"/>
      <c r="SU322" s="92"/>
      <c r="SV322" s="92"/>
      <c r="SW322" s="92"/>
      <c r="SX322" s="92"/>
      <c r="SY322" s="92"/>
      <c r="SZ322" s="92"/>
      <c r="TA322" s="92"/>
      <c r="TB322" s="92"/>
      <c r="TC322" s="92"/>
      <c r="TD322" s="92"/>
      <c r="TE322" s="92"/>
      <c r="TF322" s="92"/>
      <c r="TG322" s="92"/>
      <c r="TH322" s="92"/>
      <c r="TI322" s="92"/>
      <c r="TJ322" s="92"/>
      <c r="TK322" s="92"/>
      <c r="TL322" s="92"/>
      <c r="TM322" s="92"/>
      <c r="TN322" s="92"/>
      <c r="TO322" s="92"/>
      <c r="TP322" s="92"/>
      <c r="TQ322" s="92"/>
      <c r="TR322" s="92"/>
      <c r="TS322" s="92"/>
      <c r="TT322" s="92"/>
      <c r="TU322" s="92"/>
      <c r="TV322" s="92"/>
      <c r="TW322" s="92"/>
      <c r="TX322" s="92"/>
      <c r="TY322" s="92"/>
      <c r="TZ322" s="92"/>
      <c r="UA322" s="92"/>
      <c r="UB322" s="92"/>
      <c r="UC322" s="92"/>
      <c r="UD322" s="92"/>
      <c r="UE322" s="92"/>
      <c r="UF322" s="92"/>
      <c r="UG322" s="92"/>
      <c r="UH322" s="92"/>
      <c r="UI322" s="92"/>
      <c r="UJ322" s="92"/>
      <c r="UK322" s="92"/>
      <c r="UL322" s="92"/>
      <c r="UM322" s="92"/>
      <c r="UN322" s="92"/>
      <c r="UO322" s="92"/>
      <c r="UP322" s="92"/>
      <c r="UQ322" s="92"/>
      <c r="UR322" s="92"/>
      <c r="US322" s="92"/>
      <c r="UT322" s="92"/>
      <c r="UU322" s="92"/>
      <c r="UV322" s="92"/>
      <c r="UW322" s="92"/>
      <c r="UX322" s="92"/>
      <c r="UY322" s="92"/>
      <c r="UZ322" s="92"/>
      <c r="VA322" s="92"/>
      <c r="VB322" s="92"/>
      <c r="VC322" s="92"/>
      <c r="VD322" s="92"/>
      <c r="VE322" s="92"/>
      <c r="VF322" s="92"/>
      <c r="VG322" s="92"/>
      <c r="VH322" s="92"/>
      <c r="VI322" s="92"/>
      <c r="VJ322" s="92"/>
      <c r="VK322" s="92"/>
      <c r="VL322" s="92"/>
      <c r="VM322" s="92"/>
      <c r="VN322" s="92"/>
      <c r="VO322" s="92"/>
      <c r="VP322" s="92"/>
      <c r="VQ322" s="92"/>
      <c r="VR322" s="92"/>
      <c r="VS322" s="92"/>
      <c r="VT322" s="92"/>
      <c r="VU322" s="92"/>
      <c r="VV322" s="92"/>
      <c r="VW322" s="92"/>
      <c r="VX322" s="92"/>
      <c r="VY322" s="92"/>
      <c r="VZ322" s="92"/>
      <c r="WA322" s="92"/>
      <c r="WB322" s="92"/>
      <c r="WC322" s="92"/>
      <c r="WD322" s="92"/>
      <c r="WE322" s="92"/>
      <c r="WF322" s="92"/>
      <c r="WG322" s="92"/>
      <c r="WH322" s="92"/>
      <c r="WI322" s="92"/>
      <c r="WJ322" s="92"/>
      <c r="WK322" s="92"/>
      <c r="WL322" s="92"/>
      <c r="WM322" s="92"/>
      <c r="WN322" s="92"/>
      <c r="WO322" s="92"/>
      <c r="WP322" s="92"/>
      <c r="WQ322" s="92"/>
      <c r="WR322" s="92"/>
      <c r="WS322" s="92"/>
      <c r="WT322" s="92"/>
      <c r="WU322" s="92"/>
      <c r="WV322" s="92"/>
      <c r="WW322" s="92"/>
      <c r="WX322" s="92"/>
      <c r="WY322" s="92"/>
      <c r="WZ322" s="92"/>
      <c r="XA322" s="92"/>
      <c r="XB322" s="92"/>
      <c r="XC322" s="92"/>
      <c r="XD322" s="92"/>
      <c r="XE322" s="92"/>
      <c r="XF322" s="92"/>
      <c r="XG322" s="92"/>
      <c r="XH322" s="92"/>
      <c r="XI322" s="92"/>
      <c r="XJ322" s="92"/>
      <c r="XK322" s="92"/>
      <c r="XL322" s="92"/>
      <c r="XM322" s="92"/>
      <c r="XN322" s="92"/>
      <c r="XO322" s="92"/>
      <c r="XP322" s="92"/>
      <c r="XQ322" s="92"/>
      <c r="XR322" s="92"/>
      <c r="XS322" s="92"/>
      <c r="XT322" s="92"/>
      <c r="XU322" s="92"/>
      <c r="XV322" s="92"/>
      <c r="XW322" s="92"/>
      <c r="XX322" s="92"/>
      <c r="XY322" s="92"/>
      <c r="XZ322" s="92"/>
      <c r="YA322" s="92"/>
      <c r="YB322" s="92"/>
      <c r="YC322" s="92"/>
      <c r="YD322" s="92"/>
      <c r="YE322" s="92"/>
      <c r="YF322" s="92"/>
      <c r="YG322" s="92"/>
      <c r="YH322" s="92"/>
      <c r="YI322" s="92"/>
      <c r="YJ322" s="92"/>
      <c r="YK322" s="92"/>
      <c r="YL322" s="92"/>
      <c r="YM322" s="92"/>
      <c r="YN322" s="92"/>
      <c r="YO322" s="92"/>
      <c r="YP322" s="92"/>
      <c r="YQ322" s="92"/>
      <c r="YR322" s="92"/>
      <c r="YS322" s="92"/>
      <c r="YT322" s="92"/>
      <c r="YU322" s="92"/>
      <c r="YV322" s="92"/>
      <c r="YW322" s="92"/>
      <c r="YX322" s="92"/>
      <c r="YY322" s="92"/>
      <c r="YZ322" s="92"/>
      <c r="ZA322" s="92"/>
      <c r="ZB322" s="92"/>
      <c r="ZC322" s="92"/>
      <c r="ZD322" s="92"/>
      <c r="ZE322" s="92"/>
      <c r="ZF322" s="92"/>
      <c r="ZG322" s="92"/>
      <c r="ZH322" s="92"/>
      <c r="ZI322" s="92"/>
      <c r="ZJ322" s="92"/>
      <c r="ZK322" s="92"/>
      <c r="ZL322" s="92"/>
      <c r="ZM322" s="92"/>
      <c r="ZN322" s="92"/>
      <c r="ZO322" s="92"/>
      <c r="ZP322" s="92"/>
      <c r="ZQ322" s="92"/>
      <c r="ZR322" s="92"/>
      <c r="ZS322" s="92"/>
      <c r="ZT322" s="92"/>
      <c r="ZU322" s="92"/>
      <c r="ZV322" s="92"/>
      <c r="ZW322" s="92"/>
      <c r="ZX322" s="92"/>
      <c r="ZY322" s="92"/>
      <c r="ZZ322" s="92"/>
      <c r="AAA322" s="92"/>
      <c r="AAB322" s="92"/>
      <c r="AAC322" s="92"/>
      <c r="AAD322" s="92"/>
      <c r="AAE322" s="92"/>
      <c r="AAF322" s="92"/>
      <c r="AAG322" s="92"/>
      <c r="AAH322" s="92"/>
      <c r="AAI322" s="92"/>
      <c r="AAJ322" s="92"/>
      <c r="AAK322" s="92"/>
      <c r="AAL322" s="92"/>
      <c r="AAM322" s="92"/>
      <c r="AAN322" s="92"/>
      <c r="AAO322" s="92"/>
      <c r="AAP322" s="92"/>
      <c r="AAQ322" s="92"/>
      <c r="AAR322" s="92"/>
      <c r="AAS322" s="92"/>
      <c r="AAT322" s="92"/>
      <c r="AAU322" s="92"/>
      <c r="AAV322" s="92"/>
      <c r="AAW322" s="92"/>
      <c r="AAX322" s="92"/>
      <c r="AAY322" s="92"/>
      <c r="AAZ322" s="92"/>
      <c r="ABA322" s="92"/>
      <c r="ABB322" s="92"/>
      <c r="ABC322" s="92"/>
      <c r="ABD322" s="92"/>
      <c r="ABE322" s="92"/>
      <c r="ABF322" s="92"/>
      <c r="ABG322" s="92"/>
      <c r="ABH322" s="92"/>
      <c r="ABI322" s="92"/>
      <c r="ABJ322" s="92"/>
      <c r="ABK322" s="92"/>
      <c r="ABL322" s="92"/>
      <c r="ABM322" s="92"/>
      <c r="ABN322" s="92"/>
      <c r="ABO322" s="92"/>
      <c r="ABP322" s="92"/>
      <c r="ABQ322" s="92"/>
      <c r="ABR322" s="92"/>
      <c r="ABS322" s="92"/>
      <c r="ABT322" s="92"/>
      <c r="ABU322" s="92"/>
      <c r="ABV322" s="92"/>
      <c r="ABW322" s="92"/>
      <c r="ABX322" s="92"/>
      <c r="ABY322" s="92"/>
      <c r="ABZ322" s="92"/>
      <c r="ACA322" s="92"/>
      <c r="ACB322" s="92"/>
      <c r="ACC322" s="92"/>
      <c r="ACD322" s="92"/>
      <c r="ACE322" s="92"/>
      <c r="ACF322" s="92"/>
      <c r="ACG322" s="92"/>
      <c r="ACH322" s="92"/>
      <c r="ACI322" s="92"/>
      <c r="ACJ322" s="92"/>
      <c r="ACK322" s="92"/>
      <c r="ACL322" s="92"/>
      <c r="ACM322" s="92"/>
      <c r="ACN322" s="92"/>
      <c r="ACO322" s="92"/>
      <c r="ACP322" s="92"/>
      <c r="ACQ322" s="92"/>
      <c r="ACR322" s="92"/>
      <c r="ACS322" s="92"/>
      <c r="ACT322" s="92"/>
      <c r="ACU322" s="92"/>
      <c r="ACV322" s="92"/>
      <c r="ACW322" s="92"/>
      <c r="ACX322" s="92"/>
      <c r="ACY322" s="92"/>
      <c r="ACZ322" s="92"/>
      <c r="ADA322" s="92"/>
      <c r="ADB322" s="92"/>
      <c r="ADC322" s="92"/>
      <c r="ADD322" s="92"/>
      <c r="ADE322" s="92"/>
      <c r="ADF322" s="92"/>
      <c r="ADG322" s="92"/>
      <c r="ADH322" s="92"/>
      <c r="ADI322" s="92"/>
      <c r="ADJ322" s="92"/>
      <c r="ADK322" s="92"/>
      <c r="ADL322" s="92"/>
      <c r="ADM322" s="92"/>
      <c r="ADN322" s="92"/>
      <c r="ADO322" s="92"/>
      <c r="ADP322" s="92"/>
      <c r="ADQ322" s="92"/>
      <c r="ADR322" s="92"/>
      <c r="ADS322" s="92"/>
      <c r="ADT322" s="92"/>
      <c r="ADU322" s="92"/>
      <c r="ADV322" s="92"/>
      <c r="ADW322" s="92"/>
      <c r="ADX322" s="92"/>
      <c r="ADY322" s="92"/>
      <c r="ADZ322" s="92"/>
      <c r="AEA322" s="92"/>
      <c r="AEB322" s="92"/>
      <c r="AEC322" s="92"/>
      <c r="AED322" s="92"/>
      <c r="AEE322" s="92"/>
      <c r="AEF322" s="92"/>
      <c r="AEG322" s="92"/>
      <c r="AEH322" s="92"/>
      <c r="AEI322" s="92"/>
      <c r="AEJ322" s="92"/>
      <c r="AEK322" s="92"/>
      <c r="AEL322" s="92"/>
      <c r="AEM322" s="92"/>
      <c r="AEN322" s="92"/>
      <c r="AEO322" s="92"/>
      <c r="AEP322" s="92"/>
      <c r="AEQ322" s="92"/>
      <c r="AER322" s="92"/>
      <c r="AES322" s="92"/>
      <c r="AET322" s="92"/>
      <c r="AEU322" s="92"/>
      <c r="AEV322" s="92"/>
      <c r="AEW322" s="92"/>
      <c r="AEX322" s="92"/>
      <c r="AEY322" s="92"/>
      <c r="AEZ322" s="92"/>
      <c r="AFA322" s="92"/>
      <c r="AFB322" s="92"/>
      <c r="AFC322" s="92"/>
      <c r="AFD322" s="92"/>
      <c r="AFE322" s="92"/>
      <c r="AFF322" s="92"/>
      <c r="AFG322" s="92"/>
      <c r="AFH322" s="92"/>
      <c r="AFI322" s="92"/>
      <c r="AFJ322" s="92"/>
      <c r="AFK322" s="92"/>
      <c r="AFL322" s="92"/>
      <c r="AFM322" s="92"/>
      <c r="AFN322" s="92"/>
      <c r="AFO322" s="92"/>
      <c r="AFP322" s="92"/>
      <c r="AFQ322" s="92"/>
      <c r="AFR322" s="92"/>
      <c r="AFS322" s="92"/>
      <c r="AFT322" s="92"/>
      <c r="AFU322" s="92"/>
      <c r="AFV322" s="92"/>
      <c r="AFW322" s="92"/>
      <c r="AFX322" s="92"/>
      <c r="AFY322" s="92"/>
      <c r="AFZ322" s="92"/>
      <c r="AGA322" s="92"/>
      <c r="AGB322" s="92"/>
      <c r="AGC322" s="92"/>
      <c r="AGD322" s="92"/>
      <c r="AGE322" s="92"/>
      <c r="AGF322" s="92"/>
      <c r="AGG322" s="92"/>
      <c r="AGH322" s="92"/>
      <c r="AGI322" s="92"/>
      <c r="AGJ322" s="92"/>
      <c r="AGK322" s="92"/>
      <c r="AGL322" s="92"/>
      <c r="AGM322" s="92"/>
      <c r="AGN322" s="92"/>
      <c r="AGO322" s="92"/>
      <c r="AGP322" s="92"/>
      <c r="AGQ322" s="92"/>
      <c r="AGR322" s="92"/>
      <c r="AGS322" s="92"/>
      <c r="AGT322" s="92"/>
      <c r="AGU322" s="92"/>
      <c r="AGV322" s="92"/>
      <c r="AGW322" s="92"/>
      <c r="AGX322" s="92"/>
      <c r="AGY322" s="92"/>
      <c r="AGZ322" s="92"/>
      <c r="AHA322" s="92"/>
      <c r="AHB322" s="92"/>
      <c r="AHC322" s="92"/>
      <c r="AHD322" s="92"/>
      <c r="AHE322" s="92"/>
      <c r="AHF322" s="92"/>
      <c r="AHG322" s="92"/>
      <c r="AHH322" s="92"/>
      <c r="AHI322" s="92"/>
      <c r="AHJ322" s="92"/>
      <c r="AHK322" s="92"/>
      <c r="AHL322" s="92"/>
      <c r="AHM322" s="92"/>
      <c r="AHN322" s="92"/>
      <c r="AHO322" s="92"/>
      <c r="AHP322" s="92"/>
      <c r="AHQ322" s="92"/>
      <c r="AHR322" s="92"/>
      <c r="AHS322" s="92"/>
      <c r="AHT322" s="92"/>
      <c r="AHU322" s="92"/>
      <c r="AHV322" s="92"/>
      <c r="AHW322" s="92"/>
      <c r="AHX322" s="92"/>
      <c r="AHY322" s="92"/>
      <c r="AHZ322" s="92"/>
      <c r="AIA322" s="92"/>
      <c r="AIB322" s="92"/>
      <c r="AIC322" s="92"/>
      <c r="AID322" s="92"/>
      <c r="AIE322" s="92"/>
      <c r="AIF322" s="92"/>
      <c r="AIG322" s="92"/>
      <c r="AIH322" s="92"/>
      <c r="AII322" s="92"/>
      <c r="AIJ322" s="92"/>
      <c r="AIK322" s="92"/>
      <c r="AIL322" s="92"/>
      <c r="AIM322" s="92"/>
      <c r="AIN322" s="92"/>
      <c r="AIO322" s="92"/>
      <c r="AIP322" s="92"/>
      <c r="AIQ322" s="92"/>
      <c r="AIR322" s="92"/>
      <c r="AIS322" s="92"/>
      <c r="AIT322" s="92"/>
      <c r="AIU322" s="92"/>
      <c r="AIV322" s="92"/>
      <c r="AIW322" s="92"/>
      <c r="AIX322" s="92"/>
      <c r="AIY322" s="92"/>
      <c r="AIZ322" s="92"/>
      <c r="AJA322" s="92"/>
      <c r="AJB322" s="92"/>
      <c r="AJC322" s="92"/>
      <c r="AJD322" s="92"/>
      <c r="AJE322" s="92"/>
      <c r="AJF322" s="92"/>
      <c r="AJG322" s="92"/>
      <c r="AJH322" s="92"/>
      <c r="AJI322" s="92"/>
      <c r="AJJ322" s="92"/>
      <c r="AJK322" s="92"/>
      <c r="AJL322" s="92"/>
      <c r="AJM322" s="92"/>
      <c r="AJN322" s="92"/>
      <c r="AJO322" s="92"/>
      <c r="AJP322" s="92"/>
      <c r="AJQ322" s="92"/>
      <c r="AJR322" s="92"/>
      <c r="AJS322" s="92"/>
      <c r="AJT322" s="92"/>
      <c r="AJU322" s="92"/>
      <c r="AJV322" s="92"/>
      <c r="AJW322" s="92"/>
      <c r="AJX322" s="92"/>
      <c r="AJY322" s="92"/>
      <c r="AJZ322" s="92"/>
      <c r="AKA322" s="92"/>
      <c r="AKB322" s="92"/>
      <c r="AKC322" s="92"/>
      <c r="AKD322" s="92"/>
      <c r="AKE322" s="92"/>
      <c r="AKF322" s="92"/>
      <c r="AKG322" s="92"/>
      <c r="AKH322" s="92"/>
      <c r="AKI322" s="92"/>
      <c r="AKJ322" s="92"/>
      <c r="AKK322" s="92"/>
      <c r="AKL322" s="92"/>
      <c r="AKM322" s="92"/>
      <c r="AKN322" s="92"/>
      <c r="AKO322" s="92"/>
      <c r="AKP322" s="92"/>
      <c r="AKQ322" s="92"/>
      <c r="AKR322" s="92"/>
      <c r="AKS322" s="92"/>
      <c r="AKT322" s="92"/>
      <c r="AKU322" s="92"/>
      <c r="AKV322" s="92"/>
      <c r="AKW322" s="92"/>
      <c r="AKX322" s="92"/>
      <c r="AKY322" s="92"/>
      <c r="AKZ322" s="92"/>
      <c r="ALA322" s="92"/>
      <c r="ALB322" s="92"/>
      <c r="ALC322" s="92"/>
      <c r="ALD322" s="92"/>
      <c r="ALE322" s="92"/>
      <c r="ALF322" s="92"/>
      <c r="ALG322" s="92"/>
      <c r="ALH322" s="92"/>
      <c r="ALI322" s="92"/>
      <c r="ALJ322" s="92"/>
      <c r="ALK322" s="92"/>
      <c r="ALL322" s="92"/>
      <c r="ALM322" s="92"/>
      <c r="ALN322" s="92"/>
      <c r="ALO322" s="92"/>
      <c r="ALP322" s="92"/>
      <c r="ALQ322" s="92"/>
      <c r="ALR322" s="92"/>
      <c r="ALS322" s="92"/>
      <c r="ALT322" s="92"/>
      <c r="ALU322" s="92"/>
      <c r="ALV322" s="92"/>
      <c r="ALW322" s="92"/>
      <c r="ALX322" s="92"/>
      <c r="ALY322" s="92"/>
      <c r="ALZ322" s="92"/>
      <c r="AMA322" s="92"/>
      <c r="AMB322" s="92"/>
      <c r="AMC322" s="92"/>
      <c r="AMD322" s="92"/>
      <c r="AME322" s="92"/>
      <c r="AMF322" s="92"/>
      <c r="AMG322" s="92"/>
      <c r="AMH322" s="92"/>
      <c r="AMI322" s="92"/>
      <c r="AMJ322" s="92"/>
      <c r="AMK322" s="92"/>
      <c r="AML322" s="92"/>
      <c r="AMM322" s="92"/>
      <c r="AMN322" s="92"/>
      <c r="AMO322" s="92"/>
      <c r="AMP322" s="92"/>
      <c r="AMQ322" s="92"/>
      <c r="AMR322" s="92"/>
      <c r="AMS322" s="92"/>
      <c r="AMT322" s="92"/>
      <c r="AMU322" s="92"/>
      <c r="AMV322" s="92"/>
      <c r="AMW322" s="92"/>
      <c r="AMX322" s="92"/>
      <c r="AMY322" s="92"/>
      <c r="AMZ322" s="92"/>
      <c r="ANA322" s="92"/>
      <c r="ANB322" s="92"/>
      <c r="ANC322" s="92"/>
      <c r="AND322" s="92"/>
      <c r="ANE322" s="92"/>
      <c r="ANF322" s="92"/>
      <c r="ANG322" s="92"/>
      <c r="ANH322" s="92"/>
      <c r="ANI322" s="92"/>
      <c r="ANJ322" s="92"/>
      <c r="ANK322" s="92"/>
      <c r="ANL322" s="92"/>
      <c r="ANM322" s="92"/>
      <c r="ANN322" s="92"/>
      <c r="ANO322" s="92"/>
      <c r="ANP322" s="92"/>
      <c r="ANQ322" s="92"/>
      <c r="ANR322" s="92"/>
      <c r="ANS322" s="92"/>
      <c r="ANT322" s="92"/>
      <c r="ANU322" s="92"/>
      <c r="ANV322" s="92"/>
      <c r="ANW322" s="92"/>
      <c r="ANX322" s="92"/>
      <c r="ANY322" s="92"/>
      <c r="ANZ322" s="92"/>
      <c r="AOA322" s="92"/>
      <c r="AOB322" s="92"/>
      <c r="AOC322" s="92"/>
      <c r="AOD322" s="92"/>
      <c r="AOE322" s="92"/>
      <c r="AOF322" s="92"/>
      <c r="AOG322" s="92"/>
      <c r="AOH322" s="92"/>
      <c r="AOI322" s="92"/>
      <c r="AOJ322" s="92"/>
      <c r="AOK322" s="92"/>
      <c r="AOL322" s="92"/>
      <c r="AOM322" s="92"/>
      <c r="AON322" s="92"/>
      <c r="AOO322" s="92"/>
      <c r="AOP322" s="92"/>
      <c r="AOQ322" s="92"/>
      <c r="AOR322" s="92"/>
      <c r="AOS322" s="92"/>
      <c r="AOT322" s="92"/>
      <c r="AOU322" s="92"/>
      <c r="AOV322" s="92"/>
      <c r="AOW322" s="92"/>
      <c r="AOX322" s="92"/>
      <c r="AOY322" s="92"/>
      <c r="AOZ322" s="92"/>
      <c r="APA322" s="92"/>
      <c r="APB322" s="92"/>
      <c r="APC322" s="92"/>
      <c r="APD322" s="92"/>
      <c r="APE322" s="92"/>
      <c r="APF322" s="92"/>
      <c r="APG322" s="92"/>
      <c r="APH322" s="92"/>
      <c r="API322" s="92"/>
      <c r="APJ322" s="92"/>
      <c r="APK322" s="92"/>
      <c r="APL322" s="92"/>
      <c r="APM322" s="92"/>
      <c r="APN322" s="92"/>
      <c r="APO322" s="92"/>
      <c r="APP322" s="92"/>
      <c r="APQ322" s="92"/>
      <c r="APR322" s="92"/>
      <c r="APS322" s="92"/>
      <c r="APT322" s="92"/>
      <c r="APU322" s="92"/>
      <c r="APV322" s="92"/>
      <c r="APW322" s="92"/>
      <c r="APX322" s="92"/>
      <c r="APY322" s="92"/>
      <c r="APZ322" s="92"/>
      <c r="AQA322" s="92"/>
      <c r="AQB322" s="92"/>
      <c r="AQC322" s="92"/>
      <c r="AQD322" s="92"/>
      <c r="AQE322" s="92"/>
      <c r="AQF322" s="92"/>
      <c r="AQG322" s="92"/>
      <c r="AQH322" s="92"/>
      <c r="AQI322" s="92"/>
      <c r="AQJ322" s="92"/>
      <c r="AQK322" s="92"/>
      <c r="AQL322" s="92"/>
      <c r="AQM322" s="92"/>
      <c r="AQN322" s="92"/>
      <c r="AQO322" s="92"/>
      <c r="AQP322" s="92"/>
      <c r="AQQ322" s="92"/>
      <c r="AQR322" s="92"/>
      <c r="AQS322" s="92"/>
      <c r="AQT322" s="92"/>
      <c r="AQU322" s="92"/>
      <c r="AQV322" s="92"/>
      <c r="AQW322" s="92"/>
      <c r="AQX322" s="92"/>
      <c r="AQY322" s="92"/>
      <c r="AQZ322" s="92"/>
      <c r="ARA322" s="92"/>
      <c r="ARB322" s="92"/>
      <c r="ARC322" s="92"/>
      <c r="ARD322" s="92"/>
      <c r="ARE322" s="92"/>
      <c r="ARF322" s="92"/>
      <c r="ARG322" s="92"/>
      <c r="ARH322" s="92"/>
      <c r="ARI322" s="92"/>
      <c r="ARJ322" s="92"/>
      <c r="ARK322" s="92"/>
      <c r="ARL322" s="92"/>
      <c r="ARM322" s="92"/>
      <c r="ARN322" s="92"/>
      <c r="ARO322" s="92"/>
      <c r="ARP322" s="92"/>
      <c r="ARQ322" s="92"/>
      <c r="ARR322" s="92"/>
      <c r="ARS322" s="92"/>
      <c r="ART322" s="92"/>
      <c r="ARU322" s="92"/>
      <c r="ARV322" s="92"/>
      <c r="ARW322" s="92"/>
      <c r="ARX322" s="92"/>
      <c r="ARY322" s="92"/>
      <c r="ARZ322" s="92"/>
      <c r="ASA322" s="92"/>
      <c r="ASB322" s="92"/>
      <c r="ASC322" s="92"/>
      <c r="ASD322" s="92"/>
      <c r="ASE322" s="92"/>
      <c r="ASF322" s="92"/>
      <c r="ASG322" s="92"/>
      <c r="ASH322" s="92"/>
      <c r="ASI322" s="92"/>
      <c r="ASJ322" s="92"/>
      <c r="ASK322" s="92"/>
      <c r="ASL322" s="92"/>
      <c r="ASM322" s="92"/>
      <c r="ASN322" s="92"/>
      <c r="ASO322" s="92"/>
      <c r="ASP322" s="92"/>
      <c r="ASQ322" s="92"/>
      <c r="ASR322" s="92"/>
      <c r="ASS322" s="92"/>
      <c r="AST322" s="92"/>
      <c r="ASU322" s="92"/>
      <c r="ASV322" s="92"/>
      <c r="ASW322" s="92"/>
      <c r="ASX322" s="92"/>
      <c r="ASY322" s="92"/>
      <c r="ASZ322" s="92"/>
      <c r="ATA322" s="92"/>
      <c r="ATB322" s="92"/>
      <c r="ATC322" s="92"/>
      <c r="ATD322" s="92"/>
      <c r="ATE322" s="92"/>
      <c r="ATF322" s="92"/>
      <c r="ATG322" s="92"/>
      <c r="ATH322" s="92"/>
      <c r="ATI322" s="92"/>
      <c r="ATJ322" s="92"/>
      <c r="ATK322" s="92"/>
      <c r="ATL322" s="92"/>
      <c r="ATM322" s="92"/>
      <c r="ATN322" s="92"/>
      <c r="ATO322" s="92"/>
      <c r="ATP322" s="92"/>
      <c r="ATQ322" s="92"/>
      <c r="ATR322" s="92"/>
      <c r="ATS322" s="92"/>
      <c r="ATT322" s="92"/>
      <c r="ATU322" s="92"/>
      <c r="ATV322" s="92"/>
      <c r="ATW322" s="92"/>
      <c r="ATX322" s="92"/>
      <c r="ATY322" s="92"/>
      <c r="ATZ322" s="92"/>
      <c r="AUA322" s="92"/>
      <c r="AUB322" s="92"/>
      <c r="AUC322" s="92"/>
      <c r="AUD322" s="92"/>
      <c r="AUE322" s="92"/>
      <c r="AUF322" s="92"/>
      <c r="AUG322" s="92"/>
      <c r="AUH322" s="92"/>
      <c r="AUI322" s="92"/>
      <c r="AUJ322" s="92"/>
      <c r="AUK322" s="92"/>
      <c r="AUL322" s="92"/>
      <c r="AUM322" s="92"/>
      <c r="AUN322" s="92"/>
      <c r="AUO322" s="92"/>
      <c r="AUP322" s="92"/>
      <c r="AUQ322" s="92"/>
      <c r="AUR322" s="92"/>
      <c r="AUS322" s="92"/>
      <c r="AUT322" s="92"/>
      <c r="AUU322" s="92"/>
      <c r="AUV322" s="92"/>
      <c r="AUW322" s="92"/>
      <c r="AUX322" s="92"/>
      <c r="AUY322" s="92"/>
      <c r="AUZ322" s="92"/>
      <c r="AVA322" s="92"/>
      <c r="AVB322" s="92"/>
      <c r="AVC322" s="92"/>
      <c r="AVD322" s="92"/>
      <c r="AVE322" s="92"/>
      <c r="AVF322" s="92"/>
      <c r="AVG322" s="92"/>
      <c r="AVH322" s="92"/>
      <c r="AVI322" s="92"/>
      <c r="AVJ322" s="92"/>
      <c r="AVK322" s="92"/>
      <c r="AVL322" s="92"/>
      <c r="AVM322" s="92"/>
      <c r="AVN322" s="92"/>
      <c r="AVO322" s="92"/>
      <c r="AVP322" s="92"/>
      <c r="AVQ322" s="92"/>
      <c r="AVR322" s="92"/>
      <c r="AVS322" s="92"/>
      <c r="AVT322" s="92"/>
      <c r="AVU322" s="92"/>
      <c r="AVV322" s="92"/>
      <c r="AVW322" s="92"/>
      <c r="AVX322" s="92"/>
      <c r="AVY322" s="92"/>
      <c r="AVZ322" s="92"/>
      <c r="AWA322" s="92"/>
      <c r="AWB322" s="92"/>
      <c r="AWC322" s="92"/>
      <c r="AWD322" s="92"/>
      <c r="AWE322" s="92"/>
      <c r="AWF322" s="92"/>
      <c r="AWG322" s="92"/>
      <c r="AWH322" s="92"/>
      <c r="AWI322" s="92"/>
      <c r="AWJ322" s="92"/>
      <c r="AWK322" s="92"/>
      <c r="AWL322" s="92"/>
      <c r="AWM322" s="92"/>
      <c r="AWN322" s="92"/>
      <c r="AWO322" s="92"/>
      <c r="AWP322" s="92"/>
      <c r="AWQ322" s="92"/>
      <c r="AWR322" s="92"/>
      <c r="AWS322" s="92"/>
      <c r="AWT322" s="92"/>
      <c r="AWU322" s="92"/>
      <c r="AWV322" s="92"/>
      <c r="AWW322" s="92"/>
      <c r="AWX322" s="92"/>
      <c r="AWY322" s="92"/>
      <c r="AWZ322" s="92"/>
      <c r="AXA322" s="92"/>
      <c r="AXB322" s="92"/>
      <c r="AXC322" s="92"/>
      <c r="AXD322" s="92"/>
      <c r="AXE322" s="92"/>
      <c r="AXF322" s="92"/>
      <c r="AXG322" s="92"/>
      <c r="AXH322" s="92"/>
      <c r="AXI322" s="92"/>
      <c r="AXJ322" s="92"/>
      <c r="AXK322" s="92"/>
      <c r="AXL322" s="92"/>
      <c r="AXM322" s="92"/>
      <c r="AXN322" s="92"/>
      <c r="AXO322" s="92"/>
      <c r="AXP322" s="92"/>
      <c r="AXQ322" s="92"/>
      <c r="AXR322" s="92"/>
      <c r="AXS322" s="92"/>
      <c r="AXT322" s="92"/>
      <c r="AXU322" s="92"/>
      <c r="AXV322" s="92"/>
      <c r="AXW322" s="92"/>
      <c r="AXX322" s="92"/>
      <c r="AXY322" s="92"/>
      <c r="AXZ322" s="92"/>
      <c r="AYA322" s="92"/>
      <c r="AYB322" s="92"/>
      <c r="AYC322" s="92"/>
      <c r="AYD322" s="92"/>
      <c r="AYE322" s="92"/>
      <c r="AYF322" s="92"/>
      <c r="AYG322" s="92"/>
      <c r="AYH322" s="92"/>
      <c r="AYI322" s="92"/>
      <c r="AYJ322" s="92"/>
      <c r="AYK322" s="92"/>
      <c r="AYL322" s="92"/>
      <c r="AYM322" s="92"/>
      <c r="AYN322" s="92"/>
      <c r="AYO322" s="92"/>
      <c r="AYP322" s="92"/>
      <c r="AYQ322" s="92"/>
      <c r="AYR322" s="92"/>
      <c r="AYS322" s="92"/>
      <c r="AYT322" s="92"/>
      <c r="AYU322" s="92"/>
      <c r="AYV322" s="92"/>
      <c r="AYW322" s="92"/>
      <c r="AYX322" s="92"/>
      <c r="AYY322" s="92"/>
      <c r="AYZ322" s="92"/>
      <c r="AZA322" s="92"/>
      <c r="AZB322" s="92"/>
      <c r="AZC322" s="92"/>
      <c r="AZD322" s="92"/>
      <c r="AZE322" s="92"/>
      <c r="AZF322" s="92"/>
      <c r="AZG322" s="92"/>
      <c r="AZH322" s="92"/>
      <c r="AZI322" s="92"/>
      <c r="AZJ322" s="92"/>
      <c r="AZK322" s="92"/>
      <c r="AZL322" s="92"/>
      <c r="AZM322" s="92"/>
      <c r="AZN322" s="92"/>
      <c r="AZO322" s="92"/>
      <c r="AZP322" s="92"/>
      <c r="AZQ322" s="92"/>
      <c r="AZR322" s="92"/>
      <c r="AZS322" s="92"/>
      <c r="AZT322" s="92"/>
      <c r="AZU322" s="92"/>
      <c r="AZV322" s="92"/>
      <c r="AZW322" s="92"/>
      <c r="AZX322" s="92"/>
      <c r="AZY322" s="92"/>
      <c r="AZZ322" s="92"/>
      <c r="BAA322" s="92"/>
      <c r="BAB322" s="92"/>
      <c r="BAC322" s="92"/>
      <c r="BAD322" s="92"/>
      <c r="BAE322" s="92"/>
      <c r="BAF322" s="92"/>
      <c r="BAG322" s="92"/>
      <c r="BAH322" s="92"/>
      <c r="BAI322" s="92"/>
      <c r="BAJ322" s="92"/>
      <c r="BAK322" s="92"/>
      <c r="BAL322" s="92"/>
      <c r="BAM322" s="92"/>
      <c r="BAN322" s="92"/>
      <c r="BAO322" s="92"/>
      <c r="BAP322" s="92"/>
      <c r="BAQ322" s="92"/>
      <c r="BAR322" s="92"/>
      <c r="BAS322" s="92"/>
      <c r="BAT322" s="92"/>
      <c r="BAU322" s="92"/>
      <c r="BAV322" s="92"/>
      <c r="BAW322" s="92"/>
      <c r="BAX322" s="92"/>
      <c r="BAY322" s="92"/>
      <c r="BAZ322" s="92"/>
      <c r="BBA322" s="92"/>
      <c r="BBB322" s="92"/>
      <c r="BBC322" s="92"/>
      <c r="BBD322" s="92"/>
      <c r="BBE322" s="92"/>
      <c r="BBF322" s="92"/>
      <c r="BBG322" s="92"/>
      <c r="BBH322" s="92"/>
      <c r="BBI322" s="92"/>
      <c r="BBJ322" s="92"/>
      <c r="BBK322" s="92"/>
      <c r="BBL322" s="92"/>
      <c r="BBM322" s="92"/>
      <c r="BBN322" s="92"/>
      <c r="BBO322" s="92"/>
      <c r="BBP322" s="92"/>
      <c r="BBQ322" s="92"/>
      <c r="BBR322" s="92"/>
      <c r="BBS322" s="92"/>
      <c r="BBT322" s="92"/>
      <c r="BBU322" s="92"/>
      <c r="BBV322" s="92"/>
      <c r="BBW322" s="92"/>
      <c r="BBX322" s="92"/>
      <c r="BBY322" s="92"/>
      <c r="BBZ322" s="92"/>
      <c r="BCA322" s="92"/>
      <c r="BCB322" s="92"/>
      <c r="BCC322" s="92"/>
      <c r="BCD322" s="92"/>
      <c r="BCE322" s="92"/>
      <c r="BCF322" s="92"/>
      <c r="BCG322" s="92"/>
      <c r="BCH322" s="92"/>
      <c r="BCI322" s="92"/>
      <c r="BCJ322" s="92"/>
      <c r="BCK322" s="92"/>
      <c r="BCL322" s="92"/>
      <c r="BCM322" s="92"/>
      <c r="BCN322" s="92"/>
      <c r="BCO322" s="92"/>
      <c r="BCP322" s="92"/>
      <c r="BCQ322" s="92"/>
      <c r="BCR322" s="92"/>
      <c r="BCS322" s="92"/>
      <c r="BCT322" s="92"/>
      <c r="BCU322" s="92"/>
      <c r="BCV322" s="92"/>
      <c r="BCW322" s="92"/>
      <c r="BCX322" s="92"/>
      <c r="BCY322" s="92"/>
      <c r="BCZ322" s="92"/>
      <c r="BDA322" s="92"/>
      <c r="BDB322" s="92"/>
      <c r="BDC322" s="92"/>
      <c r="BDD322" s="92"/>
      <c r="BDE322" s="92"/>
      <c r="BDF322" s="92"/>
      <c r="BDG322" s="92"/>
      <c r="BDH322" s="92"/>
      <c r="BDI322" s="92"/>
      <c r="BDJ322" s="92"/>
      <c r="BDK322" s="92"/>
      <c r="BDL322" s="92"/>
      <c r="BDM322" s="92"/>
      <c r="BDN322" s="92"/>
      <c r="BDO322" s="92"/>
      <c r="BDP322" s="92"/>
      <c r="BDQ322" s="92"/>
      <c r="BDR322" s="92"/>
      <c r="BDS322" s="92"/>
      <c r="BDT322" s="92"/>
      <c r="BDU322" s="92"/>
      <c r="BDV322" s="92"/>
      <c r="BDW322" s="92"/>
      <c r="BDX322" s="92"/>
      <c r="BDY322" s="92"/>
      <c r="BDZ322" s="92"/>
      <c r="BEA322" s="92"/>
      <c r="BEB322" s="92"/>
      <c r="BEC322" s="92"/>
      <c r="BED322" s="92"/>
      <c r="BEE322" s="92"/>
      <c r="BEF322" s="92"/>
      <c r="BEG322" s="92"/>
      <c r="BEH322" s="92"/>
      <c r="BEI322" s="92"/>
      <c r="BEJ322" s="92"/>
      <c r="BEK322" s="92"/>
      <c r="BEL322" s="92"/>
      <c r="BEM322" s="92"/>
      <c r="BEN322" s="92"/>
      <c r="BEO322" s="92"/>
      <c r="BEP322" s="92"/>
      <c r="BEQ322" s="92"/>
      <c r="BER322" s="92"/>
      <c r="BES322" s="92"/>
      <c r="BET322" s="92"/>
      <c r="BEU322" s="92"/>
      <c r="BEV322" s="92"/>
      <c r="BEW322" s="92"/>
      <c r="BEX322" s="92"/>
      <c r="BEY322" s="92"/>
      <c r="BEZ322" s="92"/>
      <c r="BFA322" s="92"/>
      <c r="BFB322" s="92"/>
      <c r="BFC322" s="92"/>
      <c r="BFD322" s="92"/>
      <c r="BFE322" s="92"/>
      <c r="BFF322" s="92"/>
      <c r="BFG322" s="92"/>
      <c r="BFH322" s="92"/>
      <c r="BFI322" s="92"/>
      <c r="BFJ322" s="92"/>
      <c r="BFK322" s="92"/>
      <c r="BFL322" s="92"/>
      <c r="BFM322" s="92"/>
      <c r="BFN322" s="92"/>
      <c r="BFO322" s="92"/>
      <c r="BFP322" s="92"/>
      <c r="BFQ322" s="92"/>
      <c r="BFR322" s="92"/>
      <c r="BFS322" s="92"/>
      <c r="BFT322" s="92"/>
      <c r="BFU322" s="92"/>
      <c r="BFV322" s="92"/>
      <c r="BFW322" s="92"/>
      <c r="BFX322" s="92"/>
      <c r="BFY322" s="92"/>
      <c r="BFZ322" s="92"/>
      <c r="BGA322" s="92"/>
      <c r="BGB322" s="92"/>
      <c r="BGC322" s="92"/>
      <c r="BGD322" s="92"/>
      <c r="BGE322" s="92"/>
      <c r="BGF322" s="92"/>
      <c r="BGG322" s="92"/>
      <c r="BGH322" s="92"/>
      <c r="BGI322" s="92"/>
      <c r="BGJ322" s="92"/>
      <c r="BGK322" s="92"/>
      <c r="BGL322" s="92"/>
      <c r="BGM322" s="92"/>
      <c r="BGN322" s="92"/>
      <c r="BGO322" s="92"/>
      <c r="BGP322" s="92"/>
      <c r="BGQ322" s="92"/>
      <c r="BGR322" s="92"/>
      <c r="BGS322" s="92"/>
      <c r="BGT322" s="92"/>
      <c r="BGU322" s="92"/>
      <c r="BGV322" s="92"/>
      <c r="BGW322" s="92"/>
      <c r="BGX322" s="92"/>
      <c r="BGY322" s="92"/>
      <c r="BGZ322" s="92"/>
      <c r="BHA322" s="92"/>
      <c r="BHB322" s="92"/>
      <c r="BHC322" s="92"/>
      <c r="BHD322" s="92"/>
      <c r="BHE322" s="92"/>
      <c r="BHF322" s="92"/>
      <c r="BHG322" s="92"/>
      <c r="BHH322" s="92"/>
      <c r="BHI322" s="92"/>
      <c r="BHJ322" s="92"/>
      <c r="BHK322" s="92"/>
      <c r="BHL322" s="92"/>
      <c r="BHM322" s="92"/>
      <c r="BHN322" s="92"/>
      <c r="BHO322" s="92"/>
      <c r="BHP322" s="92"/>
      <c r="BHQ322" s="92"/>
      <c r="BHR322" s="92"/>
      <c r="BHS322" s="92"/>
      <c r="BHT322" s="92"/>
      <c r="BHU322" s="92"/>
      <c r="BHV322" s="92"/>
      <c r="BHW322" s="92"/>
      <c r="BHX322" s="92"/>
      <c r="BHY322" s="92"/>
      <c r="BHZ322" s="92"/>
      <c r="BIA322" s="92"/>
      <c r="BIB322" s="92"/>
      <c r="BIC322" s="92"/>
      <c r="BID322" s="92"/>
      <c r="BIE322" s="92"/>
      <c r="BIF322" s="92"/>
      <c r="BIG322" s="92"/>
      <c r="BIH322" s="92"/>
      <c r="BII322" s="92"/>
      <c r="BIJ322" s="92"/>
      <c r="BIK322" s="92"/>
      <c r="BIL322" s="92"/>
      <c r="BIM322" s="92"/>
      <c r="BIN322" s="92"/>
      <c r="BIO322" s="92"/>
      <c r="BIP322" s="92"/>
      <c r="BIQ322" s="92"/>
      <c r="BIR322" s="92"/>
      <c r="BIS322" s="92"/>
      <c r="BIT322" s="92"/>
      <c r="BIU322" s="92"/>
      <c r="BIV322" s="92"/>
      <c r="BIW322" s="92"/>
      <c r="BIX322" s="92"/>
      <c r="BIY322" s="92"/>
      <c r="BIZ322" s="92"/>
      <c r="BJA322" s="92"/>
      <c r="BJB322" s="92"/>
      <c r="BJC322" s="92"/>
      <c r="BJD322" s="92"/>
      <c r="BJE322" s="92"/>
      <c r="BJF322" s="92"/>
      <c r="BJG322" s="92"/>
      <c r="BJH322" s="92"/>
      <c r="BJI322" s="92"/>
      <c r="BJJ322" s="92"/>
      <c r="BJK322" s="92"/>
      <c r="BJL322" s="92"/>
      <c r="BJM322" s="92"/>
      <c r="BJN322" s="92"/>
      <c r="BJO322" s="92"/>
      <c r="BJP322" s="92"/>
      <c r="BJQ322" s="92"/>
      <c r="BJR322" s="92"/>
      <c r="BJS322" s="92"/>
      <c r="BJT322" s="92"/>
      <c r="BJU322" s="92"/>
      <c r="BJV322" s="92"/>
      <c r="BJW322" s="92"/>
      <c r="BJX322" s="92"/>
      <c r="BJY322" s="92"/>
      <c r="BJZ322" s="92"/>
      <c r="BKA322" s="92"/>
      <c r="BKB322" s="92"/>
      <c r="BKC322" s="92"/>
      <c r="BKD322" s="92"/>
      <c r="BKE322" s="92"/>
      <c r="BKF322" s="92"/>
      <c r="BKG322" s="92"/>
      <c r="BKH322" s="92"/>
      <c r="BKI322" s="92"/>
      <c r="BKJ322" s="92"/>
      <c r="BKK322" s="92"/>
      <c r="BKL322" s="92"/>
      <c r="BKM322" s="92"/>
      <c r="BKN322" s="92"/>
      <c r="BKO322" s="92"/>
      <c r="BKP322" s="92"/>
      <c r="BKQ322" s="92"/>
      <c r="BKR322" s="92"/>
      <c r="BKS322" s="92"/>
      <c r="BKT322" s="92"/>
      <c r="BKU322" s="92"/>
      <c r="BKV322" s="92"/>
      <c r="BKW322" s="92"/>
      <c r="BKX322" s="92"/>
      <c r="BKY322" s="92"/>
      <c r="BKZ322" s="92"/>
      <c r="BLA322" s="92"/>
      <c r="BLB322" s="92"/>
      <c r="BLC322" s="92"/>
      <c r="BLD322" s="92"/>
      <c r="BLE322" s="92"/>
      <c r="BLF322" s="92"/>
      <c r="BLG322" s="92"/>
      <c r="BLH322" s="92"/>
      <c r="BLI322" s="92"/>
      <c r="BLJ322" s="92"/>
      <c r="BLK322" s="92"/>
      <c r="BLL322" s="92"/>
      <c r="BLM322" s="92"/>
      <c r="BLN322" s="92"/>
      <c r="BLO322" s="92"/>
      <c r="BLP322" s="92"/>
      <c r="BLQ322" s="92"/>
      <c r="BLR322" s="92"/>
      <c r="BLS322" s="92"/>
      <c r="BLT322" s="92"/>
      <c r="BLU322" s="92"/>
      <c r="BLV322" s="92"/>
      <c r="BLW322" s="92"/>
      <c r="BLX322" s="92"/>
      <c r="BLY322" s="92"/>
      <c r="BLZ322" s="92"/>
      <c r="BMA322" s="92"/>
      <c r="BMB322" s="92"/>
      <c r="BMC322" s="92"/>
      <c r="BMD322" s="92"/>
      <c r="BME322" s="92"/>
      <c r="BMF322" s="92"/>
      <c r="BMG322" s="92"/>
      <c r="BMH322" s="92"/>
      <c r="BMI322" s="92"/>
      <c r="BMJ322" s="92"/>
      <c r="BMK322" s="92"/>
      <c r="BML322" s="92"/>
      <c r="BMM322" s="92"/>
      <c r="BMN322" s="92"/>
      <c r="BMO322" s="92"/>
      <c r="BMP322" s="92"/>
      <c r="BMQ322" s="92"/>
      <c r="BMR322" s="92"/>
      <c r="BMS322" s="92"/>
      <c r="BMT322" s="92"/>
      <c r="BMU322" s="92"/>
      <c r="BMV322" s="92"/>
      <c r="BMW322" s="92"/>
      <c r="BMX322" s="92"/>
      <c r="BMY322" s="92"/>
      <c r="BMZ322" s="92"/>
      <c r="BNA322" s="92"/>
      <c r="BNB322" s="92"/>
      <c r="BNC322" s="92"/>
      <c r="BND322" s="92"/>
      <c r="BNE322" s="92"/>
      <c r="BNF322" s="92"/>
      <c r="BNG322" s="92"/>
      <c r="BNH322" s="92"/>
      <c r="BNI322" s="92"/>
      <c r="BNJ322" s="92"/>
      <c r="BNK322" s="92"/>
      <c r="BNL322" s="92"/>
      <c r="BNM322" s="92"/>
      <c r="BNN322" s="92"/>
      <c r="BNO322" s="92"/>
      <c r="BNP322" s="92"/>
      <c r="BNQ322" s="92"/>
      <c r="BNR322" s="92"/>
      <c r="BNS322" s="92"/>
      <c r="BNT322" s="92"/>
      <c r="BNU322" s="92"/>
      <c r="BNV322" s="92"/>
      <c r="BNW322" s="92"/>
      <c r="BNX322" s="92"/>
      <c r="BNY322" s="92"/>
      <c r="BNZ322" s="92"/>
      <c r="BOA322" s="92"/>
      <c r="BOB322" s="92"/>
      <c r="BOC322" s="92"/>
      <c r="BOD322" s="92"/>
      <c r="BOE322" s="92"/>
      <c r="BOF322" s="92"/>
      <c r="BOG322" s="92"/>
      <c r="BOH322" s="92"/>
      <c r="BOI322" s="92"/>
      <c r="BOJ322" s="92"/>
      <c r="BOK322" s="92"/>
      <c r="BOL322" s="92"/>
      <c r="BOM322" s="92"/>
      <c r="BON322" s="92"/>
      <c r="BOO322" s="92"/>
      <c r="BOP322" s="92"/>
      <c r="BOQ322" s="92"/>
      <c r="BOR322" s="92"/>
      <c r="BOS322" s="92"/>
      <c r="BOT322" s="92"/>
      <c r="BOU322" s="92"/>
      <c r="BOV322" s="92"/>
      <c r="BOW322" s="92"/>
      <c r="BOX322" s="92"/>
      <c r="BOY322" s="92"/>
      <c r="BOZ322" s="92"/>
      <c r="BPA322" s="92"/>
      <c r="BPB322" s="92"/>
      <c r="BPC322" s="92"/>
      <c r="BPD322" s="92"/>
      <c r="BPE322" s="92"/>
      <c r="BPF322" s="92"/>
      <c r="BPG322" s="92"/>
      <c r="BPH322" s="92"/>
      <c r="BPI322" s="92"/>
      <c r="BPJ322" s="92"/>
      <c r="BPK322" s="92"/>
      <c r="BPL322" s="92"/>
      <c r="BPM322" s="92"/>
      <c r="BPN322" s="92"/>
      <c r="BPO322" s="92"/>
      <c r="BPP322" s="92"/>
      <c r="BPQ322" s="92"/>
      <c r="BPR322" s="92"/>
      <c r="BPS322" s="92"/>
      <c r="BPT322" s="92"/>
      <c r="BPU322" s="92"/>
      <c r="BPV322" s="92"/>
      <c r="BPW322" s="92"/>
      <c r="BPX322" s="92"/>
      <c r="BPY322" s="92"/>
      <c r="BPZ322" s="92"/>
      <c r="BQA322" s="92"/>
      <c r="BQB322" s="92"/>
      <c r="BQC322" s="92"/>
      <c r="BQD322" s="92"/>
      <c r="BQE322" s="92"/>
      <c r="BQF322" s="92"/>
      <c r="BQG322" s="92"/>
      <c r="BQH322" s="92"/>
      <c r="BQI322" s="92"/>
      <c r="BQJ322" s="92"/>
      <c r="BQK322" s="92"/>
      <c r="BQL322" s="92"/>
      <c r="BQM322" s="92"/>
      <c r="BQN322" s="92"/>
      <c r="BQO322" s="92"/>
      <c r="BQP322" s="92"/>
      <c r="BQQ322" s="92"/>
      <c r="BQR322" s="92"/>
      <c r="BQS322" s="92"/>
      <c r="BQT322" s="92"/>
      <c r="BQU322" s="92"/>
      <c r="BQV322" s="92"/>
      <c r="BQW322" s="92"/>
      <c r="BQX322" s="92"/>
      <c r="BQY322" s="92"/>
      <c r="BQZ322" s="92"/>
      <c r="BRA322" s="92"/>
      <c r="BRB322" s="92"/>
      <c r="BRC322" s="92"/>
      <c r="BRD322" s="92"/>
      <c r="BRE322" s="92"/>
      <c r="BRF322" s="92"/>
      <c r="BRG322" s="92"/>
      <c r="BRH322" s="92"/>
      <c r="BRI322" s="92"/>
      <c r="BRJ322" s="92"/>
      <c r="BRK322" s="92"/>
      <c r="BRL322" s="92"/>
      <c r="BRM322" s="92"/>
      <c r="BRN322" s="92"/>
      <c r="BRO322" s="92"/>
      <c r="BRP322" s="92"/>
      <c r="BRQ322" s="92"/>
      <c r="BRR322" s="92"/>
      <c r="BRS322" s="92"/>
      <c r="BRT322" s="92"/>
      <c r="BRU322" s="92"/>
      <c r="BRV322" s="92"/>
      <c r="BRW322" s="92"/>
      <c r="BRX322" s="92"/>
      <c r="BRY322" s="92"/>
      <c r="BRZ322" s="92"/>
      <c r="BSA322" s="92"/>
      <c r="BSB322" s="92"/>
      <c r="BSC322" s="92"/>
      <c r="BSD322" s="92"/>
      <c r="BSE322" s="92"/>
      <c r="BSF322" s="92"/>
      <c r="BSG322" s="92"/>
      <c r="BSH322" s="92"/>
      <c r="BSI322" s="92"/>
      <c r="BSJ322" s="92"/>
      <c r="BSK322" s="92"/>
      <c r="BSL322" s="92"/>
      <c r="BSM322" s="92"/>
      <c r="BSN322" s="92"/>
      <c r="BSO322" s="92"/>
      <c r="BSP322" s="92"/>
      <c r="BSQ322" s="92"/>
      <c r="BSR322" s="92"/>
      <c r="BSS322" s="92"/>
      <c r="BST322" s="92"/>
      <c r="BSU322" s="92"/>
      <c r="BSV322" s="92"/>
      <c r="BSW322" s="92"/>
      <c r="BSX322" s="92"/>
      <c r="BSY322" s="92"/>
      <c r="BSZ322" s="92"/>
      <c r="BTA322" s="92"/>
      <c r="BTB322" s="92"/>
      <c r="BTC322" s="92"/>
      <c r="BTD322" s="92"/>
      <c r="BTE322" s="92"/>
      <c r="BTF322" s="92"/>
      <c r="BTG322" s="92"/>
      <c r="BTH322" s="92"/>
      <c r="BTI322" s="92"/>
      <c r="BTJ322" s="92"/>
      <c r="BTK322" s="92"/>
      <c r="BTL322" s="92"/>
      <c r="BTM322" s="92"/>
      <c r="BTN322" s="92"/>
      <c r="BTO322" s="92"/>
      <c r="BTP322" s="92"/>
      <c r="BTQ322" s="92"/>
      <c r="BTR322" s="92"/>
      <c r="BTS322" s="92"/>
      <c r="BTT322" s="92"/>
      <c r="BTU322" s="92"/>
      <c r="BTV322" s="92"/>
      <c r="BTW322" s="92"/>
      <c r="BTX322" s="92"/>
      <c r="BTY322" s="92"/>
      <c r="BTZ322" s="92"/>
      <c r="BUA322" s="92"/>
      <c r="BUB322" s="92"/>
      <c r="BUC322" s="92"/>
      <c r="BUD322" s="92"/>
      <c r="BUE322" s="92"/>
      <c r="BUF322" s="92"/>
      <c r="BUG322" s="92"/>
      <c r="BUH322" s="92"/>
      <c r="BUI322" s="92"/>
      <c r="BUJ322" s="92"/>
      <c r="BUK322" s="92"/>
      <c r="BUL322" s="92"/>
      <c r="BUM322" s="92"/>
      <c r="BUN322" s="92"/>
      <c r="BUO322" s="92"/>
      <c r="BUP322" s="92"/>
      <c r="BUQ322" s="92"/>
      <c r="BUR322" s="92"/>
      <c r="BUS322" s="92"/>
      <c r="BUT322" s="92"/>
      <c r="BUU322" s="92"/>
      <c r="BUV322" s="92"/>
      <c r="BUW322" s="92"/>
      <c r="BUX322" s="92"/>
      <c r="BUY322" s="92"/>
      <c r="BUZ322" s="92"/>
      <c r="BVA322" s="92"/>
      <c r="BVB322" s="92"/>
      <c r="BVC322" s="92"/>
      <c r="BVD322" s="92"/>
      <c r="BVE322" s="92"/>
      <c r="BVF322" s="92"/>
      <c r="BVG322" s="92"/>
      <c r="BVH322" s="92"/>
      <c r="BVI322" s="92"/>
      <c r="BVJ322" s="92"/>
      <c r="BVK322" s="92"/>
      <c r="BVL322" s="92"/>
      <c r="BVM322" s="92"/>
      <c r="BVN322" s="92"/>
      <c r="BVO322" s="92"/>
      <c r="BVP322" s="92"/>
      <c r="BVQ322" s="92"/>
      <c r="BVR322" s="92"/>
      <c r="BVS322" s="92"/>
      <c r="BVT322" s="92"/>
      <c r="BVU322" s="92"/>
      <c r="BVV322" s="92"/>
      <c r="BVW322" s="92"/>
      <c r="BVX322" s="92"/>
      <c r="BVY322" s="92"/>
      <c r="BVZ322" s="92"/>
      <c r="BWA322" s="92"/>
      <c r="BWB322" s="92"/>
      <c r="BWC322" s="92"/>
      <c r="BWD322" s="92"/>
      <c r="BWE322" s="92"/>
      <c r="BWF322" s="92"/>
      <c r="BWG322" s="92"/>
      <c r="BWH322" s="92"/>
      <c r="BWI322" s="92"/>
      <c r="BWJ322" s="92"/>
      <c r="BWK322" s="92"/>
      <c r="BWL322" s="92"/>
      <c r="BWM322" s="92"/>
      <c r="BWN322" s="92"/>
      <c r="BWO322" s="92"/>
      <c r="BWP322" s="92"/>
      <c r="BWQ322" s="92"/>
      <c r="BWR322" s="92"/>
      <c r="BWS322" s="92"/>
      <c r="BWT322" s="92"/>
      <c r="BWU322" s="92"/>
      <c r="BWV322" s="92"/>
      <c r="BWW322" s="92"/>
      <c r="BWX322" s="92"/>
      <c r="BWY322" s="92"/>
      <c r="BWZ322" s="92"/>
      <c r="BXA322" s="92"/>
      <c r="BXB322" s="92"/>
      <c r="BXC322" s="92"/>
      <c r="BXD322" s="92"/>
      <c r="BXE322" s="92"/>
      <c r="BXF322" s="92"/>
      <c r="BXG322" s="92"/>
      <c r="BXH322" s="92"/>
      <c r="BXI322" s="92"/>
      <c r="BXJ322" s="92"/>
      <c r="BXK322" s="92"/>
      <c r="BXL322" s="92"/>
      <c r="BXM322" s="92"/>
      <c r="BXN322" s="92"/>
      <c r="BXO322" s="92"/>
      <c r="BXP322" s="92"/>
      <c r="BXQ322" s="92"/>
      <c r="BXR322" s="92"/>
      <c r="BXS322" s="92"/>
      <c r="BXT322" s="92"/>
      <c r="BXU322" s="92"/>
      <c r="BXV322" s="92"/>
      <c r="BXW322" s="92"/>
      <c r="BXX322" s="92"/>
      <c r="BXY322" s="92"/>
      <c r="BXZ322" s="92"/>
      <c r="BYA322" s="92"/>
      <c r="BYB322" s="92"/>
      <c r="BYC322" s="92"/>
      <c r="BYD322" s="92"/>
      <c r="BYE322" s="92"/>
      <c r="BYF322" s="92"/>
      <c r="BYG322" s="92"/>
      <c r="BYH322" s="92"/>
      <c r="BYI322" s="92"/>
      <c r="BYJ322" s="92"/>
      <c r="BYK322" s="92"/>
      <c r="BYL322" s="92"/>
      <c r="BYM322" s="92"/>
      <c r="BYN322" s="92"/>
      <c r="BYO322" s="92"/>
      <c r="BYP322" s="92"/>
      <c r="BYQ322" s="92"/>
      <c r="BYR322" s="92"/>
      <c r="BYS322" s="92"/>
      <c r="BYT322" s="92"/>
      <c r="BYU322" s="92"/>
      <c r="BYV322" s="92"/>
      <c r="BYW322" s="92"/>
      <c r="BYX322" s="92"/>
      <c r="BYY322" s="92"/>
      <c r="BYZ322" s="92"/>
      <c r="BZA322" s="92"/>
      <c r="BZB322" s="92"/>
      <c r="BZC322" s="92"/>
      <c r="BZD322" s="92"/>
      <c r="BZE322" s="92"/>
      <c r="BZF322" s="92"/>
      <c r="BZG322" s="92"/>
      <c r="BZH322" s="92"/>
      <c r="BZI322" s="92"/>
      <c r="BZJ322" s="92"/>
      <c r="BZK322" s="92"/>
      <c r="BZL322" s="92"/>
      <c r="BZM322" s="92"/>
      <c r="BZN322" s="92"/>
      <c r="BZO322" s="92"/>
      <c r="BZP322" s="92"/>
      <c r="BZQ322" s="92"/>
      <c r="BZR322" s="92"/>
      <c r="BZS322" s="92"/>
      <c r="BZT322" s="92"/>
      <c r="BZU322" s="92"/>
      <c r="BZV322" s="92"/>
      <c r="BZW322" s="92"/>
      <c r="BZX322" s="92"/>
      <c r="BZY322" s="92"/>
      <c r="BZZ322" s="92"/>
      <c r="CAA322" s="92"/>
      <c r="CAB322" s="92"/>
      <c r="CAC322" s="92"/>
      <c r="CAD322" s="92"/>
      <c r="CAE322" s="92"/>
      <c r="CAF322" s="92"/>
      <c r="CAG322" s="92"/>
      <c r="CAH322" s="92"/>
      <c r="CAI322" s="92"/>
      <c r="CAJ322" s="92"/>
      <c r="CAK322" s="92"/>
      <c r="CAL322" s="92"/>
      <c r="CAM322" s="92"/>
      <c r="CAN322" s="92"/>
      <c r="CAO322" s="92"/>
      <c r="CAP322" s="92"/>
      <c r="CAQ322" s="92"/>
      <c r="CAR322" s="92"/>
      <c r="CAS322" s="92"/>
      <c r="CAT322" s="92"/>
      <c r="CAU322" s="92"/>
      <c r="CAV322" s="92"/>
      <c r="CAW322" s="92"/>
      <c r="CAX322" s="92"/>
      <c r="CAY322" s="92"/>
      <c r="CAZ322" s="92"/>
      <c r="CBA322" s="92"/>
      <c r="CBB322" s="92"/>
      <c r="CBC322" s="92"/>
      <c r="CBD322" s="92"/>
      <c r="CBE322" s="92"/>
      <c r="CBF322" s="92"/>
      <c r="CBG322" s="92"/>
      <c r="CBH322" s="92"/>
      <c r="CBI322" s="92"/>
      <c r="CBJ322" s="92"/>
      <c r="CBK322" s="92"/>
      <c r="CBL322" s="92"/>
      <c r="CBM322" s="92"/>
      <c r="CBN322" s="92"/>
      <c r="CBO322" s="92"/>
      <c r="CBP322" s="92"/>
      <c r="CBQ322" s="92"/>
      <c r="CBR322" s="92"/>
      <c r="CBS322" s="92"/>
      <c r="CBT322" s="92"/>
      <c r="CBU322" s="92"/>
      <c r="CBV322" s="92"/>
      <c r="CBW322" s="92"/>
      <c r="CBX322" s="92"/>
      <c r="CBY322" s="92"/>
      <c r="CBZ322" s="92"/>
      <c r="CCA322" s="92"/>
      <c r="CCB322" s="92"/>
      <c r="CCC322" s="92"/>
      <c r="CCD322" s="92"/>
      <c r="CCE322" s="92"/>
      <c r="CCF322" s="92"/>
      <c r="CCG322" s="92"/>
      <c r="CCH322" s="92"/>
      <c r="CCI322" s="92"/>
      <c r="CCJ322" s="92"/>
      <c r="CCK322" s="92"/>
      <c r="CCL322" s="92"/>
      <c r="CCM322" s="92"/>
      <c r="CCN322" s="92"/>
      <c r="CCO322" s="92"/>
      <c r="CCP322" s="92"/>
      <c r="CCQ322" s="92"/>
      <c r="CCR322" s="92"/>
      <c r="CCS322" s="92"/>
      <c r="CCT322" s="92"/>
      <c r="CCU322" s="92"/>
      <c r="CCV322" s="92"/>
      <c r="CCW322" s="92"/>
      <c r="CCX322" s="92"/>
      <c r="CCY322" s="92"/>
      <c r="CCZ322" s="92"/>
      <c r="CDA322" s="92"/>
      <c r="CDB322" s="92"/>
      <c r="CDC322" s="92"/>
      <c r="CDD322" s="92"/>
      <c r="CDE322" s="92"/>
      <c r="CDF322" s="92"/>
      <c r="CDG322" s="92"/>
      <c r="CDH322" s="92"/>
      <c r="CDI322" s="92"/>
      <c r="CDJ322" s="92"/>
      <c r="CDK322" s="92"/>
      <c r="CDL322" s="92"/>
      <c r="CDM322" s="92"/>
      <c r="CDN322" s="92"/>
      <c r="CDO322" s="92"/>
      <c r="CDP322" s="92"/>
      <c r="CDQ322" s="92"/>
      <c r="CDR322" s="92"/>
      <c r="CDS322" s="92"/>
      <c r="CDT322" s="92"/>
      <c r="CDU322" s="92"/>
      <c r="CDV322" s="92"/>
      <c r="CDW322" s="92"/>
      <c r="CDX322" s="92"/>
      <c r="CDY322" s="92"/>
      <c r="CDZ322" s="92"/>
      <c r="CEA322" s="92"/>
      <c r="CEB322" s="92"/>
      <c r="CEC322" s="92"/>
      <c r="CED322" s="92"/>
      <c r="CEE322" s="92"/>
      <c r="CEF322" s="92"/>
      <c r="CEG322" s="92"/>
      <c r="CEH322" s="92"/>
      <c r="CEI322" s="92"/>
      <c r="CEJ322" s="92"/>
      <c r="CEK322" s="92"/>
      <c r="CEL322" s="92"/>
      <c r="CEM322" s="92"/>
      <c r="CEN322" s="92"/>
      <c r="CEO322" s="92"/>
      <c r="CEP322" s="92"/>
      <c r="CEQ322" s="92"/>
      <c r="CER322" s="92"/>
      <c r="CES322" s="92"/>
      <c r="CET322" s="92"/>
      <c r="CEU322" s="92"/>
      <c r="CEV322" s="92"/>
      <c r="CEW322" s="92"/>
      <c r="CEX322" s="92"/>
      <c r="CEY322" s="92"/>
      <c r="CEZ322" s="92"/>
      <c r="CFA322" s="92"/>
      <c r="CFB322" s="92"/>
      <c r="CFC322" s="92"/>
      <c r="CFD322" s="92"/>
      <c r="CFE322" s="92"/>
      <c r="CFF322" s="92"/>
      <c r="CFG322" s="92"/>
      <c r="CFH322" s="92"/>
      <c r="CFI322" s="92"/>
      <c r="CFJ322" s="92"/>
      <c r="CFK322" s="92"/>
      <c r="CFL322" s="92"/>
      <c r="CFM322" s="92"/>
      <c r="CFN322" s="92"/>
      <c r="CFO322" s="92"/>
      <c r="CFP322" s="92"/>
      <c r="CFQ322" s="92"/>
      <c r="CFR322" s="92"/>
      <c r="CFS322" s="92"/>
      <c r="CFT322" s="92"/>
      <c r="CFU322" s="92"/>
      <c r="CFV322" s="92"/>
      <c r="CFW322" s="92"/>
      <c r="CFX322" s="92"/>
      <c r="CFY322" s="92"/>
      <c r="CFZ322" s="92"/>
      <c r="CGA322" s="92"/>
      <c r="CGB322" s="92"/>
      <c r="CGC322" s="92"/>
      <c r="CGD322" s="92"/>
      <c r="CGE322" s="92"/>
      <c r="CGF322" s="92"/>
      <c r="CGG322" s="92"/>
      <c r="CGH322" s="92"/>
      <c r="CGI322" s="92"/>
      <c r="CGJ322" s="92"/>
      <c r="CGK322" s="92"/>
      <c r="CGL322" s="92"/>
      <c r="CGM322" s="92"/>
      <c r="CGN322" s="92"/>
      <c r="CGO322" s="92"/>
      <c r="CGP322" s="92"/>
      <c r="CGQ322" s="92"/>
      <c r="CGR322" s="92"/>
      <c r="CGS322" s="92"/>
      <c r="CGT322" s="92"/>
      <c r="CGU322" s="92"/>
      <c r="CGV322" s="92"/>
      <c r="CGW322" s="92"/>
      <c r="CGX322" s="92"/>
      <c r="CGY322" s="92"/>
      <c r="CGZ322" s="92"/>
      <c r="CHA322" s="92"/>
      <c r="CHB322" s="92"/>
      <c r="CHC322" s="92"/>
      <c r="CHD322" s="92"/>
      <c r="CHE322" s="92"/>
      <c r="CHF322" s="92"/>
      <c r="CHG322" s="92"/>
      <c r="CHH322" s="92"/>
      <c r="CHI322" s="92"/>
      <c r="CHJ322" s="92"/>
      <c r="CHK322" s="92"/>
      <c r="CHL322" s="92"/>
      <c r="CHM322" s="92"/>
      <c r="CHN322" s="92"/>
      <c r="CHO322" s="92"/>
      <c r="CHP322" s="92"/>
      <c r="CHQ322" s="92"/>
      <c r="CHR322" s="92"/>
      <c r="CHS322" s="92"/>
      <c r="CHT322" s="92"/>
      <c r="CHU322" s="92"/>
      <c r="CHV322" s="92"/>
      <c r="CHW322" s="92"/>
      <c r="CHX322" s="92"/>
      <c r="CHY322" s="92"/>
      <c r="CHZ322" s="92"/>
      <c r="CIA322" s="92"/>
      <c r="CIB322" s="92"/>
      <c r="CIC322" s="92"/>
      <c r="CID322" s="92"/>
      <c r="CIE322" s="92"/>
      <c r="CIF322" s="92"/>
      <c r="CIG322" s="92"/>
      <c r="CIH322" s="92"/>
      <c r="CII322" s="92"/>
      <c r="CIJ322" s="92"/>
      <c r="CIK322" s="92"/>
      <c r="CIL322" s="92"/>
      <c r="CIM322" s="92"/>
      <c r="CIN322" s="92"/>
      <c r="CIO322" s="92"/>
      <c r="CIP322" s="92"/>
      <c r="CIQ322" s="92"/>
      <c r="CIR322" s="92"/>
      <c r="CIS322" s="92"/>
      <c r="CIT322" s="92"/>
      <c r="CIU322" s="92"/>
      <c r="CIV322" s="92"/>
      <c r="CIW322" s="92"/>
      <c r="CIX322" s="92"/>
      <c r="CIY322" s="92"/>
      <c r="CIZ322" s="92"/>
      <c r="CJA322" s="92"/>
      <c r="CJB322" s="92"/>
      <c r="CJC322" s="92"/>
      <c r="CJD322" s="92"/>
      <c r="CJE322" s="92"/>
      <c r="CJF322" s="92"/>
      <c r="CJG322" s="92"/>
      <c r="CJH322" s="92"/>
      <c r="CJI322" s="92"/>
      <c r="CJJ322" s="92"/>
      <c r="CJK322" s="92"/>
      <c r="CJL322" s="92"/>
      <c r="CJM322" s="92"/>
      <c r="CJN322" s="92"/>
      <c r="CJO322" s="92"/>
      <c r="CJP322" s="92"/>
      <c r="CJQ322" s="92"/>
      <c r="CJR322" s="92"/>
      <c r="CJS322" s="92"/>
      <c r="CJT322" s="92"/>
      <c r="CJU322" s="92"/>
      <c r="CJV322" s="92"/>
      <c r="CJW322" s="92"/>
      <c r="CJX322" s="92"/>
      <c r="CJY322" s="92"/>
      <c r="CJZ322" s="92"/>
      <c r="CKA322" s="92"/>
      <c r="CKB322" s="92"/>
      <c r="CKC322" s="92"/>
      <c r="CKD322" s="92"/>
      <c r="CKE322" s="92"/>
      <c r="CKF322" s="92"/>
      <c r="CKG322" s="92"/>
      <c r="CKH322" s="92"/>
      <c r="CKI322" s="92"/>
      <c r="CKJ322" s="92"/>
      <c r="CKK322" s="92"/>
      <c r="CKL322" s="92"/>
      <c r="CKM322" s="92"/>
      <c r="CKN322" s="92"/>
      <c r="CKO322" s="92"/>
      <c r="CKP322" s="92"/>
      <c r="CKQ322" s="92"/>
      <c r="CKR322" s="92"/>
      <c r="CKS322" s="92"/>
      <c r="CKT322" s="92"/>
      <c r="CKU322" s="92"/>
      <c r="CKV322" s="92"/>
      <c r="CKW322" s="92"/>
      <c r="CKX322" s="92"/>
      <c r="CKY322" s="92"/>
      <c r="CKZ322" s="92"/>
      <c r="CLA322" s="92"/>
      <c r="CLB322" s="92"/>
      <c r="CLC322" s="92"/>
      <c r="CLD322" s="92"/>
      <c r="CLE322" s="92"/>
      <c r="CLF322" s="92"/>
      <c r="CLG322" s="92"/>
      <c r="CLH322" s="92"/>
      <c r="CLI322" s="92"/>
      <c r="CLJ322" s="92"/>
      <c r="CLK322" s="92"/>
      <c r="CLL322" s="92"/>
      <c r="CLM322" s="92"/>
      <c r="CLN322" s="92"/>
      <c r="CLO322" s="92"/>
      <c r="CLP322" s="92"/>
      <c r="CLQ322" s="92"/>
      <c r="CLR322" s="92"/>
      <c r="CLS322" s="92"/>
      <c r="CLT322" s="92"/>
      <c r="CLU322" s="92"/>
      <c r="CLV322" s="92"/>
      <c r="CLW322" s="92"/>
      <c r="CLX322" s="92"/>
      <c r="CLY322" s="92"/>
      <c r="CLZ322" s="92"/>
      <c r="CMA322" s="92"/>
      <c r="CMB322" s="92"/>
      <c r="CMC322" s="92"/>
      <c r="CMD322" s="92"/>
      <c r="CME322" s="92"/>
      <c r="CMF322" s="92"/>
      <c r="CMG322" s="92"/>
      <c r="CMH322" s="92"/>
      <c r="CMI322" s="92"/>
      <c r="CMJ322" s="92"/>
      <c r="CMK322" s="92"/>
      <c r="CML322" s="92"/>
      <c r="CMM322" s="92"/>
      <c r="CMN322" s="92"/>
      <c r="CMO322" s="92"/>
      <c r="CMP322" s="92"/>
      <c r="CMQ322" s="92"/>
      <c r="CMR322" s="92"/>
      <c r="CMS322" s="92"/>
      <c r="CMT322" s="92"/>
      <c r="CMU322" s="92"/>
      <c r="CMV322" s="92"/>
      <c r="CMW322" s="92"/>
      <c r="CMX322" s="92"/>
      <c r="CMY322" s="92"/>
      <c r="CMZ322" s="92"/>
      <c r="CNA322" s="92"/>
      <c r="CNB322" s="92"/>
      <c r="CNC322" s="92"/>
      <c r="CND322" s="92"/>
      <c r="CNE322" s="92"/>
      <c r="CNF322" s="92"/>
      <c r="CNG322" s="92"/>
      <c r="CNH322" s="92"/>
      <c r="CNI322" s="92"/>
      <c r="CNJ322" s="92"/>
      <c r="CNK322" s="92"/>
      <c r="CNL322" s="92"/>
      <c r="CNM322" s="92"/>
      <c r="CNN322" s="92"/>
      <c r="CNO322" s="92"/>
      <c r="CNP322" s="92"/>
      <c r="CNQ322" s="92"/>
      <c r="CNR322" s="92"/>
      <c r="CNS322" s="92"/>
      <c r="CNT322" s="92"/>
      <c r="CNU322" s="92"/>
      <c r="CNV322" s="92"/>
      <c r="CNW322" s="92"/>
      <c r="CNX322" s="92"/>
      <c r="CNY322" s="92"/>
      <c r="CNZ322" s="92"/>
      <c r="COA322" s="92"/>
      <c r="COB322" s="92"/>
      <c r="COC322" s="92"/>
      <c r="COD322" s="92"/>
      <c r="COE322" s="92"/>
      <c r="COF322" s="92"/>
      <c r="COG322" s="92"/>
      <c r="COH322" s="92"/>
      <c r="COI322" s="92"/>
      <c r="COJ322" s="92"/>
      <c r="COK322" s="92"/>
      <c r="COL322" s="92"/>
      <c r="COM322" s="92"/>
      <c r="CON322" s="92"/>
      <c r="COO322" s="92"/>
      <c r="COP322" s="92"/>
      <c r="COQ322" s="92"/>
      <c r="COR322" s="92"/>
      <c r="COS322" s="92"/>
      <c r="COT322" s="92"/>
      <c r="COU322" s="92"/>
      <c r="COV322" s="92"/>
      <c r="COW322" s="92"/>
      <c r="COX322" s="92"/>
      <c r="COY322" s="92"/>
      <c r="COZ322" s="92"/>
      <c r="CPA322" s="92"/>
      <c r="CPB322" s="92"/>
      <c r="CPC322" s="92"/>
      <c r="CPD322" s="92"/>
      <c r="CPE322" s="92"/>
      <c r="CPF322" s="92"/>
      <c r="CPG322" s="92"/>
      <c r="CPH322" s="92"/>
      <c r="CPI322" s="92"/>
      <c r="CPJ322" s="92"/>
      <c r="CPK322" s="92"/>
      <c r="CPL322" s="92"/>
      <c r="CPM322" s="92"/>
      <c r="CPN322" s="92"/>
      <c r="CPO322" s="92"/>
      <c r="CPP322" s="92"/>
      <c r="CPQ322" s="92"/>
      <c r="CPR322" s="92"/>
      <c r="CPS322" s="92"/>
      <c r="CPT322" s="92"/>
      <c r="CPU322" s="92"/>
      <c r="CPV322" s="92"/>
      <c r="CPW322" s="92"/>
      <c r="CPX322" s="92"/>
      <c r="CPY322" s="92"/>
      <c r="CPZ322" s="92"/>
      <c r="CQA322" s="92"/>
      <c r="CQB322" s="92"/>
      <c r="CQC322" s="92"/>
      <c r="CQD322" s="92"/>
      <c r="CQE322" s="92"/>
      <c r="CQF322" s="92"/>
      <c r="CQG322" s="92"/>
      <c r="CQH322" s="92"/>
      <c r="CQI322" s="92"/>
      <c r="CQJ322" s="92"/>
      <c r="CQK322" s="92"/>
      <c r="CQL322" s="92"/>
      <c r="CQM322" s="92"/>
      <c r="CQN322" s="92"/>
      <c r="CQO322" s="92"/>
      <c r="CQP322" s="92"/>
      <c r="CQQ322" s="92"/>
      <c r="CQR322" s="92"/>
      <c r="CQS322" s="92"/>
      <c r="CQT322" s="92"/>
      <c r="CQU322" s="92"/>
      <c r="CQV322" s="92"/>
      <c r="CQW322" s="92"/>
      <c r="CQX322" s="92"/>
      <c r="CQY322" s="92"/>
      <c r="CQZ322" s="92"/>
      <c r="CRA322" s="92"/>
      <c r="CRB322" s="92"/>
      <c r="CRC322" s="92"/>
      <c r="CRD322" s="92"/>
      <c r="CRE322" s="92"/>
      <c r="CRF322" s="92"/>
      <c r="CRG322" s="92"/>
      <c r="CRH322" s="92"/>
      <c r="CRI322" s="92"/>
      <c r="CRJ322" s="92"/>
      <c r="CRK322" s="92"/>
      <c r="CRL322" s="92"/>
      <c r="CRM322" s="92"/>
      <c r="CRN322" s="92"/>
      <c r="CRO322" s="92"/>
      <c r="CRP322" s="92"/>
      <c r="CRQ322" s="92"/>
      <c r="CRR322" s="92"/>
      <c r="CRS322" s="92"/>
      <c r="CRT322" s="92"/>
      <c r="CRU322" s="92"/>
      <c r="CRV322" s="92"/>
      <c r="CRW322" s="92"/>
      <c r="CRX322" s="92"/>
      <c r="CRY322" s="92"/>
      <c r="CRZ322" s="92"/>
      <c r="CSA322" s="92"/>
      <c r="CSB322" s="92"/>
      <c r="CSC322" s="92"/>
      <c r="CSD322" s="92"/>
      <c r="CSE322" s="92"/>
      <c r="CSF322" s="92"/>
      <c r="CSG322" s="92"/>
      <c r="CSH322" s="92"/>
      <c r="CSI322" s="92"/>
      <c r="CSJ322" s="92"/>
      <c r="CSK322" s="92"/>
      <c r="CSL322" s="92"/>
      <c r="CSM322" s="92"/>
      <c r="CSN322" s="92"/>
      <c r="CSO322" s="92"/>
      <c r="CSP322" s="92"/>
      <c r="CSQ322" s="92"/>
      <c r="CSR322" s="92"/>
      <c r="CSS322" s="92"/>
      <c r="CST322" s="92"/>
      <c r="CSU322" s="92"/>
      <c r="CSV322" s="92"/>
      <c r="CSW322" s="92"/>
      <c r="CSX322" s="92"/>
      <c r="CSY322" s="92"/>
      <c r="CSZ322" s="92"/>
      <c r="CTA322" s="92"/>
      <c r="CTB322" s="92"/>
      <c r="CTC322" s="92"/>
      <c r="CTD322" s="92"/>
      <c r="CTE322" s="92"/>
      <c r="CTF322" s="92"/>
      <c r="CTG322" s="92"/>
      <c r="CTH322" s="92"/>
      <c r="CTI322" s="92"/>
      <c r="CTJ322" s="92"/>
      <c r="CTK322" s="92"/>
      <c r="CTL322" s="92"/>
      <c r="CTM322" s="92"/>
      <c r="CTN322" s="92"/>
      <c r="CTO322" s="92"/>
      <c r="CTP322" s="92"/>
      <c r="CTQ322" s="92"/>
      <c r="CTR322" s="92"/>
      <c r="CTS322" s="92"/>
      <c r="CTT322" s="92"/>
      <c r="CTU322" s="92"/>
      <c r="CTV322" s="92"/>
      <c r="CTW322" s="92"/>
      <c r="CTX322" s="92"/>
      <c r="CTY322" s="92"/>
      <c r="CTZ322" s="92"/>
      <c r="CUA322" s="92"/>
      <c r="CUB322" s="92"/>
      <c r="CUC322" s="92"/>
      <c r="CUD322" s="92"/>
      <c r="CUE322" s="92"/>
      <c r="CUF322" s="92"/>
      <c r="CUG322" s="92"/>
      <c r="CUH322" s="92"/>
      <c r="CUI322" s="92"/>
      <c r="CUJ322" s="92"/>
      <c r="CUK322" s="92"/>
      <c r="CUL322" s="92"/>
      <c r="CUM322" s="92"/>
      <c r="CUN322" s="92"/>
      <c r="CUO322" s="92"/>
      <c r="CUP322" s="92"/>
      <c r="CUQ322" s="92"/>
      <c r="CUR322" s="92"/>
      <c r="CUS322" s="92"/>
      <c r="CUT322" s="92"/>
      <c r="CUU322" s="92"/>
      <c r="CUV322" s="92"/>
      <c r="CUW322" s="92"/>
      <c r="CUX322" s="92"/>
      <c r="CUY322" s="92"/>
      <c r="CUZ322" s="92"/>
      <c r="CVA322" s="92"/>
      <c r="CVB322" s="92"/>
      <c r="CVC322" s="92"/>
      <c r="CVD322" s="92"/>
      <c r="CVE322" s="92"/>
      <c r="CVF322" s="92"/>
      <c r="CVG322" s="92"/>
      <c r="CVH322" s="92"/>
      <c r="CVI322" s="92"/>
      <c r="CVJ322" s="92"/>
      <c r="CVK322" s="92"/>
      <c r="CVL322" s="92"/>
      <c r="CVM322" s="92"/>
      <c r="CVN322" s="92"/>
      <c r="CVO322" s="92"/>
      <c r="CVP322" s="92"/>
      <c r="CVQ322" s="92"/>
      <c r="CVR322" s="92"/>
      <c r="CVS322" s="92"/>
      <c r="CVT322" s="92"/>
      <c r="CVU322" s="92"/>
      <c r="CVV322" s="92"/>
      <c r="CVW322" s="92"/>
      <c r="CVX322" s="92"/>
      <c r="CVY322" s="92"/>
      <c r="CVZ322" s="92"/>
      <c r="CWA322" s="92"/>
      <c r="CWB322" s="92"/>
      <c r="CWC322" s="92"/>
      <c r="CWD322" s="92"/>
      <c r="CWE322" s="92"/>
      <c r="CWF322" s="92"/>
      <c r="CWG322" s="92"/>
      <c r="CWH322" s="92"/>
      <c r="CWI322" s="92"/>
      <c r="CWJ322" s="92"/>
      <c r="CWK322" s="92"/>
      <c r="CWL322" s="92"/>
      <c r="CWM322" s="92"/>
      <c r="CWN322" s="92"/>
      <c r="CWO322" s="92"/>
      <c r="CWP322" s="92"/>
      <c r="CWQ322" s="92"/>
      <c r="CWR322" s="92"/>
      <c r="CWS322" s="92"/>
      <c r="CWT322" s="92"/>
      <c r="CWU322" s="92"/>
      <c r="CWV322" s="92"/>
      <c r="CWW322" s="92"/>
      <c r="CWX322" s="92"/>
      <c r="CWY322" s="92"/>
      <c r="CWZ322" s="92"/>
      <c r="CXA322" s="92"/>
      <c r="CXB322" s="92"/>
      <c r="CXC322" s="92"/>
      <c r="CXD322" s="92"/>
      <c r="CXE322" s="92"/>
      <c r="CXF322" s="92"/>
      <c r="CXG322" s="92"/>
      <c r="CXH322" s="92"/>
      <c r="CXI322" s="92"/>
      <c r="CXJ322" s="92"/>
      <c r="CXK322" s="92"/>
      <c r="CXL322" s="92"/>
      <c r="CXM322" s="92"/>
      <c r="CXN322" s="92"/>
      <c r="CXO322" s="92"/>
      <c r="CXP322" s="92"/>
      <c r="CXQ322" s="92"/>
      <c r="CXR322" s="92"/>
      <c r="CXS322" s="92"/>
      <c r="CXT322" s="92"/>
      <c r="CXU322" s="92"/>
      <c r="CXV322" s="92"/>
      <c r="CXW322" s="92"/>
      <c r="CXX322" s="92"/>
      <c r="CXY322" s="92"/>
      <c r="CXZ322" s="92"/>
      <c r="CYA322" s="92"/>
      <c r="CYB322" s="92"/>
      <c r="CYC322" s="92"/>
      <c r="CYD322" s="92"/>
      <c r="CYE322" s="92"/>
      <c r="CYF322" s="92"/>
      <c r="CYG322" s="92"/>
      <c r="CYH322" s="92"/>
      <c r="CYI322" s="92"/>
      <c r="CYJ322" s="92"/>
      <c r="CYK322" s="92"/>
      <c r="CYL322" s="92"/>
      <c r="CYM322" s="92"/>
      <c r="CYN322" s="92"/>
      <c r="CYO322" s="92"/>
      <c r="CYP322" s="92"/>
      <c r="CYQ322" s="92"/>
      <c r="CYR322" s="92"/>
      <c r="CYS322" s="92"/>
      <c r="CYT322" s="92"/>
      <c r="CYU322" s="92"/>
      <c r="CYV322" s="92"/>
      <c r="CYW322" s="92"/>
      <c r="CYX322" s="92"/>
      <c r="CYY322" s="92"/>
      <c r="CYZ322" s="92"/>
      <c r="CZA322" s="92"/>
      <c r="CZB322" s="92"/>
      <c r="CZC322" s="92"/>
      <c r="CZD322" s="92"/>
      <c r="CZE322" s="92"/>
      <c r="CZF322" s="92"/>
      <c r="CZG322" s="92"/>
      <c r="CZH322" s="92"/>
      <c r="CZI322" s="92"/>
      <c r="CZJ322" s="92"/>
      <c r="CZK322" s="92"/>
      <c r="CZL322" s="92"/>
      <c r="CZM322" s="92"/>
      <c r="CZN322" s="92"/>
      <c r="CZO322" s="92"/>
      <c r="CZP322" s="92"/>
      <c r="CZQ322" s="92"/>
      <c r="CZR322" s="92"/>
      <c r="CZS322" s="92"/>
      <c r="CZT322" s="92"/>
      <c r="CZU322" s="92"/>
      <c r="CZV322" s="92"/>
      <c r="CZW322" s="92"/>
      <c r="CZX322" s="92"/>
      <c r="CZY322" s="92"/>
      <c r="CZZ322" s="92"/>
      <c r="DAA322" s="92"/>
      <c r="DAB322" s="92"/>
      <c r="DAC322" s="92"/>
      <c r="DAD322" s="92"/>
      <c r="DAE322" s="92"/>
      <c r="DAF322" s="92"/>
      <c r="DAG322" s="92"/>
      <c r="DAH322" s="92"/>
      <c r="DAI322" s="92"/>
      <c r="DAJ322" s="92"/>
      <c r="DAK322" s="92"/>
      <c r="DAL322" s="92"/>
      <c r="DAM322" s="92"/>
      <c r="DAN322" s="92"/>
      <c r="DAO322" s="92"/>
      <c r="DAP322" s="92"/>
      <c r="DAQ322" s="92"/>
      <c r="DAR322" s="92"/>
      <c r="DAS322" s="92"/>
      <c r="DAT322" s="92"/>
      <c r="DAU322" s="92"/>
      <c r="DAV322" s="92"/>
      <c r="DAW322" s="92"/>
      <c r="DAX322" s="92"/>
      <c r="DAY322" s="92"/>
      <c r="DAZ322" s="92"/>
      <c r="DBA322" s="92"/>
      <c r="DBB322" s="92"/>
      <c r="DBC322" s="92"/>
      <c r="DBD322" s="92"/>
      <c r="DBE322" s="92"/>
      <c r="DBF322" s="92"/>
      <c r="DBG322" s="92"/>
      <c r="DBH322" s="92"/>
      <c r="DBI322" s="92"/>
      <c r="DBJ322" s="92"/>
      <c r="DBK322" s="92"/>
      <c r="DBL322" s="92"/>
      <c r="DBM322" s="92"/>
      <c r="DBN322" s="92"/>
      <c r="DBO322" s="92"/>
      <c r="DBP322" s="92"/>
      <c r="DBQ322" s="92"/>
      <c r="DBR322" s="92"/>
      <c r="DBS322" s="92"/>
      <c r="DBT322" s="92"/>
      <c r="DBU322" s="92"/>
      <c r="DBV322" s="92"/>
      <c r="DBW322" s="92"/>
      <c r="DBX322" s="92"/>
      <c r="DBY322" s="92"/>
      <c r="DBZ322" s="92"/>
      <c r="DCA322" s="92"/>
      <c r="DCB322" s="92"/>
      <c r="DCC322" s="92"/>
      <c r="DCD322" s="92"/>
      <c r="DCE322" s="92"/>
      <c r="DCF322" s="92"/>
      <c r="DCG322" s="92"/>
      <c r="DCH322" s="92"/>
      <c r="DCI322" s="92"/>
      <c r="DCJ322" s="92"/>
      <c r="DCK322" s="92"/>
      <c r="DCL322" s="92"/>
      <c r="DCM322" s="92"/>
      <c r="DCN322" s="92"/>
      <c r="DCO322" s="92"/>
      <c r="DCP322" s="92"/>
      <c r="DCQ322" s="92"/>
      <c r="DCR322" s="92"/>
      <c r="DCS322" s="92"/>
      <c r="DCT322" s="92"/>
      <c r="DCU322" s="92"/>
      <c r="DCV322" s="92"/>
      <c r="DCW322" s="92"/>
      <c r="DCX322" s="92"/>
      <c r="DCY322" s="92"/>
      <c r="DCZ322" s="92"/>
      <c r="DDA322" s="92"/>
      <c r="DDB322" s="92"/>
      <c r="DDC322" s="92"/>
      <c r="DDD322" s="92"/>
      <c r="DDE322" s="92"/>
      <c r="DDF322" s="92"/>
      <c r="DDG322" s="92"/>
      <c r="DDH322" s="92"/>
      <c r="DDI322" s="92"/>
      <c r="DDJ322" s="92"/>
      <c r="DDK322" s="92"/>
      <c r="DDL322" s="92"/>
      <c r="DDM322" s="92"/>
      <c r="DDN322" s="92"/>
      <c r="DDO322" s="92"/>
      <c r="DDP322" s="92"/>
      <c r="DDQ322" s="92"/>
      <c r="DDR322" s="92"/>
      <c r="DDS322" s="92"/>
      <c r="DDT322" s="92"/>
      <c r="DDU322" s="92"/>
      <c r="DDV322" s="92"/>
      <c r="DDW322" s="92"/>
      <c r="DDX322" s="92"/>
      <c r="DDY322" s="92"/>
      <c r="DDZ322" s="92"/>
      <c r="DEA322" s="92"/>
      <c r="DEB322" s="92"/>
      <c r="DEC322" s="92"/>
      <c r="DED322" s="92"/>
      <c r="DEE322" s="92"/>
      <c r="DEF322" s="92"/>
      <c r="DEG322" s="92"/>
      <c r="DEH322" s="92"/>
      <c r="DEI322" s="92"/>
      <c r="DEJ322" s="92"/>
      <c r="DEK322" s="92"/>
      <c r="DEL322" s="92"/>
      <c r="DEM322" s="92"/>
      <c r="DEN322" s="92"/>
      <c r="DEO322" s="92"/>
      <c r="DEP322" s="92"/>
      <c r="DEQ322" s="92"/>
      <c r="DER322" s="92"/>
      <c r="DES322" s="92"/>
      <c r="DET322" s="92"/>
      <c r="DEU322" s="92"/>
      <c r="DEV322" s="92"/>
      <c r="DEW322" s="92"/>
      <c r="DEX322" s="92"/>
      <c r="DEY322" s="92"/>
      <c r="DEZ322" s="92"/>
      <c r="DFA322" s="92"/>
      <c r="DFB322" s="92"/>
      <c r="DFC322" s="92"/>
      <c r="DFD322" s="92"/>
      <c r="DFE322" s="92"/>
      <c r="DFF322" s="92"/>
      <c r="DFG322" s="92"/>
      <c r="DFH322" s="92"/>
      <c r="DFI322" s="92"/>
      <c r="DFJ322" s="92"/>
      <c r="DFK322" s="92"/>
      <c r="DFL322" s="92"/>
      <c r="DFM322" s="92"/>
      <c r="DFN322" s="92"/>
      <c r="DFO322" s="92"/>
      <c r="DFP322" s="92"/>
      <c r="DFQ322" s="92"/>
      <c r="DFR322" s="92"/>
      <c r="DFS322" s="92"/>
      <c r="DFT322" s="92"/>
      <c r="DFU322" s="92"/>
      <c r="DFV322" s="92"/>
      <c r="DFW322" s="92"/>
      <c r="DFX322" s="92"/>
      <c r="DFY322" s="92"/>
      <c r="DFZ322" s="92"/>
      <c r="DGA322" s="92"/>
      <c r="DGB322" s="92"/>
      <c r="DGC322" s="92"/>
      <c r="DGD322" s="92"/>
      <c r="DGE322" s="92"/>
      <c r="DGF322" s="92"/>
      <c r="DGG322" s="92"/>
      <c r="DGH322" s="92"/>
      <c r="DGI322" s="92"/>
      <c r="DGJ322" s="92"/>
      <c r="DGK322" s="92"/>
      <c r="DGL322" s="92"/>
      <c r="DGM322" s="92"/>
      <c r="DGN322" s="92"/>
      <c r="DGO322" s="92"/>
      <c r="DGP322" s="92"/>
      <c r="DGQ322" s="92"/>
      <c r="DGR322" s="92"/>
      <c r="DGS322" s="92"/>
      <c r="DGT322" s="92"/>
      <c r="DGU322" s="92"/>
      <c r="DGV322" s="92"/>
      <c r="DGW322" s="92"/>
      <c r="DGX322" s="92"/>
      <c r="DGY322" s="92"/>
      <c r="DGZ322" s="92"/>
      <c r="DHA322" s="92"/>
      <c r="DHB322" s="92"/>
      <c r="DHC322" s="92"/>
      <c r="DHD322" s="92"/>
      <c r="DHE322" s="92"/>
      <c r="DHF322" s="92"/>
      <c r="DHG322" s="92"/>
      <c r="DHH322" s="92"/>
      <c r="DHI322" s="92"/>
      <c r="DHJ322" s="92"/>
      <c r="DHK322" s="92"/>
      <c r="DHL322" s="92"/>
      <c r="DHM322" s="92"/>
      <c r="DHN322" s="92"/>
      <c r="DHO322" s="92"/>
      <c r="DHP322" s="92"/>
      <c r="DHQ322" s="92"/>
      <c r="DHR322" s="92"/>
      <c r="DHS322" s="92"/>
      <c r="DHT322" s="92"/>
      <c r="DHU322" s="92"/>
      <c r="DHV322" s="92"/>
      <c r="DHW322" s="92"/>
      <c r="DHX322" s="92"/>
      <c r="DHY322" s="92"/>
      <c r="DHZ322" s="92"/>
      <c r="DIA322" s="92"/>
      <c r="DIB322" s="92"/>
      <c r="DIC322" s="92"/>
      <c r="DID322" s="92"/>
      <c r="DIE322" s="92"/>
      <c r="DIF322" s="92"/>
      <c r="DIG322" s="92"/>
      <c r="DIH322" s="92"/>
      <c r="DII322" s="92"/>
      <c r="DIJ322" s="92"/>
      <c r="DIK322" s="92"/>
      <c r="DIL322" s="92"/>
      <c r="DIM322" s="92"/>
      <c r="DIN322" s="92"/>
      <c r="DIO322" s="92"/>
      <c r="DIP322" s="92"/>
      <c r="DIQ322" s="92"/>
      <c r="DIR322" s="92"/>
      <c r="DIS322" s="92"/>
      <c r="DIT322" s="92"/>
      <c r="DIU322" s="92"/>
      <c r="DIV322" s="92"/>
      <c r="DIW322" s="92"/>
      <c r="DIX322" s="92"/>
      <c r="DIY322" s="92"/>
      <c r="DIZ322" s="92"/>
      <c r="DJA322" s="92"/>
      <c r="DJB322" s="92"/>
      <c r="DJC322" s="92"/>
      <c r="DJD322" s="92"/>
      <c r="DJE322" s="92"/>
      <c r="DJF322" s="92"/>
      <c r="DJG322" s="92"/>
      <c r="DJH322" s="92"/>
      <c r="DJI322" s="92"/>
      <c r="DJJ322" s="92"/>
      <c r="DJK322" s="92"/>
      <c r="DJL322" s="92"/>
      <c r="DJM322" s="92"/>
      <c r="DJN322" s="92"/>
      <c r="DJO322" s="92"/>
      <c r="DJP322" s="92"/>
      <c r="DJQ322" s="92"/>
      <c r="DJR322" s="92"/>
      <c r="DJS322" s="92"/>
      <c r="DJT322" s="92"/>
      <c r="DJU322" s="92"/>
      <c r="DJV322" s="92"/>
      <c r="DJW322" s="92"/>
      <c r="DJX322" s="92"/>
      <c r="DJY322" s="92"/>
      <c r="DJZ322" s="92"/>
      <c r="DKA322" s="92"/>
      <c r="DKB322" s="92"/>
      <c r="DKC322" s="92"/>
      <c r="DKD322" s="92"/>
      <c r="DKE322" s="92"/>
      <c r="DKF322" s="92"/>
      <c r="DKG322" s="92"/>
      <c r="DKH322" s="92"/>
      <c r="DKI322" s="92"/>
      <c r="DKJ322" s="92"/>
      <c r="DKK322" s="92"/>
      <c r="DKL322" s="92"/>
      <c r="DKM322" s="92"/>
      <c r="DKN322" s="92"/>
      <c r="DKO322" s="92"/>
      <c r="DKP322" s="92"/>
      <c r="DKQ322" s="92"/>
      <c r="DKR322" s="92"/>
      <c r="DKS322" s="92"/>
      <c r="DKT322" s="92"/>
      <c r="DKU322" s="92"/>
      <c r="DKV322" s="92"/>
      <c r="DKW322" s="92"/>
      <c r="DKX322" s="92"/>
      <c r="DKY322" s="92"/>
      <c r="DKZ322" s="92"/>
      <c r="DLA322" s="92"/>
      <c r="DLB322" s="92"/>
      <c r="DLC322" s="92"/>
      <c r="DLD322" s="92"/>
      <c r="DLE322" s="92"/>
      <c r="DLF322" s="92"/>
      <c r="DLG322" s="92"/>
      <c r="DLH322" s="92"/>
      <c r="DLI322" s="92"/>
      <c r="DLJ322" s="92"/>
      <c r="DLK322" s="92"/>
      <c r="DLL322" s="92"/>
      <c r="DLM322" s="92"/>
      <c r="DLN322" s="92"/>
      <c r="DLO322" s="92"/>
      <c r="DLP322" s="92"/>
      <c r="DLQ322" s="92"/>
      <c r="DLR322" s="92"/>
      <c r="DLS322" s="92"/>
      <c r="DLT322" s="92"/>
      <c r="DLU322" s="92"/>
      <c r="DLV322" s="92"/>
      <c r="DLW322" s="92"/>
      <c r="DLX322" s="92"/>
      <c r="DLY322" s="92"/>
      <c r="DLZ322" s="92"/>
      <c r="DMA322" s="92"/>
      <c r="DMB322" s="92"/>
      <c r="DMC322" s="92"/>
      <c r="DMD322" s="92"/>
      <c r="DME322" s="92"/>
      <c r="DMF322" s="92"/>
      <c r="DMG322" s="92"/>
      <c r="DMH322" s="92"/>
      <c r="DMI322" s="92"/>
      <c r="DMJ322" s="92"/>
      <c r="DMK322" s="92"/>
      <c r="DML322" s="92"/>
      <c r="DMM322" s="92"/>
      <c r="DMN322" s="92"/>
      <c r="DMO322" s="92"/>
      <c r="DMP322" s="92"/>
      <c r="DMQ322" s="92"/>
      <c r="DMR322" s="92"/>
      <c r="DMS322" s="92"/>
      <c r="DMT322" s="92"/>
      <c r="DMU322" s="92"/>
      <c r="DMV322" s="92"/>
      <c r="DMW322" s="92"/>
      <c r="DMX322" s="92"/>
      <c r="DMY322" s="92"/>
      <c r="DMZ322" s="92"/>
      <c r="DNA322" s="92"/>
      <c r="DNB322" s="92"/>
      <c r="DNC322" s="92"/>
      <c r="DND322" s="92"/>
      <c r="DNE322" s="92"/>
      <c r="DNF322" s="92"/>
      <c r="DNG322" s="92"/>
      <c r="DNH322" s="92"/>
      <c r="DNI322" s="92"/>
      <c r="DNJ322" s="92"/>
      <c r="DNK322" s="92"/>
      <c r="DNL322" s="92"/>
      <c r="DNM322" s="92"/>
      <c r="DNN322" s="92"/>
      <c r="DNO322" s="92"/>
      <c r="DNP322" s="92"/>
      <c r="DNQ322" s="92"/>
      <c r="DNR322" s="92"/>
      <c r="DNS322" s="92"/>
      <c r="DNT322" s="92"/>
      <c r="DNU322" s="92"/>
      <c r="DNV322" s="92"/>
      <c r="DNW322" s="92"/>
      <c r="DNX322" s="92"/>
      <c r="DNY322" s="92"/>
      <c r="DNZ322" s="92"/>
      <c r="DOA322" s="92"/>
      <c r="DOB322" s="92"/>
      <c r="DOC322" s="92"/>
      <c r="DOD322" s="92"/>
      <c r="DOE322" s="92"/>
      <c r="DOF322" s="92"/>
      <c r="DOG322" s="92"/>
      <c r="DOH322" s="92"/>
      <c r="DOI322" s="92"/>
      <c r="DOJ322" s="92"/>
      <c r="DOK322" s="92"/>
      <c r="DOL322" s="92"/>
      <c r="DOM322" s="92"/>
      <c r="DON322" s="92"/>
      <c r="DOO322" s="92"/>
      <c r="DOP322" s="92"/>
      <c r="DOQ322" s="92"/>
      <c r="DOR322" s="92"/>
      <c r="DOS322" s="92"/>
      <c r="DOT322" s="92"/>
      <c r="DOU322" s="92"/>
      <c r="DOV322" s="92"/>
      <c r="DOW322" s="92"/>
      <c r="DOX322" s="92"/>
      <c r="DOY322" s="92"/>
      <c r="DOZ322" s="92"/>
      <c r="DPA322" s="92"/>
      <c r="DPB322" s="92"/>
      <c r="DPC322" s="92"/>
      <c r="DPD322" s="92"/>
      <c r="DPE322" s="92"/>
      <c r="DPF322" s="92"/>
      <c r="DPG322" s="92"/>
      <c r="DPH322" s="92"/>
      <c r="DPI322" s="92"/>
      <c r="DPJ322" s="92"/>
      <c r="DPK322" s="92"/>
      <c r="DPL322" s="92"/>
      <c r="DPM322" s="92"/>
      <c r="DPN322" s="92"/>
      <c r="DPO322" s="92"/>
      <c r="DPP322" s="92"/>
      <c r="DPQ322" s="92"/>
      <c r="DPR322" s="92"/>
      <c r="DPS322" s="92"/>
      <c r="DPT322" s="92"/>
      <c r="DPU322" s="92"/>
      <c r="DPV322" s="92"/>
      <c r="DPW322" s="92"/>
      <c r="DPX322" s="92"/>
      <c r="DPY322" s="92"/>
      <c r="DPZ322" s="92"/>
      <c r="DQA322" s="92"/>
      <c r="DQB322" s="92"/>
      <c r="DQC322" s="92"/>
      <c r="DQD322" s="92"/>
      <c r="DQE322" s="92"/>
      <c r="DQF322" s="92"/>
      <c r="DQG322" s="92"/>
      <c r="DQH322" s="92"/>
      <c r="DQI322" s="92"/>
      <c r="DQJ322" s="92"/>
      <c r="DQK322" s="92"/>
      <c r="DQL322" s="92"/>
      <c r="DQM322" s="92"/>
      <c r="DQN322" s="92"/>
      <c r="DQO322" s="92"/>
      <c r="DQP322" s="92"/>
      <c r="DQQ322" s="92"/>
      <c r="DQR322" s="92"/>
      <c r="DQS322" s="92"/>
      <c r="DQT322" s="92"/>
      <c r="DQU322" s="92"/>
      <c r="DQV322" s="92"/>
      <c r="DQW322" s="92"/>
      <c r="DQX322" s="92"/>
      <c r="DQY322" s="92"/>
      <c r="DQZ322" s="92"/>
      <c r="DRA322" s="92"/>
      <c r="DRB322" s="92"/>
      <c r="DRC322" s="92"/>
      <c r="DRD322" s="92"/>
      <c r="DRE322" s="92"/>
      <c r="DRF322" s="92"/>
      <c r="DRG322" s="92"/>
      <c r="DRH322" s="92"/>
      <c r="DRI322" s="92"/>
      <c r="DRJ322" s="92"/>
      <c r="DRK322" s="92"/>
      <c r="DRL322" s="92"/>
      <c r="DRM322" s="92"/>
      <c r="DRN322" s="92"/>
      <c r="DRO322" s="92"/>
      <c r="DRP322" s="92"/>
      <c r="DRQ322" s="92"/>
      <c r="DRR322" s="92"/>
      <c r="DRS322" s="92"/>
      <c r="DRT322" s="92"/>
      <c r="DRU322" s="92"/>
      <c r="DRV322" s="92"/>
      <c r="DRW322" s="92"/>
      <c r="DRX322" s="92"/>
      <c r="DRY322" s="92"/>
      <c r="DRZ322" s="92"/>
      <c r="DSA322" s="92"/>
      <c r="DSB322" s="92"/>
      <c r="DSC322" s="92"/>
      <c r="DSD322" s="92"/>
      <c r="DSE322" s="92"/>
      <c r="DSF322" s="92"/>
      <c r="DSG322" s="92"/>
      <c r="DSH322" s="92"/>
      <c r="DSI322" s="92"/>
      <c r="DSJ322" s="92"/>
      <c r="DSK322" s="92"/>
      <c r="DSL322" s="92"/>
      <c r="DSM322" s="92"/>
      <c r="DSN322" s="92"/>
      <c r="DSO322" s="92"/>
      <c r="DSP322" s="92"/>
      <c r="DSQ322" s="92"/>
      <c r="DSR322" s="92"/>
      <c r="DSS322" s="92"/>
      <c r="DST322" s="92"/>
      <c r="DSU322" s="92"/>
      <c r="DSV322" s="92"/>
      <c r="DSW322" s="92"/>
      <c r="DSX322" s="92"/>
      <c r="DSY322" s="92"/>
      <c r="DSZ322" s="92"/>
      <c r="DTA322" s="92"/>
      <c r="DTB322" s="92"/>
      <c r="DTC322" s="92"/>
      <c r="DTD322" s="92"/>
      <c r="DTE322" s="92"/>
      <c r="DTF322" s="92"/>
      <c r="DTG322" s="92"/>
      <c r="DTH322" s="92"/>
      <c r="DTI322" s="92"/>
      <c r="DTJ322" s="92"/>
      <c r="DTK322" s="92"/>
      <c r="DTL322" s="92"/>
      <c r="DTM322" s="92"/>
      <c r="DTN322" s="92"/>
      <c r="DTO322" s="92"/>
      <c r="DTP322" s="92"/>
      <c r="DTQ322" s="92"/>
      <c r="DTR322" s="92"/>
      <c r="DTS322" s="92"/>
      <c r="DTT322" s="92"/>
      <c r="DTU322" s="92"/>
      <c r="DTV322" s="92"/>
      <c r="DTW322" s="92"/>
      <c r="DTX322" s="92"/>
      <c r="DTY322" s="92"/>
      <c r="DTZ322" s="92"/>
      <c r="DUA322" s="92"/>
      <c r="DUB322" s="92"/>
      <c r="DUC322" s="92"/>
      <c r="DUD322" s="92"/>
      <c r="DUE322" s="92"/>
      <c r="DUF322" s="92"/>
      <c r="DUG322" s="92"/>
      <c r="DUH322" s="92"/>
      <c r="DUI322" s="92"/>
      <c r="DUJ322" s="92"/>
      <c r="DUK322" s="92"/>
      <c r="DUL322" s="92"/>
      <c r="DUM322" s="92"/>
      <c r="DUN322" s="92"/>
      <c r="DUO322" s="92"/>
      <c r="DUP322" s="92"/>
      <c r="DUQ322" s="92"/>
      <c r="DUR322" s="92"/>
      <c r="DUS322" s="92"/>
      <c r="DUT322" s="92"/>
      <c r="DUU322" s="92"/>
      <c r="DUV322" s="92"/>
      <c r="DUW322" s="92"/>
      <c r="DUX322" s="92"/>
      <c r="DUY322" s="92"/>
      <c r="DUZ322" s="92"/>
      <c r="DVA322" s="92"/>
      <c r="DVB322" s="92"/>
      <c r="DVC322" s="92"/>
      <c r="DVD322" s="92"/>
      <c r="DVE322" s="92"/>
      <c r="DVF322" s="92"/>
      <c r="DVG322" s="92"/>
      <c r="DVH322" s="92"/>
      <c r="DVI322" s="92"/>
      <c r="DVJ322" s="92"/>
      <c r="DVK322" s="92"/>
      <c r="DVL322" s="92"/>
      <c r="DVM322" s="92"/>
      <c r="DVN322" s="92"/>
      <c r="DVO322" s="92"/>
      <c r="DVP322" s="92"/>
      <c r="DVQ322" s="92"/>
      <c r="DVR322" s="92"/>
      <c r="DVS322" s="92"/>
      <c r="DVT322" s="92"/>
      <c r="DVU322" s="92"/>
      <c r="DVV322" s="92"/>
      <c r="DVW322" s="92"/>
      <c r="DVX322" s="92"/>
      <c r="DVY322" s="92"/>
      <c r="DVZ322" s="92"/>
      <c r="DWA322" s="92"/>
      <c r="DWB322" s="92"/>
      <c r="DWC322" s="92"/>
      <c r="DWD322" s="92"/>
      <c r="DWE322" s="92"/>
      <c r="DWF322" s="92"/>
      <c r="DWG322" s="92"/>
      <c r="DWH322" s="92"/>
      <c r="DWI322" s="92"/>
      <c r="DWJ322" s="92"/>
      <c r="DWK322" s="92"/>
      <c r="DWL322" s="92"/>
      <c r="DWM322" s="92"/>
      <c r="DWN322" s="92"/>
      <c r="DWO322" s="92"/>
      <c r="DWP322" s="92"/>
      <c r="DWQ322" s="92"/>
      <c r="DWR322" s="92"/>
      <c r="DWS322" s="92"/>
      <c r="DWT322" s="92"/>
      <c r="DWU322" s="92"/>
      <c r="DWV322" s="92"/>
      <c r="DWW322" s="92"/>
      <c r="DWX322" s="92"/>
      <c r="DWY322" s="92"/>
      <c r="DWZ322" s="92"/>
      <c r="DXA322" s="92"/>
      <c r="DXB322" s="92"/>
      <c r="DXC322" s="92"/>
      <c r="DXD322" s="92"/>
      <c r="DXE322" s="92"/>
      <c r="DXF322" s="92"/>
      <c r="DXG322" s="92"/>
      <c r="DXH322" s="92"/>
      <c r="DXI322" s="92"/>
      <c r="DXJ322" s="92"/>
      <c r="DXK322" s="92"/>
      <c r="DXL322" s="92"/>
      <c r="DXM322" s="92"/>
      <c r="DXN322" s="92"/>
      <c r="DXO322" s="92"/>
      <c r="DXP322" s="92"/>
      <c r="DXQ322" s="92"/>
      <c r="DXR322" s="92"/>
      <c r="DXS322" s="92"/>
      <c r="DXT322" s="92"/>
      <c r="DXU322" s="92"/>
      <c r="DXV322" s="92"/>
      <c r="DXW322" s="92"/>
      <c r="DXX322" s="92"/>
      <c r="DXY322" s="92"/>
      <c r="DXZ322" s="92"/>
      <c r="DYA322" s="92"/>
      <c r="DYB322" s="92"/>
      <c r="DYC322" s="92"/>
      <c r="DYD322" s="92"/>
      <c r="DYE322" s="92"/>
      <c r="DYF322" s="92"/>
      <c r="DYG322" s="92"/>
      <c r="DYH322" s="92"/>
      <c r="DYI322" s="92"/>
      <c r="DYJ322" s="92"/>
      <c r="DYK322" s="92"/>
      <c r="DYL322" s="92"/>
      <c r="DYM322" s="92"/>
      <c r="DYN322" s="92"/>
      <c r="DYO322" s="92"/>
      <c r="DYP322" s="92"/>
      <c r="DYQ322" s="92"/>
      <c r="DYR322" s="92"/>
      <c r="DYS322" s="92"/>
      <c r="DYT322" s="92"/>
      <c r="DYU322" s="92"/>
      <c r="DYV322" s="92"/>
      <c r="DYW322" s="92"/>
      <c r="DYX322" s="92"/>
      <c r="DYY322" s="92"/>
      <c r="DYZ322" s="92"/>
      <c r="DZA322" s="92"/>
      <c r="DZB322" s="92"/>
      <c r="DZC322" s="92"/>
      <c r="DZD322" s="92"/>
      <c r="DZE322" s="92"/>
      <c r="DZF322" s="92"/>
      <c r="DZG322" s="92"/>
      <c r="DZH322" s="92"/>
      <c r="DZI322" s="92"/>
      <c r="DZJ322" s="92"/>
      <c r="DZK322" s="92"/>
      <c r="DZL322" s="92"/>
      <c r="DZM322" s="92"/>
      <c r="DZN322" s="92"/>
      <c r="DZO322" s="92"/>
      <c r="DZP322" s="92"/>
      <c r="DZQ322" s="92"/>
      <c r="DZR322" s="92"/>
      <c r="DZS322" s="92"/>
      <c r="DZT322" s="92"/>
      <c r="DZU322" s="92"/>
      <c r="DZV322" s="92"/>
      <c r="DZW322" s="92"/>
      <c r="DZX322" s="92"/>
      <c r="DZY322" s="92"/>
      <c r="DZZ322" s="92"/>
      <c r="EAA322" s="92"/>
      <c r="EAB322" s="92"/>
      <c r="EAC322" s="92"/>
      <c r="EAD322" s="92"/>
      <c r="EAE322" s="92"/>
      <c r="EAF322" s="92"/>
      <c r="EAG322" s="92"/>
      <c r="EAH322" s="92"/>
      <c r="EAI322" s="92"/>
      <c r="EAJ322" s="92"/>
      <c r="EAK322" s="92"/>
      <c r="EAL322" s="92"/>
      <c r="EAM322" s="92"/>
      <c r="EAN322" s="92"/>
      <c r="EAO322" s="92"/>
      <c r="EAP322" s="92"/>
      <c r="EAQ322" s="92"/>
      <c r="EAR322" s="92"/>
      <c r="EAS322" s="92"/>
      <c r="EAT322" s="92"/>
      <c r="EAU322" s="92"/>
      <c r="EAV322" s="92"/>
      <c r="EAW322" s="92"/>
      <c r="EAX322" s="92"/>
      <c r="EAY322" s="92"/>
      <c r="EAZ322" s="92"/>
      <c r="EBA322" s="92"/>
      <c r="EBB322" s="92"/>
      <c r="EBC322" s="92"/>
      <c r="EBD322" s="92"/>
      <c r="EBE322" s="92"/>
      <c r="EBF322" s="92"/>
      <c r="EBG322" s="92"/>
      <c r="EBH322" s="92"/>
      <c r="EBI322" s="92"/>
      <c r="EBJ322" s="92"/>
      <c r="EBK322" s="92"/>
      <c r="EBL322" s="92"/>
      <c r="EBM322" s="92"/>
      <c r="EBN322" s="92"/>
      <c r="EBO322" s="92"/>
      <c r="EBP322" s="92"/>
      <c r="EBQ322" s="92"/>
      <c r="EBR322" s="92"/>
      <c r="EBS322" s="92"/>
      <c r="EBT322" s="92"/>
      <c r="EBU322" s="92"/>
      <c r="EBV322" s="92"/>
      <c r="EBW322" s="92"/>
      <c r="EBX322" s="92"/>
      <c r="EBY322" s="92"/>
      <c r="EBZ322" s="92"/>
      <c r="ECA322" s="92"/>
      <c r="ECB322" s="92"/>
      <c r="ECC322" s="92"/>
      <c r="ECD322" s="92"/>
      <c r="ECE322" s="92"/>
      <c r="ECF322" s="92"/>
      <c r="ECG322" s="92"/>
      <c r="ECH322" s="92"/>
      <c r="ECI322" s="92"/>
      <c r="ECJ322" s="92"/>
      <c r="ECK322" s="92"/>
      <c r="ECL322" s="92"/>
      <c r="ECM322" s="92"/>
      <c r="ECN322" s="92"/>
      <c r="ECO322" s="92"/>
      <c r="ECP322" s="92"/>
      <c r="ECQ322" s="92"/>
      <c r="ECR322" s="92"/>
      <c r="ECS322" s="92"/>
      <c r="ECT322" s="92"/>
      <c r="ECU322" s="92"/>
      <c r="ECV322" s="92"/>
      <c r="ECW322" s="92"/>
      <c r="ECX322" s="92"/>
      <c r="ECY322" s="92"/>
      <c r="ECZ322" s="92"/>
      <c r="EDA322" s="92"/>
      <c r="EDB322" s="92"/>
      <c r="EDC322" s="92"/>
      <c r="EDD322" s="92"/>
      <c r="EDE322" s="92"/>
      <c r="EDF322" s="92"/>
      <c r="EDG322" s="92"/>
      <c r="EDH322" s="92"/>
      <c r="EDI322" s="92"/>
      <c r="EDJ322" s="92"/>
      <c r="EDK322" s="92"/>
      <c r="EDL322" s="92"/>
      <c r="EDM322" s="92"/>
      <c r="EDN322" s="92"/>
      <c r="EDO322" s="92"/>
      <c r="EDP322" s="92"/>
      <c r="EDQ322" s="92"/>
      <c r="EDR322" s="92"/>
      <c r="EDS322" s="92"/>
      <c r="EDT322" s="92"/>
      <c r="EDU322" s="92"/>
      <c r="EDV322" s="92"/>
      <c r="EDW322" s="92"/>
      <c r="EDX322" s="92"/>
      <c r="EDY322" s="92"/>
      <c r="EDZ322" s="92"/>
      <c r="EEA322" s="92"/>
      <c r="EEB322" s="92"/>
      <c r="EEC322" s="92"/>
      <c r="EED322" s="92"/>
      <c r="EEE322" s="92"/>
      <c r="EEF322" s="92"/>
      <c r="EEG322" s="92"/>
      <c r="EEH322" s="92"/>
      <c r="EEI322" s="92"/>
      <c r="EEJ322" s="92"/>
      <c r="EEK322" s="92"/>
      <c r="EEL322" s="92"/>
      <c r="EEM322" s="92"/>
      <c r="EEN322" s="92"/>
      <c r="EEO322" s="92"/>
      <c r="EEP322" s="92"/>
      <c r="EEQ322" s="92"/>
      <c r="EER322" s="92"/>
      <c r="EES322" s="92"/>
      <c r="EET322" s="92"/>
      <c r="EEU322" s="92"/>
      <c r="EEV322" s="92"/>
      <c r="EEW322" s="92"/>
      <c r="EEX322" s="92"/>
      <c r="EEY322" s="92"/>
      <c r="EEZ322" s="92"/>
      <c r="EFA322" s="92"/>
      <c r="EFB322" s="92"/>
      <c r="EFC322" s="92"/>
      <c r="EFD322" s="92"/>
      <c r="EFE322" s="92"/>
      <c r="EFF322" s="92"/>
      <c r="EFG322" s="92"/>
      <c r="EFH322" s="92"/>
      <c r="EFI322" s="92"/>
      <c r="EFJ322" s="92"/>
      <c r="EFK322" s="92"/>
      <c r="EFL322" s="92"/>
      <c r="EFM322" s="92"/>
      <c r="EFN322" s="92"/>
      <c r="EFO322" s="92"/>
      <c r="EFP322" s="92"/>
      <c r="EFQ322" s="92"/>
      <c r="EFR322" s="92"/>
      <c r="EFS322" s="92"/>
      <c r="EFT322" s="92"/>
      <c r="EFU322" s="92"/>
      <c r="EFV322" s="92"/>
      <c r="EFW322" s="92"/>
      <c r="EFX322" s="92"/>
      <c r="EFY322" s="92"/>
      <c r="EFZ322" s="92"/>
      <c r="EGA322" s="92"/>
      <c r="EGB322" s="92"/>
      <c r="EGC322" s="92"/>
      <c r="EGD322" s="92"/>
      <c r="EGE322" s="92"/>
      <c r="EGF322" s="92"/>
      <c r="EGG322" s="92"/>
      <c r="EGH322" s="92"/>
      <c r="EGI322" s="92"/>
      <c r="EGJ322" s="92"/>
      <c r="EGK322" s="92"/>
      <c r="EGL322" s="92"/>
      <c r="EGM322" s="92"/>
      <c r="EGN322" s="92"/>
      <c r="EGO322" s="92"/>
      <c r="EGP322" s="92"/>
      <c r="EGQ322" s="92"/>
      <c r="EGR322" s="92"/>
      <c r="EGS322" s="92"/>
      <c r="EGT322" s="92"/>
      <c r="EGU322" s="92"/>
      <c r="EGV322" s="92"/>
      <c r="EGW322" s="92"/>
      <c r="EGX322" s="92"/>
      <c r="EGY322" s="92"/>
      <c r="EGZ322" s="92"/>
      <c r="EHA322" s="92"/>
      <c r="EHB322" s="92"/>
      <c r="EHC322" s="92"/>
      <c r="EHD322" s="92"/>
      <c r="EHE322" s="92"/>
      <c r="EHF322" s="92"/>
      <c r="EHG322" s="92"/>
      <c r="EHH322" s="92"/>
      <c r="EHI322" s="92"/>
      <c r="EHJ322" s="92"/>
      <c r="EHK322" s="92"/>
      <c r="EHL322" s="92"/>
      <c r="EHM322" s="92"/>
      <c r="EHN322" s="92"/>
      <c r="EHO322" s="92"/>
      <c r="EHP322" s="92"/>
      <c r="EHQ322" s="92"/>
      <c r="EHR322" s="92"/>
      <c r="EHS322" s="92"/>
      <c r="EHT322" s="92"/>
      <c r="EHU322" s="92"/>
      <c r="EHV322" s="92"/>
      <c r="EHW322" s="92"/>
      <c r="EHX322" s="92"/>
      <c r="EHY322" s="92"/>
      <c r="EHZ322" s="92"/>
      <c r="EIA322" s="92"/>
      <c r="EIB322" s="92"/>
      <c r="EIC322" s="92"/>
      <c r="EID322" s="92"/>
      <c r="EIE322" s="92"/>
      <c r="EIF322" s="92"/>
      <c r="EIG322" s="92"/>
      <c r="EIH322" s="92"/>
      <c r="EII322" s="92"/>
      <c r="EIJ322" s="92"/>
      <c r="EIK322" s="92"/>
      <c r="EIL322" s="92"/>
      <c r="EIM322" s="92"/>
      <c r="EIN322" s="92"/>
      <c r="EIO322" s="92"/>
      <c r="EIP322" s="92"/>
      <c r="EIQ322" s="92"/>
      <c r="EIR322" s="92"/>
      <c r="EIS322" s="92"/>
      <c r="EIT322" s="92"/>
      <c r="EIU322" s="92"/>
      <c r="EIV322" s="92"/>
      <c r="EIW322" s="92"/>
      <c r="EIX322" s="92"/>
      <c r="EIY322" s="92"/>
      <c r="EIZ322" s="92"/>
      <c r="EJA322" s="92"/>
      <c r="EJB322" s="92"/>
      <c r="EJC322" s="92"/>
      <c r="EJD322" s="92"/>
      <c r="EJE322" s="92"/>
      <c r="EJF322" s="92"/>
      <c r="EJG322" s="92"/>
      <c r="EJH322" s="92"/>
      <c r="EJI322" s="92"/>
      <c r="EJJ322" s="92"/>
      <c r="EJK322" s="92"/>
      <c r="EJL322" s="92"/>
      <c r="EJM322" s="92"/>
      <c r="EJN322" s="92"/>
      <c r="EJO322" s="92"/>
      <c r="EJP322" s="92"/>
      <c r="EJQ322" s="92"/>
      <c r="EJR322" s="92"/>
      <c r="EJS322" s="92"/>
      <c r="EJT322" s="92"/>
      <c r="EJU322" s="92"/>
      <c r="EJV322" s="92"/>
      <c r="EJW322" s="92"/>
      <c r="EJX322" s="92"/>
      <c r="EJY322" s="92"/>
      <c r="EJZ322" s="92"/>
      <c r="EKA322" s="92"/>
      <c r="EKB322" s="92"/>
      <c r="EKC322" s="92"/>
      <c r="EKD322" s="92"/>
      <c r="EKE322" s="92"/>
      <c r="EKF322" s="92"/>
      <c r="EKG322" s="92"/>
      <c r="EKH322" s="92"/>
      <c r="EKI322" s="92"/>
      <c r="EKJ322" s="92"/>
      <c r="EKK322" s="92"/>
      <c r="EKL322" s="92"/>
      <c r="EKM322" s="92"/>
      <c r="EKN322" s="92"/>
      <c r="EKO322" s="92"/>
      <c r="EKP322" s="92"/>
      <c r="EKQ322" s="92"/>
      <c r="EKR322" s="92"/>
      <c r="EKS322" s="92"/>
      <c r="EKT322" s="92"/>
      <c r="EKU322" s="92"/>
      <c r="EKV322" s="92"/>
      <c r="EKW322" s="92"/>
      <c r="EKX322" s="92"/>
      <c r="EKY322" s="92"/>
      <c r="EKZ322" s="92"/>
      <c r="ELA322" s="92"/>
      <c r="ELB322" s="92"/>
      <c r="ELC322" s="92"/>
      <c r="ELD322" s="92"/>
      <c r="ELE322" s="92"/>
      <c r="ELF322" s="92"/>
      <c r="ELG322" s="92"/>
      <c r="ELH322" s="92"/>
      <c r="ELI322" s="92"/>
      <c r="ELJ322" s="92"/>
      <c r="ELK322" s="92"/>
      <c r="ELL322" s="92"/>
      <c r="ELM322" s="92"/>
      <c r="ELN322" s="92"/>
      <c r="ELO322" s="92"/>
      <c r="ELP322" s="92"/>
      <c r="ELQ322" s="92"/>
      <c r="ELR322" s="92"/>
      <c r="ELS322" s="92"/>
      <c r="ELT322" s="92"/>
      <c r="ELU322" s="92"/>
      <c r="ELV322" s="92"/>
      <c r="ELW322" s="92"/>
      <c r="ELX322" s="92"/>
      <c r="ELY322" s="92"/>
      <c r="ELZ322" s="92"/>
      <c r="EMA322" s="92"/>
      <c r="EMB322" s="92"/>
      <c r="EMC322" s="92"/>
      <c r="EMD322" s="92"/>
      <c r="EME322" s="92"/>
      <c r="EMF322" s="92"/>
      <c r="EMG322" s="92"/>
      <c r="EMH322" s="92"/>
      <c r="EMI322" s="92"/>
      <c r="EMJ322" s="92"/>
      <c r="EMK322" s="92"/>
      <c r="EML322" s="92"/>
      <c r="EMM322" s="92"/>
      <c r="EMN322" s="92"/>
      <c r="EMO322" s="92"/>
      <c r="EMP322" s="92"/>
      <c r="EMQ322" s="92"/>
      <c r="EMR322" s="92"/>
      <c r="EMS322" s="92"/>
      <c r="EMT322" s="92"/>
      <c r="EMU322" s="92"/>
      <c r="EMV322" s="92"/>
      <c r="EMW322" s="92"/>
      <c r="EMX322" s="92"/>
      <c r="EMY322" s="92"/>
      <c r="EMZ322" s="92"/>
      <c r="ENA322" s="92"/>
      <c r="ENB322" s="92"/>
      <c r="ENC322" s="92"/>
      <c r="END322" s="92"/>
      <c r="ENE322" s="92"/>
      <c r="ENF322" s="92"/>
      <c r="ENG322" s="92"/>
      <c r="ENH322" s="92"/>
      <c r="ENI322" s="92"/>
      <c r="ENJ322" s="92"/>
      <c r="ENK322" s="92"/>
      <c r="ENL322" s="92"/>
      <c r="ENM322" s="92"/>
      <c r="ENN322" s="92"/>
      <c r="ENO322" s="92"/>
      <c r="ENP322" s="92"/>
      <c r="ENQ322" s="92"/>
      <c r="ENR322" s="92"/>
      <c r="ENS322" s="92"/>
      <c r="ENT322" s="92"/>
      <c r="ENU322" s="92"/>
      <c r="ENV322" s="92"/>
      <c r="ENW322" s="92"/>
      <c r="ENX322" s="92"/>
      <c r="ENY322" s="92"/>
      <c r="ENZ322" s="92"/>
      <c r="EOA322" s="92"/>
      <c r="EOB322" s="92"/>
      <c r="EOC322" s="92"/>
      <c r="EOD322" s="92"/>
      <c r="EOE322" s="92"/>
      <c r="EOF322" s="92"/>
      <c r="EOG322" s="92"/>
      <c r="EOH322" s="92"/>
      <c r="EOI322" s="92"/>
      <c r="EOJ322" s="92"/>
      <c r="EOK322" s="92"/>
      <c r="EOL322" s="92"/>
      <c r="EOM322" s="92"/>
      <c r="EON322" s="92"/>
      <c r="EOO322" s="92"/>
      <c r="EOP322" s="92"/>
      <c r="EOQ322" s="92"/>
      <c r="EOR322" s="92"/>
      <c r="EOS322" s="92"/>
      <c r="EOT322" s="92"/>
      <c r="EOU322" s="92"/>
      <c r="EOV322" s="92"/>
      <c r="EOW322" s="92"/>
      <c r="EOX322" s="92"/>
      <c r="EOY322" s="92"/>
      <c r="EOZ322" s="92"/>
      <c r="EPA322" s="92"/>
      <c r="EPB322" s="92"/>
      <c r="EPC322" s="92"/>
      <c r="EPD322" s="92"/>
      <c r="EPE322" s="92"/>
      <c r="EPF322" s="92"/>
      <c r="EPG322" s="92"/>
      <c r="EPH322" s="92"/>
      <c r="EPI322" s="92"/>
      <c r="EPJ322" s="92"/>
      <c r="EPK322" s="92"/>
      <c r="EPL322" s="92"/>
      <c r="EPM322" s="92"/>
      <c r="EPN322" s="92"/>
      <c r="EPO322" s="92"/>
      <c r="EPP322" s="92"/>
      <c r="EPQ322" s="92"/>
      <c r="EPR322" s="92"/>
      <c r="EPS322" s="92"/>
      <c r="EPT322" s="92"/>
      <c r="EPU322" s="92"/>
      <c r="EPV322" s="92"/>
      <c r="EPW322" s="92"/>
      <c r="EPX322" s="92"/>
      <c r="EPY322" s="92"/>
      <c r="EPZ322" s="92"/>
      <c r="EQA322" s="92"/>
      <c r="EQB322" s="92"/>
      <c r="EQC322" s="92"/>
      <c r="EQD322" s="92"/>
      <c r="EQE322" s="92"/>
      <c r="EQF322" s="92"/>
      <c r="EQG322" s="92"/>
      <c r="EQH322" s="92"/>
      <c r="EQI322" s="92"/>
      <c r="EQJ322" s="92"/>
      <c r="EQK322" s="92"/>
      <c r="EQL322" s="92"/>
      <c r="EQM322" s="92"/>
      <c r="EQN322" s="92"/>
      <c r="EQO322" s="92"/>
      <c r="EQP322" s="92"/>
      <c r="EQQ322" s="92"/>
      <c r="EQR322" s="92"/>
      <c r="EQS322" s="92"/>
      <c r="EQT322" s="92"/>
      <c r="EQU322" s="92"/>
      <c r="EQV322" s="92"/>
      <c r="EQW322" s="92"/>
      <c r="EQX322" s="92"/>
      <c r="EQY322" s="92"/>
      <c r="EQZ322" s="92"/>
      <c r="ERA322" s="92"/>
      <c r="ERB322" s="92"/>
      <c r="ERC322" s="92"/>
      <c r="ERD322" s="92"/>
      <c r="ERE322" s="92"/>
      <c r="ERF322" s="92"/>
      <c r="ERG322" s="92"/>
      <c r="ERH322" s="92"/>
      <c r="ERI322" s="92"/>
      <c r="ERJ322" s="92"/>
      <c r="ERK322" s="92"/>
      <c r="ERL322" s="92"/>
      <c r="ERM322" s="92"/>
      <c r="ERN322" s="92"/>
      <c r="ERO322" s="92"/>
      <c r="ERP322" s="92"/>
      <c r="ERQ322" s="92"/>
      <c r="ERR322" s="92"/>
      <c r="ERS322" s="92"/>
      <c r="ERT322" s="92"/>
      <c r="ERU322" s="92"/>
      <c r="ERV322" s="92"/>
      <c r="ERW322" s="92"/>
      <c r="ERX322" s="92"/>
      <c r="ERY322" s="92"/>
      <c r="ERZ322" s="92"/>
      <c r="ESA322" s="92"/>
      <c r="ESB322" s="92"/>
      <c r="ESC322" s="92"/>
      <c r="ESD322" s="92"/>
      <c r="ESE322" s="92"/>
      <c r="ESF322" s="92"/>
      <c r="ESG322" s="92"/>
      <c r="ESH322" s="92"/>
      <c r="ESI322" s="92"/>
      <c r="ESJ322" s="92"/>
      <c r="ESK322" s="92"/>
      <c r="ESL322" s="92"/>
      <c r="ESM322" s="92"/>
      <c r="ESN322" s="92"/>
      <c r="ESO322" s="92"/>
      <c r="ESP322" s="92"/>
      <c r="ESQ322" s="92"/>
      <c r="ESR322" s="92"/>
      <c r="ESS322" s="92"/>
      <c r="EST322" s="92"/>
      <c r="ESU322" s="92"/>
      <c r="ESV322" s="92"/>
      <c r="ESW322" s="92"/>
      <c r="ESX322" s="92"/>
      <c r="ESY322" s="92"/>
      <c r="ESZ322" s="92"/>
      <c r="ETA322" s="92"/>
      <c r="ETB322" s="92"/>
      <c r="ETC322" s="92"/>
      <c r="ETD322" s="92"/>
      <c r="ETE322" s="92"/>
      <c r="ETF322" s="92"/>
      <c r="ETG322" s="92"/>
      <c r="ETH322" s="92"/>
      <c r="ETI322" s="92"/>
      <c r="ETJ322" s="92"/>
      <c r="ETK322" s="92"/>
      <c r="ETL322" s="92"/>
      <c r="ETM322" s="92"/>
      <c r="ETN322" s="92"/>
      <c r="ETO322" s="92"/>
      <c r="ETP322" s="92"/>
      <c r="ETQ322" s="92"/>
      <c r="ETR322" s="92"/>
      <c r="ETS322" s="92"/>
      <c r="ETT322" s="92"/>
      <c r="ETU322" s="92"/>
      <c r="ETV322" s="92"/>
      <c r="ETW322" s="92"/>
      <c r="ETX322" s="92"/>
      <c r="ETY322" s="92"/>
      <c r="ETZ322" s="92"/>
      <c r="EUA322" s="92"/>
      <c r="EUB322" s="92"/>
      <c r="EUC322" s="92"/>
      <c r="EUD322" s="92"/>
      <c r="EUE322" s="92"/>
      <c r="EUF322" s="92"/>
      <c r="EUG322" s="92"/>
      <c r="EUH322" s="92"/>
      <c r="EUI322" s="92"/>
      <c r="EUJ322" s="92"/>
      <c r="EUK322" s="92"/>
      <c r="EUL322" s="92"/>
      <c r="EUM322" s="92"/>
      <c r="EUN322" s="92"/>
      <c r="EUO322" s="92"/>
      <c r="EUP322" s="92"/>
      <c r="EUQ322" s="92"/>
      <c r="EUR322" s="92"/>
      <c r="EUS322" s="92"/>
      <c r="EUT322" s="92"/>
      <c r="EUU322" s="92"/>
      <c r="EUV322" s="92"/>
      <c r="EUW322" s="92"/>
      <c r="EUX322" s="92"/>
      <c r="EUY322" s="92"/>
      <c r="EUZ322" s="92"/>
      <c r="EVA322" s="92"/>
      <c r="EVB322" s="92"/>
      <c r="EVC322" s="92"/>
      <c r="EVD322" s="92"/>
      <c r="EVE322" s="92"/>
      <c r="EVF322" s="92"/>
      <c r="EVG322" s="92"/>
      <c r="EVH322" s="92"/>
      <c r="EVI322" s="92"/>
      <c r="EVJ322" s="92"/>
      <c r="EVK322" s="92"/>
      <c r="EVL322" s="92"/>
      <c r="EVM322" s="92"/>
      <c r="EVN322" s="92"/>
      <c r="EVO322" s="92"/>
      <c r="EVP322" s="92"/>
      <c r="EVQ322" s="92"/>
      <c r="EVR322" s="92"/>
      <c r="EVS322" s="92"/>
      <c r="EVT322" s="92"/>
      <c r="EVU322" s="92"/>
      <c r="EVV322" s="92"/>
      <c r="EVW322" s="92"/>
      <c r="EVX322" s="92"/>
      <c r="EVY322" s="92"/>
      <c r="EVZ322" s="92"/>
      <c r="EWA322" s="92"/>
      <c r="EWB322" s="92"/>
      <c r="EWC322" s="92"/>
      <c r="EWD322" s="92"/>
      <c r="EWE322" s="92"/>
      <c r="EWF322" s="92"/>
      <c r="EWG322" s="92"/>
      <c r="EWH322" s="92"/>
      <c r="EWI322" s="92"/>
      <c r="EWJ322" s="92"/>
      <c r="EWK322" s="92"/>
      <c r="EWL322" s="92"/>
      <c r="EWM322" s="92"/>
      <c r="EWN322" s="92"/>
      <c r="EWO322" s="92"/>
      <c r="EWP322" s="92"/>
      <c r="EWQ322" s="92"/>
      <c r="EWR322" s="92"/>
      <c r="EWS322" s="92"/>
      <c r="EWT322" s="92"/>
      <c r="EWU322" s="92"/>
      <c r="EWV322" s="92"/>
      <c r="EWW322" s="92"/>
      <c r="EWX322" s="92"/>
      <c r="EWY322" s="92"/>
      <c r="EWZ322" s="92"/>
      <c r="EXA322" s="92"/>
      <c r="EXB322" s="92"/>
      <c r="EXC322" s="92"/>
      <c r="EXD322" s="92"/>
      <c r="EXE322" s="92"/>
      <c r="EXF322" s="92"/>
      <c r="EXG322" s="92"/>
      <c r="EXH322" s="92"/>
      <c r="EXI322" s="92"/>
      <c r="EXJ322" s="92"/>
      <c r="EXK322" s="92"/>
      <c r="EXL322" s="92"/>
      <c r="EXM322" s="92"/>
      <c r="EXN322" s="92"/>
      <c r="EXO322" s="92"/>
      <c r="EXP322" s="92"/>
      <c r="EXQ322" s="92"/>
      <c r="EXR322" s="92"/>
      <c r="EXS322" s="92"/>
      <c r="EXT322" s="92"/>
      <c r="EXU322" s="92"/>
      <c r="EXV322" s="92"/>
      <c r="EXW322" s="92"/>
      <c r="EXX322" s="92"/>
      <c r="EXY322" s="92"/>
      <c r="EXZ322" s="92"/>
      <c r="EYA322" s="92"/>
      <c r="EYB322" s="92"/>
      <c r="EYC322" s="92"/>
      <c r="EYD322" s="92"/>
      <c r="EYE322" s="92"/>
      <c r="EYF322" s="92"/>
      <c r="EYG322" s="92"/>
      <c r="EYH322" s="92"/>
      <c r="EYI322" s="92"/>
      <c r="EYJ322" s="92"/>
      <c r="EYK322" s="92"/>
      <c r="EYL322" s="92"/>
      <c r="EYM322" s="92"/>
      <c r="EYN322" s="92"/>
      <c r="EYO322" s="92"/>
      <c r="EYP322" s="92"/>
      <c r="EYQ322" s="92"/>
      <c r="EYR322" s="92"/>
      <c r="EYS322" s="92"/>
      <c r="EYT322" s="92"/>
      <c r="EYU322" s="92"/>
      <c r="EYV322" s="92"/>
      <c r="EYW322" s="92"/>
      <c r="EYX322" s="92"/>
      <c r="EYY322" s="92"/>
      <c r="EYZ322" s="92"/>
      <c r="EZA322" s="92"/>
      <c r="EZB322" s="92"/>
      <c r="EZC322" s="92"/>
      <c r="EZD322" s="92"/>
      <c r="EZE322" s="92"/>
      <c r="EZF322" s="92"/>
      <c r="EZG322" s="92"/>
      <c r="EZH322" s="92"/>
      <c r="EZI322" s="92"/>
      <c r="EZJ322" s="92"/>
      <c r="EZK322" s="92"/>
      <c r="EZL322" s="92"/>
      <c r="EZM322" s="92"/>
      <c r="EZN322" s="92"/>
      <c r="EZO322" s="92"/>
      <c r="EZP322" s="92"/>
      <c r="EZQ322" s="92"/>
      <c r="EZR322" s="92"/>
      <c r="EZS322" s="92"/>
      <c r="EZT322" s="92"/>
      <c r="EZU322" s="92"/>
      <c r="EZV322" s="92"/>
      <c r="EZW322" s="92"/>
      <c r="EZX322" s="92"/>
      <c r="EZY322" s="92"/>
      <c r="EZZ322" s="92"/>
      <c r="FAA322" s="92"/>
      <c r="FAB322" s="92"/>
      <c r="FAC322" s="92"/>
      <c r="FAD322" s="92"/>
      <c r="FAE322" s="92"/>
      <c r="FAF322" s="92"/>
      <c r="FAG322" s="92"/>
      <c r="FAH322" s="92"/>
      <c r="FAI322" s="92"/>
      <c r="FAJ322" s="92"/>
      <c r="FAK322" s="92"/>
      <c r="FAL322" s="92"/>
      <c r="FAM322" s="92"/>
      <c r="FAN322" s="92"/>
      <c r="FAO322" s="92"/>
      <c r="FAP322" s="92"/>
      <c r="FAQ322" s="92"/>
      <c r="FAR322" s="92"/>
      <c r="FAS322" s="92"/>
      <c r="FAT322" s="92"/>
      <c r="FAU322" s="92"/>
      <c r="FAV322" s="92"/>
      <c r="FAW322" s="92"/>
      <c r="FAX322" s="92"/>
      <c r="FAY322" s="92"/>
      <c r="FAZ322" s="92"/>
      <c r="FBA322" s="92"/>
      <c r="FBB322" s="92"/>
      <c r="FBC322" s="92"/>
      <c r="FBD322" s="92"/>
      <c r="FBE322" s="92"/>
      <c r="FBF322" s="92"/>
      <c r="FBG322" s="92"/>
      <c r="FBH322" s="92"/>
      <c r="FBI322" s="92"/>
      <c r="FBJ322" s="92"/>
      <c r="FBK322" s="92"/>
      <c r="FBL322" s="92"/>
      <c r="FBM322" s="92"/>
      <c r="FBN322" s="92"/>
      <c r="FBO322" s="92"/>
      <c r="FBP322" s="92"/>
      <c r="FBQ322" s="92"/>
      <c r="FBR322" s="92"/>
      <c r="FBS322" s="92"/>
      <c r="FBT322" s="92"/>
      <c r="FBU322" s="92"/>
      <c r="FBV322" s="92"/>
      <c r="FBW322" s="92"/>
      <c r="FBX322" s="92"/>
      <c r="FBY322" s="92"/>
      <c r="FBZ322" s="92"/>
      <c r="FCA322" s="92"/>
      <c r="FCB322" s="92"/>
      <c r="FCC322" s="92"/>
      <c r="FCD322" s="92"/>
      <c r="FCE322" s="92"/>
      <c r="FCF322" s="92"/>
      <c r="FCG322" s="92"/>
      <c r="FCH322" s="92"/>
      <c r="FCI322" s="92"/>
      <c r="FCJ322" s="92"/>
      <c r="FCK322" s="92"/>
      <c r="FCL322" s="92"/>
      <c r="FCM322" s="92"/>
      <c r="FCN322" s="92"/>
      <c r="FCO322" s="92"/>
      <c r="FCP322" s="92"/>
      <c r="FCQ322" s="92"/>
      <c r="FCR322" s="92"/>
      <c r="FCS322" s="92"/>
      <c r="FCT322" s="92"/>
      <c r="FCU322" s="92"/>
      <c r="FCV322" s="92"/>
      <c r="FCW322" s="92"/>
      <c r="FCX322" s="92"/>
      <c r="FCY322" s="92"/>
      <c r="FCZ322" s="92"/>
      <c r="FDA322" s="92"/>
      <c r="FDB322" s="92"/>
      <c r="FDC322" s="92"/>
      <c r="FDD322" s="92"/>
      <c r="FDE322" s="92"/>
      <c r="FDF322" s="92"/>
      <c r="FDG322" s="92"/>
      <c r="FDH322" s="92"/>
      <c r="FDI322" s="92"/>
      <c r="FDJ322" s="92"/>
      <c r="FDK322" s="92"/>
      <c r="FDL322" s="92"/>
      <c r="FDM322" s="92"/>
      <c r="FDN322" s="92"/>
      <c r="FDO322" s="92"/>
      <c r="FDP322" s="92"/>
      <c r="FDQ322" s="92"/>
      <c r="FDR322" s="92"/>
      <c r="FDS322" s="92"/>
      <c r="FDT322" s="92"/>
      <c r="FDU322" s="92"/>
      <c r="FDV322" s="92"/>
      <c r="FDW322" s="92"/>
      <c r="FDX322" s="92"/>
      <c r="FDY322" s="92"/>
      <c r="FDZ322" s="92"/>
      <c r="FEA322" s="92"/>
      <c r="FEB322" s="92"/>
      <c r="FEC322" s="92"/>
      <c r="FED322" s="92"/>
      <c r="FEE322" s="92"/>
      <c r="FEF322" s="92"/>
      <c r="FEG322" s="92"/>
      <c r="FEH322" s="92"/>
      <c r="FEI322" s="92"/>
      <c r="FEJ322" s="92"/>
      <c r="FEK322" s="92"/>
      <c r="FEL322" s="92"/>
      <c r="FEM322" s="92"/>
      <c r="FEN322" s="92"/>
      <c r="FEO322" s="92"/>
      <c r="FEP322" s="92"/>
      <c r="FEQ322" s="92"/>
      <c r="FER322" s="92"/>
      <c r="FES322" s="92"/>
      <c r="FET322" s="92"/>
      <c r="FEU322" s="92"/>
      <c r="FEV322" s="92"/>
      <c r="FEW322" s="92"/>
      <c r="FEX322" s="92"/>
      <c r="FEY322" s="92"/>
      <c r="FEZ322" s="92"/>
      <c r="FFA322" s="92"/>
      <c r="FFB322" s="92"/>
      <c r="FFC322" s="92"/>
      <c r="FFD322" s="92"/>
      <c r="FFE322" s="92"/>
      <c r="FFF322" s="92"/>
      <c r="FFG322" s="92"/>
      <c r="FFH322" s="92"/>
      <c r="FFI322" s="92"/>
      <c r="FFJ322" s="92"/>
      <c r="FFK322" s="92"/>
      <c r="FFL322" s="92"/>
      <c r="FFM322" s="92"/>
      <c r="FFN322" s="92"/>
      <c r="FFO322" s="92"/>
      <c r="FFP322" s="92"/>
      <c r="FFQ322" s="92"/>
      <c r="FFR322" s="92"/>
      <c r="FFS322" s="92"/>
      <c r="FFT322" s="92"/>
      <c r="FFU322" s="92"/>
      <c r="FFV322" s="92"/>
      <c r="FFW322" s="92"/>
      <c r="FFX322" s="92"/>
      <c r="FFY322" s="92"/>
      <c r="FFZ322" s="92"/>
      <c r="FGA322" s="92"/>
      <c r="FGB322" s="92"/>
      <c r="FGC322" s="92"/>
      <c r="FGD322" s="92"/>
      <c r="FGE322" s="92"/>
      <c r="FGF322" s="92"/>
      <c r="FGG322" s="92"/>
      <c r="FGH322" s="92"/>
      <c r="FGI322" s="92"/>
      <c r="FGJ322" s="92"/>
      <c r="FGK322" s="92"/>
      <c r="FGL322" s="92"/>
      <c r="FGM322" s="92"/>
      <c r="FGN322" s="92"/>
      <c r="FGO322" s="92"/>
      <c r="FGP322" s="92"/>
      <c r="FGQ322" s="92"/>
      <c r="FGR322" s="92"/>
      <c r="FGS322" s="92"/>
      <c r="FGT322" s="92"/>
      <c r="FGU322" s="92"/>
      <c r="FGV322" s="92"/>
      <c r="FGW322" s="92"/>
      <c r="FGX322" s="92"/>
      <c r="FGY322" s="92"/>
      <c r="FGZ322" s="92"/>
      <c r="FHA322" s="92"/>
      <c r="FHB322" s="92"/>
      <c r="FHC322" s="92"/>
      <c r="FHD322" s="92"/>
      <c r="FHE322" s="92"/>
      <c r="FHF322" s="92"/>
      <c r="FHG322" s="92"/>
      <c r="FHH322" s="92"/>
      <c r="FHI322" s="92"/>
      <c r="FHJ322" s="92"/>
      <c r="FHK322" s="92"/>
      <c r="FHL322" s="92"/>
      <c r="FHM322" s="92"/>
      <c r="FHN322" s="92"/>
      <c r="FHO322" s="92"/>
      <c r="FHP322" s="92"/>
      <c r="FHQ322" s="92"/>
      <c r="FHR322" s="92"/>
      <c r="FHS322" s="92"/>
      <c r="FHT322" s="92"/>
      <c r="FHU322" s="92"/>
      <c r="FHV322" s="92"/>
      <c r="FHW322" s="92"/>
      <c r="FHX322" s="92"/>
      <c r="FHY322" s="92"/>
      <c r="FHZ322" s="92"/>
      <c r="FIA322" s="92"/>
      <c r="FIB322" s="92"/>
      <c r="FIC322" s="92"/>
      <c r="FID322" s="92"/>
      <c r="FIE322" s="92"/>
      <c r="FIF322" s="92"/>
      <c r="FIG322" s="92"/>
      <c r="FIH322" s="92"/>
      <c r="FII322" s="92"/>
      <c r="FIJ322" s="92"/>
      <c r="FIK322" s="92"/>
      <c r="FIL322" s="92"/>
      <c r="FIM322" s="92"/>
      <c r="FIN322" s="92"/>
      <c r="FIO322" s="92"/>
      <c r="FIP322" s="92"/>
      <c r="FIQ322" s="92"/>
      <c r="FIR322" s="92"/>
      <c r="FIS322" s="92"/>
      <c r="FIT322" s="92"/>
      <c r="FIU322" s="92"/>
      <c r="FIV322" s="92"/>
      <c r="FIW322" s="92"/>
      <c r="FIX322" s="92"/>
      <c r="FIY322" s="92"/>
      <c r="FIZ322" s="92"/>
      <c r="FJA322" s="92"/>
      <c r="FJB322" s="92"/>
      <c r="FJC322" s="92"/>
      <c r="FJD322" s="92"/>
      <c r="FJE322" s="92"/>
      <c r="FJF322" s="92"/>
      <c r="FJG322" s="92"/>
      <c r="FJH322" s="92"/>
      <c r="FJI322" s="92"/>
      <c r="FJJ322" s="92"/>
      <c r="FJK322" s="92"/>
      <c r="FJL322" s="92"/>
      <c r="FJM322" s="92"/>
      <c r="FJN322" s="92"/>
      <c r="FJO322" s="92"/>
      <c r="FJP322" s="92"/>
      <c r="FJQ322" s="92"/>
      <c r="FJR322" s="92"/>
      <c r="FJS322" s="92"/>
      <c r="FJT322" s="92"/>
      <c r="FJU322" s="92"/>
      <c r="FJV322" s="92"/>
      <c r="FJW322" s="92"/>
      <c r="FJX322" s="92"/>
      <c r="FJY322" s="92"/>
      <c r="FJZ322" s="92"/>
      <c r="FKA322" s="92"/>
      <c r="FKB322" s="92"/>
      <c r="FKC322" s="92"/>
      <c r="FKD322" s="92"/>
      <c r="FKE322" s="92"/>
      <c r="FKF322" s="92"/>
      <c r="FKG322" s="92"/>
      <c r="FKH322" s="92"/>
      <c r="FKI322" s="92"/>
      <c r="FKJ322" s="92"/>
      <c r="FKK322" s="92"/>
      <c r="FKL322" s="92"/>
      <c r="FKM322" s="92"/>
      <c r="FKN322" s="92"/>
      <c r="FKO322" s="92"/>
      <c r="FKP322" s="92"/>
      <c r="FKQ322" s="92"/>
      <c r="FKR322" s="92"/>
      <c r="FKS322" s="92"/>
      <c r="FKT322" s="92"/>
      <c r="FKU322" s="92"/>
      <c r="FKV322" s="92"/>
      <c r="FKW322" s="92"/>
      <c r="FKX322" s="92"/>
      <c r="FKY322" s="92"/>
      <c r="FKZ322" s="92"/>
      <c r="FLA322" s="92"/>
      <c r="FLB322" s="92"/>
      <c r="FLC322" s="92"/>
      <c r="FLD322" s="92"/>
      <c r="FLE322" s="92"/>
      <c r="FLF322" s="92"/>
      <c r="FLG322" s="92"/>
      <c r="FLH322" s="92"/>
      <c r="FLI322" s="92"/>
      <c r="FLJ322" s="92"/>
      <c r="FLK322" s="92"/>
      <c r="FLL322" s="92"/>
      <c r="FLM322" s="92"/>
      <c r="FLN322" s="92"/>
      <c r="FLO322" s="92"/>
      <c r="FLP322" s="92"/>
      <c r="FLQ322" s="92"/>
      <c r="FLR322" s="92"/>
      <c r="FLS322" s="92"/>
      <c r="FLT322" s="92"/>
      <c r="FLU322" s="92"/>
      <c r="FLV322" s="92"/>
      <c r="FLW322" s="92"/>
      <c r="FLX322" s="92"/>
      <c r="FLY322" s="92"/>
      <c r="FLZ322" s="92"/>
      <c r="FMA322" s="92"/>
      <c r="FMB322" s="92"/>
      <c r="FMC322" s="92"/>
      <c r="FMD322" s="92"/>
      <c r="FME322" s="92"/>
      <c r="FMF322" s="92"/>
      <c r="FMG322" s="92"/>
      <c r="FMH322" s="92"/>
      <c r="FMI322" s="92"/>
      <c r="FMJ322" s="92"/>
      <c r="FMK322" s="92"/>
      <c r="FML322" s="92"/>
      <c r="FMM322" s="92"/>
      <c r="FMN322" s="92"/>
      <c r="FMO322" s="92"/>
      <c r="FMP322" s="92"/>
      <c r="FMQ322" s="92"/>
      <c r="FMR322" s="92"/>
      <c r="FMS322" s="92"/>
      <c r="FMT322" s="92"/>
      <c r="FMU322" s="92"/>
      <c r="FMV322" s="92"/>
      <c r="FMW322" s="92"/>
      <c r="FMX322" s="92"/>
      <c r="FMY322" s="92"/>
      <c r="FMZ322" s="92"/>
      <c r="FNA322" s="92"/>
      <c r="FNB322" s="92"/>
      <c r="FNC322" s="92"/>
      <c r="FND322" s="92"/>
      <c r="FNE322" s="92"/>
      <c r="FNF322" s="92"/>
      <c r="FNG322" s="92"/>
      <c r="FNH322" s="92"/>
      <c r="FNI322" s="92"/>
      <c r="FNJ322" s="92"/>
      <c r="FNK322" s="92"/>
      <c r="FNL322" s="92"/>
      <c r="FNM322" s="92"/>
      <c r="FNN322" s="92"/>
      <c r="FNO322" s="92"/>
      <c r="FNP322" s="92"/>
      <c r="FNQ322" s="92"/>
      <c r="FNR322" s="92"/>
      <c r="FNS322" s="92"/>
      <c r="FNT322" s="92"/>
      <c r="FNU322" s="92"/>
      <c r="FNV322" s="92"/>
      <c r="FNW322" s="92"/>
      <c r="FNX322" s="92"/>
      <c r="FNY322" s="92"/>
      <c r="FNZ322" s="92"/>
      <c r="FOA322" s="92"/>
      <c r="FOB322" s="92"/>
      <c r="FOC322" s="92"/>
      <c r="FOD322" s="92"/>
      <c r="FOE322" s="92"/>
      <c r="FOF322" s="92"/>
      <c r="FOG322" s="92"/>
      <c r="FOH322" s="92"/>
      <c r="FOI322" s="92"/>
      <c r="FOJ322" s="92"/>
      <c r="FOK322" s="92"/>
      <c r="FOL322" s="92"/>
      <c r="FOM322" s="92"/>
      <c r="FON322" s="92"/>
      <c r="FOO322" s="92"/>
      <c r="FOP322" s="92"/>
      <c r="FOQ322" s="92"/>
      <c r="FOR322" s="92"/>
      <c r="FOS322" s="92"/>
      <c r="FOT322" s="92"/>
      <c r="FOU322" s="92"/>
      <c r="FOV322" s="92"/>
      <c r="FOW322" s="92"/>
      <c r="FOX322" s="92"/>
      <c r="FOY322" s="92"/>
      <c r="FOZ322" s="92"/>
      <c r="FPA322" s="92"/>
      <c r="FPB322" s="92"/>
      <c r="FPC322" s="92"/>
      <c r="FPD322" s="92"/>
      <c r="FPE322" s="92"/>
      <c r="FPF322" s="92"/>
      <c r="FPG322" s="92"/>
      <c r="FPH322" s="92"/>
      <c r="FPI322" s="92"/>
      <c r="FPJ322" s="92"/>
      <c r="FPK322" s="92"/>
      <c r="FPL322" s="92"/>
      <c r="FPM322" s="92"/>
      <c r="FPN322" s="92"/>
      <c r="FPO322" s="92"/>
      <c r="FPP322" s="92"/>
      <c r="FPQ322" s="92"/>
      <c r="FPR322" s="92"/>
      <c r="FPS322" s="92"/>
      <c r="FPT322" s="92"/>
      <c r="FPU322" s="92"/>
      <c r="FPV322" s="92"/>
      <c r="FPW322" s="92"/>
      <c r="FPX322" s="92"/>
      <c r="FPY322" s="92"/>
      <c r="FPZ322" s="92"/>
      <c r="FQA322" s="92"/>
      <c r="FQB322" s="92"/>
      <c r="FQC322" s="92"/>
      <c r="FQD322" s="92"/>
      <c r="FQE322" s="92"/>
      <c r="FQF322" s="92"/>
      <c r="FQG322" s="92"/>
      <c r="FQH322" s="92"/>
      <c r="FQI322" s="92"/>
      <c r="FQJ322" s="92"/>
      <c r="FQK322" s="92"/>
      <c r="FQL322" s="92"/>
      <c r="FQM322" s="92"/>
      <c r="FQN322" s="92"/>
      <c r="FQO322" s="92"/>
      <c r="FQP322" s="92"/>
      <c r="FQQ322" s="92"/>
      <c r="FQR322" s="92"/>
      <c r="FQS322" s="92"/>
      <c r="FQT322" s="92"/>
      <c r="FQU322" s="92"/>
      <c r="FQV322" s="92"/>
      <c r="FQW322" s="92"/>
      <c r="FQX322" s="92"/>
      <c r="FQY322" s="92"/>
      <c r="FQZ322" s="92"/>
      <c r="FRA322" s="92"/>
      <c r="FRB322" s="92"/>
      <c r="FRC322" s="92"/>
      <c r="FRD322" s="92"/>
      <c r="FRE322" s="92"/>
      <c r="FRF322" s="92"/>
      <c r="FRG322" s="92"/>
      <c r="FRH322" s="92"/>
      <c r="FRI322" s="92"/>
      <c r="FRJ322" s="92"/>
      <c r="FRK322" s="92"/>
      <c r="FRL322" s="92"/>
      <c r="FRM322" s="92"/>
      <c r="FRN322" s="92"/>
      <c r="FRO322" s="92"/>
      <c r="FRP322" s="92"/>
      <c r="FRQ322" s="92"/>
      <c r="FRR322" s="92"/>
      <c r="FRS322" s="92"/>
      <c r="FRT322" s="92"/>
      <c r="FRU322" s="92"/>
      <c r="FRV322" s="92"/>
      <c r="FRW322" s="92"/>
      <c r="FRX322" s="92"/>
      <c r="FRY322" s="92"/>
      <c r="FRZ322" s="92"/>
      <c r="FSA322" s="92"/>
      <c r="FSB322" s="92"/>
      <c r="FSC322" s="92"/>
      <c r="FSD322" s="92"/>
      <c r="FSE322" s="92"/>
      <c r="FSF322" s="92"/>
      <c r="FSG322" s="92"/>
      <c r="FSH322" s="92"/>
      <c r="FSI322" s="92"/>
      <c r="FSJ322" s="92"/>
      <c r="FSK322" s="92"/>
      <c r="FSL322" s="92"/>
      <c r="FSM322" s="92"/>
      <c r="FSN322" s="92"/>
      <c r="FSO322" s="92"/>
      <c r="FSP322" s="92"/>
      <c r="FSQ322" s="92"/>
      <c r="FSR322" s="92"/>
      <c r="FSS322" s="92"/>
      <c r="FST322" s="92"/>
      <c r="FSU322" s="92"/>
      <c r="FSV322" s="92"/>
      <c r="FSW322" s="92"/>
      <c r="FSX322" s="92"/>
      <c r="FSY322" s="92"/>
      <c r="FSZ322" s="92"/>
      <c r="FTA322" s="92"/>
      <c r="FTB322" s="92"/>
      <c r="FTC322" s="92"/>
      <c r="FTD322" s="92"/>
      <c r="FTE322" s="92"/>
      <c r="FTF322" s="92"/>
      <c r="FTG322" s="92"/>
      <c r="FTH322" s="92"/>
      <c r="FTI322" s="92"/>
      <c r="FTJ322" s="92"/>
      <c r="FTK322" s="92"/>
      <c r="FTL322" s="92"/>
      <c r="FTM322" s="92"/>
      <c r="FTN322" s="92"/>
      <c r="FTO322" s="92"/>
      <c r="FTP322" s="92"/>
      <c r="FTQ322" s="92"/>
      <c r="FTR322" s="92"/>
      <c r="FTS322" s="92"/>
      <c r="FTT322" s="92"/>
      <c r="FTU322" s="92"/>
      <c r="FTV322" s="92"/>
      <c r="FTW322" s="92"/>
      <c r="FTX322" s="92"/>
      <c r="FTY322" s="92"/>
      <c r="FTZ322" s="92"/>
      <c r="FUA322" s="92"/>
      <c r="FUB322" s="92"/>
      <c r="FUC322" s="92"/>
      <c r="FUD322" s="92"/>
      <c r="FUE322" s="92"/>
      <c r="FUF322" s="92"/>
      <c r="FUG322" s="92"/>
      <c r="FUH322" s="92"/>
      <c r="FUI322" s="92"/>
      <c r="FUJ322" s="92"/>
      <c r="FUK322" s="92"/>
      <c r="FUL322" s="92"/>
      <c r="FUM322" s="92"/>
      <c r="FUN322" s="92"/>
      <c r="FUO322" s="92"/>
      <c r="FUP322" s="92"/>
      <c r="FUQ322" s="92"/>
      <c r="FUR322" s="92"/>
      <c r="FUS322" s="92"/>
      <c r="FUT322" s="92"/>
      <c r="FUU322" s="92"/>
      <c r="FUV322" s="92"/>
      <c r="FUW322" s="92"/>
      <c r="FUX322" s="92"/>
      <c r="FUY322" s="92"/>
      <c r="FUZ322" s="92"/>
      <c r="FVA322" s="92"/>
      <c r="FVB322" s="92"/>
      <c r="FVC322" s="92"/>
      <c r="FVD322" s="92"/>
      <c r="FVE322" s="92"/>
      <c r="FVF322" s="92"/>
      <c r="FVG322" s="92"/>
      <c r="FVH322" s="92"/>
      <c r="FVI322" s="92"/>
      <c r="FVJ322" s="92"/>
      <c r="FVK322" s="92"/>
      <c r="FVL322" s="92"/>
      <c r="FVM322" s="92"/>
      <c r="FVN322" s="92"/>
      <c r="FVO322" s="92"/>
      <c r="FVP322" s="92"/>
      <c r="FVQ322" s="92"/>
      <c r="FVR322" s="92"/>
      <c r="FVS322" s="92"/>
      <c r="FVT322" s="92"/>
      <c r="FVU322" s="92"/>
      <c r="FVV322" s="92"/>
      <c r="FVW322" s="92"/>
      <c r="FVX322" s="92"/>
      <c r="FVY322" s="92"/>
      <c r="FVZ322" s="92"/>
      <c r="FWA322" s="92"/>
      <c r="FWB322" s="92"/>
      <c r="FWC322" s="92"/>
      <c r="FWD322" s="92"/>
      <c r="FWE322" s="92"/>
      <c r="FWF322" s="92"/>
      <c r="FWG322" s="92"/>
      <c r="FWH322" s="92"/>
      <c r="FWI322" s="92"/>
      <c r="FWJ322" s="92"/>
      <c r="FWK322" s="92"/>
      <c r="FWL322" s="92"/>
      <c r="FWM322" s="92"/>
      <c r="FWN322" s="92"/>
      <c r="FWO322" s="92"/>
      <c r="FWP322" s="92"/>
      <c r="FWQ322" s="92"/>
      <c r="FWR322" s="92"/>
      <c r="FWS322" s="92"/>
      <c r="FWT322" s="92"/>
      <c r="FWU322" s="92"/>
      <c r="FWV322" s="92"/>
      <c r="FWW322" s="92"/>
      <c r="FWX322" s="92"/>
      <c r="FWY322" s="92"/>
      <c r="FWZ322" s="92"/>
      <c r="FXA322" s="92"/>
      <c r="FXB322" s="92"/>
      <c r="FXC322" s="92"/>
      <c r="FXD322" s="92"/>
      <c r="FXE322" s="92"/>
      <c r="FXF322" s="92"/>
      <c r="FXG322" s="92"/>
      <c r="FXH322" s="92"/>
      <c r="FXI322" s="92"/>
      <c r="FXJ322" s="92"/>
      <c r="FXK322" s="92"/>
      <c r="FXL322" s="92"/>
      <c r="FXM322" s="92"/>
      <c r="FXN322" s="92"/>
      <c r="FXO322" s="92"/>
      <c r="FXP322" s="92"/>
      <c r="FXQ322" s="92"/>
      <c r="FXR322" s="92"/>
      <c r="FXS322" s="92"/>
      <c r="FXT322" s="92"/>
      <c r="FXU322" s="92"/>
      <c r="FXV322" s="92"/>
      <c r="FXW322" s="92"/>
      <c r="FXX322" s="92"/>
      <c r="FXY322" s="92"/>
      <c r="FXZ322" s="92"/>
      <c r="FYA322" s="92"/>
      <c r="FYB322" s="92"/>
      <c r="FYC322" s="92"/>
      <c r="FYD322" s="92"/>
      <c r="FYE322" s="92"/>
      <c r="FYF322" s="92"/>
      <c r="FYG322" s="92"/>
      <c r="FYH322" s="92"/>
      <c r="FYI322" s="92"/>
      <c r="FYJ322" s="92"/>
      <c r="FYK322" s="92"/>
      <c r="FYL322" s="92"/>
      <c r="FYM322" s="92"/>
      <c r="FYN322" s="92"/>
      <c r="FYO322" s="92"/>
      <c r="FYP322" s="92"/>
      <c r="FYQ322" s="92"/>
      <c r="FYR322" s="92"/>
      <c r="FYS322" s="92"/>
      <c r="FYT322" s="92"/>
      <c r="FYU322" s="92"/>
      <c r="FYV322" s="92"/>
      <c r="FYW322" s="92"/>
      <c r="FYX322" s="92"/>
      <c r="FYY322" s="92"/>
      <c r="FYZ322" s="92"/>
      <c r="FZA322" s="92"/>
      <c r="FZB322" s="92"/>
      <c r="FZC322" s="92"/>
      <c r="FZD322" s="92"/>
      <c r="FZE322" s="92"/>
      <c r="FZF322" s="92"/>
      <c r="FZG322" s="92"/>
      <c r="FZH322" s="92"/>
      <c r="FZI322" s="92"/>
      <c r="FZJ322" s="92"/>
      <c r="FZK322" s="92"/>
      <c r="FZL322" s="92"/>
      <c r="FZM322" s="92"/>
      <c r="FZN322" s="92"/>
      <c r="FZO322" s="92"/>
      <c r="FZP322" s="92"/>
      <c r="FZQ322" s="92"/>
      <c r="FZR322" s="92"/>
      <c r="FZS322" s="92"/>
      <c r="FZT322" s="92"/>
      <c r="FZU322" s="92"/>
      <c r="FZV322" s="92"/>
      <c r="FZW322" s="92"/>
      <c r="FZX322" s="92"/>
      <c r="FZY322" s="92"/>
      <c r="FZZ322" s="92"/>
      <c r="GAA322" s="92"/>
      <c r="GAB322" s="92"/>
      <c r="GAC322" s="92"/>
      <c r="GAD322" s="92"/>
      <c r="GAE322" s="92"/>
      <c r="GAF322" s="92"/>
      <c r="GAG322" s="92"/>
      <c r="GAH322" s="92"/>
      <c r="GAI322" s="92"/>
      <c r="GAJ322" s="92"/>
      <c r="GAK322" s="92"/>
      <c r="GAL322" s="92"/>
      <c r="GAM322" s="92"/>
      <c r="GAN322" s="92"/>
      <c r="GAO322" s="92"/>
      <c r="GAP322" s="92"/>
      <c r="GAQ322" s="92"/>
      <c r="GAR322" s="92"/>
      <c r="GAS322" s="92"/>
      <c r="GAT322" s="92"/>
      <c r="GAU322" s="92"/>
      <c r="GAV322" s="92"/>
      <c r="GAW322" s="92"/>
      <c r="GAX322" s="92"/>
      <c r="GAY322" s="92"/>
      <c r="GAZ322" s="92"/>
      <c r="GBA322" s="92"/>
      <c r="GBB322" s="92"/>
      <c r="GBC322" s="92"/>
      <c r="GBD322" s="92"/>
      <c r="GBE322" s="92"/>
      <c r="GBF322" s="92"/>
      <c r="GBG322" s="92"/>
      <c r="GBH322" s="92"/>
      <c r="GBI322" s="92"/>
      <c r="GBJ322" s="92"/>
      <c r="GBK322" s="92"/>
      <c r="GBL322" s="92"/>
      <c r="GBM322" s="92"/>
      <c r="GBN322" s="92"/>
      <c r="GBO322" s="92"/>
      <c r="GBP322" s="92"/>
      <c r="GBQ322" s="92"/>
      <c r="GBR322" s="92"/>
      <c r="GBS322" s="92"/>
      <c r="GBT322" s="92"/>
      <c r="GBU322" s="92"/>
      <c r="GBV322" s="92"/>
      <c r="GBW322" s="92"/>
      <c r="GBX322" s="92"/>
      <c r="GBY322" s="92"/>
      <c r="GBZ322" s="92"/>
      <c r="GCA322" s="92"/>
      <c r="GCB322" s="92"/>
      <c r="GCC322" s="92"/>
      <c r="GCD322" s="92"/>
      <c r="GCE322" s="92"/>
      <c r="GCF322" s="92"/>
      <c r="GCG322" s="92"/>
      <c r="GCH322" s="92"/>
      <c r="GCI322" s="92"/>
      <c r="GCJ322" s="92"/>
      <c r="GCK322" s="92"/>
      <c r="GCL322" s="92"/>
      <c r="GCM322" s="92"/>
      <c r="GCN322" s="92"/>
      <c r="GCO322" s="92"/>
      <c r="GCP322" s="92"/>
      <c r="GCQ322" s="92"/>
      <c r="GCR322" s="92"/>
      <c r="GCS322" s="92"/>
      <c r="GCT322" s="92"/>
      <c r="GCU322" s="92"/>
      <c r="GCV322" s="92"/>
      <c r="GCW322" s="92"/>
      <c r="GCX322" s="92"/>
      <c r="GCY322" s="92"/>
      <c r="GCZ322" s="92"/>
      <c r="GDA322" s="92"/>
      <c r="GDB322" s="92"/>
      <c r="GDC322" s="92"/>
      <c r="GDD322" s="92"/>
      <c r="GDE322" s="92"/>
      <c r="GDF322" s="92"/>
      <c r="GDG322" s="92"/>
      <c r="GDH322" s="92"/>
      <c r="GDI322" s="92"/>
      <c r="GDJ322" s="92"/>
      <c r="GDK322" s="92"/>
      <c r="GDL322" s="92"/>
      <c r="GDM322" s="92"/>
      <c r="GDN322" s="92"/>
      <c r="GDO322" s="92"/>
      <c r="GDP322" s="92"/>
      <c r="GDQ322" s="92"/>
      <c r="GDR322" s="92"/>
      <c r="GDS322" s="92"/>
      <c r="GDT322" s="92"/>
      <c r="GDU322" s="92"/>
      <c r="GDV322" s="92"/>
      <c r="GDW322" s="92"/>
      <c r="GDX322" s="92"/>
      <c r="GDY322" s="92"/>
      <c r="GDZ322" s="92"/>
      <c r="GEA322" s="92"/>
      <c r="GEB322" s="92"/>
      <c r="GEC322" s="92"/>
      <c r="GED322" s="92"/>
      <c r="GEE322" s="92"/>
      <c r="GEF322" s="92"/>
      <c r="GEG322" s="92"/>
      <c r="GEH322" s="92"/>
      <c r="GEI322" s="92"/>
      <c r="GEJ322" s="92"/>
      <c r="GEK322" s="92"/>
      <c r="GEL322" s="92"/>
      <c r="GEM322" s="92"/>
      <c r="GEN322" s="92"/>
      <c r="GEO322" s="92"/>
      <c r="GEP322" s="92"/>
      <c r="GEQ322" s="92"/>
      <c r="GER322" s="92"/>
      <c r="GES322" s="92"/>
      <c r="GET322" s="92"/>
      <c r="GEU322" s="92"/>
      <c r="GEV322" s="92"/>
      <c r="GEW322" s="92"/>
      <c r="GEX322" s="92"/>
      <c r="GEY322" s="92"/>
      <c r="GEZ322" s="92"/>
      <c r="GFA322" s="92"/>
      <c r="GFB322" s="92"/>
      <c r="GFC322" s="92"/>
      <c r="GFD322" s="92"/>
      <c r="GFE322" s="92"/>
      <c r="GFF322" s="92"/>
      <c r="GFG322" s="92"/>
      <c r="GFH322" s="92"/>
      <c r="GFI322" s="92"/>
      <c r="GFJ322" s="92"/>
      <c r="GFK322" s="92"/>
      <c r="GFL322" s="92"/>
      <c r="GFM322" s="92"/>
      <c r="GFN322" s="92"/>
      <c r="GFO322" s="92"/>
      <c r="GFP322" s="92"/>
      <c r="GFQ322" s="92"/>
      <c r="GFR322" s="92"/>
      <c r="GFS322" s="92"/>
      <c r="GFT322" s="92"/>
      <c r="GFU322" s="92"/>
      <c r="GFV322" s="92"/>
      <c r="GFW322" s="92"/>
      <c r="GFX322" s="92"/>
      <c r="GFY322" s="92"/>
      <c r="GFZ322" s="92"/>
      <c r="GGA322" s="92"/>
      <c r="GGB322" s="92"/>
      <c r="GGC322" s="92"/>
      <c r="GGD322" s="92"/>
      <c r="GGE322" s="92"/>
      <c r="GGF322" s="92"/>
      <c r="GGG322" s="92"/>
      <c r="GGH322" s="92"/>
      <c r="GGI322" s="92"/>
      <c r="GGJ322" s="92"/>
      <c r="GGK322" s="92"/>
      <c r="GGL322" s="92"/>
      <c r="GGM322" s="92"/>
      <c r="GGN322" s="92"/>
      <c r="GGO322" s="92"/>
      <c r="GGP322" s="92"/>
      <c r="GGQ322" s="92"/>
      <c r="GGR322" s="92"/>
      <c r="GGS322" s="92"/>
      <c r="GGT322" s="92"/>
      <c r="GGU322" s="92"/>
      <c r="GGV322" s="92"/>
      <c r="GGW322" s="92"/>
      <c r="GGX322" s="92"/>
      <c r="GGY322" s="92"/>
      <c r="GGZ322" s="92"/>
      <c r="GHA322" s="92"/>
      <c r="GHB322" s="92"/>
      <c r="GHC322" s="92"/>
      <c r="GHD322" s="92"/>
      <c r="GHE322" s="92"/>
      <c r="GHF322" s="92"/>
      <c r="GHG322" s="92"/>
      <c r="GHH322" s="92"/>
      <c r="GHI322" s="92"/>
      <c r="GHJ322" s="92"/>
      <c r="GHK322" s="92"/>
      <c r="GHL322" s="92"/>
      <c r="GHM322" s="92"/>
      <c r="GHN322" s="92"/>
      <c r="GHO322" s="92"/>
      <c r="GHP322" s="92"/>
      <c r="GHQ322" s="92"/>
      <c r="GHR322" s="92"/>
      <c r="GHS322" s="92"/>
      <c r="GHT322" s="92"/>
      <c r="GHU322" s="92"/>
      <c r="GHV322" s="92"/>
      <c r="GHW322" s="92"/>
      <c r="GHX322" s="92"/>
      <c r="GHY322" s="92"/>
      <c r="GHZ322" s="92"/>
      <c r="GIA322" s="92"/>
      <c r="GIB322" s="92"/>
      <c r="GIC322" s="92"/>
      <c r="GID322" s="92"/>
      <c r="GIE322" s="92"/>
      <c r="GIF322" s="92"/>
      <c r="GIG322" s="92"/>
      <c r="GIH322" s="92"/>
      <c r="GII322" s="92"/>
      <c r="GIJ322" s="92"/>
      <c r="GIK322" s="92"/>
      <c r="GIL322" s="92"/>
      <c r="GIM322" s="92"/>
      <c r="GIN322" s="92"/>
      <c r="GIO322" s="92"/>
      <c r="GIP322" s="92"/>
      <c r="GIQ322" s="92"/>
      <c r="GIR322" s="92"/>
      <c r="GIS322" s="92"/>
      <c r="GIT322" s="92"/>
      <c r="GIU322" s="92"/>
      <c r="GIV322" s="92"/>
      <c r="GIW322" s="92"/>
      <c r="GIX322" s="92"/>
      <c r="GIY322" s="92"/>
      <c r="GIZ322" s="92"/>
      <c r="GJA322" s="92"/>
      <c r="GJB322" s="92"/>
      <c r="GJC322" s="92"/>
      <c r="GJD322" s="92"/>
      <c r="GJE322" s="92"/>
      <c r="GJF322" s="92"/>
      <c r="GJG322" s="92"/>
      <c r="GJH322" s="92"/>
      <c r="GJI322" s="92"/>
      <c r="GJJ322" s="92"/>
      <c r="GJK322" s="92"/>
      <c r="GJL322" s="92"/>
      <c r="GJM322" s="92"/>
      <c r="GJN322" s="92"/>
      <c r="GJO322" s="92"/>
      <c r="GJP322" s="92"/>
      <c r="GJQ322" s="92"/>
      <c r="GJR322" s="92"/>
      <c r="GJS322" s="92"/>
      <c r="GJT322" s="92"/>
      <c r="GJU322" s="92"/>
      <c r="GJV322" s="92"/>
      <c r="GJW322" s="92"/>
      <c r="GJX322" s="92"/>
      <c r="GJY322" s="92"/>
      <c r="GJZ322" s="92"/>
      <c r="GKA322" s="92"/>
      <c r="GKB322" s="92"/>
      <c r="GKC322" s="92"/>
      <c r="GKD322" s="92"/>
      <c r="GKE322" s="92"/>
      <c r="GKF322" s="92"/>
      <c r="GKG322" s="92"/>
      <c r="GKH322" s="92"/>
      <c r="GKI322" s="92"/>
      <c r="GKJ322" s="92"/>
      <c r="GKK322" s="92"/>
      <c r="GKL322" s="92"/>
      <c r="GKM322" s="92"/>
      <c r="GKN322" s="92"/>
      <c r="GKO322" s="92"/>
      <c r="GKP322" s="92"/>
      <c r="GKQ322" s="92"/>
      <c r="GKR322" s="92"/>
      <c r="GKS322" s="92"/>
      <c r="GKT322" s="92"/>
      <c r="GKU322" s="92"/>
      <c r="GKV322" s="92"/>
      <c r="GKW322" s="92"/>
      <c r="GKX322" s="92"/>
      <c r="GKY322" s="92"/>
      <c r="GKZ322" s="92"/>
      <c r="GLA322" s="92"/>
      <c r="GLB322" s="92"/>
      <c r="GLC322" s="92"/>
      <c r="GLD322" s="92"/>
      <c r="GLE322" s="92"/>
      <c r="GLF322" s="92"/>
      <c r="GLG322" s="92"/>
      <c r="GLH322" s="92"/>
      <c r="GLI322" s="92"/>
      <c r="GLJ322" s="92"/>
      <c r="GLK322" s="92"/>
      <c r="GLL322" s="92"/>
      <c r="GLM322" s="92"/>
      <c r="GLN322" s="92"/>
      <c r="GLO322" s="92"/>
      <c r="GLP322" s="92"/>
      <c r="GLQ322" s="92"/>
      <c r="GLR322" s="92"/>
      <c r="GLS322" s="92"/>
      <c r="GLT322" s="92"/>
      <c r="GLU322" s="92"/>
      <c r="GLV322" s="92"/>
      <c r="GLW322" s="92"/>
      <c r="GLX322" s="92"/>
      <c r="GLY322" s="92"/>
      <c r="GLZ322" s="92"/>
      <c r="GMA322" s="92"/>
      <c r="GMB322" s="92"/>
      <c r="GMC322" s="92"/>
      <c r="GMD322" s="92"/>
      <c r="GME322" s="92"/>
      <c r="GMF322" s="92"/>
      <c r="GMG322" s="92"/>
      <c r="GMH322" s="92"/>
      <c r="GMI322" s="92"/>
      <c r="GMJ322" s="92"/>
      <c r="GMK322" s="92"/>
      <c r="GML322" s="92"/>
      <c r="GMM322" s="92"/>
      <c r="GMN322" s="92"/>
      <c r="GMO322" s="92"/>
      <c r="GMP322" s="92"/>
      <c r="GMQ322" s="92"/>
      <c r="GMR322" s="92"/>
      <c r="GMS322" s="92"/>
      <c r="GMT322" s="92"/>
      <c r="GMU322" s="92"/>
      <c r="GMV322" s="92"/>
      <c r="GMW322" s="92"/>
      <c r="GMX322" s="92"/>
      <c r="GMY322" s="92"/>
      <c r="GMZ322" s="92"/>
      <c r="GNA322" s="92"/>
      <c r="GNB322" s="92"/>
      <c r="GNC322" s="92"/>
      <c r="GND322" s="92"/>
      <c r="GNE322" s="92"/>
      <c r="GNF322" s="92"/>
      <c r="GNG322" s="92"/>
      <c r="GNH322" s="92"/>
      <c r="GNI322" s="92"/>
      <c r="GNJ322" s="92"/>
      <c r="GNK322" s="92"/>
      <c r="GNL322" s="92"/>
      <c r="GNM322" s="92"/>
      <c r="GNN322" s="92"/>
      <c r="GNO322" s="92"/>
      <c r="GNP322" s="92"/>
      <c r="GNQ322" s="92"/>
      <c r="GNR322" s="92"/>
      <c r="GNS322" s="92"/>
      <c r="GNT322" s="92"/>
      <c r="GNU322" s="92"/>
      <c r="GNV322" s="92"/>
      <c r="GNW322" s="92"/>
      <c r="GNX322" s="92"/>
      <c r="GNY322" s="92"/>
      <c r="GNZ322" s="92"/>
      <c r="GOA322" s="92"/>
      <c r="GOB322" s="92"/>
      <c r="GOC322" s="92"/>
      <c r="GOD322" s="92"/>
      <c r="GOE322" s="92"/>
      <c r="GOF322" s="92"/>
      <c r="GOG322" s="92"/>
      <c r="GOH322" s="92"/>
      <c r="GOI322" s="92"/>
      <c r="GOJ322" s="92"/>
      <c r="GOK322" s="92"/>
      <c r="GOL322" s="92"/>
      <c r="GOM322" s="92"/>
      <c r="GON322" s="92"/>
      <c r="GOO322" s="92"/>
      <c r="GOP322" s="92"/>
      <c r="GOQ322" s="92"/>
      <c r="GOR322" s="92"/>
      <c r="GOS322" s="92"/>
      <c r="GOT322" s="92"/>
      <c r="GOU322" s="92"/>
      <c r="GOV322" s="92"/>
      <c r="GOW322" s="92"/>
      <c r="GOX322" s="92"/>
      <c r="GOY322" s="92"/>
      <c r="GOZ322" s="92"/>
      <c r="GPA322" s="92"/>
      <c r="GPB322" s="92"/>
      <c r="GPC322" s="92"/>
      <c r="GPD322" s="92"/>
      <c r="GPE322" s="92"/>
      <c r="GPF322" s="92"/>
      <c r="GPG322" s="92"/>
      <c r="GPH322" s="92"/>
      <c r="GPI322" s="92"/>
      <c r="GPJ322" s="92"/>
      <c r="GPK322" s="92"/>
      <c r="GPL322" s="92"/>
      <c r="GPM322" s="92"/>
      <c r="GPN322" s="92"/>
      <c r="GPO322" s="92"/>
      <c r="GPP322" s="92"/>
      <c r="GPQ322" s="92"/>
      <c r="GPR322" s="92"/>
      <c r="GPS322" s="92"/>
      <c r="GPT322" s="92"/>
      <c r="GPU322" s="92"/>
      <c r="GPV322" s="92"/>
      <c r="GPW322" s="92"/>
      <c r="GPX322" s="92"/>
      <c r="GPY322" s="92"/>
      <c r="GPZ322" s="92"/>
      <c r="GQA322" s="92"/>
      <c r="GQB322" s="92"/>
      <c r="GQC322" s="92"/>
      <c r="GQD322" s="92"/>
      <c r="GQE322" s="92"/>
      <c r="GQF322" s="92"/>
      <c r="GQG322" s="92"/>
      <c r="GQH322" s="92"/>
      <c r="GQI322" s="92"/>
      <c r="GQJ322" s="92"/>
      <c r="GQK322" s="92"/>
      <c r="GQL322" s="92"/>
      <c r="GQM322" s="92"/>
      <c r="GQN322" s="92"/>
      <c r="GQO322" s="92"/>
      <c r="GQP322" s="92"/>
      <c r="GQQ322" s="92"/>
      <c r="GQR322" s="92"/>
      <c r="GQS322" s="92"/>
      <c r="GQT322" s="92"/>
      <c r="GQU322" s="92"/>
      <c r="GQV322" s="92"/>
      <c r="GQW322" s="92"/>
      <c r="GQX322" s="92"/>
      <c r="GQY322" s="92"/>
      <c r="GQZ322" s="92"/>
      <c r="GRA322" s="92"/>
      <c r="GRB322" s="92"/>
      <c r="GRC322" s="92"/>
      <c r="GRD322" s="92"/>
      <c r="GRE322" s="92"/>
      <c r="GRF322" s="92"/>
      <c r="GRG322" s="92"/>
      <c r="GRH322" s="92"/>
      <c r="GRI322" s="92"/>
      <c r="GRJ322" s="92"/>
      <c r="GRK322" s="92"/>
      <c r="GRL322" s="92"/>
      <c r="GRM322" s="92"/>
      <c r="GRN322" s="92"/>
      <c r="GRO322" s="92"/>
      <c r="GRP322" s="92"/>
      <c r="GRQ322" s="92"/>
      <c r="GRR322" s="92"/>
      <c r="GRS322" s="92"/>
      <c r="GRT322" s="92"/>
      <c r="GRU322" s="92"/>
      <c r="GRV322" s="92"/>
      <c r="GRW322" s="92"/>
      <c r="GRX322" s="92"/>
      <c r="GRY322" s="92"/>
      <c r="GRZ322" s="92"/>
      <c r="GSA322" s="92"/>
      <c r="GSB322" s="92"/>
      <c r="GSC322" s="92"/>
      <c r="GSD322" s="92"/>
      <c r="GSE322" s="92"/>
      <c r="GSF322" s="92"/>
      <c r="GSG322" s="92"/>
      <c r="GSH322" s="92"/>
      <c r="GSI322" s="92"/>
      <c r="GSJ322" s="92"/>
      <c r="GSK322" s="92"/>
      <c r="GSL322" s="92"/>
      <c r="GSM322" s="92"/>
      <c r="GSN322" s="92"/>
      <c r="GSO322" s="92"/>
      <c r="GSP322" s="92"/>
      <c r="GSQ322" s="92"/>
      <c r="GSR322" s="92"/>
      <c r="GSS322" s="92"/>
      <c r="GST322" s="92"/>
      <c r="GSU322" s="92"/>
      <c r="GSV322" s="92"/>
      <c r="GSW322" s="92"/>
      <c r="GSX322" s="92"/>
      <c r="GSY322" s="92"/>
      <c r="GSZ322" s="92"/>
      <c r="GTA322" s="92"/>
      <c r="GTB322" s="92"/>
      <c r="GTC322" s="92"/>
      <c r="GTD322" s="92"/>
      <c r="GTE322" s="92"/>
      <c r="GTF322" s="92"/>
      <c r="GTG322" s="92"/>
      <c r="GTH322" s="92"/>
      <c r="GTI322" s="92"/>
      <c r="GTJ322" s="92"/>
      <c r="GTK322" s="92"/>
      <c r="GTL322" s="92"/>
      <c r="GTM322" s="92"/>
      <c r="GTN322" s="92"/>
      <c r="GTO322" s="92"/>
      <c r="GTP322" s="92"/>
      <c r="GTQ322" s="92"/>
      <c r="GTR322" s="92"/>
      <c r="GTS322" s="92"/>
      <c r="GTT322" s="92"/>
      <c r="GTU322" s="92"/>
      <c r="GTV322" s="92"/>
      <c r="GTW322" s="92"/>
      <c r="GTX322" s="92"/>
      <c r="GTY322" s="92"/>
      <c r="GTZ322" s="92"/>
      <c r="GUA322" s="92"/>
      <c r="GUB322" s="92"/>
      <c r="GUC322" s="92"/>
      <c r="GUD322" s="92"/>
      <c r="GUE322" s="92"/>
      <c r="GUF322" s="92"/>
      <c r="GUG322" s="92"/>
      <c r="GUH322" s="92"/>
      <c r="GUI322" s="92"/>
      <c r="GUJ322" s="92"/>
      <c r="GUK322" s="92"/>
      <c r="GUL322" s="92"/>
      <c r="GUM322" s="92"/>
      <c r="GUN322" s="92"/>
      <c r="GUO322" s="92"/>
      <c r="GUP322" s="92"/>
      <c r="GUQ322" s="92"/>
      <c r="GUR322" s="92"/>
      <c r="GUS322" s="92"/>
      <c r="GUT322" s="92"/>
      <c r="GUU322" s="92"/>
      <c r="GUV322" s="92"/>
      <c r="GUW322" s="92"/>
      <c r="GUX322" s="92"/>
      <c r="GUY322" s="92"/>
      <c r="GUZ322" s="92"/>
      <c r="GVA322" s="92"/>
      <c r="GVB322" s="92"/>
      <c r="GVC322" s="92"/>
      <c r="GVD322" s="92"/>
      <c r="GVE322" s="92"/>
      <c r="GVF322" s="92"/>
      <c r="GVG322" s="92"/>
      <c r="GVH322" s="92"/>
      <c r="GVI322" s="92"/>
      <c r="GVJ322" s="92"/>
      <c r="GVK322" s="92"/>
      <c r="GVL322" s="92"/>
      <c r="GVM322" s="92"/>
      <c r="GVN322" s="92"/>
      <c r="GVO322" s="92"/>
      <c r="GVP322" s="92"/>
      <c r="GVQ322" s="92"/>
      <c r="GVR322" s="92"/>
      <c r="GVS322" s="92"/>
      <c r="GVT322" s="92"/>
      <c r="GVU322" s="92"/>
      <c r="GVV322" s="92"/>
      <c r="GVW322" s="92"/>
      <c r="GVX322" s="92"/>
      <c r="GVY322" s="92"/>
      <c r="GVZ322" s="92"/>
      <c r="GWA322" s="92"/>
      <c r="GWB322" s="92"/>
      <c r="GWC322" s="92"/>
      <c r="GWD322" s="92"/>
      <c r="GWE322" s="92"/>
      <c r="GWF322" s="92"/>
      <c r="GWG322" s="92"/>
      <c r="GWH322" s="92"/>
      <c r="GWI322" s="92"/>
      <c r="GWJ322" s="92"/>
      <c r="GWK322" s="92"/>
      <c r="GWL322" s="92"/>
      <c r="GWM322" s="92"/>
      <c r="GWN322" s="92"/>
      <c r="GWO322" s="92"/>
      <c r="GWP322" s="92"/>
      <c r="GWQ322" s="92"/>
      <c r="GWR322" s="92"/>
      <c r="GWS322" s="92"/>
      <c r="GWT322" s="92"/>
      <c r="GWU322" s="92"/>
      <c r="GWV322" s="92"/>
      <c r="GWW322" s="92"/>
      <c r="GWX322" s="92"/>
      <c r="GWY322" s="92"/>
      <c r="GWZ322" s="92"/>
      <c r="GXA322" s="92"/>
      <c r="GXB322" s="92"/>
      <c r="GXC322" s="92"/>
      <c r="GXD322" s="92"/>
      <c r="GXE322" s="92"/>
      <c r="GXF322" s="92"/>
      <c r="GXG322" s="92"/>
      <c r="GXH322" s="92"/>
      <c r="GXI322" s="92"/>
      <c r="GXJ322" s="92"/>
      <c r="GXK322" s="92"/>
      <c r="GXL322" s="92"/>
      <c r="GXM322" s="92"/>
      <c r="GXN322" s="92"/>
      <c r="GXO322" s="92"/>
      <c r="GXP322" s="92"/>
      <c r="GXQ322" s="92"/>
      <c r="GXR322" s="92"/>
      <c r="GXS322" s="92"/>
      <c r="GXT322" s="92"/>
      <c r="GXU322" s="92"/>
      <c r="GXV322" s="92"/>
      <c r="GXW322" s="92"/>
      <c r="GXX322" s="92"/>
      <c r="GXY322" s="92"/>
      <c r="GXZ322" s="92"/>
      <c r="GYA322" s="92"/>
      <c r="GYB322" s="92"/>
      <c r="GYC322" s="92"/>
      <c r="GYD322" s="92"/>
      <c r="GYE322" s="92"/>
      <c r="GYF322" s="92"/>
      <c r="GYG322" s="92"/>
      <c r="GYH322" s="92"/>
      <c r="GYI322" s="92"/>
      <c r="GYJ322" s="92"/>
      <c r="GYK322" s="92"/>
      <c r="GYL322" s="92"/>
      <c r="GYM322" s="92"/>
      <c r="GYN322" s="92"/>
      <c r="GYO322" s="92"/>
      <c r="GYP322" s="92"/>
      <c r="GYQ322" s="92"/>
      <c r="GYR322" s="92"/>
      <c r="GYS322" s="92"/>
      <c r="GYT322" s="92"/>
      <c r="GYU322" s="92"/>
      <c r="GYV322" s="92"/>
      <c r="GYW322" s="92"/>
      <c r="GYX322" s="92"/>
      <c r="GYY322" s="92"/>
      <c r="GYZ322" s="92"/>
      <c r="GZA322" s="92"/>
      <c r="GZB322" s="92"/>
      <c r="GZC322" s="92"/>
      <c r="GZD322" s="92"/>
      <c r="GZE322" s="92"/>
      <c r="GZF322" s="92"/>
      <c r="GZG322" s="92"/>
      <c r="GZH322" s="92"/>
      <c r="GZI322" s="92"/>
      <c r="GZJ322" s="92"/>
      <c r="GZK322" s="92"/>
      <c r="GZL322" s="92"/>
      <c r="GZM322" s="92"/>
      <c r="GZN322" s="92"/>
      <c r="GZO322" s="92"/>
      <c r="GZP322" s="92"/>
      <c r="GZQ322" s="92"/>
      <c r="GZR322" s="92"/>
      <c r="GZS322" s="92"/>
      <c r="GZT322" s="92"/>
      <c r="GZU322" s="92"/>
      <c r="GZV322" s="92"/>
      <c r="GZW322" s="92"/>
      <c r="GZX322" s="92"/>
      <c r="GZY322" s="92"/>
      <c r="GZZ322" s="92"/>
      <c r="HAA322" s="92"/>
      <c r="HAB322" s="92"/>
      <c r="HAC322" s="92"/>
      <c r="HAD322" s="92"/>
      <c r="HAE322" s="92"/>
      <c r="HAF322" s="92"/>
      <c r="HAG322" s="92"/>
      <c r="HAH322" s="92"/>
      <c r="HAI322" s="92"/>
      <c r="HAJ322" s="92"/>
      <c r="HAK322" s="92"/>
      <c r="HAL322" s="92"/>
      <c r="HAM322" s="92"/>
      <c r="HAN322" s="92"/>
      <c r="HAO322" s="92"/>
      <c r="HAP322" s="92"/>
      <c r="HAQ322" s="92"/>
      <c r="HAR322" s="92"/>
      <c r="HAS322" s="92"/>
      <c r="HAT322" s="92"/>
      <c r="HAU322" s="92"/>
      <c r="HAV322" s="92"/>
      <c r="HAW322" s="92"/>
      <c r="HAX322" s="92"/>
      <c r="HAY322" s="92"/>
      <c r="HAZ322" s="92"/>
      <c r="HBA322" s="92"/>
      <c r="HBB322" s="92"/>
      <c r="HBC322" s="92"/>
      <c r="HBD322" s="92"/>
      <c r="HBE322" s="92"/>
      <c r="HBF322" s="92"/>
      <c r="HBG322" s="92"/>
      <c r="HBH322" s="92"/>
      <c r="HBI322" s="92"/>
      <c r="HBJ322" s="92"/>
      <c r="HBK322" s="92"/>
      <c r="HBL322" s="92"/>
      <c r="HBM322" s="92"/>
      <c r="HBN322" s="92"/>
      <c r="HBO322" s="92"/>
      <c r="HBP322" s="92"/>
      <c r="HBQ322" s="92"/>
      <c r="HBR322" s="92"/>
      <c r="HBS322" s="92"/>
      <c r="HBT322" s="92"/>
      <c r="HBU322" s="92"/>
      <c r="HBV322" s="92"/>
      <c r="HBW322" s="92"/>
      <c r="HBX322" s="92"/>
      <c r="HBY322" s="92"/>
      <c r="HBZ322" s="92"/>
      <c r="HCA322" s="92"/>
      <c r="HCB322" s="92"/>
      <c r="HCC322" s="92"/>
      <c r="HCD322" s="92"/>
      <c r="HCE322" s="92"/>
      <c r="HCF322" s="92"/>
      <c r="HCG322" s="92"/>
      <c r="HCH322" s="92"/>
      <c r="HCI322" s="92"/>
      <c r="HCJ322" s="92"/>
      <c r="HCK322" s="92"/>
      <c r="HCL322" s="92"/>
      <c r="HCM322" s="92"/>
      <c r="HCN322" s="92"/>
      <c r="HCO322" s="92"/>
      <c r="HCP322" s="92"/>
      <c r="HCQ322" s="92"/>
      <c r="HCR322" s="92"/>
      <c r="HCS322" s="92"/>
      <c r="HCT322" s="92"/>
      <c r="HCU322" s="92"/>
      <c r="HCV322" s="92"/>
      <c r="HCW322" s="92"/>
      <c r="HCX322" s="92"/>
      <c r="HCY322" s="92"/>
      <c r="HCZ322" s="92"/>
      <c r="HDA322" s="92"/>
      <c r="HDB322" s="92"/>
      <c r="HDC322" s="92"/>
      <c r="HDD322" s="92"/>
      <c r="HDE322" s="92"/>
      <c r="HDF322" s="92"/>
      <c r="HDG322" s="92"/>
      <c r="HDH322" s="92"/>
      <c r="HDI322" s="92"/>
      <c r="HDJ322" s="92"/>
      <c r="HDK322" s="92"/>
      <c r="HDL322" s="92"/>
      <c r="HDM322" s="92"/>
      <c r="HDN322" s="92"/>
      <c r="HDO322" s="92"/>
      <c r="HDP322" s="92"/>
      <c r="HDQ322" s="92"/>
      <c r="HDR322" s="92"/>
      <c r="HDS322" s="92"/>
      <c r="HDT322" s="92"/>
      <c r="HDU322" s="92"/>
      <c r="HDV322" s="92"/>
      <c r="HDW322" s="92"/>
      <c r="HDX322" s="92"/>
      <c r="HDY322" s="92"/>
      <c r="HDZ322" s="92"/>
      <c r="HEA322" s="92"/>
      <c r="HEB322" s="92"/>
      <c r="HEC322" s="92"/>
      <c r="HED322" s="92"/>
      <c r="HEE322" s="92"/>
      <c r="HEF322" s="92"/>
      <c r="HEG322" s="92"/>
      <c r="HEH322" s="92"/>
      <c r="HEI322" s="92"/>
      <c r="HEJ322" s="92"/>
      <c r="HEK322" s="92"/>
      <c r="HEL322" s="92"/>
      <c r="HEM322" s="92"/>
      <c r="HEN322" s="92"/>
      <c r="HEO322" s="92"/>
      <c r="HEP322" s="92"/>
      <c r="HEQ322" s="92"/>
      <c r="HER322" s="92"/>
      <c r="HES322" s="92"/>
      <c r="HET322" s="92"/>
      <c r="HEU322" s="92"/>
      <c r="HEV322" s="92"/>
      <c r="HEW322" s="92"/>
      <c r="HEX322" s="92"/>
      <c r="HEY322" s="92"/>
      <c r="HEZ322" s="92"/>
      <c r="HFA322" s="92"/>
      <c r="HFB322" s="92"/>
      <c r="HFC322" s="92"/>
      <c r="HFD322" s="92"/>
      <c r="HFE322" s="92"/>
      <c r="HFF322" s="92"/>
      <c r="HFG322" s="92"/>
      <c r="HFH322" s="92"/>
      <c r="HFI322" s="92"/>
      <c r="HFJ322" s="92"/>
      <c r="HFK322" s="92"/>
      <c r="HFL322" s="92"/>
      <c r="HFM322" s="92"/>
      <c r="HFN322" s="92"/>
      <c r="HFO322" s="92"/>
      <c r="HFP322" s="92"/>
      <c r="HFQ322" s="92"/>
      <c r="HFR322" s="92"/>
      <c r="HFS322" s="92"/>
      <c r="HFT322" s="92"/>
      <c r="HFU322" s="92"/>
      <c r="HFV322" s="92"/>
      <c r="HFW322" s="92"/>
      <c r="HFX322" s="92"/>
      <c r="HFY322" s="92"/>
      <c r="HFZ322" s="92"/>
      <c r="HGA322" s="92"/>
      <c r="HGB322" s="92"/>
      <c r="HGC322" s="92"/>
      <c r="HGD322" s="92"/>
      <c r="HGE322" s="92"/>
      <c r="HGF322" s="92"/>
      <c r="HGG322" s="92"/>
      <c r="HGH322" s="92"/>
      <c r="HGI322" s="92"/>
      <c r="HGJ322" s="92"/>
      <c r="HGK322" s="92"/>
      <c r="HGL322" s="92"/>
      <c r="HGM322" s="92"/>
      <c r="HGN322" s="92"/>
      <c r="HGO322" s="92"/>
      <c r="HGP322" s="92"/>
      <c r="HGQ322" s="92"/>
      <c r="HGR322" s="92"/>
      <c r="HGS322" s="92"/>
      <c r="HGT322" s="92"/>
      <c r="HGU322" s="92"/>
      <c r="HGV322" s="92"/>
      <c r="HGW322" s="92"/>
      <c r="HGX322" s="92"/>
      <c r="HGY322" s="92"/>
      <c r="HGZ322" s="92"/>
      <c r="HHA322" s="92"/>
      <c r="HHB322" s="92"/>
      <c r="HHC322" s="92"/>
      <c r="HHD322" s="92"/>
      <c r="HHE322" s="92"/>
      <c r="HHF322" s="92"/>
      <c r="HHG322" s="92"/>
      <c r="HHH322" s="92"/>
      <c r="HHI322" s="92"/>
      <c r="HHJ322" s="92"/>
      <c r="HHK322" s="92"/>
      <c r="HHL322" s="92"/>
      <c r="HHM322" s="92"/>
      <c r="HHN322" s="92"/>
      <c r="HHO322" s="92"/>
      <c r="HHP322" s="92"/>
      <c r="HHQ322" s="92"/>
      <c r="HHR322" s="92"/>
      <c r="HHS322" s="92"/>
      <c r="HHT322" s="92"/>
      <c r="HHU322" s="92"/>
      <c r="HHV322" s="92"/>
      <c r="HHW322" s="92"/>
      <c r="HHX322" s="92"/>
      <c r="HHY322" s="92"/>
      <c r="HHZ322" s="92"/>
      <c r="HIA322" s="92"/>
      <c r="HIB322" s="92"/>
      <c r="HIC322" s="92"/>
      <c r="HID322" s="92"/>
      <c r="HIE322" s="92"/>
      <c r="HIF322" s="92"/>
      <c r="HIG322" s="92"/>
      <c r="HIH322" s="92"/>
      <c r="HII322" s="92"/>
      <c r="HIJ322" s="92"/>
      <c r="HIK322" s="92"/>
      <c r="HIL322" s="92"/>
      <c r="HIM322" s="92"/>
      <c r="HIN322" s="92"/>
      <c r="HIO322" s="92"/>
      <c r="HIP322" s="92"/>
      <c r="HIQ322" s="92"/>
      <c r="HIR322" s="92"/>
      <c r="HIS322" s="92"/>
      <c r="HIT322" s="92"/>
      <c r="HIU322" s="92"/>
      <c r="HIV322" s="92"/>
      <c r="HIW322" s="92"/>
      <c r="HIX322" s="92"/>
      <c r="HIY322" s="92"/>
      <c r="HIZ322" s="92"/>
      <c r="HJA322" s="92"/>
      <c r="HJB322" s="92"/>
      <c r="HJC322" s="92"/>
      <c r="HJD322" s="92"/>
      <c r="HJE322" s="92"/>
      <c r="HJF322" s="92"/>
      <c r="HJG322" s="92"/>
      <c r="HJH322" s="92"/>
      <c r="HJI322" s="92"/>
      <c r="HJJ322" s="92"/>
      <c r="HJK322" s="92"/>
      <c r="HJL322" s="92"/>
      <c r="HJM322" s="92"/>
      <c r="HJN322" s="92"/>
      <c r="HJO322" s="92"/>
      <c r="HJP322" s="92"/>
      <c r="HJQ322" s="92"/>
      <c r="HJR322" s="92"/>
      <c r="HJS322" s="92"/>
      <c r="HJT322" s="92"/>
      <c r="HJU322" s="92"/>
      <c r="HJV322" s="92"/>
      <c r="HJW322" s="92"/>
      <c r="HJX322" s="92"/>
      <c r="HJY322" s="92"/>
      <c r="HJZ322" s="92"/>
      <c r="HKA322" s="92"/>
      <c r="HKB322" s="92"/>
      <c r="HKC322" s="92"/>
      <c r="HKD322" s="92"/>
      <c r="HKE322" s="92"/>
      <c r="HKF322" s="92"/>
      <c r="HKG322" s="92"/>
      <c r="HKH322" s="92"/>
      <c r="HKI322" s="92"/>
      <c r="HKJ322" s="92"/>
      <c r="HKK322" s="92"/>
      <c r="HKL322" s="92"/>
      <c r="HKM322" s="92"/>
      <c r="HKN322" s="92"/>
      <c r="HKO322" s="92"/>
      <c r="HKP322" s="92"/>
      <c r="HKQ322" s="92"/>
      <c r="HKR322" s="92"/>
      <c r="HKS322" s="92"/>
      <c r="HKT322" s="92"/>
      <c r="HKU322" s="92"/>
      <c r="HKV322" s="92"/>
      <c r="HKW322" s="92"/>
      <c r="HKX322" s="92"/>
      <c r="HKY322" s="92"/>
      <c r="HKZ322" s="92"/>
      <c r="HLA322" s="92"/>
      <c r="HLB322" s="92"/>
      <c r="HLC322" s="92"/>
      <c r="HLD322" s="92"/>
      <c r="HLE322" s="92"/>
      <c r="HLF322" s="92"/>
      <c r="HLG322" s="92"/>
      <c r="HLH322" s="92"/>
      <c r="HLI322" s="92"/>
      <c r="HLJ322" s="92"/>
      <c r="HLK322" s="92"/>
      <c r="HLL322" s="92"/>
      <c r="HLM322" s="92"/>
      <c r="HLN322" s="92"/>
      <c r="HLO322" s="92"/>
      <c r="HLP322" s="92"/>
      <c r="HLQ322" s="92"/>
      <c r="HLR322" s="92"/>
      <c r="HLS322" s="92"/>
      <c r="HLT322" s="92"/>
      <c r="HLU322" s="92"/>
      <c r="HLV322" s="92"/>
      <c r="HLW322" s="92"/>
      <c r="HLX322" s="92"/>
      <c r="HLY322" s="92"/>
      <c r="HLZ322" s="92"/>
      <c r="HMA322" s="92"/>
      <c r="HMB322" s="92"/>
      <c r="HMC322" s="92"/>
      <c r="HMD322" s="92"/>
      <c r="HME322" s="92"/>
      <c r="HMF322" s="92"/>
      <c r="HMG322" s="92"/>
      <c r="HMH322" s="92"/>
      <c r="HMI322" s="92"/>
      <c r="HMJ322" s="92"/>
      <c r="HMK322" s="92"/>
      <c r="HML322" s="92"/>
      <c r="HMM322" s="92"/>
      <c r="HMN322" s="92"/>
      <c r="HMO322" s="92"/>
      <c r="HMP322" s="92"/>
      <c r="HMQ322" s="92"/>
      <c r="HMR322" s="92"/>
      <c r="HMS322" s="92"/>
      <c r="HMT322" s="92"/>
      <c r="HMU322" s="92"/>
      <c r="HMV322" s="92"/>
      <c r="HMW322" s="92"/>
      <c r="HMX322" s="92"/>
      <c r="HMY322" s="92"/>
      <c r="HMZ322" s="92"/>
      <c r="HNA322" s="92"/>
      <c r="HNB322" s="92"/>
      <c r="HNC322" s="92"/>
      <c r="HND322" s="92"/>
      <c r="HNE322" s="92"/>
      <c r="HNF322" s="92"/>
      <c r="HNG322" s="92"/>
      <c r="HNH322" s="92"/>
      <c r="HNI322" s="92"/>
      <c r="HNJ322" s="92"/>
      <c r="HNK322" s="92"/>
      <c r="HNL322" s="92"/>
      <c r="HNM322" s="92"/>
      <c r="HNN322" s="92"/>
      <c r="HNO322" s="92"/>
      <c r="HNP322" s="92"/>
      <c r="HNQ322" s="92"/>
      <c r="HNR322" s="92"/>
      <c r="HNS322" s="92"/>
      <c r="HNT322" s="92"/>
      <c r="HNU322" s="92"/>
      <c r="HNV322" s="92"/>
      <c r="HNW322" s="92"/>
      <c r="HNX322" s="92"/>
      <c r="HNY322" s="92"/>
      <c r="HNZ322" s="92"/>
      <c r="HOA322" s="92"/>
      <c r="HOB322" s="92"/>
      <c r="HOC322" s="92"/>
      <c r="HOD322" s="92"/>
      <c r="HOE322" s="92"/>
      <c r="HOF322" s="92"/>
      <c r="HOG322" s="92"/>
      <c r="HOH322" s="92"/>
      <c r="HOI322" s="92"/>
      <c r="HOJ322" s="92"/>
      <c r="HOK322" s="92"/>
      <c r="HOL322" s="92"/>
      <c r="HOM322" s="92"/>
      <c r="HON322" s="92"/>
      <c r="HOO322" s="92"/>
      <c r="HOP322" s="92"/>
      <c r="HOQ322" s="92"/>
      <c r="HOR322" s="92"/>
      <c r="HOS322" s="92"/>
      <c r="HOT322" s="92"/>
      <c r="HOU322" s="92"/>
      <c r="HOV322" s="92"/>
      <c r="HOW322" s="92"/>
      <c r="HOX322" s="92"/>
      <c r="HOY322" s="92"/>
      <c r="HOZ322" s="92"/>
      <c r="HPA322" s="92"/>
      <c r="HPB322" s="92"/>
      <c r="HPC322" s="92"/>
      <c r="HPD322" s="92"/>
      <c r="HPE322" s="92"/>
      <c r="HPF322" s="92"/>
      <c r="HPG322" s="92"/>
      <c r="HPH322" s="92"/>
      <c r="HPI322" s="92"/>
      <c r="HPJ322" s="92"/>
      <c r="HPK322" s="92"/>
      <c r="HPL322" s="92"/>
      <c r="HPM322" s="92"/>
      <c r="HPN322" s="92"/>
      <c r="HPO322" s="92"/>
      <c r="HPP322" s="92"/>
      <c r="HPQ322" s="92"/>
      <c r="HPR322" s="92"/>
      <c r="HPS322" s="92"/>
      <c r="HPT322" s="92"/>
      <c r="HPU322" s="92"/>
      <c r="HPV322" s="92"/>
      <c r="HPW322" s="92"/>
      <c r="HPX322" s="92"/>
      <c r="HPY322" s="92"/>
      <c r="HPZ322" s="92"/>
      <c r="HQA322" s="92"/>
      <c r="HQB322" s="92"/>
      <c r="HQC322" s="92"/>
      <c r="HQD322" s="92"/>
      <c r="HQE322" s="92"/>
      <c r="HQF322" s="92"/>
      <c r="HQG322" s="92"/>
      <c r="HQH322" s="92"/>
      <c r="HQI322" s="92"/>
      <c r="HQJ322" s="92"/>
      <c r="HQK322" s="92"/>
      <c r="HQL322" s="92"/>
      <c r="HQM322" s="92"/>
      <c r="HQN322" s="92"/>
      <c r="HQO322" s="92"/>
      <c r="HQP322" s="92"/>
      <c r="HQQ322" s="92"/>
      <c r="HQR322" s="92"/>
      <c r="HQS322" s="92"/>
      <c r="HQT322" s="92"/>
      <c r="HQU322" s="92"/>
      <c r="HQV322" s="92"/>
      <c r="HQW322" s="92"/>
      <c r="HQX322" s="92"/>
      <c r="HQY322" s="92"/>
      <c r="HQZ322" s="92"/>
      <c r="HRA322" s="92"/>
      <c r="HRB322" s="92"/>
      <c r="HRC322" s="92"/>
      <c r="HRD322" s="92"/>
      <c r="HRE322" s="92"/>
      <c r="HRF322" s="92"/>
      <c r="HRG322" s="92"/>
      <c r="HRH322" s="92"/>
      <c r="HRI322" s="92"/>
      <c r="HRJ322" s="92"/>
      <c r="HRK322" s="92"/>
      <c r="HRL322" s="92"/>
      <c r="HRM322" s="92"/>
      <c r="HRN322" s="92"/>
      <c r="HRO322" s="92"/>
      <c r="HRP322" s="92"/>
      <c r="HRQ322" s="92"/>
      <c r="HRR322" s="92"/>
      <c r="HRS322" s="92"/>
      <c r="HRT322" s="92"/>
      <c r="HRU322" s="92"/>
      <c r="HRV322" s="92"/>
      <c r="HRW322" s="92"/>
      <c r="HRX322" s="92"/>
      <c r="HRY322" s="92"/>
      <c r="HRZ322" s="92"/>
      <c r="HSA322" s="92"/>
      <c r="HSB322" s="92"/>
      <c r="HSC322" s="92"/>
      <c r="HSD322" s="92"/>
      <c r="HSE322" s="92"/>
      <c r="HSF322" s="92"/>
      <c r="HSG322" s="92"/>
      <c r="HSH322" s="92"/>
      <c r="HSI322" s="92"/>
      <c r="HSJ322" s="92"/>
      <c r="HSK322" s="92"/>
      <c r="HSL322" s="92"/>
      <c r="HSM322" s="92"/>
      <c r="HSN322" s="92"/>
      <c r="HSO322" s="92"/>
      <c r="HSP322" s="92"/>
      <c r="HSQ322" s="92"/>
      <c r="HSR322" s="92"/>
      <c r="HSS322" s="92"/>
      <c r="HST322" s="92"/>
      <c r="HSU322" s="92"/>
      <c r="HSV322" s="92"/>
      <c r="HSW322" s="92"/>
      <c r="HSX322" s="92"/>
      <c r="HSY322" s="92"/>
      <c r="HSZ322" s="92"/>
      <c r="HTA322" s="92"/>
      <c r="HTB322" s="92"/>
      <c r="HTC322" s="92"/>
      <c r="HTD322" s="92"/>
      <c r="HTE322" s="92"/>
      <c r="HTF322" s="92"/>
      <c r="HTG322" s="92"/>
      <c r="HTH322" s="92"/>
      <c r="HTI322" s="92"/>
      <c r="HTJ322" s="92"/>
      <c r="HTK322" s="92"/>
      <c r="HTL322" s="92"/>
      <c r="HTM322" s="92"/>
      <c r="HTN322" s="92"/>
      <c r="HTO322" s="92"/>
      <c r="HTP322" s="92"/>
      <c r="HTQ322" s="92"/>
      <c r="HTR322" s="92"/>
      <c r="HTS322" s="92"/>
      <c r="HTT322" s="92"/>
      <c r="HTU322" s="92"/>
      <c r="HTV322" s="92"/>
      <c r="HTW322" s="92"/>
      <c r="HTX322" s="92"/>
      <c r="HTY322" s="92"/>
      <c r="HTZ322" s="92"/>
      <c r="HUA322" s="92"/>
      <c r="HUB322" s="92"/>
      <c r="HUC322" s="92"/>
      <c r="HUD322" s="92"/>
      <c r="HUE322" s="92"/>
      <c r="HUF322" s="92"/>
      <c r="HUG322" s="92"/>
      <c r="HUH322" s="92"/>
      <c r="HUI322" s="92"/>
      <c r="HUJ322" s="92"/>
      <c r="HUK322" s="92"/>
      <c r="HUL322" s="92"/>
      <c r="HUM322" s="92"/>
      <c r="HUN322" s="92"/>
      <c r="HUO322" s="92"/>
      <c r="HUP322" s="92"/>
      <c r="HUQ322" s="92"/>
      <c r="HUR322" s="92"/>
      <c r="HUS322" s="92"/>
      <c r="HUT322" s="92"/>
      <c r="HUU322" s="92"/>
      <c r="HUV322" s="92"/>
      <c r="HUW322" s="92"/>
      <c r="HUX322" s="92"/>
      <c r="HUY322" s="92"/>
      <c r="HUZ322" s="92"/>
      <c r="HVA322" s="92"/>
      <c r="HVB322" s="92"/>
      <c r="HVC322" s="92"/>
      <c r="HVD322" s="92"/>
      <c r="HVE322" s="92"/>
      <c r="HVF322" s="92"/>
      <c r="HVG322" s="92"/>
      <c r="HVH322" s="92"/>
      <c r="HVI322" s="92"/>
      <c r="HVJ322" s="92"/>
      <c r="HVK322" s="92"/>
      <c r="HVL322" s="92"/>
      <c r="HVM322" s="92"/>
      <c r="HVN322" s="92"/>
      <c r="HVO322" s="92"/>
      <c r="HVP322" s="92"/>
      <c r="HVQ322" s="92"/>
      <c r="HVR322" s="92"/>
      <c r="HVS322" s="92"/>
      <c r="HVT322" s="92"/>
      <c r="HVU322" s="92"/>
      <c r="HVV322" s="92"/>
      <c r="HVW322" s="92"/>
      <c r="HVX322" s="92"/>
      <c r="HVY322" s="92"/>
      <c r="HVZ322" s="92"/>
      <c r="HWA322" s="92"/>
      <c r="HWB322" s="92"/>
      <c r="HWC322" s="92"/>
      <c r="HWD322" s="92"/>
      <c r="HWE322" s="92"/>
      <c r="HWF322" s="92"/>
      <c r="HWG322" s="92"/>
      <c r="HWH322" s="92"/>
      <c r="HWI322" s="92"/>
      <c r="HWJ322" s="92"/>
      <c r="HWK322" s="92"/>
      <c r="HWL322" s="92"/>
      <c r="HWM322" s="92"/>
      <c r="HWN322" s="92"/>
      <c r="HWO322" s="92"/>
      <c r="HWP322" s="92"/>
      <c r="HWQ322" s="92"/>
      <c r="HWR322" s="92"/>
      <c r="HWS322" s="92"/>
      <c r="HWT322" s="92"/>
      <c r="HWU322" s="92"/>
      <c r="HWV322" s="92"/>
      <c r="HWW322" s="92"/>
      <c r="HWX322" s="92"/>
      <c r="HWY322" s="92"/>
      <c r="HWZ322" s="92"/>
      <c r="HXA322" s="92"/>
      <c r="HXB322" s="92"/>
      <c r="HXC322" s="92"/>
      <c r="HXD322" s="92"/>
      <c r="HXE322" s="92"/>
      <c r="HXF322" s="92"/>
      <c r="HXG322" s="92"/>
      <c r="HXH322" s="92"/>
      <c r="HXI322" s="92"/>
      <c r="HXJ322" s="92"/>
      <c r="HXK322" s="92"/>
      <c r="HXL322" s="92"/>
      <c r="HXM322" s="92"/>
      <c r="HXN322" s="92"/>
      <c r="HXO322" s="92"/>
      <c r="HXP322" s="92"/>
      <c r="HXQ322" s="92"/>
      <c r="HXR322" s="92"/>
      <c r="HXS322" s="92"/>
      <c r="HXT322" s="92"/>
      <c r="HXU322" s="92"/>
      <c r="HXV322" s="92"/>
      <c r="HXW322" s="92"/>
      <c r="HXX322" s="92"/>
      <c r="HXY322" s="92"/>
      <c r="HXZ322" s="92"/>
      <c r="HYA322" s="92"/>
      <c r="HYB322" s="92"/>
      <c r="HYC322" s="92"/>
      <c r="HYD322" s="92"/>
      <c r="HYE322" s="92"/>
      <c r="HYF322" s="92"/>
      <c r="HYG322" s="92"/>
      <c r="HYH322" s="92"/>
      <c r="HYI322" s="92"/>
      <c r="HYJ322" s="92"/>
      <c r="HYK322" s="92"/>
      <c r="HYL322" s="92"/>
      <c r="HYM322" s="92"/>
      <c r="HYN322" s="92"/>
      <c r="HYO322" s="92"/>
      <c r="HYP322" s="92"/>
      <c r="HYQ322" s="92"/>
      <c r="HYR322" s="92"/>
      <c r="HYS322" s="92"/>
      <c r="HYT322" s="92"/>
      <c r="HYU322" s="92"/>
      <c r="HYV322" s="92"/>
      <c r="HYW322" s="92"/>
      <c r="HYX322" s="92"/>
      <c r="HYY322" s="92"/>
      <c r="HYZ322" s="92"/>
      <c r="HZA322" s="92"/>
      <c r="HZB322" s="92"/>
      <c r="HZC322" s="92"/>
      <c r="HZD322" s="92"/>
      <c r="HZE322" s="92"/>
      <c r="HZF322" s="92"/>
      <c r="HZG322" s="92"/>
      <c r="HZH322" s="92"/>
      <c r="HZI322" s="92"/>
      <c r="HZJ322" s="92"/>
      <c r="HZK322" s="92"/>
      <c r="HZL322" s="92"/>
      <c r="HZM322" s="92"/>
      <c r="HZN322" s="92"/>
      <c r="HZO322" s="92"/>
      <c r="HZP322" s="92"/>
      <c r="HZQ322" s="92"/>
      <c r="HZR322" s="92"/>
      <c r="HZS322" s="92"/>
      <c r="HZT322" s="92"/>
      <c r="HZU322" s="92"/>
      <c r="HZV322" s="92"/>
      <c r="HZW322" s="92"/>
      <c r="HZX322" s="92"/>
      <c r="HZY322" s="92"/>
      <c r="HZZ322" s="92"/>
      <c r="IAA322" s="92"/>
      <c r="IAB322" s="92"/>
      <c r="IAC322" s="92"/>
      <c r="IAD322" s="92"/>
      <c r="IAE322" s="92"/>
      <c r="IAF322" s="92"/>
      <c r="IAG322" s="92"/>
      <c r="IAH322" s="92"/>
      <c r="IAI322" s="92"/>
      <c r="IAJ322" s="92"/>
      <c r="IAK322" s="92"/>
      <c r="IAL322" s="92"/>
      <c r="IAM322" s="92"/>
      <c r="IAN322" s="92"/>
      <c r="IAO322" s="92"/>
      <c r="IAP322" s="92"/>
      <c r="IAQ322" s="92"/>
      <c r="IAR322" s="92"/>
      <c r="IAS322" s="92"/>
      <c r="IAT322" s="92"/>
      <c r="IAU322" s="92"/>
      <c r="IAV322" s="92"/>
      <c r="IAW322" s="92"/>
      <c r="IAX322" s="92"/>
      <c r="IAY322" s="92"/>
      <c r="IAZ322" s="92"/>
      <c r="IBA322" s="92"/>
      <c r="IBB322" s="92"/>
      <c r="IBC322" s="92"/>
      <c r="IBD322" s="92"/>
      <c r="IBE322" s="92"/>
      <c r="IBF322" s="92"/>
      <c r="IBG322" s="92"/>
      <c r="IBH322" s="92"/>
      <c r="IBI322" s="92"/>
      <c r="IBJ322" s="92"/>
      <c r="IBK322" s="92"/>
      <c r="IBL322" s="92"/>
      <c r="IBM322" s="92"/>
      <c r="IBN322" s="92"/>
      <c r="IBO322" s="92"/>
      <c r="IBP322" s="92"/>
      <c r="IBQ322" s="92"/>
      <c r="IBR322" s="92"/>
      <c r="IBS322" s="92"/>
      <c r="IBT322" s="92"/>
      <c r="IBU322" s="92"/>
      <c r="IBV322" s="92"/>
      <c r="IBW322" s="92"/>
      <c r="IBX322" s="92"/>
      <c r="IBY322" s="92"/>
      <c r="IBZ322" s="92"/>
      <c r="ICA322" s="92"/>
      <c r="ICB322" s="92"/>
      <c r="ICC322" s="92"/>
      <c r="ICD322" s="92"/>
      <c r="ICE322" s="92"/>
      <c r="ICF322" s="92"/>
      <c r="ICG322" s="92"/>
      <c r="ICH322" s="92"/>
      <c r="ICI322" s="92"/>
      <c r="ICJ322" s="92"/>
      <c r="ICK322" s="92"/>
      <c r="ICL322" s="92"/>
      <c r="ICM322" s="92"/>
      <c r="ICN322" s="92"/>
      <c r="ICO322" s="92"/>
      <c r="ICP322" s="92"/>
      <c r="ICQ322" s="92"/>
      <c r="ICR322" s="92"/>
      <c r="ICS322" s="92"/>
      <c r="ICT322" s="92"/>
      <c r="ICU322" s="92"/>
      <c r="ICV322" s="92"/>
      <c r="ICW322" s="92"/>
      <c r="ICX322" s="92"/>
      <c r="ICY322" s="92"/>
      <c r="ICZ322" s="92"/>
      <c r="IDA322" s="92"/>
      <c r="IDB322" s="92"/>
      <c r="IDC322" s="92"/>
      <c r="IDD322" s="92"/>
      <c r="IDE322" s="92"/>
      <c r="IDF322" s="92"/>
      <c r="IDG322" s="92"/>
      <c r="IDH322" s="92"/>
      <c r="IDI322" s="92"/>
      <c r="IDJ322" s="92"/>
      <c r="IDK322" s="92"/>
      <c r="IDL322" s="92"/>
      <c r="IDM322" s="92"/>
      <c r="IDN322" s="92"/>
      <c r="IDO322" s="92"/>
      <c r="IDP322" s="92"/>
      <c r="IDQ322" s="92"/>
      <c r="IDR322" s="92"/>
      <c r="IDS322" s="92"/>
      <c r="IDT322" s="92"/>
      <c r="IDU322" s="92"/>
      <c r="IDV322" s="92"/>
      <c r="IDW322" s="92"/>
      <c r="IDX322" s="92"/>
      <c r="IDY322" s="92"/>
      <c r="IDZ322" s="92"/>
      <c r="IEA322" s="92"/>
      <c r="IEB322" s="92"/>
      <c r="IEC322" s="92"/>
      <c r="IED322" s="92"/>
      <c r="IEE322" s="92"/>
      <c r="IEF322" s="92"/>
      <c r="IEG322" s="92"/>
      <c r="IEH322" s="92"/>
      <c r="IEI322" s="92"/>
      <c r="IEJ322" s="92"/>
      <c r="IEK322" s="92"/>
      <c r="IEL322" s="92"/>
      <c r="IEM322" s="92"/>
      <c r="IEN322" s="92"/>
      <c r="IEO322" s="92"/>
      <c r="IEP322" s="92"/>
      <c r="IEQ322" s="92"/>
      <c r="IER322" s="92"/>
      <c r="IES322" s="92"/>
      <c r="IET322" s="92"/>
      <c r="IEU322" s="92"/>
      <c r="IEV322" s="92"/>
      <c r="IEW322" s="92"/>
      <c r="IEX322" s="92"/>
      <c r="IEY322" s="92"/>
      <c r="IEZ322" s="92"/>
      <c r="IFA322" s="92"/>
      <c r="IFB322" s="92"/>
      <c r="IFC322" s="92"/>
      <c r="IFD322" s="92"/>
      <c r="IFE322" s="92"/>
      <c r="IFF322" s="92"/>
      <c r="IFG322" s="92"/>
      <c r="IFH322" s="92"/>
      <c r="IFI322" s="92"/>
      <c r="IFJ322" s="92"/>
      <c r="IFK322" s="92"/>
      <c r="IFL322" s="92"/>
      <c r="IFM322" s="92"/>
      <c r="IFN322" s="92"/>
      <c r="IFO322" s="92"/>
      <c r="IFP322" s="92"/>
      <c r="IFQ322" s="92"/>
      <c r="IFR322" s="92"/>
      <c r="IFS322" s="92"/>
      <c r="IFT322" s="92"/>
      <c r="IFU322" s="92"/>
      <c r="IFV322" s="92"/>
      <c r="IFW322" s="92"/>
      <c r="IFX322" s="92"/>
      <c r="IFY322" s="92"/>
      <c r="IFZ322" s="92"/>
      <c r="IGA322" s="92"/>
      <c r="IGB322" s="92"/>
      <c r="IGC322" s="92"/>
      <c r="IGD322" s="92"/>
      <c r="IGE322" s="92"/>
      <c r="IGF322" s="92"/>
      <c r="IGG322" s="92"/>
      <c r="IGH322" s="92"/>
      <c r="IGI322" s="92"/>
      <c r="IGJ322" s="92"/>
      <c r="IGK322" s="92"/>
      <c r="IGL322" s="92"/>
      <c r="IGM322" s="92"/>
      <c r="IGN322" s="92"/>
      <c r="IGO322" s="92"/>
      <c r="IGP322" s="92"/>
      <c r="IGQ322" s="92"/>
      <c r="IGR322" s="92"/>
      <c r="IGS322" s="92"/>
      <c r="IGT322" s="92"/>
      <c r="IGU322" s="92"/>
      <c r="IGV322" s="92"/>
      <c r="IGW322" s="92"/>
      <c r="IGX322" s="92"/>
      <c r="IGY322" s="92"/>
      <c r="IGZ322" s="92"/>
      <c r="IHA322" s="92"/>
      <c r="IHB322" s="92"/>
      <c r="IHC322" s="92"/>
      <c r="IHD322" s="92"/>
      <c r="IHE322" s="92"/>
      <c r="IHF322" s="92"/>
      <c r="IHG322" s="92"/>
      <c r="IHH322" s="92"/>
      <c r="IHI322" s="92"/>
      <c r="IHJ322" s="92"/>
      <c r="IHK322" s="92"/>
      <c r="IHL322" s="92"/>
      <c r="IHM322" s="92"/>
      <c r="IHN322" s="92"/>
      <c r="IHO322" s="92"/>
      <c r="IHP322" s="92"/>
      <c r="IHQ322" s="92"/>
      <c r="IHR322" s="92"/>
      <c r="IHS322" s="92"/>
      <c r="IHT322" s="92"/>
      <c r="IHU322" s="92"/>
      <c r="IHV322" s="92"/>
      <c r="IHW322" s="92"/>
      <c r="IHX322" s="92"/>
      <c r="IHY322" s="92"/>
      <c r="IHZ322" s="92"/>
      <c r="IIA322" s="92"/>
      <c r="IIB322" s="92"/>
      <c r="IIC322" s="92"/>
      <c r="IID322" s="92"/>
      <c r="IIE322" s="92"/>
      <c r="IIF322" s="92"/>
      <c r="IIG322" s="92"/>
      <c r="IIH322" s="92"/>
      <c r="III322" s="92"/>
      <c r="IIJ322" s="92"/>
      <c r="IIK322" s="92"/>
      <c r="IIL322" s="92"/>
      <c r="IIM322" s="92"/>
      <c r="IIN322" s="92"/>
      <c r="IIO322" s="92"/>
      <c r="IIP322" s="92"/>
      <c r="IIQ322" s="92"/>
      <c r="IIR322" s="92"/>
      <c r="IIS322" s="92"/>
      <c r="IIT322" s="92"/>
      <c r="IIU322" s="92"/>
      <c r="IIV322" s="92"/>
      <c r="IIW322" s="92"/>
      <c r="IIX322" s="92"/>
      <c r="IIY322" s="92"/>
      <c r="IIZ322" s="92"/>
      <c r="IJA322" s="92"/>
      <c r="IJB322" s="92"/>
      <c r="IJC322" s="92"/>
      <c r="IJD322" s="92"/>
      <c r="IJE322" s="92"/>
      <c r="IJF322" s="92"/>
      <c r="IJG322" s="92"/>
      <c r="IJH322" s="92"/>
      <c r="IJI322" s="92"/>
      <c r="IJJ322" s="92"/>
      <c r="IJK322" s="92"/>
      <c r="IJL322" s="92"/>
      <c r="IJM322" s="92"/>
      <c r="IJN322" s="92"/>
      <c r="IJO322" s="92"/>
      <c r="IJP322" s="92"/>
      <c r="IJQ322" s="92"/>
      <c r="IJR322" s="92"/>
      <c r="IJS322" s="92"/>
      <c r="IJT322" s="92"/>
      <c r="IJU322" s="92"/>
      <c r="IJV322" s="92"/>
      <c r="IJW322" s="92"/>
      <c r="IJX322" s="92"/>
      <c r="IJY322" s="92"/>
      <c r="IJZ322" s="92"/>
      <c r="IKA322" s="92"/>
      <c r="IKB322" s="92"/>
      <c r="IKC322" s="92"/>
      <c r="IKD322" s="92"/>
      <c r="IKE322" s="92"/>
      <c r="IKF322" s="92"/>
      <c r="IKG322" s="92"/>
      <c r="IKH322" s="92"/>
      <c r="IKI322" s="92"/>
      <c r="IKJ322" s="92"/>
      <c r="IKK322" s="92"/>
      <c r="IKL322" s="92"/>
      <c r="IKM322" s="92"/>
      <c r="IKN322" s="92"/>
      <c r="IKO322" s="92"/>
      <c r="IKP322" s="92"/>
      <c r="IKQ322" s="92"/>
      <c r="IKR322" s="92"/>
      <c r="IKS322" s="92"/>
      <c r="IKT322" s="92"/>
      <c r="IKU322" s="92"/>
      <c r="IKV322" s="92"/>
      <c r="IKW322" s="92"/>
      <c r="IKX322" s="92"/>
      <c r="IKY322" s="92"/>
      <c r="IKZ322" s="92"/>
      <c r="ILA322" s="92"/>
      <c r="ILB322" s="92"/>
      <c r="ILC322" s="92"/>
      <c r="ILD322" s="92"/>
      <c r="ILE322" s="92"/>
      <c r="ILF322" s="92"/>
      <c r="ILG322" s="92"/>
      <c r="ILH322" s="92"/>
      <c r="ILI322" s="92"/>
      <c r="ILJ322" s="92"/>
      <c r="ILK322" s="92"/>
      <c r="ILL322" s="92"/>
      <c r="ILM322" s="92"/>
      <c r="ILN322" s="92"/>
      <c r="ILO322" s="92"/>
      <c r="ILP322" s="92"/>
      <c r="ILQ322" s="92"/>
      <c r="ILR322" s="92"/>
      <c r="ILS322" s="92"/>
      <c r="ILT322" s="92"/>
      <c r="ILU322" s="92"/>
      <c r="ILV322" s="92"/>
      <c r="ILW322" s="92"/>
      <c r="ILX322" s="92"/>
      <c r="ILY322" s="92"/>
      <c r="ILZ322" s="92"/>
      <c r="IMA322" s="92"/>
      <c r="IMB322" s="92"/>
      <c r="IMC322" s="92"/>
      <c r="IMD322" s="92"/>
      <c r="IME322" s="92"/>
      <c r="IMF322" s="92"/>
      <c r="IMG322" s="92"/>
      <c r="IMH322" s="92"/>
      <c r="IMI322" s="92"/>
      <c r="IMJ322" s="92"/>
      <c r="IMK322" s="92"/>
      <c r="IML322" s="92"/>
      <c r="IMM322" s="92"/>
      <c r="IMN322" s="92"/>
      <c r="IMO322" s="92"/>
      <c r="IMP322" s="92"/>
      <c r="IMQ322" s="92"/>
      <c r="IMR322" s="92"/>
      <c r="IMS322" s="92"/>
      <c r="IMT322" s="92"/>
      <c r="IMU322" s="92"/>
      <c r="IMV322" s="92"/>
      <c r="IMW322" s="92"/>
      <c r="IMX322" s="92"/>
      <c r="IMY322" s="92"/>
      <c r="IMZ322" s="92"/>
      <c r="INA322" s="92"/>
      <c r="INB322" s="92"/>
      <c r="INC322" s="92"/>
      <c r="IND322" s="92"/>
      <c r="INE322" s="92"/>
      <c r="INF322" s="92"/>
      <c r="ING322" s="92"/>
      <c r="INH322" s="92"/>
      <c r="INI322" s="92"/>
      <c r="INJ322" s="92"/>
      <c r="INK322" s="92"/>
      <c r="INL322" s="92"/>
      <c r="INM322" s="92"/>
      <c r="INN322" s="92"/>
      <c r="INO322" s="92"/>
      <c r="INP322" s="92"/>
      <c r="INQ322" s="92"/>
      <c r="INR322" s="92"/>
      <c r="INS322" s="92"/>
      <c r="INT322" s="92"/>
      <c r="INU322" s="92"/>
      <c r="INV322" s="92"/>
      <c r="INW322" s="92"/>
      <c r="INX322" s="92"/>
      <c r="INY322" s="92"/>
      <c r="INZ322" s="92"/>
      <c r="IOA322" s="92"/>
      <c r="IOB322" s="92"/>
      <c r="IOC322" s="92"/>
      <c r="IOD322" s="92"/>
      <c r="IOE322" s="92"/>
      <c r="IOF322" s="92"/>
      <c r="IOG322" s="92"/>
      <c r="IOH322" s="92"/>
      <c r="IOI322" s="92"/>
      <c r="IOJ322" s="92"/>
      <c r="IOK322" s="92"/>
      <c r="IOL322" s="92"/>
      <c r="IOM322" s="92"/>
      <c r="ION322" s="92"/>
      <c r="IOO322" s="92"/>
      <c r="IOP322" s="92"/>
      <c r="IOQ322" s="92"/>
      <c r="IOR322" s="92"/>
      <c r="IOS322" s="92"/>
      <c r="IOT322" s="92"/>
      <c r="IOU322" s="92"/>
      <c r="IOV322" s="92"/>
      <c r="IOW322" s="92"/>
      <c r="IOX322" s="92"/>
      <c r="IOY322" s="92"/>
      <c r="IOZ322" s="92"/>
      <c r="IPA322" s="92"/>
      <c r="IPB322" s="92"/>
      <c r="IPC322" s="92"/>
      <c r="IPD322" s="92"/>
      <c r="IPE322" s="92"/>
      <c r="IPF322" s="92"/>
      <c r="IPG322" s="92"/>
      <c r="IPH322" s="92"/>
      <c r="IPI322" s="92"/>
      <c r="IPJ322" s="92"/>
      <c r="IPK322" s="92"/>
      <c r="IPL322" s="92"/>
      <c r="IPM322" s="92"/>
      <c r="IPN322" s="92"/>
      <c r="IPO322" s="92"/>
      <c r="IPP322" s="92"/>
      <c r="IPQ322" s="92"/>
      <c r="IPR322" s="92"/>
      <c r="IPS322" s="92"/>
      <c r="IPT322" s="92"/>
      <c r="IPU322" s="92"/>
      <c r="IPV322" s="92"/>
      <c r="IPW322" s="92"/>
      <c r="IPX322" s="92"/>
      <c r="IPY322" s="92"/>
      <c r="IPZ322" s="92"/>
      <c r="IQA322" s="92"/>
      <c r="IQB322" s="92"/>
      <c r="IQC322" s="92"/>
      <c r="IQD322" s="92"/>
      <c r="IQE322" s="92"/>
      <c r="IQF322" s="92"/>
      <c r="IQG322" s="92"/>
      <c r="IQH322" s="92"/>
      <c r="IQI322" s="92"/>
      <c r="IQJ322" s="92"/>
      <c r="IQK322" s="92"/>
      <c r="IQL322" s="92"/>
      <c r="IQM322" s="92"/>
      <c r="IQN322" s="92"/>
      <c r="IQO322" s="92"/>
      <c r="IQP322" s="92"/>
      <c r="IQQ322" s="92"/>
      <c r="IQR322" s="92"/>
      <c r="IQS322" s="92"/>
      <c r="IQT322" s="92"/>
      <c r="IQU322" s="92"/>
      <c r="IQV322" s="92"/>
      <c r="IQW322" s="92"/>
      <c r="IQX322" s="92"/>
      <c r="IQY322" s="92"/>
      <c r="IQZ322" s="92"/>
      <c r="IRA322" s="92"/>
      <c r="IRB322" s="92"/>
      <c r="IRC322" s="92"/>
      <c r="IRD322" s="92"/>
      <c r="IRE322" s="92"/>
      <c r="IRF322" s="92"/>
      <c r="IRG322" s="92"/>
      <c r="IRH322" s="92"/>
      <c r="IRI322" s="92"/>
      <c r="IRJ322" s="92"/>
      <c r="IRK322" s="92"/>
      <c r="IRL322" s="92"/>
      <c r="IRM322" s="92"/>
      <c r="IRN322" s="92"/>
      <c r="IRO322" s="92"/>
      <c r="IRP322" s="92"/>
      <c r="IRQ322" s="92"/>
      <c r="IRR322" s="92"/>
      <c r="IRS322" s="92"/>
      <c r="IRT322" s="92"/>
      <c r="IRU322" s="92"/>
      <c r="IRV322" s="92"/>
      <c r="IRW322" s="92"/>
      <c r="IRX322" s="92"/>
      <c r="IRY322" s="92"/>
      <c r="IRZ322" s="92"/>
      <c r="ISA322" s="92"/>
      <c r="ISB322" s="92"/>
      <c r="ISC322" s="92"/>
      <c r="ISD322" s="92"/>
      <c r="ISE322" s="92"/>
      <c r="ISF322" s="92"/>
      <c r="ISG322" s="92"/>
      <c r="ISH322" s="92"/>
      <c r="ISI322" s="92"/>
      <c r="ISJ322" s="92"/>
      <c r="ISK322" s="92"/>
      <c r="ISL322" s="92"/>
      <c r="ISM322" s="92"/>
      <c r="ISN322" s="92"/>
      <c r="ISO322" s="92"/>
      <c r="ISP322" s="92"/>
      <c r="ISQ322" s="92"/>
      <c r="ISR322" s="92"/>
      <c r="ISS322" s="92"/>
      <c r="IST322" s="92"/>
      <c r="ISU322" s="92"/>
      <c r="ISV322" s="92"/>
      <c r="ISW322" s="92"/>
      <c r="ISX322" s="92"/>
      <c r="ISY322" s="92"/>
      <c r="ISZ322" s="92"/>
      <c r="ITA322" s="92"/>
      <c r="ITB322" s="92"/>
      <c r="ITC322" s="92"/>
      <c r="ITD322" s="92"/>
      <c r="ITE322" s="92"/>
      <c r="ITF322" s="92"/>
      <c r="ITG322" s="92"/>
      <c r="ITH322" s="92"/>
      <c r="ITI322" s="92"/>
      <c r="ITJ322" s="92"/>
      <c r="ITK322" s="92"/>
      <c r="ITL322" s="92"/>
      <c r="ITM322" s="92"/>
      <c r="ITN322" s="92"/>
      <c r="ITO322" s="92"/>
      <c r="ITP322" s="92"/>
      <c r="ITQ322" s="92"/>
      <c r="ITR322" s="92"/>
      <c r="ITS322" s="92"/>
      <c r="ITT322" s="92"/>
      <c r="ITU322" s="92"/>
      <c r="ITV322" s="92"/>
      <c r="ITW322" s="92"/>
      <c r="ITX322" s="92"/>
      <c r="ITY322" s="92"/>
      <c r="ITZ322" s="92"/>
      <c r="IUA322" s="92"/>
      <c r="IUB322" s="92"/>
      <c r="IUC322" s="92"/>
      <c r="IUD322" s="92"/>
      <c r="IUE322" s="92"/>
      <c r="IUF322" s="92"/>
      <c r="IUG322" s="92"/>
      <c r="IUH322" s="92"/>
      <c r="IUI322" s="92"/>
      <c r="IUJ322" s="92"/>
      <c r="IUK322" s="92"/>
      <c r="IUL322" s="92"/>
      <c r="IUM322" s="92"/>
      <c r="IUN322" s="92"/>
      <c r="IUO322" s="92"/>
      <c r="IUP322" s="92"/>
      <c r="IUQ322" s="92"/>
      <c r="IUR322" s="92"/>
      <c r="IUS322" s="92"/>
      <c r="IUT322" s="92"/>
      <c r="IUU322" s="92"/>
      <c r="IUV322" s="92"/>
      <c r="IUW322" s="92"/>
      <c r="IUX322" s="92"/>
      <c r="IUY322" s="92"/>
      <c r="IUZ322" s="92"/>
      <c r="IVA322" s="92"/>
      <c r="IVB322" s="92"/>
      <c r="IVC322" s="92"/>
      <c r="IVD322" s="92"/>
      <c r="IVE322" s="92"/>
      <c r="IVF322" s="92"/>
      <c r="IVG322" s="92"/>
      <c r="IVH322" s="92"/>
      <c r="IVI322" s="92"/>
      <c r="IVJ322" s="92"/>
      <c r="IVK322" s="92"/>
      <c r="IVL322" s="92"/>
      <c r="IVM322" s="92"/>
      <c r="IVN322" s="92"/>
      <c r="IVO322" s="92"/>
      <c r="IVP322" s="92"/>
      <c r="IVQ322" s="92"/>
      <c r="IVR322" s="92"/>
      <c r="IVS322" s="92"/>
      <c r="IVT322" s="92"/>
      <c r="IVU322" s="92"/>
      <c r="IVV322" s="92"/>
      <c r="IVW322" s="92"/>
      <c r="IVX322" s="92"/>
      <c r="IVY322" s="92"/>
      <c r="IVZ322" s="92"/>
      <c r="IWA322" s="92"/>
      <c r="IWB322" s="92"/>
      <c r="IWC322" s="92"/>
      <c r="IWD322" s="92"/>
      <c r="IWE322" s="92"/>
      <c r="IWF322" s="92"/>
      <c r="IWG322" s="92"/>
      <c r="IWH322" s="92"/>
      <c r="IWI322" s="92"/>
      <c r="IWJ322" s="92"/>
      <c r="IWK322" s="92"/>
      <c r="IWL322" s="92"/>
      <c r="IWM322" s="92"/>
      <c r="IWN322" s="92"/>
      <c r="IWO322" s="92"/>
      <c r="IWP322" s="92"/>
      <c r="IWQ322" s="92"/>
      <c r="IWR322" s="92"/>
      <c r="IWS322" s="92"/>
      <c r="IWT322" s="92"/>
      <c r="IWU322" s="92"/>
      <c r="IWV322" s="92"/>
      <c r="IWW322" s="92"/>
      <c r="IWX322" s="92"/>
      <c r="IWY322" s="92"/>
      <c r="IWZ322" s="92"/>
      <c r="IXA322" s="92"/>
      <c r="IXB322" s="92"/>
      <c r="IXC322" s="92"/>
      <c r="IXD322" s="92"/>
      <c r="IXE322" s="92"/>
      <c r="IXF322" s="92"/>
      <c r="IXG322" s="92"/>
      <c r="IXH322" s="92"/>
      <c r="IXI322" s="92"/>
      <c r="IXJ322" s="92"/>
      <c r="IXK322" s="92"/>
      <c r="IXL322" s="92"/>
      <c r="IXM322" s="92"/>
      <c r="IXN322" s="92"/>
      <c r="IXO322" s="92"/>
      <c r="IXP322" s="92"/>
      <c r="IXQ322" s="92"/>
      <c r="IXR322" s="92"/>
      <c r="IXS322" s="92"/>
      <c r="IXT322" s="92"/>
      <c r="IXU322" s="92"/>
      <c r="IXV322" s="92"/>
      <c r="IXW322" s="92"/>
      <c r="IXX322" s="92"/>
      <c r="IXY322" s="92"/>
      <c r="IXZ322" s="92"/>
      <c r="IYA322" s="92"/>
      <c r="IYB322" s="92"/>
      <c r="IYC322" s="92"/>
      <c r="IYD322" s="92"/>
      <c r="IYE322" s="92"/>
      <c r="IYF322" s="92"/>
      <c r="IYG322" s="92"/>
      <c r="IYH322" s="92"/>
      <c r="IYI322" s="92"/>
      <c r="IYJ322" s="92"/>
      <c r="IYK322" s="92"/>
      <c r="IYL322" s="92"/>
      <c r="IYM322" s="92"/>
      <c r="IYN322" s="92"/>
      <c r="IYO322" s="92"/>
      <c r="IYP322" s="92"/>
      <c r="IYQ322" s="92"/>
      <c r="IYR322" s="92"/>
      <c r="IYS322" s="92"/>
      <c r="IYT322" s="92"/>
      <c r="IYU322" s="92"/>
      <c r="IYV322" s="92"/>
      <c r="IYW322" s="92"/>
      <c r="IYX322" s="92"/>
      <c r="IYY322" s="92"/>
      <c r="IYZ322" s="92"/>
      <c r="IZA322" s="92"/>
      <c r="IZB322" s="92"/>
      <c r="IZC322" s="92"/>
      <c r="IZD322" s="92"/>
      <c r="IZE322" s="92"/>
      <c r="IZF322" s="92"/>
      <c r="IZG322" s="92"/>
      <c r="IZH322" s="92"/>
      <c r="IZI322" s="92"/>
      <c r="IZJ322" s="92"/>
      <c r="IZK322" s="92"/>
      <c r="IZL322" s="92"/>
      <c r="IZM322" s="92"/>
      <c r="IZN322" s="92"/>
      <c r="IZO322" s="92"/>
      <c r="IZP322" s="92"/>
      <c r="IZQ322" s="92"/>
      <c r="IZR322" s="92"/>
      <c r="IZS322" s="92"/>
      <c r="IZT322" s="92"/>
      <c r="IZU322" s="92"/>
      <c r="IZV322" s="92"/>
      <c r="IZW322" s="92"/>
      <c r="IZX322" s="92"/>
      <c r="IZY322" s="92"/>
      <c r="IZZ322" s="92"/>
      <c r="JAA322" s="92"/>
      <c r="JAB322" s="92"/>
      <c r="JAC322" s="92"/>
      <c r="JAD322" s="92"/>
      <c r="JAE322" s="92"/>
      <c r="JAF322" s="92"/>
      <c r="JAG322" s="92"/>
      <c r="JAH322" s="92"/>
      <c r="JAI322" s="92"/>
      <c r="JAJ322" s="92"/>
      <c r="JAK322" s="92"/>
      <c r="JAL322" s="92"/>
      <c r="JAM322" s="92"/>
      <c r="JAN322" s="92"/>
      <c r="JAO322" s="92"/>
      <c r="JAP322" s="92"/>
      <c r="JAQ322" s="92"/>
      <c r="JAR322" s="92"/>
      <c r="JAS322" s="92"/>
      <c r="JAT322" s="92"/>
      <c r="JAU322" s="92"/>
      <c r="JAV322" s="92"/>
      <c r="JAW322" s="92"/>
      <c r="JAX322" s="92"/>
      <c r="JAY322" s="92"/>
      <c r="JAZ322" s="92"/>
      <c r="JBA322" s="92"/>
      <c r="JBB322" s="92"/>
      <c r="JBC322" s="92"/>
      <c r="JBD322" s="92"/>
      <c r="JBE322" s="92"/>
      <c r="JBF322" s="92"/>
      <c r="JBG322" s="92"/>
      <c r="JBH322" s="92"/>
      <c r="JBI322" s="92"/>
      <c r="JBJ322" s="92"/>
      <c r="JBK322" s="92"/>
      <c r="JBL322" s="92"/>
      <c r="JBM322" s="92"/>
      <c r="JBN322" s="92"/>
      <c r="JBO322" s="92"/>
      <c r="JBP322" s="92"/>
      <c r="JBQ322" s="92"/>
      <c r="JBR322" s="92"/>
      <c r="JBS322" s="92"/>
      <c r="JBT322" s="92"/>
      <c r="JBU322" s="92"/>
      <c r="JBV322" s="92"/>
      <c r="JBW322" s="92"/>
      <c r="JBX322" s="92"/>
      <c r="JBY322" s="92"/>
      <c r="JBZ322" s="92"/>
      <c r="JCA322" s="92"/>
      <c r="JCB322" s="92"/>
      <c r="JCC322" s="92"/>
      <c r="JCD322" s="92"/>
      <c r="JCE322" s="92"/>
      <c r="JCF322" s="92"/>
      <c r="JCG322" s="92"/>
      <c r="JCH322" s="92"/>
      <c r="JCI322" s="92"/>
      <c r="JCJ322" s="92"/>
      <c r="JCK322" s="92"/>
      <c r="JCL322" s="92"/>
      <c r="JCM322" s="92"/>
      <c r="JCN322" s="92"/>
      <c r="JCO322" s="92"/>
      <c r="JCP322" s="92"/>
      <c r="JCQ322" s="92"/>
      <c r="JCR322" s="92"/>
      <c r="JCS322" s="92"/>
      <c r="JCT322" s="92"/>
      <c r="JCU322" s="92"/>
      <c r="JCV322" s="92"/>
      <c r="JCW322" s="92"/>
      <c r="JCX322" s="92"/>
      <c r="JCY322" s="92"/>
      <c r="JCZ322" s="92"/>
      <c r="JDA322" s="92"/>
      <c r="JDB322" s="92"/>
      <c r="JDC322" s="92"/>
      <c r="JDD322" s="92"/>
      <c r="JDE322" s="92"/>
      <c r="JDF322" s="92"/>
      <c r="JDG322" s="92"/>
      <c r="JDH322" s="92"/>
      <c r="JDI322" s="92"/>
      <c r="JDJ322" s="92"/>
      <c r="JDK322" s="92"/>
      <c r="JDL322" s="92"/>
      <c r="JDM322" s="92"/>
      <c r="JDN322" s="92"/>
      <c r="JDO322" s="92"/>
      <c r="JDP322" s="92"/>
      <c r="JDQ322" s="92"/>
      <c r="JDR322" s="92"/>
      <c r="JDS322" s="92"/>
      <c r="JDT322" s="92"/>
      <c r="JDU322" s="92"/>
      <c r="JDV322" s="92"/>
      <c r="JDW322" s="92"/>
      <c r="JDX322" s="92"/>
      <c r="JDY322" s="92"/>
      <c r="JDZ322" s="92"/>
      <c r="JEA322" s="92"/>
      <c r="JEB322" s="92"/>
      <c r="JEC322" s="92"/>
      <c r="JED322" s="92"/>
      <c r="JEE322" s="92"/>
      <c r="JEF322" s="92"/>
      <c r="JEG322" s="92"/>
      <c r="JEH322" s="92"/>
      <c r="JEI322" s="92"/>
      <c r="JEJ322" s="92"/>
      <c r="JEK322" s="92"/>
      <c r="JEL322" s="92"/>
      <c r="JEM322" s="92"/>
      <c r="JEN322" s="92"/>
      <c r="JEO322" s="92"/>
      <c r="JEP322" s="92"/>
      <c r="JEQ322" s="92"/>
      <c r="JER322" s="92"/>
      <c r="JES322" s="92"/>
      <c r="JET322" s="92"/>
      <c r="JEU322" s="92"/>
      <c r="JEV322" s="92"/>
      <c r="JEW322" s="92"/>
      <c r="JEX322" s="92"/>
      <c r="JEY322" s="92"/>
      <c r="JEZ322" s="92"/>
      <c r="JFA322" s="92"/>
      <c r="JFB322" s="92"/>
      <c r="JFC322" s="92"/>
      <c r="JFD322" s="92"/>
      <c r="JFE322" s="92"/>
      <c r="JFF322" s="92"/>
      <c r="JFG322" s="92"/>
      <c r="JFH322" s="92"/>
      <c r="JFI322" s="92"/>
      <c r="JFJ322" s="92"/>
      <c r="JFK322" s="92"/>
      <c r="JFL322" s="92"/>
      <c r="JFM322" s="92"/>
      <c r="JFN322" s="92"/>
      <c r="JFO322" s="92"/>
      <c r="JFP322" s="92"/>
      <c r="JFQ322" s="92"/>
      <c r="JFR322" s="92"/>
      <c r="JFS322" s="92"/>
      <c r="JFT322" s="92"/>
      <c r="JFU322" s="92"/>
      <c r="JFV322" s="92"/>
      <c r="JFW322" s="92"/>
      <c r="JFX322" s="92"/>
      <c r="JFY322" s="92"/>
      <c r="JFZ322" s="92"/>
      <c r="JGA322" s="92"/>
      <c r="JGB322" s="92"/>
      <c r="JGC322" s="92"/>
      <c r="JGD322" s="92"/>
      <c r="JGE322" s="92"/>
      <c r="JGF322" s="92"/>
      <c r="JGG322" s="92"/>
      <c r="JGH322" s="92"/>
      <c r="JGI322" s="92"/>
      <c r="JGJ322" s="92"/>
      <c r="JGK322" s="92"/>
      <c r="JGL322" s="92"/>
      <c r="JGM322" s="92"/>
      <c r="JGN322" s="92"/>
      <c r="JGO322" s="92"/>
      <c r="JGP322" s="92"/>
      <c r="JGQ322" s="92"/>
      <c r="JGR322" s="92"/>
      <c r="JGS322" s="92"/>
      <c r="JGT322" s="92"/>
      <c r="JGU322" s="92"/>
      <c r="JGV322" s="92"/>
      <c r="JGW322" s="92"/>
      <c r="JGX322" s="92"/>
      <c r="JGY322" s="92"/>
      <c r="JGZ322" s="92"/>
      <c r="JHA322" s="92"/>
      <c r="JHB322" s="92"/>
      <c r="JHC322" s="92"/>
      <c r="JHD322" s="92"/>
      <c r="JHE322" s="92"/>
      <c r="JHF322" s="92"/>
      <c r="JHG322" s="92"/>
      <c r="JHH322" s="92"/>
      <c r="JHI322" s="92"/>
      <c r="JHJ322" s="92"/>
      <c r="JHK322" s="92"/>
      <c r="JHL322" s="92"/>
      <c r="JHM322" s="92"/>
      <c r="JHN322" s="92"/>
      <c r="JHO322" s="92"/>
      <c r="JHP322" s="92"/>
      <c r="JHQ322" s="92"/>
      <c r="JHR322" s="92"/>
      <c r="JHS322" s="92"/>
      <c r="JHT322" s="92"/>
      <c r="JHU322" s="92"/>
      <c r="JHV322" s="92"/>
      <c r="JHW322" s="92"/>
      <c r="JHX322" s="92"/>
      <c r="JHY322" s="92"/>
      <c r="JHZ322" s="92"/>
      <c r="JIA322" s="92"/>
      <c r="JIB322" s="92"/>
      <c r="JIC322" s="92"/>
      <c r="JID322" s="92"/>
      <c r="JIE322" s="92"/>
      <c r="JIF322" s="92"/>
      <c r="JIG322" s="92"/>
      <c r="JIH322" s="92"/>
      <c r="JII322" s="92"/>
      <c r="JIJ322" s="92"/>
      <c r="JIK322" s="92"/>
      <c r="JIL322" s="92"/>
      <c r="JIM322" s="92"/>
      <c r="JIN322" s="92"/>
      <c r="JIO322" s="92"/>
      <c r="JIP322" s="92"/>
      <c r="JIQ322" s="92"/>
      <c r="JIR322" s="92"/>
      <c r="JIS322" s="92"/>
      <c r="JIT322" s="92"/>
      <c r="JIU322" s="92"/>
      <c r="JIV322" s="92"/>
      <c r="JIW322" s="92"/>
      <c r="JIX322" s="92"/>
      <c r="JIY322" s="92"/>
      <c r="JIZ322" s="92"/>
      <c r="JJA322" s="92"/>
      <c r="JJB322" s="92"/>
      <c r="JJC322" s="92"/>
      <c r="JJD322" s="92"/>
      <c r="JJE322" s="92"/>
      <c r="JJF322" s="92"/>
      <c r="JJG322" s="92"/>
      <c r="JJH322" s="92"/>
      <c r="JJI322" s="92"/>
      <c r="JJJ322" s="92"/>
      <c r="JJK322" s="92"/>
      <c r="JJL322" s="92"/>
      <c r="JJM322" s="92"/>
      <c r="JJN322" s="92"/>
      <c r="JJO322" s="92"/>
      <c r="JJP322" s="92"/>
      <c r="JJQ322" s="92"/>
      <c r="JJR322" s="92"/>
      <c r="JJS322" s="92"/>
      <c r="JJT322" s="92"/>
      <c r="JJU322" s="92"/>
      <c r="JJV322" s="92"/>
      <c r="JJW322" s="92"/>
      <c r="JJX322" s="92"/>
      <c r="JJY322" s="92"/>
      <c r="JJZ322" s="92"/>
      <c r="JKA322" s="92"/>
      <c r="JKB322" s="92"/>
      <c r="JKC322" s="92"/>
      <c r="JKD322" s="92"/>
      <c r="JKE322" s="92"/>
      <c r="JKF322" s="92"/>
      <c r="JKG322" s="92"/>
      <c r="JKH322" s="92"/>
      <c r="JKI322" s="92"/>
      <c r="JKJ322" s="92"/>
      <c r="JKK322" s="92"/>
      <c r="JKL322" s="92"/>
      <c r="JKM322" s="92"/>
      <c r="JKN322" s="92"/>
      <c r="JKO322" s="92"/>
      <c r="JKP322" s="92"/>
      <c r="JKQ322" s="92"/>
      <c r="JKR322" s="92"/>
      <c r="JKS322" s="92"/>
      <c r="JKT322" s="92"/>
      <c r="JKU322" s="92"/>
      <c r="JKV322" s="92"/>
      <c r="JKW322" s="92"/>
      <c r="JKX322" s="92"/>
      <c r="JKY322" s="92"/>
      <c r="JKZ322" s="92"/>
      <c r="JLA322" s="92"/>
      <c r="JLB322" s="92"/>
      <c r="JLC322" s="92"/>
      <c r="JLD322" s="92"/>
      <c r="JLE322" s="92"/>
      <c r="JLF322" s="92"/>
      <c r="JLG322" s="92"/>
      <c r="JLH322" s="92"/>
      <c r="JLI322" s="92"/>
      <c r="JLJ322" s="92"/>
      <c r="JLK322" s="92"/>
      <c r="JLL322" s="92"/>
      <c r="JLM322" s="92"/>
      <c r="JLN322" s="92"/>
      <c r="JLO322" s="92"/>
      <c r="JLP322" s="92"/>
      <c r="JLQ322" s="92"/>
      <c r="JLR322" s="92"/>
      <c r="JLS322" s="92"/>
      <c r="JLT322" s="92"/>
      <c r="JLU322" s="92"/>
      <c r="JLV322" s="92"/>
      <c r="JLW322" s="92"/>
      <c r="JLX322" s="92"/>
      <c r="JLY322" s="92"/>
      <c r="JLZ322" s="92"/>
      <c r="JMA322" s="92"/>
      <c r="JMB322" s="92"/>
      <c r="JMC322" s="92"/>
      <c r="JMD322" s="92"/>
      <c r="JME322" s="92"/>
      <c r="JMF322" s="92"/>
      <c r="JMG322" s="92"/>
      <c r="JMH322" s="92"/>
      <c r="JMI322" s="92"/>
      <c r="JMJ322" s="92"/>
      <c r="JMK322" s="92"/>
      <c r="JML322" s="92"/>
      <c r="JMM322" s="92"/>
      <c r="JMN322" s="92"/>
      <c r="JMO322" s="92"/>
      <c r="JMP322" s="92"/>
      <c r="JMQ322" s="92"/>
      <c r="JMR322" s="92"/>
      <c r="JMS322" s="92"/>
      <c r="JMT322" s="92"/>
      <c r="JMU322" s="92"/>
      <c r="JMV322" s="92"/>
      <c r="JMW322" s="92"/>
      <c r="JMX322" s="92"/>
      <c r="JMY322" s="92"/>
      <c r="JMZ322" s="92"/>
      <c r="JNA322" s="92"/>
      <c r="JNB322" s="92"/>
      <c r="JNC322" s="92"/>
      <c r="JND322" s="92"/>
      <c r="JNE322" s="92"/>
      <c r="JNF322" s="92"/>
      <c r="JNG322" s="92"/>
      <c r="JNH322" s="92"/>
      <c r="JNI322" s="92"/>
      <c r="JNJ322" s="92"/>
      <c r="JNK322" s="92"/>
      <c r="JNL322" s="92"/>
      <c r="JNM322" s="92"/>
      <c r="JNN322" s="92"/>
      <c r="JNO322" s="92"/>
      <c r="JNP322" s="92"/>
      <c r="JNQ322" s="92"/>
      <c r="JNR322" s="92"/>
      <c r="JNS322" s="92"/>
      <c r="JNT322" s="92"/>
      <c r="JNU322" s="92"/>
      <c r="JNV322" s="92"/>
      <c r="JNW322" s="92"/>
      <c r="JNX322" s="92"/>
      <c r="JNY322" s="92"/>
      <c r="JNZ322" s="92"/>
      <c r="JOA322" s="92"/>
      <c r="JOB322" s="92"/>
      <c r="JOC322" s="92"/>
      <c r="JOD322" s="92"/>
      <c r="JOE322" s="92"/>
      <c r="JOF322" s="92"/>
      <c r="JOG322" s="92"/>
      <c r="JOH322" s="92"/>
      <c r="JOI322" s="92"/>
      <c r="JOJ322" s="92"/>
      <c r="JOK322" s="92"/>
      <c r="JOL322" s="92"/>
      <c r="JOM322" s="92"/>
      <c r="JON322" s="92"/>
      <c r="JOO322" s="92"/>
      <c r="JOP322" s="92"/>
      <c r="JOQ322" s="92"/>
      <c r="JOR322" s="92"/>
      <c r="JOS322" s="92"/>
      <c r="JOT322" s="92"/>
      <c r="JOU322" s="92"/>
      <c r="JOV322" s="92"/>
      <c r="JOW322" s="92"/>
      <c r="JOX322" s="92"/>
      <c r="JOY322" s="92"/>
      <c r="JOZ322" s="92"/>
      <c r="JPA322" s="92"/>
      <c r="JPB322" s="92"/>
      <c r="JPC322" s="92"/>
      <c r="JPD322" s="92"/>
      <c r="JPE322" s="92"/>
      <c r="JPF322" s="92"/>
      <c r="JPG322" s="92"/>
      <c r="JPH322" s="92"/>
      <c r="JPI322" s="92"/>
      <c r="JPJ322" s="92"/>
      <c r="JPK322" s="92"/>
      <c r="JPL322" s="92"/>
      <c r="JPM322" s="92"/>
      <c r="JPN322" s="92"/>
      <c r="JPO322" s="92"/>
      <c r="JPP322" s="92"/>
      <c r="JPQ322" s="92"/>
      <c r="JPR322" s="92"/>
      <c r="JPS322" s="92"/>
      <c r="JPT322" s="92"/>
      <c r="JPU322" s="92"/>
      <c r="JPV322" s="92"/>
      <c r="JPW322" s="92"/>
      <c r="JPX322" s="92"/>
      <c r="JPY322" s="92"/>
      <c r="JPZ322" s="92"/>
      <c r="JQA322" s="92"/>
      <c r="JQB322" s="92"/>
      <c r="JQC322" s="92"/>
      <c r="JQD322" s="92"/>
      <c r="JQE322" s="92"/>
      <c r="JQF322" s="92"/>
      <c r="JQG322" s="92"/>
      <c r="JQH322" s="92"/>
      <c r="JQI322" s="92"/>
      <c r="JQJ322" s="92"/>
      <c r="JQK322" s="92"/>
      <c r="JQL322" s="92"/>
      <c r="JQM322" s="92"/>
      <c r="JQN322" s="92"/>
      <c r="JQO322" s="92"/>
      <c r="JQP322" s="92"/>
      <c r="JQQ322" s="92"/>
      <c r="JQR322" s="92"/>
      <c r="JQS322" s="92"/>
      <c r="JQT322" s="92"/>
      <c r="JQU322" s="92"/>
      <c r="JQV322" s="92"/>
      <c r="JQW322" s="92"/>
      <c r="JQX322" s="92"/>
      <c r="JQY322" s="92"/>
      <c r="JQZ322" s="92"/>
      <c r="JRA322" s="92"/>
      <c r="JRB322" s="92"/>
      <c r="JRC322" s="92"/>
      <c r="JRD322" s="92"/>
      <c r="JRE322" s="92"/>
      <c r="JRF322" s="92"/>
      <c r="JRG322" s="92"/>
      <c r="JRH322" s="92"/>
      <c r="JRI322" s="92"/>
      <c r="JRJ322" s="92"/>
      <c r="JRK322" s="92"/>
      <c r="JRL322" s="92"/>
      <c r="JRM322" s="92"/>
      <c r="JRN322" s="92"/>
      <c r="JRO322" s="92"/>
      <c r="JRP322" s="92"/>
      <c r="JRQ322" s="92"/>
      <c r="JRR322" s="92"/>
      <c r="JRS322" s="92"/>
      <c r="JRT322" s="92"/>
      <c r="JRU322" s="92"/>
      <c r="JRV322" s="92"/>
      <c r="JRW322" s="92"/>
      <c r="JRX322" s="92"/>
      <c r="JRY322" s="92"/>
      <c r="JRZ322" s="92"/>
      <c r="JSA322" s="92"/>
      <c r="JSB322" s="92"/>
      <c r="JSC322" s="92"/>
      <c r="JSD322" s="92"/>
      <c r="JSE322" s="92"/>
      <c r="JSF322" s="92"/>
      <c r="JSG322" s="92"/>
      <c r="JSH322" s="92"/>
      <c r="JSI322" s="92"/>
      <c r="JSJ322" s="92"/>
      <c r="JSK322" s="92"/>
      <c r="JSL322" s="92"/>
      <c r="JSM322" s="92"/>
      <c r="JSN322" s="92"/>
      <c r="JSO322" s="92"/>
      <c r="JSP322" s="92"/>
      <c r="JSQ322" s="92"/>
      <c r="JSR322" s="92"/>
      <c r="JSS322" s="92"/>
      <c r="JST322" s="92"/>
      <c r="JSU322" s="92"/>
      <c r="JSV322" s="92"/>
      <c r="JSW322" s="92"/>
      <c r="JSX322" s="92"/>
      <c r="JSY322" s="92"/>
      <c r="JSZ322" s="92"/>
      <c r="JTA322" s="92"/>
      <c r="JTB322" s="92"/>
      <c r="JTC322" s="92"/>
      <c r="JTD322" s="92"/>
      <c r="JTE322" s="92"/>
      <c r="JTF322" s="92"/>
      <c r="JTG322" s="92"/>
      <c r="JTH322" s="92"/>
      <c r="JTI322" s="92"/>
      <c r="JTJ322" s="92"/>
      <c r="JTK322" s="92"/>
      <c r="JTL322" s="92"/>
      <c r="JTM322" s="92"/>
      <c r="JTN322" s="92"/>
      <c r="JTO322" s="92"/>
      <c r="JTP322" s="92"/>
      <c r="JTQ322" s="92"/>
      <c r="JTR322" s="92"/>
      <c r="JTS322" s="92"/>
      <c r="JTT322" s="92"/>
      <c r="JTU322" s="92"/>
      <c r="JTV322" s="92"/>
      <c r="JTW322" s="92"/>
      <c r="JTX322" s="92"/>
      <c r="JTY322" s="92"/>
      <c r="JTZ322" s="92"/>
      <c r="JUA322" s="92"/>
      <c r="JUB322" s="92"/>
      <c r="JUC322" s="92"/>
      <c r="JUD322" s="92"/>
      <c r="JUE322" s="92"/>
      <c r="JUF322" s="92"/>
      <c r="JUG322" s="92"/>
      <c r="JUH322" s="92"/>
      <c r="JUI322" s="92"/>
      <c r="JUJ322" s="92"/>
      <c r="JUK322" s="92"/>
      <c r="JUL322" s="92"/>
      <c r="JUM322" s="92"/>
      <c r="JUN322" s="92"/>
      <c r="JUO322" s="92"/>
      <c r="JUP322" s="92"/>
      <c r="JUQ322" s="92"/>
      <c r="JUR322" s="92"/>
      <c r="JUS322" s="92"/>
      <c r="JUT322" s="92"/>
      <c r="JUU322" s="92"/>
      <c r="JUV322" s="92"/>
      <c r="JUW322" s="92"/>
      <c r="JUX322" s="92"/>
      <c r="JUY322" s="92"/>
      <c r="JUZ322" s="92"/>
      <c r="JVA322" s="92"/>
      <c r="JVB322" s="92"/>
      <c r="JVC322" s="92"/>
      <c r="JVD322" s="92"/>
      <c r="JVE322" s="92"/>
      <c r="JVF322" s="92"/>
      <c r="JVG322" s="92"/>
      <c r="JVH322" s="92"/>
      <c r="JVI322" s="92"/>
      <c r="JVJ322" s="92"/>
      <c r="JVK322" s="92"/>
      <c r="JVL322" s="92"/>
      <c r="JVM322" s="92"/>
      <c r="JVN322" s="92"/>
      <c r="JVO322" s="92"/>
      <c r="JVP322" s="92"/>
      <c r="JVQ322" s="92"/>
      <c r="JVR322" s="92"/>
      <c r="JVS322" s="92"/>
      <c r="JVT322" s="92"/>
      <c r="JVU322" s="92"/>
      <c r="JVV322" s="92"/>
      <c r="JVW322" s="92"/>
      <c r="JVX322" s="92"/>
      <c r="JVY322" s="92"/>
      <c r="JVZ322" s="92"/>
      <c r="JWA322" s="92"/>
      <c r="JWB322" s="92"/>
      <c r="JWC322" s="92"/>
      <c r="JWD322" s="92"/>
      <c r="JWE322" s="92"/>
      <c r="JWF322" s="92"/>
      <c r="JWG322" s="92"/>
      <c r="JWH322" s="92"/>
      <c r="JWI322" s="92"/>
      <c r="JWJ322" s="92"/>
      <c r="JWK322" s="92"/>
      <c r="JWL322" s="92"/>
      <c r="JWM322" s="92"/>
      <c r="JWN322" s="92"/>
      <c r="JWO322" s="92"/>
      <c r="JWP322" s="92"/>
      <c r="JWQ322" s="92"/>
      <c r="JWR322" s="92"/>
      <c r="JWS322" s="92"/>
      <c r="JWT322" s="92"/>
      <c r="JWU322" s="92"/>
      <c r="JWV322" s="92"/>
      <c r="JWW322" s="92"/>
      <c r="JWX322" s="92"/>
      <c r="JWY322" s="92"/>
      <c r="JWZ322" s="92"/>
      <c r="JXA322" s="92"/>
      <c r="JXB322" s="92"/>
      <c r="JXC322" s="92"/>
      <c r="JXD322" s="92"/>
      <c r="JXE322" s="92"/>
      <c r="JXF322" s="92"/>
      <c r="JXG322" s="92"/>
      <c r="JXH322" s="92"/>
      <c r="JXI322" s="92"/>
      <c r="JXJ322" s="92"/>
      <c r="JXK322" s="92"/>
      <c r="JXL322" s="92"/>
      <c r="JXM322" s="92"/>
      <c r="JXN322" s="92"/>
      <c r="JXO322" s="92"/>
      <c r="JXP322" s="92"/>
      <c r="JXQ322" s="92"/>
      <c r="JXR322" s="92"/>
      <c r="JXS322" s="92"/>
      <c r="JXT322" s="92"/>
      <c r="JXU322" s="92"/>
      <c r="JXV322" s="92"/>
      <c r="JXW322" s="92"/>
      <c r="JXX322" s="92"/>
      <c r="JXY322" s="92"/>
      <c r="JXZ322" s="92"/>
      <c r="JYA322" s="92"/>
      <c r="JYB322" s="92"/>
      <c r="JYC322" s="92"/>
      <c r="JYD322" s="92"/>
      <c r="JYE322" s="92"/>
      <c r="JYF322" s="92"/>
      <c r="JYG322" s="92"/>
      <c r="JYH322" s="92"/>
      <c r="JYI322" s="92"/>
      <c r="JYJ322" s="92"/>
      <c r="JYK322" s="92"/>
      <c r="JYL322" s="92"/>
      <c r="JYM322" s="92"/>
      <c r="JYN322" s="92"/>
      <c r="JYO322" s="92"/>
      <c r="JYP322" s="92"/>
      <c r="JYQ322" s="92"/>
      <c r="JYR322" s="92"/>
      <c r="JYS322" s="92"/>
      <c r="JYT322" s="92"/>
      <c r="JYU322" s="92"/>
      <c r="JYV322" s="92"/>
      <c r="JYW322" s="92"/>
      <c r="JYX322" s="92"/>
      <c r="JYY322" s="92"/>
      <c r="JYZ322" s="92"/>
      <c r="JZA322" s="92"/>
      <c r="JZB322" s="92"/>
      <c r="JZC322" s="92"/>
      <c r="JZD322" s="92"/>
      <c r="JZE322" s="92"/>
      <c r="JZF322" s="92"/>
      <c r="JZG322" s="92"/>
      <c r="JZH322" s="92"/>
      <c r="JZI322" s="92"/>
      <c r="JZJ322" s="92"/>
      <c r="JZK322" s="92"/>
      <c r="JZL322" s="92"/>
      <c r="JZM322" s="92"/>
      <c r="JZN322" s="92"/>
      <c r="JZO322" s="92"/>
      <c r="JZP322" s="92"/>
      <c r="JZQ322" s="92"/>
      <c r="JZR322" s="92"/>
      <c r="JZS322" s="92"/>
      <c r="JZT322" s="92"/>
      <c r="JZU322" s="92"/>
      <c r="JZV322" s="92"/>
      <c r="JZW322" s="92"/>
      <c r="JZX322" s="92"/>
      <c r="JZY322" s="92"/>
      <c r="JZZ322" s="92"/>
      <c r="KAA322" s="92"/>
      <c r="KAB322" s="92"/>
      <c r="KAC322" s="92"/>
      <c r="KAD322" s="92"/>
      <c r="KAE322" s="92"/>
      <c r="KAF322" s="92"/>
      <c r="KAG322" s="92"/>
      <c r="KAH322" s="92"/>
      <c r="KAI322" s="92"/>
      <c r="KAJ322" s="92"/>
      <c r="KAK322" s="92"/>
      <c r="KAL322" s="92"/>
      <c r="KAM322" s="92"/>
      <c r="KAN322" s="92"/>
      <c r="KAO322" s="92"/>
      <c r="KAP322" s="92"/>
      <c r="KAQ322" s="92"/>
      <c r="KAR322" s="92"/>
      <c r="KAS322" s="92"/>
      <c r="KAT322" s="92"/>
      <c r="KAU322" s="92"/>
      <c r="KAV322" s="92"/>
      <c r="KAW322" s="92"/>
      <c r="KAX322" s="92"/>
      <c r="KAY322" s="92"/>
      <c r="KAZ322" s="92"/>
      <c r="KBA322" s="92"/>
      <c r="KBB322" s="92"/>
      <c r="KBC322" s="92"/>
      <c r="KBD322" s="92"/>
      <c r="KBE322" s="92"/>
      <c r="KBF322" s="92"/>
      <c r="KBG322" s="92"/>
      <c r="KBH322" s="92"/>
      <c r="KBI322" s="92"/>
      <c r="KBJ322" s="92"/>
      <c r="KBK322" s="92"/>
      <c r="KBL322" s="92"/>
      <c r="KBM322" s="92"/>
      <c r="KBN322" s="92"/>
      <c r="KBO322" s="92"/>
      <c r="KBP322" s="92"/>
      <c r="KBQ322" s="92"/>
      <c r="KBR322" s="92"/>
      <c r="KBS322" s="92"/>
      <c r="KBT322" s="92"/>
      <c r="KBU322" s="92"/>
      <c r="KBV322" s="92"/>
      <c r="KBW322" s="92"/>
      <c r="KBX322" s="92"/>
      <c r="KBY322" s="92"/>
      <c r="KBZ322" s="92"/>
      <c r="KCA322" s="92"/>
      <c r="KCB322" s="92"/>
      <c r="KCC322" s="92"/>
      <c r="KCD322" s="92"/>
      <c r="KCE322" s="92"/>
      <c r="KCF322" s="92"/>
      <c r="KCG322" s="92"/>
      <c r="KCH322" s="92"/>
      <c r="KCI322" s="92"/>
      <c r="KCJ322" s="92"/>
      <c r="KCK322" s="92"/>
      <c r="KCL322" s="92"/>
      <c r="KCM322" s="92"/>
      <c r="KCN322" s="92"/>
      <c r="KCO322" s="92"/>
      <c r="KCP322" s="92"/>
      <c r="KCQ322" s="92"/>
      <c r="KCR322" s="92"/>
      <c r="KCS322" s="92"/>
      <c r="KCT322" s="92"/>
      <c r="KCU322" s="92"/>
      <c r="KCV322" s="92"/>
      <c r="KCW322" s="92"/>
      <c r="KCX322" s="92"/>
      <c r="KCY322" s="92"/>
      <c r="KCZ322" s="92"/>
      <c r="KDA322" s="92"/>
      <c r="KDB322" s="92"/>
      <c r="KDC322" s="92"/>
      <c r="KDD322" s="92"/>
      <c r="KDE322" s="92"/>
      <c r="KDF322" s="92"/>
      <c r="KDG322" s="92"/>
      <c r="KDH322" s="92"/>
      <c r="KDI322" s="92"/>
      <c r="KDJ322" s="92"/>
      <c r="KDK322" s="92"/>
      <c r="KDL322" s="92"/>
      <c r="KDM322" s="92"/>
      <c r="KDN322" s="92"/>
      <c r="KDO322" s="92"/>
      <c r="KDP322" s="92"/>
      <c r="KDQ322" s="92"/>
      <c r="KDR322" s="92"/>
      <c r="KDS322" s="92"/>
      <c r="KDT322" s="92"/>
      <c r="KDU322" s="92"/>
      <c r="KDV322" s="92"/>
      <c r="KDW322" s="92"/>
      <c r="KDX322" s="92"/>
      <c r="KDY322" s="92"/>
      <c r="KDZ322" s="92"/>
      <c r="KEA322" s="92"/>
      <c r="KEB322" s="92"/>
      <c r="KEC322" s="92"/>
      <c r="KED322" s="92"/>
      <c r="KEE322" s="92"/>
      <c r="KEF322" s="92"/>
      <c r="KEG322" s="92"/>
      <c r="KEH322" s="92"/>
      <c r="KEI322" s="92"/>
      <c r="KEJ322" s="92"/>
      <c r="KEK322" s="92"/>
      <c r="KEL322" s="92"/>
      <c r="KEM322" s="92"/>
      <c r="KEN322" s="92"/>
      <c r="KEO322" s="92"/>
      <c r="KEP322" s="92"/>
      <c r="KEQ322" s="92"/>
      <c r="KER322" s="92"/>
      <c r="KES322" s="92"/>
      <c r="KET322" s="92"/>
      <c r="KEU322" s="92"/>
      <c r="KEV322" s="92"/>
      <c r="KEW322" s="92"/>
      <c r="KEX322" s="92"/>
      <c r="KEY322" s="92"/>
      <c r="KEZ322" s="92"/>
      <c r="KFA322" s="92"/>
      <c r="KFB322" s="92"/>
      <c r="KFC322" s="92"/>
      <c r="KFD322" s="92"/>
      <c r="KFE322" s="92"/>
      <c r="KFF322" s="92"/>
      <c r="KFG322" s="92"/>
      <c r="KFH322" s="92"/>
      <c r="KFI322" s="92"/>
      <c r="KFJ322" s="92"/>
      <c r="KFK322" s="92"/>
      <c r="KFL322" s="92"/>
      <c r="KFM322" s="92"/>
      <c r="KFN322" s="92"/>
      <c r="KFO322" s="92"/>
      <c r="KFP322" s="92"/>
      <c r="KFQ322" s="92"/>
      <c r="KFR322" s="92"/>
      <c r="KFS322" s="92"/>
      <c r="KFT322" s="92"/>
      <c r="KFU322" s="92"/>
      <c r="KFV322" s="92"/>
      <c r="KFW322" s="92"/>
      <c r="KFX322" s="92"/>
      <c r="KFY322" s="92"/>
      <c r="KFZ322" s="92"/>
      <c r="KGA322" s="92"/>
      <c r="KGB322" s="92"/>
      <c r="KGC322" s="92"/>
      <c r="KGD322" s="92"/>
      <c r="KGE322" s="92"/>
      <c r="KGF322" s="92"/>
      <c r="KGG322" s="92"/>
      <c r="KGH322" s="92"/>
      <c r="KGI322" s="92"/>
      <c r="KGJ322" s="92"/>
      <c r="KGK322" s="92"/>
      <c r="KGL322" s="92"/>
      <c r="KGM322" s="92"/>
      <c r="KGN322" s="92"/>
      <c r="KGO322" s="92"/>
      <c r="KGP322" s="92"/>
      <c r="KGQ322" s="92"/>
      <c r="KGR322" s="92"/>
      <c r="KGS322" s="92"/>
      <c r="KGT322" s="92"/>
      <c r="KGU322" s="92"/>
      <c r="KGV322" s="92"/>
      <c r="KGW322" s="92"/>
      <c r="KGX322" s="92"/>
      <c r="KGY322" s="92"/>
      <c r="KGZ322" s="92"/>
      <c r="KHA322" s="92"/>
      <c r="KHB322" s="92"/>
      <c r="KHC322" s="92"/>
      <c r="KHD322" s="92"/>
      <c r="KHE322" s="92"/>
      <c r="KHF322" s="92"/>
      <c r="KHG322" s="92"/>
      <c r="KHH322" s="92"/>
      <c r="KHI322" s="92"/>
      <c r="KHJ322" s="92"/>
      <c r="KHK322" s="92"/>
      <c r="KHL322" s="92"/>
      <c r="KHM322" s="92"/>
      <c r="KHN322" s="92"/>
      <c r="KHO322" s="92"/>
      <c r="KHP322" s="92"/>
      <c r="KHQ322" s="92"/>
      <c r="KHR322" s="92"/>
      <c r="KHS322" s="92"/>
      <c r="KHT322" s="92"/>
      <c r="KHU322" s="92"/>
      <c r="KHV322" s="92"/>
      <c r="KHW322" s="92"/>
      <c r="KHX322" s="92"/>
      <c r="KHY322" s="92"/>
      <c r="KHZ322" s="92"/>
      <c r="KIA322" s="92"/>
      <c r="KIB322" s="92"/>
      <c r="KIC322" s="92"/>
      <c r="KID322" s="92"/>
      <c r="KIE322" s="92"/>
      <c r="KIF322" s="92"/>
      <c r="KIG322" s="92"/>
      <c r="KIH322" s="92"/>
      <c r="KII322" s="92"/>
      <c r="KIJ322" s="92"/>
      <c r="KIK322" s="92"/>
      <c r="KIL322" s="92"/>
      <c r="KIM322" s="92"/>
      <c r="KIN322" s="92"/>
      <c r="KIO322" s="92"/>
      <c r="KIP322" s="92"/>
      <c r="KIQ322" s="92"/>
      <c r="KIR322" s="92"/>
      <c r="KIS322" s="92"/>
      <c r="KIT322" s="92"/>
      <c r="KIU322" s="92"/>
      <c r="KIV322" s="92"/>
      <c r="KIW322" s="92"/>
      <c r="KIX322" s="92"/>
      <c r="KIY322" s="92"/>
      <c r="KIZ322" s="92"/>
      <c r="KJA322" s="92"/>
      <c r="KJB322" s="92"/>
      <c r="KJC322" s="92"/>
      <c r="KJD322" s="92"/>
      <c r="KJE322" s="92"/>
      <c r="KJF322" s="92"/>
      <c r="KJG322" s="92"/>
      <c r="KJH322" s="92"/>
      <c r="KJI322" s="92"/>
      <c r="KJJ322" s="92"/>
      <c r="KJK322" s="92"/>
      <c r="KJL322" s="92"/>
      <c r="KJM322" s="92"/>
      <c r="KJN322" s="92"/>
      <c r="KJO322" s="92"/>
      <c r="KJP322" s="92"/>
      <c r="KJQ322" s="92"/>
      <c r="KJR322" s="92"/>
      <c r="KJS322" s="92"/>
      <c r="KJT322" s="92"/>
      <c r="KJU322" s="92"/>
      <c r="KJV322" s="92"/>
      <c r="KJW322" s="92"/>
      <c r="KJX322" s="92"/>
      <c r="KJY322" s="92"/>
      <c r="KJZ322" s="92"/>
      <c r="KKA322" s="92"/>
      <c r="KKB322" s="92"/>
      <c r="KKC322" s="92"/>
      <c r="KKD322" s="92"/>
      <c r="KKE322" s="92"/>
      <c r="KKF322" s="92"/>
      <c r="KKG322" s="92"/>
      <c r="KKH322" s="92"/>
      <c r="KKI322" s="92"/>
      <c r="KKJ322" s="92"/>
      <c r="KKK322" s="92"/>
      <c r="KKL322" s="92"/>
      <c r="KKM322" s="92"/>
      <c r="KKN322" s="92"/>
      <c r="KKO322" s="92"/>
      <c r="KKP322" s="92"/>
      <c r="KKQ322" s="92"/>
      <c r="KKR322" s="92"/>
      <c r="KKS322" s="92"/>
      <c r="KKT322" s="92"/>
      <c r="KKU322" s="92"/>
      <c r="KKV322" s="92"/>
      <c r="KKW322" s="92"/>
      <c r="KKX322" s="92"/>
      <c r="KKY322" s="92"/>
      <c r="KKZ322" s="92"/>
      <c r="KLA322" s="92"/>
      <c r="KLB322" s="92"/>
      <c r="KLC322" s="92"/>
      <c r="KLD322" s="92"/>
      <c r="KLE322" s="92"/>
      <c r="KLF322" s="92"/>
      <c r="KLG322" s="92"/>
      <c r="KLH322" s="92"/>
      <c r="KLI322" s="92"/>
      <c r="KLJ322" s="92"/>
      <c r="KLK322" s="92"/>
      <c r="KLL322" s="92"/>
      <c r="KLM322" s="92"/>
      <c r="KLN322" s="92"/>
      <c r="KLO322" s="92"/>
      <c r="KLP322" s="92"/>
      <c r="KLQ322" s="92"/>
      <c r="KLR322" s="92"/>
      <c r="KLS322" s="92"/>
      <c r="KLT322" s="92"/>
      <c r="KLU322" s="92"/>
      <c r="KLV322" s="92"/>
      <c r="KLW322" s="92"/>
      <c r="KLX322" s="92"/>
      <c r="KLY322" s="92"/>
      <c r="KLZ322" s="92"/>
      <c r="KMA322" s="92"/>
      <c r="KMB322" s="92"/>
      <c r="KMC322" s="92"/>
      <c r="KMD322" s="92"/>
      <c r="KME322" s="92"/>
      <c r="KMF322" s="92"/>
      <c r="KMG322" s="92"/>
      <c r="KMH322" s="92"/>
      <c r="KMI322" s="92"/>
      <c r="KMJ322" s="92"/>
      <c r="KMK322" s="92"/>
      <c r="KML322" s="92"/>
      <c r="KMM322" s="92"/>
      <c r="KMN322" s="92"/>
      <c r="KMO322" s="92"/>
      <c r="KMP322" s="92"/>
      <c r="KMQ322" s="92"/>
      <c r="KMR322" s="92"/>
      <c r="KMS322" s="92"/>
      <c r="KMT322" s="92"/>
      <c r="KMU322" s="92"/>
      <c r="KMV322" s="92"/>
      <c r="KMW322" s="92"/>
      <c r="KMX322" s="92"/>
      <c r="KMY322" s="92"/>
      <c r="KMZ322" s="92"/>
      <c r="KNA322" s="92"/>
      <c r="KNB322" s="92"/>
      <c r="KNC322" s="92"/>
      <c r="KND322" s="92"/>
      <c r="KNE322" s="92"/>
      <c r="KNF322" s="92"/>
      <c r="KNG322" s="92"/>
      <c r="KNH322" s="92"/>
      <c r="KNI322" s="92"/>
      <c r="KNJ322" s="92"/>
      <c r="KNK322" s="92"/>
      <c r="KNL322" s="92"/>
      <c r="KNM322" s="92"/>
      <c r="KNN322" s="92"/>
      <c r="KNO322" s="92"/>
      <c r="KNP322" s="92"/>
      <c r="KNQ322" s="92"/>
      <c r="KNR322" s="92"/>
      <c r="KNS322" s="92"/>
      <c r="KNT322" s="92"/>
      <c r="KNU322" s="92"/>
      <c r="KNV322" s="92"/>
      <c r="KNW322" s="92"/>
      <c r="KNX322" s="92"/>
      <c r="KNY322" s="92"/>
      <c r="KNZ322" s="92"/>
      <c r="KOA322" s="92"/>
      <c r="KOB322" s="92"/>
      <c r="KOC322" s="92"/>
      <c r="KOD322" s="92"/>
      <c r="KOE322" s="92"/>
      <c r="KOF322" s="92"/>
      <c r="KOG322" s="92"/>
      <c r="KOH322" s="92"/>
      <c r="KOI322" s="92"/>
      <c r="KOJ322" s="92"/>
      <c r="KOK322" s="92"/>
      <c r="KOL322" s="92"/>
      <c r="KOM322" s="92"/>
      <c r="KON322" s="92"/>
      <c r="KOO322" s="92"/>
      <c r="KOP322" s="92"/>
      <c r="KOQ322" s="92"/>
      <c r="KOR322" s="92"/>
      <c r="KOS322" s="92"/>
      <c r="KOT322" s="92"/>
      <c r="KOU322" s="92"/>
      <c r="KOV322" s="92"/>
      <c r="KOW322" s="92"/>
      <c r="KOX322" s="92"/>
      <c r="KOY322" s="92"/>
      <c r="KOZ322" s="92"/>
      <c r="KPA322" s="92"/>
      <c r="KPB322" s="92"/>
      <c r="KPC322" s="92"/>
      <c r="KPD322" s="92"/>
      <c r="KPE322" s="92"/>
      <c r="KPF322" s="92"/>
      <c r="KPG322" s="92"/>
      <c r="KPH322" s="92"/>
      <c r="KPI322" s="92"/>
      <c r="KPJ322" s="92"/>
      <c r="KPK322" s="92"/>
      <c r="KPL322" s="92"/>
      <c r="KPM322" s="92"/>
      <c r="KPN322" s="92"/>
      <c r="KPO322" s="92"/>
      <c r="KPP322" s="92"/>
      <c r="KPQ322" s="92"/>
      <c r="KPR322" s="92"/>
      <c r="KPS322" s="92"/>
      <c r="KPT322" s="92"/>
      <c r="KPU322" s="92"/>
      <c r="KPV322" s="92"/>
      <c r="KPW322" s="92"/>
      <c r="KPX322" s="92"/>
      <c r="KPY322" s="92"/>
      <c r="KPZ322" s="92"/>
      <c r="KQA322" s="92"/>
      <c r="KQB322" s="92"/>
      <c r="KQC322" s="92"/>
      <c r="KQD322" s="92"/>
      <c r="KQE322" s="92"/>
      <c r="KQF322" s="92"/>
      <c r="KQG322" s="92"/>
      <c r="KQH322" s="92"/>
      <c r="KQI322" s="92"/>
      <c r="KQJ322" s="92"/>
      <c r="KQK322" s="92"/>
      <c r="KQL322" s="92"/>
      <c r="KQM322" s="92"/>
      <c r="KQN322" s="92"/>
      <c r="KQO322" s="92"/>
      <c r="KQP322" s="92"/>
      <c r="KQQ322" s="92"/>
      <c r="KQR322" s="92"/>
      <c r="KQS322" s="92"/>
      <c r="KQT322" s="92"/>
      <c r="KQU322" s="92"/>
      <c r="KQV322" s="92"/>
      <c r="KQW322" s="92"/>
      <c r="KQX322" s="92"/>
      <c r="KQY322" s="92"/>
      <c r="KQZ322" s="92"/>
      <c r="KRA322" s="92"/>
      <c r="KRB322" s="92"/>
      <c r="KRC322" s="92"/>
      <c r="KRD322" s="92"/>
      <c r="KRE322" s="92"/>
      <c r="KRF322" s="92"/>
      <c r="KRG322" s="92"/>
      <c r="KRH322" s="92"/>
      <c r="KRI322" s="92"/>
      <c r="KRJ322" s="92"/>
      <c r="KRK322" s="92"/>
      <c r="KRL322" s="92"/>
      <c r="KRM322" s="92"/>
      <c r="KRN322" s="92"/>
      <c r="KRO322" s="92"/>
      <c r="KRP322" s="92"/>
      <c r="KRQ322" s="92"/>
      <c r="KRR322" s="92"/>
      <c r="KRS322" s="92"/>
      <c r="KRT322" s="92"/>
      <c r="KRU322" s="92"/>
      <c r="KRV322" s="92"/>
      <c r="KRW322" s="92"/>
      <c r="KRX322" s="92"/>
      <c r="KRY322" s="92"/>
      <c r="KRZ322" s="92"/>
      <c r="KSA322" s="92"/>
      <c r="KSB322" s="92"/>
      <c r="KSC322" s="92"/>
      <c r="KSD322" s="92"/>
      <c r="KSE322" s="92"/>
      <c r="KSF322" s="92"/>
      <c r="KSG322" s="92"/>
      <c r="KSH322" s="92"/>
      <c r="KSI322" s="92"/>
      <c r="KSJ322" s="92"/>
      <c r="KSK322" s="92"/>
      <c r="KSL322" s="92"/>
      <c r="KSM322" s="92"/>
      <c r="KSN322" s="92"/>
      <c r="KSO322" s="92"/>
      <c r="KSP322" s="92"/>
      <c r="KSQ322" s="92"/>
      <c r="KSR322" s="92"/>
      <c r="KSS322" s="92"/>
      <c r="KST322" s="92"/>
      <c r="KSU322" s="92"/>
      <c r="KSV322" s="92"/>
      <c r="KSW322" s="92"/>
      <c r="KSX322" s="92"/>
      <c r="KSY322" s="92"/>
      <c r="KSZ322" s="92"/>
      <c r="KTA322" s="92"/>
      <c r="KTB322" s="92"/>
      <c r="KTC322" s="92"/>
      <c r="KTD322" s="92"/>
      <c r="KTE322" s="92"/>
      <c r="KTF322" s="92"/>
      <c r="KTG322" s="92"/>
      <c r="KTH322" s="92"/>
      <c r="KTI322" s="92"/>
      <c r="KTJ322" s="92"/>
      <c r="KTK322" s="92"/>
      <c r="KTL322" s="92"/>
      <c r="KTM322" s="92"/>
      <c r="KTN322" s="92"/>
      <c r="KTO322" s="92"/>
      <c r="KTP322" s="92"/>
      <c r="KTQ322" s="92"/>
      <c r="KTR322" s="92"/>
      <c r="KTS322" s="92"/>
      <c r="KTT322" s="92"/>
      <c r="KTU322" s="92"/>
      <c r="KTV322" s="92"/>
      <c r="KTW322" s="92"/>
      <c r="KTX322" s="92"/>
      <c r="KTY322" s="92"/>
      <c r="KTZ322" s="92"/>
      <c r="KUA322" s="92"/>
      <c r="KUB322" s="92"/>
      <c r="KUC322" s="92"/>
      <c r="KUD322" s="92"/>
      <c r="KUE322" s="92"/>
      <c r="KUF322" s="92"/>
      <c r="KUG322" s="92"/>
      <c r="KUH322" s="92"/>
      <c r="KUI322" s="92"/>
      <c r="KUJ322" s="92"/>
      <c r="KUK322" s="92"/>
      <c r="KUL322" s="92"/>
      <c r="KUM322" s="92"/>
      <c r="KUN322" s="92"/>
      <c r="KUO322" s="92"/>
      <c r="KUP322" s="92"/>
      <c r="KUQ322" s="92"/>
      <c r="KUR322" s="92"/>
      <c r="KUS322" s="92"/>
      <c r="KUT322" s="92"/>
      <c r="KUU322" s="92"/>
      <c r="KUV322" s="92"/>
      <c r="KUW322" s="92"/>
      <c r="KUX322" s="92"/>
      <c r="KUY322" s="92"/>
      <c r="KUZ322" s="92"/>
      <c r="KVA322" s="92"/>
      <c r="KVB322" s="92"/>
      <c r="KVC322" s="92"/>
      <c r="KVD322" s="92"/>
      <c r="KVE322" s="92"/>
      <c r="KVF322" s="92"/>
      <c r="KVG322" s="92"/>
      <c r="KVH322" s="92"/>
      <c r="KVI322" s="92"/>
      <c r="KVJ322" s="92"/>
      <c r="KVK322" s="92"/>
      <c r="KVL322" s="92"/>
      <c r="KVM322" s="92"/>
      <c r="KVN322" s="92"/>
      <c r="KVO322" s="92"/>
      <c r="KVP322" s="92"/>
      <c r="KVQ322" s="92"/>
      <c r="KVR322" s="92"/>
      <c r="KVS322" s="92"/>
      <c r="KVT322" s="92"/>
      <c r="KVU322" s="92"/>
      <c r="KVV322" s="92"/>
      <c r="KVW322" s="92"/>
      <c r="KVX322" s="92"/>
      <c r="KVY322" s="92"/>
      <c r="KVZ322" s="92"/>
      <c r="KWA322" s="92"/>
      <c r="KWB322" s="92"/>
      <c r="KWC322" s="92"/>
      <c r="KWD322" s="92"/>
      <c r="KWE322" s="92"/>
      <c r="KWF322" s="92"/>
      <c r="KWG322" s="92"/>
      <c r="KWH322" s="92"/>
      <c r="KWI322" s="92"/>
      <c r="KWJ322" s="92"/>
      <c r="KWK322" s="92"/>
      <c r="KWL322" s="92"/>
      <c r="KWM322" s="92"/>
      <c r="KWN322" s="92"/>
      <c r="KWO322" s="92"/>
      <c r="KWP322" s="92"/>
      <c r="KWQ322" s="92"/>
      <c r="KWR322" s="92"/>
      <c r="KWS322" s="92"/>
      <c r="KWT322" s="92"/>
      <c r="KWU322" s="92"/>
      <c r="KWV322" s="92"/>
      <c r="KWW322" s="92"/>
      <c r="KWX322" s="92"/>
      <c r="KWY322" s="92"/>
      <c r="KWZ322" s="92"/>
      <c r="KXA322" s="92"/>
      <c r="KXB322" s="92"/>
      <c r="KXC322" s="92"/>
      <c r="KXD322" s="92"/>
      <c r="KXE322" s="92"/>
      <c r="KXF322" s="92"/>
      <c r="KXG322" s="92"/>
      <c r="KXH322" s="92"/>
      <c r="KXI322" s="92"/>
      <c r="KXJ322" s="92"/>
      <c r="KXK322" s="92"/>
      <c r="KXL322" s="92"/>
      <c r="KXM322" s="92"/>
      <c r="KXN322" s="92"/>
      <c r="KXO322" s="92"/>
      <c r="KXP322" s="92"/>
      <c r="KXQ322" s="92"/>
      <c r="KXR322" s="92"/>
      <c r="KXS322" s="92"/>
      <c r="KXT322" s="92"/>
      <c r="KXU322" s="92"/>
      <c r="KXV322" s="92"/>
      <c r="KXW322" s="92"/>
      <c r="KXX322" s="92"/>
      <c r="KXY322" s="92"/>
      <c r="KXZ322" s="92"/>
      <c r="KYA322" s="92"/>
      <c r="KYB322" s="92"/>
      <c r="KYC322" s="92"/>
      <c r="KYD322" s="92"/>
      <c r="KYE322" s="92"/>
      <c r="KYF322" s="92"/>
      <c r="KYG322" s="92"/>
      <c r="KYH322" s="92"/>
      <c r="KYI322" s="92"/>
      <c r="KYJ322" s="92"/>
      <c r="KYK322" s="92"/>
      <c r="KYL322" s="92"/>
      <c r="KYM322" s="92"/>
      <c r="KYN322" s="92"/>
      <c r="KYO322" s="92"/>
      <c r="KYP322" s="92"/>
      <c r="KYQ322" s="92"/>
      <c r="KYR322" s="92"/>
      <c r="KYS322" s="92"/>
      <c r="KYT322" s="92"/>
      <c r="KYU322" s="92"/>
      <c r="KYV322" s="92"/>
      <c r="KYW322" s="92"/>
      <c r="KYX322" s="92"/>
      <c r="KYY322" s="92"/>
      <c r="KYZ322" s="92"/>
      <c r="KZA322" s="92"/>
      <c r="KZB322" s="92"/>
      <c r="KZC322" s="92"/>
      <c r="KZD322" s="92"/>
      <c r="KZE322" s="92"/>
      <c r="KZF322" s="92"/>
      <c r="KZG322" s="92"/>
      <c r="KZH322" s="92"/>
      <c r="KZI322" s="92"/>
      <c r="KZJ322" s="92"/>
      <c r="KZK322" s="92"/>
      <c r="KZL322" s="92"/>
      <c r="KZM322" s="92"/>
      <c r="KZN322" s="92"/>
      <c r="KZO322" s="92"/>
      <c r="KZP322" s="92"/>
      <c r="KZQ322" s="92"/>
      <c r="KZR322" s="92"/>
      <c r="KZS322" s="92"/>
      <c r="KZT322" s="92"/>
      <c r="KZU322" s="92"/>
      <c r="KZV322" s="92"/>
      <c r="KZW322" s="92"/>
      <c r="KZX322" s="92"/>
      <c r="KZY322" s="92"/>
      <c r="KZZ322" s="92"/>
      <c r="LAA322" s="92"/>
      <c r="LAB322" s="92"/>
      <c r="LAC322" s="92"/>
      <c r="LAD322" s="92"/>
      <c r="LAE322" s="92"/>
      <c r="LAF322" s="92"/>
      <c r="LAG322" s="92"/>
      <c r="LAH322" s="92"/>
      <c r="LAI322" s="92"/>
      <c r="LAJ322" s="92"/>
      <c r="LAK322" s="92"/>
      <c r="LAL322" s="92"/>
      <c r="LAM322" s="92"/>
      <c r="LAN322" s="92"/>
      <c r="LAO322" s="92"/>
      <c r="LAP322" s="92"/>
      <c r="LAQ322" s="92"/>
      <c r="LAR322" s="92"/>
      <c r="LAS322" s="92"/>
      <c r="LAT322" s="92"/>
      <c r="LAU322" s="92"/>
      <c r="LAV322" s="92"/>
      <c r="LAW322" s="92"/>
      <c r="LAX322" s="92"/>
      <c r="LAY322" s="92"/>
      <c r="LAZ322" s="92"/>
      <c r="LBA322" s="92"/>
      <c r="LBB322" s="92"/>
      <c r="LBC322" s="92"/>
      <c r="LBD322" s="92"/>
      <c r="LBE322" s="92"/>
      <c r="LBF322" s="92"/>
      <c r="LBG322" s="92"/>
      <c r="LBH322" s="92"/>
      <c r="LBI322" s="92"/>
      <c r="LBJ322" s="92"/>
      <c r="LBK322" s="92"/>
      <c r="LBL322" s="92"/>
      <c r="LBM322" s="92"/>
      <c r="LBN322" s="92"/>
      <c r="LBO322" s="92"/>
      <c r="LBP322" s="92"/>
      <c r="LBQ322" s="92"/>
      <c r="LBR322" s="92"/>
      <c r="LBS322" s="92"/>
      <c r="LBT322" s="92"/>
      <c r="LBU322" s="92"/>
      <c r="LBV322" s="92"/>
      <c r="LBW322" s="92"/>
      <c r="LBX322" s="92"/>
      <c r="LBY322" s="92"/>
      <c r="LBZ322" s="92"/>
      <c r="LCA322" s="92"/>
      <c r="LCB322" s="92"/>
      <c r="LCC322" s="92"/>
      <c r="LCD322" s="92"/>
      <c r="LCE322" s="92"/>
      <c r="LCF322" s="92"/>
      <c r="LCG322" s="92"/>
      <c r="LCH322" s="92"/>
      <c r="LCI322" s="92"/>
      <c r="LCJ322" s="92"/>
      <c r="LCK322" s="92"/>
      <c r="LCL322" s="92"/>
      <c r="LCM322" s="92"/>
      <c r="LCN322" s="92"/>
      <c r="LCO322" s="92"/>
      <c r="LCP322" s="92"/>
      <c r="LCQ322" s="92"/>
      <c r="LCR322" s="92"/>
      <c r="LCS322" s="92"/>
      <c r="LCT322" s="92"/>
      <c r="LCU322" s="92"/>
      <c r="LCV322" s="92"/>
      <c r="LCW322" s="92"/>
      <c r="LCX322" s="92"/>
      <c r="LCY322" s="92"/>
      <c r="LCZ322" s="92"/>
      <c r="LDA322" s="92"/>
      <c r="LDB322" s="92"/>
      <c r="LDC322" s="92"/>
      <c r="LDD322" s="92"/>
      <c r="LDE322" s="92"/>
      <c r="LDF322" s="92"/>
      <c r="LDG322" s="92"/>
      <c r="LDH322" s="92"/>
      <c r="LDI322" s="92"/>
      <c r="LDJ322" s="92"/>
      <c r="LDK322" s="92"/>
      <c r="LDL322" s="92"/>
      <c r="LDM322" s="92"/>
      <c r="LDN322" s="92"/>
      <c r="LDO322" s="92"/>
      <c r="LDP322" s="92"/>
      <c r="LDQ322" s="92"/>
      <c r="LDR322" s="92"/>
      <c r="LDS322" s="92"/>
      <c r="LDT322" s="92"/>
      <c r="LDU322" s="92"/>
      <c r="LDV322" s="92"/>
      <c r="LDW322" s="92"/>
      <c r="LDX322" s="92"/>
      <c r="LDY322" s="92"/>
      <c r="LDZ322" s="92"/>
      <c r="LEA322" s="92"/>
      <c r="LEB322" s="92"/>
      <c r="LEC322" s="92"/>
      <c r="LED322" s="92"/>
      <c r="LEE322" s="92"/>
      <c r="LEF322" s="92"/>
      <c r="LEG322" s="92"/>
      <c r="LEH322" s="92"/>
      <c r="LEI322" s="92"/>
      <c r="LEJ322" s="92"/>
      <c r="LEK322" s="92"/>
      <c r="LEL322" s="92"/>
      <c r="LEM322" s="92"/>
      <c r="LEN322" s="92"/>
      <c r="LEO322" s="92"/>
      <c r="LEP322" s="92"/>
      <c r="LEQ322" s="92"/>
      <c r="LER322" s="92"/>
      <c r="LES322" s="92"/>
      <c r="LET322" s="92"/>
      <c r="LEU322" s="92"/>
      <c r="LEV322" s="92"/>
      <c r="LEW322" s="92"/>
      <c r="LEX322" s="92"/>
      <c r="LEY322" s="92"/>
      <c r="LEZ322" s="92"/>
      <c r="LFA322" s="92"/>
      <c r="LFB322" s="92"/>
      <c r="LFC322" s="92"/>
      <c r="LFD322" s="92"/>
      <c r="LFE322" s="92"/>
      <c r="LFF322" s="92"/>
      <c r="LFG322" s="92"/>
      <c r="LFH322" s="92"/>
      <c r="LFI322" s="92"/>
      <c r="LFJ322" s="92"/>
      <c r="LFK322" s="92"/>
      <c r="LFL322" s="92"/>
      <c r="LFM322" s="92"/>
      <c r="LFN322" s="92"/>
      <c r="LFO322" s="92"/>
      <c r="LFP322" s="92"/>
      <c r="LFQ322" s="92"/>
      <c r="LFR322" s="92"/>
      <c r="LFS322" s="92"/>
      <c r="LFT322" s="92"/>
      <c r="LFU322" s="92"/>
      <c r="LFV322" s="92"/>
      <c r="LFW322" s="92"/>
      <c r="LFX322" s="92"/>
      <c r="LFY322" s="92"/>
      <c r="LFZ322" s="92"/>
      <c r="LGA322" s="92"/>
      <c r="LGB322" s="92"/>
      <c r="LGC322" s="92"/>
      <c r="LGD322" s="92"/>
      <c r="LGE322" s="92"/>
      <c r="LGF322" s="92"/>
      <c r="LGG322" s="92"/>
      <c r="LGH322" s="92"/>
      <c r="LGI322" s="92"/>
      <c r="LGJ322" s="92"/>
      <c r="LGK322" s="92"/>
      <c r="LGL322" s="92"/>
      <c r="LGM322" s="92"/>
      <c r="LGN322" s="92"/>
      <c r="LGO322" s="92"/>
      <c r="LGP322" s="92"/>
      <c r="LGQ322" s="92"/>
      <c r="LGR322" s="92"/>
      <c r="LGS322" s="92"/>
      <c r="LGT322" s="92"/>
      <c r="LGU322" s="92"/>
      <c r="LGV322" s="92"/>
      <c r="LGW322" s="92"/>
      <c r="LGX322" s="92"/>
      <c r="LGY322" s="92"/>
      <c r="LGZ322" s="92"/>
      <c r="LHA322" s="92"/>
      <c r="LHB322" s="92"/>
      <c r="LHC322" s="92"/>
      <c r="LHD322" s="92"/>
      <c r="LHE322" s="92"/>
      <c r="LHF322" s="92"/>
      <c r="LHG322" s="92"/>
      <c r="LHH322" s="92"/>
      <c r="LHI322" s="92"/>
      <c r="LHJ322" s="92"/>
      <c r="LHK322" s="92"/>
      <c r="LHL322" s="92"/>
      <c r="LHM322" s="92"/>
      <c r="LHN322" s="92"/>
      <c r="LHO322" s="92"/>
      <c r="LHP322" s="92"/>
      <c r="LHQ322" s="92"/>
      <c r="LHR322" s="92"/>
      <c r="LHS322" s="92"/>
      <c r="LHT322" s="92"/>
      <c r="LHU322" s="92"/>
      <c r="LHV322" s="92"/>
      <c r="LHW322" s="92"/>
      <c r="LHX322" s="92"/>
      <c r="LHY322" s="92"/>
      <c r="LHZ322" s="92"/>
      <c r="LIA322" s="92"/>
      <c r="LIB322" s="92"/>
      <c r="LIC322" s="92"/>
      <c r="LID322" s="92"/>
      <c r="LIE322" s="92"/>
      <c r="LIF322" s="92"/>
      <c r="LIG322" s="92"/>
      <c r="LIH322" s="92"/>
      <c r="LII322" s="92"/>
      <c r="LIJ322" s="92"/>
      <c r="LIK322" s="92"/>
      <c r="LIL322" s="92"/>
      <c r="LIM322" s="92"/>
      <c r="LIN322" s="92"/>
      <c r="LIO322" s="92"/>
      <c r="LIP322" s="92"/>
      <c r="LIQ322" s="92"/>
      <c r="LIR322" s="92"/>
      <c r="LIS322" s="92"/>
      <c r="LIT322" s="92"/>
      <c r="LIU322" s="92"/>
      <c r="LIV322" s="92"/>
      <c r="LIW322" s="92"/>
      <c r="LIX322" s="92"/>
      <c r="LIY322" s="92"/>
      <c r="LIZ322" s="92"/>
      <c r="LJA322" s="92"/>
      <c r="LJB322" s="92"/>
      <c r="LJC322" s="92"/>
      <c r="LJD322" s="92"/>
      <c r="LJE322" s="92"/>
      <c r="LJF322" s="92"/>
      <c r="LJG322" s="92"/>
      <c r="LJH322" s="92"/>
      <c r="LJI322" s="92"/>
      <c r="LJJ322" s="92"/>
      <c r="LJK322" s="92"/>
      <c r="LJL322" s="92"/>
      <c r="LJM322" s="92"/>
      <c r="LJN322" s="92"/>
      <c r="LJO322" s="92"/>
      <c r="LJP322" s="92"/>
      <c r="LJQ322" s="92"/>
      <c r="LJR322" s="92"/>
      <c r="LJS322" s="92"/>
      <c r="LJT322" s="92"/>
      <c r="LJU322" s="92"/>
      <c r="LJV322" s="92"/>
      <c r="LJW322" s="92"/>
      <c r="LJX322" s="92"/>
      <c r="LJY322" s="92"/>
      <c r="LJZ322" s="92"/>
      <c r="LKA322" s="92"/>
      <c r="LKB322" s="92"/>
      <c r="LKC322" s="92"/>
      <c r="LKD322" s="92"/>
      <c r="LKE322" s="92"/>
      <c r="LKF322" s="92"/>
      <c r="LKG322" s="92"/>
      <c r="LKH322" s="92"/>
      <c r="LKI322" s="92"/>
      <c r="LKJ322" s="92"/>
      <c r="LKK322" s="92"/>
      <c r="LKL322" s="92"/>
      <c r="LKM322" s="92"/>
      <c r="LKN322" s="92"/>
      <c r="LKO322" s="92"/>
      <c r="LKP322" s="92"/>
      <c r="LKQ322" s="92"/>
      <c r="LKR322" s="92"/>
      <c r="LKS322" s="92"/>
      <c r="LKT322" s="92"/>
      <c r="LKU322" s="92"/>
      <c r="LKV322" s="92"/>
      <c r="LKW322" s="92"/>
      <c r="LKX322" s="92"/>
      <c r="LKY322" s="92"/>
      <c r="LKZ322" s="92"/>
      <c r="LLA322" s="92"/>
      <c r="LLB322" s="92"/>
      <c r="LLC322" s="92"/>
      <c r="LLD322" s="92"/>
      <c r="LLE322" s="92"/>
      <c r="LLF322" s="92"/>
      <c r="LLG322" s="92"/>
      <c r="LLH322" s="92"/>
      <c r="LLI322" s="92"/>
      <c r="LLJ322" s="92"/>
      <c r="LLK322" s="92"/>
      <c r="LLL322" s="92"/>
      <c r="LLM322" s="92"/>
      <c r="LLN322" s="92"/>
      <c r="LLO322" s="92"/>
      <c r="LLP322" s="92"/>
      <c r="LLQ322" s="92"/>
      <c r="LLR322" s="92"/>
      <c r="LLS322" s="92"/>
      <c r="LLT322" s="92"/>
      <c r="LLU322" s="92"/>
      <c r="LLV322" s="92"/>
      <c r="LLW322" s="92"/>
      <c r="LLX322" s="92"/>
      <c r="LLY322" s="92"/>
      <c r="LLZ322" s="92"/>
      <c r="LMA322" s="92"/>
      <c r="LMB322" s="92"/>
      <c r="LMC322" s="92"/>
      <c r="LMD322" s="92"/>
      <c r="LME322" s="92"/>
      <c r="LMF322" s="92"/>
      <c r="LMG322" s="92"/>
      <c r="LMH322" s="92"/>
      <c r="LMI322" s="92"/>
      <c r="LMJ322" s="92"/>
      <c r="LMK322" s="92"/>
      <c r="LML322" s="92"/>
      <c r="LMM322" s="92"/>
      <c r="LMN322" s="92"/>
      <c r="LMO322" s="92"/>
      <c r="LMP322" s="92"/>
      <c r="LMQ322" s="92"/>
      <c r="LMR322" s="92"/>
      <c r="LMS322" s="92"/>
      <c r="LMT322" s="92"/>
      <c r="LMU322" s="92"/>
      <c r="LMV322" s="92"/>
      <c r="LMW322" s="92"/>
      <c r="LMX322" s="92"/>
      <c r="LMY322" s="92"/>
      <c r="LMZ322" s="92"/>
      <c r="LNA322" s="92"/>
      <c r="LNB322" s="92"/>
      <c r="LNC322" s="92"/>
      <c r="LND322" s="92"/>
      <c r="LNE322" s="92"/>
      <c r="LNF322" s="92"/>
      <c r="LNG322" s="92"/>
      <c r="LNH322" s="92"/>
      <c r="LNI322" s="92"/>
      <c r="LNJ322" s="92"/>
      <c r="LNK322" s="92"/>
      <c r="LNL322" s="92"/>
      <c r="LNM322" s="92"/>
      <c r="LNN322" s="92"/>
      <c r="LNO322" s="92"/>
      <c r="LNP322" s="92"/>
      <c r="LNQ322" s="92"/>
      <c r="LNR322" s="92"/>
      <c r="LNS322" s="92"/>
      <c r="LNT322" s="92"/>
      <c r="LNU322" s="92"/>
      <c r="LNV322" s="92"/>
      <c r="LNW322" s="92"/>
      <c r="LNX322" s="92"/>
      <c r="LNY322" s="92"/>
      <c r="LNZ322" s="92"/>
      <c r="LOA322" s="92"/>
      <c r="LOB322" s="92"/>
      <c r="LOC322" s="92"/>
      <c r="LOD322" s="92"/>
      <c r="LOE322" s="92"/>
      <c r="LOF322" s="92"/>
      <c r="LOG322" s="92"/>
      <c r="LOH322" s="92"/>
      <c r="LOI322" s="92"/>
      <c r="LOJ322" s="92"/>
      <c r="LOK322" s="92"/>
      <c r="LOL322" s="92"/>
      <c r="LOM322" s="92"/>
      <c r="LON322" s="92"/>
      <c r="LOO322" s="92"/>
      <c r="LOP322" s="92"/>
      <c r="LOQ322" s="92"/>
      <c r="LOR322" s="92"/>
      <c r="LOS322" s="92"/>
      <c r="LOT322" s="92"/>
      <c r="LOU322" s="92"/>
      <c r="LOV322" s="92"/>
      <c r="LOW322" s="92"/>
      <c r="LOX322" s="92"/>
      <c r="LOY322" s="92"/>
      <c r="LOZ322" s="92"/>
      <c r="LPA322" s="92"/>
      <c r="LPB322" s="92"/>
      <c r="LPC322" s="92"/>
      <c r="LPD322" s="92"/>
      <c r="LPE322" s="92"/>
      <c r="LPF322" s="92"/>
      <c r="LPG322" s="92"/>
      <c r="LPH322" s="92"/>
      <c r="LPI322" s="92"/>
      <c r="LPJ322" s="92"/>
      <c r="LPK322" s="92"/>
      <c r="LPL322" s="92"/>
      <c r="LPM322" s="92"/>
      <c r="LPN322" s="92"/>
      <c r="LPO322" s="92"/>
      <c r="LPP322" s="92"/>
      <c r="LPQ322" s="92"/>
      <c r="LPR322" s="92"/>
      <c r="LPS322" s="92"/>
      <c r="LPT322" s="92"/>
      <c r="LPU322" s="92"/>
      <c r="LPV322" s="92"/>
      <c r="LPW322" s="92"/>
      <c r="LPX322" s="92"/>
      <c r="LPY322" s="92"/>
      <c r="LPZ322" s="92"/>
      <c r="LQA322" s="92"/>
      <c r="LQB322" s="92"/>
      <c r="LQC322" s="92"/>
      <c r="LQD322" s="92"/>
      <c r="LQE322" s="92"/>
      <c r="LQF322" s="92"/>
      <c r="LQG322" s="92"/>
      <c r="LQH322" s="92"/>
      <c r="LQI322" s="92"/>
      <c r="LQJ322" s="92"/>
      <c r="LQK322" s="92"/>
      <c r="LQL322" s="92"/>
      <c r="LQM322" s="92"/>
      <c r="LQN322" s="92"/>
      <c r="LQO322" s="92"/>
      <c r="LQP322" s="92"/>
      <c r="LQQ322" s="92"/>
      <c r="LQR322" s="92"/>
      <c r="LQS322" s="92"/>
      <c r="LQT322" s="92"/>
      <c r="LQU322" s="92"/>
      <c r="LQV322" s="92"/>
      <c r="LQW322" s="92"/>
      <c r="LQX322" s="92"/>
      <c r="LQY322" s="92"/>
      <c r="LQZ322" s="92"/>
      <c r="LRA322" s="92"/>
      <c r="LRB322" s="92"/>
      <c r="LRC322" s="92"/>
      <c r="LRD322" s="92"/>
      <c r="LRE322" s="92"/>
      <c r="LRF322" s="92"/>
      <c r="LRG322" s="92"/>
      <c r="LRH322" s="92"/>
      <c r="LRI322" s="92"/>
      <c r="LRJ322" s="92"/>
      <c r="LRK322" s="92"/>
      <c r="LRL322" s="92"/>
      <c r="LRM322" s="92"/>
      <c r="LRN322" s="92"/>
      <c r="LRO322" s="92"/>
      <c r="LRP322" s="92"/>
      <c r="LRQ322" s="92"/>
      <c r="LRR322" s="92"/>
      <c r="LRS322" s="92"/>
      <c r="LRT322" s="92"/>
      <c r="LRU322" s="92"/>
      <c r="LRV322" s="92"/>
      <c r="LRW322" s="92"/>
      <c r="LRX322" s="92"/>
      <c r="LRY322" s="92"/>
      <c r="LRZ322" s="92"/>
      <c r="LSA322" s="92"/>
      <c r="LSB322" s="92"/>
      <c r="LSC322" s="92"/>
      <c r="LSD322" s="92"/>
      <c r="LSE322" s="92"/>
      <c r="LSF322" s="92"/>
      <c r="LSG322" s="92"/>
      <c r="LSH322" s="92"/>
      <c r="LSI322" s="92"/>
      <c r="LSJ322" s="92"/>
      <c r="LSK322" s="92"/>
      <c r="LSL322" s="92"/>
      <c r="LSM322" s="92"/>
      <c r="LSN322" s="92"/>
      <c r="LSO322" s="92"/>
      <c r="LSP322" s="92"/>
      <c r="LSQ322" s="92"/>
      <c r="LSR322" s="92"/>
      <c r="LSS322" s="92"/>
      <c r="LST322" s="92"/>
      <c r="LSU322" s="92"/>
      <c r="LSV322" s="92"/>
      <c r="LSW322" s="92"/>
      <c r="LSX322" s="92"/>
      <c r="LSY322" s="92"/>
      <c r="LSZ322" s="92"/>
      <c r="LTA322" s="92"/>
      <c r="LTB322" s="92"/>
      <c r="LTC322" s="92"/>
      <c r="LTD322" s="92"/>
      <c r="LTE322" s="92"/>
      <c r="LTF322" s="92"/>
      <c r="LTG322" s="92"/>
      <c r="LTH322" s="92"/>
      <c r="LTI322" s="92"/>
      <c r="LTJ322" s="92"/>
      <c r="LTK322" s="92"/>
      <c r="LTL322" s="92"/>
      <c r="LTM322" s="92"/>
      <c r="LTN322" s="92"/>
      <c r="LTO322" s="92"/>
      <c r="LTP322" s="92"/>
      <c r="LTQ322" s="92"/>
      <c r="LTR322" s="92"/>
      <c r="LTS322" s="92"/>
      <c r="LTT322" s="92"/>
      <c r="LTU322" s="92"/>
      <c r="LTV322" s="92"/>
      <c r="LTW322" s="92"/>
      <c r="LTX322" s="92"/>
      <c r="LTY322" s="92"/>
      <c r="LTZ322" s="92"/>
      <c r="LUA322" s="92"/>
      <c r="LUB322" s="92"/>
      <c r="LUC322" s="92"/>
      <c r="LUD322" s="92"/>
      <c r="LUE322" s="92"/>
      <c r="LUF322" s="92"/>
      <c r="LUG322" s="92"/>
      <c r="LUH322" s="92"/>
      <c r="LUI322" s="92"/>
      <c r="LUJ322" s="92"/>
      <c r="LUK322" s="92"/>
      <c r="LUL322" s="92"/>
      <c r="LUM322" s="92"/>
      <c r="LUN322" s="92"/>
      <c r="LUO322" s="92"/>
      <c r="LUP322" s="92"/>
      <c r="LUQ322" s="92"/>
      <c r="LUR322" s="92"/>
      <c r="LUS322" s="92"/>
      <c r="LUT322" s="92"/>
      <c r="LUU322" s="92"/>
      <c r="LUV322" s="92"/>
      <c r="LUW322" s="92"/>
      <c r="LUX322" s="92"/>
      <c r="LUY322" s="92"/>
      <c r="LUZ322" s="92"/>
      <c r="LVA322" s="92"/>
      <c r="LVB322" s="92"/>
      <c r="LVC322" s="92"/>
      <c r="LVD322" s="92"/>
      <c r="LVE322" s="92"/>
      <c r="LVF322" s="92"/>
      <c r="LVG322" s="92"/>
      <c r="LVH322" s="92"/>
      <c r="LVI322" s="92"/>
      <c r="LVJ322" s="92"/>
      <c r="LVK322" s="92"/>
      <c r="LVL322" s="92"/>
      <c r="LVM322" s="92"/>
      <c r="LVN322" s="92"/>
      <c r="LVO322" s="92"/>
      <c r="LVP322" s="92"/>
      <c r="LVQ322" s="92"/>
      <c r="LVR322" s="92"/>
      <c r="LVS322" s="92"/>
      <c r="LVT322" s="92"/>
      <c r="LVU322" s="92"/>
      <c r="LVV322" s="92"/>
      <c r="LVW322" s="92"/>
      <c r="LVX322" s="92"/>
      <c r="LVY322" s="92"/>
      <c r="LVZ322" s="92"/>
      <c r="LWA322" s="92"/>
      <c r="LWB322" s="92"/>
      <c r="LWC322" s="92"/>
      <c r="LWD322" s="92"/>
      <c r="LWE322" s="92"/>
      <c r="LWF322" s="92"/>
      <c r="LWG322" s="92"/>
      <c r="LWH322" s="92"/>
      <c r="LWI322" s="92"/>
      <c r="LWJ322" s="92"/>
      <c r="LWK322" s="92"/>
      <c r="LWL322" s="92"/>
      <c r="LWM322" s="92"/>
      <c r="LWN322" s="92"/>
      <c r="LWO322" s="92"/>
      <c r="LWP322" s="92"/>
      <c r="LWQ322" s="92"/>
      <c r="LWR322" s="92"/>
      <c r="LWS322" s="92"/>
      <c r="LWT322" s="92"/>
      <c r="LWU322" s="92"/>
      <c r="LWV322" s="92"/>
      <c r="LWW322" s="92"/>
      <c r="LWX322" s="92"/>
      <c r="LWY322" s="92"/>
      <c r="LWZ322" s="92"/>
      <c r="LXA322" s="92"/>
      <c r="LXB322" s="92"/>
      <c r="LXC322" s="92"/>
      <c r="LXD322" s="92"/>
      <c r="LXE322" s="92"/>
      <c r="LXF322" s="92"/>
      <c r="LXG322" s="92"/>
      <c r="LXH322" s="92"/>
      <c r="LXI322" s="92"/>
      <c r="LXJ322" s="92"/>
      <c r="LXK322" s="92"/>
      <c r="LXL322" s="92"/>
      <c r="LXM322" s="92"/>
      <c r="LXN322" s="92"/>
      <c r="LXO322" s="92"/>
      <c r="LXP322" s="92"/>
      <c r="LXQ322" s="92"/>
      <c r="LXR322" s="92"/>
      <c r="LXS322" s="92"/>
      <c r="LXT322" s="92"/>
      <c r="LXU322" s="92"/>
      <c r="LXV322" s="92"/>
      <c r="LXW322" s="92"/>
      <c r="LXX322" s="92"/>
      <c r="LXY322" s="92"/>
      <c r="LXZ322" s="92"/>
      <c r="LYA322" s="92"/>
      <c r="LYB322" s="92"/>
      <c r="LYC322" s="92"/>
      <c r="LYD322" s="92"/>
      <c r="LYE322" s="92"/>
      <c r="LYF322" s="92"/>
      <c r="LYG322" s="92"/>
      <c r="LYH322" s="92"/>
      <c r="LYI322" s="92"/>
      <c r="LYJ322" s="92"/>
      <c r="LYK322" s="92"/>
      <c r="LYL322" s="92"/>
      <c r="LYM322" s="92"/>
      <c r="LYN322" s="92"/>
      <c r="LYO322" s="92"/>
      <c r="LYP322" s="92"/>
      <c r="LYQ322" s="92"/>
      <c r="LYR322" s="92"/>
      <c r="LYS322" s="92"/>
      <c r="LYT322" s="92"/>
      <c r="LYU322" s="92"/>
      <c r="LYV322" s="92"/>
      <c r="LYW322" s="92"/>
      <c r="LYX322" s="92"/>
      <c r="LYY322" s="92"/>
      <c r="LYZ322" s="92"/>
      <c r="LZA322" s="92"/>
      <c r="LZB322" s="92"/>
      <c r="LZC322" s="92"/>
      <c r="LZD322" s="92"/>
      <c r="LZE322" s="92"/>
      <c r="LZF322" s="92"/>
      <c r="LZG322" s="92"/>
      <c r="LZH322" s="92"/>
      <c r="LZI322" s="92"/>
      <c r="LZJ322" s="92"/>
      <c r="LZK322" s="92"/>
      <c r="LZL322" s="92"/>
      <c r="LZM322" s="92"/>
      <c r="LZN322" s="92"/>
      <c r="LZO322" s="92"/>
      <c r="LZP322" s="92"/>
      <c r="LZQ322" s="92"/>
      <c r="LZR322" s="92"/>
      <c r="LZS322" s="92"/>
      <c r="LZT322" s="92"/>
      <c r="LZU322" s="92"/>
      <c r="LZV322" s="92"/>
      <c r="LZW322" s="92"/>
      <c r="LZX322" s="92"/>
      <c r="LZY322" s="92"/>
      <c r="LZZ322" s="92"/>
      <c r="MAA322" s="92"/>
      <c r="MAB322" s="92"/>
      <c r="MAC322" s="92"/>
      <c r="MAD322" s="92"/>
      <c r="MAE322" s="92"/>
      <c r="MAF322" s="92"/>
      <c r="MAG322" s="92"/>
      <c r="MAH322" s="92"/>
      <c r="MAI322" s="92"/>
      <c r="MAJ322" s="92"/>
      <c r="MAK322" s="92"/>
      <c r="MAL322" s="92"/>
      <c r="MAM322" s="92"/>
      <c r="MAN322" s="92"/>
      <c r="MAO322" s="92"/>
      <c r="MAP322" s="92"/>
      <c r="MAQ322" s="92"/>
      <c r="MAR322" s="92"/>
      <c r="MAS322" s="92"/>
      <c r="MAT322" s="92"/>
      <c r="MAU322" s="92"/>
      <c r="MAV322" s="92"/>
      <c r="MAW322" s="92"/>
      <c r="MAX322" s="92"/>
      <c r="MAY322" s="92"/>
      <c r="MAZ322" s="92"/>
      <c r="MBA322" s="92"/>
      <c r="MBB322" s="92"/>
      <c r="MBC322" s="92"/>
      <c r="MBD322" s="92"/>
      <c r="MBE322" s="92"/>
      <c r="MBF322" s="92"/>
      <c r="MBG322" s="92"/>
      <c r="MBH322" s="92"/>
      <c r="MBI322" s="92"/>
      <c r="MBJ322" s="92"/>
      <c r="MBK322" s="92"/>
      <c r="MBL322" s="92"/>
      <c r="MBM322" s="92"/>
      <c r="MBN322" s="92"/>
      <c r="MBO322" s="92"/>
      <c r="MBP322" s="92"/>
      <c r="MBQ322" s="92"/>
      <c r="MBR322" s="92"/>
      <c r="MBS322" s="92"/>
      <c r="MBT322" s="92"/>
      <c r="MBU322" s="92"/>
      <c r="MBV322" s="92"/>
      <c r="MBW322" s="92"/>
      <c r="MBX322" s="92"/>
      <c r="MBY322" s="92"/>
      <c r="MBZ322" s="92"/>
      <c r="MCA322" s="92"/>
      <c r="MCB322" s="92"/>
      <c r="MCC322" s="92"/>
      <c r="MCD322" s="92"/>
      <c r="MCE322" s="92"/>
      <c r="MCF322" s="92"/>
      <c r="MCG322" s="92"/>
      <c r="MCH322" s="92"/>
      <c r="MCI322" s="92"/>
      <c r="MCJ322" s="92"/>
      <c r="MCK322" s="92"/>
      <c r="MCL322" s="92"/>
      <c r="MCM322" s="92"/>
      <c r="MCN322" s="92"/>
      <c r="MCO322" s="92"/>
      <c r="MCP322" s="92"/>
      <c r="MCQ322" s="92"/>
      <c r="MCR322" s="92"/>
      <c r="MCS322" s="92"/>
      <c r="MCT322" s="92"/>
      <c r="MCU322" s="92"/>
      <c r="MCV322" s="92"/>
      <c r="MCW322" s="92"/>
      <c r="MCX322" s="92"/>
      <c r="MCY322" s="92"/>
      <c r="MCZ322" s="92"/>
      <c r="MDA322" s="92"/>
      <c r="MDB322" s="92"/>
      <c r="MDC322" s="92"/>
      <c r="MDD322" s="92"/>
      <c r="MDE322" s="92"/>
      <c r="MDF322" s="92"/>
      <c r="MDG322" s="92"/>
      <c r="MDH322" s="92"/>
      <c r="MDI322" s="92"/>
      <c r="MDJ322" s="92"/>
      <c r="MDK322" s="92"/>
      <c r="MDL322" s="92"/>
      <c r="MDM322" s="92"/>
      <c r="MDN322" s="92"/>
      <c r="MDO322" s="92"/>
      <c r="MDP322" s="92"/>
      <c r="MDQ322" s="92"/>
      <c r="MDR322" s="92"/>
      <c r="MDS322" s="92"/>
      <c r="MDT322" s="92"/>
      <c r="MDU322" s="92"/>
      <c r="MDV322" s="92"/>
      <c r="MDW322" s="92"/>
      <c r="MDX322" s="92"/>
      <c r="MDY322" s="92"/>
      <c r="MDZ322" s="92"/>
      <c r="MEA322" s="92"/>
      <c r="MEB322" s="92"/>
      <c r="MEC322" s="92"/>
      <c r="MED322" s="92"/>
      <c r="MEE322" s="92"/>
      <c r="MEF322" s="92"/>
      <c r="MEG322" s="92"/>
      <c r="MEH322" s="92"/>
      <c r="MEI322" s="92"/>
      <c r="MEJ322" s="92"/>
      <c r="MEK322" s="92"/>
      <c r="MEL322" s="92"/>
      <c r="MEM322" s="92"/>
      <c r="MEN322" s="92"/>
      <c r="MEO322" s="92"/>
      <c r="MEP322" s="92"/>
      <c r="MEQ322" s="92"/>
      <c r="MER322" s="92"/>
      <c r="MES322" s="92"/>
      <c r="MET322" s="92"/>
      <c r="MEU322" s="92"/>
      <c r="MEV322" s="92"/>
      <c r="MEW322" s="92"/>
      <c r="MEX322" s="92"/>
      <c r="MEY322" s="92"/>
      <c r="MEZ322" s="92"/>
      <c r="MFA322" s="92"/>
      <c r="MFB322" s="92"/>
      <c r="MFC322" s="92"/>
      <c r="MFD322" s="92"/>
      <c r="MFE322" s="92"/>
      <c r="MFF322" s="92"/>
      <c r="MFG322" s="92"/>
      <c r="MFH322" s="92"/>
      <c r="MFI322" s="92"/>
      <c r="MFJ322" s="92"/>
      <c r="MFK322" s="92"/>
      <c r="MFL322" s="92"/>
      <c r="MFM322" s="92"/>
      <c r="MFN322" s="92"/>
      <c r="MFO322" s="92"/>
      <c r="MFP322" s="92"/>
      <c r="MFQ322" s="92"/>
      <c r="MFR322" s="92"/>
      <c r="MFS322" s="92"/>
      <c r="MFT322" s="92"/>
      <c r="MFU322" s="92"/>
      <c r="MFV322" s="92"/>
      <c r="MFW322" s="92"/>
      <c r="MFX322" s="92"/>
      <c r="MFY322" s="92"/>
      <c r="MFZ322" s="92"/>
      <c r="MGA322" s="92"/>
      <c r="MGB322" s="92"/>
      <c r="MGC322" s="92"/>
      <c r="MGD322" s="92"/>
      <c r="MGE322" s="92"/>
      <c r="MGF322" s="92"/>
      <c r="MGG322" s="92"/>
      <c r="MGH322" s="92"/>
      <c r="MGI322" s="92"/>
      <c r="MGJ322" s="92"/>
      <c r="MGK322" s="92"/>
      <c r="MGL322" s="92"/>
      <c r="MGM322" s="92"/>
      <c r="MGN322" s="92"/>
      <c r="MGO322" s="92"/>
      <c r="MGP322" s="92"/>
      <c r="MGQ322" s="92"/>
      <c r="MGR322" s="92"/>
      <c r="MGS322" s="92"/>
      <c r="MGT322" s="92"/>
      <c r="MGU322" s="92"/>
      <c r="MGV322" s="92"/>
      <c r="MGW322" s="92"/>
      <c r="MGX322" s="92"/>
      <c r="MGY322" s="92"/>
      <c r="MGZ322" s="92"/>
      <c r="MHA322" s="92"/>
      <c r="MHB322" s="92"/>
      <c r="MHC322" s="92"/>
      <c r="MHD322" s="92"/>
      <c r="MHE322" s="92"/>
      <c r="MHF322" s="92"/>
      <c r="MHG322" s="92"/>
      <c r="MHH322" s="92"/>
      <c r="MHI322" s="92"/>
      <c r="MHJ322" s="92"/>
      <c r="MHK322" s="92"/>
      <c r="MHL322" s="92"/>
      <c r="MHM322" s="92"/>
      <c r="MHN322" s="92"/>
      <c r="MHO322" s="92"/>
      <c r="MHP322" s="92"/>
      <c r="MHQ322" s="92"/>
      <c r="MHR322" s="92"/>
      <c r="MHS322" s="92"/>
      <c r="MHT322" s="92"/>
      <c r="MHU322" s="92"/>
      <c r="MHV322" s="92"/>
      <c r="MHW322" s="92"/>
      <c r="MHX322" s="92"/>
      <c r="MHY322" s="92"/>
      <c r="MHZ322" s="92"/>
      <c r="MIA322" s="92"/>
      <c r="MIB322" s="92"/>
      <c r="MIC322" s="92"/>
      <c r="MID322" s="92"/>
      <c r="MIE322" s="92"/>
      <c r="MIF322" s="92"/>
      <c r="MIG322" s="92"/>
      <c r="MIH322" s="92"/>
      <c r="MII322" s="92"/>
      <c r="MIJ322" s="92"/>
      <c r="MIK322" s="92"/>
      <c r="MIL322" s="92"/>
      <c r="MIM322" s="92"/>
      <c r="MIN322" s="92"/>
      <c r="MIO322" s="92"/>
      <c r="MIP322" s="92"/>
      <c r="MIQ322" s="92"/>
      <c r="MIR322" s="92"/>
      <c r="MIS322" s="92"/>
      <c r="MIT322" s="92"/>
      <c r="MIU322" s="92"/>
      <c r="MIV322" s="92"/>
      <c r="MIW322" s="92"/>
      <c r="MIX322" s="92"/>
      <c r="MIY322" s="92"/>
      <c r="MIZ322" s="92"/>
      <c r="MJA322" s="92"/>
      <c r="MJB322" s="92"/>
      <c r="MJC322" s="92"/>
      <c r="MJD322" s="92"/>
      <c r="MJE322" s="92"/>
      <c r="MJF322" s="92"/>
      <c r="MJG322" s="92"/>
      <c r="MJH322" s="92"/>
      <c r="MJI322" s="92"/>
      <c r="MJJ322" s="92"/>
      <c r="MJK322" s="92"/>
      <c r="MJL322" s="92"/>
      <c r="MJM322" s="92"/>
      <c r="MJN322" s="92"/>
      <c r="MJO322" s="92"/>
      <c r="MJP322" s="92"/>
      <c r="MJQ322" s="92"/>
      <c r="MJR322" s="92"/>
      <c r="MJS322" s="92"/>
      <c r="MJT322" s="92"/>
      <c r="MJU322" s="92"/>
      <c r="MJV322" s="92"/>
      <c r="MJW322" s="92"/>
      <c r="MJX322" s="92"/>
      <c r="MJY322" s="92"/>
      <c r="MJZ322" s="92"/>
      <c r="MKA322" s="92"/>
      <c r="MKB322" s="92"/>
      <c r="MKC322" s="92"/>
      <c r="MKD322" s="92"/>
      <c r="MKE322" s="92"/>
      <c r="MKF322" s="92"/>
      <c r="MKG322" s="92"/>
      <c r="MKH322" s="92"/>
      <c r="MKI322" s="92"/>
      <c r="MKJ322" s="92"/>
      <c r="MKK322" s="92"/>
      <c r="MKL322" s="92"/>
      <c r="MKM322" s="92"/>
      <c r="MKN322" s="92"/>
      <c r="MKO322" s="92"/>
      <c r="MKP322" s="92"/>
      <c r="MKQ322" s="92"/>
      <c r="MKR322" s="92"/>
      <c r="MKS322" s="92"/>
      <c r="MKT322" s="92"/>
      <c r="MKU322" s="92"/>
      <c r="MKV322" s="92"/>
      <c r="MKW322" s="92"/>
      <c r="MKX322" s="92"/>
      <c r="MKY322" s="92"/>
      <c r="MKZ322" s="92"/>
      <c r="MLA322" s="92"/>
      <c r="MLB322" s="92"/>
      <c r="MLC322" s="92"/>
      <c r="MLD322" s="92"/>
      <c r="MLE322" s="92"/>
      <c r="MLF322" s="92"/>
      <c r="MLG322" s="92"/>
      <c r="MLH322" s="92"/>
      <c r="MLI322" s="92"/>
      <c r="MLJ322" s="92"/>
      <c r="MLK322" s="92"/>
      <c r="MLL322" s="92"/>
      <c r="MLM322" s="92"/>
      <c r="MLN322" s="92"/>
      <c r="MLO322" s="92"/>
      <c r="MLP322" s="92"/>
      <c r="MLQ322" s="92"/>
      <c r="MLR322" s="92"/>
      <c r="MLS322" s="92"/>
      <c r="MLT322" s="92"/>
      <c r="MLU322" s="92"/>
      <c r="MLV322" s="92"/>
      <c r="MLW322" s="92"/>
      <c r="MLX322" s="92"/>
      <c r="MLY322" s="92"/>
      <c r="MLZ322" s="92"/>
      <c r="MMA322" s="92"/>
      <c r="MMB322" s="92"/>
      <c r="MMC322" s="92"/>
      <c r="MMD322" s="92"/>
      <c r="MME322" s="92"/>
      <c r="MMF322" s="92"/>
      <c r="MMG322" s="92"/>
      <c r="MMH322" s="92"/>
      <c r="MMI322" s="92"/>
      <c r="MMJ322" s="92"/>
      <c r="MMK322" s="92"/>
      <c r="MML322" s="92"/>
      <c r="MMM322" s="92"/>
      <c r="MMN322" s="92"/>
      <c r="MMO322" s="92"/>
      <c r="MMP322" s="92"/>
      <c r="MMQ322" s="92"/>
      <c r="MMR322" s="92"/>
      <c r="MMS322" s="92"/>
      <c r="MMT322" s="92"/>
      <c r="MMU322" s="92"/>
      <c r="MMV322" s="92"/>
      <c r="MMW322" s="92"/>
      <c r="MMX322" s="92"/>
      <c r="MMY322" s="92"/>
      <c r="MMZ322" s="92"/>
      <c r="MNA322" s="92"/>
      <c r="MNB322" s="92"/>
      <c r="MNC322" s="92"/>
      <c r="MND322" s="92"/>
      <c r="MNE322" s="92"/>
      <c r="MNF322" s="92"/>
      <c r="MNG322" s="92"/>
      <c r="MNH322" s="92"/>
      <c r="MNI322" s="92"/>
      <c r="MNJ322" s="92"/>
      <c r="MNK322" s="92"/>
      <c r="MNL322" s="92"/>
      <c r="MNM322" s="92"/>
      <c r="MNN322" s="92"/>
      <c r="MNO322" s="92"/>
      <c r="MNP322" s="92"/>
      <c r="MNQ322" s="92"/>
      <c r="MNR322" s="92"/>
      <c r="MNS322" s="92"/>
      <c r="MNT322" s="92"/>
      <c r="MNU322" s="92"/>
      <c r="MNV322" s="92"/>
      <c r="MNW322" s="92"/>
      <c r="MNX322" s="92"/>
      <c r="MNY322" s="92"/>
      <c r="MNZ322" s="92"/>
      <c r="MOA322" s="92"/>
      <c r="MOB322" s="92"/>
      <c r="MOC322" s="92"/>
      <c r="MOD322" s="92"/>
      <c r="MOE322" s="92"/>
      <c r="MOF322" s="92"/>
      <c r="MOG322" s="92"/>
      <c r="MOH322" s="92"/>
      <c r="MOI322" s="92"/>
      <c r="MOJ322" s="92"/>
      <c r="MOK322" s="92"/>
      <c r="MOL322" s="92"/>
      <c r="MOM322" s="92"/>
      <c r="MON322" s="92"/>
      <c r="MOO322" s="92"/>
      <c r="MOP322" s="92"/>
      <c r="MOQ322" s="92"/>
      <c r="MOR322" s="92"/>
      <c r="MOS322" s="92"/>
      <c r="MOT322" s="92"/>
      <c r="MOU322" s="92"/>
      <c r="MOV322" s="92"/>
      <c r="MOW322" s="92"/>
      <c r="MOX322" s="92"/>
      <c r="MOY322" s="92"/>
      <c r="MOZ322" s="92"/>
      <c r="MPA322" s="92"/>
      <c r="MPB322" s="92"/>
      <c r="MPC322" s="92"/>
      <c r="MPD322" s="92"/>
      <c r="MPE322" s="92"/>
      <c r="MPF322" s="92"/>
      <c r="MPG322" s="92"/>
      <c r="MPH322" s="92"/>
      <c r="MPI322" s="92"/>
      <c r="MPJ322" s="92"/>
      <c r="MPK322" s="92"/>
      <c r="MPL322" s="92"/>
      <c r="MPM322" s="92"/>
      <c r="MPN322" s="92"/>
      <c r="MPO322" s="92"/>
      <c r="MPP322" s="92"/>
      <c r="MPQ322" s="92"/>
      <c r="MPR322" s="92"/>
      <c r="MPS322" s="92"/>
      <c r="MPT322" s="92"/>
      <c r="MPU322" s="92"/>
      <c r="MPV322" s="92"/>
      <c r="MPW322" s="92"/>
      <c r="MPX322" s="92"/>
      <c r="MPY322" s="92"/>
      <c r="MPZ322" s="92"/>
      <c r="MQA322" s="92"/>
      <c r="MQB322" s="92"/>
      <c r="MQC322" s="92"/>
      <c r="MQD322" s="92"/>
      <c r="MQE322" s="92"/>
      <c r="MQF322" s="92"/>
      <c r="MQG322" s="92"/>
      <c r="MQH322" s="92"/>
      <c r="MQI322" s="92"/>
      <c r="MQJ322" s="92"/>
      <c r="MQK322" s="92"/>
      <c r="MQL322" s="92"/>
      <c r="MQM322" s="92"/>
      <c r="MQN322" s="92"/>
      <c r="MQO322" s="92"/>
      <c r="MQP322" s="92"/>
      <c r="MQQ322" s="92"/>
      <c r="MQR322" s="92"/>
      <c r="MQS322" s="92"/>
      <c r="MQT322" s="92"/>
      <c r="MQU322" s="92"/>
      <c r="MQV322" s="92"/>
      <c r="MQW322" s="92"/>
      <c r="MQX322" s="92"/>
      <c r="MQY322" s="92"/>
      <c r="MQZ322" s="92"/>
      <c r="MRA322" s="92"/>
      <c r="MRB322" s="92"/>
      <c r="MRC322" s="92"/>
      <c r="MRD322" s="92"/>
      <c r="MRE322" s="92"/>
      <c r="MRF322" s="92"/>
      <c r="MRG322" s="92"/>
      <c r="MRH322" s="92"/>
      <c r="MRI322" s="92"/>
      <c r="MRJ322" s="92"/>
      <c r="MRK322" s="92"/>
      <c r="MRL322" s="92"/>
      <c r="MRM322" s="92"/>
      <c r="MRN322" s="92"/>
      <c r="MRO322" s="92"/>
      <c r="MRP322" s="92"/>
      <c r="MRQ322" s="92"/>
      <c r="MRR322" s="92"/>
      <c r="MRS322" s="92"/>
      <c r="MRT322" s="92"/>
      <c r="MRU322" s="92"/>
      <c r="MRV322" s="92"/>
      <c r="MRW322" s="92"/>
      <c r="MRX322" s="92"/>
      <c r="MRY322" s="92"/>
      <c r="MRZ322" s="92"/>
      <c r="MSA322" s="92"/>
      <c r="MSB322" s="92"/>
      <c r="MSC322" s="92"/>
      <c r="MSD322" s="92"/>
      <c r="MSE322" s="92"/>
      <c r="MSF322" s="92"/>
      <c r="MSG322" s="92"/>
      <c r="MSH322" s="92"/>
      <c r="MSI322" s="92"/>
      <c r="MSJ322" s="92"/>
      <c r="MSK322" s="92"/>
      <c r="MSL322" s="92"/>
      <c r="MSM322" s="92"/>
      <c r="MSN322" s="92"/>
      <c r="MSO322" s="92"/>
      <c r="MSP322" s="92"/>
      <c r="MSQ322" s="92"/>
      <c r="MSR322" s="92"/>
      <c r="MSS322" s="92"/>
      <c r="MST322" s="92"/>
      <c r="MSU322" s="92"/>
      <c r="MSV322" s="92"/>
      <c r="MSW322" s="92"/>
      <c r="MSX322" s="92"/>
      <c r="MSY322" s="92"/>
      <c r="MSZ322" s="92"/>
      <c r="MTA322" s="92"/>
      <c r="MTB322" s="92"/>
      <c r="MTC322" s="92"/>
      <c r="MTD322" s="92"/>
      <c r="MTE322" s="92"/>
      <c r="MTF322" s="92"/>
      <c r="MTG322" s="92"/>
      <c r="MTH322" s="92"/>
      <c r="MTI322" s="92"/>
      <c r="MTJ322" s="92"/>
      <c r="MTK322" s="92"/>
      <c r="MTL322" s="92"/>
      <c r="MTM322" s="92"/>
      <c r="MTN322" s="92"/>
      <c r="MTO322" s="92"/>
      <c r="MTP322" s="92"/>
      <c r="MTQ322" s="92"/>
      <c r="MTR322" s="92"/>
      <c r="MTS322" s="92"/>
      <c r="MTT322" s="92"/>
      <c r="MTU322" s="92"/>
      <c r="MTV322" s="92"/>
      <c r="MTW322" s="92"/>
      <c r="MTX322" s="92"/>
      <c r="MTY322" s="92"/>
      <c r="MTZ322" s="92"/>
      <c r="MUA322" s="92"/>
      <c r="MUB322" s="92"/>
      <c r="MUC322" s="92"/>
      <c r="MUD322" s="92"/>
      <c r="MUE322" s="92"/>
      <c r="MUF322" s="92"/>
      <c r="MUG322" s="92"/>
      <c r="MUH322" s="92"/>
      <c r="MUI322" s="92"/>
      <c r="MUJ322" s="92"/>
      <c r="MUK322" s="92"/>
      <c r="MUL322" s="92"/>
      <c r="MUM322" s="92"/>
      <c r="MUN322" s="92"/>
      <c r="MUO322" s="92"/>
      <c r="MUP322" s="92"/>
      <c r="MUQ322" s="92"/>
      <c r="MUR322" s="92"/>
      <c r="MUS322" s="92"/>
      <c r="MUT322" s="92"/>
      <c r="MUU322" s="92"/>
      <c r="MUV322" s="92"/>
      <c r="MUW322" s="92"/>
      <c r="MUX322" s="92"/>
      <c r="MUY322" s="92"/>
      <c r="MUZ322" s="92"/>
      <c r="MVA322" s="92"/>
      <c r="MVB322" s="92"/>
      <c r="MVC322" s="92"/>
      <c r="MVD322" s="92"/>
      <c r="MVE322" s="92"/>
      <c r="MVF322" s="92"/>
      <c r="MVG322" s="92"/>
      <c r="MVH322" s="92"/>
      <c r="MVI322" s="92"/>
      <c r="MVJ322" s="92"/>
      <c r="MVK322" s="92"/>
      <c r="MVL322" s="92"/>
      <c r="MVM322" s="92"/>
      <c r="MVN322" s="92"/>
      <c r="MVO322" s="92"/>
      <c r="MVP322" s="92"/>
      <c r="MVQ322" s="92"/>
      <c r="MVR322" s="92"/>
      <c r="MVS322" s="92"/>
      <c r="MVT322" s="92"/>
      <c r="MVU322" s="92"/>
      <c r="MVV322" s="92"/>
      <c r="MVW322" s="92"/>
      <c r="MVX322" s="92"/>
      <c r="MVY322" s="92"/>
      <c r="MVZ322" s="92"/>
      <c r="MWA322" s="92"/>
      <c r="MWB322" s="92"/>
      <c r="MWC322" s="92"/>
      <c r="MWD322" s="92"/>
      <c r="MWE322" s="92"/>
      <c r="MWF322" s="92"/>
      <c r="MWG322" s="92"/>
      <c r="MWH322" s="92"/>
      <c r="MWI322" s="92"/>
      <c r="MWJ322" s="92"/>
      <c r="MWK322" s="92"/>
      <c r="MWL322" s="92"/>
      <c r="MWM322" s="92"/>
      <c r="MWN322" s="92"/>
      <c r="MWO322" s="92"/>
      <c r="MWP322" s="92"/>
      <c r="MWQ322" s="92"/>
      <c r="MWR322" s="92"/>
      <c r="MWS322" s="92"/>
      <c r="MWT322" s="92"/>
      <c r="MWU322" s="92"/>
      <c r="MWV322" s="92"/>
      <c r="MWW322" s="92"/>
      <c r="MWX322" s="92"/>
      <c r="MWY322" s="92"/>
      <c r="MWZ322" s="92"/>
      <c r="MXA322" s="92"/>
      <c r="MXB322" s="92"/>
      <c r="MXC322" s="92"/>
      <c r="MXD322" s="92"/>
      <c r="MXE322" s="92"/>
      <c r="MXF322" s="92"/>
      <c r="MXG322" s="92"/>
      <c r="MXH322" s="92"/>
      <c r="MXI322" s="92"/>
      <c r="MXJ322" s="92"/>
      <c r="MXK322" s="92"/>
      <c r="MXL322" s="92"/>
      <c r="MXM322" s="92"/>
      <c r="MXN322" s="92"/>
      <c r="MXO322" s="92"/>
      <c r="MXP322" s="92"/>
      <c r="MXQ322" s="92"/>
      <c r="MXR322" s="92"/>
      <c r="MXS322" s="92"/>
      <c r="MXT322" s="92"/>
      <c r="MXU322" s="92"/>
      <c r="MXV322" s="92"/>
      <c r="MXW322" s="92"/>
      <c r="MXX322" s="92"/>
      <c r="MXY322" s="92"/>
      <c r="MXZ322" s="92"/>
      <c r="MYA322" s="92"/>
      <c r="MYB322" s="92"/>
      <c r="MYC322" s="92"/>
      <c r="MYD322" s="92"/>
      <c r="MYE322" s="92"/>
      <c r="MYF322" s="92"/>
      <c r="MYG322" s="92"/>
      <c r="MYH322" s="92"/>
      <c r="MYI322" s="92"/>
      <c r="MYJ322" s="92"/>
      <c r="MYK322" s="92"/>
      <c r="MYL322" s="92"/>
      <c r="MYM322" s="92"/>
      <c r="MYN322" s="92"/>
      <c r="MYO322" s="92"/>
      <c r="MYP322" s="92"/>
      <c r="MYQ322" s="92"/>
      <c r="MYR322" s="92"/>
      <c r="MYS322" s="92"/>
      <c r="MYT322" s="92"/>
      <c r="MYU322" s="92"/>
      <c r="MYV322" s="92"/>
      <c r="MYW322" s="92"/>
      <c r="MYX322" s="92"/>
      <c r="MYY322" s="92"/>
      <c r="MYZ322" s="92"/>
      <c r="MZA322" s="92"/>
      <c r="MZB322" s="92"/>
      <c r="MZC322" s="92"/>
      <c r="MZD322" s="92"/>
      <c r="MZE322" s="92"/>
      <c r="MZF322" s="92"/>
      <c r="MZG322" s="92"/>
      <c r="MZH322" s="92"/>
      <c r="MZI322" s="92"/>
      <c r="MZJ322" s="92"/>
      <c r="MZK322" s="92"/>
      <c r="MZL322" s="92"/>
      <c r="MZM322" s="92"/>
      <c r="MZN322" s="92"/>
      <c r="MZO322" s="92"/>
      <c r="MZP322" s="92"/>
      <c r="MZQ322" s="92"/>
      <c r="MZR322" s="92"/>
      <c r="MZS322" s="92"/>
      <c r="MZT322" s="92"/>
      <c r="MZU322" s="92"/>
      <c r="MZV322" s="92"/>
      <c r="MZW322" s="92"/>
      <c r="MZX322" s="92"/>
      <c r="MZY322" s="92"/>
      <c r="MZZ322" s="92"/>
      <c r="NAA322" s="92"/>
      <c r="NAB322" s="92"/>
      <c r="NAC322" s="92"/>
      <c r="NAD322" s="92"/>
      <c r="NAE322" s="92"/>
      <c r="NAF322" s="92"/>
      <c r="NAG322" s="92"/>
      <c r="NAH322" s="92"/>
      <c r="NAI322" s="92"/>
      <c r="NAJ322" s="92"/>
      <c r="NAK322" s="92"/>
      <c r="NAL322" s="92"/>
      <c r="NAM322" s="92"/>
      <c r="NAN322" s="92"/>
      <c r="NAO322" s="92"/>
      <c r="NAP322" s="92"/>
      <c r="NAQ322" s="92"/>
      <c r="NAR322" s="92"/>
      <c r="NAS322" s="92"/>
      <c r="NAT322" s="92"/>
      <c r="NAU322" s="92"/>
      <c r="NAV322" s="92"/>
      <c r="NAW322" s="92"/>
      <c r="NAX322" s="92"/>
      <c r="NAY322" s="92"/>
      <c r="NAZ322" s="92"/>
      <c r="NBA322" s="92"/>
      <c r="NBB322" s="92"/>
      <c r="NBC322" s="92"/>
      <c r="NBD322" s="92"/>
      <c r="NBE322" s="92"/>
      <c r="NBF322" s="92"/>
      <c r="NBG322" s="92"/>
      <c r="NBH322" s="92"/>
      <c r="NBI322" s="92"/>
      <c r="NBJ322" s="92"/>
      <c r="NBK322" s="92"/>
      <c r="NBL322" s="92"/>
      <c r="NBM322" s="92"/>
      <c r="NBN322" s="92"/>
      <c r="NBO322" s="92"/>
      <c r="NBP322" s="92"/>
      <c r="NBQ322" s="92"/>
      <c r="NBR322" s="92"/>
      <c r="NBS322" s="92"/>
      <c r="NBT322" s="92"/>
      <c r="NBU322" s="92"/>
      <c r="NBV322" s="92"/>
      <c r="NBW322" s="92"/>
      <c r="NBX322" s="92"/>
      <c r="NBY322" s="92"/>
      <c r="NBZ322" s="92"/>
      <c r="NCA322" s="92"/>
      <c r="NCB322" s="92"/>
      <c r="NCC322" s="92"/>
      <c r="NCD322" s="92"/>
      <c r="NCE322" s="92"/>
      <c r="NCF322" s="92"/>
      <c r="NCG322" s="92"/>
      <c r="NCH322" s="92"/>
      <c r="NCI322" s="92"/>
      <c r="NCJ322" s="92"/>
      <c r="NCK322" s="92"/>
      <c r="NCL322" s="92"/>
      <c r="NCM322" s="92"/>
      <c r="NCN322" s="92"/>
      <c r="NCO322" s="92"/>
      <c r="NCP322" s="92"/>
      <c r="NCQ322" s="92"/>
      <c r="NCR322" s="92"/>
      <c r="NCS322" s="92"/>
      <c r="NCT322" s="92"/>
      <c r="NCU322" s="92"/>
      <c r="NCV322" s="92"/>
      <c r="NCW322" s="92"/>
      <c r="NCX322" s="92"/>
      <c r="NCY322" s="92"/>
      <c r="NCZ322" s="92"/>
      <c r="NDA322" s="92"/>
      <c r="NDB322" s="92"/>
      <c r="NDC322" s="92"/>
      <c r="NDD322" s="92"/>
      <c r="NDE322" s="92"/>
      <c r="NDF322" s="92"/>
      <c r="NDG322" s="92"/>
      <c r="NDH322" s="92"/>
      <c r="NDI322" s="92"/>
      <c r="NDJ322" s="92"/>
      <c r="NDK322" s="92"/>
      <c r="NDL322" s="92"/>
      <c r="NDM322" s="92"/>
      <c r="NDN322" s="92"/>
      <c r="NDO322" s="92"/>
      <c r="NDP322" s="92"/>
      <c r="NDQ322" s="92"/>
      <c r="NDR322" s="92"/>
      <c r="NDS322" s="92"/>
      <c r="NDT322" s="92"/>
      <c r="NDU322" s="92"/>
      <c r="NDV322" s="92"/>
      <c r="NDW322" s="92"/>
      <c r="NDX322" s="92"/>
      <c r="NDY322" s="92"/>
      <c r="NDZ322" s="92"/>
      <c r="NEA322" s="92"/>
      <c r="NEB322" s="92"/>
      <c r="NEC322" s="92"/>
      <c r="NED322" s="92"/>
      <c r="NEE322" s="92"/>
      <c r="NEF322" s="92"/>
      <c r="NEG322" s="92"/>
      <c r="NEH322" s="92"/>
      <c r="NEI322" s="92"/>
      <c r="NEJ322" s="92"/>
      <c r="NEK322" s="92"/>
      <c r="NEL322" s="92"/>
      <c r="NEM322" s="92"/>
      <c r="NEN322" s="92"/>
      <c r="NEO322" s="92"/>
      <c r="NEP322" s="92"/>
      <c r="NEQ322" s="92"/>
      <c r="NER322" s="92"/>
      <c r="NES322" s="92"/>
      <c r="NET322" s="92"/>
      <c r="NEU322" s="92"/>
      <c r="NEV322" s="92"/>
      <c r="NEW322" s="92"/>
      <c r="NEX322" s="92"/>
      <c r="NEY322" s="92"/>
      <c r="NEZ322" s="92"/>
      <c r="NFA322" s="92"/>
      <c r="NFB322" s="92"/>
      <c r="NFC322" s="92"/>
      <c r="NFD322" s="92"/>
      <c r="NFE322" s="92"/>
      <c r="NFF322" s="92"/>
      <c r="NFG322" s="92"/>
      <c r="NFH322" s="92"/>
      <c r="NFI322" s="92"/>
      <c r="NFJ322" s="92"/>
      <c r="NFK322" s="92"/>
      <c r="NFL322" s="92"/>
      <c r="NFM322" s="92"/>
      <c r="NFN322" s="92"/>
      <c r="NFO322" s="92"/>
      <c r="NFP322" s="92"/>
      <c r="NFQ322" s="92"/>
      <c r="NFR322" s="92"/>
      <c r="NFS322" s="92"/>
      <c r="NFT322" s="92"/>
      <c r="NFU322" s="92"/>
      <c r="NFV322" s="92"/>
      <c r="NFW322" s="92"/>
      <c r="NFX322" s="92"/>
      <c r="NFY322" s="92"/>
      <c r="NFZ322" s="92"/>
      <c r="NGA322" s="92"/>
      <c r="NGB322" s="92"/>
      <c r="NGC322" s="92"/>
      <c r="NGD322" s="92"/>
      <c r="NGE322" s="92"/>
      <c r="NGF322" s="92"/>
      <c r="NGG322" s="92"/>
      <c r="NGH322" s="92"/>
      <c r="NGI322" s="92"/>
      <c r="NGJ322" s="92"/>
      <c r="NGK322" s="92"/>
      <c r="NGL322" s="92"/>
      <c r="NGM322" s="92"/>
      <c r="NGN322" s="92"/>
      <c r="NGO322" s="92"/>
      <c r="NGP322" s="92"/>
      <c r="NGQ322" s="92"/>
      <c r="NGR322" s="92"/>
      <c r="NGS322" s="92"/>
      <c r="NGT322" s="92"/>
      <c r="NGU322" s="92"/>
      <c r="NGV322" s="92"/>
      <c r="NGW322" s="92"/>
      <c r="NGX322" s="92"/>
      <c r="NGY322" s="92"/>
      <c r="NGZ322" s="92"/>
      <c r="NHA322" s="92"/>
      <c r="NHB322" s="92"/>
      <c r="NHC322" s="92"/>
      <c r="NHD322" s="92"/>
      <c r="NHE322" s="92"/>
      <c r="NHF322" s="92"/>
      <c r="NHG322" s="92"/>
      <c r="NHH322" s="92"/>
      <c r="NHI322" s="92"/>
      <c r="NHJ322" s="92"/>
      <c r="NHK322" s="92"/>
      <c r="NHL322" s="92"/>
      <c r="NHM322" s="92"/>
      <c r="NHN322" s="92"/>
      <c r="NHO322" s="92"/>
      <c r="NHP322" s="92"/>
      <c r="NHQ322" s="92"/>
      <c r="NHR322" s="92"/>
      <c r="NHS322" s="92"/>
      <c r="NHT322" s="92"/>
      <c r="NHU322" s="92"/>
      <c r="NHV322" s="92"/>
      <c r="NHW322" s="92"/>
      <c r="NHX322" s="92"/>
      <c r="NHY322" s="92"/>
      <c r="NHZ322" s="92"/>
      <c r="NIA322" s="92"/>
      <c r="NIB322" s="92"/>
      <c r="NIC322" s="92"/>
      <c r="NID322" s="92"/>
      <c r="NIE322" s="92"/>
      <c r="NIF322" s="92"/>
      <c r="NIG322" s="92"/>
      <c r="NIH322" s="92"/>
      <c r="NII322" s="92"/>
      <c r="NIJ322" s="92"/>
      <c r="NIK322" s="92"/>
      <c r="NIL322" s="92"/>
      <c r="NIM322" s="92"/>
      <c r="NIN322" s="92"/>
      <c r="NIO322" s="92"/>
      <c r="NIP322" s="92"/>
      <c r="NIQ322" s="92"/>
      <c r="NIR322" s="92"/>
      <c r="NIS322" s="92"/>
      <c r="NIT322" s="92"/>
      <c r="NIU322" s="92"/>
      <c r="NIV322" s="92"/>
      <c r="NIW322" s="92"/>
      <c r="NIX322" s="92"/>
      <c r="NIY322" s="92"/>
      <c r="NIZ322" s="92"/>
      <c r="NJA322" s="92"/>
      <c r="NJB322" s="92"/>
      <c r="NJC322" s="92"/>
      <c r="NJD322" s="92"/>
      <c r="NJE322" s="92"/>
      <c r="NJF322" s="92"/>
      <c r="NJG322" s="92"/>
      <c r="NJH322" s="92"/>
      <c r="NJI322" s="92"/>
      <c r="NJJ322" s="92"/>
      <c r="NJK322" s="92"/>
      <c r="NJL322" s="92"/>
      <c r="NJM322" s="92"/>
      <c r="NJN322" s="92"/>
      <c r="NJO322" s="92"/>
      <c r="NJP322" s="92"/>
      <c r="NJQ322" s="92"/>
      <c r="NJR322" s="92"/>
      <c r="NJS322" s="92"/>
      <c r="NJT322" s="92"/>
      <c r="NJU322" s="92"/>
      <c r="NJV322" s="92"/>
      <c r="NJW322" s="92"/>
      <c r="NJX322" s="92"/>
      <c r="NJY322" s="92"/>
      <c r="NJZ322" s="92"/>
      <c r="NKA322" s="92"/>
      <c r="NKB322" s="92"/>
      <c r="NKC322" s="92"/>
      <c r="NKD322" s="92"/>
      <c r="NKE322" s="92"/>
      <c r="NKF322" s="92"/>
      <c r="NKG322" s="92"/>
      <c r="NKH322" s="92"/>
      <c r="NKI322" s="92"/>
      <c r="NKJ322" s="92"/>
      <c r="NKK322" s="92"/>
      <c r="NKL322" s="92"/>
      <c r="NKM322" s="92"/>
      <c r="NKN322" s="92"/>
      <c r="NKO322" s="92"/>
      <c r="NKP322" s="92"/>
      <c r="NKQ322" s="92"/>
      <c r="NKR322" s="92"/>
      <c r="NKS322" s="92"/>
      <c r="NKT322" s="92"/>
      <c r="NKU322" s="92"/>
      <c r="NKV322" s="92"/>
      <c r="NKW322" s="92"/>
      <c r="NKX322" s="92"/>
      <c r="NKY322" s="92"/>
      <c r="NKZ322" s="92"/>
      <c r="NLA322" s="92"/>
      <c r="NLB322" s="92"/>
      <c r="NLC322" s="92"/>
      <c r="NLD322" s="92"/>
      <c r="NLE322" s="92"/>
      <c r="NLF322" s="92"/>
      <c r="NLG322" s="92"/>
      <c r="NLH322" s="92"/>
      <c r="NLI322" s="92"/>
      <c r="NLJ322" s="92"/>
      <c r="NLK322" s="92"/>
      <c r="NLL322" s="92"/>
      <c r="NLM322" s="92"/>
      <c r="NLN322" s="92"/>
      <c r="NLO322" s="92"/>
      <c r="NLP322" s="92"/>
      <c r="NLQ322" s="92"/>
      <c r="NLR322" s="92"/>
      <c r="NLS322" s="92"/>
      <c r="NLT322" s="92"/>
      <c r="NLU322" s="92"/>
      <c r="NLV322" s="92"/>
      <c r="NLW322" s="92"/>
      <c r="NLX322" s="92"/>
      <c r="NLY322" s="92"/>
      <c r="NLZ322" s="92"/>
      <c r="NMA322" s="92"/>
      <c r="NMB322" s="92"/>
      <c r="NMC322" s="92"/>
      <c r="NMD322" s="92"/>
      <c r="NME322" s="92"/>
      <c r="NMF322" s="92"/>
      <c r="NMG322" s="92"/>
      <c r="NMH322" s="92"/>
      <c r="NMI322" s="92"/>
      <c r="NMJ322" s="92"/>
      <c r="NMK322" s="92"/>
      <c r="NML322" s="92"/>
      <c r="NMM322" s="92"/>
      <c r="NMN322" s="92"/>
      <c r="NMO322" s="92"/>
      <c r="NMP322" s="92"/>
      <c r="NMQ322" s="92"/>
      <c r="NMR322" s="92"/>
      <c r="NMS322" s="92"/>
      <c r="NMT322" s="92"/>
      <c r="NMU322" s="92"/>
      <c r="NMV322" s="92"/>
      <c r="NMW322" s="92"/>
      <c r="NMX322" s="92"/>
      <c r="NMY322" s="92"/>
      <c r="NMZ322" s="92"/>
      <c r="NNA322" s="92"/>
      <c r="NNB322" s="92"/>
      <c r="NNC322" s="92"/>
      <c r="NND322" s="92"/>
      <c r="NNE322" s="92"/>
      <c r="NNF322" s="92"/>
      <c r="NNG322" s="92"/>
      <c r="NNH322" s="92"/>
      <c r="NNI322" s="92"/>
      <c r="NNJ322" s="92"/>
      <c r="NNK322" s="92"/>
      <c r="NNL322" s="92"/>
      <c r="NNM322" s="92"/>
      <c r="NNN322" s="92"/>
      <c r="NNO322" s="92"/>
      <c r="NNP322" s="92"/>
      <c r="NNQ322" s="92"/>
      <c r="NNR322" s="92"/>
      <c r="NNS322" s="92"/>
      <c r="NNT322" s="92"/>
      <c r="NNU322" s="92"/>
      <c r="NNV322" s="92"/>
      <c r="NNW322" s="92"/>
      <c r="NNX322" s="92"/>
      <c r="NNY322" s="92"/>
      <c r="NNZ322" s="92"/>
      <c r="NOA322" s="92"/>
      <c r="NOB322" s="92"/>
      <c r="NOC322" s="92"/>
      <c r="NOD322" s="92"/>
      <c r="NOE322" s="92"/>
      <c r="NOF322" s="92"/>
      <c r="NOG322" s="92"/>
      <c r="NOH322" s="92"/>
      <c r="NOI322" s="92"/>
      <c r="NOJ322" s="92"/>
      <c r="NOK322" s="92"/>
      <c r="NOL322" s="92"/>
      <c r="NOM322" s="92"/>
      <c r="NON322" s="92"/>
      <c r="NOO322" s="92"/>
      <c r="NOP322" s="92"/>
      <c r="NOQ322" s="92"/>
      <c r="NOR322" s="92"/>
      <c r="NOS322" s="92"/>
      <c r="NOT322" s="92"/>
      <c r="NOU322" s="92"/>
      <c r="NOV322" s="92"/>
      <c r="NOW322" s="92"/>
      <c r="NOX322" s="92"/>
      <c r="NOY322" s="92"/>
      <c r="NOZ322" s="92"/>
      <c r="NPA322" s="92"/>
      <c r="NPB322" s="92"/>
      <c r="NPC322" s="92"/>
      <c r="NPD322" s="92"/>
      <c r="NPE322" s="92"/>
      <c r="NPF322" s="92"/>
      <c r="NPG322" s="92"/>
      <c r="NPH322" s="92"/>
      <c r="NPI322" s="92"/>
      <c r="NPJ322" s="92"/>
      <c r="NPK322" s="92"/>
      <c r="NPL322" s="92"/>
      <c r="NPM322" s="92"/>
      <c r="NPN322" s="92"/>
      <c r="NPO322" s="92"/>
      <c r="NPP322" s="92"/>
      <c r="NPQ322" s="92"/>
      <c r="NPR322" s="92"/>
      <c r="NPS322" s="92"/>
      <c r="NPT322" s="92"/>
      <c r="NPU322" s="92"/>
      <c r="NPV322" s="92"/>
      <c r="NPW322" s="92"/>
      <c r="NPX322" s="92"/>
      <c r="NPY322" s="92"/>
      <c r="NPZ322" s="92"/>
      <c r="NQA322" s="92"/>
      <c r="NQB322" s="92"/>
      <c r="NQC322" s="92"/>
      <c r="NQD322" s="92"/>
      <c r="NQE322" s="92"/>
      <c r="NQF322" s="92"/>
      <c r="NQG322" s="92"/>
      <c r="NQH322" s="92"/>
      <c r="NQI322" s="92"/>
      <c r="NQJ322" s="92"/>
      <c r="NQK322" s="92"/>
      <c r="NQL322" s="92"/>
      <c r="NQM322" s="92"/>
      <c r="NQN322" s="92"/>
      <c r="NQO322" s="92"/>
      <c r="NQP322" s="92"/>
      <c r="NQQ322" s="92"/>
      <c r="NQR322" s="92"/>
      <c r="NQS322" s="92"/>
      <c r="NQT322" s="92"/>
      <c r="NQU322" s="92"/>
      <c r="NQV322" s="92"/>
      <c r="NQW322" s="92"/>
      <c r="NQX322" s="92"/>
      <c r="NQY322" s="92"/>
      <c r="NQZ322" s="92"/>
      <c r="NRA322" s="92"/>
      <c r="NRB322" s="92"/>
      <c r="NRC322" s="92"/>
      <c r="NRD322" s="92"/>
      <c r="NRE322" s="92"/>
      <c r="NRF322" s="92"/>
      <c r="NRG322" s="92"/>
      <c r="NRH322" s="92"/>
      <c r="NRI322" s="92"/>
      <c r="NRJ322" s="92"/>
      <c r="NRK322" s="92"/>
      <c r="NRL322" s="92"/>
      <c r="NRM322" s="92"/>
      <c r="NRN322" s="92"/>
      <c r="NRO322" s="92"/>
      <c r="NRP322" s="92"/>
      <c r="NRQ322" s="92"/>
      <c r="NRR322" s="92"/>
      <c r="NRS322" s="92"/>
      <c r="NRT322" s="92"/>
      <c r="NRU322" s="92"/>
      <c r="NRV322" s="92"/>
      <c r="NRW322" s="92"/>
      <c r="NRX322" s="92"/>
      <c r="NRY322" s="92"/>
      <c r="NRZ322" s="92"/>
      <c r="NSA322" s="92"/>
      <c r="NSB322" s="92"/>
      <c r="NSC322" s="92"/>
      <c r="NSD322" s="92"/>
      <c r="NSE322" s="92"/>
      <c r="NSF322" s="92"/>
      <c r="NSG322" s="92"/>
      <c r="NSH322" s="92"/>
      <c r="NSI322" s="92"/>
      <c r="NSJ322" s="92"/>
      <c r="NSK322" s="92"/>
      <c r="NSL322" s="92"/>
      <c r="NSM322" s="92"/>
      <c r="NSN322" s="92"/>
      <c r="NSO322" s="92"/>
      <c r="NSP322" s="92"/>
      <c r="NSQ322" s="92"/>
      <c r="NSR322" s="92"/>
      <c r="NSS322" s="92"/>
      <c r="NST322" s="92"/>
      <c r="NSU322" s="92"/>
      <c r="NSV322" s="92"/>
      <c r="NSW322" s="92"/>
      <c r="NSX322" s="92"/>
      <c r="NSY322" s="92"/>
      <c r="NSZ322" s="92"/>
      <c r="NTA322" s="92"/>
      <c r="NTB322" s="92"/>
      <c r="NTC322" s="92"/>
      <c r="NTD322" s="92"/>
      <c r="NTE322" s="92"/>
      <c r="NTF322" s="92"/>
      <c r="NTG322" s="92"/>
      <c r="NTH322" s="92"/>
      <c r="NTI322" s="92"/>
      <c r="NTJ322" s="92"/>
      <c r="NTK322" s="92"/>
      <c r="NTL322" s="92"/>
      <c r="NTM322" s="92"/>
      <c r="NTN322" s="92"/>
      <c r="NTO322" s="92"/>
      <c r="NTP322" s="92"/>
      <c r="NTQ322" s="92"/>
      <c r="NTR322" s="92"/>
      <c r="NTS322" s="92"/>
      <c r="NTT322" s="92"/>
      <c r="NTU322" s="92"/>
      <c r="NTV322" s="92"/>
      <c r="NTW322" s="92"/>
      <c r="NTX322" s="92"/>
      <c r="NTY322" s="92"/>
      <c r="NTZ322" s="92"/>
      <c r="NUA322" s="92"/>
      <c r="NUB322" s="92"/>
      <c r="NUC322" s="92"/>
      <c r="NUD322" s="92"/>
      <c r="NUE322" s="92"/>
      <c r="NUF322" s="92"/>
      <c r="NUG322" s="92"/>
      <c r="NUH322" s="92"/>
      <c r="NUI322" s="92"/>
      <c r="NUJ322" s="92"/>
      <c r="NUK322" s="92"/>
      <c r="NUL322" s="92"/>
      <c r="NUM322" s="92"/>
      <c r="NUN322" s="92"/>
      <c r="NUO322" s="92"/>
      <c r="NUP322" s="92"/>
      <c r="NUQ322" s="92"/>
      <c r="NUR322" s="92"/>
      <c r="NUS322" s="92"/>
      <c r="NUT322" s="92"/>
      <c r="NUU322" s="92"/>
      <c r="NUV322" s="92"/>
      <c r="NUW322" s="92"/>
      <c r="NUX322" s="92"/>
      <c r="NUY322" s="92"/>
      <c r="NUZ322" s="92"/>
      <c r="NVA322" s="92"/>
      <c r="NVB322" s="92"/>
      <c r="NVC322" s="92"/>
      <c r="NVD322" s="92"/>
      <c r="NVE322" s="92"/>
      <c r="NVF322" s="92"/>
      <c r="NVG322" s="92"/>
      <c r="NVH322" s="92"/>
      <c r="NVI322" s="92"/>
      <c r="NVJ322" s="92"/>
      <c r="NVK322" s="92"/>
      <c r="NVL322" s="92"/>
      <c r="NVM322" s="92"/>
      <c r="NVN322" s="92"/>
      <c r="NVO322" s="92"/>
      <c r="NVP322" s="92"/>
      <c r="NVQ322" s="92"/>
      <c r="NVR322" s="92"/>
      <c r="NVS322" s="92"/>
      <c r="NVT322" s="92"/>
      <c r="NVU322" s="92"/>
      <c r="NVV322" s="92"/>
      <c r="NVW322" s="92"/>
      <c r="NVX322" s="92"/>
      <c r="NVY322" s="92"/>
      <c r="NVZ322" s="92"/>
      <c r="NWA322" s="92"/>
      <c r="NWB322" s="92"/>
      <c r="NWC322" s="92"/>
      <c r="NWD322" s="92"/>
      <c r="NWE322" s="92"/>
      <c r="NWF322" s="92"/>
      <c r="NWG322" s="92"/>
      <c r="NWH322" s="92"/>
      <c r="NWI322" s="92"/>
      <c r="NWJ322" s="92"/>
      <c r="NWK322" s="92"/>
      <c r="NWL322" s="92"/>
      <c r="NWM322" s="92"/>
      <c r="NWN322" s="92"/>
      <c r="NWO322" s="92"/>
      <c r="NWP322" s="92"/>
      <c r="NWQ322" s="92"/>
      <c r="NWR322" s="92"/>
      <c r="NWS322" s="92"/>
      <c r="NWT322" s="92"/>
      <c r="NWU322" s="92"/>
      <c r="NWV322" s="92"/>
      <c r="NWW322" s="92"/>
      <c r="NWX322" s="92"/>
      <c r="NWY322" s="92"/>
      <c r="NWZ322" s="92"/>
      <c r="NXA322" s="92"/>
      <c r="NXB322" s="92"/>
      <c r="NXC322" s="92"/>
      <c r="NXD322" s="92"/>
      <c r="NXE322" s="92"/>
      <c r="NXF322" s="92"/>
      <c r="NXG322" s="92"/>
      <c r="NXH322" s="92"/>
      <c r="NXI322" s="92"/>
      <c r="NXJ322" s="92"/>
      <c r="NXK322" s="92"/>
      <c r="NXL322" s="92"/>
      <c r="NXM322" s="92"/>
      <c r="NXN322" s="92"/>
      <c r="NXO322" s="92"/>
      <c r="NXP322" s="92"/>
      <c r="NXQ322" s="92"/>
      <c r="NXR322" s="92"/>
      <c r="NXS322" s="92"/>
      <c r="NXT322" s="92"/>
      <c r="NXU322" s="92"/>
      <c r="NXV322" s="92"/>
      <c r="NXW322" s="92"/>
      <c r="NXX322" s="92"/>
      <c r="NXY322" s="92"/>
      <c r="NXZ322" s="92"/>
      <c r="NYA322" s="92"/>
      <c r="NYB322" s="92"/>
      <c r="NYC322" s="92"/>
      <c r="NYD322" s="92"/>
      <c r="NYE322" s="92"/>
      <c r="NYF322" s="92"/>
      <c r="NYG322" s="92"/>
      <c r="NYH322" s="92"/>
      <c r="NYI322" s="92"/>
      <c r="NYJ322" s="92"/>
      <c r="NYK322" s="92"/>
      <c r="NYL322" s="92"/>
      <c r="NYM322" s="92"/>
      <c r="NYN322" s="92"/>
      <c r="NYO322" s="92"/>
      <c r="NYP322" s="92"/>
      <c r="NYQ322" s="92"/>
      <c r="NYR322" s="92"/>
      <c r="NYS322" s="92"/>
      <c r="NYT322" s="92"/>
      <c r="NYU322" s="92"/>
      <c r="NYV322" s="92"/>
      <c r="NYW322" s="92"/>
      <c r="NYX322" s="92"/>
      <c r="NYY322" s="92"/>
      <c r="NYZ322" s="92"/>
      <c r="NZA322" s="92"/>
      <c r="NZB322" s="92"/>
      <c r="NZC322" s="92"/>
      <c r="NZD322" s="92"/>
      <c r="NZE322" s="92"/>
      <c r="NZF322" s="92"/>
      <c r="NZG322" s="92"/>
      <c r="NZH322" s="92"/>
      <c r="NZI322" s="92"/>
      <c r="NZJ322" s="92"/>
      <c r="NZK322" s="92"/>
      <c r="NZL322" s="92"/>
      <c r="NZM322" s="92"/>
      <c r="NZN322" s="92"/>
      <c r="NZO322" s="92"/>
      <c r="NZP322" s="92"/>
      <c r="NZQ322" s="92"/>
      <c r="NZR322" s="92"/>
      <c r="NZS322" s="92"/>
      <c r="NZT322" s="92"/>
      <c r="NZU322" s="92"/>
      <c r="NZV322" s="92"/>
      <c r="NZW322" s="92"/>
      <c r="NZX322" s="92"/>
      <c r="NZY322" s="92"/>
      <c r="NZZ322" s="92"/>
      <c r="OAA322" s="92"/>
      <c r="OAB322" s="92"/>
      <c r="OAC322" s="92"/>
      <c r="OAD322" s="92"/>
      <c r="OAE322" s="92"/>
      <c r="OAF322" s="92"/>
      <c r="OAG322" s="92"/>
      <c r="OAH322" s="92"/>
      <c r="OAI322" s="92"/>
      <c r="OAJ322" s="92"/>
      <c r="OAK322" s="92"/>
      <c r="OAL322" s="92"/>
      <c r="OAM322" s="92"/>
      <c r="OAN322" s="92"/>
      <c r="OAO322" s="92"/>
      <c r="OAP322" s="92"/>
      <c r="OAQ322" s="92"/>
      <c r="OAR322" s="92"/>
      <c r="OAS322" s="92"/>
      <c r="OAT322" s="92"/>
      <c r="OAU322" s="92"/>
      <c r="OAV322" s="92"/>
      <c r="OAW322" s="92"/>
      <c r="OAX322" s="92"/>
      <c r="OAY322" s="92"/>
      <c r="OAZ322" s="92"/>
      <c r="OBA322" s="92"/>
      <c r="OBB322" s="92"/>
      <c r="OBC322" s="92"/>
      <c r="OBD322" s="92"/>
      <c r="OBE322" s="92"/>
      <c r="OBF322" s="92"/>
      <c r="OBG322" s="92"/>
      <c r="OBH322" s="92"/>
      <c r="OBI322" s="92"/>
      <c r="OBJ322" s="92"/>
      <c r="OBK322" s="92"/>
      <c r="OBL322" s="92"/>
      <c r="OBM322" s="92"/>
      <c r="OBN322" s="92"/>
      <c r="OBO322" s="92"/>
      <c r="OBP322" s="92"/>
      <c r="OBQ322" s="92"/>
      <c r="OBR322" s="92"/>
      <c r="OBS322" s="92"/>
      <c r="OBT322" s="92"/>
      <c r="OBU322" s="92"/>
      <c r="OBV322" s="92"/>
      <c r="OBW322" s="92"/>
      <c r="OBX322" s="92"/>
      <c r="OBY322" s="92"/>
      <c r="OBZ322" s="92"/>
      <c r="OCA322" s="92"/>
      <c r="OCB322" s="92"/>
      <c r="OCC322" s="92"/>
      <c r="OCD322" s="92"/>
      <c r="OCE322" s="92"/>
      <c r="OCF322" s="92"/>
      <c r="OCG322" s="92"/>
      <c r="OCH322" s="92"/>
      <c r="OCI322" s="92"/>
      <c r="OCJ322" s="92"/>
      <c r="OCK322" s="92"/>
      <c r="OCL322" s="92"/>
      <c r="OCM322" s="92"/>
      <c r="OCN322" s="92"/>
      <c r="OCO322" s="92"/>
      <c r="OCP322" s="92"/>
      <c r="OCQ322" s="92"/>
      <c r="OCR322" s="92"/>
      <c r="OCS322" s="92"/>
      <c r="OCT322" s="92"/>
      <c r="OCU322" s="92"/>
      <c r="OCV322" s="92"/>
      <c r="OCW322" s="92"/>
      <c r="OCX322" s="92"/>
      <c r="OCY322" s="92"/>
      <c r="OCZ322" s="92"/>
      <c r="ODA322" s="92"/>
      <c r="ODB322" s="92"/>
      <c r="ODC322" s="92"/>
      <c r="ODD322" s="92"/>
      <c r="ODE322" s="92"/>
      <c r="ODF322" s="92"/>
      <c r="ODG322" s="92"/>
      <c r="ODH322" s="92"/>
      <c r="ODI322" s="92"/>
      <c r="ODJ322" s="92"/>
      <c r="ODK322" s="92"/>
      <c r="ODL322" s="92"/>
      <c r="ODM322" s="92"/>
      <c r="ODN322" s="92"/>
      <c r="ODO322" s="92"/>
      <c r="ODP322" s="92"/>
      <c r="ODQ322" s="92"/>
      <c r="ODR322" s="92"/>
      <c r="ODS322" s="92"/>
      <c r="ODT322" s="92"/>
      <c r="ODU322" s="92"/>
      <c r="ODV322" s="92"/>
      <c r="ODW322" s="92"/>
      <c r="ODX322" s="92"/>
      <c r="ODY322" s="92"/>
      <c r="ODZ322" s="92"/>
      <c r="OEA322" s="92"/>
      <c r="OEB322" s="92"/>
      <c r="OEC322" s="92"/>
      <c r="OED322" s="92"/>
      <c r="OEE322" s="92"/>
      <c r="OEF322" s="92"/>
      <c r="OEG322" s="92"/>
      <c r="OEH322" s="92"/>
      <c r="OEI322" s="92"/>
      <c r="OEJ322" s="92"/>
      <c r="OEK322" s="92"/>
      <c r="OEL322" s="92"/>
      <c r="OEM322" s="92"/>
      <c r="OEN322" s="92"/>
      <c r="OEO322" s="92"/>
      <c r="OEP322" s="92"/>
      <c r="OEQ322" s="92"/>
      <c r="OER322" s="92"/>
      <c r="OES322" s="92"/>
      <c r="OET322" s="92"/>
      <c r="OEU322" s="92"/>
      <c r="OEV322" s="92"/>
      <c r="OEW322" s="92"/>
      <c r="OEX322" s="92"/>
      <c r="OEY322" s="92"/>
      <c r="OEZ322" s="92"/>
      <c r="OFA322" s="92"/>
      <c r="OFB322" s="92"/>
      <c r="OFC322" s="92"/>
      <c r="OFD322" s="92"/>
      <c r="OFE322" s="92"/>
      <c r="OFF322" s="92"/>
      <c r="OFG322" s="92"/>
      <c r="OFH322" s="92"/>
      <c r="OFI322" s="92"/>
      <c r="OFJ322" s="92"/>
      <c r="OFK322" s="92"/>
      <c r="OFL322" s="92"/>
      <c r="OFM322" s="92"/>
      <c r="OFN322" s="92"/>
      <c r="OFO322" s="92"/>
      <c r="OFP322" s="92"/>
      <c r="OFQ322" s="92"/>
      <c r="OFR322" s="92"/>
      <c r="OFS322" s="92"/>
      <c r="OFT322" s="92"/>
      <c r="OFU322" s="92"/>
      <c r="OFV322" s="92"/>
      <c r="OFW322" s="92"/>
      <c r="OFX322" s="92"/>
      <c r="OFY322" s="92"/>
      <c r="OFZ322" s="92"/>
      <c r="OGA322" s="92"/>
      <c r="OGB322" s="92"/>
      <c r="OGC322" s="92"/>
      <c r="OGD322" s="92"/>
      <c r="OGE322" s="92"/>
      <c r="OGF322" s="92"/>
      <c r="OGG322" s="92"/>
      <c r="OGH322" s="92"/>
      <c r="OGI322" s="92"/>
      <c r="OGJ322" s="92"/>
      <c r="OGK322" s="92"/>
      <c r="OGL322" s="92"/>
      <c r="OGM322" s="92"/>
      <c r="OGN322" s="92"/>
      <c r="OGO322" s="92"/>
      <c r="OGP322" s="92"/>
      <c r="OGQ322" s="92"/>
      <c r="OGR322" s="92"/>
      <c r="OGS322" s="92"/>
      <c r="OGT322" s="92"/>
      <c r="OGU322" s="92"/>
      <c r="OGV322" s="92"/>
      <c r="OGW322" s="92"/>
      <c r="OGX322" s="92"/>
      <c r="OGY322" s="92"/>
      <c r="OGZ322" s="92"/>
      <c r="OHA322" s="92"/>
      <c r="OHB322" s="92"/>
      <c r="OHC322" s="92"/>
      <c r="OHD322" s="92"/>
      <c r="OHE322" s="92"/>
      <c r="OHF322" s="92"/>
      <c r="OHG322" s="92"/>
      <c r="OHH322" s="92"/>
      <c r="OHI322" s="92"/>
      <c r="OHJ322" s="92"/>
      <c r="OHK322" s="92"/>
      <c r="OHL322" s="92"/>
      <c r="OHM322" s="92"/>
      <c r="OHN322" s="92"/>
      <c r="OHO322" s="92"/>
      <c r="OHP322" s="92"/>
      <c r="OHQ322" s="92"/>
      <c r="OHR322" s="92"/>
      <c r="OHS322" s="92"/>
      <c r="OHT322" s="92"/>
      <c r="OHU322" s="92"/>
      <c r="OHV322" s="92"/>
      <c r="OHW322" s="92"/>
      <c r="OHX322" s="92"/>
      <c r="OHY322" s="92"/>
      <c r="OHZ322" s="92"/>
      <c r="OIA322" s="92"/>
      <c r="OIB322" s="92"/>
      <c r="OIC322" s="92"/>
      <c r="OID322" s="92"/>
      <c r="OIE322" s="92"/>
      <c r="OIF322" s="92"/>
      <c r="OIG322" s="92"/>
      <c r="OIH322" s="92"/>
      <c r="OII322" s="92"/>
      <c r="OIJ322" s="92"/>
      <c r="OIK322" s="92"/>
      <c r="OIL322" s="92"/>
      <c r="OIM322" s="92"/>
      <c r="OIN322" s="92"/>
      <c r="OIO322" s="92"/>
      <c r="OIP322" s="92"/>
      <c r="OIQ322" s="92"/>
      <c r="OIR322" s="92"/>
      <c r="OIS322" s="92"/>
      <c r="OIT322" s="92"/>
      <c r="OIU322" s="92"/>
      <c r="OIV322" s="92"/>
      <c r="OIW322" s="92"/>
      <c r="OIX322" s="92"/>
      <c r="OIY322" s="92"/>
      <c r="OIZ322" s="92"/>
      <c r="OJA322" s="92"/>
      <c r="OJB322" s="92"/>
      <c r="OJC322" s="92"/>
      <c r="OJD322" s="92"/>
      <c r="OJE322" s="92"/>
      <c r="OJF322" s="92"/>
      <c r="OJG322" s="92"/>
      <c r="OJH322" s="92"/>
      <c r="OJI322" s="92"/>
      <c r="OJJ322" s="92"/>
      <c r="OJK322" s="92"/>
      <c r="OJL322" s="92"/>
      <c r="OJM322" s="92"/>
      <c r="OJN322" s="92"/>
      <c r="OJO322" s="92"/>
      <c r="OJP322" s="92"/>
      <c r="OJQ322" s="92"/>
      <c r="OJR322" s="92"/>
      <c r="OJS322" s="92"/>
      <c r="OJT322" s="92"/>
      <c r="OJU322" s="92"/>
      <c r="OJV322" s="92"/>
      <c r="OJW322" s="92"/>
      <c r="OJX322" s="92"/>
      <c r="OJY322" s="92"/>
      <c r="OJZ322" s="92"/>
      <c r="OKA322" s="92"/>
      <c r="OKB322" s="92"/>
      <c r="OKC322" s="92"/>
      <c r="OKD322" s="92"/>
      <c r="OKE322" s="92"/>
      <c r="OKF322" s="92"/>
      <c r="OKG322" s="92"/>
      <c r="OKH322" s="92"/>
      <c r="OKI322" s="92"/>
      <c r="OKJ322" s="92"/>
      <c r="OKK322" s="92"/>
      <c r="OKL322" s="92"/>
      <c r="OKM322" s="92"/>
      <c r="OKN322" s="92"/>
      <c r="OKO322" s="92"/>
      <c r="OKP322" s="92"/>
      <c r="OKQ322" s="92"/>
      <c r="OKR322" s="92"/>
      <c r="OKS322" s="92"/>
      <c r="OKT322" s="92"/>
      <c r="OKU322" s="92"/>
      <c r="OKV322" s="92"/>
      <c r="OKW322" s="92"/>
      <c r="OKX322" s="92"/>
      <c r="OKY322" s="92"/>
      <c r="OKZ322" s="92"/>
      <c r="OLA322" s="92"/>
      <c r="OLB322" s="92"/>
      <c r="OLC322" s="92"/>
      <c r="OLD322" s="92"/>
      <c r="OLE322" s="92"/>
      <c r="OLF322" s="92"/>
      <c r="OLG322" s="92"/>
      <c r="OLH322" s="92"/>
      <c r="OLI322" s="92"/>
      <c r="OLJ322" s="92"/>
      <c r="OLK322" s="92"/>
      <c r="OLL322" s="92"/>
      <c r="OLM322" s="92"/>
      <c r="OLN322" s="92"/>
      <c r="OLO322" s="92"/>
      <c r="OLP322" s="92"/>
      <c r="OLQ322" s="92"/>
      <c r="OLR322" s="92"/>
      <c r="OLS322" s="92"/>
      <c r="OLT322" s="92"/>
      <c r="OLU322" s="92"/>
      <c r="OLV322" s="92"/>
      <c r="OLW322" s="92"/>
      <c r="OLX322" s="92"/>
      <c r="OLY322" s="92"/>
      <c r="OLZ322" s="92"/>
      <c r="OMA322" s="92"/>
      <c r="OMB322" s="92"/>
      <c r="OMC322" s="92"/>
      <c r="OMD322" s="92"/>
      <c r="OME322" s="92"/>
      <c r="OMF322" s="92"/>
      <c r="OMG322" s="92"/>
      <c r="OMH322" s="92"/>
      <c r="OMI322" s="92"/>
      <c r="OMJ322" s="92"/>
      <c r="OMK322" s="92"/>
      <c r="OML322" s="92"/>
      <c r="OMM322" s="92"/>
      <c r="OMN322" s="92"/>
      <c r="OMO322" s="92"/>
      <c r="OMP322" s="92"/>
      <c r="OMQ322" s="92"/>
      <c r="OMR322" s="92"/>
      <c r="OMS322" s="92"/>
      <c r="OMT322" s="92"/>
      <c r="OMU322" s="92"/>
      <c r="OMV322" s="92"/>
      <c r="OMW322" s="92"/>
      <c r="OMX322" s="92"/>
      <c r="OMY322" s="92"/>
      <c r="OMZ322" s="92"/>
      <c r="ONA322" s="92"/>
      <c r="ONB322" s="92"/>
      <c r="ONC322" s="92"/>
      <c r="OND322" s="92"/>
      <c r="ONE322" s="92"/>
      <c r="ONF322" s="92"/>
      <c r="ONG322" s="92"/>
      <c r="ONH322" s="92"/>
      <c r="ONI322" s="92"/>
      <c r="ONJ322" s="92"/>
      <c r="ONK322" s="92"/>
      <c r="ONL322" s="92"/>
      <c r="ONM322" s="92"/>
      <c r="ONN322" s="92"/>
      <c r="ONO322" s="92"/>
      <c r="ONP322" s="92"/>
      <c r="ONQ322" s="92"/>
      <c r="ONR322" s="92"/>
      <c r="ONS322" s="92"/>
      <c r="ONT322" s="92"/>
      <c r="ONU322" s="92"/>
      <c r="ONV322" s="92"/>
      <c r="ONW322" s="92"/>
      <c r="ONX322" s="92"/>
      <c r="ONY322" s="92"/>
      <c r="ONZ322" s="92"/>
      <c r="OOA322" s="92"/>
      <c r="OOB322" s="92"/>
      <c r="OOC322" s="92"/>
      <c r="OOD322" s="92"/>
      <c r="OOE322" s="92"/>
      <c r="OOF322" s="92"/>
      <c r="OOG322" s="92"/>
      <c r="OOH322" s="92"/>
      <c r="OOI322" s="92"/>
      <c r="OOJ322" s="92"/>
      <c r="OOK322" s="92"/>
      <c r="OOL322" s="92"/>
      <c r="OOM322" s="92"/>
      <c r="OON322" s="92"/>
      <c r="OOO322" s="92"/>
      <c r="OOP322" s="92"/>
      <c r="OOQ322" s="92"/>
      <c r="OOR322" s="92"/>
      <c r="OOS322" s="92"/>
      <c r="OOT322" s="92"/>
      <c r="OOU322" s="92"/>
      <c r="OOV322" s="92"/>
      <c r="OOW322" s="92"/>
      <c r="OOX322" s="92"/>
      <c r="OOY322" s="92"/>
      <c r="OOZ322" s="92"/>
      <c r="OPA322" s="92"/>
      <c r="OPB322" s="92"/>
      <c r="OPC322" s="92"/>
      <c r="OPD322" s="92"/>
      <c r="OPE322" s="92"/>
      <c r="OPF322" s="92"/>
      <c r="OPG322" s="92"/>
      <c r="OPH322" s="92"/>
      <c r="OPI322" s="92"/>
      <c r="OPJ322" s="92"/>
      <c r="OPK322" s="92"/>
      <c r="OPL322" s="92"/>
      <c r="OPM322" s="92"/>
      <c r="OPN322" s="92"/>
      <c r="OPO322" s="92"/>
      <c r="OPP322" s="92"/>
      <c r="OPQ322" s="92"/>
      <c r="OPR322" s="92"/>
      <c r="OPS322" s="92"/>
      <c r="OPT322" s="92"/>
      <c r="OPU322" s="92"/>
      <c r="OPV322" s="92"/>
      <c r="OPW322" s="92"/>
      <c r="OPX322" s="92"/>
      <c r="OPY322" s="92"/>
      <c r="OPZ322" s="92"/>
      <c r="OQA322" s="92"/>
      <c r="OQB322" s="92"/>
      <c r="OQC322" s="92"/>
      <c r="OQD322" s="92"/>
      <c r="OQE322" s="92"/>
      <c r="OQF322" s="92"/>
      <c r="OQG322" s="92"/>
      <c r="OQH322" s="92"/>
      <c r="OQI322" s="92"/>
      <c r="OQJ322" s="92"/>
      <c r="OQK322" s="92"/>
      <c r="OQL322" s="92"/>
      <c r="OQM322" s="92"/>
      <c r="OQN322" s="92"/>
      <c r="OQO322" s="92"/>
      <c r="OQP322" s="92"/>
      <c r="OQQ322" s="92"/>
      <c r="OQR322" s="92"/>
      <c r="OQS322" s="92"/>
      <c r="OQT322" s="92"/>
      <c r="OQU322" s="92"/>
      <c r="OQV322" s="92"/>
      <c r="OQW322" s="92"/>
      <c r="OQX322" s="92"/>
      <c r="OQY322" s="92"/>
      <c r="OQZ322" s="92"/>
      <c r="ORA322" s="92"/>
      <c r="ORB322" s="92"/>
      <c r="ORC322" s="92"/>
      <c r="ORD322" s="92"/>
      <c r="ORE322" s="92"/>
      <c r="ORF322" s="92"/>
      <c r="ORG322" s="92"/>
      <c r="ORH322" s="92"/>
      <c r="ORI322" s="92"/>
      <c r="ORJ322" s="92"/>
      <c r="ORK322" s="92"/>
      <c r="ORL322" s="92"/>
      <c r="ORM322" s="92"/>
      <c r="ORN322" s="92"/>
      <c r="ORO322" s="92"/>
      <c r="ORP322" s="92"/>
      <c r="ORQ322" s="92"/>
      <c r="ORR322" s="92"/>
      <c r="ORS322" s="92"/>
      <c r="ORT322" s="92"/>
      <c r="ORU322" s="92"/>
      <c r="ORV322" s="92"/>
      <c r="ORW322" s="92"/>
      <c r="ORX322" s="92"/>
      <c r="ORY322" s="92"/>
      <c r="ORZ322" s="92"/>
      <c r="OSA322" s="92"/>
      <c r="OSB322" s="92"/>
      <c r="OSC322" s="92"/>
      <c r="OSD322" s="92"/>
      <c r="OSE322" s="92"/>
      <c r="OSF322" s="92"/>
      <c r="OSG322" s="92"/>
      <c r="OSH322" s="92"/>
      <c r="OSI322" s="92"/>
      <c r="OSJ322" s="92"/>
      <c r="OSK322" s="92"/>
      <c r="OSL322" s="92"/>
      <c r="OSM322" s="92"/>
      <c r="OSN322" s="92"/>
      <c r="OSO322" s="92"/>
      <c r="OSP322" s="92"/>
      <c r="OSQ322" s="92"/>
      <c r="OSR322" s="92"/>
      <c r="OSS322" s="92"/>
      <c r="OST322" s="92"/>
      <c r="OSU322" s="92"/>
      <c r="OSV322" s="92"/>
      <c r="OSW322" s="92"/>
      <c r="OSX322" s="92"/>
      <c r="OSY322" s="92"/>
      <c r="OSZ322" s="92"/>
      <c r="OTA322" s="92"/>
      <c r="OTB322" s="92"/>
      <c r="OTC322" s="92"/>
      <c r="OTD322" s="92"/>
      <c r="OTE322" s="92"/>
      <c r="OTF322" s="92"/>
      <c r="OTG322" s="92"/>
      <c r="OTH322" s="92"/>
      <c r="OTI322" s="92"/>
      <c r="OTJ322" s="92"/>
      <c r="OTK322" s="92"/>
      <c r="OTL322" s="92"/>
      <c r="OTM322" s="92"/>
      <c r="OTN322" s="92"/>
      <c r="OTO322" s="92"/>
      <c r="OTP322" s="92"/>
      <c r="OTQ322" s="92"/>
      <c r="OTR322" s="92"/>
      <c r="OTS322" s="92"/>
      <c r="OTT322" s="92"/>
      <c r="OTU322" s="92"/>
      <c r="OTV322" s="92"/>
      <c r="OTW322" s="92"/>
      <c r="OTX322" s="92"/>
      <c r="OTY322" s="92"/>
      <c r="OTZ322" s="92"/>
      <c r="OUA322" s="92"/>
      <c r="OUB322" s="92"/>
      <c r="OUC322" s="92"/>
      <c r="OUD322" s="92"/>
      <c r="OUE322" s="92"/>
      <c r="OUF322" s="92"/>
      <c r="OUG322" s="92"/>
      <c r="OUH322" s="92"/>
      <c r="OUI322" s="92"/>
      <c r="OUJ322" s="92"/>
      <c r="OUK322" s="92"/>
      <c r="OUL322" s="92"/>
      <c r="OUM322" s="92"/>
      <c r="OUN322" s="92"/>
      <c r="OUO322" s="92"/>
      <c r="OUP322" s="92"/>
      <c r="OUQ322" s="92"/>
      <c r="OUR322" s="92"/>
      <c r="OUS322" s="92"/>
      <c r="OUT322" s="92"/>
      <c r="OUU322" s="92"/>
      <c r="OUV322" s="92"/>
      <c r="OUW322" s="92"/>
      <c r="OUX322" s="92"/>
      <c r="OUY322" s="92"/>
      <c r="OUZ322" s="92"/>
      <c r="OVA322" s="92"/>
      <c r="OVB322" s="92"/>
      <c r="OVC322" s="92"/>
      <c r="OVD322" s="92"/>
      <c r="OVE322" s="92"/>
      <c r="OVF322" s="92"/>
      <c r="OVG322" s="92"/>
      <c r="OVH322" s="92"/>
      <c r="OVI322" s="92"/>
      <c r="OVJ322" s="92"/>
      <c r="OVK322" s="92"/>
      <c r="OVL322" s="92"/>
      <c r="OVM322" s="92"/>
      <c r="OVN322" s="92"/>
      <c r="OVO322" s="92"/>
      <c r="OVP322" s="92"/>
      <c r="OVQ322" s="92"/>
      <c r="OVR322" s="92"/>
      <c r="OVS322" s="92"/>
      <c r="OVT322" s="92"/>
      <c r="OVU322" s="92"/>
      <c r="OVV322" s="92"/>
      <c r="OVW322" s="92"/>
      <c r="OVX322" s="92"/>
      <c r="OVY322" s="92"/>
      <c r="OVZ322" s="92"/>
      <c r="OWA322" s="92"/>
      <c r="OWB322" s="92"/>
      <c r="OWC322" s="92"/>
      <c r="OWD322" s="92"/>
      <c r="OWE322" s="92"/>
      <c r="OWF322" s="92"/>
      <c r="OWG322" s="92"/>
      <c r="OWH322" s="92"/>
      <c r="OWI322" s="92"/>
      <c r="OWJ322" s="92"/>
      <c r="OWK322" s="92"/>
      <c r="OWL322" s="92"/>
      <c r="OWM322" s="92"/>
      <c r="OWN322" s="92"/>
      <c r="OWO322" s="92"/>
      <c r="OWP322" s="92"/>
      <c r="OWQ322" s="92"/>
      <c r="OWR322" s="92"/>
      <c r="OWS322" s="92"/>
      <c r="OWT322" s="92"/>
      <c r="OWU322" s="92"/>
      <c r="OWV322" s="92"/>
      <c r="OWW322" s="92"/>
      <c r="OWX322" s="92"/>
      <c r="OWY322" s="92"/>
      <c r="OWZ322" s="92"/>
      <c r="OXA322" s="92"/>
      <c r="OXB322" s="92"/>
      <c r="OXC322" s="92"/>
      <c r="OXD322" s="92"/>
      <c r="OXE322" s="92"/>
      <c r="OXF322" s="92"/>
      <c r="OXG322" s="92"/>
      <c r="OXH322" s="92"/>
      <c r="OXI322" s="92"/>
      <c r="OXJ322" s="92"/>
      <c r="OXK322" s="92"/>
      <c r="OXL322" s="92"/>
      <c r="OXM322" s="92"/>
      <c r="OXN322" s="92"/>
      <c r="OXO322" s="92"/>
      <c r="OXP322" s="92"/>
      <c r="OXQ322" s="92"/>
      <c r="OXR322" s="92"/>
      <c r="OXS322" s="92"/>
      <c r="OXT322" s="92"/>
      <c r="OXU322" s="92"/>
      <c r="OXV322" s="92"/>
      <c r="OXW322" s="92"/>
      <c r="OXX322" s="92"/>
      <c r="OXY322" s="92"/>
      <c r="OXZ322" s="92"/>
      <c r="OYA322" s="92"/>
      <c r="OYB322" s="92"/>
      <c r="OYC322" s="92"/>
      <c r="OYD322" s="92"/>
      <c r="OYE322" s="92"/>
      <c r="OYF322" s="92"/>
      <c r="OYG322" s="92"/>
      <c r="OYH322" s="92"/>
      <c r="OYI322" s="92"/>
      <c r="OYJ322" s="92"/>
      <c r="OYK322" s="92"/>
      <c r="OYL322" s="92"/>
      <c r="OYM322" s="92"/>
      <c r="OYN322" s="92"/>
      <c r="OYO322" s="92"/>
      <c r="OYP322" s="92"/>
      <c r="OYQ322" s="92"/>
      <c r="OYR322" s="92"/>
      <c r="OYS322" s="92"/>
      <c r="OYT322" s="92"/>
      <c r="OYU322" s="92"/>
      <c r="OYV322" s="92"/>
      <c r="OYW322" s="92"/>
      <c r="OYX322" s="92"/>
      <c r="OYY322" s="92"/>
      <c r="OYZ322" s="92"/>
      <c r="OZA322" s="92"/>
      <c r="OZB322" s="92"/>
      <c r="OZC322" s="92"/>
      <c r="OZD322" s="92"/>
      <c r="OZE322" s="92"/>
      <c r="OZF322" s="92"/>
      <c r="OZG322" s="92"/>
      <c r="OZH322" s="92"/>
      <c r="OZI322" s="92"/>
      <c r="OZJ322" s="92"/>
      <c r="OZK322" s="92"/>
      <c r="OZL322" s="92"/>
      <c r="OZM322" s="92"/>
      <c r="OZN322" s="92"/>
      <c r="OZO322" s="92"/>
      <c r="OZP322" s="92"/>
      <c r="OZQ322" s="92"/>
      <c r="OZR322" s="92"/>
      <c r="OZS322" s="92"/>
      <c r="OZT322" s="92"/>
      <c r="OZU322" s="92"/>
      <c r="OZV322" s="92"/>
      <c r="OZW322" s="92"/>
      <c r="OZX322" s="92"/>
      <c r="OZY322" s="92"/>
      <c r="OZZ322" s="92"/>
      <c r="PAA322" s="92"/>
      <c r="PAB322" s="92"/>
      <c r="PAC322" s="92"/>
      <c r="PAD322" s="92"/>
      <c r="PAE322" s="92"/>
      <c r="PAF322" s="92"/>
      <c r="PAG322" s="92"/>
      <c r="PAH322" s="92"/>
      <c r="PAI322" s="92"/>
      <c r="PAJ322" s="92"/>
      <c r="PAK322" s="92"/>
      <c r="PAL322" s="92"/>
      <c r="PAM322" s="92"/>
      <c r="PAN322" s="92"/>
      <c r="PAO322" s="92"/>
      <c r="PAP322" s="92"/>
      <c r="PAQ322" s="92"/>
      <c r="PAR322" s="92"/>
      <c r="PAS322" s="92"/>
      <c r="PAT322" s="92"/>
      <c r="PAU322" s="92"/>
      <c r="PAV322" s="92"/>
      <c r="PAW322" s="92"/>
      <c r="PAX322" s="92"/>
      <c r="PAY322" s="92"/>
      <c r="PAZ322" s="92"/>
      <c r="PBA322" s="92"/>
      <c r="PBB322" s="92"/>
      <c r="PBC322" s="92"/>
      <c r="PBD322" s="92"/>
      <c r="PBE322" s="92"/>
      <c r="PBF322" s="92"/>
      <c r="PBG322" s="92"/>
      <c r="PBH322" s="92"/>
      <c r="PBI322" s="92"/>
      <c r="PBJ322" s="92"/>
      <c r="PBK322" s="92"/>
      <c r="PBL322" s="92"/>
      <c r="PBM322" s="92"/>
      <c r="PBN322" s="92"/>
      <c r="PBO322" s="92"/>
      <c r="PBP322" s="92"/>
      <c r="PBQ322" s="92"/>
      <c r="PBR322" s="92"/>
      <c r="PBS322" s="92"/>
      <c r="PBT322" s="92"/>
      <c r="PBU322" s="92"/>
      <c r="PBV322" s="92"/>
      <c r="PBW322" s="92"/>
      <c r="PBX322" s="92"/>
      <c r="PBY322" s="92"/>
      <c r="PBZ322" s="92"/>
      <c r="PCA322" s="92"/>
      <c r="PCB322" s="92"/>
      <c r="PCC322" s="92"/>
      <c r="PCD322" s="92"/>
      <c r="PCE322" s="92"/>
      <c r="PCF322" s="92"/>
      <c r="PCG322" s="92"/>
      <c r="PCH322" s="92"/>
      <c r="PCI322" s="92"/>
      <c r="PCJ322" s="92"/>
      <c r="PCK322" s="92"/>
      <c r="PCL322" s="92"/>
      <c r="PCM322" s="92"/>
      <c r="PCN322" s="92"/>
      <c r="PCO322" s="92"/>
      <c r="PCP322" s="92"/>
      <c r="PCQ322" s="92"/>
      <c r="PCR322" s="92"/>
      <c r="PCS322" s="92"/>
      <c r="PCT322" s="92"/>
      <c r="PCU322" s="92"/>
      <c r="PCV322" s="92"/>
      <c r="PCW322" s="92"/>
      <c r="PCX322" s="92"/>
      <c r="PCY322" s="92"/>
      <c r="PCZ322" s="92"/>
      <c r="PDA322" s="92"/>
      <c r="PDB322" s="92"/>
      <c r="PDC322" s="92"/>
      <c r="PDD322" s="92"/>
      <c r="PDE322" s="92"/>
      <c r="PDF322" s="92"/>
      <c r="PDG322" s="92"/>
      <c r="PDH322" s="92"/>
      <c r="PDI322" s="92"/>
      <c r="PDJ322" s="92"/>
      <c r="PDK322" s="92"/>
      <c r="PDL322" s="92"/>
      <c r="PDM322" s="92"/>
      <c r="PDN322" s="92"/>
      <c r="PDO322" s="92"/>
      <c r="PDP322" s="92"/>
      <c r="PDQ322" s="92"/>
      <c r="PDR322" s="92"/>
      <c r="PDS322" s="92"/>
      <c r="PDT322" s="92"/>
      <c r="PDU322" s="92"/>
      <c r="PDV322" s="92"/>
      <c r="PDW322" s="92"/>
      <c r="PDX322" s="92"/>
      <c r="PDY322" s="92"/>
      <c r="PDZ322" s="92"/>
      <c r="PEA322" s="92"/>
      <c r="PEB322" s="92"/>
      <c r="PEC322" s="92"/>
      <c r="PED322" s="92"/>
      <c r="PEE322" s="92"/>
      <c r="PEF322" s="92"/>
      <c r="PEG322" s="92"/>
      <c r="PEH322" s="92"/>
      <c r="PEI322" s="92"/>
      <c r="PEJ322" s="92"/>
      <c r="PEK322" s="92"/>
      <c r="PEL322" s="92"/>
      <c r="PEM322" s="92"/>
      <c r="PEN322" s="92"/>
      <c r="PEO322" s="92"/>
      <c r="PEP322" s="92"/>
      <c r="PEQ322" s="92"/>
      <c r="PER322" s="92"/>
      <c r="PES322" s="92"/>
      <c r="PET322" s="92"/>
      <c r="PEU322" s="92"/>
      <c r="PEV322" s="92"/>
      <c r="PEW322" s="92"/>
      <c r="PEX322" s="92"/>
      <c r="PEY322" s="92"/>
      <c r="PEZ322" s="92"/>
      <c r="PFA322" s="92"/>
      <c r="PFB322" s="92"/>
      <c r="PFC322" s="92"/>
      <c r="PFD322" s="92"/>
      <c r="PFE322" s="92"/>
      <c r="PFF322" s="92"/>
      <c r="PFG322" s="92"/>
      <c r="PFH322" s="92"/>
      <c r="PFI322" s="92"/>
      <c r="PFJ322" s="92"/>
      <c r="PFK322" s="92"/>
      <c r="PFL322" s="92"/>
      <c r="PFM322" s="92"/>
      <c r="PFN322" s="92"/>
      <c r="PFO322" s="92"/>
      <c r="PFP322" s="92"/>
      <c r="PFQ322" s="92"/>
      <c r="PFR322" s="92"/>
      <c r="PFS322" s="92"/>
      <c r="PFT322" s="92"/>
      <c r="PFU322" s="92"/>
      <c r="PFV322" s="92"/>
      <c r="PFW322" s="92"/>
      <c r="PFX322" s="92"/>
      <c r="PFY322" s="92"/>
      <c r="PFZ322" s="92"/>
      <c r="PGA322" s="92"/>
      <c r="PGB322" s="92"/>
      <c r="PGC322" s="92"/>
      <c r="PGD322" s="92"/>
      <c r="PGE322" s="92"/>
      <c r="PGF322" s="92"/>
      <c r="PGG322" s="92"/>
      <c r="PGH322" s="92"/>
      <c r="PGI322" s="92"/>
      <c r="PGJ322" s="92"/>
      <c r="PGK322" s="92"/>
      <c r="PGL322" s="92"/>
      <c r="PGM322" s="92"/>
      <c r="PGN322" s="92"/>
      <c r="PGO322" s="92"/>
      <c r="PGP322" s="92"/>
      <c r="PGQ322" s="92"/>
      <c r="PGR322" s="92"/>
      <c r="PGS322" s="92"/>
      <c r="PGT322" s="92"/>
      <c r="PGU322" s="92"/>
      <c r="PGV322" s="92"/>
      <c r="PGW322" s="92"/>
      <c r="PGX322" s="92"/>
      <c r="PGY322" s="92"/>
      <c r="PGZ322" s="92"/>
      <c r="PHA322" s="92"/>
      <c r="PHB322" s="92"/>
      <c r="PHC322" s="92"/>
      <c r="PHD322" s="92"/>
      <c r="PHE322" s="92"/>
      <c r="PHF322" s="92"/>
      <c r="PHG322" s="92"/>
      <c r="PHH322" s="92"/>
      <c r="PHI322" s="92"/>
      <c r="PHJ322" s="92"/>
      <c r="PHK322" s="92"/>
      <c r="PHL322" s="92"/>
      <c r="PHM322" s="92"/>
      <c r="PHN322" s="92"/>
      <c r="PHO322" s="92"/>
      <c r="PHP322" s="92"/>
      <c r="PHQ322" s="92"/>
      <c r="PHR322" s="92"/>
      <c r="PHS322" s="92"/>
      <c r="PHT322" s="92"/>
      <c r="PHU322" s="92"/>
      <c r="PHV322" s="92"/>
      <c r="PHW322" s="92"/>
      <c r="PHX322" s="92"/>
      <c r="PHY322" s="92"/>
      <c r="PHZ322" s="92"/>
      <c r="PIA322" s="92"/>
      <c r="PIB322" s="92"/>
      <c r="PIC322" s="92"/>
      <c r="PID322" s="92"/>
      <c r="PIE322" s="92"/>
      <c r="PIF322" s="92"/>
      <c r="PIG322" s="92"/>
      <c r="PIH322" s="92"/>
      <c r="PII322" s="92"/>
      <c r="PIJ322" s="92"/>
      <c r="PIK322" s="92"/>
      <c r="PIL322" s="92"/>
      <c r="PIM322" s="92"/>
      <c r="PIN322" s="92"/>
      <c r="PIO322" s="92"/>
      <c r="PIP322" s="92"/>
      <c r="PIQ322" s="92"/>
      <c r="PIR322" s="92"/>
      <c r="PIS322" s="92"/>
      <c r="PIT322" s="92"/>
      <c r="PIU322" s="92"/>
      <c r="PIV322" s="92"/>
      <c r="PIW322" s="92"/>
      <c r="PIX322" s="92"/>
      <c r="PIY322" s="92"/>
      <c r="PIZ322" s="92"/>
      <c r="PJA322" s="92"/>
      <c r="PJB322" s="92"/>
      <c r="PJC322" s="92"/>
      <c r="PJD322" s="92"/>
      <c r="PJE322" s="92"/>
      <c r="PJF322" s="92"/>
      <c r="PJG322" s="92"/>
      <c r="PJH322" s="92"/>
      <c r="PJI322" s="92"/>
      <c r="PJJ322" s="92"/>
      <c r="PJK322" s="92"/>
      <c r="PJL322" s="92"/>
      <c r="PJM322" s="92"/>
      <c r="PJN322" s="92"/>
      <c r="PJO322" s="92"/>
      <c r="PJP322" s="92"/>
      <c r="PJQ322" s="92"/>
      <c r="PJR322" s="92"/>
      <c r="PJS322" s="92"/>
      <c r="PJT322" s="92"/>
      <c r="PJU322" s="92"/>
      <c r="PJV322" s="92"/>
      <c r="PJW322" s="92"/>
      <c r="PJX322" s="92"/>
      <c r="PJY322" s="92"/>
      <c r="PJZ322" s="92"/>
      <c r="PKA322" s="92"/>
      <c r="PKB322" s="92"/>
      <c r="PKC322" s="92"/>
      <c r="PKD322" s="92"/>
      <c r="PKE322" s="92"/>
      <c r="PKF322" s="92"/>
      <c r="PKG322" s="92"/>
      <c r="PKH322" s="92"/>
      <c r="PKI322" s="92"/>
      <c r="PKJ322" s="92"/>
      <c r="PKK322" s="92"/>
      <c r="PKL322" s="92"/>
      <c r="PKM322" s="92"/>
      <c r="PKN322" s="92"/>
      <c r="PKO322" s="92"/>
      <c r="PKP322" s="92"/>
      <c r="PKQ322" s="92"/>
      <c r="PKR322" s="92"/>
      <c r="PKS322" s="92"/>
      <c r="PKT322" s="92"/>
      <c r="PKU322" s="92"/>
      <c r="PKV322" s="92"/>
      <c r="PKW322" s="92"/>
      <c r="PKX322" s="92"/>
      <c r="PKY322" s="92"/>
      <c r="PKZ322" s="92"/>
      <c r="PLA322" s="92"/>
      <c r="PLB322" s="92"/>
      <c r="PLC322" s="92"/>
      <c r="PLD322" s="92"/>
      <c r="PLE322" s="92"/>
      <c r="PLF322" s="92"/>
      <c r="PLG322" s="92"/>
      <c r="PLH322" s="92"/>
      <c r="PLI322" s="92"/>
      <c r="PLJ322" s="92"/>
      <c r="PLK322" s="92"/>
      <c r="PLL322" s="92"/>
      <c r="PLM322" s="92"/>
      <c r="PLN322" s="92"/>
      <c r="PLO322" s="92"/>
      <c r="PLP322" s="92"/>
      <c r="PLQ322" s="92"/>
      <c r="PLR322" s="92"/>
      <c r="PLS322" s="92"/>
      <c r="PLT322" s="92"/>
      <c r="PLU322" s="92"/>
      <c r="PLV322" s="92"/>
      <c r="PLW322" s="92"/>
      <c r="PLX322" s="92"/>
      <c r="PLY322" s="92"/>
      <c r="PLZ322" s="92"/>
      <c r="PMA322" s="92"/>
      <c r="PMB322" s="92"/>
      <c r="PMC322" s="92"/>
      <c r="PMD322" s="92"/>
      <c r="PME322" s="92"/>
      <c r="PMF322" s="92"/>
      <c r="PMG322" s="92"/>
      <c r="PMH322" s="92"/>
      <c r="PMI322" s="92"/>
      <c r="PMJ322" s="92"/>
      <c r="PMK322" s="92"/>
      <c r="PML322" s="92"/>
      <c r="PMM322" s="92"/>
      <c r="PMN322" s="92"/>
      <c r="PMO322" s="92"/>
      <c r="PMP322" s="92"/>
      <c r="PMQ322" s="92"/>
      <c r="PMR322" s="92"/>
      <c r="PMS322" s="92"/>
      <c r="PMT322" s="92"/>
      <c r="PMU322" s="92"/>
      <c r="PMV322" s="92"/>
      <c r="PMW322" s="92"/>
      <c r="PMX322" s="92"/>
      <c r="PMY322" s="92"/>
      <c r="PMZ322" s="92"/>
      <c r="PNA322" s="92"/>
      <c r="PNB322" s="92"/>
      <c r="PNC322" s="92"/>
      <c r="PND322" s="92"/>
      <c r="PNE322" s="92"/>
      <c r="PNF322" s="92"/>
      <c r="PNG322" s="92"/>
      <c r="PNH322" s="92"/>
      <c r="PNI322" s="92"/>
      <c r="PNJ322" s="92"/>
      <c r="PNK322" s="92"/>
      <c r="PNL322" s="92"/>
      <c r="PNM322" s="92"/>
      <c r="PNN322" s="92"/>
      <c r="PNO322" s="92"/>
      <c r="PNP322" s="92"/>
      <c r="PNQ322" s="92"/>
      <c r="PNR322" s="92"/>
      <c r="PNS322" s="92"/>
      <c r="PNT322" s="92"/>
      <c r="PNU322" s="92"/>
      <c r="PNV322" s="92"/>
      <c r="PNW322" s="92"/>
      <c r="PNX322" s="92"/>
      <c r="PNY322" s="92"/>
      <c r="PNZ322" s="92"/>
      <c r="POA322" s="92"/>
      <c r="POB322" s="92"/>
      <c r="POC322" s="92"/>
      <c r="POD322" s="92"/>
      <c r="POE322" s="92"/>
      <c r="POF322" s="92"/>
      <c r="POG322" s="92"/>
      <c r="POH322" s="92"/>
      <c r="POI322" s="92"/>
      <c r="POJ322" s="92"/>
      <c r="POK322" s="92"/>
      <c r="POL322" s="92"/>
      <c r="POM322" s="92"/>
      <c r="PON322" s="92"/>
      <c r="POO322" s="92"/>
      <c r="POP322" s="92"/>
      <c r="POQ322" s="92"/>
      <c r="POR322" s="92"/>
      <c r="POS322" s="92"/>
      <c r="POT322" s="92"/>
      <c r="POU322" s="92"/>
      <c r="POV322" s="92"/>
      <c r="POW322" s="92"/>
      <c r="POX322" s="92"/>
      <c r="POY322" s="92"/>
      <c r="POZ322" s="92"/>
      <c r="PPA322" s="92"/>
      <c r="PPB322" s="92"/>
      <c r="PPC322" s="92"/>
      <c r="PPD322" s="92"/>
      <c r="PPE322" s="92"/>
      <c r="PPF322" s="92"/>
      <c r="PPG322" s="92"/>
      <c r="PPH322" s="92"/>
      <c r="PPI322" s="92"/>
      <c r="PPJ322" s="92"/>
      <c r="PPK322" s="92"/>
      <c r="PPL322" s="92"/>
      <c r="PPM322" s="92"/>
      <c r="PPN322" s="92"/>
      <c r="PPO322" s="92"/>
      <c r="PPP322" s="92"/>
      <c r="PPQ322" s="92"/>
      <c r="PPR322" s="92"/>
      <c r="PPS322" s="92"/>
      <c r="PPT322" s="92"/>
      <c r="PPU322" s="92"/>
      <c r="PPV322" s="92"/>
      <c r="PPW322" s="92"/>
      <c r="PPX322" s="92"/>
      <c r="PPY322" s="92"/>
      <c r="PPZ322" s="92"/>
      <c r="PQA322" s="92"/>
      <c r="PQB322" s="92"/>
      <c r="PQC322" s="92"/>
      <c r="PQD322" s="92"/>
      <c r="PQE322" s="92"/>
      <c r="PQF322" s="92"/>
      <c r="PQG322" s="92"/>
      <c r="PQH322" s="92"/>
      <c r="PQI322" s="92"/>
      <c r="PQJ322" s="92"/>
      <c r="PQK322" s="92"/>
      <c r="PQL322" s="92"/>
      <c r="PQM322" s="92"/>
      <c r="PQN322" s="92"/>
      <c r="PQO322" s="92"/>
      <c r="PQP322" s="92"/>
      <c r="PQQ322" s="92"/>
      <c r="PQR322" s="92"/>
      <c r="PQS322" s="92"/>
      <c r="PQT322" s="92"/>
      <c r="PQU322" s="92"/>
      <c r="PQV322" s="92"/>
      <c r="PQW322" s="92"/>
      <c r="PQX322" s="92"/>
      <c r="PQY322" s="92"/>
      <c r="PQZ322" s="92"/>
      <c r="PRA322" s="92"/>
      <c r="PRB322" s="92"/>
      <c r="PRC322" s="92"/>
      <c r="PRD322" s="92"/>
      <c r="PRE322" s="92"/>
      <c r="PRF322" s="92"/>
      <c r="PRG322" s="92"/>
      <c r="PRH322" s="92"/>
      <c r="PRI322" s="92"/>
      <c r="PRJ322" s="92"/>
      <c r="PRK322" s="92"/>
      <c r="PRL322" s="92"/>
      <c r="PRM322" s="92"/>
      <c r="PRN322" s="92"/>
      <c r="PRO322" s="92"/>
      <c r="PRP322" s="92"/>
      <c r="PRQ322" s="92"/>
      <c r="PRR322" s="92"/>
      <c r="PRS322" s="92"/>
      <c r="PRT322" s="92"/>
      <c r="PRU322" s="92"/>
      <c r="PRV322" s="92"/>
      <c r="PRW322" s="92"/>
      <c r="PRX322" s="92"/>
      <c r="PRY322" s="92"/>
      <c r="PRZ322" s="92"/>
      <c r="PSA322" s="92"/>
      <c r="PSB322" s="92"/>
      <c r="PSC322" s="92"/>
      <c r="PSD322" s="92"/>
      <c r="PSE322" s="92"/>
      <c r="PSF322" s="92"/>
      <c r="PSG322" s="92"/>
      <c r="PSH322" s="92"/>
      <c r="PSI322" s="92"/>
      <c r="PSJ322" s="92"/>
      <c r="PSK322" s="92"/>
      <c r="PSL322" s="92"/>
      <c r="PSM322" s="92"/>
      <c r="PSN322" s="92"/>
      <c r="PSO322" s="92"/>
      <c r="PSP322" s="92"/>
      <c r="PSQ322" s="92"/>
      <c r="PSR322" s="92"/>
      <c r="PSS322" s="92"/>
      <c r="PST322" s="92"/>
      <c r="PSU322" s="92"/>
      <c r="PSV322" s="92"/>
      <c r="PSW322" s="92"/>
      <c r="PSX322" s="92"/>
      <c r="PSY322" s="92"/>
      <c r="PSZ322" s="92"/>
      <c r="PTA322" s="92"/>
      <c r="PTB322" s="92"/>
      <c r="PTC322" s="92"/>
      <c r="PTD322" s="92"/>
      <c r="PTE322" s="92"/>
      <c r="PTF322" s="92"/>
      <c r="PTG322" s="92"/>
      <c r="PTH322" s="92"/>
      <c r="PTI322" s="92"/>
      <c r="PTJ322" s="92"/>
      <c r="PTK322" s="92"/>
      <c r="PTL322" s="92"/>
      <c r="PTM322" s="92"/>
      <c r="PTN322" s="92"/>
      <c r="PTO322" s="92"/>
      <c r="PTP322" s="92"/>
      <c r="PTQ322" s="92"/>
      <c r="PTR322" s="92"/>
      <c r="PTS322" s="92"/>
      <c r="PTT322" s="92"/>
      <c r="PTU322" s="92"/>
      <c r="PTV322" s="92"/>
      <c r="PTW322" s="92"/>
      <c r="PTX322" s="92"/>
      <c r="PTY322" s="92"/>
      <c r="PTZ322" s="92"/>
      <c r="PUA322" s="92"/>
      <c r="PUB322" s="92"/>
      <c r="PUC322" s="92"/>
      <c r="PUD322" s="92"/>
      <c r="PUE322" s="92"/>
      <c r="PUF322" s="92"/>
      <c r="PUG322" s="92"/>
      <c r="PUH322" s="92"/>
      <c r="PUI322" s="92"/>
      <c r="PUJ322" s="92"/>
      <c r="PUK322" s="92"/>
      <c r="PUL322" s="92"/>
      <c r="PUM322" s="92"/>
      <c r="PUN322" s="92"/>
      <c r="PUO322" s="92"/>
      <c r="PUP322" s="92"/>
      <c r="PUQ322" s="92"/>
      <c r="PUR322" s="92"/>
      <c r="PUS322" s="92"/>
      <c r="PUT322" s="92"/>
      <c r="PUU322" s="92"/>
      <c r="PUV322" s="92"/>
      <c r="PUW322" s="92"/>
      <c r="PUX322" s="92"/>
      <c r="PUY322" s="92"/>
      <c r="PUZ322" s="92"/>
      <c r="PVA322" s="92"/>
      <c r="PVB322" s="92"/>
      <c r="PVC322" s="92"/>
      <c r="PVD322" s="92"/>
      <c r="PVE322" s="92"/>
      <c r="PVF322" s="92"/>
      <c r="PVG322" s="92"/>
      <c r="PVH322" s="92"/>
      <c r="PVI322" s="92"/>
      <c r="PVJ322" s="92"/>
      <c r="PVK322" s="92"/>
      <c r="PVL322" s="92"/>
      <c r="PVM322" s="92"/>
      <c r="PVN322" s="92"/>
      <c r="PVO322" s="92"/>
      <c r="PVP322" s="92"/>
      <c r="PVQ322" s="92"/>
      <c r="PVR322" s="92"/>
      <c r="PVS322" s="92"/>
      <c r="PVT322" s="92"/>
      <c r="PVU322" s="92"/>
      <c r="PVV322" s="92"/>
      <c r="PVW322" s="92"/>
      <c r="PVX322" s="92"/>
      <c r="PVY322" s="92"/>
      <c r="PVZ322" s="92"/>
      <c r="PWA322" s="92"/>
      <c r="PWB322" s="92"/>
      <c r="PWC322" s="92"/>
      <c r="PWD322" s="92"/>
      <c r="PWE322" s="92"/>
      <c r="PWF322" s="92"/>
      <c r="PWG322" s="92"/>
      <c r="PWH322" s="92"/>
      <c r="PWI322" s="92"/>
      <c r="PWJ322" s="92"/>
      <c r="PWK322" s="92"/>
      <c r="PWL322" s="92"/>
      <c r="PWM322" s="92"/>
      <c r="PWN322" s="92"/>
      <c r="PWO322" s="92"/>
      <c r="PWP322" s="92"/>
      <c r="PWQ322" s="92"/>
      <c r="PWR322" s="92"/>
      <c r="PWS322" s="92"/>
      <c r="PWT322" s="92"/>
      <c r="PWU322" s="92"/>
      <c r="PWV322" s="92"/>
      <c r="PWW322" s="92"/>
      <c r="PWX322" s="92"/>
      <c r="PWY322" s="92"/>
      <c r="PWZ322" s="92"/>
      <c r="PXA322" s="92"/>
      <c r="PXB322" s="92"/>
      <c r="PXC322" s="92"/>
      <c r="PXD322" s="92"/>
      <c r="PXE322" s="92"/>
      <c r="PXF322" s="92"/>
      <c r="PXG322" s="92"/>
      <c r="PXH322" s="92"/>
      <c r="PXI322" s="92"/>
      <c r="PXJ322" s="92"/>
      <c r="PXK322" s="92"/>
      <c r="PXL322" s="92"/>
      <c r="PXM322" s="92"/>
      <c r="PXN322" s="92"/>
      <c r="PXO322" s="92"/>
      <c r="PXP322" s="92"/>
      <c r="PXQ322" s="92"/>
      <c r="PXR322" s="92"/>
      <c r="PXS322" s="92"/>
      <c r="PXT322" s="92"/>
      <c r="PXU322" s="92"/>
      <c r="PXV322" s="92"/>
      <c r="PXW322" s="92"/>
      <c r="PXX322" s="92"/>
      <c r="PXY322" s="92"/>
      <c r="PXZ322" s="92"/>
      <c r="PYA322" s="92"/>
      <c r="PYB322" s="92"/>
      <c r="PYC322" s="92"/>
      <c r="PYD322" s="92"/>
      <c r="PYE322" s="92"/>
      <c r="PYF322" s="92"/>
      <c r="PYG322" s="92"/>
      <c r="PYH322" s="92"/>
      <c r="PYI322" s="92"/>
      <c r="PYJ322" s="92"/>
      <c r="PYK322" s="92"/>
      <c r="PYL322" s="92"/>
      <c r="PYM322" s="92"/>
      <c r="PYN322" s="92"/>
      <c r="PYO322" s="92"/>
      <c r="PYP322" s="92"/>
      <c r="PYQ322" s="92"/>
      <c r="PYR322" s="92"/>
      <c r="PYS322" s="92"/>
      <c r="PYT322" s="92"/>
      <c r="PYU322" s="92"/>
      <c r="PYV322" s="92"/>
      <c r="PYW322" s="92"/>
      <c r="PYX322" s="92"/>
      <c r="PYY322" s="92"/>
      <c r="PYZ322" s="92"/>
      <c r="PZA322" s="92"/>
      <c r="PZB322" s="92"/>
      <c r="PZC322" s="92"/>
      <c r="PZD322" s="92"/>
      <c r="PZE322" s="92"/>
      <c r="PZF322" s="92"/>
      <c r="PZG322" s="92"/>
      <c r="PZH322" s="92"/>
      <c r="PZI322" s="92"/>
      <c r="PZJ322" s="92"/>
      <c r="PZK322" s="92"/>
      <c r="PZL322" s="92"/>
      <c r="PZM322" s="92"/>
      <c r="PZN322" s="92"/>
      <c r="PZO322" s="92"/>
      <c r="PZP322" s="92"/>
      <c r="PZQ322" s="92"/>
      <c r="PZR322" s="92"/>
      <c r="PZS322" s="92"/>
      <c r="PZT322" s="92"/>
      <c r="PZU322" s="92"/>
      <c r="PZV322" s="92"/>
      <c r="PZW322" s="92"/>
      <c r="PZX322" s="92"/>
      <c r="PZY322" s="92"/>
      <c r="PZZ322" s="92"/>
      <c r="QAA322" s="92"/>
      <c r="QAB322" s="92"/>
      <c r="QAC322" s="92"/>
      <c r="QAD322" s="92"/>
      <c r="QAE322" s="92"/>
      <c r="QAF322" s="92"/>
      <c r="QAG322" s="92"/>
      <c r="QAH322" s="92"/>
      <c r="QAI322" s="92"/>
      <c r="QAJ322" s="92"/>
      <c r="QAK322" s="92"/>
      <c r="QAL322" s="92"/>
      <c r="QAM322" s="92"/>
      <c r="QAN322" s="92"/>
      <c r="QAO322" s="92"/>
      <c r="QAP322" s="92"/>
      <c r="QAQ322" s="92"/>
      <c r="QAR322" s="92"/>
      <c r="QAS322" s="92"/>
      <c r="QAT322" s="92"/>
      <c r="QAU322" s="92"/>
      <c r="QAV322" s="92"/>
      <c r="QAW322" s="92"/>
      <c r="QAX322" s="92"/>
      <c r="QAY322" s="92"/>
      <c r="QAZ322" s="92"/>
      <c r="QBA322" s="92"/>
      <c r="QBB322" s="92"/>
      <c r="QBC322" s="92"/>
      <c r="QBD322" s="92"/>
      <c r="QBE322" s="92"/>
      <c r="QBF322" s="92"/>
      <c r="QBG322" s="92"/>
      <c r="QBH322" s="92"/>
      <c r="QBI322" s="92"/>
      <c r="QBJ322" s="92"/>
      <c r="QBK322" s="92"/>
      <c r="QBL322" s="92"/>
      <c r="QBM322" s="92"/>
      <c r="QBN322" s="92"/>
      <c r="QBO322" s="92"/>
      <c r="QBP322" s="92"/>
      <c r="QBQ322" s="92"/>
      <c r="QBR322" s="92"/>
      <c r="QBS322" s="92"/>
      <c r="QBT322" s="92"/>
      <c r="QBU322" s="92"/>
      <c r="QBV322" s="92"/>
      <c r="QBW322" s="92"/>
      <c r="QBX322" s="92"/>
      <c r="QBY322" s="92"/>
      <c r="QBZ322" s="92"/>
      <c r="QCA322" s="92"/>
      <c r="QCB322" s="92"/>
      <c r="QCC322" s="92"/>
      <c r="QCD322" s="92"/>
      <c r="QCE322" s="92"/>
      <c r="QCF322" s="92"/>
      <c r="QCG322" s="92"/>
      <c r="QCH322" s="92"/>
      <c r="QCI322" s="92"/>
      <c r="QCJ322" s="92"/>
      <c r="QCK322" s="92"/>
      <c r="QCL322" s="92"/>
      <c r="QCM322" s="92"/>
      <c r="QCN322" s="92"/>
      <c r="QCO322" s="92"/>
      <c r="QCP322" s="92"/>
      <c r="QCQ322" s="92"/>
      <c r="QCR322" s="92"/>
      <c r="QCS322" s="92"/>
      <c r="QCT322" s="92"/>
      <c r="QCU322" s="92"/>
      <c r="QCV322" s="92"/>
      <c r="QCW322" s="92"/>
      <c r="QCX322" s="92"/>
      <c r="QCY322" s="92"/>
      <c r="QCZ322" s="92"/>
      <c r="QDA322" s="92"/>
      <c r="QDB322" s="92"/>
      <c r="QDC322" s="92"/>
      <c r="QDD322" s="92"/>
      <c r="QDE322" s="92"/>
      <c r="QDF322" s="92"/>
      <c r="QDG322" s="92"/>
      <c r="QDH322" s="92"/>
      <c r="QDI322" s="92"/>
      <c r="QDJ322" s="92"/>
      <c r="QDK322" s="92"/>
      <c r="QDL322" s="92"/>
      <c r="QDM322" s="92"/>
      <c r="QDN322" s="92"/>
      <c r="QDO322" s="92"/>
      <c r="QDP322" s="92"/>
      <c r="QDQ322" s="92"/>
      <c r="QDR322" s="92"/>
      <c r="QDS322" s="92"/>
      <c r="QDT322" s="92"/>
      <c r="QDU322" s="92"/>
      <c r="QDV322" s="92"/>
      <c r="QDW322" s="92"/>
      <c r="QDX322" s="92"/>
      <c r="QDY322" s="92"/>
      <c r="QDZ322" s="92"/>
      <c r="QEA322" s="92"/>
      <c r="QEB322" s="92"/>
      <c r="QEC322" s="92"/>
      <c r="QED322" s="92"/>
      <c r="QEE322" s="92"/>
      <c r="QEF322" s="92"/>
      <c r="QEG322" s="92"/>
      <c r="QEH322" s="92"/>
      <c r="QEI322" s="92"/>
      <c r="QEJ322" s="92"/>
      <c r="QEK322" s="92"/>
      <c r="QEL322" s="92"/>
      <c r="QEM322" s="92"/>
      <c r="QEN322" s="92"/>
      <c r="QEO322" s="92"/>
      <c r="QEP322" s="92"/>
      <c r="QEQ322" s="92"/>
      <c r="QER322" s="92"/>
      <c r="QES322" s="92"/>
      <c r="QET322" s="92"/>
      <c r="QEU322" s="92"/>
      <c r="QEV322" s="92"/>
      <c r="QEW322" s="92"/>
      <c r="QEX322" s="92"/>
      <c r="QEY322" s="92"/>
      <c r="QEZ322" s="92"/>
      <c r="QFA322" s="92"/>
      <c r="QFB322" s="92"/>
      <c r="QFC322" s="92"/>
      <c r="QFD322" s="92"/>
      <c r="QFE322" s="92"/>
      <c r="QFF322" s="92"/>
      <c r="QFG322" s="92"/>
      <c r="QFH322" s="92"/>
      <c r="QFI322" s="92"/>
      <c r="QFJ322" s="92"/>
      <c r="QFK322" s="92"/>
      <c r="QFL322" s="92"/>
      <c r="QFM322" s="92"/>
      <c r="QFN322" s="92"/>
      <c r="QFO322" s="92"/>
      <c r="QFP322" s="92"/>
      <c r="QFQ322" s="92"/>
      <c r="QFR322" s="92"/>
      <c r="QFS322" s="92"/>
      <c r="QFT322" s="92"/>
      <c r="QFU322" s="92"/>
      <c r="QFV322" s="92"/>
      <c r="QFW322" s="92"/>
      <c r="QFX322" s="92"/>
      <c r="QFY322" s="92"/>
      <c r="QFZ322" s="92"/>
      <c r="QGA322" s="92"/>
      <c r="QGB322" s="92"/>
      <c r="QGC322" s="92"/>
      <c r="QGD322" s="92"/>
      <c r="QGE322" s="92"/>
      <c r="QGF322" s="92"/>
      <c r="QGG322" s="92"/>
      <c r="QGH322" s="92"/>
      <c r="QGI322" s="92"/>
      <c r="QGJ322" s="92"/>
      <c r="QGK322" s="92"/>
      <c r="QGL322" s="92"/>
      <c r="QGM322" s="92"/>
      <c r="QGN322" s="92"/>
      <c r="QGO322" s="92"/>
      <c r="QGP322" s="92"/>
      <c r="QGQ322" s="92"/>
      <c r="QGR322" s="92"/>
      <c r="QGS322" s="92"/>
      <c r="QGT322" s="92"/>
      <c r="QGU322" s="92"/>
      <c r="QGV322" s="92"/>
      <c r="QGW322" s="92"/>
      <c r="QGX322" s="92"/>
      <c r="QGY322" s="92"/>
      <c r="QGZ322" s="92"/>
      <c r="QHA322" s="92"/>
      <c r="QHB322" s="92"/>
      <c r="QHC322" s="92"/>
      <c r="QHD322" s="92"/>
      <c r="QHE322" s="92"/>
      <c r="QHF322" s="92"/>
      <c r="QHG322" s="92"/>
      <c r="QHH322" s="92"/>
      <c r="QHI322" s="92"/>
      <c r="QHJ322" s="92"/>
      <c r="QHK322" s="92"/>
      <c r="QHL322" s="92"/>
      <c r="QHM322" s="92"/>
      <c r="QHN322" s="92"/>
      <c r="QHO322" s="92"/>
      <c r="QHP322" s="92"/>
      <c r="QHQ322" s="92"/>
      <c r="QHR322" s="92"/>
      <c r="QHS322" s="92"/>
      <c r="QHT322" s="92"/>
      <c r="QHU322" s="92"/>
      <c r="QHV322" s="92"/>
      <c r="QHW322" s="92"/>
      <c r="QHX322" s="92"/>
      <c r="QHY322" s="92"/>
      <c r="QHZ322" s="92"/>
      <c r="QIA322" s="92"/>
      <c r="QIB322" s="92"/>
      <c r="QIC322" s="92"/>
      <c r="QID322" s="92"/>
      <c r="QIE322" s="92"/>
      <c r="QIF322" s="92"/>
      <c r="QIG322" s="92"/>
      <c r="QIH322" s="92"/>
      <c r="QII322" s="92"/>
      <c r="QIJ322" s="92"/>
      <c r="QIK322" s="92"/>
      <c r="QIL322" s="92"/>
      <c r="QIM322" s="92"/>
      <c r="QIN322" s="92"/>
      <c r="QIO322" s="92"/>
      <c r="QIP322" s="92"/>
      <c r="QIQ322" s="92"/>
      <c r="QIR322" s="92"/>
      <c r="QIS322" s="92"/>
      <c r="QIT322" s="92"/>
      <c r="QIU322" s="92"/>
      <c r="QIV322" s="92"/>
      <c r="QIW322" s="92"/>
      <c r="QIX322" s="92"/>
      <c r="QIY322" s="92"/>
      <c r="QIZ322" s="92"/>
      <c r="QJA322" s="92"/>
      <c r="QJB322" s="92"/>
      <c r="QJC322" s="92"/>
      <c r="QJD322" s="92"/>
      <c r="QJE322" s="92"/>
      <c r="QJF322" s="92"/>
      <c r="QJG322" s="92"/>
      <c r="QJH322" s="92"/>
      <c r="QJI322" s="92"/>
      <c r="QJJ322" s="92"/>
      <c r="QJK322" s="92"/>
      <c r="QJL322" s="92"/>
      <c r="QJM322" s="92"/>
      <c r="QJN322" s="92"/>
      <c r="QJO322" s="92"/>
      <c r="QJP322" s="92"/>
      <c r="QJQ322" s="92"/>
      <c r="QJR322" s="92"/>
      <c r="QJS322" s="92"/>
      <c r="QJT322" s="92"/>
      <c r="QJU322" s="92"/>
      <c r="QJV322" s="92"/>
      <c r="QJW322" s="92"/>
      <c r="QJX322" s="92"/>
      <c r="QJY322" s="92"/>
      <c r="QJZ322" s="92"/>
      <c r="QKA322" s="92"/>
      <c r="QKB322" s="92"/>
      <c r="QKC322" s="92"/>
      <c r="QKD322" s="92"/>
      <c r="QKE322" s="92"/>
      <c r="QKF322" s="92"/>
      <c r="QKG322" s="92"/>
      <c r="QKH322" s="92"/>
      <c r="QKI322" s="92"/>
      <c r="QKJ322" s="92"/>
      <c r="QKK322" s="92"/>
      <c r="QKL322" s="92"/>
      <c r="QKM322" s="92"/>
      <c r="QKN322" s="92"/>
      <c r="QKO322" s="92"/>
      <c r="QKP322" s="92"/>
      <c r="QKQ322" s="92"/>
      <c r="QKR322" s="92"/>
      <c r="QKS322" s="92"/>
      <c r="QKT322" s="92"/>
      <c r="QKU322" s="92"/>
      <c r="QKV322" s="92"/>
      <c r="QKW322" s="92"/>
      <c r="QKX322" s="92"/>
      <c r="QKY322" s="92"/>
      <c r="QKZ322" s="92"/>
      <c r="QLA322" s="92"/>
      <c r="QLB322" s="92"/>
      <c r="QLC322" s="92"/>
      <c r="QLD322" s="92"/>
      <c r="QLE322" s="92"/>
      <c r="QLF322" s="92"/>
      <c r="QLG322" s="92"/>
      <c r="QLH322" s="92"/>
      <c r="QLI322" s="92"/>
      <c r="QLJ322" s="92"/>
      <c r="QLK322" s="92"/>
      <c r="QLL322" s="92"/>
      <c r="QLM322" s="92"/>
      <c r="QLN322" s="92"/>
      <c r="QLO322" s="92"/>
      <c r="QLP322" s="92"/>
      <c r="QLQ322" s="92"/>
      <c r="QLR322" s="92"/>
      <c r="QLS322" s="92"/>
      <c r="QLT322" s="92"/>
      <c r="QLU322" s="92"/>
      <c r="QLV322" s="92"/>
      <c r="QLW322" s="92"/>
      <c r="QLX322" s="92"/>
      <c r="QLY322" s="92"/>
      <c r="QLZ322" s="92"/>
      <c r="QMA322" s="92"/>
      <c r="QMB322" s="92"/>
      <c r="QMC322" s="92"/>
      <c r="QMD322" s="92"/>
      <c r="QME322" s="92"/>
      <c r="QMF322" s="92"/>
      <c r="QMG322" s="92"/>
      <c r="QMH322" s="92"/>
      <c r="QMI322" s="92"/>
      <c r="QMJ322" s="92"/>
      <c r="QMK322" s="92"/>
      <c r="QML322" s="92"/>
      <c r="QMM322" s="92"/>
      <c r="QMN322" s="92"/>
      <c r="QMO322" s="92"/>
      <c r="QMP322" s="92"/>
      <c r="QMQ322" s="92"/>
      <c r="QMR322" s="92"/>
      <c r="QMS322" s="92"/>
      <c r="QMT322" s="92"/>
      <c r="QMU322" s="92"/>
      <c r="QMV322" s="92"/>
      <c r="QMW322" s="92"/>
      <c r="QMX322" s="92"/>
      <c r="QMY322" s="92"/>
      <c r="QMZ322" s="92"/>
      <c r="QNA322" s="92"/>
      <c r="QNB322" s="92"/>
      <c r="QNC322" s="92"/>
      <c r="QND322" s="92"/>
      <c r="QNE322" s="92"/>
      <c r="QNF322" s="92"/>
      <c r="QNG322" s="92"/>
      <c r="QNH322" s="92"/>
      <c r="QNI322" s="92"/>
      <c r="QNJ322" s="92"/>
      <c r="QNK322" s="92"/>
      <c r="QNL322" s="92"/>
      <c r="QNM322" s="92"/>
      <c r="QNN322" s="92"/>
      <c r="QNO322" s="92"/>
      <c r="QNP322" s="92"/>
      <c r="QNQ322" s="92"/>
      <c r="QNR322" s="92"/>
      <c r="QNS322" s="92"/>
      <c r="QNT322" s="92"/>
      <c r="QNU322" s="92"/>
      <c r="QNV322" s="92"/>
      <c r="QNW322" s="92"/>
      <c r="QNX322" s="92"/>
      <c r="QNY322" s="92"/>
      <c r="QNZ322" s="92"/>
      <c r="QOA322" s="92"/>
      <c r="QOB322" s="92"/>
      <c r="QOC322" s="92"/>
      <c r="QOD322" s="92"/>
      <c r="QOE322" s="92"/>
      <c r="QOF322" s="92"/>
      <c r="QOG322" s="92"/>
      <c r="QOH322" s="92"/>
      <c r="QOI322" s="92"/>
      <c r="QOJ322" s="92"/>
      <c r="QOK322" s="92"/>
      <c r="QOL322" s="92"/>
      <c r="QOM322" s="92"/>
      <c r="QON322" s="92"/>
      <c r="QOO322" s="92"/>
      <c r="QOP322" s="92"/>
      <c r="QOQ322" s="92"/>
      <c r="QOR322" s="92"/>
      <c r="QOS322" s="92"/>
      <c r="QOT322" s="92"/>
      <c r="QOU322" s="92"/>
      <c r="QOV322" s="92"/>
      <c r="QOW322" s="92"/>
      <c r="QOX322" s="92"/>
      <c r="QOY322" s="92"/>
      <c r="QOZ322" s="92"/>
      <c r="QPA322" s="92"/>
      <c r="QPB322" s="92"/>
      <c r="QPC322" s="92"/>
      <c r="QPD322" s="92"/>
      <c r="QPE322" s="92"/>
      <c r="QPF322" s="92"/>
      <c r="QPG322" s="92"/>
      <c r="QPH322" s="92"/>
      <c r="QPI322" s="92"/>
      <c r="QPJ322" s="92"/>
      <c r="QPK322" s="92"/>
      <c r="QPL322" s="92"/>
      <c r="QPM322" s="92"/>
      <c r="QPN322" s="92"/>
      <c r="QPO322" s="92"/>
      <c r="QPP322" s="92"/>
      <c r="QPQ322" s="92"/>
      <c r="QPR322" s="92"/>
      <c r="QPS322" s="92"/>
      <c r="QPT322" s="92"/>
      <c r="QPU322" s="92"/>
      <c r="QPV322" s="92"/>
      <c r="QPW322" s="92"/>
      <c r="QPX322" s="92"/>
      <c r="QPY322" s="92"/>
      <c r="QPZ322" s="92"/>
      <c r="QQA322" s="92"/>
      <c r="QQB322" s="92"/>
      <c r="QQC322" s="92"/>
      <c r="QQD322" s="92"/>
      <c r="QQE322" s="92"/>
      <c r="QQF322" s="92"/>
      <c r="QQG322" s="92"/>
      <c r="QQH322" s="92"/>
      <c r="QQI322" s="92"/>
      <c r="QQJ322" s="92"/>
      <c r="QQK322" s="92"/>
      <c r="QQL322" s="92"/>
      <c r="QQM322" s="92"/>
      <c r="QQN322" s="92"/>
      <c r="QQO322" s="92"/>
      <c r="QQP322" s="92"/>
      <c r="QQQ322" s="92"/>
      <c r="QQR322" s="92"/>
      <c r="QQS322" s="92"/>
      <c r="QQT322" s="92"/>
      <c r="QQU322" s="92"/>
      <c r="QQV322" s="92"/>
      <c r="QQW322" s="92"/>
      <c r="QQX322" s="92"/>
      <c r="QQY322" s="92"/>
      <c r="QQZ322" s="92"/>
      <c r="QRA322" s="92"/>
      <c r="QRB322" s="92"/>
      <c r="QRC322" s="92"/>
      <c r="QRD322" s="92"/>
      <c r="QRE322" s="92"/>
      <c r="QRF322" s="92"/>
      <c r="QRG322" s="92"/>
      <c r="QRH322" s="92"/>
      <c r="QRI322" s="92"/>
      <c r="QRJ322" s="92"/>
      <c r="QRK322" s="92"/>
      <c r="QRL322" s="92"/>
      <c r="QRM322" s="92"/>
      <c r="QRN322" s="92"/>
      <c r="QRO322" s="92"/>
      <c r="QRP322" s="92"/>
      <c r="QRQ322" s="92"/>
      <c r="QRR322" s="92"/>
      <c r="QRS322" s="92"/>
      <c r="QRT322" s="92"/>
      <c r="QRU322" s="92"/>
      <c r="QRV322" s="92"/>
      <c r="QRW322" s="92"/>
      <c r="QRX322" s="92"/>
      <c r="QRY322" s="92"/>
      <c r="QRZ322" s="92"/>
      <c r="QSA322" s="92"/>
      <c r="QSB322" s="92"/>
      <c r="QSC322" s="92"/>
      <c r="QSD322" s="92"/>
      <c r="QSE322" s="92"/>
      <c r="QSF322" s="92"/>
      <c r="QSG322" s="92"/>
      <c r="QSH322" s="92"/>
      <c r="QSI322" s="92"/>
      <c r="QSJ322" s="92"/>
      <c r="QSK322" s="92"/>
      <c r="QSL322" s="92"/>
      <c r="QSM322" s="92"/>
      <c r="QSN322" s="92"/>
      <c r="QSO322" s="92"/>
      <c r="QSP322" s="92"/>
      <c r="QSQ322" s="92"/>
      <c r="QSR322" s="92"/>
      <c r="QSS322" s="92"/>
      <c r="QST322" s="92"/>
      <c r="QSU322" s="92"/>
      <c r="QSV322" s="92"/>
      <c r="QSW322" s="92"/>
      <c r="QSX322" s="92"/>
      <c r="QSY322" s="92"/>
      <c r="QSZ322" s="92"/>
      <c r="QTA322" s="92"/>
      <c r="QTB322" s="92"/>
      <c r="QTC322" s="92"/>
      <c r="QTD322" s="92"/>
      <c r="QTE322" s="92"/>
      <c r="QTF322" s="92"/>
      <c r="QTG322" s="92"/>
      <c r="QTH322" s="92"/>
      <c r="QTI322" s="92"/>
      <c r="QTJ322" s="92"/>
      <c r="QTK322" s="92"/>
      <c r="QTL322" s="92"/>
      <c r="QTM322" s="92"/>
      <c r="QTN322" s="92"/>
      <c r="QTO322" s="92"/>
      <c r="QTP322" s="92"/>
      <c r="QTQ322" s="92"/>
      <c r="QTR322" s="92"/>
      <c r="QTS322" s="92"/>
      <c r="QTT322" s="92"/>
      <c r="QTU322" s="92"/>
      <c r="QTV322" s="92"/>
      <c r="QTW322" s="92"/>
      <c r="QTX322" s="92"/>
      <c r="QTY322" s="92"/>
      <c r="QTZ322" s="92"/>
      <c r="QUA322" s="92"/>
      <c r="QUB322" s="92"/>
      <c r="QUC322" s="92"/>
      <c r="QUD322" s="92"/>
      <c r="QUE322" s="92"/>
      <c r="QUF322" s="92"/>
      <c r="QUG322" s="92"/>
      <c r="QUH322" s="92"/>
      <c r="QUI322" s="92"/>
      <c r="QUJ322" s="92"/>
      <c r="QUK322" s="92"/>
      <c r="QUL322" s="92"/>
      <c r="QUM322" s="92"/>
      <c r="QUN322" s="92"/>
      <c r="QUO322" s="92"/>
      <c r="QUP322" s="92"/>
      <c r="QUQ322" s="92"/>
      <c r="QUR322" s="92"/>
      <c r="QUS322" s="92"/>
      <c r="QUT322" s="92"/>
      <c r="QUU322" s="92"/>
      <c r="QUV322" s="92"/>
      <c r="QUW322" s="92"/>
      <c r="QUX322" s="92"/>
      <c r="QUY322" s="92"/>
      <c r="QUZ322" s="92"/>
      <c r="QVA322" s="92"/>
      <c r="QVB322" s="92"/>
      <c r="QVC322" s="92"/>
      <c r="QVD322" s="92"/>
      <c r="QVE322" s="92"/>
      <c r="QVF322" s="92"/>
      <c r="QVG322" s="92"/>
      <c r="QVH322" s="92"/>
      <c r="QVI322" s="92"/>
      <c r="QVJ322" s="92"/>
      <c r="QVK322" s="92"/>
      <c r="QVL322" s="92"/>
      <c r="QVM322" s="92"/>
      <c r="QVN322" s="92"/>
      <c r="QVO322" s="92"/>
      <c r="QVP322" s="92"/>
      <c r="QVQ322" s="92"/>
      <c r="QVR322" s="92"/>
      <c r="QVS322" s="92"/>
      <c r="QVT322" s="92"/>
      <c r="QVU322" s="92"/>
      <c r="QVV322" s="92"/>
      <c r="QVW322" s="92"/>
      <c r="QVX322" s="92"/>
      <c r="QVY322" s="92"/>
      <c r="QVZ322" s="92"/>
      <c r="QWA322" s="92"/>
      <c r="QWB322" s="92"/>
      <c r="QWC322" s="92"/>
      <c r="QWD322" s="92"/>
      <c r="QWE322" s="92"/>
      <c r="QWF322" s="92"/>
      <c r="QWG322" s="92"/>
      <c r="QWH322" s="92"/>
      <c r="QWI322" s="92"/>
      <c r="QWJ322" s="92"/>
      <c r="QWK322" s="92"/>
      <c r="QWL322" s="92"/>
      <c r="QWM322" s="92"/>
      <c r="QWN322" s="92"/>
      <c r="QWO322" s="92"/>
      <c r="QWP322" s="92"/>
      <c r="QWQ322" s="92"/>
      <c r="QWR322" s="92"/>
      <c r="QWS322" s="92"/>
      <c r="QWT322" s="92"/>
      <c r="QWU322" s="92"/>
      <c r="QWV322" s="92"/>
      <c r="QWW322" s="92"/>
      <c r="QWX322" s="92"/>
      <c r="QWY322" s="92"/>
      <c r="QWZ322" s="92"/>
      <c r="QXA322" s="92"/>
      <c r="QXB322" s="92"/>
      <c r="QXC322" s="92"/>
      <c r="QXD322" s="92"/>
      <c r="QXE322" s="92"/>
      <c r="QXF322" s="92"/>
      <c r="QXG322" s="92"/>
      <c r="QXH322" s="92"/>
      <c r="QXI322" s="92"/>
      <c r="QXJ322" s="92"/>
      <c r="QXK322" s="92"/>
      <c r="QXL322" s="92"/>
      <c r="QXM322" s="92"/>
      <c r="QXN322" s="92"/>
      <c r="QXO322" s="92"/>
      <c r="QXP322" s="92"/>
      <c r="QXQ322" s="92"/>
      <c r="QXR322" s="92"/>
      <c r="QXS322" s="92"/>
      <c r="QXT322" s="92"/>
      <c r="QXU322" s="92"/>
      <c r="QXV322" s="92"/>
      <c r="QXW322" s="92"/>
      <c r="QXX322" s="92"/>
      <c r="QXY322" s="92"/>
      <c r="QXZ322" s="92"/>
      <c r="QYA322" s="92"/>
      <c r="QYB322" s="92"/>
      <c r="QYC322" s="92"/>
      <c r="QYD322" s="92"/>
      <c r="QYE322" s="92"/>
      <c r="QYF322" s="92"/>
      <c r="QYG322" s="92"/>
      <c r="QYH322" s="92"/>
      <c r="QYI322" s="92"/>
      <c r="QYJ322" s="92"/>
      <c r="QYK322" s="92"/>
      <c r="QYL322" s="92"/>
      <c r="QYM322" s="92"/>
      <c r="QYN322" s="92"/>
      <c r="QYO322" s="92"/>
      <c r="QYP322" s="92"/>
      <c r="QYQ322" s="92"/>
      <c r="QYR322" s="92"/>
      <c r="QYS322" s="92"/>
      <c r="QYT322" s="92"/>
      <c r="QYU322" s="92"/>
      <c r="QYV322" s="92"/>
      <c r="QYW322" s="92"/>
      <c r="QYX322" s="92"/>
      <c r="QYY322" s="92"/>
      <c r="QYZ322" s="92"/>
      <c r="QZA322" s="92"/>
      <c r="QZB322" s="92"/>
      <c r="QZC322" s="92"/>
      <c r="QZD322" s="92"/>
      <c r="QZE322" s="92"/>
      <c r="QZF322" s="92"/>
      <c r="QZG322" s="92"/>
      <c r="QZH322" s="92"/>
      <c r="QZI322" s="92"/>
      <c r="QZJ322" s="92"/>
      <c r="QZK322" s="92"/>
      <c r="QZL322" s="92"/>
      <c r="QZM322" s="92"/>
      <c r="QZN322" s="92"/>
      <c r="QZO322" s="92"/>
      <c r="QZP322" s="92"/>
      <c r="QZQ322" s="92"/>
      <c r="QZR322" s="92"/>
      <c r="QZS322" s="92"/>
      <c r="QZT322" s="92"/>
      <c r="QZU322" s="92"/>
      <c r="QZV322" s="92"/>
      <c r="QZW322" s="92"/>
      <c r="QZX322" s="92"/>
      <c r="QZY322" s="92"/>
      <c r="QZZ322" s="92"/>
      <c r="RAA322" s="92"/>
      <c r="RAB322" s="92"/>
      <c r="RAC322" s="92"/>
      <c r="RAD322" s="92"/>
      <c r="RAE322" s="92"/>
      <c r="RAF322" s="92"/>
      <c r="RAG322" s="92"/>
      <c r="RAH322" s="92"/>
      <c r="RAI322" s="92"/>
      <c r="RAJ322" s="92"/>
      <c r="RAK322" s="92"/>
      <c r="RAL322" s="92"/>
      <c r="RAM322" s="92"/>
      <c r="RAN322" s="92"/>
      <c r="RAO322" s="92"/>
      <c r="RAP322" s="92"/>
      <c r="RAQ322" s="92"/>
      <c r="RAR322" s="92"/>
      <c r="RAS322" s="92"/>
      <c r="RAT322" s="92"/>
      <c r="RAU322" s="92"/>
      <c r="RAV322" s="92"/>
      <c r="RAW322" s="92"/>
      <c r="RAX322" s="92"/>
      <c r="RAY322" s="92"/>
      <c r="RAZ322" s="92"/>
      <c r="RBA322" s="92"/>
      <c r="RBB322" s="92"/>
      <c r="RBC322" s="92"/>
      <c r="RBD322" s="92"/>
      <c r="RBE322" s="92"/>
      <c r="RBF322" s="92"/>
      <c r="RBG322" s="92"/>
      <c r="RBH322" s="92"/>
      <c r="RBI322" s="92"/>
      <c r="RBJ322" s="92"/>
      <c r="RBK322" s="92"/>
      <c r="RBL322" s="92"/>
      <c r="RBM322" s="92"/>
      <c r="RBN322" s="92"/>
      <c r="RBO322" s="92"/>
      <c r="RBP322" s="92"/>
      <c r="RBQ322" s="92"/>
      <c r="RBR322" s="92"/>
      <c r="RBS322" s="92"/>
      <c r="RBT322" s="92"/>
      <c r="RBU322" s="92"/>
      <c r="RBV322" s="92"/>
      <c r="RBW322" s="92"/>
      <c r="RBX322" s="92"/>
      <c r="RBY322" s="92"/>
      <c r="RBZ322" s="92"/>
      <c r="RCA322" s="92"/>
      <c r="RCB322" s="92"/>
      <c r="RCC322" s="92"/>
      <c r="RCD322" s="92"/>
      <c r="RCE322" s="92"/>
      <c r="RCF322" s="92"/>
      <c r="RCG322" s="92"/>
      <c r="RCH322" s="92"/>
      <c r="RCI322" s="92"/>
      <c r="RCJ322" s="92"/>
      <c r="RCK322" s="92"/>
      <c r="RCL322" s="92"/>
      <c r="RCM322" s="92"/>
      <c r="RCN322" s="92"/>
      <c r="RCO322" s="92"/>
      <c r="RCP322" s="92"/>
      <c r="RCQ322" s="92"/>
      <c r="RCR322" s="92"/>
      <c r="RCS322" s="92"/>
      <c r="RCT322" s="92"/>
      <c r="RCU322" s="92"/>
      <c r="RCV322" s="92"/>
      <c r="RCW322" s="92"/>
      <c r="RCX322" s="92"/>
      <c r="RCY322" s="92"/>
      <c r="RCZ322" s="92"/>
      <c r="RDA322" s="92"/>
      <c r="RDB322" s="92"/>
      <c r="RDC322" s="92"/>
      <c r="RDD322" s="92"/>
      <c r="RDE322" s="92"/>
      <c r="RDF322" s="92"/>
      <c r="RDG322" s="92"/>
      <c r="RDH322" s="92"/>
      <c r="RDI322" s="92"/>
      <c r="RDJ322" s="92"/>
      <c r="RDK322" s="92"/>
      <c r="RDL322" s="92"/>
      <c r="RDM322" s="92"/>
      <c r="RDN322" s="92"/>
      <c r="RDO322" s="92"/>
      <c r="RDP322" s="92"/>
      <c r="RDQ322" s="92"/>
      <c r="RDR322" s="92"/>
      <c r="RDS322" s="92"/>
      <c r="RDT322" s="92"/>
      <c r="RDU322" s="92"/>
      <c r="RDV322" s="92"/>
      <c r="RDW322" s="92"/>
      <c r="RDX322" s="92"/>
      <c r="RDY322" s="92"/>
      <c r="RDZ322" s="92"/>
      <c r="REA322" s="92"/>
      <c r="REB322" s="92"/>
      <c r="REC322" s="92"/>
      <c r="RED322" s="92"/>
      <c r="REE322" s="92"/>
      <c r="REF322" s="92"/>
      <c r="REG322" s="92"/>
      <c r="REH322" s="92"/>
      <c r="REI322" s="92"/>
      <c r="REJ322" s="92"/>
      <c r="REK322" s="92"/>
      <c r="REL322" s="92"/>
      <c r="REM322" s="92"/>
      <c r="REN322" s="92"/>
      <c r="REO322" s="92"/>
      <c r="REP322" s="92"/>
      <c r="REQ322" s="92"/>
      <c r="RER322" s="92"/>
      <c r="RES322" s="92"/>
      <c r="RET322" s="92"/>
      <c r="REU322" s="92"/>
      <c r="REV322" s="92"/>
      <c r="REW322" s="92"/>
      <c r="REX322" s="92"/>
      <c r="REY322" s="92"/>
      <c r="REZ322" s="92"/>
      <c r="RFA322" s="92"/>
      <c r="RFB322" s="92"/>
      <c r="RFC322" s="92"/>
      <c r="RFD322" s="92"/>
      <c r="RFE322" s="92"/>
      <c r="RFF322" s="92"/>
      <c r="RFG322" s="92"/>
      <c r="RFH322" s="92"/>
      <c r="RFI322" s="92"/>
      <c r="RFJ322" s="92"/>
      <c r="RFK322" s="92"/>
      <c r="RFL322" s="92"/>
      <c r="RFM322" s="92"/>
      <c r="RFN322" s="92"/>
      <c r="RFO322" s="92"/>
      <c r="RFP322" s="92"/>
      <c r="RFQ322" s="92"/>
      <c r="RFR322" s="92"/>
      <c r="RFS322" s="92"/>
      <c r="RFT322" s="92"/>
      <c r="RFU322" s="92"/>
      <c r="RFV322" s="92"/>
      <c r="RFW322" s="92"/>
      <c r="RFX322" s="92"/>
      <c r="RFY322" s="92"/>
      <c r="RFZ322" s="92"/>
      <c r="RGA322" s="92"/>
      <c r="RGB322" s="92"/>
      <c r="RGC322" s="92"/>
      <c r="RGD322" s="92"/>
      <c r="RGE322" s="92"/>
      <c r="RGF322" s="92"/>
      <c r="RGG322" s="92"/>
      <c r="RGH322" s="92"/>
      <c r="RGI322" s="92"/>
      <c r="RGJ322" s="92"/>
      <c r="RGK322" s="92"/>
      <c r="RGL322" s="92"/>
      <c r="RGM322" s="92"/>
      <c r="RGN322" s="92"/>
      <c r="RGO322" s="92"/>
      <c r="RGP322" s="92"/>
      <c r="RGQ322" s="92"/>
      <c r="RGR322" s="92"/>
      <c r="RGS322" s="92"/>
      <c r="RGT322" s="92"/>
      <c r="RGU322" s="92"/>
      <c r="RGV322" s="92"/>
      <c r="RGW322" s="92"/>
      <c r="RGX322" s="92"/>
      <c r="RGY322" s="92"/>
      <c r="RGZ322" s="92"/>
      <c r="RHA322" s="92"/>
      <c r="RHB322" s="92"/>
      <c r="RHC322" s="92"/>
      <c r="RHD322" s="92"/>
      <c r="RHE322" s="92"/>
      <c r="RHF322" s="92"/>
      <c r="RHG322" s="92"/>
      <c r="RHH322" s="92"/>
      <c r="RHI322" s="92"/>
      <c r="RHJ322" s="92"/>
      <c r="RHK322" s="92"/>
      <c r="RHL322" s="92"/>
      <c r="RHM322" s="92"/>
      <c r="RHN322" s="92"/>
      <c r="RHO322" s="92"/>
      <c r="RHP322" s="92"/>
      <c r="RHQ322" s="92"/>
      <c r="RHR322" s="92"/>
      <c r="RHS322" s="92"/>
      <c r="RHT322" s="92"/>
      <c r="RHU322" s="92"/>
      <c r="RHV322" s="92"/>
      <c r="RHW322" s="92"/>
      <c r="RHX322" s="92"/>
      <c r="RHY322" s="92"/>
      <c r="RHZ322" s="92"/>
      <c r="RIA322" s="92"/>
      <c r="RIB322" s="92"/>
      <c r="RIC322" s="92"/>
      <c r="RID322" s="92"/>
      <c r="RIE322" s="92"/>
      <c r="RIF322" s="92"/>
      <c r="RIG322" s="92"/>
      <c r="RIH322" s="92"/>
      <c r="RII322" s="92"/>
      <c r="RIJ322" s="92"/>
      <c r="RIK322" s="92"/>
      <c r="RIL322" s="92"/>
      <c r="RIM322" s="92"/>
      <c r="RIN322" s="92"/>
      <c r="RIO322" s="92"/>
      <c r="RIP322" s="92"/>
      <c r="RIQ322" s="92"/>
      <c r="RIR322" s="92"/>
      <c r="RIS322" s="92"/>
      <c r="RIT322" s="92"/>
      <c r="RIU322" s="92"/>
      <c r="RIV322" s="92"/>
      <c r="RIW322" s="92"/>
      <c r="RIX322" s="92"/>
      <c r="RIY322" s="92"/>
      <c r="RIZ322" s="92"/>
      <c r="RJA322" s="92"/>
      <c r="RJB322" s="92"/>
      <c r="RJC322" s="92"/>
      <c r="RJD322" s="92"/>
      <c r="RJE322" s="92"/>
      <c r="RJF322" s="92"/>
      <c r="RJG322" s="92"/>
      <c r="RJH322" s="92"/>
      <c r="RJI322" s="92"/>
      <c r="RJJ322" s="92"/>
      <c r="RJK322" s="92"/>
      <c r="RJL322" s="92"/>
      <c r="RJM322" s="92"/>
      <c r="RJN322" s="92"/>
      <c r="RJO322" s="92"/>
      <c r="RJP322" s="92"/>
      <c r="RJQ322" s="92"/>
      <c r="RJR322" s="92"/>
      <c r="RJS322" s="92"/>
      <c r="RJT322" s="92"/>
      <c r="RJU322" s="92"/>
      <c r="RJV322" s="92"/>
      <c r="RJW322" s="92"/>
      <c r="RJX322" s="92"/>
      <c r="RJY322" s="92"/>
      <c r="RJZ322" s="92"/>
      <c r="RKA322" s="92"/>
      <c r="RKB322" s="92"/>
      <c r="RKC322" s="92"/>
      <c r="RKD322" s="92"/>
      <c r="RKE322" s="92"/>
      <c r="RKF322" s="92"/>
      <c r="RKG322" s="92"/>
      <c r="RKH322" s="92"/>
      <c r="RKI322" s="92"/>
      <c r="RKJ322" s="92"/>
      <c r="RKK322" s="92"/>
      <c r="RKL322" s="92"/>
      <c r="RKM322" s="92"/>
      <c r="RKN322" s="92"/>
      <c r="RKO322" s="92"/>
      <c r="RKP322" s="92"/>
      <c r="RKQ322" s="92"/>
      <c r="RKR322" s="92"/>
      <c r="RKS322" s="92"/>
      <c r="RKT322" s="92"/>
      <c r="RKU322" s="92"/>
      <c r="RKV322" s="92"/>
      <c r="RKW322" s="92"/>
      <c r="RKX322" s="92"/>
      <c r="RKY322" s="92"/>
      <c r="RKZ322" s="92"/>
      <c r="RLA322" s="92"/>
      <c r="RLB322" s="92"/>
      <c r="RLC322" s="92"/>
      <c r="RLD322" s="92"/>
      <c r="RLE322" s="92"/>
      <c r="RLF322" s="92"/>
      <c r="RLG322" s="92"/>
      <c r="RLH322" s="92"/>
      <c r="RLI322" s="92"/>
      <c r="RLJ322" s="92"/>
      <c r="RLK322" s="92"/>
      <c r="RLL322" s="92"/>
      <c r="RLM322" s="92"/>
      <c r="RLN322" s="92"/>
      <c r="RLO322" s="92"/>
      <c r="RLP322" s="92"/>
      <c r="RLQ322" s="92"/>
      <c r="RLR322" s="92"/>
      <c r="RLS322" s="92"/>
      <c r="RLT322" s="92"/>
      <c r="RLU322" s="92"/>
      <c r="RLV322" s="92"/>
      <c r="RLW322" s="92"/>
      <c r="RLX322" s="92"/>
      <c r="RLY322" s="92"/>
      <c r="RLZ322" s="92"/>
      <c r="RMA322" s="92"/>
      <c r="RMB322" s="92"/>
      <c r="RMC322" s="92"/>
      <c r="RMD322" s="92"/>
      <c r="RME322" s="92"/>
      <c r="RMF322" s="92"/>
      <c r="RMG322" s="92"/>
      <c r="RMH322" s="92"/>
      <c r="RMI322" s="92"/>
      <c r="RMJ322" s="92"/>
      <c r="RMK322" s="92"/>
      <c r="RML322" s="92"/>
      <c r="RMM322" s="92"/>
      <c r="RMN322" s="92"/>
      <c r="RMO322" s="92"/>
      <c r="RMP322" s="92"/>
      <c r="RMQ322" s="92"/>
      <c r="RMR322" s="92"/>
      <c r="RMS322" s="92"/>
      <c r="RMT322" s="92"/>
      <c r="RMU322" s="92"/>
      <c r="RMV322" s="92"/>
      <c r="RMW322" s="92"/>
      <c r="RMX322" s="92"/>
      <c r="RMY322" s="92"/>
      <c r="RMZ322" s="92"/>
      <c r="RNA322" s="92"/>
      <c r="RNB322" s="92"/>
      <c r="RNC322" s="92"/>
      <c r="RND322" s="92"/>
      <c r="RNE322" s="92"/>
      <c r="RNF322" s="92"/>
      <c r="RNG322" s="92"/>
      <c r="RNH322" s="92"/>
      <c r="RNI322" s="92"/>
      <c r="RNJ322" s="92"/>
      <c r="RNK322" s="92"/>
      <c r="RNL322" s="92"/>
      <c r="RNM322" s="92"/>
      <c r="RNN322" s="92"/>
      <c r="RNO322" s="92"/>
      <c r="RNP322" s="92"/>
      <c r="RNQ322" s="92"/>
      <c r="RNR322" s="92"/>
      <c r="RNS322" s="92"/>
      <c r="RNT322" s="92"/>
      <c r="RNU322" s="92"/>
      <c r="RNV322" s="92"/>
      <c r="RNW322" s="92"/>
      <c r="RNX322" s="92"/>
      <c r="RNY322" s="92"/>
      <c r="RNZ322" s="92"/>
      <c r="ROA322" s="92"/>
      <c r="ROB322" s="92"/>
      <c r="ROC322" s="92"/>
      <c r="ROD322" s="92"/>
      <c r="ROE322" s="92"/>
      <c r="ROF322" s="92"/>
      <c r="ROG322" s="92"/>
      <c r="ROH322" s="92"/>
      <c r="ROI322" s="92"/>
      <c r="ROJ322" s="92"/>
      <c r="ROK322" s="92"/>
      <c r="ROL322" s="92"/>
      <c r="ROM322" s="92"/>
      <c r="RON322" s="92"/>
      <c r="ROO322" s="92"/>
      <c r="ROP322" s="92"/>
      <c r="ROQ322" s="92"/>
      <c r="ROR322" s="92"/>
      <c r="ROS322" s="92"/>
      <c r="ROT322" s="92"/>
      <c r="ROU322" s="92"/>
      <c r="ROV322" s="92"/>
      <c r="ROW322" s="92"/>
      <c r="ROX322" s="92"/>
      <c r="ROY322" s="92"/>
      <c r="ROZ322" s="92"/>
      <c r="RPA322" s="92"/>
      <c r="RPB322" s="92"/>
      <c r="RPC322" s="92"/>
      <c r="RPD322" s="92"/>
      <c r="RPE322" s="92"/>
      <c r="RPF322" s="92"/>
      <c r="RPG322" s="92"/>
      <c r="RPH322" s="92"/>
      <c r="RPI322" s="92"/>
      <c r="RPJ322" s="92"/>
      <c r="RPK322" s="92"/>
      <c r="RPL322" s="92"/>
      <c r="RPM322" s="92"/>
      <c r="RPN322" s="92"/>
      <c r="RPO322" s="92"/>
      <c r="RPP322" s="92"/>
      <c r="RPQ322" s="92"/>
      <c r="RPR322" s="92"/>
      <c r="RPS322" s="92"/>
      <c r="RPT322" s="92"/>
      <c r="RPU322" s="92"/>
      <c r="RPV322" s="92"/>
      <c r="RPW322" s="92"/>
      <c r="RPX322" s="92"/>
      <c r="RPY322" s="92"/>
      <c r="RPZ322" s="92"/>
      <c r="RQA322" s="92"/>
      <c r="RQB322" s="92"/>
      <c r="RQC322" s="92"/>
      <c r="RQD322" s="92"/>
      <c r="RQE322" s="92"/>
      <c r="RQF322" s="92"/>
      <c r="RQG322" s="92"/>
      <c r="RQH322" s="92"/>
      <c r="RQI322" s="92"/>
      <c r="RQJ322" s="92"/>
      <c r="RQK322" s="92"/>
      <c r="RQL322" s="92"/>
      <c r="RQM322" s="92"/>
      <c r="RQN322" s="92"/>
      <c r="RQO322" s="92"/>
      <c r="RQP322" s="92"/>
      <c r="RQQ322" s="92"/>
      <c r="RQR322" s="92"/>
      <c r="RQS322" s="92"/>
      <c r="RQT322" s="92"/>
      <c r="RQU322" s="92"/>
      <c r="RQV322" s="92"/>
      <c r="RQW322" s="92"/>
      <c r="RQX322" s="92"/>
      <c r="RQY322" s="92"/>
      <c r="RQZ322" s="92"/>
      <c r="RRA322" s="92"/>
      <c r="RRB322" s="92"/>
      <c r="RRC322" s="92"/>
      <c r="RRD322" s="92"/>
      <c r="RRE322" s="92"/>
      <c r="RRF322" s="92"/>
      <c r="RRG322" s="92"/>
      <c r="RRH322" s="92"/>
      <c r="RRI322" s="92"/>
      <c r="RRJ322" s="92"/>
      <c r="RRK322" s="92"/>
      <c r="RRL322" s="92"/>
      <c r="RRM322" s="92"/>
      <c r="RRN322" s="92"/>
      <c r="RRO322" s="92"/>
      <c r="RRP322" s="92"/>
      <c r="RRQ322" s="92"/>
      <c r="RRR322" s="92"/>
      <c r="RRS322" s="92"/>
      <c r="RRT322" s="92"/>
      <c r="RRU322" s="92"/>
      <c r="RRV322" s="92"/>
      <c r="RRW322" s="92"/>
      <c r="RRX322" s="92"/>
      <c r="RRY322" s="92"/>
      <c r="RRZ322" s="92"/>
      <c r="RSA322" s="92"/>
      <c r="RSB322" s="92"/>
      <c r="RSC322" s="92"/>
      <c r="RSD322" s="92"/>
      <c r="RSE322" s="92"/>
      <c r="RSF322" s="92"/>
      <c r="RSG322" s="92"/>
      <c r="RSH322" s="92"/>
      <c r="RSI322" s="92"/>
      <c r="RSJ322" s="92"/>
      <c r="RSK322" s="92"/>
      <c r="RSL322" s="92"/>
      <c r="RSM322" s="92"/>
      <c r="RSN322" s="92"/>
      <c r="RSO322" s="92"/>
      <c r="RSP322" s="92"/>
      <c r="RSQ322" s="92"/>
      <c r="RSR322" s="92"/>
      <c r="RSS322" s="92"/>
      <c r="RST322" s="92"/>
      <c r="RSU322" s="92"/>
      <c r="RSV322" s="92"/>
      <c r="RSW322" s="92"/>
      <c r="RSX322" s="92"/>
      <c r="RSY322" s="92"/>
      <c r="RSZ322" s="92"/>
      <c r="RTA322" s="92"/>
      <c r="RTB322" s="92"/>
      <c r="RTC322" s="92"/>
      <c r="RTD322" s="92"/>
      <c r="RTE322" s="92"/>
      <c r="RTF322" s="92"/>
      <c r="RTG322" s="92"/>
      <c r="RTH322" s="92"/>
      <c r="RTI322" s="92"/>
      <c r="RTJ322" s="92"/>
      <c r="RTK322" s="92"/>
      <c r="RTL322" s="92"/>
      <c r="RTM322" s="92"/>
      <c r="RTN322" s="92"/>
      <c r="RTO322" s="92"/>
      <c r="RTP322" s="92"/>
      <c r="RTQ322" s="92"/>
      <c r="RTR322" s="92"/>
      <c r="RTS322" s="92"/>
      <c r="RTT322" s="92"/>
      <c r="RTU322" s="92"/>
      <c r="RTV322" s="92"/>
      <c r="RTW322" s="92"/>
      <c r="RTX322" s="92"/>
      <c r="RTY322" s="92"/>
      <c r="RTZ322" s="92"/>
      <c r="RUA322" s="92"/>
      <c r="RUB322" s="92"/>
      <c r="RUC322" s="92"/>
      <c r="RUD322" s="92"/>
      <c r="RUE322" s="92"/>
      <c r="RUF322" s="92"/>
      <c r="RUG322" s="92"/>
      <c r="RUH322" s="92"/>
      <c r="RUI322" s="92"/>
      <c r="RUJ322" s="92"/>
      <c r="RUK322" s="92"/>
      <c r="RUL322" s="92"/>
      <c r="RUM322" s="92"/>
      <c r="RUN322" s="92"/>
      <c r="RUO322" s="92"/>
      <c r="RUP322" s="92"/>
      <c r="RUQ322" s="92"/>
      <c r="RUR322" s="92"/>
      <c r="RUS322" s="92"/>
      <c r="RUT322" s="92"/>
      <c r="RUU322" s="92"/>
      <c r="RUV322" s="92"/>
      <c r="RUW322" s="92"/>
      <c r="RUX322" s="92"/>
      <c r="RUY322" s="92"/>
      <c r="RUZ322" s="92"/>
      <c r="RVA322" s="92"/>
      <c r="RVB322" s="92"/>
      <c r="RVC322" s="92"/>
      <c r="RVD322" s="92"/>
      <c r="RVE322" s="92"/>
      <c r="RVF322" s="92"/>
      <c r="RVG322" s="92"/>
      <c r="RVH322" s="92"/>
      <c r="RVI322" s="92"/>
      <c r="RVJ322" s="92"/>
      <c r="RVK322" s="92"/>
      <c r="RVL322" s="92"/>
      <c r="RVM322" s="92"/>
      <c r="RVN322" s="92"/>
      <c r="RVO322" s="92"/>
      <c r="RVP322" s="92"/>
      <c r="RVQ322" s="92"/>
      <c r="RVR322" s="92"/>
      <c r="RVS322" s="92"/>
      <c r="RVT322" s="92"/>
      <c r="RVU322" s="92"/>
      <c r="RVV322" s="92"/>
      <c r="RVW322" s="92"/>
      <c r="RVX322" s="92"/>
      <c r="RVY322" s="92"/>
      <c r="RVZ322" s="92"/>
      <c r="RWA322" s="92"/>
      <c r="RWB322" s="92"/>
      <c r="RWC322" s="92"/>
      <c r="RWD322" s="92"/>
      <c r="RWE322" s="92"/>
      <c r="RWF322" s="92"/>
      <c r="RWG322" s="92"/>
      <c r="RWH322" s="92"/>
      <c r="RWI322" s="92"/>
      <c r="RWJ322" s="92"/>
      <c r="RWK322" s="92"/>
      <c r="RWL322" s="92"/>
      <c r="RWM322" s="92"/>
      <c r="RWN322" s="92"/>
      <c r="RWO322" s="92"/>
      <c r="RWP322" s="92"/>
      <c r="RWQ322" s="92"/>
      <c r="RWR322" s="92"/>
      <c r="RWS322" s="92"/>
      <c r="RWT322" s="92"/>
      <c r="RWU322" s="92"/>
      <c r="RWV322" s="92"/>
      <c r="RWW322" s="92"/>
      <c r="RWX322" s="92"/>
      <c r="RWY322" s="92"/>
      <c r="RWZ322" s="92"/>
      <c r="RXA322" s="92"/>
      <c r="RXB322" s="92"/>
      <c r="RXC322" s="92"/>
      <c r="RXD322" s="92"/>
      <c r="RXE322" s="92"/>
      <c r="RXF322" s="92"/>
      <c r="RXG322" s="92"/>
      <c r="RXH322" s="92"/>
      <c r="RXI322" s="92"/>
      <c r="RXJ322" s="92"/>
      <c r="RXK322" s="92"/>
      <c r="RXL322" s="92"/>
      <c r="RXM322" s="92"/>
      <c r="RXN322" s="92"/>
      <c r="RXO322" s="92"/>
      <c r="RXP322" s="92"/>
      <c r="RXQ322" s="92"/>
      <c r="RXR322" s="92"/>
      <c r="RXS322" s="92"/>
      <c r="RXT322" s="92"/>
      <c r="RXU322" s="92"/>
      <c r="RXV322" s="92"/>
      <c r="RXW322" s="92"/>
      <c r="RXX322" s="92"/>
      <c r="RXY322" s="92"/>
      <c r="RXZ322" s="92"/>
      <c r="RYA322" s="92"/>
      <c r="RYB322" s="92"/>
      <c r="RYC322" s="92"/>
      <c r="RYD322" s="92"/>
      <c r="RYE322" s="92"/>
      <c r="RYF322" s="92"/>
      <c r="RYG322" s="92"/>
      <c r="RYH322" s="92"/>
      <c r="RYI322" s="92"/>
      <c r="RYJ322" s="92"/>
      <c r="RYK322" s="92"/>
      <c r="RYL322" s="92"/>
      <c r="RYM322" s="92"/>
      <c r="RYN322" s="92"/>
      <c r="RYO322" s="92"/>
      <c r="RYP322" s="92"/>
      <c r="RYQ322" s="92"/>
      <c r="RYR322" s="92"/>
      <c r="RYS322" s="92"/>
      <c r="RYT322" s="92"/>
      <c r="RYU322" s="92"/>
      <c r="RYV322" s="92"/>
      <c r="RYW322" s="92"/>
      <c r="RYX322" s="92"/>
      <c r="RYY322" s="92"/>
      <c r="RYZ322" s="92"/>
      <c r="RZA322" s="92"/>
      <c r="RZB322" s="92"/>
      <c r="RZC322" s="92"/>
      <c r="RZD322" s="92"/>
      <c r="RZE322" s="92"/>
      <c r="RZF322" s="92"/>
      <c r="RZG322" s="92"/>
      <c r="RZH322" s="92"/>
      <c r="RZI322" s="92"/>
      <c r="RZJ322" s="92"/>
      <c r="RZK322" s="92"/>
      <c r="RZL322" s="92"/>
      <c r="RZM322" s="92"/>
      <c r="RZN322" s="92"/>
      <c r="RZO322" s="92"/>
      <c r="RZP322" s="92"/>
      <c r="RZQ322" s="92"/>
      <c r="RZR322" s="92"/>
      <c r="RZS322" s="92"/>
      <c r="RZT322" s="92"/>
      <c r="RZU322" s="92"/>
      <c r="RZV322" s="92"/>
      <c r="RZW322" s="92"/>
      <c r="RZX322" s="92"/>
      <c r="RZY322" s="92"/>
      <c r="RZZ322" s="92"/>
      <c r="SAA322" s="92"/>
      <c r="SAB322" s="92"/>
      <c r="SAC322" s="92"/>
      <c r="SAD322" s="92"/>
      <c r="SAE322" s="92"/>
      <c r="SAF322" s="92"/>
      <c r="SAG322" s="92"/>
      <c r="SAH322" s="92"/>
      <c r="SAI322" s="92"/>
      <c r="SAJ322" s="92"/>
      <c r="SAK322" s="92"/>
      <c r="SAL322" s="92"/>
      <c r="SAM322" s="92"/>
      <c r="SAN322" s="92"/>
      <c r="SAO322" s="92"/>
      <c r="SAP322" s="92"/>
      <c r="SAQ322" s="92"/>
      <c r="SAR322" s="92"/>
      <c r="SAS322" s="92"/>
      <c r="SAT322" s="92"/>
      <c r="SAU322" s="92"/>
      <c r="SAV322" s="92"/>
      <c r="SAW322" s="92"/>
      <c r="SAX322" s="92"/>
      <c r="SAY322" s="92"/>
      <c r="SAZ322" s="92"/>
      <c r="SBA322" s="92"/>
      <c r="SBB322" s="92"/>
      <c r="SBC322" s="92"/>
      <c r="SBD322" s="92"/>
      <c r="SBE322" s="92"/>
      <c r="SBF322" s="92"/>
      <c r="SBG322" s="92"/>
      <c r="SBH322" s="92"/>
      <c r="SBI322" s="92"/>
      <c r="SBJ322" s="92"/>
      <c r="SBK322" s="92"/>
      <c r="SBL322" s="92"/>
      <c r="SBM322" s="92"/>
      <c r="SBN322" s="92"/>
      <c r="SBO322" s="92"/>
      <c r="SBP322" s="92"/>
      <c r="SBQ322" s="92"/>
      <c r="SBR322" s="92"/>
      <c r="SBS322" s="92"/>
      <c r="SBT322" s="92"/>
      <c r="SBU322" s="92"/>
      <c r="SBV322" s="92"/>
      <c r="SBW322" s="92"/>
      <c r="SBX322" s="92"/>
      <c r="SBY322" s="92"/>
      <c r="SBZ322" s="92"/>
      <c r="SCA322" s="92"/>
      <c r="SCB322" s="92"/>
      <c r="SCC322" s="92"/>
      <c r="SCD322" s="92"/>
      <c r="SCE322" s="92"/>
      <c r="SCF322" s="92"/>
      <c r="SCG322" s="92"/>
      <c r="SCH322" s="92"/>
      <c r="SCI322" s="92"/>
      <c r="SCJ322" s="92"/>
      <c r="SCK322" s="92"/>
      <c r="SCL322" s="92"/>
      <c r="SCM322" s="92"/>
      <c r="SCN322" s="92"/>
      <c r="SCO322" s="92"/>
      <c r="SCP322" s="92"/>
      <c r="SCQ322" s="92"/>
      <c r="SCR322" s="92"/>
      <c r="SCS322" s="92"/>
      <c r="SCT322" s="92"/>
      <c r="SCU322" s="92"/>
      <c r="SCV322" s="92"/>
      <c r="SCW322" s="92"/>
      <c r="SCX322" s="92"/>
      <c r="SCY322" s="92"/>
      <c r="SCZ322" s="92"/>
      <c r="SDA322" s="92"/>
      <c r="SDB322" s="92"/>
      <c r="SDC322" s="92"/>
      <c r="SDD322" s="92"/>
      <c r="SDE322" s="92"/>
      <c r="SDF322" s="92"/>
      <c r="SDG322" s="92"/>
      <c r="SDH322" s="92"/>
      <c r="SDI322" s="92"/>
      <c r="SDJ322" s="92"/>
      <c r="SDK322" s="92"/>
      <c r="SDL322" s="92"/>
      <c r="SDM322" s="92"/>
      <c r="SDN322" s="92"/>
      <c r="SDO322" s="92"/>
      <c r="SDP322" s="92"/>
      <c r="SDQ322" s="92"/>
      <c r="SDR322" s="92"/>
      <c r="SDS322" s="92"/>
      <c r="SDT322" s="92"/>
      <c r="SDU322" s="92"/>
      <c r="SDV322" s="92"/>
      <c r="SDW322" s="92"/>
      <c r="SDX322" s="92"/>
      <c r="SDY322" s="92"/>
      <c r="SDZ322" s="92"/>
      <c r="SEA322" s="92"/>
      <c r="SEB322" s="92"/>
      <c r="SEC322" s="92"/>
      <c r="SED322" s="92"/>
      <c r="SEE322" s="92"/>
      <c r="SEF322" s="92"/>
      <c r="SEG322" s="92"/>
      <c r="SEH322" s="92"/>
      <c r="SEI322" s="92"/>
      <c r="SEJ322" s="92"/>
      <c r="SEK322" s="92"/>
      <c r="SEL322" s="92"/>
      <c r="SEM322" s="92"/>
      <c r="SEN322" s="92"/>
      <c r="SEO322" s="92"/>
      <c r="SEP322" s="92"/>
      <c r="SEQ322" s="92"/>
      <c r="SER322" s="92"/>
      <c r="SES322" s="92"/>
      <c r="SET322" s="92"/>
      <c r="SEU322" s="92"/>
      <c r="SEV322" s="92"/>
      <c r="SEW322" s="92"/>
      <c r="SEX322" s="92"/>
      <c r="SEY322" s="92"/>
      <c r="SEZ322" s="92"/>
      <c r="SFA322" s="92"/>
      <c r="SFB322" s="92"/>
      <c r="SFC322" s="92"/>
      <c r="SFD322" s="92"/>
      <c r="SFE322" s="92"/>
      <c r="SFF322" s="92"/>
      <c r="SFG322" s="92"/>
      <c r="SFH322" s="92"/>
      <c r="SFI322" s="92"/>
      <c r="SFJ322" s="92"/>
      <c r="SFK322" s="92"/>
      <c r="SFL322" s="92"/>
      <c r="SFM322" s="92"/>
      <c r="SFN322" s="92"/>
      <c r="SFO322" s="92"/>
      <c r="SFP322" s="92"/>
      <c r="SFQ322" s="92"/>
      <c r="SFR322" s="92"/>
      <c r="SFS322" s="92"/>
      <c r="SFT322" s="92"/>
      <c r="SFU322" s="92"/>
      <c r="SFV322" s="92"/>
      <c r="SFW322" s="92"/>
      <c r="SFX322" s="92"/>
      <c r="SFY322" s="92"/>
      <c r="SFZ322" s="92"/>
      <c r="SGA322" s="92"/>
      <c r="SGB322" s="92"/>
      <c r="SGC322" s="92"/>
      <c r="SGD322" s="92"/>
      <c r="SGE322" s="92"/>
      <c r="SGF322" s="92"/>
      <c r="SGG322" s="92"/>
      <c r="SGH322" s="92"/>
      <c r="SGI322" s="92"/>
      <c r="SGJ322" s="92"/>
      <c r="SGK322" s="92"/>
      <c r="SGL322" s="92"/>
      <c r="SGM322" s="92"/>
      <c r="SGN322" s="92"/>
      <c r="SGO322" s="92"/>
      <c r="SGP322" s="92"/>
      <c r="SGQ322" s="92"/>
      <c r="SGR322" s="92"/>
      <c r="SGS322" s="92"/>
      <c r="SGT322" s="92"/>
      <c r="SGU322" s="92"/>
      <c r="SGV322" s="92"/>
      <c r="SGW322" s="92"/>
      <c r="SGX322" s="92"/>
      <c r="SGY322" s="92"/>
      <c r="SGZ322" s="92"/>
      <c r="SHA322" s="92"/>
      <c r="SHB322" s="92"/>
      <c r="SHC322" s="92"/>
      <c r="SHD322" s="92"/>
      <c r="SHE322" s="92"/>
      <c r="SHF322" s="92"/>
      <c r="SHG322" s="92"/>
      <c r="SHH322" s="92"/>
      <c r="SHI322" s="92"/>
      <c r="SHJ322" s="92"/>
      <c r="SHK322" s="92"/>
      <c r="SHL322" s="92"/>
      <c r="SHM322" s="92"/>
      <c r="SHN322" s="92"/>
      <c r="SHO322" s="92"/>
      <c r="SHP322" s="92"/>
      <c r="SHQ322" s="92"/>
      <c r="SHR322" s="92"/>
      <c r="SHS322" s="92"/>
      <c r="SHT322" s="92"/>
      <c r="SHU322" s="92"/>
      <c r="SHV322" s="92"/>
      <c r="SHW322" s="92"/>
      <c r="SHX322" s="92"/>
      <c r="SHY322" s="92"/>
      <c r="SHZ322" s="92"/>
      <c r="SIA322" s="92"/>
      <c r="SIB322" s="92"/>
      <c r="SIC322" s="92"/>
      <c r="SID322" s="92"/>
      <c r="SIE322" s="92"/>
      <c r="SIF322" s="92"/>
      <c r="SIG322" s="92"/>
      <c r="SIH322" s="92"/>
      <c r="SII322" s="92"/>
      <c r="SIJ322" s="92"/>
      <c r="SIK322" s="92"/>
      <c r="SIL322" s="92"/>
      <c r="SIM322" s="92"/>
      <c r="SIN322" s="92"/>
      <c r="SIO322" s="92"/>
      <c r="SIP322" s="92"/>
      <c r="SIQ322" s="92"/>
      <c r="SIR322" s="92"/>
      <c r="SIS322" s="92"/>
      <c r="SIT322" s="92"/>
      <c r="SIU322" s="92"/>
      <c r="SIV322" s="92"/>
      <c r="SIW322" s="92"/>
      <c r="SIX322" s="92"/>
      <c r="SIY322" s="92"/>
      <c r="SIZ322" s="92"/>
      <c r="SJA322" s="92"/>
      <c r="SJB322" s="92"/>
      <c r="SJC322" s="92"/>
      <c r="SJD322" s="92"/>
      <c r="SJE322" s="92"/>
      <c r="SJF322" s="92"/>
      <c r="SJG322" s="92"/>
      <c r="SJH322" s="92"/>
      <c r="SJI322" s="92"/>
      <c r="SJJ322" s="92"/>
      <c r="SJK322" s="92"/>
      <c r="SJL322" s="92"/>
      <c r="SJM322" s="92"/>
      <c r="SJN322" s="92"/>
      <c r="SJO322" s="92"/>
      <c r="SJP322" s="92"/>
      <c r="SJQ322" s="92"/>
      <c r="SJR322" s="92"/>
      <c r="SJS322" s="92"/>
      <c r="SJT322" s="92"/>
      <c r="SJU322" s="92"/>
      <c r="SJV322" s="92"/>
      <c r="SJW322" s="92"/>
      <c r="SJX322" s="92"/>
      <c r="SJY322" s="92"/>
      <c r="SJZ322" s="92"/>
      <c r="SKA322" s="92"/>
      <c r="SKB322" s="92"/>
      <c r="SKC322" s="92"/>
      <c r="SKD322" s="92"/>
      <c r="SKE322" s="92"/>
      <c r="SKF322" s="92"/>
      <c r="SKG322" s="92"/>
      <c r="SKH322" s="92"/>
      <c r="SKI322" s="92"/>
      <c r="SKJ322" s="92"/>
      <c r="SKK322" s="92"/>
      <c r="SKL322" s="92"/>
      <c r="SKM322" s="92"/>
      <c r="SKN322" s="92"/>
      <c r="SKO322" s="92"/>
      <c r="SKP322" s="92"/>
      <c r="SKQ322" s="92"/>
      <c r="SKR322" s="92"/>
      <c r="SKS322" s="92"/>
      <c r="SKT322" s="92"/>
      <c r="SKU322" s="92"/>
      <c r="SKV322" s="92"/>
      <c r="SKW322" s="92"/>
      <c r="SKX322" s="92"/>
      <c r="SKY322" s="92"/>
      <c r="SKZ322" s="92"/>
      <c r="SLA322" s="92"/>
      <c r="SLB322" s="92"/>
      <c r="SLC322" s="92"/>
      <c r="SLD322" s="92"/>
      <c r="SLE322" s="92"/>
      <c r="SLF322" s="92"/>
      <c r="SLG322" s="92"/>
      <c r="SLH322" s="92"/>
      <c r="SLI322" s="92"/>
      <c r="SLJ322" s="92"/>
      <c r="SLK322" s="92"/>
      <c r="SLL322" s="92"/>
      <c r="SLM322" s="92"/>
      <c r="SLN322" s="92"/>
      <c r="SLO322" s="92"/>
      <c r="SLP322" s="92"/>
      <c r="SLQ322" s="92"/>
      <c r="SLR322" s="92"/>
      <c r="SLS322" s="92"/>
      <c r="SLT322" s="92"/>
      <c r="SLU322" s="92"/>
      <c r="SLV322" s="92"/>
      <c r="SLW322" s="92"/>
      <c r="SLX322" s="92"/>
      <c r="SLY322" s="92"/>
      <c r="SLZ322" s="92"/>
      <c r="SMA322" s="92"/>
      <c r="SMB322" s="92"/>
      <c r="SMC322" s="92"/>
      <c r="SMD322" s="92"/>
      <c r="SME322" s="92"/>
      <c r="SMF322" s="92"/>
      <c r="SMG322" s="92"/>
      <c r="SMH322" s="92"/>
      <c r="SMI322" s="92"/>
      <c r="SMJ322" s="92"/>
      <c r="SMK322" s="92"/>
      <c r="SML322" s="92"/>
      <c r="SMM322" s="92"/>
      <c r="SMN322" s="92"/>
      <c r="SMO322" s="92"/>
      <c r="SMP322" s="92"/>
      <c r="SMQ322" s="92"/>
      <c r="SMR322" s="92"/>
      <c r="SMS322" s="92"/>
      <c r="SMT322" s="92"/>
      <c r="SMU322" s="92"/>
      <c r="SMV322" s="92"/>
      <c r="SMW322" s="92"/>
      <c r="SMX322" s="92"/>
      <c r="SMY322" s="92"/>
      <c r="SMZ322" s="92"/>
      <c r="SNA322" s="92"/>
      <c r="SNB322" s="92"/>
      <c r="SNC322" s="92"/>
      <c r="SND322" s="92"/>
      <c r="SNE322" s="92"/>
      <c r="SNF322" s="92"/>
      <c r="SNG322" s="92"/>
      <c r="SNH322" s="92"/>
      <c r="SNI322" s="92"/>
      <c r="SNJ322" s="92"/>
      <c r="SNK322" s="92"/>
      <c r="SNL322" s="92"/>
      <c r="SNM322" s="92"/>
      <c r="SNN322" s="92"/>
      <c r="SNO322" s="92"/>
      <c r="SNP322" s="92"/>
      <c r="SNQ322" s="92"/>
      <c r="SNR322" s="92"/>
      <c r="SNS322" s="92"/>
      <c r="SNT322" s="92"/>
      <c r="SNU322" s="92"/>
      <c r="SNV322" s="92"/>
      <c r="SNW322" s="92"/>
      <c r="SNX322" s="92"/>
      <c r="SNY322" s="92"/>
      <c r="SNZ322" s="92"/>
      <c r="SOA322" s="92"/>
      <c r="SOB322" s="92"/>
      <c r="SOC322" s="92"/>
      <c r="SOD322" s="92"/>
      <c r="SOE322" s="92"/>
      <c r="SOF322" s="92"/>
      <c r="SOG322" s="92"/>
      <c r="SOH322" s="92"/>
      <c r="SOI322" s="92"/>
      <c r="SOJ322" s="92"/>
      <c r="SOK322" s="92"/>
      <c r="SOL322" s="92"/>
      <c r="SOM322" s="92"/>
      <c r="SON322" s="92"/>
      <c r="SOO322" s="92"/>
      <c r="SOP322" s="92"/>
      <c r="SOQ322" s="92"/>
      <c r="SOR322" s="92"/>
      <c r="SOS322" s="92"/>
      <c r="SOT322" s="92"/>
      <c r="SOU322" s="92"/>
      <c r="SOV322" s="92"/>
      <c r="SOW322" s="92"/>
      <c r="SOX322" s="92"/>
      <c r="SOY322" s="92"/>
      <c r="SOZ322" s="92"/>
      <c r="SPA322" s="92"/>
      <c r="SPB322" s="92"/>
      <c r="SPC322" s="92"/>
      <c r="SPD322" s="92"/>
      <c r="SPE322" s="92"/>
      <c r="SPF322" s="92"/>
      <c r="SPG322" s="92"/>
      <c r="SPH322" s="92"/>
      <c r="SPI322" s="92"/>
      <c r="SPJ322" s="92"/>
      <c r="SPK322" s="92"/>
      <c r="SPL322" s="92"/>
      <c r="SPM322" s="92"/>
      <c r="SPN322" s="92"/>
      <c r="SPO322" s="92"/>
      <c r="SPP322" s="92"/>
      <c r="SPQ322" s="92"/>
      <c r="SPR322" s="92"/>
      <c r="SPS322" s="92"/>
      <c r="SPT322" s="92"/>
      <c r="SPU322" s="92"/>
      <c r="SPV322" s="92"/>
      <c r="SPW322" s="92"/>
      <c r="SPX322" s="92"/>
      <c r="SPY322" s="92"/>
      <c r="SPZ322" s="92"/>
      <c r="SQA322" s="92"/>
      <c r="SQB322" s="92"/>
      <c r="SQC322" s="92"/>
      <c r="SQD322" s="92"/>
      <c r="SQE322" s="92"/>
      <c r="SQF322" s="92"/>
      <c r="SQG322" s="92"/>
      <c r="SQH322" s="92"/>
      <c r="SQI322" s="92"/>
      <c r="SQJ322" s="92"/>
      <c r="SQK322" s="92"/>
      <c r="SQL322" s="92"/>
      <c r="SQM322" s="92"/>
      <c r="SQN322" s="92"/>
      <c r="SQO322" s="92"/>
      <c r="SQP322" s="92"/>
      <c r="SQQ322" s="92"/>
      <c r="SQR322" s="92"/>
      <c r="SQS322" s="92"/>
      <c r="SQT322" s="92"/>
      <c r="SQU322" s="92"/>
      <c r="SQV322" s="92"/>
      <c r="SQW322" s="92"/>
      <c r="SQX322" s="92"/>
      <c r="SQY322" s="92"/>
      <c r="SQZ322" s="92"/>
      <c r="SRA322" s="92"/>
      <c r="SRB322" s="92"/>
      <c r="SRC322" s="92"/>
      <c r="SRD322" s="92"/>
      <c r="SRE322" s="92"/>
      <c r="SRF322" s="92"/>
      <c r="SRG322" s="92"/>
      <c r="SRH322" s="92"/>
      <c r="SRI322" s="92"/>
      <c r="SRJ322" s="92"/>
      <c r="SRK322" s="92"/>
      <c r="SRL322" s="92"/>
      <c r="SRM322" s="92"/>
      <c r="SRN322" s="92"/>
      <c r="SRO322" s="92"/>
      <c r="SRP322" s="92"/>
      <c r="SRQ322" s="92"/>
      <c r="SRR322" s="92"/>
      <c r="SRS322" s="92"/>
      <c r="SRT322" s="92"/>
      <c r="SRU322" s="92"/>
      <c r="SRV322" s="92"/>
      <c r="SRW322" s="92"/>
      <c r="SRX322" s="92"/>
      <c r="SRY322" s="92"/>
      <c r="SRZ322" s="92"/>
      <c r="SSA322" s="92"/>
      <c r="SSB322" s="92"/>
      <c r="SSC322" s="92"/>
      <c r="SSD322" s="92"/>
      <c r="SSE322" s="92"/>
      <c r="SSF322" s="92"/>
      <c r="SSG322" s="92"/>
      <c r="SSH322" s="92"/>
      <c r="SSI322" s="92"/>
      <c r="SSJ322" s="92"/>
      <c r="SSK322" s="92"/>
      <c r="SSL322" s="92"/>
      <c r="SSM322" s="92"/>
      <c r="SSN322" s="92"/>
      <c r="SSO322" s="92"/>
      <c r="SSP322" s="92"/>
      <c r="SSQ322" s="92"/>
      <c r="SSR322" s="92"/>
      <c r="SSS322" s="92"/>
      <c r="SST322" s="92"/>
      <c r="SSU322" s="92"/>
      <c r="SSV322" s="92"/>
      <c r="SSW322" s="92"/>
      <c r="SSX322" s="92"/>
      <c r="SSY322" s="92"/>
      <c r="SSZ322" s="92"/>
      <c r="STA322" s="92"/>
      <c r="STB322" s="92"/>
      <c r="STC322" s="92"/>
      <c r="STD322" s="92"/>
      <c r="STE322" s="92"/>
      <c r="STF322" s="92"/>
      <c r="STG322" s="92"/>
      <c r="STH322" s="92"/>
      <c r="STI322" s="92"/>
      <c r="STJ322" s="92"/>
      <c r="STK322" s="92"/>
      <c r="STL322" s="92"/>
      <c r="STM322" s="92"/>
      <c r="STN322" s="92"/>
      <c r="STO322" s="92"/>
      <c r="STP322" s="92"/>
      <c r="STQ322" s="92"/>
      <c r="STR322" s="92"/>
      <c r="STS322" s="92"/>
      <c r="STT322" s="92"/>
      <c r="STU322" s="92"/>
      <c r="STV322" s="92"/>
      <c r="STW322" s="92"/>
      <c r="STX322" s="92"/>
      <c r="STY322" s="92"/>
      <c r="STZ322" s="92"/>
      <c r="SUA322" s="92"/>
      <c r="SUB322" s="92"/>
      <c r="SUC322" s="92"/>
      <c r="SUD322" s="92"/>
      <c r="SUE322" s="92"/>
      <c r="SUF322" s="92"/>
      <c r="SUG322" s="92"/>
      <c r="SUH322" s="92"/>
      <c r="SUI322" s="92"/>
      <c r="SUJ322" s="92"/>
      <c r="SUK322" s="92"/>
      <c r="SUL322" s="92"/>
      <c r="SUM322" s="92"/>
      <c r="SUN322" s="92"/>
      <c r="SUO322" s="92"/>
      <c r="SUP322" s="92"/>
      <c r="SUQ322" s="92"/>
      <c r="SUR322" s="92"/>
      <c r="SUS322" s="92"/>
      <c r="SUT322" s="92"/>
      <c r="SUU322" s="92"/>
      <c r="SUV322" s="92"/>
      <c r="SUW322" s="92"/>
      <c r="SUX322" s="92"/>
      <c r="SUY322" s="92"/>
      <c r="SUZ322" s="92"/>
      <c r="SVA322" s="92"/>
      <c r="SVB322" s="92"/>
      <c r="SVC322" s="92"/>
      <c r="SVD322" s="92"/>
      <c r="SVE322" s="92"/>
      <c r="SVF322" s="92"/>
      <c r="SVG322" s="92"/>
      <c r="SVH322" s="92"/>
      <c r="SVI322" s="92"/>
      <c r="SVJ322" s="92"/>
      <c r="SVK322" s="92"/>
      <c r="SVL322" s="92"/>
      <c r="SVM322" s="92"/>
      <c r="SVN322" s="92"/>
      <c r="SVO322" s="92"/>
      <c r="SVP322" s="92"/>
      <c r="SVQ322" s="92"/>
      <c r="SVR322" s="92"/>
      <c r="SVS322" s="92"/>
      <c r="SVT322" s="92"/>
      <c r="SVU322" s="92"/>
      <c r="SVV322" s="92"/>
      <c r="SVW322" s="92"/>
      <c r="SVX322" s="92"/>
      <c r="SVY322" s="92"/>
      <c r="SVZ322" s="92"/>
      <c r="SWA322" s="92"/>
      <c r="SWB322" s="92"/>
      <c r="SWC322" s="92"/>
      <c r="SWD322" s="92"/>
      <c r="SWE322" s="92"/>
      <c r="SWF322" s="92"/>
      <c r="SWG322" s="92"/>
      <c r="SWH322" s="92"/>
      <c r="SWI322" s="92"/>
      <c r="SWJ322" s="92"/>
      <c r="SWK322" s="92"/>
      <c r="SWL322" s="92"/>
      <c r="SWM322" s="92"/>
      <c r="SWN322" s="92"/>
      <c r="SWO322" s="92"/>
      <c r="SWP322" s="92"/>
      <c r="SWQ322" s="92"/>
      <c r="SWR322" s="92"/>
      <c r="SWS322" s="92"/>
      <c r="SWT322" s="92"/>
      <c r="SWU322" s="92"/>
      <c r="SWV322" s="92"/>
      <c r="SWW322" s="92"/>
      <c r="SWX322" s="92"/>
      <c r="SWY322" s="92"/>
      <c r="SWZ322" s="92"/>
      <c r="SXA322" s="92"/>
      <c r="SXB322" s="92"/>
      <c r="SXC322" s="92"/>
      <c r="SXD322" s="92"/>
      <c r="SXE322" s="92"/>
      <c r="SXF322" s="92"/>
      <c r="SXG322" s="92"/>
      <c r="SXH322" s="92"/>
      <c r="SXI322" s="92"/>
      <c r="SXJ322" s="92"/>
      <c r="SXK322" s="92"/>
      <c r="SXL322" s="92"/>
      <c r="SXM322" s="92"/>
      <c r="SXN322" s="92"/>
      <c r="SXO322" s="92"/>
      <c r="SXP322" s="92"/>
      <c r="SXQ322" s="92"/>
      <c r="SXR322" s="92"/>
      <c r="SXS322" s="92"/>
      <c r="SXT322" s="92"/>
      <c r="SXU322" s="92"/>
      <c r="SXV322" s="92"/>
      <c r="SXW322" s="92"/>
      <c r="SXX322" s="92"/>
      <c r="SXY322" s="92"/>
      <c r="SXZ322" s="92"/>
      <c r="SYA322" s="92"/>
      <c r="SYB322" s="92"/>
      <c r="SYC322" s="92"/>
      <c r="SYD322" s="92"/>
      <c r="SYE322" s="92"/>
      <c r="SYF322" s="92"/>
      <c r="SYG322" s="92"/>
      <c r="SYH322" s="92"/>
      <c r="SYI322" s="92"/>
      <c r="SYJ322" s="92"/>
      <c r="SYK322" s="92"/>
      <c r="SYL322" s="92"/>
      <c r="SYM322" s="92"/>
      <c r="SYN322" s="92"/>
      <c r="SYO322" s="92"/>
      <c r="SYP322" s="92"/>
      <c r="SYQ322" s="92"/>
      <c r="SYR322" s="92"/>
      <c r="SYS322" s="92"/>
      <c r="SYT322" s="92"/>
      <c r="SYU322" s="92"/>
      <c r="SYV322" s="92"/>
      <c r="SYW322" s="92"/>
      <c r="SYX322" s="92"/>
      <c r="SYY322" s="92"/>
      <c r="SYZ322" s="92"/>
      <c r="SZA322" s="92"/>
      <c r="SZB322" s="92"/>
      <c r="SZC322" s="92"/>
      <c r="SZD322" s="92"/>
      <c r="SZE322" s="92"/>
      <c r="SZF322" s="92"/>
      <c r="SZG322" s="92"/>
      <c r="SZH322" s="92"/>
      <c r="SZI322" s="92"/>
      <c r="SZJ322" s="92"/>
      <c r="SZK322" s="92"/>
      <c r="SZL322" s="92"/>
      <c r="SZM322" s="92"/>
      <c r="SZN322" s="92"/>
      <c r="SZO322" s="92"/>
      <c r="SZP322" s="92"/>
      <c r="SZQ322" s="92"/>
      <c r="SZR322" s="92"/>
      <c r="SZS322" s="92"/>
      <c r="SZT322" s="92"/>
      <c r="SZU322" s="92"/>
      <c r="SZV322" s="92"/>
      <c r="SZW322" s="92"/>
      <c r="SZX322" s="92"/>
      <c r="SZY322" s="92"/>
      <c r="SZZ322" s="92"/>
      <c r="TAA322" s="92"/>
      <c r="TAB322" s="92"/>
      <c r="TAC322" s="92"/>
      <c r="TAD322" s="92"/>
      <c r="TAE322" s="92"/>
      <c r="TAF322" s="92"/>
      <c r="TAG322" s="92"/>
      <c r="TAH322" s="92"/>
      <c r="TAI322" s="92"/>
      <c r="TAJ322" s="92"/>
      <c r="TAK322" s="92"/>
      <c r="TAL322" s="92"/>
      <c r="TAM322" s="92"/>
      <c r="TAN322" s="92"/>
      <c r="TAO322" s="92"/>
      <c r="TAP322" s="92"/>
      <c r="TAQ322" s="92"/>
      <c r="TAR322" s="92"/>
      <c r="TAS322" s="92"/>
      <c r="TAT322" s="92"/>
      <c r="TAU322" s="92"/>
      <c r="TAV322" s="92"/>
      <c r="TAW322" s="92"/>
      <c r="TAX322" s="92"/>
      <c r="TAY322" s="92"/>
      <c r="TAZ322" s="92"/>
      <c r="TBA322" s="92"/>
      <c r="TBB322" s="92"/>
      <c r="TBC322" s="92"/>
      <c r="TBD322" s="92"/>
      <c r="TBE322" s="92"/>
      <c r="TBF322" s="92"/>
      <c r="TBG322" s="92"/>
      <c r="TBH322" s="92"/>
      <c r="TBI322" s="92"/>
      <c r="TBJ322" s="92"/>
      <c r="TBK322" s="92"/>
      <c r="TBL322" s="92"/>
      <c r="TBM322" s="92"/>
      <c r="TBN322" s="92"/>
      <c r="TBO322" s="92"/>
      <c r="TBP322" s="92"/>
      <c r="TBQ322" s="92"/>
      <c r="TBR322" s="92"/>
      <c r="TBS322" s="92"/>
      <c r="TBT322" s="92"/>
      <c r="TBU322" s="92"/>
      <c r="TBV322" s="92"/>
      <c r="TBW322" s="92"/>
      <c r="TBX322" s="92"/>
      <c r="TBY322" s="92"/>
      <c r="TBZ322" s="92"/>
      <c r="TCA322" s="92"/>
      <c r="TCB322" s="92"/>
      <c r="TCC322" s="92"/>
      <c r="TCD322" s="92"/>
      <c r="TCE322" s="92"/>
      <c r="TCF322" s="92"/>
      <c r="TCG322" s="92"/>
      <c r="TCH322" s="92"/>
      <c r="TCI322" s="92"/>
      <c r="TCJ322" s="92"/>
      <c r="TCK322" s="92"/>
      <c r="TCL322" s="92"/>
      <c r="TCM322" s="92"/>
      <c r="TCN322" s="92"/>
      <c r="TCO322" s="92"/>
      <c r="TCP322" s="92"/>
      <c r="TCQ322" s="92"/>
      <c r="TCR322" s="92"/>
      <c r="TCS322" s="92"/>
      <c r="TCT322" s="92"/>
      <c r="TCU322" s="92"/>
      <c r="TCV322" s="92"/>
      <c r="TCW322" s="92"/>
      <c r="TCX322" s="92"/>
      <c r="TCY322" s="92"/>
      <c r="TCZ322" s="92"/>
      <c r="TDA322" s="92"/>
      <c r="TDB322" s="92"/>
      <c r="TDC322" s="92"/>
      <c r="TDD322" s="92"/>
      <c r="TDE322" s="92"/>
      <c r="TDF322" s="92"/>
      <c r="TDG322" s="92"/>
      <c r="TDH322" s="92"/>
      <c r="TDI322" s="92"/>
      <c r="TDJ322" s="92"/>
      <c r="TDK322" s="92"/>
      <c r="TDL322" s="92"/>
      <c r="TDM322" s="92"/>
      <c r="TDN322" s="92"/>
      <c r="TDO322" s="92"/>
      <c r="TDP322" s="92"/>
      <c r="TDQ322" s="92"/>
      <c r="TDR322" s="92"/>
      <c r="TDS322" s="92"/>
      <c r="TDT322" s="92"/>
      <c r="TDU322" s="92"/>
      <c r="TDV322" s="92"/>
      <c r="TDW322" s="92"/>
      <c r="TDX322" s="92"/>
      <c r="TDY322" s="92"/>
      <c r="TDZ322" s="92"/>
      <c r="TEA322" s="92"/>
      <c r="TEB322" s="92"/>
      <c r="TEC322" s="92"/>
      <c r="TED322" s="92"/>
      <c r="TEE322" s="92"/>
      <c r="TEF322" s="92"/>
      <c r="TEG322" s="92"/>
      <c r="TEH322" s="92"/>
      <c r="TEI322" s="92"/>
      <c r="TEJ322" s="92"/>
      <c r="TEK322" s="92"/>
      <c r="TEL322" s="92"/>
      <c r="TEM322" s="92"/>
      <c r="TEN322" s="92"/>
      <c r="TEO322" s="92"/>
      <c r="TEP322" s="92"/>
      <c r="TEQ322" s="92"/>
      <c r="TER322" s="92"/>
      <c r="TES322" s="92"/>
      <c r="TET322" s="92"/>
      <c r="TEU322" s="92"/>
      <c r="TEV322" s="92"/>
      <c r="TEW322" s="92"/>
      <c r="TEX322" s="92"/>
      <c r="TEY322" s="92"/>
      <c r="TEZ322" s="92"/>
      <c r="TFA322" s="92"/>
      <c r="TFB322" s="92"/>
      <c r="TFC322" s="92"/>
      <c r="TFD322" s="92"/>
      <c r="TFE322" s="92"/>
      <c r="TFF322" s="92"/>
      <c r="TFG322" s="92"/>
      <c r="TFH322" s="92"/>
      <c r="TFI322" s="92"/>
      <c r="TFJ322" s="92"/>
      <c r="TFK322" s="92"/>
      <c r="TFL322" s="92"/>
      <c r="TFM322" s="92"/>
      <c r="TFN322" s="92"/>
      <c r="TFO322" s="92"/>
      <c r="TFP322" s="92"/>
      <c r="TFQ322" s="92"/>
      <c r="TFR322" s="92"/>
      <c r="TFS322" s="92"/>
      <c r="TFT322" s="92"/>
      <c r="TFU322" s="92"/>
      <c r="TFV322" s="92"/>
      <c r="TFW322" s="92"/>
      <c r="TFX322" s="92"/>
      <c r="TFY322" s="92"/>
      <c r="TFZ322" s="92"/>
      <c r="TGA322" s="92"/>
      <c r="TGB322" s="92"/>
      <c r="TGC322" s="92"/>
      <c r="TGD322" s="92"/>
      <c r="TGE322" s="92"/>
      <c r="TGF322" s="92"/>
      <c r="TGG322" s="92"/>
      <c r="TGH322" s="92"/>
      <c r="TGI322" s="92"/>
      <c r="TGJ322" s="92"/>
      <c r="TGK322" s="92"/>
      <c r="TGL322" s="92"/>
      <c r="TGM322" s="92"/>
      <c r="TGN322" s="92"/>
      <c r="TGO322" s="92"/>
      <c r="TGP322" s="92"/>
      <c r="TGQ322" s="92"/>
      <c r="TGR322" s="92"/>
      <c r="TGS322" s="92"/>
      <c r="TGT322" s="92"/>
      <c r="TGU322" s="92"/>
      <c r="TGV322" s="92"/>
      <c r="TGW322" s="92"/>
      <c r="TGX322" s="92"/>
      <c r="TGY322" s="92"/>
      <c r="TGZ322" s="92"/>
      <c r="THA322" s="92"/>
      <c r="THB322" s="92"/>
      <c r="THC322" s="92"/>
      <c r="THD322" s="92"/>
      <c r="THE322" s="92"/>
      <c r="THF322" s="92"/>
      <c r="THG322" s="92"/>
      <c r="THH322" s="92"/>
      <c r="THI322" s="92"/>
      <c r="THJ322" s="92"/>
      <c r="THK322" s="92"/>
      <c r="THL322" s="92"/>
      <c r="THM322" s="92"/>
      <c r="THN322" s="92"/>
      <c r="THO322" s="92"/>
      <c r="THP322" s="92"/>
      <c r="THQ322" s="92"/>
      <c r="THR322" s="92"/>
      <c r="THS322" s="92"/>
      <c r="THT322" s="92"/>
      <c r="THU322" s="92"/>
      <c r="THV322" s="92"/>
      <c r="THW322" s="92"/>
      <c r="THX322" s="92"/>
      <c r="THY322" s="92"/>
      <c r="THZ322" s="92"/>
      <c r="TIA322" s="92"/>
      <c r="TIB322" s="92"/>
      <c r="TIC322" s="92"/>
      <c r="TID322" s="92"/>
      <c r="TIE322" s="92"/>
      <c r="TIF322" s="92"/>
      <c r="TIG322" s="92"/>
      <c r="TIH322" s="92"/>
      <c r="TII322" s="92"/>
      <c r="TIJ322" s="92"/>
      <c r="TIK322" s="92"/>
      <c r="TIL322" s="92"/>
      <c r="TIM322" s="92"/>
      <c r="TIN322" s="92"/>
      <c r="TIO322" s="92"/>
      <c r="TIP322" s="92"/>
      <c r="TIQ322" s="92"/>
      <c r="TIR322" s="92"/>
      <c r="TIS322" s="92"/>
      <c r="TIT322" s="92"/>
      <c r="TIU322" s="92"/>
      <c r="TIV322" s="92"/>
      <c r="TIW322" s="92"/>
      <c r="TIX322" s="92"/>
      <c r="TIY322" s="92"/>
      <c r="TIZ322" s="92"/>
      <c r="TJA322" s="92"/>
      <c r="TJB322" s="92"/>
      <c r="TJC322" s="92"/>
      <c r="TJD322" s="92"/>
      <c r="TJE322" s="92"/>
      <c r="TJF322" s="92"/>
      <c r="TJG322" s="92"/>
      <c r="TJH322" s="92"/>
      <c r="TJI322" s="92"/>
      <c r="TJJ322" s="92"/>
      <c r="TJK322" s="92"/>
      <c r="TJL322" s="92"/>
      <c r="TJM322" s="92"/>
      <c r="TJN322" s="92"/>
      <c r="TJO322" s="92"/>
      <c r="TJP322" s="92"/>
      <c r="TJQ322" s="92"/>
      <c r="TJR322" s="92"/>
      <c r="TJS322" s="92"/>
      <c r="TJT322" s="92"/>
      <c r="TJU322" s="92"/>
      <c r="TJV322" s="92"/>
      <c r="TJW322" s="92"/>
      <c r="TJX322" s="92"/>
      <c r="TJY322" s="92"/>
      <c r="TJZ322" s="92"/>
      <c r="TKA322" s="92"/>
      <c r="TKB322" s="92"/>
      <c r="TKC322" s="92"/>
      <c r="TKD322" s="92"/>
      <c r="TKE322" s="92"/>
      <c r="TKF322" s="92"/>
      <c r="TKG322" s="92"/>
      <c r="TKH322" s="92"/>
      <c r="TKI322" s="92"/>
      <c r="TKJ322" s="92"/>
      <c r="TKK322" s="92"/>
      <c r="TKL322" s="92"/>
      <c r="TKM322" s="92"/>
      <c r="TKN322" s="92"/>
      <c r="TKO322" s="92"/>
      <c r="TKP322" s="92"/>
      <c r="TKQ322" s="92"/>
      <c r="TKR322" s="92"/>
      <c r="TKS322" s="92"/>
      <c r="TKT322" s="92"/>
      <c r="TKU322" s="92"/>
      <c r="TKV322" s="92"/>
      <c r="TKW322" s="92"/>
      <c r="TKX322" s="92"/>
      <c r="TKY322" s="92"/>
      <c r="TKZ322" s="92"/>
      <c r="TLA322" s="92"/>
      <c r="TLB322" s="92"/>
      <c r="TLC322" s="92"/>
      <c r="TLD322" s="92"/>
      <c r="TLE322" s="92"/>
      <c r="TLF322" s="92"/>
      <c r="TLG322" s="92"/>
      <c r="TLH322" s="92"/>
      <c r="TLI322" s="92"/>
      <c r="TLJ322" s="92"/>
      <c r="TLK322" s="92"/>
      <c r="TLL322" s="92"/>
      <c r="TLM322" s="92"/>
      <c r="TLN322" s="92"/>
      <c r="TLO322" s="92"/>
      <c r="TLP322" s="92"/>
      <c r="TLQ322" s="92"/>
      <c r="TLR322" s="92"/>
      <c r="TLS322" s="92"/>
      <c r="TLT322" s="92"/>
      <c r="TLU322" s="92"/>
      <c r="TLV322" s="92"/>
      <c r="TLW322" s="92"/>
      <c r="TLX322" s="92"/>
      <c r="TLY322" s="92"/>
      <c r="TLZ322" s="92"/>
      <c r="TMA322" s="92"/>
      <c r="TMB322" s="92"/>
      <c r="TMC322" s="92"/>
      <c r="TMD322" s="92"/>
      <c r="TME322" s="92"/>
      <c r="TMF322" s="92"/>
      <c r="TMG322" s="92"/>
      <c r="TMH322" s="92"/>
      <c r="TMI322" s="92"/>
      <c r="TMJ322" s="92"/>
      <c r="TMK322" s="92"/>
      <c r="TML322" s="92"/>
      <c r="TMM322" s="92"/>
      <c r="TMN322" s="92"/>
      <c r="TMO322" s="92"/>
      <c r="TMP322" s="92"/>
      <c r="TMQ322" s="92"/>
      <c r="TMR322" s="92"/>
      <c r="TMS322" s="92"/>
      <c r="TMT322" s="92"/>
      <c r="TMU322" s="92"/>
      <c r="TMV322" s="92"/>
      <c r="TMW322" s="92"/>
      <c r="TMX322" s="92"/>
      <c r="TMY322" s="92"/>
      <c r="TMZ322" s="92"/>
      <c r="TNA322" s="92"/>
      <c r="TNB322" s="92"/>
      <c r="TNC322" s="92"/>
      <c r="TND322" s="92"/>
      <c r="TNE322" s="92"/>
      <c r="TNF322" s="92"/>
      <c r="TNG322" s="92"/>
      <c r="TNH322" s="92"/>
      <c r="TNI322" s="92"/>
      <c r="TNJ322" s="92"/>
      <c r="TNK322" s="92"/>
      <c r="TNL322" s="92"/>
      <c r="TNM322" s="92"/>
      <c r="TNN322" s="92"/>
      <c r="TNO322" s="92"/>
      <c r="TNP322" s="92"/>
      <c r="TNQ322" s="92"/>
      <c r="TNR322" s="92"/>
      <c r="TNS322" s="92"/>
      <c r="TNT322" s="92"/>
      <c r="TNU322" s="92"/>
      <c r="TNV322" s="92"/>
      <c r="TNW322" s="92"/>
      <c r="TNX322" s="92"/>
      <c r="TNY322" s="92"/>
      <c r="TNZ322" s="92"/>
      <c r="TOA322" s="92"/>
      <c r="TOB322" s="92"/>
      <c r="TOC322" s="92"/>
      <c r="TOD322" s="92"/>
      <c r="TOE322" s="92"/>
      <c r="TOF322" s="92"/>
      <c r="TOG322" s="92"/>
      <c r="TOH322" s="92"/>
      <c r="TOI322" s="92"/>
      <c r="TOJ322" s="92"/>
      <c r="TOK322" s="92"/>
      <c r="TOL322" s="92"/>
      <c r="TOM322" s="92"/>
      <c r="TON322" s="92"/>
      <c r="TOO322" s="92"/>
      <c r="TOP322" s="92"/>
      <c r="TOQ322" s="92"/>
      <c r="TOR322" s="92"/>
      <c r="TOS322" s="92"/>
      <c r="TOT322" s="92"/>
      <c r="TOU322" s="92"/>
      <c r="TOV322" s="92"/>
      <c r="TOW322" s="92"/>
      <c r="TOX322" s="92"/>
      <c r="TOY322" s="92"/>
      <c r="TOZ322" s="92"/>
      <c r="TPA322" s="92"/>
      <c r="TPB322" s="92"/>
      <c r="TPC322" s="92"/>
      <c r="TPD322" s="92"/>
      <c r="TPE322" s="92"/>
      <c r="TPF322" s="92"/>
      <c r="TPG322" s="92"/>
      <c r="TPH322" s="92"/>
      <c r="TPI322" s="92"/>
      <c r="TPJ322" s="92"/>
      <c r="TPK322" s="92"/>
      <c r="TPL322" s="92"/>
      <c r="TPM322" s="92"/>
      <c r="TPN322" s="92"/>
      <c r="TPO322" s="92"/>
      <c r="TPP322" s="92"/>
      <c r="TPQ322" s="92"/>
      <c r="TPR322" s="92"/>
      <c r="TPS322" s="92"/>
      <c r="TPT322" s="92"/>
      <c r="TPU322" s="92"/>
      <c r="TPV322" s="92"/>
      <c r="TPW322" s="92"/>
      <c r="TPX322" s="92"/>
      <c r="TPY322" s="92"/>
      <c r="TPZ322" s="92"/>
      <c r="TQA322" s="92"/>
      <c r="TQB322" s="92"/>
      <c r="TQC322" s="92"/>
      <c r="TQD322" s="92"/>
      <c r="TQE322" s="92"/>
      <c r="TQF322" s="92"/>
      <c r="TQG322" s="92"/>
      <c r="TQH322" s="92"/>
      <c r="TQI322" s="92"/>
      <c r="TQJ322" s="92"/>
      <c r="TQK322" s="92"/>
      <c r="TQL322" s="92"/>
      <c r="TQM322" s="92"/>
      <c r="TQN322" s="92"/>
      <c r="TQO322" s="92"/>
      <c r="TQP322" s="92"/>
      <c r="TQQ322" s="92"/>
      <c r="TQR322" s="92"/>
      <c r="TQS322" s="92"/>
      <c r="TQT322" s="92"/>
      <c r="TQU322" s="92"/>
      <c r="TQV322" s="92"/>
      <c r="TQW322" s="92"/>
      <c r="TQX322" s="92"/>
      <c r="TQY322" s="92"/>
      <c r="TQZ322" s="92"/>
      <c r="TRA322" s="92"/>
      <c r="TRB322" s="92"/>
      <c r="TRC322" s="92"/>
      <c r="TRD322" s="92"/>
      <c r="TRE322" s="92"/>
      <c r="TRF322" s="92"/>
      <c r="TRG322" s="92"/>
      <c r="TRH322" s="92"/>
      <c r="TRI322" s="92"/>
      <c r="TRJ322" s="92"/>
      <c r="TRK322" s="92"/>
      <c r="TRL322" s="92"/>
      <c r="TRM322" s="92"/>
      <c r="TRN322" s="92"/>
      <c r="TRO322" s="92"/>
      <c r="TRP322" s="92"/>
      <c r="TRQ322" s="92"/>
      <c r="TRR322" s="92"/>
      <c r="TRS322" s="92"/>
      <c r="TRT322" s="92"/>
      <c r="TRU322" s="92"/>
      <c r="TRV322" s="92"/>
      <c r="TRW322" s="92"/>
      <c r="TRX322" s="92"/>
      <c r="TRY322" s="92"/>
      <c r="TRZ322" s="92"/>
      <c r="TSA322" s="92"/>
      <c r="TSB322" s="92"/>
      <c r="TSC322" s="92"/>
      <c r="TSD322" s="92"/>
      <c r="TSE322" s="92"/>
      <c r="TSF322" s="92"/>
      <c r="TSG322" s="92"/>
      <c r="TSH322" s="92"/>
      <c r="TSI322" s="92"/>
      <c r="TSJ322" s="92"/>
      <c r="TSK322" s="92"/>
      <c r="TSL322" s="92"/>
      <c r="TSM322" s="92"/>
      <c r="TSN322" s="92"/>
      <c r="TSO322" s="92"/>
      <c r="TSP322" s="92"/>
      <c r="TSQ322" s="92"/>
      <c r="TSR322" s="92"/>
      <c r="TSS322" s="92"/>
      <c r="TST322" s="92"/>
      <c r="TSU322" s="92"/>
      <c r="TSV322" s="92"/>
      <c r="TSW322" s="92"/>
      <c r="TSX322" s="92"/>
      <c r="TSY322" s="92"/>
      <c r="TSZ322" s="92"/>
      <c r="TTA322" s="92"/>
      <c r="TTB322" s="92"/>
      <c r="TTC322" s="92"/>
      <c r="TTD322" s="92"/>
      <c r="TTE322" s="92"/>
      <c r="TTF322" s="92"/>
      <c r="TTG322" s="92"/>
      <c r="TTH322" s="92"/>
      <c r="TTI322" s="92"/>
      <c r="TTJ322" s="92"/>
      <c r="TTK322" s="92"/>
      <c r="TTL322" s="92"/>
      <c r="TTM322" s="92"/>
      <c r="TTN322" s="92"/>
      <c r="TTO322" s="92"/>
      <c r="TTP322" s="92"/>
      <c r="TTQ322" s="92"/>
      <c r="TTR322" s="92"/>
      <c r="TTS322" s="92"/>
      <c r="TTT322" s="92"/>
      <c r="TTU322" s="92"/>
      <c r="TTV322" s="92"/>
      <c r="TTW322" s="92"/>
      <c r="TTX322" s="92"/>
      <c r="TTY322" s="92"/>
      <c r="TTZ322" s="92"/>
      <c r="TUA322" s="92"/>
      <c r="TUB322" s="92"/>
      <c r="TUC322" s="92"/>
      <c r="TUD322" s="92"/>
      <c r="TUE322" s="92"/>
      <c r="TUF322" s="92"/>
      <c r="TUG322" s="92"/>
      <c r="TUH322" s="92"/>
      <c r="TUI322" s="92"/>
      <c r="TUJ322" s="92"/>
      <c r="TUK322" s="92"/>
      <c r="TUL322" s="92"/>
      <c r="TUM322" s="92"/>
      <c r="TUN322" s="92"/>
      <c r="TUO322" s="92"/>
      <c r="TUP322" s="92"/>
      <c r="TUQ322" s="92"/>
      <c r="TUR322" s="92"/>
      <c r="TUS322" s="92"/>
      <c r="TUT322" s="92"/>
      <c r="TUU322" s="92"/>
      <c r="TUV322" s="92"/>
      <c r="TUW322" s="92"/>
      <c r="TUX322" s="92"/>
      <c r="TUY322" s="92"/>
      <c r="TUZ322" s="92"/>
      <c r="TVA322" s="92"/>
      <c r="TVB322" s="92"/>
      <c r="TVC322" s="92"/>
      <c r="TVD322" s="92"/>
      <c r="TVE322" s="92"/>
      <c r="TVF322" s="92"/>
      <c r="TVG322" s="92"/>
      <c r="TVH322" s="92"/>
      <c r="TVI322" s="92"/>
      <c r="TVJ322" s="92"/>
      <c r="TVK322" s="92"/>
      <c r="TVL322" s="92"/>
      <c r="TVM322" s="92"/>
      <c r="TVN322" s="92"/>
      <c r="TVO322" s="92"/>
      <c r="TVP322" s="92"/>
      <c r="TVQ322" s="92"/>
      <c r="TVR322" s="92"/>
      <c r="TVS322" s="92"/>
      <c r="TVT322" s="92"/>
      <c r="TVU322" s="92"/>
      <c r="TVV322" s="92"/>
      <c r="TVW322" s="92"/>
      <c r="TVX322" s="92"/>
      <c r="TVY322" s="92"/>
      <c r="TVZ322" s="92"/>
      <c r="TWA322" s="92"/>
      <c r="TWB322" s="92"/>
      <c r="TWC322" s="92"/>
      <c r="TWD322" s="92"/>
      <c r="TWE322" s="92"/>
      <c r="TWF322" s="92"/>
      <c r="TWG322" s="92"/>
      <c r="TWH322" s="92"/>
      <c r="TWI322" s="92"/>
      <c r="TWJ322" s="92"/>
      <c r="TWK322" s="92"/>
      <c r="TWL322" s="92"/>
      <c r="TWM322" s="92"/>
      <c r="TWN322" s="92"/>
      <c r="TWO322" s="92"/>
      <c r="TWP322" s="92"/>
      <c r="TWQ322" s="92"/>
      <c r="TWR322" s="92"/>
      <c r="TWS322" s="92"/>
      <c r="TWT322" s="92"/>
      <c r="TWU322" s="92"/>
      <c r="TWV322" s="92"/>
      <c r="TWW322" s="92"/>
      <c r="TWX322" s="92"/>
      <c r="TWY322" s="92"/>
      <c r="TWZ322" s="92"/>
      <c r="TXA322" s="92"/>
      <c r="TXB322" s="92"/>
      <c r="TXC322" s="92"/>
      <c r="TXD322" s="92"/>
      <c r="TXE322" s="92"/>
      <c r="TXF322" s="92"/>
      <c r="TXG322" s="92"/>
      <c r="TXH322" s="92"/>
      <c r="TXI322" s="92"/>
      <c r="TXJ322" s="92"/>
      <c r="TXK322" s="92"/>
      <c r="TXL322" s="92"/>
      <c r="TXM322" s="92"/>
      <c r="TXN322" s="92"/>
      <c r="TXO322" s="92"/>
      <c r="TXP322" s="92"/>
      <c r="TXQ322" s="92"/>
      <c r="TXR322" s="92"/>
      <c r="TXS322" s="92"/>
      <c r="TXT322" s="92"/>
      <c r="TXU322" s="92"/>
      <c r="TXV322" s="92"/>
      <c r="TXW322" s="92"/>
      <c r="TXX322" s="92"/>
      <c r="TXY322" s="92"/>
      <c r="TXZ322" s="92"/>
      <c r="TYA322" s="92"/>
      <c r="TYB322" s="92"/>
      <c r="TYC322" s="92"/>
      <c r="TYD322" s="92"/>
      <c r="TYE322" s="92"/>
      <c r="TYF322" s="92"/>
      <c r="TYG322" s="92"/>
      <c r="TYH322" s="92"/>
      <c r="TYI322" s="92"/>
      <c r="TYJ322" s="92"/>
      <c r="TYK322" s="92"/>
      <c r="TYL322" s="92"/>
      <c r="TYM322" s="92"/>
      <c r="TYN322" s="92"/>
      <c r="TYO322" s="92"/>
      <c r="TYP322" s="92"/>
      <c r="TYQ322" s="92"/>
      <c r="TYR322" s="92"/>
      <c r="TYS322" s="92"/>
      <c r="TYT322" s="92"/>
      <c r="TYU322" s="92"/>
      <c r="TYV322" s="92"/>
      <c r="TYW322" s="92"/>
      <c r="TYX322" s="92"/>
      <c r="TYY322" s="92"/>
      <c r="TYZ322" s="92"/>
      <c r="TZA322" s="92"/>
      <c r="TZB322" s="92"/>
      <c r="TZC322" s="92"/>
      <c r="TZD322" s="92"/>
      <c r="TZE322" s="92"/>
      <c r="TZF322" s="92"/>
      <c r="TZG322" s="92"/>
      <c r="TZH322" s="92"/>
      <c r="TZI322" s="92"/>
      <c r="TZJ322" s="92"/>
      <c r="TZK322" s="92"/>
      <c r="TZL322" s="92"/>
      <c r="TZM322" s="92"/>
      <c r="TZN322" s="92"/>
      <c r="TZO322" s="92"/>
      <c r="TZP322" s="92"/>
      <c r="TZQ322" s="92"/>
      <c r="TZR322" s="92"/>
      <c r="TZS322" s="92"/>
      <c r="TZT322" s="92"/>
      <c r="TZU322" s="92"/>
      <c r="TZV322" s="92"/>
      <c r="TZW322" s="92"/>
      <c r="TZX322" s="92"/>
      <c r="TZY322" s="92"/>
      <c r="TZZ322" s="92"/>
      <c r="UAA322" s="92"/>
      <c r="UAB322" s="92"/>
      <c r="UAC322" s="92"/>
      <c r="UAD322" s="92"/>
      <c r="UAE322" s="92"/>
      <c r="UAF322" s="92"/>
      <c r="UAG322" s="92"/>
      <c r="UAH322" s="92"/>
      <c r="UAI322" s="92"/>
      <c r="UAJ322" s="92"/>
      <c r="UAK322" s="92"/>
      <c r="UAL322" s="92"/>
      <c r="UAM322" s="92"/>
      <c r="UAN322" s="92"/>
      <c r="UAO322" s="92"/>
      <c r="UAP322" s="92"/>
      <c r="UAQ322" s="92"/>
      <c r="UAR322" s="92"/>
      <c r="UAS322" s="92"/>
      <c r="UAT322" s="92"/>
      <c r="UAU322" s="92"/>
      <c r="UAV322" s="92"/>
      <c r="UAW322" s="92"/>
      <c r="UAX322" s="92"/>
      <c r="UAY322" s="92"/>
      <c r="UAZ322" s="92"/>
      <c r="UBA322" s="92"/>
      <c r="UBB322" s="92"/>
      <c r="UBC322" s="92"/>
      <c r="UBD322" s="92"/>
      <c r="UBE322" s="92"/>
      <c r="UBF322" s="92"/>
      <c r="UBG322" s="92"/>
      <c r="UBH322" s="92"/>
      <c r="UBI322" s="92"/>
      <c r="UBJ322" s="92"/>
      <c r="UBK322" s="92"/>
      <c r="UBL322" s="92"/>
      <c r="UBM322" s="92"/>
      <c r="UBN322" s="92"/>
      <c r="UBO322" s="92"/>
      <c r="UBP322" s="92"/>
      <c r="UBQ322" s="92"/>
      <c r="UBR322" s="92"/>
      <c r="UBS322" s="92"/>
      <c r="UBT322" s="92"/>
      <c r="UBU322" s="92"/>
      <c r="UBV322" s="92"/>
      <c r="UBW322" s="92"/>
      <c r="UBX322" s="92"/>
      <c r="UBY322" s="92"/>
      <c r="UBZ322" s="92"/>
      <c r="UCA322" s="92"/>
      <c r="UCB322" s="92"/>
      <c r="UCC322" s="92"/>
      <c r="UCD322" s="92"/>
      <c r="UCE322" s="92"/>
      <c r="UCF322" s="92"/>
      <c r="UCG322" s="92"/>
      <c r="UCH322" s="92"/>
      <c r="UCI322" s="92"/>
      <c r="UCJ322" s="92"/>
      <c r="UCK322" s="92"/>
      <c r="UCL322" s="92"/>
      <c r="UCM322" s="92"/>
      <c r="UCN322" s="92"/>
      <c r="UCO322" s="92"/>
      <c r="UCP322" s="92"/>
      <c r="UCQ322" s="92"/>
      <c r="UCR322" s="92"/>
      <c r="UCS322" s="92"/>
      <c r="UCT322" s="92"/>
      <c r="UCU322" s="92"/>
      <c r="UCV322" s="92"/>
      <c r="UCW322" s="92"/>
      <c r="UCX322" s="92"/>
      <c r="UCY322" s="92"/>
      <c r="UCZ322" s="92"/>
      <c r="UDA322" s="92"/>
      <c r="UDB322" s="92"/>
      <c r="UDC322" s="92"/>
      <c r="UDD322" s="92"/>
      <c r="UDE322" s="92"/>
      <c r="UDF322" s="92"/>
      <c r="UDG322" s="92"/>
      <c r="UDH322" s="92"/>
      <c r="UDI322" s="92"/>
      <c r="UDJ322" s="92"/>
      <c r="UDK322" s="92"/>
      <c r="UDL322" s="92"/>
      <c r="UDM322" s="92"/>
      <c r="UDN322" s="92"/>
      <c r="UDO322" s="92"/>
      <c r="UDP322" s="92"/>
      <c r="UDQ322" s="92"/>
      <c r="UDR322" s="92"/>
      <c r="UDS322" s="92"/>
      <c r="UDT322" s="92"/>
      <c r="UDU322" s="92"/>
      <c r="UDV322" s="92"/>
      <c r="UDW322" s="92"/>
      <c r="UDX322" s="92"/>
      <c r="UDY322" s="92"/>
      <c r="UDZ322" s="92"/>
      <c r="UEA322" s="92"/>
      <c r="UEB322" s="92"/>
      <c r="UEC322" s="92"/>
      <c r="UED322" s="92"/>
      <c r="UEE322" s="92"/>
      <c r="UEF322" s="92"/>
      <c r="UEG322" s="92"/>
      <c r="UEH322" s="92"/>
      <c r="UEI322" s="92"/>
      <c r="UEJ322" s="92"/>
      <c r="UEK322" s="92"/>
      <c r="UEL322" s="92"/>
      <c r="UEM322" s="92"/>
      <c r="UEN322" s="92"/>
      <c r="UEO322" s="92"/>
      <c r="UEP322" s="92"/>
      <c r="UEQ322" s="92"/>
      <c r="UER322" s="92"/>
      <c r="UES322" s="92"/>
      <c r="UET322" s="92"/>
      <c r="UEU322" s="92"/>
      <c r="UEV322" s="92"/>
      <c r="UEW322" s="92"/>
      <c r="UEX322" s="92"/>
      <c r="UEY322" s="92"/>
      <c r="UEZ322" s="92"/>
      <c r="UFA322" s="92"/>
      <c r="UFB322" s="92"/>
      <c r="UFC322" s="92"/>
      <c r="UFD322" s="92"/>
      <c r="UFE322" s="92"/>
      <c r="UFF322" s="92"/>
      <c r="UFG322" s="92"/>
      <c r="UFH322" s="92"/>
      <c r="UFI322" s="92"/>
      <c r="UFJ322" s="92"/>
      <c r="UFK322" s="92"/>
      <c r="UFL322" s="92"/>
      <c r="UFM322" s="92"/>
      <c r="UFN322" s="92"/>
      <c r="UFO322" s="92"/>
      <c r="UFP322" s="92"/>
      <c r="UFQ322" s="92"/>
      <c r="UFR322" s="92"/>
      <c r="UFS322" s="92"/>
      <c r="UFT322" s="92"/>
      <c r="UFU322" s="92"/>
      <c r="UFV322" s="92"/>
      <c r="UFW322" s="92"/>
      <c r="UFX322" s="92"/>
      <c r="UFY322" s="92"/>
      <c r="UFZ322" s="92"/>
      <c r="UGA322" s="92"/>
      <c r="UGB322" s="92"/>
      <c r="UGC322" s="92"/>
      <c r="UGD322" s="92"/>
      <c r="UGE322" s="92"/>
      <c r="UGF322" s="92"/>
      <c r="UGG322" s="92"/>
      <c r="UGH322" s="92"/>
      <c r="UGI322" s="92"/>
      <c r="UGJ322" s="92"/>
      <c r="UGK322" s="92"/>
      <c r="UGL322" s="92"/>
      <c r="UGM322" s="92"/>
      <c r="UGN322" s="92"/>
      <c r="UGO322" s="92"/>
      <c r="UGP322" s="92"/>
      <c r="UGQ322" s="92"/>
      <c r="UGR322" s="92"/>
      <c r="UGS322" s="92"/>
      <c r="UGT322" s="92"/>
      <c r="UGU322" s="92"/>
      <c r="UGV322" s="92"/>
      <c r="UGW322" s="92"/>
      <c r="UGX322" s="92"/>
      <c r="UGY322" s="92"/>
      <c r="UGZ322" s="92"/>
      <c r="UHA322" s="92"/>
      <c r="UHB322" s="92"/>
      <c r="UHC322" s="92"/>
      <c r="UHD322" s="92"/>
      <c r="UHE322" s="92"/>
      <c r="UHF322" s="92"/>
      <c r="UHG322" s="92"/>
      <c r="UHH322" s="92"/>
      <c r="UHI322" s="92"/>
      <c r="UHJ322" s="92"/>
      <c r="UHK322" s="92"/>
      <c r="UHL322" s="92"/>
      <c r="UHM322" s="92"/>
      <c r="UHN322" s="92"/>
      <c r="UHO322" s="92"/>
      <c r="UHP322" s="92"/>
      <c r="UHQ322" s="92"/>
      <c r="UHR322" s="92"/>
      <c r="UHS322" s="92"/>
      <c r="UHT322" s="92"/>
      <c r="UHU322" s="92"/>
      <c r="UHV322" s="92"/>
      <c r="UHW322" s="92"/>
      <c r="UHX322" s="92"/>
      <c r="UHY322" s="92"/>
      <c r="UHZ322" s="92"/>
      <c r="UIA322" s="92"/>
      <c r="UIB322" s="92"/>
      <c r="UIC322" s="92"/>
      <c r="UID322" s="92"/>
      <c r="UIE322" s="92"/>
      <c r="UIF322" s="92"/>
      <c r="UIG322" s="92"/>
      <c r="UIH322" s="92"/>
      <c r="UII322" s="92"/>
      <c r="UIJ322" s="92"/>
      <c r="UIK322" s="92"/>
      <c r="UIL322" s="92"/>
      <c r="UIM322" s="92"/>
      <c r="UIN322" s="92"/>
      <c r="UIO322" s="92"/>
      <c r="UIP322" s="92"/>
      <c r="UIQ322" s="92"/>
      <c r="UIR322" s="92"/>
      <c r="UIS322" s="92"/>
      <c r="UIT322" s="92"/>
      <c r="UIU322" s="92"/>
      <c r="UIV322" s="92"/>
      <c r="UIW322" s="92"/>
      <c r="UIX322" s="92"/>
      <c r="UIY322" s="92"/>
      <c r="UIZ322" s="92"/>
      <c r="UJA322" s="92"/>
      <c r="UJB322" s="92"/>
      <c r="UJC322" s="92"/>
      <c r="UJD322" s="92"/>
      <c r="UJE322" s="92"/>
      <c r="UJF322" s="92"/>
      <c r="UJG322" s="92"/>
      <c r="UJH322" s="92"/>
      <c r="UJI322" s="92"/>
      <c r="UJJ322" s="92"/>
      <c r="UJK322" s="92"/>
      <c r="UJL322" s="92"/>
      <c r="UJM322" s="92"/>
      <c r="UJN322" s="92"/>
      <c r="UJO322" s="92"/>
      <c r="UJP322" s="92"/>
      <c r="UJQ322" s="92"/>
      <c r="UJR322" s="92"/>
      <c r="UJS322" s="92"/>
      <c r="UJT322" s="92"/>
      <c r="UJU322" s="92"/>
      <c r="UJV322" s="92"/>
      <c r="UJW322" s="92"/>
      <c r="UJX322" s="92"/>
      <c r="UJY322" s="92"/>
      <c r="UJZ322" s="92"/>
      <c r="UKA322" s="92"/>
      <c r="UKB322" s="92"/>
      <c r="UKC322" s="92"/>
      <c r="UKD322" s="92"/>
      <c r="UKE322" s="92"/>
      <c r="UKF322" s="92"/>
      <c r="UKG322" s="92"/>
      <c r="UKH322" s="92"/>
      <c r="UKI322" s="92"/>
      <c r="UKJ322" s="92"/>
      <c r="UKK322" s="92"/>
      <c r="UKL322" s="92"/>
      <c r="UKM322" s="92"/>
      <c r="UKN322" s="92"/>
      <c r="UKO322" s="92"/>
      <c r="UKP322" s="92"/>
      <c r="UKQ322" s="92"/>
      <c r="UKR322" s="92"/>
      <c r="UKS322" s="92"/>
      <c r="UKT322" s="92"/>
      <c r="UKU322" s="92"/>
      <c r="UKV322" s="92"/>
      <c r="UKW322" s="92"/>
      <c r="UKX322" s="92"/>
      <c r="UKY322" s="92"/>
      <c r="UKZ322" s="92"/>
      <c r="ULA322" s="92"/>
      <c r="ULB322" s="92"/>
      <c r="ULC322" s="92"/>
      <c r="ULD322" s="92"/>
      <c r="ULE322" s="92"/>
      <c r="ULF322" s="92"/>
      <c r="ULG322" s="92"/>
      <c r="ULH322" s="92"/>
      <c r="ULI322" s="92"/>
      <c r="ULJ322" s="92"/>
      <c r="ULK322" s="92"/>
      <c r="ULL322" s="92"/>
      <c r="ULM322" s="92"/>
      <c r="ULN322" s="92"/>
      <c r="ULO322" s="92"/>
      <c r="ULP322" s="92"/>
      <c r="ULQ322" s="92"/>
      <c r="ULR322" s="92"/>
      <c r="ULS322" s="92"/>
      <c r="ULT322" s="92"/>
      <c r="ULU322" s="92"/>
      <c r="ULV322" s="92"/>
      <c r="ULW322" s="92"/>
      <c r="ULX322" s="92"/>
      <c r="ULY322" s="92"/>
      <c r="ULZ322" s="92"/>
      <c r="UMA322" s="92"/>
      <c r="UMB322" s="92"/>
      <c r="UMC322" s="92"/>
      <c r="UMD322" s="92"/>
      <c r="UME322" s="92"/>
      <c r="UMF322" s="92"/>
      <c r="UMG322" s="92"/>
      <c r="UMH322" s="92"/>
      <c r="UMI322" s="92"/>
      <c r="UMJ322" s="92"/>
      <c r="UMK322" s="92"/>
      <c r="UML322" s="92"/>
      <c r="UMM322" s="92"/>
      <c r="UMN322" s="92"/>
      <c r="UMO322" s="92"/>
      <c r="UMP322" s="92"/>
      <c r="UMQ322" s="92"/>
      <c r="UMR322" s="92"/>
      <c r="UMS322" s="92"/>
      <c r="UMT322" s="92"/>
      <c r="UMU322" s="92"/>
      <c r="UMV322" s="92"/>
      <c r="UMW322" s="92"/>
      <c r="UMX322" s="92"/>
      <c r="UMY322" s="92"/>
      <c r="UMZ322" s="92"/>
      <c r="UNA322" s="92"/>
      <c r="UNB322" s="92"/>
      <c r="UNC322" s="92"/>
      <c r="UND322" s="92"/>
      <c r="UNE322" s="92"/>
      <c r="UNF322" s="92"/>
      <c r="UNG322" s="92"/>
      <c r="UNH322" s="92"/>
      <c r="UNI322" s="92"/>
      <c r="UNJ322" s="92"/>
      <c r="UNK322" s="92"/>
      <c r="UNL322" s="92"/>
      <c r="UNM322" s="92"/>
      <c r="UNN322" s="92"/>
      <c r="UNO322" s="92"/>
      <c r="UNP322" s="92"/>
      <c r="UNQ322" s="92"/>
      <c r="UNR322" s="92"/>
      <c r="UNS322" s="92"/>
      <c r="UNT322" s="92"/>
      <c r="UNU322" s="92"/>
      <c r="UNV322" s="92"/>
      <c r="UNW322" s="92"/>
      <c r="UNX322" s="92"/>
      <c r="UNY322" s="92"/>
      <c r="UNZ322" s="92"/>
      <c r="UOA322" s="92"/>
      <c r="UOB322" s="92"/>
      <c r="UOC322" s="92"/>
      <c r="UOD322" s="92"/>
      <c r="UOE322" s="92"/>
      <c r="UOF322" s="92"/>
      <c r="UOG322" s="92"/>
      <c r="UOH322" s="92"/>
      <c r="UOI322" s="92"/>
      <c r="UOJ322" s="92"/>
      <c r="UOK322" s="92"/>
      <c r="UOL322" s="92"/>
      <c r="UOM322" s="92"/>
      <c r="UON322" s="92"/>
      <c r="UOO322" s="92"/>
      <c r="UOP322" s="92"/>
      <c r="UOQ322" s="92"/>
      <c r="UOR322" s="92"/>
      <c r="UOS322" s="92"/>
      <c r="UOT322" s="92"/>
      <c r="UOU322" s="92"/>
      <c r="UOV322" s="92"/>
      <c r="UOW322" s="92"/>
      <c r="UOX322" s="92"/>
      <c r="UOY322" s="92"/>
      <c r="UOZ322" s="92"/>
      <c r="UPA322" s="92"/>
      <c r="UPB322" s="92"/>
      <c r="UPC322" s="92"/>
      <c r="UPD322" s="92"/>
      <c r="UPE322" s="92"/>
      <c r="UPF322" s="92"/>
      <c r="UPG322" s="92"/>
      <c r="UPH322" s="92"/>
      <c r="UPI322" s="92"/>
      <c r="UPJ322" s="92"/>
      <c r="UPK322" s="92"/>
      <c r="UPL322" s="92"/>
      <c r="UPM322" s="92"/>
      <c r="UPN322" s="92"/>
      <c r="UPO322" s="92"/>
      <c r="UPP322" s="92"/>
      <c r="UPQ322" s="92"/>
      <c r="UPR322" s="92"/>
      <c r="UPS322" s="92"/>
      <c r="UPT322" s="92"/>
      <c r="UPU322" s="92"/>
      <c r="UPV322" s="92"/>
      <c r="UPW322" s="92"/>
      <c r="UPX322" s="92"/>
      <c r="UPY322" s="92"/>
      <c r="UPZ322" s="92"/>
      <c r="UQA322" s="92"/>
      <c r="UQB322" s="92"/>
      <c r="UQC322" s="92"/>
      <c r="UQD322" s="92"/>
      <c r="UQE322" s="92"/>
      <c r="UQF322" s="92"/>
      <c r="UQG322" s="92"/>
      <c r="UQH322" s="92"/>
      <c r="UQI322" s="92"/>
      <c r="UQJ322" s="92"/>
      <c r="UQK322" s="92"/>
      <c r="UQL322" s="92"/>
      <c r="UQM322" s="92"/>
      <c r="UQN322" s="92"/>
      <c r="UQO322" s="92"/>
      <c r="UQP322" s="92"/>
      <c r="UQQ322" s="92"/>
      <c r="UQR322" s="92"/>
      <c r="UQS322" s="92"/>
      <c r="UQT322" s="92"/>
      <c r="UQU322" s="92"/>
      <c r="UQV322" s="92"/>
      <c r="UQW322" s="92"/>
      <c r="UQX322" s="92"/>
      <c r="UQY322" s="92"/>
      <c r="UQZ322" s="92"/>
      <c r="URA322" s="92"/>
      <c r="URB322" s="92"/>
      <c r="URC322" s="92"/>
      <c r="URD322" s="92"/>
      <c r="URE322" s="92"/>
      <c r="URF322" s="92"/>
      <c r="URG322" s="92"/>
      <c r="URH322" s="92"/>
      <c r="URI322" s="92"/>
      <c r="URJ322" s="92"/>
      <c r="URK322" s="92"/>
      <c r="URL322" s="92"/>
      <c r="URM322" s="92"/>
      <c r="URN322" s="92"/>
      <c r="URO322" s="92"/>
      <c r="URP322" s="92"/>
      <c r="URQ322" s="92"/>
      <c r="URR322" s="92"/>
      <c r="URS322" s="92"/>
      <c r="URT322" s="92"/>
      <c r="URU322" s="92"/>
      <c r="URV322" s="92"/>
      <c r="URW322" s="92"/>
      <c r="URX322" s="92"/>
      <c r="URY322" s="92"/>
      <c r="URZ322" s="92"/>
      <c r="USA322" s="92"/>
      <c r="USB322" s="92"/>
      <c r="USC322" s="92"/>
      <c r="USD322" s="92"/>
      <c r="USE322" s="92"/>
      <c r="USF322" s="92"/>
      <c r="USG322" s="92"/>
      <c r="USH322" s="92"/>
      <c r="USI322" s="92"/>
      <c r="USJ322" s="92"/>
      <c r="USK322" s="92"/>
      <c r="USL322" s="92"/>
      <c r="USM322" s="92"/>
      <c r="USN322" s="92"/>
      <c r="USO322" s="92"/>
      <c r="USP322" s="92"/>
      <c r="USQ322" s="92"/>
      <c r="USR322" s="92"/>
      <c r="USS322" s="92"/>
      <c r="UST322" s="92"/>
      <c r="USU322" s="92"/>
      <c r="USV322" s="92"/>
      <c r="USW322" s="92"/>
      <c r="USX322" s="92"/>
      <c r="USY322" s="92"/>
      <c r="USZ322" s="92"/>
      <c r="UTA322" s="92"/>
      <c r="UTB322" s="92"/>
      <c r="UTC322" s="92"/>
      <c r="UTD322" s="92"/>
      <c r="UTE322" s="92"/>
      <c r="UTF322" s="92"/>
      <c r="UTG322" s="92"/>
      <c r="UTH322" s="92"/>
      <c r="UTI322" s="92"/>
      <c r="UTJ322" s="92"/>
      <c r="UTK322" s="92"/>
      <c r="UTL322" s="92"/>
      <c r="UTM322" s="92"/>
      <c r="UTN322" s="92"/>
      <c r="UTO322" s="92"/>
      <c r="UTP322" s="92"/>
      <c r="UTQ322" s="92"/>
      <c r="UTR322" s="92"/>
      <c r="UTS322" s="92"/>
      <c r="UTT322" s="92"/>
      <c r="UTU322" s="92"/>
      <c r="UTV322" s="92"/>
      <c r="UTW322" s="92"/>
      <c r="UTX322" s="92"/>
      <c r="UTY322" s="92"/>
      <c r="UTZ322" s="92"/>
      <c r="UUA322" s="92"/>
      <c r="UUB322" s="92"/>
      <c r="UUC322" s="92"/>
      <c r="UUD322" s="92"/>
      <c r="UUE322" s="92"/>
      <c r="UUF322" s="92"/>
      <c r="UUG322" s="92"/>
      <c r="UUH322" s="92"/>
      <c r="UUI322" s="92"/>
      <c r="UUJ322" s="92"/>
      <c r="UUK322" s="92"/>
      <c r="UUL322" s="92"/>
      <c r="UUM322" s="92"/>
      <c r="UUN322" s="92"/>
      <c r="UUO322" s="92"/>
      <c r="UUP322" s="92"/>
      <c r="UUQ322" s="92"/>
      <c r="UUR322" s="92"/>
      <c r="UUS322" s="92"/>
      <c r="UUT322" s="92"/>
      <c r="UUU322" s="92"/>
      <c r="UUV322" s="92"/>
      <c r="UUW322" s="92"/>
      <c r="UUX322" s="92"/>
      <c r="UUY322" s="92"/>
      <c r="UUZ322" s="92"/>
      <c r="UVA322" s="92"/>
      <c r="UVB322" s="92"/>
      <c r="UVC322" s="92"/>
      <c r="UVD322" s="92"/>
      <c r="UVE322" s="92"/>
      <c r="UVF322" s="92"/>
      <c r="UVG322" s="92"/>
      <c r="UVH322" s="92"/>
      <c r="UVI322" s="92"/>
      <c r="UVJ322" s="92"/>
      <c r="UVK322" s="92"/>
      <c r="UVL322" s="92"/>
      <c r="UVM322" s="92"/>
      <c r="UVN322" s="92"/>
      <c r="UVO322" s="92"/>
      <c r="UVP322" s="92"/>
      <c r="UVQ322" s="92"/>
      <c r="UVR322" s="92"/>
      <c r="UVS322" s="92"/>
      <c r="UVT322" s="92"/>
      <c r="UVU322" s="92"/>
      <c r="UVV322" s="92"/>
      <c r="UVW322" s="92"/>
      <c r="UVX322" s="92"/>
      <c r="UVY322" s="92"/>
      <c r="UVZ322" s="92"/>
      <c r="UWA322" s="92"/>
      <c r="UWB322" s="92"/>
      <c r="UWC322" s="92"/>
      <c r="UWD322" s="92"/>
      <c r="UWE322" s="92"/>
      <c r="UWF322" s="92"/>
      <c r="UWG322" s="92"/>
      <c r="UWH322" s="92"/>
      <c r="UWI322" s="92"/>
      <c r="UWJ322" s="92"/>
      <c r="UWK322" s="92"/>
      <c r="UWL322" s="92"/>
      <c r="UWM322" s="92"/>
      <c r="UWN322" s="92"/>
      <c r="UWO322" s="92"/>
      <c r="UWP322" s="92"/>
      <c r="UWQ322" s="92"/>
      <c r="UWR322" s="92"/>
      <c r="UWS322" s="92"/>
      <c r="UWT322" s="92"/>
      <c r="UWU322" s="92"/>
      <c r="UWV322" s="92"/>
      <c r="UWW322" s="92"/>
      <c r="UWX322" s="92"/>
      <c r="UWY322" s="92"/>
      <c r="UWZ322" s="92"/>
      <c r="UXA322" s="92"/>
      <c r="UXB322" s="92"/>
      <c r="UXC322" s="92"/>
      <c r="UXD322" s="92"/>
      <c r="UXE322" s="92"/>
      <c r="UXF322" s="92"/>
      <c r="UXG322" s="92"/>
      <c r="UXH322" s="92"/>
      <c r="UXI322" s="92"/>
      <c r="UXJ322" s="92"/>
      <c r="UXK322" s="92"/>
      <c r="UXL322" s="92"/>
      <c r="UXM322" s="92"/>
      <c r="UXN322" s="92"/>
      <c r="UXO322" s="92"/>
      <c r="UXP322" s="92"/>
      <c r="UXQ322" s="92"/>
      <c r="UXR322" s="92"/>
      <c r="UXS322" s="92"/>
      <c r="UXT322" s="92"/>
      <c r="UXU322" s="92"/>
      <c r="UXV322" s="92"/>
      <c r="UXW322" s="92"/>
      <c r="UXX322" s="92"/>
      <c r="UXY322" s="92"/>
      <c r="UXZ322" s="92"/>
      <c r="UYA322" s="92"/>
      <c r="UYB322" s="92"/>
      <c r="UYC322" s="92"/>
      <c r="UYD322" s="92"/>
      <c r="UYE322" s="92"/>
      <c r="UYF322" s="92"/>
      <c r="UYG322" s="92"/>
      <c r="UYH322" s="92"/>
      <c r="UYI322" s="92"/>
      <c r="UYJ322" s="92"/>
      <c r="UYK322" s="92"/>
      <c r="UYL322" s="92"/>
      <c r="UYM322" s="92"/>
      <c r="UYN322" s="92"/>
      <c r="UYO322" s="92"/>
      <c r="UYP322" s="92"/>
      <c r="UYQ322" s="92"/>
      <c r="UYR322" s="92"/>
      <c r="UYS322" s="92"/>
      <c r="UYT322" s="92"/>
      <c r="UYU322" s="92"/>
      <c r="UYV322" s="92"/>
      <c r="UYW322" s="92"/>
      <c r="UYX322" s="92"/>
      <c r="UYY322" s="92"/>
      <c r="UYZ322" s="92"/>
      <c r="UZA322" s="92"/>
      <c r="UZB322" s="92"/>
      <c r="UZC322" s="92"/>
      <c r="UZD322" s="92"/>
      <c r="UZE322" s="92"/>
      <c r="UZF322" s="92"/>
      <c r="UZG322" s="92"/>
      <c r="UZH322" s="92"/>
      <c r="UZI322" s="92"/>
      <c r="UZJ322" s="92"/>
      <c r="UZK322" s="92"/>
      <c r="UZL322" s="92"/>
      <c r="UZM322" s="92"/>
      <c r="UZN322" s="92"/>
      <c r="UZO322" s="92"/>
      <c r="UZP322" s="92"/>
      <c r="UZQ322" s="92"/>
      <c r="UZR322" s="92"/>
      <c r="UZS322" s="92"/>
      <c r="UZT322" s="92"/>
      <c r="UZU322" s="92"/>
      <c r="UZV322" s="92"/>
      <c r="UZW322" s="92"/>
      <c r="UZX322" s="92"/>
      <c r="UZY322" s="92"/>
      <c r="UZZ322" s="92"/>
      <c r="VAA322" s="92"/>
      <c r="VAB322" s="92"/>
      <c r="VAC322" s="92"/>
      <c r="VAD322" s="92"/>
      <c r="VAE322" s="92"/>
      <c r="VAF322" s="92"/>
      <c r="VAG322" s="92"/>
      <c r="VAH322" s="92"/>
      <c r="VAI322" s="92"/>
      <c r="VAJ322" s="92"/>
      <c r="VAK322" s="92"/>
      <c r="VAL322" s="92"/>
      <c r="VAM322" s="92"/>
      <c r="VAN322" s="92"/>
      <c r="VAO322" s="92"/>
      <c r="VAP322" s="92"/>
      <c r="VAQ322" s="92"/>
      <c r="VAR322" s="92"/>
      <c r="VAS322" s="92"/>
      <c r="VAT322" s="92"/>
      <c r="VAU322" s="92"/>
      <c r="VAV322" s="92"/>
      <c r="VAW322" s="92"/>
      <c r="VAX322" s="92"/>
      <c r="VAY322" s="92"/>
      <c r="VAZ322" s="92"/>
      <c r="VBA322" s="92"/>
      <c r="VBB322" s="92"/>
      <c r="VBC322" s="92"/>
      <c r="VBD322" s="92"/>
      <c r="VBE322" s="92"/>
      <c r="VBF322" s="92"/>
      <c r="VBG322" s="92"/>
      <c r="VBH322" s="92"/>
      <c r="VBI322" s="92"/>
      <c r="VBJ322" s="92"/>
      <c r="VBK322" s="92"/>
      <c r="VBL322" s="92"/>
      <c r="VBM322" s="92"/>
      <c r="VBN322" s="92"/>
      <c r="VBO322" s="92"/>
      <c r="VBP322" s="92"/>
      <c r="VBQ322" s="92"/>
      <c r="VBR322" s="92"/>
      <c r="VBS322" s="92"/>
      <c r="VBT322" s="92"/>
      <c r="VBU322" s="92"/>
      <c r="VBV322" s="92"/>
      <c r="VBW322" s="92"/>
      <c r="VBX322" s="92"/>
      <c r="VBY322" s="92"/>
      <c r="VBZ322" s="92"/>
      <c r="VCA322" s="92"/>
      <c r="VCB322" s="92"/>
      <c r="VCC322" s="92"/>
      <c r="VCD322" s="92"/>
      <c r="VCE322" s="92"/>
      <c r="VCF322" s="92"/>
      <c r="VCG322" s="92"/>
      <c r="VCH322" s="92"/>
      <c r="VCI322" s="92"/>
      <c r="VCJ322" s="92"/>
      <c r="VCK322" s="92"/>
      <c r="VCL322" s="92"/>
      <c r="VCM322" s="92"/>
      <c r="VCN322" s="92"/>
      <c r="VCO322" s="92"/>
      <c r="VCP322" s="92"/>
      <c r="VCQ322" s="92"/>
      <c r="VCR322" s="92"/>
      <c r="VCS322" s="92"/>
      <c r="VCT322" s="92"/>
      <c r="VCU322" s="92"/>
      <c r="VCV322" s="92"/>
      <c r="VCW322" s="92"/>
      <c r="VCX322" s="92"/>
      <c r="VCY322" s="92"/>
      <c r="VCZ322" s="92"/>
      <c r="VDA322" s="92"/>
      <c r="VDB322" s="92"/>
      <c r="VDC322" s="92"/>
      <c r="VDD322" s="92"/>
      <c r="VDE322" s="92"/>
      <c r="VDF322" s="92"/>
      <c r="VDG322" s="92"/>
      <c r="VDH322" s="92"/>
      <c r="VDI322" s="92"/>
      <c r="VDJ322" s="92"/>
      <c r="VDK322" s="92"/>
      <c r="VDL322" s="92"/>
      <c r="VDM322" s="92"/>
      <c r="VDN322" s="92"/>
      <c r="VDO322" s="92"/>
      <c r="VDP322" s="92"/>
      <c r="VDQ322" s="92"/>
      <c r="VDR322" s="92"/>
      <c r="VDS322" s="92"/>
      <c r="VDT322" s="92"/>
      <c r="VDU322" s="92"/>
      <c r="VDV322" s="92"/>
      <c r="VDW322" s="92"/>
      <c r="VDX322" s="92"/>
      <c r="VDY322" s="92"/>
      <c r="VDZ322" s="92"/>
      <c r="VEA322" s="92"/>
      <c r="VEB322" s="92"/>
      <c r="VEC322" s="92"/>
      <c r="VED322" s="92"/>
      <c r="VEE322" s="92"/>
      <c r="VEF322" s="92"/>
      <c r="VEG322" s="92"/>
      <c r="VEH322" s="92"/>
      <c r="VEI322" s="92"/>
      <c r="VEJ322" s="92"/>
      <c r="VEK322" s="92"/>
      <c r="VEL322" s="92"/>
      <c r="VEM322" s="92"/>
      <c r="VEN322" s="92"/>
      <c r="VEO322" s="92"/>
      <c r="VEP322" s="92"/>
      <c r="VEQ322" s="92"/>
      <c r="VER322" s="92"/>
      <c r="VES322" s="92"/>
      <c r="VET322" s="92"/>
      <c r="VEU322" s="92"/>
      <c r="VEV322" s="92"/>
      <c r="VEW322" s="92"/>
      <c r="VEX322" s="92"/>
      <c r="VEY322" s="92"/>
      <c r="VEZ322" s="92"/>
      <c r="VFA322" s="92"/>
      <c r="VFB322" s="92"/>
      <c r="VFC322" s="92"/>
      <c r="VFD322" s="92"/>
      <c r="VFE322" s="92"/>
      <c r="VFF322" s="92"/>
      <c r="VFG322" s="92"/>
      <c r="VFH322" s="92"/>
      <c r="VFI322" s="92"/>
      <c r="VFJ322" s="92"/>
      <c r="VFK322" s="92"/>
      <c r="VFL322" s="92"/>
      <c r="VFM322" s="92"/>
      <c r="VFN322" s="92"/>
      <c r="VFO322" s="92"/>
      <c r="VFP322" s="92"/>
      <c r="VFQ322" s="92"/>
      <c r="VFR322" s="92"/>
      <c r="VFS322" s="92"/>
      <c r="VFT322" s="92"/>
      <c r="VFU322" s="92"/>
      <c r="VFV322" s="92"/>
      <c r="VFW322" s="92"/>
      <c r="VFX322" s="92"/>
      <c r="VFY322" s="92"/>
      <c r="VFZ322" s="92"/>
      <c r="VGA322" s="92"/>
      <c r="VGB322" s="92"/>
      <c r="VGC322" s="92"/>
      <c r="VGD322" s="92"/>
      <c r="VGE322" s="92"/>
      <c r="VGF322" s="92"/>
      <c r="VGG322" s="92"/>
      <c r="VGH322" s="92"/>
      <c r="VGI322" s="92"/>
      <c r="VGJ322" s="92"/>
      <c r="VGK322" s="92"/>
      <c r="VGL322" s="92"/>
      <c r="VGM322" s="92"/>
      <c r="VGN322" s="92"/>
      <c r="VGO322" s="92"/>
      <c r="VGP322" s="92"/>
      <c r="VGQ322" s="92"/>
      <c r="VGR322" s="92"/>
      <c r="VGS322" s="92"/>
      <c r="VGT322" s="92"/>
      <c r="VGU322" s="92"/>
      <c r="VGV322" s="92"/>
      <c r="VGW322" s="92"/>
      <c r="VGX322" s="92"/>
      <c r="VGY322" s="92"/>
      <c r="VGZ322" s="92"/>
      <c r="VHA322" s="92"/>
      <c r="VHB322" s="92"/>
      <c r="VHC322" s="92"/>
      <c r="VHD322" s="92"/>
      <c r="VHE322" s="92"/>
      <c r="VHF322" s="92"/>
      <c r="VHG322" s="92"/>
      <c r="VHH322" s="92"/>
      <c r="VHI322" s="92"/>
      <c r="VHJ322" s="92"/>
      <c r="VHK322" s="92"/>
      <c r="VHL322" s="92"/>
      <c r="VHM322" s="92"/>
      <c r="VHN322" s="92"/>
      <c r="VHO322" s="92"/>
      <c r="VHP322" s="92"/>
      <c r="VHQ322" s="92"/>
      <c r="VHR322" s="92"/>
      <c r="VHS322" s="92"/>
      <c r="VHT322" s="92"/>
      <c r="VHU322" s="92"/>
      <c r="VHV322" s="92"/>
      <c r="VHW322" s="92"/>
      <c r="VHX322" s="92"/>
      <c r="VHY322" s="92"/>
      <c r="VHZ322" s="92"/>
      <c r="VIA322" s="92"/>
      <c r="VIB322" s="92"/>
      <c r="VIC322" s="92"/>
      <c r="VID322" s="92"/>
      <c r="VIE322" s="92"/>
      <c r="VIF322" s="92"/>
      <c r="VIG322" s="92"/>
      <c r="VIH322" s="92"/>
      <c r="VII322" s="92"/>
      <c r="VIJ322" s="92"/>
      <c r="VIK322" s="92"/>
      <c r="VIL322" s="92"/>
      <c r="VIM322" s="92"/>
      <c r="VIN322" s="92"/>
      <c r="VIO322" s="92"/>
      <c r="VIP322" s="92"/>
      <c r="VIQ322" s="92"/>
      <c r="VIR322" s="92"/>
      <c r="VIS322" s="92"/>
      <c r="VIT322" s="92"/>
      <c r="VIU322" s="92"/>
      <c r="VIV322" s="92"/>
      <c r="VIW322" s="92"/>
      <c r="VIX322" s="92"/>
      <c r="VIY322" s="92"/>
      <c r="VIZ322" s="92"/>
      <c r="VJA322" s="92"/>
      <c r="VJB322" s="92"/>
      <c r="VJC322" s="92"/>
      <c r="VJD322" s="92"/>
      <c r="VJE322" s="92"/>
      <c r="VJF322" s="92"/>
      <c r="VJG322" s="92"/>
      <c r="VJH322" s="92"/>
      <c r="VJI322" s="92"/>
      <c r="VJJ322" s="92"/>
      <c r="VJK322" s="92"/>
      <c r="VJL322" s="92"/>
      <c r="VJM322" s="92"/>
      <c r="VJN322" s="92"/>
      <c r="VJO322" s="92"/>
      <c r="VJP322" s="92"/>
      <c r="VJQ322" s="92"/>
      <c r="VJR322" s="92"/>
      <c r="VJS322" s="92"/>
      <c r="VJT322" s="92"/>
      <c r="VJU322" s="92"/>
      <c r="VJV322" s="92"/>
      <c r="VJW322" s="92"/>
      <c r="VJX322" s="92"/>
      <c r="VJY322" s="92"/>
      <c r="VJZ322" s="92"/>
      <c r="VKA322" s="92"/>
      <c r="VKB322" s="92"/>
      <c r="VKC322" s="92"/>
      <c r="VKD322" s="92"/>
      <c r="VKE322" s="92"/>
      <c r="VKF322" s="92"/>
      <c r="VKG322" s="92"/>
      <c r="VKH322" s="92"/>
      <c r="VKI322" s="92"/>
      <c r="VKJ322" s="92"/>
      <c r="VKK322" s="92"/>
      <c r="VKL322" s="92"/>
      <c r="VKM322" s="92"/>
      <c r="VKN322" s="92"/>
      <c r="VKO322" s="92"/>
      <c r="VKP322" s="92"/>
      <c r="VKQ322" s="92"/>
      <c r="VKR322" s="92"/>
      <c r="VKS322" s="92"/>
      <c r="VKT322" s="92"/>
      <c r="VKU322" s="92"/>
      <c r="VKV322" s="92"/>
      <c r="VKW322" s="92"/>
      <c r="VKX322" s="92"/>
      <c r="VKY322" s="92"/>
      <c r="VKZ322" s="92"/>
      <c r="VLA322" s="92"/>
      <c r="VLB322" s="92"/>
      <c r="VLC322" s="92"/>
      <c r="VLD322" s="92"/>
      <c r="VLE322" s="92"/>
      <c r="VLF322" s="92"/>
      <c r="VLG322" s="92"/>
      <c r="VLH322" s="92"/>
      <c r="VLI322" s="92"/>
      <c r="VLJ322" s="92"/>
      <c r="VLK322" s="92"/>
      <c r="VLL322" s="92"/>
      <c r="VLM322" s="92"/>
      <c r="VLN322" s="92"/>
      <c r="VLO322" s="92"/>
      <c r="VLP322" s="92"/>
      <c r="VLQ322" s="92"/>
      <c r="VLR322" s="92"/>
      <c r="VLS322" s="92"/>
      <c r="VLT322" s="92"/>
      <c r="VLU322" s="92"/>
      <c r="VLV322" s="92"/>
      <c r="VLW322" s="92"/>
      <c r="VLX322" s="92"/>
      <c r="VLY322" s="92"/>
      <c r="VLZ322" s="92"/>
      <c r="VMA322" s="92"/>
      <c r="VMB322" s="92"/>
      <c r="VMC322" s="92"/>
      <c r="VMD322" s="92"/>
      <c r="VME322" s="92"/>
      <c r="VMF322" s="92"/>
      <c r="VMG322" s="92"/>
      <c r="VMH322" s="92"/>
      <c r="VMI322" s="92"/>
      <c r="VMJ322" s="92"/>
      <c r="VMK322" s="92"/>
      <c r="VML322" s="92"/>
      <c r="VMM322" s="92"/>
      <c r="VMN322" s="92"/>
      <c r="VMO322" s="92"/>
      <c r="VMP322" s="92"/>
      <c r="VMQ322" s="92"/>
      <c r="VMR322" s="92"/>
      <c r="VMS322" s="92"/>
      <c r="VMT322" s="92"/>
      <c r="VMU322" s="92"/>
      <c r="VMV322" s="92"/>
      <c r="VMW322" s="92"/>
      <c r="VMX322" s="92"/>
      <c r="VMY322" s="92"/>
      <c r="VMZ322" s="92"/>
      <c r="VNA322" s="92"/>
      <c r="VNB322" s="92"/>
      <c r="VNC322" s="92"/>
      <c r="VND322" s="92"/>
      <c r="VNE322" s="92"/>
      <c r="VNF322" s="92"/>
      <c r="VNG322" s="92"/>
      <c r="VNH322" s="92"/>
      <c r="VNI322" s="92"/>
      <c r="VNJ322" s="92"/>
      <c r="VNK322" s="92"/>
      <c r="VNL322" s="92"/>
      <c r="VNM322" s="92"/>
      <c r="VNN322" s="92"/>
      <c r="VNO322" s="92"/>
      <c r="VNP322" s="92"/>
      <c r="VNQ322" s="92"/>
      <c r="VNR322" s="92"/>
      <c r="VNS322" s="92"/>
      <c r="VNT322" s="92"/>
      <c r="VNU322" s="92"/>
      <c r="VNV322" s="92"/>
      <c r="VNW322" s="92"/>
      <c r="VNX322" s="92"/>
      <c r="VNY322" s="92"/>
      <c r="VNZ322" s="92"/>
      <c r="VOA322" s="92"/>
      <c r="VOB322" s="92"/>
      <c r="VOC322" s="92"/>
      <c r="VOD322" s="92"/>
      <c r="VOE322" s="92"/>
      <c r="VOF322" s="92"/>
      <c r="VOG322" s="92"/>
      <c r="VOH322" s="92"/>
      <c r="VOI322" s="92"/>
      <c r="VOJ322" s="92"/>
      <c r="VOK322" s="92"/>
      <c r="VOL322" s="92"/>
      <c r="VOM322" s="92"/>
      <c r="VON322" s="92"/>
      <c r="VOO322" s="92"/>
      <c r="VOP322" s="92"/>
      <c r="VOQ322" s="92"/>
      <c r="VOR322" s="92"/>
      <c r="VOS322" s="92"/>
      <c r="VOT322" s="92"/>
      <c r="VOU322" s="92"/>
      <c r="VOV322" s="92"/>
      <c r="VOW322" s="92"/>
      <c r="VOX322" s="92"/>
      <c r="VOY322" s="92"/>
      <c r="VOZ322" s="92"/>
      <c r="VPA322" s="92"/>
      <c r="VPB322" s="92"/>
      <c r="VPC322" s="92"/>
      <c r="VPD322" s="92"/>
      <c r="VPE322" s="92"/>
      <c r="VPF322" s="92"/>
      <c r="VPG322" s="92"/>
      <c r="VPH322" s="92"/>
      <c r="VPI322" s="92"/>
      <c r="VPJ322" s="92"/>
      <c r="VPK322" s="92"/>
      <c r="VPL322" s="92"/>
      <c r="VPM322" s="92"/>
      <c r="VPN322" s="92"/>
      <c r="VPO322" s="92"/>
      <c r="VPP322" s="92"/>
      <c r="VPQ322" s="92"/>
      <c r="VPR322" s="92"/>
      <c r="VPS322" s="92"/>
      <c r="VPT322" s="92"/>
      <c r="VPU322" s="92"/>
      <c r="VPV322" s="92"/>
      <c r="VPW322" s="92"/>
      <c r="VPX322" s="92"/>
      <c r="VPY322" s="92"/>
      <c r="VPZ322" s="92"/>
      <c r="VQA322" s="92"/>
      <c r="VQB322" s="92"/>
      <c r="VQC322" s="92"/>
      <c r="VQD322" s="92"/>
      <c r="VQE322" s="92"/>
      <c r="VQF322" s="92"/>
      <c r="VQG322" s="92"/>
      <c r="VQH322" s="92"/>
      <c r="VQI322" s="92"/>
      <c r="VQJ322" s="92"/>
      <c r="VQK322" s="92"/>
      <c r="VQL322" s="92"/>
      <c r="VQM322" s="92"/>
      <c r="VQN322" s="92"/>
      <c r="VQO322" s="92"/>
      <c r="VQP322" s="92"/>
      <c r="VQQ322" s="92"/>
      <c r="VQR322" s="92"/>
      <c r="VQS322" s="92"/>
      <c r="VQT322" s="92"/>
      <c r="VQU322" s="92"/>
      <c r="VQV322" s="92"/>
      <c r="VQW322" s="92"/>
      <c r="VQX322" s="92"/>
      <c r="VQY322" s="92"/>
      <c r="VQZ322" s="92"/>
      <c r="VRA322" s="92"/>
      <c r="VRB322" s="92"/>
      <c r="VRC322" s="92"/>
      <c r="VRD322" s="92"/>
      <c r="VRE322" s="92"/>
      <c r="VRF322" s="92"/>
      <c r="VRG322" s="92"/>
      <c r="VRH322" s="92"/>
      <c r="VRI322" s="92"/>
      <c r="VRJ322" s="92"/>
      <c r="VRK322" s="92"/>
      <c r="VRL322" s="92"/>
      <c r="VRM322" s="92"/>
      <c r="VRN322" s="92"/>
      <c r="VRO322" s="92"/>
      <c r="VRP322" s="92"/>
      <c r="VRQ322" s="92"/>
      <c r="VRR322" s="92"/>
      <c r="VRS322" s="92"/>
      <c r="VRT322" s="92"/>
      <c r="VRU322" s="92"/>
      <c r="VRV322" s="92"/>
      <c r="VRW322" s="92"/>
      <c r="VRX322" s="92"/>
      <c r="VRY322" s="92"/>
      <c r="VRZ322" s="92"/>
      <c r="VSA322" s="92"/>
      <c r="VSB322" s="92"/>
      <c r="VSC322" s="92"/>
      <c r="VSD322" s="92"/>
      <c r="VSE322" s="92"/>
      <c r="VSF322" s="92"/>
      <c r="VSG322" s="92"/>
      <c r="VSH322" s="92"/>
      <c r="VSI322" s="92"/>
      <c r="VSJ322" s="92"/>
      <c r="VSK322" s="92"/>
      <c r="VSL322" s="92"/>
      <c r="VSM322" s="92"/>
      <c r="VSN322" s="92"/>
      <c r="VSO322" s="92"/>
      <c r="VSP322" s="92"/>
      <c r="VSQ322" s="92"/>
      <c r="VSR322" s="92"/>
      <c r="VSS322" s="92"/>
      <c r="VST322" s="92"/>
      <c r="VSU322" s="92"/>
      <c r="VSV322" s="92"/>
      <c r="VSW322" s="92"/>
      <c r="VSX322" s="92"/>
      <c r="VSY322" s="92"/>
      <c r="VSZ322" s="92"/>
      <c r="VTA322" s="92"/>
      <c r="VTB322" s="92"/>
      <c r="VTC322" s="92"/>
      <c r="VTD322" s="92"/>
      <c r="VTE322" s="92"/>
      <c r="VTF322" s="92"/>
      <c r="VTG322" s="92"/>
      <c r="VTH322" s="92"/>
      <c r="VTI322" s="92"/>
      <c r="VTJ322" s="92"/>
      <c r="VTK322" s="92"/>
      <c r="VTL322" s="92"/>
      <c r="VTM322" s="92"/>
      <c r="VTN322" s="92"/>
      <c r="VTO322" s="92"/>
      <c r="VTP322" s="92"/>
      <c r="VTQ322" s="92"/>
      <c r="VTR322" s="92"/>
      <c r="VTS322" s="92"/>
      <c r="VTT322" s="92"/>
      <c r="VTU322" s="92"/>
      <c r="VTV322" s="92"/>
      <c r="VTW322" s="92"/>
      <c r="VTX322" s="92"/>
      <c r="VTY322" s="92"/>
      <c r="VTZ322" s="92"/>
      <c r="VUA322" s="92"/>
      <c r="VUB322" s="92"/>
      <c r="VUC322" s="92"/>
      <c r="VUD322" s="92"/>
      <c r="VUE322" s="92"/>
      <c r="VUF322" s="92"/>
      <c r="VUG322" s="92"/>
      <c r="VUH322" s="92"/>
      <c r="VUI322" s="92"/>
      <c r="VUJ322" s="92"/>
      <c r="VUK322" s="92"/>
      <c r="VUL322" s="92"/>
      <c r="VUM322" s="92"/>
      <c r="VUN322" s="92"/>
      <c r="VUO322" s="92"/>
      <c r="VUP322" s="92"/>
      <c r="VUQ322" s="92"/>
      <c r="VUR322" s="92"/>
      <c r="VUS322" s="92"/>
      <c r="VUT322" s="92"/>
      <c r="VUU322" s="92"/>
      <c r="VUV322" s="92"/>
      <c r="VUW322" s="92"/>
      <c r="VUX322" s="92"/>
      <c r="VUY322" s="92"/>
      <c r="VUZ322" s="92"/>
      <c r="VVA322" s="92"/>
      <c r="VVB322" s="92"/>
      <c r="VVC322" s="92"/>
      <c r="VVD322" s="92"/>
      <c r="VVE322" s="92"/>
      <c r="VVF322" s="92"/>
      <c r="VVG322" s="92"/>
      <c r="VVH322" s="92"/>
      <c r="VVI322" s="92"/>
      <c r="VVJ322" s="92"/>
      <c r="VVK322" s="92"/>
      <c r="VVL322" s="92"/>
      <c r="VVM322" s="92"/>
      <c r="VVN322" s="92"/>
      <c r="VVO322" s="92"/>
      <c r="VVP322" s="92"/>
      <c r="VVQ322" s="92"/>
      <c r="VVR322" s="92"/>
      <c r="VVS322" s="92"/>
      <c r="VVT322" s="92"/>
      <c r="VVU322" s="92"/>
      <c r="VVV322" s="92"/>
      <c r="VVW322" s="92"/>
      <c r="VVX322" s="92"/>
      <c r="VVY322" s="92"/>
      <c r="VVZ322" s="92"/>
      <c r="VWA322" s="92"/>
      <c r="VWB322" s="92"/>
      <c r="VWC322" s="92"/>
      <c r="VWD322" s="92"/>
      <c r="VWE322" s="92"/>
      <c r="VWF322" s="92"/>
      <c r="VWG322" s="92"/>
      <c r="VWH322" s="92"/>
      <c r="VWI322" s="92"/>
      <c r="VWJ322" s="92"/>
      <c r="VWK322" s="92"/>
      <c r="VWL322" s="92"/>
      <c r="VWM322" s="92"/>
      <c r="VWN322" s="92"/>
      <c r="VWO322" s="92"/>
      <c r="VWP322" s="92"/>
      <c r="VWQ322" s="92"/>
      <c r="VWR322" s="92"/>
      <c r="VWS322" s="92"/>
      <c r="VWT322" s="92"/>
      <c r="VWU322" s="92"/>
      <c r="VWV322" s="92"/>
      <c r="VWW322" s="92"/>
      <c r="VWX322" s="92"/>
      <c r="VWY322" s="92"/>
      <c r="VWZ322" s="92"/>
      <c r="VXA322" s="92"/>
      <c r="VXB322" s="92"/>
      <c r="VXC322" s="92"/>
      <c r="VXD322" s="92"/>
      <c r="VXE322" s="92"/>
      <c r="VXF322" s="92"/>
      <c r="VXG322" s="92"/>
      <c r="VXH322" s="92"/>
      <c r="VXI322" s="92"/>
      <c r="VXJ322" s="92"/>
      <c r="VXK322" s="92"/>
      <c r="VXL322" s="92"/>
      <c r="VXM322" s="92"/>
      <c r="VXN322" s="92"/>
      <c r="VXO322" s="92"/>
      <c r="VXP322" s="92"/>
      <c r="VXQ322" s="92"/>
      <c r="VXR322" s="92"/>
      <c r="VXS322" s="92"/>
      <c r="VXT322" s="92"/>
      <c r="VXU322" s="92"/>
      <c r="VXV322" s="92"/>
      <c r="VXW322" s="92"/>
      <c r="VXX322" s="92"/>
      <c r="VXY322" s="92"/>
      <c r="VXZ322" s="92"/>
      <c r="VYA322" s="92"/>
      <c r="VYB322" s="92"/>
      <c r="VYC322" s="92"/>
      <c r="VYD322" s="92"/>
      <c r="VYE322" s="92"/>
      <c r="VYF322" s="92"/>
      <c r="VYG322" s="92"/>
      <c r="VYH322" s="92"/>
      <c r="VYI322" s="92"/>
      <c r="VYJ322" s="92"/>
      <c r="VYK322" s="92"/>
      <c r="VYL322" s="92"/>
      <c r="VYM322" s="92"/>
      <c r="VYN322" s="92"/>
      <c r="VYO322" s="92"/>
      <c r="VYP322" s="92"/>
      <c r="VYQ322" s="92"/>
      <c r="VYR322" s="92"/>
      <c r="VYS322" s="92"/>
      <c r="VYT322" s="92"/>
      <c r="VYU322" s="92"/>
      <c r="VYV322" s="92"/>
      <c r="VYW322" s="92"/>
      <c r="VYX322" s="92"/>
      <c r="VYY322" s="92"/>
      <c r="VYZ322" s="92"/>
      <c r="VZA322" s="92"/>
      <c r="VZB322" s="92"/>
      <c r="VZC322" s="92"/>
      <c r="VZD322" s="92"/>
      <c r="VZE322" s="92"/>
      <c r="VZF322" s="92"/>
      <c r="VZG322" s="92"/>
      <c r="VZH322" s="92"/>
      <c r="VZI322" s="92"/>
      <c r="VZJ322" s="92"/>
      <c r="VZK322" s="92"/>
      <c r="VZL322" s="92"/>
      <c r="VZM322" s="92"/>
      <c r="VZN322" s="92"/>
      <c r="VZO322" s="92"/>
      <c r="VZP322" s="92"/>
      <c r="VZQ322" s="92"/>
      <c r="VZR322" s="92"/>
      <c r="VZS322" s="92"/>
      <c r="VZT322" s="92"/>
      <c r="VZU322" s="92"/>
      <c r="VZV322" s="92"/>
      <c r="VZW322" s="92"/>
      <c r="VZX322" s="92"/>
      <c r="VZY322" s="92"/>
      <c r="VZZ322" s="92"/>
      <c r="WAA322" s="92"/>
      <c r="WAB322" s="92"/>
      <c r="WAC322" s="92"/>
      <c r="WAD322" s="92"/>
      <c r="WAE322" s="92"/>
      <c r="WAF322" s="92"/>
      <c r="WAG322" s="92"/>
      <c r="WAH322" s="92"/>
      <c r="WAI322" s="92"/>
      <c r="WAJ322" s="92"/>
      <c r="WAK322" s="92"/>
      <c r="WAL322" s="92"/>
      <c r="WAM322" s="92"/>
      <c r="WAN322" s="92"/>
      <c r="WAO322" s="92"/>
      <c r="WAP322" s="92"/>
      <c r="WAQ322" s="92"/>
      <c r="WAR322" s="92"/>
      <c r="WAS322" s="92"/>
      <c r="WAT322" s="92"/>
      <c r="WAU322" s="92"/>
      <c r="WAV322" s="92"/>
      <c r="WAW322" s="92"/>
      <c r="WAX322" s="92"/>
      <c r="WAY322" s="92"/>
      <c r="WAZ322" s="92"/>
      <c r="WBA322" s="92"/>
      <c r="WBB322" s="92"/>
      <c r="WBC322" s="92"/>
      <c r="WBD322" s="92"/>
      <c r="WBE322" s="92"/>
      <c r="WBF322" s="92"/>
      <c r="WBG322" s="92"/>
      <c r="WBH322" s="92"/>
      <c r="WBI322" s="92"/>
      <c r="WBJ322" s="92"/>
      <c r="WBK322" s="92"/>
      <c r="WBL322" s="92"/>
      <c r="WBM322" s="92"/>
      <c r="WBN322" s="92"/>
      <c r="WBO322" s="92"/>
      <c r="WBP322" s="92"/>
      <c r="WBQ322" s="92"/>
      <c r="WBR322" s="92"/>
      <c r="WBS322" s="92"/>
      <c r="WBT322" s="92"/>
      <c r="WBU322" s="92"/>
      <c r="WBV322" s="92"/>
      <c r="WBW322" s="92"/>
      <c r="WBX322" s="92"/>
      <c r="WBY322" s="92"/>
      <c r="WBZ322" s="92"/>
      <c r="WCA322" s="92"/>
      <c r="WCB322" s="92"/>
      <c r="WCC322" s="92"/>
      <c r="WCD322" s="92"/>
      <c r="WCE322" s="92"/>
      <c r="WCF322" s="92"/>
      <c r="WCG322" s="92"/>
      <c r="WCH322" s="92"/>
      <c r="WCI322" s="92"/>
      <c r="WCJ322" s="92"/>
      <c r="WCK322" s="92"/>
      <c r="WCL322" s="92"/>
      <c r="WCM322" s="92"/>
      <c r="WCN322" s="92"/>
      <c r="WCO322" s="92"/>
      <c r="WCP322" s="92"/>
      <c r="WCQ322" s="92"/>
      <c r="WCR322" s="92"/>
      <c r="WCS322" s="92"/>
      <c r="WCT322" s="92"/>
      <c r="WCU322" s="92"/>
      <c r="WCV322" s="92"/>
      <c r="WCW322" s="92"/>
      <c r="WCX322" s="92"/>
      <c r="WCY322" s="92"/>
      <c r="WCZ322" s="92"/>
      <c r="WDA322" s="92"/>
      <c r="WDB322" s="92"/>
      <c r="WDC322" s="92"/>
      <c r="WDD322" s="92"/>
      <c r="WDE322" s="92"/>
      <c r="WDF322" s="92"/>
      <c r="WDG322" s="92"/>
      <c r="WDH322" s="92"/>
      <c r="WDI322" s="92"/>
      <c r="WDJ322" s="92"/>
      <c r="WDK322" s="92"/>
      <c r="WDL322" s="92"/>
      <c r="WDM322" s="92"/>
      <c r="WDN322" s="92"/>
      <c r="WDO322" s="92"/>
      <c r="WDP322" s="92"/>
      <c r="WDQ322" s="92"/>
      <c r="WDR322" s="92"/>
      <c r="WDS322" s="92"/>
      <c r="WDT322" s="92"/>
      <c r="WDU322" s="92"/>
      <c r="WDV322" s="92"/>
      <c r="WDW322" s="92"/>
      <c r="WDX322" s="92"/>
      <c r="WDY322" s="92"/>
      <c r="WDZ322" s="92"/>
      <c r="WEA322" s="92"/>
      <c r="WEB322" s="92"/>
      <c r="WEC322" s="92"/>
      <c r="WED322" s="92"/>
      <c r="WEE322" s="92"/>
      <c r="WEF322" s="92"/>
      <c r="WEG322" s="92"/>
      <c r="WEH322" s="92"/>
      <c r="WEI322" s="92"/>
      <c r="WEJ322" s="92"/>
      <c r="WEK322" s="92"/>
      <c r="WEL322" s="92"/>
      <c r="WEM322" s="92"/>
      <c r="WEN322" s="92"/>
      <c r="WEO322" s="92"/>
      <c r="WEP322" s="92"/>
      <c r="WEQ322" s="92"/>
      <c r="WER322" s="92"/>
      <c r="WES322" s="92"/>
      <c r="WET322" s="92"/>
      <c r="WEU322" s="92"/>
      <c r="WEV322" s="92"/>
      <c r="WEW322" s="92"/>
      <c r="WEX322" s="92"/>
      <c r="WEY322" s="92"/>
      <c r="WEZ322" s="92"/>
      <c r="WFA322" s="92"/>
      <c r="WFB322" s="92"/>
      <c r="WFC322" s="92"/>
      <c r="WFD322" s="92"/>
      <c r="WFE322" s="92"/>
      <c r="WFF322" s="92"/>
      <c r="WFG322" s="92"/>
      <c r="WFH322" s="92"/>
      <c r="WFI322" s="92"/>
      <c r="WFJ322" s="92"/>
      <c r="WFK322" s="92"/>
      <c r="WFL322" s="92"/>
      <c r="WFM322" s="92"/>
      <c r="WFN322" s="92"/>
      <c r="WFO322" s="92"/>
      <c r="WFP322" s="92"/>
      <c r="WFQ322" s="92"/>
      <c r="WFR322" s="92"/>
      <c r="WFS322" s="92"/>
      <c r="WFT322" s="92"/>
      <c r="WFU322" s="92"/>
      <c r="WFV322" s="92"/>
      <c r="WFW322" s="92"/>
      <c r="WFX322" s="92"/>
      <c r="WFY322" s="92"/>
      <c r="WFZ322" s="92"/>
      <c r="WGA322" s="92"/>
      <c r="WGB322" s="92"/>
      <c r="WGC322" s="92"/>
      <c r="WGD322" s="92"/>
      <c r="WGE322" s="92"/>
      <c r="WGF322" s="92"/>
      <c r="WGG322" s="92"/>
      <c r="WGH322" s="92"/>
      <c r="WGI322" s="92"/>
      <c r="WGJ322" s="92"/>
      <c r="WGK322" s="92"/>
      <c r="WGL322" s="92"/>
      <c r="WGM322" s="92"/>
      <c r="WGN322" s="92"/>
      <c r="WGO322" s="92"/>
      <c r="WGP322" s="92"/>
      <c r="WGQ322" s="92"/>
      <c r="WGR322" s="92"/>
      <c r="WGS322" s="92"/>
      <c r="WGT322" s="92"/>
      <c r="WGU322" s="92"/>
      <c r="WGV322" s="92"/>
      <c r="WGW322" s="92"/>
      <c r="WGX322" s="92"/>
      <c r="WGY322" s="92"/>
      <c r="WGZ322" s="92"/>
      <c r="WHA322" s="92"/>
      <c r="WHB322" s="92"/>
      <c r="WHC322" s="92"/>
      <c r="WHD322" s="92"/>
      <c r="WHE322" s="92"/>
      <c r="WHF322" s="92"/>
      <c r="WHG322" s="92"/>
      <c r="WHH322" s="92"/>
      <c r="WHI322" s="92"/>
      <c r="WHJ322" s="92"/>
      <c r="WHK322" s="92"/>
      <c r="WHL322" s="92"/>
      <c r="WHM322" s="92"/>
      <c r="WHN322" s="92"/>
      <c r="WHO322" s="92"/>
      <c r="WHP322" s="92"/>
      <c r="WHQ322" s="92"/>
      <c r="WHR322" s="92"/>
      <c r="WHS322" s="92"/>
      <c r="WHT322" s="92"/>
      <c r="WHU322" s="92"/>
      <c r="WHV322" s="92"/>
      <c r="WHW322" s="92"/>
      <c r="WHX322" s="92"/>
      <c r="WHY322" s="92"/>
      <c r="WHZ322" s="92"/>
      <c r="WIA322" s="92"/>
      <c r="WIB322" s="92"/>
      <c r="WIC322" s="92"/>
      <c r="WID322" s="92"/>
      <c r="WIE322" s="92"/>
      <c r="WIF322" s="92"/>
      <c r="WIG322" s="92"/>
      <c r="WIH322" s="92"/>
      <c r="WII322" s="92"/>
      <c r="WIJ322" s="92"/>
      <c r="WIK322" s="92"/>
      <c r="WIL322" s="92"/>
      <c r="WIM322" s="92"/>
      <c r="WIN322" s="92"/>
      <c r="WIO322" s="92"/>
      <c r="WIP322" s="92"/>
      <c r="WIQ322" s="92"/>
      <c r="WIR322" s="92"/>
      <c r="WIS322" s="92"/>
      <c r="WIT322" s="92"/>
      <c r="WIU322" s="92"/>
      <c r="WIV322" s="92"/>
      <c r="WIW322" s="92"/>
      <c r="WIX322" s="92"/>
      <c r="WIY322" s="92"/>
      <c r="WIZ322" s="92"/>
      <c r="WJA322" s="92"/>
      <c r="WJB322" s="92"/>
      <c r="WJC322" s="92"/>
      <c r="WJD322" s="92"/>
      <c r="WJE322" s="92"/>
      <c r="WJF322" s="92"/>
      <c r="WJG322" s="92"/>
      <c r="WJH322" s="92"/>
      <c r="WJI322" s="92"/>
      <c r="WJJ322" s="92"/>
      <c r="WJK322" s="92"/>
      <c r="WJL322" s="92"/>
      <c r="WJM322" s="92"/>
      <c r="WJN322" s="92"/>
      <c r="WJO322" s="92"/>
      <c r="WJP322" s="92"/>
      <c r="WJQ322" s="92"/>
      <c r="WJR322" s="92"/>
      <c r="WJS322" s="92"/>
      <c r="WJT322" s="92"/>
      <c r="WJU322" s="92"/>
      <c r="WJV322" s="92"/>
      <c r="WJW322" s="92"/>
      <c r="WJX322" s="92"/>
      <c r="WJY322" s="92"/>
      <c r="WJZ322" s="92"/>
      <c r="WKA322" s="92"/>
      <c r="WKB322" s="92"/>
      <c r="WKC322" s="92"/>
      <c r="WKD322" s="92"/>
      <c r="WKE322" s="92"/>
      <c r="WKF322" s="92"/>
      <c r="WKG322" s="92"/>
      <c r="WKH322" s="92"/>
      <c r="WKI322" s="92"/>
      <c r="WKJ322" s="92"/>
      <c r="WKK322" s="92"/>
      <c r="WKL322" s="92"/>
      <c r="WKM322" s="92"/>
      <c r="WKN322" s="92"/>
      <c r="WKO322" s="92"/>
      <c r="WKP322" s="92"/>
      <c r="WKQ322" s="92"/>
      <c r="WKR322" s="92"/>
      <c r="WKS322" s="92"/>
      <c r="WKT322" s="92"/>
      <c r="WKU322" s="92"/>
      <c r="WKV322" s="92"/>
      <c r="WKW322" s="92"/>
      <c r="WKX322" s="92"/>
      <c r="WKY322" s="92"/>
      <c r="WKZ322" s="92"/>
      <c r="WLA322" s="92"/>
      <c r="WLB322" s="92"/>
      <c r="WLC322" s="92"/>
      <c r="WLD322" s="92"/>
      <c r="WLE322" s="92"/>
      <c r="WLF322" s="92"/>
      <c r="WLG322" s="92"/>
      <c r="WLH322" s="92"/>
      <c r="WLI322" s="92"/>
      <c r="WLJ322" s="92"/>
      <c r="WLK322" s="92"/>
      <c r="WLL322" s="92"/>
      <c r="WLM322" s="92"/>
      <c r="WLN322" s="92"/>
      <c r="WLO322" s="92"/>
      <c r="WLP322" s="92"/>
      <c r="WLQ322" s="92"/>
      <c r="WLR322" s="92"/>
      <c r="WLS322" s="92"/>
      <c r="WLT322" s="92"/>
      <c r="WLU322" s="92"/>
      <c r="WLV322" s="92"/>
      <c r="WLW322" s="92"/>
      <c r="WLX322" s="92"/>
      <c r="WLY322" s="92"/>
      <c r="WLZ322" s="92"/>
      <c r="WMA322" s="92"/>
      <c r="WMB322" s="92"/>
      <c r="WMC322" s="92"/>
      <c r="WMD322" s="92"/>
      <c r="WME322" s="92"/>
      <c r="WMF322" s="92"/>
      <c r="WMG322" s="92"/>
      <c r="WMH322" s="92"/>
      <c r="WMI322" s="92"/>
      <c r="WMJ322" s="92"/>
      <c r="WMK322" s="92"/>
      <c r="WML322" s="92"/>
      <c r="WMM322" s="92"/>
      <c r="WMN322" s="92"/>
      <c r="WMO322" s="92"/>
      <c r="WMP322" s="92"/>
      <c r="WMQ322" s="92"/>
      <c r="WMR322" s="92"/>
      <c r="WMS322" s="92"/>
      <c r="WMT322" s="92"/>
      <c r="WMU322" s="92"/>
      <c r="WMV322" s="92"/>
      <c r="WMW322" s="92"/>
      <c r="WMX322" s="92"/>
      <c r="WMY322" s="92"/>
      <c r="WMZ322" s="92"/>
      <c r="WNA322" s="92"/>
      <c r="WNB322" s="92"/>
      <c r="WNC322" s="92"/>
      <c r="WND322" s="92"/>
      <c r="WNE322" s="92"/>
      <c r="WNF322" s="92"/>
      <c r="WNG322" s="92"/>
      <c r="WNH322" s="92"/>
      <c r="WNI322" s="92"/>
      <c r="WNJ322" s="92"/>
      <c r="WNK322" s="92"/>
      <c r="WNL322" s="92"/>
      <c r="WNM322" s="92"/>
      <c r="WNN322" s="92"/>
      <c r="WNO322" s="92"/>
      <c r="WNP322" s="92"/>
      <c r="WNQ322" s="92"/>
      <c r="WNR322" s="92"/>
      <c r="WNS322" s="92"/>
      <c r="WNT322" s="92"/>
      <c r="WNU322" s="92"/>
      <c r="WNV322" s="92"/>
      <c r="WNW322" s="92"/>
      <c r="WNX322" s="92"/>
      <c r="WNY322" s="92"/>
      <c r="WNZ322" s="92"/>
      <c r="WOA322" s="92"/>
      <c r="WOB322" s="92"/>
      <c r="WOC322" s="92"/>
      <c r="WOD322" s="92"/>
      <c r="WOE322" s="92"/>
      <c r="WOF322" s="92"/>
      <c r="WOG322" s="92"/>
      <c r="WOH322" s="92"/>
      <c r="WOI322" s="92"/>
      <c r="WOJ322" s="92"/>
      <c r="WOK322" s="92"/>
      <c r="WOL322" s="92"/>
      <c r="WOM322" s="92"/>
      <c r="WON322" s="92"/>
      <c r="WOO322" s="92"/>
      <c r="WOP322" s="92"/>
      <c r="WOQ322" s="92"/>
      <c r="WOR322" s="92"/>
      <c r="WOS322" s="92"/>
      <c r="WOT322" s="92"/>
      <c r="WOU322" s="92"/>
      <c r="WOV322" s="92"/>
      <c r="WOW322" s="92"/>
      <c r="WOX322" s="92"/>
      <c r="WOY322" s="92"/>
      <c r="WOZ322" s="92"/>
      <c r="WPA322" s="92"/>
      <c r="WPB322" s="92"/>
      <c r="WPC322" s="92"/>
      <c r="WPD322" s="92"/>
      <c r="WPE322" s="92"/>
      <c r="WPF322" s="92"/>
      <c r="WPG322" s="92"/>
      <c r="WPH322" s="92"/>
      <c r="WPI322" s="92"/>
      <c r="WPJ322" s="92"/>
      <c r="WPK322" s="92"/>
      <c r="WPL322" s="92"/>
      <c r="WPM322" s="92"/>
      <c r="WPN322" s="92"/>
      <c r="WPO322" s="92"/>
      <c r="WPP322" s="92"/>
      <c r="WPQ322" s="92"/>
      <c r="WPR322" s="92"/>
      <c r="WPS322" s="92"/>
      <c r="WPT322" s="92"/>
      <c r="WPU322" s="92"/>
      <c r="WPV322" s="92"/>
      <c r="WPW322" s="92"/>
      <c r="WPX322" s="92"/>
      <c r="WPY322" s="92"/>
      <c r="WPZ322" s="92"/>
      <c r="WQA322" s="92"/>
      <c r="WQB322" s="92"/>
      <c r="WQC322" s="92"/>
      <c r="WQD322" s="92"/>
      <c r="WQE322" s="92"/>
      <c r="WQF322" s="92"/>
      <c r="WQG322" s="92"/>
      <c r="WQH322" s="92"/>
      <c r="WQI322" s="92"/>
      <c r="WQJ322" s="92"/>
      <c r="WQK322" s="92"/>
      <c r="WQL322" s="92"/>
      <c r="WQM322" s="92"/>
      <c r="WQN322" s="92"/>
      <c r="WQO322" s="92"/>
      <c r="WQP322" s="92"/>
      <c r="WQQ322" s="92"/>
      <c r="WQR322" s="92"/>
      <c r="WQS322" s="92"/>
      <c r="WQT322" s="92"/>
      <c r="WQU322" s="92"/>
      <c r="WQV322" s="92"/>
      <c r="WQW322" s="92"/>
      <c r="WQX322" s="92"/>
      <c r="WQY322" s="92"/>
      <c r="WQZ322" s="92"/>
      <c r="WRA322" s="92"/>
      <c r="WRB322" s="92"/>
      <c r="WRC322" s="92"/>
      <c r="WRD322" s="92"/>
      <c r="WRE322" s="92"/>
      <c r="WRF322" s="92"/>
      <c r="WRG322" s="92"/>
      <c r="WRH322" s="92"/>
      <c r="WRI322" s="92"/>
      <c r="WRJ322" s="92"/>
      <c r="WRK322" s="92"/>
      <c r="WRL322" s="92"/>
      <c r="WRM322" s="92"/>
      <c r="WRN322" s="92"/>
      <c r="WRO322" s="92"/>
      <c r="WRP322" s="92"/>
      <c r="WRQ322" s="92"/>
      <c r="WRR322" s="92"/>
      <c r="WRS322" s="92"/>
      <c r="WRT322" s="92"/>
      <c r="WRU322" s="92"/>
      <c r="WRV322" s="92"/>
      <c r="WRW322" s="92"/>
      <c r="WRX322" s="92"/>
      <c r="WRY322" s="92"/>
      <c r="WRZ322" s="92"/>
      <c r="WSA322" s="92"/>
      <c r="WSB322" s="92"/>
      <c r="WSC322" s="92"/>
      <c r="WSD322" s="92"/>
      <c r="WSE322" s="92"/>
      <c r="WSF322" s="92"/>
      <c r="WSG322" s="92"/>
      <c r="WSH322" s="92"/>
      <c r="WSI322" s="92"/>
      <c r="WSJ322" s="92"/>
      <c r="WSK322" s="92"/>
      <c r="WSL322" s="92"/>
      <c r="WSM322" s="92"/>
      <c r="WSN322" s="92"/>
      <c r="WSO322" s="92"/>
      <c r="WSP322" s="92"/>
      <c r="WSQ322" s="92"/>
      <c r="WSR322" s="92"/>
      <c r="WSS322" s="92"/>
      <c r="WST322" s="92"/>
      <c r="WSU322" s="92"/>
      <c r="WSV322" s="92"/>
      <c r="WSW322" s="92"/>
      <c r="WSX322" s="92"/>
      <c r="WSY322" s="92"/>
      <c r="WSZ322" s="92"/>
      <c r="WTA322" s="92"/>
      <c r="WTB322" s="92"/>
      <c r="WTC322" s="92"/>
      <c r="WTD322" s="92"/>
      <c r="WTE322" s="92"/>
      <c r="WTF322" s="92"/>
      <c r="WTG322" s="92"/>
      <c r="WTH322" s="92"/>
      <c r="WTI322" s="92"/>
      <c r="WTJ322" s="92"/>
      <c r="WTK322" s="92"/>
      <c r="WTL322" s="92"/>
      <c r="WTM322" s="92"/>
      <c r="WTN322" s="92"/>
      <c r="WTO322" s="92"/>
      <c r="WTP322" s="92"/>
      <c r="WTQ322" s="92"/>
      <c r="WTR322" s="92"/>
      <c r="WTS322" s="92"/>
      <c r="WTT322" s="92"/>
      <c r="WTU322" s="92"/>
      <c r="WTV322" s="92"/>
      <c r="WTW322" s="92"/>
      <c r="WTX322" s="92"/>
      <c r="WTY322" s="92"/>
      <c r="WTZ322" s="92"/>
      <c r="WUA322" s="92"/>
      <c r="WUB322" s="92"/>
      <c r="WUC322" s="92"/>
      <c r="WUD322" s="92"/>
      <c r="WUE322" s="92"/>
      <c r="WUF322" s="92"/>
      <c r="WUG322" s="92"/>
      <c r="WUH322" s="92"/>
      <c r="WUI322" s="92"/>
      <c r="WUJ322" s="92"/>
      <c r="WUK322" s="92"/>
      <c r="WUL322" s="92"/>
      <c r="WUM322" s="92"/>
      <c r="WUN322" s="92"/>
      <c r="WUO322" s="92"/>
      <c r="WUP322" s="92"/>
      <c r="WUQ322" s="92"/>
      <c r="WUR322" s="92"/>
      <c r="WUS322" s="92"/>
      <c r="WUT322" s="92"/>
      <c r="WUU322" s="92"/>
      <c r="WUV322" s="92"/>
      <c r="WUW322" s="92"/>
      <c r="WUX322" s="92"/>
      <c r="WUY322" s="92"/>
      <c r="WUZ322" s="92"/>
      <c r="WVA322" s="92"/>
      <c r="WVB322" s="92"/>
      <c r="WVC322" s="92"/>
      <c r="WVD322" s="92"/>
      <c r="WVE322" s="92"/>
      <c r="WVF322" s="92"/>
      <c r="WVG322" s="92"/>
      <c r="WVH322" s="92"/>
      <c r="WVI322" s="92"/>
      <c r="WVJ322" s="92"/>
      <c r="WVK322" s="92"/>
      <c r="WVL322" s="92"/>
      <c r="WVM322" s="92"/>
      <c r="WVN322" s="92"/>
      <c r="WVO322" s="92"/>
      <c r="WVP322" s="92"/>
      <c r="WVQ322" s="92"/>
      <c r="WVR322" s="92"/>
      <c r="WVS322" s="92"/>
      <c r="WVT322" s="92"/>
      <c r="WVU322" s="92"/>
      <c r="WVV322" s="92"/>
      <c r="WVW322" s="92"/>
      <c r="WVX322" s="92"/>
      <c r="WVY322" s="92"/>
      <c r="WVZ322" s="92"/>
      <c r="WWA322" s="92"/>
      <c r="WWB322" s="92"/>
      <c r="WWC322" s="92"/>
      <c r="WWD322" s="92"/>
      <c r="WWE322" s="92"/>
      <c r="WWF322" s="92"/>
      <c r="WWG322" s="92"/>
      <c r="WWH322" s="92"/>
      <c r="WWI322" s="92"/>
      <c r="WWJ322" s="92"/>
      <c r="WWK322" s="92"/>
      <c r="WWL322" s="92"/>
      <c r="WWM322" s="92"/>
      <c r="WWN322" s="92"/>
      <c r="WWO322" s="92"/>
      <c r="WWP322" s="92"/>
      <c r="WWQ322" s="92"/>
      <c r="WWR322" s="92"/>
      <c r="WWS322" s="92"/>
      <c r="WWT322" s="92"/>
      <c r="WWU322" s="92"/>
      <c r="WWV322" s="92"/>
      <c r="WWW322" s="92"/>
      <c r="WWX322" s="92"/>
      <c r="WWY322" s="92"/>
      <c r="WWZ322" s="92"/>
      <c r="WXA322" s="92"/>
      <c r="WXB322" s="92"/>
      <c r="WXC322" s="92"/>
      <c r="WXD322" s="92"/>
      <c r="WXE322" s="92"/>
      <c r="WXF322" s="92"/>
      <c r="WXG322" s="92"/>
      <c r="WXH322" s="92"/>
      <c r="WXI322" s="92"/>
      <c r="WXJ322" s="92"/>
      <c r="WXK322" s="92"/>
      <c r="WXL322" s="92"/>
      <c r="WXM322" s="92"/>
      <c r="WXN322" s="92"/>
      <c r="WXO322" s="92"/>
      <c r="WXP322" s="92"/>
      <c r="WXQ322" s="92"/>
      <c r="WXR322" s="92"/>
      <c r="WXS322" s="92"/>
      <c r="WXT322" s="92"/>
      <c r="WXU322" s="92"/>
      <c r="WXV322" s="92"/>
      <c r="WXW322" s="92"/>
      <c r="WXX322" s="92"/>
      <c r="WXY322" s="92"/>
      <c r="WXZ322" s="92"/>
      <c r="WYA322" s="92"/>
      <c r="WYB322" s="92"/>
      <c r="WYC322" s="92"/>
      <c r="WYD322" s="92"/>
      <c r="WYE322" s="92"/>
      <c r="WYF322" s="92"/>
      <c r="WYG322" s="92"/>
      <c r="WYH322" s="92"/>
      <c r="WYI322" s="92"/>
      <c r="WYJ322" s="92"/>
      <c r="WYK322" s="92"/>
      <c r="WYL322" s="92"/>
      <c r="WYM322" s="92"/>
      <c r="WYN322" s="92"/>
      <c r="WYO322" s="92"/>
      <c r="WYP322" s="92"/>
      <c r="WYQ322" s="92"/>
      <c r="WYR322" s="92"/>
      <c r="WYS322" s="92"/>
      <c r="WYT322" s="92"/>
      <c r="WYU322" s="92"/>
      <c r="WYV322" s="92"/>
      <c r="WYW322" s="92"/>
      <c r="WYX322" s="92"/>
      <c r="WYY322" s="92"/>
      <c r="WYZ322" s="92"/>
      <c r="WZA322" s="92"/>
      <c r="WZB322" s="92"/>
      <c r="WZC322" s="92"/>
      <c r="WZD322" s="92"/>
      <c r="WZE322" s="92"/>
      <c r="WZF322" s="92"/>
      <c r="WZG322" s="92"/>
      <c r="WZH322" s="92"/>
      <c r="WZI322" s="92"/>
      <c r="WZJ322" s="92"/>
      <c r="WZK322" s="92"/>
      <c r="WZL322" s="92"/>
      <c r="WZM322" s="92"/>
      <c r="WZN322" s="92"/>
      <c r="WZO322" s="92"/>
      <c r="WZP322" s="92"/>
      <c r="WZQ322" s="92"/>
      <c r="WZR322" s="92"/>
      <c r="WZS322" s="92"/>
      <c r="WZT322" s="92"/>
      <c r="WZU322" s="92"/>
      <c r="WZV322" s="92"/>
      <c r="WZW322" s="92"/>
      <c r="WZX322" s="92"/>
      <c r="WZY322" s="92"/>
      <c r="WZZ322" s="92"/>
      <c r="XAA322" s="92"/>
      <c r="XAB322" s="92"/>
      <c r="XAC322" s="92"/>
      <c r="XAD322" s="92"/>
      <c r="XAE322" s="92"/>
      <c r="XAF322" s="92"/>
      <c r="XAG322" s="92"/>
      <c r="XAH322" s="92"/>
      <c r="XAI322" s="92"/>
      <c r="XAJ322" s="92"/>
      <c r="XAK322" s="92"/>
      <c r="XAL322" s="92"/>
      <c r="XAM322" s="92"/>
      <c r="XAN322" s="92"/>
      <c r="XAO322" s="92"/>
      <c r="XAP322" s="92"/>
      <c r="XAQ322" s="92"/>
      <c r="XAR322" s="92"/>
      <c r="XAS322" s="92"/>
      <c r="XAT322" s="92"/>
      <c r="XAU322" s="92"/>
      <c r="XAV322" s="92"/>
      <c r="XAW322" s="92"/>
      <c r="XAX322" s="92"/>
      <c r="XAY322" s="92"/>
      <c r="XAZ322" s="92"/>
      <c r="XBA322" s="92"/>
      <c r="XBB322" s="92"/>
      <c r="XBC322" s="92"/>
      <c r="XBD322" s="92"/>
      <c r="XBE322" s="92"/>
      <c r="XBF322" s="92"/>
      <c r="XBG322" s="92"/>
      <c r="XBH322" s="92"/>
      <c r="XBI322" s="92"/>
      <c r="XBJ322" s="92"/>
      <c r="XBK322" s="92"/>
      <c r="XBL322" s="92"/>
      <c r="XBM322" s="92"/>
      <c r="XBN322" s="92"/>
      <c r="XBO322" s="92"/>
      <c r="XBP322" s="92"/>
      <c r="XBQ322" s="92"/>
      <c r="XBR322" s="92"/>
      <c r="XBS322" s="92"/>
      <c r="XBT322" s="92"/>
      <c r="XBU322" s="92"/>
      <c r="XBV322" s="92"/>
      <c r="XBW322" s="92"/>
      <c r="XBX322" s="92"/>
      <c r="XBY322" s="92"/>
      <c r="XBZ322" s="92"/>
      <c r="XCA322" s="92"/>
      <c r="XCB322" s="92"/>
      <c r="XCC322" s="92"/>
      <c r="XCD322" s="92"/>
      <c r="XCE322" s="92"/>
      <c r="XCF322" s="92"/>
      <c r="XCG322" s="92"/>
      <c r="XCH322" s="92"/>
      <c r="XCI322" s="92"/>
      <c r="XCJ322" s="92"/>
      <c r="XCK322" s="92"/>
      <c r="XCL322" s="92"/>
      <c r="XCM322" s="92"/>
      <c r="XCN322" s="92"/>
      <c r="XCO322" s="92"/>
      <c r="XCP322" s="92"/>
      <c r="XCQ322" s="92"/>
      <c r="XCR322" s="92"/>
      <c r="XCS322" s="92"/>
      <c r="XCT322" s="92"/>
      <c r="XCU322" s="92"/>
      <c r="XCV322" s="92"/>
      <c r="XCW322" s="92"/>
      <c r="XCX322" s="92"/>
      <c r="XCY322" s="92"/>
      <c r="XCZ322" s="92"/>
      <c r="XDA322" s="92"/>
      <c r="XDB322" s="92"/>
      <c r="XDC322" s="92"/>
      <c r="XDD322" s="92"/>
      <c r="XDE322" s="92"/>
      <c r="XDF322" s="92"/>
      <c r="XDG322" s="92"/>
      <c r="XDH322" s="92"/>
      <c r="XDI322" s="92"/>
      <c r="XDJ322" s="92"/>
      <c r="XDK322" s="92"/>
      <c r="XDL322" s="92"/>
      <c r="XDM322" s="92"/>
      <c r="XDN322" s="92"/>
      <c r="XDO322" s="92"/>
      <c r="XDP322" s="92"/>
      <c r="XDQ322" s="92"/>
      <c r="XDR322" s="92"/>
      <c r="XDS322" s="92"/>
      <c r="XDT322" s="92"/>
      <c r="XDU322" s="92"/>
      <c r="XDV322" s="92"/>
      <c r="XDW322" s="92"/>
      <c r="XDX322" s="92"/>
      <c r="XDY322" s="92"/>
      <c r="XDZ322" s="92"/>
      <c r="XEA322" s="92"/>
      <c r="XEB322" s="92"/>
      <c r="XEC322" s="92"/>
      <c r="XED322" s="92"/>
      <c r="XEE322" s="92"/>
      <c r="XEF322" s="92"/>
      <c r="XEG322" s="92"/>
      <c r="XEH322" s="92"/>
      <c r="XEI322" s="92"/>
      <c r="XEJ322" s="92"/>
      <c r="XEK322" s="92"/>
      <c r="XEL322" s="92"/>
      <c r="XEM322" s="92"/>
      <c r="XEN322" s="92"/>
      <c r="XEO322" s="92"/>
      <c r="XEP322" s="92"/>
      <c r="XEQ322" s="92"/>
      <c r="XER322" s="92"/>
      <c r="XES322" s="92"/>
    </row>
    <row r="323" spans="1:16373" s="49" customFormat="1" ht="38.25" outlineLevel="2" x14ac:dyDescent="0.2">
      <c r="A323" s="127">
        <v>342</v>
      </c>
      <c r="B323" s="127">
        <v>17</v>
      </c>
      <c r="C323" s="43" t="s">
        <v>641</v>
      </c>
      <c r="D323" s="62" t="s">
        <v>663</v>
      </c>
      <c r="E323" s="128">
        <v>5028192</v>
      </c>
      <c r="F323" s="128" t="s">
        <v>672</v>
      </c>
      <c r="G323" s="117" t="s">
        <v>1241</v>
      </c>
      <c r="H323" s="66" t="s">
        <v>1242</v>
      </c>
      <c r="I323" s="66" t="s">
        <v>1242</v>
      </c>
      <c r="J323" s="67">
        <v>20</v>
      </c>
      <c r="K323" s="176">
        <v>1300000</v>
      </c>
      <c r="L323" s="66"/>
      <c r="M323" s="116"/>
      <c r="N323" s="120">
        <v>0</v>
      </c>
      <c r="O323" s="59" t="s">
        <v>1319</v>
      </c>
      <c r="P323" s="97">
        <f t="shared" si="9"/>
        <v>1300000</v>
      </c>
      <c r="Q323" s="81"/>
      <c r="R323" s="81">
        <v>1300000</v>
      </c>
      <c r="S323" s="81"/>
      <c r="T323" s="81"/>
      <c r="U323" s="81"/>
      <c r="V323" s="81"/>
      <c r="W323" s="81"/>
      <c r="X323" s="81"/>
      <c r="Y323" s="81"/>
      <c r="Z323" s="84"/>
      <c r="AA323" s="288">
        <v>2503</v>
      </c>
      <c r="AB323" s="289" t="s">
        <v>641</v>
      </c>
      <c r="AC323" s="68" t="s">
        <v>116</v>
      </c>
      <c r="AD323" s="197">
        <v>0.5</v>
      </c>
      <c r="AE323" s="229">
        <v>5028192</v>
      </c>
      <c r="AF323" s="128" t="s">
        <v>672</v>
      </c>
      <c r="AG323" s="279" t="s">
        <v>1256</v>
      </c>
      <c r="AH323" s="260" t="s">
        <v>1241</v>
      </c>
      <c r="AI323" s="260"/>
      <c r="AJ323" s="260"/>
      <c r="AK323" s="280" t="s">
        <v>1224</v>
      </c>
      <c r="AL323" s="279" t="s">
        <v>1242</v>
      </c>
      <c r="AM323" s="279" t="s">
        <v>1242</v>
      </c>
      <c r="AN323" s="279" t="s">
        <v>1225</v>
      </c>
      <c r="AO323" s="279" t="s">
        <v>1226</v>
      </c>
      <c r="AP323" s="270" t="s">
        <v>1315</v>
      </c>
      <c r="AQ323" s="281">
        <v>100</v>
      </c>
      <c r="AR323" s="282" t="s">
        <v>1228</v>
      </c>
      <c r="AS323" s="283">
        <v>100</v>
      </c>
      <c r="AT323" s="284">
        <v>1300000</v>
      </c>
      <c r="AU323" s="285">
        <v>50</v>
      </c>
      <c r="AV323" s="286">
        <v>0</v>
      </c>
      <c r="AW323" s="60"/>
      <c r="AX323" s="60">
        <v>0</v>
      </c>
      <c r="AY323" s="60">
        <v>0</v>
      </c>
      <c r="AZ323" s="60">
        <v>1200000</v>
      </c>
      <c r="BA323" s="60">
        <v>44270</v>
      </c>
      <c r="BB323" s="60">
        <v>0</v>
      </c>
      <c r="BC323" s="60"/>
      <c r="BD323" s="60">
        <v>0</v>
      </c>
      <c r="BE323" s="60">
        <v>0</v>
      </c>
      <c r="BF323" s="60">
        <v>0</v>
      </c>
      <c r="BG323" s="60">
        <v>0</v>
      </c>
      <c r="BH323" s="60">
        <v>1200000</v>
      </c>
      <c r="BI323" s="60">
        <v>600000</v>
      </c>
      <c r="BJ323" s="60">
        <v>1200000</v>
      </c>
      <c r="BK323" s="60">
        <v>1200000</v>
      </c>
      <c r="BL323" s="60">
        <v>600000</v>
      </c>
      <c r="BM323" s="60">
        <v>0</v>
      </c>
      <c r="BN323" s="60">
        <v>1200000</v>
      </c>
      <c r="BO323" s="230">
        <v>600000</v>
      </c>
      <c r="BP323" s="161">
        <v>0</v>
      </c>
      <c r="BQ323" s="290"/>
      <c r="BR323" s="290">
        <v>0</v>
      </c>
      <c r="BS323" s="194"/>
    </row>
    <row r="324" spans="1:16373" s="49" customFormat="1" ht="38.25" outlineLevel="2" x14ac:dyDescent="0.2">
      <c r="A324" s="41">
        <v>343</v>
      </c>
      <c r="B324" s="41">
        <v>17</v>
      </c>
      <c r="C324" s="43" t="s">
        <v>641</v>
      </c>
      <c r="D324" s="62" t="s">
        <v>127</v>
      </c>
      <c r="E324" s="66">
        <v>5028195</v>
      </c>
      <c r="F324" s="66" t="s">
        <v>673</v>
      </c>
      <c r="G324" s="40" t="s">
        <v>510</v>
      </c>
      <c r="H324" s="66" t="s">
        <v>1242</v>
      </c>
      <c r="I324" s="66" t="s">
        <v>1242</v>
      </c>
      <c r="J324" s="67">
        <v>21</v>
      </c>
      <c r="K324" s="176">
        <v>409761.37</v>
      </c>
      <c r="L324" s="41">
        <v>409761.37</v>
      </c>
      <c r="M324" s="41">
        <v>395624.23</v>
      </c>
      <c r="N324" s="42">
        <v>395624.23</v>
      </c>
      <c r="O324" s="59" t="s">
        <v>1319</v>
      </c>
      <c r="P324" s="97">
        <f t="shared" si="9"/>
        <v>409761.37</v>
      </c>
      <c r="Q324" s="81"/>
      <c r="R324" s="81"/>
      <c r="S324" s="81">
        <v>409761.37</v>
      </c>
      <c r="T324" s="81"/>
      <c r="U324" s="81"/>
      <c r="V324" s="81"/>
      <c r="W324" s="81"/>
      <c r="X324" s="81"/>
      <c r="Y324" s="81"/>
      <c r="Z324" s="84"/>
      <c r="AA324" s="288">
        <v>2503</v>
      </c>
      <c r="AB324" s="289" t="s">
        <v>641</v>
      </c>
      <c r="AC324" s="68" t="s">
        <v>663</v>
      </c>
      <c r="AD324" s="197">
        <v>1</v>
      </c>
      <c r="AE324" s="229">
        <v>5028195</v>
      </c>
      <c r="AF324" s="66" t="s">
        <v>673</v>
      </c>
      <c r="AG324" s="279" t="s">
        <v>1256</v>
      </c>
      <c r="AH324" s="260" t="s">
        <v>510</v>
      </c>
      <c r="AI324" s="260"/>
      <c r="AJ324" s="260"/>
      <c r="AK324" s="280" t="s">
        <v>1224</v>
      </c>
      <c r="AL324" s="279" t="s">
        <v>1242</v>
      </c>
      <c r="AM324" s="279" t="s">
        <v>1242</v>
      </c>
      <c r="AN324" s="279" t="s">
        <v>1225</v>
      </c>
      <c r="AO324" s="279" t="s">
        <v>1226</v>
      </c>
      <c r="AP324" s="270" t="s">
        <v>1315</v>
      </c>
      <c r="AQ324" s="281">
        <v>100</v>
      </c>
      <c r="AR324" s="282" t="s">
        <v>1239</v>
      </c>
      <c r="AS324" s="283">
        <v>100</v>
      </c>
      <c r="AT324" s="284">
        <v>409761.37</v>
      </c>
      <c r="AU324" s="285">
        <v>50</v>
      </c>
      <c r="AV324" s="286">
        <v>409761.37</v>
      </c>
      <c r="AW324" s="60">
        <v>409761.37</v>
      </c>
      <c r="AX324" s="60">
        <v>409761.37</v>
      </c>
      <c r="AY324" s="60">
        <v>409761.37</v>
      </c>
      <c r="AZ324" s="60">
        <v>409761.37</v>
      </c>
      <c r="BA324" s="60"/>
      <c r="BB324" s="60">
        <v>306133.40999999997</v>
      </c>
      <c r="BC324" s="60">
        <v>395624.23</v>
      </c>
      <c r="BD324" s="60">
        <v>400000</v>
      </c>
      <c r="BE324" s="60">
        <v>395624.23</v>
      </c>
      <c r="BF324" s="60">
        <v>197812.11499999999</v>
      </c>
      <c r="BG324" s="60">
        <v>89490.82</v>
      </c>
      <c r="BH324" s="60">
        <v>395624.23</v>
      </c>
      <c r="BI324" s="60">
        <v>197812.11499999999</v>
      </c>
      <c r="BJ324" s="60">
        <v>0</v>
      </c>
      <c r="BK324" s="60">
        <v>395624.23</v>
      </c>
      <c r="BL324" s="60">
        <v>197812.11499999999</v>
      </c>
      <c r="BM324" s="60">
        <v>0</v>
      </c>
      <c r="BN324" s="60">
        <v>395624.23</v>
      </c>
      <c r="BO324" s="286">
        <v>197812.11499999999</v>
      </c>
      <c r="BP324" s="161">
        <v>0</v>
      </c>
      <c r="BQ324" s="290"/>
      <c r="BR324" s="290">
        <v>0</v>
      </c>
      <c r="BS324" s="194"/>
    </row>
    <row r="325" spans="1:16373" s="49" customFormat="1" ht="76.5" outlineLevel="2" x14ac:dyDescent="0.2">
      <c r="A325" s="41">
        <v>344</v>
      </c>
      <c r="B325" s="41">
        <v>17</v>
      </c>
      <c r="C325" s="43" t="s">
        <v>641</v>
      </c>
      <c r="D325" s="62" t="s">
        <v>191</v>
      </c>
      <c r="E325" s="66">
        <v>5028204</v>
      </c>
      <c r="F325" s="66" t="s">
        <v>674</v>
      </c>
      <c r="G325" s="40" t="s">
        <v>1241</v>
      </c>
      <c r="H325" s="66" t="s">
        <v>1242</v>
      </c>
      <c r="I325" s="66" t="s">
        <v>1242</v>
      </c>
      <c r="J325" s="67">
        <v>21</v>
      </c>
      <c r="K325" s="176">
        <v>516000</v>
      </c>
      <c r="L325" s="41">
        <v>510000</v>
      </c>
      <c r="M325" s="66"/>
      <c r="N325" s="42">
        <v>510000</v>
      </c>
      <c r="O325" s="59" t="s">
        <v>1319</v>
      </c>
      <c r="P325" s="97">
        <f t="shared" si="9"/>
        <v>516000</v>
      </c>
      <c r="Q325" s="81"/>
      <c r="R325" s="81"/>
      <c r="S325" s="81"/>
      <c r="T325" s="81">
        <v>516000</v>
      </c>
      <c r="U325" s="81"/>
      <c r="V325" s="81"/>
      <c r="W325" s="81"/>
      <c r="X325" s="81"/>
      <c r="Y325" s="81"/>
      <c r="Z325" s="84"/>
      <c r="AA325" s="288">
        <v>2503</v>
      </c>
      <c r="AB325" s="289" t="s">
        <v>641</v>
      </c>
      <c r="AC325" s="68" t="s">
        <v>127</v>
      </c>
      <c r="AD325" s="197">
        <v>1</v>
      </c>
      <c r="AE325" s="229">
        <v>5028204</v>
      </c>
      <c r="AF325" s="66" t="s">
        <v>674</v>
      </c>
      <c r="AG325" s="279" t="s">
        <v>1256</v>
      </c>
      <c r="AH325" s="260" t="s">
        <v>1241</v>
      </c>
      <c r="AI325" s="260"/>
      <c r="AJ325" s="260"/>
      <c r="AK325" s="280" t="s">
        <v>1224</v>
      </c>
      <c r="AL325" s="279" t="s">
        <v>1242</v>
      </c>
      <c r="AM325" s="279" t="s">
        <v>1242</v>
      </c>
      <c r="AN325" s="279" t="s">
        <v>1225</v>
      </c>
      <c r="AO325" s="279" t="s">
        <v>1226</v>
      </c>
      <c r="AP325" s="270" t="s">
        <v>1315</v>
      </c>
      <c r="AQ325" s="281">
        <v>100</v>
      </c>
      <c r="AR325" s="282" t="s">
        <v>1239</v>
      </c>
      <c r="AS325" s="283">
        <v>100</v>
      </c>
      <c r="AT325" s="284">
        <v>516000</v>
      </c>
      <c r="AU325" s="285">
        <v>50</v>
      </c>
      <c r="AV325" s="286">
        <v>0</v>
      </c>
      <c r="AW325" s="60">
        <v>510000</v>
      </c>
      <c r="AX325" s="60">
        <v>500000</v>
      </c>
      <c r="AY325" s="60">
        <v>510000</v>
      </c>
      <c r="AZ325" s="60">
        <v>510000</v>
      </c>
      <c r="BA325" s="60"/>
      <c r="BB325" s="60">
        <v>0</v>
      </c>
      <c r="BC325" s="60"/>
      <c r="BD325" s="60">
        <v>0</v>
      </c>
      <c r="BE325" s="60">
        <v>510000</v>
      </c>
      <c r="BF325" s="60">
        <v>255000</v>
      </c>
      <c r="BG325" s="60">
        <v>510000</v>
      </c>
      <c r="BH325" s="60">
        <v>510000</v>
      </c>
      <c r="BI325" s="60">
        <v>255000</v>
      </c>
      <c r="BJ325" s="60">
        <v>0</v>
      </c>
      <c r="BK325" s="60">
        <v>510000</v>
      </c>
      <c r="BL325" s="60">
        <v>255000</v>
      </c>
      <c r="BM325" s="60">
        <v>0</v>
      </c>
      <c r="BN325" s="60">
        <v>510000</v>
      </c>
      <c r="BO325" s="286">
        <v>255000</v>
      </c>
      <c r="BP325" s="161">
        <v>0</v>
      </c>
      <c r="BQ325" s="290"/>
      <c r="BR325" s="290">
        <v>0</v>
      </c>
      <c r="BS325" s="194">
        <v>122400</v>
      </c>
    </row>
    <row r="326" spans="1:16373" s="49" customFormat="1" ht="72" outlineLevel="2" x14ac:dyDescent="0.2">
      <c r="A326" s="41">
        <v>345</v>
      </c>
      <c r="B326" s="41">
        <v>17</v>
      </c>
      <c r="C326" s="43" t="s">
        <v>641</v>
      </c>
      <c r="D326" s="62" t="s">
        <v>652</v>
      </c>
      <c r="E326" s="66">
        <v>5028236</v>
      </c>
      <c r="F326" s="66" t="s">
        <v>675</v>
      </c>
      <c r="G326" s="40" t="s">
        <v>1241</v>
      </c>
      <c r="H326" s="66" t="s">
        <v>1242</v>
      </c>
      <c r="I326" s="66" t="s">
        <v>1242</v>
      </c>
      <c r="J326" s="67">
        <v>20</v>
      </c>
      <c r="K326" s="176">
        <v>927419.36</v>
      </c>
      <c r="L326" s="66"/>
      <c r="M326" s="41">
        <v>0</v>
      </c>
      <c r="N326" s="42">
        <v>120000</v>
      </c>
      <c r="O326" s="59" t="s">
        <v>1319</v>
      </c>
      <c r="P326" s="97">
        <f t="shared" si="9"/>
        <v>561650.15</v>
      </c>
      <c r="Q326" s="81"/>
      <c r="R326" s="81"/>
      <c r="S326" s="81">
        <v>521327.57</v>
      </c>
      <c r="T326" s="81"/>
      <c r="U326" s="81"/>
      <c r="V326" s="81"/>
      <c r="W326" s="81"/>
      <c r="X326" s="81"/>
      <c r="Y326" s="81">
        <v>40322.58</v>
      </c>
      <c r="Z326" s="113" t="s">
        <v>1333</v>
      </c>
      <c r="AA326" s="288">
        <v>2503</v>
      </c>
      <c r="AB326" s="289" t="s">
        <v>641</v>
      </c>
      <c r="AC326" s="68" t="s">
        <v>191</v>
      </c>
      <c r="AD326" s="197">
        <v>1</v>
      </c>
      <c r="AE326" s="229">
        <v>5028236</v>
      </c>
      <c r="AF326" s="66" t="s">
        <v>675</v>
      </c>
      <c r="AG326" s="279" t="s">
        <v>1247</v>
      </c>
      <c r="AH326" s="260" t="s">
        <v>1241</v>
      </c>
      <c r="AI326" s="260"/>
      <c r="AJ326" s="260" t="s">
        <v>1222</v>
      </c>
      <c r="AK326" s="280" t="s">
        <v>1224</v>
      </c>
      <c r="AL326" s="279" t="s">
        <v>1242</v>
      </c>
      <c r="AM326" s="279" t="s">
        <v>1242</v>
      </c>
      <c r="AN326" s="279" t="s">
        <v>1225</v>
      </c>
      <c r="AO326" s="279" t="s">
        <v>1226</v>
      </c>
      <c r="AP326" s="270" t="s">
        <v>1315</v>
      </c>
      <c r="AQ326" s="281">
        <v>100</v>
      </c>
      <c r="AR326" s="282" t="s">
        <v>1228</v>
      </c>
      <c r="AS326" s="283">
        <v>100</v>
      </c>
      <c r="AT326" s="284">
        <v>927419.36</v>
      </c>
      <c r="AU326" s="285">
        <v>50</v>
      </c>
      <c r="AV326" s="286">
        <v>0</v>
      </c>
      <c r="AW326" s="60"/>
      <c r="AX326" s="60">
        <v>521327.57</v>
      </c>
      <c r="AY326" s="60">
        <v>521327.57</v>
      </c>
      <c r="AZ326" s="60">
        <v>571327.57000000007</v>
      </c>
      <c r="BA326" s="60">
        <v>44042</v>
      </c>
      <c r="BB326" s="60">
        <v>0</v>
      </c>
      <c r="BC326" s="60">
        <v>0</v>
      </c>
      <c r="BD326" s="60">
        <v>25000</v>
      </c>
      <c r="BE326" s="60">
        <v>120000</v>
      </c>
      <c r="BF326" s="60">
        <v>60000</v>
      </c>
      <c r="BG326" s="60">
        <v>120000</v>
      </c>
      <c r="BH326" s="60">
        <v>550000</v>
      </c>
      <c r="BI326" s="60">
        <v>275000</v>
      </c>
      <c r="BJ326" s="60">
        <v>430000</v>
      </c>
      <c r="BK326" s="60">
        <v>550000</v>
      </c>
      <c r="BL326" s="60">
        <v>275000</v>
      </c>
      <c r="BM326" s="60">
        <v>0</v>
      </c>
      <c r="BN326" s="60">
        <v>550000</v>
      </c>
      <c r="BO326" s="230">
        <v>275000</v>
      </c>
      <c r="BP326" s="161">
        <v>0</v>
      </c>
      <c r="BQ326" s="299" t="s">
        <v>1333</v>
      </c>
      <c r="BR326" s="290"/>
      <c r="BS326" s="194"/>
    </row>
    <row r="327" spans="1:16373" s="49" customFormat="1" ht="51" outlineLevel="2" x14ac:dyDescent="0.2">
      <c r="A327" s="41">
        <v>346</v>
      </c>
      <c r="B327" s="41">
        <v>17</v>
      </c>
      <c r="C327" s="43" t="s">
        <v>641</v>
      </c>
      <c r="D327" s="62" t="s">
        <v>191</v>
      </c>
      <c r="E327" s="66">
        <v>5029399</v>
      </c>
      <c r="F327" s="66" t="s">
        <v>676</v>
      </c>
      <c r="G327" s="40" t="s">
        <v>1241</v>
      </c>
      <c r="H327" s="66" t="s">
        <v>1242</v>
      </c>
      <c r="I327" s="66" t="s">
        <v>1242</v>
      </c>
      <c r="J327" s="67">
        <v>20</v>
      </c>
      <c r="K327" s="176">
        <v>550000</v>
      </c>
      <c r="L327" s="41">
        <v>542500</v>
      </c>
      <c r="M327" s="41">
        <v>162750</v>
      </c>
      <c r="N327" s="42">
        <v>542500</v>
      </c>
      <c r="O327" s="59" t="s">
        <v>1319</v>
      </c>
      <c r="P327" s="97">
        <f t="shared" si="9"/>
        <v>550000</v>
      </c>
      <c r="Q327" s="81"/>
      <c r="R327" s="81">
        <v>550000</v>
      </c>
      <c r="S327" s="81"/>
      <c r="T327" s="81"/>
      <c r="U327" s="81"/>
      <c r="V327" s="81"/>
      <c r="W327" s="81"/>
      <c r="X327" s="81"/>
      <c r="Y327" s="81"/>
      <c r="Z327" s="84"/>
      <c r="AA327" s="288">
        <v>2515</v>
      </c>
      <c r="AB327" s="289" t="s">
        <v>641</v>
      </c>
      <c r="AC327" s="68" t="s">
        <v>652</v>
      </c>
      <c r="AD327" s="197">
        <v>1</v>
      </c>
      <c r="AE327" s="229">
        <v>5029399</v>
      </c>
      <c r="AF327" s="66" t="s">
        <v>676</v>
      </c>
      <c r="AG327" s="279" t="s">
        <v>1247</v>
      </c>
      <c r="AH327" s="260" t="s">
        <v>1241</v>
      </c>
      <c r="AI327" s="260"/>
      <c r="AJ327" s="260" t="s">
        <v>1222</v>
      </c>
      <c r="AK327" s="280" t="s">
        <v>1224</v>
      </c>
      <c r="AL327" s="279" t="s">
        <v>1242</v>
      </c>
      <c r="AM327" s="279" t="s">
        <v>1242</v>
      </c>
      <c r="AN327" s="279" t="s">
        <v>1225</v>
      </c>
      <c r="AO327" s="279" t="s">
        <v>1226</v>
      </c>
      <c r="AP327" s="270" t="s">
        <v>1315</v>
      </c>
      <c r="AQ327" s="281">
        <v>100</v>
      </c>
      <c r="AR327" s="282" t="s">
        <v>1228</v>
      </c>
      <c r="AS327" s="283">
        <v>100</v>
      </c>
      <c r="AT327" s="284">
        <v>550000</v>
      </c>
      <c r="AU327" s="285">
        <v>50</v>
      </c>
      <c r="AV327" s="286">
        <v>0</v>
      </c>
      <c r="AW327" s="60">
        <v>542500</v>
      </c>
      <c r="AX327" s="60">
        <v>542500</v>
      </c>
      <c r="AY327" s="60">
        <v>542500</v>
      </c>
      <c r="AZ327" s="60">
        <v>542500</v>
      </c>
      <c r="BA327" s="60"/>
      <c r="BB327" s="60">
        <v>0</v>
      </c>
      <c r="BC327" s="60">
        <v>162750</v>
      </c>
      <c r="BD327" s="60">
        <v>162750</v>
      </c>
      <c r="BE327" s="60">
        <v>542500</v>
      </c>
      <c r="BF327" s="60">
        <v>271250</v>
      </c>
      <c r="BG327" s="60">
        <v>542500</v>
      </c>
      <c r="BH327" s="60">
        <v>542500</v>
      </c>
      <c r="BI327" s="60">
        <v>271250</v>
      </c>
      <c r="BJ327" s="60">
        <v>0</v>
      </c>
      <c r="BK327" s="60">
        <v>542500</v>
      </c>
      <c r="BL327" s="60">
        <v>271250</v>
      </c>
      <c r="BM327" s="60">
        <v>0</v>
      </c>
      <c r="BN327" s="60">
        <v>542500</v>
      </c>
      <c r="BO327" s="286">
        <v>271250</v>
      </c>
      <c r="BP327" s="161">
        <v>0</v>
      </c>
      <c r="BQ327" s="290"/>
      <c r="BR327" s="290"/>
      <c r="BS327" s="194">
        <v>130200</v>
      </c>
    </row>
    <row r="328" spans="1:16373" s="49" customFormat="1" ht="51" outlineLevel="2" x14ac:dyDescent="0.2">
      <c r="A328" s="101">
        <v>347</v>
      </c>
      <c r="B328" s="101">
        <v>17</v>
      </c>
      <c r="C328" s="102" t="s">
        <v>641</v>
      </c>
      <c r="D328" s="62" t="s">
        <v>669</v>
      </c>
      <c r="E328" s="103">
        <v>5045903</v>
      </c>
      <c r="F328" s="103" t="s">
        <v>677</v>
      </c>
      <c r="G328" s="234" t="s">
        <v>1241</v>
      </c>
      <c r="H328" s="103" t="s">
        <v>1242</v>
      </c>
      <c r="I328" s="103" t="s">
        <v>1242</v>
      </c>
      <c r="J328" s="104" t="s">
        <v>1334</v>
      </c>
      <c r="K328" s="235">
        <f>200000+200000</f>
        <v>400000</v>
      </c>
      <c r="L328" s="101"/>
      <c r="M328" s="103"/>
      <c r="N328" s="105">
        <v>0</v>
      </c>
      <c r="O328" s="59" t="s">
        <v>1319</v>
      </c>
      <c r="P328" s="226">
        <f t="shared" si="9"/>
        <v>400000</v>
      </c>
      <c r="Q328" s="83"/>
      <c r="R328" s="83"/>
      <c r="S328" s="226">
        <v>400000</v>
      </c>
      <c r="T328" s="83"/>
      <c r="U328" s="83"/>
      <c r="V328" s="83"/>
      <c r="W328" s="83"/>
      <c r="X328" s="83"/>
      <c r="Y328" s="83"/>
      <c r="Z328" s="300" t="s">
        <v>1335</v>
      </c>
      <c r="AA328" s="288">
        <v>2515</v>
      </c>
      <c r="AB328" s="289" t="s">
        <v>641</v>
      </c>
      <c r="AC328" s="68" t="s">
        <v>191</v>
      </c>
      <c r="AD328" s="197">
        <v>1</v>
      </c>
      <c r="AE328" s="229">
        <v>5045903</v>
      </c>
      <c r="AF328" s="103" t="s">
        <v>677</v>
      </c>
      <c r="AG328" s="279" t="s">
        <v>1247</v>
      </c>
      <c r="AH328" s="260" t="s">
        <v>1241</v>
      </c>
      <c r="AI328" s="260"/>
      <c r="AJ328" s="260" t="s">
        <v>1222</v>
      </c>
      <c r="AK328" s="280" t="s">
        <v>1224</v>
      </c>
      <c r="AL328" s="279" t="s">
        <v>1242</v>
      </c>
      <c r="AM328" s="279" t="s">
        <v>1242</v>
      </c>
      <c r="AN328" s="279" t="s">
        <v>1225</v>
      </c>
      <c r="AO328" s="279" t="s">
        <v>1226</v>
      </c>
      <c r="AP328" s="270" t="s">
        <v>1315</v>
      </c>
      <c r="AQ328" s="281">
        <v>100</v>
      </c>
      <c r="AR328" s="282" t="s">
        <v>1228</v>
      </c>
      <c r="AS328" s="283">
        <v>50</v>
      </c>
      <c r="AT328" s="284">
        <v>200000</v>
      </c>
      <c r="AU328" s="285">
        <v>50</v>
      </c>
      <c r="AV328" s="286">
        <v>0</v>
      </c>
      <c r="AW328" s="60"/>
      <c r="AX328" s="60">
        <v>0</v>
      </c>
      <c r="AY328" s="60">
        <v>0</v>
      </c>
      <c r="AZ328" s="60">
        <v>160000</v>
      </c>
      <c r="BA328" s="60">
        <v>44227</v>
      </c>
      <c r="BB328" s="60">
        <v>0</v>
      </c>
      <c r="BC328" s="60"/>
      <c r="BD328" s="60">
        <v>0</v>
      </c>
      <c r="BE328" s="60">
        <v>0</v>
      </c>
      <c r="BF328" s="60">
        <v>0</v>
      </c>
      <c r="BG328" s="60">
        <v>0</v>
      </c>
      <c r="BH328" s="60">
        <v>120000</v>
      </c>
      <c r="BI328" s="60">
        <v>60000</v>
      </c>
      <c r="BJ328" s="60">
        <v>120000</v>
      </c>
      <c r="BK328" s="60">
        <v>160000</v>
      </c>
      <c r="BL328" s="60">
        <v>80000</v>
      </c>
      <c r="BM328" s="60">
        <v>40000</v>
      </c>
      <c r="BN328" s="60">
        <v>160000</v>
      </c>
      <c r="BO328" s="286">
        <v>80000</v>
      </c>
      <c r="BP328" s="161">
        <v>0</v>
      </c>
      <c r="BQ328" s="299" t="s">
        <v>1336</v>
      </c>
      <c r="BR328" s="194"/>
      <c r="BS328" s="194"/>
      <c r="BT328" s="92"/>
      <c r="BU328" s="92"/>
      <c r="BV328" s="92"/>
      <c r="BW328" s="92"/>
      <c r="BX328" s="92"/>
      <c r="BY328" s="92"/>
      <c r="BZ328" s="92"/>
      <c r="CA328" s="92"/>
      <c r="CB328" s="92"/>
      <c r="CC328" s="92"/>
      <c r="CD328" s="92"/>
      <c r="CE328" s="92"/>
      <c r="CF328" s="92"/>
      <c r="CG328" s="92"/>
      <c r="CH328" s="92"/>
      <c r="CI328" s="92"/>
      <c r="CJ328" s="92"/>
      <c r="CK328" s="92"/>
      <c r="CL328" s="92"/>
      <c r="CM328" s="92"/>
      <c r="CN328" s="92"/>
      <c r="CO328" s="92"/>
      <c r="CP328" s="92"/>
      <c r="CQ328" s="92"/>
      <c r="CR328" s="92"/>
      <c r="CS328" s="92"/>
      <c r="CT328" s="92"/>
      <c r="CU328" s="92"/>
      <c r="CV328" s="92"/>
      <c r="CW328" s="92"/>
      <c r="CX328" s="92"/>
      <c r="CY328" s="92"/>
      <c r="CZ328" s="92"/>
      <c r="DA328" s="92"/>
      <c r="DB328" s="92"/>
      <c r="DC328" s="92"/>
      <c r="DD328" s="92"/>
      <c r="DE328" s="92"/>
      <c r="DF328" s="92"/>
      <c r="DG328" s="92"/>
      <c r="DH328" s="92"/>
      <c r="DI328" s="92"/>
      <c r="DJ328" s="92"/>
      <c r="DK328" s="92"/>
      <c r="DL328" s="92"/>
      <c r="DM328" s="92"/>
      <c r="DN328" s="92"/>
      <c r="DO328" s="92"/>
      <c r="DP328" s="92"/>
      <c r="DQ328" s="92"/>
      <c r="DR328" s="92"/>
      <c r="DS328" s="92"/>
      <c r="DT328" s="92"/>
      <c r="DU328" s="92"/>
      <c r="DV328" s="92"/>
      <c r="DW328" s="92"/>
      <c r="DX328" s="92"/>
      <c r="DY328" s="92"/>
      <c r="DZ328" s="92"/>
      <c r="EA328" s="92"/>
      <c r="EB328" s="92"/>
      <c r="EC328" s="92"/>
      <c r="ED328" s="92"/>
      <c r="EE328" s="92"/>
      <c r="EF328" s="92"/>
      <c r="EG328" s="92"/>
      <c r="EH328" s="92"/>
      <c r="EI328" s="92"/>
      <c r="EJ328" s="92"/>
      <c r="EK328" s="92"/>
      <c r="EL328" s="92"/>
      <c r="EM328" s="92"/>
      <c r="EN328" s="92"/>
      <c r="EO328" s="92"/>
      <c r="EP328" s="92"/>
      <c r="EQ328" s="92"/>
      <c r="ER328" s="92"/>
      <c r="ES328" s="92"/>
      <c r="ET328" s="92"/>
      <c r="EU328" s="92"/>
      <c r="EV328" s="92"/>
      <c r="EW328" s="92"/>
      <c r="EX328" s="92"/>
      <c r="EY328" s="92"/>
      <c r="EZ328" s="92"/>
      <c r="FA328" s="92"/>
      <c r="FB328" s="92"/>
      <c r="FC328" s="92"/>
      <c r="FD328" s="92"/>
      <c r="FE328" s="92"/>
      <c r="FF328" s="92"/>
      <c r="FG328" s="92"/>
      <c r="FH328" s="92"/>
      <c r="FI328" s="92"/>
      <c r="FJ328" s="92"/>
      <c r="FK328" s="92"/>
      <c r="FL328" s="92"/>
      <c r="FM328" s="92"/>
      <c r="FN328" s="92"/>
      <c r="FO328" s="92"/>
      <c r="FP328" s="92"/>
      <c r="FQ328" s="92"/>
      <c r="FR328" s="92"/>
      <c r="FS328" s="92"/>
      <c r="FT328" s="92"/>
      <c r="FU328" s="92"/>
      <c r="FV328" s="92"/>
      <c r="FW328" s="92"/>
      <c r="FX328" s="92"/>
      <c r="FY328" s="92"/>
      <c r="FZ328" s="92"/>
      <c r="GA328" s="92"/>
      <c r="GB328" s="92"/>
      <c r="GC328" s="92"/>
      <c r="GD328" s="92"/>
      <c r="GE328" s="92"/>
      <c r="GF328" s="92"/>
      <c r="GG328" s="92"/>
      <c r="GH328" s="92"/>
      <c r="GI328" s="92"/>
      <c r="GJ328" s="92"/>
      <c r="GK328" s="92"/>
      <c r="GL328" s="92"/>
      <c r="GM328" s="92"/>
      <c r="GN328" s="92"/>
      <c r="GO328" s="92"/>
      <c r="GP328" s="92"/>
      <c r="GQ328" s="92"/>
      <c r="GR328" s="92"/>
      <c r="GS328" s="92"/>
      <c r="GT328" s="92"/>
      <c r="GU328" s="92"/>
      <c r="GV328" s="92"/>
      <c r="GW328" s="92"/>
      <c r="GX328" s="92"/>
      <c r="GY328" s="92"/>
      <c r="GZ328" s="92"/>
      <c r="HA328" s="92"/>
      <c r="HB328" s="92"/>
      <c r="HC328" s="92"/>
      <c r="HD328" s="92"/>
      <c r="HE328" s="92"/>
      <c r="HF328" s="92"/>
      <c r="HG328" s="92"/>
      <c r="HH328" s="92"/>
      <c r="HI328" s="92"/>
      <c r="HJ328" s="92"/>
      <c r="HK328" s="92"/>
      <c r="HL328" s="92"/>
      <c r="HM328" s="92"/>
      <c r="HN328" s="92"/>
      <c r="HO328" s="92"/>
      <c r="HP328" s="92"/>
      <c r="HQ328" s="92"/>
      <c r="HR328" s="92"/>
      <c r="HS328" s="92"/>
      <c r="HT328" s="92"/>
      <c r="HU328" s="92"/>
      <c r="HV328" s="92"/>
      <c r="HW328" s="92"/>
      <c r="HX328" s="92"/>
      <c r="HY328" s="92"/>
      <c r="HZ328" s="92"/>
      <c r="IA328" s="92"/>
      <c r="IB328" s="92"/>
      <c r="IC328" s="92"/>
      <c r="ID328" s="92"/>
      <c r="IE328" s="92"/>
      <c r="IF328" s="92"/>
      <c r="IG328" s="92"/>
      <c r="IH328" s="92"/>
      <c r="II328" s="92"/>
      <c r="IJ328" s="92"/>
      <c r="IK328" s="92"/>
      <c r="IL328" s="92"/>
      <c r="IM328" s="92"/>
      <c r="IN328" s="92"/>
      <c r="IO328" s="92"/>
      <c r="IP328" s="92"/>
      <c r="IQ328" s="92"/>
      <c r="IR328" s="92"/>
      <c r="IS328" s="92"/>
      <c r="IT328" s="92"/>
      <c r="IU328" s="92"/>
      <c r="IV328" s="92"/>
      <c r="IW328" s="92"/>
      <c r="IX328" s="92"/>
      <c r="IY328" s="92"/>
      <c r="IZ328" s="92"/>
      <c r="JA328" s="92"/>
      <c r="JB328" s="92"/>
      <c r="JC328" s="92"/>
      <c r="JD328" s="92"/>
      <c r="JE328" s="92"/>
      <c r="JF328" s="92"/>
      <c r="JG328" s="92"/>
      <c r="JH328" s="92"/>
      <c r="JI328" s="92"/>
      <c r="JJ328" s="92"/>
      <c r="JK328" s="92"/>
      <c r="JL328" s="92"/>
      <c r="JM328" s="92"/>
      <c r="JN328" s="92"/>
      <c r="JO328" s="92"/>
      <c r="JP328" s="92"/>
      <c r="JQ328" s="92"/>
      <c r="JR328" s="92"/>
      <c r="JS328" s="92"/>
      <c r="JT328" s="92"/>
      <c r="JU328" s="92"/>
      <c r="JV328" s="92"/>
      <c r="JW328" s="92"/>
      <c r="JX328" s="92"/>
      <c r="JY328" s="92"/>
      <c r="JZ328" s="92"/>
      <c r="KA328" s="92"/>
      <c r="KB328" s="92"/>
      <c r="KC328" s="92"/>
      <c r="KD328" s="92"/>
      <c r="KE328" s="92"/>
      <c r="KF328" s="92"/>
      <c r="KG328" s="92"/>
      <c r="KH328" s="92"/>
      <c r="KI328" s="92"/>
      <c r="KJ328" s="92"/>
      <c r="KK328" s="92"/>
      <c r="KL328" s="92"/>
      <c r="KM328" s="92"/>
      <c r="KN328" s="92"/>
      <c r="KO328" s="92"/>
      <c r="KP328" s="92"/>
      <c r="KQ328" s="92"/>
      <c r="KR328" s="92"/>
      <c r="KS328" s="92"/>
      <c r="KT328" s="92"/>
      <c r="KU328" s="92"/>
      <c r="KV328" s="92"/>
      <c r="KW328" s="92"/>
      <c r="KX328" s="92"/>
      <c r="KY328" s="92"/>
      <c r="KZ328" s="92"/>
      <c r="LA328" s="92"/>
      <c r="LB328" s="92"/>
      <c r="LC328" s="92"/>
      <c r="LD328" s="92"/>
      <c r="LE328" s="92"/>
      <c r="LF328" s="92"/>
      <c r="LG328" s="92"/>
      <c r="LH328" s="92"/>
      <c r="LI328" s="92"/>
      <c r="LJ328" s="92"/>
      <c r="LK328" s="92"/>
      <c r="LL328" s="92"/>
      <c r="LM328" s="92"/>
      <c r="LN328" s="92"/>
      <c r="LO328" s="92"/>
      <c r="LP328" s="92"/>
      <c r="LQ328" s="92"/>
      <c r="LR328" s="92"/>
      <c r="LS328" s="92"/>
      <c r="LT328" s="92"/>
      <c r="LU328" s="92"/>
      <c r="LV328" s="92"/>
      <c r="LW328" s="92"/>
      <c r="LX328" s="92"/>
      <c r="LY328" s="92"/>
      <c r="LZ328" s="92"/>
      <c r="MA328" s="92"/>
      <c r="MB328" s="92"/>
      <c r="MC328" s="92"/>
      <c r="MD328" s="92"/>
      <c r="ME328" s="92"/>
      <c r="MF328" s="92"/>
      <c r="MG328" s="92"/>
      <c r="MH328" s="92"/>
      <c r="MI328" s="92"/>
      <c r="MJ328" s="92"/>
      <c r="MK328" s="92"/>
      <c r="ML328" s="92"/>
      <c r="MM328" s="92"/>
      <c r="MN328" s="92"/>
      <c r="MO328" s="92"/>
      <c r="MP328" s="92"/>
      <c r="MQ328" s="92"/>
      <c r="MR328" s="92"/>
      <c r="MS328" s="92"/>
      <c r="MT328" s="92"/>
      <c r="MU328" s="92"/>
      <c r="MV328" s="92"/>
      <c r="MW328" s="92"/>
      <c r="MX328" s="92"/>
      <c r="MY328" s="92"/>
      <c r="MZ328" s="92"/>
      <c r="NA328" s="92"/>
      <c r="NB328" s="92"/>
      <c r="NC328" s="92"/>
      <c r="ND328" s="92"/>
      <c r="NE328" s="92"/>
      <c r="NF328" s="92"/>
      <c r="NG328" s="92"/>
      <c r="NH328" s="92"/>
      <c r="NI328" s="92"/>
      <c r="NJ328" s="92"/>
      <c r="NK328" s="92"/>
      <c r="NL328" s="92"/>
      <c r="NM328" s="92"/>
      <c r="NN328" s="92"/>
      <c r="NO328" s="92"/>
      <c r="NP328" s="92"/>
      <c r="NQ328" s="92"/>
      <c r="NR328" s="92"/>
      <c r="NS328" s="92"/>
      <c r="NT328" s="92"/>
      <c r="NU328" s="92"/>
      <c r="NV328" s="92"/>
      <c r="NW328" s="92"/>
      <c r="NX328" s="92"/>
      <c r="NY328" s="92"/>
      <c r="NZ328" s="92"/>
      <c r="OA328" s="92"/>
      <c r="OB328" s="92"/>
      <c r="OC328" s="92"/>
      <c r="OD328" s="92"/>
      <c r="OE328" s="92"/>
      <c r="OF328" s="92"/>
      <c r="OG328" s="92"/>
      <c r="OH328" s="92"/>
      <c r="OI328" s="92"/>
      <c r="OJ328" s="92"/>
      <c r="OK328" s="92"/>
      <c r="OL328" s="92"/>
      <c r="OM328" s="92"/>
      <c r="ON328" s="92"/>
      <c r="OO328" s="92"/>
      <c r="OP328" s="92"/>
      <c r="OQ328" s="92"/>
      <c r="OR328" s="92"/>
      <c r="OS328" s="92"/>
      <c r="OT328" s="92"/>
      <c r="OU328" s="92"/>
      <c r="OV328" s="92"/>
      <c r="OW328" s="92"/>
      <c r="OX328" s="92"/>
      <c r="OY328" s="92"/>
      <c r="OZ328" s="92"/>
      <c r="PA328" s="92"/>
      <c r="PB328" s="92"/>
      <c r="PC328" s="92"/>
      <c r="PD328" s="92"/>
      <c r="PE328" s="92"/>
      <c r="PF328" s="92"/>
      <c r="PG328" s="92"/>
      <c r="PH328" s="92"/>
      <c r="PI328" s="92"/>
      <c r="PJ328" s="92"/>
      <c r="PK328" s="92"/>
      <c r="PL328" s="92"/>
      <c r="PM328" s="92"/>
      <c r="PN328" s="92"/>
      <c r="PO328" s="92"/>
      <c r="PP328" s="92"/>
      <c r="PQ328" s="92"/>
      <c r="PR328" s="92"/>
      <c r="PS328" s="92"/>
      <c r="PT328" s="92"/>
      <c r="PU328" s="92"/>
      <c r="PV328" s="92"/>
      <c r="PW328" s="92"/>
      <c r="PX328" s="92"/>
      <c r="PY328" s="92"/>
      <c r="PZ328" s="92"/>
      <c r="QA328" s="92"/>
      <c r="QB328" s="92"/>
      <c r="QC328" s="92"/>
      <c r="QD328" s="92"/>
      <c r="QE328" s="92"/>
      <c r="QF328" s="92"/>
      <c r="QG328" s="92"/>
      <c r="QH328" s="92"/>
      <c r="QI328" s="92"/>
      <c r="QJ328" s="92"/>
      <c r="QK328" s="92"/>
      <c r="QL328" s="92"/>
      <c r="QM328" s="92"/>
      <c r="QN328" s="92"/>
      <c r="QO328" s="92"/>
      <c r="QP328" s="92"/>
      <c r="QQ328" s="92"/>
      <c r="QR328" s="92"/>
      <c r="QS328" s="92"/>
      <c r="QT328" s="92"/>
      <c r="QU328" s="92"/>
      <c r="QV328" s="92"/>
      <c r="QW328" s="92"/>
      <c r="QX328" s="92"/>
      <c r="QY328" s="92"/>
      <c r="QZ328" s="92"/>
      <c r="RA328" s="92"/>
      <c r="RB328" s="92"/>
      <c r="RC328" s="92"/>
      <c r="RD328" s="92"/>
      <c r="RE328" s="92"/>
      <c r="RF328" s="92"/>
      <c r="RG328" s="92"/>
      <c r="RH328" s="92"/>
      <c r="RI328" s="92"/>
      <c r="RJ328" s="92"/>
      <c r="RK328" s="92"/>
      <c r="RL328" s="92"/>
      <c r="RM328" s="92"/>
      <c r="RN328" s="92"/>
      <c r="RO328" s="92"/>
      <c r="RP328" s="92"/>
      <c r="RQ328" s="92"/>
      <c r="RR328" s="92"/>
      <c r="RS328" s="92"/>
      <c r="RT328" s="92"/>
      <c r="RU328" s="92"/>
      <c r="RV328" s="92"/>
      <c r="RW328" s="92"/>
      <c r="RX328" s="92"/>
      <c r="RY328" s="92"/>
      <c r="RZ328" s="92"/>
      <c r="SA328" s="92"/>
      <c r="SB328" s="92"/>
      <c r="SC328" s="92"/>
      <c r="SD328" s="92"/>
      <c r="SE328" s="92"/>
      <c r="SF328" s="92"/>
      <c r="SG328" s="92"/>
      <c r="SH328" s="92"/>
      <c r="SI328" s="92"/>
      <c r="SJ328" s="92"/>
      <c r="SK328" s="92"/>
      <c r="SL328" s="92"/>
      <c r="SM328" s="92"/>
      <c r="SN328" s="92"/>
      <c r="SO328" s="92"/>
      <c r="SP328" s="92"/>
      <c r="SQ328" s="92"/>
      <c r="SR328" s="92"/>
      <c r="SS328" s="92"/>
      <c r="ST328" s="92"/>
      <c r="SU328" s="92"/>
      <c r="SV328" s="92"/>
      <c r="SW328" s="92"/>
      <c r="SX328" s="92"/>
      <c r="SY328" s="92"/>
      <c r="SZ328" s="92"/>
      <c r="TA328" s="92"/>
      <c r="TB328" s="92"/>
      <c r="TC328" s="92"/>
      <c r="TD328" s="92"/>
      <c r="TE328" s="92"/>
      <c r="TF328" s="92"/>
      <c r="TG328" s="92"/>
      <c r="TH328" s="92"/>
      <c r="TI328" s="92"/>
      <c r="TJ328" s="92"/>
      <c r="TK328" s="92"/>
      <c r="TL328" s="92"/>
      <c r="TM328" s="92"/>
      <c r="TN328" s="92"/>
      <c r="TO328" s="92"/>
      <c r="TP328" s="92"/>
      <c r="TQ328" s="92"/>
      <c r="TR328" s="92"/>
      <c r="TS328" s="92"/>
      <c r="TT328" s="92"/>
      <c r="TU328" s="92"/>
      <c r="TV328" s="92"/>
      <c r="TW328" s="92"/>
      <c r="TX328" s="92"/>
      <c r="TY328" s="92"/>
      <c r="TZ328" s="92"/>
      <c r="UA328" s="92"/>
      <c r="UB328" s="92"/>
      <c r="UC328" s="92"/>
      <c r="UD328" s="92"/>
      <c r="UE328" s="92"/>
      <c r="UF328" s="92"/>
      <c r="UG328" s="92"/>
      <c r="UH328" s="92"/>
      <c r="UI328" s="92"/>
      <c r="UJ328" s="92"/>
      <c r="UK328" s="92"/>
      <c r="UL328" s="92"/>
      <c r="UM328" s="92"/>
      <c r="UN328" s="92"/>
      <c r="UO328" s="92"/>
      <c r="UP328" s="92"/>
      <c r="UQ328" s="92"/>
      <c r="UR328" s="92"/>
      <c r="US328" s="92"/>
      <c r="UT328" s="92"/>
      <c r="UU328" s="92"/>
      <c r="UV328" s="92"/>
      <c r="UW328" s="92"/>
      <c r="UX328" s="92"/>
      <c r="UY328" s="92"/>
      <c r="UZ328" s="92"/>
      <c r="VA328" s="92"/>
      <c r="VB328" s="92"/>
      <c r="VC328" s="92"/>
      <c r="VD328" s="92"/>
      <c r="VE328" s="92"/>
      <c r="VF328" s="92"/>
      <c r="VG328" s="92"/>
      <c r="VH328" s="92"/>
      <c r="VI328" s="92"/>
      <c r="VJ328" s="92"/>
      <c r="VK328" s="92"/>
      <c r="VL328" s="92"/>
      <c r="VM328" s="92"/>
      <c r="VN328" s="92"/>
      <c r="VO328" s="92"/>
      <c r="VP328" s="92"/>
      <c r="VQ328" s="92"/>
      <c r="VR328" s="92"/>
      <c r="VS328" s="92"/>
      <c r="VT328" s="92"/>
      <c r="VU328" s="92"/>
      <c r="VV328" s="92"/>
      <c r="VW328" s="92"/>
      <c r="VX328" s="92"/>
      <c r="VY328" s="92"/>
      <c r="VZ328" s="92"/>
      <c r="WA328" s="92"/>
      <c r="WB328" s="92"/>
      <c r="WC328" s="92"/>
      <c r="WD328" s="92"/>
      <c r="WE328" s="92"/>
      <c r="WF328" s="92"/>
      <c r="WG328" s="92"/>
      <c r="WH328" s="92"/>
      <c r="WI328" s="92"/>
      <c r="WJ328" s="92"/>
      <c r="WK328" s="92"/>
      <c r="WL328" s="92"/>
      <c r="WM328" s="92"/>
      <c r="WN328" s="92"/>
      <c r="WO328" s="92"/>
      <c r="WP328" s="92"/>
      <c r="WQ328" s="92"/>
      <c r="WR328" s="92"/>
      <c r="WS328" s="92"/>
      <c r="WT328" s="92"/>
      <c r="WU328" s="92"/>
      <c r="WV328" s="92"/>
      <c r="WW328" s="92"/>
      <c r="WX328" s="92"/>
      <c r="WY328" s="92"/>
      <c r="WZ328" s="92"/>
      <c r="XA328" s="92"/>
      <c r="XB328" s="92"/>
      <c r="XC328" s="92"/>
      <c r="XD328" s="92"/>
      <c r="XE328" s="92"/>
      <c r="XF328" s="92"/>
      <c r="XG328" s="92"/>
      <c r="XH328" s="92"/>
      <c r="XI328" s="92"/>
      <c r="XJ328" s="92"/>
      <c r="XK328" s="92"/>
      <c r="XL328" s="92"/>
      <c r="XM328" s="92"/>
      <c r="XN328" s="92"/>
      <c r="XO328" s="92"/>
      <c r="XP328" s="92"/>
      <c r="XQ328" s="92"/>
      <c r="XR328" s="92"/>
      <c r="XS328" s="92"/>
      <c r="XT328" s="92"/>
      <c r="XU328" s="92"/>
      <c r="XV328" s="92"/>
      <c r="XW328" s="92"/>
      <c r="XX328" s="92"/>
      <c r="XY328" s="92"/>
      <c r="XZ328" s="92"/>
      <c r="YA328" s="92"/>
      <c r="YB328" s="92"/>
      <c r="YC328" s="92"/>
      <c r="YD328" s="92"/>
      <c r="YE328" s="92"/>
      <c r="YF328" s="92"/>
      <c r="YG328" s="92"/>
      <c r="YH328" s="92"/>
      <c r="YI328" s="92"/>
      <c r="YJ328" s="92"/>
      <c r="YK328" s="92"/>
      <c r="YL328" s="92"/>
      <c r="YM328" s="92"/>
      <c r="YN328" s="92"/>
      <c r="YO328" s="92"/>
      <c r="YP328" s="92"/>
      <c r="YQ328" s="92"/>
      <c r="YR328" s="92"/>
      <c r="YS328" s="92"/>
      <c r="YT328" s="92"/>
      <c r="YU328" s="92"/>
      <c r="YV328" s="92"/>
      <c r="YW328" s="92"/>
      <c r="YX328" s="92"/>
      <c r="YY328" s="92"/>
      <c r="YZ328" s="92"/>
      <c r="ZA328" s="92"/>
      <c r="ZB328" s="92"/>
      <c r="ZC328" s="92"/>
      <c r="ZD328" s="92"/>
      <c r="ZE328" s="92"/>
      <c r="ZF328" s="92"/>
      <c r="ZG328" s="92"/>
      <c r="ZH328" s="92"/>
      <c r="ZI328" s="92"/>
      <c r="ZJ328" s="92"/>
      <c r="ZK328" s="92"/>
      <c r="ZL328" s="92"/>
      <c r="ZM328" s="92"/>
      <c r="ZN328" s="92"/>
      <c r="ZO328" s="92"/>
      <c r="ZP328" s="92"/>
      <c r="ZQ328" s="92"/>
      <c r="ZR328" s="92"/>
      <c r="ZS328" s="92"/>
      <c r="ZT328" s="92"/>
      <c r="ZU328" s="92"/>
      <c r="ZV328" s="92"/>
      <c r="ZW328" s="92"/>
      <c r="ZX328" s="92"/>
      <c r="ZY328" s="92"/>
      <c r="ZZ328" s="92"/>
      <c r="AAA328" s="92"/>
      <c r="AAB328" s="92"/>
      <c r="AAC328" s="92"/>
      <c r="AAD328" s="92"/>
      <c r="AAE328" s="92"/>
      <c r="AAF328" s="92"/>
      <c r="AAG328" s="92"/>
      <c r="AAH328" s="92"/>
      <c r="AAI328" s="92"/>
      <c r="AAJ328" s="92"/>
      <c r="AAK328" s="92"/>
      <c r="AAL328" s="92"/>
      <c r="AAM328" s="92"/>
      <c r="AAN328" s="92"/>
      <c r="AAO328" s="92"/>
      <c r="AAP328" s="92"/>
      <c r="AAQ328" s="92"/>
      <c r="AAR328" s="92"/>
      <c r="AAS328" s="92"/>
      <c r="AAT328" s="92"/>
      <c r="AAU328" s="92"/>
      <c r="AAV328" s="92"/>
      <c r="AAW328" s="92"/>
      <c r="AAX328" s="92"/>
      <c r="AAY328" s="92"/>
      <c r="AAZ328" s="92"/>
      <c r="ABA328" s="92"/>
      <c r="ABB328" s="92"/>
      <c r="ABC328" s="92"/>
      <c r="ABD328" s="92"/>
      <c r="ABE328" s="92"/>
      <c r="ABF328" s="92"/>
      <c r="ABG328" s="92"/>
      <c r="ABH328" s="92"/>
      <c r="ABI328" s="92"/>
      <c r="ABJ328" s="92"/>
      <c r="ABK328" s="92"/>
      <c r="ABL328" s="92"/>
      <c r="ABM328" s="92"/>
      <c r="ABN328" s="92"/>
      <c r="ABO328" s="92"/>
      <c r="ABP328" s="92"/>
      <c r="ABQ328" s="92"/>
      <c r="ABR328" s="92"/>
      <c r="ABS328" s="92"/>
      <c r="ABT328" s="92"/>
      <c r="ABU328" s="92"/>
      <c r="ABV328" s="92"/>
      <c r="ABW328" s="92"/>
      <c r="ABX328" s="92"/>
      <c r="ABY328" s="92"/>
      <c r="ABZ328" s="92"/>
      <c r="ACA328" s="92"/>
      <c r="ACB328" s="92"/>
      <c r="ACC328" s="92"/>
      <c r="ACD328" s="92"/>
      <c r="ACE328" s="92"/>
      <c r="ACF328" s="92"/>
      <c r="ACG328" s="92"/>
      <c r="ACH328" s="92"/>
      <c r="ACI328" s="92"/>
      <c r="ACJ328" s="92"/>
      <c r="ACK328" s="92"/>
      <c r="ACL328" s="92"/>
      <c r="ACM328" s="92"/>
      <c r="ACN328" s="92"/>
      <c r="ACO328" s="92"/>
      <c r="ACP328" s="92"/>
      <c r="ACQ328" s="92"/>
      <c r="ACR328" s="92"/>
      <c r="ACS328" s="92"/>
      <c r="ACT328" s="92"/>
      <c r="ACU328" s="92"/>
      <c r="ACV328" s="92"/>
      <c r="ACW328" s="92"/>
      <c r="ACX328" s="92"/>
      <c r="ACY328" s="92"/>
      <c r="ACZ328" s="92"/>
      <c r="ADA328" s="92"/>
      <c r="ADB328" s="92"/>
      <c r="ADC328" s="92"/>
      <c r="ADD328" s="92"/>
      <c r="ADE328" s="92"/>
      <c r="ADF328" s="92"/>
      <c r="ADG328" s="92"/>
      <c r="ADH328" s="92"/>
      <c r="ADI328" s="92"/>
      <c r="ADJ328" s="92"/>
      <c r="ADK328" s="92"/>
      <c r="ADL328" s="92"/>
      <c r="ADM328" s="92"/>
      <c r="ADN328" s="92"/>
      <c r="ADO328" s="92"/>
      <c r="ADP328" s="92"/>
      <c r="ADQ328" s="92"/>
      <c r="ADR328" s="92"/>
      <c r="ADS328" s="92"/>
      <c r="ADT328" s="92"/>
      <c r="ADU328" s="92"/>
      <c r="ADV328" s="92"/>
      <c r="ADW328" s="92"/>
      <c r="ADX328" s="92"/>
      <c r="ADY328" s="92"/>
      <c r="ADZ328" s="92"/>
      <c r="AEA328" s="92"/>
      <c r="AEB328" s="92"/>
      <c r="AEC328" s="92"/>
      <c r="AED328" s="92"/>
      <c r="AEE328" s="92"/>
      <c r="AEF328" s="92"/>
      <c r="AEG328" s="92"/>
      <c r="AEH328" s="92"/>
      <c r="AEI328" s="92"/>
      <c r="AEJ328" s="92"/>
      <c r="AEK328" s="92"/>
      <c r="AEL328" s="92"/>
      <c r="AEM328" s="92"/>
      <c r="AEN328" s="92"/>
      <c r="AEO328" s="92"/>
      <c r="AEP328" s="92"/>
      <c r="AEQ328" s="92"/>
      <c r="AER328" s="92"/>
      <c r="AES328" s="92"/>
      <c r="AET328" s="92"/>
      <c r="AEU328" s="92"/>
      <c r="AEV328" s="92"/>
      <c r="AEW328" s="92"/>
      <c r="AEX328" s="92"/>
      <c r="AEY328" s="92"/>
      <c r="AEZ328" s="92"/>
      <c r="AFA328" s="92"/>
      <c r="AFB328" s="92"/>
      <c r="AFC328" s="92"/>
      <c r="AFD328" s="92"/>
      <c r="AFE328" s="92"/>
      <c r="AFF328" s="92"/>
      <c r="AFG328" s="92"/>
      <c r="AFH328" s="92"/>
      <c r="AFI328" s="92"/>
      <c r="AFJ328" s="92"/>
      <c r="AFK328" s="92"/>
      <c r="AFL328" s="92"/>
      <c r="AFM328" s="92"/>
      <c r="AFN328" s="92"/>
      <c r="AFO328" s="92"/>
      <c r="AFP328" s="92"/>
      <c r="AFQ328" s="92"/>
      <c r="AFR328" s="92"/>
      <c r="AFS328" s="92"/>
      <c r="AFT328" s="92"/>
      <c r="AFU328" s="92"/>
      <c r="AFV328" s="92"/>
      <c r="AFW328" s="92"/>
      <c r="AFX328" s="92"/>
      <c r="AFY328" s="92"/>
      <c r="AFZ328" s="92"/>
      <c r="AGA328" s="92"/>
      <c r="AGB328" s="92"/>
      <c r="AGC328" s="92"/>
      <c r="AGD328" s="92"/>
      <c r="AGE328" s="92"/>
      <c r="AGF328" s="92"/>
      <c r="AGG328" s="92"/>
      <c r="AGH328" s="92"/>
      <c r="AGI328" s="92"/>
      <c r="AGJ328" s="92"/>
      <c r="AGK328" s="92"/>
      <c r="AGL328" s="92"/>
      <c r="AGM328" s="92"/>
      <c r="AGN328" s="92"/>
      <c r="AGO328" s="92"/>
      <c r="AGP328" s="92"/>
      <c r="AGQ328" s="92"/>
      <c r="AGR328" s="92"/>
      <c r="AGS328" s="92"/>
      <c r="AGT328" s="92"/>
      <c r="AGU328" s="92"/>
      <c r="AGV328" s="92"/>
      <c r="AGW328" s="92"/>
      <c r="AGX328" s="92"/>
      <c r="AGY328" s="92"/>
      <c r="AGZ328" s="92"/>
      <c r="AHA328" s="92"/>
      <c r="AHB328" s="92"/>
      <c r="AHC328" s="92"/>
      <c r="AHD328" s="92"/>
      <c r="AHE328" s="92"/>
      <c r="AHF328" s="92"/>
      <c r="AHG328" s="92"/>
      <c r="AHH328" s="92"/>
      <c r="AHI328" s="92"/>
      <c r="AHJ328" s="92"/>
      <c r="AHK328" s="92"/>
      <c r="AHL328" s="92"/>
      <c r="AHM328" s="92"/>
      <c r="AHN328" s="92"/>
      <c r="AHO328" s="92"/>
      <c r="AHP328" s="92"/>
      <c r="AHQ328" s="92"/>
      <c r="AHR328" s="92"/>
      <c r="AHS328" s="92"/>
      <c r="AHT328" s="92"/>
      <c r="AHU328" s="92"/>
      <c r="AHV328" s="92"/>
      <c r="AHW328" s="92"/>
      <c r="AHX328" s="92"/>
      <c r="AHY328" s="92"/>
      <c r="AHZ328" s="92"/>
      <c r="AIA328" s="92"/>
      <c r="AIB328" s="92"/>
      <c r="AIC328" s="92"/>
      <c r="AID328" s="92"/>
      <c r="AIE328" s="92"/>
      <c r="AIF328" s="92"/>
      <c r="AIG328" s="92"/>
      <c r="AIH328" s="92"/>
      <c r="AII328" s="92"/>
      <c r="AIJ328" s="92"/>
      <c r="AIK328" s="92"/>
      <c r="AIL328" s="92"/>
      <c r="AIM328" s="92"/>
      <c r="AIN328" s="92"/>
      <c r="AIO328" s="92"/>
      <c r="AIP328" s="92"/>
      <c r="AIQ328" s="92"/>
      <c r="AIR328" s="92"/>
      <c r="AIS328" s="92"/>
      <c r="AIT328" s="92"/>
      <c r="AIU328" s="92"/>
      <c r="AIV328" s="92"/>
      <c r="AIW328" s="92"/>
      <c r="AIX328" s="92"/>
      <c r="AIY328" s="92"/>
      <c r="AIZ328" s="92"/>
      <c r="AJA328" s="92"/>
      <c r="AJB328" s="92"/>
      <c r="AJC328" s="92"/>
      <c r="AJD328" s="92"/>
      <c r="AJE328" s="92"/>
      <c r="AJF328" s="92"/>
      <c r="AJG328" s="92"/>
      <c r="AJH328" s="92"/>
      <c r="AJI328" s="92"/>
      <c r="AJJ328" s="92"/>
      <c r="AJK328" s="92"/>
      <c r="AJL328" s="92"/>
      <c r="AJM328" s="92"/>
      <c r="AJN328" s="92"/>
      <c r="AJO328" s="92"/>
      <c r="AJP328" s="92"/>
      <c r="AJQ328" s="92"/>
      <c r="AJR328" s="92"/>
      <c r="AJS328" s="92"/>
      <c r="AJT328" s="92"/>
      <c r="AJU328" s="92"/>
      <c r="AJV328" s="92"/>
      <c r="AJW328" s="92"/>
      <c r="AJX328" s="92"/>
      <c r="AJY328" s="92"/>
      <c r="AJZ328" s="92"/>
      <c r="AKA328" s="92"/>
      <c r="AKB328" s="92"/>
      <c r="AKC328" s="92"/>
      <c r="AKD328" s="92"/>
      <c r="AKE328" s="92"/>
      <c r="AKF328" s="92"/>
      <c r="AKG328" s="92"/>
      <c r="AKH328" s="92"/>
      <c r="AKI328" s="92"/>
      <c r="AKJ328" s="92"/>
      <c r="AKK328" s="92"/>
      <c r="AKL328" s="92"/>
      <c r="AKM328" s="92"/>
      <c r="AKN328" s="92"/>
      <c r="AKO328" s="92"/>
      <c r="AKP328" s="92"/>
      <c r="AKQ328" s="92"/>
      <c r="AKR328" s="92"/>
      <c r="AKS328" s="92"/>
      <c r="AKT328" s="92"/>
      <c r="AKU328" s="92"/>
      <c r="AKV328" s="92"/>
      <c r="AKW328" s="92"/>
      <c r="AKX328" s="92"/>
      <c r="AKY328" s="92"/>
      <c r="AKZ328" s="92"/>
      <c r="ALA328" s="92"/>
      <c r="ALB328" s="92"/>
      <c r="ALC328" s="92"/>
      <c r="ALD328" s="92"/>
      <c r="ALE328" s="92"/>
      <c r="ALF328" s="92"/>
      <c r="ALG328" s="92"/>
      <c r="ALH328" s="92"/>
      <c r="ALI328" s="92"/>
      <c r="ALJ328" s="92"/>
      <c r="ALK328" s="92"/>
      <c r="ALL328" s="92"/>
      <c r="ALM328" s="92"/>
      <c r="ALN328" s="92"/>
      <c r="ALO328" s="92"/>
      <c r="ALP328" s="92"/>
      <c r="ALQ328" s="92"/>
      <c r="ALR328" s="92"/>
      <c r="ALS328" s="92"/>
      <c r="ALT328" s="92"/>
      <c r="ALU328" s="92"/>
      <c r="ALV328" s="92"/>
      <c r="ALW328" s="92"/>
      <c r="ALX328" s="92"/>
      <c r="ALY328" s="92"/>
      <c r="ALZ328" s="92"/>
      <c r="AMA328" s="92"/>
      <c r="AMB328" s="92"/>
      <c r="AMC328" s="92"/>
      <c r="AMD328" s="92"/>
      <c r="AME328" s="92"/>
      <c r="AMF328" s="92"/>
      <c r="AMG328" s="92"/>
      <c r="AMH328" s="92"/>
      <c r="AMI328" s="92"/>
      <c r="AMJ328" s="92"/>
      <c r="AMK328" s="92"/>
      <c r="AML328" s="92"/>
      <c r="AMM328" s="92"/>
      <c r="AMN328" s="92"/>
      <c r="AMO328" s="92"/>
      <c r="AMP328" s="92"/>
      <c r="AMQ328" s="92"/>
      <c r="AMR328" s="92"/>
      <c r="AMS328" s="92"/>
      <c r="AMT328" s="92"/>
      <c r="AMU328" s="92"/>
      <c r="AMV328" s="92"/>
      <c r="AMW328" s="92"/>
      <c r="AMX328" s="92"/>
      <c r="AMY328" s="92"/>
      <c r="AMZ328" s="92"/>
      <c r="ANA328" s="92"/>
      <c r="ANB328" s="92"/>
      <c r="ANC328" s="92"/>
      <c r="AND328" s="92"/>
      <c r="ANE328" s="92"/>
      <c r="ANF328" s="92"/>
      <c r="ANG328" s="92"/>
      <c r="ANH328" s="92"/>
      <c r="ANI328" s="92"/>
      <c r="ANJ328" s="92"/>
      <c r="ANK328" s="92"/>
      <c r="ANL328" s="92"/>
      <c r="ANM328" s="92"/>
      <c r="ANN328" s="92"/>
      <c r="ANO328" s="92"/>
      <c r="ANP328" s="92"/>
      <c r="ANQ328" s="92"/>
      <c r="ANR328" s="92"/>
      <c r="ANS328" s="92"/>
      <c r="ANT328" s="92"/>
      <c r="ANU328" s="92"/>
      <c r="ANV328" s="92"/>
      <c r="ANW328" s="92"/>
      <c r="ANX328" s="92"/>
      <c r="ANY328" s="92"/>
      <c r="ANZ328" s="92"/>
      <c r="AOA328" s="92"/>
      <c r="AOB328" s="92"/>
      <c r="AOC328" s="92"/>
      <c r="AOD328" s="92"/>
      <c r="AOE328" s="92"/>
      <c r="AOF328" s="92"/>
      <c r="AOG328" s="92"/>
      <c r="AOH328" s="92"/>
      <c r="AOI328" s="92"/>
      <c r="AOJ328" s="92"/>
      <c r="AOK328" s="92"/>
      <c r="AOL328" s="92"/>
      <c r="AOM328" s="92"/>
      <c r="AON328" s="92"/>
      <c r="AOO328" s="92"/>
      <c r="AOP328" s="92"/>
      <c r="AOQ328" s="92"/>
      <c r="AOR328" s="92"/>
      <c r="AOS328" s="92"/>
      <c r="AOT328" s="92"/>
      <c r="AOU328" s="92"/>
      <c r="AOV328" s="92"/>
      <c r="AOW328" s="92"/>
      <c r="AOX328" s="92"/>
      <c r="AOY328" s="92"/>
      <c r="AOZ328" s="92"/>
      <c r="APA328" s="92"/>
      <c r="APB328" s="92"/>
      <c r="APC328" s="92"/>
      <c r="APD328" s="92"/>
      <c r="APE328" s="92"/>
      <c r="APF328" s="92"/>
      <c r="APG328" s="92"/>
      <c r="APH328" s="92"/>
      <c r="API328" s="92"/>
      <c r="APJ328" s="92"/>
      <c r="APK328" s="92"/>
      <c r="APL328" s="92"/>
      <c r="APM328" s="92"/>
      <c r="APN328" s="92"/>
      <c r="APO328" s="92"/>
      <c r="APP328" s="92"/>
      <c r="APQ328" s="92"/>
      <c r="APR328" s="92"/>
      <c r="APS328" s="92"/>
      <c r="APT328" s="92"/>
      <c r="APU328" s="92"/>
      <c r="APV328" s="92"/>
      <c r="APW328" s="92"/>
      <c r="APX328" s="92"/>
      <c r="APY328" s="92"/>
      <c r="APZ328" s="92"/>
      <c r="AQA328" s="92"/>
      <c r="AQB328" s="92"/>
      <c r="AQC328" s="92"/>
      <c r="AQD328" s="92"/>
      <c r="AQE328" s="92"/>
      <c r="AQF328" s="92"/>
      <c r="AQG328" s="92"/>
      <c r="AQH328" s="92"/>
      <c r="AQI328" s="92"/>
      <c r="AQJ328" s="92"/>
      <c r="AQK328" s="92"/>
      <c r="AQL328" s="92"/>
      <c r="AQM328" s="92"/>
      <c r="AQN328" s="92"/>
      <c r="AQO328" s="92"/>
      <c r="AQP328" s="92"/>
      <c r="AQQ328" s="92"/>
      <c r="AQR328" s="92"/>
      <c r="AQS328" s="92"/>
      <c r="AQT328" s="92"/>
      <c r="AQU328" s="92"/>
      <c r="AQV328" s="92"/>
      <c r="AQW328" s="92"/>
      <c r="AQX328" s="92"/>
      <c r="AQY328" s="92"/>
      <c r="AQZ328" s="92"/>
      <c r="ARA328" s="92"/>
      <c r="ARB328" s="92"/>
      <c r="ARC328" s="92"/>
      <c r="ARD328" s="92"/>
      <c r="ARE328" s="92"/>
      <c r="ARF328" s="92"/>
      <c r="ARG328" s="92"/>
      <c r="ARH328" s="92"/>
      <c r="ARI328" s="92"/>
      <c r="ARJ328" s="92"/>
      <c r="ARK328" s="92"/>
      <c r="ARL328" s="92"/>
      <c r="ARM328" s="92"/>
      <c r="ARN328" s="92"/>
      <c r="ARO328" s="92"/>
      <c r="ARP328" s="92"/>
      <c r="ARQ328" s="92"/>
      <c r="ARR328" s="92"/>
      <c r="ARS328" s="92"/>
      <c r="ART328" s="92"/>
      <c r="ARU328" s="92"/>
      <c r="ARV328" s="92"/>
      <c r="ARW328" s="92"/>
      <c r="ARX328" s="92"/>
      <c r="ARY328" s="92"/>
      <c r="ARZ328" s="92"/>
      <c r="ASA328" s="92"/>
      <c r="ASB328" s="92"/>
      <c r="ASC328" s="92"/>
      <c r="ASD328" s="92"/>
      <c r="ASE328" s="92"/>
      <c r="ASF328" s="92"/>
      <c r="ASG328" s="92"/>
      <c r="ASH328" s="92"/>
      <c r="ASI328" s="92"/>
      <c r="ASJ328" s="92"/>
      <c r="ASK328" s="92"/>
      <c r="ASL328" s="92"/>
      <c r="ASM328" s="92"/>
      <c r="ASN328" s="92"/>
      <c r="ASO328" s="92"/>
      <c r="ASP328" s="92"/>
      <c r="ASQ328" s="92"/>
      <c r="ASR328" s="92"/>
      <c r="ASS328" s="92"/>
      <c r="AST328" s="92"/>
      <c r="ASU328" s="92"/>
      <c r="ASV328" s="92"/>
      <c r="ASW328" s="92"/>
      <c r="ASX328" s="92"/>
      <c r="ASY328" s="92"/>
      <c r="ASZ328" s="92"/>
      <c r="ATA328" s="92"/>
      <c r="ATB328" s="92"/>
      <c r="ATC328" s="92"/>
      <c r="ATD328" s="92"/>
      <c r="ATE328" s="92"/>
      <c r="ATF328" s="92"/>
      <c r="ATG328" s="92"/>
      <c r="ATH328" s="92"/>
      <c r="ATI328" s="92"/>
      <c r="ATJ328" s="92"/>
      <c r="ATK328" s="92"/>
      <c r="ATL328" s="92"/>
      <c r="ATM328" s="92"/>
      <c r="ATN328" s="92"/>
      <c r="ATO328" s="92"/>
      <c r="ATP328" s="92"/>
      <c r="ATQ328" s="92"/>
      <c r="ATR328" s="92"/>
      <c r="ATS328" s="92"/>
      <c r="ATT328" s="92"/>
      <c r="ATU328" s="92"/>
      <c r="ATV328" s="92"/>
      <c r="ATW328" s="92"/>
      <c r="ATX328" s="92"/>
      <c r="ATY328" s="92"/>
      <c r="ATZ328" s="92"/>
      <c r="AUA328" s="92"/>
      <c r="AUB328" s="92"/>
      <c r="AUC328" s="92"/>
      <c r="AUD328" s="92"/>
      <c r="AUE328" s="92"/>
      <c r="AUF328" s="92"/>
      <c r="AUG328" s="92"/>
      <c r="AUH328" s="92"/>
      <c r="AUI328" s="92"/>
      <c r="AUJ328" s="92"/>
      <c r="AUK328" s="92"/>
      <c r="AUL328" s="92"/>
      <c r="AUM328" s="92"/>
      <c r="AUN328" s="92"/>
      <c r="AUO328" s="92"/>
      <c r="AUP328" s="92"/>
      <c r="AUQ328" s="92"/>
      <c r="AUR328" s="92"/>
      <c r="AUS328" s="92"/>
      <c r="AUT328" s="92"/>
      <c r="AUU328" s="92"/>
      <c r="AUV328" s="92"/>
      <c r="AUW328" s="92"/>
      <c r="AUX328" s="92"/>
      <c r="AUY328" s="92"/>
      <c r="AUZ328" s="92"/>
      <c r="AVA328" s="92"/>
      <c r="AVB328" s="92"/>
      <c r="AVC328" s="92"/>
      <c r="AVD328" s="92"/>
      <c r="AVE328" s="92"/>
      <c r="AVF328" s="92"/>
      <c r="AVG328" s="92"/>
      <c r="AVH328" s="92"/>
      <c r="AVI328" s="92"/>
      <c r="AVJ328" s="92"/>
      <c r="AVK328" s="92"/>
      <c r="AVL328" s="92"/>
      <c r="AVM328" s="92"/>
      <c r="AVN328" s="92"/>
      <c r="AVO328" s="92"/>
      <c r="AVP328" s="92"/>
      <c r="AVQ328" s="92"/>
      <c r="AVR328" s="92"/>
      <c r="AVS328" s="92"/>
      <c r="AVT328" s="92"/>
      <c r="AVU328" s="92"/>
      <c r="AVV328" s="92"/>
      <c r="AVW328" s="92"/>
      <c r="AVX328" s="92"/>
      <c r="AVY328" s="92"/>
      <c r="AVZ328" s="92"/>
      <c r="AWA328" s="92"/>
      <c r="AWB328" s="92"/>
      <c r="AWC328" s="92"/>
      <c r="AWD328" s="92"/>
      <c r="AWE328" s="92"/>
      <c r="AWF328" s="92"/>
      <c r="AWG328" s="92"/>
      <c r="AWH328" s="92"/>
      <c r="AWI328" s="92"/>
      <c r="AWJ328" s="92"/>
      <c r="AWK328" s="92"/>
      <c r="AWL328" s="92"/>
      <c r="AWM328" s="92"/>
      <c r="AWN328" s="92"/>
      <c r="AWO328" s="92"/>
      <c r="AWP328" s="92"/>
      <c r="AWQ328" s="92"/>
      <c r="AWR328" s="92"/>
      <c r="AWS328" s="92"/>
      <c r="AWT328" s="92"/>
      <c r="AWU328" s="92"/>
      <c r="AWV328" s="92"/>
      <c r="AWW328" s="92"/>
      <c r="AWX328" s="92"/>
      <c r="AWY328" s="92"/>
      <c r="AWZ328" s="92"/>
      <c r="AXA328" s="92"/>
      <c r="AXB328" s="92"/>
      <c r="AXC328" s="92"/>
      <c r="AXD328" s="92"/>
      <c r="AXE328" s="92"/>
      <c r="AXF328" s="92"/>
      <c r="AXG328" s="92"/>
      <c r="AXH328" s="92"/>
      <c r="AXI328" s="92"/>
      <c r="AXJ328" s="92"/>
      <c r="AXK328" s="92"/>
      <c r="AXL328" s="92"/>
      <c r="AXM328" s="92"/>
      <c r="AXN328" s="92"/>
      <c r="AXO328" s="92"/>
      <c r="AXP328" s="92"/>
      <c r="AXQ328" s="92"/>
      <c r="AXR328" s="92"/>
      <c r="AXS328" s="92"/>
      <c r="AXT328" s="92"/>
      <c r="AXU328" s="92"/>
      <c r="AXV328" s="92"/>
      <c r="AXW328" s="92"/>
      <c r="AXX328" s="92"/>
      <c r="AXY328" s="92"/>
      <c r="AXZ328" s="92"/>
      <c r="AYA328" s="92"/>
      <c r="AYB328" s="92"/>
      <c r="AYC328" s="92"/>
      <c r="AYD328" s="92"/>
      <c r="AYE328" s="92"/>
      <c r="AYF328" s="92"/>
      <c r="AYG328" s="92"/>
      <c r="AYH328" s="92"/>
      <c r="AYI328" s="92"/>
      <c r="AYJ328" s="92"/>
      <c r="AYK328" s="92"/>
      <c r="AYL328" s="92"/>
      <c r="AYM328" s="92"/>
      <c r="AYN328" s="92"/>
      <c r="AYO328" s="92"/>
      <c r="AYP328" s="92"/>
      <c r="AYQ328" s="92"/>
      <c r="AYR328" s="92"/>
      <c r="AYS328" s="92"/>
      <c r="AYT328" s="92"/>
      <c r="AYU328" s="92"/>
      <c r="AYV328" s="92"/>
      <c r="AYW328" s="92"/>
      <c r="AYX328" s="92"/>
      <c r="AYY328" s="92"/>
      <c r="AYZ328" s="92"/>
      <c r="AZA328" s="92"/>
      <c r="AZB328" s="92"/>
      <c r="AZC328" s="92"/>
      <c r="AZD328" s="92"/>
      <c r="AZE328" s="92"/>
      <c r="AZF328" s="92"/>
      <c r="AZG328" s="92"/>
      <c r="AZH328" s="92"/>
      <c r="AZI328" s="92"/>
      <c r="AZJ328" s="92"/>
      <c r="AZK328" s="92"/>
      <c r="AZL328" s="92"/>
      <c r="AZM328" s="92"/>
      <c r="AZN328" s="92"/>
      <c r="AZO328" s="92"/>
      <c r="AZP328" s="92"/>
      <c r="AZQ328" s="92"/>
      <c r="AZR328" s="92"/>
      <c r="AZS328" s="92"/>
      <c r="AZT328" s="92"/>
      <c r="AZU328" s="92"/>
      <c r="AZV328" s="92"/>
      <c r="AZW328" s="92"/>
      <c r="AZX328" s="92"/>
      <c r="AZY328" s="92"/>
      <c r="AZZ328" s="92"/>
      <c r="BAA328" s="92"/>
      <c r="BAB328" s="92"/>
      <c r="BAC328" s="92"/>
      <c r="BAD328" s="92"/>
      <c r="BAE328" s="92"/>
      <c r="BAF328" s="92"/>
      <c r="BAG328" s="92"/>
      <c r="BAH328" s="92"/>
      <c r="BAI328" s="92"/>
      <c r="BAJ328" s="92"/>
      <c r="BAK328" s="92"/>
      <c r="BAL328" s="92"/>
      <c r="BAM328" s="92"/>
      <c r="BAN328" s="92"/>
      <c r="BAO328" s="92"/>
      <c r="BAP328" s="92"/>
      <c r="BAQ328" s="92"/>
      <c r="BAR328" s="92"/>
      <c r="BAS328" s="92"/>
      <c r="BAT328" s="92"/>
      <c r="BAU328" s="92"/>
      <c r="BAV328" s="92"/>
      <c r="BAW328" s="92"/>
      <c r="BAX328" s="92"/>
      <c r="BAY328" s="92"/>
      <c r="BAZ328" s="92"/>
      <c r="BBA328" s="92"/>
      <c r="BBB328" s="92"/>
      <c r="BBC328" s="92"/>
      <c r="BBD328" s="92"/>
      <c r="BBE328" s="92"/>
      <c r="BBF328" s="92"/>
      <c r="BBG328" s="92"/>
      <c r="BBH328" s="92"/>
      <c r="BBI328" s="92"/>
      <c r="BBJ328" s="92"/>
      <c r="BBK328" s="92"/>
      <c r="BBL328" s="92"/>
      <c r="BBM328" s="92"/>
      <c r="BBN328" s="92"/>
      <c r="BBO328" s="92"/>
      <c r="BBP328" s="92"/>
      <c r="BBQ328" s="92"/>
      <c r="BBR328" s="92"/>
      <c r="BBS328" s="92"/>
      <c r="BBT328" s="92"/>
      <c r="BBU328" s="92"/>
      <c r="BBV328" s="92"/>
      <c r="BBW328" s="92"/>
      <c r="BBX328" s="92"/>
      <c r="BBY328" s="92"/>
      <c r="BBZ328" s="92"/>
      <c r="BCA328" s="92"/>
      <c r="BCB328" s="92"/>
      <c r="BCC328" s="92"/>
      <c r="BCD328" s="92"/>
      <c r="BCE328" s="92"/>
      <c r="BCF328" s="92"/>
      <c r="BCG328" s="92"/>
      <c r="BCH328" s="92"/>
      <c r="BCI328" s="92"/>
      <c r="BCJ328" s="92"/>
      <c r="BCK328" s="92"/>
      <c r="BCL328" s="92"/>
      <c r="BCM328" s="92"/>
      <c r="BCN328" s="92"/>
      <c r="BCO328" s="92"/>
      <c r="BCP328" s="92"/>
      <c r="BCQ328" s="92"/>
      <c r="BCR328" s="92"/>
      <c r="BCS328" s="92"/>
      <c r="BCT328" s="92"/>
      <c r="BCU328" s="92"/>
      <c r="BCV328" s="92"/>
      <c r="BCW328" s="92"/>
      <c r="BCX328" s="92"/>
      <c r="BCY328" s="92"/>
      <c r="BCZ328" s="92"/>
      <c r="BDA328" s="92"/>
      <c r="BDB328" s="92"/>
      <c r="BDC328" s="92"/>
      <c r="BDD328" s="92"/>
      <c r="BDE328" s="92"/>
      <c r="BDF328" s="92"/>
      <c r="BDG328" s="92"/>
      <c r="BDH328" s="92"/>
      <c r="BDI328" s="92"/>
      <c r="BDJ328" s="92"/>
      <c r="BDK328" s="92"/>
      <c r="BDL328" s="92"/>
      <c r="BDM328" s="92"/>
      <c r="BDN328" s="92"/>
      <c r="BDO328" s="92"/>
      <c r="BDP328" s="92"/>
      <c r="BDQ328" s="92"/>
      <c r="BDR328" s="92"/>
      <c r="BDS328" s="92"/>
      <c r="BDT328" s="92"/>
      <c r="BDU328" s="92"/>
      <c r="BDV328" s="92"/>
      <c r="BDW328" s="92"/>
      <c r="BDX328" s="92"/>
      <c r="BDY328" s="92"/>
      <c r="BDZ328" s="92"/>
      <c r="BEA328" s="92"/>
      <c r="BEB328" s="92"/>
      <c r="BEC328" s="92"/>
      <c r="BED328" s="92"/>
      <c r="BEE328" s="92"/>
      <c r="BEF328" s="92"/>
      <c r="BEG328" s="92"/>
      <c r="BEH328" s="92"/>
      <c r="BEI328" s="92"/>
      <c r="BEJ328" s="92"/>
      <c r="BEK328" s="92"/>
      <c r="BEL328" s="92"/>
      <c r="BEM328" s="92"/>
      <c r="BEN328" s="92"/>
      <c r="BEO328" s="92"/>
      <c r="BEP328" s="92"/>
      <c r="BEQ328" s="92"/>
      <c r="BER328" s="92"/>
      <c r="BES328" s="92"/>
      <c r="BET328" s="92"/>
      <c r="BEU328" s="92"/>
      <c r="BEV328" s="92"/>
      <c r="BEW328" s="92"/>
      <c r="BEX328" s="92"/>
      <c r="BEY328" s="92"/>
      <c r="BEZ328" s="92"/>
      <c r="BFA328" s="92"/>
      <c r="BFB328" s="92"/>
      <c r="BFC328" s="92"/>
      <c r="BFD328" s="92"/>
      <c r="BFE328" s="92"/>
      <c r="BFF328" s="92"/>
      <c r="BFG328" s="92"/>
      <c r="BFH328" s="92"/>
      <c r="BFI328" s="92"/>
      <c r="BFJ328" s="92"/>
      <c r="BFK328" s="92"/>
      <c r="BFL328" s="92"/>
      <c r="BFM328" s="92"/>
      <c r="BFN328" s="92"/>
      <c r="BFO328" s="92"/>
      <c r="BFP328" s="92"/>
      <c r="BFQ328" s="92"/>
      <c r="BFR328" s="92"/>
      <c r="BFS328" s="92"/>
      <c r="BFT328" s="92"/>
      <c r="BFU328" s="92"/>
      <c r="BFV328" s="92"/>
      <c r="BFW328" s="92"/>
      <c r="BFX328" s="92"/>
      <c r="BFY328" s="92"/>
      <c r="BFZ328" s="92"/>
      <c r="BGA328" s="92"/>
      <c r="BGB328" s="92"/>
      <c r="BGC328" s="92"/>
      <c r="BGD328" s="92"/>
      <c r="BGE328" s="92"/>
      <c r="BGF328" s="92"/>
      <c r="BGG328" s="92"/>
      <c r="BGH328" s="92"/>
      <c r="BGI328" s="92"/>
      <c r="BGJ328" s="92"/>
      <c r="BGK328" s="92"/>
      <c r="BGL328" s="92"/>
      <c r="BGM328" s="92"/>
      <c r="BGN328" s="92"/>
      <c r="BGO328" s="92"/>
      <c r="BGP328" s="92"/>
      <c r="BGQ328" s="92"/>
      <c r="BGR328" s="92"/>
      <c r="BGS328" s="92"/>
      <c r="BGT328" s="92"/>
      <c r="BGU328" s="92"/>
      <c r="BGV328" s="92"/>
      <c r="BGW328" s="92"/>
      <c r="BGX328" s="92"/>
      <c r="BGY328" s="92"/>
      <c r="BGZ328" s="92"/>
      <c r="BHA328" s="92"/>
      <c r="BHB328" s="92"/>
      <c r="BHC328" s="92"/>
      <c r="BHD328" s="92"/>
      <c r="BHE328" s="92"/>
      <c r="BHF328" s="92"/>
      <c r="BHG328" s="92"/>
      <c r="BHH328" s="92"/>
      <c r="BHI328" s="92"/>
      <c r="BHJ328" s="92"/>
      <c r="BHK328" s="92"/>
      <c r="BHL328" s="92"/>
      <c r="BHM328" s="92"/>
      <c r="BHN328" s="92"/>
      <c r="BHO328" s="92"/>
      <c r="BHP328" s="92"/>
      <c r="BHQ328" s="92"/>
      <c r="BHR328" s="92"/>
      <c r="BHS328" s="92"/>
      <c r="BHT328" s="92"/>
      <c r="BHU328" s="92"/>
      <c r="BHV328" s="92"/>
      <c r="BHW328" s="92"/>
      <c r="BHX328" s="92"/>
      <c r="BHY328" s="92"/>
      <c r="BHZ328" s="92"/>
      <c r="BIA328" s="92"/>
      <c r="BIB328" s="92"/>
      <c r="BIC328" s="92"/>
      <c r="BID328" s="92"/>
      <c r="BIE328" s="92"/>
      <c r="BIF328" s="92"/>
      <c r="BIG328" s="92"/>
      <c r="BIH328" s="92"/>
      <c r="BII328" s="92"/>
      <c r="BIJ328" s="92"/>
      <c r="BIK328" s="92"/>
      <c r="BIL328" s="92"/>
      <c r="BIM328" s="92"/>
      <c r="BIN328" s="92"/>
      <c r="BIO328" s="92"/>
      <c r="BIP328" s="92"/>
      <c r="BIQ328" s="92"/>
      <c r="BIR328" s="92"/>
      <c r="BIS328" s="92"/>
      <c r="BIT328" s="92"/>
      <c r="BIU328" s="92"/>
      <c r="BIV328" s="92"/>
      <c r="BIW328" s="92"/>
      <c r="BIX328" s="92"/>
      <c r="BIY328" s="92"/>
      <c r="BIZ328" s="92"/>
      <c r="BJA328" s="92"/>
      <c r="BJB328" s="92"/>
      <c r="BJC328" s="92"/>
      <c r="BJD328" s="92"/>
      <c r="BJE328" s="92"/>
      <c r="BJF328" s="92"/>
      <c r="BJG328" s="92"/>
      <c r="BJH328" s="92"/>
      <c r="BJI328" s="92"/>
      <c r="BJJ328" s="92"/>
      <c r="BJK328" s="92"/>
      <c r="BJL328" s="92"/>
      <c r="BJM328" s="92"/>
      <c r="BJN328" s="92"/>
      <c r="BJO328" s="92"/>
      <c r="BJP328" s="92"/>
      <c r="BJQ328" s="92"/>
      <c r="BJR328" s="92"/>
      <c r="BJS328" s="92"/>
      <c r="BJT328" s="92"/>
      <c r="BJU328" s="92"/>
      <c r="BJV328" s="92"/>
      <c r="BJW328" s="92"/>
      <c r="BJX328" s="92"/>
      <c r="BJY328" s="92"/>
      <c r="BJZ328" s="92"/>
      <c r="BKA328" s="92"/>
      <c r="BKB328" s="92"/>
      <c r="BKC328" s="92"/>
      <c r="BKD328" s="92"/>
      <c r="BKE328" s="92"/>
      <c r="BKF328" s="92"/>
      <c r="BKG328" s="92"/>
      <c r="BKH328" s="92"/>
      <c r="BKI328" s="92"/>
      <c r="BKJ328" s="92"/>
      <c r="BKK328" s="92"/>
      <c r="BKL328" s="92"/>
      <c r="BKM328" s="92"/>
      <c r="BKN328" s="92"/>
      <c r="BKO328" s="92"/>
      <c r="BKP328" s="92"/>
      <c r="BKQ328" s="92"/>
      <c r="BKR328" s="92"/>
      <c r="BKS328" s="92"/>
      <c r="BKT328" s="92"/>
      <c r="BKU328" s="92"/>
      <c r="BKV328" s="92"/>
      <c r="BKW328" s="92"/>
      <c r="BKX328" s="92"/>
      <c r="BKY328" s="92"/>
      <c r="BKZ328" s="92"/>
      <c r="BLA328" s="92"/>
      <c r="BLB328" s="92"/>
      <c r="BLC328" s="92"/>
      <c r="BLD328" s="92"/>
      <c r="BLE328" s="92"/>
      <c r="BLF328" s="92"/>
      <c r="BLG328" s="92"/>
      <c r="BLH328" s="92"/>
      <c r="BLI328" s="92"/>
      <c r="BLJ328" s="92"/>
      <c r="BLK328" s="92"/>
      <c r="BLL328" s="92"/>
      <c r="BLM328" s="92"/>
      <c r="BLN328" s="92"/>
      <c r="BLO328" s="92"/>
      <c r="BLP328" s="92"/>
      <c r="BLQ328" s="92"/>
      <c r="BLR328" s="92"/>
      <c r="BLS328" s="92"/>
      <c r="BLT328" s="92"/>
      <c r="BLU328" s="92"/>
      <c r="BLV328" s="92"/>
      <c r="BLW328" s="92"/>
      <c r="BLX328" s="92"/>
      <c r="BLY328" s="92"/>
      <c r="BLZ328" s="92"/>
      <c r="BMA328" s="92"/>
      <c r="BMB328" s="92"/>
      <c r="BMC328" s="92"/>
      <c r="BMD328" s="92"/>
      <c r="BME328" s="92"/>
      <c r="BMF328" s="92"/>
      <c r="BMG328" s="92"/>
      <c r="BMH328" s="92"/>
      <c r="BMI328" s="92"/>
      <c r="BMJ328" s="92"/>
      <c r="BMK328" s="92"/>
      <c r="BML328" s="92"/>
      <c r="BMM328" s="92"/>
      <c r="BMN328" s="92"/>
      <c r="BMO328" s="92"/>
      <c r="BMP328" s="92"/>
      <c r="BMQ328" s="92"/>
      <c r="BMR328" s="92"/>
      <c r="BMS328" s="92"/>
      <c r="BMT328" s="92"/>
      <c r="BMU328" s="92"/>
      <c r="BMV328" s="92"/>
      <c r="BMW328" s="92"/>
      <c r="BMX328" s="92"/>
      <c r="BMY328" s="92"/>
      <c r="BMZ328" s="92"/>
      <c r="BNA328" s="92"/>
      <c r="BNB328" s="92"/>
      <c r="BNC328" s="92"/>
      <c r="BND328" s="92"/>
      <c r="BNE328" s="92"/>
      <c r="BNF328" s="92"/>
      <c r="BNG328" s="92"/>
      <c r="BNH328" s="92"/>
      <c r="BNI328" s="92"/>
      <c r="BNJ328" s="92"/>
      <c r="BNK328" s="92"/>
      <c r="BNL328" s="92"/>
      <c r="BNM328" s="92"/>
      <c r="BNN328" s="92"/>
      <c r="BNO328" s="92"/>
      <c r="BNP328" s="92"/>
      <c r="BNQ328" s="92"/>
      <c r="BNR328" s="92"/>
      <c r="BNS328" s="92"/>
      <c r="BNT328" s="92"/>
      <c r="BNU328" s="92"/>
      <c r="BNV328" s="92"/>
      <c r="BNW328" s="92"/>
      <c r="BNX328" s="92"/>
      <c r="BNY328" s="92"/>
      <c r="BNZ328" s="92"/>
      <c r="BOA328" s="92"/>
      <c r="BOB328" s="92"/>
      <c r="BOC328" s="92"/>
      <c r="BOD328" s="92"/>
      <c r="BOE328" s="92"/>
      <c r="BOF328" s="92"/>
      <c r="BOG328" s="92"/>
      <c r="BOH328" s="92"/>
      <c r="BOI328" s="92"/>
      <c r="BOJ328" s="92"/>
      <c r="BOK328" s="92"/>
      <c r="BOL328" s="92"/>
      <c r="BOM328" s="92"/>
      <c r="BON328" s="92"/>
      <c r="BOO328" s="92"/>
      <c r="BOP328" s="92"/>
      <c r="BOQ328" s="92"/>
      <c r="BOR328" s="92"/>
      <c r="BOS328" s="92"/>
      <c r="BOT328" s="92"/>
      <c r="BOU328" s="92"/>
      <c r="BOV328" s="92"/>
      <c r="BOW328" s="92"/>
      <c r="BOX328" s="92"/>
      <c r="BOY328" s="92"/>
      <c r="BOZ328" s="92"/>
      <c r="BPA328" s="92"/>
      <c r="BPB328" s="92"/>
      <c r="BPC328" s="92"/>
      <c r="BPD328" s="92"/>
      <c r="BPE328" s="92"/>
      <c r="BPF328" s="92"/>
      <c r="BPG328" s="92"/>
      <c r="BPH328" s="92"/>
      <c r="BPI328" s="92"/>
      <c r="BPJ328" s="92"/>
      <c r="BPK328" s="92"/>
      <c r="BPL328" s="92"/>
      <c r="BPM328" s="92"/>
      <c r="BPN328" s="92"/>
      <c r="BPO328" s="92"/>
      <c r="BPP328" s="92"/>
      <c r="BPQ328" s="92"/>
      <c r="BPR328" s="92"/>
      <c r="BPS328" s="92"/>
      <c r="BPT328" s="92"/>
      <c r="BPU328" s="92"/>
      <c r="BPV328" s="92"/>
      <c r="BPW328" s="92"/>
      <c r="BPX328" s="92"/>
      <c r="BPY328" s="92"/>
      <c r="BPZ328" s="92"/>
      <c r="BQA328" s="92"/>
      <c r="BQB328" s="92"/>
      <c r="BQC328" s="92"/>
      <c r="BQD328" s="92"/>
      <c r="BQE328" s="92"/>
      <c r="BQF328" s="92"/>
      <c r="BQG328" s="92"/>
      <c r="BQH328" s="92"/>
      <c r="BQI328" s="92"/>
      <c r="BQJ328" s="92"/>
      <c r="BQK328" s="92"/>
      <c r="BQL328" s="92"/>
      <c r="BQM328" s="92"/>
      <c r="BQN328" s="92"/>
      <c r="BQO328" s="92"/>
      <c r="BQP328" s="92"/>
      <c r="BQQ328" s="92"/>
      <c r="BQR328" s="92"/>
      <c r="BQS328" s="92"/>
      <c r="BQT328" s="92"/>
      <c r="BQU328" s="92"/>
      <c r="BQV328" s="92"/>
      <c r="BQW328" s="92"/>
      <c r="BQX328" s="92"/>
      <c r="BQY328" s="92"/>
      <c r="BQZ328" s="92"/>
      <c r="BRA328" s="92"/>
      <c r="BRB328" s="92"/>
      <c r="BRC328" s="92"/>
      <c r="BRD328" s="92"/>
      <c r="BRE328" s="92"/>
      <c r="BRF328" s="92"/>
      <c r="BRG328" s="92"/>
      <c r="BRH328" s="92"/>
      <c r="BRI328" s="92"/>
      <c r="BRJ328" s="92"/>
      <c r="BRK328" s="92"/>
      <c r="BRL328" s="92"/>
      <c r="BRM328" s="92"/>
      <c r="BRN328" s="92"/>
      <c r="BRO328" s="92"/>
      <c r="BRP328" s="92"/>
      <c r="BRQ328" s="92"/>
      <c r="BRR328" s="92"/>
      <c r="BRS328" s="92"/>
      <c r="BRT328" s="92"/>
      <c r="BRU328" s="92"/>
      <c r="BRV328" s="92"/>
      <c r="BRW328" s="92"/>
      <c r="BRX328" s="92"/>
      <c r="BRY328" s="92"/>
      <c r="BRZ328" s="92"/>
      <c r="BSA328" s="92"/>
      <c r="BSB328" s="92"/>
      <c r="BSC328" s="92"/>
      <c r="BSD328" s="92"/>
      <c r="BSE328" s="92"/>
      <c r="BSF328" s="92"/>
      <c r="BSG328" s="92"/>
      <c r="BSH328" s="92"/>
      <c r="BSI328" s="92"/>
      <c r="BSJ328" s="92"/>
      <c r="BSK328" s="92"/>
      <c r="BSL328" s="92"/>
      <c r="BSM328" s="92"/>
      <c r="BSN328" s="92"/>
      <c r="BSO328" s="92"/>
      <c r="BSP328" s="92"/>
      <c r="BSQ328" s="92"/>
      <c r="BSR328" s="92"/>
      <c r="BSS328" s="92"/>
      <c r="BST328" s="92"/>
      <c r="BSU328" s="92"/>
      <c r="BSV328" s="92"/>
      <c r="BSW328" s="92"/>
      <c r="BSX328" s="92"/>
      <c r="BSY328" s="92"/>
      <c r="BSZ328" s="92"/>
      <c r="BTA328" s="92"/>
      <c r="BTB328" s="92"/>
      <c r="BTC328" s="92"/>
      <c r="BTD328" s="92"/>
      <c r="BTE328" s="92"/>
      <c r="BTF328" s="92"/>
      <c r="BTG328" s="92"/>
      <c r="BTH328" s="92"/>
      <c r="BTI328" s="92"/>
      <c r="BTJ328" s="92"/>
      <c r="BTK328" s="92"/>
      <c r="BTL328" s="92"/>
      <c r="BTM328" s="92"/>
      <c r="BTN328" s="92"/>
      <c r="BTO328" s="92"/>
      <c r="BTP328" s="92"/>
      <c r="BTQ328" s="92"/>
      <c r="BTR328" s="92"/>
      <c r="BTS328" s="92"/>
      <c r="BTT328" s="92"/>
      <c r="BTU328" s="92"/>
      <c r="BTV328" s="92"/>
      <c r="BTW328" s="92"/>
      <c r="BTX328" s="92"/>
      <c r="BTY328" s="92"/>
      <c r="BTZ328" s="92"/>
      <c r="BUA328" s="92"/>
      <c r="BUB328" s="92"/>
      <c r="BUC328" s="92"/>
      <c r="BUD328" s="92"/>
      <c r="BUE328" s="92"/>
      <c r="BUF328" s="92"/>
      <c r="BUG328" s="92"/>
      <c r="BUH328" s="92"/>
      <c r="BUI328" s="92"/>
      <c r="BUJ328" s="92"/>
      <c r="BUK328" s="92"/>
      <c r="BUL328" s="92"/>
      <c r="BUM328" s="92"/>
      <c r="BUN328" s="92"/>
      <c r="BUO328" s="92"/>
      <c r="BUP328" s="92"/>
      <c r="BUQ328" s="92"/>
      <c r="BUR328" s="92"/>
      <c r="BUS328" s="92"/>
      <c r="BUT328" s="92"/>
      <c r="BUU328" s="92"/>
      <c r="BUV328" s="92"/>
      <c r="BUW328" s="92"/>
      <c r="BUX328" s="92"/>
      <c r="BUY328" s="92"/>
      <c r="BUZ328" s="92"/>
      <c r="BVA328" s="92"/>
      <c r="BVB328" s="92"/>
      <c r="BVC328" s="92"/>
      <c r="BVD328" s="92"/>
      <c r="BVE328" s="92"/>
      <c r="BVF328" s="92"/>
      <c r="BVG328" s="92"/>
      <c r="BVH328" s="92"/>
      <c r="BVI328" s="92"/>
      <c r="BVJ328" s="92"/>
      <c r="BVK328" s="92"/>
      <c r="BVL328" s="92"/>
      <c r="BVM328" s="92"/>
      <c r="BVN328" s="92"/>
      <c r="BVO328" s="92"/>
      <c r="BVP328" s="92"/>
      <c r="BVQ328" s="92"/>
      <c r="BVR328" s="92"/>
      <c r="BVS328" s="92"/>
      <c r="BVT328" s="92"/>
      <c r="BVU328" s="92"/>
      <c r="BVV328" s="92"/>
      <c r="BVW328" s="92"/>
      <c r="BVX328" s="92"/>
      <c r="BVY328" s="92"/>
      <c r="BVZ328" s="92"/>
      <c r="BWA328" s="92"/>
      <c r="BWB328" s="92"/>
      <c r="BWC328" s="92"/>
      <c r="BWD328" s="92"/>
      <c r="BWE328" s="92"/>
      <c r="BWF328" s="92"/>
      <c r="BWG328" s="92"/>
      <c r="BWH328" s="92"/>
      <c r="BWI328" s="92"/>
      <c r="BWJ328" s="92"/>
      <c r="BWK328" s="92"/>
      <c r="BWL328" s="92"/>
      <c r="BWM328" s="92"/>
      <c r="BWN328" s="92"/>
      <c r="BWO328" s="92"/>
      <c r="BWP328" s="92"/>
      <c r="BWQ328" s="92"/>
      <c r="BWR328" s="92"/>
      <c r="BWS328" s="92"/>
      <c r="BWT328" s="92"/>
      <c r="BWU328" s="92"/>
      <c r="BWV328" s="92"/>
      <c r="BWW328" s="92"/>
      <c r="BWX328" s="92"/>
      <c r="BWY328" s="92"/>
      <c r="BWZ328" s="92"/>
      <c r="BXA328" s="92"/>
      <c r="BXB328" s="92"/>
      <c r="BXC328" s="92"/>
      <c r="BXD328" s="92"/>
      <c r="BXE328" s="92"/>
      <c r="BXF328" s="92"/>
      <c r="BXG328" s="92"/>
      <c r="BXH328" s="92"/>
      <c r="BXI328" s="92"/>
      <c r="BXJ328" s="92"/>
      <c r="BXK328" s="92"/>
      <c r="BXL328" s="92"/>
      <c r="BXM328" s="92"/>
      <c r="BXN328" s="92"/>
      <c r="BXO328" s="92"/>
      <c r="BXP328" s="92"/>
      <c r="BXQ328" s="92"/>
      <c r="BXR328" s="92"/>
      <c r="BXS328" s="92"/>
      <c r="BXT328" s="92"/>
      <c r="BXU328" s="92"/>
      <c r="BXV328" s="92"/>
      <c r="BXW328" s="92"/>
      <c r="BXX328" s="92"/>
      <c r="BXY328" s="92"/>
      <c r="BXZ328" s="92"/>
      <c r="BYA328" s="92"/>
      <c r="BYB328" s="92"/>
      <c r="BYC328" s="92"/>
      <c r="BYD328" s="92"/>
      <c r="BYE328" s="92"/>
      <c r="BYF328" s="92"/>
      <c r="BYG328" s="92"/>
      <c r="BYH328" s="92"/>
      <c r="BYI328" s="92"/>
      <c r="BYJ328" s="92"/>
      <c r="BYK328" s="92"/>
      <c r="BYL328" s="92"/>
      <c r="BYM328" s="92"/>
      <c r="BYN328" s="92"/>
      <c r="BYO328" s="92"/>
      <c r="BYP328" s="92"/>
      <c r="BYQ328" s="92"/>
      <c r="BYR328" s="92"/>
      <c r="BYS328" s="92"/>
      <c r="BYT328" s="92"/>
      <c r="BYU328" s="92"/>
      <c r="BYV328" s="92"/>
      <c r="BYW328" s="92"/>
      <c r="BYX328" s="92"/>
      <c r="BYY328" s="92"/>
      <c r="BYZ328" s="92"/>
      <c r="BZA328" s="92"/>
      <c r="BZB328" s="92"/>
      <c r="BZC328" s="92"/>
      <c r="BZD328" s="92"/>
      <c r="BZE328" s="92"/>
      <c r="BZF328" s="92"/>
      <c r="BZG328" s="92"/>
      <c r="BZH328" s="92"/>
      <c r="BZI328" s="92"/>
      <c r="BZJ328" s="92"/>
      <c r="BZK328" s="92"/>
      <c r="BZL328" s="92"/>
      <c r="BZM328" s="92"/>
      <c r="BZN328" s="92"/>
      <c r="BZO328" s="92"/>
      <c r="BZP328" s="92"/>
      <c r="BZQ328" s="92"/>
      <c r="BZR328" s="92"/>
      <c r="BZS328" s="92"/>
      <c r="BZT328" s="92"/>
      <c r="BZU328" s="92"/>
      <c r="BZV328" s="92"/>
      <c r="BZW328" s="92"/>
      <c r="BZX328" s="92"/>
      <c r="BZY328" s="92"/>
      <c r="BZZ328" s="92"/>
      <c r="CAA328" s="92"/>
      <c r="CAB328" s="92"/>
      <c r="CAC328" s="92"/>
      <c r="CAD328" s="92"/>
      <c r="CAE328" s="92"/>
      <c r="CAF328" s="92"/>
      <c r="CAG328" s="92"/>
      <c r="CAH328" s="92"/>
      <c r="CAI328" s="92"/>
      <c r="CAJ328" s="92"/>
      <c r="CAK328" s="92"/>
      <c r="CAL328" s="92"/>
      <c r="CAM328" s="92"/>
      <c r="CAN328" s="92"/>
      <c r="CAO328" s="92"/>
      <c r="CAP328" s="92"/>
      <c r="CAQ328" s="92"/>
      <c r="CAR328" s="92"/>
      <c r="CAS328" s="92"/>
      <c r="CAT328" s="92"/>
      <c r="CAU328" s="92"/>
      <c r="CAV328" s="92"/>
      <c r="CAW328" s="92"/>
      <c r="CAX328" s="92"/>
      <c r="CAY328" s="92"/>
      <c r="CAZ328" s="92"/>
      <c r="CBA328" s="92"/>
      <c r="CBB328" s="92"/>
      <c r="CBC328" s="92"/>
      <c r="CBD328" s="92"/>
      <c r="CBE328" s="92"/>
      <c r="CBF328" s="92"/>
      <c r="CBG328" s="92"/>
      <c r="CBH328" s="92"/>
      <c r="CBI328" s="92"/>
      <c r="CBJ328" s="92"/>
      <c r="CBK328" s="92"/>
      <c r="CBL328" s="92"/>
      <c r="CBM328" s="92"/>
      <c r="CBN328" s="92"/>
      <c r="CBO328" s="92"/>
      <c r="CBP328" s="92"/>
      <c r="CBQ328" s="92"/>
      <c r="CBR328" s="92"/>
      <c r="CBS328" s="92"/>
      <c r="CBT328" s="92"/>
      <c r="CBU328" s="92"/>
      <c r="CBV328" s="92"/>
      <c r="CBW328" s="92"/>
      <c r="CBX328" s="92"/>
      <c r="CBY328" s="92"/>
      <c r="CBZ328" s="92"/>
      <c r="CCA328" s="92"/>
      <c r="CCB328" s="92"/>
      <c r="CCC328" s="92"/>
      <c r="CCD328" s="92"/>
      <c r="CCE328" s="92"/>
      <c r="CCF328" s="92"/>
      <c r="CCG328" s="92"/>
      <c r="CCH328" s="92"/>
      <c r="CCI328" s="92"/>
      <c r="CCJ328" s="92"/>
      <c r="CCK328" s="92"/>
      <c r="CCL328" s="92"/>
      <c r="CCM328" s="92"/>
      <c r="CCN328" s="92"/>
      <c r="CCO328" s="92"/>
      <c r="CCP328" s="92"/>
      <c r="CCQ328" s="92"/>
      <c r="CCR328" s="92"/>
      <c r="CCS328" s="92"/>
      <c r="CCT328" s="92"/>
      <c r="CCU328" s="92"/>
      <c r="CCV328" s="92"/>
      <c r="CCW328" s="92"/>
      <c r="CCX328" s="92"/>
      <c r="CCY328" s="92"/>
      <c r="CCZ328" s="92"/>
      <c r="CDA328" s="92"/>
      <c r="CDB328" s="92"/>
      <c r="CDC328" s="92"/>
      <c r="CDD328" s="92"/>
      <c r="CDE328" s="92"/>
      <c r="CDF328" s="92"/>
      <c r="CDG328" s="92"/>
      <c r="CDH328" s="92"/>
      <c r="CDI328" s="92"/>
      <c r="CDJ328" s="92"/>
      <c r="CDK328" s="92"/>
      <c r="CDL328" s="92"/>
      <c r="CDM328" s="92"/>
      <c r="CDN328" s="92"/>
      <c r="CDO328" s="92"/>
      <c r="CDP328" s="92"/>
      <c r="CDQ328" s="92"/>
      <c r="CDR328" s="92"/>
      <c r="CDS328" s="92"/>
      <c r="CDT328" s="92"/>
      <c r="CDU328" s="92"/>
      <c r="CDV328" s="92"/>
      <c r="CDW328" s="92"/>
      <c r="CDX328" s="92"/>
      <c r="CDY328" s="92"/>
      <c r="CDZ328" s="92"/>
      <c r="CEA328" s="92"/>
      <c r="CEB328" s="92"/>
      <c r="CEC328" s="92"/>
      <c r="CED328" s="92"/>
      <c r="CEE328" s="92"/>
      <c r="CEF328" s="92"/>
      <c r="CEG328" s="92"/>
      <c r="CEH328" s="92"/>
      <c r="CEI328" s="92"/>
      <c r="CEJ328" s="92"/>
      <c r="CEK328" s="92"/>
      <c r="CEL328" s="92"/>
      <c r="CEM328" s="92"/>
      <c r="CEN328" s="92"/>
      <c r="CEO328" s="92"/>
      <c r="CEP328" s="92"/>
      <c r="CEQ328" s="92"/>
      <c r="CER328" s="92"/>
      <c r="CES328" s="92"/>
      <c r="CET328" s="92"/>
      <c r="CEU328" s="92"/>
      <c r="CEV328" s="92"/>
      <c r="CEW328" s="92"/>
      <c r="CEX328" s="92"/>
      <c r="CEY328" s="92"/>
      <c r="CEZ328" s="92"/>
      <c r="CFA328" s="92"/>
      <c r="CFB328" s="92"/>
      <c r="CFC328" s="92"/>
      <c r="CFD328" s="92"/>
      <c r="CFE328" s="92"/>
      <c r="CFF328" s="92"/>
      <c r="CFG328" s="92"/>
      <c r="CFH328" s="92"/>
      <c r="CFI328" s="92"/>
      <c r="CFJ328" s="92"/>
      <c r="CFK328" s="92"/>
      <c r="CFL328" s="92"/>
      <c r="CFM328" s="92"/>
      <c r="CFN328" s="92"/>
      <c r="CFO328" s="92"/>
      <c r="CFP328" s="92"/>
      <c r="CFQ328" s="92"/>
      <c r="CFR328" s="92"/>
      <c r="CFS328" s="92"/>
      <c r="CFT328" s="92"/>
      <c r="CFU328" s="92"/>
      <c r="CFV328" s="92"/>
      <c r="CFW328" s="92"/>
      <c r="CFX328" s="92"/>
      <c r="CFY328" s="92"/>
      <c r="CFZ328" s="92"/>
      <c r="CGA328" s="92"/>
      <c r="CGB328" s="92"/>
      <c r="CGC328" s="92"/>
      <c r="CGD328" s="92"/>
      <c r="CGE328" s="92"/>
      <c r="CGF328" s="92"/>
      <c r="CGG328" s="92"/>
      <c r="CGH328" s="92"/>
      <c r="CGI328" s="92"/>
      <c r="CGJ328" s="92"/>
      <c r="CGK328" s="92"/>
      <c r="CGL328" s="92"/>
      <c r="CGM328" s="92"/>
      <c r="CGN328" s="92"/>
      <c r="CGO328" s="92"/>
      <c r="CGP328" s="92"/>
      <c r="CGQ328" s="92"/>
      <c r="CGR328" s="92"/>
      <c r="CGS328" s="92"/>
      <c r="CGT328" s="92"/>
      <c r="CGU328" s="92"/>
      <c r="CGV328" s="92"/>
      <c r="CGW328" s="92"/>
      <c r="CGX328" s="92"/>
      <c r="CGY328" s="92"/>
      <c r="CGZ328" s="92"/>
      <c r="CHA328" s="92"/>
      <c r="CHB328" s="92"/>
      <c r="CHC328" s="92"/>
      <c r="CHD328" s="92"/>
      <c r="CHE328" s="92"/>
      <c r="CHF328" s="92"/>
      <c r="CHG328" s="92"/>
      <c r="CHH328" s="92"/>
      <c r="CHI328" s="92"/>
      <c r="CHJ328" s="92"/>
      <c r="CHK328" s="92"/>
      <c r="CHL328" s="92"/>
      <c r="CHM328" s="92"/>
      <c r="CHN328" s="92"/>
      <c r="CHO328" s="92"/>
      <c r="CHP328" s="92"/>
      <c r="CHQ328" s="92"/>
      <c r="CHR328" s="92"/>
      <c r="CHS328" s="92"/>
      <c r="CHT328" s="92"/>
      <c r="CHU328" s="92"/>
      <c r="CHV328" s="92"/>
      <c r="CHW328" s="92"/>
      <c r="CHX328" s="92"/>
      <c r="CHY328" s="92"/>
      <c r="CHZ328" s="92"/>
      <c r="CIA328" s="92"/>
      <c r="CIB328" s="92"/>
      <c r="CIC328" s="92"/>
      <c r="CID328" s="92"/>
      <c r="CIE328" s="92"/>
      <c r="CIF328" s="92"/>
      <c r="CIG328" s="92"/>
      <c r="CIH328" s="92"/>
      <c r="CII328" s="92"/>
      <c r="CIJ328" s="92"/>
      <c r="CIK328" s="92"/>
      <c r="CIL328" s="92"/>
      <c r="CIM328" s="92"/>
      <c r="CIN328" s="92"/>
      <c r="CIO328" s="92"/>
      <c r="CIP328" s="92"/>
      <c r="CIQ328" s="92"/>
      <c r="CIR328" s="92"/>
      <c r="CIS328" s="92"/>
      <c r="CIT328" s="92"/>
      <c r="CIU328" s="92"/>
      <c r="CIV328" s="92"/>
      <c r="CIW328" s="92"/>
      <c r="CIX328" s="92"/>
      <c r="CIY328" s="92"/>
      <c r="CIZ328" s="92"/>
      <c r="CJA328" s="92"/>
      <c r="CJB328" s="92"/>
      <c r="CJC328" s="92"/>
      <c r="CJD328" s="92"/>
      <c r="CJE328" s="92"/>
      <c r="CJF328" s="92"/>
      <c r="CJG328" s="92"/>
      <c r="CJH328" s="92"/>
      <c r="CJI328" s="92"/>
      <c r="CJJ328" s="92"/>
      <c r="CJK328" s="92"/>
      <c r="CJL328" s="92"/>
      <c r="CJM328" s="92"/>
      <c r="CJN328" s="92"/>
      <c r="CJO328" s="92"/>
      <c r="CJP328" s="92"/>
      <c r="CJQ328" s="92"/>
      <c r="CJR328" s="92"/>
      <c r="CJS328" s="92"/>
      <c r="CJT328" s="92"/>
      <c r="CJU328" s="92"/>
      <c r="CJV328" s="92"/>
      <c r="CJW328" s="92"/>
      <c r="CJX328" s="92"/>
      <c r="CJY328" s="92"/>
      <c r="CJZ328" s="92"/>
      <c r="CKA328" s="92"/>
      <c r="CKB328" s="92"/>
      <c r="CKC328" s="92"/>
      <c r="CKD328" s="92"/>
      <c r="CKE328" s="92"/>
      <c r="CKF328" s="92"/>
      <c r="CKG328" s="92"/>
      <c r="CKH328" s="92"/>
      <c r="CKI328" s="92"/>
      <c r="CKJ328" s="92"/>
      <c r="CKK328" s="92"/>
      <c r="CKL328" s="92"/>
      <c r="CKM328" s="92"/>
      <c r="CKN328" s="92"/>
      <c r="CKO328" s="92"/>
      <c r="CKP328" s="92"/>
      <c r="CKQ328" s="92"/>
      <c r="CKR328" s="92"/>
      <c r="CKS328" s="92"/>
      <c r="CKT328" s="92"/>
      <c r="CKU328" s="92"/>
      <c r="CKV328" s="92"/>
      <c r="CKW328" s="92"/>
      <c r="CKX328" s="92"/>
      <c r="CKY328" s="92"/>
      <c r="CKZ328" s="92"/>
      <c r="CLA328" s="92"/>
      <c r="CLB328" s="92"/>
      <c r="CLC328" s="92"/>
      <c r="CLD328" s="92"/>
      <c r="CLE328" s="92"/>
      <c r="CLF328" s="92"/>
      <c r="CLG328" s="92"/>
      <c r="CLH328" s="92"/>
      <c r="CLI328" s="92"/>
      <c r="CLJ328" s="92"/>
      <c r="CLK328" s="92"/>
      <c r="CLL328" s="92"/>
      <c r="CLM328" s="92"/>
      <c r="CLN328" s="92"/>
      <c r="CLO328" s="92"/>
      <c r="CLP328" s="92"/>
      <c r="CLQ328" s="92"/>
      <c r="CLR328" s="92"/>
      <c r="CLS328" s="92"/>
      <c r="CLT328" s="92"/>
      <c r="CLU328" s="92"/>
      <c r="CLV328" s="92"/>
      <c r="CLW328" s="92"/>
      <c r="CLX328" s="92"/>
      <c r="CLY328" s="92"/>
      <c r="CLZ328" s="92"/>
      <c r="CMA328" s="92"/>
      <c r="CMB328" s="92"/>
      <c r="CMC328" s="92"/>
      <c r="CMD328" s="92"/>
      <c r="CME328" s="92"/>
      <c r="CMF328" s="92"/>
      <c r="CMG328" s="92"/>
      <c r="CMH328" s="92"/>
      <c r="CMI328" s="92"/>
      <c r="CMJ328" s="92"/>
      <c r="CMK328" s="92"/>
      <c r="CML328" s="92"/>
      <c r="CMM328" s="92"/>
      <c r="CMN328" s="92"/>
      <c r="CMO328" s="92"/>
      <c r="CMP328" s="92"/>
      <c r="CMQ328" s="92"/>
      <c r="CMR328" s="92"/>
      <c r="CMS328" s="92"/>
      <c r="CMT328" s="92"/>
      <c r="CMU328" s="92"/>
      <c r="CMV328" s="92"/>
      <c r="CMW328" s="92"/>
      <c r="CMX328" s="92"/>
      <c r="CMY328" s="92"/>
      <c r="CMZ328" s="92"/>
      <c r="CNA328" s="92"/>
      <c r="CNB328" s="92"/>
      <c r="CNC328" s="92"/>
      <c r="CND328" s="92"/>
      <c r="CNE328" s="92"/>
      <c r="CNF328" s="92"/>
      <c r="CNG328" s="92"/>
      <c r="CNH328" s="92"/>
      <c r="CNI328" s="92"/>
      <c r="CNJ328" s="92"/>
      <c r="CNK328" s="92"/>
      <c r="CNL328" s="92"/>
      <c r="CNM328" s="92"/>
      <c r="CNN328" s="92"/>
      <c r="CNO328" s="92"/>
      <c r="CNP328" s="92"/>
      <c r="CNQ328" s="92"/>
      <c r="CNR328" s="92"/>
      <c r="CNS328" s="92"/>
      <c r="CNT328" s="92"/>
      <c r="CNU328" s="92"/>
      <c r="CNV328" s="92"/>
      <c r="CNW328" s="92"/>
      <c r="CNX328" s="92"/>
      <c r="CNY328" s="92"/>
      <c r="CNZ328" s="92"/>
      <c r="COA328" s="92"/>
      <c r="COB328" s="92"/>
      <c r="COC328" s="92"/>
      <c r="COD328" s="92"/>
      <c r="COE328" s="92"/>
      <c r="COF328" s="92"/>
      <c r="COG328" s="92"/>
      <c r="COH328" s="92"/>
      <c r="COI328" s="92"/>
      <c r="COJ328" s="92"/>
      <c r="COK328" s="92"/>
      <c r="COL328" s="92"/>
      <c r="COM328" s="92"/>
      <c r="CON328" s="92"/>
      <c r="COO328" s="92"/>
      <c r="COP328" s="92"/>
      <c r="COQ328" s="92"/>
      <c r="COR328" s="92"/>
      <c r="COS328" s="92"/>
      <c r="COT328" s="92"/>
      <c r="COU328" s="92"/>
      <c r="COV328" s="92"/>
      <c r="COW328" s="92"/>
      <c r="COX328" s="92"/>
      <c r="COY328" s="92"/>
      <c r="COZ328" s="92"/>
      <c r="CPA328" s="92"/>
      <c r="CPB328" s="92"/>
      <c r="CPC328" s="92"/>
      <c r="CPD328" s="92"/>
      <c r="CPE328" s="92"/>
      <c r="CPF328" s="92"/>
      <c r="CPG328" s="92"/>
      <c r="CPH328" s="92"/>
      <c r="CPI328" s="92"/>
      <c r="CPJ328" s="92"/>
      <c r="CPK328" s="92"/>
      <c r="CPL328" s="92"/>
      <c r="CPM328" s="92"/>
      <c r="CPN328" s="92"/>
      <c r="CPO328" s="92"/>
      <c r="CPP328" s="92"/>
      <c r="CPQ328" s="92"/>
      <c r="CPR328" s="92"/>
      <c r="CPS328" s="92"/>
      <c r="CPT328" s="92"/>
      <c r="CPU328" s="92"/>
      <c r="CPV328" s="92"/>
      <c r="CPW328" s="92"/>
      <c r="CPX328" s="92"/>
      <c r="CPY328" s="92"/>
      <c r="CPZ328" s="92"/>
      <c r="CQA328" s="92"/>
      <c r="CQB328" s="92"/>
      <c r="CQC328" s="92"/>
      <c r="CQD328" s="92"/>
      <c r="CQE328" s="92"/>
      <c r="CQF328" s="92"/>
      <c r="CQG328" s="92"/>
      <c r="CQH328" s="92"/>
      <c r="CQI328" s="92"/>
      <c r="CQJ328" s="92"/>
      <c r="CQK328" s="92"/>
      <c r="CQL328" s="92"/>
      <c r="CQM328" s="92"/>
      <c r="CQN328" s="92"/>
      <c r="CQO328" s="92"/>
      <c r="CQP328" s="92"/>
      <c r="CQQ328" s="92"/>
      <c r="CQR328" s="92"/>
      <c r="CQS328" s="92"/>
      <c r="CQT328" s="92"/>
      <c r="CQU328" s="92"/>
      <c r="CQV328" s="92"/>
      <c r="CQW328" s="92"/>
      <c r="CQX328" s="92"/>
      <c r="CQY328" s="92"/>
      <c r="CQZ328" s="92"/>
      <c r="CRA328" s="92"/>
      <c r="CRB328" s="92"/>
      <c r="CRC328" s="92"/>
      <c r="CRD328" s="92"/>
      <c r="CRE328" s="92"/>
      <c r="CRF328" s="92"/>
      <c r="CRG328" s="92"/>
      <c r="CRH328" s="92"/>
      <c r="CRI328" s="92"/>
      <c r="CRJ328" s="92"/>
      <c r="CRK328" s="92"/>
      <c r="CRL328" s="92"/>
      <c r="CRM328" s="92"/>
      <c r="CRN328" s="92"/>
      <c r="CRO328" s="92"/>
      <c r="CRP328" s="92"/>
      <c r="CRQ328" s="92"/>
      <c r="CRR328" s="92"/>
      <c r="CRS328" s="92"/>
      <c r="CRT328" s="92"/>
      <c r="CRU328" s="92"/>
      <c r="CRV328" s="92"/>
      <c r="CRW328" s="92"/>
      <c r="CRX328" s="92"/>
      <c r="CRY328" s="92"/>
      <c r="CRZ328" s="92"/>
      <c r="CSA328" s="92"/>
      <c r="CSB328" s="92"/>
      <c r="CSC328" s="92"/>
      <c r="CSD328" s="92"/>
      <c r="CSE328" s="92"/>
      <c r="CSF328" s="92"/>
      <c r="CSG328" s="92"/>
      <c r="CSH328" s="92"/>
      <c r="CSI328" s="92"/>
      <c r="CSJ328" s="92"/>
      <c r="CSK328" s="92"/>
      <c r="CSL328" s="92"/>
      <c r="CSM328" s="92"/>
      <c r="CSN328" s="92"/>
      <c r="CSO328" s="92"/>
      <c r="CSP328" s="92"/>
      <c r="CSQ328" s="92"/>
      <c r="CSR328" s="92"/>
      <c r="CSS328" s="92"/>
      <c r="CST328" s="92"/>
      <c r="CSU328" s="92"/>
      <c r="CSV328" s="92"/>
      <c r="CSW328" s="92"/>
      <c r="CSX328" s="92"/>
      <c r="CSY328" s="92"/>
      <c r="CSZ328" s="92"/>
      <c r="CTA328" s="92"/>
      <c r="CTB328" s="92"/>
      <c r="CTC328" s="92"/>
      <c r="CTD328" s="92"/>
      <c r="CTE328" s="92"/>
      <c r="CTF328" s="92"/>
      <c r="CTG328" s="92"/>
      <c r="CTH328" s="92"/>
      <c r="CTI328" s="92"/>
      <c r="CTJ328" s="92"/>
      <c r="CTK328" s="92"/>
      <c r="CTL328" s="92"/>
      <c r="CTM328" s="92"/>
      <c r="CTN328" s="92"/>
      <c r="CTO328" s="92"/>
      <c r="CTP328" s="92"/>
      <c r="CTQ328" s="92"/>
      <c r="CTR328" s="92"/>
      <c r="CTS328" s="92"/>
      <c r="CTT328" s="92"/>
      <c r="CTU328" s="92"/>
      <c r="CTV328" s="92"/>
      <c r="CTW328" s="92"/>
      <c r="CTX328" s="92"/>
      <c r="CTY328" s="92"/>
      <c r="CTZ328" s="92"/>
      <c r="CUA328" s="92"/>
      <c r="CUB328" s="92"/>
      <c r="CUC328" s="92"/>
      <c r="CUD328" s="92"/>
      <c r="CUE328" s="92"/>
      <c r="CUF328" s="92"/>
      <c r="CUG328" s="92"/>
      <c r="CUH328" s="92"/>
      <c r="CUI328" s="92"/>
      <c r="CUJ328" s="92"/>
      <c r="CUK328" s="92"/>
      <c r="CUL328" s="92"/>
      <c r="CUM328" s="92"/>
      <c r="CUN328" s="92"/>
      <c r="CUO328" s="92"/>
      <c r="CUP328" s="92"/>
      <c r="CUQ328" s="92"/>
      <c r="CUR328" s="92"/>
      <c r="CUS328" s="92"/>
      <c r="CUT328" s="92"/>
      <c r="CUU328" s="92"/>
      <c r="CUV328" s="92"/>
      <c r="CUW328" s="92"/>
      <c r="CUX328" s="92"/>
      <c r="CUY328" s="92"/>
      <c r="CUZ328" s="92"/>
      <c r="CVA328" s="92"/>
      <c r="CVB328" s="92"/>
      <c r="CVC328" s="92"/>
      <c r="CVD328" s="92"/>
      <c r="CVE328" s="92"/>
      <c r="CVF328" s="92"/>
      <c r="CVG328" s="92"/>
      <c r="CVH328" s="92"/>
      <c r="CVI328" s="92"/>
      <c r="CVJ328" s="92"/>
      <c r="CVK328" s="92"/>
      <c r="CVL328" s="92"/>
      <c r="CVM328" s="92"/>
      <c r="CVN328" s="92"/>
      <c r="CVO328" s="92"/>
      <c r="CVP328" s="92"/>
      <c r="CVQ328" s="92"/>
      <c r="CVR328" s="92"/>
      <c r="CVS328" s="92"/>
      <c r="CVT328" s="92"/>
      <c r="CVU328" s="92"/>
      <c r="CVV328" s="92"/>
      <c r="CVW328" s="92"/>
      <c r="CVX328" s="92"/>
      <c r="CVY328" s="92"/>
      <c r="CVZ328" s="92"/>
      <c r="CWA328" s="92"/>
      <c r="CWB328" s="92"/>
      <c r="CWC328" s="92"/>
      <c r="CWD328" s="92"/>
      <c r="CWE328" s="92"/>
      <c r="CWF328" s="92"/>
      <c r="CWG328" s="92"/>
      <c r="CWH328" s="92"/>
      <c r="CWI328" s="92"/>
      <c r="CWJ328" s="92"/>
      <c r="CWK328" s="92"/>
      <c r="CWL328" s="92"/>
      <c r="CWM328" s="92"/>
      <c r="CWN328" s="92"/>
      <c r="CWO328" s="92"/>
      <c r="CWP328" s="92"/>
      <c r="CWQ328" s="92"/>
      <c r="CWR328" s="92"/>
      <c r="CWS328" s="92"/>
      <c r="CWT328" s="92"/>
      <c r="CWU328" s="92"/>
      <c r="CWV328" s="92"/>
      <c r="CWW328" s="92"/>
      <c r="CWX328" s="92"/>
      <c r="CWY328" s="92"/>
      <c r="CWZ328" s="92"/>
      <c r="CXA328" s="92"/>
      <c r="CXB328" s="92"/>
      <c r="CXC328" s="92"/>
      <c r="CXD328" s="92"/>
      <c r="CXE328" s="92"/>
      <c r="CXF328" s="92"/>
      <c r="CXG328" s="92"/>
      <c r="CXH328" s="92"/>
      <c r="CXI328" s="92"/>
      <c r="CXJ328" s="92"/>
      <c r="CXK328" s="92"/>
      <c r="CXL328" s="92"/>
      <c r="CXM328" s="92"/>
      <c r="CXN328" s="92"/>
      <c r="CXO328" s="92"/>
      <c r="CXP328" s="92"/>
      <c r="CXQ328" s="92"/>
      <c r="CXR328" s="92"/>
      <c r="CXS328" s="92"/>
      <c r="CXT328" s="92"/>
      <c r="CXU328" s="92"/>
      <c r="CXV328" s="92"/>
      <c r="CXW328" s="92"/>
      <c r="CXX328" s="92"/>
      <c r="CXY328" s="92"/>
      <c r="CXZ328" s="92"/>
      <c r="CYA328" s="92"/>
      <c r="CYB328" s="92"/>
      <c r="CYC328" s="92"/>
      <c r="CYD328" s="92"/>
      <c r="CYE328" s="92"/>
      <c r="CYF328" s="92"/>
      <c r="CYG328" s="92"/>
      <c r="CYH328" s="92"/>
      <c r="CYI328" s="92"/>
      <c r="CYJ328" s="92"/>
      <c r="CYK328" s="92"/>
      <c r="CYL328" s="92"/>
      <c r="CYM328" s="92"/>
      <c r="CYN328" s="92"/>
      <c r="CYO328" s="92"/>
      <c r="CYP328" s="92"/>
      <c r="CYQ328" s="92"/>
      <c r="CYR328" s="92"/>
      <c r="CYS328" s="92"/>
      <c r="CYT328" s="92"/>
      <c r="CYU328" s="92"/>
      <c r="CYV328" s="92"/>
      <c r="CYW328" s="92"/>
      <c r="CYX328" s="92"/>
      <c r="CYY328" s="92"/>
      <c r="CYZ328" s="92"/>
      <c r="CZA328" s="92"/>
      <c r="CZB328" s="92"/>
      <c r="CZC328" s="92"/>
      <c r="CZD328" s="92"/>
      <c r="CZE328" s="92"/>
      <c r="CZF328" s="92"/>
      <c r="CZG328" s="92"/>
      <c r="CZH328" s="92"/>
      <c r="CZI328" s="92"/>
      <c r="CZJ328" s="92"/>
      <c r="CZK328" s="92"/>
      <c r="CZL328" s="92"/>
      <c r="CZM328" s="92"/>
      <c r="CZN328" s="92"/>
      <c r="CZO328" s="92"/>
      <c r="CZP328" s="92"/>
      <c r="CZQ328" s="92"/>
      <c r="CZR328" s="92"/>
      <c r="CZS328" s="92"/>
      <c r="CZT328" s="92"/>
      <c r="CZU328" s="92"/>
      <c r="CZV328" s="92"/>
      <c r="CZW328" s="92"/>
      <c r="CZX328" s="92"/>
      <c r="CZY328" s="92"/>
      <c r="CZZ328" s="92"/>
      <c r="DAA328" s="92"/>
      <c r="DAB328" s="92"/>
      <c r="DAC328" s="92"/>
      <c r="DAD328" s="92"/>
      <c r="DAE328" s="92"/>
      <c r="DAF328" s="92"/>
      <c r="DAG328" s="92"/>
      <c r="DAH328" s="92"/>
      <c r="DAI328" s="92"/>
      <c r="DAJ328" s="92"/>
      <c r="DAK328" s="92"/>
      <c r="DAL328" s="92"/>
      <c r="DAM328" s="92"/>
      <c r="DAN328" s="92"/>
      <c r="DAO328" s="92"/>
      <c r="DAP328" s="92"/>
      <c r="DAQ328" s="92"/>
      <c r="DAR328" s="92"/>
      <c r="DAS328" s="92"/>
      <c r="DAT328" s="92"/>
      <c r="DAU328" s="92"/>
      <c r="DAV328" s="92"/>
      <c r="DAW328" s="92"/>
      <c r="DAX328" s="92"/>
      <c r="DAY328" s="92"/>
      <c r="DAZ328" s="92"/>
      <c r="DBA328" s="92"/>
      <c r="DBB328" s="92"/>
      <c r="DBC328" s="92"/>
      <c r="DBD328" s="92"/>
      <c r="DBE328" s="92"/>
      <c r="DBF328" s="92"/>
      <c r="DBG328" s="92"/>
      <c r="DBH328" s="92"/>
      <c r="DBI328" s="92"/>
      <c r="DBJ328" s="92"/>
      <c r="DBK328" s="92"/>
      <c r="DBL328" s="92"/>
      <c r="DBM328" s="92"/>
      <c r="DBN328" s="92"/>
      <c r="DBO328" s="92"/>
      <c r="DBP328" s="92"/>
      <c r="DBQ328" s="92"/>
      <c r="DBR328" s="92"/>
      <c r="DBS328" s="92"/>
      <c r="DBT328" s="92"/>
      <c r="DBU328" s="92"/>
      <c r="DBV328" s="92"/>
      <c r="DBW328" s="92"/>
      <c r="DBX328" s="92"/>
      <c r="DBY328" s="92"/>
      <c r="DBZ328" s="92"/>
      <c r="DCA328" s="92"/>
      <c r="DCB328" s="92"/>
      <c r="DCC328" s="92"/>
      <c r="DCD328" s="92"/>
      <c r="DCE328" s="92"/>
      <c r="DCF328" s="92"/>
      <c r="DCG328" s="92"/>
      <c r="DCH328" s="92"/>
      <c r="DCI328" s="92"/>
      <c r="DCJ328" s="92"/>
      <c r="DCK328" s="92"/>
      <c r="DCL328" s="92"/>
      <c r="DCM328" s="92"/>
      <c r="DCN328" s="92"/>
      <c r="DCO328" s="92"/>
      <c r="DCP328" s="92"/>
      <c r="DCQ328" s="92"/>
      <c r="DCR328" s="92"/>
      <c r="DCS328" s="92"/>
      <c r="DCT328" s="92"/>
      <c r="DCU328" s="92"/>
      <c r="DCV328" s="92"/>
      <c r="DCW328" s="92"/>
      <c r="DCX328" s="92"/>
      <c r="DCY328" s="92"/>
      <c r="DCZ328" s="92"/>
      <c r="DDA328" s="92"/>
      <c r="DDB328" s="92"/>
      <c r="DDC328" s="92"/>
      <c r="DDD328" s="92"/>
      <c r="DDE328" s="92"/>
      <c r="DDF328" s="92"/>
      <c r="DDG328" s="92"/>
      <c r="DDH328" s="92"/>
      <c r="DDI328" s="92"/>
      <c r="DDJ328" s="92"/>
      <c r="DDK328" s="92"/>
      <c r="DDL328" s="92"/>
      <c r="DDM328" s="92"/>
      <c r="DDN328" s="92"/>
      <c r="DDO328" s="92"/>
      <c r="DDP328" s="92"/>
      <c r="DDQ328" s="92"/>
      <c r="DDR328" s="92"/>
      <c r="DDS328" s="92"/>
      <c r="DDT328" s="92"/>
      <c r="DDU328" s="92"/>
      <c r="DDV328" s="92"/>
      <c r="DDW328" s="92"/>
      <c r="DDX328" s="92"/>
      <c r="DDY328" s="92"/>
      <c r="DDZ328" s="92"/>
      <c r="DEA328" s="92"/>
      <c r="DEB328" s="92"/>
      <c r="DEC328" s="92"/>
      <c r="DED328" s="92"/>
      <c r="DEE328" s="92"/>
      <c r="DEF328" s="92"/>
      <c r="DEG328" s="92"/>
      <c r="DEH328" s="92"/>
      <c r="DEI328" s="92"/>
      <c r="DEJ328" s="92"/>
      <c r="DEK328" s="92"/>
      <c r="DEL328" s="92"/>
      <c r="DEM328" s="92"/>
      <c r="DEN328" s="92"/>
      <c r="DEO328" s="92"/>
      <c r="DEP328" s="92"/>
      <c r="DEQ328" s="92"/>
      <c r="DER328" s="92"/>
      <c r="DES328" s="92"/>
      <c r="DET328" s="92"/>
      <c r="DEU328" s="92"/>
      <c r="DEV328" s="92"/>
      <c r="DEW328" s="92"/>
      <c r="DEX328" s="92"/>
      <c r="DEY328" s="92"/>
      <c r="DEZ328" s="92"/>
      <c r="DFA328" s="92"/>
      <c r="DFB328" s="92"/>
      <c r="DFC328" s="92"/>
      <c r="DFD328" s="92"/>
      <c r="DFE328" s="92"/>
      <c r="DFF328" s="92"/>
      <c r="DFG328" s="92"/>
      <c r="DFH328" s="92"/>
      <c r="DFI328" s="92"/>
      <c r="DFJ328" s="92"/>
      <c r="DFK328" s="92"/>
      <c r="DFL328" s="92"/>
      <c r="DFM328" s="92"/>
      <c r="DFN328" s="92"/>
      <c r="DFO328" s="92"/>
      <c r="DFP328" s="92"/>
      <c r="DFQ328" s="92"/>
      <c r="DFR328" s="92"/>
      <c r="DFS328" s="92"/>
      <c r="DFT328" s="92"/>
      <c r="DFU328" s="92"/>
      <c r="DFV328" s="92"/>
      <c r="DFW328" s="92"/>
      <c r="DFX328" s="92"/>
      <c r="DFY328" s="92"/>
      <c r="DFZ328" s="92"/>
      <c r="DGA328" s="92"/>
      <c r="DGB328" s="92"/>
      <c r="DGC328" s="92"/>
      <c r="DGD328" s="92"/>
      <c r="DGE328" s="92"/>
      <c r="DGF328" s="92"/>
      <c r="DGG328" s="92"/>
      <c r="DGH328" s="92"/>
      <c r="DGI328" s="92"/>
      <c r="DGJ328" s="92"/>
      <c r="DGK328" s="92"/>
      <c r="DGL328" s="92"/>
      <c r="DGM328" s="92"/>
      <c r="DGN328" s="92"/>
      <c r="DGO328" s="92"/>
      <c r="DGP328" s="92"/>
      <c r="DGQ328" s="92"/>
      <c r="DGR328" s="92"/>
      <c r="DGS328" s="92"/>
      <c r="DGT328" s="92"/>
      <c r="DGU328" s="92"/>
      <c r="DGV328" s="92"/>
      <c r="DGW328" s="92"/>
      <c r="DGX328" s="92"/>
      <c r="DGY328" s="92"/>
      <c r="DGZ328" s="92"/>
      <c r="DHA328" s="92"/>
      <c r="DHB328" s="92"/>
      <c r="DHC328" s="92"/>
      <c r="DHD328" s="92"/>
      <c r="DHE328" s="92"/>
      <c r="DHF328" s="92"/>
      <c r="DHG328" s="92"/>
      <c r="DHH328" s="92"/>
      <c r="DHI328" s="92"/>
      <c r="DHJ328" s="92"/>
      <c r="DHK328" s="92"/>
      <c r="DHL328" s="92"/>
      <c r="DHM328" s="92"/>
      <c r="DHN328" s="92"/>
      <c r="DHO328" s="92"/>
      <c r="DHP328" s="92"/>
      <c r="DHQ328" s="92"/>
      <c r="DHR328" s="92"/>
      <c r="DHS328" s="92"/>
      <c r="DHT328" s="92"/>
      <c r="DHU328" s="92"/>
      <c r="DHV328" s="92"/>
      <c r="DHW328" s="92"/>
      <c r="DHX328" s="92"/>
      <c r="DHY328" s="92"/>
      <c r="DHZ328" s="92"/>
      <c r="DIA328" s="92"/>
      <c r="DIB328" s="92"/>
      <c r="DIC328" s="92"/>
      <c r="DID328" s="92"/>
      <c r="DIE328" s="92"/>
      <c r="DIF328" s="92"/>
      <c r="DIG328" s="92"/>
      <c r="DIH328" s="92"/>
      <c r="DII328" s="92"/>
      <c r="DIJ328" s="92"/>
      <c r="DIK328" s="92"/>
      <c r="DIL328" s="92"/>
      <c r="DIM328" s="92"/>
      <c r="DIN328" s="92"/>
      <c r="DIO328" s="92"/>
      <c r="DIP328" s="92"/>
      <c r="DIQ328" s="92"/>
      <c r="DIR328" s="92"/>
      <c r="DIS328" s="92"/>
      <c r="DIT328" s="92"/>
      <c r="DIU328" s="92"/>
      <c r="DIV328" s="92"/>
      <c r="DIW328" s="92"/>
      <c r="DIX328" s="92"/>
      <c r="DIY328" s="92"/>
      <c r="DIZ328" s="92"/>
      <c r="DJA328" s="92"/>
      <c r="DJB328" s="92"/>
      <c r="DJC328" s="92"/>
      <c r="DJD328" s="92"/>
      <c r="DJE328" s="92"/>
      <c r="DJF328" s="92"/>
      <c r="DJG328" s="92"/>
      <c r="DJH328" s="92"/>
      <c r="DJI328" s="92"/>
      <c r="DJJ328" s="92"/>
      <c r="DJK328" s="92"/>
      <c r="DJL328" s="92"/>
      <c r="DJM328" s="92"/>
      <c r="DJN328" s="92"/>
      <c r="DJO328" s="92"/>
      <c r="DJP328" s="92"/>
      <c r="DJQ328" s="92"/>
      <c r="DJR328" s="92"/>
      <c r="DJS328" s="92"/>
      <c r="DJT328" s="92"/>
      <c r="DJU328" s="92"/>
      <c r="DJV328" s="92"/>
      <c r="DJW328" s="92"/>
      <c r="DJX328" s="92"/>
      <c r="DJY328" s="92"/>
      <c r="DJZ328" s="92"/>
      <c r="DKA328" s="92"/>
      <c r="DKB328" s="92"/>
      <c r="DKC328" s="92"/>
      <c r="DKD328" s="92"/>
      <c r="DKE328" s="92"/>
      <c r="DKF328" s="92"/>
      <c r="DKG328" s="92"/>
      <c r="DKH328" s="92"/>
      <c r="DKI328" s="92"/>
      <c r="DKJ328" s="92"/>
      <c r="DKK328" s="92"/>
      <c r="DKL328" s="92"/>
      <c r="DKM328" s="92"/>
      <c r="DKN328" s="92"/>
      <c r="DKO328" s="92"/>
      <c r="DKP328" s="92"/>
      <c r="DKQ328" s="92"/>
      <c r="DKR328" s="92"/>
      <c r="DKS328" s="92"/>
      <c r="DKT328" s="92"/>
      <c r="DKU328" s="92"/>
      <c r="DKV328" s="92"/>
      <c r="DKW328" s="92"/>
      <c r="DKX328" s="92"/>
      <c r="DKY328" s="92"/>
      <c r="DKZ328" s="92"/>
      <c r="DLA328" s="92"/>
      <c r="DLB328" s="92"/>
      <c r="DLC328" s="92"/>
      <c r="DLD328" s="92"/>
      <c r="DLE328" s="92"/>
      <c r="DLF328" s="92"/>
      <c r="DLG328" s="92"/>
      <c r="DLH328" s="92"/>
      <c r="DLI328" s="92"/>
      <c r="DLJ328" s="92"/>
      <c r="DLK328" s="92"/>
      <c r="DLL328" s="92"/>
      <c r="DLM328" s="92"/>
      <c r="DLN328" s="92"/>
      <c r="DLO328" s="92"/>
      <c r="DLP328" s="92"/>
      <c r="DLQ328" s="92"/>
      <c r="DLR328" s="92"/>
      <c r="DLS328" s="92"/>
      <c r="DLT328" s="92"/>
      <c r="DLU328" s="92"/>
      <c r="DLV328" s="92"/>
      <c r="DLW328" s="92"/>
      <c r="DLX328" s="92"/>
      <c r="DLY328" s="92"/>
      <c r="DLZ328" s="92"/>
      <c r="DMA328" s="92"/>
      <c r="DMB328" s="92"/>
      <c r="DMC328" s="92"/>
      <c r="DMD328" s="92"/>
      <c r="DME328" s="92"/>
      <c r="DMF328" s="92"/>
      <c r="DMG328" s="92"/>
      <c r="DMH328" s="92"/>
      <c r="DMI328" s="92"/>
      <c r="DMJ328" s="92"/>
      <c r="DMK328" s="92"/>
      <c r="DML328" s="92"/>
      <c r="DMM328" s="92"/>
      <c r="DMN328" s="92"/>
      <c r="DMO328" s="92"/>
      <c r="DMP328" s="92"/>
      <c r="DMQ328" s="92"/>
      <c r="DMR328" s="92"/>
      <c r="DMS328" s="92"/>
      <c r="DMT328" s="92"/>
      <c r="DMU328" s="92"/>
      <c r="DMV328" s="92"/>
      <c r="DMW328" s="92"/>
      <c r="DMX328" s="92"/>
      <c r="DMY328" s="92"/>
      <c r="DMZ328" s="92"/>
      <c r="DNA328" s="92"/>
      <c r="DNB328" s="92"/>
      <c r="DNC328" s="92"/>
      <c r="DND328" s="92"/>
      <c r="DNE328" s="92"/>
      <c r="DNF328" s="92"/>
      <c r="DNG328" s="92"/>
      <c r="DNH328" s="92"/>
      <c r="DNI328" s="92"/>
      <c r="DNJ328" s="92"/>
      <c r="DNK328" s="92"/>
      <c r="DNL328" s="92"/>
      <c r="DNM328" s="92"/>
      <c r="DNN328" s="92"/>
      <c r="DNO328" s="92"/>
      <c r="DNP328" s="92"/>
      <c r="DNQ328" s="92"/>
      <c r="DNR328" s="92"/>
      <c r="DNS328" s="92"/>
      <c r="DNT328" s="92"/>
      <c r="DNU328" s="92"/>
      <c r="DNV328" s="92"/>
      <c r="DNW328" s="92"/>
      <c r="DNX328" s="92"/>
      <c r="DNY328" s="92"/>
      <c r="DNZ328" s="92"/>
      <c r="DOA328" s="92"/>
      <c r="DOB328" s="92"/>
      <c r="DOC328" s="92"/>
      <c r="DOD328" s="92"/>
      <c r="DOE328" s="92"/>
      <c r="DOF328" s="92"/>
      <c r="DOG328" s="92"/>
      <c r="DOH328" s="92"/>
      <c r="DOI328" s="92"/>
      <c r="DOJ328" s="92"/>
      <c r="DOK328" s="92"/>
      <c r="DOL328" s="92"/>
      <c r="DOM328" s="92"/>
      <c r="DON328" s="92"/>
      <c r="DOO328" s="92"/>
      <c r="DOP328" s="92"/>
      <c r="DOQ328" s="92"/>
      <c r="DOR328" s="92"/>
      <c r="DOS328" s="92"/>
      <c r="DOT328" s="92"/>
      <c r="DOU328" s="92"/>
      <c r="DOV328" s="92"/>
      <c r="DOW328" s="92"/>
      <c r="DOX328" s="92"/>
      <c r="DOY328" s="92"/>
      <c r="DOZ328" s="92"/>
      <c r="DPA328" s="92"/>
      <c r="DPB328" s="92"/>
      <c r="DPC328" s="92"/>
      <c r="DPD328" s="92"/>
      <c r="DPE328" s="92"/>
      <c r="DPF328" s="92"/>
      <c r="DPG328" s="92"/>
      <c r="DPH328" s="92"/>
      <c r="DPI328" s="92"/>
      <c r="DPJ328" s="92"/>
      <c r="DPK328" s="92"/>
      <c r="DPL328" s="92"/>
      <c r="DPM328" s="92"/>
      <c r="DPN328" s="92"/>
      <c r="DPO328" s="92"/>
      <c r="DPP328" s="92"/>
      <c r="DPQ328" s="92"/>
      <c r="DPR328" s="92"/>
      <c r="DPS328" s="92"/>
      <c r="DPT328" s="92"/>
      <c r="DPU328" s="92"/>
      <c r="DPV328" s="92"/>
      <c r="DPW328" s="92"/>
      <c r="DPX328" s="92"/>
      <c r="DPY328" s="92"/>
      <c r="DPZ328" s="92"/>
      <c r="DQA328" s="92"/>
      <c r="DQB328" s="92"/>
      <c r="DQC328" s="92"/>
      <c r="DQD328" s="92"/>
      <c r="DQE328" s="92"/>
      <c r="DQF328" s="92"/>
      <c r="DQG328" s="92"/>
      <c r="DQH328" s="92"/>
      <c r="DQI328" s="92"/>
      <c r="DQJ328" s="92"/>
      <c r="DQK328" s="92"/>
      <c r="DQL328" s="92"/>
      <c r="DQM328" s="92"/>
      <c r="DQN328" s="92"/>
      <c r="DQO328" s="92"/>
      <c r="DQP328" s="92"/>
      <c r="DQQ328" s="92"/>
      <c r="DQR328" s="92"/>
      <c r="DQS328" s="92"/>
      <c r="DQT328" s="92"/>
      <c r="DQU328" s="92"/>
      <c r="DQV328" s="92"/>
      <c r="DQW328" s="92"/>
      <c r="DQX328" s="92"/>
      <c r="DQY328" s="92"/>
      <c r="DQZ328" s="92"/>
      <c r="DRA328" s="92"/>
      <c r="DRB328" s="92"/>
      <c r="DRC328" s="92"/>
      <c r="DRD328" s="92"/>
      <c r="DRE328" s="92"/>
      <c r="DRF328" s="92"/>
      <c r="DRG328" s="92"/>
      <c r="DRH328" s="92"/>
      <c r="DRI328" s="92"/>
      <c r="DRJ328" s="92"/>
      <c r="DRK328" s="92"/>
      <c r="DRL328" s="92"/>
      <c r="DRM328" s="92"/>
      <c r="DRN328" s="92"/>
      <c r="DRO328" s="92"/>
      <c r="DRP328" s="92"/>
      <c r="DRQ328" s="92"/>
      <c r="DRR328" s="92"/>
      <c r="DRS328" s="92"/>
      <c r="DRT328" s="92"/>
      <c r="DRU328" s="92"/>
      <c r="DRV328" s="92"/>
      <c r="DRW328" s="92"/>
      <c r="DRX328" s="92"/>
      <c r="DRY328" s="92"/>
      <c r="DRZ328" s="92"/>
      <c r="DSA328" s="92"/>
      <c r="DSB328" s="92"/>
      <c r="DSC328" s="92"/>
      <c r="DSD328" s="92"/>
      <c r="DSE328" s="92"/>
      <c r="DSF328" s="92"/>
      <c r="DSG328" s="92"/>
      <c r="DSH328" s="92"/>
      <c r="DSI328" s="92"/>
      <c r="DSJ328" s="92"/>
      <c r="DSK328" s="92"/>
      <c r="DSL328" s="92"/>
      <c r="DSM328" s="92"/>
      <c r="DSN328" s="92"/>
      <c r="DSO328" s="92"/>
      <c r="DSP328" s="92"/>
      <c r="DSQ328" s="92"/>
      <c r="DSR328" s="92"/>
      <c r="DSS328" s="92"/>
      <c r="DST328" s="92"/>
      <c r="DSU328" s="92"/>
      <c r="DSV328" s="92"/>
      <c r="DSW328" s="92"/>
      <c r="DSX328" s="92"/>
      <c r="DSY328" s="92"/>
      <c r="DSZ328" s="92"/>
      <c r="DTA328" s="92"/>
      <c r="DTB328" s="92"/>
      <c r="DTC328" s="92"/>
      <c r="DTD328" s="92"/>
      <c r="DTE328" s="92"/>
      <c r="DTF328" s="92"/>
      <c r="DTG328" s="92"/>
      <c r="DTH328" s="92"/>
      <c r="DTI328" s="92"/>
      <c r="DTJ328" s="92"/>
      <c r="DTK328" s="92"/>
      <c r="DTL328" s="92"/>
      <c r="DTM328" s="92"/>
      <c r="DTN328" s="92"/>
      <c r="DTO328" s="92"/>
      <c r="DTP328" s="92"/>
      <c r="DTQ328" s="92"/>
      <c r="DTR328" s="92"/>
      <c r="DTS328" s="92"/>
      <c r="DTT328" s="92"/>
      <c r="DTU328" s="92"/>
      <c r="DTV328" s="92"/>
      <c r="DTW328" s="92"/>
      <c r="DTX328" s="92"/>
      <c r="DTY328" s="92"/>
      <c r="DTZ328" s="92"/>
      <c r="DUA328" s="92"/>
      <c r="DUB328" s="92"/>
      <c r="DUC328" s="92"/>
      <c r="DUD328" s="92"/>
      <c r="DUE328" s="92"/>
      <c r="DUF328" s="92"/>
      <c r="DUG328" s="92"/>
      <c r="DUH328" s="92"/>
      <c r="DUI328" s="92"/>
      <c r="DUJ328" s="92"/>
      <c r="DUK328" s="92"/>
      <c r="DUL328" s="92"/>
      <c r="DUM328" s="92"/>
      <c r="DUN328" s="92"/>
      <c r="DUO328" s="92"/>
      <c r="DUP328" s="92"/>
      <c r="DUQ328" s="92"/>
      <c r="DUR328" s="92"/>
      <c r="DUS328" s="92"/>
      <c r="DUT328" s="92"/>
      <c r="DUU328" s="92"/>
      <c r="DUV328" s="92"/>
      <c r="DUW328" s="92"/>
      <c r="DUX328" s="92"/>
      <c r="DUY328" s="92"/>
      <c r="DUZ328" s="92"/>
      <c r="DVA328" s="92"/>
      <c r="DVB328" s="92"/>
      <c r="DVC328" s="92"/>
      <c r="DVD328" s="92"/>
      <c r="DVE328" s="92"/>
      <c r="DVF328" s="92"/>
      <c r="DVG328" s="92"/>
      <c r="DVH328" s="92"/>
      <c r="DVI328" s="92"/>
      <c r="DVJ328" s="92"/>
      <c r="DVK328" s="92"/>
      <c r="DVL328" s="92"/>
      <c r="DVM328" s="92"/>
      <c r="DVN328" s="92"/>
      <c r="DVO328" s="92"/>
      <c r="DVP328" s="92"/>
      <c r="DVQ328" s="92"/>
      <c r="DVR328" s="92"/>
      <c r="DVS328" s="92"/>
      <c r="DVT328" s="92"/>
      <c r="DVU328" s="92"/>
      <c r="DVV328" s="92"/>
      <c r="DVW328" s="92"/>
      <c r="DVX328" s="92"/>
      <c r="DVY328" s="92"/>
      <c r="DVZ328" s="92"/>
      <c r="DWA328" s="92"/>
      <c r="DWB328" s="92"/>
      <c r="DWC328" s="92"/>
      <c r="DWD328" s="92"/>
      <c r="DWE328" s="92"/>
      <c r="DWF328" s="92"/>
      <c r="DWG328" s="92"/>
      <c r="DWH328" s="92"/>
      <c r="DWI328" s="92"/>
      <c r="DWJ328" s="92"/>
      <c r="DWK328" s="92"/>
      <c r="DWL328" s="92"/>
      <c r="DWM328" s="92"/>
      <c r="DWN328" s="92"/>
      <c r="DWO328" s="92"/>
      <c r="DWP328" s="92"/>
      <c r="DWQ328" s="92"/>
      <c r="DWR328" s="92"/>
      <c r="DWS328" s="92"/>
      <c r="DWT328" s="92"/>
      <c r="DWU328" s="92"/>
      <c r="DWV328" s="92"/>
      <c r="DWW328" s="92"/>
      <c r="DWX328" s="92"/>
      <c r="DWY328" s="92"/>
      <c r="DWZ328" s="92"/>
      <c r="DXA328" s="92"/>
      <c r="DXB328" s="92"/>
      <c r="DXC328" s="92"/>
      <c r="DXD328" s="92"/>
      <c r="DXE328" s="92"/>
      <c r="DXF328" s="92"/>
      <c r="DXG328" s="92"/>
      <c r="DXH328" s="92"/>
      <c r="DXI328" s="92"/>
      <c r="DXJ328" s="92"/>
      <c r="DXK328" s="92"/>
      <c r="DXL328" s="92"/>
      <c r="DXM328" s="92"/>
      <c r="DXN328" s="92"/>
      <c r="DXO328" s="92"/>
      <c r="DXP328" s="92"/>
      <c r="DXQ328" s="92"/>
      <c r="DXR328" s="92"/>
      <c r="DXS328" s="92"/>
      <c r="DXT328" s="92"/>
      <c r="DXU328" s="92"/>
      <c r="DXV328" s="92"/>
      <c r="DXW328" s="92"/>
      <c r="DXX328" s="92"/>
      <c r="DXY328" s="92"/>
      <c r="DXZ328" s="92"/>
      <c r="DYA328" s="92"/>
      <c r="DYB328" s="92"/>
      <c r="DYC328" s="92"/>
      <c r="DYD328" s="92"/>
      <c r="DYE328" s="92"/>
      <c r="DYF328" s="92"/>
      <c r="DYG328" s="92"/>
      <c r="DYH328" s="92"/>
      <c r="DYI328" s="92"/>
      <c r="DYJ328" s="92"/>
      <c r="DYK328" s="92"/>
      <c r="DYL328" s="92"/>
      <c r="DYM328" s="92"/>
      <c r="DYN328" s="92"/>
      <c r="DYO328" s="92"/>
      <c r="DYP328" s="92"/>
      <c r="DYQ328" s="92"/>
      <c r="DYR328" s="92"/>
      <c r="DYS328" s="92"/>
      <c r="DYT328" s="92"/>
      <c r="DYU328" s="92"/>
      <c r="DYV328" s="92"/>
      <c r="DYW328" s="92"/>
      <c r="DYX328" s="92"/>
      <c r="DYY328" s="92"/>
      <c r="DYZ328" s="92"/>
      <c r="DZA328" s="92"/>
      <c r="DZB328" s="92"/>
      <c r="DZC328" s="92"/>
      <c r="DZD328" s="92"/>
      <c r="DZE328" s="92"/>
      <c r="DZF328" s="92"/>
      <c r="DZG328" s="92"/>
      <c r="DZH328" s="92"/>
      <c r="DZI328" s="92"/>
      <c r="DZJ328" s="92"/>
      <c r="DZK328" s="92"/>
      <c r="DZL328" s="92"/>
      <c r="DZM328" s="92"/>
      <c r="DZN328" s="92"/>
      <c r="DZO328" s="92"/>
      <c r="DZP328" s="92"/>
      <c r="DZQ328" s="92"/>
      <c r="DZR328" s="92"/>
      <c r="DZS328" s="92"/>
      <c r="DZT328" s="92"/>
      <c r="DZU328" s="92"/>
      <c r="DZV328" s="92"/>
      <c r="DZW328" s="92"/>
      <c r="DZX328" s="92"/>
      <c r="DZY328" s="92"/>
      <c r="DZZ328" s="92"/>
      <c r="EAA328" s="92"/>
      <c r="EAB328" s="92"/>
      <c r="EAC328" s="92"/>
      <c r="EAD328" s="92"/>
      <c r="EAE328" s="92"/>
      <c r="EAF328" s="92"/>
      <c r="EAG328" s="92"/>
      <c r="EAH328" s="92"/>
      <c r="EAI328" s="92"/>
      <c r="EAJ328" s="92"/>
      <c r="EAK328" s="92"/>
      <c r="EAL328" s="92"/>
      <c r="EAM328" s="92"/>
      <c r="EAN328" s="92"/>
      <c r="EAO328" s="92"/>
      <c r="EAP328" s="92"/>
      <c r="EAQ328" s="92"/>
      <c r="EAR328" s="92"/>
      <c r="EAS328" s="92"/>
      <c r="EAT328" s="92"/>
      <c r="EAU328" s="92"/>
      <c r="EAV328" s="92"/>
      <c r="EAW328" s="92"/>
      <c r="EAX328" s="92"/>
      <c r="EAY328" s="92"/>
      <c r="EAZ328" s="92"/>
      <c r="EBA328" s="92"/>
      <c r="EBB328" s="92"/>
      <c r="EBC328" s="92"/>
      <c r="EBD328" s="92"/>
      <c r="EBE328" s="92"/>
      <c r="EBF328" s="92"/>
      <c r="EBG328" s="92"/>
      <c r="EBH328" s="92"/>
      <c r="EBI328" s="92"/>
      <c r="EBJ328" s="92"/>
      <c r="EBK328" s="92"/>
      <c r="EBL328" s="92"/>
      <c r="EBM328" s="92"/>
      <c r="EBN328" s="92"/>
      <c r="EBO328" s="92"/>
      <c r="EBP328" s="92"/>
      <c r="EBQ328" s="92"/>
      <c r="EBR328" s="92"/>
      <c r="EBS328" s="92"/>
      <c r="EBT328" s="92"/>
      <c r="EBU328" s="92"/>
      <c r="EBV328" s="92"/>
      <c r="EBW328" s="92"/>
      <c r="EBX328" s="92"/>
      <c r="EBY328" s="92"/>
      <c r="EBZ328" s="92"/>
      <c r="ECA328" s="92"/>
      <c r="ECB328" s="92"/>
      <c r="ECC328" s="92"/>
      <c r="ECD328" s="92"/>
      <c r="ECE328" s="92"/>
      <c r="ECF328" s="92"/>
      <c r="ECG328" s="92"/>
      <c r="ECH328" s="92"/>
      <c r="ECI328" s="92"/>
      <c r="ECJ328" s="92"/>
      <c r="ECK328" s="92"/>
      <c r="ECL328" s="92"/>
      <c r="ECM328" s="92"/>
      <c r="ECN328" s="92"/>
      <c r="ECO328" s="92"/>
      <c r="ECP328" s="92"/>
      <c r="ECQ328" s="92"/>
      <c r="ECR328" s="92"/>
      <c r="ECS328" s="92"/>
      <c r="ECT328" s="92"/>
      <c r="ECU328" s="92"/>
      <c r="ECV328" s="92"/>
      <c r="ECW328" s="92"/>
      <c r="ECX328" s="92"/>
      <c r="ECY328" s="92"/>
      <c r="ECZ328" s="92"/>
      <c r="EDA328" s="92"/>
      <c r="EDB328" s="92"/>
      <c r="EDC328" s="92"/>
      <c r="EDD328" s="92"/>
      <c r="EDE328" s="92"/>
      <c r="EDF328" s="92"/>
      <c r="EDG328" s="92"/>
      <c r="EDH328" s="92"/>
      <c r="EDI328" s="92"/>
      <c r="EDJ328" s="92"/>
      <c r="EDK328" s="92"/>
      <c r="EDL328" s="92"/>
      <c r="EDM328" s="92"/>
      <c r="EDN328" s="92"/>
      <c r="EDO328" s="92"/>
      <c r="EDP328" s="92"/>
      <c r="EDQ328" s="92"/>
      <c r="EDR328" s="92"/>
      <c r="EDS328" s="92"/>
      <c r="EDT328" s="92"/>
      <c r="EDU328" s="92"/>
      <c r="EDV328" s="92"/>
      <c r="EDW328" s="92"/>
      <c r="EDX328" s="92"/>
      <c r="EDY328" s="92"/>
      <c r="EDZ328" s="92"/>
      <c r="EEA328" s="92"/>
      <c r="EEB328" s="92"/>
      <c r="EEC328" s="92"/>
      <c r="EED328" s="92"/>
      <c r="EEE328" s="92"/>
      <c r="EEF328" s="92"/>
      <c r="EEG328" s="92"/>
      <c r="EEH328" s="92"/>
      <c r="EEI328" s="92"/>
      <c r="EEJ328" s="92"/>
      <c r="EEK328" s="92"/>
      <c r="EEL328" s="92"/>
      <c r="EEM328" s="92"/>
      <c r="EEN328" s="92"/>
      <c r="EEO328" s="92"/>
      <c r="EEP328" s="92"/>
      <c r="EEQ328" s="92"/>
      <c r="EER328" s="92"/>
      <c r="EES328" s="92"/>
      <c r="EET328" s="92"/>
      <c r="EEU328" s="92"/>
      <c r="EEV328" s="92"/>
      <c r="EEW328" s="92"/>
      <c r="EEX328" s="92"/>
      <c r="EEY328" s="92"/>
      <c r="EEZ328" s="92"/>
      <c r="EFA328" s="92"/>
      <c r="EFB328" s="92"/>
      <c r="EFC328" s="92"/>
      <c r="EFD328" s="92"/>
      <c r="EFE328" s="92"/>
      <c r="EFF328" s="92"/>
      <c r="EFG328" s="92"/>
      <c r="EFH328" s="92"/>
      <c r="EFI328" s="92"/>
      <c r="EFJ328" s="92"/>
      <c r="EFK328" s="92"/>
      <c r="EFL328" s="92"/>
      <c r="EFM328" s="92"/>
      <c r="EFN328" s="92"/>
      <c r="EFO328" s="92"/>
      <c r="EFP328" s="92"/>
      <c r="EFQ328" s="92"/>
      <c r="EFR328" s="92"/>
      <c r="EFS328" s="92"/>
      <c r="EFT328" s="92"/>
      <c r="EFU328" s="92"/>
      <c r="EFV328" s="92"/>
      <c r="EFW328" s="92"/>
      <c r="EFX328" s="92"/>
      <c r="EFY328" s="92"/>
      <c r="EFZ328" s="92"/>
      <c r="EGA328" s="92"/>
      <c r="EGB328" s="92"/>
      <c r="EGC328" s="92"/>
      <c r="EGD328" s="92"/>
      <c r="EGE328" s="92"/>
      <c r="EGF328" s="92"/>
      <c r="EGG328" s="92"/>
      <c r="EGH328" s="92"/>
      <c r="EGI328" s="92"/>
      <c r="EGJ328" s="92"/>
      <c r="EGK328" s="92"/>
      <c r="EGL328" s="92"/>
      <c r="EGM328" s="92"/>
      <c r="EGN328" s="92"/>
      <c r="EGO328" s="92"/>
      <c r="EGP328" s="92"/>
      <c r="EGQ328" s="92"/>
      <c r="EGR328" s="92"/>
      <c r="EGS328" s="92"/>
      <c r="EGT328" s="92"/>
      <c r="EGU328" s="92"/>
      <c r="EGV328" s="92"/>
      <c r="EGW328" s="92"/>
      <c r="EGX328" s="92"/>
      <c r="EGY328" s="92"/>
      <c r="EGZ328" s="92"/>
      <c r="EHA328" s="92"/>
      <c r="EHB328" s="92"/>
      <c r="EHC328" s="92"/>
      <c r="EHD328" s="92"/>
      <c r="EHE328" s="92"/>
      <c r="EHF328" s="92"/>
      <c r="EHG328" s="92"/>
      <c r="EHH328" s="92"/>
      <c r="EHI328" s="92"/>
      <c r="EHJ328" s="92"/>
      <c r="EHK328" s="92"/>
      <c r="EHL328" s="92"/>
      <c r="EHM328" s="92"/>
      <c r="EHN328" s="92"/>
      <c r="EHO328" s="92"/>
      <c r="EHP328" s="92"/>
      <c r="EHQ328" s="92"/>
      <c r="EHR328" s="92"/>
      <c r="EHS328" s="92"/>
      <c r="EHT328" s="92"/>
      <c r="EHU328" s="92"/>
      <c r="EHV328" s="92"/>
      <c r="EHW328" s="92"/>
      <c r="EHX328" s="92"/>
      <c r="EHY328" s="92"/>
      <c r="EHZ328" s="92"/>
      <c r="EIA328" s="92"/>
      <c r="EIB328" s="92"/>
      <c r="EIC328" s="92"/>
      <c r="EID328" s="92"/>
      <c r="EIE328" s="92"/>
      <c r="EIF328" s="92"/>
      <c r="EIG328" s="92"/>
      <c r="EIH328" s="92"/>
      <c r="EII328" s="92"/>
      <c r="EIJ328" s="92"/>
      <c r="EIK328" s="92"/>
      <c r="EIL328" s="92"/>
      <c r="EIM328" s="92"/>
      <c r="EIN328" s="92"/>
      <c r="EIO328" s="92"/>
      <c r="EIP328" s="92"/>
      <c r="EIQ328" s="92"/>
      <c r="EIR328" s="92"/>
      <c r="EIS328" s="92"/>
      <c r="EIT328" s="92"/>
      <c r="EIU328" s="92"/>
      <c r="EIV328" s="92"/>
      <c r="EIW328" s="92"/>
      <c r="EIX328" s="92"/>
      <c r="EIY328" s="92"/>
      <c r="EIZ328" s="92"/>
      <c r="EJA328" s="92"/>
      <c r="EJB328" s="92"/>
      <c r="EJC328" s="92"/>
      <c r="EJD328" s="92"/>
      <c r="EJE328" s="92"/>
      <c r="EJF328" s="92"/>
      <c r="EJG328" s="92"/>
      <c r="EJH328" s="92"/>
      <c r="EJI328" s="92"/>
      <c r="EJJ328" s="92"/>
      <c r="EJK328" s="92"/>
      <c r="EJL328" s="92"/>
      <c r="EJM328" s="92"/>
      <c r="EJN328" s="92"/>
      <c r="EJO328" s="92"/>
      <c r="EJP328" s="92"/>
      <c r="EJQ328" s="92"/>
      <c r="EJR328" s="92"/>
      <c r="EJS328" s="92"/>
      <c r="EJT328" s="92"/>
      <c r="EJU328" s="92"/>
      <c r="EJV328" s="92"/>
      <c r="EJW328" s="92"/>
      <c r="EJX328" s="92"/>
      <c r="EJY328" s="92"/>
      <c r="EJZ328" s="92"/>
      <c r="EKA328" s="92"/>
      <c r="EKB328" s="92"/>
      <c r="EKC328" s="92"/>
      <c r="EKD328" s="92"/>
      <c r="EKE328" s="92"/>
      <c r="EKF328" s="92"/>
      <c r="EKG328" s="92"/>
      <c r="EKH328" s="92"/>
      <c r="EKI328" s="92"/>
      <c r="EKJ328" s="92"/>
      <c r="EKK328" s="92"/>
      <c r="EKL328" s="92"/>
      <c r="EKM328" s="92"/>
      <c r="EKN328" s="92"/>
      <c r="EKO328" s="92"/>
      <c r="EKP328" s="92"/>
      <c r="EKQ328" s="92"/>
      <c r="EKR328" s="92"/>
      <c r="EKS328" s="92"/>
      <c r="EKT328" s="92"/>
      <c r="EKU328" s="92"/>
      <c r="EKV328" s="92"/>
      <c r="EKW328" s="92"/>
      <c r="EKX328" s="92"/>
      <c r="EKY328" s="92"/>
      <c r="EKZ328" s="92"/>
      <c r="ELA328" s="92"/>
      <c r="ELB328" s="92"/>
      <c r="ELC328" s="92"/>
      <c r="ELD328" s="92"/>
      <c r="ELE328" s="92"/>
      <c r="ELF328" s="92"/>
      <c r="ELG328" s="92"/>
      <c r="ELH328" s="92"/>
      <c r="ELI328" s="92"/>
      <c r="ELJ328" s="92"/>
      <c r="ELK328" s="92"/>
      <c r="ELL328" s="92"/>
      <c r="ELM328" s="92"/>
      <c r="ELN328" s="92"/>
      <c r="ELO328" s="92"/>
      <c r="ELP328" s="92"/>
      <c r="ELQ328" s="92"/>
      <c r="ELR328" s="92"/>
      <c r="ELS328" s="92"/>
      <c r="ELT328" s="92"/>
      <c r="ELU328" s="92"/>
      <c r="ELV328" s="92"/>
      <c r="ELW328" s="92"/>
      <c r="ELX328" s="92"/>
      <c r="ELY328" s="92"/>
      <c r="ELZ328" s="92"/>
      <c r="EMA328" s="92"/>
      <c r="EMB328" s="92"/>
      <c r="EMC328" s="92"/>
      <c r="EMD328" s="92"/>
      <c r="EME328" s="92"/>
      <c r="EMF328" s="92"/>
      <c r="EMG328" s="92"/>
      <c r="EMH328" s="92"/>
      <c r="EMI328" s="92"/>
      <c r="EMJ328" s="92"/>
      <c r="EMK328" s="92"/>
      <c r="EML328" s="92"/>
      <c r="EMM328" s="92"/>
      <c r="EMN328" s="92"/>
      <c r="EMO328" s="92"/>
      <c r="EMP328" s="92"/>
      <c r="EMQ328" s="92"/>
      <c r="EMR328" s="92"/>
      <c r="EMS328" s="92"/>
      <c r="EMT328" s="92"/>
      <c r="EMU328" s="92"/>
      <c r="EMV328" s="92"/>
      <c r="EMW328" s="92"/>
      <c r="EMX328" s="92"/>
      <c r="EMY328" s="92"/>
      <c r="EMZ328" s="92"/>
      <c r="ENA328" s="92"/>
      <c r="ENB328" s="92"/>
      <c r="ENC328" s="92"/>
      <c r="END328" s="92"/>
      <c r="ENE328" s="92"/>
      <c r="ENF328" s="92"/>
      <c r="ENG328" s="92"/>
      <c r="ENH328" s="92"/>
      <c r="ENI328" s="92"/>
      <c r="ENJ328" s="92"/>
      <c r="ENK328" s="92"/>
      <c r="ENL328" s="92"/>
      <c r="ENM328" s="92"/>
      <c r="ENN328" s="92"/>
      <c r="ENO328" s="92"/>
      <c r="ENP328" s="92"/>
      <c r="ENQ328" s="92"/>
      <c r="ENR328" s="92"/>
      <c r="ENS328" s="92"/>
      <c r="ENT328" s="92"/>
      <c r="ENU328" s="92"/>
      <c r="ENV328" s="92"/>
      <c r="ENW328" s="92"/>
      <c r="ENX328" s="92"/>
      <c r="ENY328" s="92"/>
      <c r="ENZ328" s="92"/>
      <c r="EOA328" s="92"/>
      <c r="EOB328" s="92"/>
      <c r="EOC328" s="92"/>
      <c r="EOD328" s="92"/>
      <c r="EOE328" s="92"/>
      <c r="EOF328" s="92"/>
      <c r="EOG328" s="92"/>
      <c r="EOH328" s="92"/>
      <c r="EOI328" s="92"/>
      <c r="EOJ328" s="92"/>
      <c r="EOK328" s="92"/>
      <c r="EOL328" s="92"/>
      <c r="EOM328" s="92"/>
      <c r="EON328" s="92"/>
      <c r="EOO328" s="92"/>
      <c r="EOP328" s="92"/>
      <c r="EOQ328" s="92"/>
      <c r="EOR328" s="92"/>
      <c r="EOS328" s="92"/>
      <c r="EOT328" s="92"/>
      <c r="EOU328" s="92"/>
      <c r="EOV328" s="92"/>
      <c r="EOW328" s="92"/>
      <c r="EOX328" s="92"/>
      <c r="EOY328" s="92"/>
      <c r="EOZ328" s="92"/>
      <c r="EPA328" s="92"/>
      <c r="EPB328" s="92"/>
      <c r="EPC328" s="92"/>
      <c r="EPD328" s="92"/>
      <c r="EPE328" s="92"/>
      <c r="EPF328" s="92"/>
      <c r="EPG328" s="92"/>
      <c r="EPH328" s="92"/>
      <c r="EPI328" s="92"/>
      <c r="EPJ328" s="92"/>
      <c r="EPK328" s="92"/>
      <c r="EPL328" s="92"/>
      <c r="EPM328" s="92"/>
      <c r="EPN328" s="92"/>
      <c r="EPO328" s="92"/>
      <c r="EPP328" s="92"/>
      <c r="EPQ328" s="92"/>
      <c r="EPR328" s="92"/>
      <c r="EPS328" s="92"/>
      <c r="EPT328" s="92"/>
      <c r="EPU328" s="92"/>
      <c r="EPV328" s="92"/>
      <c r="EPW328" s="92"/>
      <c r="EPX328" s="92"/>
      <c r="EPY328" s="92"/>
      <c r="EPZ328" s="92"/>
      <c r="EQA328" s="92"/>
      <c r="EQB328" s="92"/>
      <c r="EQC328" s="92"/>
      <c r="EQD328" s="92"/>
      <c r="EQE328" s="92"/>
      <c r="EQF328" s="92"/>
      <c r="EQG328" s="92"/>
      <c r="EQH328" s="92"/>
      <c r="EQI328" s="92"/>
      <c r="EQJ328" s="92"/>
      <c r="EQK328" s="92"/>
      <c r="EQL328" s="92"/>
      <c r="EQM328" s="92"/>
      <c r="EQN328" s="92"/>
      <c r="EQO328" s="92"/>
      <c r="EQP328" s="92"/>
      <c r="EQQ328" s="92"/>
      <c r="EQR328" s="92"/>
      <c r="EQS328" s="92"/>
      <c r="EQT328" s="92"/>
      <c r="EQU328" s="92"/>
      <c r="EQV328" s="92"/>
      <c r="EQW328" s="92"/>
      <c r="EQX328" s="92"/>
      <c r="EQY328" s="92"/>
      <c r="EQZ328" s="92"/>
      <c r="ERA328" s="92"/>
      <c r="ERB328" s="92"/>
      <c r="ERC328" s="92"/>
      <c r="ERD328" s="92"/>
      <c r="ERE328" s="92"/>
      <c r="ERF328" s="92"/>
      <c r="ERG328" s="92"/>
      <c r="ERH328" s="92"/>
      <c r="ERI328" s="92"/>
      <c r="ERJ328" s="92"/>
      <c r="ERK328" s="92"/>
      <c r="ERL328" s="92"/>
      <c r="ERM328" s="92"/>
      <c r="ERN328" s="92"/>
      <c r="ERO328" s="92"/>
      <c r="ERP328" s="92"/>
      <c r="ERQ328" s="92"/>
      <c r="ERR328" s="92"/>
      <c r="ERS328" s="92"/>
      <c r="ERT328" s="92"/>
      <c r="ERU328" s="92"/>
      <c r="ERV328" s="92"/>
      <c r="ERW328" s="92"/>
      <c r="ERX328" s="92"/>
      <c r="ERY328" s="92"/>
      <c r="ERZ328" s="92"/>
      <c r="ESA328" s="92"/>
      <c r="ESB328" s="92"/>
      <c r="ESC328" s="92"/>
      <c r="ESD328" s="92"/>
      <c r="ESE328" s="92"/>
      <c r="ESF328" s="92"/>
      <c r="ESG328" s="92"/>
      <c r="ESH328" s="92"/>
      <c r="ESI328" s="92"/>
      <c r="ESJ328" s="92"/>
      <c r="ESK328" s="92"/>
      <c r="ESL328" s="92"/>
      <c r="ESM328" s="92"/>
      <c r="ESN328" s="92"/>
      <c r="ESO328" s="92"/>
      <c r="ESP328" s="92"/>
      <c r="ESQ328" s="92"/>
      <c r="ESR328" s="92"/>
      <c r="ESS328" s="92"/>
      <c r="EST328" s="92"/>
      <c r="ESU328" s="92"/>
      <c r="ESV328" s="92"/>
      <c r="ESW328" s="92"/>
      <c r="ESX328" s="92"/>
      <c r="ESY328" s="92"/>
      <c r="ESZ328" s="92"/>
      <c r="ETA328" s="92"/>
      <c r="ETB328" s="92"/>
      <c r="ETC328" s="92"/>
      <c r="ETD328" s="92"/>
      <c r="ETE328" s="92"/>
      <c r="ETF328" s="92"/>
      <c r="ETG328" s="92"/>
      <c r="ETH328" s="92"/>
      <c r="ETI328" s="92"/>
      <c r="ETJ328" s="92"/>
      <c r="ETK328" s="92"/>
      <c r="ETL328" s="92"/>
      <c r="ETM328" s="92"/>
      <c r="ETN328" s="92"/>
      <c r="ETO328" s="92"/>
      <c r="ETP328" s="92"/>
      <c r="ETQ328" s="92"/>
      <c r="ETR328" s="92"/>
      <c r="ETS328" s="92"/>
      <c r="ETT328" s="92"/>
      <c r="ETU328" s="92"/>
      <c r="ETV328" s="92"/>
      <c r="ETW328" s="92"/>
      <c r="ETX328" s="92"/>
      <c r="ETY328" s="92"/>
      <c r="ETZ328" s="92"/>
      <c r="EUA328" s="92"/>
      <c r="EUB328" s="92"/>
      <c r="EUC328" s="92"/>
      <c r="EUD328" s="92"/>
      <c r="EUE328" s="92"/>
      <c r="EUF328" s="92"/>
      <c r="EUG328" s="92"/>
      <c r="EUH328" s="92"/>
      <c r="EUI328" s="92"/>
      <c r="EUJ328" s="92"/>
      <c r="EUK328" s="92"/>
      <c r="EUL328" s="92"/>
      <c r="EUM328" s="92"/>
      <c r="EUN328" s="92"/>
      <c r="EUO328" s="92"/>
      <c r="EUP328" s="92"/>
      <c r="EUQ328" s="92"/>
      <c r="EUR328" s="92"/>
      <c r="EUS328" s="92"/>
      <c r="EUT328" s="92"/>
      <c r="EUU328" s="92"/>
      <c r="EUV328" s="92"/>
      <c r="EUW328" s="92"/>
      <c r="EUX328" s="92"/>
      <c r="EUY328" s="92"/>
      <c r="EUZ328" s="92"/>
      <c r="EVA328" s="92"/>
      <c r="EVB328" s="92"/>
      <c r="EVC328" s="92"/>
      <c r="EVD328" s="92"/>
      <c r="EVE328" s="92"/>
      <c r="EVF328" s="92"/>
      <c r="EVG328" s="92"/>
      <c r="EVH328" s="92"/>
      <c r="EVI328" s="92"/>
      <c r="EVJ328" s="92"/>
      <c r="EVK328" s="92"/>
      <c r="EVL328" s="92"/>
      <c r="EVM328" s="92"/>
      <c r="EVN328" s="92"/>
      <c r="EVO328" s="92"/>
      <c r="EVP328" s="92"/>
      <c r="EVQ328" s="92"/>
      <c r="EVR328" s="92"/>
      <c r="EVS328" s="92"/>
      <c r="EVT328" s="92"/>
      <c r="EVU328" s="92"/>
      <c r="EVV328" s="92"/>
      <c r="EVW328" s="92"/>
      <c r="EVX328" s="92"/>
      <c r="EVY328" s="92"/>
      <c r="EVZ328" s="92"/>
      <c r="EWA328" s="92"/>
      <c r="EWB328" s="92"/>
      <c r="EWC328" s="92"/>
      <c r="EWD328" s="92"/>
      <c r="EWE328" s="92"/>
      <c r="EWF328" s="92"/>
      <c r="EWG328" s="92"/>
      <c r="EWH328" s="92"/>
      <c r="EWI328" s="92"/>
      <c r="EWJ328" s="92"/>
      <c r="EWK328" s="92"/>
      <c r="EWL328" s="92"/>
      <c r="EWM328" s="92"/>
      <c r="EWN328" s="92"/>
      <c r="EWO328" s="92"/>
      <c r="EWP328" s="92"/>
      <c r="EWQ328" s="92"/>
      <c r="EWR328" s="92"/>
      <c r="EWS328" s="92"/>
      <c r="EWT328" s="92"/>
      <c r="EWU328" s="92"/>
      <c r="EWV328" s="92"/>
      <c r="EWW328" s="92"/>
      <c r="EWX328" s="92"/>
      <c r="EWY328" s="92"/>
      <c r="EWZ328" s="92"/>
      <c r="EXA328" s="92"/>
      <c r="EXB328" s="92"/>
      <c r="EXC328" s="92"/>
      <c r="EXD328" s="92"/>
      <c r="EXE328" s="92"/>
      <c r="EXF328" s="92"/>
      <c r="EXG328" s="92"/>
      <c r="EXH328" s="92"/>
      <c r="EXI328" s="92"/>
      <c r="EXJ328" s="92"/>
      <c r="EXK328" s="92"/>
      <c r="EXL328" s="92"/>
      <c r="EXM328" s="92"/>
      <c r="EXN328" s="92"/>
      <c r="EXO328" s="92"/>
      <c r="EXP328" s="92"/>
      <c r="EXQ328" s="92"/>
      <c r="EXR328" s="92"/>
      <c r="EXS328" s="92"/>
      <c r="EXT328" s="92"/>
      <c r="EXU328" s="92"/>
      <c r="EXV328" s="92"/>
      <c r="EXW328" s="92"/>
      <c r="EXX328" s="92"/>
      <c r="EXY328" s="92"/>
      <c r="EXZ328" s="92"/>
      <c r="EYA328" s="92"/>
      <c r="EYB328" s="92"/>
      <c r="EYC328" s="92"/>
      <c r="EYD328" s="92"/>
      <c r="EYE328" s="92"/>
      <c r="EYF328" s="92"/>
      <c r="EYG328" s="92"/>
      <c r="EYH328" s="92"/>
      <c r="EYI328" s="92"/>
      <c r="EYJ328" s="92"/>
      <c r="EYK328" s="92"/>
      <c r="EYL328" s="92"/>
      <c r="EYM328" s="92"/>
      <c r="EYN328" s="92"/>
      <c r="EYO328" s="92"/>
      <c r="EYP328" s="92"/>
      <c r="EYQ328" s="92"/>
      <c r="EYR328" s="92"/>
      <c r="EYS328" s="92"/>
      <c r="EYT328" s="92"/>
      <c r="EYU328" s="92"/>
      <c r="EYV328" s="92"/>
      <c r="EYW328" s="92"/>
      <c r="EYX328" s="92"/>
      <c r="EYY328" s="92"/>
      <c r="EYZ328" s="92"/>
      <c r="EZA328" s="92"/>
      <c r="EZB328" s="92"/>
      <c r="EZC328" s="92"/>
      <c r="EZD328" s="92"/>
      <c r="EZE328" s="92"/>
      <c r="EZF328" s="92"/>
      <c r="EZG328" s="92"/>
      <c r="EZH328" s="92"/>
      <c r="EZI328" s="92"/>
      <c r="EZJ328" s="92"/>
      <c r="EZK328" s="92"/>
      <c r="EZL328" s="92"/>
      <c r="EZM328" s="92"/>
      <c r="EZN328" s="92"/>
      <c r="EZO328" s="92"/>
      <c r="EZP328" s="92"/>
      <c r="EZQ328" s="92"/>
      <c r="EZR328" s="92"/>
      <c r="EZS328" s="92"/>
      <c r="EZT328" s="92"/>
      <c r="EZU328" s="92"/>
      <c r="EZV328" s="92"/>
      <c r="EZW328" s="92"/>
      <c r="EZX328" s="92"/>
      <c r="EZY328" s="92"/>
      <c r="EZZ328" s="92"/>
      <c r="FAA328" s="92"/>
      <c r="FAB328" s="92"/>
      <c r="FAC328" s="92"/>
      <c r="FAD328" s="92"/>
      <c r="FAE328" s="92"/>
      <c r="FAF328" s="92"/>
      <c r="FAG328" s="92"/>
      <c r="FAH328" s="92"/>
      <c r="FAI328" s="92"/>
      <c r="FAJ328" s="92"/>
      <c r="FAK328" s="92"/>
      <c r="FAL328" s="92"/>
      <c r="FAM328" s="92"/>
      <c r="FAN328" s="92"/>
      <c r="FAO328" s="92"/>
      <c r="FAP328" s="92"/>
      <c r="FAQ328" s="92"/>
      <c r="FAR328" s="92"/>
      <c r="FAS328" s="92"/>
      <c r="FAT328" s="92"/>
      <c r="FAU328" s="92"/>
      <c r="FAV328" s="92"/>
      <c r="FAW328" s="92"/>
      <c r="FAX328" s="92"/>
      <c r="FAY328" s="92"/>
      <c r="FAZ328" s="92"/>
      <c r="FBA328" s="92"/>
      <c r="FBB328" s="92"/>
      <c r="FBC328" s="92"/>
      <c r="FBD328" s="92"/>
      <c r="FBE328" s="92"/>
      <c r="FBF328" s="92"/>
      <c r="FBG328" s="92"/>
      <c r="FBH328" s="92"/>
      <c r="FBI328" s="92"/>
      <c r="FBJ328" s="92"/>
      <c r="FBK328" s="92"/>
      <c r="FBL328" s="92"/>
      <c r="FBM328" s="92"/>
      <c r="FBN328" s="92"/>
      <c r="FBO328" s="92"/>
      <c r="FBP328" s="92"/>
      <c r="FBQ328" s="92"/>
      <c r="FBR328" s="92"/>
      <c r="FBS328" s="92"/>
      <c r="FBT328" s="92"/>
      <c r="FBU328" s="92"/>
      <c r="FBV328" s="92"/>
      <c r="FBW328" s="92"/>
      <c r="FBX328" s="92"/>
      <c r="FBY328" s="92"/>
      <c r="FBZ328" s="92"/>
      <c r="FCA328" s="92"/>
      <c r="FCB328" s="92"/>
      <c r="FCC328" s="92"/>
      <c r="FCD328" s="92"/>
      <c r="FCE328" s="92"/>
      <c r="FCF328" s="92"/>
      <c r="FCG328" s="92"/>
      <c r="FCH328" s="92"/>
      <c r="FCI328" s="92"/>
      <c r="FCJ328" s="92"/>
      <c r="FCK328" s="92"/>
      <c r="FCL328" s="92"/>
      <c r="FCM328" s="92"/>
      <c r="FCN328" s="92"/>
      <c r="FCO328" s="92"/>
      <c r="FCP328" s="92"/>
      <c r="FCQ328" s="92"/>
      <c r="FCR328" s="92"/>
      <c r="FCS328" s="92"/>
      <c r="FCT328" s="92"/>
      <c r="FCU328" s="92"/>
      <c r="FCV328" s="92"/>
      <c r="FCW328" s="92"/>
      <c r="FCX328" s="92"/>
      <c r="FCY328" s="92"/>
      <c r="FCZ328" s="92"/>
      <c r="FDA328" s="92"/>
      <c r="FDB328" s="92"/>
      <c r="FDC328" s="92"/>
      <c r="FDD328" s="92"/>
      <c r="FDE328" s="92"/>
      <c r="FDF328" s="92"/>
      <c r="FDG328" s="92"/>
      <c r="FDH328" s="92"/>
      <c r="FDI328" s="92"/>
      <c r="FDJ328" s="92"/>
      <c r="FDK328" s="92"/>
      <c r="FDL328" s="92"/>
      <c r="FDM328" s="92"/>
      <c r="FDN328" s="92"/>
      <c r="FDO328" s="92"/>
      <c r="FDP328" s="92"/>
      <c r="FDQ328" s="92"/>
      <c r="FDR328" s="92"/>
      <c r="FDS328" s="92"/>
      <c r="FDT328" s="92"/>
      <c r="FDU328" s="92"/>
      <c r="FDV328" s="92"/>
      <c r="FDW328" s="92"/>
      <c r="FDX328" s="92"/>
      <c r="FDY328" s="92"/>
      <c r="FDZ328" s="92"/>
      <c r="FEA328" s="92"/>
      <c r="FEB328" s="92"/>
      <c r="FEC328" s="92"/>
      <c r="FED328" s="92"/>
      <c r="FEE328" s="92"/>
      <c r="FEF328" s="92"/>
      <c r="FEG328" s="92"/>
      <c r="FEH328" s="92"/>
      <c r="FEI328" s="92"/>
      <c r="FEJ328" s="92"/>
      <c r="FEK328" s="92"/>
      <c r="FEL328" s="92"/>
      <c r="FEM328" s="92"/>
      <c r="FEN328" s="92"/>
      <c r="FEO328" s="92"/>
      <c r="FEP328" s="92"/>
      <c r="FEQ328" s="92"/>
      <c r="FER328" s="92"/>
      <c r="FES328" s="92"/>
      <c r="FET328" s="92"/>
      <c r="FEU328" s="92"/>
      <c r="FEV328" s="92"/>
      <c r="FEW328" s="92"/>
      <c r="FEX328" s="92"/>
      <c r="FEY328" s="92"/>
      <c r="FEZ328" s="92"/>
      <c r="FFA328" s="92"/>
      <c r="FFB328" s="92"/>
      <c r="FFC328" s="92"/>
      <c r="FFD328" s="92"/>
      <c r="FFE328" s="92"/>
      <c r="FFF328" s="92"/>
      <c r="FFG328" s="92"/>
      <c r="FFH328" s="92"/>
      <c r="FFI328" s="92"/>
      <c r="FFJ328" s="92"/>
      <c r="FFK328" s="92"/>
      <c r="FFL328" s="92"/>
      <c r="FFM328" s="92"/>
      <c r="FFN328" s="92"/>
      <c r="FFO328" s="92"/>
      <c r="FFP328" s="92"/>
      <c r="FFQ328" s="92"/>
      <c r="FFR328" s="92"/>
      <c r="FFS328" s="92"/>
      <c r="FFT328" s="92"/>
      <c r="FFU328" s="92"/>
      <c r="FFV328" s="92"/>
      <c r="FFW328" s="92"/>
      <c r="FFX328" s="92"/>
      <c r="FFY328" s="92"/>
      <c r="FFZ328" s="92"/>
      <c r="FGA328" s="92"/>
      <c r="FGB328" s="92"/>
      <c r="FGC328" s="92"/>
      <c r="FGD328" s="92"/>
      <c r="FGE328" s="92"/>
      <c r="FGF328" s="92"/>
      <c r="FGG328" s="92"/>
      <c r="FGH328" s="92"/>
      <c r="FGI328" s="92"/>
      <c r="FGJ328" s="92"/>
      <c r="FGK328" s="92"/>
      <c r="FGL328" s="92"/>
      <c r="FGM328" s="92"/>
      <c r="FGN328" s="92"/>
      <c r="FGO328" s="92"/>
      <c r="FGP328" s="92"/>
      <c r="FGQ328" s="92"/>
      <c r="FGR328" s="92"/>
      <c r="FGS328" s="92"/>
      <c r="FGT328" s="92"/>
      <c r="FGU328" s="92"/>
      <c r="FGV328" s="92"/>
      <c r="FGW328" s="92"/>
      <c r="FGX328" s="92"/>
      <c r="FGY328" s="92"/>
      <c r="FGZ328" s="92"/>
      <c r="FHA328" s="92"/>
      <c r="FHB328" s="92"/>
      <c r="FHC328" s="92"/>
      <c r="FHD328" s="92"/>
      <c r="FHE328" s="92"/>
      <c r="FHF328" s="92"/>
      <c r="FHG328" s="92"/>
      <c r="FHH328" s="92"/>
      <c r="FHI328" s="92"/>
      <c r="FHJ328" s="92"/>
      <c r="FHK328" s="92"/>
      <c r="FHL328" s="92"/>
      <c r="FHM328" s="92"/>
      <c r="FHN328" s="92"/>
      <c r="FHO328" s="92"/>
      <c r="FHP328" s="92"/>
      <c r="FHQ328" s="92"/>
      <c r="FHR328" s="92"/>
      <c r="FHS328" s="92"/>
      <c r="FHT328" s="92"/>
      <c r="FHU328" s="92"/>
      <c r="FHV328" s="92"/>
      <c r="FHW328" s="92"/>
      <c r="FHX328" s="92"/>
      <c r="FHY328" s="92"/>
      <c r="FHZ328" s="92"/>
      <c r="FIA328" s="92"/>
      <c r="FIB328" s="92"/>
      <c r="FIC328" s="92"/>
      <c r="FID328" s="92"/>
      <c r="FIE328" s="92"/>
      <c r="FIF328" s="92"/>
      <c r="FIG328" s="92"/>
      <c r="FIH328" s="92"/>
      <c r="FII328" s="92"/>
      <c r="FIJ328" s="92"/>
      <c r="FIK328" s="92"/>
      <c r="FIL328" s="92"/>
      <c r="FIM328" s="92"/>
      <c r="FIN328" s="92"/>
      <c r="FIO328" s="92"/>
      <c r="FIP328" s="92"/>
      <c r="FIQ328" s="92"/>
      <c r="FIR328" s="92"/>
      <c r="FIS328" s="92"/>
      <c r="FIT328" s="92"/>
      <c r="FIU328" s="92"/>
      <c r="FIV328" s="92"/>
      <c r="FIW328" s="92"/>
      <c r="FIX328" s="92"/>
      <c r="FIY328" s="92"/>
      <c r="FIZ328" s="92"/>
      <c r="FJA328" s="92"/>
      <c r="FJB328" s="92"/>
      <c r="FJC328" s="92"/>
      <c r="FJD328" s="92"/>
      <c r="FJE328" s="92"/>
      <c r="FJF328" s="92"/>
      <c r="FJG328" s="92"/>
      <c r="FJH328" s="92"/>
      <c r="FJI328" s="92"/>
      <c r="FJJ328" s="92"/>
      <c r="FJK328" s="92"/>
      <c r="FJL328" s="92"/>
      <c r="FJM328" s="92"/>
      <c r="FJN328" s="92"/>
      <c r="FJO328" s="92"/>
      <c r="FJP328" s="92"/>
      <c r="FJQ328" s="92"/>
      <c r="FJR328" s="92"/>
      <c r="FJS328" s="92"/>
      <c r="FJT328" s="92"/>
      <c r="FJU328" s="92"/>
      <c r="FJV328" s="92"/>
      <c r="FJW328" s="92"/>
      <c r="FJX328" s="92"/>
      <c r="FJY328" s="92"/>
      <c r="FJZ328" s="92"/>
      <c r="FKA328" s="92"/>
      <c r="FKB328" s="92"/>
      <c r="FKC328" s="92"/>
      <c r="FKD328" s="92"/>
      <c r="FKE328" s="92"/>
      <c r="FKF328" s="92"/>
      <c r="FKG328" s="92"/>
      <c r="FKH328" s="92"/>
      <c r="FKI328" s="92"/>
      <c r="FKJ328" s="92"/>
      <c r="FKK328" s="92"/>
      <c r="FKL328" s="92"/>
      <c r="FKM328" s="92"/>
      <c r="FKN328" s="92"/>
      <c r="FKO328" s="92"/>
      <c r="FKP328" s="92"/>
      <c r="FKQ328" s="92"/>
      <c r="FKR328" s="92"/>
      <c r="FKS328" s="92"/>
      <c r="FKT328" s="92"/>
      <c r="FKU328" s="92"/>
      <c r="FKV328" s="92"/>
      <c r="FKW328" s="92"/>
      <c r="FKX328" s="92"/>
      <c r="FKY328" s="92"/>
      <c r="FKZ328" s="92"/>
      <c r="FLA328" s="92"/>
      <c r="FLB328" s="92"/>
      <c r="FLC328" s="92"/>
      <c r="FLD328" s="92"/>
      <c r="FLE328" s="92"/>
      <c r="FLF328" s="92"/>
      <c r="FLG328" s="92"/>
      <c r="FLH328" s="92"/>
      <c r="FLI328" s="92"/>
      <c r="FLJ328" s="92"/>
      <c r="FLK328" s="92"/>
      <c r="FLL328" s="92"/>
      <c r="FLM328" s="92"/>
      <c r="FLN328" s="92"/>
      <c r="FLO328" s="92"/>
      <c r="FLP328" s="92"/>
      <c r="FLQ328" s="92"/>
      <c r="FLR328" s="92"/>
      <c r="FLS328" s="92"/>
      <c r="FLT328" s="92"/>
      <c r="FLU328" s="92"/>
      <c r="FLV328" s="92"/>
      <c r="FLW328" s="92"/>
      <c r="FLX328" s="92"/>
      <c r="FLY328" s="92"/>
      <c r="FLZ328" s="92"/>
      <c r="FMA328" s="92"/>
      <c r="FMB328" s="92"/>
      <c r="FMC328" s="92"/>
      <c r="FMD328" s="92"/>
      <c r="FME328" s="92"/>
      <c r="FMF328" s="92"/>
      <c r="FMG328" s="92"/>
      <c r="FMH328" s="92"/>
      <c r="FMI328" s="92"/>
      <c r="FMJ328" s="92"/>
      <c r="FMK328" s="92"/>
      <c r="FML328" s="92"/>
      <c r="FMM328" s="92"/>
      <c r="FMN328" s="92"/>
      <c r="FMO328" s="92"/>
      <c r="FMP328" s="92"/>
      <c r="FMQ328" s="92"/>
      <c r="FMR328" s="92"/>
      <c r="FMS328" s="92"/>
      <c r="FMT328" s="92"/>
      <c r="FMU328" s="92"/>
      <c r="FMV328" s="92"/>
      <c r="FMW328" s="92"/>
      <c r="FMX328" s="92"/>
      <c r="FMY328" s="92"/>
      <c r="FMZ328" s="92"/>
      <c r="FNA328" s="92"/>
      <c r="FNB328" s="92"/>
      <c r="FNC328" s="92"/>
      <c r="FND328" s="92"/>
      <c r="FNE328" s="92"/>
      <c r="FNF328" s="92"/>
      <c r="FNG328" s="92"/>
      <c r="FNH328" s="92"/>
      <c r="FNI328" s="92"/>
      <c r="FNJ328" s="92"/>
      <c r="FNK328" s="92"/>
      <c r="FNL328" s="92"/>
      <c r="FNM328" s="92"/>
      <c r="FNN328" s="92"/>
      <c r="FNO328" s="92"/>
      <c r="FNP328" s="92"/>
      <c r="FNQ328" s="92"/>
      <c r="FNR328" s="92"/>
      <c r="FNS328" s="92"/>
      <c r="FNT328" s="92"/>
      <c r="FNU328" s="92"/>
      <c r="FNV328" s="92"/>
      <c r="FNW328" s="92"/>
      <c r="FNX328" s="92"/>
      <c r="FNY328" s="92"/>
      <c r="FNZ328" s="92"/>
      <c r="FOA328" s="92"/>
      <c r="FOB328" s="92"/>
      <c r="FOC328" s="92"/>
      <c r="FOD328" s="92"/>
      <c r="FOE328" s="92"/>
      <c r="FOF328" s="92"/>
      <c r="FOG328" s="92"/>
      <c r="FOH328" s="92"/>
      <c r="FOI328" s="92"/>
      <c r="FOJ328" s="92"/>
      <c r="FOK328" s="92"/>
      <c r="FOL328" s="92"/>
      <c r="FOM328" s="92"/>
      <c r="FON328" s="92"/>
      <c r="FOO328" s="92"/>
      <c r="FOP328" s="92"/>
      <c r="FOQ328" s="92"/>
      <c r="FOR328" s="92"/>
      <c r="FOS328" s="92"/>
      <c r="FOT328" s="92"/>
      <c r="FOU328" s="92"/>
      <c r="FOV328" s="92"/>
      <c r="FOW328" s="92"/>
      <c r="FOX328" s="92"/>
      <c r="FOY328" s="92"/>
      <c r="FOZ328" s="92"/>
      <c r="FPA328" s="92"/>
      <c r="FPB328" s="92"/>
      <c r="FPC328" s="92"/>
      <c r="FPD328" s="92"/>
      <c r="FPE328" s="92"/>
      <c r="FPF328" s="92"/>
      <c r="FPG328" s="92"/>
      <c r="FPH328" s="92"/>
      <c r="FPI328" s="92"/>
      <c r="FPJ328" s="92"/>
      <c r="FPK328" s="92"/>
      <c r="FPL328" s="92"/>
      <c r="FPM328" s="92"/>
      <c r="FPN328" s="92"/>
      <c r="FPO328" s="92"/>
      <c r="FPP328" s="92"/>
      <c r="FPQ328" s="92"/>
      <c r="FPR328" s="92"/>
      <c r="FPS328" s="92"/>
      <c r="FPT328" s="92"/>
      <c r="FPU328" s="92"/>
      <c r="FPV328" s="92"/>
      <c r="FPW328" s="92"/>
      <c r="FPX328" s="92"/>
      <c r="FPY328" s="92"/>
      <c r="FPZ328" s="92"/>
      <c r="FQA328" s="92"/>
      <c r="FQB328" s="92"/>
      <c r="FQC328" s="92"/>
      <c r="FQD328" s="92"/>
      <c r="FQE328" s="92"/>
      <c r="FQF328" s="92"/>
      <c r="FQG328" s="92"/>
      <c r="FQH328" s="92"/>
      <c r="FQI328" s="92"/>
      <c r="FQJ328" s="92"/>
      <c r="FQK328" s="92"/>
      <c r="FQL328" s="92"/>
      <c r="FQM328" s="92"/>
      <c r="FQN328" s="92"/>
      <c r="FQO328" s="92"/>
      <c r="FQP328" s="92"/>
      <c r="FQQ328" s="92"/>
      <c r="FQR328" s="92"/>
      <c r="FQS328" s="92"/>
      <c r="FQT328" s="92"/>
      <c r="FQU328" s="92"/>
      <c r="FQV328" s="92"/>
      <c r="FQW328" s="92"/>
      <c r="FQX328" s="92"/>
      <c r="FQY328" s="92"/>
      <c r="FQZ328" s="92"/>
      <c r="FRA328" s="92"/>
      <c r="FRB328" s="92"/>
      <c r="FRC328" s="92"/>
      <c r="FRD328" s="92"/>
      <c r="FRE328" s="92"/>
      <c r="FRF328" s="92"/>
      <c r="FRG328" s="92"/>
      <c r="FRH328" s="92"/>
      <c r="FRI328" s="92"/>
      <c r="FRJ328" s="92"/>
      <c r="FRK328" s="92"/>
      <c r="FRL328" s="92"/>
      <c r="FRM328" s="92"/>
      <c r="FRN328" s="92"/>
      <c r="FRO328" s="92"/>
      <c r="FRP328" s="92"/>
      <c r="FRQ328" s="92"/>
      <c r="FRR328" s="92"/>
      <c r="FRS328" s="92"/>
      <c r="FRT328" s="92"/>
      <c r="FRU328" s="92"/>
      <c r="FRV328" s="92"/>
      <c r="FRW328" s="92"/>
      <c r="FRX328" s="92"/>
      <c r="FRY328" s="92"/>
      <c r="FRZ328" s="92"/>
      <c r="FSA328" s="92"/>
      <c r="FSB328" s="92"/>
      <c r="FSC328" s="92"/>
      <c r="FSD328" s="92"/>
      <c r="FSE328" s="92"/>
      <c r="FSF328" s="92"/>
      <c r="FSG328" s="92"/>
      <c r="FSH328" s="92"/>
      <c r="FSI328" s="92"/>
      <c r="FSJ328" s="92"/>
      <c r="FSK328" s="92"/>
      <c r="FSL328" s="92"/>
      <c r="FSM328" s="92"/>
      <c r="FSN328" s="92"/>
      <c r="FSO328" s="92"/>
      <c r="FSP328" s="92"/>
      <c r="FSQ328" s="92"/>
      <c r="FSR328" s="92"/>
      <c r="FSS328" s="92"/>
      <c r="FST328" s="92"/>
      <c r="FSU328" s="92"/>
      <c r="FSV328" s="92"/>
      <c r="FSW328" s="92"/>
      <c r="FSX328" s="92"/>
      <c r="FSY328" s="92"/>
      <c r="FSZ328" s="92"/>
      <c r="FTA328" s="92"/>
      <c r="FTB328" s="92"/>
      <c r="FTC328" s="92"/>
      <c r="FTD328" s="92"/>
      <c r="FTE328" s="92"/>
      <c r="FTF328" s="92"/>
      <c r="FTG328" s="92"/>
      <c r="FTH328" s="92"/>
      <c r="FTI328" s="92"/>
      <c r="FTJ328" s="92"/>
      <c r="FTK328" s="92"/>
      <c r="FTL328" s="92"/>
      <c r="FTM328" s="92"/>
      <c r="FTN328" s="92"/>
      <c r="FTO328" s="92"/>
      <c r="FTP328" s="92"/>
      <c r="FTQ328" s="92"/>
      <c r="FTR328" s="92"/>
      <c r="FTS328" s="92"/>
      <c r="FTT328" s="92"/>
      <c r="FTU328" s="92"/>
      <c r="FTV328" s="92"/>
      <c r="FTW328" s="92"/>
      <c r="FTX328" s="92"/>
      <c r="FTY328" s="92"/>
      <c r="FTZ328" s="92"/>
      <c r="FUA328" s="92"/>
      <c r="FUB328" s="92"/>
      <c r="FUC328" s="92"/>
      <c r="FUD328" s="92"/>
      <c r="FUE328" s="92"/>
      <c r="FUF328" s="92"/>
      <c r="FUG328" s="92"/>
      <c r="FUH328" s="92"/>
      <c r="FUI328" s="92"/>
      <c r="FUJ328" s="92"/>
      <c r="FUK328" s="92"/>
      <c r="FUL328" s="92"/>
      <c r="FUM328" s="92"/>
      <c r="FUN328" s="92"/>
      <c r="FUO328" s="92"/>
      <c r="FUP328" s="92"/>
      <c r="FUQ328" s="92"/>
      <c r="FUR328" s="92"/>
      <c r="FUS328" s="92"/>
      <c r="FUT328" s="92"/>
      <c r="FUU328" s="92"/>
      <c r="FUV328" s="92"/>
      <c r="FUW328" s="92"/>
      <c r="FUX328" s="92"/>
      <c r="FUY328" s="92"/>
      <c r="FUZ328" s="92"/>
      <c r="FVA328" s="92"/>
      <c r="FVB328" s="92"/>
      <c r="FVC328" s="92"/>
      <c r="FVD328" s="92"/>
      <c r="FVE328" s="92"/>
      <c r="FVF328" s="92"/>
      <c r="FVG328" s="92"/>
      <c r="FVH328" s="92"/>
      <c r="FVI328" s="92"/>
      <c r="FVJ328" s="92"/>
      <c r="FVK328" s="92"/>
      <c r="FVL328" s="92"/>
      <c r="FVM328" s="92"/>
      <c r="FVN328" s="92"/>
      <c r="FVO328" s="92"/>
      <c r="FVP328" s="92"/>
      <c r="FVQ328" s="92"/>
      <c r="FVR328" s="92"/>
      <c r="FVS328" s="92"/>
      <c r="FVT328" s="92"/>
      <c r="FVU328" s="92"/>
      <c r="FVV328" s="92"/>
      <c r="FVW328" s="92"/>
      <c r="FVX328" s="92"/>
      <c r="FVY328" s="92"/>
      <c r="FVZ328" s="92"/>
      <c r="FWA328" s="92"/>
      <c r="FWB328" s="92"/>
      <c r="FWC328" s="92"/>
      <c r="FWD328" s="92"/>
      <c r="FWE328" s="92"/>
      <c r="FWF328" s="92"/>
      <c r="FWG328" s="92"/>
      <c r="FWH328" s="92"/>
      <c r="FWI328" s="92"/>
      <c r="FWJ328" s="92"/>
      <c r="FWK328" s="92"/>
      <c r="FWL328" s="92"/>
      <c r="FWM328" s="92"/>
      <c r="FWN328" s="92"/>
      <c r="FWO328" s="92"/>
      <c r="FWP328" s="92"/>
      <c r="FWQ328" s="92"/>
      <c r="FWR328" s="92"/>
      <c r="FWS328" s="92"/>
      <c r="FWT328" s="92"/>
      <c r="FWU328" s="92"/>
      <c r="FWV328" s="92"/>
      <c r="FWW328" s="92"/>
      <c r="FWX328" s="92"/>
      <c r="FWY328" s="92"/>
      <c r="FWZ328" s="92"/>
      <c r="FXA328" s="92"/>
      <c r="FXB328" s="92"/>
      <c r="FXC328" s="92"/>
      <c r="FXD328" s="92"/>
      <c r="FXE328" s="92"/>
      <c r="FXF328" s="92"/>
      <c r="FXG328" s="92"/>
      <c r="FXH328" s="92"/>
      <c r="FXI328" s="92"/>
      <c r="FXJ328" s="92"/>
      <c r="FXK328" s="92"/>
      <c r="FXL328" s="92"/>
      <c r="FXM328" s="92"/>
      <c r="FXN328" s="92"/>
      <c r="FXO328" s="92"/>
      <c r="FXP328" s="92"/>
      <c r="FXQ328" s="92"/>
      <c r="FXR328" s="92"/>
      <c r="FXS328" s="92"/>
      <c r="FXT328" s="92"/>
      <c r="FXU328" s="92"/>
      <c r="FXV328" s="92"/>
      <c r="FXW328" s="92"/>
      <c r="FXX328" s="92"/>
      <c r="FXY328" s="92"/>
      <c r="FXZ328" s="92"/>
      <c r="FYA328" s="92"/>
      <c r="FYB328" s="92"/>
      <c r="FYC328" s="92"/>
      <c r="FYD328" s="92"/>
      <c r="FYE328" s="92"/>
      <c r="FYF328" s="92"/>
      <c r="FYG328" s="92"/>
      <c r="FYH328" s="92"/>
      <c r="FYI328" s="92"/>
      <c r="FYJ328" s="92"/>
      <c r="FYK328" s="92"/>
      <c r="FYL328" s="92"/>
      <c r="FYM328" s="92"/>
      <c r="FYN328" s="92"/>
      <c r="FYO328" s="92"/>
      <c r="FYP328" s="92"/>
      <c r="FYQ328" s="92"/>
      <c r="FYR328" s="92"/>
      <c r="FYS328" s="92"/>
      <c r="FYT328" s="92"/>
      <c r="FYU328" s="92"/>
      <c r="FYV328" s="92"/>
      <c r="FYW328" s="92"/>
      <c r="FYX328" s="92"/>
      <c r="FYY328" s="92"/>
      <c r="FYZ328" s="92"/>
      <c r="FZA328" s="92"/>
      <c r="FZB328" s="92"/>
      <c r="FZC328" s="92"/>
      <c r="FZD328" s="92"/>
      <c r="FZE328" s="92"/>
      <c r="FZF328" s="92"/>
      <c r="FZG328" s="92"/>
      <c r="FZH328" s="92"/>
      <c r="FZI328" s="92"/>
      <c r="FZJ328" s="92"/>
      <c r="FZK328" s="92"/>
      <c r="FZL328" s="92"/>
      <c r="FZM328" s="92"/>
      <c r="FZN328" s="92"/>
      <c r="FZO328" s="92"/>
      <c r="FZP328" s="92"/>
      <c r="FZQ328" s="92"/>
      <c r="FZR328" s="92"/>
      <c r="FZS328" s="92"/>
      <c r="FZT328" s="92"/>
      <c r="FZU328" s="92"/>
      <c r="FZV328" s="92"/>
      <c r="FZW328" s="92"/>
      <c r="FZX328" s="92"/>
      <c r="FZY328" s="92"/>
      <c r="FZZ328" s="92"/>
      <c r="GAA328" s="92"/>
      <c r="GAB328" s="92"/>
      <c r="GAC328" s="92"/>
      <c r="GAD328" s="92"/>
      <c r="GAE328" s="92"/>
      <c r="GAF328" s="92"/>
      <c r="GAG328" s="92"/>
      <c r="GAH328" s="92"/>
      <c r="GAI328" s="92"/>
      <c r="GAJ328" s="92"/>
      <c r="GAK328" s="92"/>
      <c r="GAL328" s="92"/>
      <c r="GAM328" s="92"/>
      <c r="GAN328" s="92"/>
      <c r="GAO328" s="92"/>
      <c r="GAP328" s="92"/>
      <c r="GAQ328" s="92"/>
      <c r="GAR328" s="92"/>
      <c r="GAS328" s="92"/>
      <c r="GAT328" s="92"/>
      <c r="GAU328" s="92"/>
      <c r="GAV328" s="92"/>
      <c r="GAW328" s="92"/>
      <c r="GAX328" s="92"/>
      <c r="GAY328" s="92"/>
      <c r="GAZ328" s="92"/>
      <c r="GBA328" s="92"/>
      <c r="GBB328" s="92"/>
      <c r="GBC328" s="92"/>
      <c r="GBD328" s="92"/>
      <c r="GBE328" s="92"/>
      <c r="GBF328" s="92"/>
      <c r="GBG328" s="92"/>
      <c r="GBH328" s="92"/>
      <c r="GBI328" s="92"/>
      <c r="GBJ328" s="92"/>
      <c r="GBK328" s="92"/>
      <c r="GBL328" s="92"/>
      <c r="GBM328" s="92"/>
      <c r="GBN328" s="92"/>
      <c r="GBO328" s="92"/>
      <c r="GBP328" s="92"/>
      <c r="GBQ328" s="92"/>
      <c r="GBR328" s="92"/>
      <c r="GBS328" s="92"/>
      <c r="GBT328" s="92"/>
      <c r="GBU328" s="92"/>
      <c r="GBV328" s="92"/>
      <c r="GBW328" s="92"/>
      <c r="GBX328" s="92"/>
      <c r="GBY328" s="92"/>
      <c r="GBZ328" s="92"/>
      <c r="GCA328" s="92"/>
      <c r="GCB328" s="92"/>
      <c r="GCC328" s="92"/>
      <c r="GCD328" s="92"/>
      <c r="GCE328" s="92"/>
      <c r="GCF328" s="92"/>
      <c r="GCG328" s="92"/>
      <c r="GCH328" s="92"/>
      <c r="GCI328" s="92"/>
      <c r="GCJ328" s="92"/>
      <c r="GCK328" s="92"/>
      <c r="GCL328" s="92"/>
      <c r="GCM328" s="92"/>
      <c r="GCN328" s="92"/>
      <c r="GCO328" s="92"/>
      <c r="GCP328" s="92"/>
      <c r="GCQ328" s="92"/>
      <c r="GCR328" s="92"/>
      <c r="GCS328" s="92"/>
      <c r="GCT328" s="92"/>
      <c r="GCU328" s="92"/>
      <c r="GCV328" s="92"/>
      <c r="GCW328" s="92"/>
      <c r="GCX328" s="92"/>
      <c r="GCY328" s="92"/>
      <c r="GCZ328" s="92"/>
      <c r="GDA328" s="92"/>
      <c r="GDB328" s="92"/>
      <c r="GDC328" s="92"/>
      <c r="GDD328" s="92"/>
      <c r="GDE328" s="92"/>
      <c r="GDF328" s="92"/>
      <c r="GDG328" s="92"/>
      <c r="GDH328" s="92"/>
      <c r="GDI328" s="92"/>
      <c r="GDJ328" s="92"/>
      <c r="GDK328" s="92"/>
      <c r="GDL328" s="92"/>
      <c r="GDM328" s="92"/>
      <c r="GDN328" s="92"/>
      <c r="GDO328" s="92"/>
      <c r="GDP328" s="92"/>
      <c r="GDQ328" s="92"/>
      <c r="GDR328" s="92"/>
      <c r="GDS328" s="92"/>
      <c r="GDT328" s="92"/>
      <c r="GDU328" s="92"/>
      <c r="GDV328" s="92"/>
      <c r="GDW328" s="92"/>
      <c r="GDX328" s="92"/>
      <c r="GDY328" s="92"/>
      <c r="GDZ328" s="92"/>
      <c r="GEA328" s="92"/>
      <c r="GEB328" s="92"/>
      <c r="GEC328" s="92"/>
      <c r="GED328" s="92"/>
      <c r="GEE328" s="92"/>
      <c r="GEF328" s="92"/>
      <c r="GEG328" s="92"/>
      <c r="GEH328" s="92"/>
      <c r="GEI328" s="92"/>
      <c r="GEJ328" s="92"/>
      <c r="GEK328" s="92"/>
      <c r="GEL328" s="92"/>
      <c r="GEM328" s="92"/>
      <c r="GEN328" s="92"/>
      <c r="GEO328" s="92"/>
      <c r="GEP328" s="92"/>
      <c r="GEQ328" s="92"/>
      <c r="GER328" s="92"/>
      <c r="GES328" s="92"/>
      <c r="GET328" s="92"/>
      <c r="GEU328" s="92"/>
      <c r="GEV328" s="92"/>
      <c r="GEW328" s="92"/>
      <c r="GEX328" s="92"/>
      <c r="GEY328" s="92"/>
      <c r="GEZ328" s="92"/>
      <c r="GFA328" s="92"/>
      <c r="GFB328" s="92"/>
      <c r="GFC328" s="92"/>
      <c r="GFD328" s="92"/>
      <c r="GFE328" s="92"/>
      <c r="GFF328" s="92"/>
      <c r="GFG328" s="92"/>
      <c r="GFH328" s="92"/>
      <c r="GFI328" s="92"/>
      <c r="GFJ328" s="92"/>
      <c r="GFK328" s="92"/>
      <c r="GFL328" s="92"/>
      <c r="GFM328" s="92"/>
      <c r="GFN328" s="92"/>
      <c r="GFO328" s="92"/>
      <c r="GFP328" s="92"/>
      <c r="GFQ328" s="92"/>
      <c r="GFR328" s="92"/>
      <c r="GFS328" s="92"/>
      <c r="GFT328" s="92"/>
      <c r="GFU328" s="92"/>
      <c r="GFV328" s="92"/>
      <c r="GFW328" s="92"/>
      <c r="GFX328" s="92"/>
      <c r="GFY328" s="92"/>
      <c r="GFZ328" s="92"/>
      <c r="GGA328" s="92"/>
      <c r="GGB328" s="92"/>
      <c r="GGC328" s="92"/>
      <c r="GGD328" s="92"/>
      <c r="GGE328" s="92"/>
      <c r="GGF328" s="92"/>
      <c r="GGG328" s="92"/>
      <c r="GGH328" s="92"/>
      <c r="GGI328" s="92"/>
      <c r="GGJ328" s="92"/>
      <c r="GGK328" s="92"/>
      <c r="GGL328" s="92"/>
      <c r="GGM328" s="92"/>
      <c r="GGN328" s="92"/>
      <c r="GGO328" s="92"/>
      <c r="GGP328" s="92"/>
      <c r="GGQ328" s="92"/>
      <c r="GGR328" s="92"/>
      <c r="GGS328" s="92"/>
      <c r="GGT328" s="92"/>
      <c r="GGU328" s="92"/>
      <c r="GGV328" s="92"/>
      <c r="GGW328" s="92"/>
      <c r="GGX328" s="92"/>
      <c r="GGY328" s="92"/>
      <c r="GGZ328" s="92"/>
      <c r="GHA328" s="92"/>
      <c r="GHB328" s="92"/>
      <c r="GHC328" s="92"/>
      <c r="GHD328" s="92"/>
      <c r="GHE328" s="92"/>
      <c r="GHF328" s="92"/>
      <c r="GHG328" s="92"/>
      <c r="GHH328" s="92"/>
      <c r="GHI328" s="92"/>
      <c r="GHJ328" s="92"/>
      <c r="GHK328" s="92"/>
      <c r="GHL328" s="92"/>
      <c r="GHM328" s="92"/>
      <c r="GHN328" s="92"/>
      <c r="GHO328" s="92"/>
      <c r="GHP328" s="92"/>
      <c r="GHQ328" s="92"/>
      <c r="GHR328" s="92"/>
      <c r="GHS328" s="92"/>
      <c r="GHT328" s="92"/>
      <c r="GHU328" s="92"/>
      <c r="GHV328" s="92"/>
      <c r="GHW328" s="92"/>
      <c r="GHX328" s="92"/>
      <c r="GHY328" s="92"/>
      <c r="GHZ328" s="92"/>
      <c r="GIA328" s="92"/>
      <c r="GIB328" s="92"/>
      <c r="GIC328" s="92"/>
      <c r="GID328" s="92"/>
      <c r="GIE328" s="92"/>
      <c r="GIF328" s="92"/>
      <c r="GIG328" s="92"/>
      <c r="GIH328" s="92"/>
      <c r="GII328" s="92"/>
      <c r="GIJ328" s="92"/>
      <c r="GIK328" s="92"/>
      <c r="GIL328" s="92"/>
      <c r="GIM328" s="92"/>
      <c r="GIN328" s="92"/>
      <c r="GIO328" s="92"/>
      <c r="GIP328" s="92"/>
      <c r="GIQ328" s="92"/>
      <c r="GIR328" s="92"/>
      <c r="GIS328" s="92"/>
      <c r="GIT328" s="92"/>
      <c r="GIU328" s="92"/>
      <c r="GIV328" s="92"/>
      <c r="GIW328" s="92"/>
      <c r="GIX328" s="92"/>
      <c r="GIY328" s="92"/>
      <c r="GIZ328" s="92"/>
      <c r="GJA328" s="92"/>
      <c r="GJB328" s="92"/>
      <c r="GJC328" s="92"/>
      <c r="GJD328" s="92"/>
      <c r="GJE328" s="92"/>
      <c r="GJF328" s="92"/>
      <c r="GJG328" s="92"/>
      <c r="GJH328" s="92"/>
      <c r="GJI328" s="92"/>
      <c r="GJJ328" s="92"/>
      <c r="GJK328" s="92"/>
      <c r="GJL328" s="92"/>
      <c r="GJM328" s="92"/>
      <c r="GJN328" s="92"/>
      <c r="GJO328" s="92"/>
      <c r="GJP328" s="92"/>
      <c r="GJQ328" s="92"/>
      <c r="GJR328" s="92"/>
      <c r="GJS328" s="92"/>
      <c r="GJT328" s="92"/>
      <c r="GJU328" s="92"/>
      <c r="GJV328" s="92"/>
      <c r="GJW328" s="92"/>
      <c r="GJX328" s="92"/>
      <c r="GJY328" s="92"/>
      <c r="GJZ328" s="92"/>
      <c r="GKA328" s="92"/>
      <c r="GKB328" s="92"/>
      <c r="GKC328" s="92"/>
      <c r="GKD328" s="92"/>
      <c r="GKE328" s="92"/>
      <c r="GKF328" s="92"/>
      <c r="GKG328" s="92"/>
      <c r="GKH328" s="92"/>
      <c r="GKI328" s="92"/>
      <c r="GKJ328" s="92"/>
      <c r="GKK328" s="92"/>
      <c r="GKL328" s="92"/>
      <c r="GKM328" s="92"/>
      <c r="GKN328" s="92"/>
      <c r="GKO328" s="92"/>
      <c r="GKP328" s="92"/>
      <c r="GKQ328" s="92"/>
      <c r="GKR328" s="92"/>
      <c r="GKS328" s="92"/>
      <c r="GKT328" s="92"/>
      <c r="GKU328" s="92"/>
      <c r="GKV328" s="92"/>
      <c r="GKW328" s="92"/>
      <c r="GKX328" s="92"/>
      <c r="GKY328" s="92"/>
      <c r="GKZ328" s="92"/>
      <c r="GLA328" s="92"/>
      <c r="GLB328" s="92"/>
      <c r="GLC328" s="92"/>
      <c r="GLD328" s="92"/>
      <c r="GLE328" s="92"/>
      <c r="GLF328" s="92"/>
      <c r="GLG328" s="92"/>
      <c r="GLH328" s="92"/>
      <c r="GLI328" s="92"/>
      <c r="GLJ328" s="92"/>
      <c r="GLK328" s="92"/>
      <c r="GLL328" s="92"/>
      <c r="GLM328" s="92"/>
      <c r="GLN328" s="92"/>
      <c r="GLO328" s="92"/>
      <c r="GLP328" s="92"/>
      <c r="GLQ328" s="92"/>
      <c r="GLR328" s="92"/>
      <c r="GLS328" s="92"/>
      <c r="GLT328" s="92"/>
      <c r="GLU328" s="92"/>
      <c r="GLV328" s="92"/>
      <c r="GLW328" s="92"/>
      <c r="GLX328" s="92"/>
      <c r="GLY328" s="92"/>
      <c r="GLZ328" s="92"/>
      <c r="GMA328" s="92"/>
      <c r="GMB328" s="92"/>
      <c r="GMC328" s="92"/>
      <c r="GMD328" s="92"/>
      <c r="GME328" s="92"/>
      <c r="GMF328" s="92"/>
      <c r="GMG328" s="92"/>
      <c r="GMH328" s="92"/>
      <c r="GMI328" s="92"/>
      <c r="GMJ328" s="92"/>
      <c r="GMK328" s="92"/>
      <c r="GML328" s="92"/>
      <c r="GMM328" s="92"/>
      <c r="GMN328" s="92"/>
      <c r="GMO328" s="92"/>
      <c r="GMP328" s="92"/>
      <c r="GMQ328" s="92"/>
      <c r="GMR328" s="92"/>
      <c r="GMS328" s="92"/>
      <c r="GMT328" s="92"/>
      <c r="GMU328" s="92"/>
      <c r="GMV328" s="92"/>
      <c r="GMW328" s="92"/>
      <c r="GMX328" s="92"/>
      <c r="GMY328" s="92"/>
      <c r="GMZ328" s="92"/>
      <c r="GNA328" s="92"/>
      <c r="GNB328" s="92"/>
      <c r="GNC328" s="92"/>
      <c r="GND328" s="92"/>
      <c r="GNE328" s="92"/>
      <c r="GNF328" s="92"/>
      <c r="GNG328" s="92"/>
      <c r="GNH328" s="92"/>
      <c r="GNI328" s="92"/>
      <c r="GNJ328" s="92"/>
      <c r="GNK328" s="92"/>
      <c r="GNL328" s="92"/>
      <c r="GNM328" s="92"/>
      <c r="GNN328" s="92"/>
      <c r="GNO328" s="92"/>
      <c r="GNP328" s="92"/>
      <c r="GNQ328" s="92"/>
      <c r="GNR328" s="92"/>
      <c r="GNS328" s="92"/>
      <c r="GNT328" s="92"/>
      <c r="GNU328" s="92"/>
      <c r="GNV328" s="92"/>
      <c r="GNW328" s="92"/>
      <c r="GNX328" s="92"/>
      <c r="GNY328" s="92"/>
      <c r="GNZ328" s="92"/>
      <c r="GOA328" s="92"/>
      <c r="GOB328" s="92"/>
      <c r="GOC328" s="92"/>
      <c r="GOD328" s="92"/>
      <c r="GOE328" s="92"/>
      <c r="GOF328" s="92"/>
      <c r="GOG328" s="92"/>
      <c r="GOH328" s="92"/>
      <c r="GOI328" s="92"/>
      <c r="GOJ328" s="92"/>
      <c r="GOK328" s="92"/>
      <c r="GOL328" s="92"/>
      <c r="GOM328" s="92"/>
      <c r="GON328" s="92"/>
      <c r="GOO328" s="92"/>
      <c r="GOP328" s="92"/>
      <c r="GOQ328" s="92"/>
      <c r="GOR328" s="92"/>
      <c r="GOS328" s="92"/>
      <c r="GOT328" s="92"/>
      <c r="GOU328" s="92"/>
      <c r="GOV328" s="92"/>
      <c r="GOW328" s="92"/>
      <c r="GOX328" s="92"/>
      <c r="GOY328" s="92"/>
      <c r="GOZ328" s="92"/>
      <c r="GPA328" s="92"/>
      <c r="GPB328" s="92"/>
      <c r="GPC328" s="92"/>
      <c r="GPD328" s="92"/>
      <c r="GPE328" s="92"/>
      <c r="GPF328" s="92"/>
      <c r="GPG328" s="92"/>
      <c r="GPH328" s="92"/>
      <c r="GPI328" s="92"/>
      <c r="GPJ328" s="92"/>
      <c r="GPK328" s="92"/>
      <c r="GPL328" s="92"/>
      <c r="GPM328" s="92"/>
      <c r="GPN328" s="92"/>
      <c r="GPO328" s="92"/>
      <c r="GPP328" s="92"/>
      <c r="GPQ328" s="92"/>
      <c r="GPR328" s="92"/>
      <c r="GPS328" s="92"/>
      <c r="GPT328" s="92"/>
      <c r="GPU328" s="92"/>
      <c r="GPV328" s="92"/>
      <c r="GPW328" s="92"/>
      <c r="GPX328" s="92"/>
      <c r="GPY328" s="92"/>
      <c r="GPZ328" s="92"/>
      <c r="GQA328" s="92"/>
      <c r="GQB328" s="92"/>
      <c r="GQC328" s="92"/>
      <c r="GQD328" s="92"/>
      <c r="GQE328" s="92"/>
      <c r="GQF328" s="92"/>
      <c r="GQG328" s="92"/>
      <c r="GQH328" s="92"/>
      <c r="GQI328" s="92"/>
      <c r="GQJ328" s="92"/>
      <c r="GQK328" s="92"/>
      <c r="GQL328" s="92"/>
      <c r="GQM328" s="92"/>
      <c r="GQN328" s="92"/>
      <c r="GQO328" s="92"/>
      <c r="GQP328" s="92"/>
      <c r="GQQ328" s="92"/>
      <c r="GQR328" s="92"/>
      <c r="GQS328" s="92"/>
      <c r="GQT328" s="92"/>
      <c r="GQU328" s="92"/>
      <c r="GQV328" s="92"/>
      <c r="GQW328" s="92"/>
      <c r="GQX328" s="92"/>
      <c r="GQY328" s="92"/>
      <c r="GQZ328" s="92"/>
      <c r="GRA328" s="92"/>
      <c r="GRB328" s="92"/>
      <c r="GRC328" s="92"/>
      <c r="GRD328" s="92"/>
      <c r="GRE328" s="92"/>
      <c r="GRF328" s="92"/>
      <c r="GRG328" s="92"/>
      <c r="GRH328" s="92"/>
      <c r="GRI328" s="92"/>
      <c r="GRJ328" s="92"/>
      <c r="GRK328" s="92"/>
      <c r="GRL328" s="92"/>
      <c r="GRM328" s="92"/>
      <c r="GRN328" s="92"/>
      <c r="GRO328" s="92"/>
      <c r="GRP328" s="92"/>
      <c r="GRQ328" s="92"/>
      <c r="GRR328" s="92"/>
      <c r="GRS328" s="92"/>
      <c r="GRT328" s="92"/>
      <c r="GRU328" s="92"/>
      <c r="GRV328" s="92"/>
      <c r="GRW328" s="92"/>
      <c r="GRX328" s="92"/>
      <c r="GRY328" s="92"/>
      <c r="GRZ328" s="92"/>
      <c r="GSA328" s="92"/>
      <c r="GSB328" s="92"/>
      <c r="GSC328" s="92"/>
      <c r="GSD328" s="92"/>
      <c r="GSE328" s="92"/>
      <c r="GSF328" s="92"/>
      <c r="GSG328" s="92"/>
      <c r="GSH328" s="92"/>
      <c r="GSI328" s="92"/>
      <c r="GSJ328" s="92"/>
      <c r="GSK328" s="92"/>
      <c r="GSL328" s="92"/>
      <c r="GSM328" s="92"/>
      <c r="GSN328" s="92"/>
      <c r="GSO328" s="92"/>
      <c r="GSP328" s="92"/>
      <c r="GSQ328" s="92"/>
      <c r="GSR328" s="92"/>
      <c r="GSS328" s="92"/>
      <c r="GST328" s="92"/>
      <c r="GSU328" s="92"/>
      <c r="GSV328" s="92"/>
      <c r="GSW328" s="92"/>
      <c r="GSX328" s="92"/>
      <c r="GSY328" s="92"/>
      <c r="GSZ328" s="92"/>
      <c r="GTA328" s="92"/>
      <c r="GTB328" s="92"/>
      <c r="GTC328" s="92"/>
      <c r="GTD328" s="92"/>
      <c r="GTE328" s="92"/>
      <c r="GTF328" s="92"/>
      <c r="GTG328" s="92"/>
      <c r="GTH328" s="92"/>
      <c r="GTI328" s="92"/>
      <c r="GTJ328" s="92"/>
      <c r="GTK328" s="92"/>
      <c r="GTL328" s="92"/>
      <c r="GTM328" s="92"/>
      <c r="GTN328" s="92"/>
      <c r="GTO328" s="92"/>
      <c r="GTP328" s="92"/>
      <c r="GTQ328" s="92"/>
      <c r="GTR328" s="92"/>
      <c r="GTS328" s="92"/>
      <c r="GTT328" s="92"/>
      <c r="GTU328" s="92"/>
      <c r="GTV328" s="92"/>
      <c r="GTW328" s="92"/>
      <c r="GTX328" s="92"/>
      <c r="GTY328" s="92"/>
      <c r="GTZ328" s="92"/>
      <c r="GUA328" s="92"/>
      <c r="GUB328" s="92"/>
      <c r="GUC328" s="92"/>
      <c r="GUD328" s="92"/>
      <c r="GUE328" s="92"/>
      <c r="GUF328" s="92"/>
      <c r="GUG328" s="92"/>
      <c r="GUH328" s="92"/>
      <c r="GUI328" s="92"/>
      <c r="GUJ328" s="92"/>
      <c r="GUK328" s="92"/>
      <c r="GUL328" s="92"/>
      <c r="GUM328" s="92"/>
      <c r="GUN328" s="92"/>
      <c r="GUO328" s="92"/>
      <c r="GUP328" s="92"/>
      <c r="GUQ328" s="92"/>
      <c r="GUR328" s="92"/>
      <c r="GUS328" s="92"/>
      <c r="GUT328" s="92"/>
      <c r="GUU328" s="92"/>
      <c r="GUV328" s="92"/>
      <c r="GUW328" s="92"/>
      <c r="GUX328" s="92"/>
      <c r="GUY328" s="92"/>
      <c r="GUZ328" s="92"/>
      <c r="GVA328" s="92"/>
      <c r="GVB328" s="92"/>
      <c r="GVC328" s="92"/>
      <c r="GVD328" s="92"/>
      <c r="GVE328" s="92"/>
      <c r="GVF328" s="92"/>
      <c r="GVG328" s="92"/>
      <c r="GVH328" s="92"/>
      <c r="GVI328" s="92"/>
      <c r="GVJ328" s="92"/>
      <c r="GVK328" s="92"/>
      <c r="GVL328" s="92"/>
      <c r="GVM328" s="92"/>
      <c r="GVN328" s="92"/>
      <c r="GVO328" s="92"/>
      <c r="GVP328" s="92"/>
      <c r="GVQ328" s="92"/>
      <c r="GVR328" s="92"/>
      <c r="GVS328" s="92"/>
      <c r="GVT328" s="92"/>
      <c r="GVU328" s="92"/>
      <c r="GVV328" s="92"/>
      <c r="GVW328" s="92"/>
      <c r="GVX328" s="92"/>
      <c r="GVY328" s="92"/>
      <c r="GVZ328" s="92"/>
      <c r="GWA328" s="92"/>
      <c r="GWB328" s="92"/>
      <c r="GWC328" s="92"/>
      <c r="GWD328" s="92"/>
      <c r="GWE328" s="92"/>
      <c r="GWF328" s="92"/>
      <c r="GWG328" s="92"/>
      <c r="GWH328" s="92"/>
      <c r="GWI328" s="92"/>
      <c r="GWJ328" s="92"/>
      <c r="GWK328" s="92"/>
      <c r="GWL328" s="92"/>
      <c r="GWM328" s="92"/>
      <c r="GWN328" s="92"/>
      <c r="GWO328" s="92"/>
      <c r="GWP328" s="92"/>
      <c r="GWQ328" s="92"/>
      <c r="GWR328" s="92"/>
      <c r="GWS328" s="92"/>
      <c r="GWT328" s="92"/>
      <c r="GWU328" s="92"/>
      <c r="GWV328" s="92"/>
      <c r="GWW328" s="92"/>
      <c r="GWX328" s="92"/>
      <c r="GWY328" s="92"/>
      <c r="GWZ328" s="92"/>
      <c r="GXA328" s="92"/>
      <c r="GXB328" s="92"/>
      <c r="GXC328" s="92"/>
      <c r="GXD328" s="92"/>
      <c r="GXE328" s="92"/>
      <c r="GXF328" s="92"/>
      <c r="GXG328" s="92"/>
      <c r="GXH328" s="92"/>
      <c r="GXI328" s="92"/>
      <c r="GXJ328" s="92"/>
      <c r="GXK328" s="92"/>
      <c r="GXL328" s="92"/>
      <c r="GXM328" s="92"/>
      <c r="GXN328" s="92"/>
      <c r="GXO328" s="92"/>
      <c r="GXP328" s="92"/>
      <c r="GXQ328" s="92"/>
      <c r="GXR328" s="92"/>
      <c r="GXS328" s="92"/>
      <c r="GXT328" s="92"/>
      <c r="GXU328" s="92"/>
      <c r="GXV328" s="92"/>
      <c r="GXW328" s="92"/>
      <c r="GXX328" s="92"/>
      <c r="GXY328" s="92"/>
      <c r="GXZ328" s="92"/>
      <c r="GYA328" s="92"/>
      <c r="GYB328" s="92"/>
      <c r="GYC328" s="92"/>
      <c r="GYD328" s="92"/>
      <c r="GYE328" s="92"/>
      <c r="GYF328" s="92"/>
      <c r="GYG328" s="92"/>
      <c r="GYH328" s="92"/>
      <c r="GYI328" s="92"/>
      <c r="GYJ328" s="92"/>
      <c r="GYK328" s="92"/>
      <c r="GYL328" s="92"/>
      <c r="GYM328" s="92"/>
      <c r="GYN328" s="92"/>
      <c r="GYO328" s="92"/>
      <c r="GYP328" s="92"/>
      <c r="GYQ328" s="92"/>
      <c r="GYR328" s="92"/>
      <c r="GYS328" s="92"/>
      <c r="GYT328" s="92"/>
      <c r="GYU328" s="92"/>
      <c r="GYV328" s="92"/>
      <c r="GYW328" s="92"/>
      <c r="GYX328" s="92"/>
      <c r="GYY328" s="92"/>
      <c r="GYZ328" s="92"/>
      <c r="GZA328" s="92"/>
      <c r="GZB328" s="92"/>
      <c r="GZC328" s="92"/>
      <c r="GZD328" s="92"/>
      <c r="GZE328" s="92"/>
      <c r="GZF328" s="92"/>
      <c r="GZG328" s="92"/>
      <c r="GZH328" s="92"/>
      <c r="GZI328" s="92"/>
      <c r="GZJ328" s="92"/>
      <c r="GZK328" s="92"/>
      <c r="GZL328" s="92"/>
      <c r="GZM328" s="92"/>
      <c r="GZN328" s="92"/>
      <c r="GZO328" s="92"/>
      <c r="GZP328" s="92"/>
      <c r="GZQ328" s="92"/>
      <c r="GZR328" s="92"/>
      <c r="GZS328" s="92"/>
      <c r="GZT328" s="92"/>
      <c r="GZU328" s="92"/>
      <c r="GZV328" s="92"/>
      <c r="GZW328" s="92"/>
      <c r="GZX328" s="92"/>
      <c r="GZY328" s="92"/>
      <c r="GZZ328" s="92"/>
      <c r="HAA328" s="92"/>
      <c r="HAB328" s="92"/>
      <c r="HAC328" s="92"/>
      <c r="HAD328" s="92"/>
      <c r="HAE328" s="92"/>
      <c r="HAF328" s="92"/>
      <c r="HAG328" s="92"/>
      <c r="HAH328" s="92"/>
      <c r="HAI328" s="92"/>
      <c r="HAJ328" s="92"/>
      <c r="HAK328" s="92"/>
      <c r="HAL328" s="92"/>
      <c r="HAM328" s="92"/>
      <c r="HAN328" s="92"/>
      <c r="HAO328" s="92"/>
      <c r="HAP328" s="92"/>
      <c r="HAQ328" s="92"/>
      <c r="HAR328" s="92"/>
      <c r="HAS328" s="92"/>
      <c r="HAT328" s="92"/>
      <c r="HAU328" s="92"/>
      <c r="HAV328" s="92"/>
      <c r="HAW328" s="92"/>
      <c r="HAX328" s="92"/>
      <c r="HAY328" s="92"/>
      <c r="HAZ328" s="92"/>
      <c r="HBA328" s="92"/>
      <c r="HBB328" s="92"/>
      <c r="HBC328" s="92"/>
      <c r="HBD328" s="92"/>
      <c r="HBE328" s="92"/>
      <c r="HBF328" s="92"/>
      <c r="HBG328" s="92"/>
      <c r="HBH328" s="92"/>
      <c r="HBI328" s="92"/>
      <c r="HBJ328" s="92"/>
      <c r="HBK328" s="92"/>
      <c r="HBL328" s="92"/>
      <c r="HBM328" s="92"/>
      <c r="HBN328" s="92"/>
      <c r="HBO328" s="92"/>
      <c r="HBP328" s="92"/>
      <c r="HBQ328" s="92"/>
      <c r="HBR328" s="92"/>
      <c r="HBS328" s="92"/>
      <c r="HBT328" s="92"/>
      <c r="HBU328" s="92"/>
      <c r="HBV328" s="92"/>
      <c r="HBW328" s="92"/>
      <c r="HBX328" s="92"/>
      <c r="HBY328" s="92"/>
      <c r="HBZ328" s="92"/>
      <c r="HCA328" s="92"/>
      <c r="HCB328" s="92"/>
      <c r="HCC328" s="92"/>
      <c r="HCD328" s="92"/>
      <c r="HCE328" s="92"/>
      <c r="HCF328" s="92"/>
      <c r="HCG328" s="92"/>
      <c r="HCH328" s="92"/>
      <c r="HCI328" s="92"/>
      <c r="HCJ328" s="92"/>
      <c r="HCK328" s="92"/>
      <c r="HCL328" s="92"/>
      <c r="HCM328" s="92"/>
      <c r="HCN328" s="92"/>
      <c r="HCO328" s="92"/>
      <c r="HCP328" s="92"/>
      <c r="HCQ328" s="92"/>
      <c r="HCR328" s="92"/>
      <c r="HCS328" s="92"/>
      <c r="HCT328" s="92"/>
      <c r="HCU328" s="92"/>
      <c r="HCV328" s="92"/>
      <c r="HCW328" s="92"/>
      <c r="HCX328" s="92"/>
      <c r="HCY328" s="92"/>
      <c r="HCZ328" s="92"/>
      <c r="HDA328" s="92"/>
      <c r="HDB328" s="92"/>
      <c r="HDC328" s="92"/>
      <c r="HDD328" s="92"/>
      <c r="HDE328" s="92"/>
      <c r="HDF328" s="92"/>
      <c r="HDG328" s="92"/>
      <c r="HDH328" s="92"/>
      <c r="HDI328" s="92"/>
      <c r="HDJ328" s="92"/>
      <c r="HDK328" s="92"/>
      <c r="HDL328" s="92"/>
      <c r="HDM328" s="92"/>
      <c r="HDN328" s="92"/>
      <c r="HDO328" s="92"/>
      <c r="HDP328" s="92"/>
      <c r="HDQ328" s="92"/>
      <c r="HDR328" s="92"/>
      <c r="HDS328" s="92"/>
      <c r="HDT328" s="92"/>
      <c r="HDU328" s="92"/>
      <c r="HDV328" s="92"/>
      <c r="HDW328" s="92"/>
      <c r="HDX328" s="92"/>
      <c r="HDY328" s="92"/>
      <c r="HDZ328" s="92"/>
      <c r="HEA328" s="92"/>
      <c r="HEB328" s="92"/>
      <c r="HEC328" s="92"/>
      <c r="HED328" s="92"/>
      <c r="HEE328" s="92"/>
      <c r="HEF328" s="92"/>
      <c r="HEG328" s="92"/>
      <c r="HEH328" s="92"/>
      <c r="HEI328" s="92"/>
      <c r="HEJ328" s="92"/>
      <c r="HEK328" s="92"/>
      <c r="HEL328" s="92"/>
      <c r="HEM328" s="92"/>
      <c r="HEN328" s="92"/>
      <c r="HEO328" s="92"/>
      <c r="HEP328" s="92"/>
      <c r="HEQ328" s="92"/>
      <c r="HER328" s="92"/>
      <c r="HES328" s="92"/>
      <c r="HET328" s="92"/>
      <c r="HEU328" s="92"/>
      <c r="HEV328" s="92"/>
      <c r="HEW328" s="92"/>
      <c r="HEX328" s="92"/>
      <c r="HEY328" s="92"/>
      <c r="HEZ328" s="92"/>
      <c r="HFA328" s="92"/>
      <c r="HFB328" s="92"/>
      <c r="HFC328" s="92"/>
      <c r="HFD328" s="92"/>
      <c r="HFE328" s="92"/>
      <c r="HFF328" s="92"/>
      <c r="HFG328" s="92"/>
      <c r="HFH328" s="92"/>
      <c r="HFI328" s="92"/>
      <c r="HFJ328" s="92"/>
      <c r="HFK328" s="92"/>
      <c r="HFL328" s="92"/>
      <c r="HFM328" s="92"/>
      <c r="HFN328" s="92"/>
      <c r="HFO328" s="92"/>
      <c r="HFP328" s="92"/>
      <c r="HFQ328" s="92"/>
      <c r="HFR328" s="92"/>
      <c r="HFS328" s="92"/>
      <c r="HFT328" s="92"/>
      <c r="HFU328" s="92"/>
      <c r="HFV328" s="92"/>
      <c r="HFW328" s="92"/>
      <c r="HFX328" s="92"/>
      <c r="HFY328" s="92"/>
      <c r="HFZ328" s="92"/>
      <c r="HGA328" s="92"/>
      <c r="HGB328" s="92"/>
      <c r="HGC328" s="92"/>
      <c r="HGD328" s="92"/>
      <c r="HGE328" s="92"/>
      <c r="HGF328" s="92"/>
      <c r="HGG328" s="92"/>
      <c r="HGH328" s="92"/>
      <c r="HGI328" s="92"/>
      <c r="HGJ328" s="92"/>
      <c r="HGK328" s="92"/>
      <c r="HGL328" s="92"/>
      <c r="HGM328" s="92"/>
      <c r="HGN328" s="92"/>
      <c r="HGO328" s="92"/>
      <c r="HGP328" s="92"/>
      <c r="HGQ328" s="92"/>
      <c r="HGR328" s="92"/>
      <c r="HGS328" s="92"/>
      <c r="HGT328" s="92"/>
      <c r="HGU328" s="92"/>
      <c r="HGV328" s="92"/>
      <c r="HGW328" s="92"/>
      <c r="HGX328" s="92"/>
      <c r="HGY328" s="92"/>
      <c r="HGZ328" s="92"/>
      <c r="HHA328" s="92"/>
      <c r="HHB328" s="92"/>
      <c r="HHC328" s="92"/>
      <c r="HHD328" s="92"/>
      <c r="HHE328" s="92"/>
      <c r="HHF328" s="92"/>
      <c r="HHG328" s="92"/>
      <c r="HHH328" s="92"/>
      <c r="HHI328" s="92"/>
      <c r="HHJ328" s="92"/>
      <c r="HHK328" s="92"/>
      <c r="HHL328" s="92"/>
      <c r="HHM328" s="92"/>
      <c r="HHN328" s="92"/>
      <c r="HHO328" s="92"/>
      <c r="HHP328" s="92"/>
      <c r="HHQ328" s="92"/>
      <c r="HHR328" s="92"/>
      <c r="HHS328" s="92"/>
      <c r="HHT328" s="92"/>
      <c r="HHU328" s="92"/>
      <c r="HHV328" s="92"/>
      <c r="HHW328" s="92"/>
      <c r="HHX328" s="92"/>
      <c r="HHY328" s="92"/>
      <c r="HHZ328" s="92"/>
      <c r="HIA328" s="92"/>
      <c r="HIB328" s="92"/>
      <c r="HIC328" s="92"/>
      <c r="HID328" s="92"/>
      <c r="HIE328" s="92"/>
      <c r="HIF328" s="92"/>
      <c r="HIG328" s="92"/>
      <c r="HIH328" s="92"/>
      <c r="HII328" s="92"/>
      <c r="HIJ328" s="92"/>
      <c r="HIK328" s="92"/>
      <c r="HIL328" s="92"/>
      <c r="HIM328" s="92"/>
      <c r="HIN328" s="92"/>
      <c r="HIO328" s="92"/>
      <c r="HIP328" s="92"/>
      <c r="HIQ328" s="92"/>
      <c r="HIR328" s="92"/>
      <c r="HIS328" s="92"/>
      <c r="HIT328" s="92"/>
      <c r="HIU328" s="92"/>
      <c r="HIV328" s="92"/>
      <c r="HIW328" s="92"/>
      <c r="HIX328" s="92"/>
      <c r="HIY328" s="92"/>
      <c r="HIZ328" s="92"/>
      <c r="HJA328" s="92"/>
      <c r="HJB328" s="92"/>
      <c r="HJC328" s="92"/>
      <c r="HJD328" s="92"/>
      <c r="HJE328" s="92"/>
      <c r="HJF328" s="92"/>
      <c r="HJG328" s="92"/>
      <c r="HJH328" s="92"/>
      <c r="HJI328" s="92"/>
      <c r="HJJ328" s="92"/>
      <c r="HJK328" s="92"/>
      <c r="HJL328" s="92"/>
      <c r="HJM328" s="92"/>
      <c r="HJN328" s="92"/>
      <c r="HJO328" s="92"/>
      <c r="HJP328" s="92"/>
      <c r="HJQ328" s="92"/>
      <c r="HJR328" s="92"/>
      <c r="HJS328" s="92"/>
      <c r="HJT328" s="92"/>
      <c r="HJU328" s="92"/>
      <c r="HJV328" s="92"/>
      <c r="HJW328" s="92"/>
      <c r="HJX328" s="92"/>
      <c r="HJY328" s="92"/>
      <c r="HJZ328" s="92"/>
      <c r="HKA328" s="92"/>
      <c r="HKB328" s="92"/>
      <c r="HKC328" s="92"/>
      <c r="HKD328" s="92"/>
      <c r="HKE328" s="92"/>
      <c r="HKF328" s="92"/>
      <c r="HKG328" s="92"/>
      <c r="HKH328" s="92"/>
      <c r="HKI328" s="92"/>
      <c r="HKJ328" s="92"/>
      <c r="HKK328" s="92"/>
      <c r="HKL328" s="92"/>
      <c r="HKM328" s="92"/>
      <c r="HKN328" s="92"/>
      <c r="HKO328" s="92"/>
      <c r="HKP328" s="92"/>
      <c r="HKQ328" s="92"/>
      <c r="HKR328" s="92"/>
      <c r="HKS328" s="92"/>
      <c r="HKT328" s="92"/>
      <c r="HKU328" s="92"/>
      <c r="HKV328" s="92"/>
      <c r="HKW328" s="92"/>
      <c r="HKX328" s="92"/>
      <c r="HKY328" s="92"/>
      <c r="HKZ328" s="92"/>
      <c r="HLA328" s="92"/>
      <c r="HLB328" s="92"/>
      <c r="HLC328" s="92"/>
      <c r="HLD328" s="92"/>
      <c r="HLE328" s="92"/>
      <c r="HLF328" s="92"/>
      <c r="HLG328" s="92"/>
      <c r="HLH328" s="92"/>
      <c r="HLI328" s="92"/>
      <c r="HLJ328" s="92"/>
      <c r="HLK328" s="92"/>
      <c r="HLL328" s="92"/>
      <c r="HLM328" s="92"/>
      <c r="HLN328" s="92"/>
      <c r="HLO328" s="92"/>
      <c r="HLP328" s="92"/>
      <c r="HLQ328" s="92"/>
      <c r="HLR328" s="92"/>
      <c r="HLS328" s="92"/>
      <c r="HLT328" s="92"/>
      <c r="HLU328" s="92"/>
      <c r="HLV328" s="92"/>
      <c r="HLW328" s="92"/>
      <c r="HLX328" s="92"/>
      <c r="HLY328" s="92"/>
      <c r="HLZ328" s="92"/>
      <c r="HMA328" s="92"/>
      <c r="HMB328" s="92"/>
      <c r="HMC328" s="92"/>
      <c r="HMD328" s="92"/>
      <c r="HME328" s="92"/>
      <c r="HMF328" s="92"/>
      <c r="HMG328" s="92"/>
      <c r="HMH328" s="92"/>
      <c r="HMI328" s="92"/>
      <c r="HMJ328" s="92"/>
      <c r="HMK328" s="92"/>
      <c r="HML328" s="92"/>
      <c r="HMM328" s="92"/>
      <c r="HMN328" s="92"/>
      <c r="HMO328" s="92"/>
      <c r="HMP328" s="92"/>
      <c r="HMQ328" s="92"/>
      <c r="HMR328" s="92"/>
      <c r="HMS328" s="92"/>
      <c r="HMT328" s="92"/>
      <c r="HMU328" s="92"/>
      <c r="HMV328" s="92"/>
      <c r="HMW328" s="92"/>
      <c r="HMX328" s="92"/>
      <c r="HMY328" s="92"/>
      <c r="HMZ328" s="92"/>
      <c r="HNA328" s="92"/>
      <c r="HNB328" s="92"/>
      <c r="HNC328" s="92"/>
      <c r="HND328" s="92"/>
      <c r="HNE328" s="92"/>
      <c r="HNF328" s="92"/>
      <c r="HNG328" s="92"/>
      <c r="HNH328" s="92"/>
      <c r="HNI328" s="92"/>
      <c r="HNJ328" s="92"/>
      <c r="HNK328" s="92"/>
      <c r="HNL328" s="92"/>
      <c r="HNM328" s="92"/>
      <c r="HNN328" s="92"/>
      <c r="HNO328" s="92"/>
      <c r="HNP328" s="92"/>
      <c r="HNQ328" s="92"/>
      <c r="HNR328" s="92"/>
      <c r="HNS328" s="92"/>
      <c r="HNT328" s="92"/>
      <c r="HNU328" s="92"/>
      <c r="HNV328" s="92"/>
      <c r="HNW328" s="92"/>
      <c r="HNX328" s="92"/>
      <c r="HNY328" s="92"/>
      <c r="HNZ328" s="92"/>
      <c r="HOA328" s="92"/>
      <c r="HOB328" s="92"/>
      <c r="HOC328" s="92"/>
      <c r="HOD328" s="92"/>
      <c r="HOE328" s="92"/>
      <c r="HOF328" s="92"/>
      <c r="HOG328" s="92"/>
      <c r="HOH328" s="92"/>
      <c r="HOI328" s="92"/>
      <c r="HOJ328" s="92"/>
      <c r="HOK328" s="92"/>
      <c r="HOL328" s="92"/>
      <c r="HOM328" s="92"/>
      <c r="HON328" s="92"/>
      <c r="HOO328" s="92"/>
      <c r="HOP328" s="92"/>
      <c r="HOQ328" s="92"/>
      <c r="HOR328" s="92"/>
      <c r="HOS328" s="92"/>
      <c r="HOT328" s="92"/>
      <c r="HOU328" s="92"/>
      <c r="HOV328" s="92"/>
      <c r="HOW328" s="92"/>
      <c r="HOX328" s="92"/>
      <c r="HOY328" s="92"/>
      <c r="HOZ328" s="92"/>
      <c r="HPA328" s="92"/>
      <c r="HPB328" s="92"/>
      <c r="HPC328" s="92"/>
      <c r="HPD328" s="92"/>
      <c r="HPE328" s="92"/>
      <c r="HPF328" s="92"/>
      <c r="HPG328" s="92"/>
      <c r="HPH328" s="92"/>
      <c r="HPI328" s="92"/>
      <c r="HPJ328" s="92"/>
      <c r="HPK328" s="92"/>
      <c r="HPL328" s="92"/>
      <c r="HPM328" s="92"/>
      <c r="HPN328" s="92"/>
      <c r="HPO328" s="92"/>
      <c r="HPP328" s="92"/>
      <c r="HPQ328" s="92"/>
      <c r="HPR328" s="92"/>
      <c r="HPS328" s="92"/>
      <c r="HPT328" s="92"/>
      <c r="HPU328" s="92"/>
      <c r="HPV328" s="92"/>
      <c r="HPW328" s="92"/>
      <c r="HPX328" s="92"/>
      <c r="HPY328" s="92"/>
      <c r="HPZ328" s="92"/>
      <c r="HQA328" s="92"/>
      <c r="HQB328" s="92"/>
      <c r="HQC328" s="92"/>
      <c r="HQD328" s="92"/>
      <c r="HQE328" s="92"/>
      <c r="HQF328" s="92"/>
      <c r="HQG328" s="92"/>
      <c r="HQH328" s="92"/>
      <c r="HQI328" s="92"/>
      <c r="HQJ328" s="92"/>
      <c r="HQK328" s="92"/>
      <c r="HQL328" s="92"/>
      <c r="HQM328" s="92"/>
      <c r="HQN328" s="92"/>
      <c r="HQO328" s="92"/>
      <c r="HQP328" s="92"/>
      <c r="HQQ328" s="92"/>
      <c r="HQR328" s="92"/>
      <c r="HQS328" s="92"/>
      <c r="HQT328" s="92"/>
      <c r="HQU328" s="92"/>
      <c r="HQV328" s="92"/>
      <c r="HQW328" s="92"/>
      <c r="HQX328" s="92"/>
      <c r="HQY328" s="92"/>
      <c r="HQZ328" s="92"/>
      <c r="HRA328" s="92"/>
      <c r="HRB328" s="92"/>
      <c r="HRC328" s="92"/>
      <c r="HRD328" s="92"/>
      <c r="HRE328" s="92"/>
      <c r="HRF328" s="92"/>
      <c r="HRG328" s="92"/>
      <c r="HRH328" s="92"/>
      <c r="HRI328" s="92"/>
      <c r="HRJ328" s="92"/>
      <c r="HRK328" s="92"/>
      <c r="HRL328" s="92"/>
      <c r="HRM328" s="92"/>
      <c r="HRN328" s="92"/>
      <c r="HRO328" s="92"/>
      <c r="HRP328" s="92"/>
      <c r="HRQ328" s="92"/>
      <c r="HRR328" s="92"/>
      <c r="HRS328" s="92"/>
      <c r="HRT328" s="92"/>
      <c r="HRU328" s="92"/>
      <c r="HRV328" s="92"/>
      <c r="HRW328" s="92"/>
      <c r="HRX328" s="92"/>
      <c r="HRY328" s="92"/>
      <c r="HRZ328" s="92"/>
      <c r="HSA328" s="92"/>
      <c r="HSB328" s="92"/>
      <c r="HSC328" s="92"/>
      <c r="HSD328" s="92"/>
      <c r="HSE328" s="92"/>
      <c r="HSF328" s="92"/>
      <c r="HSG328" s="92"/>
      <c r="HSH328" s="92"/>
      <c r="HSI328" s="92"/>
      <c r="HSJ328" s="92"/>
      <c r="HSK328" s="92"/>
      <c r="HSL328" s="92"/>
      <c r="HSM328" s="92"/>
      <c r="HSN328" s="92"/>
      <c r="HSO328" s="92"/>
      <c r="HSP328" s="92"/>
      <c r="HSQ328" s="92"/>
      <c r="HSR328" s="92"/>
      <c r="HSS328" s="92"/>
      <c r="HST328" s="92"/>
      <c r="HSU328" s="92"/>
      <c r="HSV328" s="92"/>
      <c r="HSW328" s="92"/>
      <c r="HSX328" s="92"/>
      <c r="HSY328" s="92"/>
      <c r="HSZ328" s="92"/>
      <c r="HTA328" s="92"/>
      <c r="HTB328" s="92"/>
      <c r="HTC328" s="92"/>
      <c r="HTD328" s="92"/>
      <c r="HTE328" s="92"/>
      <c r="HTF328" s="92"/>
      <c r="HTG328" s="92"/>
      <c r="HTH328" s="92"/>
      <c r="HTI328" s="92"/>
      <c r="HTJ328" s="92"/>
      <c r="HTK328" s="92"/>
      <c r="HTL328" s="92"/>
      <c r="HTM328" s="92"/>
      <c r="HTN328" s="92"/>
      <c r="HTO328" s="92"/>
      <c r="HTP328" s="92"/>
      <c r="HTQ328" s="92"/>
      <c r="HTR328" s="92"/>
      <c r="HTS328" s="92"/>
      <c r="HTT328" s="92"/>
      <c r="HTU328" s="92"/>
      <c r="HTV328" s="92"/>
      <c r="HTW328" s="92"/>
      <c r="HTX328" s="92"/>
      <c r="HTY328" s="92"/>
      <c r="HTZ328" s="92"/>
      <c r="HUA328" s="92"/>
      <c r="HUB328" s="92"/>
      <c r="HUC328" s="92"/>
      <c r="HUD328" s="92"/>
      <c r="HUE328" s="92"/>
      <c r="HUF328" s="92"/>
      <c r="HUG328" s="92"/>
      <c r="HUH328" s="92"/>
      <c r="HUI328" s="92"/>
      <c r="HUJ328" s="92"/>
      <c r="HUK328" s="92"/>
      <c r="HUL328" s="92"/>
      <c r="HUM328" s="92"/>
      <c r="HUN328" s="92"/>
      <c r="HUO328" s="92"/>
      <c r="HUP328" s="92"/>
      <c r="HUQ328" s="92"/>
      <c r="HUR328" s="92"/>
      <c r="HUS328" s="92"/>
      <c r="HUT328" s="92"/>
      <c r="HUU328" s="92"/>
      <c r="HUV328" s="92"/>
      <c r="HUW328" s="92"/>
      <c r="HUX328" s="92"/>
      <c r="HUY328" s="92"/>
      <c r="HUZ328" s="92"/>
      <c r="HVA328" s="92"/>
      <c r="HVB328" s="92"/>
      <c r="HVC328" s="92"/>
      <c r="HVD328" s="92"/>
      <c r="HVE328" s="92"/>
      <c r="HVF328" s="92"/>
      <c r="HVG328" s="92"/>
      <c r="HVH328" s="92"/>
      <c r="HVI328" s="92"/>
      <c r="HVJ328" s="92"/>
      <c r="HVK328" s="92"/>
      <c r="HVL328" s="92"/>
      <c r="HVM328" s="92"/>
      <c r="HVN328" s="92"/>
      <c r="HVO328" s="92"/>
      <c r="HVP328" s="92"/>
      <c r="HVQ328" s="92"/>
      <c r="HVR328" s="92"/>
      <c r="HVS328" s="92"/>
      <c r="HVT328" s="92"/>
      <c r="HVU328" s="92"/>
      <c r="HVV328" s="92"/>
      <c r="HVW328" s="92"/>
      <c r="HVX328" s="92"/>
      <c r="HVY328" s="92"/>
      <c r="HVZ328" s="92"/>
      <c r="HWA328" s="92"/>
      <c r="HWB328" s="92"/>
      <c r="HWC328" s="92"/>
      <c r="HWD328" s="92"/>
      <c r="HWE328" s="92"/>
      <c r="HWF328" s="92"/>
      <c r="HWG328" s="92"/>
      <c r="HWH328" s="92"/>
      <c r="HWI328" s="92"/>
      <c r="HWJ328" s="92"/>
      <c r="HWK328" s="92"/>
      <c r="HWL328" s="92"/>
      <c r="HWM328" s="92"/>
      <c r="HWN328" s="92"/>
      <c r="HWO328" s="92"/>
      <c r="HWP328" s="92"/>
      <c r="HWQ328" s="92"/>
      <c r="HWR328" s="92"/>
      <c r="HWS328" s="92"/>
      <c r="HWT328" s="92"/>
      <c r="HWU328" s="92"/>
      <c r="HWV328" s="92"/>
      <c r="HWW328" s="92"/>
      <c r="HWX328" s="92"/>
      <c r="HWY328" s="92"/>
      <c r="HWZ328" s="92"/>
      <c r="HXA328" s="92"/>
      <c r="HXB328" s="92"/>
      <c r="HXC328" s="92"/>
      <c r="HXD328" s="92"/>
      <c r="HXE328" s="92"/>
      <c r="HXF328" s="92"/>
      <c r="HXG328" s="92"/>
      <c r="HXH328" s="92"/>
      <c r="HXI328" s="92"/>
      <c r="HXJ328" s="92"/>
      <c r="HXK328" s="92"/>
      <c r="HXL328" s="92"/>
      <c r="HXM328" s="92"/>
      <c r="HXN328" s="92"/>
      <c r="HXO328" s="92"/>
      <c r="HXP328" s="92"/>
      <c r="HXQ328" s="92"/>
      <c r="HXR328" s="92"/>
      <c r="HXS328" s="92"/>
      <c r="HXT328" s="92"/>
      <c r="HXU328" s="92"/>
      <c r="HXV328" s="92"/>
      <c r="HXW328" s="92"/>
      <c r="HXX328" s="92"/>
      <c r="HXY328" s="92"/>
      <c r="HXZ328" s="92"/>
      <c r="HYA328" s="92"/>
      <c r="HYB328" s="92"/>
      <c r="HYC328" s="92"/>
      <c r="HYD328" s="92"/>
      <c r="HYE328" s="92"/>
      <c r="HYF328" s="92"/>
      <c r="HYG328" s="92"/>
      <c r="HYH328" s="92"/>
      <c r="HYI328" s="92"/>
      <c r="HYJ328" s="92"/>
      <c r="HYK328" s="92"/>
      <c r="HYL328" s="92"/>
      <c r="HYM328" s="92"/>
      <c r="HYN328" s="92"/>
      <c r="HYO328" s="92"/>
      <c r="HYP328" s="92"/>
      <c r="HYQ328" s="92"/>
      <c r="HYR328" s="92"/>
      <c r="HYS328" s="92"/>
      <c r="HYT328" s="92"/>
      <c r="HYU328" s="92"/>
      <c r="HYV328" s="92"/>
      <c r="HYW328" s="92"/>
      <c r="HYX328" s="92"/>
      <c r="HYY328" s="92"/>
      <c r="HYZ328" s="92"/>
      <c r="HZA328" s="92"/>
      <c r="HZB328" s="92"/>
      <c r="HZC328" s="92"/>
      <c r="HZD328" s="92"/>
      <c r="HZE328" s="92"/>
      <c r="HZF328" s="92"/>
      <c r="HZG328" s="92"/>
      <c r="HZH328" s="92"/>
      <c r="HZI328" s="92"/>
      <c r="HZJ328" s="92"/>
      <c r="HZK328" s="92"/>
      <c r="HZL328" s="92"/>
      <c r="HZM328" s="92"/>
      <c r="HZN328" s="92"/>
      <c r="HZO328" s="92"/>
      <c r="HZP328" s="92"/>
      <c r="HZQ328" s="92"/>
      <c r="HZR328" s="92"/>
      <c r="HZS328" s="92"/>
      <c r="HZT328" s="92"/>
      <c r="HZU328" s="92"/>
      <c r="HZV328" s="92"/>
      <c r="HZW328" s="92"/>
      <c r="HZX328" s="92"/>
      <c r="HZY328" s="92"/>
      <c r="HZZ328" s="92"/>
      <c r="IAA328" s="92"/>
      <c r="IAB328" s="92"/>
      <c r="IAC328" s="92"/>
      <c r="IAD328" s="92"/>
      <c r="IAE328" s="92"/>
      <c r="IAF328" s="92"/>
      <c r="IAG328" s="92"/>
      <c r="IAH328" s="92"/>
      <c r="IAI328" s="92"/>
      <c r="IAJ328" s="92"/>
      <c r="IAK328" s="92"/>
      <c r="IAL328" s="92"/>
      <c r="IAM328" s="92"/>
      <c r="IAN328" s="92"/>
      <c r="IAO328" s="92"/>
      <c r="IAP328" s="92"/>
      <c r="IAQ328" s="92"/>
      <c r="IAR328" s="92"/>
      <c r="IAS328" s="92"/>
      <c r="IAT328" s="92"/>
      <c r="IAU328" s="92"/>
      <c r="IAV328" s="92"/>
      <c r="IAW328" s="92"/>
      <c r="IAX328" s="92"/>
      <c r="IAY328" s="92"/>
      <c r="IAZ328" s="92"/>
      <c r="IBA328" s="92"/>
      <c r="IBB328" s="92"/>
      <c r="IBC328" s="92"/>
      <c r="IBD328" s="92"/>
      <c r="IBE328" s="92"/>
      <c r="IBF328" s="92"/>
      <c r="IBG328" s="92"/>
      <c r="IBH328" s="92"/>
      <c r="IBI328" s="92"/>
      <c r="IBJ328" s="92"/>
      <c r="IBK328" s="92"/>
      <c r="IBL328" s="92"/>
      <c r="IBM328" s="92"/>
      <c r="IBN328" s="92"/>
      <c r="IBO328" s="92"/>
      <c r="IBP328" s="92"/>
      <c r="IBQ328" s="92"/>
      <c r="IBR328" s="92"/>
      <c r="IBS328" s="92"/>
      <c r="IBT328" s="92"/>
      <c r="IBU328" s="92"/>
      <c r="IBV328" s="92"/>
      <c r="IBW328" s="92"/>
      <c r="IBX328" s="92"/>
      <c r="IBY328" s="92"/>
      <c r="IBZ328" s="92"/>
      <c r="ICA328" s="92"/>
      <c r="ICB328" s="92"/>
      <c r="ICC328" s="92"/>
      <c r="ICD328" s="92"/>
      <c r="ICE328" s="92"/>
      <c r="ICF328" s="92"/>
      <c r="ICG328" s="92"/>
      <c r="ICH328" s="92"/>
      <c r="ICI328" s="92"/>
      <c r="ICJ328" s="92"/>
      <c r="ICK328" s="92"/>
      <c r="ICL328" s="92"/>
      <c r="ICM328" s="92"/>
      <c r="ICN328" s="92"/>
      <c r="ICO328" s="92"/>
      <c r="ICP328" s="92"/>
      <c r="ICQ328" s="92"/>
      <c r="ICR328" s="92"/>
      <c r="ICS328" s="92"/>
      <c r="ICT328" s="92"/>
      <c r="ICU328" s="92"/>
      <c r="ICV328" s="92"/>
      <c r="ICW328" s="92"/>
      <c r="ICX328" s="92"/>
      <c r="ICY328" s="92"/>
      <c r="ICZ328" s="92"/>
      <c r="IDA328" s="92"/>
      <c r="IDB328" s="92"/>
      <c r="IDC328" s="92"/>
      <c r="IDD328" s="92"/>
      <c r="IDE328" s="92"/>
      <c r="IDF328" s="92"/>
      <c r="IDG328" s="92"/>
      <c r="IDH328" s="92"/>
      <c r="IDI328" s="92"/>
      <c r="IDJ328" s="92"/>
      <c r="IDK328" s="92"/>
      <c r="IDL328" s="92"/>
      <c r="IDM328" s="92"/>
      <c r="IDN328" s="92"/>
      <c r="IDO328" s="92"/>
      <c r="IDP328" s="92"/>
      <c r="IDQ328" s="92"/>
      <c r="IDR328" s="92"/>
      <c r="IDS328" s="92"/>
      <c r="IDT328" s="92"/>
      <c r="IDU328" s="92"/>
      <c r="IDV328" s="92"/>
      <c r="IDW328" s="92"/>
      <c r="IDX328" s="92"/>
      <c r="IDY328" s="92"/>
      <c r="IDZ328" s="92"/>
      <c r="IEA328" s="92"/>
      <c r="IEB328" s="92"/>
      <c r="IEC328" s="92"/>
      <c r="IED328" s="92"/>
      <c r="IEE328" s="92"/>
      <c r="IEF328" s="92"/>
      <c r="IEG328" s="92"/>
      <c r="IEH328" s="92"/>
      <c r="IEI328" s="92"/>
      <c r="IEJ328" s="92"/>
      <c r="IEK328" s="92"/>
      <c r="IEL328" s="92"/>
      <c r="IEM328" s="92"/>
      <c r="IEN328" s="92"/>
      <c r="IEO328" s="92"/>
      <c r="IEP328" s="92"/>
      <c r="IEQ328" s="92"/>
      <c r="IER328" s="92"/>
      <c r="IES328" s="92"/>
      <c r="IET328" s="92"/>
      <c r="IEU328" s="92"/>
      <c r="IEV328" s="92"/>
      <c r="IEW328" s="92"/>
      <c r="IEX328" s="92"/>
      <c r="IEY328" s="92"/>
      <c r="IEZ328" s="92"/>
      <c r="IFA328" s="92"/>
      <c r="IFB328" s="92"/>
      <c r="IFC328" s="92"/>
      <c r="IFD328" s="92"/>
      <c r="IFE328" s="92"/>
      <c r="IFF328" s="92"/>
      <c r="IFG328" s="92"/>
      <c r="IFH328" s="92"/>
      <c r="IFI328" s="92"/>
      <c r="IFJ328" s="92"/>
      <c r="IFK328" s="92"/>
      <c r="IFL328" s="92"/>
      <c r="IFM328" s="92"/>
      <c r="IFN328" s="92"/>
      <c r="IFO328" s="92"/>
      <c r="IFP328" s="92"/>
      <c r="IFQ328" s="92"/>
      <c r="IFR328" s="92"/>
      <c r="IFS328" s="92"/>
      <c r="IFT328" s="92"/>
      <c r="IFU328" s="92"/>
      <c r="IFV328" s="92"/>
      <c r="IFW328" s="92"/>
      <c r="IFX328" s="92"/>
      <c r="IFY328" s="92"/>
      <c r="IFZ328" s="92"/>
      <c r="IGA328" s="92"/>
      <c r="IGB328" s="92"/>
      <c r="IGC328" s="92"/>
      <c r="IGD328" s="92"/>
      <c r="IGE328" s="92"/>
      <c r="IGF328" s="92"/>
      <c r="IGG328" s="92"/>
      <c r="IGH328" s="92"/>
      <c r="IGI328" s="92"/>
      <c r="IGJ328" s="92"/>
      <c r="IGK328" s="92"/>
      <c r="IGL328" s="92"/>
      <c r="IGM328" s="92"/>
      <c r="IGN328" s="92"/>
      <c r="IGO328" s="92"/>
      <c r="IGP328" s="92"/>
      <c r="IGQ328" s="92"/>
      <c r="IGR328" s="92"/>
      <c r="IGS328" s="92"/>
      <c r="IGT328" s="92"/>
      <c r="IGU328" s="92"/>
      <c r="IGV328" s="92"/>
      <c r="IGW328" s="92"/>
      <c r="IGX328" s="92"/>
      <c r="IGY328" s="92"/>
      <c r="IGZ328" s="92"/>
      <c r="IHA328" s="92"/>
      <c r="IHB328" s="92"/>
      <c r="IHC328" s="92"/>
      <c r="IHD328" s="92"/>
      <c r="IHE328" s="92"/>
      <c r="IHF328" s="92"/>
      <c r="IHG328" s="92"/>
      <c r="IHH328" s="92"/>
      <c r="IHI328" s="92"/>
      <c r="IHJ328" s="92"/>
      <c r="IHK328" s="92"/>
      <c r="IHL328" s="92"/>
      <c r="IHM328" s="92"/>
      <c r="IHN328" s="92"/>
      <c r="IHO328" s="92"/>
      <c r="IHP328" s="92"/>
      <c r="IHQ328" s="92"/>
      <c r="IHR328" s="92"/>
      <c r="IHS328" s="92"/>
      <c r="IHT328" s="92"/>
      <c r="IHU328" s="92"/>
      <c r="IHV328" s="92"/>
      <c r="IHW328" s="92"/>
      <c r="IHX328" s="92"/>
      <c r="IHY328" s="92"/>
      <c r="IHZ328" s="92"/>
      <c r="IIA328" s="92"/>
      <c r="IIB328" s="92"/>
      <c r="IIC328" s="92"/>
      <c r="IID328" s="92"/>
      <c r="IIE328" s="92"/>
      <c r="IIF328" s="92"/>
      <c r="IIG328" s="92"/>
      <c r="IIH328" s="92"/>
      <c r="III328" s="92"/>
      <c r="IIJ328" s="92"/>
      <c r="IIK328" s="92"/>
      <c r="IIL328" s="92"/>
      <c r="IIM328" s="92"/>
      <c r="IIN328" s="92"/>
      <c r="IIO328" s="92"/>
      <c r="IIP328" s="92"/>
      <c r="IIQ328" s="92"/>
      <c r="IIR328" s="92"/>
      <c r="IIS328" s="92"/>
      <c r="IIT328" s="92"/>
      <c r="IIU328" s="92"/>
      <c r="IIV328" s="92"/>
      <c r="IIW328" s="92"/>
      <c r="IIX328" s="92"/>
      <c r="IIY328" s="92"/>
      <c r="IIZ328" s="92"/>
      <c r="IJA328" s="92"/>
      <c r="IJB328" s="92"/>
      <c r="IJC328" s="92"/>
      <c r="IJD328" s="92"/>
      <c r="IJE328" s="92"/>
      <c r="IJF328" s="92"/>
      <c r="IJG328" s="92"/>
      <c r="IJH328" s="92"/>
      <c r="IJI328" s="92"/>
      <c r="IJJ328" s="92"/>
      <c r="IJK328" s="92"/>
      <c r="IJL328" s="92"/>
      <c r="IJM328" s="92"/>
      <c r="IJN328" s="92"/>
      <c r="IJO328" s="92"/>
      <c r="IJP328" s="92"/>
      <c r="IJQ328" s="92"/>
      <c r="IJR328" s="92"/>
      <c r="IJS328" s="92"/>
      <c r="IJT328" s="92"/>
      <c r="IJU328" s="92"/>
      <c r="IJV328" s="92"/>
      <c r="IJW328" s="92"/>
      <c r="IJX328" s="92"/>
      <c r="IJY328" s="92"/>
      <c r="IJZ328" s="92"/>
      <c r="IKA328" s="92"/>
      <c r="IKB328" s="92"/>
      <c r="IKC328" s="92"/>
      <c r="IKD328" s="92"/>
      <c r="IKE328" s="92"/>
      <c r="IKF328" s="92"/>
      <c r="IKG328" s="92"/>
      <c r="IKH328" s="92"/>
      <c r="IKI328" s="92"/>
      <c r="IKJ328" s="92"/>
      <c r="IKK328" s="92"/>
      <c r="IKL328" s="92"/>
      <c r="IKM328" s="92"/>
      <c r="IKN328" s="92"/>
      <c r="IKO328" s="92"/>
      <c r="IKP328" s="92"/>
      <c r="IKQ328" s="92"/>
      <c r="IKR328" s="92"/>
      <c r="IKS328" s="92"/>
      <c r="IKT328" s="92"/>
      <c r="IKU328" s="92"/>
      <c r="IKV328" s="92"/>
      <c r="IKW328" s="92"/>
      <c r="IKX328" s="92"/>
      <c r="IKY328" s="92"/>
      <c r="IKZ328" s="92"/>
      <c r="ILA328" s="92"/>
      <c r="ILB328" s="92"/>
      <c r="ILC328" s="92"/>
      <c r="ILD328" s="92"/>
      <c r="ILE328" s="92"/>
      <c r="ILF328" s="92"/>
      <c r="ILG328" s="92"/>
      <c r="ILH328" s="92"/>
      <c r="ILI328" s="92"/>
      <c r="ILJ328" s="92"/>
      <c r="ILK328" s="92"/>
      <c r="ILL328" s="92"/>
      <c r="ILM328" s="92"/>
      <c r="ILN328" s="92"/>
      <c r="ILO328" s="92"/>
      <c r="ILP328" s="92"/>
      <c r="ILQ328" s="92"/>
      <c r="ILR328" s="92"/>
      <c r="ILS328" s="92"/>
      <c r="ILT328" s="92"/>
      <c r="ILU328" s="92"/>
      <c r="ILV328" s="92"/>
      <c r="ILW328" s="92"/>
      <c r="ILX328" s="92"/>
      <c r="ILY328" s="92"/>
      <c r="ILZ328" s="92"/>
      <c r="IMA328" s="92"/>
      <c r="IMB328" s="92"/>
      <c r="IMC328" s="92"/>
      <c r="IMD328" s="92"/>
      <c r="IME328" s="92"/>
      <c r="IMF328" s="92"/>
      <c r="IMG328" s="92"/>
      <c r="IMH328" s="92"/>
      <c r="IMI328" s="92"/>
      <c r="IMJ328" s="92"/>
      <c r="IMK328" s="92"/>
      <c r="IML328" s="92"/>
      <c r="IMM328" s="92"/>
      <c r="IMN328" s="92"/>
      <c r="IMO328" s="92"/>
      <c r="IMP328" s="92"/>
      <c r="IMQ328" s="92"/>
      <c r="IMR328" s="92"/>
      <c r="IMS328" s="92"/>
      <c r="IMT328" s="92"/>
      <c r="IMU328" s="92"/>
      <c r="IMV328" s="92"/>
      <c r="IMW328" s="92"/>
      <c r="IMX328" s="92"/>
      <c r="IMY328" s="92"/>
      <c r="IMZ328" s="92"/>
      <c r="INA328" s="92"/>
      <c r="INB328" s="92"/>
      <c r="INC328" s="92"/>
      <c r="IND328" s="92"/>
      <c r="INE328" s="92"/>
      <c r="INF328" s="92"/>
      <c r="ING328" s="92"/>
      <c r="INH328" s="92"/>
      <c r="INI328" s="92"/>
      <c r="INJ328" s="92"/>
      <c r="INK328" s="92"/>
      <c r="INL328" s="92"/>
      <c r="INM328" s="92"/>
      <c r="INN328" s="92"/>
      <c r="INO328" s="92"/>
      <c r="INP328" s="92"/>
      <c r="INQ328" s="92"/>
      <c r="INR328" s="92"/>
      <c r="INS328" s="92"/>
      <c r="INT328" s="92"/>
      <c r="INU328" s="92"/>
      <c r="INV328" s="92"/>
      <c r="INW328" s="92"/>
      <c r="INX328" s="92"/>
      <c r="INY328" s="92"/>
      <c r="INZ328" s="92"/>
      <c r="IOA328" s="92"/>
      <c r="IOB328" s="92"/>
      <c r="IOC328" s="92"/>
      <c r="IOD328" s="92"/>
      <c r="IOE328" s="92"/>
      <c r="IOF328" s="92"/>
      <c r="IOG328" s="92"/>
      <c r="IOH328" s="92"/>
      <c r="IOI328" s="92"/>
      <c r="IOJ328" s="92"/>
      <c r="IOK328" s="92"/>
      <c r="IOL328" s="92"/>
      <c r="IOM328" s="92"/>
      <c r="ION328" s="92"/>
      <c r="IOO328" s="92"/>
      <c r="IOP328" s="92"/>
      <c r="IOQ328" s="92"/>
      <c r="IOR328" s="92"/>
      <c r="IOS328" s="92"/>
      <c r="IOT328" s="92"/>
      <c r="IOU328" s="92"/>
      <c r="IOV328" s="92"/>
      <c r="IOW328" s="92"/>
      <c r="IOX328" s="92"/>
      <c r="IOY328" s="92"/>
      <c r="IOZ328" s="92"/>
      <c r="IPA328" s="92"/>
      <c r="IPB328" s="92"/>
      <c r="IPC328" s="92"/>
      <c r="IPD328" s="92"/>
      <c r="IPE328" s="92"/>
      <c r="IPF328" s="92"/>
      <c r="IPG328" s="92"/>
      <c r="IPH328" s="92"/>
      <c r="IPI328" s="92"/>
      <c r="IPJ328" s="92"/>
      <c r="IPK328" s="92"/>
      <c r="IPL328" s="92"/>
      <c r="IPM328" s="92"/>
      <c r="IPN328" s="92"/>
      <c r="IPO328" s="92"/>
      <c r="IPP328" s="92"/>
      <c r="IPQ328" s="92"/>
      <c r="IPR328" s="92"/>
      <c r="IPS328" s="92"/>
      <c r="IPT328" s="92"/>
      <c r="IPU328" s="92"/>
      <c r="IPV328" s="92"/>
      <c r="IPW328" s="92"/>
      <c r="IPX328" s="92"/>
      <c r="IPY328" s="92"/>
      <c r="IPZ328" s="92"/>
      <c r="IQA328" s="92"/>
      <c r="IQB328" s="92"/>
      <c r="IQC328" s="92"/>
      <c r="IQD328" s="92"/>
      <c r="IQE328" s="92"/>
      <c r="IQF328" s="92"/>
      <c r="IQG328" s="92"/>
      <c r="IQH328" s="92"/>
      <c r="IQI328" s="92"/>
      <c r="IQJ328" s="92"/>
      <c r="IQK328" s="92"/>
      <c r="IQL328" s="92"/>
      <c r="IQM328" s="92"/>
      <c r="IQN328" s="92"/>
      <c r="IQO328" s="92"/>
      <c r="IQP328" s="92"/>
      <c r="IQQ328" s="92"/>
      <c r="IQR328" s="92"/>
      <c r="IQS328" s="92"/>
      <c r="IQT328" s="92"/>
      <c r="IQU328" s="92"/>
      <c r="IQV328" s="92"/>
      <c r="IQW328" s="92"/>
      <c r="IQX328" s="92"/>
      <c r="IQY328" s="92"/>
      <c r="IQZ328" s="92"/>
      <c r="IRA328" s="92"/>
      <c r="IRB328" s="92"/>
      <c r="IRC328" s="92"/>
      <c r="IRD328" s="92"/>
      <c r="IRE328" s="92"/>
      <c r="IRF328" s="92"/>
      <c r="IRG328" s="92"/>
      <c r="IRH328" s="92"/>
      <c r="IRI328" s="92"/>
      <c r="IRJ328" s="92"/>
      <c r="IRK328" s="92"/>
      <c r="IRL328" s="92"/>
      <c r="IRM328" s="92"/>
      <c r="IRN328" s="92"/>
      <c r="IRO328" s="92"/>
      <c r="IRP328" s="92"/>
      <c r="IRQ328" s="92"/>
      <c r="IRR328" s="92"/>
      <c r="IRS328" s="92"/>
      <c r="IRT328" s="92"/>
      <c r="IRU328" s="92"/>
      <c r="IRV328" s="92"/>
      <c r="IRW328" s="92"/>
      <c r="IRX328" s="92"/>
      <c r="IRY328" s="92"/>
      <c r="IRZ328" s="92"/>
      <c r="ISA328" s="92"/>
      <c r="ISB328" s="92"/>
      <c r="ISC328" s="92"/>
      <c r="ISD328" s="92"/>
      <c r="ISE328" s="92"/>
      <c r="ISF328" s="92"/>
      <c r="ISG328" s="92"/>
      <c r="ISH328" s="92"/>
      <c r="ISI328" s="92"/>
      <c r="ISJ328" s="92"/>
      <c r="ISK328" s="92"/>
      <c r="ISL328" s="92"/>
      <c r="ISM328" s="92"/>
      <c r="ISN328" s="92"/>
      <c r="ISO328" s="92"/>
      <c r="ISP328" s="92"/>
      <c r="ISQ328" s="92"/>
      <c r="ISR328" s="92"/>
      <c r="ISS328" s="92"/>
      <c r="IST328" s="92"/>
      <c r="ISU328" s="92"/>
      <c r="ISV328" s="92"/>
      <c r="ISW328" s="92"/>
      <c r="ISX328" s="92"/>
      <c r="ISY328" s="92"/>
      <c r="ISZ328" s="92"/>
      <c r="ITA328" s="92"/>
      <c r="ITB328" s="92"/>
      <c r="ITC328" s="92"/>
      <c r="ITD328" s="92"/>
      <c r="ITE328" s="92"/>
      <c r="ITF328" s="92"/>
      <c r="ITG328" s="92"/>
      <c r="ITH328" s="92"/>
      <c r="ITI328" s="92"/>
      <c r="ITJ328" s="92"/>
      <c r="ITK328" s="92"/>
      <c r="ITL328" s="92"/>
      <c r="ITM328" s="92"/>
      <c r="ITN328" s="92"/>
      <c r="ITO328" s="92"/>
      <c r="ITP328" s="92"/>
      <c r="ITQ328" s="92"/>
      <c r="ITR328" s="92"/>
      <c r="ITS328" s="92"/>
      <c r="ITT328" s="92"/>
      <c r="ITU328" s="92"/>
      <c r="ITV328" s="92"/>
      <c r="ITW328" s="92"/>
      <c r="ITX328" s="92"/>
      <c r="ITY328" s="92"/>
      <c r="ITZ328" s="92"/>
      <c r="IUA328" s="92"/>
      <c r="IUB328" s="92"/>
      <c r="IUC328" s="92"/>
      <c r="IUD328" s="92"/>
      <c r="IUE328" s="92"/>
      <c r="IUF328" s="92"/>
      <c r="IUG328" s="92"/>
      <c r="IUH328" s="92"/>
      <c r="IUI328" s="92"/>
      <c r="IUJ328" s="92"/>
      <c r="IUK328" s="92"/>
      <c r="IUL328" s="92"/>
      <c r="IUM328" s="92"/>
      <c r="IUN328" s="92"/>
      <c r="IUO328" s="92"/>
      <c r="IUP328" s="92"/>
      <c r="IUQ328" s="92"/>
      <c r="IUR328" s="92"/>
      <c r="IUS328" s="92"/>
      <c r="IUT328" s="92"/>
      <c r="IUU328" s="92"/>
      <c r="IUV328" s="92"/>
      <c r="IUW328" s="92"/>
      <c r="IUX328" s="92"/>
      <c r="IUY328" s="92"/>
      <c r="IUZ328" s="92"/>
      <c r="IVA328" s="92"/>
      <c r="IVB328" s="92"/>
      <c r="IVC328" s="92"/>
      <c r="IVD328" s="92"/>
      <c r="IVE328" s="92"/>
      <c r="IVF328" s="92"/>
      <c r="IVG328" s="92"/>
      <c r="IVH328" s="92"/>
      <c r="IVI328" s="92"/>
      <c r="IVJ328" s="92"/>
      <c r="IVK328" s="92"/>
      <c r="IVL328" s="92"/>
      <c r="IVM328" s="92"/>
      <c r="IVN328" s="92"/>
      <c r="IVO328" s="92"/>
      <c r="IVP328" s="92"/>
      <c r="IVQ328" s="92"/>
      <c r="IVR328" s="92"/>
      <c r="IVS328" s="92"/>
      <c r="IVT328" s="92"/>
      <c r="IVU328" s="92"/>
      <c r="IVV328" s="92"/>
      <c r="IVW328" s="92"/>
      <c r="IVX328" s="92"/>
      <c r="IVY328" s="92"/>
      <c r="IVZ328" s="92"/>
      <c r="IWA328" s="92"/>
      <c r="IWB328" s="92"/>
      <c r="IWC328" s="92"/>
      <c r="IWD328" s="92"/>
      <c r="IWE328" s="92"/>
      <c r="IWF328" s="92"/>
      <c r="IWG328" s="92"/>
      <c r="IWH328" s="92"/>
      <c r="IWI328" s="92"/>
      <c r="IWJ328" s="92"/>
      <c r="IWK328" s="92"/>
      <c r="IWL328" s="92"/>
      <c r="IWM328" s="92"/>
      <c r="IWN328" s="92"/>
      <c r="IWO328" s="92"/>
      <c r="IWP328" s="92"/>
      <c r="IWQ328" s="92"/>
      <c r="IWR328" s="92"/>
      <c r="IWS328" s="92"/>
      <c r="IWT328" s="92"/>
      <c r="IWU328" s="92"/>
      <c r="IWV328" s="92"/>
      <c r="IWW328" s="92"/>
      <c r="IWX328" s="92"/>
      <c r="IWY328" s="92"/>
      <c r="IWZ328" s="92"/>
      <c r="IXA328" s="92"/>
      <c r="IXB328" s="92"/>
      <c r="IXC328" s="92"/>
      <c r="IXD328" s="92"/>
      <c r="IXE328" s="92"/>
      <c r="IXF328" s="92"/>
      <c r="IXG328" s="92"/>
      <c r="IXH328" s="92"/>
      <c r="IXI328" s="92"/>
      <c r="IXJ328" s="92"/>
      <c r="IXK328" s="92"/>
      <c r="IXL328" s="92"/>
      <c r="IXM328" s="92"/>
      <c r="IXN328" s="92"/>
      <c r="IXO328" s="92"/>
      <c r="IXP328" s="92"/>
      <c r="IXQ328" s="92"/>
      <c r="IXR328" s="92"/>
      <c r="IXS328" s="92"/>
      <c r="IXT328" s="92"/>
      <c r="IXU328" s="92"/>
      <c r="IXV328" s="92"/>
      <c r="IXW328" s="92"/>
      <c r="IXX328" s="92"/>
      <c r="IXY328" s="92"/>
      <c r="IXZ328" s="92"/>
      <c r="IYA328" s="92"/>
      <c r="IYB328" s="92"/>
      <c r="IYC328" s="92"/>
      <c r="IYD328" s="92"/>
      <c r="IYE328" s="92"/>
      <c r="IYF328" s="92"/>
      <c r="IYG328" s="92"/>
      <c r="IYH328" s="92"/>
      <c r="IYI328" s="92"/>
      <c r="IYJ328" s="92"/>
      <c r="IYK328" s="92"/>
      <c r="IYL328" s="92"/>
      <c r="IYM328" s="92"/>
      <c r="IYN328" s="92"/>
      <c r="IYO328" s="92"/>
      <c r="IYP328" s="92"/>
      <c r="IYQ328" s="92"/>
      <c r="IYR328" s="92"/>
      <c r="IYS328" s="92"/>
      <c r="IYT328" s="92"/>
      <c r="IYU328" s="92"/>
      <c r="IYV328" s="92"/>
      <c r="IYW328" s="92"/>
      <c r="IYX328" s="92"/>
      <c r="IYY328" s="92"/>
      <c r="IYZ328" s="92"/>
      <c r="IZA328" s="92"/>
      <c r="IZB328" s="92"/>
      <c r="IZC328" s="92"/>
      <c r="IZD328" s="92"/>
      <c r="IZE328" s="92"/>
      <c r="IZF328" s="92"/>
      <c r="IZG328" s="92"/>
      <c r="IZH328" s="92"/>
      <c r="IZI328" s="92"/>
      <c r="IZJ328" s="92"/>
      <c r="IZK328" s="92"/>
      <c r="IZL328" s="92"/>
      <c r="IZM328" s="92"/>
      <c r="IZN328" s="92"/>
      <c r="IZO328" s="92"/>
      <c r="IZP328" s="92"/>
      <c r="IZQ328" s="92"/>
      <c r="IZR328" s="92"/>
      <c r="IZS328" s="92"/>
      <c r="IZT328" s="92"/>
      <c r="IZU328" s="92"/>
      <c r="IZV328" s="92"/>
      <c r="IZW328" s="92"/>
      <c r="IZX328" s="92"/>
      <c r="IZY328" s="92"/>
      <c r="IZZ328" s="92"/>
      <c r="JAA328" s="92"/>
      <c r="JAB328" s="92"/>
      <c r="JAC328" s="92"/>
      <c r="JAD328" s="92"/>
      <c r="JAE328" s="92"/>
      <c r="JAF328" s="92"/>
      <c r="JAG328" s="92"/>
      <c r="JAH328" s="92"/>
      <c r="JAI328" s="92"/>
      <c r="JAJ328" s="92"/>
      <c r="JAK328" s="92"/>
      <c r="JAL328" s="92"/>
      <c r="JAM328" s="92"/>
      <c r="JAN328" s="92"/>
      <c r="JAO328" s="92"/>
      <c r="JAP328" s="92"/>
      <c r="JAQ328" s="92"/>
      <c r="JAR328" s="92"/>
      <c r="JAS328" s="92"/>
      <c r="JAT328" s="92"/>
      <c r="JAU328" s="92"/>
      <c r="JAV328" s="92"/>
      <c r="JAW328" s="92"/>
      <c r="JAX328" s="92"/>
      <c r="JAY328" s="92"/>
      <c r="JAZ328" s="92"/>
      <c r="JBA328" s="92"/>
      <c r="JBB328" s="92"/>
      <c r="JBC328" s="92"/>
      <c r="JBD328" s="92"/>
      <c r="JBE328" s="92"/>
      <c r="JBF328" s="92"/>
      <c r="JBG328" s="92"/>
      <c r="JBH328" s="92"/>
      <c r="JBI328" s="92"/>
      <c r="JBJ328" s="92"/>
      <c r="JBK328" s="92"/>
      <c r="JBL328" s="92"/>
      <c r="JBM328" s="92"/>
      <c r="JBN328" s="92"/>
      <c r="JBO328" s="92"/>
      <c r="JBP328" s="92"/>
      <c r="JBQ328" s="92"/>
      <c r="JBR328" s="92"/>
      <c r="JBS328" s="92"/>
      <c r="JBT328" s="92"/>
      <c r="JBU328" s="92"/>
      <c r="JBV328" s="92"/>
      <c r="JBW328" s="92"/>
      <c r="JBX328" s="92"/>
      <c r="JBY328" s="92"/>
      <c r="JBZ328" s="92"/>
      <c r="JCA328" s="92"/>
      <c r="JCB328" s="92"/>
      <c r="JCC328" s="92"/>
      <c r="JCD328" s="92"/>
      <c r="JCE328" s="92"/>
      <c r="JCF328" s="92"/>
      <c r="JCG328" s="92"/>
      <c r="JCH328" s="92"/>
      <c r="JCI328" s="92"/>
      <c r="JCJ328" s="92"/>
      <c r="JCK328" s="92"/>
      <c r="JCL328" s="92"/>
      <c r="JCM328" s="92"/>
      <c r="JCN328" s="92"/>
      <c r="JCO328" s="92"/>
      <c r="JCP328" s="92"/>
      <c r="JCQ328" s="92"/>
      <c r="JCR328" s="92"/>
      <c r="JCS328" s="92"/>
      <c r="JCT328" s="92"/>
      <c r="JCU328" s="92"/>
      <c r="JCV328" s="92"/>
      <c r="JCW328" s="92"/>
      <c r="JCX328" s="92"/>
      <c r="JCY328" s="92"/>
      <c r="JCZ328" s="92"/>
      <c r="JDA328" s="92"/>
      <c r="JDB328" s="92"/>
      <c r="JDC328" s="92"/>
      <c r="JDD328" s="92"/>
      <c r="JDE328" s="92"/>
      <c r="JDF328" s="92"/>
      <c r="JDG328" s="92"/>
      <c r="JDH328" s="92"/>
      <c r="JDI328" s="92"/>
      <c r="JDJ328" s="92"/>
      <c r="JDK328" s="92"/>
      <c r="JDL328" s="92"/>
      <c r="JDM328" s="92"/>
      <c r="JDN328" s="92"/>
      <c r="JDO328" s="92"/>
      <c r="JDP328" s="92"/>
      <c r="JDQ328" s="92"/>
      <c r="JDR328" s="92"/>
      <c r="JDS328" s="92"/>
      <c r="JDT328" s="92"/>
      <c r="JDU328" s="92"/>
      <c r="JDV328" s="92"/>
      <c r="JDW328" s="92"/>
      <c r="JDX328" s="92"/>
      <c r="JDY328" s="92"/>
      <c r="JDZ328" s="92"/>
      <c r="JEA328" s="92"/>
      <c r="JEB328" s="92"/>
      <c r="JEC328" s="92"/>
      <c r="JED328" s="92"/>
      <c r="JEE328" s="92"/>
      <c r="JEF328" s="92"/>
      <c r="JEG328" s="92"/>
      <c r="JEH328" s="92"/>
      <c r="JEI328" s="92"/>
      <c r="JEJ328" s="92"/>
      <c r="JEK328" s="92"/>
      <c r="JEL328" s="92"/>
      <c r="JEM328" s="92"/>
      <c r="JEN328" s="92"/>
      <c r="JEO328" s="92"/>
      <c r="JEP328" s="92"/>
      <c r="JEQ328" s="92"/>
      <c r="JER328" s="92"/>
      <c r="JES328" s="92"/>
      <c r="JET328" s="92"/>
      <c r="JEU328" s="92"/>
      <c r="JEV328" s="92"/>
      <c r="JEW328" s="92"/>
      <c r="JEX328" s="92"/>
      <c r="JEY328" s="92"/>
      <c r="JEZ328" s="92"/>
      <c r="JFA328" s="92"/>
      <c r="JFB328" s="92"/>
      <c r="JFC328" s="92"/>
      <c r="JFD328" s="92"/>
      <c r="JFE328" s="92"/>
      <c r="JFF328" s="92"/>
      <c r="JFG328" s="92"/>
      <c r="JFH328" s="92"/>
      <c r="JFI328" s="92"/>
      <c r="JFJ328" s="92"/>
      <c r="JFK328" s="92"/>
      <c r="JFL328" s="92"/>
      <c r="JFM328" s="92"/>
      <c r="JFN328" s="92"/>
      <c r="JFO328" s="92"/>
      <c r="JFP328" s="92"/>
      <c r="JFQ328" s="92"/>
      <c r="JFR328" s="92"/>
      <c r="JFS328" s="92"/>
      <c r="JFT328" s="92"/>
      <c r="JFU328" s="92"/>
      <c r="JFV328" s="92"/>
      <c r="JFW328" s="92"/>
      <c r="JFX328" s="92"/>
      <c r="JFY328" s="92"/>
      <c r="JFZ328" s="92"/>
      <c r="JGA328" s="92"/>
      <c r="JGB328" s="92"/>
      <c r="JGC328" s="92"/>
      <c r="JGD328" s="92"/>
      <c r="JGE328" s="92"/>
      <c r="JGF328" s="92"/>
      <c r="JGG328" s="92"/>
      <c r="JGH328" s="92"/>
      <c r="JGI328" s="92"/>
      <c r="JGJ328" s="92"/>
      <c r="JGK328" s="92"/>
      <c r="JGL328" s="92"/>
      <c r="JGM328" s="92"/>
      <c r="JGN328" s="92"/>
      <c r="JGO328" s="92"/>
      <c r="JGP328" s="92"/>
      <c r="JGQ328" s="92"/>
      <c r="JGR328" s="92"/>
      <c r="JGS328" s="92"/>
      <c r="JGT328" s="92"/>
      <c r="JGU328" s="92"/>
      <c r="JGV328" s="92"/>
      <c r="JGW328" s="92"/>
      <c r="JGX328" s="92"/>
      <c r="JGY328" s="92"/>
      <c r="JGZ328" s="92"/>
      <c r="JHA328" s="92"/>
      <c r="JHB328" s="92"/>
      <c r="JHC328" s="92"/>
      <c r="JHD328" s="92"/>
      <c r="JHE328" s="92"/>
      <c r="JHF328" s="92"/>
      <c r="JHG328" s="92"/>
      <c r="JHH328" s="92"/>
      <c r="JHI328" s="92"/>
      <c r="JHJ328" s="92"/>
      <c r="JHK328" s="92"/>
      <c r="JHL328" s="92"/>
      <c r="JHM328" s="92"/>
      <c r="JHN328" s="92"/>
      <c r="JHO328" s="92"/>
      <c r="JHP328" s="92"/>
      <c r="JHQ328" s="92"/>
      <c r="JHR328" s="92"/>
      <c r="JHS328" s="92"/>
      <c r="JHT328" s="92"/>
      <c r="JHU328" s="92"/>
      <c r="JHV328" s="92"/>
      <c r="JHW328" s="92"/>
      <c r="JHX328" s="92"/>
      <c r="JHY328" s="92"/>
      <c r="JHZ328" s="92"/>
      <c r="JIA328" s="92"/>
      <c r="JIB328" s="92"/>
      <c r="JIC328" s="92"/>
      <c r="JID328" s="92"/>
      <c r="JIE328" s="92"/>
      <c r="JIF328" s="92"/>
      <c r="JIG328" s="92"/>
      <c r="JIH328" s="92"/>
      <c r="JII328" s="92"/>
      <c r="JIJ328" s="92"/>
      <c r="JIK328" s="92"/>
      <c r="JIL328" s="92"/>
      <c r="JIM328" s="92"/>
      <c r="JIN328" s="92"/>
      <c r="JIO328" s="92"/>
      <c r="JIP328" s="92"/>
      <c r="JIQ328" s="92"/>
      <c r="JIR328" s="92"/>
      <c r="JIS328" s="92"/>
      <c r="JIT328" s="92"/>
      <c r="JIU328" s="92"/>
      <c r="JIV328" s="92"/>
      <c r="JIW328" s="92"/>
      <c r="JIX328" s="92"/>
      <c r="JIY328" s="92"/>
      <c r="JIZ328" s="92"/>
      <c r="JJA328" s="92"/>
      <c r="JJB328" s="92"/>
      <c r="JJC328" s="92"/>
      <c r="JJD328" s="92"/>
      <c r="JJE328" s="92"/>
      <c r="JJF328" s="92"/>
      <c r="JJG328" s="92"/>
      <c r="JJH328" s="92"/>
      <c r="JJI328" s="92"/>
      <c r="JJJ328" s="92"/>
      <c r="JJK328" s="92"/>
      <c r="JJL328" s="92"/>
      <c r="JJM328" s="92"/>
      <c r="JJN328" s="92"/>
      <c r="JJO328" s="92"/>
      <c r="JJP328" s="92"/>
      <c r="JJQ328" s="92"/>
      <c r="JJR328" s="92"/>
      <c r="JJS328" s="92"/>
      <c r="JJT328" s="92"/>
      <c r="JJU328" s="92"/>
      <c r="JJV328" s="92"/>
      <c r="JJW328" s="92"/>
      <c r="JJX328" s="92"/>
      <c r="JJY328" s="92"/>
      <c r="JJZ328" s="92"/>
      <c r="JKA328" s="92"/>
      <c r="JKB328" s="92"/>
      <c r="JKC328" s="92"/>
      <c r="JKD328" s="92"/>
      <c r="JKE328" s="92"/>
      <c r="JKF328" s="92"/>
      <c r="JKG328" s="92"/>
      <c r="JKH328" s="92"/>
      <c r="JKI328" s="92"/>
      <c r="JKJ328" s="92"/>
      <c r="JKK328" s="92"/>
      <c r="JKL328" s="92"/>
      <c r="JKM328" s="92"/>
      <c r="JKN328" s="92"/>
      <c r="JKO328" s="92"/>
      <c r="JKP328" s="92"/>
      <c r="JKQ328" s="92"/>
      <c r="JKR328" s="92"/>
      <c r="JKS328" s="92"/>
      <c r="JKT328" s="92"/>
      <c r="JKU328" s="92"/>
      <c r="JKV328" s="92"/>
      <c r="JKW328" s="92"/>
      <c r="JKX328" s="92"/>
      <c r="JKY328" s="92"/>
      <c r="JKZ328" s="92"/>
      <c r="JLA328" s="92"/>
      <c r="JLB328" s="92"/>
      <c r="JLC328" s="92"/>
      <c r="JLD328" s="92"/>
      <c r="JLE328" s="92"/>
      <c r="JLF328" s="92"/>
      <c r="JLG328" s="92"/>
      <c r="JLH328" s="92"/>
      <c r="JLI328" s="92"/>
      <c r="JLJ328" s="92"/>
      <c r="JLK328" s="92"/>
      <c r="JLL328" s="92"/>
      <c r="JLM328" s="92"/>
      <c r="JLN328" s="92"/>
      <c r="JLO328" s="92"/>
      <c r="JLP328" s="92"/>
      <c r="JLQ328" s="92"/>
      <c r="JLR328" s="92"/>
      <c r="JLS328" s="92"/>
      <c r="JLT328" s="92"/>
      <c r="JLU328" s="92"/>
      <c r="JLV328" s="92"/>
      <c r="JLW328" s="92"/>
      <c r="JLX328" s="92"/>
      <c r="JLY328" s="92"/>
      <c r="JLZ328" s="92"/>
      <c r="JMA328" s="92"/>
      <c r="JMB328" s="92"/>
      <c r="JMC328" s="92"/>
      <c r="JMD328" s="92"/>
      <c r="JME328" s="92"/>
      <c r="JMF328" s="92"/>
      <c r="JMG328" s="92"/>
      <c r="JMH328" s="92"/>
      <c r="JMI328" s="92"/>
      <c r="JMJ328" s="92"/>
      <c r="JMK328" s="92"/>
      <c r="JML328" s="92"/>
      <c r="JMM328" s="92"/>
      <c r="JMN328" s="92"/>
      <c r="JMO328" s="92"/>
      <c r="JMP328" s="92"/>
      <c r="JMQ328" s="92"/>
      <c r="JMR328" s="92"/>
      <c r="JMS328" s="92"/>
      <c r="JMT328" s="92"/>
      <c r="JMU328" s="92"/>
      <c r="JMV328" s="92"/>
      <c r="JMW328" s="92"/>
      <c r="JMX328" s="92"/>
      <c r="JMY328" s="92"/>
      <c r="JMZ328" s="92"/>
      <c r="JNA328" s="92"/>
      <c r="JNB328" s="92"/>
      <c r="JNC328" s="92"/>
      <c r="JND328" s="92"/>
      <c r="JNE328" s="92"/>
      <c r="JNF328" s="92"/>
      <c r="JNG328" s="92"/>
      <c r="JNH328" s="92"/>
      <c r="JNI328" s="92"/>
      <c r="JNJ328" s="92"/>
      <c r="JNK328" s="92"/>
      <c r="JNL328" s="92"/>
      <c r="JNM328" s="92"/>
      <c r="JNN328" s="92"/>
      <c r="JNO328" s="92"/>
      <c r="JNP328" s="92"/>
      <c r="JNQ328" s="92"/>
      <c r="JNR328" s="92"/>
      <c r="JNS328" s="92"/>
      <c r="JNT328" s="92"/>
      <c r="JNU328" s="92"/>
      <c r="JNV328" s="92"/>
      <c r="JNW328" s="92"/>
      <c r="JNX328" s="92"/>
      <c r="JNY328" s="92"/>
      <c r="JNZ328" s="92"/>
      <c r="JOA328" s="92"/>
      <c r="JOB328" s="92"/>
      <c r="JOC328" s="92"/>
      <c r="JOD328" s="92"/>
      <c r="JOE328" s="92"/>
      <c r="JOF328" s="92"/>
      <c r="JOG328" s="92"/>
      <c r="JOH328" s="92"/>
      <c r="JOI328" s="92"/>
      <c r="JOJ328" s="92"/>
      <c r="JOK328" s="92"/>
      <c r="JOL328" s="92"/>
      <c r="JOM328" s="92"/>
      <c r="JON328" s="92"/>
      <c r="JOO328" s="92"/>
      <c r="JOP328" s="92"/>
      <c r="JOQ328" s="92"/>
      <c r="JOR328" s="92"/>
      <c r="JOS328" s="92"/>
      <c r="JOT328" s="92"/>
      <c r="JOU328" s="92"/>
      <c r="JOV328" s="92"/>
      <c r="JOW328" s="92"/>
      <c r="JOX328" s="92"/>
      <c r="JOY328" s="92"/>
      <c r="JOZ328" s="92"/>
      <c r="JPA328" s="92"/>
      <c r="JPB328" s="92"/>
      <c r="JPC328" s="92"/>
      <c r="JPD328" s="92"/>
      <c r="JPE328" s="92"/>
      <c r="JPF328" s="92"/>
      <c r="JPG328" s="92"/>
      <c r="JPH328" s="92"/>
      <c r="JPI328" s="92"/>
      <c r="JPJ328" s="92"/>
      <c r="JPK328" s="92"/>
      <c r="JPL328" s="92"/>
      <c r="JPM328" s="92"/>
      <c r="JPN328" s="92"/>
      <c r="JPO328" s="92"/>
      <c r="JPP328" s="92"/>
      <c r="JPQ328" s="92"/>
      <c r="JPR328" s="92"/>
      <c r="JPS328" s="92"/>
      <c r="JPT328" s="92"/>
      <c r="JPU328" s="92"/>
      <c r="JPV328" s="92"/>
      <c r="JPW328" s="92"/>
      <c r="JPX328" s="92"/>
      <c r="JPY328" s="92"/>
      <c r="JPZ328" s="92"/>
      <c r="JQA328" s="92"/>
      <c r="JQB328" s="92"/>
      <c r="JQC328" s="92"/>
      <c r="JQD328" s="92"/>
      <c r="JQE328" s="92"/>
      <c r="JQF328" s="92"/>
      <c r="JQG328" s="92"/>
      <c r="JQH328" s="92"/>
      <c r="JQI328" s="92"/>
      <c r="JQJ328" s="92"/>
      <c r="JQK328" s="92"/>
      <c r="JQL328" s="92"/>
      <c r="JQM328" s="92"/>
      <c r="JQN328" s="92"/>
      <c r="JQO328" s="92"/>
      <c r="JQP328" s="92"/>
      <c r="JQQ328" s="92"/>
      <c r="JQR328" s="92"/>
      <c r="JQS328" s="92"/>
      <c r="JQT328" s="92"/>
      <c r="JQU328" s="92"/>
      <c r="JQV328" s="92"/>
      <c r="JQW328" s="92"/>
      <c r="JQX328" s="92"/>
      <c r="JQY328" s="92"/>
      <c r="JQZ328" s="92"/>
      <c r="JRA328" s="92"/>
      <c r="JRB328" s="92"/>
      <c r="JRC328" s="92"/>
      <c r="JRD328" s="92"/>
      <c r="JRE328" s="92"/>
      <c r="JRF328" s="92"/>
      <c r="JRG328" s="92"/>
      <c r="JRH328" s="92"/>
      <c r="JRI328" s="92"/>
      <c r="JRJ328" s="92"/>
      <c r="JRK328" s="92"/>
      <c r="JRL328" s="92"/>
      <c r="JRM328" s="92"/>
      <c r="JRN328" s="92"/>
      <c r="JRO328" s="92"/>
      <c r="JRP328" s="92"/>
      <c r="JRQ328" s="92"/>
      <c r="JRR328" s="92"/>
      <c r="JRS328" s="92"/>
      <c r="JRT328" s="92"/>
      <c r="JRU328" s="92"/>
      <c r="JRV328" s="92"/>
      <c r="JRW328" s="92"/>
      <c r="JRX328" s="92"/>
      <c r="JRY328" s="92"/>
      <c r="JRZ328" s="92"/>
      <c r="JSA328" s="92"/>
      <c r="JSB328" s="92"/>
      <c r="JSC328" s="92"/>
      <c r="JSD328" s="92"/>
      <c r="JSE328" s="92"/>
      <c r="JSF328" s="92"/>
      <c r="JSG328" s="92"/>
      <c r="JSH328" s="92"/>
      <c r="JSI328" s="92"/>
      <c r="JSJ328" s="92"/>
      <c r="JSK328" s="92"/>
      <c r="JSL328" s="92"/>
      <c r="JSM328" s="92"/>
      <c r="JSN328" s="92"/>
      <c r="JSO328" s="92"/>
      <c r="JSP328" s="92"/>
      <c r="JSQ328" s="92"/>
      <c r="JSR328" s="92"/>
      <c r="JSS328" s="92"/>
      <c r="JST328" s="92"/>
      <c r="JSU328" s="92"/>
      <c r="JSV328" s="92"/>
      <c r="JSW328" s="92"/>
      <c r="JSX328" s="92"/>
      <c r="JSY328" s="92"/>
      <c r="JSZ328" s="92"/>
      <c r="JTA328" s="92"/>
      <c r="JTB328" s="92"/>
      <c r="JTC328" s="92"/>
      <c r="JTD328" s="92"/>
      <c r="JTE328" s="92"/>
      <c r="JTF328" s="92"/>
      <c r="JTG328" s="92"/>
      <c r="JTH328" s="92"/>
      <c r="JTI328" s="92"/>
      <c r="JTJ328" s="92"/>
      <c r="JTK328" s="92"/>
      <c r="JTL328" s="92"/>
      <c r="JTM328" s="92"/>
      <c r="JTN328" s="92"/>
      <c r="JTO328" s="92"/>
      <c r="JTP328" s="92"/>
      <c r="JTQ328" s="92"/>
      <c r="JTR328" s="92"/>
      <c r="JTS328" s="92"/>
      <c r="JTT328" s="92"/>
      <c r="JTU328" s="92"/>
      <c r="JTV328" s="92"/>
      <c r="JTW328" s="92"/>
      <c r="JTX328" s="92"/>
      <c r="JTY328" s="92"/>
      <c r="JTZ328" s="92"/>
      <c r="JUA328" s="92"/>
      <c r="JUB328" s="92"/>
      <c r="JUC328" s="92"/>
      <c r="JUD328" s="92"/>
      <c r="JUE328" s="92"/>
      <c r="JUF328" s="92"/>
      <c r="JUG328" s="92"/>
      <c r="JUH328" s="92"/>
      <c r="JUI328" s="92"/>
      <c r="JUJ328" s="92"/>
      <c r="JUK328" s="92"/>
      <c r="JUL328" s="92"/>
      <c r="JUM328" s="92"/>
      <c r="JUN328" s="92"/>
      <c r="JUO328" s="92"/>
      <c r="JUP328" s="92"/>
      <c r="JUQ328" s="92"/>
      <c r="JUR328" s="92"/>
      <c r="JUS328" s="92"/>
      <c r="JUT328" s="92"/>
      <c r="JUU328" s="92"/>
      <c r="JUV328" s="92"/>
      <c r="JUW328" s="92"/>
      <c r="JUX328" s="92"/>
      <c r="JUY328" s="92"/>
      <c r="JUZ328" s="92"/>
      <c r="JVA328" s="92"/>
      <c r="JVB328" s="92"/>
      <c r="JVC328" s="92"/>
      <c r="JVD328" s="92"/>
      <c r="JVE328" s="92"/>
      <c r="JVF328" s="92"/>
      <c r="JVG328" s="92"/>
      <c r="JVH328" s="92"/>
      <c r="JVI328" s="92"/>
      <c r="JVJ328" s="92"/>
      <c r="JVK328" s="92"/>
      <c r="JVL328" s="92"/>
      <c r="JVM328" s="92"/>
      <c r="JVN328" s="92"/>
      <c r="JVO328" s="92"/>
      <c r="JVP328" s="92"/>
      <c r="JVQ328" s="92"/>
      <c r="JVR328" s="92"/>
      <c r="JVS328" s="92"/>
      <c r="JVT328" s="92"/>
      <c r="JVU328" s="92"/>
      <c r="JVV328" s="92"/>
      <c r="JVW328" s="92"/>
      <c r="JVX328" s="92"/>
      <c r="JVY328" s="92"/>
      <c r="JVZ328" s="92"/>
      <c r="JWA328" s="92"/>
      <c r="JWB328" s="92"/>
      <c r="JWC328" s="92"/>
      <c r="JWD328" s="92"/>
      <c r="JWE328" s="92"/>
      <c r="JWF328" s="92"/>
      <c r="JWG328" s="92"/>
      <c r="JWH328" s="92"/>
      <c r="JWI328" s="92"/>
      <c r="JWJ328" s="92"/>
      <c r="JWK328" s="92"/>
      <c r="JWL328" s="92"/>
      <c r="JWM328" s="92"/>
      <c r="JWN328" s="92"/>
      <c r="JWO328" s="92"/>
      <c r="JWP328" s="92"/>
      <c r="JWQ328" s="92"/>
      <c r="JWR328" s="92"/>
      <c r="JWS328" s="92"/>
      <c r="JWT328" s="92"/>
      <c r="JWU328" s="92"/>
      <c r="JWV328" s="92"/>
      <c r="JWW328" s="92"/>
      <c r="JWX328" s="92"/>
      <c r="JWY328" s="92"/>
      <c r="JWZ328" s="92"/>
      <c r="JXA328" s="92"/>
      <c r="JXB328" s="92"/>
      <c r="JXC328" s="92"/>
      <c r="JXD328" s="92"/>
      <c r="JXE328" s="92"/>
      <c r="JXF328" s="92"/>
      <c r="JXG328" s="92"/>
      <c r="JXH328" s="92"/>
      <c r="JXI328" s="92"/>
      <c r="JXJ328" s="92"/>
      <c r="JXK328" s="92"/>
      <c r="JXL328" s="92"/>
      <c r="JXM328" s="92"/>
      <c r="JXN328" s="92"/>
      <c r="JXO328" s="92"/>
      <c r="JXP328" s="92"/>
      <c r="JXQ328" s="92"/>
      <c r="JXR328" s="92"/>
      <c r="JXS328" s="92"/>
      <c r="JXT328" s="92"/>
      <c r="JXU328" s="92"/>
      <c r="JXV328" s="92"/>
      <c r="JXW328" s="92"/>
      <c r="JXX328" s="92"/>
      <c r="JXY328" s="92"/>
      <c r="JXZ328" s="92"/>
      <c r="JYA328" s="92"/>
      <c r="JYB328" s="92"/>
      <c r="JYC328" s="92"/>
      <c r="JYD328" s="92"/>
      <c r="JYE328" s="92"/>
      <c r="JYF328" s="92"/>
      <c r="JYG328" s="92"/>
      <c r="JYH328" s="92"/>
      <c r="JYI328" s="92"/>
      <c r="JYJ328" s="92"/>
      <c r="JYK328" s="92"/>
      <c r="JYL328" s="92"/>
      <c r="JYM328" s="92"/>
      <c r="JYN328" s="92"/>
      <c r="JYO328" s="92"/>
      <c r="JYP328" s="92"/>
      <c r="JYQ328" s="92"/>
      <c r="JYR328" s="92"/>
      <c r="JYS328" s="92"/>
      <c r="JYT328" s="92"/>
      <c r="JYU328" s="92"/>
      <c r="JYV328" s="92"/>
      <c r="JYW328" s="92"/>
      <c r="JYX328" s="92"/>
      <c r="JYY328" s="92"/>
      <c r="JYZ328" s="92"/>
      <c r="JZA328" s="92"/>
      <c r="JZB328" s="92"/>
      <c r="JZC328" s="92"/>
      <c r="JZD328" s="92"/>
      <c r="JZE328" s="92"/>
      <c r="JZF328" s="92"/>
      <c r="JZG328" s="92"/>
      <c r="JZH328" s="92"/>
      <c r="JZI328" s="92"/>
      <c r="JZJ328" s="92"/>
      <c r="JZK328" s="92"/>
      <c r="JZL328" s="92"/>
      <c r="JZM328" s="92"/>
      <c r="JZN328" s="92"/>
      <c r="JZO328" s="92"/>
      <c r="JZP328" s="92"/>
      <c r="JZQ328" s="92"/>
      <c r="JZR328" s="92"/>
      <c r="JZS328" s="92"/>
      <c r="JZT328" s="92"/>
      <c r="JZU328" s="92"/>
      <c r="JZV328" s="92"/>
      <c r="JZW328" s="92"/>
      <c r="JZX328" s="92"/>
      <c r="JZY328" s="92"/>
      <c r="JZZ328" s="92"/>
      <c r="KAA328" s="92"/>
      <c r="KAB328" s="92"/>
      <c r="KAC328" s="92"/>
      <c r="KAD328" s="92"/>
      <c r="KAE328" s="92"/>
      <c r="KAF328" s="92"/>
      <c r="KAG328" s="92"/>
      <c r="KAH328" s="92"/>
      <c r="KAI328" s="92"/>
      <c r="KAJ328" s="92"/>
      <c r="KAK328" s="92"/>
      <c r="KAL328" s="92"/>
      <c r="KAM328" s="92"/>
      <c r="KAN328" s="92"/>
      <c r="KAO328" s="92"/>
      <c r="KAP328" s="92"/>
      <c r="KAQ328" s="92"/>
      <c r="KAR328" s="92"/>
      <c r="KAS328" s="92"/>
      <c r="KAT328" s="92"/>
      <c r="KAU328" s="92"/>
      <c r="KAV328" s="92"/>
      <c r="KAW328" s="92"/>
      <c r="KAX328" s="92"/>
      <c r="KAY328" s="92"/>
      <c r="KAZ328" s="92"/>
      <c r="KBA328" s="92"/>
      <c r="KBB328" s="92"/>
      <c r="KBC328" s="92"/>
      <c r="KBD328" s="92"/>
      <c r="KBE328" s="92"/>
      <c r="KBF328" s="92"/>
      <c r="KBG328" s="92"/>
      <c r="KBH328" s="92"/>
      <c r="KBI328" s="92"/>
      <c r="KBJ328" s="92"/>
      <c r="KBK328" s="92"/>
      <c r="KBL328" s="92"/>
      <c r="KBM328" s="92"/>
      <c r="KBN328" s="92"/>
      <c r="KBO328" s="92"/>
      <c r="KBP328" s="92"/>
      <c r="KBQ328" s="92"/>
      <c r="KBR328" s="92"/>
      <c r="KBS328" s="92"/>
      <c r="KBT328" s="92"/>
      <c r="KBU328" s="92"/>
      <c r="KBV328" s="92"/>
      <c r="KBW328" s="92"/>
      <c r="KBX328" s="92"/>
      <c r="KBY328" s="92"/>
      <c r="KBZ328" s="92"/>
      <c r="KCA328" s="92"/>
      <c r="KCB328" s="92"/>
      <c r="KCC328" s="92"/>
      <c r="KCD328" s="92"/>
      <c r="KCE328" s="92"/>
      <c r="KCF328" s="92"/>
      <c r="KCG328" s="92"/>
      <c r="KCH328" s="92"/>
      <c r="KCI328" s="92"/>
      <c r="KCJ328" s="92"/>
      <c r="KCK328" s="92"/>
      <c r="KCL328" s="92"/>
      <c r="KCM328" s="92"/>
      <c r="KCN328" s="92"/>
      <c r="KCO328" s="92"/>
      <c r="KCP328" s="92"/>
      <c r="KCQ328" s="92"/>
      <c r="KCR328" s="92"/>
      <c r="KCS328" s="92"/>
      <c r="KCT328" s="92"/>
      <c r="KCU328" s="92"/>
      <c r="KCV328" s="92"/>
      <c r="KCW328" s="92"/>
      <c r="KCX328" s="92"/>
      <c r="KCY328" s="92"/>
      <c r="KCZ328" s="92"/>
      <c r="KDA328" s="92"/>
      <c r="KDB328" s="92"/>
      <c r="KDC328" s="92"/>
      <c r="KDD328" s="92"/>
      <c r="KDE328" s="92"/>
      <c r="KDF328" s="92"/>
      <c r="KDG328" s="92"/>
      <c r="KDH328" s="92"/>
      <c r="KDI328" s="92"/>
      <c r="KDJ328" s="92"/>
      <c r="KDK328" s="92"/>
      <c r="KDL328" s="92"/>
      <c r="KDM328" s="92"/>
      <c r="KDN328" s="92"/>
      <c r="KDO328" s="92"/>
      <c r="KDP328" s="92"/>
      <c r="KDQ328" s="92"/>
      <c r="KDR328" s="92"/>
      <c r="KDS328" s="92"/>
      <c r="KDT328" s="92"/>
      <c r="KDU328" s="92"/>
      <c r="KDV328" s="92"/>
      <c r="KDW328" s="92"/>
      <c r="KDX328" s="92"/>
      <c r="KDY328" s="92"/>
      <c r="KDZ328" s="92"/>
      <c r="KEA328" s="92"/>
      <c r="KEB328" s="92"/>
      <c r="KEC328" s="92"/>
      <c r="KED328" s="92"/>
      <c r="KEE328" s="92"/>
      <c r="KEF328" s="92"/>
      <c r="KEG328" s="92"/>
      <c r="KEH328" s="92"/>
      <c r="KEI328" s="92"/>
      <c r="KEJ328" s="92"/>
      <c r="KEK328" s="92"/>
      <c r="KEL328" s="92"/>
      <c r="KEM328" s="92"/>
      <c r="KEN328" s="92"/>
      <c r="KEO328" s="92"/>
      <c r="KEP328" s="92"/>
      <c r="KEQ328" s="92"/>
      <c r="KER328" s="92"/>
      <c r="KES328" s="92"/>
      <c r="KET328" s="92"/>
      <c r="KEU328" s="92"/>
      <c r="KEV328" s="92"/>
      <c r="KEW328" s="92"/>
      <c r="KEX328" s="92"/>
      <c r="KEY328" s="92"/>
      <c r="KEZ328" s="92"/>
      <c r="KFA328" s="92"/>
      <c r="KFB328" s="92"/>
      <c r="KFC328" s="92"/>
      <c r="KFD328" s="92"/>
      <c r="KFE328" s="92"/>
      <c r="KFF328" s="92"/>
      <c r="KFG328" s="92"/>
      <c r="KFH328" s="92"/>
      <c r="KFI328" s="92"/>
      <c r="KFJ328" s="92"/>
      <c r="KFK328" s="92"/>
      <c r="KFL328" s="92"/>
      <c r="KFM328" s="92"/>
      <c r="KFN328" s="92"/>
      <c r="KFO328" s="92"/>
      <c r="KFP328" s="92"/>
      <c r="KFQ328" s="92"/>
      <c r="KFR328" s="92"/>
      <c r="KFS328" s="92"/>
      <c r="KFT328" s="92"/>
      <c r="KFU328" s="92"/>
      <c r="KFV328" s="92"/>
      <c r="KFW328" s="92"/>
      <c r="KFX328" s="92"/>
      <c r="KFY328" s="92"/>
      <c r="KFZ328" s="92"/>
      <c r="KGA328" s="92"/>
      <c r="KGB328" s="92"/>
      <c r="KGC328" s="92"/>
      <c r="KGD328" s="92"/>
      <c r="KGE328" s="92"/>
      <c r="KGF328" s="92"/>
      <c r="KGG328" s="92"/>
      <c r="KGH328" s="92"/>
      <c r="KGI328" s="92"/>
      <c r="KGJ328" s="92"/>
      <c r="KGK328" s="92"/>
      <c r="KGL328" s="92"/>
      <c r="KGM328" s="92"/>
      <c r="KGN328" s="92"/>
      <c r="KGO328" s="92"/>
      <c r="KGP328" s="92"/>
      <c r="KGQ328" s="92"/>
      <c r="KGR328" s="92"/>
      <c r="KGS328" s="92"/>
      <c r="KGT328" s="92"/>
      <c r="KGU328" s="92"/>
      <c r="KGV328" s="92"/>
      <c r="KGW328" s="92"/>
      <c r="KGX328" s="92"/>
      <c r="KGY328" s="92"/>
      <c r="KGZ328" s="92"/>
      <c r="KHA328" s="92"/>
      <c r="KHB328" s="92"/>
      <c r="KHC328" s="92"/>
      <c r="KHD328" s="92"/>
      <c r="KHE328" s="92"/>
      <c r="KHF328" s="92"/>
      <c r="KHG328" s="92"/>
      <c r="KHH328" s="92"/>
      <c r="KHI328" s="92"/>
      <c r="KHJ328" s="92"/>
      <c r="KHK328" s="92"/>
      <c r="KHL328" s="92"/>
      <c r="KHM328" s="92"/>
      <c r="KHN328" s="92"/>
      <c r="KHO328" s="92"/>
      <c r="KHP328" s="92"/>
      <c r="KHQ328" s="92"/>
      <c r="KHR328" s="92"/>
      <c r="KHS328" s="92"/>
      <c r="KHT328" s="92"/>
      <c r="KHU328" s="92"/>
      <c r="KHV328" s="92"/>
      <c r="KHW328" s="92"/>
      <c r="KHX328" s="92"/>
      <c r="KHY328" s="92"/>
      <c r="KHZ328" s="92"/>
      <c r="KIA328" s="92"/>
      <c r="KIB328" s="92"/>
      <c r="KIC328" s="92"/>
      <c r="KID328" s="92"/>
      <c r="KIE328" s="92"/>
      <c r="KIF328" s="92"/>
      <c r="KIG328" s="92"/>
      <c r="KIH328" s="92"/>
      <c r="KII328" s="92"/>
      <c r="KIJ328" s="92"/>
      <c r="KIK328" s="92"/>
      <c r="KIL328" s="92"/>
      <c r="KIM328" s="92"/>
      <c r="KIN328" s="92"/>
      <c r="KIO328" s="92"/>
      <c r="KIP328" s="92"/>
      <c r="KIQ328" s="92"/>
      <c r="KIR328" s="92"/>
      <c r="KIS328" s="92"/>
      <c r="KIT328" s="92"/>
      <c r="KIU328" s="92"/>
      <c r="KIV328" s="92"/>
      <c r="KIW328" s="92"/>
      <c r="KIX328" s="92"/>
      <c r="KIY328" s="92"/>
      <c r="KIZ328" s="92"/>
      <c r="KJA328" s="92"/>
      <c r="KJB328" s="92"/>
      <c r="KJC328" s="92"/>
      <c r="KJD328" s="92"/>
      <c r="KJE328" s="92"/>
      <c r="KJF328" s="92"/>
      <c r="KJG328" s="92"/>
      <c r="KJH328" s="92"/>
      <c r="KJI328" s="92"/>
      <c r="KJJ328" s="92"/>
      <c r="KJK328" s="92"/>
      <c r="KJL328" s="92"/>
      <c r="KJM328" s="92"/>
      <c r="KJN328" s="92"/>
      <c r="KJO328" s="92"/>
      <c r="KJP328" s="92"/>
      <c r="KJQ328" s="92"/>
      <c r="KJR328" s="92"/>
      <c r="KJS328" s="92"/>
      <c r="KJT328" s="92"/>
      <c r="KJU328" s="92"/>
      <c r="KJV328" s="92"/>
      <c r="KJW328" s="92"/>
      <c r="KJX328" s="92"/>
      <c r="KJY328" s="92"/>
      <c r="KJZ328" s="92"/>
      <c r="KKA328" s="92"/>
      <c r="KKB328" s="92"/>
      <c r="KKC328" s="92"/>
      <c r="KKD328" s="92"/>
      <c r="KKE328" s="92"/>
      <c r="KKF328" s="92"/>
      <c r="KKG328" s="92"/>
      <c r="KKH328" s="92"/>
      <c r="KKI328" s="92"/>
      <c r="KKJ328" s="92"/>
      <c r="KKK328" s="92"/>
      <c r="KKL328" s="92"/>
      <c r="KKM328" s="92"/>
      <c r="KKN328" s="92"/>
      <c r="KKO328" s="92"/>
      <c r="KKP328" s="92"/>
      <c r="KKQ328" s="92"/>
      <c r="KKR328" s="92"/>
      <c r="KKS328" s="92"/>
      <c r="KKT328" s="92"/>
      <c r="KKU328" s="92"/>
      <c r="KKV328" s="92"/>
      <c r="KKW328" s="92"/>
      <c r="KKX328" s="92"/>
      <c r="KKY328" s="92"/>
      <c r="KKZ328" s="92"/>
      <c r="KLA328" s="92"/>
      <c r="KLB328" s="92"/>
      <c r="KLC328" s="92"/>
      <c r="KLD328" s="92"/>
      <c r="KLE328" s="92"/>
      <c r="KLF328" s="92"/>
      <c r="KLG328" s="92"/>
      <c r="KLH328" s="92"/>
      <c r="KLI328" s="92"/>
      <c r="KLJ328" s="92"/>
      <c r="KLK328" s="92"/>
      <c r="KLL328" s="92"/>
      <c r="KLM328" s="92"/>
      <c r="KLN328" s="92"/>
      <c r="KLO328" s="92"/>
      <c r="KLP328" s="92"/>
      <c r="KLQ328" s="92"/>
      <c r="KLR328" s="92"/>
      <c r="KLS328" s="92"/>
      <c r="KLT328" s="92"/>
      <c r="KLU328" s="92"/>
      <c r="KLV328" s="92"/>
      <c r="KLW328" s="92"/>
      <c r="KLX328" s="92"/>
      <c r="KLY328" s="92"/>
      <c r="KLZ328" s="92"/>
      <c r="KMA328" s="92"/>
      <c r="KMB328" s="92"/>
      <c r="KMC328" s="92"/>
      <c r="KMD328" s="92"/>
      <c r="KME328" s="92"/>
      <c r="KMF328" s="92"/>
      <c r="KMG328" s="92"/>
      <c r="KMH328" s="92"/>
      <c r="KMI328" s="92"/>
      <c r="KMJ328" s="92"/>
      <c r="KMK328" s="92"/>
      <c r="KML328" s="92"/>
      <c r="KMM328" s="92"/>
      <c r="KMN328" s="92"/>
      <c r="KMO328" s="92"/>
      <c r="KMP328" s="92"/>
      <c r="KMQ328" s="92"/>
      <c r="KMR328" s="92"/>
      <c r="KMS328" s="92"/>
      <c r="KMT328" s="92"/>
      <c r="KMU328" s="92"/>
      <c r="KMV328" s="92"/>
      <c r="KMW328" s="92"/>
      <c r="KMX328" s="92"/>
      <c r="KMY328" s="92"/>
      <c r="KMZ328" s="92"/>
      <c r="KNA328" s="92"/>
      <c r="KNB328" s="92"/>
      <c r="KNC328" s="92"/>
      <c r="KND328" s="92"/>
      <c r="KNE328" s="92"/>
      <c r="KNF328" s="92"/>
      <c r="KNG328" s="92"/>
      <c r="KNH328" s="92"/>
      <c r="KNI328" s="92"/>
      <c r="KNJ328" s="92"/>
      <c r="KNK328" s="92"/>
      <c r="KNL328" s="92"/>
      <c r="KNM328" s="92"/>
      <c r="KNN328" s="92"/>
      <c r="KNO328" s="92"/>
      <c r="KNP328" s="92"/>
      <c r="KNQ328" s="92"/>
      <c r="KNR328" s="92"/>
      <c r="KNS328" s="92"/>
      <c r="KNT328" s="92"/>
      <c r="KNU328" s="92"/>
      <c r="KNV328" s="92"/>
      <c r="KNW328" s="92"/>
      <c r="KNX328" s="92"/>
      <c r="KNY328" s="92"/>
      <c r="KNZ328" s="92"/>
      <c r="KOA328" s="92"/>
      <c r="KOB328" s="92"/>
      <c r="KOC328" s="92"/>
      <c r="KOD328" s="92"/>
      <c r="KOE328" s="92"/>
      <c r="KOF328" s="92"/>
      <c r="KOG328" s="92"/>
      <c r="KOH328" s="92"/>
      <c r="KOI328" s="92"/>
      <c r="KOJ328" s="92"/>
      <c r="KOK328" s="92"/>
      <c r="KOL328" s="92"/>
      <c r="KOM328" s="92"/>
      <c r="KON328" s="92"/>
      <c r="KOO328" s="92"/>
      <c r="KOP328" s="92"/>
      <c r="KOQ328" s="92"/>
      <c r="KOR328" s="92"/>
      <c r="KOS328" s="92"/>
      <c r="KOT328" s="92"/>
      <c r="KOU328" s="92"/>
      <c r="KOV328" s="92"/>
      <c r="KOW328" s="92"/>
      <c r="KOX328" s="92"/>
      <c r="KOY328" s="92"/>
      <c r="KOZ328" s="92"/>
      <c r="KPA328" s="92"/>
      <c r="KPB328" s="92"/>
      <c r="KPC328" s="92"/>
      <c r="KPD328" s="92"/>
      <c r="KPE328" s="92"/>
      <c r="KPF328" s="92"/>
      <c r="KPG328" s="92"/>
      <c r="KPH328" s="92"/>
      <c r="KPI328" s="92"/>
      <c r="KPJ328" s="92"/>
      <c r="KPK328" s="92"/>
      <c r="KPL328" s="92"/>
      <c r="KPM328" s="92"/>
      <c r="KPN328" s="92"/>
      <c r="KPO328" s="92"/>
      <c r="KPP328" s="92"/>
      <c r="KPQ328" s="92"/>
      <c r="KPR328" s="92"/>
      <c r="KPS328" s="92"/>
      <c r="KPT328" s="92"/>
      <c r="KPU328" s="92"/>
      <c r="KPV328" s="92"/>
      <c r="KPW328" s="92"/>
      <c r="KPX328" s="92"/>
      <c r="KPY328" s="92"/>
      <c r="KPZ328" s="92"/>
      <c r="KQA328" s="92"/>
      <c r="KQB328" s="92"/>
      <c r="KQC328" s="92"/>
      <c r="KQD328" s="92"/>
      <c r="KQE328" s="92"/>
      <c r="KQF328" s="92"/>
      <c r="KQG328" s="92"/>
      <c r="KQH328" s="92"/>
      <c r="KQI328" s="92"/>
      <c r="KQJ328" s="92"/>
      <c r="KQK328" s="92"/>
      <c r="KQL328" s="92"/>
      <c r="KQM328" s="92"/>
      <c r="KQN328" s="92"/>
      <c r="KQO328" s="92"/>
      <c r="KQP328" s="92"/>
      <c r="KQQ328" s="92"/>
      <c r="KQR328" s="92"/>
      <c r="KQS328" s="92"/>
      <c r="KQT328" s="92"/>
      <c r="KQU328" s="92"/>
      <c r="KQV328" s="92"/>
      <c r="KQW328" s="92"/>
      <c r="KQX328" s="92"/>
      <c r="KQY328" s="92"/>
      <c r="KQZ328" s="92"/>
      <c r="KRA328" s="92"/>
      <c r="KRB328" s="92"/>
      <c r="KRC328" s="92"/>
      <c r="KRD328" s="92"/>
      <c r="KRE328" s="92"/>
      <c r="KRF328" s="92"/>
      <c r="KRG328" s="92"/>
      <c r="KRH328" s="92"/>
      <c r="KRI328" s="92"/>
      <c r="KRJ328" s="92"/>
      <c r="KRK328" s="92"/>
      <c r="KRL328" s="92"/>
      <c r="KRM328" s="92"/>
      <c r="KRN328" s="92"/>
      <c r="KRO328" s="92"/>
      <c r="KRP328" s="92"/>
      <c r="KRQ328" s="92"/>
      <c r="KRR328" s="92"/>
      <c r="KRS328" s="92"/>
      <c r="KRT328" s="92"/>
      <c r="KRU328" s="92"/>
      <c r="KRV328" s="92"/>
      <c r="KRW328" s="92"/>
      <c r="KRX328" s="92"/>
      <c r="KRY328" s="92"/>
      <c r="KRZ328" s="92"/>
      <c r="KSA328" s="92"/>
      <c r="KSB328" s="92"/>
      <c r="KSC328" s="92"/>
      <c r="KSD328" s="92"/>
      <c r="KSE328" s="92"/>
      <c r="KSF328" s="92"/>
      <c r="KSG328" s="92"/>
      <c r="KSH328" s="92"/>
      <c r="KSI328" s="92"/>
      <c r="KSJ328" s="92"/>
      <c r="KSK328" s="92"/>
      <c r="KSL328" s="92"/>
      <c r="KSM328" s="92"/>
      <c r="KSN328" s="92"/>
      <c r="KSO328" s="92"/>
      <c r="KSP328" s="92"/>
      <c r="KSQ328" s="92"/>
      <c r="KSR328" s="92"/>
      <c r="KSS328" s="92"/>
      <c r="KST328" s="92"/>
      <c r="KSU328" s="92"/>
      <c r="KSV328" s="92"/>
      <c r="KSW328" s="92"/>
      <c r="KSX328" s="92"/>
      <c r="KSY328" s="92"/>
      <c r="KSZ328" s="92"/>
      <c r="KTA328" s="92"/>
      <c r="KTB328" s="92"/>
      <c r="KTC328" s="92"/>
      <c r="KTD328" s="92"/>
      <c r="KTE328" s="92"/>
      <c r="KTF328" s="92"/>
      <c r="KTG328" s="92"/>
      <c r="KTH328" s="92"/>
      <c r="KTI328" s="92"/>
      <c r="KTJ328" s="92"/>
      <c r="KTK328" s="92"/>
      <c r="KTL328" s="92"/>
      <c r="KTM328" s="92"/>
      <c r="KTN328" s="92"/>
      <c r="KTO328" s="92"/>
      <c r="KTP328" s="92"/>
      <c r="KTQ328" s="92"/>
      <c r="KTR328" s="92"/>
      <c r="KTS328" s="92"/>
      <c r="KTT328" s="92"/>
      <c r="KTU328" s="92"/>
      <c r="KTV328" s="92"/>
      <c r="KTW328" s="92"/>
      <c r="KTX328" s="92"/>
      <c r="KTY328" s="92"/>
      <c r="KTZ328" s="92"/>
      <c r="KUA328" s="92"/>
      <c r="KUB328" s="92"/>
      <c r="KUC328" s="92"/>
      <c r="KUD328" s="92"/>
      <c r="KUE328" s="92"/>
      <c r="KUF328" s="92"/>
      <c r="KUG328" s="92"/>
      <c r="KUH328" s="92"/>
      <c r="KUI328" s="92"/>
      <c r="KUJ328" s="92"/>
      <c r="KUK328" s="92"/>
      <c r="KUL328" s="92"/>
      <c r="KUM328" s="92"/>
      <c r="KUN328" s="92"/>
      <c r="KUO328" s="92"/>
      <c r="KUP328" s="92"/>
      <c r="KUQ328" s="92"/>
      <c r="KUR328" s="92"/>
      <c r="KUS328" s="92"/>
      <c r="KUT328" s="92"/>
      <c r="KUU328" s="92"/>
      <c r="KUV328" s="92"/>
      <c r="KUW328" s="92"/>
      <c r="KUX328" s="92"/>
      <c r="KUY328" s="92"/>
      <c r="KUZ328" s="92"/>
      <c r="KVA328" s="92"/>
      <c r="KVB328" s="92"/>
      <c r="KVC328" s="92"/>
      <c r="KVD328" s="92"/>
      <c r="KVE328" s="92"/>
      <c r="KVF328" s="92"/>
      <c r="KVG328" s="92"/>
      <c r="KVH328" s="92"/>
      <c r="KVI328" s="92"/>
      <c r="KVJ328" s="92"/>
      <c r="KVK328" s="92"/>
      <c r="KVL328" s="92"/>
      <c r="KVM328" s="92"/>
      <c r="KVN328" s="92"/>
      <c r="KVO328" s="92"/>
      <c r="KVP328" s="92"/>
      <c r="KVQ328" s="92"/>
      <c r="KVR328" s="92"/>
      <c r="KVS328" s="92"/>
      <c r="KVT328" s="92"/>
      <c r="KVU328" s="92"/>
      <c r="KVV328" s="92"/>
      <c r="KVW328" s="92"/>
      <c r="KVX328" s="92"/>
      <c r="KVY328" s="92"/>
      <c r="KVZ328" s="92"/>
      <c r="KWA328" s="92"/>
      <c r="KWB328" s="92"/>
      <c r="KWC328" s="92"/>
      <c r="KWD328" s="92"/>
      <c r="KWE328" s="92"/>
      <c r="KWF328" s="92"/>
      <c r="KWG328" s="92"/>
      <c r="KWH328" s="92"/>
      <c r="KWI328" s="92"/>
      <c r="KWJ328" s="92"/>
      <c r="KWK328" s="92"/>
      <c r="KWL328" s="92"/>
      <c r="KWM328" s="92"/>
      <c r="KWN328" s="92"/>
      <c r="KWO328" s="92"/>
      <c r="KWP328" s="92"/>
      <c r="KWQ328" s="92"/>
      <c r="KWR328" s="92"/>
      <c r="KWS328" s="92"/>
      <c r="KWT328" s="92"/>
      <c r="KWU328" s="92"/>
      <c r="KWV328" s="92"/>
      <c r="KWW328" s="92"/>
      <c r="KWX328" s="92"/>
      <c r="KWY328" s="92"/>
      <c r="KWZ328" s="92"/>
      <c r="KXA328" s="92"/>
      <c r="KXB328" s="92"/>
      <c r="KXC328" s="92"/>
      <c r="KXD328" s="92"/>
      <c r="KXE328" s="92"/>
      <c r="KXF328" s="92"/>
      <c r="KXG328" s="92"/>
      <c r="KXH328" s="92"/>
      <c r="KXI328" s="92"/>
      <c r="KXJ328" s="92"/>
      <c r="KXK328" s="92"/>
      <c r="KXL328" s="92"/>
      <c r="KXM328" s="92"/>
      <c r="KXN328" s="92"/>
      <c r="KXO328" s="92"/>
      <c r="KXP328" s="92"/>
      <c r="KXQ328" s="92"/>
      <c r="KXR328" s="92"/>
      <c r="KXS328" s="92"/>
      <c r="KXT328" s="92"/>
      <c r="KXU328" s="92"/>
      <c r="KXV328" s="92"/>
      <c r="KXW328" s="92"/>
      <c r="KXX328" s="92"/>
      <c r="KXY328" s="92"/>
      <c r="KXZ328" s="92"/>
      <c r="KYA328" s="92"/>
      <c r="KYB328" s="92"/>
      <c r="KYC328" s="92"/>
      <c r="KYD328" s="92"/>
      <c r="KYE328" s="92"/>
      <c r="KYF328" s="92"/>
      <c r="KYG328" s="92"/>
      <c r="KYH328" s="92"/>
      <c r="KYI328" s="92"/>
      <c r="KYJ328" s="92"/>
      <c r="KYK328" s="92"/>
      <c r="KYL328" s="92"/>
      <c r="KYM328" s="92"/>
      <c r="KYN328" s="92"/>
      <c r="KYO328" s="92"/>
      <c r="KYP328" s="92"/>
      <c r="KYQ328" s="92"/>
      <c r="KYR328" s="92"/>
      <c r="KYS328" s="92"/>
      <c r="KYT328" s="92"/>
      <c r="KYU328" s="92"/>
      <c r="KYV328" s="92"/>
      <c r="KYW328" s="92"/>
      <c r="KYX328" s="92"/>
      <c r="KYY328" s="92"/>
      <c r="KYZ328" s="92"/>
      <c r="KZA328" s="92"/>
      <c r="KZB328" s="92"/>
      <c r="KZC328" s="92"/>
      <c r="KZD328" s="92"/>
      <c r="KZE328" s="92"/>
      <c r="KZF328" s="92"/>
      <c r="KZG328" s="92"/>
      <c r="KZH328" s="92"/>
      <c r="KZI328" s="92"/>
      <c r="KZJ328" s="92"/>
      <c r="KZK328" s="92"/>
      <c r="KZL328" s="92"/>
      <c r="KZM328" s="92"/>
      <c r="KZN328" s="92"/>
      <c r="KZO328" s="92"/>
      <c r="KZP328" s="92"/>
      <c r="KZQ328" s="92"/>
      <c r="KZR328" s="92"/>
      <c r="KZS328" s="92"/>
      <c r="KZT328" s="92"/>
      <c r="KZU328" s="92"/>
      <c r="KZV328" s="92"/>
      <c r="KZW328" s="92"/>
      <c r="KZX328" s="92"/>
      <c r="KZY328" s="92"/>
      <c r="KZZ328" s="92"/>
      <c r="LAA328" s="92"/>
      <c r="LAB328" s="92"/>
      <c r="LAC328" s="92"/>
      <c r="LAD328" s="92"/>
      <c r="LAE328" s="92"/>
      <c r="LAF328" s="92"/>
      <c r="LAG328" s="92"/>
      <c r="LAH328" s="92"/>
      <c r="LAI328" s="92"/>
      <c r="LAJ328" s="92"/>
      <c r="LAK328" s="92"/>
      <c r="LAL328" s="92"/>
      <c r="LAM328" s="92"/>
      <c r="LAN328" s="92"/>
      <c r="LAO328" s="92"/>
      <c r="LAP328" s="92"/>
      <c r="LAQ328" s="92"/>
      <c r="LAR328" s="92"/>
      <c r="LAS328" s="92"/>
      <c r="LAT328" s="92"/>
      <c r="LAU328" s="92"/>
      <c r="LAV328" s="92"/>
      <c r="LAW328" s="92"/>
      <c r="LAX328" s="92"/>
      <c r="LAY328" s="92"/>
      <c r="LAZ328" s="92"/>
      <c r="LBA328" s="92"/>
      <c r="LBB328" s="92"/>
      <c r="LBC328" s="92"/>
      <c r="LBD328" s="92"/>
      <c r="LBE328" s="92"/>
      <c r="LBF328" s="92"/>
      <c r="LBG328" s="92"/>
      <c r="LBH328" s="92"/>
      <c r="LBI328" s="92"/>
      <c r="LBJ328" s="92"/>
      <c r="LBK328" s="92"/>
      <c r="LBL328" s="92"/>
      <c r="LBM328" s="92"/>
      <c r="LBN328" s="92"/>
      <c r="LBO328" s="92"/>
      <c r="LBP328" s="92"/>
      <c r="LBQ328" s="92"/>
      <c r="LBR328" s="92"/>
      <c r="LBS328" s="92"/>
      <c r="LBT328" s="92"/>
      <c r="LBU328" s="92"/>
      <c r="LBV328" s="92"/>
      <c r="LBW328" s="92"/>
      <c r="LBX328" s="92"/>
      <c r="LBY328" s="92"/>
      <c r="LBZ328" s="92"/>
      <c r="LCA328" s="92"/>
      <c r="LCB328" s="92"/>
      <c r="LCC328" s="92"/>
      <c r="LCD328" s="92"/>
      <c r="LCE328" s="92"/>
      <c r="LCF328" s="92"/>
      <c r="LCG328" s="92"/>
      <c r="LCH328" s="92"/>
      <c r="LCI328" s="92"/>
      <c r="LCJ328" s="92"/>
      <c r="LCK328" s="92"/>
      <c r="LCL328" s="92"/>
      <c r="LCM328" s="92"/>
      <c r="LCN328" s="92"/>
      <c r="LCO328" s="92"/>
      <c r="LCP328" s="92"/>
      <c r="LCQ328" s="92"/>
      <c r="LCR328" s="92"/>
      <c r="LCS328" s="92"/>
      <c r="LCT328" s="92"/>
      <c r="LCU328" s="92"/>
      <c r="LCV328" s="92"/>
      <c r="LCW328" s="92"/>
      <c r="LCX328" s="92"/>
      <c r="LCY328" s="92"/>
      <c r="LCZ328" s="92"/>
      <c r="LDA328" s="92"/>
      <c r="LDB328" s="92"/>
      <c r="LDC328" s="92"/>
      <c r="LDD328" s="92"/>
      <c r="LDE328" s="92"/>
      <c r="LDF328" s="92"/>
      <c r="LDG328" s="92"/>
      <c r="LDH328" s="92"/>
      <c r="LDI328" s="92"/>
      <c r="LDJ328" s="92"/>
      <c r="LDK328" s="92"/>
      <c r="LDL328" s="92"/>
      <c r="LDM328" s="92"/>
      <c r="LDN328" s="92"/>
      <c r="LDO328" s="92"/>
      <c r="LDP328" s="92"/>
      <c r="LDQ328" s="92"/>
      <c r="LDR328" s="92"/>
      <c r="LDS328" s="92"/>
      <c r="LDT328" s="92"/>
      <c r="LDU328" s="92"/>
      <c r="LDV328" s="92"/>
      <c r="LDW328" s="92"/>
      <c r="LDX328" s="92"/>
      <c r="LDY328" s="92"/>
      <c r="LDZ328" s="92"/>
      <c r="LEA328" s="92"/>
      <c r="LEB328" s="92"/>
      <c r="LEC328" s="92"/>
      <c r="LED328" s="92"/>
      <c r="LEE328" s="92"/>
      <c r="LEF328" s="92"/>
      <c r="LEG328" s="92"/>
      <c r="LEH328" s="92"/>
      <c r="LEI328" s="92"/>
      <c r="LEJ328" s="92"/>
      <c r="LEK328" s="92"/>
      <c r="LEL328" s="92"/>
      <c r="LEM328" s="92"/>
      <c r="LEN328" s="92"/>
      <c r="LEO328" s="92"/>
      <c r="LEP328" s="92"/>
      <c r="LEQ328" s="92"/>
      <c r="LER328" s="92"/>
      <c r="LES328" s="92"/>
      <c r="LET328" s="92"/>
      <c r="LEU328" s="92"/>
      <c r="LEV328" s="92"/>
      <c r="LEW328" s="92"/>
      <c r="LEX328" s="92"/>
      <c r="LEY328" s="92"/>
      <c r="LEZ328" s="92"/>
      <c r="LFA328" s="92"/>
      <c r="LFB328" s="92"/>
      <c r="LFC328" s="92"/>
      <c r="LFD328" s="92"/>
      <c r="LFE328" s="92"/>
      <c r="LFF328" s="92"/>
      <c r="LFG328" s="92"/>
      <c r="LFH328" s="92"/>
      <c r="LFI328" s="92"/>
      <c r="LFJ328" s="92"/>
      <c r="LFK328" s="92"/>
      <c r="LFL328" s="92"/>
      <c r="LFM328" s="92"/>
      <c r="LFN328" s="92"/>
      <c r="LFO328" s="92"/>
      <c r="LFP328" s="92"/>
      <c r="LFQ328" s="92"/>
      <c r="LFR328" s="92"/>
      <c r="LFS328" s="92"/>
      <c r="LFT328" s="92"/>
      <c r="LFU328" s="92"/>
      <c r="LFV328" s="92"/>
      <c r="LFW328" s="92"/>
      <c r="LFX328" s="92"/>
      <c r="LFY328" s="92"/>
      <c r="LFZ328" s="92"/>
      <c r="LGA328" s="92"/>
      <c r="LGB328" s="92"/>
      <c r="LGC328" s="92"/>
      <c r="LGD328" s="92"/>
      <c r="LGE328" s="92"/>
      <c r="LGF328" s="92"/>
      <c r="LGG328" s="92"/>
      <c r="LGH328" s="92"/>
      <c r="LGI328" s="92"/>
      <c r="LGJ328" s="92"/>
      <c r="LGK328" s="92"/>
      <c r="LGL328" s="92"/>
      <c r="LGM328" s="92"/>
      <c r="LGN328" s="92"/>
      <c r="LGO328" s="92"/>
      <c r="LGP328" s="92"/>
      <c r="LGQ328" s="92"/>
      <c r="LGR328" s="92"/>
      <c r="LGS328" s="92"/>
      <c r="LGT328" s="92"/>
      <c r="LGU328" s="92"/>
      <c r="LGV328" s="92"/>
      <c r="LGW328" s="92"/>
      <c r="LGX328" s="92"/>
      <c r="LGY328" s="92"/>
      <c r="LGZ328" s="92"/>
      <c r="LHA328" s="92"/>
      <c r="LHB328" s="92"/>
      <c r="LHC328" s="92"/>
      <c r="LHD328" s="92"/>
      <c r="LHE328" s="92"/>
      <c r="LHF328" s="92"/>
      <c r="LHG328" s="92"/>
      <c r="LHH328" s="92"/>
      <c r="LHI328" s="92"/>
      <c r="LHJ328" s="92"/>
      <c r="LHK328" s="92"/>
      <c r="LHL328" s="92"/>
      <c r="LHM328" s="92"/>
      <c r="LHN328" s="92"/>
      <c r="LHO328" s="92"/>
      <c r="LHP328" s="92"/>
      <c r="LHQ328" s="92"/>
      <c r="LHR328" s="92"/>
      <c r="LHS328" s="92"/>
      <c r="LHT328" s="92"/>
      <c r="LHU328" s="92"/>
      <c r="LHV328" s="92"/>
      <c r="LHW328" s="92"/>
      <c r="LHX328" s="92"/>
      <c r="LHY328" s="92"/>
      <c r="LHZ328" s="92"/>
      <c r="LIA328" s="92"/>
      <c r="LIB328" s="92"/>
      <c r="LIC328" s="92"/>
      <c r="LID328" s="92"/>
      <c r="LIE328" s="92"/>
      <c r="LIF328" s="92"/>
      <c r="LIG328" s="92"/>
      <c r="LIH328" s="92"/>
      <c r="LII328" s="92"/>
      <c r="LIJ328" s="92"/>
      <c r="LIK328" s="92"/>
      <c r="LIL328" s="92"/>
      <c r="LIM328" s="92"/>
      <c r="LIN328" s="92"/>
      <c r="LIO328" s="92"/>
      <c r="LIP328" s="92"/>
      <c r="LIQ328" s="92"/>
      <c r="LIR328" s="92"/>
      <c r="LIS328" s="92"/>
      <c r="LIT328" s="92"/>
      <c r="LIU328" s="92"/>
      <c r="LIV328" s="92"/>
      <c r="LIW328" s="92"/>
      <c r="LIX328" s="92"/>
      <c r="LIY328" s="92"/>
      <c r="LIZ328" s="92"/>
      <c r="LJA328" s="92"/>
      <c r="LJB328" s="92"/>
      <c r="LJC328" s="92"/>
      <c r="LJD328" s="92"/>
      <c r="LJE328" s="92"/>
      <c r="LJF328" s="92"/>
      <c r="LJG328" s="92"/>
      <c r="LJH328" s="92"/>
      <c r="LJI328" s="92"/>
      <c r="LJJ328" s="92"/>
      <c r="LJK328" s="92"/>
      <c r="LJL328" s="92"/>
      <c r="LJM328" s="92"/>
      <c r="LJN328" s="92"/>
      <c r="LJO328" s="92"/>
      <c r="LJP328" s="92"/>
      <c r="LJQ328" s="92"/>
      <c r="LJR328" s="92"/>
      <c r="LJS328" s="92"/>
      <c r="LJT328" s="92"/>
      <c r="LJU328" s="92"/>
      <c r="LJV328" s="92"/>
      <c r="LJW328" s="92"/>
      <c r="LJX328" s="92"/>
      <c r="LJY328" s="92"/>
      <c r="LJZ328" s="92"/>
      <c r="LKA328" s="92"/>
      <c r="LKB328" s="92"/>
      <c r="LKC328" s="92"/>
      <c r="LKD328" s="92"/>
      <c r="LKE328" s="92"/>
      <c r="LKF328" s="92"/>
      <c r="LKG328" s="92"/>
      <c r="LKH328" s="92"/>
      <c r="LKI328" s="92"/>
      <c r="LKJ328" s="92"/>
      <c r="LKK328" s="92"/>
      <c r="LKL328" s="92"/>
      <c r="LKM328" s="92"/>
      <c r="LKN328" s="92"/>
      <c r="LKO328" s="92"/>
      <c r="LKP328" s="92"/>
      <c r="LKQ328" s="92"/>
      <c r="LKR328" s="92"/>
      <c r="LKS328" s="92"/>
      <c r="LKT328" s="92"/>
      <c r="LKU328" s="92"/>
      <c r="LKV328" s="92"/>
      <c r="LKW328" s="92"/>
      <c r="LKX328" s="92"/>
      <c r="LKY328" s="92"/>
      <c r="LKZ328" s="92"/>
      <c r="LLA328" s="92"/>
      <c r="LLB328" s="92"/>
      <c r="LLC328" s="92"/>
      <c r="LLD328" s="92"/>
      <c r="LLE328" s="92"/>
      <c r="LLF328" s="92"/>
      <c r="LLG328" s="92"/>
      <c r="LLH328" s="92"/>
      <c r="LLI328" s="92"/>
      <c r="LLJ328" s="92"/>
      <c r="LLK328" s="92"/>
      <c r="LLL328" s="92"/>
      <c r="LLM328" s="92"/>
      <c r="LLN328" s="92"/>
      <c r="LLO328" s="92"/>
      <c r="LLP328" s="92"/>
      <c r="LLQ328" s="92"/>
      <c r="LLR328" s="92"/>
      <c r="LLS328" s="92"/>
      <c r="LLT328" s="92"/>
      <c r="LLU328" s="92"/>
      <c r="LLV328" s="92"/>
      <c r="LLW328" s="92"/>
      <c r="LLX328" s="92"/>
      <c r="LLY328" s="92"/>
      <c r="LLZ328" s="92"/>
      <c r="LMA328" s="92"/>
      <c r="LMB328" s="92"/>
      <c r="LMC328" s="92"/>
      <c r="LMD328" s="92"/>
      <c r="LME328" s="92"/>
      <c r="LMF328" s="92"/>
      <c r="LMG328" s="92"/>
      <c r="LMH328" s="92"/>
      <c r="LMI328" s="92"/>
      <c r="LMJ328" s="92"/>
      <c r="LMK328" s="92"/>
      <c r="LML328" s="92"/>
      <c r="LMM328" s="92"/>
      <c r="LMN328" s="92"/>
      <c r="LMO328" s="92"/>
      <c r="LMP328" s="92"/>
      <c r="LMQ328" s="92"/>
      <c r="LMR328" s="92"/>
      <c r="LMS328" s="92"/>
      <c r="LMT328" s="92"/>
      <c r="LMU328" s="92"/>
      <c r="LMV328" s="92"/>
      <c r="LMW328" s="92"/>
      <c r="LMX328" s="92"/>
      <c r="LMY328" s="92"/>
      <c r="LMZ328" s="92"/>
      <c r="LNA328" s="92"/>
      <c r="LNB328" s="92"/>
      <c r="LNC328" s="92"/>
      <c r="LND328" s="92"/>
      <c r="LNE328" s="92"/>
      <c r="LNF328" s="92"/>
      <c r="LNG328" s="92"/>
      <c r="LNH328" s="92"/>
      <c r="LNI328" s="92"/>
      <c r="LNJ328" s="92"/>
      <c r="LNK328" s="92"/>
      <c r="LNL328" s="92"/>
      <c r="LNM328" s="92"/>
      <c r="LNN328" s="92"/>
      <c r="LNO328" s="92"/>
      <c r="LNP328" s="92"/>
      <c r="LNQ328" s="92"/>
      <c r="LNR328" s="92"/>
      <c r="LNS328" s="92"/>
      <c r="LNT328" s="92"/>
      <c r="LNU328" s="92"/>
      <c r="LNV328" s="92"/>
      <c r="LNW328" s="92"/>
      <c r="LNX328" s="92"/>
      <c r="LNY328" s="92"/>
      <c r="LNZ328" s="92"/>
      <c r="LOA328" s="92"/>
      <c r="LOB328" s="92"/>
      <c r="LOC328" s="92"/>
      <c r="LOD328" s="92"/>
      <c r="LOE328" s="92"/>
      <c r="LOF328" s="92"/>
      <c r="LOG328" s="92"/>
      <c r="LOH328" s="92"/>
      <c r="LOI328" s="92"/>
      <c r="LOJ328" s="92"/>
      <c r="LOK328" s="92"/>
      <c r="LOL328" s="92"/>
      <c r="LOM328" s="92"/>
      <c r="LON328" s="92"/>
      <c r="LOO328" s="92"/>
      <c r="LOP328" s="92"/>
      <c r="LOQ328" s="92"/>
      <c r="LOR328" s="92"/>
      <c r="LOS328" s="92"/>
      <c r="LOT328" s="92"/>
      <c r="LOU328" s="92"/>
      <c r="LOV328" s="92"/>
      <c r="LOW328" s="92"/>
      <c r="LOX328" s="92"/>
      <c r="LOY328" s="92"/>
      <c r="LOZ328" s="92"/>
      <c r="LPA328" s="92"/>
      <c r="LPB328" s="92"/>
      <c r="LPC328" s="92"/>
      <c r="LPD328" s="92"/>
      <c r="LPE328" s="92"/>
      <c r="LPF328" s="92"/>
      <c r="LPG328" s="92"/>
      <c r="LPH328" s="92"/>
      <c r="LPI328" s="92"/>
      <c r="LPJ328" s="92"/>
      <c r="LPK328" s="92"/>
      <c r="LPL328" s="92"/>
      <c r="LPM328" s="92"/>
      <c r="LPN328" s="92"/>
      <c r="LPO328" s="92"/>
      <c r="LPP328" s="92"/>
      <c r="LPQ328" s="92"/>
      <c r="LPR328" s="92"/>
      <c r="LPS328" s="92"/>
      <c r="LPT328" s="92"/>
      <c r="LPU328" s="92"/>
      <c r="LPV328" s="92"/>
      <c r="LPW328" s="92"/>
      <c r="LPX328" s="92"/>
      <c r="LPY328" s="92"/>
      <c r="LPZ328" s="92"/>
      <c r="LQA328" s="92"/>
      <c r="LQB328" s="92"/>
      <c r="LQC328" s="92"/>
      <c r="LQD328" s="92"/>
      <c r="LQE328" s="92"/>
      <c r="LQF328" s="92"/>
      <c r="LQG328" s="92"/>
      <c r="LQH328" s="92"/>
      <c r="LQI328" s="92"/>
      <c r="LQJ328" s="92"/>
      <c r="LQK328" s="92"/>
      <c r="LQL328" s="92"/>
      <c r="LQM328" s="92"/>
      <c r="LQN328" s="92"/>
      <c r="LQO328" s="92"/>
      <c r="LQP328" s="92"/>
      <c r="LQQ328" s="92"/>
      <c r="LQR328" s="92"/>
      <c r="LQS328" s="92"/>
      <c r="LQT328" s="92"/>
      <c r="LQU328" s="92"/>
      <c r="LQV328" s="92"/>
      <c r="LQW328" s="92"/>
      <c r="LQX328" s="92"/>
      <c r="LQY328" s="92"/>
      <c r="LQZ328" s="92"/>
      <c r="LRA328" s="92"/>
      <c r="LRB328" s="92"/>
      <c r="LRC328" s="92"/>
      <c r="LRD328" s="92"/>
      <c r="LRE328" s="92"/>
      <c r="LRF328" s="92"/>
      <c r="LRG328" s="92"/>
      <c r="LRH328" s="92"/>
      <c r="LRI328" s="92"/>
      <c r="LRJ328" s="92"/>
      <c r="LRK328" s="92"/>
      <c r="LRL328" s="92"/>
      <c r="LRM328" s="92"/>
      <c r="LRN328" s="92"/>
      <c r="LRO328" s="92"/>
      <c r="LRP328" s="92"/>
      <c r="LRQ328" s="92"/>
      <c r="LRR328" s="92"/>
      <c r="LRS328" s="92"/>
      <c r="LRT328" s="92"/>
      <c r="LRU328" s="92"/>
      <c r="LRV328" s="92"/>
      <c r="LRW328" s="92"/>
      <c r="LRX328" s="92"/>
      <c r="LRY328" s="92"/>
      <c r="LRZ328" s="92"/>
      <c r="LSA328" s="92"/>
      <c r="LSB328" s="92"/>
      <c r="LSC328" s="92"/>
      <c r="LSD328" s="92"/>
      <c r="LSE328" s="92"/>
      <c r="LSF328" s="92"/>
      <c r="LSG328" s="92"/>
      <c r="LSH328" s="92"/>
      <c r="LSI328" s="92"/>
      <c r="LSJ328" s="92"/>
      <c r="LSK328" s="92"/>
      <c r="LSL328" s="92"/>
      <c r="LSM328" s="92"/>
      <c r="LSN328" s="92"/>
      <c r="LSO328" s="92"/>
      <c r="LSP328" s="92"/>
      <c r="LSQ328" s="92"/>
      <c r="LSR328" s="92"/>
      <c r="LSS328" s="92"/>
      <c r="LST328" s="92"/>
      <c r="LSU328" s="92"/>
      <c r="LSV328" s="92"/>
      <c r="LSW328" s="92"/>
      <c r="LSX328" s="92"/>
      <c r="LSY328" s="92"/>
      <c r="LSZ328" s="92"/>
      <c r="LTA328" s="92"/>
      <c r="LTB328" s="92"/>
      <c r="LTC328" s="92"/>
      <c r="LTD328" s="92"/>
      <c r="LTE328" s="92"/>
      <c r="LTF328" s="92"/>
      <c r="LTG328" s="92"/>
      <c r="LTH328" s="92"/>
      <c r="LTI328" s="92"/>
      <c r="LTJ328" s="92"/>
      <c r="LTK328" s="92"/>
      <c r="LTL328" s="92"/>
      <c r="LTM328" s="92"/>
      <c r="LTN328" s="92"/>
      <c r="LTO328" s="92"/>
      <c r="LTP328" s="92"/>
      <c r="LTQ328" s="92"/>
      <c r="LTR328" s="92"/>
      <c r="LTS328" s="92"/>
      <c r="LTT328" s="92"/>
      <c r="LTU328" s="92"/>
      <c r="LTV328" s="92"/>
      <c r="LTW328" s="92"/>
      <c r="LTX328" s="92"/>
      <c r="LTY328" s="92"/>
      <c r="LTZ328" s="92"/>
      <c r="LUA328" s="92"/>
      <c r="LUB328" s="92"/>
      <c r="LUC328" s="92"/>
      <c r="LUD328" s="92"/>
      <c r="LUE328" s="92"/>
      <c r="LUF328" s="92"/>
      <c r="LUG328" s="92"/>
      <c r="LUH328" s="92"/>
      <c r="LUI328" s="92"/>
      <c r="LUJ328" s="92"/>
      <c r="LUK328" s="92"/>
      <c r="LUL328" s="92"/>
      <c r="LUM328" s="92"/>
      <c r="LUN328" s="92"/>
      <c r="LUO328" s="92"/>
      <c r="LUP328" s="92"/>
      <c r="LUQ328" s="92"/>
      <c r="LUR328" s="92"/>
      <c r="LUS328" s="92"/>
      <c r="LUT328" s="92"/>
      <c r="LUU328" s="92"/>
      <c r="LUV328" s="92"/>
      <c r="LUW328" s="92"/>
      <c r="LUX328" s="92"/>
      <c r="LUY328" s="92"/>
      <c r="LUZ328" s="92"/>
      <c r="LVA328" s="92"/>
      <c r="LVB328" s="92"/>
      <c r="LVC328" s="92"/>
      <c r="LVD328" s="92"/>
      <c r="LVE328" s="92"/>
      <c r="LVF328" s="92"/>
      <c r="LVG328" s="92"/>
      <c r="LVH328" s="92"/>
      <c r="LVI328" s="92"/>
      <c r="LVJ328" s="92"/>
      <c r="LVK328" s="92"/>
      <c r="LVL328" s="92"/>
      <c r="LVM328" s="92"/>
      <c r="LVN328" s="92"/>
      <c r="LVO328" s="92"/>
      <c r="LVP328" s="92"/>
      <c r="LVQ328" s="92"/>
      <c r="LVR328" s="92"/>
      <c r="LVS328" s="92"/>
      <c r="LVT328" s="92"/>
      <c r="LVU328" s="92"/>
      <c r="LVV328" s="92"/>
      <c r="LVW328" s="92"/>
      <c r="LVX328" s="92"/>
      <c r="LVY328" s="92"/>
      <c r="LVZ328" s="92"/>
      <c r="LWA328" s="92"/>
      <c r="LWB328" s="92"/>
      <c r="LWC328" s="92"/>
      <c r="LWD328" s="92"/>
      <c r="LWE328" s="92"/>
      <c r="LWF328" s="92"/>
      <c r="LWG328" s="92"/>
      <c r="LWH328" s="92"/>
      <c r="LWI328" s="92"/>
      <c r="LWJ328" s="92"/>
      <c r="LWK328" s="92"/>
      <c r="LWL328" s="92"/>
      <c r="LWM328" s="92"/>
      <c r="LWN328" s="92"/>
      <c r="LWO328" s="92"/>
      <c r="LWP328" s="92"/>
      <c r="LWQ328" s="92"/>
      <c r="LWR328" s="92"/>
      <c r="LWS328" s="92"/>
      <c r="LWT328" s="92"/>
      <c r="LWU328" s="92"/>
      <c r="LWV328" s="92"/>
      <c r="LWW328" s="92"/>
      <c r="LWX328" s="92"/>
      <c r="LWY328" s="92"/>
      <c r="LWZ328" s="92"/>
      <c r="LXA328" s="92"/>
      <c r="LXB328" s="92"/>
      <c r="LXC328" s="92"/>
      <c r="LXD328" s="92"/>
      <c r="LXE328" s="92"/>
      <c r="LXF328" s="92"/>
      <c r="LXG328" s="92"/>
      <c r="LXH328" s="92"/>
      <c r="LXI328" s="92"/>
      <c r="LXJ328" s="92"/>
      <c r="LXK328" s="92"/>
      <c r="LXL328" s="92"/>
      <c r="LXM328" s="92"/>
      <c r="LXN328" s="92"/>
      <c r="LXO328" s="92"/>
      <c r="LXP328" s="92"/>
      <c r="LXQ328" s="92"/>
      <c r="LXR328" s="92"/>
      <c r="LXS328" s="92"/>
      <c r="LXT328" s="92"/>
      <c r="LXU328" s="92"/>
      <c r="LXV328" s="92"/>
      <c r="LXW328" s="92"/>
      <c r="LXX328" s="92"/>
      <c r="LXY328" s="92"/>
      <c r="LXZ328" s="92"/>
      <c r="LYA328" s="92"/>
      <c r="LYB328" s="92"/>
      <c r="LYC328" s="92"/>
      <c r="LYD328" s="92"/>
      <c r="LYE328" s="92"/>
      <c r="LYF328" s="92"/>
      <c r="LYG328" s="92"/>
      <c r="LYH328" s="92"/>
      <c r="LYI328" s="92"/>
      <c r="LYJ328" s="92"/>
      <c r="LYK328" s="92"/>
      <c r="LYL328" s="92"/>
      <c r="LYM328" s="92"/>
      <c r="LYN328" s="92"/>
      <c r="LYO328" s="92"/>
      <c r="LYP328" s="92"/>
      <c r="LYQ328" s="92"/>
      <c r="LYR328" s="92"/>
      <c r="LYS328" s="92"/>
      <c r="LYT328" s="92"/>
      <c r="LYU328" s="92"/>
      <c r="LYV328" s="92"/>
      <c r="LYW328" s="92"/>
      <c r="LYX328" s="92"/>
      <c r="LYY328" s="92"/>
      <c r="LYZ328" s="92"/>
      <c r="LZA328" s="92"/>
      <c r="LZB328" s="92"/>
      <c r="LZC328" s="92"/>
      <c r="LZD328" s="92"/>
      <c r="LZE328" s="92"/>
      <c r="LZF328" s="92"/>
      <c r="LZG328" s="92"/>
      <c r="LZH328" s="92"/>
      <c r="LZI328" s="92"/>
      <c r="LZJ328" s="92"/>
      <c r="LZK328" s="92"/>
      <c r="LZL328" s="92"/>
      <c r="LZM328" s="92"/>
      <c r="LZN328" s="92"/>
      <c r="LZO328" s="92"/>
      <c r="LZP328" s="92"/>
      <c r="LZQ328" s="92"/>
      <c r="LZR328" s="92"/>
      <c r="LZS328" s="92"/>
      <c r="LZT328" s="92"/>
      <c r="LZU328" s="92"/>
      <c r="LZV328" s="92"/>
      <c r="LZW328" s="92"/>
      <c r="LZX328" s="92"/>
      <c r="LZY328" s="92"/>
      <c r="LZZ328" s="92"/>
      <c r="MAA328" s="92"/>
      <c r="MAB328" s="92"/>
      <c r="MAC328" s="92"/>
      <c r="MAD328" s="92"/>
      <c r="MAE328" s="92"/>
      <c r="MAF328" s="92"/>
      <c r="MAG328" s="92"/>
      <c r="MAH328" s="92"/>
      <c r="MAI328" s="92"/>
      <c r="MAJ328" s="92"/>
      <c r="MAK328" s="92"/>
      <c r="MAL328" s="92"/>
      <c r="MAM328" s="92"/>
      <c r="MAN328" s="92"/>
      <c r="MAO328" s="92"/>
      <c r="MAP328" s="92"/>
      <c r="MAQ328" s="92"/>
      <c r="MAR328" s="92"/>
      <c r="MAS328" s="92"/>
      <c r="MAT328" s="92"/>
      <c r="MAU328" s="92"/>
      <c r="MAV328" s="92"/>
      <c r="MAW328" s="92"/>
      <c r="MAX328" s="92"/>
      <c r="MAY328" s="92"/>
      <c r="MAZ328" s="92"/>
      <c r="MBA328" s="92"/>
      <c r="MBB328" s="92"/>
      <c r="MBC328" s="92"/>
      <c r="MBD328" s="92"/>
      <c r="MBE328" s="92"/>
      <c r="MBF328" s="92"/>
      <c r="MBG328" s="92"/>
      <c r="MBH328" s="92"/>
      <c r="MBI328" s="92"/>
      <c r="MBJ328" s="92"/>
      <c r="MBK328" s="92"/>
      <c r="MBL328" s="92"/>
      <c r="MBM328" s="92"/>
      <c r="MBN328" s="92"/>
      <c r="MBO328" s="92"/>
      <c r="MBP328" s="92"/>
      <c r="MBQ328" s="92"/>
      <c r="MBR328" s="92"/>
      <c r="MBS328" s="92"/>
      <c r="MBT328" s="92"/>
      <c r="MBU328" s="92"/>
      <c r="MBV328" s="92"/>
      <c r="MBW328" s="92"/>
      <c r="MBX328" s="92"/>
      <c r="MBY328" s="92"/>
      <c r="MBZ328" s="92"/>
      <c r="MCA328" s="92"/>
      <c r="MCB328" s="92"/>
      <c r="MCC328" s="92"/>
      <c r="MCD328" s="92"/>
      <c r="MCE328" s="92"/>
      <c r="MCF328" s="92"/>
      <c r="MCG328" s="92"/>
      <c r="MCH328" s="92"/>
      <c r="MCI328" s="92"/>
      <c r="MCJ328" s="92"/>
      <c r="MCK328" s="92"/>
      <c r="MCL328" s="92"/>
      <c r="MCM328" s="92"/>
      <c r="MCN328" s="92"/>
      <c r="MCO328" s="92"/>
      <c r="MCP328" s="92"/>
      <c r="MCQ328" s="92"/>
      <c r="MCR328" s="92"/>
      <c r="MCS328" s="92"/>
      <c r="MCT328" s="92"/>
      <c r="MCU328" s="92"/>
      <c r="MCV328" s="92"/>
      <c r="MCW328" s="92"/>
      <c r="MCX328" s="92"/>
      <c r="MCY328" s="92"/>
      <c r="MCZ328" s="92"/>
      <c r="MDA328" s="92"/>
      <c r="MDB328" s="92"/>
      <c r="MDC328" s="92"/>
      <c r="MDD328" s="92"/>
      <c r="MDE328" s="92"/>
      <c r="MDF328" s="92"/>
      <c r="MDG328" s="92"/>
      <c r="MDH328" s="92"/>
      <c r="MDI328" s="92"/>
      <c r="MDJ328" s="92"/>
      <c r="MDK328" s="92"/>
      <c r="MDL328" s="92"/>
      <c r="MDM328" s="92"/>
      <c r="MDN328" s="92"/>
      <c r="MDO328" s="92"/>
      <c r="MDP328" s="92"/>
      <c r="MDQ328" s="92"/>
      <c r="MDR328" s="92"/>
      <c r="MDS328" s="92"/>
      <c r="MDT328" s="92"/>
      <c r="MDU328" s="92"/>
      <c r="MDV328" s="92"/>
      <c r="MDW328" s="92"/>
      <c r="MDX328" s="92"/>
      <c r="MDY328" s="92"/>
      <c r="MDZ328" s="92"/>
      <c r="MEA328" s="92"/>
      <c r="MEB328" s="92"/>
      <c r="MEC328" s="92"/>
      <c r="MED328" s="92"/>
      <c r="MEE328" s="92"/>
      <c r="MEF328" s="92"/>
      <c r="MEG328" s="92"/>
      <c r="MEH328" s="92"/>
      <c r="MEI328" s="92"/>
      <c r="MEJ328" s="92"/>
      <c r="MEK328" s="92"/>
      <c r="MEL328" s="92"/>
      <c r="MEM328" s="92"/>
      <c r="MEN328" s="92"/>
      <c r="MEO328" s="92"/>
      <c r="MEP328" s="92"/>
      <c r="MEQ328" s="92"/>
      <c r="MER328" s="92"/>
      <c r="MES328" s="92"/>
      <c r="MET328" s="92"/>
      <c r="MEU328" s="92"/>
      <c r="MEV328" s="92"/>
      <c r="MEW328" s="92"/>
      <c r="MEX328" s="92"/>
      <c r="MEY328" s="92"/>
      <c r="MEZ328" s="92"/>
      <c r="MFA328" s="92"/>
      <c r="MFB328" s="92"/>
      <c r="MFC328" s="92"/>
      <c r="MFD328" s="92"/>
      <c r="MFE328" s="92"/>
      <c r="MFF328" s="92"/>
      <c r="MFG328" s="92"/>
      <c r="MFH328" s="92"/>
      <c r="MFI328" s="92"/>
      <c r="MFJ328" s="92"/>
      <c r="MFK328" s="92"/>
      <c r="MFL328" s="92"/>
      <c r="MFM328" s="92"/>
      <c r="MFN328" s="92"/>
      <c r="MFO328" s="92"/>
      <c r="MFP328" s="92"/>
      <c r="MFQ328" s="92"/>
      <c r="MFR328" s="92"/>
      <c r="MFS328" s="92"/>
      <c r="MFT328" s="92"/>
      <c r="MFU328" s="92"/>
      <c r="MFV328" s="92"/>
      <c r="MFW328" s="92"/>
      <c r="MFX328" s="92"/>
      <c r="MFY328" s="92"/>
      <c r="MFZ328" s="92"/>
      <c r="MGA328" s="92"/>
      <c r="MGB328" s="92"/>
      <c r="MGC328" s="92"/>
      <c r="MGD328" s="92"/>
      <c r="MGE328" s="92"/>
      <c r="MGF328" s="92"/>
      <c r="MGG328" s="92"/>
      <c r="MGH328" s="92"/>
      <c r="MGI328" s="92"/>
      <c r="MGJ328" s="92"/>
      <c r="MGK328" s="92"/>
      <c r="MGL328" s="92"/>
      <c r="MGM328" s="92"/>
      <c r="MGN328" s="92"/>
      <c r="MGO328" s="92"/>
      <c r="MGP328" s="92"/>
      <c r="MGQ328" s="92"/>
      <c r="MGR328" s="92"/>
      <c r="MGS328" s="92"/>
      <c r="MGT328" s="92"/>
      <c r="MGU328" s="92"/>
      <c r="MGV328" s="92"/>
      <c r="MGW328" s="92"/>
      <c r="MGX328" s="92"/>
      <c r="MGY328" s="92"/>
      <c r="MGZ328" s="92"/>
      <c r="MHA328" s="92"/>
      <c r="MHB328" s="92"/>
      <c r="MHC328" s="92"/>
      <c r="MHD328" s="92"/>
      <c r="MHE328" s="92"/>
      <c r="MHF328" s="92"/>
      <c r="MHG328" s="92"/>
      <c r="MHH328" s="92"/>
      <c r="MHI328" s="92"/>
      <c r="MHJ328" s="92"/>
      <c r="MHK328" s="92"/>
      <c r="MHL328" s="92"/>
      <c r="MHM328" s="92"/>
      <c r="MHN328" s="92"/>
      <c r="MHO328" s="92"/>
      <c r="MHP328" s="92"/>
      <c r="MHQ328" s="92"/>
      <c r="MHR328" s="92"/>
      <c r="MHS328" s="92"/>
      <c r="MHT328" s="92"/>
      <c r="MHU328" s="92"/>
      <c r="MHV328" s="92"/>
      <c r="MHW328" s="92"/>
      <c r="MHX328" s="92"/>
      <c r="MHY328" s="92"/>
      <c r="MHZ328" s="92"/>
      <c r="MIA328" s="92"/>
      <c r="MIB328" s="92"/>
      <c r="MIC328" s="92"/>
      <c r="MID328" s="92"/>
      <c r="MIE328" s="92"/>
      <c r="MIF328" s="92"/>
      <c r="MIG328" s="92"/>
      <c r="MIH328" s="92"/>
      <c r="MII328" s="92"/>
      <c r="MIJ328" s="92"/>
      <c r="MIK328" s="92"/>
      <c r="MIL328" s="92"/>
      <c r="MIM328" s="92"/>
      <c r="MIN328" s="92"/>
      <c r="MIO328" s="92"/>
      <c r="MIP328" s="92"/>
      <c r="MIQ328" s="92"/>
      <c r="MIR328" s="92"/>
      <c r="MIS328" s="92"/>
      <c r="MIT328" s="92"/>
      <c r="MIU328" s="92"/>
      <c r="MIV328" s="92"/>
      <c r="MIW328" s="92"/>
      <c r="MIX328" s="92"/>
      <c r="MIY328" s="92"/>
      <c r="MIZ328" s="92"/>
      <c r="MJA328" s="92"/>
      <c r="MJB328" s="92"/>
      <c r="MJC328" s="92"/>
      <c r="MJD328" s="92"/>
      <c r="MJE328" s="92"/>
      <c r="MJF328" s="92"/>
      <c r="MJG328" s="92"/>
      <c r="MJH328" s="92"/>
      <c r="MJI328" s="92"/>
      <c r="MJJ328" s="92"/>
      <c r="MJK328" s="92"/>
      <c r="MJL328" s="92"/>
      <c r="MJM328" s="92"/>
      <c r="MJN328" s="92"/>
      <c r="MJO328" s="92"/>
      <c r="MJP328" s="92"/>
      <c r="MJQ328" s="92"/>
      <c r="MJR328" s="92"/>
      <c r="MJS328" s="92"/>
      <c r="MJT328" s="92"/>
      <c r="MJU328" s="92"/>
      <c r="MJV328" s="92"/>
      <c r="MJW328" s="92"/>
      <c r="MJX328" s="92"/>
      <c r="MJY328" s="92"/>
      <c r="MJZ328" s="92"/>
      <c r="MKA328" s="92"/>
      <c r="MKB328" s="92"/>
      <c r="MKC328" s="92"/>
      <c r="MKD328" s="92"/>
      <c r="MKE328" s="92"/>
      <c r="MKF328" s="92"/>
      <c r="MKG328" s="92"/>
      <c r="MKH328" s="92"/>
      <c r="MKI328" s="92"/>
      <c r="MKJ328" s="92"/>
      <c r="MKK328" s="92"/>
      <c r="MKL328" s="92"/>
      <c r="MKM328" s="92"/>
      <c r="MKN328" s="92"/>
      <c r="MKO328" s="92"/>
      <c r="MKP328" s="92"/>
      <c r="MKQ328" s="92"/>
      <c r="MKR328" s="92"/>
      <c r="MKS328" s="92"/>
      <c r="MKT328" s="92"/>
      <c r="MKU328" s="92"/>
      <c r="MKV328" s="92"/>
      <c r="MKW328" s="92"/>
      <c r="MKX328" s="92"/>
      <c r="MKY328" s="92"/>
      <c r="MKZ328" s="92"/>
      <c r="MLA328" s="92"/>
      <c r="MLB328" s="92"/>
      <c r="MLC328" s="92"/>
      <c r="MLD328" s="92"/>
      <c r="MLE328" s="92"/>
      <c r="MLF328" s="92"/>
      <c r="MLG328" s="92"/>
      <c r="MLH328" s="92"/>
      <c r="MLI328" s="92"/>
      <c r="MLJ328" s="92"/>
      <c r="MLK328" s="92"/>
      <c r="MLL328" s="92"/>
      <c r="MLM328" s="92"/>
      <c r="MLN328" s="92"/>
      <c r="MLO328" s="92"/>
      <c r="MLP328" s="92"/>
      <c r="MLQ328" s="92"/>
      <c r="MLR328" s="92"/>
      <c r="MLS328" s="92"/>
      <c r="MLT328" s="92"/>
      <c r="MLU328" s="92"/>
      <c r="MLV328" s="92"/>
      <c r="MLW328" s="92"/>
      <c r="MLX328" s="92"/>
      <c r="MLY328" s="92"/>
      <c r="MLZ328" s="92"/>
      <c r="MMA328" s="92"/>
      <c r="MMB328" s="92"/>
      <c r="MMC328" s="92"/>
      <c r="MMD328" s="92"/>
      <c r="MME328" s="92"/>
      <c r="MMF328" s="92"/>
      <c r="MMG328" s="92"/>
      <c r="MMH328" s="92"/>
      <c r="MMI328" s="92"/>
      <c r="MMJ328" s="92"/>
      <c r="MMK328" s="92"/>
      <c r="MML328" s="92"/>
      <c r="MMM328" s="92"/>
      <c r="MMN328" s="92"/>
      <c r="MMO328" s="92"/>
      <c r="MMP328" s="92"/>
      <c r="MMQ328" s="92"/>
      <c r="MMR328" s="92"/>
      <c r="MMS328" s="92"/>
      <c r="MMT328" s="92"/>
      <c r="MMU328" s="92"/>
      <c r="MMV328" s="92"/>
      <c r="MMW328" s="92"/>
      <c r="MMX328" s="92"/>
      <c r="MMY328" s="92"/>
      <c r="MMZ328" s="92"/>
      <c r="MNA328" s="92"/>
      <c r="MNB328" s="92"/>
      <c r="MNC328" s="92"/>
      <c r="MND328" s="92"/>
      <c r="MNE328" s="92"/>
      <c r="MNF328" s="92"/>
      <c r="MNG328" s="92"/>
      <c r="MNH328" s="92"/>
      <c r="MNI328" s="92"/>
      <c r="MNJ328" s="92"/>
      <c r="MNK328" s="92"/>
      <c r="MNL328" s="92"/>
      <c r="MNM328" s="92"/>
      <c r="MNN328" s="92"/>
      <c r="MNO328" s="92"/>
      <c r="MNP328" s="92"/>
      <c r="MNQ328" s="92"/>
      <c r="MNR328" s="92"/>
      <c r="MNS328" s="92"/>
      <c r="MNT328" s="92"/>
      <c r="MNU328" s="92"/>
      <c r="MNV328" s="92"/>
      <c r="MNW328" s="92"/>
      <c r="MNX328" s="92"/>
      <c r="MNY328" s="92"/>
      <c r="MNZ328" s="92"/>
      <c r="MOA328" s="92"/>
      <c r="MOB328" s="92"/>
      <c r="MOC328" s="92"/>
      <c r="MOD328" s="92"/>
      <c r="MOE328" s="92"/>
      <c r="MOF328" s="92"/>
      <c r="MOG328" s="92"/>
      <c r="MOH328" s="92"/>
      <c r="MOI328" s="92"/>
      <c r="MOJ328" s="92"/>
      <c r="MOK328" s="92"/>
      <c r="MOL328" s="92"/>
      <c r="MOM328" s="92"/>
      <c r="MON328" s="92"/>
      <c r="MOO328" s="92"/>
      <c r="MOP328" s="92"/>
      <c r="MOQ328" s="92"/>
      <c r="MOR328" s="92"/>
      <c r="MOS328" s="92"/>
      <c r="MOT328" s="92"/>
      <c r="MOU328" s="92"/>
      <c r="MOV328" s="92"/>
      <c r="MOW328" s="92"/>
      <c r="MOX328" s="92"/>
      <c r="MOY328" s="92"/>
      <c r="MOZ328" s="92"/>
      <c r="MPA328" s="92"/>
      <c r="MPB328" s="92"/>
      <c r="MPC328" s="92"/>
      <c r="MPD328" s="92"/>
      <c r="MPE328" s="92"/>
      <c r="MPF328" s="92"/>
      <c r="MPG328" s="92"/>
      <c r="MPH328" s="92"/>
      <c r="MPI328" s="92"/>
      <c r="MPJ328" s="92"/>
      <c r="MPK328" s="92"/>
      <c r="MPL328" s="92"/>
      <c r="MPM328" s="92"/>
      <c r="MPN328" s="92"/>
      <c r="MPO328" s="92"/>
      <c r="MPP328" s="92"/>
      <c r="MPQ328" s="92"/>
      <c r="MPR328" s="92"/>
      <c r="MPS328" s="92"/>
      <c r="MPT328" s="92"/>
      <c r="MPU328" s="92"/>
      <c r="MPV328" s="92"/>
      <c r="MPW328" s="92"/>
      <c r="MPX328" s="92"/>
      <c r="MPY328" s="92"/>
      <c r="MPZ328" s="92"/>
      <c r="MQA328" s="92"/>
      <c r="MQB328" s="92"/>
      <c r="MQC328" s="92"/>
      <c r="MQD328" s="92"/>
      <c r="MQE328" s="92"/>
      <c r="MQF328" s="92"/>
      <c r="MQG328" s="92"/>
      <c r="MQH328" s="92"/>
      <c r="MQI328" s="92"/>
      <c r="MQJ328" s="92"/>
      <c r="MQK328" s="92"/>
      <c r="MQL328" s="92"/>
      <c r="MQM328" s="92"/>
      <c r="MQN328" s="92"/>
      <c r="MQO328" s="92"/>
      <c r="MQP328" s="92"/>
      <c r="MQQ328" s="92"/>
      <c r="MQR328" s="92"/>
      <c r="MQS328" s="92"/>
      <c r="MQT328" s="92"/>
      <c r="MQU328" s="92"/>
      <c r="MQV328" s="92"/>
      <c r="MQW328" s="92"/>
      <c r="MQX328" s="92"/>
      <c r="MQY328" s="92"/>
      <c r="MQZ328" s="92"/>
      <c r="MRA328" s="92"/>
      <c r="MRB328" s="92"/>
      <c r="MRC328" s="92"/>
      <c r="MRD328" s="92"/>
      <c r="MRE328" s="92"/>
      <c r="MRF328" s="92"/>
      <c r="MRG328" s="92"/>
      <c r="MRH328" s="92"/>
      <c r="MRI328" s="92"/>
      <c r="MRJ328" s="92"/>
      <c r="MRK328" s="92"/>
      <c r="MRL328" s="92"/>
      <c r="MRM328" s="92"/>
      <c r="MRN328" s="92"/>
      <c r="MRO328" s="92"/>
      <c r="MRP328" s="92"/>
      <c r="MRQ328" s="92"/>
      <c r="MRR328" s="92"/>
      <c r="MRS328" s="92"/>
      <c r="MRT328" s="92"/>
      <c r="MRU328" s="92"/>
      <c r="MRV328" s="92"/>
      <c r="MRW328" s="92"/>
      <c r="MRX328" s="92"/>
      <c r="MRY328" s="92"/>
      <c r="MRZ328" s="92"/>
      <c r="MSA328" s="92"/>
      <c r="MSB328" s="92"/>
      <c r="MSC328" s="92"/>
      <c r="MSD328" s="92"/>
      <c r="MSE328" s="92"/>
      <c r="MSF328" s="92"/>
      <c r="MSG328" s="92"/>
      <c r="MSH328" s="92"/>
      <c r="MSI328" s="92"/>
      <c r="MSJ328" s="92"/>
      <c r="MSK328" s="92"/>
      <c r="MSL328" s="92"/>
      <c r="MSM328" s="92"/>
      <c r="MSN328" s="92"/>
      <c r="MSO328" s="92"/>
      <c r="MSP328" s="92"/>
      <c r="MSQ328" s="92"/>
      <c r="MSR328" s="92"/>
      <c r="MSS328" s="92"/>
      <c r="MST328" s="92"/>
      <c r="MSU328" s="92"/>
      <c r="MSV328" s="92"/>
      <c r="MSW328" s="92"/>
      <c r="MSX328" s="92"/>
      <c r="MSY328" s="92"/>
      <c r="MSZ328" s="92"/>
      <c r="MTA328" s="92"/>
      <c r="MTB328" s="92"/>
      <c r="MTC328" s="92"/>
      <c r="MTD328" s="92"/>
      <c r="MTE328" s="92"/>
      <c r="MTF328" s="92"/>
      <c r="MTG328" s="92"/>
      <c r="MTH328" s="92"/>
      <c r="MTI328" s="92"/>
      <c r="MTJ328" s="92"/>
      <c r="MTK328" s="92"/>
      <c r="MTL328" s="92"/>
      <c r="MTM328" s="92"/>
      <c r="MTN328" s="92"/>
      <c r="MTO328" s="92"/>
      <c r="MTP328" s="92"/>
      <c r="MTQ328" s="92"/>
      <c r="MTR328" s="92"/>
      <c r="MTS328" s="92"/>
      <c r="MTT328" s="92"/>
      <c r="MTU328" s="92"/>
      <c r="MTV328" s="92"/>
      <c r="MTW328" s="92"/>
      <c r="MTX328" s="92"/>
      <c r="MTY328" s="92"/>
      <c r="MTZ328" s="92"/>
      <c r="MUA328" s="92"/>
      <c r="MUB328" s="92"/>
      <c r="MUC328" s="92"/>
      <c r="MUD328" s="92"/>
      <c r="MUE328" s="92"/>
      <c r="MUF328" s="92"/>
      <c r="MUG328" s="92"/>
      <c r="MUH328" s="92"/>
      <c r="MUI328" s="92"/>
      <c r="MUJ328" s="92"/>
      <c r="MUK328" s="92"/>
      <c r="MUL328" s="92"/>
      <c r="MUM328" s="92"/>
      <c r="MUN328" s="92"/>
      <c r="MUO328" s="92"/>
      <c r="MUP328" s="92"/>
      <c r="MUQ328" s="92"/>
      <c r="MUR328" s="92"/>
      <c r="MUS328" s="92"/>
      <c r="MUT328" s="92"/>
      <c r="MUU328" s="92"/>
      <c r="MUV328" s="92"/>
      <c r="MUW328" s="92"/>
      <c r="MUX328" s="92"/>
      <c r="MUY328" s="92"/>
      <c r="MUZ328" s="92"/>
      <c r="MVA328" s="92"/>
      <c r="MVB328" s="92"/>
      <c r="MVC328" s="92"/>
      <c r="MVD328" s="92"/>
      <c r="MVE328" s="92"/>
      <c r="MVF328" s="92"/>
      <c r="MVG328" s="92"/>
      <c r="MVH328" s="92"/>
      <c r="MVI328" s="92"/>
      <c r="MVJ328" s="92"/>
      <c r="MVK328" s="92"/>
      <c r="MVL328" s="92"/>
      <c r="MVM328" s="92"/>
      <c r="MVN328" s="92"/>
      <c r="MVO328" s="92"/>
      <c r="MVP328" s="92"/>
      <c r="MVQ328" s="92"/>
      <c r="MVR328" s="92"/>
      <c r="MVS328" s="92"/>
      <c r="MVT328" s="92"/>
      <c r="MVU328" s="92"/>
      <c r="MVV328" s="92"/>
      <c r="MVW328" s="92"/>
      <c r="MVX328" s="92"/>
      <c r="MVY328" s="92"/>
      <c r="MVZ328" s="92"/>
      <c r="MWA328" s="92"/>
      <c r="MWB328" s="92"/>
      <c r="MWC328" s="92"/>
      <c r="MWD328" s="92"/>
      <c r="MWE328" s="92"/>
      <c r="MWF328" s="92"/>
      <c r="MWG328" s="92"/>
      <c r="MWH328" s="92"/>
      <c r="MWI328" s="92"/>
      <c r="MWJ328" s="92"/>
      <c r="MWK328" s="92"/>
      <c r="MWL328" s="92"/>
      <c r="MWM328" s="92"/>
      <c r="MWN328" s="92"/>
      <c r="MWO328" s="92"/>
      <c r="MWP328" s="92"/>
      <c r="MWQ328" s="92"/>
      <c r="MWR328" s="92"/>
      <c r="MWS328" s="92"/>
      <c r="MWT328" s="92"/>
      <c r="MWU328" s="92"/>
      <c r="MWV328" s="92"/>
      <c r="MWW328" s="92"/>
      <c r="MWX328" s="92"/>
      <c r="MWY328" s="92"/>
      <c r="MWZ328" s="92"/>
      <c r="MXA328" s="92"/>
      <c r="MXB328" s="92"/>
      <c r="MXC328" s="92"/>
      <c r="MXD328" s="92"/>
      <c r="MXE328" s="92"/>
      <c r="MXF328" s="92"/>
      <c r="MXG328" s="92"/>
      <c r="MXH328" s="92"/>
      <c r="MXI328" s="92"/>
      <c r="MXJ328" s="92"/>
      <c r="MXK328" s="92"/>
      <c r="MXL328" s="92"/>
      <c r="MXM328" s="92"/>
      <c r="MXN328" s="92"/>
      <c r="MXO328" s="92"/>
      <c r="MXP328" s="92"/>
      <c r="MXQ328" s="92"/>
      <c r="MXR328" s="92"/>
      <c r="MXS328" s="92"/>
      <c r="MXT328" s="92"/>
      <c r="MXU328" s="92"/>
      <c r="MXV328" s="92"/>
      <c r="MXW328" s="92"/>
      <c r="MXX328" s="92"/>
      <c r="MXY328" s="92"/>
      <c r="MXZ328" s="92"/>
      <c r="MYA328" s="92"/>
      <c r="MYB328" s="92"/>
      <c r="MYC328" s="92"/>
      <c r="MYD328" s="92"/>
      <c r="MYE328" s="92"/>
      <c r="MYF328" s="92"/>
      <c r="MYG328" s="92"/>
      <c r="MYH328" s="92"/>
      <c r="MYI328" s="92"/>
      <c r="MYJ328" s="92"/>
      <c r="MYK328" s="92"/>
      <c r="MYL328" s="92"/>
      <c r="MYM328" s="92"/>
      <c r="MYN328" s="92"/>
      <c r="MYO328" s="92"/>
      <c r="MYP328" s="92"/>
      <c r="MYQ328" s="92"/>
      <c r="MYR328" s="92"/>
      <c r="MYS328" s="92"/>
      <c r="MYT328" s="92"/>
      <c r="MYU328" s="92"/>
      <c r="MYV328" s="92"/>
      <c r="MYW328" s="92"/>
      <c r="MYX328" s="92"/>
      <c r="MYY328" s="92"/>
      <c r="MYZ328" s="92"/>
      <c r="MZA328" s="92"/>
      <c r="MZB328" s="92"/>
      <c r="MZC328" s="92"/>
      <c r="MZD328" s="92"/>
      <c r="MZE328" s="92"/>
      <c r="MZF328" s="92"/>
      <c r="MZG328" s="92"/>
      <c r="MZH328" s="92"/>
      <c r="MZI328" s="92"/>
      <c r="MZJ328" s="92"/>
      <c r="MZK328" s="92"/>
      <c r="MZL328" s="92"/>
      <c r="MZM328" s="92"/>
      <c r="MZN328" s="92"/>
      <c r="MZO328" s="92"/>
      <c r="MZP328" s="92"/>
      <c r="MZQ328" s="92"/>
      <c r="MZR328" s="92"/>
      <c r="MZS328" s="92"/>
      <c r="MZT328" s="92"/>
      <c r="MZU328" s="92"/>
      <c r="MZV328" s="92"/>
      <c r="MZW328" s="92"/>
      <c r="MZX328" s="92"/>
      <c r="MZY328" s="92"/>
      <c r="MZZ328" s="92"/>
      <c r="NAA328" s="92"/>
      <c r="NAB328" s="92"/>
      <c r="NAC328" s="92"/>
      <c r="NAD328" s="92"/>
      <c r="NAE328" s="92"/>
      <c r="NAF328" s="92"/>
      <c r="NAG328" s="92"/>
      <c r="NAH328" s="92"/>
      <c r="NAI328" s="92"/>
      <c r="NAJ328" s="92"/>
      <c r="NAK328" s="92"/>
      <c r="NAL328" s="92"/>
      <c r="NAM328" s="92"/>
      <c r="NAN328" s="92"/>
      <c r="NAO328" s="92"/>
      <c r="NAP328" s="92"/>
      <c r="NAQ328" s="92"/>
      <c r="NAR328" s="92"/>
      <c r="NAS328" s="92"/>
      <c r="NAT328" s="92"/>
      <c r="NAU328" s="92"/>
      <c r="NAV328" s="92"/>
      <c r="NAW328" s="92"/>
      <c r="NAX328" s="92"/>
      <c r="NAY328" s="92"/>
      <c r="NAZ328" s="92"/>
      <c r="NBA328" s="92"/>
      <c r="NBB328" s="92"/>
      <c r="NBC328" s="92"/>
      <c r="NBD328" s="92"/>
      <c r="NBE328" s="92"/>
      <c r="NBF328" s="92"/>
      <c r="NBG328" s="92"/>
      <c r="NBH328" s="92"/>
      <c r="NBI328" s="92"/>
      <c r="NBJ328" s="92"/>
      <c r="NBK328" s="92"/>
      <c r="NBL328" s="92"/>
      <c r="NBM328" s="92"/>
      <c r="NBN328" s="92"/>
      <c r="NBO328" s="92"/>
      <c r="NBP328" s="92"/>
      <c r="NBQ328" s="92"/>
      <c r="NBR328" s="92"/>
      <c r="NBS328" s="92"/>
      <c r="NBT328" s="92"/>
      <c r="NBU328" s="92"/>
      <c r="NBV328" s="92"/>
      <c r="NBW328" s="92"/>
      <c r="NBX328" s="92"/>
      <c r="NBY328" s="92"/>
      <c r="NBZ328" s="92"/>
      <c r="NCA328" s="92"/>
      <c r="NCB328" s="92"/>
      <c r="NCC328" s="92"/>
      <c r="NCD328" s="92"/>
      <c r="NCE328" s="92"/>
      <c r="NCF328" s="92"/>
      <c r="NCG328" s="92"/>
      <c r="NCH328" s="92"/>
      <c r="NCI328" s="92"/>
      <c r="NCJ328" s="92"/>
      <c r="NCK328" s="92"/>
      <c r="NCL328" s="92"/>
      <c r="NCM328" s="92"/>
      <c r="NCN328" s="92"/>
      <c r="NCO328" s="92"/>
      <c r="NCP328" s="92"/>
      <c r="NCQ328" s="92"/>
      <c r="NCR328" s="92"/>
      <c r="NCS328" s="92"/>
      <c r="NCT328" s="92"/>
      <c r="NCU328" s="92"/>
      <c r="NCV328" s="92"/>
      <c r="NCW328" s="92"/>
      <c r="NCX328" s="92"/>
      <c r="NCY328" s="92"/>
      <c r="NCZ328" s="92"/>
      <c r="NDA328" s="92"/>
      <c r="NDB328" s="92"/>
      <c r="NDC328" s="92"/>
      <c r="NDD328" s="92"/>
      <c r="NDE328" s="92"/>
      <c r="NDF328" s="92"/>
      <c r="NDG328" s="92"/>
      <c r="NDH328" s="92"/>
      <c r="NDI328" s="92"/>
      <c r="NDJ328" s="92"/>
      <c r="NDK328" s="92"/>
      <c r="NDL328" s="92"/>
      <c r="NDM328" s="92"/>
      <c r="NDN328" s="92"/>
      <c r="NDO328" s="92"/>
      <c r="NDP328" s="92"/>
      <c r="NDQ328" s="92"/>
      <c r="NDR328" s="92"/>
      <c r="NDS328" s="92"/>
      <c r="NDT328" s="92"/>
      <c r="NDU328" s="92"/>
      <c r="NDV328" s="92"/>
      <c r="NDW328" s="92"/>
      <c r="NDX328" s="92"/>
      <c r="NDY328" s="92"/>
      <c r="NDZ328" s="92"/>
      <c r="NEA328" s="92"/>
      <c r="NEB328" s="92"/>
      <c r="NEC328" s="92"/>
      <c r="NED328" s="92"/>
      <c r="NEE328" s="92"/>
      <c r="NEF328" s="92"/>
      <c r="NEG328" s="92"/>
      <c r="NEH328" s="92"/>
      <c r="NEI328" s="92"/>
      <c r="NEJ328" s="92"/>
      <c r="NEK328" s="92"/>
      <c r="NEL328" s="92"/>
      <c r="NEM328" s="92"/>
      <c r="NEN328" s="92"/>
      <c r="NEO328" s="92"/>
      <c r="NEP328" s="92"/>
      <c r="NEQ328" s="92"/>
      <c r="NER328" s="92"/>
      <c r="NES328" s="92"/>
      <c r="NET328" s="92"/>
      <c r="NEU328" s="92"/>
      <c r="NEV328" s="92"/>
      <c r="NEW328" s="92"/>
      <c r="NEX328" s="92"/>
      <c r="NEY328" s="92"/>
      <c r="NEZ328" s="92"/>
      <c r="NFA328" s="92"/>
      <c r="NFB328" s="92"/>
      <c r="NFC328" s="92"/>
      <c r="NFD328" s="92"/>
      <c r="NFE328" s="92"/>
      <c r="NFF328" s="92"/>
      <c r="NFG328" s="92"/>
      <c r="NFH328" s="92"/>
      <c r="NFI328" s="92"/>
      <c r="NFJ328" s="92"/>
      <c r="NFK328" s="92"/>
      <c r="NFL328" s="92"/>
      <c r="NFM328" s="92"/>
      <c r="NFN328" s="92"/>
      <c r="NFO328" s="92"/>
      <c r="NFP328" s="92"/>
      <c r="NFQ328" s="92"/>
      <c r="NFR328" s="92"/>
      <c r="NFS328" s="92"/>
      <c r="NFT328" s="92"/>
      <c r="NFU328" s="92"/>
      <c r="NFV328" s="92"/>
      <c r="NFW328" s="92"/>
      <c r="NFX328" s="92"/>
      <c r="NFY328" s="92"/>
      <c r="NFZ328" s="92"/>
      <c r="NGA328" s="92"/>
      <c r="NGB328" s="92"/>
      <c r="NGC328" s="92"/>
      <c r="NGD328" s="92"/>
      <c r="NGE328" s="92"/>
      <c r="NGF328" s="92"/>
      <c r="NGG328" s="92"/>
      <c r="NGH328" s="92"/>
      <c r="NGI328" s="92"/>
      <c r="NGJ328" s="92"/>
      <c r="NGK328" s="92"/>
      <c r="NGL328" s="92"/>
      <c r="NGM328" s="92"/>
      <c r="NGN328" s="92"/>
      <c r="NGO328" s="92"/>
      <c r="NGP328" s="92"/>
      <c r="NGQ328" s="92"/>
      <c r="NGR328" s="92"/>
      <c r="NGS328" s="92"/>
      <c r="NGT328" s="92"/>
      <c r="NGU328" s="92"/>
      <c r="NGV328" s="92"/>
      <c r="NGW328" s="92"/>
      <c r="NGX328" s="92"/>
      <c r="NGY328" s="92"/>
      <c r="NGZ328" s="92"/>
      <c r="NHA328" s="92"/>
      <c r="NHB328" s="92"/>
      <c r="NHC328" s="92"/>
      <c r="NHD328" s="92"/>
      <c r="NHE328" s="92"/>
      <c r="NHF328" s="92"/>
      <c r="NHG328" s="92"/>
      <c r="NHH328" s="92"/>
      <c r="NHI328" s="92"/>
      <c r="NHJ328" s="92"/>
      <c r="NHK328" s="92"/>
      <c r="NHL328" s="92"/>
      <c r="NHM328" s="92"/>
      <c r="NHN328" s="92"/>
      <c r="NHO328" s="92"/>
      <c r="NHP328" s="92"/>
      <c r="NHQ328" s="92"/>
      <c r="NHR328" s="92"/>
      <c r="NHS328" s="92"/>
      <c r="NHT328" s="92"/>
      <c r="NHU328" s="92"/>
      <c r="NHV328" s="92"/>
      <c r="NHW328" s="92"/>
      <c r="NHX328" s="92"/>
      <c r="NHY328" s="92"/>
      <c r="NHZ328" s="92"/>
      <c r="NIA328" s="92"/>
      <c r="NIB328" s="92"/>
      <c r="NIC328" s="92"/>
      <c r="NID328" s="92"/>
      <c r="NIE328" s="92"/>
      <c r="NIF328" s="92"/>
      <c r="NIG328" s="92"/>
      <c r="NIH328" s="92"/>
      <c r="NII328" s="92"/>
      <c r="NIJ328" s="92"/>
      <c r="NIK328" s="92"/>
      <c r="NIL328" s="92"/>
      <c r="NIM328" s="92"/>
      <c r="NIN328" s="92"/>
      <c r="NIO328" s="92"/>
      <c r="NIP328" s="92"/>
      <c r="NIQ328" s="92"/>
      <c r="NIR328" s="92"/>
      <c r="NIS328" s="92"/>
      <c r="NIT328" s="92"/>
      <c r="NIU328" s="92"/>
      <c r="NIV328" s="92"/>
      <c r="NIW328" s="92"/>
      <c r="NIX328" s="92"/>
      <c r="NIY328" s="92"/>
      <c r="NIZ328" s="92"/>
      <c r="NJA328" s="92"/>
      <c r="NJB328" s="92"/>
      <c r="NJC328" s="92"/>
      <c r="NJD328" s="92"/>
      <c r="NJE328" s="92"/>
      <c r="NJF328" s="92"/>
      <c r="NJG328" s="92"/>
      <c r="NJH328" s="92"/>
      <c r="NJI328" s="92"/>
      <c r="NJJ328" s="92"/>
      <c r="NJK328" s="92"/>
      <c r="NJL328" s="92"/>
      <c r="NJM328" s="92"/>
      <c r="NJN328" s="92"/>
      <c r="NJO328" s="92"/>
      <c r="NJP328" s="92"/>
      <c r="NJQ328" s="92"/>
      <c r="NJR328" s="92"/>
      <c r="NJS328" s="92"/>
      <c r="NJT328" s="92"/>
      <c r="NJU328" s="92"/>
      <c r="NJV328" s="92"/>
      <c r="NJW328" s="92"/>
      <c r="NJX328" s="92"/>
      <c r="NJY328" s="92"/>
      <c r="NJZ328" s="92"/>
      <c r="NKA328" s="92"/>
      <c r="NKB328" s="92"/>
      <c r="NKC328" s="92"/>
      <c r="NKD328" s="92"/>
      <c r="NKE328" s="92"/>
      <c r="NKF328" s="92"/>
      <c r="NKG328" s="92"/>
      <c r="NKH328" s="92"/>
      <c r="NKI328" s="92"/>
      <c r="NKJ328" s="92"/>
      <c r="NKK328" s="92"/>
      <c r="NKL328" s="92"/>
      <c r="NKM328" s="92"/>
      <c r="NKN328" s="92"/>
      <c r="NKO328" s="92"/>
      <c r="NKP328" s="92"/>
      <c r="NKQ328" s="92"/>
      <c r="NKR328" s="92"/>
      <c r="NKS328" s="92"/>
      <c r="NKT328" s="92"/>
      <c r="NKU328" s="92"/>
      <c r="NKV328" s="92"/>
      <c r="NKW328" s="92"/>
      <c r="NKX328" s="92"/>
      <c r="NKY328" s="92"/>
      <c r="NKZ328" s="92"/>
      <c r="NLA328" s="92"/>
      <c r="NLB328" s="92"/>
      <c r="NLC328" s="92"/>
      <c r="NLD328" s="92"/>
      <c r="NLE328" s="92"/>
      <c r="NLF328" s="92"/>
      <c r="NLG328" s="92"/>
      <c r="NLH328" s="92"/>
      <c r="NLI328" s="92"/>
      <c r="NLJ328" s="92"/>
      <c r="NLK328" s="92"/>
      <c r="NLL328" s="92"/>
      <c r="NLM328" s="92"/>
      <c r="NLN328" s="92"/>
      <c r="NLO328" s="92"/>
      <c r="NLP328" s="92"/>
      <c r="NLQ328" s="92"/>
      <c r="NLR328" s="92"/>
      <c r="NLS328" s="92"/>
      <c r="NLT328" s="92"/>
      <c r="NLU328" s="92"/>
      <c r="NLV328" s="92"/>
      <c r="NLW328" s="92"/>
      <c r="NLX328" s="92"/>
      <c r="NLY328" s="92"/>
      <c r="NLZ328" s="92"/>
      <c r="NMA328" s="92"/>
      <c r="NMB328" s="92"/>
      <c r="NMC328" s="92"/>
      <c r="NMD328" s="92"/>
      <c r="NME328" s="92"/>
      <c r="NMF328" s="92"/>
      <c r="NMG328" s="92"/>
      <c r="NMH328" s="92"/>
      <c r="NMI328" s="92"/>
      <c r="NMJ328" s="92"/>
      <c r="NMK328" s="92"/>
      <c r="NML328" s="92"/>
      <c r="NMM328" s="92"/>
      <c r="NMN328" s="92"/>
      <c r="NMO328" s="92"/>
      <c r="NMP328" s="92"/>
      <c r="NMQ328" s="92"/>
      <c r="NMR328" s="92"/>
      <c r="NMS328" s="92"/>
      <c r="NMT328" s="92"/>
      <c r="NMU328" s="92"/>
      <c r="NMV328" s="92"/>
      <c r="NMW328" s="92"/>
      <c r="NMX328" s="92"/>
      <c r="NMY328" s="92"/>
      <c r="NMZ328" s="92"/>
      <c r="NNA328" s="92"/>
      <c r="NNB328" s="92"/>
      <c r="NNC328" s="92"/>
      <c r="NND328" s="92"/>
      <c r="NNE328" s="92"/>
      <c r="NNF328" s="92"/>
      <c r="NNG328" s="92"/>
      <c r="NNH328" s="92"/>
      <c r="NNI328" s="92"/>
      <c r="NNJ328" s="92"/>
      <c r="NNK328" s="92"/>
      <c r="NNL328" s="92"/>
      <c r="NNM328" s="92"/>
      <c r="NNN328" s="92"/>
      <c r="NNO328" s="92"/>
      <c r="NNP328" s="92"/>
      <c r="NNQ328" s="92"/>
      <c r="NNR328" s="92"/>
      <c r="NNS328" s="92"/>
      <c r="NNT328" s="92"/>
      <c r="NNU328" s="92"/>
      <c r="NNV328" s="92"/>
      <c r="NNW328" s="92"/>
      <c r="NNX328" s="92"/>
      <c r="NNY328" s="92"/>
      <c r="NNZ328" s="92"/>
      <c r="NOA328" s="92"/>
      <c r="NOB328" s="92"/>
      <c r="NOC328" s="92"/>
      <c r="NOD328" s="92"/>
      <c r="NOE328" s="92"/>
      <c r="NOF328" s="92"/>
      <c r="NOG328" s="92"/>
      <c r="NOH328" s="92"/>
      <c r="NOI328" s="92"/>
      <c r="NOJ328" s="92"/>
      <c r="NOK328" s="92"/>
      <c r="NOL328" s="92"/>
      <c r="NOM328" s="92"/>
      <c r="NON328" s="92"/>
      <c r="NOO328" s="92"/>
      <c r="NOP328" s="92"/>
      <c r="NOQ328" s="92"/>
      <c r="NOR328" s="92"/>
      <c r="NOS328" s="92"/>
      <c r="NOT328" s="92"/>
      <c r="NOU328" s="92"/>
      <c r="NOV328" s="92"/>
      <c r="NOW328" s="92"/>
      <c r="NOX328" s="92"/>
      <c r="NOY328" s="92"/>
      <c r="NOZ328" s="92"/>
      <c r="NPA328" s="92"/>
      <c r="NPB328" s="92"/>
      <c r="NPC328" s="92"/>
      <c r="NPD328" s="92"/>
      <c r="NPE328" s="92"/>
      <c r="NPF328" s="92"/>
      <c r="NPG328" s="92"/>
      <c r="NPH328" s="92"/>
      <c r="NPI328" s="92"/>
      <c r="NPJ328" s="92"/>
      <c r="NPK328" s="92"/>
      <c r="NPL328" s="92"/>
      <c r="NPM328" s="92"/>
      <c r="NPN328" s="92"/>
      <c r="NPO328" s="92"/>
      <c r="NPP328" s="92"/>
      <c r="NPQ328" s="92"/>
      <c r="NPR328" s="92"/>
      <c r="NPS328" s="92"/>
      <c r="NPT328" s="92"/>
      <c r="NPU328" s="92"/>
      <c r="NPV328" s="92"/>
      <c r="NPW328" s="92"/>
      <c r="NPX328" s="92"/>
      <c r="NPY328" s="92"/>
      <c r="NPZ328" s="92"/>
      <c r="NQA328" s="92"/>
      <c r="NQB328" s="92"/>
      <c r="NQC328" s="92"/>
      <c r="NQD328" s="92"/>
      <c r="NQE328" s="92"/>
      <c r="NQF328" s="92"/>
      <c r="NQG328" s="92"/>
      <c r="NQH328" s="92"/>
      <c r="NQI328" s="92"/>
      <c r="NQJ328" s="92"/>
      <c r="NQK328" s="92"/>
      <c r="NQL328" s="92"/>
      <c r="NQM328" s="92"/>
      <c r="NQN328" s="92"/>
      <c r="NQO328" s="92"/>
      <c r="NQP328" s="92"/>
      <c r="NQQ328" s="92"/>
      <c r="NQR328" s="92"/>
      <c r="NQS328" s="92"/>
      <c r="NQT328" s="92"/>
      <c r="NQU328" s="92"/>
      <c r="NQV328" s="92"/>
      <c r="NQW328" s="92"/>
      <c r="NQX328" s="92"/>
      <c r="NQY328" s="92"/>
      <c r="NQZ328" s="92"/>
      <c r="NRA328" s="92"/>
      <c r="NRB328" s="92"/>
      <c r="NRC328" s="92"/>
      <c r="NRD328" s="92"/>
      <c r="NRE328" s="92"/>
      <c r="NRF328" s="92"/>
      <c r="NRG328" s="92"/>
      <c r="NRH328" s="92"/>
      <c r="NRI328" s="92"/>
      <c r="NRJ328" s="92"/>
      <c r="NRK328" s="92"/>
      <c r="NRL328" s="92"/>
      <c r="NRM328" s="92"/>
      <c r="NRN328" s="92"/>
      <c r="NRO328" s="92"/>
      <c r="NRP328" s="92"/>
      <c r="NRQ328" s="92"/>
      <c r="NRR328" s="92"/>
      <c r="NRS328" s="92"/>
      <c r="NRT328" s="92"/>
      <c r="NRU328" s="92"/>
      <c r="NRV328" s="92"/>
      <c r="NRW328" s="92"/>
      <c r="NRX328" s="92"/>
      <c r="NRY328" s="92"/>
      <c r="NRZ328" s="92"/>
      <c r="NSA328" s="92"/>
      <c r="NSB328" s="92"/>
      <c r="NSC328" s="92"/>
      <c r="NSD328" s="92"/>
      <c r="NSE328" s="92"/>
      <c r="NSF328" s="92"/>
      <c r="NSG328" s="92"/>
      <c r="NSH328" s="92"/>
      <c r="NSI328" s="92"/>
      <c r="NSJ328" s="92"/>
      <c r="NSK328" s="92"/>
      <c r="NSL328" s="92"/>
      <c r="NSM328" s="92"/>
      <c r="NSN328" s="92"/>
      <c r="NSO328" s="92"/>
      <c r="NSP328" s="92"/>
      <c r="NSQ328" s="92"/>
      <c r="NSR328" s="92"/>
      <c r="NSS328" s="92"/>
      <c r="NST328" s="92"/>
      <c r="NSU328" s="92"/>
      <c r="NSV328" s="92"/>
      <c r="NSW328" s="92"/>
      <c r="NSX328" s="92"/>
      <c r="NSY328" s="92"/>
      <c r="NSZ328" s="92"/>
      <c r="NTA328" s="92"/>
      <c r="NTB328" s="92"/>
      <c r="NTC328" s="92"/>
      <c r="NTD328" s="92"/>
      <c r="NTE328" s="92"/>
      <c r="NTF328" s="92"/>
      <c r="NTG328" s="92"/>
      <c r="NTH328" s="92"/>
      <c r="NTI328" s="92"/>
      <c r="NTJ328" s="92"/>
      <c r="NTK328" s="92"/>
      <c r="NTL328" s="92"/>
      <c r="NTM328" s="92"/>
      <c r="NTN328" s="92"/>
      <c r="NTO328" s="92"/>
      <c r="NTP328" s="92"/>
      <c r="NTQ328" s="92"/>
      <c r="NTR328" s="92"/>
      <c r="NTS328" s="92"/>
      <c r="NTT328" s="92"/>
      <c r="NTU328" s="92"/>
      <c r="NTV328" s="92"/>
      <c r="NTW328" s="92"/>
      <c r="NTX328" s="92"/>
      <c r="NTY328" s="92"/>
      <c r="NTZ328" s="92"/>
      <c r="NUA328" s="92"/>
      <c r="NUB328" s="92"/>
      <c r="NUC328" s="92"/>
      <c r="NUD328" s="92"/>
      <c r="NUE328" s="92"/>
      <c r="NUF328" s="92"/>
      <c r="NUG328" s="92"/>
      <c r="NUH328" s="92"/>
      <c r="NUI328" s="92"/>
      <c r="NUJ328" s="92"/>
      <c r="NUK328" s="92"/>
      <c r="NUL328" s="92"/>
      <c r="NUM328" s="92"/>
      <c r="NUN328" s="92"/>
      <c r="NUO328" s="92"/>
      <c r="NUP328" s="92"/>
      <c r="NUQ328" s="92"/>
      <c r="NUR328" s="92"/>
      <c r="NUS328" s="92"/>
      <c r="NUT328" s="92"/>
      <c r="NUU328" s="92"/>
      <c r="NUV328" s="92"/>
      <c r="NUW328" s="92"/>
      <c r="NUX328" s="92"/>
      <c r="NUY328" s="92"/>
      <c r="NUZ328" s="92"/>
      <c r="NVA328" s="92"/>
      <c r="NVB328" s="92"/>
      <c r="NVC328" s="92"/>
      <c r="NVD328" s="92"/>
      <c r="NVE328" s="92"/>
      <c r="NVF328" s="92"/>
      <c r="NVG328" s="92"/>
      <c r="NVH328" s="92"/>
      <c r="NVI328" s="92"/>
      <c r="NVJ328" s="92"/>
      <c r="NVK328" s="92"/>
      <c r="NVL328" s="92"/>
      <c r="NVM328" s="92"/>
      <c r="NVN328" s="92"/>
      <c r="NVO328" s="92"/>
      <c r="NVP328" s="92"/>
      <c r="NVQ328" s="92"/>
      <c r="NVR328" s="92"/>
      <c r="NVS328" s="92"/>
      <c r="NVT328" s="92"/>
      <c r="NVU328" s="92"/>
      <c r="NVV328" s="92"/>
      <c r="NVW328" s="92"/>
      <c r="NVX328" s="92"/>
      <c r="NVY328" s="92"/>
      <c r="NVZ328" s="92"/>
      <c r="NWA328" s="92"/>
      <c r="NWB328" s="92"/>
      <c r="NWC328" s="92"/>
      <c r="NWD328" s="92"/>
      <c r="NWE328" s="92"/>
      <c r="NWF328" s="92"/>
      <c r="NWG328" s="92"/>
      <c r="NWH328" s="92"/>
      <c r="NWI328" s="92"/>
      <c r="NWJ328" s="92"/>
      <c r="NWK328" s="92"/>
      <c r="NWL328" s="92"/>
      <c r="NWM328" s="92"/>
      <c r="NWN328" s="92"/>
      <c r="NWO328" s="92"/>
      <c r="NWP328" s="92"/>
      <c r="NWQ328" s="92"/>
      <c r="NWR328" s="92"/>
      <c r="NWS328" s="92"/>
      <c r="NWT328" s="92"/>
      <c r="NWU328" s="92"/>
      <c r="NWV328" s="92"/>
      <c r="NWW328" s="92"/>
      <c r="NWX328" s="92"/>
      <c r="NWY328" s="92"/>
      <c r="NWZ328" s="92"/>
      <c r="NXA328" s="92"/>
      <c r="NXB328" s="92"/>
      <c r="NXC328" s="92"/>
      <c r="NXD328" s="92"/>
      <c r="NXE328" s="92"/>
      <c r="NXF328" s="92"/>
      <c r="NXG328" s="92"/>
      <c r="NXH328" s="92"/>
      <c r="NXI328" s="92"/>
      <c r="NXJ328" s="92"/>
      <c r="NXK328" s="92"/>
      <c r="NXL328" s="92"/>
      <c r="NXM328" s="92"/>
      <c r="NXN328" s="92"/>
      <c r="NXO328" s="92"/>
      <c r="NXP328" s="92"/>
      <c r="NXQ328" s="92"/>
      <c r="NXR328" s="92"/>
      <c r="NXS328" s="92"/>
      <c r="NXT328" s="92"/>
      <c r="NXU328" s="92"/>
      <c r="NXV328" s="92"/>
      <c r="NXW328" s="92"/>
      <c r="NXX328" s="92"/>
      <c r="NXY328" s="92"/>
      <c r="NXZ328" s="92"/>
      <c r="NYA328" s="92"/>
      <c r="NYB328" s="92"/>
      <c r="NYC328" s="92"/>
      <c r="NYD328" s="92"/>
      <c r="NYE328" s="92"/>
      <c r="NYF328" s="92"/>
      <c r="NYG328" s="92"/>
      <c r="NYH328" s="92"/>
      <c r="NYI328" s="92"/>
      <c r="NYJ328" s="92"/>
      <c r="NYK328" s="92"/>
      <c r="NYL328" s="92"/>
      <c r="NYM328" s="92"/>
      <c r="NYN328" s="92"/>
      <c r="NYO328" s="92"/>
      <c r="NYP328" s="92"/>
      <c r="NYQ328" s="92"/>
      <c r="NYR328" s="92"/>
      <c r="NYS328" s="92"/>
      <c r="NYT328" s="92"/>
      <c r="NYU328" s="92"/>
      <c r="NYV328" s="92"/>
      <c r="NYW328" s="92"/>
      <c r="NYX328" s="92"/>
      <c r="NYY328" s="92"/>
      <c r="NYZ328" s="92"/>
      <c r="NZA328" s="92"/>
      <c r="NZB328" s="92"/>
      <c r="NZC328" s="92"/>
      <c r="NZD328" s="92"/>
      <c r="NZE328" s="92"/>
      <c r="NZF328" s="92"/>
      <c r="NZG328" s="92"/>
      <c r="NZH328" s="92"/>
      <c r="NZI328" s="92"/>
      <c r="NZJ328" s="92"/>
      <c r="NZK328" s="92"/>
      <c r="NZL328" s="92"/>
      <c r="NZM328" s="92"/>
      <c r="NZN328" s="92"/>
      <c r="NZO328" s="92"/>
      <c r="NZP328" s="92"/>
      <c r="NZQ328" s="92"/>
      <c r="NZR328" s="92"/>
      <c r="NZS328" s="92"/>
      <c r="NZT328" s="92"/>
      <c r="NZU328" s="92"/>
      <c r="NZV328" s="92"/>
      <c r="NZW328" s="92"/>
      <c r="NZX328" s="92"/>
      <c r="NZY328" s="92"/>
      <c r="NZZ328" s="92"/>
      <c r="OAA328" s="92"/>
      <c r="OAB328" s="92"/>
      <c r="OAC328" s="92"/>
      <c r="OAD328" s="92"/>
      <c r="OAE328" s="92"/>
      <c r="OAF328" s="92"/>
      <c r="OAG328" s="92"/>
      <c r="OAH328" s="92"/>
      <c r="OAI328" s="92"/>
      <c r="OAJ328" s="92"/>
      <c r="OAK328" s="92"/>
      <c r="OAL328" s="92"/>
      <c r="OAM328" s="92"/>
      <c r="OAN328" s="92"/>
      <c r="OAO328" s="92"/>
      <c r="OAP328" s="92"/>
      <c r="OAQ328" s="92"/>
      <c r="OAR328" s="92"/>
      <c r="OAS328" s="92"/>
      <c r="OAT328" s="92"/>
      <c r="OAU328" s="92"/>
      <c r="OAV328" s="92"/>
      <c r="OAW328" s="92"/>
      <c r="OAX328" s="92"/>
      <c r="OAY328" s="92"/>
      <c r="OAZ328" s="92"/>
      <c r="OBA328" s="92"/>
      <c r="OBB328" s="92"/>
      <c r="OBC328" s="92"/>
      <c r="OBD328" s="92"/>
      <c r="OBE328" s="92"/>
      <c r="OBF328" s="92"/>
      <c r="OBG328" s="92"/>
      <c r="OBH328" s="92"/>
      <c r="OBI328" s="92"/>
      <c r="OBJ328" s="92"/>
      <c r="OBK328" s="92"/>
      <c r="OBL328" s="92"/>
      <c r="OBM328" s="92"/>
      <c r="OBN328" s="92"/>
      <c r="OBO328" s="92"/>
      <c r="OBP328" s="92"/>
      <c r="OBQ328" s="92"/>
      <c r="OBR328" s="92"/>
      <c r="OBS328" s="92"/>
      <c r="OBT328" s="92"/>
      <c r="OBU328" s="92"/>
      <c r="OBV328" s="92"/>
      <c r="OBW328" s="92"/>
      <c r="OBX328" s="92"/>
      <c r="OBY328" s="92"/>
      <c r="OBZ328" s="92"/>
      <c r="OCA328" s="92"/>
      <c r="OCB328" s="92"/>
      <c r="OCC328" s="92"/>
      <c r="OCD328" s="92"/>
      <c r="OCE328" s="92"/>
      <c r="OCF328" s="92"/>
      <c r="OCG328" s="92"/>
      <c r="OCH328" s="92"/>
      <c r="OCI328" s="92"/>
      <c r="OCJ328" s="92"/>
      <c r="OCK328" s="92"/>
      <c r="OCL328" s="92"/>
      <c r="OCM328" s="92"/>
      <c r="OCN328" s="92"/>
      <c r="OCO328" s="92"/>
      <c r="OCP328" s="92"/>
      <c r="OCQ328" s="92"/>
      <c r="OCR328" s="92"/>
      <c r="OCS328" s="92"/>
      <c r="OCT328" s="92"/>
      <c r="OCU328" s="92"/>
      <c r="OCV328" s="92"/>
      <c r="OCW328" s="92"/>
      <c r="OCX328" s="92"/>
      <c r="OCY328" s="92"/>
      <c r="OCZ328" s="92"/>
      <c r="ODA328" s="92"/>
      <c r="ODB328" s="92"/>
      <c r="ODC328" s="92"/>
      <c r="ODD328" s="92"/>
      <c r="ODE328" s="92"/>
      <c r="ODF328" s="92"/>
      <c r="ODG328" s="92"/>
      <c r="ODH328" s="92"/>
      <c r="ODI328" s="92"/>
      <c r="ODJ328" s="92"/>
      <c r="ODK328" s="92"/>
      <c r="ODL328" s="92"/>
      <c r="ODM328" s="92"/>
      <c r="ODN328" s="92"/>
      <c r="ODO328" s="92"/>
      <c r="ODP328" s="92"/>
      <c r="ODQ328" s="92"/>
      <c r="ODR328" s="92"/>
      <c r="ODS328" s="92"/>
      <c r="ODT328" s="92"/>
      <c r="ODU328" s="92"/>
      <c r="ODV328" s="92"/>
      <c r="ODW328" s="92"/>
      <c r="ODX328" s="92"/>
      <c r="ODY328" s="92"/>
      <c r="ODZ328" s="92"/>
      <c r="OEA328" s="92"/>
      <c r="OEB328" s="92"/>
      <c r="OEC328" s="92"/>
      <c r="OED328" s="92"/>
      <c r="OEE328" s="92"/>
      <c r="OEF328" s="92"/>
      <c r="OEG328" s="92"/>
      <c r="OEH328" s="92"/>
      <c r="OEI328" s="92"/>
      <c r="OEJ328" s="92"/>
      <c r="OEK328" s="92"/>
      <c r="OEL328" s="92"/>
      <c r="OEM328" s="92"/>
      <c r="OEN328" s="92"/>
      <c r="OEO328" s="92"/>
      <c r="OEP328" s="92"/>
      <c r="OEQ328" s="92"/>
      <c r="OER328" s="92"/>
      <c r="OES328" s="92"/>
      <c r="OET328" s="92"/>
      <c r="OEU328" s="92"/>
      <c r="OEV328" s="92"/>
      <c r="OEW328" s="92"/>
      <c r="OEX328" s="92"/>
      <c r="OEY328" s="92"/>
      <c r="OEZ328" s="92"/>
      <c r="OFA328" s="92"/>
      <c r="OFB328" s="92"/>
      <c r="OFC328" s="92"/>
      <c r="OFD328" s="92"/>
      <c r="OFE328" s="92"/>
      <c r="OFF328" s="92"/>
      <c r="OFG328" s="92"/>
      <c r="OFH328" s="92"/>
      <c r="OFI328" s="92"/>
      <c r="OFJ328" s="92"/>
      <c r="OFK328" s="92"/>
      <c r="OFL328" s="92"/>
      <c r="OFM328" s="92"/>
      <c r="OFN328" s="92"/>
      <c r="OFO328" s="92"/>
      <c r="OFP328" s="92"/>
      <c r="OFQ328" s="92"/>
      <c r="OFR328" s="92"/>
      <c r="OFS328" s="92"/>
      <c r="OFT328" s="92"/>
      <c r="OFU328" s="92"/>
      <c r="OFV328" s="92"/>
      <c r="OFW328" s="92"/>
      <c r="OFX328" s="92"/>
      <c r="OFY328" s="92"/>
      <c r="OFZ328" s="92"/>
      <c r="OGA328" s="92"/>
      <c r="OGB328" s="92"/>
      <c r="OGC328" s="92"/>
      <c r="OGD328" s="92"/>
      <c r="OGE328" s="92"/>
      <c r="OGF328" s="92"/>
      <c r="OGG328" s="92"/>
      <c r="OGH328" s="92"/>
      <c r="OGI328" s="92"/>
      <c r="OGJ328" s="92"/>
      <c r="OGK328" s="92"/>
      <c r="OGL328" s="92"/>
      <c r="OGM328" s="92"/>
      <c r="OGN328" s="92"/>
      <c r="OGO328" s="92"/>
      <c r="OGP328" s="92"/>
      <c r="OGQ328" s="92"/>
      <c r="OGR328" s="92"/>
      <c r="OGS328" s="92"/>
      <c r="OGT328" s="92"/>
      <c r="OGU328" s="92"/>
      <c r="OGV328" s="92"/>
      <c r="OGW328" s="92"/>
      <c r="OGX328" s="92"/>
      <c r="OGY328" s="92"/>
      <c r="OGZ328" s="92"/>
      <c r="OHA328" s="92"/>
      <c r="OHB328" s="92"/>
      <c r="OHC328" s="92"/>
      <c r="OHD328" s="92"/>
      <c r="OHE328" s="92"/>
      <c r="OHF328" s="92"/>
      <c r="OHG328" s="92"/>
      <c r="OHH328" s="92"/>
      <c r="OHI328" s="92"/>
      <c r="OHJ328" s="92"/>
      <c r="OHK328" s="92"/>
      <c r="OHL328" s="92"/>
      <c r="OHM328" s="92"/>
      <c r="OHN328" s="92"/>
      <c r="OHO328" s="92"/>
      <c r="OHP328" s="92"/>
      <c r="OHQ328" s="92"/>
      <c r="OHR328" s="92"/>
      <c r="OHS328" s="92"/>
      <c r="OHT328" s="92"/>
      <c r="OHU328" s="92"/>
      <c r="OHV328" s="92"/>
      <c r="OHW328" s="92"/>
      <c r="OHX328" s="92"/>
      <c r="OHY328" s="92"/>
      <c r="OHZ328" s="92"/>
      <c r="OIA328" s="92"/>
      <c r="OIB328" s="92"/>
      <c r="OIC328" s="92"/>
      <c r="OID328" s="92"/>
      <c r="OIE328" s="92"/>
      <c r="OIF328" s="92"/>
      <c r="OIG328" s="92"/>
      <c r="OIH328" s="92"/>
      <c r="OII328" s="92"/>
      <c r="OIJ328" s="92"/>
      <c r="OIK328" s="92"/>
      <c r="OIL328" s="92"/>
      <c r="OIM328" s="92"/>
      <c r="OIN328" s="92"/>
      <c r="OIO328" s="92"/>
      <c r="OIP328" s="92"/>
      <c r="OIQ328" s="92"/>
      <c r="OIR328" s="92"/>
      <c r="OIS328" s="92"/>
      <c r="OIT328" s="92"/>
      <c r="OIU328" s="92"/>
      <c r="OIV328" s="92"/>
      <c r="OIW328" s="92"/>
      <c r="OIX328" s="92"/>
      <c r="OIY328" s="92"/>
      <c r="OIZ328" s="92"/>
      <c r="OJA328" s="92"/>
      <c r="OJB328" s="92"/>
      <c r="OJC328" s="92"/>
      <c r="OJD328" s="92"/>
      <c r="OJE328" s="92"/>
      <c r="OJF328" s="92"/>
      <c r="OJG328" s="92"/>
      <c r="OJH328" s="92"/>
      <c r="OJI328" s="92"/>
      <c r="OJJ328" s="92"/>
      <c r="OJK328" s="92"/>
      <c r="OJL328" s="92"/>
      <c r="OJM328" s="92"/>
      <c r="OJN328" s="92"/>
      <c r="OJO328" s="92"/>
      <c r="OJP328" s="92"/>
      <c r="OJQ328" s="92"/>
      <c r="OJR328" s="92"/>
      <c r="OJS328" s="92"/>
      <c r="OJT328" s="92"/>
      <c r="OJU328" s="92"/>
      <c r="OJV328" s="92"/>
      <c r="OJW328" s="92"/>
      <c r="OJX328" s="92"/>
      <c r="OJY328" s="92"/>
      <c r="OJZ328" s="92"/>
      <c r="OKA328" s="92"/>
      <c r="OKB328" s="92"/>
      <c r="OKC328" s="92"/>
      <c r="OKD328" s="92"/>
      <c r="OKE328" s="92"/>
      <c r="OKF328" s="92"/>
      <c r="OKG328" s="92"/>
      <c r="OKH328" s="92"/>
      <c r="OKI328" s="92"/>
      <c r="OKJ328" s="92"/>
      <c r="OKK328" s="92"/>
      <c r="OKL328" s="92"/>
      <c r="OKM328" s="92"/>
      <c r="OKN328" s="92"/>
      <c r="OKO328" s="92"/>
      <c r="OKP328" s="92"/>
      <c r="OKQ328" s="92"/>
      <c r="OKR328" s="92"/>
      <c r="OKS328" s="92"/>
      <c r="OKT328" s="92"/>
      <c r="OKU328" s="92"/>
      <c r="OKV328" s="92"/>
      <c r="OKW328" s="92"/>
      <c r="OKX328" s="92"/>
      <c r="OKY328" s="92"/>
      <c r="OKZ328" s="92"/>
      <c r="OLA328" s="92"/>
      <c r="OLB328" s="92"/>
      <c r="OLC328" s="92"/>
      <c r="OLD328" s="92"/>
      <c r="OLE328" s="92"/>
      <c r="OLF328" s="92"/>
      <c r="OLG328" s="92"/>
      <c r="OLH328" s="92"/>
      <c r="OLI328" s="92"/>
      <c r="OLJ328" s="92"/>
      <c r="OLK328" s="92"/>
      <c r="OLL328" s="92"/>
      <c r="OLM328" s="92"/>
      <c r="OLN328" s="92"/>
      <c r="OLO328" s="92"/>
      <c r="OLP328" s="92"/>
      <c r="OLQ328" s="92"/>
      <c r="OLR328" s="92"/>
      <c r="OLS328" s="92"/>
      <c r="OLT328" s="92"/>
      <c r="OLU328" s="92"/>
      <c r="OLV328" s="92"/>
      <c r="OLW328" s="92"/>
      <c r="OLX328" s="92"/>
      <c r="OLY328" s="92"/>
      <c r="OLZ328" s="92"/>
      <c r="OMA328" s="92"/>
      <c r="OMB328" s="92"/>
      <c r="OMC328" s="92"/>
      <c r="OMD328" s="92"/>
      <c r="OME328" s="92"/>
      <c r="OMF328" s="92"/>
      <c r="OMG328" s="92"/>
      <c r="OMH328" s="92"/>
      <c r="OMI328" s="92"/>
      <c r="OMJ328" s="92"/>
      <c r="OMK328" s="92"/>
      <c r="OML328" s="92"/>
      <c r="OMM328" s="92"/>
      <c r="OMN328" s="92"/>
      <c r="OMO328" s="92"/>
      <c r="OMP328" s="92"/>
      <c r="OMQ328" s="92"/>
      <c r="OMR328" s="92"/>
      <c r="OMS328" s="92"/>
      <c r="OMT328" s="92"/>
      <c r="OMU328" s="92"/>
      <c r="OMV328" s="92"/>
      <c r="OMW328" s="92"/>
      <c r="OMX328" s="92"/>
      <c r="OMY328" s="92"/>
      <c r="OMZ328" s="92"/>
      <c r="ONA328" s="92"/>
      <c r="ONB328" s="92"/>
      <c r="ONC328" s="92"/>
      <c r="OND328" s="92"/>
      <c r="ONE328" s="92"/>
      <c r="ONF328" s="92"/>
      <c r="ONG328" s="92"/>
      <c r="ONH328" s="92"/>
      <c r="ONI328" s="92"/>
      <c r="ONJ328" s="92"/>
      <c r="ONK328" s="92"/>
      <c r="ONL328" s="92"/>
      <c r="ONM328" s="92"/>
      <c r="ONN328" s="92"/>
      <c r="ONO328" s="92"/>
      <c r="ONP328" s="92"/>
      <c r="ONQ328" s="92"/>
      <c r="ONR328" s="92"/>
      <c r="ONS328" s="92"/>
      <c r="ONT328" s="92"/>
      <c r="ONU328" s="92"/>
      <c r="ONV328" s="92"/>
      <c r="ONW328" s="92"/>
      <c r="ONX328" s="92"/>
      <c r="ONY328" s="92"/>
      <c r="ONZ328" s="92"/>
      <c r="OOA328" s="92"/>
      <c r="OOB328" s="92"/>
      <c r="OOC328" s="92"/>
      <c r="OOD328" s="92"/>
      <c r="OOE328" s="92"/>
      <c r="OOF328" s="92"/>
      <c r="OOG328" s="92"/>
      <c r="OOH328" s="92"/>
      <c r="OOI328" s="92"/>
      <c r="OOJ328" s="92"/>
      <c r="OOK328" s="92"/>
      <c r="OOL328" s="92"/>
      <c r="OOM328" s="92"/>
      <c r="OON328" s="92"/>
      <c r="OOO328" s="92"/>
      <c r="OOP328" s="92"/>
      <c r="OOQ328" s="92"/>
      <c r="OOR328" s="92"/>
      <c r="OOS328" s="92"/>
      <c r="OOT328" s="92"/>
      <c r="OOU328" s="92"/>
      <c r="OOV328" s="92"/>
      <c r="OOW328" s="92"/>
      <c r="OOX328" s="92"/>
      <c r="OOY328" s="92"/>
      <c r="OOZ328" s="92"/>
      <c r="OPA328" s="92"/>
      <c r="OPB328" s="92"/>
      <c r="OPC328" s="92"/>
      <c r="OPD328" s="92"/>
      <c r="OPE328" s="92"/>
      <c r="OPF328" s="92"/>
      <c r="OPG328" s="92"/>
      <c r="OPH328" s="92"/>
      <c r="OPI328" s="92"/>
      <c r="OPJ328" s="92"/>
      <c r="OPK328" s="92"/>
      <c r="OPL328" s="92"/>
      <c r="OPM328" s="92"/>
      <c r="OPN328" s="92"/>
      <c r="OPO328" s="92"/>
      <c r="OPP328" s="92"/>
      <c r="OPQ328" s="92"/>
      <c r="OPR328" s="92"/>
      <c r="OPS328" s="92"/>
      <c r="OPT328" s="92"/>
      <c r="OPU328" s="92"/>
      <c r="OPV328" s="92"/>
      <c r="OPW328" s="92"/>
      <c r="OPX328" s="92"/>
      <c r="OPY328" s="92"/>
      <c r="OPZ328" s="92"/>
      <c r="OQA328" s="92"/>
      <c r="OQB328" s="92"/>
      <c r="OQC328" s="92"/>
      <c r="OQD328" s="92"/>
      <c r="OQE328" s="92"/>
      <c r="OQF328" s="92"/>
      <c r="OQG328" s="92"/>
      <c r="OQH328" s="92"/>
      <c r="OQI328" s="92"/>
      <c r="OQJ328" s="92"/>
      <c r="OQK328" s="92"/>
      <c r="OQL328" s="92"/>
      <c r="OQM328" s="92"/>
      <c r="OQN328" s="92"/>
      <c r="OQO328" s="92"/>
      <c r="OQP328" s="92"/>
      <c r="OQQ328" s="92"/>
      <c r="OQR328" s="92"/>
      <c r="OQS328" s="92"/>
      <c r="OQT328" s="92"/>
      <c r="OQU328" s="92"/>
      <c r="OQV328" s="92"/>
      <c r="OQW328" s="92"/>
      <c r="OQX328" s="92"/>
      <c r="OQY328" s="92"/>
      <c r="OQZ328" s="92"/>
      <c r="ORA328" s="92"/>
      <c r="ORB328" s="92"/>
      <c r="ORC328" s="92"/>
      <c r="ORD328" s="92"/>
      <c r="ORE328" s="92"/>
      <c r="ORF328" s="92"/>
      <c r="ORG328" s="92"/>
      <c r="ORH328" s="92"/>
      <c r="ORI328" s="92"/>
      <c r="ORJ328" s="92"/>
      <c r="ORK328" s="92"/>
      <c r="ORL328" s="92"/>
      <c r="ORM328" s="92"/>
      <c r="ORN328" s="92"/>
      <c r="ORO328" s="92"/>
      <c r="ORP328" s="92"/>
      <c r="ORQ328" s="92"/>
      <c r="ORR328" s="92"/>
      <c r="ORS328" s="92"/>
      <c r="ORT328" s="92"/>
      <c r="ORU328" s="92"/>
      <c r="ORV328" s="92"/>
      <c r="ORW328" s="92"/>
      <c r="ORX328" s="92"/>
      <c r="ORY328" s="92"/>
      <c r="ORZ328" s="92"/>
      <c r="OSA328" s="92"/>
      <c r="OSB328" s="92"/>
      <c r="OSC328" s="92"/>
      <c r="OSD328" s="92"/>
      <c r="OSE328" s="92"/>
      <c r="OSF328" s="92"/>
      <c r="OSG328" s="92"/>
      <c r="OSH328" s="92"/>
      <c r="OSI328" s="92"/>
      <c r="OSJ328" s="92"/>
      <c r="OSK328" s="92"/>
      <c r="OSL328" s="92"/>
      <c r="OSM328" s="92"/>
      <c r="OSN328" s="92"/>
      <c r="OSO328" s="92"/>
      <c r="OSP328" s="92"/>
      <c r="OSQ328" s="92"/>
      <c r="OSR328" s="92"/>
      <c r="OSS328" s="92"/>
      <c r="OST328" s="92"/>
      <c r="OSU328" s="92"/>
      <c r="OSV328" s="92"/>
      <c r="OSW328" s="92"/>
      <c r="OSX328" s="92"/>
      <c r="OSY328" s="92"/>
      <c r="OSZ328" s="92"/>
      <c r="OTA328" s="92"/>
      <c r="OTB328" s="92"/>
      <c r="OTC328" s="92"/>
      <c r="OTD328" s="92"/>
      <c r="OTE328" s="92"/>
      <c r="OTF328" s="92"/>
      <c r="OTG328" s="92"/>
      <c r="OTH328" s="92"/>
      <c r="OTI328" s="92"/>
      <c r="OTJ328" s="92"/>
      <c r="OTK328" s="92"/>
      <c r="OTL328" s="92"/>
      <c r="OTM328" s="92"/>
      <c r="OTN328" s="92"/>
      <c r="OTO328" s="92"/>
      <c r="OTP328" s="92"/>
      <c r="OTQ328" s="92"/>
      <c r="OTR328" s="92"/>
      <c r="OTS328" s="92"/>
      <c r="OTT328" s="92"/>
      <c r="OTU328" s="92"/>
      <c r="OTV328" s="92"/>
      <c r="OTW328" s="92"/>
      <c r="OTX328" s="92"/>
      <c r="OTY328" s="92"/>
      <c r="OTZ328" s="92"/>
      <c r="OUA328" s="92"/>
      <c r="OUB328" s="92"/>
      <c r="OUC328" s="92"/>
      <c r="OUD328" s="92"/>
      <c r="OUE328" s="92"/>
      <c r="OUF328" s="92"/>
      <c r="OUG328" s="92"/>
      <c r="OUH328" s="92"/>
      <c r="OUI328" s="92"/>
      <c r="OUJ328" s="92"/>
      <c r="OUK328" s="92"/>
      <c r="OUL328" s="92"/>
      <c r="OUM328" s="92"/>
      <c r="OUN328" s="92"/>
      <c r="OUO328" s="92"/>
      <c r="OUP328" s="92"/>
      <c r="OUQ328" s="92"/>
      <c r="OUR328" s="92"/>
      <c r="OUS328" s="92"/>
      <c r="OUT328" s="92"/>
      <c r="OUU328" s="92"/>
      <c r="OUV328" s="92"/>
      <c r="OUW328" s="92"/>
      <c r="OUX328" s="92"/>
      <c r="OUY328" s="92"/>
      <c r="OUZ328" s="92"/>
      <c r="OVA328" s="92"/>
      <c r="OVB328" s="92"/>
      <c r="OVC328" s="92"/>
      <c r="OVD328" s="92"/>
      <c r="OVE328" s="92"/>
      <c r="OVF328" s="92"/>
      <c r="OVG328" s="92"/>
      <c r="OVH328" s="92"/>
      <c r="OVI328" s="92"/>
      <c r="OVJ328" s="92"/>
      <c r="OVK328" s="92"/>
      <c r="OVL328" s="92"/>
      <c r="OVM328" s="92"/>
      <c r="OVN328" s="92"/>
      <c r="OVO328" s="92"/>
      <c r="OVP328" s="92"/>
      <c r="OVQ328" s="92"/>
      <c r="OVR328" s="92"/>
      <c r="OVS328" s="92"/>
      <c r="OVT328" s="92"/>
      <c r="OVU328" s="92"/>
      <c r="OVV328" s="92"/>
      <c r="OVW328" s="92"/>
      <c r="OVX328" s="92"/>
      <c r="OVY328" s="92"/>
      <c r="OVZ328" s="92"/>
      <c r="OWA328" s="92"/>
      <c r="OWB328" s="92"/>
      <c r="OWC328" s="92"/>
      <c r="OWD328" s="92"/>
      <c r="OWE328" s="92"/>
      <c r="OWF328" s="92"/>
      <c r="OWG328" s="92"/>
      <c r="OWH328" s="92"/>
      <c r="OWI328" s="92"/>
      <c r="OWJ328" s="92"/>
      <c r="OWK328" s="92"/>
      <c r="OWL328" s="92"/>
      <c r="OWM328" s="92"/>
      <c r="OWN328" s="92"/>
      <c r="OWO328" s="92"/>
      <c r="OWP328" s="92"/>
      <c r="OWQ328" s="92"/>
      <c r="OWR328" s="92"/>
      <c r="OWS328" s="92"/>
      <c r="OWT328" s="92"/>
      <c r="OWU328" s="92"/>
      <c r="OWV328" s="92"/>
      <c r="OWW328" s="92"/>
      <c r="OWX328" s="92"/>
      <c r="OWY328" s="92"/>
      <c r="OWZ328" s="92"/>
      <c r="OXA328" s="92"/>
      <c r="OXB328" s="92"/>
      <c r="OXC328" s="92"/>
      <c r="OXD328" s="92"/>
      <c r="OXE328" s="92"/>
      <c r="OXF328" s="92"/>
      <c r="OXG328" s="92"/>
      <c r="OXH328" s="92"/>
      <c r="OXI328" s="92"/>
      <c r="OXJ328" s="92"/>
      <c r="OXK328" s="92"/>
      <c r="OXL328" s="92"/>
      <c r="OXM328" s="92"/>
      <c r="OXN328" s="92"/>
      <c r="OXO328" s="92"/>
      <c r="OXP328" s="92"/>
      <c r="OXQ328" s="92"/>
      <c r="OXR328" s="92"/>
      <c r="OXS328" s="92"/>
      <c r="OXT328" s="92"/>
      <c r="OXU328" s="92"/>
      <c r="OXV328" s="92"/>
      <c r="OXW328" s="92"/>
      <c r="OXX328" s="92"/>
      <c r="OXY328" s="92"/>
      <c r="OXZ328" s="92"/>
      <c r="OYA328" s="92"/>
      <c r="OYB328" s="92"/>
      <c r="OYC328" s="92"/>
      <c r="OYD328" s="92"/>
      <c r="OYE328" s="92"/>
      <c r="OYF328" s="92"/>
      <c r="OYG328" s="92"/>
      <c r="OYH328" s="92"/>
      <c r="OYI328" s="92"/>
      <c r="OYJ328" s="92"/>
      <c r="OYK328" s="92"/>
      <c r="OYL328" s="92"/>
      <c r="OYM328" s="92"/>
      <c r="OYN328" s="92"/>
      <c r="OYO328" s="92"/>
      <c r="OYP328" s="92"/>
      <c r="OYQ328" s="92"/>
      <c r="OYR328" s="92"/>
      <c r="OYS328" s="92"/>
      <c r="OYT328" s="92"/>
      <c r="OYU328" s="92"/>
      <c r="OYV328" s="92"/>
      <c r="OYW328" s="92"/>
      <c r="OYX328" s="92"/>
      <c r="OYY328" s="92"/>
      <c r="OYZ328" s="92"/>
      <c r="OZA328" s="92"/>
      <c r="OZB328" s="92"/>
      <c r="OZC328" s="92"/>
      <c r="OZD328" s="92"/>
      <c r="OZE328" s="92"/>
      <c r="OZF328" s="92"/>
      <c r="OZG328" s="92"/>
      <c r="OZH328" s="92"/>
      <c r="OZI328" s="92"/>
      <c r="OZJ328" s="92"/>
      <c r="OZK328" s="92"/>
      <c r="OZL328" s="92"/>
      <c r="OZM328" s="92"/>
      <c r="OZN328" s="92"/>
      <c r="OZO328" s="92"/>
      <c r="OZP328" s="92"/>
      <c r="OZQ328" s="92"/>
      <c r="OZR328" s="92"/>
      <c r="OZS328" s="92"/>
      <c r="OZT328" s="92"/>
      <c r="OZU328" s="92"/>
      <c r="OZV328" s="92"/>
      <c r="OZW328" s="92"/>
      <c r="OZX328" s="92"/>
      <c r="OZY328" s="92"/>
      <c r="OZZ328" s="92"/>
      <c r="PAA328" s="92"/>
      <c r="PAB328" s="92"/>
      <c r="PAC328" s="92"/>
      <c r="PAD328" s="92"/>
      <c r="PAE328" s="92"/>
      <c r="PAF328" s="92"/>
      <c r="PAG328" s="92"/>
      <c r="PAH328" s="92"/>
      <c r="PAI328" s="92"/>
      <c r="PAJ328" s="92"/>
      <c r="PAK328" s="92"/>
      <c r="PAL328" s="92"/>
      <c r="PAM328" s="92"/>
      <c r="PAN328" s="92"/>
      <c r="PAO328" s="92"/>
      <c r="PAP328" s="92"/>
      <c r="PAQ328" s="92"/>
      <c r="PAR328" s="92"/>
      <c r="PAS328" s="92"/>
      <c r="PAT328" s="92"/>
      <c r="PAU328" s="92"/>
      <c r="PAV328" s="92"/>
      <c r="PAW328" s="92"/>
      <c r="PAX328" s="92"/>
      <c r="PAY328" s="92"/>
      <c r="PAZ328" s="92"/>
      <c r="PBA328" s="92"/>
      <c r="PBB328" s="92"/>
      <c r="PBC328" s="92"/>
      <c r="PBD328" s="92"/>
      <c r="PBE328" s="92"/>
      <c r="PBF328" s="92"/>
      <c r="PBG328" s="92"/>
      <c r="PBH328" s="92"/>
      <c r="PBI328" s="92"/>
      <c r="PBJ328" s="92"/>
      <c r="PBK328" s="92"/>
      <c r="PBL328" s="92"/>
      <c r="PBM328" s="92"/>
      <c r="PBN328" s="92"/>
      <c r="PBO328" s="92"/>
      <c r="PBP328" s="92"/>
      <c r="PBQ328" s="92"/>
      <c r="PBR328" s="92"/>
      <c r="PBS328" s="92"/>
      <c r="PBT328" s="92"/>
      <c r="PBU328" s="92"/>
      <c r="PBV328" s="92"/>
      <c r="PBW328" s="92"/>
      <c r="PBX328" s="92"/>
      <c r="PBY328" s="92"/>
      <c r="PBZ328" s="92"/>
      <c r="PCA328" s="92"/>
      <c r="PCB328" s="92"/>
      <c r="PCC328" s="92"/>
      <c r="PCD328" s="92"/>
      <c r="PCE328" s="92"/>
      <c r="PCF328" s="92"/>
      <c r="PCG328" s="92"/>
      <c r="PCH328" s="92"/>
      <c r="PCI328" s="92"/>
      <c r="PCJ328" s="92"/>
      <c r="PCK328" s="92"/>
      <c r="PCL328" s="92"/>
      <c r="PCM328" s="92"/>
      <c r="PCN328" s="92"/>
      <c r="PCO328" s="92"/>
      <c r="PCP328" s="92"/>
      <c r="PCQ328" s="92"/>
      <c r="PCR328" s="92"/>
      <c r="PCS328" s="92"/>
      <c r="PCT328" s="92"/>
      <c r="PCU328" s="92"/>
      <c r="PCV328" s="92"/>
      <c r="PCW328" s="92"/>
      <c r="PCX328" s="92"/>
      <c r="PCY328" s="92"/>
      <c r="PCZ328" s="92"/>
      <c r="PDA328" s="92"/>
      <c r="PDB328" s="92"/>
      <c r="PDC328" s="92"/>
      <c r="PDD328" s="92"/>
      <c r="PDE328" s="92"/>
      <c r="PDF328" s="92"/>
      <c r="PDG328" s="92"/>
      <c r="PDH328" s="92"/>
      <c r="PDI328" s="92"/>
      <c r="PDJ328" s="92"/>
      <c r="PDK328" s="92"/>
      <c r="PDL328" s="92"/>
      <c r="PDM328" s="92"/>
      <c r="PDN328" s="92"/>
      <c r="PDO328" s="92"/>
      <c r="PDP328" s="92"/>
      <c r="PDQ328" s="92"/>
      <c r="PDR328" s="92"/>
      <c r="PDS328" s="92"/>
      <c r="PDT328" s="92"/>
      <c r="PDU328" s="92"/>
      <c r="PDV328" s="92"/>
      <c r="PDW328" s="92"/>
      <c r="PDX328" s="92"/>
      <c r="PDY328" s="92"/>
      <c r="PDZ328" s="92"/>
      <c r="PEA328" s="92"/>
      <c r="PEB328" s="92"/>
      <c r="PEC328" s="92"/>
      <c r="PED328" s="92"/>
      <c r="PEE328" s="92"/>
      <c r="PEF328" s="92"/>
      <c r="PEG328" s="92"/>
      <c r="PEH328" s="92"/>
      <c r="PEI328" s="92"/>
      <c r="PEJ328" s="92"/>
      <c r="PEK328" s="92"/>
      <c r="PEL328" s="92"/>
      <c r="PEM328" s="92"/>
      <c r="PEN328" s="92"/>
      <c r="PEO328" s="92"/>
      <c r="PEP328" s="92"/>
      <c r="PEQ328" s="92"/>
      <c r="PER328" s="92"/>
      <c r="PES328" s="92"/>
      <c r="PET328" s="92"/>
      <c r="PEU328" s="92"/>
      <c r="PEV328" s="92"/>
      <c r="PEW328" s="92"/>
      <c r="PEX328" s="92"/>
      <c r="PEY328" s="92"/>
      <c r="PEZ328" s="92"/>
      <c r="PFA328" s="92"/>
      <c r="PFB328" s="92"/>
      <c r="PFC328" s="92"/>
      <c r="PFD328" s="92"/>
      <c r="PFE328" s="92"/>
      <c r="PFF328" s="92"/>
      <c r="PFG328" s="92"/>
      <c r="PFH328" s="92"/>
      <c r="PFI328" s="92"/>
      <c r="PFJ328" s="92"/>
      <c r="PFK328" s="92"/>
      <c r="PFL328" s="92"/>
      <c r="PFM328" s="92"/>
      <c r="PFN328" s="92"/>
      <c r="PFO328" s="92"/>
      <c r="PFP328" s="92"/>
      <c r="PFQ328" s="92"/>
      <c r="PFR328" s="92"/>
      <c r="PFS328" s="92"/>
      <c r="PFT328" s="92"/>
      <c r="PFU328" s="92"/>
      <c r="PFV328" s="92"/>
      <c r="PFW328" s="92"/>
      <c r="PFX328" s="92"/>
      <c r="PFY328" s="92"/>
      <c r="PFZ328" s="92"/>
      <c r="PGA328" s="92"/>
      <c r="PGB328" s="92"/>
      <c r="PGC328" s="92"/>
      <c r="PGD328" s="92"/>
      <c r="PGE328" s="92"/>
      <c r="PGF328" s="92"/>
      <c r="PGG328" s="92"/>
      <c r="PGH328" s="92"/>
      <c r="PGI328" s="92"/>
      <c r="PGJ328" s="92"/>
      <c r="PGK328" s="92"/>
      <c r="PGL328" s="92"/>
      <c r="PGM328" s="92"/>
      <c r="PGN328" s="92"/>
      <c r="PGO328" s="92"/>
      <c r="PGP328" s="92"/>
      <c r="PGQ328" s="92"/>
      <c r="PGR328" s="92"/>
      <c r="PGS328" s="92"/>
      <c r="PGT328" s="92"/>
      <c r="PGU328" s="92"/>
      <c r="PGV328" s="92"/>
      <c r="PGW328" s="92"/>
      <c r="PGX328" s="92"/>
      <c r="PGY328" s="92"/>
      <c r="PGZ328" s="92"/>
      <c r="PHA328" s="92"/>
      <c r="PHB328" s="92"/>
      <c r="PHC328" s="92"/>
      <c r="PHD328" s="92"/>
      <c r="PHE328" s="92"/>
      <c r="PHF328" s="92"/>
      <c r="PHG328" s="92"/>
      <c r="PHH328" s="92"/>
      <c r="PHI328" s="92"/>
      <c r="PHJ328" s="92"/>
      <c r="PHK328" s="92"/>
      <c r="PHL328" s="92"/>
      <c r="PHM328" s="92"/>
      <c r="PHN328" s="92"/>
      <c r="PHO328" s="92"/>
      <c r="PHP328" s="92"/>
      <c r="PHQ328" s="92"/>
      <c r="PHR328" s="92"/>
      <c r="PHS328" s="92"/>
      <c r="PHT328" s="92"/>
      <c r="PHU328" s="92"/>
      <c r="PHV328" s="92"/>
      <c r="PHW328" s="92"/>
      <c r="PHX328" s="92"/>
      <c r="PHY328" s="92"/>
      <c r="PHZ328" s="92"/>
      <c r="PIA328" s="92"/>
      <c r="PIB328" s="92"/>
      <c r="PIC328" s="92"/>
      <c r="PID328" s="92"/>
      <c r="PIE328" s="92"/>
      <c r="PIF328" s="92"/>
      <c r="PIG328" s="92"/>
      <c r="PIH328" s="92"/>
      <c r="PII328" s="92"/>
      <c r="PIJ328" s="92"/>
      <c r="PIK328" s="92"/>
      <c r="PIL328" s="92"/>
      <c r="PIM328" s="92"/>
      <c r="PIN328" s="92"/>
      <c r="PIO328" s="92"/>
      <c r="PIP328" s="92"/>
      <c r="PIQ328" s="92"/>
      <c r="PIR328" s="92"/>
      <c r="PIS328" s="92"/>
      <c r="PIT328" s="92"/>
      <c r="PIU328" s="92"/>
      <c r="PIV328" s="92"/>
      <c r="PIW328" s="92"/>
      <c r="PIX328" s="92"/>
      <c r="PIY328" s="92"/>
      <c r="PIZ328" s="92"/>
      <c r="PJA328" s="92"/>
      <c r="PJB328" s="92"/>
      <c r="PJC328" s="92"/>
      <c r="PJD328" s="92"/>
      <c r="PJE328" s="92"/>
      <c r="PJF328" s="92"/>
      <c r="PJG328" s="92"/>
      <c r="PJH328" s="92"/>
      <c r="PJI328" s="92"/>
      <c r="PJJ328" s="92"/>
      <c r="PJK328" s="92"/>
      <c r="PJL328" s="92"/>
      <c r="PJM328" s="92"/>
      <c r="PJN328" s="92"/>
      <c r="PJO328" s="92"/>
      <c r="PJP328" s="92"/>
      <c r="PJQ328" s="92"/>
      <c r="PJR328" s="92"/>
      <c r="PJS328" s="92"/>
      <c r="PJT328" s="92"/>
      <c r="PJU328" s="92"/>
      <c r="PJV328" s="92"/>
      <c r="PJW328" s="92"/>
      <c r="PJX328" s="92"/>
      <c r="PJY328" s="92"/>
      <c r="PJZ328" s="92"/>
      <c r="PKA328" s="92"/>
      <c r="PKB328" s="92"/>
      <c r="PKC328" s="92"/>
      <c r="PKD328" s="92"/>
      <c r="PKE328" s="92"/>
      <c r="PKF328" s="92"/>
      <c r="PKG328" s="92"/>
      <c r="PKH328" s="92"/>
      <c r="PKI328" s="92"/>
      <c r="PKJ328" s="92"/>
      <c r="PKK328" s="92"/>
      <c r="PKL328" s="92"/>
      <c r="PKM328" s="92"/>
      <c r="PKN328" s="92"/>
      <c r="PKO328" s="92"/>
      <c r="PKP328" s="92"/>
      <c r="PKQ328" s="92"/>
      <c r="PKR328" s="92"/>
      <c r="PKS328" s="92"/>
      <c r="PKT328" s="92"/>
      <c r="PKU328" s="92"/>
      <c r="PKV328" s="92"/>
      <c r="PKW328" s="92"/>
      <c r="PKX328" s="92"/>
      <c r="PKY328" s="92"/>
      <c r="PKZ328" s="92"/>
      <c r="PLA328" s="92"/>
      <c r="PLB328" s="92"/>
      <c r="PLC328" s="92"/>
      <c r="PLD328" s="92"/>
      <c r="PLE328" s="92"/>
      <c r="PLF328" s="92"/>
      <c r="PLG328" s="92"/>
      <c r="PLH328" s="92"/>
      <c r="PLI328" s="92"/>
      <c r="PLJ328" s="92"/>
      <c r="PLK328" s="92"/>
      <c r="PLL328" s="92"/>
      <c r="PLM328" s="92"/>
      <c r="PLN328" s="92"/>
      <c r="PLO328" s="92"/>
      <c r="PLP328" s="92"/>
      <c r="PLQ328" s="92"/>
      <c r="PLR328" s="92"/>
      <c r="PLS328" s="92"/>
      <c r="PLT328" s="92"/>
      <c r="PLU328" s="92"/>
      <c r="PLV328" s="92"/>
      <c r="PLW328" s="92"/>
      <c r="PLX328" s="92"/>
      <c r="PLY328" s="92"/>
      <c r="PLZ328" s="92"/>
      <c r="PMA328" s="92"/>
      <c r="PMB328" s="92"/>
      <c r="PMC328" s="92"/>
      <c r="PMD328" s="92"/>
      <c r="PME328" s="92"/>
      <c r="PMF328" s="92"/>
      <c r="PMG328" s="92"/>
      <c r="PMH328" s="92"/>
      <c r="PMI328" s="92"/>
      <c r="PMJ328" s="92"/>
      <c r="PMK328" s="92"/>
      <c r="PML328" s="92"/>
      <c r="PMM328" s="92"/>
      <c r="PMN328" s="92"/>
      <c r="PMO328" s="92"/>
      <c r="PMP328" s="92"/>
      <c r="PMQ328" s="92"/>
      <c r="PMR328" s="92"/>
      <c r="PMS328" s="92"/>
      <c r="PMT328" s="92"/>
      <c r="PMU328" s="92"/>
      <c r="PMV328" s="92"/>
      <c r="PMW328" s="92"/>
      <c r="PMX328" s="92"/>
      <c r="PMY328" s="92"/>
      <c r="PMZ328" s="92"/>
      <c r="PNA328" s="92"/>
      <c r="PNB328" s="92"/>
      <c r="PNC328" s="92"/>
      <c r="PND328" s="92"/>
      <c r="PNE328" s="92"/>
      <c r="PNF328" s="92"/>
      <c r="PNG328" s="92"/>
      <c r="PNH328" s="92"/>
      <c r="PNI328" s="92"/>
      <c r="PNJ328" s="92"/>
      <c r="PNK328" s="92"/>
      <c r="PNL328" s="92"/>
      <c r="PNM328" s="92"/>
      <c r="PNN328" s="92"/>
      <c r="PNO328" s="92"/>
      <c r="PNP328" s="92"/>
      <c r="PNQ328" s="92"/>
      <c r="PNR328" s="92"/>
      <c r="PNS328" s="92"/>
      <c r="PNT328" s="92"/>
      <c r="PNU328" s="92"/>
      <c r="PNV328" s="92"/>
      <c r="PNW328" s="92"/>
      <c r="PNX328" s="92"/>
      <c r="PNY328" s="92"/>
      <c r="PNZ328" s="92"/>
      <c r="POA328" s="92"/>
      <c r="POB328" s="92"/>
      <c r="POC328" s="92"/>
      <c r="POD328" s="92"/>
      <c r="POE328" s="92"/>
      <c r="POF328" s="92"/>
      <c r="POG328" s="92"/>
      <c r="POH328" s="92"/>
      <c r="POI328" s="92"/>
      <c r="POJ328" s="92"/>
      <c r="POK328" s="92"/>
      <c r="POL328" s="92"/>
      <c r="POM328" s="92"/>
      <c r="PON328" s="92"/>
      <c r="POO328" s="92"/>
      <c r="POP328" s="92"/>
      <c r="POQ328" s="92"/>
      <c r="POR328" s="92"/>
      <c r="POS328" s="92"/>
      <c r="POT328" s="92"/>
      <c r="POU328" s="92"/>
      <c r="POV328" s="92"/>
      <c r="POW328" s="92"/>
      <c r="POX328" s="92"/>
      <c r="POY328" s="92"/>
      <c r="POZ328" s="92"/>
      <c r="PPA328" s="92"/>
      <c r="PPB328" s="92"/>
      <c r="PPC328" s="92"/>
      <c r="PPD328" s="92"/>
      <c r="PPE328" s="92"/>
      <c r="PPF328" s="92"/>
      <c r="PPG328" s="92"/>
      <c r="PPH328" s="92"/>
      <c r="PPI328" s="92"/>
      <c r="PPJ328" s="92"/>
      <c r="PPK328" s="92"/>
      <c r="PPL328" s="92"/>
      <c r="PPM328" s="92"/>
      <c r="PPN328" s="92"/>
      <c r="PPO328" s="92"/>
      <c r="PPP328" s="92"/>
      <c r="PPQ328" s="92"/>
      <c r="PPR328" s="92"/>
      <c r="PPS328" s="92"/>
      <c r="PPT328" s="92"/>
      <c r="PPU328" s="92"/>
      <c r="PPV328" s="92"/>
      <c r="PPW328" s="92"/>
      <c r="PPX328" s="92"/>
      <c r="PPY328" s="92"/>
      <c r="PPZ328" s="92"/>
      <c r="PQA328" s="92"/>
      <c r="PQB328" s="92"/>
      <c r="PQC328" s="92"/>
      <c r="PQD328" s="92"/>
      <c r="PQE328" s="92"/>
      <c r="PQF328" s="92"/>
      <c r="PQG328" s="92"/>
      <c r="PQH328" s="92"/>
      <c r="PQI328" s="92"/>
      <c r="PQJ328" s="92"/>
      <c r="PQK328" s="92"/>
      <c r="PQL328" s="92"/>
      <c r="PQM328" s="92"/>
      <c r="PQN328" s="92"/>
      <c r="PQO328" s="92"/>
      <c r="PQP328" s="92"/>
      <c r="PQQ328" s="92"/>
      <c r="PQR328" s="92"/>
      <c r="PQS328" s="92"/>
      <c r="PQT328" s="92"/>
      <c r="PQU328" s="92"/>
      <c r="PQV328" s="92"/>
      <c r="PQW328" s="92"/>
      <c r="PQX328" s="92"/>
      <c r="PQY328" s="92"/>
      <c r="PQZ328" s="92"/>
      <c r="PRA328" s="92"/>
      <c r="PRB328" s="92"/>
      <c r="PRC328" s="92"/>
      <c r="PRD328" s="92"/>
      <c r="PRE328" s="92"/>
      <c r="PRF328" s="92"/>
      <c r="PRG328" s="92"/>
      <c r="PRH328" s="92"/>
      <c r="PRI328" s="92"/>
      <c r="PRJ328" s="92"/>
      <c r="PRK328" s="92"/>
      <c r="PRL328" s="92"/>
      <c r="PRM328" s="92"/>
      <c r="PRN328" s="92"/>
      <c r="PRO328" s="92"/>
      <c r="PRP328" s="92"/>
      <c r="PRQ328" s="92"/>
      <c r="PRR328" s="92"/>
      <c r="PRS328" s="92"/>
      <c r="PRT328" s="92"/>
      <c r="PRU328" s="92"/>
      <c r="PRV328" s="92"/>
      <c r="PRW328" s="92"/>
      <c r="PRX328" s="92"/>
      <c r="PRY328" s="92"/>
      <c r="PRZ328" s="92"/>
      <c r="PSA328" s="92"/>
      <c r="PSB328" s="92"/>
      <c r="PSC328" s="92"/>
      <c r="PSD328" s="92"/>
      <c r="PSE328" s="92"/>
      <c r="PSF328" s="92"/>
      <c r="PSG328" s="92"/>
      <c r="PSH328" s="92"/>
      <c r="PSI328" s="92"/>
      <c r="PSJ328" s="92"/>
      <c r="PSK328" s="92"/>
      <c r="PSL328" s="92"/>
      <c r="PSM328" s="92"/>
      <c r="PSN328" s="92"/>
      <c r="PSO328" s="92"/>
      <c r="PSP328" s="92"/>
      <c r="PSQ328" s="92"/>
      <c r="PSR328" s="92"/>
      <c r="PSS328" s="92"/>
      <c r="PST328" s="92"/>
      <c r="PSU328" s="92"/>
      <c r="PSV328" s="92"/>
      <c r="PSW328" s="92"/>
      <c r="PSX328" s="92"/>
      <c r="PSY328" s="92"/>
      <c r="PSZ328" s="92"/>
      <c r="PTA328" s="92"/>
      <c r="PTB328" s="92"/>
      <c r="PTC328" s="92"/>
      <c r="PTD328" s="92"/>
      <c r="PTE328" s="92"/>
      <c r="PTF328" s="92"/>
      <c r="PTG328" s="92"/>
      <c r="PTH328" s="92"/>
      <c r="PTI328" s="92"/>
      <c r="PTJ328" s="92"/>
      <c r="PTK328" s="92"/>
      <c r="PTL328" s="92"/>
      <c r="PTM328" s="92"/>
      <c r="PTN328" s="92"/>
      <c r="PTO328" s="92"/>
      <c r="PTP328" s="92"/>
      <c r="PTQ328" s="92"/>
      <c r="PTR328" s="92"/>
      <c r="PTS328" s="92"/>
      <c r="PTT328" s="92"/>
      <c r="PTU328" s="92"/>
      <c r="PTV328" s="92"/>
      <c r="PTW328" s="92"/>
      <c r="PTX328" s="92"/>
      <c r="PTY328" s="92"/>
      <c r="PTZ328" s="92"/>
      <c r="PUA328" s="92"/>
      <c r="PUB328" s="92"/>
      <c r="PUC328" s="92"/>
      <c r="PUD328" s="92"/>
      <c r="PUE328" s="92"/>
      <c r="PUF328" s="92"/>
      <c r="PUG328" s="92"/>
      <c r="PUH328" s="92"/>
      <c r="PUI328" s="92"/>
      <c r="PUJ328" s="92"/>
      <c r="PUK328" s="92"/>
      <c r="PUL328" s="92"/>
      <c r="PUM328" s="92"/>
      <c r="PUN328" s="92"/>
      <c r="PUO328" s="92"/>
      <c r="PUP328" s="92"/>
      <c r="PUQ328" s="92"/>
      <c r="PUR328" s="92"/>
      <c r="PUS328" s="92"/>
      <c r="PUT328" s="92"/>
      <c r="PUU328" s="92"/>
      <c r="PUV328" s="92"/>
      <c r="PUW328" s="92"/>
      <c r="PUX328" s="92"/>
      <c r="PUY328" s="92"/>
      <c r="PUZ328" s="92"/>
      <c r="PVA328" s="92"/>
      <c r="PVB328" s="92"/>
      <c r="PVC328" s="92"/>
      <c r="PVD328" s="92"/>
      <c r="PVE328" s="92"/>
      <c r="PVF328" s="92"/>
      <c r="PVG328" s="92"/>
      <c r="PVH328" s="92"/>
      <c r="PVI328" s="92"/>
      <c r="PVJ328" s="92"/>
      <c r="PVK328" s="92"/>
      <c r="PVL328" s="92"/>
      <c r="PVM328" s="92"/>
      <c r="PVN328" s="92"/>
      <c r="PVO328" s="92"/>
      <c r="PVP328" s="92"/>
      <c r="PVQ328" s="92"/>
      <c r="PVR328" s="92"/>
      <c r="PVS328" s="92"/>
      <c r="PVT328" s="92"/>
      <c r="PVU328" s="92"/>
      <c r="PVV328" s="92"/>
      <c r="PVW328" s="92"/>
      <c r="PVX328" s="92"/>
      <c r="PVY328" s="92"/>
      <c r="PVZ328" s="92"/>
      <c r="PWA328" s="92"/>
      <c r="PWB328" s="92"/>
      <c r="PWC328" s="92"/>
      <c r="PWD328" s="92"/>
      <c r="PWE328" s="92"/>
      <c r="PWF328" s="92"/>
      <c r="PWG328" s="92"/>
      <c r="PWH328" s="92"/>
      <c r="PWI328" s="92"/>
      <c r="PWJ328" s="92"/>
      <c r="PWK328" s="92"/>
      <c r="PWL328" s="92"/>
      <c r="PWM328" s="92"/>
      <c r="PWN328" s="92"/>
      <c r="PWO328" s="92"/>
      <c r="PWP328" s="92"/>
      <c r="PWQ328" s="92"/>
      <c r="PWR328" s="92"/>
      <c r="PWS328" s="92"/>
      <c r="PWT328" s="92"/>
      <c r="PWU328" s="92"/>
      <c r="PWV328" s="92"/>
      <c r="PWW328" s="92"/>
      <c r="PWX328" s="92"/>
      <c r="PWY328" s="92"/>
      <c r="PWZ328" s="92"/>
      <c r="PXA328" s="92"/>
      <c r="PXB328" s="92"/>
      <c r="PXC328" s="92"/>
      <c r="PXD328" s="92"/>
      <c r="PXE328" s="92"/>
      <c r="PXF328" s="92"/>
      <c r="PXG328" s="92"/>
      <c r="PXH328" s="92"/>
      <c r="PXI328" s="92"/>
      <c r="PXJ328" s="92"/>
      <c r="PXK328" s="92"/>
      <c r="PXL328" s="92"/>
      <c r="PXM328" s="92"/>
      <c r="PXN328" s="92"/>
      <c r="PXO328" s="92"/>
      <c r="PXP328" s="92"/>
      <c r="PXQ328" s="92"/>
      <c r="PXR328" s="92"/>
      <c r="PXS328" s="92"/>
      <c r="PXT328" s="92"/>
      <c r="PXU328" s="92"/>
      <c r="PXV328" s="92"/>
      <c r="PXW328" s="92"/>
      <c r="PXX328" s="92"/>
      <c r="PXY328" s="92"/>
      <c r="PXZ328" s="92"/>
      <c r="PYA328" s="92"/>
      <c r="PYB328" s="92"/>
      <c r="PYC328" s="92"/>
      <c r="PYD328" s="92"/>
      <c r="PYE328" s="92"/>
      <c r="PYF328" s="92"/>
      <c r="PYG328" s="92"/>
      <c r="PYH328" s="92"/>
      <c r="PYI328" s="92"/>
      <c r="PYJ328" s="92"/>
      <c r="PYK328" s="92"/>
      <c r="PYL328" s="92"/>
      <c r="PYM328" s="92"/>
      <c r="PYN328" s="92"/>
      <c r="PYO328" s="92"/>
      <c r="PYP328" s="92"/>
      <c r="PYQ328" s="92"/>
      <c r="PYR328" s="92"/>
      <c r="PYS328" s="92"/>
      <c r="PYT328" s="92"/>
      <c r="PYU328" s="92"/>
      <c r="PYV328" s="92"/>
      <c r="PYW328" s="92"/>
      <c r="PYX328" s="92"/>
      <c r="PYY328" s="92"/>
      <c r="PYZ328" s="92"/>
      <c r="PZA328" s="92"/>
      <c r="PZB328" s="92"/>
      <c r="PZC328" s="92"/>
      <c r="PZD328" s="92"/>
      <c r="PZE328" s="92"/>
      <c r="PZF328" s="92"/>
      <c r="PZG328" s="92"/>
      <c r="PZH328" s="92"/>
      <c r="PZI328" s="92"/>
      <c r="PZJ328" s="92"/>
      <c r="PZK328" s="92"/>
      <c r="PZL328" s="92"/>
      <c r="PZM328" s="92"/>
      <c r="PZN328" s="92"/>
      <c r="PZO328" s="92"/>
      <c r="PZP328" s="92"/>
      <c r="PZQ328" s="92"/>
      <c r="PZR328" s="92"/>
      <c r="PZS328" s="92"/>
      <c r="PZT328" s="92"/>
      <c r="PZU328" s="92"/>
      <c r="PZV328" s="92"/>
      <c r="PZW328" s="92"/>
      <c r="PZX328" s="92"/>
      <c r="PZY328" s="92"/>
      <c r="PZZ328" s="92"/>
      <c r="QAA328" s="92"/>
      <c r="QAB328" s="92"/>
      <c r="QAC328" s="92"/>
      <c r="QAD328" s="92"/>
      <c r="QAE328" s="92"/>
      <c r="QAF328" s="92"/>
      <c r="QAG328" s="92"/>
      <c r="QAH328" s="92"/>
      <c r="QAI328" s="92"/>
      <c r="QAJ328" s="92"/>
      <c r="QAK328" s="92"/>
      <c r="QAL328" s="92"/>
      <c r="QAM328" s="92"/>
      <c r="QAN328" s="92"/>
      <c r="QAO328" s="92"/>
      <c r="QAP328" s="92"/>
      <c r="QAQ328" s="92"/>
      <c r="QAR328" s="92"/>
      <c r="QAS328" s="92"/>
      <c r="QAT328" s="92"/>
      <c r="QAU328" s="92"/>
      <c r="QAV328" s="92"/>
      <c r="QAW328" s="92"/>
      <c r="QAX328" s="92"/>
      <c r="QAY328" s="92"/>
      <c r="QAZ328" s="92"/>
      <c r="QBA328" s="92"/>
      <c r="QBB328" s="92"/>
      <c r="QBC328" s="92"/>
      <c r="QBD328" s="92"/>
      <c r="QBE328" s="92"/>
      <c r="QBF328" s="92"/>
      <c r="QBG328" s="92"/>
      <c r="QBH328" s="92"/>
      <c r="QBI328" s="92"/>
      <c r="QBJ328" s="92"/>
      <c r="QBK328" s="92"/>
      <c r="QBL328" s="92"/>
      <c r="QBM328" s="92"/>
      <c r="QBN328" s="92"/>
      <c r="QBO328" s="92"/>
      <c r="QBP328" s="92"/>
      <c r="QBQ328" s="92"/>
      <c r="QBR328" s="92"/>
      <c r="QBS328" s="92"/>
      <c r="QBT328" s="92"/>
      <c r="QBU328" s="92"/>
      <c r="QBV328" s="92"/>
      <c r="QBW328" s="92"/>
      <c r="QBX328" s="92"/>
      <c r="QBY328" s="92"/>
      <c r="QBZ328" s="92"/>
      <c r="QCA328" s="92"/>
      <c r="QCB328" s="92"/>
      <c r="QCC328" s="92"/>
      <c r="QCD328" s="92"/>
      <c r="QCE328" s="92"/>
      <c r="QCF328" s="92"/>
      <c r="QCG328" s="92"/>
      <c r="QCH328" s="92"/>
      <c r="QCI328" s="92"/>
      <c r="QCJ328" s="92"/>
      <c r="QCK328" s="92"/>
      <c r="QCL328" s="92"/>
      <c r="QCM328" s="92"/>
      <c r="QCN328" s="92"/>
      <c r="QCO328" s="92"/>
      <c r="QCP328" s="92"/>
      <c r="QCQ328" s="92"/>
      <c r="QCR328" s="92"/>
      <c r="QCS328" s="92"/>
      <c r="QCT328" s="92"/>
      <c r="QCU328" s="92"/>
      <c r="QCV328" s="92"/>
      <c r="QCW328" s="92"/>
      <c r="QCX328" s="92"/>
      <c r="QCY328" s="92"/>
      <c r="QCZ328" s="92"/>
      <c r="QDA328" s="92"/>
      <c r="QDB328" s="92"/>
      <c r="QDC328" s="92"/>
      <c r="QDD328" s="92"/>
      <c r="QDE328" s="92"/>
      <c r="QDF328" s="92"/>
      <c r="QDG328" s="92"/>
      <c r="QDH328" s="92"/>
      <c r="QDI328" s="92"/>
      <c r="QDJ328" s="92"/>
      <c r="QDK328" s="92"/>
      <c r="QDL328" s="92"/>
      <c r="QDM328" s="92"/>
      <c r="QDN328" s="92"/>
      <c r="QDO328" s="92"/>
      <c r="QDP328" s="92"/>
      <c r="QDQ328" s="92"/>
      <c r="QDR328" s="92"/>
      <c r="QDS328" s="92"/>
      <c r="QDT328" s="92"/>
      <c r="QDU328" s="92"/>
      <c r="QDV328" s="92"/>
      <c r="QDW328" s="92"/>
      <c r="QDX328" s="92"/>
      <c r="QDY328" s="92"/>
      <c r="QDZ328" s="92"/>
      <c r="QEA328" s="92"/>
      <c r="QEB328" s="92"/>
      <c r="QEC328" s="92"/>
      <c r="QED328" s="92"/>
      <c r="QEE328" s="92"/>
      <c r="QEF328" s="92"/>
      <c r="QEG328" s="92"/>
      <c r="QEH328" s="92"/>
      <c r="QEI328" s="92"/>
      <c r="QEJ328" s="92"/>
      <c r="QEK328" s="92"/>
      <c r="QEL328" s="92"/>
      <c r="QEM328" s="92"/>
      <c r="QEN328" s="92"/>
      <c r="QEO328" s="92"/>
      <c r="QEP328" s="92"/>
      <c r="QEQ328" s="92"/>
      <c r="QER328" s="92"/>
      <c r="QES328" s="92"/>
      <c r="QET328" s="92"/>
      <c r="QEU328" s="92"/>
      <c r="QEV328" s="92"/>
      <c r="QEW328" s="92"/>
      <c r="QEX328" s="92"/>
      <c r="QEY328" s="92"/>
      <c r="QEZ328" s="92"/>
      <c r="QFA328" s="92"/>
      <c r="QFB328" s="92"/>
      <c r="QFC328" s="92"/>
      <c r="QFD328" s="92"/>
      <c r="QFE328" s="92"/>
      <c r="QFF328" s="92"/>
      <c r="QFG328" s="92"/>
      <c r="QFH328" s="92"/>
      <c r="QFI328" s="92"/>
      <c r="QFJ328" s="92"/>
      <c r="QFK328" s="92"/>
      <c r="QFL328" s="92"/>
      <c r="QFM328" s="92"/>
      <c r="QFN328" s="92"/>
      <c r="QFO328" s="92"/>
      <c r="QFP328" s="92"/>
      <c r="QFQ328" s="92"/>
      <c r="QFR328" s="92"/>
      <c r="QFS328" s="92"/>
      <c r="QFT328" s="92"/>
      <c r="QFU328" s="92"/>
      <c r="QFV328" s="92"/>
      <c r="QFW328" s="92"/>
      <c r="QFX328" s="92"/>
      <c r="QFY328" s="92"/>
      <c r="QFZ328" s="92"/>
      <c r="QGA328" s="92"/>
      <c r="QGB328" s="92"/>
      <c r="QGC328" s="92"/>
      <c r="QGD328" s="92"/>
      <c r="QGE328" s="92"/>
      <c r="QGF328" s="92"/>
      <c r="QGG328" s="92"/>
      <c r="QGH328" s="92"/>
      <c r="QGI328" s="92"/>
      <c r="QGJ328" s="92"/>
      <c r="QGK328" s="92"/>
      <c r="QGL328" s="92"/>
      <c r="QGM328" s="92"/>
      <c r="QGN328" s="92"/>
      <c r="QGO328" s="92"/>
      <c r="QGP328" s="92"/>
      <c r="QGQ328" s="92"/>
      <c r="QGR328" s="92"/>
      <c r="QGS328" s="92"/>
      <c r="QGT328" s="92"/>
      <c r="QGU328" s="92"/>
      <c r="QGV328" s="92"/>
      <c r="QGW328" s="92"/>
      <c r="QGX328" s="92"/>
      <c r="QGY328" s="92"/>
      <c r="QGZ328" s="92"/>
      <c r="QHA328" s="92"/>
      <c r="QHB328" s="92"/>
      <c r="QHC328" s="92"/>
      <c r="QHD328" s="92"/>
      <c r="QHE328" s="92"/>
      <c r="QHF328" s="92"/>
      <c r="QHG328" s="92"/>
      <c r="QHH328" s="92"/>
      <c r="QHI328" s="92"/>
      <c r="QHJ328" s="92"/>
      <c r="QHK328" s="92"/>
      <c r="QHL328" s="92"/>
      <c r="QHM328" s="92"/>
      <c r="QHN328" s="92"/>
      <c r="QHO328" s="92"/>
      <c r="QHP328" s="92"/>
      <c r="QHQ328" s="92"/>
      <c r="QHR328" s="92"/>
      <c r="QHS328" s="92"/>
      <c r="QHT328" s="92"/>
      <c r="QHU328" s="92"/>
      <c r="QHV328" s="92"/>
      <c r="QHW328" s="92"/>
      <c r="QHX328" s="92"/>
      <c r="QHY328" s="92"/>
      <c r="QHZ328" s="92"/>
      <c r="QIA328" s="92"/>
      <c r="QIB328" s="92"/>
      <c r="QIC328" s="92"/>
      <c r="QID328" s="92"/>
      <c r="QIE328" s="92"/>
      <c r="QIF328" s="92"/>
      <c r="QIG328" s="92"/>
      <c r="QIH328" s="92"/>
      <c r="QII328" s="92"/>
      <c r="QIJ328" s="92"/>
      <c r="QIK328" s="92"/>
      <c r="QIL328" s="92"/>
      <c r="QIM328" s="92"/>
      <c r="QIN328" s="92"/>
      <c r="QIO328" s="92"/>
      <c r="QIP328" s="92"/>
      <c r="QIQ328" s="92"/>
      <c r="QIR328" s="92"/>
      <c r="QIS328" s="92"/>
      <c r="QIT328" s="92"/>
      <c r="QIU328" s="92"/>
      <c r="QIV328" s="92"/>
      <c r="QIW328" s="92"/>
      <c r="QIX328" s="92"/>
      <c r="QIY328" s="92"/>
      <c r="QIZ328" s="92"/>
      <c r="QJA328" s="92"/>
      <c r="QJB328" s="92"/>
      <c r="QJC328" s="92"/>
      <c r="QJD328" s="92"/>
      <c r="QJE328" s="92"/>
      <c r="QJF328" s="92"/>
      <c r="QJG328" s="92"/>
      <c r="QJH328" s="92"/>
      <c r="QJI328" s="92"/>
      <c r="QJJ328" s="92"/>
      <c r="QJK328" s="92"/>
      <c r="QJL328" s="92"/>
      <c r="QJM328" s="92"/>
      <c r="QJN328" s="92"/>
      <c r="QJO328" s="92"/>
      <c r="QJP328" s="92"/>
      <c r="QJQ328" s="92"/>
      <c r="QJR328" s="92"/>
      <c r="QJS328" s="92"/>
      <c r="QJT328" s="92"/>
      <c r="QJU328" s="92"/>
      <c r="QJV328" s="92"/>
      <c r="QJW328" s="92"/>
      <c r="QJX328" s="92"/>
      <c r="QJY328" s="92"/>
      <c r="QJZ328" s="92"/>
      <c r="QKA328" s="92"/>
      <c r="QKB328" s="92"/>
      <c r="QKC328" s="92"/>
      <c r="QKD328" s="92"/>
      <c r="QKE328" s="92"/>
      <c r="QKF328" s="92"/>
      <c r="QKG328" s="92"/>
      <c r="QKH328" s="92"/>
      <c r="QKI328" s="92"/>
      <c r="QKJ328" s="92"/>
      <c r="QKK328" s="92"/>
      <c r="QKL328" s="92"/>
      <c r="QKM328" s="92"/>
      <c r="QKN328" s="92"/>
      <c r="QKO328" s="92"/>
      <c r="QKP328" s="92"/>
      <c r="QKQ328" s="92"/>
      <c r="QKR328" s="92"/>
      <c r="QKS328" s="92"/>
      <c r="QKT328" s="92"/>
      <c r="QKU328" s="92"/>
      <c r="QKV328" s="92"/>
      <c r="QKW328" s="92"/>
      <c r="QKX328" s="92"/>
      <c r="QKY328" s="92"/>
      <c r="QKZ328" s="92"/>
      <c r="QLA328" s="92"/>
      <c r="QLB328" s="92"/>
      <c r="QLC328" s="92"/>
      <c r="QLD328" s="92"/>
      <c r="QLE328" s="92"/>
      <c r="QLF328" s="92"/>
      <c r="QLG328" s="92"/>
      <c r="QLH328" s="92"/>
      <c r="QLI328" s="92"/>
      <c r="QLJ328" s="92"/>
      <c r="QLK328" s="92"/>
      <c r="QLL328" s="92"/>
      <c r="QLM328" s="92"/>
      <c r="QLN328" s="92"/>
      <c r="QLO328" s="92"/>
      <c r="QLP328" s="92"/>
      <c r="QLQ328" s="92"/>
      <c r="QLR328" s="92"/>
      <c r="QLS328" s="92"/>
      <c r="QLT328" s="92"/>
      <c r="QLU328" s="92"/>
      <c r="QLV328" s="92"/>
      <c r="QLW328" s="92"/>
      <c r="QLX328" s="92"/>
      <c r="QLY328" s="92"/>
      <c r="QLZ328" s="92"/>
      <c r="QMA328" s="92"/>
      <c r="QMB328" s="92"/>
      <c r="QMC328" s="92"/>
      <c r="QMD328" s="92"/>
      <c r="QME328" s="92"/>
      <c r="QMF328" s="92"/>
      <c r="QMG328" s="92"/>
      <c r="QMH328" s="92"/>
      <c r="QMI328" s="92"/>
      <c r="QMJ328" s="92"/>
      <c r="QMK328" s="92"/>
      <c r="QML328" s="92"/>
      <c r="QMM328" s="92"/>
      <c r="QMN328" s="92"/>
      <c r="QMO328" s="92"/>
      <c r="QMP328" s="92"/>
      <c r="QMQ328" s="92"/>
      <c r="QMR328" s="92"/>
      <c r="QMS328" s="92"/>
      <c r="QMT328" s="92"/>
      <c r="QMU328" s="92"/>
      <c r="QMV328" s="92"/>
      <c r="QMW328" s="92"/>
      <c r="QMX328" s="92"/>
      <c r="QMY328" s="92"/>
      <c r="QMZ328" s="92"/>
      <c r="QNA328" s="92"/>
      <c r="QNB328" s="92"/>
      <c r="QNC328" s="92"/>
      <c r="QND328" s="92"/>
      <c r="QNE328" s="92"/>
      <c r="QNF328" s="92"/>
      <c r="QNG328" s="92"/>
      <c r="QNH328" s="92"/>
      <c r="QNI328" s="92"/>
      <c r="QNJ328" s="92"/>
      <c r="QNK328" s="92"/>
      <c r="QNL328" s="92"/>
      <c r="QNM328" s="92"/>
      <c r="QNN328" s="92"/>
      <c r="QNO328" s="92"/>
      <c r="QNP328" s="92"/>
      <c r="QNQ328" s="92"/>
      <c r="QNR328" s="92"/>
      <c r="QNS328" s="92"/>
      <c r="QNT328" s="92"/>
      <c r="QNU328" s="92"/>
      <c r="QNV328" s="92"/>
      <c r="QNW328" s="92"/>
      <c r="QNX328" s="92"/>
      <c r="QNY328" s="92"/>
      <c r="QNZ328" s="92"/>
      <c r="QOA328" s="92"/>
      <c r="QOB328" s="92"/>
      <c r="QOC328" s="92"/>
      <c r="QOD328" s="92"/>
      <c r="QOE328" s="92"/>
      <c r="QOF328" s="92"/>
      <c r="QOG328" s="92"/>
      <c r="QOH328" s="92"/>
      <c r="QOI328" s="92"/>
      <c r="QOJ328" s="92"/>
      <c r="QOK328" s="92"/>
      <c r="QOL328" s="92"/>
      <c r="QOM328" s="92"/>
      <c r="QON328" s="92"/>
      <c r="QOO328" s="92"/>
      <c r="QOP328" s="92"/>
      <c r="QOQ328" s="92"/>
      <c r="QOR328" s="92"/>
      <c r="QOS328" s="92"/>
      <c r="QOT328" s="92"/>
      <c r="QOU328" s="92"/>
      <c r="QOV328" s="92"/>
      <c r="QOW328" s="92"/>
      <c r="QOX328" s="92"/>
      <c r="QOY328" s="92"/>
      <c r="QOZ328" s="92"/>
      <c r="QPA328" s="92"/>
      <c r="QPB328" s="92"/>
      <c r="QPC328" s="92"/>
      <c r="QPD328" s="92"/>
      <c r="QPE328" s="92"/>
      <c r="QPF328" s="92"/>
      <c r="QPG328" s="92"/>
      <c r="QPH328" s="92"/>
      <c r="QPI328" s="92"/>
      <c r="QPJ328" s="92"/>
      <c r="QPK328" s="92"/>
      <c r="QPL328" s="92"/>
      <c r="QPM328" s="92"/>
      <c r="QPN328" s="92"/>
      <c r="QPO328" s="92"/>
      <c r="QPP328" s="92"/>
      <c r="QPQ328" s="92"/>
      <c r="QPR328" s="92"/>
      <c r="QPS328" s="92"/>
      <c r="QPT328" s="92"/>
      <c r="QPU328" s="92"/>
      <c r="QPV328" s="92"/>
      <c r="QPW328" s="92"/>
      <c r="QPX328" s="92"/>
      <c r="QPY328" s="92"/>
      <c r="QPZ328" s="92"/>
      <c r="QQA328" s="92"/>
      <c r="QQB328" s="92"/>
      <c r="QQC328" s="92"/>
      <c r="QQD328" s="92"/>
      <c r="QQE328" s="92"/>
      <c r="QQF328" s="92"/>
      <c r="QQG328" s="92"/>
      <c r="QQH328" s="92"/>
      <c r="QQI328" s="92"/>
      <c r="QQJ328" s="92"/>
      <c r="QQK328" s="92"/>
      <c r="QQL328" s="92"/>
      <c r="QQM328" s="92"/>
      <c r="QQN328" s="92"/>
      <c r="QQO328" s="92"/>
      <c r="QQP328" s="92"/>
      <c r="QQQ328" s="92"/>
      <c r="QQR328" s="92"/>
      <c r="QQS328" s="92"/>
      <c r="QQT328" s="92"/>
      <c r="QQU328" s="92"/>
      <c r="QQV328" s="92"/>
      <c r="QQW328" s="92"/>
      <c r="QQX328" s="92"/>
      <c r="QQY328" s="92"/>
      <c r="QQZ328" s="92"/>
      <c r="QRA328" s="92"/>
      <c r="QRB328" s="92"/>
      <c r="QRC328" s="92"/>
      <c r="QRD328" s="92"/>
      <c r="QRE328" s="92"/>
      <c r="QRF328" s="92"/>
      <c r="QRG328" s="92"/>
      <c r="QRH328" s="92"/>
      <c r="QRI328" s="92"/>
      <c r="QRJ328" s="92"/>
      <c r="QRK328" s="92"/>
      <c r="QRL328" s="92"/>
      <c r="QRM328" s="92"/>
      <c r="QRN328" s="92"/>
      <c r="QRO328" s="92"/>
      <c r="QRP328" s="92"/>
      <c r="QRQ328" s="92"/>
      <c r="QRR328" s="92"/>
      <c r="QRS328" s="92"/>
      <c r="QRT328" s="92"/>
      <c r="QRU328" s="92"/>
      <c r="QRV328" s="92"/>
      <c r="QRW328" s="92"/>
      <c r="QRX328" s="92"/>
      <c r="QRY328" s="92"/>
      <c r="QRZ328" s="92"/>
      <c r="QSA328" s="92"/>
      <c r="QSB328" s="92"/>
      <c r="QSC328" s="92"/>
      <c r="QSD328" s="92"/>
      <c r="QSE328" s="92"/>
      <c r="QSF328" s="92"/>
      <c r="QSG328" s="92"/>
      <c r="QSH328" s="92"/>
      <c r="QSI328" s="92"/>
      <c r="QSJ328" s="92"/>
      <c r="QSK328" s="92"/>
      <c r="QSL328" s="92"/>
      <c r="QSM328" s="92"/>
      <c r="QSN328" s="92"/>
      <c r="QSO328" s="92"/>
      <c r="QSP328" s="92"/>
      <c r="QSQ328" s="92"/>
      <c r="QSR328" s="92"/>
      <c r="QSS328" s="92"/>
      <c r="QST328" s="92"/>
      <c r="QSU328" s="92"/>
      <c r="QSV328" s="92"/>
      <c r="QSW328" s="92"/>
      <c r="QSX328" s="92"/>
      <c r="QSY328" s="92"/>
      <c r="QSZ328" s="92"/>
      <c r="QTA328" s="92"/>
      <c r="QTB328" s="92"/>
      <c r="QTC328" s="92"/>
      <c r="QTD328" s="92"/>
      <c r="QTE328" s="92"/>
      <c r="QTF328" s="92"/>
      <c r="QTG328" s="92"/>
      <c r="QTH328" s="92"/>
      <c r="QTI328" s="92"/>
      <c r="QTJ328" s="92"/>
      <c r="QTK328" s="92"/>
      <c r="QTL328" s="92"/>
      <c r="QTM328" s="92"/>
      <c r="QTN328" s="92"/>
      <c r="QTO328" s="92"/>
      <c r="QTP328" s="92"/>
      <c r="QTQ328" s="92"/>
      <c r="QTR328" s="92"/>
      <c r="QTS328" s="92"/>
      <c r="QTT328" s="92"/>
      <c r="QTU328" s="92"/>
      <c r="QTV328" s="92"/>
      <c r="QTW328" s="92"/>
      <c r="QTX328" s="92"/>
      <c r="QTY328" s="92"/>
      <c r="QTZ328" s="92"/>
      <c r="QUA328" s="92"/>
      <c r="QUB328" s="92"/>
      <c r="QUC328" s="92"/>
      <c r="QUD328" s="92"/>
      <c r="QUE328" s="92"/>
      <c r="QUF328" s="92"/>
      <c r="QUG328" s="92"/>
      <c r="QUH328" s="92"/>
      <c r="QUI328" s="92"/>
      <c r="QUJ328" s="92"/>
      <c r="QUK328" s="92"/>
      <c r="QUL328" s="92"/>
      <c r="QUM328" s="92"/>
      <c r="QUN328" s="92"/>
      <c r="QUO328" s="92"/>
      <c r="QUP328" s="92"/>
      <c r="QUQ328" s="92"/>
      <c r="QUR328" s="92"/>
      <c r="QUS328" s="92"/>
      <c r="QUT328" s="92"/>
      <c r="QUU328" s="92"/>
      <c r="QUV328" s="92"/>
      <c r="QUW328" s="92"/>
      <c r="QUX328" s="92"/>
      <c r="QUY328" s="92"/>
      <c r="QUZ328" s="92"/>
      <c r="QVA328" s="92"/>
      <c r="QVB328" s="92"/>
      <c r="QVC328" s="92"/>
      <c r="QVD328" s="92"/>
      <c r="QVE328" s="92"/>
      <c r="QVF328" s="92"/>
      <c r="QVG328" s="92"/>
      <c r="QVH328" s="92"/>
      <c r="QVI328" s="92"/>
      <c r="QVJ328" s="92"/>
      <c r="QVK328" s="92"/>
      <c r="QVL328" s="92"/>
      <c r="QVM328" s="92"/>
      <c r="QVN328" s="92"/>
      <c r="QVO328" s="92"/>
      <c r="QVP328" s="92"/>
      <c r="QVQ328" s="92"/>
      <c r="QVR328" s="92"/>
      <c r="QVS328" s="92"/>
      <c r="QVT328" s="92"/>
      <c r="QVU328" s="92"/>
      <c r="QVV328" s="92"/>
      <c r="QVW328" s="92"/>
      <c r="QVX328" s="92"/>
      <c r="QVY328" s="92"/>
      <c r="QVZ328" s="92"/>
      <c r="QWA328" s="92"/>
      <c r="QWB328" s="92"/>
      <c r="QWC328" s="92"/>
      <c r="QWD328" s="92"/>
      <c r="QWE328" s="92"/>
      <c r="QWF328" s="92"/>
      <c r="QWG328" s="92"/>
      <c r="QWH328" s="92"/>
      <c r="QWI328" s="92"/>
      <c r="QWJ328" s="92"/>
      <c r="QWK328" s="92"/>
      <c r="QWL328" s="92"/>
      <c r="QWM328" s="92"/>
      <c r="QWN328" s="92"/>
      <c r="QWO328" s="92"/>
      <c r="QWP328" s="92"/>
      <c r="QWQ328" s="92"/>
      <c r="QWR328" s="92"/>
      <c r="QWS328" s="92"/>
      <c r="QWT328" s="92"/>
      <c r="QWU328" s="92"/>
      <c r="QWV328" s="92"/>
      <c r="QWW328" s="92"/>
      <c r="QWX328" s="92"/>
      <c r="QWY328" s="92"/>
      <c r="QWZ328" s="92"/>
      <c r="QXA328" s="92"/>
      <c r="QXB328" s="92"/>
      <c r="QXC328" s="92"/>
      <c r="QXD328" s="92"/>
      <c r="QXE328" s="92"/>
      <c r="QXF328" s="92"/>
      <c r="QXG328" s="92"/>
      <c r="QXH328" s="92"/>
      <c r="QXI328" s="92"/>
      <c r="QXJ328" s="92"/>
      <c r="QXK328" s="92"/>
      <c r="QXL328" s="92"/>
      <c r="QXM328" s="92"/>
      <c r="QXN328" s="92"/>
      <c r="QXO328" s="92"/>
      <c r="QXP328" s="92"/>
      <c r="QXQ328" s="92"/>
      <c r="QXR328" s="92"/>
      <c r="QXS328" s="92"/>
      <c r="QXT328" s="92"/>
      <c r="QXU328" s="92"/>
      <c r="QXV328" s="92"/>
      <c r="QXW328" s="92"/>
      <c r="QXX328" s="92"/>
      <c r="QXY328" s="92"/>
      <c r="QXZ328" s="92"/>
      <c r="QYA328" s="92"/>
      <c r="QYB328" s="92"/>
      <c r="QYC328" s="92"/>
      <c r="QYD328" s="92"/>
      <c r="QYE328" s="92"/>
      <c r="QYF328" s="92"/>
      <c r="QYG328" s="92"/>
      <c r="QYH328" s="92"/>
      <c r="QYI328" s="92"/>
      <c r="QYJ328" s="92"/>
      <c r="QYK328" s="92"/>
      <c r="QYL328" s="92"/>
      <c r="QYM328" s="92"/>
      <c r="QYN328" s="92"/>
      <c r="QYO328" s="92"/>
      <c r="QYP328" s="92"/>
      <c r="QYQ328" s="92"/>
      <c r="QYR328" s="92"/>
      <c r="QYS328" s="92"/>
      <c r="QYT328" s="92"/>
      <c r="QYU328" s="92"/>
      <c r="QYV328" s="92"/>
      <c r="QYW328" s="92"/>
      <c r="QYX328" s="92"/>
      <c r="QYY328" s="92"/>
      <c r="QYZ328" s="92"/>
      <c r="QZA328" s="92"/>
      <c r="QZB328" s="92"/>
      <c r="QZC328" s="92"/>
      <c r="QZD328" s="92"/>
      <c r="QZE328" s="92"/>
      <c r="QZF328" s="92"/>
      <c r="QZG328" s="92"/>
      <c r="QZH328" s="92"/>
      <c r="QZI328" s="92"/>
      <c r="QZJ328" s="92"/>
      <c r="QZK328" s="92"/>
      <c r="QZL328" s="92"/>
      <c r="QZM328" s="92"/>
      <c r="QZN328" s="92"/>
      <c r="QZO328" s="92"/>
      <c r="QZP328" s="92"/>
      <c r="QZQ328" s="92"/>
      <c r="QZR328" s="92"/>
      <c r="QZS328" s="92"/>
      <c r="QZT328" s="92"/>
      <c r="QZU328" s="92"/>
      <c r="QZV328" s="92"/>
      <c r="QZW328" s="92"/>
      <c r="QZX328" s="92"/>
      <c r="QZY328" s="92"/>
      <c r="QZZ328" s="92"/>
      <c r="RAA328" s="92"/>
      <c r="RAB328" s="92"/>
      <c r="RAC328" s="92"/>
      <c r="RAD328" s="92"/>
      <c r="RAE328" s="92"/>
      <c r="RAF328" s="92"/>
      <c r="RAG328" s="92"/>
      <c r="RAH328" s="92"/>
      <c r="RAI328" s="92"/>
      <c r="RAJ328" s="92"/>
      <c r="RAK328" s="92"/>
      <c r="RAL328" s="92"/>
      <c r="RAM328" s="92"/>
      <c r="RAN328" s="92"/>
      <c r="RAO328" s="92"/>
      <c r="RAP328" s="92"/>
      <c r="RAQ328" s="92"/>
      <c r="RAR328" s="92"/>
      <c r="RAS328" s="92"/>
      <c r="RAT328" s="92"/>
      <c r="RAU328" s="92"/>
      <c r="RAV328" s="92"/>
      <c r="RAW328" s="92"/>
      <c r="RAX328" s="92"/>
      <c r="RAY328" s="92"/>
      <c r="RAZ328" s="92"/>
      <c r="RBA328" s="92"/>
      <c r="RBB328" s="92"/>
      <c r="RBC328" s="92"/>
      <c r="RBD328" s="92"/>
      <c r="RBE328" s="92"/>
      <c r="RBF328" s="92"/>
      <c r="RBG328" s="92"/>
      <c r="RBH328" s="92"/>
      <c r="RBI328" s="92"/>
      <c r="RBJ328" s="92"/>
      <c r="RBK328" s="92"/>
      <c r="RBL328" s="92"/>
      <c r="RBM328" s="92"/>
      <c r="RBN328" s="92"/>
      <c r="RBO328" s="92"/>
      <c r="RBP328" s="92"/>
      <c r="RBQ328" s="92"/>
      <c r="RBR328" s="92"/>
      <c r="RBS328" s="92"/>
      <c r="RBT328" s="92"/>
      <c r="RBU328" s="92"/>
      <c r="RBV328" s="92"/>
      <c r="RBW328" s="92"/>
      <c r="RBX328" s="92"/>
      <c r="RBY328" s="92"/>
      <c r="RBZ328" s="92"/>
      <c r="RCA328" s="92"/>
      <c r="RCB328" s="92"/>
      <c r="RCC328" s="92"/>
      <c r="RCD328" s="92"/>
      <c r="RCE328" s="92"/>
      <c r="RCF328" s="92"/>
      <c r="RCG328" s="92"/>
      <c r="RCH328" s="92"/>
      <c r="RCI328" s="92"/>
      <c r="RCJ328" s="92"/>
      <c r="RCK328" s="92"/>
      <c r="RCL328" s="92"/>
      <c r="RCM328" s="92"/>
      <c r="RCN328" s="92"/>
      <c r="RCO328" s="92"/>
      <c r="RCP328" s="92"/>
      <c r="RCQ328" s="92"/>
      <c r="RCR328" s="92"/>
      <c r="RCS328" s="92"/>
      <c r="RCT328" s="92"/>
      <c r="RCU328" s="92"/>
      <c r="RCV328" s="92"/>
      <c r="RCW328" s="92"/>
      <c r="RCX328" s="92"/>
      <c r="RCY328" s="92"/>
      <c r="RCZ328" s="92"/>
      <c r="RDA328" s="92"/>
      <c r="RDB328" s="92"/>
      <c r="RDC328" s="92"/>
      <c r="RDD328" s="92"/>
      <c r="RDE328" s="92"/>
      <c r="RDF328" s="92"/>
      <c r="RDG328" s="92"/>
      <c r="RDH328" s="92"/>
      <c r="RDI328" s="92"/>
      <c r="RDJ328" s="92"/>
      <c r="RDK328" s="92"/>
      <c r="RDL328" s="92"/>
      <c r="RDM328" s="92"/>
      <c r="RDN328" s="92"/>
      <c r="RDO328" s="92"/>
      <c r="RDP328" s="92"/>
      <c r="RDQ328" s="92"/>
      <c r="RDR328" s="92"/>
      <c r="RDS328" s="92"/>
      <c r="RDT328" s="92"/>
      <c r="RDU328" s="92"/>
      <c r="RDV328" s="92"/>
      <c r="RDW328" s="92"/>
      <c r="RDX328" s="92"/>
      <c r="RDY328" s="92"/>
      <c r="RDZ328" s="92"/>
      <c r="REA328" s="92"/>
      <c r="REB328" s="92"/>
      <c r="REC328" s="92"/>
      <c r="RED328" s="92"/>
      <c r="REE328" s="92"/>
      <c r="REF328" s="92"/>
      <c r="REG328" s="92"/>
      <c r="REH328" s="92"/>
      <c r="REI328" s="92"/>
      <c r="REJ328" s="92"/>
      <c r="REK328" s="92"/>
      <c r="REL328" s="92"/>
      <c r="REM328" s="92"/>
      <c r="REN328" s="92"/>
      <c r="REO328" s="92"/>
      <c r="REP328" s="92"/>
      <c r="REQ328" s="92"/>
      <c r="RER328" s="92"/>
      <c r="RES328" s="92"/>
      <c r="RET328" s="92"/>
      <c r="REU328" s="92"/>
      <c r="REV328" s="92"/>
      <c r="REW328" s="92"/>
      <c r="REX328" s="92"/>
      <c r="REY328" s="92"/>
      <c r="REZ328" s="92"/>
      <c r="RFA328" s="92"/>
      <c r="RFB328" s="92"/>
      <c r="RFC328" s="92"/>
      <c r="RFD328" s="92"/>
      <c r="RFE328" s="92"/>
      <c r="RFF328" s="92"/>
      <c r="RFG328" s="92"/>
      <c r="RFH328" s="92"/>
      <c r="RFI328" s="92"/>
      <c r="RFJ328" s="92"/>
      <c r="RFK328" s="92"/>
      <c r="RFL328" s="92"/>
      <c r="RFM328" s="92"/>
      <c r="RFN328" s="92"/>
      <c r="RFO328" s="92"/>
      <c r="RFP328" s="92"/>
      <c r="RFQ328" s="92"/>
      <c r="RFR328" s="92"/>
      <c r="RFS328" s="92"/>
      <c r="RFT328" s="92"/>
      <c r="RFU328" s="92"/>
      <c r="RFV328" s="92"/>
      <c r="RFW328" s="92"/>
      <c r="RFX328" s="92"/>
      <c r="RFY328" s="92"/>
      <c r="RFZ328" s="92"/>
      <c r="RGA328" s="92"/>
      <c r="RGB328" s="92"/>
      <c r="RGC328" s="92"/>
      <c r="RGD328" s="92"/>
      <c r="RGE328" s="92"/>
      <c r="RGF328" s="92"/>
      <c r="RGG328" s="92"/>
      <c r="RGH328" s="92"/>
      <c r="RGI328" s="92"/>
      <c r="RGJ328" s="92"/>
      <c r="RGK328" s="92"/>
      <c r="RGL328" s="92"/>
      <c r="RGM328" s="92"/>
      <c r="RGN328" s="92"/>
      <c r="RGO328" s="92"/>
      <c r="RGP328" s="92"/>
      <c r="RGQ328" s="92"/>
      <c r="RGR328" s="92"/>
      <c r="RGS328" s="92"/>
      <c r="RGT328" s="92"/>
      <c r="RGU328" s="92"/>
      <c r="RGV328" s="92"/>
      <c r="RGW328" s="92"/>
      <c r="RGX328" s="92"/>
      <c r="RGY328" s="92"/>
      <c r="RGZ328" s="92"/>
      <c r="RHA328" s="92"/>
      <c r="RHB328" s="92"/>
      <c r="RHC328" s="92"/>
      <c r="RHD328" s="92"/>
      <c r="RHE328" s="92"/>
      <c r="RHF328" s="92"/>
      <c r="RHG328" s="92"/>
      <c r="RHH328" s="92"/>
      <c r="RHI328" s="92"/>
      <c r="RHJ328" s="92"/>
      <c r="RHK328" s="92"/>
      <c r="RHL328" s="92"/>
      <c r="RHM328" s="92"/>
      <c r="RHN328" s="92"/>
      <c r="RHO328" s="92"/>
      <c r="RHP328" s="92"/>
      <c r="RHQ328" s="92"/>
      <c r="RHR328" s="92"/>
      <c r="RHS328" s="92"/>
      <c r="RHT328" s="92"/>
      <c r="RHU328" s="92"/>
      <c r="RHV328" s="92"/>
      <c r="RHW328" s="92"/>
      <c r="RHX328" s="92"/>
      <c r="RHY328" s="92"/>
      <c r="RHZ328" s="92"/>
      <c r="RIA328" s="92"/>
      <c r="RIB328" s="92"/>
      <c r="RIC328" s="92"/>
      <c r="RID328" s="92"/>
      <c r="RIE328" s="92"/>
      <c r="RIF328" s="92"/>
      <c r="RIG328" s="92"/>
      <c r="RIH328" s="92"/>
      <c r="RII328" s="92"/>
      <c r="RIJ328" s="92"/>
      <c r="RIK328" s="92"/>
      <c r="RIL328" s="92"/>
      <c r="RIM328" s="92"/>
      <c r="RIN328" s="92"/>
      <c r="RIO328" s="92"/>
      <c r="RIP328" s="92"/>
      <c r="RIQ328" s="92"/>
      <c r="RIR328" s="92"/>
      <c r="RIS328" s="92"/>
      <c r="RIT328" s="92"/>
      <c r="RIU328" s="92"/>
      <c r="RIV328" s="92"/>
      <c r="RIW328" s="92"/>
      <c r="RIX328" s="92"/>
      <c r="RIY328" s="92"/>
      <c r="RIZ328" s="92"/>
      <c r="RJA328" s="92"/>
      <c r="RJB328" s="92"/>
      <c r="RJC328" s="92"/>
      <c r="RJD328" s="92"/>
      <c r="RJE328" s="92"/>
      <c r="RJF328" s="92"/>
      <c r="RJG328" s="92"/>
      <c r="RJH328" s="92"/>
      <c r="RJI328" s="92"/>
      <c r="RJJ328" s="92"/>
      <c r="RJK328" s="92"/>
      <c r="RJL328" s="92"/>
      <c r="RJM328" s="92"/>
      <c r="RJN328" s="92"/>
      <c r="RJO328" s="92"/>
      <c r="RJP328" s="92"/>
      <c r="RJQ328" s="92"/>
      <c r="RJR328" s="92"/>
      <c r="RJS328" s="92"/>
      <c r="RJT328" s="92"/>
      <c r="RJU328" s="92"/>
      <c r="RJV328" s="92"/>
      <c r="RJW328" s="92"/>
      <c r="RJX328" s="92"/>
      <c r="RJY328" s="92"/>
      <c r="RJZ328" s="92"/>
      <c r="RKA328" s="92"/>
      <c r="RKB328" s="92"/>
      <c r="RKC328" s="92"/>
      <c r="RKD328" s="92"/>
      <c r="RKE328" s="92"/>
      <c r="RKF328" s="92"/>
      <c r="RKG328" s="92"/>
      <c r="RKH328" s="92"/>
      <c r="RKI328" s="92"/>
      <c r="RKJ328" s="92"/>
      <c r="RKK328" s="92"/>
      <c r="RKL328" s="92"/>
      <c r="RKM328" s="92"/>
      <c r="RKN328" s="92"/>
      <c r="RKO328" s="92"/>
      <c r="RKP328" s="92"/>
      <c r="RKQ328" s="92"/>
      <c r="RKR328" s="92"/>
      <c r="RKS328" s="92"/>
      <c r="RKT328" s="92"/>
      <c r="RKU328" s="92"/>
      <c r="RKV328" s="92"/>
      <c r="RKW328" s="92"/>
      <c r="RKX328" s="92"/>
      <c r="RKY328" s="92"/>
      <c r="RKZ328" s="92"/>
      <c r="RLA328" s="92"/>
      <c r="RLB328" s="92"/>
      <c r="RLC328" s="92"/>
      <c r="RLD328" s="92"/>
      <c r="RLE328" s="92"/>
      <c r="RLF328" s="92"/>
      <c r="RLG328" s="92"/>
      <c r="RLH328" s="92"/>
      <c r="RLI328" s="92"/>
      <c r="RLJ328" s="92"/>
      <c r="RLK328" s="92"/>
      <c r="RLL328" s="92"/>
      <c r="RLM328" s="92"/>
      <c r="RLN328" s="92"/>
      <c r="RLO328" s="92"/>
      <c r="RLP328" s="92"/>
      <c r="RLQ328" s="92"/>
      <c r="RLR328" s="92"/>
      <c r="RLS328" s="92"/>
      <c r="RLT328" s="92"/>
      <c r="RLU328" s="92"/>
      <c r="RLV328" s="92"/>
      <c r="RLW328" s="92"/>
      <c r="RLX328" s="92"/>
      <c r="RLY328" s="92"/>
      <c r="RLZ328" s="92"/>
      <c r="RMA328" s="92"/>
      <c r="RMB328" s="92"/>
      <c r="RMC328" s="92"/>
      <c r="RMD328" s="92"/>
      <c r="RME328" s="92"/>
      <c r="RMF328" s="92"/>
      <c r="RMG328" s="92"/>
      <c r="RMH328" s="92"/>
      <c r="RMI328" s="92"/>
      <c r="RMJ328" s="92"/>
      <c r="RMK328" s="92"/>
      <c r="RML328" s="92"/>
      <c r="RMM328" s="92"/>
      <c r="RMN328" s="92"/>
      <c r="RMO328" s="92"/>
      <c r="RMP328" s="92"/>
      <c r="RMQ328" s="92"/>
      <c r="RMR328" s="92"/>
      <c r="RMS328" s="92"/>
      <c r="RMT328" s="92"/>
      <c r="RMU328" s="92"/>
      <c r="RMV328" s="92"/>
      <c r="RMW328" s="92"/>
      <c r="RMX328" s="92"/>
      <c r="RMY328" s="92"/>
      <c r="RMZ328" s="92"/>
      <c r="RNA328" s="92"/>
      <c r="RNB328" s="92"/>
      <c r="RNC328" s="92"/>
      <c r="RND328" s="92"/>
      <c r="RNE328" s="92"/>
      <c r="RNF328" s="92"/>
      <c r="RNG328" s="92"/>
      <c r="RNH328" s="92"/>
      <c r="RNI328" s="92"/>
      <c r="RNJ328" s="92"/>
      <c r="RNK328" s="92"/>
      <c r="RNL328" s="92"/>
      <c r="RNM328" s="92"/>
      <c r="RNN328" s="92"/>
      <c r="RNO328" s="92"/>
      <c r="RNP328" s="92"/>
      <c r="RNQ328" s="92"/>
      <c r="RNR328" s="92"/>
      <c r="RNS328" s="92"/>
      <c r="RNT328" s="92"/>
      <c r="RNU328" s="92"/>
      <c r="RNV328" s="92"/>
      <c r="RNW328" s="92"/>
      <c r="RNX328" s="92"/>
      <c r="RNY328" s="92"/>
      <c r="RNZ328" s="92"/>
      <c r="ROA328" s="92"/>
      <c r="ROB328" s="92"/>
      <c r="ROC328" s="92"/>
      <c r="ROD328" s="92"/>
      <c r="ROE328" s="92"/>
      <c r="ROF328" s="92"/>
      <c r="ROG328" s="92"/>
      <c r="ROH328" s="92"/>
      <c r="ROI328" s="92"/>
      <c r="ROJ328" s="92"/>
      <c r="ROK328" s="92"/>
      <c r="ROL328" s="92"/>
      <c r="ROM328" s="92"/>
      <c r="RON328" s="92"/>
      <c r="ROO328" s="92"/>
      <c r="ROP328" s="92"/>
      <c r="ROQ328" s="92"/>
      <c r="ROR328" s="92"/>
      <c r="ROS328" s="92"/>
      <c r="ROT328" s="92"/>
      <c r="ROU328" s="92"/>
      <c r="ROV328" s="92"/>
      <c r="ROW328" s="92"/>
      <c r="ROX328" s="92"/>
      <c r="ROY328" s="92"/>
      <c r="ROZ328" s="92"/>
      <c r="RPA328" s="92"/>
      <c r="RPB328" s="92"/>
      <c r="RPC328" s="92"/>
      <c r="RPD328" s="92"/>
      <c r="RPE328" s="92"/>
      <c r="RPF328" s="92"/>
      <c r="RPG328" s="92"/>
      <c r="RPH328" s="92"/>
      <c r="RPI328" s="92"/>
      <c r="RPJ328" s="92"/>
      <c r="RPK328" s="92"/>
      <c r="RPL328" s="92"/>
      <c r="RPM328" s="92"/>
      <c r="RPN328" s="92"/>
      <c r="RPO328" s="92"/>
      <c r="RPP328" s="92"/>
      <c r="RPQ328" s="92"/>
      <c r="RPR328" s="92"/>
      <c r="RPS328" s="92"/>
      <c r="RPT328" s="92"/>
      <c r="RPU328" s="92"/>
      <c r="RPV328" s="92"/>
      <c r="RPW328" s="92"/>
      <c r="RPX328" s="92"/>
      <c r="RPY328" s="92"/>
      <c r="RPZ328" s="92"/>
      <c r="RQA328" s="92"/>
      <c r="RQB328" s="92"/>
      <c r="RQC328" s="92"/>
      <c r="RQD328" s="92"/>
      <c r="RQE328" s="92"/>
      <c r="RQF328" s="92"/>
      <c r="RQG328" s="92"/>
      <c r="RQH328" s="92"/>
      <c r="RQI328" s="92"/>
      <c r="RQJ328" s="92"/>
      <c r="RQK328" s="92"/>
      <c r="RQL328" s="92"/>
      <c r="RQM328" s="92"/>
      <c r="RQN328" s="92"/>
      <c r="RQO328" s="92"/>
      <c r="RQP328" s="92"/>
      <c r="RQQ328" s="92"/>
      <c r="RQR328" s="92"/>
      <c r="RQS328" s="92"/>
      <c r="RQT328" s="92"/>
      <c r="RQU328" s="92"/>
      <c r="RQV328" s="92"/>
      <c r="RQW328" s="92"/>
      <c r="RQX328" s="92"/>
      <c r="RQY328" s="92"/>
      <c r="RQZ328" s="92"/>
      <c r="RRA328" s="92"/>
      <c r="RRB328" s="92"/>
      <c r="RRC328" s="92"/>
      <c r="RRD328" s="92"/>
      <c r="RRE328" s="92"/>
      <c r="RRF328" s="92"/>
      <c r="RRG328" s="92"/>
      <c r="RRH328" s="92"/>
      <c r="RRI328" s="92"/>
      <c r="RRJ328" s="92"/>
      <c r="RRK328" s="92"/>
      <c r="RRL328" s="92"/>
      <c r="RRM328" s="92"/>
      <c r="RRN328" s="92"/>
      <c r="RRO328" s="92"/>
      <c r="RRP328" s="92"/>
      <c r="RRQ328" s="92"/>
      <c r="RRR328" s="92"/>
      <c r="RRS328" s="92"/>
      <c r="RRT328" s="92"/>
      <c r="RRU328" s="92"/>
      <c r="RRV328" s="92"/>
      <c r="RRW328" s="92"/>
      <c r="RRX328" s="92"/>
      <c r="RRY328" s="92"/>
      <c r="RRZ328" s="92"/>
      <c r="RSA328" s="92"/>
      <c r="RSB328" s="92"/>
      <c r="RSC328" s="92"/>
      <c r="RSD328" s="92"/>
      <c r="RSE328" s="92"/>
      <c r="RSF328" s="92"/>
      <c r="RSG328" s="92"/>
      <c r="RSH328" s="92"/>
      <c r="RSI328" s="92"/>
      <c r="RSJ328" s="92"/>
      <c r="RSK328" s="92"/>
      <c r="RSL328" s="92"/>
      <c r="RSM328" s="92"/>
      <c r="RSN328" s="92"/>
      <c r="RSO328" s="92"/>
      <c r="RSP328" s="92"/>
      <c r="RSQ328" s="92"/>
      <c r="RSR328" s="92"/>
      <c r="RSS328" s="92"/>
      <c r="RST328" s="92"/>
      <c r="RSU328" s="92"/>
      <c r="RSV328" s="92"/>
      <c r="RSW328" s="92"/>
      <c r="RSX328" s="92"/>
      <c r="RSY328" s="92"/>
      <c r="RSZ328" s="92"/>
      <c r="RTA328" s="92"/>
      <c r="RTB328" s="92"/>
      <c r="RTC328" s="92"/>
      <c r="RTD328" s="92"/>
      <c r="RTE328" s="92"/>
      <c r="RTF328" s="92"/>
      <c r="RTG328" s="92"/>
      <c r="RTH328" s="92"/>
      <c r="RTI328" s="92"/>
      <c r="RTJ328" s="92"/>
      <c r="RTK328" s="92"/>
      <c r="RTL328" s="92"/>
      <c r="RTM328" s="92"/>
      <c r="RTN328" s="92"/>
      <c r="RTO328" s="92"/>
      <c r="RTP328" s="92"/>
      <c r="RTQ328" s="92"/>
      <c r="RTR328" s="92"/>
      <c r="RTS328" s="92"/>
      <c r="RTT328" s="92"/>
      <c r="RTU328" s="92"/>
      <c r="RTV328" s="92"/>
      <c r="RTW328" s="92"/>
      <c r="RTX328" s="92"/>
      <c r="RTY328" s="92"/>
      <c r="RTZ328" s="92"/>
      <c r="RUA328" s="92"/>
      <c r="RUB328" s="92"/>
      <c r="RUC328" s="92"/>
      <c r="RUD328" s="92"/>
      <c r="RUE328" s="92"/>
      <c r="RUF328" s="92"/>
      <c r="RUG328" s="92"/>
      <c r="RUH328" s="92"/>
      <c r="RUI328" s="92"/>
      <c r="RUJ328" s="92"/>
      <c r="RUK328" s="92"/>
      <c r="RUL328" s="92"/>
      <c r="RUM328" s="92"/>
      <c r="RUN328" s="92"/>
      <c r="RUO328" s="92"/>
      <c r="RUP328" s="92"/>
      <c r="RUQ328" s="92"/>
      <c r="RUR328" s="92"/>
      <c r="RUS328" s="92"/>
      <c r="RUT328" s="92"/>
      <c r="RUU328" s="92"/>
      <c r="RUV328" s="92"/>
      <c r="RUW328" s="92"/>
      <c r="RUX328" s="92"/>
      <c r="RUY328" s="92"/>
      <c r="RUZ328" s="92"/>
      <c r="RVA328" s="92"/>
      <c r="RVB328" s="92"/>
      <c r="RVC328" s="92"/>
      <c r="RVD328" s="92"/>
      <c r="RVE328" s="92"/>
      <c r="RVF328" s="92"/>
      <c r="RVG328" s="92"/>
      <c r="RVH328" s="92"/>
      <c r="RVI328" s="92"/>
      <c r="RVJ328" s="92"/>
      <c r="RVK328" s="92"/>
      <c r="RVL328" s="92"/>
      <c r="RVM328" s="92"/>
      <c r="RVN328" s="92"/>
      <c r="RVO328" s="92"/>
      <c r="RVP328" s="92"/>
      <c r="RVQ328" s="92"/>
      <c r="RVR328" s="92"/>
      <c r="RVS328" s="92"/>
      <c r="RVT328" s="92"/>
      <c r="RVU328" s="92"/>
      <c r="RVV328" s="92"/>
      <c r="RVW328" s="92"/>
      <c r="RVX328" s="92"/>
      <c r="RVY328" s="92"/>
      <c r="RVZ328" s="92"/>
      <c r="RWA328" s="92"/>
      <c r="RWB328" s="92"/>
      <c r="RWC328" s="92"/>
      <c r="RWD328" s="92"/>
      <c r="RWE328" s="92"/>
      <c r="RWF328" s="92"/>
      <c r="RWG328" s="92"/>
      <c r="RWH328" s="92"/>
      <c r="RWI328" s="92"/>
      <c r="RWJ328" s="92"/>
      <c r="RWK328" s="92"/>
      <c r="RWL328" s="92"/>
      <c r="RWM328" s="92"/>
      <c r="RWN328" s="92"/>
      <c r="RWO328" s="92"/>
      <c r="RWP328" s="92"/>
      <c r="RWQ328" s="92"/>
      <c r="RWR328" s="92"/>
      <c r="RWS328" s="92"/>
      <c r="RWT328" s="92"/>
      <c r="RWU328" s="92"/>
      <c r="RWV328" s="92"/>
      <c r="RWW328" s="92"/>
      <c r="RWX328" s="92"/>
      <c r="RWY328" s="92"/>
      <c r="RWZ328" s="92"/>
      <c r="RXA328" s="92"/>
      <c r="RXB328" s="92"/>
      <c r="RXC328" s="92"/>
      <c r="RXD328" s="92"/>
      <c r="RXE328" s="92"/>
      <c r="RXF328" s="92"/>
      <c r="RXG328" s="92"/>
      <c r="RXH328" s="92"/>
      <c r="RXI328" s="92"/>
      <c r="RXJ328" s="92"/>
      <c r="RXK328" s="92"/>
      <c r="RXL328" s="92"/>
      <c r="RXM328" s="92"/>
      <c r="RXN328" s="92"/>
      <c r="RXO328" s="92"/>
      <c r="RXP328" s="92"/>
      <c r="RXQ328" s="92"/>
      <c r="RXR328" s="92"/>
      <c r="RXS328" s="92"/>
      <c r="RXT328" s="92"/>
      <c r="RXU328" s="92"/>
      <c r="RXV328" s="92"/>
      <c r="RXW328" s="92"/>
      <c r="RXX328" s="92"/>
      <c r="RXY328" s="92"/>
      <c r="RXZ328" s="92"/>
      <c r="RYA328" s="92"/>
      <c r="RYB328" s="92"/>
      <c r="RYC328" s="92"/>
      <c r="RYD328" s="92"/>
      <c r="RYE328" s="92"/>
      <c r="RYF328" s="92"/>
      <c r="RYG328" s="92"/>
      <c r="RYH328" s="92"/>
      <c r="RYI328" s="92"/>
      <c r="RYJ328" s="92"/>
      <c r="RYK328" s="92"/>
      <c r="RYL328" s="92"/>
      <c r="RYM328" s="92"/>
      <c r="RYN328" s="92"/>
      <c r="RYO328" s="92"/>
      <c r="RYP328" s="92"/>
      <c r="RYQ328" s="92"/>
      <c r="RYR328" s="92"/>
      <c r="RYS328" s="92"/>
      <c r="RYT328" s="92"/>
      <c r="RYU328" s="92"/>
      <c r="RYV328" s="92"/>
      <c r="RYW328" s="92"/>
      <c r="RYX328" s="92"/>
      <c r="RYY328" s="92"/>
      <c r="RYZ328" s="92"/>
      <c r="RZA328" s="92"/>
      <c r="RZB328" s="92"/>
      <c r="RZC328" s="92"/>
      <c r="RZD328" s="92"/>
      <c r="RZE328" s="92"/>
      <c r="RZF328" s="92"/>
      <c r="RZG328" s="92"/>
      <c r="RZH328" s="92"/>
      <c r="RZI328" s="92"/>
      <c r="RZJ328" s="92"/>
      <c r="RZK328" s="92"/>
      <c r="RZL328" s="92"/>
      <c r="RZM328" s="92"/>
      <c r="RZN328" s="92"/>
      <c r="RZO328" s="92"/>
      <c r="RZP328" s="92"/>
      <c r="RZQ328" s="92"/>
      <c r="RZR328" s="92"/>
      <c r="RZS328" s="92"/>
      <c r="RZT328" s="92"/>
      <c r="RZU328" s="92"/>
      <c r="RZV328" s="92"/>
      <c r="RZW328" s="92"/>
      <c r="RZX328" s="92"/>
      <c r="RZY328" s="92"/>
      <c r="RZZ328" s="92"/>
      <c r="SAA328" s="92"/>
      <c r="SAB328" s="92"/>
      <c r="SAC328" s="92"/>
      <c r="SAD328" s="92"/>
      <c r="SAE328" s="92"/>
      <c r="SAF328" s="92"/>
      <c r="SAG328" s="92"/>
      <c r="SAH328" s="92"/>
      <c r="SAI328" s="92"/>
      <c r="SAJ328" s="92"/>
      <c r="SAK328" s="92"/>
      <c r="SAL328" s="92"/>
      <c r="SAM328" s="92"/>
      <c r="SAN328" s="92"/>
      <c r="SAO328" s="92"/>
      <c r="SAP328" s="92"/>
      <c r="SAQ328" s="92"/>
      <c r="SAR328" s="92"/>
      <c r="SAS328" s="92"/>
      <c r="SAT328" s="92"/>
      <c r="SAU328" s="92"/>
      <c r="SAV328" s="92"/>
      <c r="SAW328" s="92"/>
      <c r="SAX328" s="92"/>
      <c r="SAY328" s="92"/>
      <c r="SAZ328" s="92"/>
      <c r="SBA328" s="92"/>
      <c r="SBB328" s="92"/>
      <c r="SBC328" s="92"/>
      <c r="SBD328" s="92"/>
      <c r="SBE328" s="92"/>
      <c r="SBF328" s="92"/>
      <c r="SBG328" s="92"/>
      <c r="SBH328" s="92"/>
      <c r="SBI328" s="92"/>
      <c r="SBJ328" s="92"/>
      <c r="SBK328" s="92"/>
      <c r="SBL328" s="92"/>
      <c r="SBM328" s="92"/>
      <c r="SBN328" s="92"/>
      <c r="SBO328" s="92"/>
      <c r="SBP328" s="92"/>
      <c r="SBQ328" s="92"/>
      <c r="SBR328" s="92"/>
      <c r="SBS328" s="92"/>
      <c r="SBT328" s="92"/>
      <c r="SBU328" s="92"/>
      <c r="SBV328" s="92"/>
      <c r="SBW328" s="92"/>
      <c r="SBX328" s="92"/>
      <c r="SBY328" s="92"/>
      <c r="SBZ328" s="92"/>
      <c r="SCA328" s="92"/>
      <c r="SCB328" s="92"/>
      <c r="SCC328" s="92"/>
      <c r="SCD328" s="92"/>
      <c r="SCE328" s="92"/>
      <c r="SCF328" s="92"/>
      <c r="SCG328" s="92"/>
      <c r="SCH328" s="92"/>
      <c r="SCI328" s="92"/>
      <c r="SCJ328" s="92"/>
      <c r="SCK328" s="92"/>
      <c r="SCL328" s="92"/>
      <c r="SCM328" s="92"/>
      <c r="SCN328" s="92"/>
      <c r="SCO328" s="92"/>
      <c r="SCP328" s="92"/>
      <c r="SCQ328" s="92"/>
      <c r="SCR328" s="92"/>
      <c r="SCS328" s="92"/>
      <c r="SCT328" s="92"/>
      <c r="SCU328" s="92"/>
      <c r="SCV328" s="92"/>
      <c r="SCW328" s="92"/>
      <c r="SCX328" s="92"/>
      <c r="SCY328" s="92"/>
      <c r="SCZ328" s="92"/>
      <c r="SDA328" s="92"/>
      <c r="SDB328" s="92"/>
      <c r="SDC328" s="92"/>
      <c r="SDD328" s="92"/>
      <c r="SDE328" s="92"/>
      <c r="SDF328" s="92"/>
      <c r="SDG328" s="92"/>
      <c r="SDH328" s="92"/>
      <c r="SDI328" s="92"/>
      <c r="SDJ328" s="92"/>
      <c r="SDK328" s="92"/>
      <c r="SDL328" s="92"/>
      <c r="SDM328" s="92"/>
      <c r="SDN328" s="92"/>
      <c r="SDO328" s="92"/>
      <c r="SDP328" s="92"/>
      <c r="SDQ328" s="92"/>
      <c r="SDR328" s="92"/>
      <c r="SDS328" s="92"/>
      <c r="SDT328" s="92"/>
      <c r="SDU328" s="92"/>
      <c r="SDV328" s="92"/>
      <c r="SDW328" s="92"/>
      <c r="SDX328" s="92"/>
      <c r="SDY328" s="92"/>
      <c r="SDZ328" s="92"/>
      <c r="SEA328" s="92"/>
      <c r="SEB328" s="92"/>
      <c r="SEC328" s="92"/>
      <c r="SED328" s="92"/>
      <c r="SEE328" s="92"/>
      <c r="SEF328" s="92"/>
      <c r="SEG328" s="92"/>
      <c r="SEH328" s="92"/>
      <c r="SEI328" s="92"/>
      <c r="SEJ328" s="92"/>
      <c r="SEK328" s="92"/>
      <c r="SEL328" s="92"/>
      <c r="SEM328" s="92"/>
      <c r="SEN328" s="92"/>
      <c r="SEO328" s="92"/>
      <c r="SEP328" s="92"/>
      <c r="SEQ328" s="92"/>
      <c r="SER328" s="92"/>
      <c r="SES328" s="92"/>
      <c r="SET328" s="92"/>
      <c r="SEU328" s="92"/>
      <c r="SEV328" s="92"/>
      <c r="SEW328" s="92"/>
      <c r="SEX328" s="92"/>
      <c r="SEY328" s="92"/>
      <c r="SEZ328" s="92"/>
      <c r="SFA328" s="92"/>
      <c r="SFB328" s="92"/>
      <c r="SFC328" s="92"/>
      <c r="SFD328" s="92"/>
      <c r="SFE328" s="92"/>
      <c r="SFF328" s="92"/>
      <c r="SFG328" s="92"/>
      <c r="SFH328" s="92"/>
      <c r="SFI328" s="92"/>
      <c r="SFJ328" s="92"/>
      <c r="SFK328" s="92"/>
      <c r="SFL328" s="92"/>
      <c r="SFM328" s="92"/>
      <c r="SFN328" s="92"/>
      <c r="SFO328" s="92"/>
      <c r="SFP328" s="92"/>
      <c r="SFQ328" s="92"/>
      <c r="SFR328" s="92"/>
      <c r="SFS328" s="92"/>
      <c r="SFT328" s="92"/>
      <c r="SFU328" s="92"/>
      <c r="SFV328" s="92"/>
      <c r="SFW328" s="92"/>
      <c r="SFX328" s="92"/>
      <c r="SFY328" s="92"/>
      <c r="SFZ328" s="92"/>
      <c r="SGA328" s="92"/>
      <c r="SGB328" s="92"/>
      <c r="SGC328" s="92"/>
      <c r="SGD328" s="92"/>
      <c r="SGE328" s="92"/>
      <c r="SGF328" s="92"/>
      <c r="SGG328" s="92"/>
      <c r="SGH328" s="92"/>
      <c r="SGI328" s="92"/>
      <c r="SGJ328" s="92"/>
      <c r="SGK328" s="92"/>
      <c r="SGL328" s="92"/>
      <c r="SGM328" s="92"/>
      <c r="SGN328" s="92"/>
      <c r="SGO328" s="92"/>
      <c r="SGP328" s="92"/>
      <c r="SGQ328" s="92"/>
      <c r="SGR328" s="92"/>
      <c r="SGS328" s="92"/>
      <c r="SGT328" s="92"/>
      <c r="SGU328" s="92"/>
      <c r="SGV328" s="92"/>
      <c r="SGW328" s="92"/>
      <c r="SGX328" s="92"/>
      <c r="SGY328" s="92"/>
      <c r="SGZ328" s="92"/>
      <c r="SHA328" s="92"/>
      <c r="SHB328" s="92"/>
      <c r="SHC328" s="92"/>
      <c r="SHD328" s="92"/>
      <c r="SHE328" s="92"/>
      <c r="SHF328" s="92"/>
      <c r="SHG328" s="92"/>
      <c r="SHH328" s="92"/>
      <c r="SHI328" s="92"/>
      <c r="SHJ328" s="92"/>
      <c r="SHK328" s="92"/>
      <c r="SHL328" s="92"/>
      <c r="SHM328" s="92"/>
      <c r="SHN328" s="92"/>
      <c r="SHO328" s="92"/>
      <c r="SHP328" s="92"/>
      <c r="SHQ328" s="92"/>
      <c r="SHR328" s="92"/>
      <c r="SHS328" s="92"/>
      <c r="SHT328" s="92"/>
      <c r="SHU328" s="92"/>
      <c r="SHV328" s="92"/>
      <c r="SHW328" s="92"/>
      <c r="SHX328" s="92"/>
      <c r="SHY328" s="92"/>
      <c r="SHZ328" s="92"/>
      <c r="SIA328" s="92"/>
      <c r="SIB328" s="92"/>
      <c r="SIC328" s="92"/>
      <c r="SID328" s="92"/>
      <c r="SIE328" s="92"/>
      <c r="SIF328" s="92"/>
      <c r="SIG328" s="92"/>
      <c r="SIH328" s="92"/>
      <c r="SII328" s="92"/>
      <c r="SIJ328" s="92"/>
      <c r="SIK328" s="92"/>
      <c r="SIL328" s="92"/>
      <c r="SIM328" s="92"/>
      <c r="SIN328" s="92"/>
      <c r="SIO328" s="92"/>
      <c r="SIP328" s="92"/>
      <c r="SIQ328" s="92"/>
      <c r="SIR328" s="92"/>
      <c r="SIS328" s="92"/>
      <c r="SIT328" s="92"/>
      <c r="SIU328" s="92"/>
      <c r="SIV328" s="92"/>
      <c r="SIW328" s="92"/>
      <c r="SIX328" s="92"/>
      <c r="SIY328" s="92"/>
      <c r="SIZ328" s="92"/>
      <c r="SJA328" s="92"/>
      <c r="SJB328" s="92"/>
      <c r="SJC328" s="92"/>
      <c r="SJD328" s="92"/>
      <c r="SJE328" s="92"/>
      <c r="SJF328" s="92"/>
      <c r="SJG328" s="92"/>
      <c r="SJH328" s="92"/>
      <c r="SJI328" s="92"/>
      <c r="SJJ328" s="92"/>
      <c r="SJK328" s="92"/>
      <c r="SJL328" s="92"/>
      <c r="SJM328" s="92"/>
      <c r="SJN328" s="92"/>
      <c r="SJO328" s="92"/>
      <c r="SJP328" s="92"/>
      <c r="SJQ328" s="92"/>
      <c r="SJR328" s="92"/>
      <c r="SJS328" s="92"/>
      <c r="SJT328" s="92"/>
      <c r="SJU328" s="92"/>
      <c r="SJV328" s="92"/>
      <c r="SJW328" s="92"/>
      <c r="SJX328" s="92"/>
      <c r="SJY328" s="92"/>
      <c r="SJZ328" s="92"/>
      <c r="SKA328" s="92"/>
      <c r="SKB328" s="92"/>
      <c r="SKC328" s="92"/>
      <c r="SKD328" s="92"/>
      <c r="SKE328" s="92"/>
      <c r="SKF328" s="92"/>
      <c r="SKG328" s="92"/>
      <c r="SKH328" s="92"/>
      <c r="SKI328" s="92"/>
      <c r="SKJ328" s="92"/>
      <c r="SKK328" s="92"/>
      <c r="SKL328" s="92"/>
      <c r="SKM328" s="92"/>
      <c r="SKN328" s="92"/>
      <c r="SKO328" s="92"/>
      <c r="SKP328" s="92"/>
      <c r="SKQ328" s="92"/>
      <c r="SKR328" s="92"/>
      <c r="SKS328" s="92"/>
      <c r="SKT328" s="92"/>
      <c r="SKU328" s="92"/>
      <c r="SKV328" s="92"/>
      <c r="SKW328" s="92"/>
      <c r="SKX328" s="92"/>
      <c r="SKY328" s="92"/>
      <c r="SKZ328" s="92"/>
      <c r="SLA328" s="92"/>
      <c r="SLB328" s="92"/>
      <c r="SLC328" s="92"/>
      <c r="SLD328" s="92"/>
      <c r="SLE328" s="92"/>
      <c r="SLF328" s="92"/>
      <c r="SLG328" s="92"/>
      <c r="SLH328" s="92"/>
      <c r="SLI328" s="92"/>
      <c r="SLJ328" s="92"/>
      <c r="SLK328" s="92"/>
      <c r="SLL328" s="92"/>
      <c r="SLM328" s="92"/>
      <c r="SLN328" s="92"/>
      <c r="SLO328" s="92"/>
      <c r="SLP328" s="92"/>
      <c r="SLQ328" s="92"/>
      <c r="SLR328" s="92"/>
      <c r="SLS328" s="92"/>
      <c r="SLT328" s="92"/>
      <c r="SLU328" s="92"/>
      <c r="SLV328" s="92"/>
      <c r="SLW328" s="92"/>
      <c r="SLX328" s="92"/>
      <c r="SLY328" s="92"/>
      <c r="SLZ328" s="92"/>
      <c r="SMA328" s="92"/>
      <c r="SMB328" s="92"/>
      <c r="SMC328" s="92"/>
      <c r="SMD328" s="92"/>
      <c r="SME328" s="92"/>
      <c r="SMF328" s="92"/>
      <c r="SMG328" s="92"/>
      <c r="SMH328" s="92"/>
      <c r="SMI328" s="92"/>
      <c r="SMJ328" s="92"/>
      <c r="SMK328" s="92"/>
      <c r="SML328" s="92"/>
      <c r="SMM328" s="92"/>
      <c r="SMN328" s="92"/>
      <c r="SMO328" s="92"/>
      <c r="SMP328" s="92"/>
      <c r="SMQ328" s="92"/>
      <c r="SMR328" s="92"/>
      <c r="SMS328" s="92"/>
      <c r="SMT328" s="92"/>
      <c r="SMU328" s="92"/>
      <c r="SMV328" s="92"/>
      <c r="SMW328" s="92"/>
      <c r="SMX328" s="92"/>
      <c r="SMY328" s="92"/>
      <c r="SMZ328" s="92"/>
      <c r="SNA328" s="92"/>
      <c r="SNB328" s="92"/>
      <c r="SNC328" s="92"/>
      <c r="SND328" s="92"/>
      <c r="SNE328" s="92"/>
      <c r="SNF328" s="92"/>
      <c r="SNG328" s="92"/>
      <c r="SNH328" s="92"/>
      <c r="SNI328" s="92"/>
      <c r="SNJ328" s="92"/>
      <c r="SNK328" s="92"/>
      <c r="SNL328" s="92"/>
      <c r="SNM328" s="92"/>
      <c r="SNN328" s="92"/>
      <c r="SNO328" s="92"/>
      <c r="SNP328" s="92"/>
      <c r="SNQ328" s="92"/>
      <c r="SNR328" s="92"/>
      <c r="SNS328" s="92"/>
      <c r="SNT328" s="92"/>
      <c r="SNU328" s="92"/>
      <c r="SNV328" s="92"/>
      <c r="SNW328" s="92"/>
      <c r="SNX328" s="92"/>
      <c r="SNY328" s="92"/>
      <c r="SNZ328" s="92"/>
      <c r="SOA328" s="92"/>
      <c r="SOB328" s="92"/>
      <c r="SOC328" s="92"/>
      <c r="SOD328" s="92"/>
      <c r="SOE328" s="92"/>
      <c r="SOF328" s="92"/>
      <c r="SOG328" s="92"/>
      <c r="SOH328" s="92"/>
      <c r="SOI328" s="92"/>
      <c r="SOJ328" s="92"/>
      <c r="SOK328" s="92"/>
      <c r="SOL328" s="92"/>
      <c r="SOM328" s="92"/>
      <c r="SON328" s="92"/>
      <c r="SOO328" s="92"/>
      <c r="SOP328" s="92"/>
      <c r="SOQ328" s="92"/>
      <c r="SOR328" s="92"/>
      <c r="SOS328" s="92"/>
      <c r="SOT328" s="92"/>
      <c r="SOU328" s="92"/>
      <c r="SOV328" s="92"/>
      <c r="SOW328" s="92"/>
      <c r="SOX328" s="92"/>
      <c r="SOY328" s="92"/>
      <c r="SOZ328" s="92"/>
      <c r="SPA328" s="92"/>
      <c r="SPB328" s="92"/>
      <c r="SPC328" s="92"/>
      <c r="SPD328" s="92"/>
      <c r="SPE328" s="92"/>
      <c r="SPF328" s="92"/>
      <c r="SPG328" s="92"/>
      <c r="SPH328" s="92"/>
      <c r="SPI328" s="92"/>
      <c r="SPJ328" s="92"/>
      <c r="SPK328" s="92"/>
      <c r="SPL328" s="92"/>
      <c r="SPM328" s="92"/>
      <c r="SPN328" s="92"/>
      <c r="SPO328" s="92"/>
      <c r="SPP328" s="92"/>
      <c r="SPQ328" s="92"/>
      <c r="SPR328" s="92"/>
      <c r="SPS328" s="92"/>
      <c r="SPT328" s="92"/>
      <c r="SPU328" s="92"/>
      <c r="SPV328" s="92"/>
      <c r="SPW328" s="92"/>
      <c r="SPX328" s="92"/>
      <c r="SPY328" s="92"/>
      <c r="SPZ328" s="92"/>
      <c r="SQA328" s="92"/>
      <c r="SQB328" s="92"/>
      <c r="SQC328" s="92"/>
      <c r="SQD328" s="92"/>
      <c r="SQE328" s="92"/>
      <c r="SQF328" s="92"/>
      <c r="SQG328" s="92"/>
      <c r="SQH328" s="92"/>
      <c r="SQI328" s="92"/>
      <c r="SQJ328" s="92"/>
      <c r="SQK328" s="92"/>
      <c r="SQL328" s="92"/>
      <c r="SQM328" s="92"/>
      <c r="SQN328" s="92"/>
      <c r="SQO328" s="92"/>
      <c r="SQP328" s="92"/>
      <c r="SQQ328" s="92"/>
      <c r="SQR328" s="92"/>
      <c r="SQS328" s="92"/>
      <c r="SQT328" s="92"/>
      <c r="SQU328" s="92"/>
      <c r="SQV328" s="92"/>
      <c r="SQW328" s="92"/>
      <c r="SQX328" s="92"/>
      <c r="SQY328" s="92"/>
      <c r="SQZ328" s="92"/>
      <c r="SRA328" s="92"/>
      <c r="SRB328" s="92"/>
      <c r="SRC328" s="92"/>
      <c r="SRD328" s="92"/>
      <c r="SRE328" s="92"/>
      <c r="SRF328" s="92"/>
      <c r="SRG328" s="92"/>
      <c r="SRH328" s="92"/>
      <c r="SRI328" s="92"/>
      <c r="SRJ328" s="92"/>
      <c r="SRK328" s="92"/>
      <c r="SRL328" s="92"/>
      <c r="SRM328" s="92"/>
      <c r="SRN328" s="92"/>
      <c r="SRO328" s="92"/>
      <c r="SRP328" s="92"/>
      <c r="SRQ328" s="92"/>
      <c r="SRR328" s="92"/>
      <c r="SRS328" s="92"/>
      <c r="SRT328" s="92"/>
      <c r="SRU328" s="92"/>
      <c r="SRV328" s="92"/>
      <c r="SRW328" s="92"/>
      <c r="SRX328" s="92"/>
      <c r="SRY328" s="92"/>
      <c r="SRZ328" s="92"/>
      <c r="SSA328" s="92"/>
      <c r="SSB328" s="92"/>
      <c r="SSC328" s="92"/>
      <c r="SSD328" s="92"/>
      <c r="SSE328" s="92"/>
      <c r="SSF328" s="92"/>
      <c r="SSG328" s="92"/>
      <c r="SSH328" s="92"/>
      <c r="SSI328" s="92"/>
      <c r="SSJ328" s="92"/>
      <c r="SSK328" s="92"/>
      <c r="SSL328" s="92"/>
      <c r="SSM328" s="92"/>
      <c r="SSN328" s="92"/>
      <c r="SSO328" s="92"/>
      <c r="SSP328" s="92"/>
      <c r="SSQ328" s="92"/>
      <c r="SSR328" s="92"/>
      <c r="SSS328" s="92"/>
      <c r="SST328" s="92"/>
      <c r="SSU328" s="92"/>
      <c r="SSV328" s="92"/>
      <c r="SSW328" s="92"/>
      <c r="SSX328" s="92"/>
      <c r="SSY328" s="92"/>
      <c r="SSZ328" s="92"/>
      <c r="STA328" s="92"/>
      <c r="STB328" s="92"/>
      <c r="STC328" s="92"/>
      <c r="STD328" s="92"/>
      <c r="STE328" s="92"/>
      <c r="STF328" s="92"/>
      <c r="STG328" s="92"/>
      <c r="STH328" s="92"/>
      <c r="STI328" s="92"/>
      <c r="STJ328" s="92"/>
      <c r="STK328" s="92"/>
      <c r="STL328" s="92"/>
      <c r="STM328" s="92"/>
      <c r="STN328" s="92"/>
      <c r="STO328" s="92"/>
      <c r="STP328" s="92"/>
      <c r="STQ328" s="92"/>
      <c r="STR328" s="92"/>
      <c r="STS328" s="92"/>
      <c r="STT328" s="92"/>
      <c r="STU328" s="92"/>
      <c r="STV328" s="92"/>
      <c r="STW328" s="92"/>
      <c r="STX328" s="92"/>
      <c r="STY328" s="92"/>
      <c r="STZ328" s="92"/>
      <c r="SUA328" s="92"/>
      <c r="SUB328" s="92"/>
      <c r="SUC328" s="92"/>
      <c r="SUD328" s="92"/>
      <c r="SUE328" s="92"/>
      <c r="SUF328" s="92"/>
      <c r="SUG328" s="92"/>
      <c r="SUH328" s="92"/>
      <c r="SUI328" s="92"/>
      <c r="SUJ328" s="92"/>
      <c r="SUK328" s="92"/>
      <c r="SUL328" s="92"/>
      <c r="SUM328" s="92"/>
      <c r="SUN328" s="92"/>
      <c r="SUO328" s="92"/>
      <c r="SUP328" s="92"/>
      <c r="SUQ328" s="92"/>
      <c r="SUR328" s="92"/>
      <c r="SUS328" s="92"/>
      <c r="SUT328" s="92"/>
      <c r="SUU328" s="92"/>
      <c r="SUV328" s="92"/>
      <c r="SUW328" s="92"/>
      <c r="SUX328" s="92"/>
      <c r="SUY328" s="92"/>
      <c r="SUZ328" s="92"/>
      <c r="SVA328" s="92"/>
      <c r="SVB328" s="92"/>
      <c r="SVC328" s="92"/>
      <c r="SVD328" s="92"/>
      <c r="SVE328" s="92"/>
      <c r="SVF328" s="92"/>
      <c r="SVG328" s="92"/>
      <c r="SVH328" s="92"/>
      <c r="SVI328" s="92"/>
      <c r="SVJ328" s="92"/>
      <c r="SVK328" s="92"/>
      <c r="SVL328" s="92"/>
      <c r="SVM328" s="92"/>
      <c r="SVN328" s="92"/>
      <c r="SVO328" s="92"/>
      <c r="SVP328" s="92"/>
      <c r="SVQ328" s="92"/>
      <c r="SVR328" s="92"/>
      <c r="SVS328" s="92"/>
      <c r="SVT328" s="92"/>
      <c r="SVU328" s="92"/>
      <c r="SVV328" s="92"/>
      <c r="SVW328" s="92"/>
      <c r="SVX328" s="92"/>
      <c r="SVY328" s="92"/>
      <c r="SVZ328" s="92"/>
      <c r="SWA328" s="92"/>
      <c r="SWB328" s="92"/>
      <c r="SWC328" s="92"/>
      <c r="SWD328" s="92"/>
      <c r="SWE328" s="92"/>
      <c r="SWF328" s="92"/>
      <c r="SWG328" s="92"/>
      <c r="SWH328" s="92"/>
      <c r="SWI328" s="92"/>
      <c r="SWJ328" s="92"/>
      <c r="SWK328" s="92"/>
      <c r="SWL328" s="92"/>
      <c r="SWM328" s="92"/>
      <c r="SWN328" s="92"/>
      <c r="SWO328" s="92"/>
      <c r="SWP328" s="92"/>
      <c r="SWQ328" s="92"/>
      <c r="SWR328" s="92"/>
      <c r="SWS328" s="92"/>
      <c r="SWT328" s="92"/>
      <c r="SWU328" s="92"/>
      <c r="SWV328" s="92"/>
      <c r="SWW328" s="92"/>
      <c r="SWX328" s="92"/>
      <c r="SWY328" s="92"/>
      <c r="SWZ328" s="92"/>
      <c r="SXA328" s="92"/>
      <c r="SXB328" s="92"/>
      <c r="SXC328" s="92"/>
      <c r="SXD328" s="92"/>
      <c r="SXE328" s="92"/>
      <c r="SXF328" s="92"/>
      <c r="SXG328" s="92"/>
      <c r="SXH328" s="92"/>
      <c r="SXI328" s="92"/>
      <c r="SXJ328" s="92"/>
      <c r="SXK328" s="92"/>
      <c r="SXL328" s="92"/>
      <c r="SXM328" s="92"/>
      <c r="SXN328" s="92"/>
      <c r="SXO328" s="92"/>
      <c r="SXP328" s="92"/>
      <c r="SXQ328" s="92"/>
      <c r="SXR328" s="92"/>
      <c r="SXS328" s="92"/>
      <c r="SXT328" s="92"/>
      <c r="SXU328" s="92"/>
      <c r="SXV328" s="92"/>
      <c r="SXW328" s="92"/>
      <c r="SXX328" s="92"/>
      <c r="SXY328" s="92"/>
      <c r="SXZ328" s="92"/>
      <c r="SYA328" s="92"/>
      <c r="SYB328" s="92"/>
      <c r="SYC328" s="92"/>
      <c r="SYD328" s="92"/>
      <c r="SYE328" s="92"/>
      <c r="SYF328" s="92"/>
      <c r="SYG328" s="92"/>
      <c r="SYH328" s="92"/>
      <c r="SYI328" s="92"/>
      <c r="SYJ328" s="92"/>
      <c r="SYK328" s="92"/>
      <c r="SYL328" s="92"/>
      <c r="SYM328" s="92"/>
      <c r="SYN328" s="92"/>
      <c r="SYO328" s="92"/>
      <c r="SYP328" s="92"/>
      <c r="SYQ328" s="92"/>
      <c r="SYR328" s="92"/>
      <c r="SYS328" s="92"/>
      <c r="SYT328" s="92"/>
      <c r="SYU328" s="92"/>
      <c r="SYV328" s="92"/>
      <c r="SYW328" s="92"/>
      <c r="SYX328" s="92"/>
      <c r="SYY328" s="92"/>
      <c r="SYZ328" s="92"/>
      <c r="SZA328" s="92"/>
      <c r="SZB328" s="92"/>
      <c r="SZC328" s="92"/>
      <c r="SZD328" s="92"/>
      <c r="SZE328" s="92"/>
      <c r="SZF328" s="92"/>
      <c r="SZG328" s="92"/>
      <c r="SZH328" s="92"/>
      <c r="SZI328" s="92"/>
      <c r="SZJ328" s="92"/>
      <c r="SZK328" s="92"/>
      <c r="SZL328" s="92"/>
      <c r="SZM328" s="92"/>
      <c r="SZN328" s="92"/>
      <c r="SZO328" s="92"/>
      <c r="SZP328" s="92"/>
      <c r="SZQ328" s="92"/>
      <c r="SZR328" s="92"/>
      <c r="SZS328" s="92"/>
      <c r="SZT328" s="92"/>
      <c r="SZU328" s="92"/>
      <c r="SZV328" s="92"/>
      <c r="SZW328" s="92"/>
      <c r="SZX328" s="92"/>
      <c r="SZY328" s="92"/>
      <c r="SZZ328" s="92"/>
      <c r="TAA328" s="92"/>
      <c r="TAB328" s="92"/>
      <c r="TAC328" s="92"/>
      <c r="TAD328" s="92"/>
      <c r="TAE328" s="92"/>
      <c r="TAF328" s="92"/>
      <c r="TAG328" s="92"/>
      <c r="TAH328" s="92"/>
      <c r="TAI328" s="92"/>
      <c r="TAJ328" s="92"/>
      <c r="TAK328" s="92"/>
      <c r="TAL328" s="92"/>
      <c r="TAM328" s="92"/>
      <c r="TAN328" s="92"/>
      <c r="TAO328" s="92"/>
      <c r="TAP328" s="92"/>
      <c r="TAQ328" s="92"/>
      <c r="TAR328" s="92"/>
      <c r="TAS328" s="92"/>
      <c r="TAT328" s="92"/>
      <c r="TAU328" s="92"/>
      <c r="TAV328" s="92"/>
      <c r="TAW328" s="92"/>
      <c r="TAX328" s="92"/>
      <c r="TAY328" s="92"/>
      <c r="TAZ328" s="92"/>
      <c r="TBA328" s="92"/>
      <c r="TBB328" s="92"/>
      <c r="TBC328" s="92"/>
      <c r="TBD328" s="92"/>
      <c r="TBE328" s="92"/>
      <c r="TBF328" s="92"/>
      <c r="TBG328" s="92"/>
      <c r="TBH328" s="92"/>
      <c r="TBI328" s="92"/>
      <c r="TBJ328" s="92"/>
      <c r="TBK328" s="92"/>
      <c r="TBL328" s="92"/>
      <c r="TBM328" s="92"/>
      <c r="TBN328" s="92"/>
      <c r="TBO328" s="92"/>
      <c r="TBP328" s="92"/>
      <c r="TBQ328" s="92"/>
      <c r="TBR328" s="92"/>
      <c r="TBS328" s="92"/>
      <c r="TBT328" s="92"/>
      <c r="TBU328" s="92"/>
      <c r="TBV328" s="92"/>
      <c r="TBW328" s="92"/>
      <c r="TBX328" s="92"/>
      <c r="TBY328" s="92"/>
      <c r="TBZ328" s="92"/>
      <c r="TCA328" s="92"/>
      <c r="TCB328" s="92"/>
      <c r="TCC328" s="92"/>
      <c r="TCD328" s="92"/>
      <c r="TCE328" s="92"/>
      <c r="TCF328" s="92"/>
      <c r="TCG328" s="92"/>
      <c r="TCH328" s="92"/>
      <c r="TCI328" s="92"/>
      <c r="TCJ328" s="92"/>
      <c r="TCK328" s="92"/>
      <c r="TCL328" s="92"/>
      <c r="TCM328" s="92"/>
      <c r="TCN328" s="92"/>
      <c r="TCO328" s="92"/>
      <c r="TCP328" s="92"/>
      <c r="TCQ328" s="92"/>
      <c r="TCR328" s="92"/>
      <c r="TCS328" s="92"/>
      <c r="TCT328" s="92"/>
      <c r="TCU328" s="92"/>
      <c r="TCV328" s="92"/>
      <c r="TCW328" s="92"/>
      <c r="TCX328" s="92"/>
      <c r="TCY328" s="92"/>
      <c r="TCZ328" s="92"/>
      <c r="TDA328" s="92"/>
      <c r="TDB328" s="92"/>
      <c r="TDC328" s="92"/>
      <c r="TDD328" s="92"/>
      <c r="TDE328" s="92"/>
      <c r="TDF328" s="92"/>
      <c r="TDG328" s="92"/>
      <c r="TDH328" s="92"/>
      <c r="TDI328" s="92"/>
      <c r="TDJ328" s="92"/>
      <c r="TDK328" s="92"/>
      <c r="TDL328" s="92"/>
      <c r="TDM328" s="92"/>
      <c r="TDN328" s="92"/>
      <c r="TDO328" s="92"/>
      <c r="TDP328" s="92"/>
      <c r="TDQ328" s="92"/>
      <c r="TDR328" s="92"/>
      <c r="TDS328" s="92"/>
      <c r="TDT328" s="92"/>
      <c r="TDU328" s="92"/>
      <c r="TDV328" s="92"/>
      <c r="TDW328" s="92"/>
      <c r="TDX328" s="92"/>
      <c r="TDY328" s="92"/>
      <c r="TDZ328" s="92"/>
      <c r="TEA328" s="92"/>
      <c r="TEB328" s="92"/>
      <c r="TEC328" s="92"/>
      <c r="TED328" s="92"/>
      <c r="TEE328" s="92"/>
      <c r="TEF328" s="92"/>
      <c r="TEG328" s="92"/>
      <c r="TEH328" s="92"/>
      <c r="TEI328" s="92"/>
      <c r="TEJ328" s="92"/>
      <c r="TEK328" s="92"/>
      <c r="TEL328" s="92"/>
      <c r="TEM328" s="92"/>
      <c r="TEN328" s="92"/>
      <c r="TEO328" s="92"/>
      <c r="TEP328" s="92"/>
      <c r="TEQ328" s="92"/>
      <c r="TER328" s="92"/>
      <c r="TES328" s="92"/>
      <c r="TET328" s="92"/>
      <c r="TEU328" s="92"/>
      <c r="TEV328" s="92"/>
      <c r="TEW328" s="92"/>
      <c r="TEX328" s="92"/>
      <c r="TEY328" s="92"/>
      <c r="TEZ328" s="92"/>
      <c r="TFA328" s="92"/>
      <c r="TFB328" s="92"/>
      <c r="TFC328" s="92"/>
      <c r="TFD328" s="92"/>
      <c r="TFE328" s="92"/>
      <c r="TFF328" s="92"/>
      <c r="TFG328" s="92"/>
      <c r="TFH328" s="92"/>
      <c r="TFI328" s="92"/>
      <c r="TFJ328" s="92"/>
      <c r="TFK328" s="92"/>
      <c r="TFL328" s="92"/>
      <c r="TFM328" s="92"/>
      <c r="TFN328" s="92"/>
      <c r="TFO328" s="92"/>
      <c r="TFP328" s="92"/>
      <c r="TFQ328" s="92"/>
      <c r="TFR328" s="92"/>
      <c r="TFS328" s="92"/>
      <c r="TFT328" s="92"/>
      <c r="TFU328" s="92"/>
      <c r="TFV328" s="92"/>
      <c r="TFW328" s="92"/>
      <c r="TFX328" s="92"/>
      <c r="TFY328" s="92"/>
      <c r="TFZ328" s="92"/>
      <c r="TGA328" s="92"/>
      <c r="TGB328" s="92"/>
      <c r="TGC328" s="92"/>
      <c r="TGD328" s="92"/>
      <c r="TGE328" s="92"/>
      <c r="TGF328" s="92"/>
      <c r="TGG328" s="92"/>
      <c r="TGH328" s="92"/>
      <c r="TGI328" s="92"/>
      <c r="TGJ328" s="92"/>
      <c r="TGK328" s="92"/>
      <c r="TGL328" s="92"/>
      <c r="TGM328" s="92"/>
      <c r="TGN328" s="92"/>
      <c r="TGO328" s="92"/>
      <c r="TGP328" s="92"/>
      <c r="TGQ328" s="92"/>
      <c r="TGR328" s="92"/>
      <c r="TGS328" s="92"/>
      <c r="TGT328" s="92"/>
      <c r="TGU328" s="92"/>
      <c r="TGV328" s="92"/>
      <c r="TGW328" s="92"/>
      <c r="TGX328" s="92"/>
      <c r="TGY328" s="92"/>
      <c r="TGZ328" s="92"/>
      <c r="THA328" s="92"/>
      <c r="THB328" s="92"/>
      <c r="THC328" s="92"/>
      <c r="THD328" s="92"/>
      <c r="THE328" s="92"/>
      <c r="THF328" s="92"/>
      <c r="THG328" s="92"/>
      <c r="THH328" s="92"/>
      <c r="THI328" s="92"/>
      <c r="THJ328" s="92"/>
      <c r="THK328" s="92"/>
      <c r="THL328" s="92"/>
      <c r="THM328" s="92"/>
      <c r="THN328" s="92"/>
      <c r="THO328" s="92"/>
      <c r="THP328" s="92"/>
      <c r="THQ328" s="92"/>
      <c r="THR328" s="92"/>
      <c r="THS328" s="92"/>
      <c r="THT328" s="92"/>
      <c r="THU328" s="92"/>
      <c r="THV328" s="92"/>
      <c r="THW328" s="92"/>
      <c r="THX328" s="92"/>
      <c r="THY328" s="92"/>
      <c r="THZ328" s="92"/>
      <c r="TIA328" s="92"/>
      <c r="TIB328" s="92"/>
      <c r="TIC328" s="92"/>
      <c r="TID328" s="92"/>
      <c r="TIE328" s="92"/>
      <c r="TIF328" s="92"/>
      <c r="TIG328" s="92"/>
      <c r="TIH328" s="92"/>
      <c r="TII328" s="92"/>
      <c r="TIJ328" s="92"/>
      <c r="TIK328" s="92"/>
      <c r="TIL328" s="92"/>
      <c r="TIM328" s="92"/>
      <c r="TIN328" s="92"/>
      <c r="TIO328" s="92"/>
      <c r="TIP328" s="92"/>
      <c r="TIQ328" s="92"/>
      <c r="TIR328" s="92"/>
      <c r="TIS328" s="92"/>
      <c r="TIT328" s="92"/>
      <c r="TIU328" s="92"/>
      <c r="TIV328" s="92"/>
      <c r="TIW328" s="92"/>
      <c r="TIX328" s="92"/>
      <c r="TIY328" s="92"/>
      <c r="TIZ328" s="92"/>
      <c r="TJA328" s="92"/>
      <c r="TJB328" s="92"/>
      <c r="TJC328" s="92"/>
      <c r="TJD328" s="92"/>
      <c r="TJE328" s="92"/>
      <c r="TJF328" s="92"/>
      <c r="TJG328" s="92"/>
      <c r="TJH328" s="92"/>
      <c r="TJI328" s="92"/>
      <c r="TJJ328" s="92"/>
      <c r="TJK328" s="92"/>
      <c r="TJL328" s="92"/>
      <c r="TJM328" s="92"/>
      <c r="TJN328" s="92"/>
      <c r="TJO328" s="92"/>
      <c r="TJP328" s="92"/>
      <c r="TJQ328" s="92"/>
      <c r="TJR328" s="92"/>
      <c r="TJS328" s="92"/>
      <c r="TJT328" s="92"/>
      <c r="TJU328" s="92"/>
      <c r="TJV328" s="92"/>
      <c r="TJW328" s="92"/>
      <c r="TJX328" s="92"/>
      <c r="TJY328" s="92"/>
      <c r="TJZ328" s="92"/>
      <c r="TKA328" s="92"/>
      <c r="TKB328" s="92"/>
      <c r="TKC328" s="92"/>
      <c r="TKD328" s="92"/>
      <c r="TKE328" s="92"/>
      <c r="TKF328" s="92"/>
      <c r="TKG328" s="92"/>
      <c r="TKH328" s="92"/>
      <c r="TKI328" s="92"/>
      <c r="TKJ328" s="92"/>
      <c r="TKK328" s="92"/>
      <c r="TKL328" s="92"/>
      <c r="TKM328" s="92"/>
      <c r="TKN328" s="92"/>
      <c r="TKO328" s="92"/>
      <c r="TKP328" s="92"/>
      <c r="TKQ328" s="92"/>
      <c r="TKR328" s="92"/>
      <c r="TKS328" s="92"/>
      <c r="TKT328" s="92"/>
      <c r="TKU328" s="92"/>
      <c r="TKV328" s="92"/>
      <c r="TKW328" s="92"/>
      <c r="TKX328" s="92"/>
      <c r="TKY328" s="92"/>
      <c r="TKZ328" s="92"/>
      <c r="TLA328" s="92"/>
      <c r="TLB328" s="92"/>
      <c r="TLC328" s="92"/>
      <c r="TLD328" s="92"/>
      <c r="TLE328" s="92"/>
      <c r="TLF328" s="92"/>
      <c r="TLG328" s="92"/>
      <c r="TLH328" s="92"/>
      <c r="TLI328" s="92"/>
      <c r="TLJ328" s="92"/>
      <c r="TLK328" s="92"/>
      <c r="TLL328" s="92"/>
      <c r="TLM328" s="92"/>
      <c r="TLN328" s="92"/>
      <c r="TLO328" s="92"/>
      <c r="TLP328" s="92"/>
      <c r="TLQ328" s="92"/>
      <c r="TLR328" s="92"/>
      <c r="TLS328" s="92"/>
      <c r="TLT328" s="92"/>
      <c r="TLU328" s="92"/>
      <c r="TLV328" s="92"/>
      <c r="TLW328" s="92"/>
      <c r="TLX328" s="92"/>
      <c r="TLY328" s="92"/>
      <c r="TLZ328" s="92"/>
      <c r="TMA328" s="92"/>
      <c r="TMB328" s="92"/>
      <c r="TMC328" s="92"/>
      <c r="TMD328" s="92"/>
      <c r="TME328" s="92"/>
      <c r="TMF328" s="92"/>
      <c r="TMG328" s="92"/>
      <c r="TMH328" s="92"/>
      <c r="TMI328" s="92"/>
      <c r="TMJ328" s="92"/>
      <c r="TMK328" s="92"/>
      <c r="TML328" s="92"/>
      <c r="TMM328" s="92"/>
      <c r="TMN328" s="92"/>
      <c r="TMO328" s="92"/>
      <c r="TMP328" s="92"/>
      <c r="TMQ328" s="92"/>
      <c r="TMR328" s="92"/>
      <c r="TMS328" s="92"/>
      <c r="TMT328" s="92"/>
      <c r="TMU328" s="92"/>
      <c r="TMV328" s="92"/>
      <c r="TMW328" s="92"/>
      <c r="TMX328" s="92"/>
      <c r="TMY328" s="92"/>
      <c r="TMZ328" s="92"/>
      <c r="TNA328" s="92"/>
      <c r="TNB328" s="92"/>
      <c r="TNC328" s="92"/>
      <c r="TND328" s="92"/>
      <c r="TNE328" s="92"/>
      <c r="TNF328" s="92"/>
      <c r="TNG328" s="92"/>
      <c r="TNH328" s="92"/>
      <c r="TNI328" s="92"/>
      <c r="TNJ328" s="92"/>
      <c r="TNK328" s="92"/>
      <c r="TNL328" s="92"/>
      <c r="TNM328" s="92"/>
      <c r="TNN328" s="92"/>
      <c r="TNO328" s="92"/>
      <c r="TNP328" s="92"/>
      <c r="TNQ328" s="92"/>
      <c r="TNR328" s="92"/>
      <c r="TNS328" s="92"/>
      <c r="TNT328" s="92"/>
      <c r="TNU328" s="92"/>
      <c r="TNV328" s="92"/>
      <c r="TNW328" s="92"/>
      <c r="TNX328" s="92"/>
      <c r="TNY328" s="92"/>
      <c r="TNZ328" s="92"/>
      <c r="TOA328" s="92"/>
      <c r="TOB328" s="92"/>
      <c r="TOC328" s="92"/>
      <c r="TOD328" s="92"/>
      <c r="TOE328" s="92"/>
      <c r="TOF328" s="92"/>
      <c r="TOG328" s="92"/>
      <c r="TOH328" s="92"/>
      <c r="TOI328" s="92"/>
      <c r="TOJ328" s="92"/>
      <c r="TOK328" s="92"/>
      <c r="TOL328" s="92"/>
      <c r="TOM328" s="92"/>
      <c r="TON328" s="92"/>
      <c r="TOO328" s="92"/>
      <c r="TOP328" s="92"/>
      <c r="TOQ328" s="92"/>
      <c r="TOR328" s="92"/>
      <c r="TOS328" s="92"/>
      <c r="TOT328" s="92"/>
      <c r="TOU328" s="92"/>
      <c r="TOV328" s="92"/>
      <c r="TOW328" s="92"/>
      <c r="TOX328" s="92"/>
      <c r="TOY328" s="92"/>
      <c r="TOZ328" s="92"/>
      <c r="TPA328" s="92"/>
      <c r="TPB328" s="92"/>
      <c r="TPC328" s="92"/>
      <c r="TPD328" s="92"/>
      <c r="TPE328" s="92"/>
      <c r="TPF328" s="92"/>
      <c r="TPG328" s="92"/>
      <c r="TPH328" s="92"/>
      <c r="TPI328" s="92"/>
      <c r="TPJ328" s="92"/>
      <c r="TPK328" s="92"/>
      <c r="TPL328" s="92"/>
      <c r="TPM328" s="92"/>
      <c r="TPN328" s="92"/>
      <c r="TPO328" s="92"/>
      <c r="TPP328" s="92"/>
      <c r="TPQ328" s="92"/>
      <c r="TPR328" s="92"/>
      <c r="TPS328" s="92"/>
      <c r="TPT328" s="92"/>
      <c r="TPU328" s="92"/>
      <c r="TPV328" s="92"/>
      <c r="TPW328" s="92"/>
      <c r="TPX328" s="92"/>
      <c r="TPY328" s="92"/>
      <c r="TPZ328" s="92"/>
      <c r="TQA328" s="92"/>
      <c r="TQB328" s="92"/>
      <c r="TQC328" s="92"/>
      <c r="TQD328" s="92"/>
      <c r="TQE328" s="92"/>
      <c r="TQF328" s="92"/>
      <c r="TQG328" s="92"/>
      <c r="TQH328" s="92"/>
      <c r="TQI328" s="92"/>
      <c r="TQJ328" s="92"/>
      <c r="TQK328" s="92"/>
      <c r="TQL328" s="92"/>
      <c r="TQM328" s="92"/>
      <c r="TQN328" s="92"/>
      <c r="TQO328" s="92"/>
      <c r="TQP328" s="92"/>
      <c r="TQQ328" s="92"/>
      <c r="TQR328" s="92"/>
      <c r="TQS328" s="92"/>
      <c r="TQT328" s="92"/>
      <c r="TQU328" s="92"/>
      <c r="TQV328" s="92"/>
      <c r="TQW328" s="92"/>
      <c r="TQX328" s="92"/>
      <c r="TQY328" s="92"/>
      <c r="TQZ328" s="92"/>
      <c r="TRA328" s="92"/>
      <c r="TRB328" s="92"/>
      <c r="TRC328" s="92"/>
      <c r="TRD328" s="92"/>
      <c r="TRE328" s="92"/>
      <c r="TRF328" s="92"/>
      <c r="TRG328" s="92"/>
      <c r="TRH328" s="92"/>
      <c r="TRI328" s="92"/>
      <c r="TRJ328" s="92"/>
      <c r="TRK328" s="92"/>
      <c r="TRL328" s="92"/>
      <c r="TRM328" s="92"/>
      <c r="TRN328" s="92"/>
      <c r="TRO328" s="92"/>
      <c r="TRP328" s="92"/>
      <c r="TRQ328" s="92"/>
      <c r="TRR328" s="92"/>
      <c r="TRS328" s="92"/>
      <c r="TRT328" s="92"/>
      <c r="TRU328" s="92"/>
      <c r="TRV328" s="92"/>
      <c r="TRW328" s="92"/>
      <c r="TRX328" s="92"/>
      <c r="TRY328" s="92"/>
      <c r="TRZ328" s="92"/>
      <c r="TSA328" s="92"/>
      <c r="TSB328" s="92"/>
      <c r="TSC328" s="92"/>
      <c r="TSD328" s="92"/>
      <c r="TSE328" s="92"/>
      <c r="TSF328" s="92"/>
      <c r="TSG328" s="92"/>
      <c r="TSH328" s="92"/>
      <c r="TSI328" s="92"/>
      <c r="TSJ328" s="92"/>
      <c r="TSK328" s="92"/>
      <c r="TSL328" s="92"/>
      <c r="TSM328" s="92"/>
      <c r="TSN328" s="92"/>
      <c r="TSO328" s="92"/>
      <c r="TSP328" s="92"/>
      <c r="TSQ328" s="92"/>
      <c r="TSR328" s="92"/>
      <c r="TSS328" s="92"/>
      <c r="TST328" s="92"/>
      <c r="TSU328" s="92"/>
      <c r="TSV328" s="92"/>
      <c r="TSW328" s="92"/>
      <c r="TSX328" s="92"/>
      <c r="TSY328" s="92"/>
      <c r="TSZ328" s="92"/>
      <c r="TTA328" s="92"/>
      <c r="TTB328" s="92"/>
      <c r="TTC328" s="92"/>
      <c r="TTD328" s="92"/>
      <c r="TTE328" s="92"/>
      <c r="TTF328" s="92"/>
      <c r="TTG328" s="92"/>
      <c r="TTH328" s="92"/>
      <c r="TTI328" s="92"/>
      <c r="TTJ328" s="92"/>
      <c r="TTK328" s="92"/>
      <c r="TTL328" s="92"/>
      <c r="TTM328" s="92"/>
      <c r="TTN328" s="92"/>
      <c r="TTO328" s="92"/>
      <c r="TTP328" s="92"/>
      <c r="TTQ328" s="92"/>
      <c r="TTR328" s="92"/>
      <c r="TTS328" s="92"/>
      <c r="TTT328" s="92"/>
      <c r="TTU328" s="92"/>
      <c r="TTV328" s="92"/>
      <c r="TTW328" s="92"/>
      <c r="TTX328" s="92"/>
      <c r="TTY328" s="92"/>
      <c r="TTZ328" s="92"/>
      <c r="TUA328" s="92"/>
      <c r="TUB328" s="92"/>
      <c r="TUC328" s="92"/>
      <c r="TUD328" s="92"/>
      <c r="TUE328" s="92"/>
      <c r="TUF328" s="92"/>
      <c r="TUG328" s="92"/>
      <c r="TUH328" s="92"/>
      <c r="TUI328" s="92"/>
      <c r="TUJ328" s="92"/>
      <c r="TUK328" s="92"/>
      <c r="TUL328" s="92"/>
      <c r="TUM328" s="92"/>
      <c r="TUN328" s="92"/>
      <c r="TUO328" s="92"/>
      <c r="TUP328" s="92"/>
      <c r="TUQ328" s="92"/>
      <c r="TUR328" s="92"/>
      <c r="TUS328" s="92"/>
      <c r="TUT328" s="92"/>
      <c r="TUU328" s="92"/>
      <c r="TUV328" s="92"/>
      <c r="TUW328" s="92"/>
      <c r="TUX328" s="92"/>
      <c r="TUY328" s="92"/>
      <c r="TUZ328" s="92"/>
      <c r="TVA328" s="92"/>
      <c r="TVB328" s="92"/>
      <c r="TVC328" s="92"/>
      <c r="TVD328" s="92"/>
      <c r="TVE328" s="92"/>
      <c r="TVF328" s="92"/>
      <c r="TVG328" s="92"/>
      <c r="TVH328" s="92"/>
      <c r="TVI328" s="92"/>
      <c r="TVJ328" s="92"/>
      <c r="TVK328" s="92"/>
      <c r="TVL328" s="92"/>
      <c r="TVM328" s="92"/>
      <c r="TVN328" s="92"/>
      <c r="TVO328" s="92"/>
      <c r="TVP328" s="92"/>
      <c r="TVQ328" s="92"/>
      <c r="TVR328" s="92"/>
      <c r="TVS328" s="92"/>
      <c r="TVT328" s="92"/>
      <c r="TVU328" s="92"/>
      <c r="TVV328" s="92"/>
      <c r="TVW328" s="92"/>
      <c r="TVX328" s="92"/>
      <c r="TVY328" s="92"/>
      <c r="TVZ328" s="92"/>
      <c r="TWA328" s="92"/>
      <c r="TWB328" s="92"/>
      <c r="TWC328" s="92"/>
      <c r="TWD328" s="92"/>
      <c r="TWE328" s="92"/>
      <c r="TWF328" s="92"/>
      <c r="TWG328" s="92"/>
      <c r="TWH328" s="92"/>
      <c r="TWI328" s="92"/>
      <c r="TWJ328" s="92"/>
      <c r="TWK328" s="92"/>
      <c r="TWL328" s="92"/>
      <c r="TWM328" s="92"/>
      <c r="TWN328" s="92"/>
      <c r="TWO328" s="92"/>
      <c r="TWP328" s="92"/>
      <c r="TWQ328" s="92"/>
      <c r="TWR328" s="92"/>
      <c r="TWS328" s="92"/>
      <c r="TWT328" s="92"/>
      <c r="TWU328" s="92"/>
      <c r="TWV328" s="92"/>
      <c r="TWW328" s="92"/>
      <c r="TWX328" s="92"/>
      <c r="TWY328" s="92"/>
      <c r="TWZ328" s="92"/>
      <c r="TXA328" s="92"/>
      <c r="TXB328" s="92"/>
      <c r="TXC328" s="92"/>
      <c r="TXD328" s="92"/>
      <c r="TXE328" s="92"/>
      <c r="TXF328" s="92"/>
      <c r="TXG328" s="92"/>
      <c r="TXH328" s="92"/>
      <c r="TXI328" s="92"/>
      <c r="TXJ328" s="92"/>
      <c r="TXK328" s="92"/>
      <c r="TXL328" s="92"/>
      <c r="TXM328" s="92"/>
      <c r="TXN328" s="92"/>
      <c r="TXO328" s="92"/>
      <c r="TXP328" s="92"/>
      <c r="TXQ328" s="92"/>
      <c r="TXR328" s="92"/>
      <c r="TXS328" s="92"/>
      <c r="TXT328" s="92"/>
      <c r="TXU328" s="92"/>
      <c r="TXV328" s="92"/>
      <c r="TXW328" s="92"/>
      <c r="TXX328" s="92"/>
      <c r="TXY328" s="92"/>
      <c r="TXZ328" s="92"/>
      <c r="TYA328" s="92"/>
      <c r="TYB328" s="92"/>
      <c r="TYC328" s="92"/>
      <c r="TYD328" s="92"/>
      <c r="TYE328" s="92"/>
      <c r="TYF328" s="92"/>
      <c r="TYG328" s="92"/>
      <c r="TYH328" s="92"/>
      <c r="TYI328" s="92"/>
      <c r="TYJ328" s="92"/>
      <c r="TYK328" s="92"/>
      <c r="TYL328" s="92"/>
      <c r="TYM328" s="92"/>
      <c r="TYN328" s="92"/>
      <c r="TYO328" s="92"/>
      <c r="TYP328" s="92"/>
      <c r="TYQ328" s="92"/>
      <c r="TYR328" s="92"/>
      <c r="TYS328" s="92"/>
      <c r="TYT328" s="92"/>
      <c r="TYU328" s="92"/>
      <c r="TYV328" s="92"/>
      <c r="TYW328" s="92"/>
      <c r="TYX328" s="92"/>
      <c r="TYY328" s="92"/>
      <c r="TYZ328" s="92"/>
      <c r="TZA328" s="92"/>
      <c r="TZB328" s="92"/>
      <c r="TZC328" s="92"/>
      <c r="TZD328" s="92"/>
      <c r="TZE328" s="92"/>
      <c r="TZF328" s="92"/>
      <c r="TZG328" s="92"/>
      <c r="TZH328" s="92"/>
      <c r="TZI328" s="92"/>
      <c r="TZJ328" s="92"/>
      <c r="TZK328" s="92"/>
      <c r="TZL328" s="92"/>
      <c r="TZM328" s="92"/>
      <c r="TZN328" s="92"/>
      <c r="TZO328" s="92"/>
      <c r="TZP328" s="92"/>
      <c r="TZQ328" s="92"/>
      <c r="TZR328" s="92"/>
      <c r="TZS328" s="92"/>
      <c r="TZT328" s="92"/>
      <c r="TZU328" s="92"/>
      <c r="TZV328" s="92"/>
      <c r="TZW328" s="92"/>
      <c r="TZX328" s="92"/>
      <c r="TZY328" s="92"/>
      <c r="TZZ328" s="92"/>
      <c r="UAA328" s="92"/>
      <c r="UAB328" s="92"/>
      <c r="UAC328" s="92"/>
      <c r="UAD328" s="92"/>
      <c r="UAE328" s="92"/>
      <c r="UAF328" s="92"/>
      <c r="UAG328" s="92"/>
      <c r="UAH328" s="92"/>
      <c r="UAI328" s="92"/>
      <c r="UAJ328" s="92"/>
      <c r="UAK328" s="92"/>
      <c r="UAL328" s="92"/>
      <c r="UAM328" s="92"/>
      <c r="UAN328" s="92"/>
      <c r="UAO328" s="92"/>
      <c r="UAP328" s="92"/>
      <c r="UAQ328" s="92"/>
      <c r="UAR328" s="92"/>
      <c r="UAS328" s="92"/>
      <c r="UAT328" s="92"/>
      <c r="UAU328" s="92"/>
      <c r="UAV328" s="92"/>
      <c r="UAW328" s="92"/>
      <c r="UAX328" s="92"/>
      <c r="UAY328" s="92"/>
      <c r="UAZ328" s="92"/>
      <c r="UBA328" s="92"/>
      <c r="UBB328" s="92"/>
      <c r="UBC328" s="92"/>
      <c r="UBD328" s="92"/>
      <c r="UBE328" s="92"/>
      <c r="UBF328" s="92"/>
      <c r="UBG328" s="92"/>
      <c r="UBH328" s="92"/>
      <c r="UBI328" s="92"/>
      <c r="UBJ328" s="92"/>
      <c r="UBK328" s="92"/>
      <c r="UBL328" s="92"/>
      <c r="UBM328" s="92"/>
      <c r="UBN328" s="92"/>
      <c r="UBO328" s="92"/>
      <c r="UBP328" s="92"/>
      <c r="UBQ328" s="92"/>
      <c r="UBR328" s="92"/>
      <c r="UBS328" s="92"/>
      <c r="UBT328" s="92"/>
      <c r="UBU328" s="92"/>
      <c r="UBV328" s="92"/>
      <c r="UBW328" s="92"/>
      <c r="UBX328" s="92"/>
      <c r="UBY328" s="92"/>
      <c r="UBZ328" s="92"/>
      <c r="UCA328" s="92"/>
      <c r="UCB328" s="92"/>
      <c r="UCC328" s="92"/>
      <c r="UCD328" s="92"/>
      <c r="UCE328" s="92"/>
      <c r="UCF328" s="92"/>
      <c r="UCG328" s="92"/>
      <c r="UCH328" s="92"/>
      <c r="UCI328" s="92"/>
      <c r="UCJ328" s="92"/>
      <c r="UCK328" s="92"/>
      <c r="UCL328" s="92"/>
      <c r="UCM328" s="92"/>
      <c r="UCN328" s="92"/>
      <c r="UCO328" s="92"/>
      <c r="UCP328" s="92"/>
      <c r="UCQ328" s="92"/>
      <c r="UCR328" s="92"/>
      <c r="UCS328" s="92"/>
      <c r="UCT328" s="92"/>
      <c r="UCU328" s="92"/>
      <c r="UCV328" s="92"/>
      <c r="UCW328" s="92"/>
      <c r="UCX328" s="92"/>
      <c r="UCY328" s="92"/>
      <c r="UCZ328" s="92"/>
      <c r="UDA328" s="92"/>
      <c r="UDB328" s="92"/>
      <c r="UDC328" s="92"/>
      <c r="UDD328" s="92"/>
      <c r="UDE328" s="92"/>
      <c r="UDF328" s="92"/>
      <c r="UDG328" s="92"/>
      <c r="UDH328" s="92"/>
      <c r="UDI328" s="92"/>
      <c r="UDJ328" s="92"/>
      <c r="UDK328" s="92"/>
      <c r="UDL328" s="92"/>
      <c r="UDM328" s="92"/>
      <c r="UDN328" s="92"/>
      <c r="UDO328" s="92"/>
      <c r="UDP328" s="92"/>
      <c r="UDQ328" s="92"/>
      <c r="UDR328" s="92"/>
      <c r="UDS328" s="92"/>
      <c r="UDT328" s="92"/>
      <c r="UDU328" s="92"/>
      <c r="UDV328" s="92"/>
      <c r="UDW328" s="92"/>
      <c r="UDX328" s="92"/>
      <c r="UDY328" s="92"/>
      <c r="UDZ328" s="92"/>
      <c r="UEA328" s="92"/>
      <c r="UEB328" s="92"/>
      <c r="UEC328" s="92"/>
      <c r="UED328" s="92"/>
      <c r="UEE328" s="92"/>
      <c r="UEF328" s="92"/>
      <c r="UEG328" s="92"/>
      <c r="UEH328" s="92"/>
      <c r="UEI328" s="92"/>
      <c r="UEJ328" s="92"/>
      <c r="UEK328" s="92"/>
      <c r="UEL328" s="92"/>
      <c r="UEM328" s="92"/>
      <c r="UEN328" s="92"/>
      <c r="UEO328" s="92"/>
      <c r="UEP328" s="92"/>
      <c r="UEQ328" s="92"/>
      <c r="UER328" s="92"/>
      <c r="UES328" s="92"/>
      <c r="UET328" s="92"/>
      <c r="UEU328" s="92"/>
      <c r="UEV328" s="92"/>
      <c r="UEW328" s="92"/>
      <c r="UEX328" s="92"/>
      <c r="UEY328" s="92"/>
      <c r="UEZ328" s="92"/>
      <c r="UFA328" s="92"/>
      <c r="UFB328" s="92"/>
      <c r="UFC328" s="92"/>
      <c r="UFD328" s="92"/>
      <c r="UFE328" s="92"/>
      <c r="UFF328" s="92"/>
      <c r="UFG328" s="92"/>
      <c r="UFH328" s="92"/>
      <c r="UFI328" s="92"/>
      <c r="UFJ328" s="92"/>
      <c r="UFK328" s="92"/>
      <c r="UFL328" s="92"/>
      <c r="UFM328" s="92"/>
      <c r="UFN328" s="92"/>
      <c r="UFO328" s="92"/>
      <c r="UFP328" s="92"/>
      <c r="UFQ328" s="92"/>
      <c r="UFR328" s="92"/>
      <c r="UFS328" s="92"/>
      <c r="UFT328" s="92"/>
      <c r="UFU328" s="92"/>
      <c r="UFV328" s="92"/>
      <c r="UFW328" s="92"/>
      <c r="UFX328" s="92"/>
      <c r="UFY328" s="92"/>
      <c r="UFZ328" s="92"/>
      <c r="UGA328" s="92"/>
      <c r="UGB328" s="92"/>
      <c r="UGC328" s="92"/>
      <c r="UGD328" s="92"/>
      <c r="UGE328" s="92"/>
      <c r="UGF328" s="92"/>
      <c r="UGG328" s="92"/>
      <c r="UGH328" s="92"/>
      <c r="UGI328" s="92"/>
      <c r="UGJ328" s="92"/>
      <c r="UGK328" s="92"/>
      <c r="UGL328" s="92"/>
      <c r="UGM328" s="92"/>
      <c r="UGN328" s="92"/>
      <c r="UGO328" s="92"/>
      <c r="UGP328" s="92"/>
      <c r="UGQ328" s="92"/>
      <c r="UGR328" s="92"/>
      <c r="UGS328" s="92"/>
      <c r="UGT328" s="92"/>
      <c r="UGU328" s="92"/>
      <c r="UGV328" s="92"/>
      <c r="UGW328" s="92"/>
      <c r="UGX328" s="92"/>
      <c r="UGY328" s="92"/>
      <c r="UGZ328" s="92"/>
      <c r="UHA328" s="92"/>
      <c r="UHB328" s="92"/>
      <c r="UHC328" s="92"/>
      <c r="UHD328" s="92"/>
      <c r="UHE328" s="92"/>
      <c r="UHF328" s="92"/>
      <c r="UHG328" s="92"/>
      <c r="UHH328" s="92"/>
      <c r="UHI328" s="92"/>
      <c r="UHJ328" s="92"/>
      <c r="UHK328" s="92"/>
      <c r="UHL328" s="92"/>
      <c r="UHM328" s="92"/>
      <c r="UHN328" s="92"/>
      <c r="UHO328" s="92"/>
      <c r="UHP328" s="92"/>
      <c r="UHQ328" s="92"/>
      <c r="UHR328" s="92"/>
      <c r="UHS328" s="92"/>
      <c r="UHT328" s="92"/>
      <c r="UHU328" s="92"/>
      <c r="UHV328" s="92"/>
      <c r="UHW328" s="92"/>
      <c r="UHX328" s="92"/>
      <c r="UHY328" s="92"/>
      <c r="UHZ328" s="92"/>
      <c r="UIA328" s="92"/>
      <c r="UIB328" s="92"/>
      <c r="UIC328" s="92"/>
      <c r="UID328" s="92"/>
      <c r="UIE328" s="92"/>
      <c r="UIF328" s="92"/>
      <c r="UIG328" s="92"/>
      <c r="UIH328" s="92"/>
      <c r="UII328" s="92"/>
      <c r="UIJ328" s="92"/>
      <c r="UIK328" s="92"/>
      <c r="UIL328" s="92"/>
      <c r="UIM328" s="92"/>
      <c r="UIN328" s="92"/>
      <c r="UIO328" s="92"/>
      <c r="UIP328" s="92"/>
      <c r="UIQ328" s="92"/>
      <c r="UIR328" s="92"/>
      <c r="UIS328" s="92"/>
      <c r="UIT328" s="92"/>
      <c r="UIU328" s="92"/>
      <c r="UIV328" s="92"/>
      <c r="UIW328" s="92"/>
      <c r="UIX328" s="92"/>
      <c r="UIY328" s="92"/>
      <c r="UIZ328" s="92"/>
      <c r="UJA328" s="92"/>
      <c r="UJB328" s="92"/>
      <c r="UJC328" s="92"/>
      <c r="UJD328" s="92"/>
      <c r="UJE328" s="92"/>
      <c r="UJF328" s="92"/>
      <c r="UJG328" s="92"/>
      <c r="UJH328" s="92"/>
      <c r="UJI328" s="92"/>
      <c r="UJJ328" s="92"/>
      <c r="UJK328" s="92"/>
      <c r="UJL328" s="92"/>
      <c r="UJM328" s="92"/>
      <c r="UJN328" s="92"/>
      <c r="UJO328" s="92"/>
      <c r="UJP328" s="92"/>
      <c r="UJQ328" s="92"/>
      <c r="UJR328" s="92"/>
      <c r="UJS328" s="92"/>
      <c r="UJT328" s="92"/>
      <c r="UJU328" s="92"/>
      <c r="UJV328" s="92"/>
      <c r="UJW328" s="92"/>
      <c r="UJX328" s="92"/>
      <c r="UJY328" s="92"/>
      <c r="UJZ328" s="92"/>
      <c r="UKA328" s="92"/>
      <c r="UKB328" s="92"/>
      <c r="UKC328" s="92"/>
      <c r="UKD328" s="92"/>
      <c r="UKE328" s="92"/>
      <c r="UKF328" s="92"/>
      <c r="UKG328" s="92"/>
      <c r="UKH328" s="92"/>
      <c r="UKI328" s="92"/>
      <c r="UKJ328" s="92"/>
      <c r="UKK328" s="92"/>
      <c r="UKL328" s="92"/>
      <c r="UKM328" s="92"/>
      <c r="UKN328" s="92"/>
      <c r="UKO328" s="92"/>
      <c r="UKP328" s="92"/>
      <c r="UKQ328" s="92"/>
      <c r="UKR328" s="92"/>
      <c r="UKS328" s="92"/>
      <c r="UKT328" s="92"/>
      <c r="UKU328" s="92"/>
      <c r="UKV328" s="92"/>
      <c r="UKW328" s="92"/>
      <c r="UKX328" s="92"/>
      <c r="UKY328" s="92"/>
      <c r="UKZ328" s="92"/>
      <c r="ULA328" s="92"/>
      <c r="ULB328" s="92"/>
      <c r="ULC328" s="92"/>
      <c r="ULD328" s="92"/>
      <c r="ULE328" s="92"/>
      <c r="ULF328" s="92"/>
      <c r="ULG328" s="92"/>
      <c r="ULH328" s="92"/>
      <c r="ULI328" s="92"/>
      <c r="ULJ328" s="92"/>
      <c r="ULK328" s="92"/>
      <c r="ULL328" s="92"/>
      <c r="ULM328" s="92"/>
      <c r="ULN328" s="92"/>
      <c r="ULO328" s="92"/>
      <c r="ULP328" s="92"/>
      <c r="ULQ328" s="92"/>
      <c r="ULR328" s="92"/>
      <c r="ULS328" s="92"/>
      <c r="ULT328" s="92"/>
      <c r="ULU328" s="92"/>
      <c r="ULV328" s="92"/>
      <c r="ULW328" s="92"/>
      <c r="ULX328" s="92"/>
      <c r="ULY328" s="92"/>
      <c r="ULZ328" s="92"/>
      <c r="UMA328" s="92"/>
      <c r="UMB328" s="92"/>
      <c r="UMC328" s="92"/>
      <c r="UMD328" s="92"/>
      <c r="UME328" s="92"/>
      <c r="UMF328" s="92"/>
      <c r="UMG328" s="92"/>
      <c r="UMH328" s="92"/>
      <c r="UMI328" s="92"/>
      <c r="UMJ328" s="92"/>
      <c r="UMK328" s="92"/>
      <c r="UML328" s="92"/>
      <c r="UMM328" s="92"/>
      <c r="UMN328" s="92"/>
      <c r="UMO328" s="92"/>
      <c r="UMP328" s="92"/>
      <c r="UMQ328" s="92"/>
      <c r="UMR328" s="92"/>
      <c r="UMS328" s="92"/>
      <c r="UMT328" s="92"/>
      <c r="UMU328" s="92"/>
      <c r="UMV328" s="92"/>
      <c r="UMW328" s="92"/>
      <c r="UMX328" s="92"/>
      <c r="UMY328" s="92"/>
      <c r="UMZ328" s="92"/>
      <c r="UNA328" s="92"/>
      <c r="UNB328" s="92"/>
      <c r="UNC328" s="92"/>
      <c r="UND328" s="92"/>
      <c r="UNE328" s="92"/>
      <c r="UNF328" s="92"/>
      <c r="UNG328" s="92"/>
      <c r="UNH328" s="92"/>
      <c r="UNI328" s="92"/>
      <c r="UNJ328" s="92"/>
      <c r="UNK328" s="92"/>
      <c r="UNL328" s="92"/>
      <c r="UNM328" s="92"/>
      <c r="UNN328" s="92"/>
      <c r="UNO328" s="92"/>
      <c r="UNP328" s="92"/>
      <c r="UNQ328" s="92"/>
      <c r="UNR328" s="92"/>
      <c r="UNS328" s="92"/>
      <c r="UNT328" s="92"/>
      <c r="UNU328" s="92"/>
      <c r="UNV328" s="92"/>
      <c r="UNW328" s="92"/>
      <c r="UNX328" s="92"/>
      <c r="UNY328" s="92"/>
      <c r="UNZ328" s="92"/>
      <c r="UOA328" s="92"/>
      <c r="UOB328" s="92"/>
      <c r="UOC328" s="92"/>
      <c r="UOD328" s="92"/>
      <c r="UOE328" s="92"/>
      <c r="UOF328" s="92"/>
      <c r="UOG328" s="92"/>
      <c r="UOH328" s="92"/>
      <c r="UOI328" s="92"/>
      <c r="UOJ328" s="92"/>
      <c r="UOK328" s="92"/>
      <c r="UOL328" s="92"/>
      <c r="UOM328" s="92"/>
      <c r="UON328" s="92"/>
      <c r="UOO328" s="92"/>
      <c r="UOP328" s="92"/>
      <c r="UOQ328" s="92"/>
      <c r="UOR328" s="92"/>
      <c r="UOS328" s="92"/>
      <c r="UOT328" s="92"/>
      <c r="UOU328" s="92"/>
      <c r="UOV328" s="92"/>
      <c r="UOW328" s="92"/>
      <c r="UOX328" s="92"/>
      <c r="UOY328" s="92"/>
      <c r="UOZ328" s="92"/>
      <c r="UPA328" s="92"/>
      <c r="UPB328" s="92"/>
      <c r="UPC328" s="92"/>
      <c r="UPD328" s="92"/>
      <c r="UPE328" s="92"/>
      <c r="UPF328" s="92"/>
      <c r="UPG328" s="92"/>
      <c r="UPH328" s="92"/>
      <c r="UPI328" s="92"/>
      <c r="UPJ328" s="92"/>
      <c r="UPK328" s="92"/>
      <c r="UPL328" s="92"/>
      <c r="UPM328" s="92"/>
      <c r="UPN328" s="92"/>
      <c r="UPO328" s="92"/>
      <c r="UPP328" s="92"/>
      <c r="UPQ328" s="92"/>
      <c r="UPR328" s="92"/>
      <c r="UPS328" s="92"/>
      <c r="UPT328" s="92"/>
      <c r="UPU328" s="92"/>
      <c r="UPV328" s="92"/>
      <c r="UPW328" s="92"/>
      <c r="UPX328" s="92"/>
      <c r="UPY328" s="92"/>
      <c r="UPZ328" s="92"/>
      <c r="UQA328" s="92"/>
      <c r="UQB328" s="92"/>
      <c r="UQC328" s="92"/>
      <c r="UQD328" s="92"/>
      <c r="UQE328" s="92"/>
      <c r="UQF328" s="92"/>
      <c r="UQG328" s="92"/>
      <c r="UQH328" s="92"/>
      <c r="UQI328" s="92"/>
      <c r="UQJ328" s="92"/>
      <c r="UQK328" s="92"/>
      <c r="UQL328" s="92"/>
      <c r="UQM328" s="92"/>
      <c r="UQN328" s="92"/>
      <c r="UQO328" s="92"/>
      <c r="UQP328" s="92"/>
      <c r="UQQ328" s="92"/>
      <c r="UQR328" s="92"/>
      <c r="UQS328" s="92"/>
      <c r="UQT328" s="92"/>
      <c r="UQU328" s="92"/>
      <c r="UQV328" s="92"/>
      <c r="UQW328" s="92"/>
      <c r="UQX328" s="92"/>
      <c r="UQY328" s="92"/>
      <c r="UQZ328" s="92"/>
      <c r="URA328" s="92"/>
      <c r="URB328" s="92"/>
      <c r="URC328" s="92"/>
      <c r="URD328" s="92"/>
      <c r="URE328" s="92"/>
      <c r="URF328" s="92"/>
      <c r="URG328" s="92"/>
      <c r="URH328" s="92"/>
      <c r="URI328" s="92"/>
      <c r="URJ328" s="92"/>
      <c r="URK328" s="92"/>
      <c r="URL328" s="92"/>
      <c r="URM328" s="92"/>
      <c r="URN328" s="92"/>
      <c r="URO328" s="92"/>
      <c r="URP328" s="92"/>
      <c r="URQ328" s="92"/>
      <c r="URR328" s="92"/>
      <c r="URS328" s="92"/>
      <c r="URT328" s="92"/>
      <c r="URU328" s="92"/>
      <c r="URV328" s="92"/>
      <c r="URW328" s="92"/>
      <c r="URX328" s="92"/>
      <c r="URY328" s="92"/>
      <c r="URZ328" s="92"/>
      <c r="USA328" s="92"/>
      <c r="USB328" s="92"/>
      <c r="USC328" s="92"/>
      <c r="USD328" s="92"/>
      <c r="USE328" s="92"/>
      <c r="USF328" s="92"/>
      <c r="USG328" s="92"/>
      <c r="USH328" s="92"/>
      <c r="USI328" s="92"/>
      <c r="USJ328" s="92"/>
      <c r="USK328" s="92"/>
      <c r="USL328" s="92"/>
      <c r="USM328" s="92"/>
      <c r="USN328" s="92"/>
      <c r="USO328" s="92"/>
      <c r="USP328" s="92"/>
      <c r="USQ328" s="92"/>
      <c r="USR328" s="92"/>
      <c r="USS328" s="92"/>
      <c r="UST328" s="92"/>
      <c r="USU328" s="92"/>
      <c r="USV328" s="92"/>
      <c r="USW328" s="92"/>
      <c r="USX328" s="92"/>
      <c r="USY328" s="92"/>
      <c r="USZ328" s="92"/>
      <c r="UTA328" s="92"/>
      <c r="UTB328" s="92"/>
      <c r="UTC328" s="92"/>
      <c r="UTD328" s="92"/>
      <c r="UTE328" s="92"/>
      <c r="UTF328" s="92"/>
      <c r="UTG328" s="92"/>
      <c r="UTH328" s="92"/>
      <c r="UTI328" s="92"/>
      <c r="UTJ328" s="92"/>
      <c r="UTK328" s="92"/>
      <c r="UTL328" s="92"/>
      <c r="UTM328" s="92"/>
      <c r="UTN328" s="92"/>
      <c r="UTO328" s="92"/>
      <c r="UTP328" s="92"/>
      <c r="UTQ328" s="92"/>
      <c r="UTR328" s="92"/>
      <c r="UTS328" s="92"/>
      <c r="UTT328" s="92"/>
      <c r="UTU328" s="92"/>
      <c r="UTV328" s="92"/>
      <c r="UTW328" s="92"/>
      <c r="UTX328" s="92"/>
      <c r="UTY328" s="92"/>
      <c r="UTZ328" s="92"/>
      <c r="UUA328" s="92"/>
      <c r="UUB328" s="92"/>
      <c r="UUC328" s="92"/>
      <c r="UUD328" s="92"/>
      <c r="UUE328" s="92"/>
      <c r="UUF328" s="92"/>
      <c r="UUG328" s="92"/>
      <c r="UUH328" s="92"/>
      <c r="UUI328" s="92"/>
      <c r="UUJ328" s="92"/>
      <c r="UUK328" s="92"/>
      <c r="UUL328" s="92"/>
      <c r="UUM328" s="92"/>
      <c r="UUN328" s="92"/>
      <c r="UUO328" s="92"/>
      <c r="UUP328" s="92"/>
      <c r="UUQ328" s="92"/>
      <c r="UUR328" s="92"/>
      <c r="UUS328" s="92"/>
      <c r="UUT328" s="92"/>
      <c r="UUU328" s="92"/>
      <c r="UUV328" s="92"/>
      <c r="UUW328" s="92"/>
      <c r="UUX328" s="92"/>
      <c r="UUY328" s="92"/>
      <c r="UUZ328" s="92"/>
      <c r="UVA328" s="92"/>
      <c r="UVB328" s="92"/>
      <c r="UVC328" s="92"/>
      <c r="UVD328" s="92"/>
      <c r="UVE328" s="92"/>
      <c r="UVF328" s="92"/>
      <c r="UVG328" s="92"/>
      <c r="UVH328" s="92"/>
      <c r="UVI328" s="92"/>
      <c r="UVJ328" s="92"/>
      <c r="UVK328" s="92"/>
      <c r="UVL328" s="92"/>
      <c r="UVM328" s="92"/>
      <c r="UVN328" s="92"/>
      <c r="UVO328" s="92"/>
      <c r="UVP328" s="92"/>
      <c r="UVQ328" s="92"/>
      <c r="UVR328" s="92"/>
      <c r="UVS328" s="92"/>
      <c r="UVT328" s="92"/>
      <c r="UVU328" s="92"/>
      <c r="UVV328" s="92"/>
      <c r="UVW328" s="92"/>
      <c r="UVX328" s="92"/>
      <c r="UVY328" s="92"/>
      <c r="UVZ328" s="92"/>
      <c r="UWA328" s="92"/>
      <c r="UWB328" s="92"/>
      <c r="UWC328" s="92"/>
      <c r="UWD328" s="92"/>
      <c r="UWE328" s="92"/>
      <c r="UWF328" s="92"/>
      <c r="UWG328" s="92"/>
      <c r="UWH328" s="92"/>
      <c r="UWI328" s="92"/>
      <c r="UWJ328" s="92"/>
      <c r="UWK328" s="92"/>
      <c r="UWL328" s="92"/>
      <c r="UWM328" s="92"/>
      <c r="UWN328" s="92"/>
      <c r="UWO328" s="92"/>
      <c r="UWP328" s="92"/>
      <c r="UWQ328" s="92"/>
      <c r="UWR328" s="92"/>
      <c r="UWS328" s="92"/>
      <c r="UWT328" s="92"/>
      <c r="UWU328" s="92"/>
      <c r="UWV328" s="92"/>
      <c r="UWW328" s="92"/>
      <c r="UWX328" s="92"/>
      <c r="UWY328" s="92"/>
      <c r="UWZ328" s="92"/>
      <c r="UXA328" s="92"/>
      <c r="UXB328" s="92"/>
      <c r="UXC328" s="92"/>
      <c r="UXD328" s="92"/>
      <c r="UXE328" s="92"/>
      <c r="UXF328" s="92"/>
      <c r="UXG328" s="92"/>
      <c r="UXH328" s="92"/>
      <c r="UXI328" s="92"/>
      <c r="UXJ328" s="92"/>
      <c r="UXK328" s="92"/>
      <c r="UXL328" s="92"/>
      <c r="UXM328" s="92"/>
      <c r="UXN328" s="92"/>
      <c r="UXO328" s="92"/>
      <c r="UXP328" s="92"/>
      <c r="UXQ328" s="92"/>
      <c r="UXR328" s="92"/>
      <c r="UXS328" s="92"/>
      <c r="UXT328" s="92"/>
      <c r="UXU328" s="92"/>
      <c r="UXV328" s="92"/>
      <c r="UXW328" s="92"/>
      <c r="UXX328" s="92"/>
      <c r="UXY328" s="92"/>
      <c r="UXZ328" s="92"/>
      <c r="UYA328" s="92"/>
      <c r="UYB328" s="92"/>
      <c r="UYC328" s="92"/>
      <c r="UYD328" s="92"/>
      <c r="UYE328" s="92"/>
      <c r="UYF328" s="92"/>
      <c r="UYG328" s="92"/>
      <c r="UYH328" s="92"/>
      <c r="UYI328" s="92"/>
      <c r="UYJ328" s="92"/>
      <c r="UYK328" s="92"/>
      <c r="UYL328" s="92"/>
      <c r="UYM328" s="92"/>
      <c r="UYN328" s="92"/>
      <c r="UYO328" s="92"/>
      <c r="UYP328" s="92"/>
      <c r="UYQ328" s="92"/>
      <c r="UYR328" s="92"/>
      <c r="UYS328" s="92"/>
      <c r="UYT328" s="92"/>
      <c r="UYU328" s="92"/>
      <c r="UYV328" s="92"/>
      <c r="UYW328" s="92"/>
      <c r="UYX328" s="92"/>
      <c r="UYY328" s="92"/>
      <c r="UYZ328" s="92"/>
      <c r="UZA328" s="92"/>
      <c r="UZB328" s="92"/>
      <c r="UZC328" s="92"/>
      <c r="UZD328" s="92"/>
      <c r="UZE328" s="92"/>
      <c r="UZF328" s="92"/>
      <c r="UZG328" s="92"/>
      <c r="UZH328" s="92"/>
      <c r="UZI328" s="92"/>
      <c r="UZJ328" s="92"/>
      <c r="UZK328" s="92"/>
      <c r="UZL328" s="92"/>
      <c r="UZM328" s="92"/>
      <c r="UZN328" s="92"/>
      <c r="UZO328" s="92"/>
      <c r="UZP328" s="92"/>
      <c r="UZQ328" s="92"/>
      <c r="UZR328" s="92"/>
      <c r="UZS328" s="92"/>
      <c r="UZT328" s="92"/>
      <c r="UZU328" s="92"/>
      <c r="UZV328" s="92"/>
      <c r="UZW328" s="92"/>
      <c r="UZX328" s="92"/>
      <c r="UZY328" s="92"/>
      <c r="UZZ328" s="92"/>
      <c r="VAA328" s="92"/>
      <c r="VAB328" s="92"/>
      <c r="VAC328" s="92"/>
      <c r="VAD328" s="92"/>
      <c r="VAE328" s="92"/>
      <c r="VAF328" s="92"/>
      <c r="VAG328" s="92"/>
      <c r="VAH328" s="92"/>
      <c r="VAI328" s="92"/>
      <c r="VAJ328" s="92"/>
      <c r="VAK328" s="92"/>
      <c r="VAL328" s="92"/>
      <c r="VAM328" s="92"/>
      <c r="VAN328" s="92"/>
      <c r="VAO328" s="92"/>
      <c r="VAP328" s="92"/>
      <c r="VAQ328" s="92"/>
      <c r="VAR328" s="92"/>
      <c r="VAS328" s="92"/>
      <c r="VAT328" s="92"/>
      <c r="VAU328" s="92"/>
      <c r="VAV328" s="92"/>
      <c r="VAW328" s="92"/>
      <c r="VAX328" s="92"/>
      <c r="VAY328" s="92"/>
      <c r="VAZ328" s="92"/>
      <c r="VBA328" s="92"/>
      <c r="VBB328" s="92"/>
      <c r="VBC328" s="92"/>
      <c r="VBD328" s="92"/>
      <c r="VBE328" s="92"/>
      <c r="VBF328" s="92"/>
      <c r="VBG328" s="92"/>
      <c r="VBH328" s="92"/>
      <c r="VBI328" s="92"/>
      <c r="VBJ328" s="92"/>
      <c r="VBK328" s="92"/>
      <c r="VBL328" s="92"/>
      <c r="VBM328" s="92"/>
      <c r="VBN328" s="92"/>
      <c r="VBO328" s="92"/>
      <c r="VBP328" s="92"/>
      <c r="VBQ328" s="92"/>
      <c r="VBR328" s="92"/>
      <c r="VBS328" s="92"/>
      <c r="VBT328" s="92"/>
      <c r="VBU328" s="92"/>
      <c r="VBV328" s="92"/>
      <c r="VBW328" s="92"/>
      <c r="VBX328" s="92"/>
      <c r="VBY328" s="92"/>
      <c r="VBZ328" s="92"/>
      <c r="VCA328" s="92"/>
      <c r="VCB328" s="92"/>
      <c r="VCC328" s="92"/>
      <c r="VCD328" s="92"/>
      <c r="VCE328" s="92"/>
      <c r="VCF328" s="92"/>
      <c r="VCG328" s="92"/>
      <c r="VCH328" s="92"/>
      <c r="VCI328" s="92"/>
      <c r="VCJ328" s="92"/>
      <c r="VCK328" s="92"/>
      <c r="VCL328" s="92"/>
      <c r="VCM328" s="92"/>
      <c r="VCN328" s="92"/>
      <c r="VCO328" s="92"/>
      <c r="VCP328" s="92"/>
      <c r="VCQ328" s="92"/>
      <c r="VCR328" s="92"/>
      <c r="VCS328" s="92"/>
      <c r="VCT328" s="92"/>
      <c r="VCU328" s="92"/>
      <c r="VCV328" s="92"/>
      <c r="VCW328" s="92"/>
      <c r="VCX328" s="92"/>
      <c r="VCY328" s="92"/>
      <c r="VCZ328" s="92"/>
      <c r="VDA328" s="92"/>
      <c r="VDB328" s="92"/>
      <c r="VDC328" s="92"/>
      <c r="VDD328" s="92"/>
      <c r="VDE328" s="92"/>
      <c r="VDF328" s="92"/>
      <c r="VDG328" s="92"/>
      <c r="VDH328" s="92"/>
      <c r="VDI328" s="92"/>
      <c r="VDJ328" s="92"/>
      <c r="VDK328" s="92"/>
      <c r="VDL328" s="92"/>
      <c r="VDM328" s="92"/>
      <c r="VDN328" s="92"/>
      <c r="VDO328" s="92"/>
      <c r="VDP328" s="92"/>
      <c r="VDQ328" s="92"/>
      <c r="VDR328" s="92"/>
      <c r="VDS328" s="92"/>
      <c r="VDT328" s="92"/>
      <c r="VDU328" s="92"/>
      <c r="VDV328" s="92"/>
      <c r="VDW328" s="92"/>
      <c r="VDX328" s="92"/>
      <c r="VDY328" s="92"/>
      <c r="VDZ328" s="92"/>
      <c r="VEA328" s="92"/>
      <c r="VEB328" s="92"/>
      <c r="VEC328" s="92"/>
      <c r="VED328" s="92"/>
      <c r="VEE328" s="92"/>
      <c r="VEF328" s="92"/>
      <c r="VEG328" s="92"/>
      <c r="VEH328" s="92"/>
      <c r="VEI328" s="92"/>
      <c r="VEJ328" s="92"/>
      <c r="VEK328" s="92"/>
      <c r="VEL328" s="92"/>
      <c r="VEM328" s="92"/>
      <c r="VEN328" s="92"/>
      <c r="VEO328" s="92"/>
      <c r="VEP328" s="92"/>
      <c r="VEQ328" s="92"/>
      <c r="VER328" s="92"/>
      <c r="VES328" s="92"/>
      <c r="VET328" s="92"/>
      <c r="VEU328" s="92"/>
      <c r="VEV328" s="92"/>
      <c r="VEW328" s="92"/>
      <c r="VEX328" s="92"/>
      <c r="VEY328" s="92"/>
      <c r="VEZ328" s="92"/>
      <c r="VFA328" s="92"/>
      <c r="VFB328" s="92"/>
      <c r="VFC328" s="92"/>
      <c r="VFD328" s="92"/>
      <c r="VFE328" s="92"/>
      <c r="VFF328" s="92"/>
      <c r="VFG328" s="92"/>
      <c r="VFH328" s="92"/>
      <c r="VFI328" s="92"/>
      <c r="VFJ328" s="92"/>
      <c r="VFK328" s="92"/>
      <c r="VFL328" s="92"/>
      <c r="VFM328" s="92"/>
      <c r="VFN328" s="92"/>
      <c r="VFO328" s="92"/>
      <c r="VFP328" s="92"/>
      <c r="VFQ328" s="92"/>
      <c r="VFR328" s="92"/>
      <c r="VFS328" s="92"/>
      <c r="VFT328" s="92"/>
      <c r="VFU328" s="92"/>
      <c r="VFV328" s="92"/>
      <c r="VFW328" s="92"/>
      <c r="VFX328" s="92"/>
      <c r="VFY328" s="92"/>
      <c r="VFZ328" s="92"/>
      <c r="VGA328" s="92"/>
      <c r="VGB328" s="92"/>
      <c r="VGC328" s="92"/>
      <c r="VGD328" s="92"/>
      <c r="VGE328" s="92"/>
      <c r="VGF328" s="92"/>
      <c r="VGG328" s="92"/>
      <c r="VGH328" s="92"/>
      <c r="VGI328" s="92"/>
      <c r="VGJ328" s="92"/>
      <c r="VGK328" s="92"/>
      <c r="VGL328" s="92"/>
      <c r="VGM328" s="92"/>
      <c r="VGN328" s="92"/>
      <c r="VGO328" s="92"/>
      <c r="VGP328" s="92"/>
      <c r="VGQ328" s="92"/>
      <c r="VGR328" s="92"/>
      <c r="VGS328" s="92"/>
      <c r="VGT328" s="92"/>
      <c r="VGU328" s="92"/>
      <c r="VGV328" s="92"/>
      <c r="VGW328" s="92"/>
      <c r="VGX328" s="92"/>
      <c r="VGY328" s="92"/>
      <c r="VGZ328" s="92"/>
      <c r="VHA328" s="92"/>
      <c r="VHB328" s="92"/>
      <c r="VHC328" s="92"/>
      <c r="VHD328" s="92"/>
      <c r="VHE328" s="92"/>
      <c r="VHF328" s="92"/>
      <c r="VHG328" s="92"/>
      <c r="VHH328" s="92"/>
      <c r="VHI328" s="92"/>
      <c r="VHJ328" s="92"/>
      <c r="VHK328" s="92"/>
      <c r="VHL328" s="92"/>
      <c r="VHM328" s="92"/>
      <c r="VHN328" s="92"/>
      <c r="VHO328" s="92"/>
      <c r="VHP328" s="92"/>
      <c r="VHQ328" s="92"/>
      <c r="VHR328" s="92"/>
      <c r="VHS328" s="92"/>
      <c r="VHT328" s="92"/>
      <c r="VHU328" s="92"/>
      <c r="VHV328" s="92"/>
      <c r="VHW328" s="92"/>
      <c r="VHX328" s="92"/>
      <c r="VHY328" s="92"/>
      <c r="VHZ328" s="92"/>
      <c r="VIA328" s="92"/>
      <c r="VIB328" s="92"/>
      <c r="VIC328" s="92"/>
      <c r="VID328" s="92"/>
      <c r="VIE328" s="92"/>
      <c r="VIF328" s="92"/>
      <c r="VIG328" s="92"/>
      <c r="VIH328" s="92"/>
      <c r="VII328" s="92"/>
      <c r="VIJ328" s="92"/>
      <c r="VIK328" s="92"/>
      <c r="VIL328" s="92"/>
      <c r="VIM328" s="92"/>
      <c r="VIN328" s="92"/>
      <c r="VIO328" s="92"/>
      <c r="VIP328" s="92"/>
      <c r="VIQ328" s="92"/>
      <c r="VIR328" s="92"/>
      <c r="VIS328" s="92"/>
      <c r="VIT328" s="92"/>
      <c r="VIU328" s="92"/>
      <c r="VIV328" s="92"/>
      <c r="VIW328" s="92"/>
      <c r="VIX328" s="92"/>
      <c r="VIY328" s="92"/>
      <c r="VIZ328" s="92"/>
      <c r="VJA328" s="92"/>
      <c r="VJB328" s="92"/>
      <c r="VJC328" s="92"/>
      <c r="VJD328" s="92"/>
      <c r="VJE328" s="92"/>
      <c r="VJF328" s="92"/>
      <c r="VJG328" s="92"/>
      <c r="VJH328" s="92"/>
      <c r="VJI328" s="92"/>
      <c r="VJJ328" s="92"/>
      <c r="VJK328" s="92"/>
      <c r="VJL328" s="92"/>
      <c r="VJM328" s="92"/>
      <c r="VJN328" s="92"/>
      <c r="VJO328" s="92"/>
      <c r="VJP328" s="92"/>
      <c r="VJQ328" s="92"/>
      <c r="VJR328" s="92"/>
      <c r="VJS328" s="92"/>
      <c r="VJT328" s="92"/>
      <c r="VJU328" s="92"/>
      <c r="VJV328" s="92"/>
      <c r="VJW328" s="92"/>
      <c r="VJX328" s="92"/>
      <c r="VJY328" s="92"/>
      <c r="VJZ328" s="92"/>
      <c r="VKA328" s="92"/>
      <c r="VKB328" s="92"/>
      <c r="VKC328" s="92"/>
      <c r="VKD328" s="92"/>
      <c r="VKE328" s="92"/>
      <c r="VKF328" s="92"/>
      <c r="VKG328" s="92"/>
      <c r="VKH328" s="92"/>
      <c r="VKI328" s="92"/>
      <c r="VKJ328" s="92"/>
      <c r="VKK328" s="92"/>
      <c r="VKL328" s="92"/>
      <c r="VKM328" s="92"/>
      <c r="VKN328" s="92"/>
      <c r="VKO328" s="92"/>
      <c r="VKP328" s="92"/>
      <c r="VKQ328" s="92"/>
      <c r="VKR328" s="92"/>
      <c r="VKS328" s="92"/>
      <c r="VKT328" s="92"/>
      <c r="VKU328" s="92"/>
      <c r="VKV328" s="92"/>
      <c r="VKW328" s="92"/>
      <c r="VKX328" s="92"/>
      <c r="VKY328" s="92"/>
      <c r="VKZ328" s="92"/>
      <c r="VLA328" s="92"/>
      <c r="VLB328" s="92"/>
      <c r="VLC328" s="92"/>
      <c r="VLD328" s="92"/>
      <c r="VLE328" s="92"/>
      <c r="VLF328" s="92"/>
      <c r="VLG328" s="92"/>
      <c r="VLH328" s="92"/>
      <c r="VLI328" s="92"/>
      <c r="VLJ328" s="92"/>
      <c r="VLK328" s="92"/>
      <c r="VLL328" s="92"/>
      <c r="VLM328" s="92"/>
      <c r="VLN328" s="92"/>
      <c r="VLO328" s="92"/>
      <c r="VLP328" s="92"/>
      <c r="VLQ328" s="92"/>
      <c r="VLR328" s="92"/>
      <c r="VLS328" s="92"/>
      <c r="VLT328" s="92"/>
      <c r="VLU328" s="92"/>
      <c r="VLV328" s="92"/>
      <c r="VLW328" s="92"/>
      <c r="VLX328" s="92"/>
      <c r="VLY328" s="92"/>
      <c r="VLZ328" s="92"/>
      <c r="VMA328" s="92"/>
      <c r="VMB328" s="92"/>
      <c r="VMC328" s="92"/>
      <c r="VMD328" s="92"/>
      <c r="VME328" s="92"/>
      <c r="VMF328" s="92"/>
      <c r="VMG328" s="92"/>
      <c r="VMH328" s="92"/>
      <c r="VMI328" s="92"/>
      <c r="VMJ328" s="92"/>
      <c r="VMK328" s="92"/>
      <c r="VML328" s="92"/>
      <c r="VMM328" s="92"/>
      <c r="VMN328" s="92"/>
      <c r="VMO328" s="92"/>
      <c r="VMP328" s="92"/>
      <c r="VMQ328" s="92"/>
      <c r="VMR328" s="92"/>
      <c r="VMS328" s="92"/>
      <c r="VMT328" s="92"/>
      <c r="VMU328" s="92"/>
      <c r="VMV328" s="92"/>
      <c r="VMW328" s="92"/>
      <c r="VMX328" s="92"/>
      <c r="VMY328" s="92"/>
      <c r="VMZ328" s="92"/>
      <c r="VNA328" s="92"/>
      <c r="VNB328" s="92"/>
      <c r="VNC328" s="92"/>
      <c r="VND328" s="92"/>
      <c r="VNE328" s="92"/>
      <c r="VNF328" s="92"/>
      <c r="VNG328" s="92"/>
      <c r="VNH328" s="92"/>
      <c r="VNI328" s="92"/>
      <c r="VNJ328" s="92"/>
      <c r="VNK328" s="92"/>
      <c r="VNL328" s="92"/>
      <c r="VNM328" s="92"/>
      <c r="VNN328" s="92"/>
      <c r="VNO328" s="92"/>
      <c r="VNP328" s="92"/>
      <c r="VNQ328" s="92"/>
      <c r="VNR328" s="92"/>
      <c r="VNS328" s="92"/>
      <c r="VNT328" s="92"/>
      <c r="VNU328" s="92"/>
      <c r="VNV328" s="92"/>
      <c r="VNW328" s="92"/>
      <c r="VNX328" s="92"/>
      <c r="VNY328" s="92"/>
      <c r="VNZ328" s="92"/>
      <c r="VOA328" s="92"/>
      <c r="VOB328" s="92"/>
      <c r="VOC328" s="92"/>
      <c r="VOD328" s="92"/>
      <c r="VOE328" s="92"/>
      <c r="VOF328" s="92"/>
      <c r="VOG328" s="92"/>
      <c r="VOH328" s="92"/>
      <c r="VOI328" s="92"/>
      <c r="VOJ328" s="92"/>
      <c r="VOK328" s="92"/>
      <c r="VOL328" s="92"/>
      <c r="VOM328" s="92"/>
      <c r="VON328" s="92"/>
      <c r="VOO328" s="92"/>
      <c r="VOP328" s="92"/>
      <c r="VOQ328" s="92"/>
      <c r="VOR328" s="92"/>
      <c r="VOS328" s="92"/>
      <c r="VOT328" s="92"/>
      <c r="VOU328" s="92"/>
      <c r="VOV328" s="92"/>
      <c r="VOW328" s="92"/>
      <c r="VOX328" s="92"/>
      <c r="VOY328" s="92"/>
      <c r="VOZ328" s="92"/>
      <c r="VPA328" s="92"/>
      <c r="VPB328" s="92"/>
      <c r="VPC328" s="92"/>
      <c r="VPD328" s="92"/>
      <c r="VPE328" s="92"/>
      <c r="VPF328" s="92"/>
      <c r="VPG328" s="92"/>
      <c r="VPH328" s="92"/>
      <c r="VPI328" s="92"/>
      <c r="VPJ328" s="92"/>
      <c r="VPK328" s="92"/>
      <c r="VPL328" s="92"/>
      <c r="VPM328" s="92"/>
      <c r="VPN328" s="92"/>
      <c r="VPO328" s="92"/>
      <c r="VPP328" s="92"/>
      <c r="VPQ328" s="92"/>
      <c r="VPR328" s="92"/>
      <c r="VPS328" s="92"/>
      <c r="VPT328" s="92"/>
      <c r="VPU328" s="92"/>
      <c r="VPV328" s="92"/>
      <c r="VPW328" s="92"/>
      <c r="VPX328" s="92"/>
      <c r="VPY328" s="92"/>
      <c r="VPZ328" s="92"/>
      <c r="VQA328" s="92"/>
      <c r="VQB328" s="92"/>
      <c r="VQC328" s="92"/>
      <c r="VQD328" s="92"/>
      <c r="VQE328" s="92"/>
      <c r="VQF328" s="92"/>
      <c r="VQG328" s="92"/>
      <c r="VQH328" s="92"/>
      <c r="VQI328" s="92"/>
      <c r="VQJ328" s="92"/>
      <c r="VQK328" s="92"/>
      <c r="VQL328" s="92"/>
      <c r="VQM328" s="92"/>
      <c r="VQN328" s="92"/>
      <c r="VQO328" s="92"/>
      <c r="VQP328" s="92"/>
      <c r="VQQ328" s="92"/>
      <c r="VQR328" s="92"/>
      <c r="VQS328" s="92"/>
      <c r="VQT328" s="92"/>
      <c r="VQU328" s="92"/>
      <c r="VQV328" s="92"/>
      <c r="VQW328" s="92"/>
      <c r="VQX328" s="92"/>
      <c r="VQY328" s="92"/>
      <c r="VQZ328" s="92"/>
      <c r="VRA328" s="92"/>
      <c r="VRB328" s="92"/>
      <c r="VRC328" s="92"/>
      <c r="VRD328" s="92"/>
      <c r="VRE328" s="92"/>
      <c r="VRF328" s="92"/>
      <c r="VRG328" s="92"/>
      <c r="VRH328" s="92"/>
      <c r="VRI328" s="92"/>
      <c r="VRJ328" s="92"/>
      <c r="VRK328" s="92"/>
      <c r="VRL328" s="92"/>
      <c r="VRM328" s="92"/>
      <c r="VRN328" s="92"/>
      <c r="VRO328" s="92"/>
      <c r="VRP328" s="92"/>
      <c r="VRQ328" s="92"/>
      <c r="VRR328" s="92"/>
      <c r="VRS328" s="92"/>
      <c r="VRT328" s="92"/>
      <c r="VRU328" s="92"/>
      <c r="VRV328" s="92"/>
      <c r="VRW328" s="92"/>
      <c r="VRX328" s="92"/>
      <c r="VRY328" s="92"/>
      <c r="VRZ328" s="92"/>
      <c r="VSA328" s="92"/>
      <c r="VSB328" s="92"/>
      <c r="VSC328" s="92"/>
      <c r="VSD328" s="92"/>
      <c r="VSE328" s="92"/>
      <c r="VSF328" s="92"/>
      <c r="VSG328" s="92"/>
      <c r="VSH328" s="92"/>
      <c r="VSI328" s="92"/>
      <c r="VSJ328" s="92"/>
      <c r="VSK328" s="92"/>
      <c r="VSL328" s="92"/>
      <c r="VSM328" s="92"/>
      <c r="VSN328" s="92"/>
      <c r="VSO328" s="92"/>
      <c r="VSP328" s="92"/>
      <c r="VSQ328" s="92"/>
      <c r="VSR328" s="92"/>
      <c r="VSS328" s="92"/>
      <c r="VST328" s="92"/>
      <c r="VSU328" s="92"/>
      <c r="VSV328" s="92"/>
      <c r="VSW328" s="92"/>
      <c r="VSX328" s="92"/>
      <c r="VSY328" s="92"/>
      <c r="VSZ328" s="92"/>
      <c r="VTA328" s="92"/>
      <c r="VTB328" s="92"/>
      <c r="VTC328" s="92"/>
      <c r="VTD328" s="92"/>
      <c r="VTE328" s="92"/>
      <c r="VTF328" s="92"/>
      <c r="VTG328" s="92"/>
      <c r="VTH328" s="92"/>
      <c r="VTI328" s="92"/>
      <c r="VTJ328" s="92"/>
      <c r="VTK328" s="92"/>
      <c r="VTL328" s="92"/>
      <c r="VTM328" s="92"/>
      <c r="VTN328" s="92"/>
      <c r="VTO328" s="92"/>
      <c r="VTP328" s="92"/>
      <c r="VTQ328" s="92"/>
      <c r="VTR328" s="92"/>
      <c r="VTS328" s="92"/>
      <c r="VTT328" s="92"/>
      <c r="VTU328" s="92"/>
      <c r="VTV328" s="92"/>
      <c r="VTW328" s="92"/>
      <c r="VTX328" s="92"/>
      <c r="VTY328" s="92"/>
      <c r="VTZ328" s="92"/>
      <c r="VUA328" s="92"/>
      <c r="VUB328" s="92"/>
      <c r="VUC328" s="92"/>
      <c r="VUD328" s="92"/>
      <c r="VUE328" s="92"/>
      <c r="VUF328" s="92"/>
      <c r="VUG328" s="92"/>
      <c r="VUH328" s="92"/>
      <c r="VUI328" s="92"/>
      <c r="VUJ328" s="92"/>
      <c r="VUK328" s="92"/>
      <c r="VUL328" s="92"/>
      <c r="VUM328" s="92"/>
      <c r="VUN328" s="92"/>
      <c r="VUO328" s="92"/>
      <c r="VUP328" s="92"/>
      <c r="VUQ328" s="92"/>
      <c r="VUR328" s="92"/>
      <c r="VUS328" s="92"/>
      <c r="VUT328" s="92"/>
      <c r="VUU328" s="92"/>
      <c r="VUV328" s="92"/>
      <c r="VUW328" s="92"/>
      <c r="VUX328" s="92"/>
      <c r="VUY328" s="92"/>
      <c r="VUZ328" s="92"/>
      <c r="VVA328" s="92"/>
      <c r="VVB328" s="92"/>
      <c r="VVC328" s="92"/>
      <c r="VVD328" s="92"/>
      <c r="VVE328" s="92"/>
      <c r="VVF328" s="92"/>
      <c r="VVG328" s="92"/>
      <c r="VVH328" s="92"/>
      <c r="VVI328" s="92"/>
      <c r="VVJ328" s="92"/>
      <c r="VVK328" s="92"/>
      <c r="VVL328" s="92"/>
      <c r="VVM328" s="92"/>
      <c r="VVN328" s="92"/>
      <c r="VVO328" s="92"/>
      <c r="VVP328" s="92"/>
      <c r="VVQ328" s="92"/>
      <c r="VVR328" s="92"/>
      <c r="VVS328" s="92"/>
      <c r="VVT328" s="92"/>
      <c r="VVU328" s="92"/>
      <c r="VVV328" s="92"/>
      <c r="VVW328" s="92"/>
      <c r="VVX328" s="92"/>
      <c r="VVY328" s="92"/>
      <c r="VVZ328" s="92"/>
      <c r="VWA328" s="92"/>
      <c r="VWB328" s="92"/>
      <c r="VWC328" s="92"/>
      <c r="VWD328" s="92"/>
      <c r="VWE328" s="92"/>
      <c r="VWF328" s="92"/>
      <c r="VWG328" s="92"/>
      <c r="VWH328" s="92"/>
      <c r="VWI328" s="92"/>
      <c r="VWJ328" s="92"/>
      <c r="VWK328" s="92"/>
      <c r="VWL328" s="92"/>
      <c r="VWM328" s="92"/>
      <c r="VWN328" s="92"/>
      <c r="VWO328" s="92"/>
      <c r="VWP328" s="92"/>
      <c r="VWQ328" s="92"/>
      <c r="VWR328" s="92"/>
      <c r="VWS328" s="92"/>
      <c r="VWT328" s="92"/>
      <c r="VWU328" s="92"/>
      <c r="VWV328" s="92"/>
      <c r="VWW328" s="92"/>
      <c r="VWX328" s="92"/>
      <c r="VWY328" s="92"/>
      <c r="VWZ328" s="92"/>
      <c r="VXA328" s="92"/>
      <c r="VXB328" s="92"/>
      <c r="VXC328" s="92"/>
      <c r="VXD328" s="92"/>
      <c r="VXE328" s="92"/>
      <c r="VXF328" s="92"/>
      <c r="VXG328" s="92"/>
      <c r="VXH328" s="92"/>
      <c r="VXI328" s="92"/>
      <c r="VXJ328" s="92"/>
      <c r="VXK328" s="92"/>
      <c r="VXL328" s="92"/>
      <c r="VXM328" s="92"/>
      <c r="VXN328" s="92"/>
      <c r="VXO328" s="92"/>
      <c r="VXP328" s="92"/>
      <c r="VXQ328" s="92"/>
      <c r="VXR328" s="92"/>
      <c r="VXS328" s="92"/>
      <c r="VXT328" s="92"/>
      <c r="VXU328" s="92"/>
      <c r="VXV328" s="92"/>
      <c r="VXW328" s="92"/>
      <c r="VXX328" s="92"/>
      <c r="VXY328" s="92"/>
      <c r="VXZ328" s="92"/>
      <c r="VYA328" s="92"/>
      <c r="VYB328" s="92"/>
      <c r="VYC328" s="92"/>
      <c r="VYD328" s="92"/>
      <c r="VYE328" s="92"/>
      <c r="VYF328" s="92"/>
      <c r="VYG328" s="92"/>
      <c r="VYH328" s="92"/>
      <c r="VYI328" s="92"/>
      <c r="VYJ328" s="92"/>
      <c r="VYK328" s="92"/>
      <c r="VYL328" s="92"/>
      <c r="VYM328" s="92"/>
      <c r="VYN328" s="92"/>
      <c r="VYO328" s="92"/>
      <c r="VYP328" s="92"/>
      <c r="VYQ328" s="92"/>
      <c r="VYR328" s="92"/>
      <c r="VYS328" s="92"/>
      <c r="VYT328" s="92"/>
      <c r="VYU328" s="92"/>
      <c r="VYV328" s="92"/>
      <c r="VYW328" s="92"/>
      <c r="VYX328" s="92"/>
      <c r="VYY328" s="92"/>
      <c r="VYZ328" s="92"/>
      <c r="VZA328" s="92"/>
      <c r="VZB328" s="92"/>
      <c r="VZC328" s="92"/>
      <c r="VZD328" s="92"/>
      <c r="VZE328" s="92"/>
      <c r="VZF328" s="92"/>
      <c r="VZG328" s="92"/>
      <c r="VZH328" s="92"/>
      <c r="VZI328" s="92"/>
      <c r="VZJ328" s="92"/>
      <c r="VZK328" s="92"/>
      <c r="VZL328" s="92"/>
      <c r="VZM328" s="92"/>
      <c r="VZN328" s="92"/>
      <c r="VZO328" s="92"/>
      <c r="VZP328" s="92"/>
      <c r="VZQ328" s="92"/>
      <c r="VZR328" s="92"/>
      <c r="VZS328" s="92"/>
      <c r="VZT328" s="92"/>
      <c r="VZU328" s="92"/>
      <c r="VZV328" s="92"/>
      <c r="VZW328" s="92"/>
      <c r="VZX328" s="92"/>
      <c r="VZY328" s="92"/>
      <c r="VZZ328" s="92"/>
      <c r="WAA328" s="92"/>
      <c r="WAB328" s="92"/>
      <c r="WAC328" s="92"/>
      <c r="WAD328" s="92"/>
      <c r="WAE328" s="92"/>
      <c r="WAF328" s="92"/>
      <c r="WAG328" s="92"/>
      <c r="WAH328" s="92"/>
      <c r="WAI328" s="92"/>
      <c r="WAJ328" s="92"/>
      <c r="WAK328" s="92"/>
      <c r="WAL328" s="92"/>
      <c r="WAM328" s="92"/>
      <c r="WAN328" s="92"/>
      <c r="WAO328" s="92"/>
      <c r="WAP328" s="92"/>
      <c r="WAQ328" s="92"/>
      <c r="WAR328" s="92"/>
      <c r="WAS328" s="92"/>
      <c r="WAT328" s="92"/>
      <c r="WAU328" s="92"/>
      <c r="WAV328" s="92"/>
      <c r="WAW328" s="92"/>
      <c r="WAX328" s="92"/>
      <c r="WAY328" s="92"/>
      <c r="WAZ328" s="92"/>
      <c r="WBA328" s="92"/>
      <c r="WBB328" s="92"/>
      <c r="WBC328" s="92"/>
      <c r="WBD328" s="92"/>
      <c r="WBE328" s="92"/>
      <c r="WBF328" s="92"/>
      <c r="WBG328" s="92"/>
      <c r="WBH328" s="92"/>
      <c r="WBI328" s="92"/>
      <c r="WBJ328" s="92"/>
      <c r="WBK328" s="92"/>
      <c r="WBL328" s="92"/>
      <c r="WBM328" s="92"/>
      <c r="WBN328" s="92"/>
      <c r="WBO328" s="92"/>
      <c r="WBP328" s="92"/>
      <c r="WBQ328" s="92"/>
      <c r="WBR328" s="92"/>
      <c r="WBS328" s="92"/>
      <c r="WBT328" s="92"/>
      <c r="WBU328" s="92"/>
      <c r="WBV328" s="92"/>
      <c r="WBW328" s="92"/>
      <c r="WBX328" s="92"/>
      <c r="WBY328" s="92"/>
      <c r="WBZ328" s="92"/>
      <c r="WCA328" s="92"/>
      <c r="WCB328" s="92"/>
      <c r="WCC328" s="92"/>
      <c r="WCD328" s="92"/>
      <c r="WCE328" s="92"/>
      <c r="WCF328" s="92"/>
      <c r="WCG328" s="92"/>
      <c r="WCH328" s="92"/>
      <c r="WCI328" s="92"/>
      <c r="WCJ328" s="92"/>
      <c r="WCK328" s="92"/>
      <c r="WCL328" s="92"/>
      <c r="WCM328" s="92"/>
      <c r="WCN328" s="92"/>
      <c r="WCO328" s="92"/>
      <c r="WCP328" s="92"/>
      <c r="WCQ328" s="92"/>
      <c r="WCR328" s="92"/>
      <c r="WCS328" s="92"/>
      <c r="WCT328" s="92"/>
      <c r="WCU328" s="92"/>
      <c r="WCV328" s="92"/>
      <c r="WCW328" s="92"/>
      <c r="WCX328" s="92"/>
      <c r="WCY328" s="92"/>
      <c r="WCZ328" s="92"/>
      <c r="WDA328" s="92"/>
      <c r="WDB328" s="92"/>
      <c r="WDC328" s="92"/>
      <c r="WDD328" s="92"/>
      <c r="WDE328" s="92"/>
      <c r="WDF328" s="92"/>
      <c r="WDG328" s="92"/>
      <c r="WDH328" s="92"/>
      <c r="WDI328" s="92"/>
      <c r="WDJ328" s="92"/>
      <c r="WDK328" s="92"/>
      <c r="WDL328" s="92"/>
      <c r="WDM328" s="92"/>
      <c r="WDN328" s="92"/>
      <c r="WDO328" s="92"/>
      <c r="WDP328" s="92"/>
      <c r="WDQ328" s="92"/>
      <c r="WDR328" s="92"/>
      <c r="WDS328" s="92"/>
      <c r="WDT328" s="92"/>
      <c r="WDU328" s="92"/>
      <c r="WDV328" s="92"/>
      <c r="WDW328" s="92"/>
      <c r="WDX328" s="92"/>
      <c r="WDY328" s="92"/>
      <c r="WDZ328" s="92"/>
      <c r="WEA328" s="92"/>
      <c r="WEB328" s="92"/>
      <c r="WEC328" s="92"/>
      <c r="WED328" s="92"/>
      <c r="WEE328" s="92"/>
      <c r="WEF328" s="92"/>
      <c r="WEG328" s="92"/>
      <c r="WEH328" s="92"/>
      <c r="WEI328" s="92"/>
      <c r="WEJ328" s="92"/>
      <c r="WEK328" s="92"/>
      <c r="WEL328" s="92"/>
      <c r="WEM328" s="92"/>
      <c r="WEN328" s="92"/>
      <c r="WEO328" s="92"/>
      <c r="WEP328" s="92"/>
      <c r="WEQ328" s="92"/>
      <c r="WER328" s="92"/>
      <c r="WES328" s="92"/>
      <c r="WET328" s="92"/>
      <c r="WEU328" s="92"/>
      <c r="WEV328" s="92"/>
      <c r="WEW328" s="92"/>
      <c r="WEX328" s="92"/>
      <c r="WEY328" s="92"/>
      <c r="WEZ328" s="92"/>
      <c r="WFA328" s="92"/>
      <c r="WFB328" s="92"/>
      <c r="WFC328" s="92"/>
      <c r="WFD328" s="92"/>
      <c r="WFE328" s="92"/>
      <c r="WFF328" s="92"/>
      <c r="WFG328" s="92"/>
      <c r="WFH328" s="92"/>
      <c r="WFI328" s="92"/>
      <c r="WFJ328" s="92"/>
      <c r="WFK328" s="92"/>
      <c r="WFL328" s="92"/>
      <c r="WFM328" s="92"/>
      <c r="WFN328" s="92"/>
      <c r="WFO328" s="92"/>
      <c r="WFP328" s="92"/>
      <c r="WFQ328" s="92"/>
      <c r="WFR328" s="92"/>
      <c r="WFS328" s="92"/>
      <c r="WFT328" s="92"/>
      <c r="WFU328" s="92"/>
      <c r="WFV328" s="92"/>
      <c r="WFW328" s="92"/>
      <c r="WFX328" s="92"/>
      <c r="WFY328" s="92"/>
      <c r="WFZ328" s="92"/>
      <c r="WGA328" s="92"/>
      <c r="WGB328" s="92"/>
      <c r="WGC328" s="92"/>
      <c r="WGD328" s="92"/>
      <c r="WGE328" s="92"/>
      <c r="WGF328" s="92"/>
      <c r="WGG328" s="92"/>
      <c r="WGH328" s="92"/>
      <c r="WGI328" s="92"/>
      <c r="WGJ328" s="92"/>
      <c r="WGK328" s="92"/>
      <c r="WGL328" s="92"/>
      <c r="WGM328" s="92"/>
      <c r="WGN328" s="92"/>
      <c r="WGO328" s="92"/>
      <c r="WGP328" s="92"/>
      <c r="WGQ328" s="92"/>
      <c r="WGR328" s="92"/>
      <c r="WGS328" s="92"/>
      <c r="WGT328" s="92"/>
      <c r="WGU328" s="92"/>
      <c r="WGV328" s="92"/>
      <c r="WGW328" s="92"/>
      <c r="WGX328" s="92"/>
      <c r="WGY328" s="92"/>
      <c r="WGZ328" s="92"/>
      <c r="WHA328" s="92"/>
      <c r="WHB328" s="92"/>
      <c r="WHC328" s="92"/>
      <c r="WHD328" s="92"/>
      <c r="WHE328" s="92"/>
      <c r="WHF328" s="92"/>
      <c r="WHG328" s="92"/>
      <c r="WHH328" s="92"/>
      <c r="WHI328" s="92"/>
      <c r="WHJ328" s="92"/>
      <c r="WHK328" s="92"/>
      <c r="WHL328" s="92"/>
      <c r="WHM328" s="92"/>
      <c r="WHN328" s="92"/>
      <c r="WHO328" s="92"/>
      <c r="WHP328" s="92"/>
      <c r="WHQ328" s="92"/>
      <c r="WHR328" s="92"/>
      <c r="WHS328" s="92"/>
      <c r="WHT328" s="92"/>
      <c r="WHU328" s="92"/>
      <c r="WHV328" s="92"/>
      <c r="WHW328" s="92"/>
      <c r="WHX328" s="92"/>
      <c r="WHY328" s="92"/>
      <c r="WHZ328" s="92"/>
      <c r="WIA328" s="92"/>
      <c r="WIB328" s="92"/>
      <c r="WIC328" s="92"/>
      <c r="WID328" s="92"/>
      <c r="WIE328" s="92"/>
      <c r="WIF328" s="92"/>
      <c r="WIG328" s="92"/>
      <c r="WIH328" s="92"/>
      <c r="WII328" s="92"/>
      <c r="WIJ328" s="92"/>
      <c r="WIK328" s="92"/>
      <c r="WIL328" s="92"/>
      <c r="WIM328" s="92"/>
      <c r="WIN328" s="92"/>
      <c r="WIO328" s="92"/>
      <c r="WIP328" s="92"/>
      <c r="WIQ328" s="92"/>
      <c r="WIR328" s="92"/>
      <c r="WIS328" s="92"/>
      <c r="WIT328" s="92"/>
      <c r="WIU328" s="92"/>
      <c r="WIV328" s="92"/>
      <c r="WIW328" s="92"/>
      <c r="WIX328" s="92"/>
      <c r="WIY328" s="92"/>
      <c r="WIZ328" s="92"/>
      <c r="WJA328" s="92"/>
      <c r="WJB328" s="92"/>
      <c r="WJC328" s="92"/>
      <c r="WJD328" s="92"/>
      <c r="WJE328" s="92"/>
      <c r="WJF328" s="92"/>
      <c r="WJG328" s="92"/>
      <c r="WJH328" s="92"/>
      <c r="WJI328" s="92"/>
      <c r="WJJ328" s="92"/>
      <c r="WJK328" s="92"/>
      <c r="WJL328" s="92"/>
      <c r="WJM328" s="92"/>
      <c r="WJN328" s="92"/>
      <c r="WJO328" s="92"/>
      <c r="WJP328" s="92"/>
      <c r="WJQ328" s="92"/>
      <c r="WJR328" s="92"/>
      <c r="WJS328" s="92"/>
      <c r="WJT328" s="92"/>
      <c r="WJU328" s="92"/>
      <c r="WJV328" s="92"/>
      <c r="WJW328" s="92"/>
      <c r="WJX328" s="92"/>
      <c r="WJY328" s="92"/>
      <c r="WJZ328" s="92"/>
      <c r="WKA328" s="92"/>
      <c r="WKB328" s="92"/>
      <c r="WKC328" s="92"/>
      <c r="WKD328" s="92"/>
      <c r="WKE328" s="92"/>
      <c r="WKF328" s="92"/>
      <c r="WKG328" s="92"/>
      <c r="WKH328" s="92"/>
      <c r="WKI328" s="92"/>
      <c r="WKJ328" s="92"/>
      <c r="WKK328" s="92"/>
      <c r="WKL328" s="92"/>
      <c r="WKM328" s="92"/>
      <c r="WKN328" s="92"/>
      <c r="WKO328" s="92"/>
      <c r="WKP328" s="92"/>
      <c r="WKQ328" s="92"/>
      <c r="WKR328" s="92"/>
      <c r="WKS328" s="92"/>
      <c r="WKT328" s="92"/>
      <c r="WKU328" s="92"/>
      <c r="WKV328" s="92"/>
      <c r="WKW328" s="92"/>
      <c r="WKX328" s="92"/>
      <c r="WKY328" s="92"/>
      <c r="WKZ328" s="92"/>
      <c r="WLA328" s="92"/>
      <c r="WLB328" s="92"/>
      <c r="WLC328" s="92"/>
      <c r="WLD328" s="92"/>
      <c r="WLE328" s="92"/>
      <c r="WLF328" s="92"/>
      <c r="WLG328" s="92"/>
      <c r="WLH328" s="92"/>
      <c r="WLI328" s="92"/>
      <c r="WLJ328" s="92"/>
      <c r="WLK328" s="92"/>
      <c r="WLL328" s="92"/>
      <c r="WLM328" s="92"/>
      <c r="WLN328" s="92"/>
      <c r="WLO328" s="92"/>
      <c r="WLP328" s="92"/>
      <c r="WLQ328" s="92"/>
      <c r="WLR328" s="92"/>
      <c r="WLS328" s="92"/>
      <c r="WLT328" s="92"/>
      <c r="WLU328" s="92"/>
      <c r="WLV328" s="92"/>
      <c r="WLW328" s="92"/>
      <c r="WLX328" s="92"/>
      <c r="WLY328" s="92"/>
      <c r="WLZ328" s="92"/>
      <c r="WMA328" s="92"/>
      <c r="WMB328" s="92"/>
      <c r="WMC328" s="92"/>
      <c r="WMD328" s="92"/>
      <c r="WME328" s="92"/>
      <c r="WMF328" s="92"/>
      <c r="WMG328" s="92"/>
      <c r="WMH328" s="92"/>
      <c r="WMI328" s="92"/>
      <c r="WMJ328" s="92"/>
      <c r="WMK328" s="92"/>
      <c r="WML328" s="92"/>
      <c r="WMM328" s="92"/>
      <c r="WMN328" s="92"/>
      <c r="WMO328" s="92"/>
      <c r="WMP328" s="92"/>
      <c r="WMQ328" s="92"/>
      <c r="WMR328" s="92"/>
      <c r="WMS328" s="92"/>
      <c r="WMT328" s="92"/>
      <c r="WMU328" s="92"/>
      <c r="WMV328" s="92"/>
      <c r="WMW328" s="92"/>
      <c r="WMX328" s="92"/>
      <c r="WMY328" s="92"/>
      <c r="WMZ328" s="92"/>
      <c r="WNA328" s="92"/>
      <c r="WNB328" s="92"/>
      <c r="WNC328" s="92"/>
      <c r="WND328" s="92"/>
      <c r="WNE328" s="92"/>
      <c r="WNF328" s="92"/>
      <c r="WNG328" s="92"/>
      <c r="WNH328" s="92"/>
      <c r="WNI328" s="92"/>
      <c r="WNJ328" s="92"/>
      <c r="WNK328" s="92"/>
      <c r="WNL328" s="92"/>
      <c r="WNM328" s="92"/>
      <c r="WNN328" s="92"/>
      <c r="WNO328" s="92"/>
      <c r="WNP328" s="92"/>
      <c r="WNQ328" s="92"/>
      <c r="WNR328" s="92"/>
      <c r="WNS328" s="92"/>
      <c r="WNT328" s="92"/>
      <c r="WNU328" s="92"/>
      <c r="WNV328" s="92"/>
      <c r="WNW328" s="92"/>
      <c r="WNX328" s="92"/>
      <c r="WNY328" s="92"/>
      <c r="WNZ328" s="92"/>
      <c r="WOA328" s="92"/>
      <c r="WOB328" s="92"/>
      <c r="WOC328" s="92"/>
      <c r="WOD328" s="92"/>
      <c r="WOE328" s="92"/>
      <c r="WOF328" s="92"/>
      <c r="WOG328" s="92"/>
      <c r="WOH328" s="92"/>
      <c r="WOI328" s="92"/>
      <c r="WOJ328" s="92"/>
      <c r="WOK328" s="92"/>
      <c r="WOL328" s="92"/>
      <c r="WOM328" s="92"/>
      <c r="WON328" s="92"/>
      <c r="WOO328" s="92"/>
      <c r="WOP328" s="92"/>
      <c r="WOQ328" s="92"/>
      <c r="WOR328" s="92"/>
      <c r="WOS328" s="92"/>
      <c r="WOT328" s="92"/>
      <c r="WOU328" s="92"/>
      <c r="WOV328" s="92"/>
      <c r="WOW328" s="92"/>
      <c r="WOX328" s="92"/>
      <c r="WOY328" s="92"/>
      <c r="WOZ328" s="92"/>
      <c r="WPA328" s="92"/>
      <c r="WPB328" s="92"/>
      <c r="WPC328" s="92"/>
      <c r="WPD328" s="92"/>
      <c r="WPE328" s="92"/>
      <c r="WPF328" s="92"/>
      <c r="WPG328" s="92"/>
      <c r="WPH328" s="92"/>
      <c r="WPI328" s="92"/>
      <c r="WPJ328" s="92"/>
      <c r="WPK328" s="92"/>
      <c r="WPL328" s="92"/>
      <c r="WPM328" s="92"/>
      <c r="WPN328" s="92"/>
      <c r="WPO328" s="92"/>
      <c r="WPP328" s="92"/>
      <c r="WPQ328" s="92"/>
      <c r="WPR328" s="92"/>
      <c r="WPS328" s="92"/>
      <c r="WPT328" s="92"/>
      <c r="WPU328" s="92"/>
      <c r="WPV328" s="92"/>
      <c r="WPW328" s="92"/>
      <c r="WPX328" s="92"/>
      <c r="WPY328" s="92"/>
      <c r="WPZ328" s="92"/>
      <c r="WQA328" s="92"/>
      <c r="WQB328" s="92"/>
      <c r="WQC328" s="92"/>
      <c r="WQD328" s="92"/>
      <c r="WQE328" s="92"/>
      <c r="WQF328" s="92"/>
      <c r="WQG328" s="92"/>
      <c r="WQH328" s="92"/>
      <c r="WQI328" s="92"/>
      <c r="WQJ328" s="92"/>
      <c r="WQK328" s="92"/>
      <c r="WQL328" s="92"/>
      <c r="WQM328" s="92"/>
      <c r="WQN328" s="92"/>
      <c r="WQO328" s="92"/>
      <c r="WQP328" s="92"/>
      <c r="WQQ328" s="92"/>
      <c r="WQR328" s="92"/>
      <c r="WQS328" s="92"/>
      <c r="WQT328" s="92"/>
      <c r="WQU328" s="92"/>
      <c r="WQV328" s="92"/>
      <c r="WQW328" s="92"/>
      <c r="WQX328" s="92"/>
      <c r="WQY328" s="92"/>
      <c r="WQZ328" s="92"/>
      <c r="WRA328" s="92"/>
      <c r="WRB328" s="92"/>
      <c r="WRC328" s="92"/>
      <c r="WRD328" s="92"/>
      <c r="WRE328" s="92"/>
      <c r="WRF328" s="92"/>
      <c r="WRG328" s="92"/>
      <c r="WRH328" s="92"/>
      <c r="WRI328" s="92"/>
      <c r="WRJ328" s="92"/>
      <c r="WRK328" s="92"/>
      <c r="WRL328" s="92"/>
      <c r="WRM328" s="92"/>
      <c r="WRN328" s="92"/>
      <c r="WRO328" s="92"/>
      <c r="WRP328" s="92"/>
      <c r="WRQ328" s="92"/>
      <c r="WRR328" s="92"/>
      <c r="WRS328" s="92"/>
      <c r="WRT328" s="92"/>
      <c r="WRU328" s="92"/>
      <c r="WRV328" s="92"/>
      <c r="WRW328" s="92"/>
      <c r="WRX328" s="92"/>
      <c r="WRY328" s="92"/>
      <c r="WRZ328" s="92"/>
      <c r="WSA328" s="92"/>
      <c r="WSB328" s="92"/>
      <c r="WSC328" s="92"/>
      <c r="WSD328" s="92"/>
      <c r="WSE328" s="92"/>
      <c r="WSF328" s="92"/>
      <c r="WSG328" s="92"/>
      <c r="WSH328" s="92"/>
      <c r="WSI328" s="92"/>
      <c r="WSJ328" s="92"/>
      <c r="WSK328" s="92"/>
      <c r="WSL328" s="92"/>
      <c r="WSM328" s="92"/>
      <c r="WSN328" s="92"/>
      <c r="WSO328" s="92"/>
      <c r="WSP328" s="92"/>
      <c r="WSQ328" s="92"/>
      <c r="WSR328" s="92"/>
      <c r="WSS328" s="92"/>
      <c r="WST328" s="92"/>
      <c r="WSU328" s="92"/>
      <c r="WSV328" s="92"/>
      <c r="WSW328" s="92"/>
      <c r="WSX328" s="92"/>
      <c r="WSY328" s="92"/>
      <c r="WSZ328" s="92"/>
      <c r="WTA328" s="92"/>
      <c r="WTB328" s="92"/>
      <c r="WTC328" s="92"/>
      <c r="WTD328" s="92"/>
      <c r="WTE328" s="92"/>
      <c r="WTF328" s="92"/>
      <c r="WTG328" s="92"/>
      <c r="WTH328" s="92"/>
      <c r="WTI328" s="92"/>
      <c r="WTJ328" s="92"/>
      <c r="WTK328" s="92"/>
      <c r="WTL328" s="92"/>
      <c r="WTM328" s="92"/>
      <c r="WTN328" s="92"/>
      <c r="WTO328" s="92"/>
      <c r="WTP328" s="92"/>
      <c r="WTQ328" s="92"/>
      <c r="WTR328" s="92"/>
      <c r="WTS328" s="92"/>
      <c r="WTT328" s="92"/>
      <c r="WTU328" s="92"/>
      <c r="WTV328" s="92"/>
      <c r="WTW328" s="92"/>
      <c r="WTX328" s="92"/>
      <c r="WTY328" s="92"/>
      <c r="WTZ328" s="92"/>
      <c r="WUA328" s="92"/>
      <c r="WUB328" s="92"/>
      <c r="WUC328" s="92"/>
      <c r="WUD328" s="92"/>
      <c r="WUE328" s="92"/>
      <c r="WUF328" s="92"/>
      <c r="WUG328" s="92"/>
      <c r="WUH328" s="92"/>
      <c r="WUI328" s="92"/>
      <c r="WUJ328" s="92"/>
      <c r="WUK328" s="92"/>
      <c r="WUL328" s="92"/>
      <c r="WUM328" s="92"/>
      <c r="WUN328" s="92"/>
      <c r="WUO328" s="92"/>
      <c r="WUP328" s="92"/>
      <c r="WUQ328" s="92"/>
      <c r="WUR328" s="92"/>
      <c r="WUS328" s="92"/>
      <c r="WUT328" s="92"/>
      <c r="WUU328" s="92"/>
      <c r="WUV328" s="92"/>
      <c r="WUW328" s="92"/>
      <c r="WUX328" s="92"/>
      <c r="WUY328" s="92"/>
      <c r="WUZ328" s="92"/>
      <c r="WVA328" s="92"/>
      <c r="WVB328" s="92"/>
      <c r="WVC328" s="92"/>
      <c r="WVD328" s="92"/>
      <c r="WVE328" s="92"/>
      <c r="WVF328" s="92"/>
      <c r="WVG328" s="92"/>
      <c r="WVH328" s="92"/>
      <c r="WVI328" s="92"/>
      <c r="WVJ328" s="92"/>
      <c r="WVK328" s="92"/>
      <c r="WVL328" s="92"/>
      <c r="WVM328" s="92"/>
      <c r="WVN328" s="92"/>
      <c r="WVO328" s="92"/>
      <c r="WVP328" s="92"/>
      <c r="WVQ328" s="92"/>
      <c r="WVR328" s="92"/>
      <c r="WVS328" s="92"/>
      <c r="WVT328" s="92"/>
      <c r="WVU328" s="92"/>
      <c r="WVV328" s="92"/>
      <c r="WVW328" s="92"/>
      <c r="WVX328" s="92"/>
      <c r="WVY328" s="92"/>
      <c r="WVZ328" s="92"/>
      <c r="WWA328" s="92"/>
      <c r="WWB328" s="92"/>
      <c r="WWC328" s="92"/>
      <c r="WWD328" s="92"/>
      <c r="WWE328" s="92"/>
      <c r="WWF328" s="92"/>
      <c r="WWG328" s="92"/>
      <c r="WWH328" s="92"/>
      <c r="WWI328" s="92"/>
      <c r="WWJ328" s="92"/>
      <c r="WWK328" s="92"/>
      <c r="WWL328" s="92"/>
      <c r="WWM328" s="92"/>
      <c r="WWN328" s="92"/>
      <c r="WWO328" s="92"/>
      <c r="WWP328" s="92"/>
      <c r="WWQ328" s="92"/>
      <c r="WWR328" s="92"/>
      <c r="WWS328" s="92"/>
      <c r="WWT328" s="92"/>
      <c r="WWU328" s="92"/>
      <c r="WWV328" s="92"/>
      <c r="WWW328" s="92"/>
      <c r="WWX328" s="92"/>
      <c r="WWY328" s="92"/>
      <c r="WWZ328" s="92"/>
      <c r="WXA328" s="92"/>
      <c r="WXB328" s="92"/>
      <c r="WXC328" s="92"/>
      <c r="WXD328" s="92"/>
      <c r="WXE328" s="92"/>
      <c r="WXF328" s="92"/>
      <c r="WXG328" s="92"/>
      <c r="WXH328" s="92"/>
      <c r="WXI328" s="92"/>
      <c r="WXJ328" s="92"/>
      <c r="WXK328" s="92"/>
      <c r="WXL328" s="92"/>
      <c r="WXM328" s="92"/>
      <c r="WXN328" s="92"/>
      <c r="WXO328" s="92"/>
      <c r="WXP328" s="92"/>
      <c r="WXQ328" s="92"/>
      <c r="WXR328" s="92"/>
      <c r="WXS328" s="92"/>
      <c r="WXT328" s="92"/>
      <c r="WXU328" s="92"/>
      <c r="WXV328" s="92"/>
      <c r="WXW328" s="92"/>
      <c r="WXX328" s="92"/>
      <c r="WXY328" s="92"/>
      <c r="WXZ328" s="92"/>
      <c r="WYA328" s="92"/>
      <c r="WYB328" s="92"/>
      <c r="WYC328" s="92"/>
      <c r="WYD328" s="92"/>
      <c r="WYE328" s="92"/>
      <c r="WYF328" s="92"/>
      <c r="WYG328" s="92"/>
      <c r="WYH328" s="92"/>
      <c r="WYI328" s="92"/>
      <c r="WYJ328" s="92"/>
      <c r="WYK328" s="92"/>
      <c r="WYL328" s="92"/>
      <c r="WYM328" s="92"/>
      <c r="WYN328" s="92"/>
      <c r="WYO328" s="92"/>
      <c r="WYP328" s="92"/>
      <c r="WYQ328" s="92"/>
      <c r="WYR328" s="92"/>
      <c r="WYS328" s="92"/>
      <c r="WYT328" s="92"/>
      <c r="WYU328" s="92"/>
      <c r="WYV328" s="92"/>
      <c r="WYW328" s="92"/>
      <c r="WYX328" s="92"/>
      <c r="WYY328" s="92"/>
      <c r="WYZ328" s="92"/>
      <c r="WZA328" s="92"/>
      <c r="WZB328" s="92"/>
      <c r="WZC328" s="92"/>
      <c r="WZD328" s="92"/>
      <c r="WZE328" s="92"/>
      <c r="WZF328" s="92"/>
      <c r="WZG328" s="92"/>
      <c r="WZH328" s="92"/>
      <c r="WZI328" s="92"/>
      <c r="WZJ328" s="92"/>
      <c r="WZK328" s="92"/>
      <c r="WZL328" s="92"/>
      <c r="WZM328" s="92"/>
      <c r="WZN328" s="92"/>
      <c r="WZO328" s="92"/>
      <c r="WZP328" s="92"/>
      <c r="WZQ328" s="92"/>
      <c r="WZR328" s="92"/>
      <c r="WZS328" s="92"/>
      <c r="WZT328" s="92"/>
      <c r="WZU328" s="92"/>
      <c r="WZV328" s="92"/>
      <c r="WZW328" s="92"/>
      <c r="WZX328" s="92"/>
      <c r="WZY328" s="92"/>
      <c r="WZZ328" s="92"/>
      <c r="XAA328" s="92"/>
      <c r="XAB328" s="92"/>
      <c r="XAC328" s="92"/>
      <c r="XAD328" s="92"/>
      <c r="XAE328" s="92"/>
      <c r="XAF328" s="92"/>
      <c r="XAG328" s="92"/>
      <c r="XAH328" s="92"/>
      <c r="XAI328" s="92"/>
      <c r="XAJ328" s="92"/>
      <c r="XAK328" s="92"/>
      <c r="XAL328" s="92"/>
      <c r="XAM328" s="92"/>
      <c r="XAN328" s="92"/>
      <c r="XAO328" s="92"/>
      <c r="XAP328" s="92"/>
      <c r="XAQ328" s="92"/>
      <c r="XAR328" s="92"/>
      <c r="XAS328" s="92"/>
      <c r="XAT328" s="92"/>
      <c r="XAU328" s="92"/>
      <c r="XAV328" s="92"/>
      <c r="XAW328" s="92"/>
      <c r="XAX328" s="92"/>
      <c r="XAY328" s="92"/>
      <c r="XAZ328" s="92"/>
      <c r="XBA328" s="92"/>
      <c r="XBB328" s="92"/>
      <c r="XBC328" s="92"/>
      <c r="XBD328" s="92"/>
      <c r="XBE328" s="92"/>
      <c r="XBF328" s="92"/>
      <c r="XBG328" s="92"/>
      <c r="XBH328" s="92"/>
      <c r="XBI328" s="92"/>
      <c r="XBJ328" s="92"/>
      <c r="XBK328" s="92"/>
      <c r="XBL328" s="92"/>
      <c r="XBM328" s="92"/>
      <c r="XBN328" s="92"/>
      <c r="XBO328" s="92"/>
      <c r="XBP328" s="92"/>
      <c r="XBQ328" s="92"/>
      <c r="XBR328" s="92"/>
      <c r="XBS328" s="92"/>
      <c r="XBT328" s="92"/>
      <c r="XBU328" s="92"/>
      <c r="XBV328" s="92"/>
      <c r="XBW328" s="92"/>
      <c r="XBX328" s="92"/>
      <c r="XBY328" s="92"/>
      <c r="XBZ328" s="92"/>
      <c r="XCA328" s="92"/>
      <c r="XCB328" s="92"/>
      <c r="XCC328" s="92"/>
      <c r="XCD328" s="92"/>
      <c r="XCE328" s="92"/>
      <c r="XCF328" s="92"/>
      <c r="XCG328" s="92"/>
      <c r="XCH328" s="92"/>
      <c r="XCI328" s="92"/>
      <c r="XCJ328" s="92"/>
      <c r="XCK328" s="92"/>
      <c r="XCL328" s="92"/>
      <c r="XCM328" s="92"/>
      <c r="XCN328" s="92"/>
      <c r="XCO328" s="92"/>
      <c r="XCP328" s="92"/>
      <c r="XCQ328" s="92"/>
      <c r="XCR328" s="92"/>
      <c r="XCS328" s="92"/>
      <c r="XCT328" s="92"/>
      <c r="XCU328" s="92"/>
      <c r="XCV328" s="92"/>
      <c r="XCW328" s="92"/>
      <c r="XCX328" s="92"/>
      <c r="XCY328" s="92"/>
      <c r="XCZ328" s="92"/>
      <c r="XDA328" s="92"/>
      <c r="XDB328" s="92"/>
      <c r="XDC328" s="92"/>
      <c r="XDD328" s="92"/>
      <c r="XDE328" s="92"/>
      <c r="XDF328" s="92"/>
      <c r="XDG328" s="92"/>
      <c r="XDH328" s="92"/>
      <c r="XDI328" s="92"/>
      <c r="XDJ328" s="92"/>
      <c r="XDK328" s="92"/>
      <c r="XDL328" s="92"/>
      <c r="XDM328" s="92"/>
      <c r="XDN328" s="92"/>
      <c r="XDO328" s="92"/>
      <c r="XDP328" s="92"/>
      <c r="XDQ328" s="92"/>
      <c r="XDR328" s="92"/>
      <c r="XDS328" s="92"/>
      <c r="XDT328" s="92"/>
      <c r="XDU328" s="92"/>
      <c r="XDV328" s="92"/>
      <c r="XDW328" s="92"/>
      <c r="XDX328" s="92"/>
      <c r="XDY328" s="92"/>
      <c r="XDZ328" s="92"/>
      <c r="XEA328" s="92"/>
      <c r="XEB328" s="92"/>
      <c r="XEC328" s="92"/>
      <c r="XED328" s="92"/>
      <c r="XEE328" s="92"/>
      <c r="XEF328" s="92"/>
      <c r="XEG328" s="92"/>
      <c r="XEH328" s="92"/>
      <c r="XEI328" s="92"/>
      <c r="XEJ328" s="92"/>
      <c r="XEK328" s="92"/>
      <c r="XEL328" s="92"/>
      <c r="XEM328" s="92"/>
      <c r="XEN328" s="92"/>
      <c r="XEO328" s="92"/>
      <c r="XEP328" s="92"/>
      <c r="XEQ328" s="92"/>
      <c r="XER328" s="92"/>
      <c r="XES328" s="92"/>
    </row>
    <row r="329" spans="1:16373" s="49" customFormat="1" ht="63.75" outlineLevel="2" x14ac:dyDescent="0.2">
      <c r="A329" s="101">
        <v>349</v>
      </c>
      <c r="B329" s="101">
        <v>17</v>
      </c>
      <c r="C329" s="102" t="s">
        <v>641</v>
      </c>
      <c r="D329" s="62" t="s">
        <v>116</v>
      </c>
      <c r="E329" s="103">
        <v>5052211</v>
      </c>
      <c r="F329" s="103" t="s">
        <v>678</v>
      </c>
      <c r="G329" s="234" t="s">
        <v>1265</v>
      </c>
      <c r="H329" s="103" t="s">
        <v>1242</v>
      </c>
      <c r="I329" s="103" t="s">
        <v>1242</v>
      </c>
      <c r="J329" s="104">
        <v>20</v>
      </c>
      <c r="K329" s="235">
        <v>220000</v>
      </c>
      <c r="L329" s="101">
        <v>0</v>
      </c>
      <c r="M329" s="103">
        <v>0</v>
      </c>
      <c r="N329" s="105">
        <v>0</v>
      </c>
      <c r="O329" s="59" t="s">
        <v>1319</v>
      </c>
      <c r="P329" s="226">
        <f t="shared" si="9"/>
        <v>220000</v>
      </c>
      <c r="Q329" s="83"/>
      <c r="R329" s="83"/>
      <c r="S329" s="226">
        <v>220000</v>
      </c>
      <c r="T329" s="83"/>
      <c r="U329" s="83"/>
      <c r="V329" s="83"/>
      <c r="W329" s="83"/>
      <c r="X329" s="83"/>
      <c r="Y329" s="83"/>
      <c r="Z329" s="300" t="s">
        <v>1337</v>
      </c>
      <c r="AA329" s="288">
        <v>3567</v>
      </c>
      <c r="AB329" s="289" t="s">
        <v>641</v>
      </c>
      <c r="AC329" s="68" t="s">
        <v>669</v>
      </c>
      <c r="AD329" s="197">
        <v>0.5</v>
      </c>
      <c r="AE329" s="229">
        <v>5052211</v>
      </c>
      <c r="AF329" s="103" t="s">
        <v>678</v>
      </c>
      <c r="AG329" s="279" t="s">
        <v>1247</v>
      </c>
      <c r="AH329" s="260" t="s">
        <v>1265</v>
      </c>
      <c r="AI329" s="260"/>
      <c r="AJ329" s="260" t="s">
        <v>1323</v>
      </c>
      <c r="AK329" s="280" t="s">
        <v>1224</v>
      </c>
      <c r="AL329" s="279" t="s">
        <v>1242</v>
      </c>
      <c r="AM329" s="279" t="s">
        <v>1242</v>
      </c>
      <c r="AN329" s="279" t="s">
        <v>1225</v>
      </c>
      <c r="AO329" s="279" t="s">
        <v>1226</v>
      </c>
      <c r="AP329" s="270" t="s">
        <v>1315</v>
      </c>
      <c r="AQ329" s="281">
        <v>100</v>
      </c>
      <c r="AR329" s="282" t="s">
        <v>1228</v>
      </c>
      <c r="AS329" s="283">
        <v>100</v>
      </c>
      <c r="AT329" s="284">
        <v>220000</v>
      </c>
      <c r="AU329" s="285">
        <v>50</v>
      </c>
      <c r="AV329" s="286">
        <v>0</v>
      </c>
      <c r="AW329" s="60">
        <v>0</v>
      </c>
      <c r="AX329" s="60">
        <v>0</v>
      </c>
      <c r="AY329" s="60">
        <v>0</v>
      </c>
      <c r="AZ329" s="60">
        <v>200000</v>
      </c>
      <c r="BA329" s="60">
        <v>44346</v>
      </c>
      <c r="BB329" s="60">
        <v>0</v>
      </c>
      <c r="BC329" s="60">
        <v>0</v>
      </c>
      <c r="BD329" s="60">
        <v>0</v>
      </c>
      <c r="BE329" s="60">
        <v>0</v>
      </c>
      <c r="BF329" s="60">
        <v>0</v>
      </c>
      <c r="BG329" s="60">
        <v>0</v>
      </c>
      <c r="BH329" s="60">
        <v>0</v>
      </c>
      <c r="BI329" s="60">
        <v>0</v>
      </c>
      <c r="BJ329" s="60">
        <v>0</v>
      </c>
      <c r="BK329" s="60">
        <v>0</v>
      </c>
      <c r="BL329" s="60">
        <v>0</v>
      </c>
      <c r="BM329" s="60">
        <v>0</v>
      </c>
      <c r="BN329" s="60">
        <v>200000</v>
      </c>
      <c r="BO329" s="286">
        <v>0</v>
      </c>
      <c r="BP329" s="161">
        <v>0</v>
      </c>
      <c r="BQ329" s="299" t="s">
        <v>1337</v>
      </c>
      <c r="BR329" s="194">
        <v>200000</v>
      </c>
      <c r="BS329" s="194"/>
      <c r="BT329" s="92"/>
      <c r="BU329" s="92"/>
      <c r="BV329" s="92"/>
      <c r="BW329" s="92"/>
      <c r="BX329" s="92"/>
      <c r="BY329" s="92"/>
      <c r="BZ329" s="92"/>
      <c r="CA329" s="92"/>
      <c r="CB329" s="92"/>
      <c r="CC329" s="92"/>
      <c r="CD329" s="92"/>
      <c r="CE329" s="92"/>
      <c r="CF329" s="92"/>
      <c r="CG329" s="92"/>
      <c r="CH329" s="92"/>
      <c r="CI329" s="92"/>
      <c r="CJ329" s="92"/>
      <c r="CK329" s="92"/>
      <c r="CL329" s="92"/>
      <c r="CM329" s="92"/>
      <c r="CN329" s="92"/>
      <c r="CO329" s="92"/>
      <c r="CP329" s="92"/>
      <c r="CQ329" s="92"/>
      <c r="CR329" s="92"/>
      <c r="CS329" s="92"/>
      <c r="CT329" s="92"/>
      <c r="CU329" s="92"/>
      <c r="CV329" s="92"/>
      <c r="CW329" s="92"/>
      <c r="CX329" s="92"/>
      <c r="CY329" s="92"/>
      <c r="CZ329" s="92"/>
      <c r="DA329" s="92"/>
      <c r="DB329" s="92"/>
      <c r="DC329" s="92"/>
      <c r="DD329" s="92"/>
      <c r="DE329" s="92"/>
      <c r="DF329" s="92"/>
      <c r="DG329" s="92"/>
      <c r="DH329" s="92"/>
      <c r="DI329" s="92"/>
      <c r="DJ329" s="92"/>
      <c r="DK329" s="92"/>
      <c r="DL329" s="92"/>
      <c r="DM329" s="92"/>
      <c r="DN329" s="92"/>
      <c r="DO329" s="92"/>
      <c r="DP329" s="92"/>
      <c r="DQ329" s="92"/>
      <c r="DR329" s="92"/>
      <c r="DS329" s="92"/>
      <c r="DT329" s="92"/>
      <c r="DU329" s="92"/>
      <c r="DV329" s="92"/>
      <c r="DW329" s="92"/>
      <c r="DX329" s="92"/>
      <c r="DY329" s="92"/>
      <c r="DZ329" s="92"/>
      <c r="EA329" s="92"/>
      <c r="EB329" s="92"/>
      <c r="EC329" s="92"/>
      <c r="ED329" s="92"/>
      <c r="EE329" s="92"/>
      <c r="EF329" s="92"/>
      <c r="EG329" s="92"/>
      <c r="EH329" s="92"/>
      <c r="EI329" s="92"/>
      <c r="EJ329" s="92"/>
      <c r="EK329" s="92"/>
      <c r="EL329" s="92"/>
      <c r="EM329" s="92"/>
      <c r="EN329" s="92"/>
      <c r="EO329" s="92"/>
      <c r="EP329" s="92"/>
      <c r="EQ329" s="92"/>
      <c r="ER329" s="92"/>
      <c r="ES329" s="92"/>
      <c r="ET329" s="92"/>
      <c r="EU329" s="92"/>
      <c r="EV329" s="92"/>
      <c r="EW329" s="92"/>
      <c r="EX329" s="92"/>
      <c r="EY329" s="92"/>
      <c r="EZ329" s="92"/>
      <c r="FA329" s="92"/>
      <c r="FB329" s="92"/>
      <c r="FC329" s="92"/>
      <c r="FD329" s="92"/>
      <c r="FE329" s="92"/>
      <c r="FF329" s="92"/>
      <c r="FG329" s="92"/>
      <c r="FH329" s="92"/>
      <c r="FI329" s="92"/>
      <c r="FJ329" s="92"/>
      <c r="FK329" s="92"/>
      <c r="FL329" s="92"/>
      <c r="FM329" s="92"/>
      <c r="FN329" s="92"/>
      <c r="FO329" s="92"/>
      <c r="FP329" s="92"/>
      <c r="FQ329" s="92"/>
      <c r="FR329" s="92"/>
      <c r="FS329" s="92"/>
      <c r="FT329" s="92"/>
      <c r="FU329" s="92"/>
      <c r="FV329" s="92"/>
      <c r="FW329" s="92"/>
      <c r="FX329" s="92"/>
      <c r="FY329" s="92"/>
      <c r="FZ329" s="92"/>
      <c r="GA329" s="92"/>
      <c r="GB329" s="92"/>
      <c r="GC329" s="92"/>
      <c r="GD329" s="92"/>
      <c r="GE329" s="92"/>
      <c r="GF329" s="92"/>
      <c r="GG329" s="92"/>
      <c r="GH329" s="92"/>
      <c r="GI329" s="92"/>
      <c r="GJ329" s="92"/>
      <c r="GK329" s="92"/>
      <c r="GL329" s="92"/>
      <c r="GM329" s="92"/>
      <c r="GN329" s="92"/>
      <c r="GO329" s="92"/>
      <c r="GP329" s="92"/>
      <c r="GQ329" s="92"/>
      <c r="GR329" s="92"/>
      <c r="GS329" s="92"/>
      <c r="GT329" s="92"/>
      <c r="GU329" s="92"/>
      <c r="GV329" s="92"/>
      <c r="GW329" s="92"/>
      <c r="GX329" s="92"/>
      <c r="GY329" s="92"/>
      <c r="GZ329" s="92"/>
      <c r="HA329" s="92"/>
      <c r="HB329" s="92"/>
      <c r="HC329" s="92"/>
      <c r="HD329" s="92"/>
      <c r="HE329" s="92"/>
      <c r="HF329" s="92"/>
      <c r="HG329" s="92"/>
      <c r="HH329" s="92"/>
      <c r="HI329" s="92"/>
      <c r="HJ329" s="92"/>
      <c r="HK329" s="92"/>
      <c r="HL329" s="92"/>
      <c r="HM329" s="92"/>
      <c r="HN329" s="92"/>
      <c r="HO329" s="92"/>
      <c r="HP329" s="92"/>
      <c r="HQ329" s="92"/>
      <c r="HR329" s="92"/>
      <c r="HS329" s="92"/>
      <c r="HT329" s="92"/>
      <c r="HU329" s="92"/>
      <c r="HV329" s="92"/>
      <c r="HW329" s="92"/>
      <c r="HX329" s="92"/>
      <c r="HY329" s="92"/>
      <c r="HZ329" s="92"/>
      <c r="IA329" s="92"/>
      <c r="IB329" s="92"/>
      <c r="IC329" s="92"/>
      <c r="ID329" s="92"/>
      <c r="IE329" s="92"/>
      <c r="IF329" s="92"/>
      <c r="IG329" s="92"/>
      <c r="IH329" s="92"/>
      <c r="II329" s="92"/>
      <c r="IJ329" s="92"/>
      <c r="IK329" s="92"/>
      <c r="IL329" s="92"/>
      <c r="IM329" s="92"/>
      <c r="IN329" s="92"/>
      <c r="IO329" s="92"/>
      <c r="IP329" s="92"/>
      <c r="IQ329" s="92"/>
      <c r="IR329" s="92"/>
      <c r="IS329" s="92"/>
      <c r="IT329" s="92"/>
      <c r="IU329" s="92"/>
      <c r="IV329" s="92"/>
      <c r="IW329" s="92"/>
      <c r="IX329" s="92"/>
      <c r="IY329" s="92"/>
      <c r="IZ329" s="92"/>
      <c r="JA329" s="92"/>
      <c r="JB329" s="92"/>
      <c r="JC329" s="92"/>
      <c r="JD329" s="92"/>
      <c r="JE329" s="92"/>
      <c r="JF329" s="92"/>
      <c r="JG329" s="92"/>
      <c r="JH329" s="92"/>
      <c r="JI329" s="92"/>
      <c r="JJ329" s="92"/>
      <c r="JK329" s="92"/>
      <c r="JL329" s="92"/>
      <c r="JM329" s="92"/>
      <c r="JN329" s="92"/>
      <c r="JO329" s="92"/>
      <c r="JP329" s="92"/>
      <c r="JQ329" s="92"/>
      <c r="JR329" s="92"/>
      <c r="JS329" s="92"/>
      <c r="JT329" s="92"/>
      <c r="JU329" s="92"/>
      <c r="JV329" s="92"/>
      <c r="JW329" s="92"/>
      <c r="JX329" s="92"/>
      <c r="JY329" s="92"/>
      <c r="JZ329" s="92"/>
      <c r="KA329" s="92"/>
      <c r="KB329" s="92"/>
      <c r="KC329" s="92"/>
      <c r="KD329" s="92"/>
      <c r="KE329" s="92"/>
      <c r="KF329" s="92"/>
      <c r="KG329" s="92"/>
      <c r="KH329" s="92"/>
      <c r="KI329" s="92"/>
      <c r="KJ329" s="92"/>
      <c r="KK329" s="92"/>
      <c r="KL329" s="92"/>
      <c r="KM329" s="92"/>
      <c r="KN329" s="92"/>
      <c r="KO329" s="92"/>
      <c r="KP329" s="92"/>
      <c r="KQ329" s="92"/>
      <c r="KR329" s="92"/>
      <c r="KS329" s="92"/>
      <c r="KT329" s="92"/>
      <c r="KU329" s="92"/>
      <c r="KV329" s="92"/>
      <c r="KW329" s="92"/>
      <c r="KX329" s="92"/>
      <c r="KY329" s="92"/>
      <c r="KZ329" s="92"/>
      <c r="LA329" s="92"/>
      <c r="LB329" s="92"/>
      <c r="LC329" s="92"/>
      <c r="LD329" s="92"/>
      <c r="LE329" s="92"/>
      <c r="LF329" s="92"/>
      <c r="LG329" s="92"/>
      <c r="LH329" s="92"/>
      <c r="LI329" s="92"/>
      <c r="LJ329" s="92"/>
      <c r="LK329" s="92"/>
      <c r="LL329" s="92"/>
      <c r="LM329" s="92"/>
      <c r="LN329" s="92"/>
      <c r="LO329" s="92"/>
      <c r="LP329" s="92"/>
      <c r="LQ329" s="92"/>
      <c r="LR329" s="92"/>
      <c r="LS329" s="92"/>
      <c r="LT329" s="92"/>
      <c r="LU329" s="92"/>
      <c r="LV329" s="92"/>
      <c r="LW329" s="92"/>
      <c r="LX329" s="92"/>
      <c r="LY329" s="92"/>
      <c r="LZ329" s="92"/>
      <c r="MA329" s="92"/>
      <c r="MB329" s="92"/>
      <c r="MC329" s="92"/>
      <c r="MD329" s="92"/>
      <c r="ME329" s="92"/>
      <c r="MF329" s="92"/>
      <c r="MG329" s="92"/>
      <c r="MH329" s="92"/>
      <c r="MI329" s="92"/>
      <c r="MJ329" s="92"/>
      <c r="MK329" s="92"/>
      <c r="ML329" s="92"/>
      <c r="MM329" s="92"/>
      <c r="MN329" s="92"/>
      <c r="MO329" s="92"/>
      <c r="MP329" s="92"/>
      <c r="MQ329" s="92"/>
      <c r="MR329" s="92"/>
      <c r="MS329" s="92"/>
      <c r="MT329" s="92"/>
      <c r="MU329" s="92"/>
      <c r="MV329" s="92"/>
      <c r="MW329" s="92"/>
      <c r="MX329" s="92"/>
      <c r="MY329" s="92"/>
      <c r="MZ329" s="92"/>
      <c r="NA329" s="92"/>
      <c r="NB329" s="92"/>
      <c r="NC329" s="92"/>
      <c r="ND329" s="92"/>
      <c r="NE329" s="92"/>
      <c r="NF329" s="92"/>
      <c r="NG329" s="92"/>
      <c r="NH329" s="92"/>
      <c r="NI329" s="92"/>
      <c r="NJ329" s="92"/>
      <c r="NK329" s="92"/>
      <c r="NL329" s="92"/>
      <c r="NM329" s="92"/>
      <c r="NN329" s="92"/>
      <c r="NO329" s="92"/>
      <c r="NP329" s="92"/>
      <c r="NQ329" s="92"/>
      <c r="NR329" s="92"/>
      <c r="NS329" s="92"/>
      <c r="NT329" s="92"/>
      <c r="NU329" s="92"/>
      <c r="NV329" s="92"/>
      <c r="NW329" s="92"/>
      <c r="NX329" s="92"/>
      <c r="NY329" s="92"/>
      <c r="NZ329" s="92"/>
      <c r="OA329" s="92"/>
      <c r="OB329" s="92"/>
      <c r="OC329" s="92"/>
      <c r="OD329" s="92"/>
      <c r="OE329" s="92"/>
      <c r="OF329" s="92"/>
      <c r="OG329" s="92"/>
      <c r="OH329" s="92"/>
      <c r="OI329" s="92"/>
      <c r="OJ329" s="92"/>
      <c r="OK329" s="92"/>
      <c r="OL329" s="92"/>
      <c r="OM329" s="92"/>
      <c r="ON329" s="92"/>
      <c r="OO329" s="92"/>
      <c r="OP329" s="92"/>
      <c r="OQ329" s="92"/>
      <c r="OR329" s="92"/>
      <c r="OS329" s="92"/>
      <c r="OT329" s="92"/>
      <c r="OU329" s="92"/>
      <c r="OV329" s="92"/>
      <c r="OW329" s="92"/>
      <c r="OX329" s="92"/>
      <c r="OY329" s="92"/>
      <c r="OZ329" s="92"/>
      <c r="PA329" s="92"/>
      <c r="PB329" s="92"/>
      <c r="PC329" s="92"/>
      <c r="PD329" s="92"/>
      <c r="PE329" s="92"/>
      <c r="PF329" s="92"/>
      <c r="PG329" s="92"/>
      <c r="PH329" s="92"/>
      <c r="PI329" s="92"/>
      <c r="PJ329" s="92"/>
      <c r="PK329" s="92"/>
      <c r="PL329" s="92"/>
      <c r="PM329" s="92"/>
      <c r="PN329" s="92"/>
      <c r="PO329" s="92"/>
      <c r="PP329" s="92"/>
      <c r="PQ329" s="92"/>
      <c r="PR329" s="92"/>
      <c r="PS329" s="92"/>
      <c r="PT329" s="92"/>
      <c r="PU329" s="92"/>
      <c r="PV329" s="92"/>
      <c r="PW329" s="92"/>
      <c r="PX329" s="92"/>
      <c r="PY329" s="92"/>
      <c r="PZ329" s="92"/>
      <c r="QA329" s="92"/>
      <c r="QB329" s="92"/>
      <c r="QC329" s="92"/>
      <c r="QD329" s="92"/>
      <c r="QE329" s="92"/>
      <c r="QF329" s="92"/>
      <c r="QG329" s="92"/>
      <c r="QH329" s="92"/>
      <c r="QI329" s="92"/>
      <c r="QJ329" s="92"/>
      <c r="QK329" s="92"/>
      <c r="QL329" s="92"/>
      <c r="QM329" s="92"/>
      <c r="QN329" s="92"/>
      <c r="QO329" s="92"/>
      <c r="QP329" s="92"/>
      <c r="QQ329" s="92"/>
      <c r="QR329" s="92"/>
      <c r="QS329" s="92"/>
      <c r="QT329" s="92"/>
      <c r="QU329" s="92"/>
      <c r="QV329" s="92"/>
      <c r="QW329" s="92"/>
      <c r="QX329" s="92"/>
      <c r="QY329" s="92"/>
      <c r="QZ329" s="92"/>
      <c r="RA329" s="92"/>
      <c r="RB329" s="92"/>
      <c r="RC329" s="92"/>
      <c r="RD329" s="92"/>
      <c r="RE329" s="92"/>
      <c r="RF329" s="92"/>
      <c r="RG329" s="92"/>
      <c r="RH329" s="92"/>
      <c r="RI329" s="92"/>
      <c r="RJ329" s="92"/>
      <c r="RK329" s="92"/>
      <c r="RL329" s="92"/>
      <c r="RM329" s="92"/>
      <c r="RN329" s="92"/>
      <c r="RO329" s="92"/>
      <c r="RP329" s="92"/>
      <c r="RQ329" s="92"/>
      <c r="RR329" s="92"/>
      <c r="RS329" s="92"/>
      <c r="RT329" s="92"/>
      <c r="RU329" s="92"/>
      <c r="RV329" s="92"/>
      <c r="RW329" s="92"/>
      <c r="RX329" s="92"/>
      <c r="RY329" s="92"/>
      <c r="RZ329" s="92"/>
      <c r="SA329" s="92"/>
      <c r="SB329" s="92"/>
      <c r="SC329" s="92"/>
      <c r="SD329" s="92"/>
      <c r="SE329" s="92"/>
      <c r="SF329" s="92"/>
      <c r="SG329" s="92"/>
      <c r="SH329" s="92"/>
      <c r="SI329" s="92"/>
      <c r="SJ329" s="92"/>
      <c r="SK329" s="92"/>
      <c r="SL329" s="92"/>
      <c r="SM329" s="92"/>
      <c r="SN329" s="92"/>
      <c r="SO329" s="92"/>
      <c r="SP329" s="92"/>
      <c r="SQ329" s="92"/>
      <c r="SR329" s="92"/>
      <c r="SS329" s="92"/>
      <c r="ST329" s="92"/>
      <c r="SU329" s="92"/>
      <c r="SV329" s="92"/>
      <c r="SW329" s="92"/>
      <c r="SX329" s="92"/>
      <c r="SY329" s="92"/>
      <c r="SZ329" s="92"/>
      <c r="TA329" s="92"/>
      <c r="TB329" s="92"/>
      <c r="TC329" s="92"/>
      <c r="TD329" s="92"/>
      <c r="TE329" s="92"/>
      <c r="TF329" s="92"/>
      <c r="TG329" s="92"/>
      <c r="TH329" s="92"/>
      <c r="TI329" s="92"/>
      <c r="TJ329" s="92"/>
      <c r="TK329" s="92"/>
      <c r="TL329" s="92"/>
      <c r="TM329" s="92"/>
      <c r="TN329" s="92"/>
      <c r="TO329" s="92"/>
      <c r="TP329" s="92"/>
      <c r="TQ329" s="92"/>
      <c r="TR329" s="92"/>
      <c r="TS329" s="92"/>
      <c r="TT329" s="92"/>
      <c r="TU329" s="92"/>
      <c r="TV329" s="92"/>
      <c r="TW329" s="92"/>
      <c r="TX329" s="92"/>
      <c r="TY329" s="92"/>
      <c r="TZ329" s="92"/>
      <c r="UA329" s="92"/>
      <c r="UB329" s="92"/>
      <c r="UC329" s="92"/>
      <c r="UD329" s="92"/>
      <c r="UE329" s="92"/>
      <c r="UF329" s="92"/>
      <c r="UG329" s="92"/>
      <c r="UH329" s="92"/>
      <c r="UI329" s="92"/>
      <c r="UJ329" s="92"/>
      <c r="UK329" s="92"/>
      <c r="UL329" s="92"/>
      <c r="UM329" s="92"/>
      <c r="UN329" s="92"/>
      <c r="UO329" s="92"/>
      <c r="UP329" s="92"/>
      <c r="UQ329" s="92"/>
      <c r="UR329" s="92"/>
      <c r="US329" s="92"/>
      <c r="UT329" s="92"/>
      <c r="UU329" s="92"/>
      <c r="UV329" s="92"/>
      <c r="UW329" s="92"/>
      <c r="UX329" s="92"/>
      <c r="UY329" s="92"/>
      <c r="UZ329" s="92"/>
      <c r="VA329" s="92"/>
      <c r="VB329" s="92"/>
      <c r="VC329" s="92"/>
      <c r="VD329" s="92"/>
      <c r="VE329" s="92"/>
      <c r="VF329" s="92"/>
      <c r="VG329" s="92"/>
      <c r="VH329" s="92"/>
      <c r="VI329" s="92"/>
      <c r="VJ329" s="92"/>
      <c r="VK329" s="92"/>
      <c r="VL329" s="92"/>
      <c r="VM329" s="92"/>
      <c r="VN329" s="92"/>
      <c r="VO329" s="92"/>
      <c r="VP329" s="92"/>
      <c r="VQ329" s="92"/>
      <c r="VR329" s="92"/>
      <c r="VS329" s="92"/>
      <c r="VT329" s="92"/>
      <c r="VU329" s="92"/>
      <c r="VV329" s="92"/>
      <c r="VW329" s="92"/>
      <c r="VX329" s="92"/>
      <c r="VY329" s="92"/>
      <c r="VZ329" s="92"/>
      <c r="WA329" s="92"/>
      <c r="WB329" s="92"/>
      <c r="WC329" s="92"/>
      <c r="WD329" s="92"/>
      <c r="WE329" s="92"/>
      <c r="WF329" s="92"/>
      <c r="WG329" s="92"/>
      <c r="WH329" s="92"/>
      <c r="WI329" s="92"/>
      <c r="WJ329" s="92"/>
      <c r="WK329" s="92"/>
      <c r="WL329" s="92"/>
      <c r="WM329" s="92"/>
      <c r="WN329" s="92"/>
      <c r="WO329" s="92"/>
      <c r="WP329" s="92"/>
      <c r="WQ329" s="92"/>
      <c r="WR329" s="92"/>
      <c r="WS329" s="92"/>
      <c r="WT329" s="92"/>
      <c r="WU329" s="92"/>
      <c r="WV329" s="92"/>
      <c r="WW329" s="92"/>
      <c r="WX329" s="92"/>
      <c r="WY329" s="92"/>
      <c r="WZ329" s="92"/>
      <c r="XA329" s="92"/>
      <c r="XB329" s="92"/>
      <c r="XC329" s="92"/>
      <c r="XD329" s="92"/>
      <c r="XE329" s="92"/>
      <c r="XF329" s="92"/>
      <c r="XG329" s="92"/>
      <c r="XH329" s="92"/>
      <c r="XI329" s="92"/>
      <c r="XJ329" s="92"/>
      <c r="XK329" s="92"/>
      <c r="XL329" s="92"/>
      <c r="XM329" s="92"/>
      <c r="XN329" s="92"/>
      <c r="XO329" s="92"/>
      <c r="XP329" s="92"/>
      <c r="XQ329" s="92"/>
      <c r="XR329" s="92"/>
      <c r="XS329" s="92"/>
      <c r="XT329" s="92"/>
      <c r="XU329" s="92"/>
      <c r="XV329" s="92"/>
      <c r="XW329" s="92"/>
      <c r="XX329" s="92"/>
      <c r="XY329" s="92"/>
      <c r="XZ329" s="92"/>
      <c r="YA329" s="92"/>
      <c r="YB329" s="92"/>
      <c r="YC329" s="92"/>
      <c r="YD329" s="92"/>
      <c r="YE329" s="92"/>
      <c r="YF329" s="92"/>
      <c r="YG329" s="92"/>
      <c r="YH329" s="92"/>
      <c r="YI329" s="92"/>
      <c r="YJ329" s="92"/>
      <c r="YK329" s="92"/>
      <c r="YL329" s="92"/>
      <c r="YM329" s="92"/>
      <c r="YN329" s="92"/>
      <c r="YO329" s="92"/>
      <c r="YP329" s="92"/>
      <c r="YQ329" s="92"/>
      <c r="YR329" s="92"/>
      <c r="YS329" s="92"/>
      <c r="YT329" s="92"/>
      <c r="YU329" s="92"/>
      <c r="YV329" s="92"/>
      <c r="YW329" s="92"/>
      <c r="YX329" s="92"/>
      <c r="YY329" s="92"/>
      <c r="YZ329" s="92"/>
      <c r="ZA329" s="92"/>
      <c r="ZB329" s="92"/>
      <c r="ZC329" s="92"/>
      <c r="ZD329" s="92"/>
      <c r="ZE329" s="92"/>
      <c r="ZF329" s="92"/>
      <c r="ZG329" s="92"/>
      <c r="ZH329" s="92"/>
      <c r="ZI329" s="92"/>
      <c r="ZJ329" s="92"/>
      <c r="ZK329" s="92"/>
      <c r="ZL329" s="92"/>
      <c r="ZM329" s="92"/>
      <c r="ZN329" s="92"/>
      <c r="ZO329" s="92"/>
      <c r="ZP329" s="92"/>
      <c r="ZQ329" s="92"/>
      <c r="ZR329" s="92"/>
      <c r="ZS329" s="92"/>
      <c r="ZT329" s="92"/>
      <c r="ZU329" s="92"/>
      <c r="ZV329" s="92"/>
      <c r="ZW329" s="92"/>
      <c r="ZX329" s="92"/>
      <c r="ZY329" s="92"/>
      <c r="ZZ329" s="92"/>
      <c r="AAA329" s="92"/>
      <c r="AAB329" s="92"/>
      <c r="AAC329" s="92"/>
      <c r="AAD329" s="92"/>
      <c r="AAE329" s="92"/>
      <c r="AAF329" s="92"/>
      <c r="AAG329" s="92"/>
      <c r="AAH329" s="92"/>
      <c r="AAI329" s="92"/>
      <c r="AAJ329" s="92"/>
      <c r="AAK329" s="92"/>
      <c r="AAL329" s="92"/>
      <c r="AAM329" s="92"/>
      <c r="AAN329" s="92"/>
      <c r="AAO329" s="92"/>
      <c r="AAP329" s="92"/>
      <c r="AAQ329" s="92"/>
      <c r="AAR329" s="92"/>
      <c r="AAS329" s="92"/>
      <c r="AAT329" s="92"/>
      <c r="AAU329" s="92"/>
      <c r="AAV329" s="92"/>
      <c r="AAW329" s="92"/>
      <c r="AAX329" s="92"/>
      <c r="AAY329" s="92"/>
      <c r="AAZ329" s="92"/>
      <c r="ABA329" s="92"/>
      <c r="ABB329" s="92"/>
      <c r="ABC329" s="92"/>
      <c r="ABD329" s="92"/>
      <c r="ABE329" s="92"/>
      <c r="ABF329" s="92"/>
      <c r="ABG329" s="92"/>
      <c r="ABH329" s="92"/>
      <c r="ABI329" s="92"/>
      <c r="ABJ329" s="92"/>
      <c r="ABK329" s="92"/>
      <c r="ABL329" s="92"/>
      <c r="ABM329" s="92"/>
      <c r="ABN329" s="92"/>
      <c r="ABO329" s="92"/>
      <c r="ABP329" s="92"/>
      <c r="ABQ329" s="92"/>
      <c r="ABR329" s="92"/>
      <c r="ABS329" s="92"/>
      <c r="ABT329" s="92"/>
      <c r="ABU329" s="92"/>
      <c r="ABV329" s="92"/>
      <c r="ABW329" s="92"/>
      <c r="ABX329" s="92"/>
      <c r="ABY329" s="92"/>
      <c r="ABZ329" s="92"/>
      <c r="ACA329" s="92"/>
      <c r="ACB329" s="92"/>
      <c r="ACC329" s="92"/>
      <c r="ACD329" s="92"/>
      <c r="ACE329" s="92"/>
      <c r="ACF329" s="92"/>
      <c r="ACG329" s="92"/>
      <c r="ACH329" s="92"/>
      <c r="ACI329" s="92"/>
      <c r="ACJ329" s="92"/>
      <c r="ACK329" s="92"/>
      <c r="ACL329" s="92"/>
      <c r="ACM329" s="92"/>
      <c r="ACN329" s="92"/>
      <c r="ACO329" s="92"/>
      <c r="ACP329" s="92"/>
      <c r="ACQ329" s="92"/>
      <c r="ACR329" s="92"/>
      <c r="ACS329" s="92"/>
      <c r="ACT329" s="92"/>
      <c r="ACU329" s="92"/>
      <c r="ACV329" s="92"/>
      <c r="ACW329" s="92"/>
      <c r="ACX329" s="92"/>
      <c r="ACY329" s="92"/>
      <c r="ACZ329" s="92"/>
      <c r="ADA329" s="92"/>
      <c r="ADB329" s="92"/>
      <c r="ADC329" s="92"/>
      <c r="ADD329" s="92"/>
      <c r="ADE329" s="92"/>
      <c r="ADF329" s="92"/>
      <c r="ADG329" s="92"/>
      <c r="ADH329" s="92"/>
      <c r="ADI329" s="92"/>
      <c r="ADJ329" s="92"/>
      <c r="ADK329" s="92"/>
      <c r="ADL329" s="92"/>
      <c r="ADM329" s="92"/>
      <c r="ADN329" s="92"/>
      <c r="ADO329" s="92"/>
      <c r="ADP329" s="92"/>
      <c r="ADQ329" s="92"/>
      <c r="ADR329" s="92"/>
      <c r="ADS329" s="92"/>
      <c r="ADT329" s="92"/>
      <c r="ADU329" s="92"/>
      <c r="ADV329" s="92"/>
      <c r="ADW329" s="92"/>
      <c r="ADX329" s="92"/>
      <c r="ADY329" s="92"/>
      <c r="ADZ329" s="92"/>
      <c r="AEA329" s="92"/>
      <c r="AEB329" s="92"/>
      <c r="AEC329" s="92"/>
      <c r="AED329" s="92"/>
      <c r="AEE329" s="92"/>
      <c r="AEF329" s="92"/>
      <c r="AEG329" s="92"/>
      <c r="AEH329" s="92"/>
      <c r="AEI329" s="92"/>
      <c r="AEJ329" s="92"/>
      <c r="AEK329" s="92"/>
      <c r="AEL329" s="92"/>
      <c r="AEM329" s="92"/>
      <c r="AEN329" s="92"/>
      <c r="AEO329" s="92"/>
      <c r="AEP329" s="92"/>
      <c r="AEQ329" s="92"/>
      <c r="AER329" s="92"/>
      <c r="AES329" s="92"/>
      <c r="AET329" s="92"/>
      <c r="AEU329" s="92"/>
      <c r="AEV329" s="92"/>
      <c r="AEW329" s="92"/>
      <c r="AEX329" s="92"/>
      <c r="AEY329" s="92"/>
      <c r="AEZ329" s="92"/>
      <c r="AFA329" s="92"/>
      <c r="AFB329" s="92"/>
      <c r="AFC329" s="92"/>
      <c r="AFD329" s="92"/>
      <c r="AFE329" s="92"/>
      <c r="AFF329" s="92"/>
      <c r="AFG329" s="92"/>
      <c r="AFH329" s="92"/>
      <c r="AFI329" s="92"/>
      <c r="AFJ329" s="92"/>
      <c r="AFK329" s="92"/>
      <c r="AFL329" s="92"/>
      <c r="AFM329" s="92"/>
      <c r="AFN329" s="92"/>
      <c r="AFO329" s="92"/>
      <c r="AFP329" s="92"/>
      <c r="AFQ329" s="92"/>
      <c r="AFR329" s="92"/>
      <c r="AFS329" s="92"/>
      <c r="AFT329" s="92"/>
      <c r="AFU329" s="92"/>
      <c r="AFV329" s="92"/>
      <c r="AFW329" s="92"/>
      <c r="AFX329" s="92"/>
      <c r="AFY329" s="92"/>
      <c r="AFZ329" s="92"/>
      <c r="AGA329" s="92"/>
      <c r="AGB329" s="92"/>
      <c r="AGC329" s="92"/>
      <c r="AGD329" s="92"/>
      <c r="AGE329" s="92"/>
      <c r="AGF329" s="92"/>
      <c r="AGG329" s="92"/>
      <c r="AGH329" s="92"/>
      <c r="AGI329" s="92"/>
      <c r="AGJ329" s="92"/>
      <c r="AGK329" s="92"/>
      <c r="AGL329" s="92"/>
      <c r="AGM329" s="92"/>
      <c r="AGN329" s="92"/>
      <c r="AGO329" s="92"/>
      <c r="AGP329" s="92"/>
      <c r="AGQ329" s="92"/>
      <c r="AGR329" s="92"/>
      <c r="AGS329" s="92"/>
      <c r="AGT329" s="92"/>
      <c r="AGU329" s="92"/>
      <c r="AGV329" s="92"/>
      <c r="AGW329" s="92"/>
      <c r="AGX329" s="92"/>
      <c r="AGY329" s="92"/>
      <c r="AGZ329" s="92"/>
      <c r="AHA329" s="92"/>
      <c r="AHB329" s="92"/>
      <c r="AHC329" s="92"/>
      <c r="AHD329" s="92"/>
      <c r="AHE329" s="92"/>
      <c r="AHF329" s="92"/>
      <c r="AHG329" s="92"/>
      <c r="AHH329" s="92"/>
      <c r="AHI329" s="92"/>
      <c r="AHJ329" s="92"/>
      <c r="AHK329" s="92"/>
      <c r="AHL329" s="92"/>
      <c r="AHM329" s="92"/>
      <c r="AHN329" s="92"/>
      <c r="AHO329" s="92"/>
      <c r="AHP329" s="92"/>
      <c r="AHQ329" s="92"/>
      <c r="AHR329" s="92"/>
      <c r="AHS329" s="92"/>
      <c r="AHT329" s="92"/>
      <c r="AHU329" s="92"/>
      <c r="AHV329" s="92"/>
      <c r="AHW329" s="92"/>
      <c r="AHX329" s="92"/>
      <c r="AHY329" s="92"/>
      <c r="AHZ329" s="92"/>
      <c r="AIA329" s="92"/>
      <c r="AIB329" s="92"/>
      <c r="AIC329" s="92"/>
      <c r="AID329" s="92"/>
      <c r="AIE329" s="92"/>
      <c r="AIF329" s="92"/>
      <c r="AIG329" s="92"/>
      <c r="AIH329" s="92"/>
      <c r="AII329" s="92"/>
      <c r="AIJ329" s="92"/>
      <c r="AIK329" s="92"/>
      <c r="AIL329" s="92"/>
      <c r="AIM329" s="92"/>
      <c r="AIN329" s="92"/>
      <c r="AIO329" s="92"/>
      <c r="AIP329" s="92"/>
      <c r="AIQ329" s="92"/>
      <c r="AIR329" s="92"/>
      <c r="AIS329" s="92"/>
      <c r="AIT329" s="92"/>
      <c r="AIU329" s="92"/>
      <c r="AIV329" s="92"/>
      <c r="AIW329" s="92"/>
      <c r="AIX329" s="92"/>
      <c r="AIY329" s="92"/>
      <c r="AIZ329" s="92"/>
      <c r="AJA329" s="92"/>
      <c r="AJB329" s="92"/>
      <c r="AJC329" s="92"/>
      <c r="AJD329" s="92"/>
      <c r="AJE329" s="92"/>
      <c r="AJF329" s="92"/>
      <c r="AJG329" s="92"/>
      <c r="AJH329" s="92"/>
      <c r="AJI329" s="92"/>
      <c r="AJJ329" s="92"/>
      <c r="AJK329" s="92"/>
      <c r="AJL329" s="92"/>
      <c r="AJM329" s="92"/>
      <c r="AJN329" s="92"/>
      <c r="AJO329" s="92"/>
      <c r="AJP329" s="92"/>
      <c r="AJQ329" s="92"/>
      <c r="AJR329" s="92"/>
      <c r="AJS329" s="92"/>
      <c r="AJT329" s="92"/>
      <c r="AJU329" s="92"/>
      <c r="AJV329" s="92"/>
      <c r="AJW329" s="92"/>
      <c r="AJX329" s="92"/>
      <c r="AJY329" s="92"/>
      <c r="AJZ329" s="92"/>
      <c r="AKA329" s="92"/>
      <c r="AKB329" s="92"/>
      <c r="AKC329" s="92"/>
      <c r="AKD329" s="92"/>
      <c r="AKE329" s="92"/>
      <c r="AKF329" s="92"/>
      <c r="AKG329" s="92"/>
      <c r="AKH329" s="92"/>
      <c r="AKI329" s="92"/>
      <c r="AKJ329" s="92"/>
      <c r="AKK329" s="92"/>
      <c r="AKL329" s="92"/>
      <c r="AKM329" s="92"/>
      <c r="AKN329" s="92"/>
      <c r="AKO329" s="92"/>
      <c r="AKP329" s="92"/>
      <c r="AKQ329" s="92"/>
      <c r="AKR329" s="92"/>
      <c r="AKS329" s="92"/>
      <c r="AKT329" s="92"/>
      <c r="AKU329" s="92"/>
      <c r="AKV329" s="92"/>
      <c r="AKW329" s="92"/>
      <c r="AKX329" s="92"/>
      <c r="AKY329" s="92"/>
      <c r="AKZ329" s="92"/>
      <c r="ALA329" s="92"/>
      <c r="ALB329" s="92"/>
      <c r="ALC329" s="92"/>
      <c r="ALD329" s="92"/>
      <c r="ALE329" s="92"/>
      <c r="ALF329" s="92"/>
      <c r="ALG329" s="92"/>
      <c r="ALH329" s="92"/>
      <c r="ALI329" s="92"/>
      <c r="ALJ329" s="92"/>
      <c r="ALK329" s="92"/>
      <c r="ALL329" s="92"/>
      <c r="ALM329" s="92"/>
      <c r="ALN329" s="92"/>
      <c r="ALO329" s="92"/>
      <c r="ALP329" s="92"/>
      <c r="ALQ329" s="92"/>
      <c r="ALR329" s="92"/>
      <c r="ALS329" s="92"/>
      <c r="ALT329" s="92"/>
      <c r="ALU329" s="92"/>
      <c r="ALV329" s="92"/>
      <c r="ALW329" s="92"/>
      <c r="ALX329" s="92"/>
      <c r="ALY329" s="92"/>
      <c r="ALZ329" s="92"/>
      <c r="AMA329" s="92"/>
      <c r="AMB329" s="92"/>
      <c r="AMC329" s="92"/>
      <c r="AMD329" s="92"/>
      <c r="AME329" s="92"/>
      <c r="AMF329" s="92"/>
      <c r="AMG329" s="92"/>
      <c r="AMH329" s="92"/>
      <c r="AMI329" s="92"/>
      <c r="AMJ329" s="92"/>
      <c r="AMK329" s="92"/>
      <c r="AML329" s="92"/>
      <c r="AMM329" s="92"/>
      <c r="AMN329" s="92"/>
      <c r="AMO329" s="92"/>
      <c r="AMP329" s="92"/>
      <c r="AMQ329" s="92"/>
      <c r="AMR329" s="92"/>
      <c r="AMS329" s="92"/>
      <c r="AMT329" s="92"/>
      <c r="AMU329" s="92"/>
      <c r="AMV329" s="92"/>
      <c r="AMW329" s="92"/>
      <c r="AMX329" s="92"/>
      <c r="AMY329" s="92"/>
      <c r="AMZ329" s="92"/>
      <c r="ANA329" s="92"/>
      <c r="ANB329" s="92"/>
      <c r="ANC329" s="92"/>
      <c r="AND329" s="92"/>
      <c r="ANE329" s="92"/>
      <c r="ANF329" s="92"/>
      <c r="ANG329" s="92"/>
      <c r="ANH329" s="92"/>
      <c r="ANI329" s="92"/>
      <c r="ANJ329" s="92"/>
      <c r="ANK329" s="92"/>
      <c r="ANL329" s="92"/>
      <c r="ANM329" s="92"/>
      <c r="ANN329" s="92"/>
      <c r="ANO329" s="92"/>
      <c r="ANP329" s="92"/>
      <c r="ANQ329" s="92"/>
      <c r="ANR329" s="92"/>
      <c r="ANS329" s="92"/>
      <c r="ANT329" s="92"/>
      <c r="ANU329" s="92"/>
      <c r="ANV329" s="92"/>
      <c r="ANW329" s="92"/>
      <c r="ANX329" s="92"/>
      <c r="ANY329" s="92"/>
      <c r="ANZ329" s="92"/>
      <c r="AOA329" s="92"/>
      <c r="AOB329" s="92"/>
      <c r="AOC329" s="92"/>
      <c r="AOD329" s="92"/>
      <c r="AOE329" s="92"/>
      <c r="AOF329" s="92"/>
      <c r="AOG329" s="92"/>
      <c r="AOH329" s="92"/>
      <c r="AOI329" s="92"/>
      <c r="AOJ329" s="92"/>
      <c r="AOK329" s="92"/>
      <c r="AOL329" s="92"/>
      <c r="AOM329" s="92"/>
      <c r="AON329" s="92"/>
      <c r="AOO329" s="92"/>
      <c r="AOP329" s="92"/>
      <c r="AOQ329" s="92"/>
      <c r="AOR329" s="92"/>
      <c r="AOS329" s="92"/>
      <c r="AOT329" s="92"/>
      <c r="AOU329" s="92"/>
      <c r="AOV329" s="92"/>
      <c r="AOW329" s="92"/>
      <c r="AOX329" s="92"/>
      <c r="AOY329" s="92"/>
      <c r="AOZ329" s="92"/>
      <c r="APA329" s="92"/>
      <c r="APB329" s="92"/>
      <c r="APC329" s="92"/>
      <c r="APD329" s="92"/>
      <c r="APE329" s="92"/>
      <c r="APF329" s="92"/>
      <c r="APG329" s="92"/>
      <c r="APH329" s="92"/>
      <c r="API329" s="92"/>
      <c r="APJ329" s="92"/>
      <c r="APK329" s="92"/>
      <c r="APL329" s="92"/>
      <c r="APM329" s="92"/>
      <c r="APN329" s="92"/>
      <c r="APO329" s="92"/>
      <c r="APP329" s="92"/>
      <c r="APQ329" s="92"/>
      <c r="APR329" s="92"/>
      <c r="APS329" s="92"/>
      <c r="APT329" s="92"/>
      <c r="APU329" s="92"/>
      <c r="APV329" s="92"/>
      <c r="APW329" s="92"/>
      <c r="APX329" s="92"/>
      <c r="APY329" s="92"/>
      <c r="APZ329" s="92"/>
      <c r="AQA329" s="92"/>
      <c r="AQB329" s="92"/>
      <c r="AQC329" s="92"/>
      <c r="AQD329" s="92"/>
      <c r="AQE329" s="92"/>
      <c r="AQF329" s="92"/>
      <c r="AQG329" s="92"/>
      <c r="AQH329" s="92"/>
      <c r="AQI329" s="92"/>
      <c r="AQJ329" s="92"/>
      <c r="AQK329" s="92"/>
      <c r="AQL329" s="92"/>
      <c r="AQM329" s="92"/>
      <c r="AQN329" s="92"/>
      <c r="AQO329" s="92"/>
      <c r="AQP329" s="92"/>
      <c r="AQQ329" s="92"/>
      <c r="AQR329" s="92"/>
      <c r="AQS329" s="92"/>
      <c r="AQT329" s="92"/>
      <c r="AQU329" s="92"/>
      <c r="AQV329" s="92"/>
      <c r="AQW329" s="92"/>
      <c r="AQX329" s="92"/>
      <c r="AQY329" s="92"/>
      <c r="AQZ329" s="92"/>
      <c r="ARA329" s="92"/>
      <c r="ARB329" s="92"/>
      <c r="ARC329" s="92"/>
      <c r="ARD329" s="92"/>
      <c r="ARE329" s="92"/>
      <c r="ARF329" s="92"/>
      <c r="ARG329" s="92"/>
      <c r="ARH329" s="92"/>
      <c r="ARI329" s="92"/>
      <c r="ARJ329" s="92"/>
      <c r="ARK329" s="92"/>
      <c r="ARL329" s="92"/>
      <c r="ARM329" s="92"/>
      <c r="ARN329" s="92"/>
      <c r="ARO329" s="92"/>
      <c r="ARP329" s="92"/>
      <c r="ARQ329" s="92"/>
      <c r="ARR329" s="92"/>
      <c r="ARS329" s="92"/>
      <c r="ART329" s="92"/>
      <c r="ARU329" s="92"/>
      <c r="ARV329" s="92"/>
      <c r="ARW329" s="92"/>
      <c r="ARX329" s="92"/>
      <c r="ARY329" s="92"/>
      <c r="ARZ329" s="92"/>
      <c r="ASA329" s="92"/>
      <c r="ASB329" s="92"/>
      <c r="ASC329" s="92"/>
      <c r="ASD329" s="92"/>
      <c r="ASE329" s="92"/>
      <c r="ASF329" s="92"/>
      <c r="ASG329" s="92"/>
      <c r="ASH329" s="92"/>
      <c r="ASI329" s="92"/>
      <c r="ASJ329" s="92"/>
      <c r="ASK329" s="92"/>
      <c r="ASL329" s="92"/>
      <c r="ASM329" s="92"/>
      <c r="ASN329" s="92"/>
      <c r="ASO329" s="92"/>
      <c r="ASP329" s="92"/>
      <c r="ASQ329" s="92"/>
      <c r="ASR329" s="92"/>
      <c r="ASS329" s="92"/>
      <c r="AST329" s="92"/>
      <c r="ASU329" s="92"/>
      <c r="ASV329" s="92"/>
      <c r="ASW329" s="92"/>
      <c r="ASX329" s="92"/>
      <c r="ASY329" s="92"/>
      <c r="ASZ329" s="92"/>
      <c r="ATA329" s="92"/>
      <c r="ATB329" s="92"/>
      <c r="ATC329" s="92"/>
      <c r="ATD329" s="92"/>
      <c r="ATE329" s="92"/>
      <c r="ATF329" s="92"/>
      <c r="ATG329" s="92"/>
      <c r="ATH329" s="92"/>
      <c r="ATI329" s="92"/>
      <c r="ATJ329" s="92"/>
      <c r="ATK329" s="92"/>
      <c r="ATL329" s="92"/>
      <c r="ATM329" s="92"/>
      <c r="ATN329" s="92"/>
      <c r="ATO329" s="92"/>
      <c r="ATP329" s="92"/>
      <c r="ATQ329" s="92"/>
      <c r="ATR329" s="92"/>
      <c r="ATS329" s="92"/>
      <c r="ATT329" s="92"/>
      <c r="ATU329" s="92"/>
      <c r="ATV329" s="92"/>
      <c r="ATW329" s="92"/>
      <c r="ATX329" s="92"/>
      <c r="ATY329" s="92"/>
      <c r="ATZ329" s="92"/>
      <c r="AUA329" s="92"/>
      <c r="AUB329" s="92"/>
      <c r="AUC329" s="92"/>
      <c r="AUD329" s="92"/>
      <c r="AUE329" s="92"/>
      <c r="AUF329" s="92"/>
      <c r="AUG329" s="92"/>
      <c r="AUH329" s="92"/>
      <c r="AUI329" s="92"/>
      <c r="AUJ329" s="92"/>
      <c r="AUK329" s="92"/>
      <c r="AUL329" s="92"/>
      <c r="AUM329" s="92"/>
      <c r="AUN329" s="92"/>
      <c r="AUO329" s="92"/>
      <c r="AUP329" s="92"/>
      <c r="AUQ329" s="92"/>
      <c r="AUR329" s="92"/>
      <c r="AUS329" s="92"/>
      <c r="AUT329" s="92"/>
      <c r="AUU329" s="92"/>
      <c r="AUV329" s="92"/>
      <c r="AUW329" s="92"/>
      <c r="AUX329" s="92"/>
      <c r="AUY329" s="92"/>
      <c r="AUZ329" s="92"/>
      <c r="AVA329" s="92"/>
      <c r="AVB329" s="92"/>
      <c r="AVC329" s="92"/>
      <c r="AVD329" s="92"/>
      <c r="AVE329" s="92"/>
      <c r="AVF329" s="92"/>
      <c r="AVG329" s="92"/>
      <c r="AVH329" s="92"/>
      <c r="AVI329" s="92"/>
      <c r="AVJ329" s="92"/>
      <c r="AVK329" s="92"/>
      <c r="AVL329" s="92"/>
      <c r="AVM329" s="92"/>
      <c r="AVN329" s="92"/>
      <c r="AVO329" s="92"/>
      <c r="AVP329" s="92"/>
      <c r="AVQ329" s="92"/>
      <c r="AVR329" s="92"/>
      <c r="AVS329" s="92"/>
      <c r="AVT329" s="92"/>
      <c r="AVU329" s="92"/>
      <c r="AVV329" s="92"/>
      <c r="AVW329" s="92"/>
      <c r="AVX329" s="92"/>
      <c r="AVY329" s="92"/>
      <c r="AVZ329" s="92"/>
      <c r="AWA329" s="92"/>
      <c r="AWB329" s="92"/>
      <c r="AWC329" s="92"/>
      <c r="AWD329" s="92"/>
      <c r="AWE329" s="92"/>
      <c r="AWF329" s="92"/>
      <c r="AWG329" s="92"/>
      <c r="AWH329" s="92"/>
      <c r="AWI329" s="92"/>
      <c r="AWJ329" s="92"/>
      <c r="AWK329" s="92"/>
      <c r="AWL329" s="92"/>
      <c r="AWM329" s="92"/>
      <c r="AWN329" s="92"/>
      <c r="AWO329" s="92"/>
      <c r="AWP329" s="92"/>
      <c r="AWQ329" s="92"/>
      <c r="AWR329" s="92"/>
      <c r="AWS329" s="92"/>
      <c r="AWT329" s="92"/>
      <c r="AWU329" s="92"/>
      <c r="AWV329" s="92"/>
      <c r="AWW329" s="92"/>
      <c r="AWX329" s="92"/>
      <c r="AWY329" s="92"/>
      <c r="AWZ329" s="92"/>
      <c r="AXA329" s="92"/>
      <c r="AXB329" s="92"/>
      <c r="AXC329" s="92"/>
      <c r="AXD329" s="92"/>
      <c r="AXE329" s="92"/>
      <c r="AXF329" s="92"/>
      <c r="AXG329" s="92"/>
      <c r="AXH329" s="92"/>
      <c r="AXI329" s="92"/>
      <c r="AXJ329" s="92"/>
      <c r="AXK329" s="92"/>
      <c r="AXL329" s="92"/>
      <c r="AXM329" s="92"/>
      <c r="AXN329" s="92"/>
      <c r="AXO329" s="92"/>
      <c r="AXP329" s="92"/>
      <c r="AXQ329" s="92"/>
      <c r="AXR329" s="92"/>
      <c r="AXS329" s="92"/>
      <c r="AXT329" s="92"/>
      <c r="AXU329" s="92"/>
      <c r="AXV329" s="92"/>
      <c r="AXW329" s="92"/>
      <c r="AXX329" s="92"/>
      <c r="AXY329" s="92"/>
      <c r="AXZ329" s="92"/>
      <c r="AYA329" s="92"/>
      <c r="AYB329" s="92"/>
      <c r="AYC329" s="92"/>
      <c r="AYD329" s="92"/>
      <c r="AYE329" s="92"/>
      <c r="AYF329" s="92"/>
      <c r="AYG329" s="92"/>
      <c r="AYH329" s="92"/>
      <c r="AYI329" s="92"/>
      <c r="AYJ329" s="92"/>
      <c r="AYK329" s="92"/>
      <c r="AYL329" s="92"/>
      <c r="AYM329" s="92"/>
      <c r="AYN329" s="92"/>
      <c r="AYO329" s="92"/>
      <c r="AYP329" s="92"/>
      <c r="AYQ329" s="92"/>
      <c r="AYR329" s="92"/>
      <c r="AYS329" s="92"/>
      <c r="AYT329" s="92"/>
      <c r="AYU329" s="92"/>
      <c r="AYV329" s="92"/>
      <c r="AYW329" s="92"/>
      <c r="AYX329" s="92"/>
      <c r="AYY329" s="92"/>
      <c r="AYZ329" s="92"/>
      <c r="AZA329" s="92"/>
      <c r="AZB329" s="92"/>
      <c r="AZC329" s="92"/>
      <c r="AZD329" s="92"/>
      <c r="AZE329" s="92"/>
      <c r="AZF329" s="92"/>
      <c r="AZG329" s="92"/>
      <c r="AZH329" s="92"/>
      <c r="AZI329" s="92"/>
      <c r="AZJ329" s="92"/>
      <c r="AZK329" s="92"/>
      <c r="AZL329" s="92"/>
      <c r="AZM329" s="92"/>
      <c r="AZN329" s="92"/>
      <c r="AZO329" s="92"/>
      <c r="AZP329" s="92"/>
      <c r="AZQ329" s="92"/>
      <c r="AZR329" s="92"/>
      <c r="AZS329" s="92"/>
      <c r="AZT329" s="92"/>
      <c r="AZU329" s="92"/>
      <c r="AZV329" s="92"/>
      <c r="AZW329" s="92"/>
      <c r="AZX329" s="92"/>
      <c r="AZY329" s="92"/>
      <c r="AZZ329" s="92"/>
      <c r="BAA329" s="92"/>
      <c r="BAB329" s="92"/>
      <c r="BAC329" s="92"/>
      <c r="BAD329" s="92"/>
      <c r="BAE329" s="92"/>
      <c r="BAF329" s="92"/>
      <c r="BAG329" s="92"/>
      <c r="BAH329" s="92"/>
      <c r="BAI329" s="92"/>
      <c r="BAJ329" s="92"/>
      <c r="BAK329" s="92"/>
      <c r="BAL329" s="92"/>
      <c r="BAM329" s="92"/>
      <c r="BAN329" s="92"/>
      <c r="BAO329" s="92"/>
      <c r="BAP329" s="92"/>
      <c r="BAQ329" s="92"/>
      <c r="BAR329" s="92"/>
      <c r="BAS329" s="92"/>
      <c r="BAT329" s="92"/>
      <c r="BAU329" s="92"/>
      <c r="BAV329" s="92"/>
      <c r="BAW329" s="92"/>
      <c r="BAX329" s="92"/>
      <c r="BAY329" s="92"/>
      <c r="BAZ329" s="92"/>
      <c r="BBA329" s="92"/>
      <c r="BBB329" s="92"/>
      <c r="BBC329" s="92"/>
      <c r="BBD329" s="92"/>
      <c r="BBE329" s="92"/>
      <c r="BBF329" s="92"/>
      <c r="BBG329" s="92"/>
      <c r="BBH329" s="92"/>
      <c r="BBI329" s="92"/>
      <c r="BBJ329" s="92"/>
      <c r="BBK329" s="92"/>
      <c r="BBL329" s="92"/>
      <c r="BBM329" s="92"/>
      <c r="BBN329" s="92"/>
      <c r="BBO329" s="92"/>
      <c r="BBP329" s="92"/>
      <c r="BBQ329" s="92"/>
      <c r="BBR329" s="92"/>
      <c r="BBS329" s="92"/>
      <c r="BBT329" s="92"/>
      <c r="BBU329" s="92"/>
      <c r="BBV329" s="92"/>
      <c r="BBW329" s="92"/>
      <c r="BBX329" s="92"/>
      <c r="BBY329" s="92"/>
      <c r="BBZ329" s="92"/>
      <c r="BCA329" s="92"/>
      <c r="BCB329" s="92"/>
      <c r="BCC329" s="92"/>
      <c r="BCD329" s="92"/>
      <c r="BCE329" s="92"/>
      <c r="BCF329" s="92"/>
      <c r="BCG329" s="92"/>
      <c r="BCH329" s="92"/>
      <c r="BCI329" s="92"/>
      <c r="BCJ329" s="92"/>
      <c r="BCK329" s="92"/>
      <c r="BCL329" s="92"/>
      <c r="BCM329" s="92"/>
      <c r="BCN329" s="92"/>
      <c r="BCO329" s="92"/>
      <c r="BCP329" s="92"/>
      <c r="BCQ329" s="92"/>
      <c r="BCR329" s="92"/>
      <c r="BCS329" s="92"/>
      <c r="BCT329" s="92"/>
      <c r="BCU329" s="92"/>
      <c r="BCV329" s="92"/>
      <c r="BCW329" s="92"/>
      <c r="BCX329" s="92"/>
      <c r="BCY329" s="92"/>
      <c r="BCZ329" s="92"/>
      <c r="BDA329" s="92"/>
      <c r="BDB329" s="92"/>
      <c r="BDC329" s="92"/>
      <c r="BDD329" s="92"/>
      <c r="BDE329" s="92"/>
      <c r="BDF329" s="92"/>
      <c r="BDG329" s="92"/>
      <c r="BDH329" s="92"/>
      <c r="BDI329" s="92"/>
      <c r="BDJ329" s="92"/>
      <c r="BDK329" s="92"/>
      <c r="BDL329" s="92"/>
      <c r="BDM329" s="92"/>
      <c r="BDN329" s="92"/>
      <c r="BDO329" s="92"/>
      <c r="BDP329" s="92"/>
      <c r="BDQ329" s="92"/>
      <c r="BDR329" s="92"/>
      <c r="BDS329" s="92"/>
      <c r="BDT329" s="92"/>
      <c r="BDU329" s="92"/>
      <c r="BDV329" s="92"/>
      <c r="BDW329" s="92"/>
      <c r="BDX329" s="92"/>
      <c r="BDY329" s="92"/>
      <c r="BDZ329" s="92"/>
      <c r="BEA329" s="92"/>
      <c r="BEB329" s="92"/>
      <c r="BEC329" s="92"/>
      <c r="BED329" s="92"/>
      <c r="BEE329" s="92"/>
      <c r="BEF329" s="92"/>
      <c r="BEG329" s="92"/>
      <c r="BEH329" s="92"/>
      <c r="BEI329" s="92"/>
      <c r="BEJ329" s="92"/>
      <c r="BEK329" s="92"/>
      <c r="BEL329" s="92"/>
      <c r="BEM329" s="92"/>
      <c r="BEN329" s="92"/>
      <c r="BEO329" s="92"/>
      <c r="BEP329" s="92"/>
      <c r="BEQ329" s="92"/>
      <c r="BER329" s="92"/>
      <c r="BES329" s="92"/>
      <c r="BET329" s="92"/>
      <c r="BEU329" s="92"/>
      <c r="BEV329" s="92"/>
      <c r="BEW329" s="92"/>
      <c r="BEX329" s="92"/>
      <c r="BEY329" s="92"/>
      <c r="BEZ329" s="92"/>
      <c r="BFA329" s="92"/>
      <c r="BFB329" s="92"/>
      <c r="BFC329" s="92"/>
      <c r="BFD329" s="92"/>
      <c r="BFE329" s="92"/>
      <c r="BFF329" s="92"/>
      <c r="BFG329" s="92"/>
      <c r="BFH329" s="92"/>
      <c r="BFI329" s="92"/>
      <c r="BFJ329" s="92"/>
      <c r="BFK329" s="92"/>
      <c r="BFL329" s="92"/>
      <c r="BFM329" s="92"/>
      <c r="BFN329" s="92"/>
      <c r="BFO329" s="92"/>
      <c r="BFP329" s="92"/>
      <c r="BFQ329" s="92"/>
      <c r="BFR329" s="92"/>
      <c r="BFS329" s="92"/>
      <c r="BFT329" s="92"/>
      <c r="BFU329" s="92"/>
      <c r="BFV329" s="92"/>
      <c r="BFW329" s="92"/>
      <c r="BFX329" s="92"/>
      <c r="BFY329" s="92"/>
      <c r="BFZ329" s="92"/>
      <c r="BGA329" s="92"/>
      <c r="BGB329" s="92"/>
      <c r="BGC329" s="92"/>
      <c r="BGD329" s="92"/>
      <c r="BGE329" s="92"/>
      <c r="BGF329" s="92"/>
      <c r="BGG329" s="92"/>
      <c r="BGH329" s="92"/>
      <c r="BGI329" s="92"/>
      <c r="BGJ329" s="92"/>
      <c r="BGK329" s="92"/>
      <c r="BGL329" s="92"/>
      <c r="BGM329" s="92"/>
      <c r="BGN329" s="92"/>
      <c r="BGO329" s="92"/>
      <c r="BGP329" s="92"/>
      <c r="BGQ329" s="92"/>
      <c r="BGR329" s="92"/>
      <c r="BGS329" s="92"/>
      <c r="BGT329" s="92"/>
      <c r="BGU329" s="92"/>
      <c r="BGV329" s="92"/>
      <c r="BGW329" s="92"/>
      <c r="BGX329" s="92"/>
      <c r="BGY329" s="92"/>
      <c r="BGZ329" s="92"/>
      <c r="BHA329" s="92"/>
      <c r="BHB329" s="92"/>
      <c r="BHC329" s="92"/>
      <c r="BHD329" s="92"/>
      <c r="BHE329" s="92"/>
      <c r="BHF329" s="92"/>
      <c r="BHG329" s="92"/>
      <c r="BHH329" s="92"/>
      <c r="BHI329" s="92"/>
      <c r="BHJ329" s="92"/>
      <c r="BHK329" s="92"/>
      <c r="BHL329" s="92"/>
      <c r="BHM329" s="92"/>
      <c r="BHN329" s="92"/>
      <c r="BHO329" s="92"/>
      <c r="BHP329" s="92"/>
      <c r="BHQ329" s="92"/>
      <c r="BHR329" s="92"/>
      <c r="BHS329" s="92"/>
      <c r="BHT329" s="92"/>
      <c r="BHU329" s="92"/>
      <c r="BHV329" s="92"/>
      <c r="BHW329" s="92"/>
      <c r="BHX329" s="92"/>
      <c r="BHY329" s="92"/>
      <c r="BHZ329" s="92"/>
      <c r="BIA329" s="92"/>
      <c r="BIB329" s="92"/>
      <c r="BIC329" s="92"/>
      <c r="BID329" s="92"/>
      <c r="BIE329" s="92"/>
      <c r="BIF329" s="92"/>
      <c r="BIG329" s="92"/>
      <c r="BIH329" s="92"/>
      <c r="BII329" s="92"/>
      <c r="BIJ329" s="92"/>
      <c r="BIK329" s="92"/>
      <c r="BIL329" s="92"/>
      <c r="BIM329" s="92"/>
      <c r="BIN329" s="92"/>
      <c r="BIO329" s="92"/>
      <c r="BIP329" s="92"/>
      <c r="BIQ329" s="92"/>
      <c r="BIR329" s="92"/>
      <c r="BIS329" s="92"/>
      <c r="BIT329" s="92"/>
      <c r="BIU329" s="92"/>
      <c r="BIV329" s="92"/>
      <c r="BIW329" s="92"/>
      <c r="BIX329" s="92"/>
      <c r="BIY329" s="92"/>
      <c r="BIZ329" s="92"/>
      <c r="BJA329" s="92"/>
      <c r="BJB329" s="92"/>
      <c r="BJC329" s="92"/>
      <c r="BJD329" s="92"/>
      <c r="BJE329" s="92"/>
      <c r="BJF329" s="92"/>
      <c r="BJG329" s="92"/>
      <c r="BJH329" s="92"/>
      <c r="BJI329" s="92"/>
      <c r="BJJ329" s="92"/>
      <c r="BJK329" s="92"/>
      <c r="BJL329" s="92"/>
      <c r="BJM329" s="92"/>
      <c r="BJN329" s="92"/>
      <c r="BJO329" s="92"/>
      <c r="BJP329" s="92"/>
      <c r="BJQ329" s="92"/>
      <c r="BJR329" s="92"/>
      <c r="BJS329" s="92"/>
      <c r="BJT329" s="92"/>
      <c r="BJU329" s="92"/>
      <c r="BJV329" s="92"/>
      <c r="BJW329" s="92"/>
      <c r="BJX329" s="92"/>
      <c r="BJY329" s="92"/>
      <c r="BJZ329" s="92"/>
      <c r="BKA329" s="92"/>
      <c r="BKB329" s="92"/>
      <c r="BKC329" s="92"/>
      <c r="BKD329" s="92"/>
      <c r="BKE329" s="92"/>
      <c r="BKF329" s="92"/>
      <c r="BKG329" s="92"/>
      <c r="BKH329" s="92"/>
      <c r="BKI329" s="92"/>
      <c r="BKJ329" s="92"/>
      <c r="BKK329" s="92"/>
      <c r="BKL329" s="92"/>
      <c r="BKM329" s="92"/>
      <c r="BKN329" s="92"/>
      <c r="BKO329" s="92"/>
      <c r="BKP329" s="92"/>
      <c r="BKQ329" s="92"/>
      <c r="BKR329" s="92"/>
      <c r="BKS329" s="92"/>
      <c r="BKT329" s="92"/>
      <c r="BKU329" s="92"/>
      <c r="BKV329" s="92"/>
      <c r="BKW329" s="92"/>
      <c r="BKX329" s="92"/>
      <c r="BKY329" s="92"/>
      <c r="BKZ329" s="92"/>
      <c r="BLA329" s="92"/>
      <c r="BLB329" s="92"/>
      <c r="BLC329" s="92"/>
      <c r="BLD329" s="92"/>
      <c r="BLE329" s="92"/>
      <c r="BLF329" s="92"/>
      <c r="BLG329" s="92"/>
      <c r="BLH329" s="92"/>
      <c r="BLI329" s="92"/>
      <c r="BLJ329" s="92"/>
      <c r="BLK329" s="92"/>
      <c r="BLL329" s="92"/>
      <c r="BLM329" s="92"/>
      <c r="BLN329" s="92"/>
      <c r="BLO329" s="92"/>
      <c r="BLP329" s="92"/>
      <c r="BLQ329" s="92"/>
      <c r="BLR329" s="92"/>
      <c r="BLS329" s="92"/>
      <c r="BLT329" s="92"/>
      <c r="BLU329" s="92"/>
      <c r="BLV329" s="92"/>
      <c r="BLW329" s="92"/>
      <c r="BLX329" s="92"/>
      <c r="BLY329" s="92"/>
      <c r="BLZ329" s="92"/>
      <c r="BMA329" s="92"/>
      <c r="BMB329" s="92"/>
      <c r="BMC329" s="92"/>
      <c r="BMD329" s="92"/>
      <c r="BME329" s="92"/>
      <c r="BMF329" s="92"/>
      <c r="BMG329" s="92"/>
      <c r="BMH329" s="92"/>
      <c r="BMI329" s="92"/>
      <c r="BMJ329" s="92"/>
      <c r="BMK329" s="92"/>
      <c r="BML329" s="92"/>
      <c r="BMM329" s="92"/>
      <c r="BMN329" s="92"/>
      <c r="BMO329" s="92"/>
      <c r="BMP329" s="92"/>
      <c r="BMQ329" s="92"/>
      <c r="BMR329" s="92"/>
      <c r="BMS329" s="92"/>
      <c r="BMT329" s="92"/>
      <c r="BMU329" s="92"/>
      <c r="BMV329" s="92"/>
      <c r="BMW329" s="92"/>
      <c r="BMX329" s="92"/>
      <c r="BMY329" s="92"/>
      <c r="BMZ329" s="92"/>
      <c r="BNA329" s="92"/>
      <c r="BNB329" s="92"/>
      <c r="BNC329" s="92"/>
      <c r="BND329" s="92"/>
      <c r="BNE329" s="92"/>
      <c r="BNF329" s="92"/>
      <c r="BNG329" s="92"/>
      <c r="BNH329" s="92"/>
      <c r="BNI329" s="92"/>
      <c r="BNJ329" s="92"/>
      <c r="BNK329" s="92"/>
      <c r="BNL329" s="92"/>
      <c r="BNM329" s="92"/>
      <c r="BNN329" s="92"/>
      <c r="BNO329" s="92"/>
      <c r="BNP329" s="92"/>
      <c r="BNQ329" s="92"/>
      <c r="BNR329" s="92"/>
      <c r="BNS329" s="92"/>
      <c r="BNT329" s="92"/>
      <c r="BNU329" s="92"/>
      <c r="BNV329" s="92"/>
      <c r="BNW329" s="92"/>
      <c r="BNX329" s="92"/>
      <c r="BNY329" s="92"/>
      <c r="BNZ329" s="92"/>
      <c r="BOA329" s="92"/>
      <c r="BOB329" s="92"/>
      <c r="BOC329" s="92"/>
      <c r="BOD329" s="92"/>
      <c r="BOE329" s="92"/>
      <c r="BOF329" s="92"/>
      <c r="BOG329" s="92"/>
      <c r="BOH329" s="92"/>
      <c r="BOI329" s="92"/>
      <c r="BOJ329" s="92"/>
      <c r="BOK329" s="92"/>
      <c r="BOL329" s="92"/>
      <c r="BOM329" s="92"/>
      <c r="BON329" s="92"/>
      <c r="BOO329" s="92"/>
      <c r="BOP329" s="92"/>
      <c r="BOQ329" s="92"/>
      <c r="BOR329" s="92"/>
      <c r="BOS329" s="92"/>
      <c r="BOT329" s="92"/>
      <c r="BOU329" s="92"/>
      <c r="BOV329" s="92"/>
      <c r="BOW329" s="92"/>
      <c r="BOX329" s="92"/>
      <c r="BOY329" s="92"/>
      <c r="BOZ329" s="92"/>
      <c r="BPA329" s="92"/>
      <c r="BPB329" s="92"/>
      <c r="BPC329" s="92"/>
      <c r="BPD329" s="92"/>
      <c r="BPE329" s="92"/>
      <c r="BPF329" s="92"/>
      <c r="BPG329" s="92"/>
      <c r="BPH329" s="92"/>
      <c r="BPI329" s="92"/>
      <c r="BPJ329" s="92"/>
      <c r="BPK329" s="92"/>
      <c r="BPL329" s="92"/>
      <c r="BPM329" s="92"/>
      <c r="BPN329" s="92"/>
      <c r="BPO329" s="92"/>
      <c r="BPP329" s="92"/>
      <c r="BPQ329" s="92"/>
      <c r="BPR329" s="92"/>
      <c r="BPS329" s="92"/>
      <c r="BPT329" s="92"/>
      <c r="BPU329" s="92"/>
      <c r="BPV329" s="92"/>
      <c r="BPW329" s="92"/>
      <c r="BPX329" s="92"/>
      <c r="BPY329" s="92"/>
      <c r="BPZ329" s="92"/>
      <c r="BQA329" s="92"/>
      <c r="BQB329" s="92"/>
      <c r="BQC329" s="92"/>
      <c r="BQD329" s="92"/>
      <c r="BQE329" s="92"/>
      <c r="BQF329" s="92"/>
      <c r="BQG329" s="92"/>
      <c r="BQH329" s="92"/>
      <c r="BQI329" s="92"/>
      <c r="BQJ329" s="92"/>
      <c r="BQK329" s="92"/>
      <c r="BQL329" s="92"/>
      <c r="BQM329" s="92"/>
      <c r="BQN329" s="92"/>
      <c r="BQO329" s="92"/>
      <c r="BQP329" s="92"/>
      <c r="BQQ329" s="92"/>
      <c r="BQR329" s="92"/>
      <c r="BQS329" s="92"/>
      <c r="BQT329" s="92"/>
      <c r="BQU329" s="92"/>
      <c r="BQV329" s="92"/>
      <c r="BQW329" s="92"/>
      <c r="BQX329" s="92"/>
      <c r="BQY329" s="92"/>
      <c r="BQZ329" s="92"/>
      <c r="BRA329" s="92"/>
      <c r="BRB329" s="92"/>
      <c r="BRC329" s="92"/>
      <c r="BRD329" s="92"/>
      <c r="BRE329" s="92"/>
      <c r="BRF329" s="92"/>
      <c r="BRG329" s="92"/>
      <c r="BRH329" s="92"/>
      <c r="BRI329" s="92"/>
      <c r="BRJ329" s="92"/>
      <c r="BRK329" s="92"/>
      <c r="BRL329" s="92"/>
      <c r="BRM329" s="92"/>
      <c r="BRN329" s="92"/>
      <c r="BRO329" s="92"/>
      <c r="BRP329" s="92"/>
      <c r="BRQ329" s="92"/>
      <c r="BRR329" s="92"/>
      <c r="BRS329" s="92"/>
      <c r="BRT329" s="92"/>
      <c r="BRU329" s="92"/>
      <c r="BRV329" s="92"/>
      <c r="BRW329" s="92"/>
      <c r="BRX329" s="92"/>
      <c r="BRY329" s="92"/>
      <c r="BRZ329" s="92"/>
      <c r="BSA329" s="92"/>
      <c r="BSB329" s="92"/>
      <c r="BSC329" s="92"/>
      <c r="BSD329" s="92"/>
      <c r="BSE329" s="92"/>
      <c r="BSF329" s="92"/>
      <c r="BSG329" s="92"/>
      <c r="BSH329" s="92"/>
      <c r="BSI329" s="92"/>
      <c r="BSJ329" s="92"/>
      <c r="BSK329" s="92"/>
      <c r="BSL329" s="92"/>
      <c r="BSM329" s="92"/>
      <c r="BSN329" s="92"/>
      <c r="BSO329" s="92"/>
      <c r="BSP329" s="92"/>
      <c r="BSQ329" s="92"/>
      <c r="BSR329" s="92"/>
      <c r="BSS329" s="92"/>
      <c r="BST329" s="92"/>
      <c r="BSU329" s="92"/>
      <c r="BSV329" s="92"/>
      <c r="BSW329" s="92"/>
      <c r="BSX329" s="92"/>
      <c r="BSY329" s="92"/>
      <c r="BSZ329" s="92"/>
      <c r="BTA329" s="92"/>
      <c r="BTB329" s="92"/>
      <c r="BTC329" s="92"/>
      <c r="BTD329" s="92"/>
      <c r="BTE329" s="92"/>
      <c r="BTF329" s="92"/>
      <c r="BTG329" s="92"/>
      <c r="BTH329" s="92"/>
      <c r="BTI329" s="92"/>
      <c r="BTJ329" s="92"/>
      <c r="BTK329" s="92"/>
      <c r="BTL329" s="92"/>
      <c r="BTM329" s="92"/>
      <c r="BTN329" s="92"/>
      <c r="BTO329" s="92"/>
      <c r="BTP329" s="92"/>
      <c r="BTQ329" s="92"/>
      <c r="BTR329" s="92"/>
      <c r="BTS329" s="92"/>
      <c r="BTT329" s="92"/>
      <c r="BTU329" s="92"/>
      <c r="BTV329" s="92"/>
      <c r="BTW329" s="92"/>
      <c r="BTX329" s="92"/>
      <c r="BTY329" s="92"/>
      <c r="BTZ329" s="92"/>
      <c r="BUA329" s="92"/>
      <c r="BUB329" s="92"/>
      <c r="BUC329" s="92"/>
      <c r="BUD329" s="92"/>
      <c r="BUE329" s="92"/>
      <c r="BUF329" s="92"/>
      <c r="BUG329" s="92"/>
      <c r="BUH329" s="92"/>
      <c r="BUI329" s="92"/>
      <c r="BUJ329" s="92"/>
      <c r="BUK329" s="92"/>
      <c r="BUL329" s="92"/>
      <c r="BUM329" s="92"/>
      <c r="BUN329" s="92"/>
      <c r="BUO329" s="92"/>
      <c r="BUP329" s="92"/>
      <c r="BUQ329" s="92"/>
      <c r="BUR329" s="92"/>
      <c r="BUS329" s="92"/>
      <c r="BUT329" s="92"/>
      <c r="BUU329" s="92"/>
      <c r="BUV329" s="92"/>
      <c r="BUW329" s="92"/>
      <c r="BUX329" s="92"/>
      <c r="BUY329" s="92"/>
      <c r="BUZ329" s="92"/>
      <c r="BVA329" s="92"/>
      <c r="BVB329" s="92"/>
      <c r="BVC329" s="92"/>
      <c r="BVD329" s="92"/>
      <c r="BVE329" s="92"/>
      <c r="BVF329" s="92"/>
      <c r="BVG329" s="92"/>
      <c r="BVH329" s="92"/>
      <c r="BVI329" s="92"/>
      <c r="BVJ329" s="92"/>
      <c r="BVK329" s="92"/>
      <c r="BVL329" s="92"/>
      <c r="BVM329" s="92"/>
      <c r="BVN329" s="92"/>
      <c r="BVO329" s="92"/>
      <c r="BVP329" s="92"/>
      <c r="BVQ329" s="92"/>
      <c r="BVR329" s="92"/>
      <c r="BVS329" s="92"/>
      <c r="BVT329" s="92"/>
      <c r="BVU329" s="92"/>
      <c r="BVV329" s="92"/>
      <c r="BVW329" s="92"/>
      <c r="BVX329" s="92"/>
      <c r="BVY329" s="92"/>
      <c r="BVZ329" s="92"/>
      <c r="BWA329" s="92"/>
      <c r="BWB329" s="92"/>
      <c r="BWC329" s="92"/>
      <c r="BWD329" s="92"/>
      <c r="BWE329" s="92"/>
      <c r="BWF329" s="92"/>
      <c r="BWG329" s="92"/>
      <c r="BWH329" s="92"/>
      <c r="BWI329" s="92"/>
      <c r="BWJ329" s="92"/>
      <c r="BWK329" s="92"/>
      <c r="BWL329" s="92"/>
      <c r="BWM329" s="92"/>
      <c r="BWN329" s="92"/>
      <c r="BWO329" s="92"/>
      <c r="BWP329" s="92"/>
      <c r="BWQ329" s="92"/>
      <c r="BWR329" s="92"/>
      <c r="BWS329" s="92"/>
      <c r="BWT329" s="92"/>
      <c r="BWU329" s="92"/>
      <c r="BWV329" s="92"/>
      <c r="BWW329" s="92"/>
      <c r="BWX329" s="92"/>
      <c r="BWY329" s="92"/>
      <c r="BWZ329" s="92"/>
      <c r="BXA329" s="92"/>
      <c r="BXB329" s="92"/>
      <c r="BXC329" s="92"/>
      <c r="BXD329" s="92"/>
      <c r="BXE329" s="92"/>
      <c r="BXF329" s="92"/>
      <c r="BXG329" s="92"/>
      <c r="BXH329" s="92"/>
      <c r="BXI329" s="92"/>
      <c r="BXJ329" s="92"/>
      <c r="BXK329" s="92"/>
      <c r="BXL329" s="92"/>
      <c r="BXM329" s="92"/>
      <c r="BXN329" s="92"/>
      <c r="BXO329" s="92"/>
      <c r="BXP329" s="92"/>
      <c r="BXQ329" s="92"/>
      <c r="BXR329" s="92"/>
      <c r="BXS329" s="92"/>
      <c r="BXT329" s="92"/>
      <c r="BXU329" s="92"/>
      <c r="BXV329" s="92"/>
      <c r="BXW329" s="92"/>
      <c r="BXX329" s="92"/>
      <c r="BXY329" s="92"/>
      <c r="BXZ329" s="92"/>
      <c r="BYA329" s="92"/>
      <c r="BYB329" s="92"/>
      <c r="BYC329" s="92"/>
      <c r="BYD329" s="92"/>
      <c r="BYE329" s="92"/>
      <c r="BYF329" s="92"/>
      <c r="BYG329" s="92"/>
      <c r="BYH329" s="92"/>
      <c r="BYI329" s="92"/>
      <c r="BYJ329" s="92"/>
      <c r="BYK329" s="92"/>
      <c r="BYL329" s="92"/>
      <c r="BYM329" s="92"/>
      <c r="BYN329" s="92"/>
      <c r="BYO329" s="92"/>
      <c r="BYP329" s="92"/>
      <c r="BYQ329" s="92"/>
      <c r="BYR329" s="92"/>
      <c r="BYS329" s="92"/>
      <c r="BYT329" s="92"/>
      <c r="BYU329" s="92"/>
      <c r="BYV329" s="92"/>
      <c r="BYW329" s="92"/>
      <c r="BYX329" s="92"/>
      <c r="BYY329" s="92"/>
      <c r="BYZ329" s="92"/>
      <c r="BZA329" s="92"/>
      <c r="BZB329" s="92"/>
      <c r="BZC329" s="92"/>
      <c r="BZD329" s="92"/>
      <c r="BZE329" s="92"/>
      <c r="BZF329" s="92"/>
      <c r="BZG329" s="92"/>
      <c r="BZH329" s="92"/>
      <c r="BZI329" s="92"/>
      <c r="BZJ329" s="92"/>
      <c r="BZK329" s="92"/>
      <c r="BZL329" s="92"/>
      <c r="BZM329" s="92"/>
      <c r="BZN329" s="92"/>
      <c r="BZO329" s="92"/>
      <c r="BZP329" s="92"/>
      <c r="BZQ329" s="92"/>
      <c r="BZR329" s="92"/>
      <c r="BZS329" s="92"/>
      <c r="BZT329" s="92"/>
      <c r="BZU329" s="92"/>
      <c r="BZV329" s="92"/>
      <c r="BZW329" s="92"/>
      <c r="BZX329" s="92"/>
      <c r="BZY329" s="92"/>
      <c r="BZZ329" s="92"/>
      <c r="CAA329" s="92"/>
      <c r="CAB329" s="92"/>
      <c r="CAC329" s="92"/>
      <c r="CAD329" s="92"/>
      <c r="CAE329" s="92"/>
      <c r="CAF329" s="92"/>
      <c r="CAG329" s="92"/>
      <c r="CAH329" s="92"/>
      <c r="CAI329" s="92"/>
      <c r="CAJ329" s="92"/>
      <c r="CAK329" s="92"/>
      <c r="CAL329" s="92"/>
      <c r="CAM329" s="92"/>
      <c r="CAN329" s="92"/>
      <c r="CAO329" s="92"/>
      <c r="CAP329" s="92"/>
      <c r="CAQ329" s="92"/>
      <c r="CAR329" s="92"/>
      <c r="CAS329" s="92"/>
      <c r="CAT329" s="92"/>
      <c r="CAU329" s="92"/>
      <c r="CAV329" s="92"/>
      <c r="CAW329" s="92"/>
      <c r="CAX329" s="92"/>
      <c r="CAY329" s="92"/>
      <c r="CAZ329" s="92"/>
      <c r="CBA329" s="92"/>
      <c r="CBB329" s="92"/>
      <c r="CBC329" s="92"/>
      <c r="CBD329" s="92"/>
      <c r="CBE329" s="92"/>
      <c r="CBF329" s="92"/>
      <c r="CBG329" s="92"/>
      <c r="CBH329" s="92"/>
      <c r="CBI329" s="92"/>
      <c r="CBJ329" s="92"/>
      <c r="CBK329" s="92"/>
      <c r="CBL329" s="92"/>
      <c r="CBM329" s="92"/>
      <c r="CBN329" s="92"/>
      <c r="CBO329" s="92"/>
      <c r="CBP329" s="92"/>
      <c r="CBQ329" s="92"/>
      <c r="CBR329" s="92"/>
      <c r="CBS329" s="92"/>
      <c r="CBT329" s="92"/>
      <c r="CBU329" s="92"/>
      <c r="CBV329" s="92"/>
      <c r="CBW329" s="92"/>
      <c r="CBX329" s="92"/>
      <c r="CBY329" s="92"/>
      <c r="CBZ329" s="92"/>
      <c r="CCA329" s="92"/>
      <c r="CCB329" s="92"/>
      <c r="CCC329" s="92"/>
      <c r="CCD329" s="92"/>
      <c r="CCE329" s="92"/>
      <c r="CCF329" s="92"/>
      <c r="CCG329" s="92"/>
      <c r="CCH329" s="92"/>
      <c r="CCI329" s="92"/>
      <c r="CCJ329" s="92"/>
      <c r="CCK329" s="92"/>
      <c r="CCL329" s="92"/>
      <c r="CCM329" s="92"/>
      <c r="CCN329" s="92"/>
      <c r="CCO329" s="92"/>
      <c r="CCP329" s="92"/>
      <c r="CCQ329" s="92"/>
      <c r="CCR329" s="92"/>
      <c r="CCS329" s="92"/>
      <c r="CCT329" s="92"/>
      <c r="CCU329" s="92"/>
      <c r="CCV329" s="92"/>
      <c r="CCW329" s="92"/>
      <c r="CCX329" s="92"/>
      <c r="CCY329" s="92"/>
      <c r="CCZ329" s="92"/>
      <c r="CDA329" s="92"/>
      <c r="CDB329" s="92"/>
      <c r="CDC329" s="92"/>
      <c r="CDD329" s="92"/>
      <c r="CDE329" s="92"/>
      <c r="CDF329" s="92"/>
      <c r="CDG329" s="92"/>
      <c r="CDH329" s="92"/>
      <c r="CDI329" s="92"/>
      <c r="CDJ329" s="92"/>
      <c r="CDK329" s="92"/>
      <c r="CDL329" s="92"/>
      <c r="CDM329" s="92"/>
      <c r="CDN329" s="92"/>
      <c r="CDO329" s="92"/>
      <c r="CDP329" s="92"/>
      <c r="CDQ329" s="92"/>
      <c r="CDR329" s="92"/>
      <c r="CDS329" s="92"/>
      <c r="CDT329" s="92"/>
      <c r="CDU329" s="92"/>
      <c r="CDV329" s="92"/>
      <c r="CDW329" s="92"/>
      <c r="CDX329" s="92"/>
      <c r="CDY329" s="92"/>
      <c r="CDZ329" s="92"/>
      <c r="CEA329" s="92"/>
      <c r="CEB329" s="92"/>
      <c r="CEC329" s="92"/>
      <c r="CED329" s="92"/>
      <c r="CEE329" s="92"/>
      <c r="CEF329" s="92"/>
      <c r="CEG329" s="92"/>
      <c r="CEH329" s="92"/>
      <c r="CEI329" s="92"/>
      <c r="CEJ329" s="92"/>
      <c r="CEK329" s="92"/>
      <c r="CEL329" s="92"/>
      <c r="CEM329" s="92"/>
      <c r="CEN329" s="92"/>
      <c r="CEO329" s="92"/>
      <c r="CEP329" s="92"/>
      <c r="CEQ329" s="92"/>
      <c r="CER329" s="92"/>
      <c r="CES329" s="92"/>
      <c r="CET329" s="92"/>
      <c r="CEU329" s="92"/>
      <c r="CEV329" s="92"/>
      <c r="CEW329" s="92"/>
      <c r="CEX329" s="92"/>
      <c r="CEY329" s="92"/>
      <c r="CEZ329" s="92"/>
      <c r="CFA329" s="92"/>
      <c r="CFB329" s="92"/>
      <c r="CFC329" s="92"/>
      <c r="CFD329" s="92"/>
      <c r="CFE329" s="92"/>
      <c r="CFF329" s="92"/>
      <c r="CFG329" s="92"/>
      <c r="CFH329" s="92"/>
      <c r="CFI329" s="92"/>
      <c r="CFJ329" s="92"/>
      <c r="CFK329" s="92"/>
      <c r="CFL329" s="92"/>
      <c r="CFM329" s="92"/>
      <c r="CFN329" s="92"/>
      <c r="CFO329" s="92"/>
      <c r="CFP329" s="92"/>
      <c r="CFQ329" s="92"/>
      <c r="CFR329" s="92"/>
      <c r="CFS329" s="92"/>
      <c r="CFT329" s="92"/>
      <c r="CFU329" s="92"/>
      <c r="CFV329" s="92"/>
      <c r="CFW329" s="92"/>
      <c r="CFX329" s="92"/>
      <c r="CFY329" s="92"/>
      <c r="CFZ329" s="92"/>
      <c r="CGA329" s="92"/>
      <c r="CGB329" s="92"/>
      <c r="CGC329" s="92"/>
      <c r="CGD329" s="92"/>
      <c r="CGE329" s="92"/>
      <c r="CGF329" s="92"/>
      <c r="CGG329" s="92"/>
      <c r="CGH329" s="92"/>
      <c r="CGI329" s="92"/>
      <c r="CGJ329" s="92"/>
      <c r="CGK329" s="92"/>
      <c r="CGL329" s="92"/>
      <c r="CGM329" s="92"/>
      <c r="CGN329" s="92"/>
      <c r="CGO329" s="92"/>
      <c r="CGP329" s="92"/>
      <c r="CGQ329" s="92"/>
      <c r="CGR329" s="92"/>
      <c r="CGS329" s="92"/>
      <c r="CGT329" s="92"/>
      <c r="CGU329" s="92"/>
      <c r="CGV329" s="92"/>
      <c r="CGW329" s="92"/>
      <c r="CGX329" s="92"/>
      <c r="CGY329" s="92"/>
      <c r="CGZ329" s="92"/>
      <c r="CHA329" s="92"/>
      <c r="CHB329" s="92"/>
      <c r="CHC329" s="92"/>
      <c r="CHD329" s="92"/>
      <c r="CHE329" s="92"/>
      <c r="CHF329" s="92"/>
      <c r="CHG329" s="92"/>
      <c r="CHH329" s="92"/>
      <c r="CHI329" s="92"/>
      <c r="CHJ329" s="92"/>
      <c r="CHK329" s="92"/>
      <c r="CHL329" s="92"/>
      <c r="CHM329" s="92"/>
      <c r="CHN329" s="92"/>
      <c r="CHO329" s="92"/>
      <c r="CHP329" s="92"/>
      <c r="CHQ329" s="92"/>
      <c r="CHR329" s="92"/>
      <c r="CHS329" s="92"/>
      <c r="CHT329" s="92"/>
      <c r="CHU329" s="92"/>
      <c r="CHV329" s="92"/>
      <c r="CHW329" s="92"/>
      <c r="CHX329" s="92"/>
      <c r="CHY329" s="92"/>
      <c r="CHZ329" s="92"/>
      <c r="CIA329" s="92"/>
      <c r="CIB329" s="92"/>
      <c r="CIC329" s="92"/>
      <c r="CID329" s="92"/>
      <c r="CIE329" s="92"/>
      <c r="CIF329" s="92"/>
      <c r="CIG329" s="92"/>
      <c r="CIH329" s="92"/>
      <c r="CII329" s="92"/>
      <c r="CIJ329" s="92"/>
      <c r="CIK329" s="92"/>
      <c r="CIL329" s="92"/>
      <c r="CIM329" s="92"/>
      <c r="CIN329" s="92"/>
      <c r="CIO329" s="92"/>
      <c r="CIP329" s="92"/>
      <c r="CIQ329" s="92"/>
      <c r="CIR329" s="92"/>
      <c r="CIS329" s="92"/>
      <c r="CIT329" s="92"/>
      <c r="CIU329" s="92"/>
      <c r="CIV329" s="92"/>
      <c r="CIW329" s="92"/>
      <c r="CIX329" s="92"/>
      <c r="CIY329" s="92"/>
      <c r="CIZ329" s="92"/>
      <c r="CJA329" s="92"/>
      <c r="CJB329" s="92"/>
      <c r="CJC329" s="92"/>
      <c r="CJD329" s="92"/>
      <c r="CJE329" s="92"/>
      <c r="CJF329" s="92"/>
      <c r="CJG329" s="92"/>
      <c r="CJH329" s="92"/>
      <c r="CJI329" s="92"/>
      <c r="CJJ329" s="92"/>
      <c r="CJK329" s="92"/>
      <c r="CJL329" s="92"/>
      <c r="CJM329" s="92"/>
      <c r="CJN329" s="92"/>
      <c r="CJO329" s="92"/>
      <c r="CJP329" s="92"/>
      <c r="CJQ329" s="92"/>
      <c r="CJR329" s="92"/>
      <c r="CJS329" s="92"/>
      <c r="CJT329" s="92"/>
      <c r="CJU329" s="92"/>
      <c r="CJV329" s="92"/>
      <c r="CJW329" s="92"/>
      <c r="CJX329" s="92"/>
      <c r="CJY329" s="92"/>
      <c r="CJZ329" s="92"/>
      <c r="CKA329" s="92"/>
      <c r="CKB329" s="92"/>
      <c r="CKC329" s="92"/>
      <c r="CKD329" s="92"/>
      <c r="CKE329" s="92"/>
      <c r="CKF329" s="92"/>
      <c r="CKG329" s="92"/>
      <c r="CKH329" s="92"/>
      <c r="CKI329" s="92"/>
      <c r="CKJ329" s="92"/>
      <c r="CKK329" s="92"/>
      <c r="CKL329" s="92"/>
      <c r="CKM329" s="92"/>
      <c r="CKN329" s="92"/>
      <c r="CKO329" s="92"/>
      <c r="CKP329" s="92"/>
      <c r="CKQ329" s="92"/>
      <c r="CKR329" s="92"/>
      <c r="CKS329" s="92"/>
      <c r="CKT329" s="92"/>
      <c r="CKU329" s="92"/>
      <c r="CKV329" s="92"/>
      <c r="CKW329" s="92"/>
      <c r="CKX329" s="92"/>
      <c r="CKY329" s="92"/>
      <c r="CKZ329" s="92"/>
      <c r="CLA329" s="92"/>
      <c r="CLB329" s="92"/>
      <c r="CLC329" s="92"/>
      <c r="CLD329" s="92"/>
      <c r="CLE329" s="92"/>
      <c r="CLF329" s="92"/>
      <c r="CLG329" s="92"/>
      <c r="CLH329" s="92"/>
      <c r="CLI329" s="92"/>
      <c r="CLJ329" s="92"/>
      <c r="CLK329" s="92"/>
      <c r="CLL329" s="92"/>
      <c r="CLM329" s="92"/>
      <c r="CLN329" s="92"/>
      <c r="CLO329" s="92"/>
      <c r="CLP329" s="92"/>
      <c r="CLQ329" s="92"/>
      <c r="CLR329" s="92"/>
      <c r="CLS329" s="92"/>
      <c r="CLT329" s="92"/>
      <c r="CLU329" s="92"/>
      <c r="CLV329" s="92"/>
      <c r="CLW329" s="92"/>
      <c r="CLX329" s="92"/>
      <c r="CLY329" s="92"/>
      <c r="CLZ329" s="92"/>
      <c r="CMA329" s="92"/>
      <c r="CMB329" s="92"/>
      <c r="CMC329" s="92"/>
      <c r="CMD329" s="92"/>
      <c r="CME329" s="92"/>
      <c r="CMF329" s="92"/>
      <c r="CMG329" s="92"/>
      <c r="CMH329" s="92"/>
      <c r="CMI329" s="92"/>
      <c r="CMJ329" s="92"/>
      <c r="CMK329" s="92"/>
      <c r="CML329" s="92"/>
      <c r="CMM329" s="92"/>
      <c r="CMN329" s="92"/>
      <c r="CMO329" s="92"/>
      <c r="CMP329" s="92"/>
      <c r="CMQ329" s="92"/>
      <c r="CMR329" s="92"/>
      <c r="CMS329" s="92"/>
      <c r="CMT329" s="92"/>
      <c r="CMU329" s="92"/>
      <c r="CMV329" s="92"/>
      <c r="CMW329" s="92"/>
      <c r="CMX329" s="92"/>
      <c r="CMY329" s="92"/>
      <c r="CMZ329" s="92"/>
      <c r="CNA329" s="92"/>
      <c r="CNB329" s="92"/>
      <c r="CNC329" s="92"/>
      <c r="CND329" s="92"/>
      <c r="CNE329" s="92"/>
      <c r="CNF329" s="92"/>
      <c r="CNG329" s="92"/>
      <c r="CNH329" s="92"/>
      <c r="CNI329" s="92"/>
      <c r="CNJ329" s="92"/>
      <c r="CNK329" s="92"/>
      <c r="CNL329" s="92"/>
      <c r="CNM329" s="92"/>
      <c r="CNN329" s="92"/>
      <c r="CNO329" s="92"/>
      <c r="CNP329" s="92"/>
      <c r="CNQ329" s="92"/>
      <c r="CNR329" s="92"/>
      <c r="CNS329" s="92"/>
      <c r="CNT329" s="92"/>
      <c r="CNU329" s="92"/>
      <c r="CNV329" s="92"/>
      <c r="CNW329" s="92"/>
      <c r="CNX329" s="92"/>
      <c r="CNY329" s="92"/>
      <c r="CNZ329" s="92"/>
      <c r="COA329" s="92"/>
      <c r="COB329" s="92"/>
      <c r="COC329" s="92"/>
      <c r="COD329" s="92"/>
      <c r="COE329" s="92"/>
      <c r="COF329" s="92"/>
      <c r="COG329" s="92"/>
      <c r="COH329" s="92"/>
      <c r="COI329" s="92"/>
      <c r="COJ329" s="92"/>
      <c r="COK329" s="92"/>
      <c r="COL329" s="92"/>
      <c r="COM329" s="92"/>
      <c r="CON329" s="92"/>
      <c r="COO329" s="92"/>
      <c r="COP329" s="92"/>
      <c r="COQ329" s="92"/>
      <c r="COR329" s="92"/>
      <c r="COS329" s="92"/>
      <c r="COT329" s="92"/>
      <c r="COU329" s="92"/>
      <c r="COV329" s="92"/>
      <c r="COW329" s="92"/>
      <c r="COX329" s="92"/>
      <c r="COY329" s="92"/>
      <c r="COZ329" s="92"/>
      <c r="CPA329" s="92"/>
      <c r="CPB329" s="92"/>
      <c r="CPC329" s="92"/>
      <c r="CPD329" s="92"/>
      <c r="CPE329" s="92"/>
      <c r="CPF329" s="92"/>
      <c r="CPG329" s="92"/>
      <c r="CPH329" s="92"/>
      <c r="CPI329" s="92"/>
      <c r="CPJ329" s="92"/>
      <c r="CPK329" s="92"/>
      <c r="CPL329" s="92"/>
      <c r="CPM329" s="92"/>
      <c r="CPN329" s="92"/>
      <c r="CPO329" s="92"/>
      <c r="CPP329" s="92"/>
      <c r="CPQ329" s="92"/>
      <c r="CPR329" s="92"/>
      <c r="CPS329" s="92"/>
      <c r="CPT329" s="92"/>
      <c r="CPU329" s="92"/>
      <c r="CPV329" s="92"/>
      <c r="CPW329" s="92"/>
      <c r="CPX329" s="92"/>
      <c r="CPY329" s="92"/>
      <c r="CPZ329" s="92"/>
      <c r="CQA329" s="92"/>
      <c r="CQB329" s="92"/>
      <c r="CQC329" s="92"/>
      <c r="CQD329" s="92"/>
      <c r="CQE329" s="92"/>
      <c r="CQF329" s="92"/>
      <c r="CQG329" s="92"/>
      <c r="CQH329" s="92"/>
      <c r="CQI329" s="92"/>
      <c r="CQJ329" s="92"/>
      <c r="CQK329" s="92"/>
      <c r="CQL329" s="92"/>
      <c r="CQM329" s="92"/>
      <c r="CQN329" s="92"/>
      <c r="CQO329" s="92"/>
      <c r="CQP329" s="92"/>
      <c r="CQQ329" s="92"/>
      <c r="CQR329" s="92"/>
      <c r="CQS329" s="92"/>
      <c r="CQT329" s="92"/>
      <c r="CQU329" s="92"/>
      <c r="CQV329" s="92"/>
      <c r="CQW329" s="92"/>
      <c r="CQX329" s="92"/>
      <c r="CQY329" s="92"/>
      <c r="CQZ329" s="92"/>
      <c r="CRA329" s="92"/>
      <c r="CRB329" s="92"/>
      <c r="CRC329" s="92"/>
      <c r="CRD329" s="92"/>
      <c r="CRE329" s="92"/>
      <c r="CRF329" s="92"/>
      <c r="CRG329" s="92"/>
      <c r="CRH329" s="92"/>
      <c r="CRI329" s="92"/>
      <c r="CRJ329" s="92"/>
      <c r="CRK329" s="92"/>
      <c r="CRL329" s="92"/>
      <c r="CRM329" s="92"/>
      <c r="CRN329" s="92"/>
      <c r="CRO329" s="92"/>
      <c r="CRP329" s="92"/>
      <c r="CRQ329" s="92"/>
      <c r="CRR329" s="92"/>
      <c r="CRS329" s="92"/>
      <c r="CRT329" s="92"/>
      <c r="CRU329" s="92"/>
      <c r="CRV329" s="92"/>
      <c r="CRW329" s="92"/>
      <c r="CRX329" s="92"/>
      <c r="CRY329" s="92"/>
      <c r="CRZ329" s="92"/>
      <c r="CSA329" s="92"/>
      <c r="CSB329" s="92"/>
      <c r="CSC329" s="92"/>
      <c r="CSD329" s="92"/>
      <c r="CSE329" s="92"/>
      <c r="CSF329" s="92"/>
      <c r="CSG329" s="92"/>
      <c r="CSH329" s="92"/>
      <c r="CSI329" s="92"/>
      <c r="CSJ329" s="92"/>
      <c r="CSK329" s="92"/>
      <c r="CSL329" s="92"/>
      <c r="CSM329" s="92"/>
      <c r="CSN329" s="92"/>
      <c r="CSO329" s="92"/>
      <c r="CSP329" s="92"/>
      <c r="CSQ329" s="92"/>
      <c r="CSR329" s="92"/>
      <c r="CSS329" s="92"/>
      <c r="CST329" s="92"/>
      <c r="CSU329" s="92"/>
      <c r="CSV329" s="92"/>
      <c r="CSW329" s="92"/>
      <c r="CSX329" s="92"/>
      <c r="CSY329" s="92"/>
      <c r="CSZ329" s="92"/>
      <c r="CTA329" s="92"/>
      <c r="CTB329" s="92"/>
      <c r="CTC329" s="92"/>
      <c r="CTD329" s="92"/>
      <c r="CTE329" s="92"/>
      <c r="CTF329" s="92"/>
      <c r="CTG329" s="92"/>
      <c r="CTH329" s="92"/>
      <c r="CTI329" s="92"/>
      <c r="CTJ329" s="92"/>
      <c r="CTK329" s="92"/>
      <c r="CTL329" s="92"/>
      <c r="CTM329" s="92"/>
      <c r="CTN329" s="92"/>
      <c r="CTO329" s="92"/>
      <c r="CTP329" s="92"/>
      <c r="CTQ329" s="92"/>
      <c r="CTR329" s="92"/>
      <c r="CTS329" s="92"/>
      <c r="CTT329" s="92"/>
      <c r="CTU329" s="92"/>
      <c r="CTV329" s="92"/>
      <c r="CTW329" s="92"/>
      <c r="CTX329" s="92"/>
      <c r="CTY329" s="92"/>
      <c r="CTZ329" s="92"/>
      <c r="CUA329" s="92"/>
      <c r="CUB329" s="92"/>
      <c r="CUC329" s="92"/>
      <c r="CUD329" s="92"/>
      <c r="CUE329" s="92"/>
      <c r="CUF329" s="92"/>
      <c r="CUG329" s="92"/>
      <c r="CUH329" s="92"/>
      <c r="CUI329" s="92"/>
      <c r="CUJ329" s="92"/>
      <c r="CUK329" s="92"/>
      <c r="CUL329" s="92"/>
      <c r="CUM329" s="92"/>
      <c r="CUN329" s="92"/>
      <c r="CUO329" s="92"/>
      <c r="CUP329" s="92"/>
      <c r="CUQ329" s="92"/>
      <c r="CUR329" s="92"/>
      <c r="CUS329" s="92"/>
      <c r="CUT329" s="92"/>
      <c r="CUU329" s="92"/>
      <c r="CUV329" s="92"/>
      <c r="CUW329" s="92"/>
      <c r="CUX329" s="92"/>
      <c r="CUY329" s="92"/>
      <c r="CUZ329" s="92"/>
      <c r="CVA329" s="92"/>
      <c r="CVB329" s="92"/>
      <c r="CVC329" s="92"/>
      <c r="CVD329" s="92"/>
      <c r="CVE329" s="92"/>
      <c r="CVF329" s="92"/>
      <c r="CVG329" s="92"/>
      <c r="CVH329" s="92"/>
      <c r="CVI329" s="92"/>
      <c r="CVJ329" s="92"/>
      <c r="CVK329" s="92"/>
      <c r="CVL329" s="92"/>
      <c r="CVM329" s="92"/>
      <c r="CVN329" s="92"/>
      <c r="CVO329" s="92"/>
      <c r="CVP329" s="92"/>
      <c r="CVQ329" s="92"/>
      <c r="CVR329" s="92"/>
      <c r="CVS329" s="92"/>
      <c r="CVT329" s="92"/>
      <c r="CVU329" s="92"/>
      <c r="CVV329" s="92"/>
      <c r="CVW329" s="92"/>
      <c r="CVX329" s="92"/>
      <c r="CVY329" s="92"/>
      <c r="CVZ329" s="92"/>
      <c r="CWA329" s="92"/>
      <c r="CWB329" s="92"/>
      <c r="CWC329" s="92"/>
      <c r="CWD329" s="92"/>
      <c r="CWE329" s="92"/>
      <c r="CWF329" s="92"/>
      <c r="CWG329" s="92"/>
      <c r="CWH329" s="92"/>
      <c r="CWI329" s="92"/>
      <c r="CWJ329" s="92"/>
      <c r="CWK329" s="92"/>
      <c r="CWL329" s="92"/>
      <c r="CWM329" s="92"/>
      <c r="CWN329" s="92"/>
      <c r="CWO329" s="92"/>
      <c r="CWP329" s="92"/>
      <c r="CWQ329" s="92"/>
      <c r="CWR329" s="92"/>
      <c r="CWS329" s="92"/>
      <c r="CWT329" s="92"/>
      <c r="CWU329" s="92"/>
      <c r="CWV329" s="92"/>
      <c r="CWW329" s="92"/>
      <c r="CWX329" s="92"/>
      <c r="CWY329" s="92"/>
      <c r="CWZ329" s="92"/>
      <c r="CXA329" s="92"/>
      <c r="CXB329" s="92"/>
      <c r="CXC329" s="92"/>
      <c r="CXD329" s="92"/>
      <c r="CXE329" s="92"/>
      <c r="CXF329" s="92"/>
      <c r="CXG329" s="92"/>
      <c r="CXH329" s="92"/>
      <c r="CXI329" s="92"/>
      <c r="CXJ329" s="92"/>
      <c r="CXK329" s="92"/>
      <c r="CXL329" s="92"/>
      <c r="CXM329" s="92"/>
      <c r="CXN329" s="92"/>
      <c r="CXO329" s="92"/>
      <c r="CXP329" s="92"/>
      <c r="CXQ329" s="92"/>
      <c r="CXR329" s="92"/>
      <c r="CXS329" s="92"/>
      <c r="CXT329" s="92"/>
      <c r="CXU329" s="92"/>
      <c r="CXV329" s="92"/>
      <c r="CXW329" s="92"/>
      <c r="CXX329" s="92"/>
      <c r="CXY329" s="92"/>
      <c r="CXZ329" s="92"/>
      <c r="CYA329" s="92"/>
      <c r="CYB329" s="92"/>
      <c r="CYC329" s="92"/>
      <c r="CYD329" s="92"/>
      <c r="CYE329" s="92"/>
      <c r="CYF329" s="92"/>
      <c r="CYG329" s="92"/>
      <c r="CYH329" s="92"/>
      <c r="CYI329" s="92"/>
      <c r="CYJ329" s="92"/>
      <c r="CYK329" s="92"/>
      <c r="CYL329" s="92"/>
      <c r="CYM329" s="92"/>
      <c r="CYN329" s="92"/>
      <c r="CYO329" s="92"/>
      <c r="CYP329" s="92"/>
      <c r="CYQ329" s="92"/>
      <c r="CYR329" s="92"/>
      <c r="CYS329" s="92"/>
      <c r="CYT329" s="92"/>
      <c r="CYU329" s="92"/>
      <c r="CYV329" s="92"/>
      <c r="CYW329" s="92"/>
      <c r="CYX329" s="92"/>
      <c r="CYY329" s="92"/>
      <c r="CYZ329" s="92"/>
      <c r="CZA329" s="92"/>
      <c r="CZB329" s="92"/>
      <c r="CZC329" s="92"/>
      <c r="CZD329" s="92"/>
      <c r="CZE329" s="92"/>
      <c r="CZF329" s="92"/>
      <c r="CZG329" s="92"/>
      <c r="CZH329" s="92"/>
      <c r="CZI329" s="92"/>
      <c r="CZJ329" s="92"/>
      <c r="CZK329" s="92"/>
      <c r="CZL329" s="92"/>
      <c r="CZM329" s="92"/>
      <c r="CZN329" s="92"/>
      <c r="CZO329" s="92"/>
      <c r="CZP329" s="92"/>
      <c r="CZQ329" s="92"/>
      <c r="CZR329" s="92"/>
      <c r="CZS329" s="92"/>
      <c r="CZT329" s="92"/>
      <c r="CZU329" s="92"/>
      <c r="CZV329" s="92"/>
      <c r="CZW329" s="92"/>
      <c r="CZX329" s="92"/>
      <c r="CZY329" s="92"/>
      <c r="CZZ329" s="92"/>
      <c r="DAA329" s="92"/>
      <c r="DAB329" s="92"/>
      <c r="DAC329" s="92"/>
      <c r="DAD329" s="92"/>
      <c r="DAE329" s="92"/>
      <c r="DAF329" s="92"/>
      <c r="DAG329" s="92"/>
      <c r="DAH329" s="92"/>
      <c r="DAI329" s="92"/>
      <c r="DAJ329" s="92"/>
      <c r="DAK329" s="92"/>
      <c r="DAL329" s="92"/>
      <c r="DAM329" s="92"/>
      <c r="DAN329" s="92"/>
      <c r="DAO329" s="92"/>
      <c r="DAP329" s="92"/>
      <c r="DAQ329" s="92"/>
      <c r="DAR329" s="92"/>
      <c r="DAS329" s="92"/>
      <c r="DAT329" s="92"/>
      <c r="DAU329" s="92"/>
      <c r="DAV329" s="92"/>
      <c r="DAW329" s="92"/>
      <c r="DAX329" s="92"/>
      <c r="DAY329" s="92"/>
      <c r="DAZ329" s="92"/>
      <c r="DBA329" s="92"/>
      <c r="DBB329" s="92"/>
      <c r="DBC329" s="92"/>
      <c r="DBD329" s="92"/>
      <c r="DBE329" s="92"/>
      <c r="DBF329" s="92"/>
      <c r="DBG329" s="92"/>
      <c r="DBH329" s="92"/>
      <c r="DBI329" s="92"/>
      <c r="DBJ329" s="92"/>
      <c r="DBK329" s="92"/>
      <c r="DBL329" s="92"/>
      <c r="DBM329" s="92"/>
      <c r="DBN329" s="92"/>
      <c r="DBO329" s="92"/>
      <c r="DBP329" s="92"/>
      <c r="DBQ329" s="92"/>
      <c r="DBR329" s="92"/>
      <c r="DBS329" s="92"/>
      <c r="DBT329" s="92"/>
      <c r="DBU329" s="92"/>
      <c r="DBV329" s="92"/>
      <c r="DBW329" s="92"/>
      <c r="DBX329" s="92"/>
      <c r="DBY329" s="92"/>
      <c r="DBZ329" s="92"/>
      <c r="DCA329" s="92"/>
      <c r="DCB329" s="92"/>
      <c r="DCC329" s="92"/>
      <c r="DCD329" s="92"/>
      <c r="DCE329" s="92"/>
      <c r="DCF329" s="92"/>
      <c r="DCG329" s="92"/>
      <c r="DCH329" s="92"/>
      <c r="DCI329" s="92"/>
      <c r="DCJ329" s="92"/>
      <c r="DCK329" s="92"/>
      <c r="DCL329" s="92"/>
      <c r="DCM329" s="92"/>
      <c r="DCN329" s="92"/>
      <c r="DCO329" s="92"/>
      <c r="DCP329" s="92"/>
      <c r="DCQ329" s="92"/>
      <c r="DCR329" s="92"/>
      <c r="DCS329" s="92"/>
      <c r="DCT329" s="92"/>
      <c r="DCU329" s="92"/>
      <c r="DCV329" s="92"/>
      <c r="DCW329" s="92"/>
      <c r="DCX329" s="92"/>
      <c r="DCY329" s="92"/>
      <c r="DCZ329" s="92"/>
      <c r="DDA329" s="92"/>
      <c r="DDB329" s="92"/>
      <c r="DDC329" s="92"/>
      <c r="DDD329" s="92"/>
      <c r="DDE329" s="92"/>
      <c r="DDF329" s="92"/>
      <c r="DDG329" s="92"/>
      <c r="DDH329" s="92"/>
      <c r="DDI329" s="92"/>
      <c r="DDJ329" s="92"/>
      <c r="DDK329" s="92"/>
      <c r="DDL329" s="92"/>
      <c r="DDM329" s="92"/>
      <c r="DDN329" s="92"/>
      <c r="DDO329" s="92"/>
      <c r="DDP329" s="92"/>
      <c r="DDQ329" s="92"/>
      <c r="DDR329" s="92"/>
      <c r="DDS329" s="92"/>
      <c r="DDT329" s="92"/>
      <c r="DDU329" s="92"/>
      <c r="DDV329" s="92"/>
      <c r="DDW329" s="92"/>
      <c r="DDX329" s="92"/>
      <c r="DDY329" s="92"/>
      <c r="DDZ329" s="92"/>
      <c r="DEA329" s="92"/>
      <c r="DEB329" s="92"/>
      <c r="DEC329" s="92"/>
      <c r="DED329" s="92"/>
      <c r="DEE329" s="92"/>
      <c r="DEF329" s="92"/>
      <c r="DEG329" s="92"/>
      <c r="DEH329" s="92"/>
      <c r="DEI329" s="92"/>
      <c r="DEJ329" s="92"/>
      <c r="DEK329" s="92"/>
      <c r="DEL329" s="92"/>
      <c r="DEM329" s="92"/>
      <c r="DEN329" s="92"/>
      <c r="DEO329" s="92"/>
      <c r="DEP329" s="92"/>
      <c r="DEQ329" s="92"/>
      <c r="DER329" s="92"/>
      <c r="DES329" s="92"/>
      <c r="DET329" s="92"/>
      <c r="DEU329" s="92"/>
      <c r="DEV329" s="92"/>
      <c r="DEW329" s="92"/>
      <c r="DEX329" s="92"/>
      <c r="DEY329" s="92"/>
      <c r="DEZ329" s="92"/>
      <c r="DFA329" s="92"/>
      <c r="DFB329" s="92"/>
      <c r="DFC329" s="92"/>
      <c r="DFD329" s="92"/>
      <c r="DFE329" s="92"/>
      <c r="DFF329" s="92"/>
      <c r="DFG329" s="92"/>
      <c r="DFH329" s="92"/>
      <c r="DFI329" s="92"/>
      <c r="DFJ329" s="92"/>
      <c r="DFK329" s="92"/>
      <c r="DFL329" s="92"/>
      <c r="DFM329" s="92"/>
      <c r="DFN329" s="92"/>
      <c r="DFO329" s="92"/>
      <c r="DFP329" s="92"/>
      <c r="DFQ329" s="92"/>
      <c r="DFR329" s="92"/>
      <c r="DFS329" s="92"/>
      <c r="DFT329" s="92"/>
      <c r="DFU329" s="92"/>
      <c r="DFV329" s="92"/>
      <c r="DFW329" s="92"/>
      <c r="DFX329" s="92"/>
      <c r="DFY329" s="92"/>
      <c r="DFZ329" s="92"/>
      <c r="DGA329" s="92"/>
      <c r="DGB329" s="92"/>
      <c r="DGC329" s="92"/>
      <c r="DGD329" s="92"/>
      <c r="DGE329" s="92"/>
      <c r="DGF329" s="92"/>
      <c r="DGG329" s="92"/>
      <c r="DGH329" s="92"/>
      <c r="DGI329" s="92"/>
      <c r="DGJ329" s="92"/>
      <c r="DGK329" s="92"/>
      <c r="DGL329" s="92"/>
      <c r="DGM329" s="92"/>
      <c r="DGN329" s="92"/>
      <c r="DGO329" s="92"/>
      <c r="DGP329" s="92"/>
      <c r="DGQ329" s="92"/>
      <c r="DGR329" s="92"/>
      <c r="DGS329" s="92"/>
      <c r="DGT329" s="92"/>
      <c r="DGU329" s="92"/>
      <c r="DGV329" s="92"/>
      <c r="DGW329" s="92"/>
      <c r="DGX329" s="92"/>
      <c r="DGY329" s="92"/>
      <c r="DGZ329" s="92"/>
      <c r="DHA329" s="92"/>
      <c r="DHB329" s="92"/>
      <c r="DHC329" s="92"/>
      <c r="DHD329" s="92"/>
      <c r="DHE329" s="92"/>
      <c r="DHF329" s="92"/>
      <c r="DHG329" s="92"/>
      <c r="DHH329" s="92"/>
      <c r="DHI329" s="92"/>
      <c r="DHJ329" s="92"/>
      <c r="DHK329" s="92"/>
      <c r="DHL329" s="92"/>
      <c r="DHM329" s="92"/>
      <c r="DHN329" s="92"/>
      <c r="DHO329" s="92"/>
      <c r="DHP329" s="92"/>
      <c r="DHQ329" s="92"/>
      <c r="DHR329" s="92"/>
      <c r="DHS329" s="92"/>
      <c r="DHT329" s="92"/>
      <c r="DHU329" s="92"/>
      <c r="DHV329" s="92"/>
      <c r="DHW329" s="92"/>
      <c r="DHX329" s="92"/>
      <c r="DHY329" s="92"/>
      <c r="DHZ329" s="92"/>
      <c r="DIA329" s="92"/>
      <c r="DIB329" s="92"/>
      <c r="DIC329" s="92"/>
      <c r="DID329" s="92"/>
      <c r="DIE329" s="92"/>
      <c r="DIF329" s="92"/>
      <c r="DIG329" s="92"/>
      <c r="DIH329" s="92"/>
      <c r="DII329" s="92"/>
      <c r="DIJ329" s="92"/>
      <c r="DIK329" s="92"/>
      <c r="DIL329" s="92"/>
      <c r="DIM329" s="92"/>
      <c r="DIN329" s="92"/>
      <c r="DIO329" s="92"/>
      <c r="DIP329" s="92"/>
      <c r="DIQ329" s="92"/>
      <c r="DIR329" s="92"/>
      <c r="DIS329" s="92"/>
      <c r="DIT329" s="92"/>
      <c r="DIU329" s="92"/>
      <c r="DIV329" s="92"/>
      <c r="DIW329" s="92"/>
      <c r="DIX329" s="92"/>
      <c r="DIY329" s="92"/>
      <c r="DIZ329" s="92"/>
      <c r="DJA329" s="92"/>
      <c r="DJB329" s="92"/>
      <c r="DJC329" s="92"/>
      <c r="DJD329" s="92"/>
      <c r="DJE329" s="92"/>
      <c r="DJF329" s="92"/>
      <c r="DJG329" s="92"/>
      <c r="DJH329" s="92"/>
      <c r="DJI329" s="92"/>
      <c r="DJJ329" s="92"/>
      <c r="DJK329" s="92"/>
      <c r="DJL329" s="92"/>
      <c r="DJM329" s="92"/>
      <c r="DJN329" s="92"/>
      <c r="DJO329" s="92"/>
      <c r="DJP329" s="92"/>
      <c r="DJQ329" s="92"/>
      <c r="DJR329" s="92"/>
      <c r="DJS329" s="92"/>
      <c r="DJT329" s="92"/>
      <c r="DJU329" s="92"/>
      <c r="DJV329" s="92"/>
      <c r="DJW329" s="92"/>
      <c r="DJX329" s="92"/>
      <c r="DJY329" s="92"/>
      <c r="DJZ329" s="92"/>
      <c r="DKA329" s="92"/>
      <c r="DKB329" s="92"/>
      <c r="DKC329" s="92"/>
      <c r="DKD329" s="92"/>
      <c r="DKE329" s="92"/>
      <c r="DKF329" s="92"/>
      <c r="DKG329" s="92"/>
      <c r="DKH329" s="92"/>
      <c r="DKI329" s="92"/>
      <c r="DKJ329" s="92"/>
      <c r="DKK329" s="92"/>
      <c r="DKL329" s="92"/>
      <c r="DKM329" s="92"/>
      <c r="DKN329" s="92"/>
      <c r="DKO329" s="92"/>
      <c r="DKP329" s="92"/>
      <c r="DKQ329" s="92"/>
      <c r="DKR329" s="92"/>
      <c r="DKS329" s="92"/>
      <c r="DKT329" s="92"/>
      <c r="DKU329" s="92"/>
      <c r="DKV329" s="92"/>
      <c r="DKW329" s="92"/>
      <c r="DKX329" s="92"/>
      <c r="DKY329" s="92"/>
      <c r="DKZ329" s="92"/>
      <c r="DLA329" s="92"/>
      <c r="DLB329" s="92"/>
      <c r="DLC329" s="92"/>
      <c r="DLD329" s="92"/>
      <c r="DLE329" s="92"/>
      <c r="DLF329" s="92"/>
      <c r="DLG329" s="92"/>
      <c r="DLH329" s="92"/>
      <c r="DLI329" s="92"/>
      <c r="DLJ329" s="92"/>
      <c r="DLK329" s="92"/>
      <c r="DLL329" s="92"/>
      <c r="DLM329" s="92"/>
      <c r="DLN329" s="92"/>
      <c r="DLO329" s="92"/>
      <c r="DLP329" s="92"/>
      <c r="DLQ329" s="92"/>
      <c r="DLR329" s="92"/>
      <c r="DLS329" s="92"/>
      <c r="DLT329" s="92"/>
      <c r="DLU329" s="92"/>
      <c r="DLV329" s="92"/>
      <c r="DLW329" s="92"/>
      <c r="DLX329" s="92"/>
      <c r="DLY329" s="92"/>
      <c r="DLZ329" s="92"/>
      <c r="DMA329" s="92"/>
      <c r="DMB329" s="92"/>
      <c r="DMC329" s="92"/>
      <c r="DMD329" s="92"/>
      <c r="DME329" s="92"/>
      <c r="DMF329" s="92"/>
      <c r="DMG329" s="92"/>
      <c r="DMH329" s="92"/>
      <c r="DMI329" s="92"/>
      <c r="DMJ329" s="92"/>
      <c r="DMK329" s="92"/>
      <c r="DML329" s="92"/>
      <c r="DMM329" s="92"/>
      <c r="DMN329" s="92"/>
      <c r="DMO329" s="92"/>
      <c r="DMP329" s="92"/>
      <c r="DMQ329" s="92"/>
      <c r="DMR329" s="92"/>
      <c r="DMS329" s="92"/>
      <c r="DMT329" s="92"/>
      <c r="DMU329" s="92"/>
      <c r="DMV329" s="92"/>
      <c r="DMW329" s="92"/>
      <c r="DMX329" s="92"/>
      <c r="DMY329" s="92"/>
      <c r="DMZ329" s="92"/>
      <c r="DNA329" s="92"/>
      <c r="DNB329" s="92"/>
      <c r="DNC329" s="92"/>
      <c r="DND329" s="92"/>
      <c r="DNE329" s="92"/>
      <c r="DNF329" s="92"/>
      <c r="DNG329" s="92"/>
      <c r="DNH329" s="92"/>
      <c r="DNI329" s="92"/>
      <c r="DNJ329" s="92"/>
      <c r="DNK329" s="92"/>
      <c r="DNL329" s="92"/>
      <c r="DNM329" s="92"/>
      <c r="DNN329" s="92"/>
      <c r="DNO329" s="92"/>
      <c r="DNP329" s="92"/>
      <c r="DNQ329" s="92"/>
      <c r="DNR329" s="92"/>
      <c r="DNS329" s="92"/>
      <c r="DNT329" s="92"/>
      <c r="DNU329" s="92"/>
      <c r="DNV329" s="92"/>
      <c r="DNW329" s="92"/>
      <c r="DNX329" s="92"/>
      <c r="DNY329" s="92"/>
      <c r="DNZ329" s="92"/>
      <c r="DOA329" s="92"/>
      <c r="DOB329" s="92"/>
      <c r="DOC329" s="92"/>
      <c r="DOD329" s="92"/>
      <c r="DOE329" s="92"/>
      <c r="DOF329" s="92"/>
      <c r="DOG329" s="92"/>
      <c r="DOH329" s="92"/>
      <c r="DOI329" s="92"/>
      <c r="DOJ329" s="92"/>
      <c r="DOK329" s="92"/>
      <c r="DOL329" s="92"/>
      <c r="DOM329" s="92"/>
      <c r="DON329" s="92"/>
      <c r="DOO329" s="92"/>
      <c r="DOP329" s="92"/>
      <c r="DOQ329" s="92"/>
      <c r="DOR329" s="92"/>
      <c r="DOS329" s="92"/>
      <c r="DOT329" s="92"/>
      <c r="DOU329" s="92"/>
      <c r="DOV329" s="92"/>
      <c r="DOW329" s="92"/>
      <c r="DOX329" s="92"/>
      <c r="DOY329" s="92"/>
      <c r="DOZ329" s="92"/>
      <c r="DPA329" s="92"/>
      <c r="DPB329" s="92"/>
      <c r="DPC329" s="92"/>
      <c r="DPD329" s="92"/>
      <c r="DPE329" s="92"/>
      <c r="DPF329" s="92"/>
      <c r="DPG329" s="92"/>
      <c r="DPH329" s="92"/>
      <c r="DPI329" s="92"/>
      <c r="DPJ329" s="92"/>
      <c r="DPK329" s="92"/>
      <c r="DPL329" s="92"/>
      <c r="DPM329" s="92"/>
      <c r="DPN329" s="92"/>
      <c r="DPO329" s="92"/>
      <c r="DPP329" s="92"/>
      <c r="DPQ329" s="92"/>
      <c r="DPR329" s="92"/>
      <c r="DPS329" s="92"/>
      <c r="DPT329" s="92"/>
      <c r="DPU329" s="92"/>
      <c r="DPV329" s="92"/>
      <c r="DPW329" s="92"/>
      <c r="DPX329" s="92"/>
      <c r="DPY329" s="92"/>
      <c r="DPZ329" s="92"/>
      <c r="DQA329" s="92"/>
      <c r="DQB329" s="92"/>
      <c r="DQC329" s="92"/>
      <c r="DQD329" s="92"/>
      <c r="DQE329" s="92"/>
      <c r="DQF329" s="92"/>
      <c r="DQG329" s="92"/>
      <c r="DQH329" s="92"/>
      <c r="DQI329" s="92"/>
      <c r="DQJ329" s="92"/>
      <c r="DQK329" s="92"/>
      <c r="DQL329" s="92"/>
      <c r="DQM329" s="92"/>
      <c r="DQN329" s="92"/>
      <c r="DQO329" s="92"/>
      <c r="DQP329" s="92"/>
      <c r="DQQ329" s="92"/>
      <c r="DQR329" s="92"/>
      <c r="DQS329" s="92"/>
      <c r="DQT329" s="92"/>
      <c r="DQU329" s="92"/>
      <c r="DQV329" s="92"/>
      <c r="DQW329" s="92"/>
      <c r="DQX329" s="92"/>
      <c r="DQY329" s="92"/>
      <c r="DQZ329" s="92"/>
      <c r="DRA329" s="92"/>
      <c r="DRB329" s="92"/>
      <c r="DRC329" s="92"/>
      <c r="DRD329" s="92"/>
      <c r="DRE329" s="92"/>
      <c r="DRF329" s="92"/>
      <c r="DRG329" s="92"/>
      <c r="DRH329" s="92"/>
      <c r="DRI329" s="92"/>
      <c r="DRJ329" s="92"/>
      <c r="DRK329" s="92"/>
      <c r="DRL329" s="92"/>
      <c r="DRM329" s="92"/>
      <c r="DRN329" s="92"/>
      <c r="DRO329" s="92"/>
      <c r="DRP329" s="92"/>
      <c r="DRQ329" s="92"/>
      <c r="DRR329" s="92"/>
      <c r="DRS329" s="92"/>
      <c r="DRT329" s="92"/>
      <c r="DRU329" s="92"/>
      <c r="DRV329" s="92"/>
      <c r="DRW329" s="92"/>
      <c r="DRX329" s="92"/>
      <c r="DRY329" s="92"/>
      <c r="DRZ329" s="92"/>
      <c r="DSA329" s="92"/>
      <c r="DSB329" s="92"/>
      <c r="DSC329" s="92"/>
      <c r="DSD329" s="92"/>
      <c r="DSE329" s="92"/>
      <c r="DSF329" s="92"/>
      <c r="DSG329" s="92"/>
      <c r="DSH329" s="92"/>
      <c r="DSI329" s="92"/>
      <c r="DSJ329" s="92"/>
      <c r="DSK329" s="92"/>
      <c r="DSL329" s="92"/>
      <c r="DSM329" s="92"/>
      <c r="DSN329" s="92"/>
      <c r="DSO329" s="92"/>
      <c r="DSP329" s="92"/>
      <c r="DSQ329" s="92"/>
      <c r="DSR329" s="92"/>
      <c r="DSS329" s="92"/>
      <c r="DST329" s="92"/>
      <c r="DSU329" s="92"/>
      <c r="DSV329" s="92"/>
      <c r="DSW329" s="92"/>
      <c r="DSX329" s="92"/>
      <c r="DSY329" s="92"/>
      <c r="DSZ329" s="92"/>
      <c r="DTA329" s="92"/>
      <c r="DTB329" s="92"/>
      <c r="DTC329" s="92"/>
      <c r="DTD329" s="92"/>
      <c r="DTE329" s="92"/>
      <c r="DTF329" s="92"/>
      <c r="DTG329" s="92"/>
      <c r="DTH329" s="92"/>
      <c r="DTI329" s="92"/>
      <c r="DTJ329" s="92"/>
      <c r="DTK329" s="92"/>
      <c r="DTL329" s="92"/>
      <c r="DTM329" s="92"/>
      <c r="DTN329" s="92"/>
      <c r="DTO329" s="92"/>
      <c r="DTP329" s="92"/>
      <c r="DTQ329" s="92"/>
      <c r="DTR329" s="92"/>
      <c r="DTS329" s="92"/>
      <c r="DTT329" s="92"/>
      <c r="DTU329" s="92"/>
      <c r="DTV329" s="92"/>
      <c r="DTW329" s="92"/>
      <c r="DTX329" s="92"/>
      <c r="DTY329" s="92"/>
      <c r="DTZ329" s="92"/>
      <c r="DUA329" s="92"/>
      <c r="DUB329" s="92"/>
      <c r="DUC329" s="92"/>
      <c r="DUD329" s="92"/>
      <c r="DUE329" s="92"/>
      <c r="DUF329" s="92"/>
      <c r="DUG329" s="92"/>
      <c r="DUH329" s="92"/>
      <c r="DUI329" s="92"/>
      <c r="DUJ329" s="92"/>
      <c r="DUK329" s="92"/>
      <c r="DUL329" s="92"/>
      <c r="DUM329" s="92"/>
      <c r="DUN329" s="92"/>
      <c r="DUO329" s="92"/>
      <c r="DUP329" s="92"/>
      <c r="DUQ329" s="92"/>
      <c r="DUR329" s="92"/>
      <c r="DUS329" s="92"/>
      <c r="DUT329" s="92"/>
      <c r="DUU329" s="92"/>
      <c r="DUV329" s="92"/>
      <c r="DUW329" s="92"/>
      <c r="DUX329" s="92"/>
      <c r="DUY329" s="92"/>
      <c r="DUZ329" s="92"/>
      <c r="DVA329" s="92"/>
      <c r="DVB329" s="92"/>
      <c r="DVC329" s="92"/>
      <c r="DVD329" s="92"/>
      <c r="DVE329" s="92"/>
      <c r="DVF329" s="92"/>
      <c r="DVG329" s="92"/>
      <c r="DVH329" s="92"/>
      <c r="DVI329" s="92"/>
      <c r="DVJ329" s="92"/>
      <c r="DVK329" s="92"/>
      <c r="DVL329" s="92"/>
      <c r="DVM329" s="92"/>
      <c r="DVN329" s="92"/>
      <c r="DVO329" s="92"/>
      <c r="DVP329" s="92"/>
      <c r="DVQ329" s="92"/>
      <c r="DVR329" s="92"/>
      <c r="DVS329" s="92"/>
      <c r="DVT329" s="92"/>
      <c r="DVU329" s="92"/>
      <c r="DVV329" s="92"/>
      <c r="DVW329" s="92"/>
      <c r="DVX329" s="92"/>
      <c r="DVY329" s="92"/>
      <c r="DVZ329" s="92"/>
      <c r="DWA329" s="92"/>
      <c r="DWB329" s="92"/>
      <c r="DWC329" s="92"/>
      <c r="DWD329" s="92"/>
      <c r="DWE329" s="92"/>
      <c r="DWF329" s="92"/>
      <c r="DWG329" s="92"/>
      <c r="DWH329" s="92"/>
      <c r="DWI329" s="92"/>
      <c r="DWJ329" s="92"/>
      <c r="DWK329" s="92"/>
      <c r="DWL329" s="92"/>
      <c r="DWM329" s="92"/>
      <c r="DWN329" s="92"/>
      <c r="DWO329" s="92"/>
      <c r="DWP329" s="92"/>
      <c r="DWQ329" s="92"/>
      <c r="DWR329" s="92"/>
      <c r="DWS329" s="92"/>
      <c r="DWT329" s="92"/>
      <c r="DWU329" s="92"/>
      <c r="DWV329" s="92"/>
      <c r="DWW329" s="92"/>
      <c r="DWX329" s="92"/>
      <c r="DWY329" s="92"/>
      <c r="DWZ329" s="92"/>
      <c r="DXA329" s="92"/>
      <c r="DXB329" s="92"/>
      <c r="DXC329" s="92"/>
      <c r="DXD329" s="92"/>
      <c r="DXE329" s="92"/>
      <c r="DXF329" s="92"/>
      <c r="DXG329" s="92"/>
      <c r="DXH329" s="92"/>
      <c r="DXI329" s="92"/>
      <c r="DXJ329" s="92"/>
      <c r="DXK329" s="92"/>
      <c r="DXL329" s="92"/>
      <c r="DXM329" s="92"/>
      <c r="DXN329" s="92"/>
      <c r="DXO329" s="92"/>
      <c r="DXP329" s="92"/>
      <c r="DXQ329" s="92"/>
      <c r="DXR329" s="92"/>
      <c r="DXS329" s="92"/>
      <c r="DXT329" s="92"/>
      <c r="DXU329" s="92"/>
      <c r="DXV329" s="92"/>
      <c r="DXW329" s="92"/>
      <c r="DXX329" s="92"/>
      <c r="DXY329" s="92"/>
      <c r="DXZ329" s="92"/>
      <c r="DYA329" s="92"/>
      <c r="DYB329" s="92"/>
      <c r="DYC329" s="92"/>
      <c r="DYD329" s="92"/>
      <c r="DYE329" s="92"/>
      <c r="DYF329" s="92"/>
      <c r="DYG329" s="92"/>
      <c r="DYH329" s="92"/>
      <c r="DYI329" s="92"/>
      <c r="DYJ329" s="92"/>
      <c r="DYK329" s="92"/>
      <c r="DYL329" s="92"/>
      <c r="DYM329" s="92"/>
      <c r="DYN329" s="92"/>
      <c r="DYO329" s="92"/>
      <c r="DYP329" s="92"/>
      <c r="DYQ329" s="92"/>
      <c r="DYR329" s="92"/>
      <c r="DYS329" s="92"/>
      <c r="DYT329" s="92"/>
      <c r="DYU329" s="92"/>
      <c r="DYV329" s="92"/>
      <c r="DYW329" s="92"/>
      <c r="DYX329" s="92"/>
      <c r="DYY329" s="92"/>
      <c r="DYZ329" s="92"/>
      <c r="DZA329" s="92"/>
      <c r="DZB329" s="92"/>
      <c r="DZC329" s="92"/>
      <c r="DZD329" s="92"/>
      <c r="DZE329" s="92"/>
      <c r="DZF329" s="92"/>
      <c r="DZG329" s="92"/>
      <c r="DZH329" s="92"/>
      <c r="DZI329" s="92"/>
      <c r="DZJ329" s="92"/>
      <c r="DZK329" s="92"/>
      <c r="DZL329" s="92"/>
      <c r="DZM329" s="92"/>
      <c r="DZN329" s="92"/>
      <c r="DZO329" s="92"/>
      <c r="DZP329" s="92"/>
      <c r="DZQ329" s="92"/>
      <c r="DZR329" s="92"/>
      <c r="DZS329" s="92"/>
      <c r="DZT329" s="92"/>
      <c r="DZU329" s="92"/>
      <c r="DZV329" s="92"/>
      <c r="DZW329" s="92"/>
      <c r="DZX329" s="92"/>
      <c r="DZY329" s="92"/>
      <c r="DZZ329" s="92"/>
      <c r="EAA329" s="92"/>
      <c r="EAB329" s="92"/>
      <c r="EAC329" s="92"/>
      <c r="EAD329" s="92"/>
      <c r="EAE329" s="92"/>
      <c r="EAF329" s="92"/>
      <c r="EAG329" s="92"/>
      <c r="EAH329" s="92"/>
      <c r="EAI329" s="92"/>
      <c r="EAJ329" s="92"/>
      <c r="EAK329" s="92"/>
      <c r="EAL329" s="92"/>
      <c r="EAM329" s="92"/>
      <c r="EAN329" s="92"/>
      <c r="EAO329" s="92"/>
      <c r="EAP329" s="92"/>
      <c r="EAQ329" s="92"/>
      <c r="EAR329" s="92"/>
      <c r="EAS329" s="92"/>
      <c r="EAT329" s="92"/>
      <c r="EAU329" s="92"/>
      <c r="EAV329" s="92"/>
      <c r="EAW329" s="92"/>
      <c r="EAX329" s="92"/>
      <c r="EAY329" s="92"/>
      <c r="EAZ329" s="92"/>
      <c r="EBA329" s="92"/>
      <c r="EBB329" s="92"/>
      <c r="EBC329" s="92"/>
      <c r="EBD329" s="92"/>
      <c r="EBE329" s="92"/>
      <c r="EBF329" s="92"/>
      <c r="EBG329" s="92"/>
      <c r="EBH329" s="92"/>
      <c r="EBI329" s="92"/>
      <c r="EBJ329" s="92"/>
      <c r="EBK329" s="92"/>
      <c r="EBL329" s="92"/>
      <c r="EBM329" s="92"/>
      <c r="EBN329" s="92"/>
      <c r="EBO329" s="92"/>
      <c r="EBP329" s="92"/>
      <c r="EBQ329" s="92"/>
      <c r="EBR329" s="92"/>
      <c r="EBS329" s="92"/>
      <c r="EBT329" s="92"/>
      <c r="EBU329" s="92"/>
      <c r="EBV329" s="92"/>
      <c r="EBW329" s="92"/>
      <c r="EBX329" s="92"/>
      <c r="EBY329" s="92"/>
      <c r="EBZ329" s="92"/>
      <c r="ECA329" s="92"/>
      <c r="ECB329" s="92"/>
      <c r="ECC329" s="92"/>
      <c r="ECD329" s="92"/>
      <c r="ECE329" s="92"/>
      <c r="ECF329" s="92"/>
      <c r="ECG329" s="92"/>
      <c r="ECH329" s="92"/>
      <c r="ECI329" s="92"/>
      <c r="ECJ329" s="92"/>
      <c r="ECK329" s="92"/>
      <c r="ECL329" s="92"/>
      <c r="ECM329" s="92"/>
      <c r="ECN329" s="92"/>
      <c r="ECO329" s="92"/>
      <c r="ECP329" s="92"/>
      <c r="ECQ329" s="92"/>
      <c r="ECR329" s="92"/>
      <c r="ECS329" s="92"/>
      <c r="ECT329" s="92"/>
      <c r="ECU329" s="92"/>
      <c r="ECV329" s="92"/>
      <c r="ECW329" s="92"/>
      <c r="ECX329" s="92"/>
      <c r="ECY329" s="92"/>
      <c r="ECZ329" s="92"/>
      <c r="EDA329" s="92"/>
      <c r="EDB329" s="92"/>
      <c r="EDC329" s="92"/>
      <c r="EDD329" s="92"/>
      <c r="EDE329" s="92"/>
      <c r="EDF329" s="92"/>
      <c r="EDG329" s="92"/>
      <c r="EDH329" s="92"/>
      <c r="EDI329" s="92"/>
      <c r="EDJ329" s="92"/>
      <c r="EDK329" s="92"/>
      <c r="EDL329" s="92"/>
      <c r="EDM329" s="92"/>
      <c r="EDN329" s="92"/>
      <c r="EDO329" s="92"/>
      <c r="EDP329" s="92"/>
      <c r="EDQ329" s="92"/>
      <c r="EDR329" s="92"/>
      <c r="EDS329" s="92"/>
      <c r="EDT329" s="92"/>
      <c r="EDU329" s="92"/>
      <c r="EDV329" s="92"/>
      <c r="EDW329" s="92"/>
      <c r="EDX329" s="92"/>
      <c r="EDY329" s="92"/>
      <c r="EDZ329" s="92"/>
      <c r="EEA329" s="92"/>
      <c r="EEB329" s="92"/>
      <c r="EEC329" s="92"/>
      <c r="EED329" s="92"/>
      <c r="EEE329" s="92"/>
      <c r="EEF329" s="92"/>
      <c r="EEG329" s="92"/>
      <c r="EEH329" s="92"/>
      <c r="EEI329" s="92"/>
      <c r="EEJ329" s="92"/>
      <c r="EEK329" s="92"/>
      <c r="EEL329" s="92"/>
      <c r="EEM329" s="92"/>
      <c r="EEN329" s="92"/>
      <c r="EEO329" s="92"/>
      <c r="EEP329" s="92"/>
      <c r="EEQ329" s="92"/>
      <c r="EER329" s="92"/>
      <c r="EES329" s="92"/>
      <c r="EET329" s="92"/>
      <c r="EEU329" s="92"/>
      <c r="EEV329" s="92"/>
      <c r="EEW329" s="92"/>
      <c r="EEX329" s="92"/>
      <c r="EEY329" s="92"/>
      <c r="EEZ329" s="92"/>
      <c r="EFA329" s="92"/>
      <c r="EFB329" s="92"/>
      <c r="EFC329" s="92"/>
      <c r="EFD329" s="92"/>
      <c r="EFE329" s="92"/>
      <c r="EFF329" s="92"/>
      <c r="EFG329" s="92"/>
      <c r="EFH329" s="92"/>
      <c r="EFI329" s="92"/>
      <c r="EFJ329" s="92"/>
      <c r="EFK329" s="92"/>
      <c r="EFL329" s="92"/>
      <c r="EFM329" s="92"/>
      <c r="EFN329" s="92"/>
      <c r="EFO329" s="92"/>
      <c r="EFP329" s="92"/>
      <c r="EFQ329" s="92"/>
      <c r="EFR329" s="92"/>
      <c r="EFS329" s="92"/>
      <c r="EFT329" s="92"/>
      <c r="EFU329" s="92"/>
      <c r="EFV329" s="92"/>
      <c r="EFW329" s="92"/>
      <c r="EFX329" s="92"/>
      <c r="EFY329" s="92"/>
      <c r="EFZ329" s="92"/>
      <c r="EGA329" s="92"/>
      <c r="EGB329" s="92"/>
      <c r="EGC329" s="92"/>
      <c r="EGD329" s="92"/>
      <c r="EGE329" s="92"/>
      <c r="EGF329" s="92"/>
      <c r="EGG329" s="92"/>
      <c r="EGH329" s="92"/>
      <c r="EGI329" s="92"/>
      <c r="EGJ329" s="92"/>
      <c r="EGK329" s="92"/>
      <c r="EGL329" s="92"/>
      <c r="EGM329" s="92"/>
      <c r="EGN329" s="92"/>
      <c r="EGO329" s="92"/>
      <c r="EGP329" s="92"/>
      <c r="EGQ329" s="92"/>
      <c r="EGR329" s="92"/>
      <c r="EGS329" s="92"/>
      <c r="EGT329" s="92"/>
      <c r="EGU329" s="92"/>
      <c r="EGV329" s="92"/>
      <c r="EGW329" s="92"/>
      <c r="EGX329" s="92"/>
      <c r="EGY329" s="92"/>
      <c r="EGZ329" s="92"/>
      <c r="EHA329" s="92"/>
      <c r="EHB329" s="92"/>
      <c r="EHC329" s="92"/>
      <c r="EHD329" s="92"/>
      <c r="EHE329" s="92"/>
      <c r="EHF329" s="92"/>
      <c r="EHG329" s="92"/>
      <c r="EHH329" s="92"/>
      <c r="EHI329" s="92"/>
      <c r="EHJ329" s="92"/>
      <c r="EHK329" s="92"/>
      <c r="EHL329" s="92"/>
      <c r="EHM329" s="92"/>
      <c r="EHN329" s="92"/>
      <c r="EHO329" s="92"/>
      <c r="EHP329" s="92"/>
      <c r="EHQ329" s="92"/>
      <c r="EHR329" s="92"/>
      <c r="EHS329" s="92"/>
      <c r="EHT329" s="92"/>
      <c r="EHU329" s="92"/>
      <c r="EHV329" s="92"/>
      <c r="EHW329" s="92"/>
      <c r="EHX329" s="92"/>
      <c r="EHY329" s="92"/>
      <c r="EHZ329" s="92"/>
      <c r="EIA329" s="92"/>
      <c r="EIB329" s="92"/>
      <c r="EIC329" s="92"/>
      <c r="EID329" s="92"/>
      <c r="EIE329" s="92"/>
      <c r="EIF329" s="92"/>
      <c r="EIG329" s="92"/>
      <c r="EIH329" s="92"/>
      <c r="EII329" s="92"/>
      <c r="EIJ329" s="92"/>
      <c r="EIK329" s="92"/>
      <c r="EIL329" s="92"/>
      <c r="EIM329" s="92"/>
      <c r="EIN329" s="92"/>
      <c r="EIO329" s="92"/>
      <c r="EIP329" s="92"/>
      <c r="EIQ329" s="92"/>
      <c r="EIR329" s="92"/>
      <c r="EIS329" s="92"/>
      <c r="EIT329" s="92"/>
      <c r="EIU329" s="92"/>
      <c r="EIV329" s="92"/>
      <c r="EIW329" s="92"/>
      <c r="EIX329" s="92"/>
      <c r="EIY329" s="92"/>
      <c r="EIZ329" s="92"/>
      <c r="EJA329" s="92"/>
      <c r="EJB329" s="92"/>
      <c r="EJC329" s="92"/>
      <c r="EJD329" s="92"/>
      <c r="EJE329" s="92"/>
      <c r="EJF329" s="92"/>
      <c r="EJG329" s="92"/>
      <c r="EJH329" s="92"/>
      <c r="EJI329" s="92"/>
      <c r="EJJ329" s="92"/>
      <c r="EJK329" s="92"/>
      <c r="EJL329" s="92"/>
      <c r="EJM329" s="92"/>
      <c r="EJN329" s="92"/>
      <c r="EJO329" s="92"/>
      <c r="EJP329" s="92"/>
      <c r="EJQ329" s="92"/>
      <c r="EJR329" s="92"/>
      <c r="EJS329" s="92"/>
      <c r="EJT329" s="92"/>
      <c r="EJU329" s="92"/>
      <c r="EJV329" s="92"/>
      <c r="EJW329" s="92"/>
      <c r="EJX329" s="92"/>
      <c r="EJY329" s="92"/>
      <c r="EJZ329" s="92"/>
      <c r="EKA329" s="92"/>
      <c r="EKB329" s="92"/>
      <c r="EKC329" s="92"/>
      <c r="EKD329" s="92"/>
      <c r="EKE329" s="92"/>
      <c r="EKF329" s="92"/>
      <c r="EKG329" s="92"/>
      <c r="EKH329" s="92"/>
      <c r="EKI329" s="92"/>
      <c r="EKJ329" s="92"/>
      <c r="EKK329" s="92"/>
      <c r="EKL329" s="92"/>
      <c r="EKM329" s="92"/>
      <c r="EKN329" s="92"/>
      <c r="EKO329" s="92"/>
      <c r="EKP329" s="92"/>
      <c r="EKQ329" s="92"/>
      <c r="EKR329" s="92"/>
      <c r="EKS329" s="92"/>
      <c r="EKT329" s="92"/>
      <c r="EKU329" s="92"/>
      <c r="EKV329" s="92"/>
      <c r="EKW329" s="92"/>
      <c r="EKX329" s="92"/>
      <c r="EKY329" s="92"/>
      <c r="EKZ329" s="92"/>
      <c r="ELA329" s="92"/>
      <c r="ELB329" s="92"/>
      <c r="ELC329" s="92"/>
      <c r="ELD329" s="92"/>
      <c r="ELE329" s="92"/>
      <c r="ELF329" s="92"/>
      <c r="ELG329" s="92"/>
      <c r="ELH329" s="92"/>
      <c r="ELI329" s="92"/>
      <c r="ELJ329" s="92"/>
      <c r="ELK329" s="92"/>
      <c r="ELL329" s="92"/>
      <c r="ELM329" s="92"/>
      <c r="ELN329" s="92"/>
      <c r="ELO329" s="92"/>
      <c r="ELP329" s="92"/>
      <c r="ELQ329" s="92"/>
      <c r="ELR329" s="92"/>
      <c r="ELS329" s="92"/>
      <c r="ELT329" s="92"/>
      <c r="ELU329" s="92"/>
      <c r="ELV329" s="92"/>
      <c r="ELW329" s="92"/>
      <c r="ELX329" s="92"/>
      <c r="ELY329" s="92"/>
      <c r="ELZ329" s="92"/>
      <c r="EMA329" s="92"/>
      <c r="EMB329" s="92"/>
      <c r="EMC329" s="92"/>
      <c r="EMD329" s="92"/>
      <c r="EME329" s="92"/>
      <c r="EMF329" s="92"/>
      <c r="EMG329" s="92"/>
      <c r="EMH329" s="92"/>
      <c r="EMI329" s="92"/>
      <c r="EMJ329" s="92"/>
      <c r="EMK329" s="92"/>
      <c r="EML329" s="92"/>
      <c r="EMM329" s="92"/>
      <c r="EMN329" s="92"/>
      <c r="EMO329" s="92"/>
      <c r="EMP329" s="92"/>
      <c r="EMQ329" s="92"/>
      <c r="EMR329" s="92"/>
      <c r="EMS329" s="92"/>
      <c r="EMT329" s="92"/>
      <c r="EMU329" s="92"/>
      <c r="EMV329" s="92"/>
      <c r="EMW329" s="92"/>
      <c r="EMX329" s="92"/>
      <c r="EMY329" s="92"/>
      <c r="EMZ329" s="92"/>
      <c r="ENA329" s="92"/>
      <c r="ENB329" s="92"/>
      <c r="ENC329" s="92"/>
      <c r="END329" s="92"/>
      <c r="ENE329" s="92"/>
      <c r="ENF329" s="92"/>
      <c r="ENG329" s="92"/>
      <c r="ENH329" s="92"/>
      <c r="ENI329" s="92"/>
      <c r="ENJ329" s="92"/>
      <c r="ENK329" s="92"/>
      <c r="ENL329" s="92"/>
      <c r="ENM329" s="92"/>
      <c r="ENN329" s="92"/>
      <c r="ENO329" s="92"/>
      <c r="ENP329" s="92"/>
      <c r="ENQ329" s="92"/>
      <c r="ENR329" s="92"/>
      <c r="ENS329" s="92"/>
      <c r="ENT329" s="92"/>
      <c r="ENU329" s="92"/>
      <c r="ENV329" s="92"/>
      <c r="ENW329" s="92"/>
      <c r="ENX329" s="92"/>
      <c r="ENY329" s="92"/>
      <c r="ENZ329" s="92"/>
      <c r="EOA329" s="92"/>
      <c r="EOB329" s="92"/>
      <c r="EOC329" s="92"/>
      <c r="EOD329" s="92"/>
      <c r="EOE329" s="92"/>
      <c r="EOF329" s="92"/>
      <c r="EOG329" s="92"/>
      <c r="EOH329" s="92"/>
      <c r="EOI329" s="92"/>
      <c r="EOJ329" s="92"/>
      <c r="EOK329" s="92"/>
      <c r="EOL329" s="92"/>
      <c r="EOM329" s="92"/>
      <c r="EON329" s="92"/>
      <c r="EOO329" s="92"/>
      <c r="EOP329" s="92"/>
      <c r="EOQ329" s="92"/>
      <c r="EOR329" s="92"/>
      <c r="EOS329" s="92"/>
      <c r="EOT329" s="92"/>
      <c r="EOU329" s="92"/>
      <c r="EOV329" s="92"/>
      <c r="EOW329" s="92"/>
      <c r="EOX329" s="92"/>
      <c r="EOY329" s="92"/>
      <c r="EOZ329" s="92"/>
      <c r="EPA329" s="92"/>
      <c r="EPB329" s="92"/>
      <c r="EPC329" s="92"/>
      <c r="EPD329" s="92"/>
      <c r="EPE329" s="92"/>
      <c r="EPF329" s="92"/>
      <c r="EPG329" s="92"/>
      <c r="EPH329" s="92"/>
      <c r="EPI329" s="92"/>
      <c r="EPJ329" s="92"/>
      <c r="EPK329" s="92"/>
      <c r="EPL329" s="92"/>
      <c r="EPM329" s="92"/>
      <c r="EPN329" s="92"/>
      <c r="EPO329" s="92"/>
      <c r="EPP329" s="92"/>
      <c r="EPQ329" s="92"/>
      <c r="EPR329" s="92"/>
      <c r="EPS329" s="92"/>
      <c r="EPT329" s="92"/>
      <c r="EPU329" s="92"/>
      <c r="EPV329" s="92"/>
      <c r="EPW329" s="92"/>
      <c r="EPX329" s="92"/>
      <c r="EPY329" s="92"/>
      <c r="EPZ329" s="92"/>
      <c r="EQA329" s="92"/>
      <c r="EQB329" s="92"/>
      <c r="EQC329" s="92"/>
      <c r="EQD329" s="92"/>
      <c r="EQE329" s="92"/>
      <c r="EQF329" s="92"/>
      <c r="EQG329" s="92"/>
      <c r="EQH329" s="92"/>
      <c r="EQI329" s="92"/>
      <c r="EQJ329" s="92"/>
      <c r="EQK329" s="92"/>
      <c r="EQL329" s="92"/>
      <c r="EQM329" s="92"/>
      <c r="EQN329" s="92"/>
      <c r="EQO329" s="92"/>
      <c r="EQP329" s="92"/>
      <c r="EQQ329" s="92"/>
      <c r="EQR329" s="92"/>
      <c r="EQS329" s="92"/>
      <c r="EQT329" s="92"/>
      <c r="EQU329" s="92"/>
      <c r="EQV329" s="92"/>
      <c r="EQW329" s="92"/>
      <c r="EQX329" s="92"/>
      <c r="EQY329" s="92"/>
      <c r="EQZ329" s="92"/>
      <c r="ERA329" s="92"/>
      <c r="ERB329" s="92"/>
      <c r="ERC329" s="92"/>
      <c r="ERD329" s="92"/>
      <c r="ERE329" s="92"/>
      <c r="ERF329" s="92"/>
      <c r="ERG329" s="92"/>
      <c r="ERH329" s="92"/>
      <c r="ERI329" s="92"/>
      <c r="ERJ329" s="92"/>
      <c r="ERK329" s="92"/>
      <c r="ERL329" s="92"/>
      <c r="ERM329" s="92"/>
      <c r="ERN329" s="92"/>
      <c r="ERO329" s="92"/>
      <c r="ERP329" s="92"/>
      <c r="ERQ329" s="92"/>
      <c r="ERR329" s="92"/>
      <c r="ERS329" s="92"/>
      <c r="ERT329" s="92"/>
      <c r="ERU329" s="92"/>
      <c r="ERV329" s="92"/>
      <c r="ERW329" s="92"/>
      <c r="ERX329" s="92"/>
      <c r="ERY329" s="92"/>
      <c r="ERZ329" s="92"/>
      <c r="ESA329" s="92"/>
      <c r="ESB329" s="92"/>
      <c r="ESC329" s="92"/>
      <c r="ESD329" s="92"/>
      <c r="ESE329" s="92"/>
      <c r="ESF329" s="92"/>
      <c r="ESG329" s="92"/>
      <c r="ESH329" s="92"/>
      <c r="ESI329" s="92"/>
      <c r="ESJ329" s="92"/>
      <c r="ESK329" s="92"/>
      <c r="ESL329" s="92"/>
      <c r="ESM329" s="92"/>
      <c r="ESN329" s="92"/>
      <c r="ESO329" s="92"/>
      <c r="ESP329" s="92"/>
      <c r="ESQ329" s="92"/>
      <c r="ESR329" s="92"/>
      <c r="ESS329" s="92"/>
      <c r="EST329" s="92"/>
      <c r="ESU329" s="92"/>
      <c r="ESV329" s="92"/>
      <c r="ESW329" s="92"/>
      <c r="ESX329" s="92"/>
      <c r="ESY329" s="92"/>
      <c r="ESZ329" s="92"/>
      <c r="ETA329" s="92"/>
      <c r="ETB329" s="92"/>
      <c r="ETC329" s="92"/>
      <c r="ETD329" s="92"/>
      <c r="ETE329" s="92"/>
      <c r="ETF329" s="92"/>
      <c r="ETG329" s="92"/>
      <c r="ETH329" s="92"/>
      <c r="ETI329" s="92"/>
      <c r="ETJ329" s="92"/>
      <c r="ETK329" s="92"/>
      <c r="ETL329" s="92"/>
      <c r="ETM329" s="92"/>
      <c r="ETN329" s="92"/>
      <c r="ETO329" s="92"/>
      <c r="ETP329" s="92"/>
      <c r="ETQ329" s="92"/>
      <c r="ETR329" s="92"/>
      <c r="ETS329" s="92"/>
      <c r="ETT329" s="92"/>
      <c r="ETU329" s="92"/>
      <c r="ETV329" s="92"/>
      <c r="ETW329" s="92"/>
      <c r="ETX329" s="92"/>
      <c r="ETY329" s="92"/>
      <c r="ETZ329" s="92"/>
      <c r="EUA329" s="92"/>
      <c r="EUB329" s="92"/>
      <c r="EUC329" s="92"/>
      <c r="EUD329" s="92"/>
      <c r="EUE329" s="92"/>
      <c r="EUF329" s="92"/>
      <c r="EUG329" s="92"/>
      <c r="EUH329" s="92"/>
      <c r="EUI329" s="92"/>
      <c r="EUJ329" s="92"/>
      <c r="EUK329" s="92"/>
      <c r="EUL329" s="92"/>
      <c r="EUM329" s="92"/>
      <c r="EUN329" s="92"/>
      <c r="EUO329" s="92"/>
      <c r="EUP329" s="92"/>
      <c r="EUQ329" s="92"/>
      <c r="EUR329" s="92"/>
      <c r="EUS329" s="92"/>
      <c r="EUT329" s="92"/>
      <c r="EUU329" s="92"/>
      <c r="EUV329" s="92"/>
      <c r="EUW329" s="92"/>
      <c r="EUX329" s="92"/>
      <c r="EUY329" s="92"/>
      <c r="EUZ329" s="92"/>
      <c r="EVA329" s="92"/>
      <c r="EVB329" s="92"/>
      <c r="EVC329" s="92"/>
      <c r="EVD329" s="92"/>
      <c r="EVE329" s="92"/>
      <c r="EVF329" s="92"/>
      <c r="EVG329" s="92"/>
      <c r="EVH329" s="92"/>
      <c r="EVI329" s="92"/>
      <c r="EVJ329" s="92"/>
      <c r="EVK329" s="92"/>
      <c r="EVL329" s="92"/>
      <c r="EVM329" s="92"/>
      <c r="EVN329" s="92"/>
      <c r="EVO329" s="92"/>
      <c r="EVP329" s="92"/>
      <c r="EVQ329" s="92"/>
      <c r="EVR329" s="92"/>
      <c r="EVS329" s="92"/>
      <c r="EVT329" s="92"/>
      <c r="EVU329" s="92"/>
      <c r="EVV329" s="92"/>
      <c r="EVW329" s="92"/>
      <c r="EVX329" s="92"/>
      <c r="EVY329" s="92"/>
      <c r="EVZ329" s="92"/>
      <c r="EWA329" s="92"/>
      <c r="EWB329" s="92"/>
      <c r="EWC329" s="92"/>
      <c r="EWD329" s="92"/>
      <c r="EWE329" s="92"/>
      <c r="EWF329" s="92"/>
      <c r="EWG329" s="92"/>
      <c r="EWH329" s="92"/>
      <c r="EWI329" s="92"/>
      <c r="EWJ329" s="92"/>
      <c r="EWK329" s="92"/>
      <c r="EWL329" s="92"/>
      <c r="EWM329" s="92"/>
      <c r="EWN329" s="92"/>
      <c r="EWO329" s="92"/>
      <c r="EWP329" s="92"/>
      <c r="EWQ329" s="92"/>
      <c r="EWR329" s="92"/>
      <c r="EWS329" s="92"/>
      <c r="EWT329" s="92"/>
      <c r="EWU329" s="92"/>
      <c r="EWV329" s="92"/>
      <c r="EWW329" s="92"/>
      <c r="EWX329" s="92"/>
      <c r="EWY329" s="92"/>
      <c r="EWZ329" s="92"/>
      <c r="EXA329" s="92"/>
      <c r="EXB329" s="92"/>
      <c r="EXC329" s="92"/>
      <c r="EXD329" s="92"/>
      <c r="EXE329" s="92"/>
      <c r="EXF329" s="92"/>
      <c r="EXG329" s="92"/>
      <c r="EXH329" s="92"/>
      <c r="EXI329" s="92"/>
      <c r="EXJ329" s="92"/>
      <c r="EXK329" s="92"/>
      <c r="EXL329" s="92"/>
      <c r="EXM329" s="92"/>
      <c r="EXN329" s="92"/>
      <c r="EXO329" s="92"/>
      <c r="EXP329" s="92"/>
      <c r="EXQ329" s="92"/>
      <c r="EXR329" s="92"/>
      <c r="EXS329" s="92"/>
      <c r="EXT329" s="92"/>
      <c r="EXU329" s="92"/>
      <c r="EXV329" s="92"/>
      <c r="EXW329" s="92"/>
      <c r="EXX329" s="92"/>
      <c r="EXY329" s="92"/>
      <c r="EXZ329" s="92"/>
      <c r="EYA329" s="92"/>
      <c r="EYB329" s="92"/>
      <c r="EYC329" s="92"/>
      <c r="EYD329" s="92"/>
      <c r="EYE329" s="92"/>
      <c r="EYF329" s="92"/>
      <c r="EYG329" s="92"/>
      <c r="EYH329" s="92"/>
      <c r="EYI329" s="92"/>
      <c r="EYJ329" s="92"/>
      <c r="EYK329" s="92"/>
      <c r="EYL329" s="92"/>
      <c r="EYM329" s="92"/>
      <c r="EYN329" s="92"/>
      <c r="EYO329" s="92"/>
      <c r="EYP329" s="92"/>
      <c r="EYQ329" s="92"/>
      <c r="EYR329" s="92"/>
      <c r="EYS329" s="92"/>
      <c r="EYT329" s="92"/>
      <c r="EYU329" s="92"/>
      <c r="EYV329" s="92"/>
      <c r="EYW329" s="92"/>
      <c r="EYX329" s="92"/>
      <c r="EYY329" s="92"/>
      <c r="EYZ329" s="92"/>
      <c r="EZA329" s="92"/>
      <c r="EZB329" s="92"/>
      <c r="EZC329" s="92"/>
      <c r="EZD329" s="92"/>
      <c r="EZE329" s="92"/>
      <c r="EZF329" s="92"/>
      <c r="EZG329" s="92"/>
      <c r="EZH329" s="92"/>
      <c r="EZI329" s="92"/>
      <c r="EZJ329" s="92"/>
      <c r="EZK329" s="92"/>
      <c r="EZL329" s="92"/>
      <c r="EZM329" s="92"/>
      <c r="EZN329" s="92"/>
      <c r="EZO329" s="92"/>
      <c r="EZP329" s="92"/>
      <c r="EZQ329" s="92"/>
      <c r="EZR329" s="92"/>
      <c r="EZS329" s="92"/>
      <c r="EZT329" s="92"/>
      <c r="EZU329" s="92"/>
      <c r="EZV329" s="92"/>
      <c r="EZW329" s="92"/>
      <c r="EZX329" s="92"/>
      <c r="EZY329" s="92"/>
      <c r="EZZ329" s="92"/>
      <c r="FAA329" s="92"/>
      <c r="FAB329" s="92"/>
      <c r="FAC329" s="92"/>
      <c r="FAD329" s="92"/>
      <c r="FAE329" s="92"/>
      <c r="FAF329" s="92"/>
      <c r="FAG329" s="92"/>
      <c r="FAH329" s="92"/>
      <c r="FAI329" s="92"/>
      <c r="FAJ329" s="92"/>
      <c r="FAK329" s="92"/>
      <c r="FAL329" s="92"/>
      <c r="FAM329" s="92"/>
      <c r="FAN329" s="92"/>
      <c r="FAO329" s="92"/>
      <c r="FAP329" s="92"/>
      <c r="FAQ329" s="92"/>
      <c r="FAR329" s="92"/>
      <c r="FAS329" s="92"/>
      <c r="FAT329" s="92"/>
      <c r="FAU329" s="92"/>
      <c r="FAV329" s="92"/>
      <c r="FAW329" s="92"/>
      <c r="FAX329" s="92"/>
      <c r="FAY329" s="92"/>
      <c r="FAZ329" s="92"/>
      <c r="FBA329" s="92"/>
      <c r="FBB329" s="92"/>
      <c r="FBC329" s="92"/>
      <c r="FBD329" s="92"/>
      <c r="FBE329" s="92"/>
      <c r="FBF329" s="92"/>
      <c r="FBG329" s="92"/>
      <c r="FBH329" s="92"/>
      <c r="FBI329" s="92"/>
      <c r="FBJ329" s="92"/>
      <c r="FBK329" s="92"/>
      <c r="FBL329" s="92"/>
      <c r="FBM329" s="92"/>
      <c r="FBN329" s="92"/>
      <c r="FBO329" s="92"/>
      <c r="FBP329" s="92"/>
      <c r="FBQ329" s="92"/>
      <c r="FBR329" s="92"/>
      <c r="FBS329" s="92"/>
      <c r="FBT329" s="92"/>
      <c r="FBU329" s="92"/>
      <c r="FBV329" s="92"/>
      <c r="FBW329" s="92"/>
      <c r="FBX329" s="92"/>
      <c r="FBY329" s="92"/>
      <c r="FBZ329" s="92"/>
      <c r="FCA329" s="92"/>
      <c r="FCB329" s="92"/>
      <c r="FCC329" s="92"/>
      <c r="FCD329" s="92"/>
      <c r="FCE329" s="92"/>
      <c r="FCF329" s="92"/>
      <c r="FCG329" s="92"/>
      <c r="FCH329" s="92"/>
      <c r="FCI329" s="92"/>
      <c r="FCJ329" s="92"/>
      <c r="FCK329" s="92"/>
      <c r="FCL329" s="92"/>
      <c r="FCM329" s="92"/>
      <c r="FCN329" s="92"/>
      <c r="FCO329" s="92"/>
      <c r="FCP329" s="92"/>
      <c r="FCQ329" s="92"/>
      <c r="FCR329" s="92"/>
      <c r="FCS329" s="92"/>
      <c r="FCT329" s="92"/>
      <c r="FCU329" s="92"/>
      <c r="FCV329" s="92"/>
      <c r="FCW329" s="92"/>
      <c r="FCX329" s="92"/>
      <c r="FCY329" s="92"/>
      <c r="FCZ329" s="92"/>
      <c r="FDA329" s="92"/>
      <c r="FDB329" s="92"/>
      <c r="FDC329" s="92"/>
      <c r="FDD329" s="92"/>
      <c r="FDE329" s="92"/>
      <c r="FDF329" s="92"/>
      <c r="FDG329" s="92"/>
      <c r="FDH329" s="92"/>
      <c r="FDI329" s="92"/>
      <c r="FDJ329" s="92"/>
      <c r="FDK329" s="92"/>
      <c r="FDL329" s="92"/>
      <c r="FDM329" s="92"/>
      <c r="FDN329" s="92"/>
      <c r="FDO329" s="92"/>
      <c r="FDP329" s="92"/>
      <c r="FDQ329" s="92"/>
      <c r="FDR329" s="92"/>
      <c r="FDS329" s="92"/>
      <c r="FDT329" s="92"/>
      <c r="FDU329" s="92"/>
      <c r="FDV329" s="92"/>
      <c r="FDW329" s="92"/>
      <c r="FDX329" s="92"/>
      <c r="FDY329" s="92"/>
      <c r="FDZ329" s="92"/>
      <c r="FEA329" s="92"/>
      <c r="FEB329" s="92"/>
      <c r="FEC329" s="92"/>
      <c r="FED329" s="92"/>
      <c r="FEE329" s="92"/>
      <c r="FEF329" s="92"/>
      <c r="FEG329" s="92"/>
      <c r="FEH329" s="92"/>
      <c r="FEI329" s="92"/>
      <c r="FEJ329" s="92"/>
      <c r="FEK329" s="92"/>
      <c r="FEL329" s="92"/>
      <c r="FEM329" s="92"/>
      <c r="FEN329" s="92"/>
      <c r="FEO329" s="92"/>
      <c r="FEP329" s="92"/>
      <c r="FEQ329" s="92"/>
      <c r="FER329" s="92"/>
      <c r="FES329" s="92"/>
      <c r="FET329" s="92"/>
      <c r="FEU329" s="92"/>
      <c r="FEV329" s="92"/>
      <c r="FEW329" s="92"/>
      <c r="FEX329" s="92"/>
      <c r="FEY329" s="92"/>
      <c r="FEZ329" s="92"/>
      <c r="FFA329" s="92"/>
      <c r="FFB329" s="92"/>
      <c r="FFC329" s="92"/>
      <c r="FFD329" s="92"/>
      <c r="FFE329" s="92"/>
      <c r="FFF329" s="92"/>
      <c r="FFG329" s="92"/>
      <c r="FFH329" s="92"/>
      <c r="FFI329" s="92"/>
      <c r="FFJ329" s="92"/>
      <c r="FFK329" s="92"/>
      <c r="FFL329" s="92"/>
      <c r="FFM329" s="92"/>
      <c r="FFN329" s="92"/>
      <c r="FFO329" s="92"/>
      <c r="FFP329" s="92"/>
      <c r="FFQ329" s="92"/>
      <c r="FFR329" s="92"/>
      <c r="FFS329" s="92"/>
      <c r="FFT329" s="92"/>
      <c r="FFU329" s="92"/>
      <c r="FFV329" s="92"/>
      <c r="FFW329" s="92"/>
      <c r="FFX329" s="92"/>
      <c r="FFY329" s="92"/>
      <c r="FFZ329" s="92"/>
      <c r="FGA329" s="92"/>
      <c r="FGB329" s="92"/>
      <c r="FGC329" s="92"/>
      <c r="FGD329" s="92"/>
      <c r="FGE329" s="92"/>
      <c r="FGF329" s="92"/>
      <c r="FGG329" s="92"/>
      <c r="FGH329" s="92"/>
      <c r="FGI329" s="92"/>
      <c r="FGJ329" s="92"/>
      <c r="FGK329" s="92"/>
      <c r="FGL329" s="92"/>
      <c r="FGM329" s="92"/>
      <c r="FGN329" s="92"/>
      <c r="FGO329" s="92"/>
      <c r="FGP329" s="92"/>
      <c r="FGQ329" s="92"/>
      <c r="FGR329" s="92"/>
      <c r="FGS329" s="92"/>
      <c r="FGT329" s="92"/>
      <c r="FGU329" s="92"/>
      <c r="FGV329" s="92"/>
      <c r="FGW329" s="92"/>
      <c r="FGX329" s="92"/>
      <c r="FGY329" s="92"/>
      <c r="FGZ329" s="92"/>
      <c r="FHA329" s="92"/>
      <c r="FHB329" s="92"/>
      <c r="FHC329" s="92"/>
      <c r="FHD329" s="92"/>
      <c r="FHE329" s="92"/>
      <c r="FHF329" s="92"/>
      <c r="FHG329" s="92"/>
      <c r="FHH329" s="92"/>
      <c r="FHI329" s="92"/>
      <c r="FHJ329" s="92"/>
      <c r="FHK329" s="92"/>
      <c r="FHL329" s="92"/>
      <c r="FHM329" s="92"/>
      <c r="FHN329" s="92"/>
      <c r="FHO329" s="92"/>
      <c r="FHP329" s="92"/>
      <c r="FHQ329" s="92"/>
      <c r="FHR329" s="92"/>
      <c r="FHS329" s="92"/>
      <c r="FHT329" s="92"/>
      <c r="FHU329" s="92"/>
      <c r="FHV329" s="92"/>
      <c r="FHW329" s="92"/>
      <c r="FHX329" s="92"/>
      <c r="FHY329" s="92"/>
      <c r="FHZ329" s="92"/>
      <c r="FIA329" s="92"/>
      <c r="FIB329" s="92"/>
      <c r="FIC329" s="92"/>
      <c r="FID329" s="92"/>
      <c r="FIE329" s="92"/>
      <c r="FIF329" s="92"/>
      <c r="FIG329" s="92"/>
      <c r="FIH329" s="92"/>
      <c r="FII329" s="92"/>
      <c r="FIJ329" s="92"/>
      <c r="FIK329" s="92"/>
      <c r="FIL329" s="92"/>
      <c r="FIM329" s="92"/>
      <c r="FIN329" s="92"/>
      <c r="FIO329" s="92"/>
      <c r="FIP329" s="92"/>
      <c r="FIQ329" s="92"/>
      <c r="FIR329" s="92"/>
      <c r="FIS329" s="92"/>
      <c r="FIT329" s="92"/>
      <c r="FIU329" s="92"/>
      <c r="FIV329" s="92"/>
      <c r="FIW329" s="92"/>
      <c r="FIX329" s="92"/>
      <c r="FIY329" s="92"/>
      <c r="FIZ329" s="92"/>
      <c r="FJA329" s="92"/>
      <c r="FJB329" s="92"/>
      <c r="FJC329" s="92"/>
      <c r="FJD329" s="92"/>
      <c r="FJE329" s="92"/>
      <c r="FJF329" s="92"/>
      <c r="FJG329" s="92"/>
      <c r="FJH329" s="92"/>
      <c r="FJI329" s="92"/>
      <c r="FJJ329" s="92"/>
      <c r="FJK329" s="92"/>
      <c r="FJL329" s="92"/>
      <c r="FJM329" s="92"/>
      <c r="FJN329" s="92"/>
      <c r="FJO329" s="92"/>
      <c r="FJP329" s="92"/>
      <c r="FJQ329" s="92"/>
      <c r="FJR329" s="92"/>
      <c r="FJS329" s="92"/>
      <c r="FJT329" s="92"/>
      <c r="FJU329" s="92"/>
      <c r="FJV329" s="92"/>
      <c r="FJW329" s="92"/>
      <c r="FJX329" s="92"/>
      <c r="FJY329" s="92"/>
      <c r="FJZ329" s="92"/>
      <c r="FKA329" s="92"/>
      <c r="FKB329" s="92"/>
      <c r="FKC329" s="92"/>
      <c r="FKD329" s="92"/>
      <c r="FKE329" s="92"/>
      <c r="FKF329" s="92"/>
      <c r="FKG329" s="92"/>
      <c r="FKH329" s="92"/>
      <c r="FKI329" s="92"/>
      <c r="FKJ329" s="92"/>
      <c r="FKK329" s="92"/>
      <c r="FKL329" s="92"/>
      <c r="FKM329" s="92"/>
      <c r="FKN329" s="92"/>
      <c r="FKO329" s="92"/>
      <c r="FKP329" s="92"/>
      <c r="FKQ329" s="92"/>
      <c r="FKR329" s="92"/>
      <c r="FKS329" s="92"/>
      <c r="FKT329" s="92"/>
      <c r="FKU329" s="92"/>
      <c r="FKV329" s="92"/>
      <c r="FKW329" s="92"/>
      <c r="FKX329" s="92"/>
      <c r="FKY329" s="92"/>
      <c r="FKZ329" s="92"/>
      <c r="FLA329" s="92"/>
      <c r="FLB329" s="92"/>
      <c r="FLC329" s="92"/>
      <c r="FLD329" s="92"/>
      <c r="FLE329" s="92"/>
      <c r="FLF329" s="92"/>
      <c r="FLG329" s="92"/>
      <c r="FLH329" s="92"/>
      <c r="FLI329" s="92"/>
      <c r="FLJ329" s="92"/>
      <c r="FLK329" s="92"/>
      <c r="FLL329" s="92"/>
      <c r="FLM329" s="92"/>
      <c r="FLN329" s="92"/>
      <c r="FLO329" s="92"/>
      <c r="FLP329" s="92"/>
      <c r="FLQ329" s="92"/>
      <c r="FLR329" s="92"/>
      <c r="FLS329" s="92"/>
      <c r="FLT329" s="92"/>
      <c r="FLU329" s="92"/>
      <c r="FLV329" s="92"/>
      <c r="FLW329" s="92"/>
      <c r="FLX329" s="92"/>
      <c r="FLY329" s="92"/>
      <c r="FLZ329" s="92"/>
      <c r="FMA329" s="92"/>
      <c r="FMB329" s="92"/>
      <c r="FMC329" s="92"/>
      <c r="FMD329" s="92"/>
      <c r="FME329" s="92"/>
      <c r="FMF329" s="92"/>
      <c r="FMG329" s="92"/>
      <c r="FMH329" s="92"/>
      <c r="FMI329" s="92"/>
      <c r="FMJ329" s="92"/>
      <c r="FMK329" s="92"/>
      <c r="FML329" s="92"/>
      <c r="FMM329" s="92"/>
      <c r="FMN329" s="92"/>
      <c r="FMO329" s="92"/>
      <c r="FMP329" s="92"/>
      <c r="FMQ329" s="92"/>
      <c r="FMR329" s="92"/>
      <c r="FMS329" s="92"/>
      <c r="FMT329" s="92"/>
      <c r="FMU329" s="92"/>
      <c r="FMV329" s="92"/>
      <c r="FMW329" s="92"/>
      <c r="FMX329" s="92"/>
      <c r="FMY329" s="92"/>
      <c r="FMZ329" s="92"/>
      <c r="FNA329" s="92"/>
      <c r="FNB329" s="92"/>
      <c r="FNC329" s="92"/>
      <c r="FND329" s="92"/>
      <c r="FNE329" s="92"/>
      <c r="FNF329" s="92"/>
      <c r="FNG329" s="92"/>
      <c r="FNH329" s="92"/>
      <c r="FNI329" s="92"/>
      <c r="FNJ329" s="92"/>
      <c r="FNK329" s="92"/>
      <c r="FNL329" s="92"/>
      <c r="FNM329" s="92"/>
      <c r="FNN329" s="92"/>
      <c r="FNO329" s="92"/>
      <c r="FNP329" s="92"/>
      <c r="FNQ329" s="92"/>
      <c r="FNR329" s="92"/>
      <c r="FNS329" s="92"/>
      <c r="FNT329" s="92"/>
      <c r="FNU329" s="92"/>
      <c r="FNV329" s="92"/>
      <c r="FNW329" s="92"/>
      <c r="FNX329" s="92"/>
      <c r="FNY329" s="92"/>
      <c r="FNZ329" s="92"/>
      <c r="FOA329" s="92"/>
      <c r="FOB329" s="92"/>
      <c r="FOC329" s="92"/>
      <c r="FOD329" s="92"/>
      <c r="FOE329" s="92"/>
      <c r="FOF329" s="92"/>
      <c r="FOG329" s="92"/>
      <c r="FOH329" s="92"/>
      <c r="FOI329" s="92"/>
      <c r="FOJ329" s="92"/>
      <c r="FOK329" s="92"/>
      <c r="FOL329" s="92"/>
      <c r="FOM329" s="92"/>
      <c r="FON329" s="92"/>
      <c r="FOO329" s="92"/>
      <c r="FOP329" s="92"/>
      <c r="FOQ329" s="92"/>
      <c r="FOR329" s="92"/>
      <c r="FOS329" s="92"/>
      <c r="FOT329" s="92"/>
      <c r="FOU329" s="92"/>
      <c r="FOV329" s="92"/>
      <c r="FOW329" s="92"/>
      <c r="FOX329" s="92"/>
      <c r="FOY329" s="92"/>
      <c r="FOZ329" s="92"/>
      <c r="FPA329" s="92"/>
      <c r="FPB329" s="92"/>
      <c r="FPC329" s="92"/>
      <c r="FPD329" s="92"/>
      <c r="FPE329" s="92"/>
      <c r="FPF329" s="92"/>
      <c r="FPG329" s="92"/>
      <c r="FPH329" s="92"/>
      <c r="FPI329" s="92"/>
      <c r="FPJ329" s="92"/>
      <c r="FPK329" s="92"/>
      <c r="FPL329" s="92"/>
      <c r="FPM329" s="92"/>
      <c r="FPN329" s="92"/>
      <c r="FPO329" s="92"/>
      <c r="FPP329" s="92"/>
      <c r="FPQ329" s="92"/>
      <c r="FPR329" s="92"/>
      <c r="FPS329" s="92"/>
      <c r="FPT329" s="92"/>
      <c r="FPU329" s="92"/>
      <c r="FPV329" s="92"/>
      <c r="FPW329" s="92"/>
      <c r="FPX329" s="92"/>
      <c r="FPY329" s="92"/>
      <c r="FPZ329" s="92"/>
      <c r="FQA329" s="92"/>
      <c r="FQB329" s="92"/>
      <c r="FQC329" s="92"/>
      <c r="FQD329" s="92"/>
      <c r="FQE329" s="92"/>
      <c r="FQF329" s="92"/>
      <c r="FQG329" s="92"/>
      <c r="FQH329" s="92"/>
      <c r="FQI329" s="92"/>
      <c r="FQJ329" s="92"/>
      <c r="FQK329" s="92"/>
      <c r="FQL329" s="92"/>
      <c r="FQM329" s="92"/>
      <c r="FQN329" s="92"/>
      <c r="FQO329" s="92"/>
      <c r="FQP329" s="92"/>
      <c r="FQQ329" s="92"/>
      <c r="FQR329" s="92"/>
      <c r="FQS329" s="92"/>
      <c r="FQT329" s="92"/>
      <c r="FQU329" s="92"/>
      <c r="FQV329" s="92"/>
      <c r="FQW329" s="92"/>
      <c r="FQX329" s="92"/>
      <c r="FQY329" s="92"/>
      <c r="FQZ329" s="92"/>
      <c r="FRA329" s="92"/>
      <c r="FRB329" s="92"/>
      <c r="FRC329" s="92"/>
      <c r="FRD329" s="92"/>
      <c r="FRE329" s="92"/>
      <c r="FRF329" s="92"/>
      <c r="FRG329" s="92"/>
      <c r="FRH329" s="92"/>
      <c r="FRI329" s="92"/>
      <c r="FRJ329" s="92"/>
      <c r="FRK329" s="92"/>
      <c r="FRL329" s="92"/>
      <c r="FRM329" s="92"/>
      <c r="FRN329" s="92"/>
      <c r="FRO329" s="92"/>
      <c r="FRP329" s="92"/>
      <c r="FRQ329" s="92"/>
      <c r="FRR329" s="92"/>
      <c r="FRS329" s="92"/>
      <c r="FRT329" s="92"/>
      <c r="FRU329" s="92"/>
      <c r="FRV329" s="92"/>
      <c r="FRW329" s="92"/>
      <c r="FRX329" s="92"/>
      <c r="FRY329" s="92"/>
      <c r="FRZ329" s="92"/>
      <c r="FSA329" s="92"/>
      <c r="FSB329" s="92"/>
      <c r="FSC329" s="92"/>
      <c r="FSD329" s="92"/>
      <c r="FSE329" s="92"/>
      <c r="FSF329" s="92"/>
      <c r="FSG329" s="92"/>
      <c r="FSH329" s="92"/>
      <c r="FSI329" s="92"/>
      <c r="FSJ329" s="92"/>
      <c r="FSK329" s="92"/>
      <c r="FSL329" s="92"/>
      <c r="FSM329" s="92"/>
      <c r="FSN329" s="92"/>
      <c r="FSO329" s="92"/>
      <c r="FSP329" s="92"/>
      <c r="FSQ329" s="92"/>
      <c r="FSR329" s="92"/>
      <c r="FSS329" s="92"/>
      <c r="FST329" s="92"/>
      <c r="FSU329" s="92"/>
      <c r="FSV329" s="92"/>
      <c r="FSW329" s="92"/>
      <c r="FSX329" s="92"/>
      <c r="FSY329" s="92"/>
      <c r="FSZ329" s="92"/>
      <c r="FTA329" s="92"/>
      <c r="FTB329" s="92"/>
      <c r="FTC329" s="92"/>
      <c r="FTD329" s="92"/>
      <c r="FTE329" s="92"/>
      <c r="FTF329" s="92"/>
      <c r="FTG329" s="92"/>
      <c r="FTH329" s="92"/>
      <c r="FTI329" s="92"/>
      <c r="FTJ329" s="92"/>
      <c r="FTK329" s="92"/>
      <c r="FTL329" s="92"/>
      <c r="FTM329" s="92"/>
      <c r="FTN329" s="92"/>
      <c r="FTO329" s="92"/>
      <c r="FTP329" s="92"/>
      <c r="FTQ329" s="92"/>
      <c r="FTR329" s="92"/>
      <c r="FTS329" s="92"/>
      <c r="FTT329" s="92"/>
      <c r="FTU329" s="92"/>
      <c r="FTV329" s="92"/>
      <c r="FTW329" s="92"/>
      <c r="FTX329" s="92"/>
      <c r="FTY329" s="92"/>
      <c r="FTZ329" s="92"/>
      <c r="FUA329" s="92"/>
      <c r="FUB329" s="92"/>
      <c r="FUC329" s="92"/>
      <c r="FUD329" s="92"/>
      <c r="FUE329" s="92"/>
      <c r="FUF329" s="92"/>
      <c r="FUG329" s="92"/>
      <c r="FUH329" s="92"/>
      <c r="FUI329" s="92"/>
      <c r="FUJ329" s="92"/>
      <c r="FUK329" s="92"/>
      <c r="FUL329" s="92"/>
      <c r="FUM329" s="92"/>
      <c r="FUN329" s="92"/>
      <c r="FUO329" s="92"/>
      <c r="FUP329" s="92"/>
      <c r="FUQ329" s="92"/>
      <c r="FUR329" s="92"/>
      <c r="FUS329" s="92"/>
      <c r="FUT329" s="92"/>
      <c r="FUU329" s="92"/>
      <c r="FUV329" s="92"/>
      <c r="FUW329" s="92"/>
      <c r="FUX329" s="92"/>
      <c r="FUY329" s="92"/>
      <c r="FUZ329" s="92"/>
      <c r="FVA329" s="92"/>
      <c r="FVB329" s="92"/>
      <c r="FVC329" s="92"/>
      <c r="FVD329" s="92"/>
      <c r="FVE329" s="92"/>
      <c r="FVF329" s="92"/>
      <c r="FVG329" s="92"/>
      <c r="FVH329" s="92"/>
      <c r="FVI329" s="92"/>
      <c r="FVJ329" s="92"/>
      <c r="FVK329" s="92"/>
      <c r="FVL329" s="92"/>
      <c r="FVM329" s="92"/>
      <c r="FVN329" s="92"/>
      <c r="FVO329" s="92"/>
      <c r="FVP329" s="92"/>
      <c r="FVQ329" s="92"/>
      <c r="FVR329" s="92"/>
      <c r="FVS329" s="92"/>
      <c r="FVT329" s="92"/>
      <c r="FVU329" s="92"/>
      <c r="FVV329" s="92"/>
      <c r="FVW329" s="92"/>
      <c r="FVX329" s="92"/>
      <c r="FVY329" s="92"/>
      <c r="FVZ329" s="92"/>
      <c r="FWA329" s="92"/>
      <c r="FWB329" s="92"/>
      <c r="FWC329" s="92"/>
      <c r="FWD329" s="92"/>
      <c r="FWE329" s="92"/>
      <c r="FWF329" s="92"/>
      <c r="FWG329" s="92"/>
      <c r="FWH329" s="92"/>
      <c r="FWI329" s="92"/>
      <c r="FWJ329" s="92"/>
      <c r="FWK329" s="92"/>
      <c r="FWL329" s="92"/>
      <c r="FWM329" s="92"/>
      <c r="FWN329" s="92"/>
      <c r="FWO329" s="92"/>
      <c r="FWP329" s="92"/>
      <c r="FWQ329" s="92"/>
      <c r="FWR329" s="92"/>
      <c r="FWS329" s="92"/>
      <c r="FWT329" s="92"/>
      <c r="FWU329" s="92"/>
      <c r="FWV329" s="92"/>
      <c r="FWW329" s="92"/>
      <c r="FWX329" s="92"/>
      <c r="FWY329" s="92"/>
      <c r="FWZ329" s="92"/>
      <c r="FXA329" s="92"/>
      <c r="FXB329" s="92"/>
      <c r="FXC329" s="92"/>
      <c r="FXD329" s="92"/>
      <c r="FXE329" s="92"/>
      <c r="FXF329" s="92"/>
      <c r="FXG329" s="92"/>
      <c r="FXH329" s="92"/>
      <c r="FXI329" s="92"/>
      <c r="FXJ329" s="92"/>
      <c r="FXK329" s="92"/>
      <c r="FXL329" s="92"/>
      <c r="FXM329" s="92"/>
      <c r="FXN329" s="92"/>
      <c r="FXO329" s="92"/>
      <c r="FXP329" s="92"/>
      <c r="FXQ329" s="92"/>
      <c r="FXR329" s="92"/>
      <c r="FXS329" s="92"/>
      <c r="FXT329" s="92"/>
      <c r="FXU329" s="92"/>
      <c r="FXV329" s="92"/>
      <c r="FXW329" s="92"/>
      <c r="FXX329" s="92"/>
      <c r="FXY329" s="92"/>
      <c r="FXZ329" s="92"/>
      <c r="FYA329" s="92"/>
      <c r="FYB329" s="92"/>
      <c r="FYC329" s="92"/>
      <c r="FYD329" s="92"/>
      <c r="FYE329" s="92"/>
      <c r="FYF329" s="92"/>
      <c r="FYG329" s="92"/>
      <c r="FYH329" s="92"/>
      <c r="FYI329" s="92"/>
      <c r="FYJ329" s="92"/>
      <c r="FYK329" s="92"/>
      <c r="FYL329" s="92"/>
      <c r="FYM329" s="92"/>
      <c r="FYN329" s="92"/>
      <c r="FYO329" s="92"/>
      <c r="FYP329" s="92"/>
      <c r="FYQ329" s="92"/>
      <c r="FYR329" s="92"/>
      <c r="FYS329" s="92"/>
      <c r="FYT329" s="92"/>
      <c r="FYU329" s="92"/>
      <c r="FYV329" s="92"/>
      <c r="FYW329" s="92"/>
      <c r="FYX329" s="92"/>
      <c r="FYY329" s="92"/>
      <c r="FYZ329" s="92"/>
      <c r="FZA329" s="92"/>
      <c r="FZB329" s="92"/>
      <c r="FZC329" s="92"/>
      <c r="FZD329" s="92"/>
      <c r="FZE329" s="92"/>
      <c r="FZF329" s="92"/>
      <c r="FZG329" s="92"/>
      <c r="FZH329" s="92"/>
      <c r="FZI329" s="92"/>
      <c r="FZJ329" s="92"/>
      <c r="FZK329" s="92"/>
      <c r="FZL329" s="92"/>
      <c r="FZM329" s="92"/>
      <c r="FZN329" s="92"/>
      <c r="FZO329" s="92"/>
      <c r="FZP329" s="92"/>
      <c r="FZQ329" s="92"/>
      <c r="FZR329" s="92"/>
      <c r="FZS329" s="92"/>
      <c r="FZT329" s="92"/>
      <c r="FZU329" s="92"/>
      <c r="FZV329" s="92"/>
      <c r="FZW329" s="92"/>
      <c r="FZX329" s="92"/>
      <c r="FZY329" s="92"/>
      <c r="FZZ329" s="92"/>
      <c r="GAA329" s="92"/>
      <c r="GAB329" s="92"/>
      <c r="GAC329" s="92"/>
      <c r="GAD329" s="92"/>
      <c r="GAE329" s="92"/>
      <c r="GAF329" s="92"/>
      <c r="GAG329" s="92"/>
      <c r="GAH329" s="92"/>
      <c r="GAI329" s="92"/>
      <c r="GAJ329" s="92"/>
      <c r="GAK329" s="92"/>
      <c r="GAL329" s="92"/>
      <c r="GAM329" s="92"/>
      <c r="GAN329" s="92"/>
      <c r="GAO329" s="92"/>
      <c r="GAP329" s="92"/>
      <c r="GAQ329" s="92"/>
      <c r="GAR329" s="92"/>
      <c r="GAS329" s="92"/>
      <c r="GAT329" s="92"/>
      <c r="GAU329" s="92"/>
      <c r="GAV329" s="92"/>
      <c r="GAW329" s="92"/>
      <c r="GAX329" s="92"/>
      <c r="GAY329" s="92"/>
      <c r="GAZ329" s="92"/>
      <c r="GBA329" s="92"/>
      <c r="GBB329" s="92"/>
      <c r="GBC329" s="92"/>
      <c r="GBD329" s="92"/>
      <c r="GBE329" s="92"/>
      <c r="GBF329" s="92"/>
      <c r="GBG329" s="92"/>
      <c r="GBH329" s="92"/>
      <c r="GBI329" s="92"/>
      <c r="GBJ329" s="92"/>
      <c r="GBK329" s="92"/>
      <c r="GBL329" s="92"/>
      <c r="GBM329" s="92"/>
      <c r="GBN329" s="92"/>
      <c r="GBO329" s="92"/>
      <c r="GBP329" s="92"/>
      <c r="GBQ329" s="92"/>
      <c r="GBR329" s="92"/>
      <c r="GBS329" s="92"/>
      <c r="GBT329" s="92"/>
      <c r="GBU329" s="92"/>
      <c r="GBV329" s="92"/>
      <c r="GBW329" s="92"/>
      <c r="GBX329" s="92"/>
      <c r="GBY329" s="92"/>
      <c r="GBZ329" s="92"/>
      <c r="GCA329" s="92"/>
      <c r="GCB329" s="92"/>
      <c r="GCC329" s="92"/>
      <c r="GCD329" s="92"/>
      <c r="GCE329" s="92"/>
      <c r="GCF329" s="92"/>
      <c r="GCG329" s="92"/>
      <c r="GCH329" s="92"/>
      <c r="GCI329" s="92"/>
      <c r="GCJ329" s="92"/>
      <c r="GCK329" s="92"/>
      <c r="GCL329" s="92"/>
      <c r="GCM329" s="92"/>
      <c r="GCN329" s="92"/>
      <c r="GCO329" s="92"/>
      <c r="GCP329" s="92"/>
      <c r="GCQ329" s="92"/>
      <c r="GCR329" s="92"/>
      <c r="GCS329" s="92"/>
      <c r="GCT329" s="92"/>
      <c r="GCU329" s="92"/>
      <c r="GCV329" s="92"/>
      <c r="GCW329" s="92"/>
      <c r="GCX329" s="92"/>
      <c r="GCY329" s="92"/>
      <c r="GCZ329" s="92"/>
      <c r="GDA329" s="92"/>
      <c r="GDB329" s="92"/>
      <c r="GDC329" s="92"/>
      <c r="GDD329" s="92"/>
      <c r="GDE329" s="92"/>
      <c r="GDF329" s="92"/>
      <c r="GDG329" s="92"/>
      <c r="GDH329" s="92"/>
      <c r="GDI329" s="92"/>
      <c r="GDJ329" s="92"/>
      <c r="GDK329" s="92"/>
      <c r="GDL329" s="92"/>
      <c r="GDM329" s="92"/>
      <c r="GDN329" s="92"/>
      <c r="GDO329" s="92"/>
      <c r="GDP329" s="92"/>
      <c r="GDQ329" s="92"/>
      <c r="GDR329" s="92"/>
      <c r="GDS329" s="92"/>
      <c r="GDT329" s="92"/>
      <c r="GDU329" s="92"/>
      <c r="GDV329" s="92"/>
      <c r="GDW329" s="92"/>
      <c r="GDX329" s="92"/>
      <c r="GDY329" s="92"/>
      <c r="GDZ329" s="92"/>
      <c r="GEA329" s="92"/>
      <c r="GEB329" s="92"/>
      <c r="GEC329" s="92"/>
      <c r="GED329" s="92"/>
      <c r="GEE329" s="92"/>
      <c r="GEF329" s="92"/>
      <c r="GEG329" s="92"/>
      <c r="GEH329" s="92"/>
      <c r="GEI329" s="92"/>
      <c r="GEJ329" s="92"/>
      <c r="GEK329" s="92"/>
      <c r="GEL329" s="92"/>
      <c r="GEM329" s="92"/>
      <c r="GEN329" s="92"/>
      <c r="GEO329" s="92"/>
      <c r="GEP329" s="92"/>
      <c r="GEQ329" s="92"/>
      <c r="GER329" s="92"/>
      <c r="GES329" s="92"/>
      <c r="GET329" s="92"/>
      <c r="GEU329" s="92"/>
      <c r="GEV329" s="92"/>
      <c r="GEW329" s="92"/>
      <c r="GEX329" s="92"/>
      <c r="GEY329" s="92"/>
      <c r="GEZ329" s="92"/>
      <c r="GFA329" s="92"/>
      <c r="GFB329" s="92"/>
      <c r="GFC329" s="92"/>
      <c r="GFD329" s="92"/>
      <c r="GFE329" s="92"/>
      <c r="GFF329" s="92"/>
      <c r="GFG329" s="92"/>
      <c r="GFH329" s="92"/>
      <c r="GFI329" s="92"/>
      <c r="GFJ329" s="92"/>
      <c r="GFK329" s="92"/>
      <c r="GFL329" s="92"/>
      <c r="GFM329" s="92"/>
      <c r="GFN329" s="92"/>
      <c r="GFO329" s="92"/>
      <c r="GFP329" s="92"/>
      <c r="GFQ329" s="92"/>
      <c r="GFR329" s="92"/>
      <c r="GFS329" s="92"/>
      <c r="GFT329" s="92"/>
      <c r="GFU329" s="92"/>
      <c r="GFV329" s="92"/>
      <c r="GFW329" s="92"/>
      <c r="GFX329" s="92"/>
      <c r="GFY329" s="92"/>
      <c r="GFZ329" s="92"/>
      <c r="GGA329" s="92"/>
      <c r="GGB329" s="92"/>
      <c r="GGC329" s="92"/>
      <c r="GGD329" s="92"/>
      <c r="GGE329" s="92"/>
      <c r="GGF329" s="92"/>
      <c r="GGG329" s="92"/>
      <c r="GGH329" s="92"/>
      <c r="GGI329" s="92"/>
      <c r="GGJ329" s="92"/>
      <c r="GGK329" s="92"/>
      <c r="GGL329" s="92"/>
      <c r="GGM329" s="92"/>
      <c r="GGN329" s="92"/>
      <c r="GGO329" s="92"/>
      <c r="GGP329" s="92"/>
      <c r="GGQ329" s="92"/>
      <c r="GGR329" s="92"/>
      <c r="GGS329" s="92"/>
      <c r="GGT329" s="92"/>
      <c r="GGU329" s="92"/>
      <c r="GGV329" s="92"/>
      <c r="GGW329" s="92"/>
      <c r="GGX329" s="92"/>
      <c r="GGY329" s="92"/>
      <c r="GGZ329" s="92"/>
      <c r="GHA329" s="92"/>
      <c r="GHB329" s="92"/>
      <c r="GHC329" s="92"/>
      <c r="GHD329" s="92"/>
      <c r="GHE329" s="92"/>
      <c r="GHF329" s="92"/>
      <c r="GHG329" s="92"/>
      <c r="GHH329" s="92"/>
      <c r="GHI329" s="92"/>
      <c r="GHJ329" s="92"/>
      <c r="GHK329" s="92"/>
      <c r="GHL329" s="92"/>
      <c r="GHM329" s="92"/>
      <c r="GHN329" s="92"/>
      <c r="GHO329" s="92"/>
      <c r="GHP329" s="92"/>
      <c r="GHQ329" s="92"/>
      <c r="GHR329" s="92"/>
      <c r="GHS329" s="92"/>
      <c r="GHT329" s="92"/>
      <c r="GHU329" s="92"/>
      <c r="GHV329" s="92"/>
      <c r="GHW329" s="92"/>
      <c r="GHX329" s="92"/>
      <c r="GHY329" s="92"/>
      <c r="GHZ329" s="92"/>
      <c r="GIA329" s="92"/>
      <c r="GIB329" s="92"/>
      <c r="GIC329" s="92"/>
      <c r="GID329" s="92"/>
      <c r="GIE329" s="92"/>
      <c r="GIF329" s="92"/>
      <c r="GIG329" s="92"/>
      <c r="GIH329" s="92"/>
      <c r="GII329" s="92"/>
      <c r="GIJ329" s="92"/>
      <c r="GIK329" s="92"/>
      <c r="GIL329" s="92"/>
      <c r="GIM329" s="92"/>
      <c r="GIN329" s="92"/>
      <c r="GIO329" s="92"/>
      <c r="GIP329" s="92"/>
      <c r="GIQ329" s="92"/>
      <c r="GIR329" s="92"/>
      <c r="GIS329" s="92"/>
      <c r="GIT329" s="92"/>
      <c r="GIU329" s="92"/>
      <c r="GIV329" s="92"/>
      <c r="GIW329" s="92"/>
      <c r="GIX329" s="92"/>
      <c r="GIY329" s="92"/>
      <c r="GIZ329" s="92"/>
      <c r="GJA329" s="92"/>
      <c r="GJB329" s="92"/>
      <c r="GJC329" s="92"/>
      <c r="GJD329" s="92"/>
      <c r="GJE329" s="92"/>
      <c r="GJF329" s="92"/>
      <c r="GJG329" s="92"/>
      <c r="GJH329" s="92"/>
      <c r="GJI329" s="92"/>
      <c r="GJJ329" s="92"/>
      <c r="GJK329" s="92"/>
      <c r="GJL329" s="92"/>
      <c r="GJM329" s="92"/>
      <c r="GJN329" s="92"/>
      <c r="GJO329" s="92"/>
      <c r="GJP329" s="92"/>
      <c r="GJQ329" s="92"/>
      <c r="GJR329" s="92"/>
      <c r="GJS329" s="92"/>
      <c r="GJT329" s="92"/>
      <c r="GJU329" s="92"/>
      <c r="GJV329" s="92"/>
      <c r="GJW329" s="92"/>
      <c r="GJX329" s="92"/>
      <c r="GJY329" s="92"/>
      <c r="GJZ329" s="92"/>
      <c r="GKA329" s="92"/>
      <c r="GKB329" s="92"/>
      <c r="GKC329" s="92"/>
      <c r="GKD329" s="92"/>
      <c r="GKE329" s="92"/>
      <c r="GKF329" s="92"/>
      <c r="GKG329" s="92"/>
      <c r="GKH329" s="92"/>
      <c r="GKI329" s="92"/>
      <c r="GKJ329" s="92"/>
      <c r="GKK329" s="92"/>
      <c r="GKL329" s="92"/>
      <c r="GKM329" s="92"/>
      <c r="GKN329" s="92"/>
      <c r="GKO329" s="92"/>
      <c r="GKP329" s="92"/>
      <c r="GKQ329" s="92"/>
      <c r="GKR329" s="92"/>
      <c r="GKS329" s="92"/>
      <c r="GKT329" s="92"/>
      <c r="GKU329" s="92"/>
      <c r="GKV329" s="92"/>
      <c r="GKW329" s="92"/>
      <c r="GKX329" s="92"/>
      <c r="GKY329" s="92"/>
      <c r="GKZ329" s="92"/>
      <c r="GLA329" s="92"/>
      <c r="GLB329" s="92"/>
      <c r="GLC329" s="92"/>
      <c r="GLD329" s="92"/>
      <c r="GLE329" s="92"/>
      <c r="GLF329" s="92"/>
      <c r="GLG329" s="92"/>
      <c r="GLH329" s="92"/>
      <c r="GLI329" s="92"/>
      <c r="GLJ329" s="92"/>
      <c r="GLK329" s="92"/>
      <c r="GLL329" s="92"/>
      <c r="GLM329" s="92"/>
      <c r="GLN329" s="92"/>
      <c r="GLO329" s="92"/>
      <c r="GLP329" s="92"/>
      <c r="GLQ329" s="92"/>
      <c r="GLR329" s="92"/>
      <c r="GLS329" s="92"/>
      <c r="GLT329" s="92"/>
      <c r="GLU329" s="92"/>
      <c r="GLV329" s="92"/>
      <c r="GLW329" s="92"/>
      <c r="GLX329" s="92"/>
      <c r="GLY329" s="92"/>
      <c r="GLZ329" s="92"/>
      <c r="GMA329" s="92"/>
      <c r="GMB329" s="92"/>
      <c r="GMC329" s="92"/>
      <c r="GMD329" s="92"/>
      <c r="GME329" s="92"/>
      <c r="GMF329" s="92"/>
      <c r="GMG329" s="92"/>
      <c r="GMH329" s="92"/>
      <c r="GMI329" s="92"/>
      <c r="GMJ329" s="92"/>
      <c r="GMK329" s="92"/>
      <c r="GML329" s="92"/>
      <c r="GMM329" s="92"/>
      <c r="GMN329" s="92"/>
      <c r="GMO329" s="92"/>
      <c r="GMP329" s="92"/>
      <c r="GMQ329" s="92"/>
      <c r="GMR329" s="92"/>
      <c r="GMS329" s="92"/>
      <c r="GMT329" s="92"/>
      <c r="GMU329" s="92"/>
      <c r="GMV329" s="92"/>
      <c r="GMW329" s="92"/>
      <c r="GMX329" s="92"/>
      <c r="GMY329" s="92"/>
      <c r="GMZ329" s="92"/>
      <c r="GNA329" s="92"/>
      <c r="GNB329" s="92"/>
      <c r="GNC329" s="92"/>
      <c r="GND329" s="92"/>
      <c r="GNE329" s="92"/>
      <c r="GNF329" s="92"/>
      <c r="GNG329" s="92"/>
      <c r="GNH329" s="92"/>
      <c r="GNI329" s="92"/>
      <c r="GNJ329" s="92"/>
      <c r="GNK329" s="92"/>
      <c r="GNL329" s="92"/>
      <c r="GNM329" s="92"/>
      <c r="GNN329" s="92"/>
      <c r="GNO329" s="92"/>
      <c r="GNP329" s="92"/>
      <c r="GNQ329" s="92"/>
      <c r="GNR329" s="92"/>
      <c r="GNS329" s="92"/>
      <c r="GNT329" s="92"/>
      <c r="GNU329" s="92"/>
      <c r="GNV329" s="92"/>
      <c r="GNW329" s="92"/>
      <c r="GNX329" s="92"/>
      <c r="GNY329" s="92"/>
      <c r="GNZ329" s="92"/>
      <c r="GOA329" s="92"/>
      <c r="GOB329" s="92"/>
      <c r="GOC329" s="92"/>
      <c r="GOD329" s="92"/>
      <c r="GOE329" s="92"/>
      <c r="GOF329" s="92"/>
      <c r="GOG329" s="92"/>
      <c r="GOH329" s="92"/>
      <c r="GOI329" s="92"/>
      <c r="GOJ329" s="92"/>
      <c r="GOK329" s="92"/>
      <c r="GOL329" s="92"/>
      <c r="GOM329" s="92"/>
      <c r="GON329" s="92"/>
      <c r="GOO329" s="92"/>
      <c r="GOP329" s="92"/>
      <c r="GOQ329" s="92"/>
      <c r="GOR329" s="92"/>
      <c r="GOS329" s="92"/>
      <c r="GOT329" s="92"/>
      <c r="GOU329" s="92"/>
      <c r="GOV329" s="92"/>
      <c r="GOW329" s="92"/>
      <c r="GOX329" s="92"/>
      <c r="GOY329" s="92"/>
      <c r="GOZ329" s="92"/>
      <c r="GPA329" s="92"/>
      <c r="GPB329" s="92"/>
      <c r="GPC329" s="92"/>
      <c r="GPD329" s="92"/>
      <c r="GPE329" s="92"/>
      <c r="GPF329" s="92"/>
      <c r="GPG329" s="92"/>
      <c r="GPH329" s="92"/>
      <c r="GPI329" s="92"/>
      <c r="GPJ329" s="92"/>
      <c r="GPK329" s="92"/>
      <c r="GPL329" s="92"/>
      <c r="GPM329" s="92"/>
      <c r="GPN329" s="92"/>
      <c r="GPO329" s="92"/>
      <c r="GPP329" s="92"/>
      <c r="GPQ329" s="92"/>
      <c r="GPR329" s="92"/>
      <c r="GPS329" s="92"/>
      <c r="GPT329" s="92"/>
      <c r="GPU329" s="92"/>
      <c r="GPV329" s="92"/>
      <c r="GPW329" s="92"/>
      <c r="GPX329" s="92"/>
      <c r="GPY329" s="92"/>
      <c r="GPZ329" s="92"/>
      <c r="GQA329" s="92"/>
      <c r="GQB329" s="92"/>
      <c r="GQC329" s="92"/>
      <c r="GQD329" s="92"/>
      <c r="GQE329" s="92"/>
      <c r="GQF329" s="92"/>
      <c r="GQG329" s="92"/>
      <c r="GQH329" s="92"/>
      <c r="GQI329" s="92"/>
      <c r="GQJ329" s="92"/>
      <c r="GQK329" s="92"/>
      <c r="GQL329" s="92"/>
      <c r="GQM329" s="92"/>
      <c r="GQN329" s="92"/>
      <c r="GQO329" s="92"/>
      <c r="GQP329" s="92"/>
      <c r="GQQ329" s="92"/>
      <c r="GQR329" s="92"/>
      <c r="GQS329" s="92"/>
      <c r="GQT329" s="92"/>
      <c r="GQU329" s="92"/>
      <c r="GQV329" s="92"/>
      <c r="GQW329" s="92"/>
      <c r="GQX329" s="92"/>
      <c r="GQY329" s="92"/>
      <c r="GQZ329" s="92"/>
      <c r="GRA329" s="92"/>
      <c r="GRB329" s="92"/>
      <c r="GRC329" s="92"/>
      <c r="GRD329" s="92"/>
      <c r="GRE329" s="92"/>
      <c r="GRF329" s="92"/>
      <c r="GRG329" s="92"/>
      <c r="GRH329" s="92"/>
      <c r="GRI329" s="92"/>
      <c r="GRJ329" s="92"/>
      <c r="GRK329" s="92"/>
      <c r="GRL329" s="92"/>
      <c r="GRM329" s="92"/>
      <c r="GRN329" s="92"/>
      <c r="GRO329" s="92"/>
      <c r="GRP329" s="92"/>
      <c r="GRQ329" s="92"/>
      <c r="GRR329" s="92"/>
      <c r="GRS329" s="92"/>
      <c r="GRT329" s="92"/>
      <c r="GRU329" s="92"/>
      <c r="GRV329" s="92"/>
      <c r="GRW329" s="92"/>
      <c r="GRX329" s="92"/>
      <c r="GRY329" s="92"/>
      <c r="GRZ329" s="92"/>
      <c r="GSA329" s="92"/>
      <c r="GSB329" s="92"/>
      <c r="GSC329" s="92"/>
      <c r="GSD329" s="92"/>
      <c r="GSE329" s="92"/>
      <c r="GSF329" s="92"/>
      <c r="GSG329" s="92"/>
      <c r="GSH329" s="92"/>
      <c r="GSI329" s="92"/>
      <c r="GSJ329" s="92"/>
      <c r="GSK329" s="92"/>
      <c r="GSL329" s="92"/>
      <c r="GSM329" s="92"/>
      <c r="GSN329" s="92"/>
      <c r="GSO329" s="92"/>
      <c r="GSP329" s="92"/>
      <c r="GSQ329" s="92"/>
      <c r="GSR329" s="92"/>
      <c r="GSS329" s="92"/>
      <c r="GST329" s="92"/>
      <c r="GSU329" s="92"/>
      <c r="GSV329" s="92"/>
      <c r="GSW329" s="92"/>
      <c r="GSX329" s="92"/>
      <c r="GSY329" s="92"/>
      <c r="GSZ329" s="92"/>
      <c r="GTA329" s="92"/>
      <c r="GTB329" s="92"/>
      <c r="GTC329" s="92"/>
      <c r="GTD329" s="92"/>
      <c r="GTE329" s="92"/>
      <c r="GTF329" s="92"/>
      <c r="GTG329" s="92"/>
      <c r="GTH329" s="92"/>
      <c r="GTI329" s="92"/>
      <c r="GTJ329" s="92"/>
      <c r="GTK329" s="92"/>
      <c r="GTL329" s="92"/>
      <c r="GTM329" s="92"/>
      <c r="GTN329" s="92"/>
      <c r="GTO329" s="92"/>
      <c r="GTP329" s="92"/>
      <c r="GTQ329" s="92"/>
      <c r="GTR329" s="92"/>
      <c r="GTS329" s="92"/>
      <c r="GTT329" s="92"/>
      <c r="GTU329" s="92"/>
      <c r="GTV329" s="92"/>
      <c r="GTW329" s="92"/>
      <c r="GTX329" s="92"/>
      <c r="GTY329" s="92"/>
      <c r="GTZ329" s="92"/>
      <c r="GUA329" s="92"/>
      <c r="GUB329" s="92"/>
      <c r="GUC329" s="92"/>
      <c r="GUD329" s="92"/>
      <c r="GUE329" s="92"/>
      <c r="GUF329" s="92"/>
      <c r="GUG329" s="92"/>
      <c r="GUH329" s="92"/>
      <c r="GUI329" s="92"/>
      <c r="GUJ329" s="92"/>
      <c r="GUK329" s="92"/>
      <c r="GUL329" s="92"/>
      <c r="GUM329" s="92"/>
      <c r="GUN329" s="92"/>
      <c r="GUO329" s="92"/>
      <c r="GUP329" s="92"/>
      <c r="GUQ329" s="92"/>
      <c r="GUR329" s="92"/>
      <c r="GUS329" s="92"/>
      <c r="GUT329" s="92"/>
      <c r="GUU329" s="92"/>
      <c r="GUV329" s="92"/>
      <c r="GUW329" s="92"/>
      <c r="GUX329" s="92"/>
      <c r="GUY329" s="92"/>
      <c r="GUZ329" s="92"/>
      <c r="GVA329" s="92"/>
      <c r="GVB329" s="92"/>
      <c r="GVC329" s="92"/>
      <c r="GVD329" s="92"/>
      <c r="GVE329" s="92"/>
      <c r="GVF329" s="92"/>
      <c r="GVG329" s="92"/>
      <c r="GVH329" s="92"/>
      <c r="GVI329" s="92"/>
      <c r="GVJ329" s="92"/>
      <c r="GVK329" s="92"/>
      <c r="GVL329" s="92"/>
      <c r="GVM329" s="92"/>
      <c r="GVN329" s="92"/>
      <c r="GVO329" s="92"/>
      <c r="GVP329" s="92"/>
      <c r="GVQ329" s="92"/>
      <c r="GVR329" s="92"/>
      <c r="GVS329" s="92"/>
      <c r="GVT329" s="92"/>
      <c r="GVU329" s="92"/>
      <c r="GVV329" s="92"/>
      <c r="GVW329" s="92"/>
      <c r="GVX329" s="92"/>
      <c r="GVY329" s="92"/>
      <c r="GVZ329" s="92"/>
      <c r="GWA329" s="92"/>
      <c r="GWB329" s="92"/>
      <c r="GWC329" s="92"/>
      <c r="GWD329" s="92"/>
      <c r="GWE329" s="92"/>
      <c r="GWF329" s="92"/>
      <c r="GWG329" s="92"/>
      <c r="GWH329" s="92"/>
      <c r="GWI329" s="92"/>
      <c r="GWJ329" s="92"/>
      <c r="GWK329" s="92"/>
      <c r="GWL329" s="92"/>
      <c r="GWM329" s="92"/>
      <c r="GWN329" s="92"/>
      <c r="GWO329" s="92"/>
      <c r="GWP329" s="92"/>
      <c r="GWQ329" s="92"/>
      <c r="GWR329" s="92"/>
      <c r="GWS329" s="92"/>
      <c r="GWT329" s="92"/>
      <c r="GWU329" s="92"/>
      <c r="GWV329" s="92"/>
      <c r="GWW329" s="92"/>
      <c r="GWX329" s="92"/>
      <c r="GWY329" s="92"/>
      <c r="GWZ329" s="92"/>
      <c r="GXA329" s="92"/>
      <c r="GXB329" s="92"/>
      <c r="GXC329" s="92"/>
      <c r="GXD329" s="92"/>
      <c r="GXE329" s="92"/>
      <c r="GXF329" s="92"/>
      <c r="GXG329" s="92"/>
      <c r="GXH329" s="92"/>
      <c r="GXI329" s="92"/>
      <c r="GXJ329" s="92"/>
      <c r="GXK329" s="92"/>
      <c r="GXL329" s="92"/>
      <c r="GXM329" s="92"/>
      <c r="GXN329" s="92"/>
      <c r="GXO329" s="92"/>
      <c r="GXP329" s="92"/>
      <c r="GXQ329" s="92"/>
      <c r="GXR329" s="92"/>
      <c r="GXS329" s="92"/>
      <c r="GXT329" s="92"/>
      <c r="GXU329" s="92"/>
      <c r="GXV329" s="92"/>
      <c r="GXW329" s="92"/>
      <c r="GXX329" s="92"/>
      <c r="GXY329" s="92"/>
      <c r="GXZ329" s="92"/>
      <c r="GYA329" s="92"/>
      <c r="GYB329" s="92"/>
      <c r="GYC329" s="92"/>
      <c r="GYD329" s="92"/>
      <c r="GYE329" s="92"/>
      <c r="GYF329" s="92"/>
      <c r="GYG329" s="92"/>
      <c r="GYH329" s="92"/>
      <c r="GYI329" s="92"/>
      <c r="GYJ329" s="92"/>
      <c r="GYK329" s="92"/>
      <c r="GYL329" s="92"/>
      <c r="GYM329" s="92"/>
      <c r="GYN329" s="92"/>
      <c r="GYO329" s="92"/>
      <c r="GYP329" s="92"/>
      <c r="GYQ329" s="92"/>
      <c r="GYR329" s="92"/>
      <c r="GYS329" s="92"/>
      <c r="GYT329" s="92"/>
      <c r="GYU329" s="92"/>
      <c r="GYV329" s="92"/>
      <c r="GYW329" s="92"/>
      <c r="GYX329" s="92"/>
      <c r="GYY329" s="92"/>
      <c r="GYZ329" s="92"/>
      <c r="GZA329" s="92"/>
      <c r="GZB329" s="92"/>
      <c r="GZC329" s="92"/>
      <c r="GZD329" s="92"/>
      <c r="GZE329" s="92"/>
      <c r="GZF329" s="92"/>
      <c r="GZG329" s="92"/>
      <c r="GZH329" s="92"/>
      <c r="GZI329" s="92"/>
      <c r="GZJ329" s="92"/>
      <c r="GZK329" s="92"/>
      <c r="GZL329" s="92"/>
      <c r="GZM329" s="92"/>
      <c r="GZN329" s="92"/>
      <c r="GZO329" s="92"/>
      <c r="GZP329" s="92"/>
      <c r="GZQ329" s="92"/>
      <c r="GZR329" s="92"/>
      <c r="GZS329" s="92"/>
      <c r="GZT329" s="92"/>
      <c r="GZU329" s="92"/>
      <c r="GZV329" s="92"/>
      <c r="GZW329" s="92"/>
      <c r="GZX329" s="92"/>
      <c r="GZY329" s="92"/>
      <c r="GZZ329" s="92"/>
      <c r="HAA329" s="92"/>
      <c r="HAB329" s="92"/>
      <c r="HAC329" s="92"/>
      <c r="HAD329" s="92"/>
      <c r="HAE329" s="92"/>
      <c r="HAF329" s="92"/>
      <c r="HAG329" s="92"/>
      <c r="HAH329" s="92"/>
      <c r="HAI329" s="92"/>
      <c r="HAJ329" s="92"/>
      <c r="HAK329" s="92"/>
      <c r="HAL329" s="92"/>
      <c r="HAM329" s="92"/>
      <c r="HAN329" s="92"/>
      <c r="HAO329" s="92"/>
      <c r="HAP329" s="92"/>
      <c r="HAQ329" s="92"/>
      <c r="HAR329" s="92"/>
      <c r="HAS329" s="92"/>
      <c r="HAT329" s="92"/>
      <c r="HAU329" s="92"/>
      <c r="HAV329" s="92"/>
      <c r="HAW329" s="92"/>
      <c r="HAX329" s="92"/>
      <c r="HAY329" s="92"/>
      <c r="HAZ329" s="92"/>
      <c r="HBA329" s="92"/>
      <c r="HBB329" s="92"/>
      <c r="HBC329" s="92"/>
      <c r="HBD329" s="92"/>
      <c r="HBE329" s="92"/>
      <c r="HBF329" s="92"/>
      <c r="HBG329" s="92"/>
      <c r="HBH329" s="92"/>
      <c r="HBI329" s="92"/>
      <c r="HBJ329" s="92"/>
      <c r="HBK329" s="92"/>
      <c r="HBL329" s="92"/>
      <c r="HBM329" s="92"/>
      <c r="HBN329" s="92"/>
      <c r="HBO329" s="92"/>
      <c r="HBP329" s="92"/>
      <c r="HBQ329" s="92"/>
      <c r="HBR329" s="92"/>
      <c r="HBS329" s="92"/>
      <c r="HBT329" s="92"/>
      <c r="HBU329" s="92"/>
      <c r="HBV329" s="92"/>
      <c r="HBW329" s="92"/>
      <c r="HBX329" s="92"/>
      <c r="HBY329" s="92"/>
      <c r="HBZ329" s="92"/>
      <c r="HCA329" s="92"/>
      <c r="HCB329" s="92"/>
      <c r="HCC329" s="92"/>
      <c r="HCD329" s="92"/>
      <c r="HCE329" s="92"/>
      <c r="HCF329" s="92"/>
      <c r="HCG329" s="92"/>
      <c r="HCH329" s="92"/>
      <c r="HCI329" s="92"/>
      <c r="HCJ329" s="92"/>
      <c r="HCK329" s="92"/>
      <c r="HCL329" s="92"/>
      <c r="HCM329" s="92"/>
      <c r="HCN329" s="92"/>
      <c r="HCO329" s="92"/>
      <c r="HCP329" s="92"/>
      <c r="HCQ329" s="92"/>
      <c r="HCR329" s="92"/>
      <c r="HCS329" s="92"/>
      <c r="HCT329" s="92"/>
      <c r="HCU329" s="92"/>
      <c r="HCV329" s="92"/>
      <c r="HCW329" s="92"/>
      <c r="HCX329" s="92"/>
      <c r="HCY329" s="92"/>
      <c r="HCZ329" s="92"/>
      <c r="HDA329" s="92"/>
      <c r="HDB329" s="92"/>
      <c r="HDC329" s="92"/>
      <c r="HDD329" s="92"/>
      <c r="HDE329" s="92"/>
      <c r="HDF329" s="92"/>
      <c r="HDG329" s="92"/>
      <c r="HDH329" s="92"/>
      <c r="HDI329" s="92"/>
      <c r="HDJ329" s="92"/>
      <c r="HDK329" s="92"/>
      <c r="HDL329" s="92"/>
      <c r="HDM329" s="92"/>
      <c r="HDN329" s="92"/>
      <c r="HDO329" s="92"/>
      <c r="HDP329" s="92"/>
      <c r="HDQ329" s="92"/>
      <c r="HDR329" s="92"/>
      <c r="HDS329" s="92"/>
      <c r="HDT329" s="92"/>
      <c r="HDU329" s="92"/>
      <c r="HDV329" s="92"/>
      <c r="HDW329" s="92"/>
      <c r="HDX329" s="92"/>
      <c r="HDY329" s="92"/>
      <c r="HDZ329" s="92"/>
      <c r="HEA329" s="92"/>
      <c r="HEB329" s="92"/>
      <c r="HEC329" s="92"/>
      <c r="HED329" s="92"/>
      <c r="HEE329" s="92"/>
      <c r="HEF329" s="92"/>
      <c r="HEG329" s="92"/>
      <c r="HEH329" s="92"/>
      <c r="HEI329" s="92"/>
      <c r="HEJ329" s="92"/>
      <c r="HEK329" s="92"/>
      <c r="HEL329" s="92"/>
      <c r="HEM329" s="92"/>
      <c r="HEN329" s="92"/>
      <c r="HEO329" s="92"/>
      <c r="HEP329" s="92"/>
      <c r="HEQ329" s="92"/>
      <c r="HER329" s="92"/>
      <c r="HES329" s="92"/>
      <c r="HET329" s="92"/>
      <c r="HEU329" s="92"/>
      <c r="HEV329" s="92"/>
      <c r="HEW329" s="92"/>
      <c r="HEX329" s="92"/>
      <c r="HEY329" s="92"/>
      <c r="HEZ329" s="92"/>
      <c r="HFA329" s="92"/>
      <c r="HFB329" s="92"/>
      <c r="HFC329" s="92"/>
      <c r="HFD329" s="92"/>
      <c r="HFE329" s="92"/>
      <c r="HFF329" s="92"/>
      <c r="HFG329" s="92"/>
      <c r="HFH329" s="92"/>
      <c r="HFI329" s="92"/>
      <c r="HFJ329" s="92"/>
      <c r="HFK329" s="92"/>
      <c r="HFL329" s="92"/>
      <c r="HFM329" s="92"/>
      <c r="HFN329" s="92"/>
      <c r="HFO329" s="92"/>
      <c r="HFP329" s="92"/>
      <c r="HFQ329" s="92"/>
      <c r="HFR329" s="92"/>
      <c r="HFS329" s="92"/>
      <c r="HFT329" s="92"/>
      <c r="HFU329" s="92"/>
      <c r="HFV329" s="92"/>
      <c r="HFW329" s="92"/>
      <c r="HFX329" s="92"/>
      <c r="HFY329" s="92"/>
      <c r="HFZ329" s="92"/>
      <c r="HGA329" s="92"/>
      <c r="HGB329" s="92"/>
      <c r="HGC329" s="92"/>
      <c r="HGD329" s="92"/>
      <c r="HGE329" s="92"/>
      <c r="HGF329" s="92"/>
      <c r="HGG329" s="92"/>
      <c r="HGH329" s="92"/>
      <c r="HGI329" s="92"/>
      <c r="HGJ329" s="92"/>
      <c r="HGK329" s="92"/>
      <c r="HGL329" s="92"/>
      <c r="HGM329" s="92"/>
      <c r="HGN329" s="92"/>
      <c r="HGO329" s="92"/>
      <c r="HGP329" s="92"/>
      <c r="HGQ329" s="92"/>
      <c r="HGR329" s="92"/>
      <c r="HGS329" s="92"/>
      <c r="HGT329" s="92"/>
      <c r="HGU329" s="92"/>
      <c r="HGV329" s="92"/>
      <c r="HGW329" s="92"/>
      <c r="HGX329" s="92"/>
      <c r="HGY329" s="92"/>
      <c r="HGZ329" s="92"/>
      <c r="HHA329" s="92"/>
      <c r="HHB329" s="92"/>
      <c r="HHC329" s="92"/>
      <c r="HHD329" s="92"/>
      <c r="HHE329" s="92"/>
      <c r="HHF329" s="92"/>
      <c r="HHG329" s="92"/>
      <c r="HHH329" s="92"/>
      <c r="HHI329" s="92"/>
      <c r="HHJ329" s="92"/>
      <c r="HHK329" s="92"/>
      <c r="HHL329" s="92"/>
      <c r="HHM329" s="92"/>
      <c r="HHN329" s="92"/>
      <c r="HHO329" s="92"/>
      <c r="HHP329" s="92"/>
      <c r="HHQ329" s="92"/>
      <c r="HHR329" s="92"/>
      <c r="HHS329" s="92"/>
      <c r="HHT329" s="92"/>
      <c r="HHU329" s="92"/>
      <c r="HHV329" s="92"/>
      <c r="HHW329" s="92"/>
      <c r="HHX329" s="92"/>
      <c r="HHY329" s="92"/>
      <c r="HHZ329" s="92"/>
      <c r="HIA329" s="92"/>
      <c r="HIB329" s="92"/>
      <c r="HIC329" s="92"/>
      <c r="HID329" s="92"/>
      <c r="HIE329" s="92"/>
      <c r="HIF329" s="92"/>
      <c r="HIG329" s="92"/>
      <c r="HIH329" s="92"/>
      <c r="HII329" s="92"/>
      <c r="HIJ329" s="92"/>
      <c r="HIK329" s="92"/>
      <c r="HIL329" s="92"/>
      <c r="HIM329" s="92"/>
      <c r="HIN329" s="92"/>
      <c r="HIO329" s="92"/>
      <c r="HIP329" s="92"/>
      <c r="HIQ329" s="92"/>
      <c r="HIR329" s="92"/>
      <c r="HIS329" s="92"/>
      <c r="HIT329" s="92"/>
      <c r="HIU329" s="92"/>
      <c r="HIV329" s="92"/>
      <c r="HIW329" s="92"/>
      <c r="HIX329" s="92"/>
      <c r="HIY329" s="92"/>
      <c r="HIZ329" s="92"/>
      <c r="HJA329" s="92"/>
      <c r="HJB329" s="92"/>
      <c r="HJC329" s="92"/>
      <c r="HJD329" s="92"/>
      <c r="HJE329" s="92"/>
      <c r="HJF329" s="92"/>
      <c r="HJG329" s="92"/>
      <c r="HJH329" s="92"/>
      <c r="HJI329" s="92"/>
      <c r="HJJ329" s="92"/>
      <c r="HJK329" s="92"/>
      <c r="HJL329" s="92"/>
      <c r="HJM329" s="92"/>
      <c r="HJN329" s="92"/>
      <c r="HJO329" s="92"/>
      <c r="HJP329" s="92"/>
      <c r="HJQ329" s="92"/>
      <c r="HJR329" s="92"/>
      <c r="HJS329" s="92"/>
      <c r="HJT329" s="92"/>
      <c r="HJU329" s="92"/>
      <c r="HJV329" s="92"/>
      <c r="HJW329" s="92"/>
      <c r="HJX329" s="92"/>
      <c r="HJY329" s="92"/>
      <c r="HJZ329" s="92"/>
      <c r="HKA329" s="92"/>
      <c r="HKB329" s="92"/>
      <c r="HKC329" s="92"/>
      <c r="HKD329" s="92"/>
      <c r="HKE329" s="92"/>
      <c r="HKF329" s="92"/>
      <c r="HKG329" s="92"/>
      <c r="HKH329" s="92"/>
      <c r="HKI329" s="92"/>
      <c r="HKJ329" s="92"/>
      <c r="HKK329" s="92"/>
      <c r="HKL329" s="92"/>
      <c r="HKM329" s="92"/>
      <c r="HKN329" s="92"/>
      <c r="HKO329" s="92"/>
      <c r="HKP329" s="92"/>
      <c r="HKQ329" s="92"/>
      <c r="HKR329" s="92"/>
      <c r="HKS329" s="92"/>
      <c r="HKT329" s="92"/>
      <c r="HKU329" s="92"/>
      <c r="HKV329" s="92"/>
      <c r="HKW329" s="92"/>
      <c r="HKX329" s="92"/>
      <c r="HKY329" s="92"/>
      <c r="HKZ329" s="92"/>
      <c r="HLA329" s="92"/>
      <c r="HLB329" s="92"/>
      <c r="HLC329" s="92"/>
      <c r="HLD329" s="92"/>
      <c r="HLE329" s="92"/>
      <c r="HLF329" s="92"/>
      <c r="HLG329" s="92"/>
      <c r="HLH329" s="92"/>
      <c r="HLI329" s="92"/>
      <c r="HLJ329" s="92"/>
      <c r="HLK329" s="92"/>
      <c r="HLL329" s="92"/>
      <c r="HLM329" s="92"/>
      <c r="HLN329" s="92"/>
      <c r="HLO329" s="92"/>
      <c r="HLP329" s="92"/>
      <c r="HLQ329" s="92"/>
      <c r="HLR329" s="92"/>
      <c r="HLS329" s="92"/>
      <c r="HLT329" s="92"/>
      <c r="HLU329" s="92"/>
      <c r="HLV329" s="92"/>
      <c r="HLW329" s="92"/>
      <c r="HLX329" s="92"/>
      <c r="HLY329" s="92"/>
      <c r="HLZ329" s="92"/>
      <c r="HMA329" s="92"/>
      <c r="HMB329" s="92"/>
      <c r="HMC329" s="92"/>
      <c r="HMD329" s="92"/>
      <c r="HME329" s="92"/>
      <c r="HMF329" s="92"/>
      <c r="HMG329" s="92"/>
      <c r="HMH329" s="92"/>
      <c r="HMI329" s="92"/>
      <c r="HMJ329" s="92"/>
      <c r="HMK329" s="92"/>
      <c r="HML329" s="92"/>
      <c r="HMM329" s="92"/>
      <c r="HMN329" s="92"/>
      <c r="HMO329" s="92"/>
      <c r="HMP329" s="92"/>
      <c r="HMQ329" s="92"/>
      <c r="HMR329" s="92"/>
      <c r="HMS329" s="92"/>
      <c r="HMT329" s="92"/>
      <c r="HMU329" s="92"/>
      <c r="HMV329" s="92"/>
      <c r="HMW329" s="92"/>
      <c r="HMX329" s="92"/>
      <c r="HMY329" s="92"/>
      <c r="HMZ329" s="92"/>
      <c r="HNA329" s="92"/>
      <c r="HNB329" s="92"/>
      <c r="HNC329" s="92"/>
      <c r="HND329" s="92"/>
      <c r="HNE329" s="92"/>
      <c r="HNF329" s="92"/>
      <c r="HNG329" s="92"/>
      <c r="HNH329" s="92"/>
      <c r="HNI329" s="92"/>
      <c r="HNJ329" s="92"/>
      <c r="HNK329" s="92"/>
      <c r="HNL329" s="92"/>
      <c r="HNM329" s="92"/>
      <c r="HNN329" s="92"/>
      <c r="HNO329" s="92"/>
      <c r="HNP329" s="92"/>
      <c r="HNQ329" s="92"/>
      <c r="HNR329" s="92"/>
      <c r="HNS329" s="92"/>
      <c r="HNT329" s="92"/>
      <c r="HNU329" s="92"/>
      <c r="HNV329" s="92"/>
      <c r="HNW329" s="92"/>
      <c r="HNX329" s="92"/>
      <c r="HNY329" s="92"/>
      <c r="HNZ329" s="92"/>
      <c r="HOA329" s="92"/>
      <c r="HOB329" s="92"/>
      <c r="HOC329" s="92"/>
      <c r="HOD329" s="92"/>
      <c r="HOE329" s="92"/>
      <c r="HOF329" s="92"/>
      <c r="HOG329" s="92"/>
      <c r="HOH329" s="92"/>
      <c r="HOI329" s="92"/>
      <c r="HOJ329" s="92"/>
      <c r="HOK329" s="92"/>
      <c r="HOL329" s="92"/>
      <c r="HOM329" s="92"/>
      <c r="HON329" s="92"/>
      <c r="HOO329" s="92"/>
      <c r="HOP329" s="92"/>
      <c r="HOQ329" s="92"/>
      <c r="HOR329" s="92"/>
      <c r="HOS329" s="92"/>
      <c r="HOT329" s="92"/>
      <c r="HOU329" s="92"/>
      <c r="HOV329" s="92"/>
      <c r="HOW329" s="92"/>
      <c r="HOX329" s="92"/>
      <c r="HOY329" s="92"/>
      <c r="HOZ329" s="92"/>
      <c r="HPA329" s="92"/>
      <c r="HPB329" s="92"/>
      <c r="HPC329" s="92"/>
      <c r="HPD329" s="92"/>
      <c r="HPE329" s="92"/>
      <c r="HPF329" s="92"/>
      <c r="HPG329" s="92"/>
      <c r="HPH329" s="92"/>
      <c r="HPI329" s="92"/>
      <c r="HPJ329" s="92"/>
      <c r="HPK329" s="92"/>
      <c r="HPL329" s="92"/>
      <c r="HPM329" s="92"/>
      <c r="HPN329" s="92"/>
      <c r="HPO329" s="92"/>
      <c r="HPP329" s="92"/>
      <c r="HPQ329" s="92"/>
      <c r="HPR329" s="92"/>
      <c r="HPS329" s="92"/>
      <c r="HPT329" s="92"/>
      <c r="HPU329" s="92"/>
      <c r="HPV329" s="92"/>
      <c r="HPW329" s="92"/>
      <c r="HPX329" s="92"/>
      <c r="HPY329" s="92"/>
      <c r="HPZ329" s="92"/>
      <c r="HQA329" s="92"/>
      <c r="HQB329" s="92"/>
      <c r="HQC329" s="92"/>
      <c r="HQD329" s="92"/>
      <c r="HQE329" s="92"/>
      <c r="HQF329" s="92"/>
      <c r="HQG329" s="92"/>
      <c r="HQH329" s="92"/>
      <c r="HQI329" s="92"/>
      <c r="HQJ329" s="92"/>
      <c r="HQK329" s="92"/>
      <c r="HQL329" s="92"/>
      <c r="HQM329" s="92"/>
      <c r="HQN329" s="92"/>
      <c r="HQO329" s="92"/>
      <c r="HQP329" s="92"/>
      <c r="HQQ329" s="92"/>
      <c r="HQR329" s="92"/>
      <c r="HQS329" s="92"/>
      <c r="HQT329" s="92"/>
      <c r="HQU329" s="92"/>
      <c r="HQV329" s="92"/>
      <c r="HQW329" s="92"/>
      <c r="HQX329" s="92"/>
      <c r="HQY329" s="92"/>
      <c r="HQZ329" s="92"/>
      <c r="HRA329" s="92"/>
      <c r="HRB329" s="92"/>
      <c r="HRC329" s="92"/>
      <c r="HRD329" s="92"/>
      <c r="HRE329" s="92"/>
      <c r="HRF329" s="92"/>
      <c r="HRG329" s="92"/>
      <c r="HRH329" s="92"/>
      <c r="HRI329" s="92"/>
      <c r="HRJ329" s="92"/>
      <c r="HRK329" s="92"/>
      <c r="HRL329" s="92"/>
      <c r="HRM329" s="92"/>
      <c r="HRN329" s="92"/>
      <c r="HRO329" s="92"/>
      <c r="HRP329" s="92"/>
      <c r="HRQ329" s="92"/>
      <c r="HRR329" s="92"/>
      <c r="HRS329" s="92"/>
      <c r="HRT329" s="92"/>
      <c r="HRU329" s="92"/>
      <c r="HRV329" s="92"/>
      <c r="HRW329" s="92"/>
      <c r="HRX329" s="92"/>
      <c r="HRY329" s="92"/>
      <c r="HRZ329" s="92"/>
      <c r="HSA329" s="92"/>
      <c r="HSB329" s="92"/>
      <c r="HSC329" s="92"/>
      <c r="HSD329" s="92"/>
      <c r="HSE329" s="92"/>
      <c r="HSF329" s="92"/>
      <c r="HSG329" s="92"/>
      <c r="HSH329" s="92"/>
      <c r="HSI329" s="92"/>
      <c r="HSJ329" s="92"/>
      <c r="HSK329" s="92"/>
      <c r="HSL329" s="92"/>
      <c r="HSM329" s="92"/>
      <c r="HSN329" s="92"/>
      <c r="HSO329" s="92"/>
      <c r="HSP329" s="92"/>
      <c r="HSQ329" s="92"/>
      <c r="HSR329" s="92"/>
      <c r="HSS329" s="92"/>
      <c r="HST329" s="92"/>
      <c r="HSU329" s="92"/>
      <c r="HSV329" s="92"/>
      <c r="HSW329" s="92"/>
      <c r="HSX329" s="92"/>
      <c r="HSY329" s="92"/>
      <c r="HSZ329" s="92"/>
      <c r="HTA329" s="92"/>
      <c r="HTB329" s="92"/>
      <c r="HTC329" s="92"/>
      <c r="HTD329" s="92"/>
      <c r="HTE329" s="92"/>
      <c r="HTF329" s="92"/>
      <c r="HTG329" s="92"/>
      <c r="HTH329" s="92"/>
      <c r="HTI329" s="92"/>
      <c r="HTJ329" s="92"/>
      <c r="HTK329" s="92"/>
      <c r="HTL329" s="92"/>
      <c r="HTM329" s="92"/>
      <c r="HTN329" s="92"/>
      <c r="HTO329" s="92"/>
      <c r="HTP329" s="92"/>
      <c r="HTQ329" s="92"/>
      <c r="HTR329" s="92"/>
      <c r="HTS329" s="92"/>
      <c r="HTT329" s="92"/>
      <c r="HTU329" s="92"/>
      <c r="HTV329" s="92"/>
      <c r="HTW329" s="92"/>
      <c r="HTX329" s="92"/>
      <c r="HTY329" s="92"/>
      <c r="HTZ329" s="92"/>
      <c r="HUA329" s="92"/>
      <c r="HUB329" s="92"/>
      <c r="HUC329" s="92"/>
      <c r="HUD329" s="92"/>
      <c r="HUE329" s="92"/>
      <c r="HUF329" s="92"/>
      <c r="HUG329" s="92"/>
      <c r="HUH329" s="92"/>
      <c r="HUI329" s="92"/>
      <c r="HUJ329" s="92"/>
      <c r="HUK329" s="92"/>
      <c r="HUL329" s="92"/>
      <c r="HUM329" s="92"/>
      <c r="HUN329" s="92"/>
      <c r="HUO329" s="92"/>
      <c r="HUP329" s="92"/>
      <c r="HUQ329" s="92"/>
      <c r="HUR329" s="92"/>
      <c r="HUS329" s="92"/>
      <c r="HUT329" s="92"/>
      <c r="HUU329" s="92"/>
      <c r="HUV329" s="92"/>
      <c r="HUW329" s="92"/>
      <c r="HUX329" s="92"/>
      <c r="HUY329" s="92"/>
      <c r="HUZ329" s="92"/>
      <c r="HVA329" s="92"/>
      <c r="HVB329" s="92"/>
      <c r="HVC329" s="92"/>
      <c r="HVD329" s="92"/>
      <c r="HVE329" s="92"/>
      <c r="HVF329" s="92"/>
      <c r="HVG329" s="92"/>
      <c r="HVH329" s="92"/>
      <c r="HVI329" s="92"/>
      <c r="HVJ329" s="92"/>
      <c r="HVK329" s="92"/>
      <c r="HVL329" s="92"/>
      <c r="HVM329" s="92"/>
      <c r="HVN329" s="92"/>
      <c r="HVO329" s="92"/>
      <c r="HVP329" s="92"/>
      <c r="HVQ329" s="92"/>
      <c r="HVR329" s="92"/>
      <c r="HVS329" s="92"/>
      <c r="HVT329" s="92"/>
      <c r="HVU329" s="92"/>
      <c r="HVV329" s="92"/>
      <c r="HVW329" s="92"/>
      <c r="HVX329" s="92"/>
      <c r="HVY329" s="92"/>
      <c r="HVZ329" s="92"/>
      <c r="HWA329" s="92"/>
      <c r="HWB329" s="92"/>
      <c r="HWC329" s="92"/>
      <c r="HWD329" s="92"/>
      <c r="HWE329" s="92"/>
      <c r="HWF329" s="92"/>
      <c r="HWG329" s="92"/>
      <c r="HWH329" s="92"/>
      <c r="HWI329" s="92"/>
      <c r="HWJ329" s="92"/>
      <c r="HWK329" s="92"/>
      <c r="HWL329" s="92"/>
      <c r="HWM329" s="92"/>
      <c r="HWN329" s="92"/>
      <c r="HWO329" s="92"/>
      <c r="HWP329" s="92"/>
      <c r="HWQ329" s="92"/>
      <c r="HWR329" s="92"/>
      <c r="HWS329" s="92"/>
      <c r="HWT329" s="92"/>
      <c r="HWU329" s="92"/>
      <c r="HWV329" s="92"/>
      <c r="HWW329" s="92"/>
      <c r="HWX329" s="92"/>
      <c r="HWY329" s="92"/>
      <c r="HWZ329" s="92"/>
      <c r="HXA329" s="92"/>
      <c r="HXB329" s="92"/>
      <c r="HXC329" s="92"/>
      <c r="HXD329" s="92"/>
      <c r="HXE329" s="92"/>
      <c r="HXF329" s="92"/>
      <c r="HXG329" s="92"/>
      <c r="HXH329" s="92"/>
      <c r="HXI329" s="92"/>
      <c r="HXJ329" s="92"/>
      <c r="HXK329" s="92"/>
      <c r="HXL329" s="92"/>
      <c r="HXM329" s="92"/>
      <c r="HXN329" s="92"/>
      <c r="HXO329" s="92"/>
      <c r="HXP329" s="92"/>
      <c r="HXQ329" s="92"/>
      <c r="HXR329" s="92"/>
      <c r="HXS329" s="92"/>
      <c r="HXT329" s="92"/>
      <c r="HXU329" s="92"/>
      <c r="HXV329" s="92"/>
      <c r="HXW329" s="92"/>
      <c r="HXX329" s="92"/>
      <c r="HXY329" s="92"/>
      <c r="HXZ329" s="92"/>
      <c r="HYA329" s="92"/>
      <c r="HYB329" s="92"/>
      <c r="HYC329" s="92"/>
      <c r="HYD329" s="92"/>
      <c r="HYE329" s="92"/>
      <c r="HYF329" s="92"/>
      <c r="HYG329" s="92"/>
      <c r="HYH329" s="92"/>
      <c r="HYI329" s="92"/>
      <c r="HYJ329" s="92"/>
      <c r="HYK329" s="92"/>
      <c r="HYL329" s="92"/>
      <c r="HYM329" s="92"/>
      <c r="HYN329" s="92"/>
      <c r="HYO329" s="92"/>
      <c r="HYP329" s="92"/>
      <c r="HYQ329" s="92"/>
      <c r="HYR329" s="92"/>
      <c r="HYS329" s="92"/>
      <c r="HYT329" s="92"/>
      <c r="HYU329" s="92"/>
      <c r="HYV329" s="92"/>
      <c r="HYW329" s="92"/>
      <c r="HYX329" s="92"/>
      <c r="HYY329" s="92"/>
      <c r="HYZ329" s="92"/>
      <c r="HZA329" s="92"/>
      <c r="HZB329" s="92"/>
      <c r="HZC329" s="92"/>
      <c r="HZD329" s="92"/>
      <c r="HZE329" s="92"/>
      <c r="HZF329" s="92"/>
      <c r="HZG329" s="92"/>
      <c r="HZH329" s="92"/>
      <c r="HZI329" s="92"/>
      <c r="HZJ329" s="92"/>
      <c r="HZK329" s="92"/>
      <c r="HZL329" s="92"/>
      <c r="HZM329" s="92"/>
      <c r="HZN329" s="92"/>
      <c r="HZO329" s="92"/>
      <c r="HZP329" s="92"/>
      <c r="HZQ329" s="92"/>
      <c r="HZR329" s="92"/>
      <c r="HZS329" s="92"/>
      <c r="HZT329" s="92"/>
      <c r="HZU329" s="92"/>
      <c r="HZV329" s="92"/>
      <c r="HZW329" s="92"/>
      <c r="HZX329" s="92"/>
      <c r="HZY329" s="92"/>
      <c r="HZZ329" s="92"/>
      <c r="IAA329" s="92"/>
      <c r="IAB329" s="92"/>
      <c r="IAC329" s="92"/>
      <c r="IAD329" s="92"/>
      <c r="IAE329" s="92"/>
      <c r="IAF329" s="92"/>
      <c r="IAG329" s="92"/>
      <c r="IAH329" s="92"/>
      <c r="IAI329" s="92"/>
      <c r="IAJ329" s="92"/>
      <c r="IAK329" s="92"/>
      <c r="IAL329" s="92"/>
      <c r="IAM329" s="92"/>
      <c r="IAN329" s="92"/>
      <c r="IAO329" s="92"/>
      <c r="IAP329" s="92"/>
      <c r="IAQ329" s="92"/>
      <c r="IAR329" s="92"/>
      <c r="IAS329" s="92"/>
      <c r="IAT329" s="92"/>
      <c r="IAU329" s="92"/>
      <c r="IAV329" s="92"/>
      <c r="IAW329" s="92"/>
      <c r="IAX329" s="92"/>
      <c r="IAY329" s="92"/>
      <c r="IAZ329" s="92"/>
      <c r="IBA329" s="92"/>
      <c r="IBB329" s="92"/>
      <c r="IBC329" s="92"/>
      <c r="IBD329" s="92"/>
      <c r="IBE329" s="92"/>
      <c r="IBF329" s="92"/>
      <c r="IBG329" s="92"/>
      <c r="IBH329" s="92"/>
      <c r="IBI329" s="92"/>
      <c r="IBJ329" s="92"/>
      <c r="IBK329" s="92"/>
      <c r="IBL329" s="92"/>
      <c r="IBM329" s="92"/>
      <c r="IBN329" s="92"/>
      <c r="IBO329" s="92"/>
      <c r="IBP329" s="92"/>
      <c r="IBQ329" s="92"/>
      <c r="IBR329" s="92"/>
      <c r="IBS329" s="92"/>
      <c r="IBT329" s="92"/>
      <c r="IBU329" s="92"/>
      <c r="IBV329" s="92"/>
      <c r="IBW329" s="92"/>
      <c r="IBX329" s="92"/>
      <c r="IBY329" s="92"/>
      <c r="IBZ329" s="92"/>
      <c r="ICA329" s="92"/>
      <c r="ICB329" s="92"/>
      <c r="ICC329" s="92"/>
      <c r="ICD329" s="92"/>
      <c r="ICE329" s="92"/>
      <c r="ICF329" s="92"/>
      <c r="ICG329" s="92"/>
      <c r="ICH329" s="92"/>
      <c r="ICI329" s="92"/>
      <c r="ICJ329" s="92"/>
      <c r="ICK329" s="92"/>
      <c r="ICL329" s="92"/>
      <c r="ICM329" s="92"/>
      <c r="ICN329" s="92"/>
      <c r="ICO329" s="92"/>
      <c r="ICP329" s="92"/>
      <c r="ICQ329" s="92"/>
      <c r="ICR329" s="92"/>
      <c r="ICS329" s="92"/>
      <c r="ICT329" s="92"/>
      <c r="ICU329" s="92"/>
      <c r="ICV329" s="92"/>
      <c r="ICW329" s="92"/>
      <c r="ICX329" s="92"/>
      <c r="ICY329" s="92"/>
      <c r="ICZ329" s="92"/>
      <c r="IDA329" s="92"/>
      <c r="IDB329" s="92"/>
      <c r="IDC329" s="92"/>
      <c r="IDD329" s="92"/>
      <c r="IDE329" s="92"/>
      <c r="IDF329" s="92"/>
      <c r="IDG329" s="92"/>
      <c r="IDH329" s="92"/>
      <c r="IDI329" s="92"/>
      <c r="IDJ329" s="92"/>
      <c r="IDK329" s="92"/>
      <c r="IDL329" s="92"/>
      <c r="IDM329" s="92"/>
      <c r="IDN329" s="92"/>
      <c r="IDO329" s="92"/>
      <c r="IDP329" s="92"/>
      <c r="IDQ329" s="92"/>
      <c r="IDR329" s="92"/>
      <c r="IDS329" s="92"/>
      <c r="IDT329" s="92"/>
      <c r="IDU329" s="92"/>
      <c r="IDV329" s="92"/>
      <c r="IDW329" s="92"/>
      <c r="IDX329" s="92"/>
      <c r="IDY329" s="92"/>
      <c r="IDZ329" s="92"/>
      <c r="IEA329" s="92"/>
      <c r="IEB329" s="92"/>
      <c r="IEC329" s="92"/>
      <c r="IED329" s="92"/>
      <c r="IEE329" s="92"/>
      <c r="IEF329" s="92"/>
      <c r="IEG329" s="92"/>
      <c r="IEH329" s="92"/>
      <c r="IEI329" s="92"/>
      <c r="IEJ329" s="92"/>
      <c r="IEK329" s="92"/>
      <c r="IEL329" s="92"/>
      <c r="IEM329" s="92"/>
      <c r="IEN329" s="92"/>
      <c r="IEO329" s="92"/>
      <c r="IEP329" s="92"/>
      <c r="IEQ329" s="92"/>
      <c r="IER329" s="92"/>
      <c r="IES329" s="92"/>
      <c r="IET329" s="92"/>
      <c r="IEU329" s="92"/>
      <c r="IEV329" s="92"/>
      <c r="IEW329" s="92"/>
      <c r="IEX329" s="92"/>
      <c r="IEY329" s="92"/>
      <c r="IEZ329" s="92"/>
      <c r="IFA329" s="92"/>
      <c r="IFB329" s="92"/>
      <c r="IFC329" s="92"/>
      <c r="IFD329" s="92"/>
      <c r="IFE329" s="92"/>
      <c r="IFF329" s="92"/>
      <c r="IFG329" s="92"/>
      <c r="IFH329" s="92"/>
      <c r="IFI329" s="92"/>
      <c r="IFJ329" s="92"/>
      <c r="IFK329" s="92"/>
      <c r="IFL329" s="92"/>
      <c r="IFM329" s="92"/>
      <c r="IFN329" s="92"/>
      <c r="IFO329" s="92"/>
      <c r="IFP329" s="92"/>
      <c r="IFQ329" s="92"/>
      <c r="IFR329" s="92"/>
      <c r="IFS329" s="92"/>
      <c r="IFT329" s="92"/>
      <c r="IFU329" s="92"/>
      <c r="IFV329" s="92"/>
      <c r="IFW329" s="92"/>
      <c r="IFX329" s="92"/>
      <c r="IFY329" s="92"/>
      <c r="IFZ329" s="92"/>
      <c r="IGA329" s="92"/>
      <c r="IGB329" s="92"/>
      <c r="IGC329" s="92"/>
      <c r="IGD329" s="92"/>
      <c r="IGE329" s="92"/>
      <c r="IGF329" s="92"/>
      <c r="IGG329" s="92"/>
      <c r="IGH329" s="92"/>
      <c r="IGI329" s="92"/>
      <c r="IGJ329" s="92"/>
      <c r="IGK329" s="92"/>
      <c r="IGL329" s="92"/>
      <c r="IGM329" s="92"/>
      <c r="IGN329" s="92"/>
      <c r="IGO329" s="92"/>
      <c r="IGP329" s="92"/>
      <c r="IGQ329" s="92"/>
      <c r="IGR329" s="92"/>
      <c r="IGS329" s="92"/>
      <c r="IGT329" s="92"/>
      <c r="IGU329" s="92"/>
      <c r="IGV329" s="92"/>
      <c r="IGW329" s="92"/>
      <c r="IGX329" s="92"/>
      <c r="IGY329" s="92"/>
      <c r="IGZ329" s="92"/>
      <c r="IHA329" s="92"/>
      <c r="IHB329" s="92"/>
      <c r="IHC329" s="92"/>
      <c r="IHD329" s="92"/>
      <c r="IHE329" s="92"/>
      <c r="IHF329" s="92"/>
      <c r="IHG329" s="92"/>
      <c r="IHH329" s="92"/>
      <c r="IHI329" s="92"/>
      <c r="IHJ329" s="92"/>
      <c r="IHK329" s="92"/>
      <c r="IHL329" s="92"/>
      <c r="IHM329" s="92"/>
      <c r="IHN329" s="92"/>
      <c r="IHO329" s="92"/>
      <c r="IHP329" s="92"/>
      <c r="IHQ329" s="92"/>
      <c r="IHR329" s="92"/>
      <c r="IHS329" s="92"/>
      <c r="IHT329" s="92"/>
      <c r="IHU329" s="92"/>
      <c r="IHV329" s="92"/>
      <c r="IHW329" s="92"/>
      <c r="IHX329" s="92"/>
      <c r="IHY329" s="92"/>
      <c r="IHZ329" s="92"/>
      <c r="IIA329" s="92"/>
      <c r="IIB329" s="92"/>
      <c r="IIC329" s="92"/>
      <c r="IID329" s="92"/>
      <c r="IIE329" s="92"/>
      <c r="IIF329" s="92"/>
      <c r="IIG329" s="92"/>
      <c r="IIH329" s="92"/>
      <c r="III329" s="92"/>
      <c r="IIJ329" s="92"/>
      <c r="IIK329" s="92"/>
      <c r="IIL329" s="92"/>
      <c r="IIM329" s="92"/>
      <c r="IIN329" s="92"/>
      <c r="IIO329" s="92"/>
      <c r="IIP329" s="92"/>
      <c r="IIQ329" s="92"/>
      <c r="IIR329" s="92"/>
      <c r="IIS329" s="92"/>
      <c r="IIT329" s="92"/>
      <c r="IIU329" s="92"/>
      <c r="IIV329" s="92"/>
      <c r="IIW329" s="92"/>
      <c r="IIX329" s="92"/>
      <c r="IIY329" s="92"/>
      <c r="IIZ329" s="92"/>
      <c r="IJA329" s="92"/>
      <c r="IJB329" s="92"/>
      <c r="IJC329" s="92"/>
      <c r="IJD329" s="92"/>
      <c r="IJE329" s="92"/>
      <c r="IJF329" s="92"/>
      <c r="IJG329" s="92"/>
      <c r="IJH329" s="92"/>
      <c r="IJI329" s="92"/>
      <c r="IJJ329" s="92"/>
      <c r="IJK329" s="92"/>
      <c r="IJL329" s="92"/>
      <c r="IJM329" s="92"/>
      <c r="IJN329" s="92"/>
      <c r="IJO329" s="92"/>
      <c r="IJP329" s="92"/>
      <c r="IJQ329" s="92"/>
      <c r="IJR329" s="92"/>
      <c r="IJS329" s="92"/>
      <c r="IJT329" s="92"/>
      <c r="IJU329" s="92"/>
      <c r="IJV329" s="92"/>
      <c r="IJW329" s="92"/>
      <c r="IJX329" s="92"/>
      <c r="IJY329" s="92"/>
      <c r="IJZ329" s="92"/>
      <c r="IKA329" s="92"/>
      <c r="IKB329" s="92"/>
      <c r="IKC329" s="92"/>
      <c r="IKD329" s="92"/>
      <c r="IKE329" s="92"/>
      <c r="IKF329" s="92"/>
      <c r="IKG329" s="92"/>
      <c r="IKH329" s="92"/>
      <c r="IKI329" s="92"/>
      <c r="IKJ329" s="92"/>
      <c r="IKK329" s="92"/>
      <c r="IKL329" s="92"/>
      <c r="IKM329" s="92"/>
      <c r="IKN329" s="92"/>
      <c r="IKO329" s="92"/>
      <c r="IKP329" s="92"/>
      <c r="IKQ329" s="92"/>
      <c r="IKR329" s="92"/>
      <c r="IKS329" s="92"/>
      <c r="IKT329" s="92"/>
      <c r="IKU329" s="92"/>
      <c r="IKV329" s="92"/>
      <c r="IKW329" s="92"/>
      <c r="IKX329" s="92"/>
      <c r="IKY329" s="92"/>
      <c r="IKZ329" s="92"/>
      <c r="ILA329" s="92"/>
      <c r="ILB329" s="92"/>
      <c r="ILC329" s="92"/>
      <c r="ILD329" s="92"/>
      <c r="ILE329" s="92"/>
      <c r="ILF329" s="92"/>
      <c r="ILG329" s="92"/>
      <c r="ILH329" s="92"/>
      <c r="ILI329" s="92"/>
      <c r="ILJ329" s="92"/>
      <c r="ILK329" s="92"/>
      <c r="ILL329" s="92"/>
      <c r="ILM329" s="92"/>
      <c r="ILN329" s="92"/>
      <c r="ILO329" s="92"/>
      <c r="ILP329" s="92"/>
      <c r="ILQ329" s="92"/>
      <c r="ILR329" s="92"/>
      <c r="ILS329" s="92"/>
      <c r="ILT329" s="92"/>
      <c r="ILU329" s="92"/>
      <c r="ILV329" s="92"/>
      <c r="ILW329" s="92"/>
      <c r="ILX329" s="92"/>
      <c r="ILY329" s="92"/>
      <c r="ILZ329" s="92"/>
      <c r="IMA329" s="92"/>
      <c r="IMB329" s="92"/>
      <c r="IMC329" s="92"/>
      <c r="IMD329" s="92"/>
      <c r="IME329" s="92"/>
      <c r="IMF329" s="92"/>
      <c r="IMG329" s="92"/>
      <c r="IMH329" s="92"/>
      <c r="IMI329" s="92"/>
      <c r="IMJ329" s="92"/>
      <c r="IMK329" s="92"/>
      <c r="IML329" s="92"/>
      <c r="IMM329" s="92"/>
      <c r="IMN329" s="92"/>
      <c r="IMO329" s="92"/>
      <c r="IMP329" s="92"/>
      <c r="IMQ329" s="92"/>
      <c r="IMR329" s="92"/>
      <c r="IMS329" s="92"/>
      <c r="IMT329" s="92"/>
      <c r="IMU329" s="92"/>
      <c r="IMV329" s="92"/>
      <c r="IMW329" s="92"/>
      <c r="IMX329" s="92"/>
      <c r="IMY329" s="92"/>
      <c r="IMZ329" s="92"/>
      <c r="INA329" s="92"/>
      <c r="INB329" s="92"/>
      <c r="INC329" s="92"/>
      <c r="IND329" s="92"/>
      <c r="INE329" s="92"/>
      <c r="INF329" s="92"/>
      <c r="ING329" s="92"/>
      <c r="INH329" s="92"/>
      <c r="INI329" s="92"/>
      <c r="INJ329" s="92"/>
      <c r="INK329" s="92"/>
      <c r="INL329" s="92"/>
      <c r="INM329" s="92"/>
      <c r="INN329" s="92"/>
      <c r="INO329" s="92"/>
      <c r="INP329" s="92"/>
      <c r="INQ329" s="92"/>
      <c r="INR329" s="92"/>
      <c r="INS329" s="92"/>
      <c r="INT329" s="92"/>
      <c r="INU329" s="92"/>
      <c r="INV329" s="92"/>
      <c r="INW329" s="92"/>
      <c r="INX329" s="92"/>
      <c r="INY329" s="92"/>
      <c r="INZ329" s="92"/>
      <c r="IOA329" s="92"/>
      <c r="IOB329" s="92"/>
      <c r="IOC329" s="92"/>
      <c r="IOD329" s="92"/>
      <c r="IOE329" s="92"/>
      <c r="IOF329" s="92"/>
      <c r="IOG329" s="92"/>
      <c r="IOH329" s="92"/>
      <c r="IOI329" s="92"/>
      <c r="IOJ329" s="92"/>
      <c r="IOK329" s="92"/>
      <c r="IOL329" s="92"/>
      <c r="IOM329" s="92"/>
      <c r="ION329" s="92"/>
      <c r="IOO329" s="92"/>
      <c r="IOP329" s="92"/>
      <c r="IOQ329" s="92"/>
      <c r="IOR329" s="92"/>
      <c r="IOS329" s="92"/>
      <c r="IOT329" s="92"/>
      <c r="IOU329" s="92"/>
      <c r="IOV329" s="92"/>
      <c r="IOW329" s="92"/>
      <c r="IOX329" s="92"/>
      <c r="IOY329" s="92"/>
      <c r="IOZ329" s="92"/>
      <c r="IPA329" s="92"/>
      <c r="IPB329" s="92"/>
      <c r="IPC329" s="92"/>
      <c r="IPD329" s="92"/>
      <c r="IPE329" s="92"/>
      <c r="IPF329" s="92"/>
      <c r="IPG329" s="92"/>
      <c r="IPH329" s="92"/>
      <c r="IPI329" s="92"/>
      <c r="IPJ329" s="92"/>
      <c r="IPK329" s="92"/>
      <c r="IPL329" s="92"/>
      <c r="IPM329" s="92"/>
      <c r="IPN329" s="92"/>
      <c r="IPO329" s="92"/>
      <c r="IPP329" s="92"/>
      <c r="IPQ329" s="92"/>
      <c r="IPR329" s="92"/>
      <c r="IPS329" s="92"/>
      <c r="IPT329" s="92"/>
      <c r="IPU329" s="92"/>
      <c r="IPV329" s="92"/>
      <c r="IPW329" s="92"/>
      <c r="IPX329" s="92"/>
      <c r="IPY329" s="92"/>
      <c r="IPZ329" s="92"/>
      <c r="IQA329" s="92"/>
      <c r="IQB329" s="92"/>
      <c r="IQC329" s="92"/>
      <c r="IQD329" s="92"/>
      <c r="IQE329" s="92"/>
      <c r="IQF329" s="92"/>
      <c r="IQG329" s="92"/>
      <c r="IQH329" s="92"/>
      <c r="IQI329" s="92"/>
      <c r="IQJ329" s="92"/>
      <c r="IQK329" s="92"/>
      <c r="IQL329" s="92"/>
      <c r="IQM329" s="92"/>
      <c r="IQN329" s="92"/>
      <c r="IQO329" s="92"/>
      <c r="IQP329" s="92"/>
      <c r="IQQ329" s="92"/>
      <c r="IQR329" s="92"/>
      <c r="IQS329" s="92"/>
      <c r="IQT329" s="92"/>
      <c r="IQU329" s="92"/>
      <c r="IQV329" s="92"/>
      <c r="IQW329" s="92"/>
      <c r="IQX329" s="92"/>
      <c r="IQY329" s="92"/>
      <c r="IQZ329" s="92"/>
      <c r="IRA329" s="92"/>
      <c r="IRB329" s="92"/>
      <c r="IRC329" s="92"/>
      <c r="IRD329" s="92"/>
      <c r="IRE329" s="92"/>
      <c r="IRF329" s="92"/>
      <c r="IRG329" s="92"/>
      <c r="IRH329" s="92"/>
      <c r="IRI329" s="92"/>
      <c r="IRJ329" s="92"/>
      <c r="IRK329" s="92"/>
      <c r="IRL329" s="92"/>
      <c r="IRM329" s="92"/>
      <c r="IRN329" s="92"/>
      <c r="IRO329" s="92"/>
      <c r="IRP329" s="92"/>
      <c r="IRQ329" s="92"/>
      <c r="IRR329" s="92"/>
      <c r="IRS329" s="92"/>
      <c r="IRT329" s="92"/>
      <c r="IRU329" s="92"/>
      <c r="IRV329" s="92"/>
      <c r="IRW329" s="92"/>
      <c r="IRX329" s="92"/>
      <c r="IRY329" s="92"/>
      <c r="IRZ329" s="92"/>
      <c r="ISA329" s="92"/>
      <c r="ISB329" s="92"/>
      <c r="ISC329" s="92"/>
      <c r="ISD329" s="92"/>
      <c r="ISE329" s="92"/>
      <c r="ISF329" s="92"/>
      <c r="ISG329" s="92"/>
      <c r="ISH329" s="92"/>
      <c r="ISI329" s="92"/>
      <c r="ISJ329" s="92"/>
      <c r="ISK329" s="92"/>
      <c r="ISL329" s="92"/>
      <c r="ISM329" s="92"/>
      <c r="ISN329" s="92"/>
      <c r="ISO329" s="92"/>
      <c r="ISP329" s="92"/>
      <c r="ISQ329" s="92"/>
      <c r="ISR329" s="92"/>
      <c r="ISS329" s="92"/>
      <c r="IST329" s="92"/>
      <c r="ISU329" s="92"/>
      <c r="ISV329" s="92"/>
      <c r="ISW329" s="92"/>
      <c r="ISX329" s="92"/>
      <c r="ISY329" s="92"/>
      <c r="ISZ329" s="92"/>
      <c r="ITA329" s="92"/>
      <c r="ITB329" s="92"/>
      <c r="ITC329" s="92"/>
      <c r="ITD329" s="92"/>
      <c r="ITE329" s="92"/>
      <c r="ITF329" s="92"/>
      <c r="ITG329" s="92"/>
      <c r="ITH329" s="92"/>
      <c r="ITI329" s="92"/>
      <c r="ITJ329" s="92"/>
      <c r="ITK329" s="92"/>
      <c r="ITL329" s="92"/>
      <c r="ITM329" s="92"/>
      <c r="ITN329" s="92"/>
      <c r="ITO329" s="92"/>
      <c r="ITP329" s="92"/>
      <c r="ITQ329" s="92"/>
      <c r="ITR329" s="92"/>
      <c r="ITS329" s="92"/>
      <c r="ITT329" s="92"/>
      <c r="ITU329" s="92"/>
      <c r="ITV329" s="92"/>
      <c r="ITW329" s="92"/>
      <c r="ITX329" s="92"/>
      <c r="ITY329" s="92"/>
      <c r="ITZ329" s="92"/>
      <c r="IUA329" s="92"/>
      <c r="IUB329" s="92"/>
      <c r="IUC329" s="92"/>
      <c r="IUD329" s="92"/>
      <c r="IUE329" s="92"/>
      <c r="IUF329" s="92"/>
      <c r="IUG329" s="92"/>
      <c r="IUH329" s="92"/>
      <c r="IUI329" s="92"/>
      <c r="IUJ329" s="92"/>
      <c r="IUK329" s="92"/>
      <c r="IUL329" s="92"/>
      <c r="IUM329" s="92"/>
      <c r="IUN329" s="92"/>
      <c r="IUO329" s="92"/>
      <c r="IUP329" s="92"/>
      <c r="IUQ329" s="92"/>
      <c r="IUR329" s="92"/>
      <c r="IUS329" s="92"/>
      <c r="IUT329" s="92"/>
      <c r="IUU329" s="92"/>
      <c r="IUV329" s="92"/>
      <c r="IUW329" s="92"/>
      <c r="IUX329" s="92"/>
      <c r="IUY329" s="92"/>
      <c r="IUZ329" s="92"/>
      <c r="IVA329" s="92"/>
      <c r="IVB329" s="92"/>
      <c r="IVC329" s="92"/>
      <c r="IVD329" s="92"/>
      <c r="IVE329" s="92"/>
      <c r="IVF329" s="92"/>
      <c r="IVG329" s="92"/>
      <c r="IVH329" s="92"/>
      <c r="IVI329" s="92"/>
      <c r="IVJ329" s="92"/>
      <c r="IVK329" s="92"/>
      <c r="IVL329" s="92"/>
      <c r="IVM329" s="92"/>
      <c r="IVN329" s="92"/>
      <c r="IVO329" s="92"/>
      <c r="IVP329" s="92"/>
      <c r="IVQ329" s="92"/>
      <c r="IVR329" s="92"/>
      <c r="IVS329" s="92"/>
      <c r="IVT329" s="92"/>
      <c r="IVU329" s="92"/>
      <c r="IVV329" s="92"/>
      <c r="IVW329" s="92"/>
      <c r="IVX329" s="92"/>
      <c r="IVY329" s="92"/>
      <c r="IVZ329" s="92"/>
      <c r="IWA329" s="92"/>
      <c r="IWB329" s="92"/>
      <c r="IWC329" s="92"/>
      <c r="IWD329" s="92"/>
      <c r="IWE329" s="92"/>
      <c r="IWF329" s="92"/>
      <c r="IWG329" s="92"/>
      <c r="IWH329" s="92"/>
      <c r="IWI329" s="92"/>
      <c r="IWJ329" s="92"/>
      <c r="IWK329" s="92"/>
      <c r="IWL329" s="92"/>
      <c r="IWM329" s="92"/>
      <c r="IWN329" s="92"/>
      <c r="IWO329" s="92"/>
      <c r="IWP329" s="92"/>
      <c r="IWQ329" s="92"/>
      <c r="IWR329" s="92"/>
      <c r="IWS329" s="92"/>
      <c r="IWT329" s="92"/>
      <c r="IWU329" s="92"/>
      <c r="IWV329" s="92"/>
      <c r="IWW329" s="92"/>
      <c r="IWX329" s="92"/>
      <c r="IWY329" s="92"/>
      <c r="IWZ329" s="92"/>
      <c r="IXA329" s="92"/>
      <c r="IXB329" s="92"/>
      <c r="IXC329" s="92"/>
      <c r="IXD329" s="92"/>
      <c r="IXE329" s="92"/>
      <c r="IXF329" s="92"/>
      <c r="IXG329" s="92"/>
      <c r="IXH329" s="92"/>
      <c r="IXI329" s="92"/>
      <c r="IXJ329" s="92"/>
      <c r="IXK329" s="92"/>
      <c r="IXL329" s="92"/>
      <c r="IXM329" s="92"/>
      <c r="IXN329" s="92"/>
      <c r="IXO329" s="92"/>
      <c r="IXP329" s="92"/>
      <c r="IXQ329" s="92"/>
      <c r="IXR329" s="92"/>
      <c r="IXS329" s="92"/>
      <c r="IXT329" s="92"/>
      <c r="IXU329" s="92"/>
      <c r="IXV329" s="92"/>
      <c r="IXW329" s="92"/>
      <c r="IXX329" s="92"/>
      <c r="IXY329" s="92"/>
      <c r="IXZ329" s="92"/>
      <c r="IYA329" s="92"/>
      <c r="IYB329" s="92"/>
      <c r="IYC329" s="92"/>
      <c r="IYD329" s="92"/>
      <c r="IYE329" s="92"/>
      <c r="IYF329" s="92"/>
      <c r="IYG329" s="92"/>
      <c r="IYH329" s="92"/>
      <c r="IYI329" s="92"/>
      <c r="IYJ329" s="92"/>
      <c r="IYK329" s="92"/>
      <c r="IYL329" s="92"/>
      <c r="IYM329" s="92"/>
      <c r="IYN329" s="92"/>
      <c r="IYO329" s="92"/>
      <c r="IYP329" s="92"/>
      <c r="IYQ329" s="92"/>
      <c r="IYR329" s="92"/>
      <c r="IYS329" s="92"/>
      <c r="IYT329" s="92"/>
      <c r="IYU329" s="92"/>
      <c r="IYV329" s="92"/>
      <c r="IYW329" s="92"/>
      <c r="IYX329" s="92"/>
      <c r="IYY329" s="92"/>
      <c r="IYZ329" s="92"/>
      <c r="IZA329" s="92"/>
      <c r="IZB329" s="92"/>
      <c r="IZC329" s="92"/>
      <c r="IZD329" s="92"/>
      <c r="IZE329" s="92"/>
      <c r="IZF329" s="92"/>
      <c r="IZG329" s="92"/>
      <c r="IZH329" s="92"/>
      <c r="IZI329" s="92"/>
      <c r="IZJ329" s="92"/>
      <c r="IZK329" s="92"/>
      <c r="IZL329" s="92"/>
      <c r="IZM329" s="92"/>
      <c r="IZN329" s="92"/>
      <c r="IZO329" s="92"/>
      <c r="IZP329" s="92"/>
      <c r="IZQ329" s="92"/>
      <c r="IZR329" s="92"/>
      <c r="IZS329" s="92"/>
      <c r="IZT329" s="92"/>
      <c r="IZU329" s="92"/>
      <c r="IZV329" s="92"/>
      <c r="IZW329" s="92"/>
      <c r="IZX329" s="92"/>
      <c r="IZY329" s="92"/>
      <c r="IZZ329" s="92"/>
      <c r="JAA329" s="92"/>
      <c r="JAB329" s="92"/>
      <c r="JAC329" s="92"/>
      <c r="JAD329" s="92"/>
      <c r="JAE329" s="92"/>
      <c r="JAF329" s="92"/>
      <c r="JAG329" s="92"/>
      <c r="JAH329" s="92"/>
      <c r="JAI329" s="92"/>
      <c r="JAJ329" s="92"/>
      <c r="JAK329" s="92"/>
      <c r="JAL329" s="92"/>
      <c r="JAM329" s="92"/>
      <c r="JAN329" s="92"/>
      <c r="JAO329" s="92"/>
      <c r="JAP329" s="92"/>
      <c r="JAQ329" s="92"/>
      <c r="JAR329" s="92"/>
      <c r="JAS329" s="92"/>
      <c r="JAT329" s="92"/>
      <c r="JAU329" s="92"/>
      <c r="JAV329" s="92"/>
      <c r="JAW329" s="92"/>
      <c r="JAX329" s="92"/>
      <c r="JAY329" s="92"/>
      <c r="JAZ329" s="92"/>
      <c r="JBA329" s="92"/>
      <c r="JBB329" s="92"/>
      <c r="JBC329" s="92"/>
      <c r="JBD329" s="92"/>
      <c r="JBE329" s="92"/>
      <c r="JBF329" s="92"/>
      <c r="JBG329" s="92"/>
      <c r="JBH329" s="92"/>
      <c r="JBI329" s="92"/>
      <c r="JBJ329" s="92"/>
      <c r="JBK329" s="92"/>
      <c r="JBL329" s="92"/>
      <c r="JBM329" s="92"/>
      <c r="JBN329" s="92"/>
      <c r="JBO329" s="92"/>
      <c r="JBP329" s="92"/>
      <c r="JBQ329" s="92"/>
      <c r="JBR329" s="92"/>
      <c r="JBS329" s="92"/>
      <c r="JBT329" s="92"/>
      <c r="JBU329" s="92"/>
      <c r="JBV329" s="92"/>
      <c r="JBW329" s="92"/>
      <c r="JBX329" s="92"/>
      <c r="JBY329" s="92"/>
      <c r="JBZ329" s="92"/>
      <c r="JCA329" s="92"/>
      <c r="JCB329" s="92"/>
      <c r="JCC329" s="92"/>
      <c r="JCD329" s="92"/>
      <c r="JCE329" s="92"/>
      <c r="JCF329" s="92"/>
      <c r="JCG329" s="92"/>
      <c r="JCH329" s="92"/>
      <c r="JCI329" s="92"/>
      <c r="JCJ329" s="92"/>
      <c r="JCK329" s="92"/>
      <c r="JCL329" s="92"/>
      <c r="JCM329" s="92"/>
      <c r="JCN329" s="92"/>
      <c r="JCO329" s="92"/>
      <c r="JCP329" s="92"/>
      <c r="JCQ329" s="92"/>
      <c r="JCR329" s="92"/>
      <c r="JCS329" s="92"/>
      <c r="JCT329" s="92"/>
      <c r="JCU329" s="92"/>
      <c r="JCV329" s="92"/>
      <c r="JCW329" s="92"/>
      <c r="JCX329" s="92"/>
      <c r="JCY329" s="92"/>
      <c r="JCZ329" s="92"/>
      <c r="JDA329" s="92"/>
      <c r="JDB329" s="92"/>
      <c r="JDC329" s="92"/>
      <c r="JDD329" s="92"/>
      <c r="JDE329" s="92"/>
      <c r="JDF329" s="92"/>
      <c r="JDG329" s="92"/>
      <c r="JDH329" s="92"/>
      <c r="JDI329" s="92"/>
      <c r="JDJ329" s="92"/>
      <c r="JDK329" s="92"/>
      <c r="JDL329" s="92"/>
      <c r="JDM329" s="92"/>
      <c r="JDN329" s="92"/>
      <c r="JDO329" s="92"/>
      <c r="JDP329" s="92"/>
      <c r="JDQ329" s="92"/>
      <c r="JDR329" s="92"/>
      <c r="JDS329" s="92"/>
      <c r="JDT329" s="92"/>
      <c r="JDU329" s="92"/>
      <c r="JDV329" s="92"/>
      <c r="JDW329" s="92"/>
      <c r="JDX329" s="92"/>
      <c r="JDY329" s="92"/>
      <c r="JDZ329" s="92"/>
      <c r="JEA329" s="92"/>
      <c r="JEB329" s="92"/>
      <c r="JEC329" s="92"/>
      <c r="JED329" s="92"/>
      <c r="JEE329" s="92"/>
      <c r="JEF329" s="92"/>
      <c r="JEG329" s="92"/>
      <c r="JEH329" s="92"/>
      <c r="JEI329" s="92"/>
      <c r="JEJ329" s="92"/>
      <c r="JEK329" s="92"/>
      <c r="JEL329" s="92"/>
      <c r="JEM329" s="92"/>
      <c r="JEN329" s="92"/>
      <c r="JEO329" s="92"/>
      <c r="JEP329" s="92"/>
      <c r="JEQ329" s="92"/>
      <c r="JER329" s="92"/>
      <c r="JES329" s="92"/>
      <c r="JET329" s="92"/>
      <c r="JEU329" s="92"/>
      <c r="JEV329" s="92"/>
      <c r="JEW329" s="92"/>
      <c r="JEX329" s="92"/>
      <c r="JEY329" s="92"/>
      <c r="JEZ329" s="92"/>
      <c r="JFA329" s="92"/>
      <c r="JFB329" s="92"/>
      <c r="JFC329" s="92"/>
      <c r="JFD329" s="92"/>
      <c r="JFE329" s="92"/>
      <c r="JFF329" s="92"/>
      <c r="JFG329" s="92"/>
      <c r="JFH329" s="92"/>
      <c r="JFI329" s="92"/>
      <c r="JFJ329" s="92"/>
      <c r="JFK329" s="92"/>
      <c r="JFL329" s="92"/>
      <c r="JFM329" s="92"/>
      <c r="JFN329" s="92"/>
      <c r="JFO329" s="92"/>
      <c r="JFP329" s="92"/>
      <c r="JFQ329" s="92"/>
      <c r="JFR329" s="92"/>
      <c r="JFS329" s="92"/>
      <c r="JFT329" s="92"/>
      <c r="JFU329" s="92"/>
      <c r="JFV329" s="92"/>
      <c r="JFW329" s="92"/>
      <c r="JFX329" s="92"/>
      <c r="JFY329" s="92"/>
      <c r="JFZ329" s="92"/>
      <c r="JGA329" s="92"/>
      <c r="JGB329" s="92"/>
      <c r="JGC329" s="92"/>
      <c r="JGD329" s="92"/>
      <c r="JGE329" s="92"/>
      <c r="JGF329" s="92"/>
      <c r="JGG329" s="92"/>
      <c r="JGH329" s="92"/>
      <c r="JGI329" s="92"/>
      <c r="JGJ329" s="92"/>
      <c r="JGK329" s="92"/>
      <c r="JGL329" s="92"/>
      <c r="JGM329" s="92"/>
      <c r="JGN329" s="92"/>
      <c r="JGO329" s="92"/>
      <c r="JGP329" s="92"/>
      <c r="JGQ329" s="92"/>
      <c r="JGR329" s="92"/>
      <c r="JGS329" s="92"/>
      <c r="JGT329" s="92"/>
      <c r="JGU329" s="92"/>
      <c r="JGV329" s="92"/>
      <c r="JGW329" s="92"/>
      <c r="JGX329" s="92"/>
      <c r="JGY329" s="92"/>
      <c r="JGZ329" s="92"/>
      <c r="JHA329" s="92"/>
      <c r="JHB329" s="92"/>
      <c r="JHC329" s="92"/>
      <c r="JHD329" s="92"/>
      <c r="JHE329" s="92"/>
      <c r="JHF329" s="92"/>
      <c r="JHG329" s="92"/>
      <c r="JHH329" s="92"/>
      <c r="JHI329" s="92"/>
      <c r="JHJ329" s="92"/>
      <c r="JHK329" s="92"/>
      <c r="JHL329" s="92"/>
      <c r="JHM329" s="92"/>
      <c r="JHN329" s="92"/>
      <c r="JHO329" s="92"/>
      <c r="JHP329" s="92"/>
      <c r="JHQ329" s="92"/>
      <c r="JHR329" s="92"/>
      <c r="JHS329" s="92"/>
      <c r="JHT329" s="92"/>
      <c r="JHU329" s="92"/>
      <c r="JHV329" s="92"/>
      <c r="JHW329" s="92"/>
      <c r="JHX329" s="92"/>
      <c r="JHY329" s="92"/>
      <c r="JHZ329" s="92"/>
      <c r="JIA329" s="92"/>
      <c r="JIB329" s="92"/>
      <c r="JIC329" s="92"/>
      <c r="JID329" s="92"/>
      <c r="JIE329" s="92"/>
      <c r="JIF329" s="92"/>
      <c r="JIG329" s="92"/>
      <c r="JIH329" s="92"/>
      <c r="JII329" s="92"/>
      <c r="JIJ329" s="92"/>
      <c r="JIK329" s="92"/>
      <c r="JIL329" s="92"/>
      <c r="JIM329" s="92"/>
      <c r="JIN329" s="92"/>
      <c r="JIO329" s="92"/>
      <c r="JIP329" s="92"/>
      <c r="JIQ329" s="92"/>
      <c r="JIR329" s="92"/>
      <c r="JIS329" s="92"/>
      <c r="JIT329" s="92"/>
      <c r="JIU329" s="92"/>
      <c r="JIV329" s="92"/>
      <c r="JIW329" s="92"/>
      <c r="JIX329" s="92"/>
      <c r="JIY329" s="92"/>
      <c r="JIZ329" s="92"/>
      <c r="JJA329" s="92"/>
      <c r="JJB329" s="92"/>
      <c r="JJC329" s="92"/>
      <c r="JJD329" s="92"/>
      <c r="JJE329" s="92"/>
      <c r="JJF329" s="92"/>
      <c r="JJG329" s="92"/>
      <c r="JJH329" s="92"/>
      <c r="JJI329" s="92"/>
      <c r="JJJ329" s="92"/>
      <c r="JJK329" s="92"/>
      <c r="JJL329" s="92"/>
      <c r="JJM329" s="92"/>
      <c r="JJN329" s="92"/>
      <c r="JJO329" s="92"/>
      <c r="JJP329" s="92"/>
      <c r="JJQ329" s="92"/>
      <c r="JJR329" s="92"/>
      <c r="JJS329" s="92"/>
      <c r="JJT329" s="92"/>
      <c r="JJU329" s="92"/>
      <c r="JJV329" s="92"/>
      <c r="JJW329" s="92"/>
      <c r="JJX329" s="92"/>
      <c r="JJY329" s="92"/>
      <c r="JJZ329" s="92"/>
      <c r="JKA329" s="92"/>
      <c r="JKB329" s="92"/>
      <c r="JKC329" s="92"/>
      <c r="JKD329" s="92"/>
      <c r="JKE329" s="92"/>
      <c r="JKF329" s="92"/>
      <c r="JKG329" s="92"/>
      <c r="JKH329" s="92"/>
      <c r="JKI329" s="92"/>
      <c r="JKJ329" s="92"/>
      <c r="JKK329" s="92"/>
      <c r="JKL329" s="92"/>
      <c r="JKM329" s="92"/>
      <c r="JKN329" s="92"/>
      <c r="JKO329" s="92"/>
      <c r="JKP329" s="92"/>
      <c r="JKQ329" s="92"/>
      <c r="JKR329" s="92"/>
      <c r="JKS329" s="92"/>
      <c r="JKT329" s="92"/>
      <c r="JKU329" s="92"/>
      <c r="JKV329" s="92"/>
      <c r="JKW329" s="92"/>
      <c r="JKX329" s="92"/>
      <c r="JKY329" s="92"/>
      <c r="JKZ329" s="92"/>
      <c r="JLA329" s="92"/>
      <c r="JLB329" s="92"/>
      <c r="JLC329" s="92"/>
      <c r="JLD329" s="92"/>
      <c r="JLE329" s="92"/>
      <c r="JLF329" s="92"/>
      <c r="JLG329" s="92"/>
      <c r="JLH329" s="92"/>
      <c r="JLI329" s="92"/>
      <c r="JLJ329" s="92"/>
      <c r="JLK329" s="92"/>
      <c r="JLL329" s="92"/>
      <c r="JLM329" s="92"/>
      <c r="JLN329" s="92"/>
      <c r="JLO329" s="92"/>
      <c r="JLP329" s="92"/>
      <c r="JLQ329" s="92"/>
      <c r="JLR329" s="92"/>
      <c r="JLS329" s="92"/>
      <c r="JLT329" s="92"/>
      <c r="JLU329" s="92"/>
      <c r="JLV329" s="92"/>
      <c r="JLW329" s="92"/>
      <c r="JLX329" s="92"/>
      <c r="JLY329" s="92"/>
      <c r="JLZ329" s="92"/>
      <c r="JMA329" s="92"/>
      <c r="JMB329" s="92"/>
      <c r="JMC329" s="92"/>
      <c r="JMD329" s="92"/>
      <c r="JME329" s="92"/>
      <c r="JMF329" s="92"/>
      <c r="JMG329" s="92"/>
      <c r="JMH329" s="92"/>
      <c r="JMI329" s="92"/>
      <c r="JMJ329" s="92"/>
      <c r="JMK329" s="92"/>
      <c r="JML329" s="92"/>
      <c r="JMM329" s="92"/>
      <c r="JMN329" s="92"/>
      <c r="JMO329" s="92"/>
      <c r="JMP329" s="92"/>
      <c r="JMQ329" s="92"/>
      <c r="JMR329" s="92"/>
      <c r="JMS329" s="92"/>
      <c r="JMT329" s="92"/>
      <c r="JMU329" s="92"/>
      <c r="JMV329" s="92"/>
      <c r="JMW329" s="92"/>
      <c r="JMX329" s="92"/>
      <c r="JMY329" s="92"/>
      <c r="JMZ329" s="92"/>
      <c r="JNA329" s="92"/>
      <c r="JNB329" s="92"/>
      <c r="JNC329" s="92"/>
      <c r="JND329" s="92"/>
      <c r="JNE329" s="92"/>
      <c r="JNF329" s="92"/>
      <c r="JNG329" s="92"/>
      <c r="JNH329" s="92"/>
      <c r="JNI329" s="92"/>
      <c r="JNJ329" s="92"/>
      <c r="JNK329" s="92"/>
      <c r="JNL329" s="92"/>
      <c r="JNM329" s="92"/>
      <c r="JNN329" s="92"/>
      <c r="JNO329" s="92"/>
      <c r="JNP329" s="92"/>
      <c r="JNQ329" s="92"/>
      <c r="JNR329" s="92"/>
      <c r="JNS329" s="92"/>
      <c r="JNT329" s="92"/>
      <c r="JNU329" s="92"/>
      <c r="JNV329" s="92"/>
      <c r="JNW329" s="92"/>
      <c r="JNX329" s="92"/>
      <c r="JNY329" s="92"/>
      <c r="JNZ329" s="92"/>
      <c r="JOA329" s="92"/>
      <c r="JOB329" s="92"/>
      <c r="JOC329" s="92"/>
      <c r="JOD329" s="92"/>
      <c r="JOE329" s="92"/>
      <c r="JOF329" s="92"/>
      <c r="JOG329" s="92"/>
      <c r="JOH329" s="92"/>
      <c r="JOI329" s="92"/>
      <c r="JOJ329" s="92"/>
      <c r="JOK329" s="92"/>
      <c r="JOL329" s="92"/>
      <c r="JOM329" s="92"/>
      <c r="JON329" s="92"/>
      <c r="JOO329" s="92"/>
      <c r="JOP329" s="92"/>
      <c r="JOQ329" s="92"/>
      <c r="JOR329" s="92"/>
      <c r="JOS329" s="92"/>
      <c r="JOT329" s="92"/>
      <c r="JOU329" s="92"/>
      <c r="JOV329" s="92"/>
      <c r="JOW329" s="92"/>
      <c r="JOX329" s="92"/>
      <c r="JOY329" s="92"/>
      <c r="JOZ329" s="92"/>
      <c r="JPA329" s="92"/>
      <c r="JPB329" s="92"/>
      <c r="JPC329" s="92"/>
      <c r="JPD329" s="92"/>
      <c r="JPE329" s="92"/>
      <c r="JPF329" s="92"/>
      <c r="JPG329" s="92"/>
      <c r="JPH329" s="92"/>
      <c r="JPI329" s="92"/>
      <c r="JPJ329" s="92"/>
      <c r="JPK329" s="92"/>
      <c r="JPL329" s="92"/>
      <c r="JPM329" s="92"/>
      <c r="JPN329" s="92"/>
      <c r="JPO329" s="92"/>
      <c r="JPP329" s="92"/>
      <c r="JPQ329" s="92"/>
      <c r="JPR329" s="92"/>
      <c r="JPS329" s="92"/>
      <c r="JPT329" s="92"/>
      <c r="JPU329" s="92"/>
      <c r="JPV329" s="92"/>
      <c r="JPW329" s="92"/>
      <c r="JPX329" s="92"/>
      <c r="JPY329" s="92"/>
      <c r="JPZ329" s="92"/>
      <c r="JQA329" s="92"/>
      <c r="JQB329" s="92"/>
      <c r="JQC329" s="92"/>
      <c r="JQD329" s="92"/>
      <c r="JQE329" s="92"/>
      <c r="JQF329" s="92"/>
      <c r="JQG329" s="92"/>
      <c r="JQH329" s="92"/>
      <c r="JQI329" s="92"/>
      <c r="JQJ329" s="92"/>
      <c r="JQK329" s="92"/>
      <c r="JQL329" s="92"/>
      <c r="JQM329" s="92"/>
      <c r="JQN329" s="92"/>
      <c r="JQO329" s="92"/>
      <c r="JQP329" s="92"/>
      <c r="JQQ329" s="92"/>
      <c r="JQR329" s="92"/>
      <c r="JQS329" s="92"/>
      <c r="JQT329" s="92"/>
      <c r="JQU329" s="92"/>
      <c r="JQV329" s="92"/>
      <c r="JQW329" s="92"/>
      <c r="JQX329" s="92"/>
      <c r="JQY329" s="92"/>
      <c r="JQZ329" s="92"/>
      <c r="JRA329" s="92"/>
      <c r="JRB329" s="92"/>
      <c r="JRC329" s="92"/>
      <c r="JRD329" s="92"/>
      <c r="JRE329" s="92"/>
      <c r="JRF329" s="92"/>
      <c r="JRG329" s="92"/>
      <c r="JRH329" s="92"/>
      <c r="JRI329" s="92"/>
      <c r="JRJ329" s="92"/>
      <c r="JRK329" s="92"/>
      <c r="JRL329" s="92"/>
      <c r="JRM329" s="92"/>
      <c r="JRN329" s="92"/>
      <c r="JRO329" s="92"/>
      <c r="JRP329" s="92"/>
      <c r="JRQ329" s="92"/>
      <c r="JRR329" s="92"/>
      <c r="JRS329" s="92"/>
      <c r="JRT329" s="92"/>
      <c r="JRU329" s="92"/>
      <c r="JRV329" s="92"/>
      <c r="JRW329" s="92"/>
      <c r="JRX329" s="92"/>
      <c r="JRY329" s="92"/>
      <c r="JRZ329" s="92"/>
      <c r="JSA329" s="92"/>
      <c r="JSB329" s="92"/>
      <c r="JSC329" s="92"/>
      <c r="JSD329" s="92"/>
      <c r="JSE329" s="92"/>
      <c r="JSF329" s="92"/>
      <c r="JSG329" s="92"/>
      <c r="JSH329" s="92"/>
      <c r="JSI329" s="92"/>
      <c r="JSJ329" s="92"/>
      <c r="JSK329" s="92"/>
      <c r="JSL329" s="92"/>
      <c r="JSM329" s="92"/>
      <c r="JSN329" s="92"/>
      <c r="JSO329" s="92"/>
      <c r="JSP329" s="92"/>
      <c r="JSQ329" s="92"/>
      <c r="JSR329" s="92"/>
      <c r="JSS329" s="92"/>
      <c r="JST329" s="92"/>
      <c r="JSU329" s="92"/>
      <c r="JSV329" s="92"/>
      <c r="JSW329" s="92"/>
      <c r="JSX329" s="92"/>
      <c r="JSY329" s="92"/>
      <c r="JSZ329" s="92"/>
      <c r="JTA329" s="92"/>
      <c r="JTB329" s="92"/>
      <c r="JTC329" s="92"/>
      <c r="JTD329" s="92"/>
      <c r="JTE329" s="92"/>
      <c r="JTF329" s="92"/>
      <c r="JTG329" s="92"/>
      <c r="JTH329" s="92"/>
      <c r="JTI329" s="92"/>
      <c r="JTJ329" s="92"/>
      <c r="JTK329" s="92"/>
      <c r="JTL329" s="92"/>
      <c r="JTM329" s="92"/>
      <c r="JTN329" s="92"/>
      <c r="JTO329" s="92"/>
      <c r="JTP329" s="92"/>
      <c r="JTQ329" s="92"/>
      <c r="JTR329" s="92"/>
      <c r="JTS329" s="92"/>
      <c r="JTT329" s="92"/>
      <c r="JTU329" s="92"/>
      <c r="JTV329" s="92"/>
      <c r="JTW329" s="92"/>
      <c r="JTX329" s="92"/>
      <c r="JTY329" s="92"/>
      <c r="JTZ329" s="92"/>
      <c r="JUA329" s="92"/>
      <c r="JUB329" s="92"/>
      <c r="JUC329" s="92"/>
      <c r="JUD329" s="92"/>
      <c r="JUE329" s="92"/>
      <c r="JUF329" s="92"/>
      <c r="JUG329" s="92"/>
      <c r="JUH329" s="92"/>
      <c r="JUI329" s="92"/>
      <c r="JUJ329" s="92"/>
      <c r="JUK329" s="92"/>
      <c r="JUL329" s="92"/>
      <c r="JUM329" s="92"/>
      <c r="JUN329" s="92"/>
      <c r="JUO329" s="92"/>
      <c r="JUP329" s="92"/>
      <c r="JUQ329" s="92"/>
      <c r="JUR329" s="92"/>
      <c r="JUS329" s="92"/>
      <c r="JUT329" s="92"/>
      <c r="JUU329" s="92"/>
      <c r="JUV329" s="92"/>
      <c r="JUW329" s="92"/>
      <c r="JUX329" s="92"/>
      <c r="JUY329" s="92"/>
      <c r="JUZ329" s="92"/>
      <c r="JVA329" s="92"/>
      <c r="JVB329" s="92"/>
      <c r="JVC329" s="92"/>
      <c r="JVD329" s="92"/>
      <c r="JVE329" s="92"/>
      <c r="JVF329" s="92"/>
      <c r="JVG329" s="92"/>
      <c r="JVH329" s="92"/>
      <c r="JVI329" s="92"/>
      <c r="JVJ329" s="92"/>
      <c r="JVK329" s="92"/>
      <c r="JVL329" s="92"/>
      <c r="JVM329" s="92"/>
      <c r="JVN329" s="92"/>
      <c r="JVO329" s="92"/>
      <c r="JVP329" s="92"/>
      <c r="JVQ329" s="92"/>
      <c r="JVR329" s="92"/>
      <c r="JVS329" s="92"/>
      <c r="JVT329" s="92"/>
      <c r="JVU329" s="92"/>
      <c r="JVV329" s="92"/>
      <c r="JVW329" s="92"/>
      <c r="JVX329" s="92"/>
      <c r="JVY329" s="92"/>
      <c r="JVZ329" s="92"/>
      <c r="JWA329" s="92"/>
      <c r="JWB329" s="92"/>
      <c r="JWC329" s="92"/>
      <c r="JWD329" s="92"/>
      <c r="JWE329" s="92"/>
      <c r="JWF329" s="92"/>
      <c r="JWG329" s="92"/>
      <c r="JWH329" s="92"/>
      <c r="JWI329" s="92"/>
      <c r="JWJ329" s="92"/>
      <c r="JWK329" s="92"/>
      <c r="JWL329" s="92"/>
      <c r="JWM329" s="92"/>
      <c r="JWN329" s="92"/>
      <c r="JWO329" s="92"/>
      <c r="JWP329" s="92"/>
      <c r="JWQ329" s="92"/>
      <c r="JWR329" s="92"/>
      <c r="JWS329" s="92"/>
      <c r="JWT329" s="92"/>
      <c r="JWU329" s="92"/>
      <c r="JWV329" s="92"/>
      <c r="JWW329" s="92"/>
      <c r="JWX329" s="92"/>
      <c r="JWY329" s="92"/>
      <c r="JWZ329" s="92"/>
      <c r="JXA329" s="92"/>
      <c r="JXB329" s="92"/>
      <c r="JXC329" s="92"/>
      <c r="JXD329" s="92"/>
      <c r="JXE329" s="92"/>
      <c r="JXF329" s="92"/>
      <c r="JXG329" s="92"/>
      <c r="JXH329" s="92"/>
      <c r="JXI329" s="92"/>
      <c r="JXJ329" s="92"/>
      <c r="JXK329" s="92"/>
      <c r="JXL329" s="92"/>
      <c r="JXM329" s="92"/>
      <c r="JXN329" s="92"/>
      <c r="JXO329" s="92"/>
      <c r="JXP329" s="92"/>
      <c r="JXQ329" s="92"/>
      <c r="JXR329" s="92"/>
      <c r="JXS329" s="92"/>
      <c r="JXT329" s="92"/>
      <c r="JXU329" s="92"/>
      <c r="JXV329" s="92"/>
      <c r="JXW329" s="92"/>
      <c r="JXX329" s="92"/>
      <c r="JXY329" s="92"/>
      <c r="JXZ329" s="92"/>
      <c r="JYA329" s="92"/>
      <c r="JYB329" s="92"/>
      <c r="JYC329" s="92"/>
      <c r="JYD329" s="92"/>
      <c r="JYE329" s="92"/>
      <c r="JYF329" s="92"/>
      <c r="JYG329" s="92"/>
      <c r="JYH329" s="92"/>
      <c r="JYI329" s="92"/>
      <c r="JYJ329" s="92"/>
      <c r="JYK329" s="92"/>
      <c r="JYL329" s="92"/>
      <c r="JYM329" s="92"/>
      <c r="JYN329" s="92"/>
      <c r="JYO329" s="92"/>
      <c r="JYP329" s="92"/>
      <c r="JYQ329" s="92"/>
      <c r="JYR329" s="92"/>
      <c r="JYS329" s="92"/>
      <c r="JYT329" s="92"/>
      <c r="JYU329" s="92"/>
      <c r="JYV329" s="92"/>
      <c r="JYW329" s="92"/>
      <c r="JYX329" s="92"/>
      <c r="JYY329" s="92"/>
      <c r="JYZ329" s="92"/>
      <c r="JZA329" s="92"/>
      <c r="JZB329" s="92"/>
      <c r="JZC329" s="92"/>
      <c r="JZD329" s="92"/>
      <c r="JZE329" s="92"/>
      <c r="JZF329" s="92"/>
      <c r="JZG329" s="92"/>
      <c r="JZH329" s="92"/>
      <c r="JZI329" s="92"/>
      <c r="JZJ329" s="92"/>
      <c r="JZK329" s="92"/>
      <c r="JZL329" s="92"/>
      <c r="JZM329" s="92"/>
      <c r="JZN329" s="92"/>
      <c r="JZO329" s="92"/>
      <c r="JZP329" s="92"/>
      <c r="JZQ329" s="92"/>
      <c r="JZR329" s="92"/>
      <c r="JZS329" s="92"/>
      <c r="JZT329" s="92"/>
      <c r="JZU329" s="92"/>
      <c r="JZV329" s="92"/>
      <c r="JZW329" s="92"/>
      <c r="JZX329" s="92"/>
      <c r="JZY329" s="92"/>
      <c r="JZZ329" s="92"/>
      <c r="KAA329" s="92"/>
      <c r="KAB329" s="92"/>
      <c r="KAC329" s="92"/>
      <c r="KAD329" s="92"/>
      <c r="KAE329" s="92"/>
      <c r="KAF329" s="92"/>
      <c r="KAG329" s="92"/>
      <c r="KAH329" s="92"/>
      <c r="KAI329" s="92"/>
      <c r="KAJ329" s="92"/>
      <c r="KAK329" s="92"/>
      <c r="KAL329" s="92"/>
      <c r="KAM329" s="92"/>
      <c r="KAN329" s="92"/>
      <c r="KAO329" s="92"/>
      <c r="KAP329" s="92"/>
      <c r="KAQ329" s="92"/>
      <c r="KAR329" s="92"/>
      <c r="KAS329" s="92"/>
      <c r="KAT329" s="92"/>
      <c r="KAU329" s="92"/>
      <c r="KAV329" s="92"/>
      <c r="KAW329" s="92"/>
      <c r="KAX329" s="92"/>
      <c r="KAY329" s="92"/>
      <c r="KAZ329" s="92"/>
      <c r="KBA329" s="92"/>
      <c r="KBB329" s="92"/>
      <c r="KBC329" s="92"/>
      <c r="KBD329" s="92"/>
      <c r="KBE329" s="92"/>
      <c r="KBF329" s="92"/>
      <c r="KBG329" s="92"/>
      <c r="KBH329" s="92"/>
      <c r="KBI329" s="92"/>
      <c r="KBJ329" s="92"/>
      <c r="KBK329" s="92"/>
      <c r="KBL329" s="92"/>
      <c r="KBM329" s="92"/>
      <c r="KBN329" s="92"/>
      <c r="KBO329" s="92"/>
      <c r="KBP329" s="92"/>
      <c r="KBQ329" s="92"/>
      <c r="KBR329" s="92"/>
      <c r="KBS329" s="92"/>
      <c r="KBT329" s="92"/>
      <c r="KBU329" s="92"/>
      <c r="KBV329" s="92"/>
      <c r="KBW329" s="92"/>
      <c r="KBX329" s="92"/>
      <c r="KBY329" s="92"/>
      <c r="KBZ329" s="92"/>
      <c r="KCA329" s="92"/>
      <c r="KCB329" s="92"/>
      <c r="KCC329" s="92"/>
      <c r="KCD329" s="92"/>
      <c r="KCE329" s="92"/>
      <c r="KCF329" s="92"/>
      <c r="KCG329" s="92"/>
      <c r="KCH329" s="92"/>
      <c r="KCI329" s="92"/>
      <c r="KCJ329" s="92"/>
      <c r="KCK329" s="92"/>
      <c r="KCL329" s="92"/>
      <c r="KCM329" s="92"/>
      <c r="KCN329" s="92"/>
      <c r="KCO329" s="92"/>
      <c r="KCP329" s="92"/>
      <c r="KCQ329" s="92"/>
      <c r="KCR329" s="92"/>
      <c r="KCS329" s="92"/>
      <c r="KCT329" s="92"/>
      <c r="KCU329" s="92"/>
      <c r="KCV329" s="92"/>
      <c r="KCW329" s="92"/>
      <c r="KCX329" s="92"/>
      <c r="KCY329" s="92"/>
      <c r="KCZ329" s="92"/>
      <c r="KDA329" s="92"/>
      <c r="KDB329" s="92"/>
      <c r="KDC329" s="92"/>
      <c r="KDD329" s="92"/>
      <c r="KDE329" s="92"/>
      <c r="KDF329" s="92"/>
      <c r="KDG329" s="92"/>
      <c r="KDH329" s="92"/>
      <c r="KDI329" s="92"/>
      <c r="KDJ329" s="92"/>
      <c r="KDK329" s="92"/>
      <c r="KDL329" s="92"/>
      <c r="KDM329" s="92"/>
      <c r="KDN329" s="92"/>
      <c r="KDO329" s="92"/>
      <c r="KDP329" s="92"/>
      <c r="KDQ329" s="92"/>
      <c r="KDR329" s="92"/>
      <c r="KDS329" s="92"/>
      <c r="KDT329" s="92"/>
      <c r="KDU329" s="92"/>
      <c r="KDV329" s="92"/>
      <c r="KDW329" s="92"/>
      <c r="KDX329" s="92"/>
      <c r="KDY329" s="92"/>
      <c r="KDZ329" s="92"/>
      <c r="KEA329" s="92"/>
      <c r="KEB329" s="92"/>
      <c r="KEC329" s="92"/>
      <c r="KED329" s="92"/>
      <c r="KEE329" s="92"/>
      <c r="KEF329" s="92"/>
      <c r="KEG329" s="92"/>
      <c r="KEH329" s="92"/>
      <c r="KEI329" s="92"/>
      <c r="KEJ329" s="92"/>
      <c r="KEK329" s="92"/>
      <c r="KEL329" s="92"/>
      <c r="KEM329" s="92"/>
      <c r="KEN329" s="92"/>
      <c r="KEO329" s="92"/>
      <c r="KEP329" s="92"/>
      <c r="KEQ329" s="92"/>
      <c r="KER329" s="92"/>
      <c r="KES329" s="92"/>
      <c r="KET329" s="92"/>
      <c r="KEU329" s="92"/>
      <c r="KEV329" s="92"/>
      <c r="KEW329" s="92"/>
      <c r="KEX329" s="92"/>
      <c r="KEY329" s="92"/>
      <c r="KEZ329" s="92"/>
      <c r="KFA329" s="92"/>
      <c r="KFB329" s="92"/>
      <c r="KFC329" s="92"/>
      <c r="KFD329" s="92"/>
      <c r="KFE329" s="92"/>
      <c r="KFF329" s="92"/>
      <c r="KFG329" s="92"/>
      <c r="KFH329" s="92"/>
      <c r="KFI329" s="92"/>
      <c r="KFJ329" s="92"/>
      <c r="KFK329" s="92"/>
      <c r="KFL329" s="92"/>
      <c r="KFM329" s="92"/>
      <c r="KFN329" s="92"/>
      <c r="KFO329" s="92"/>
      <c r="KFP329" s="92"/>
      <c r="KFQ329" s="92"/>
      <c r="KFR329" s="92"/>
      <c r="KFS329" s="92"/>
      <c r="KFT329" s="92"/>
      <c r="KFU329" s="92"/>
      <c r="KFV329" s="92"/>
      <c r="KFW329" s="92"/>
      <c r="KFX329" s="92"/>
      <c r="KFY329" s="92"/>
      <c r="KFZ329" s="92"/>
      <c r="KGA329" s="92"/>
      <c r="KGB329" s="92"/>
      <c r="KGC329" s="92"/>
      <c r="KGD329" s="92"/>
      <c r="KGE329" s="92"/>
      <c r="KGF329" s="92"/>
      <c r="KGG329" s="92"/>
      <c r="KGH329" s="92"/>
      <c r="KGI329" s="92"/>
      <c r="KGJ329" s="92"/>
      <c r="KGK329" s="92"/>
      <c r="KGL329" s="92"/>
      <c r="KGM329" s="92"/>
      <c r="KGN329" s="92"/>
      <c r="KGO329" s="92"/>
      <c r="KGP329" s="92"/>
      <c r="KGQ329" s="92"/>
      <c r="KGR329" s="92"/>
      <c r="KGS329" s="92"/>
      <c r="KGT329" s="92"/>
      <c r="KGU329" s="92"/>
      <c r="KGV329" s="92"/>
      <c r="KGW329" s="92"/>
      <c r="KGX329" s="92"/>
      <c r="KGY329" s="92"/>
      <c r="KGZ329" s="92"/>
      <c r="KHA329" s="92"/>
      <c r="KHB329" s="92"/>
      <c r="KHC329" s="92"/>
      <c r="KHD329" s="92"/>
      <c r="KHE329" s="92"/>
      <c r="KHF329" s="92"/>
      <c r="KHG329" s="92"/>
      <c r="KHH329" s="92"/>
      <c r="KHI329" s="92"/>
      <c r="KHJ329" s="92"/>
      <c r="KHK329" s="92"/>
      <c r="KHL329" s="92"/>
      <c r="KHM329" s="92"/>
      <c r="KHN329" s="92"/>
      <c r="KHO329" s="92"/>
      <c r="KHP329" s="92"/>
      <c r="KHQ329" s="92"/>
      <c r="KHR329" s="92"/>
      <c r="KHS329" s="92"/>
      <c r="KHT329" s="92"/>
      <c r="KHU329" s="92"/>
      <c r="KHV329" s="92"/>
      <c r="KHW329" s="92"/>
      <c r="KHX329" s="92"/>
      <c r="KHY329" s="92"/>
      <c r="KHZ329" s="92"/>
      <c r="KIA329" s="92"/>
      <c r="KIB329" s="92"/>
      <c r="KIC329" s="92"/>
      <c r="KID329" s="92"/>
      <c r="KIE329" s="92"/>
      <c r="KIF329" s="92"/>
      <c r="KIG329" s="92"/>
      <c r="KIH329" s="92"/>
      <c r="KII329" s="92"/>
      <c r="KIJ329" s="92"/>
      <c r="KIK329" s="92"/>
      <c r="KIL329" s="92"/>
      <c r="KIM329" s="92"/>
      <c r="KIN329" s="92"/>
      <c r="KIO329" s="92"/>
      <c r="KIP329" s="92"/>
      <c r="KIQ329" s="92"/>
      <c r="KIR329" s="92"/>
      <c r="KIS329" s="92"/>
      <c r="KIT329" s="92"/>
      <c r="KIU329" s="92"/>
      <c r="KIV329" s="92"/>
      <c r="KIW329" s="92"/>
      <c r="KIX329" s="92"/>
      <c r="KIY329" s="92"/>
      <c r="KIZ329" s="92"/>
      <c r="KJA329" s="92"/>
      <c r="KJB329" s="92"/>
      <c r="KJC329" s="92"/>
      <c r="KJD329" s="92"/>
      <c r="KJE329" s="92"/>
      <c r="KJF329" s="92"/>
      <c r="KJG329" s="92"/>
      <c r="KJH329" s="92"/>
      <c r="KJI329" s="92"/>
      <c r="KJJ329" s="92"/>
      <c r="KJK329" s="92"/>
      <c r="KJL329" s="92"/>
      <c r="KJM329" s="92"/>
      <c r="KJN329" s="92"/>
      <c r="KJO329" s="92"/>
      <c r="KJP329" s="92"/>
      <c r="KJQ329" s="92"/>
      <c r="KJR329" s="92"/>
      <c r="KJS329" s="92"/>
      <c r="KJT329" s="92"/>
      <c r="KJU329" s="92"/>
      <c r="KJV329" s="92"/>
      <c r="KJW329" s="92"/>
      <c r="KJX329" s="92"/>
      <c r="KJY329" s="92"/>
      <c r="KJZ329" s="92"/>
      <c r="KKA329" s="92"/>
      <c r="KKB329" s="92"/>
      <c r="KKC329" s="92"/>
      <c r="KKD329" s="92"/>
      <c r="KKE329" s="92"/>
      <c r="KKF329" s="92"/>
      <c r="KKG329" s="92"/>
      <c r="KKH329" s="92"/>
      <c r="KKI329" s="92"/>
      <c r="KKJ329" s="92"/>
      <c r="KKK329" s="92"/>
      <c r="KKL329" s="92"/>
      <c r="KKM329" s="92"/>
      <c r="KKN329" s="92"/>
      <c r="KKO329" s="92"/>
      <c r="KKP329" s="92"/>
      <c r="KKQ329" s="92"/>
      <c r="KKR329" s="92"/>
      <c r="KKS329" s="92"/>
      <c r="KKT329" s="92"/>
      <c r="KKU329" s="92"/>
      <c r="KKV329" s="92"/>
      <c r="KKW329" s="92"/>
      <c r="KKX329" s="92"/>
      <c r="KKY329" s="92"/>
      <c r="KKZ329" s="92"/>
      <c r="KLA329" s="92"/>
      <c r="KLB329" s="92"/>
      <c r="KLC329" s="92"/>
      <c r="KLD329" s="92"/>
      <c r="KLE329" s="92"/>
      <c r="KLF329" s="92"/>
      <c r="KLG329" s="92"/>
      <c r="KLH329" s="92"/>
      <c r="KLI329" s="92"/>
      <c r="KLJ329" s="92"/>
      <c r="KLK329" s="92"/>
      <c r="KLL329" s="92"/>
      <c r="KLM329" s="92"/>
      <c r="KLN329" s="92"/>
      <c r="KLO329" s="92"/>
      <c r="KLP329" s="92"/>
      <c r="KLQ329" s="92"/>
      <c r="KLR329" s="92"/>
      <c r="KLS329" s="92"/>
      <c r="KLT329" s="92"/>
      <c r="KLU329" s="92"/>
      <c r="KLV329" s="92"/>
      <c r="KLW329" s="92"/>
      <c r="KLX329" s="92"/>
      <c r="KLY329" s="92"/>
      <c r="KLZ329" s="92"/>
      <c r="KMA329" s="92"/>
      <c r="KMB329" s="92"/>
      <c r="KMC329" s="92"/>
      <c r="KMD329" s="92"/>
      <c r="KME329" s="92"/>
      <c r="KMF329" s="92"/>
      <c r="KMG329" s="92"/>
      <c r="KMH329" s="92"/>
      <c r="KMI329" s="92"/>
      <c r="KMJ329" s="92"/>
      <c r="KMK329" s="92"/>
      <c r="KML329" s="92"/>
      <c r="KMM329" s="92"/>
      <c r="KMN329" s="92"/>
      <c r="KMO329" s="92"/>
      <c r="KMP329" s="92"/>
      <c r="KMQ329" s="92"/>
      <c r="KMR329" s="92"/>
      <c r="KMS329" s="92"/>
      <c r="KMT329" s="92"/>
      <c r="KMU329" s="92"/>
      <c r="KMV329" s="92"/>
      <c r="KMW329" s="92"/>
      <c r="KMX329" s="92"/>
      <c r="KMY329" s="92"/>
      <c r="KMZ329" s="92"/>
      <c r="KNA329" s="92"/>
      <c r="KNB329" s="92"/>
      <c r="KNC329" s="92"/>
      <c r="KND329" s="92"/>
      <c r="KNE329" s="92"/>
      <c r="KNF329" s="92"/>
      <c r="KNG329" s="92"/>
      <c r="KNH329" s="92"/>
      <c r="KNI329" s="92"/>
      <c r="KNJ329" s="92"/>
      <c r="KNK329" s="92"/>
      <c r="KNL329" s="92"/>
      <c r="KNM329" s="92"/>
      <c r="KNN329" s="92"/>
      <c r="KNO329" s="92"/>
      <c r="KNP329" s="92"/>
      <c r="KNQ329" s="92"/>
      <c r="KNR329" s="92"/>
      <c r="KNS329" s="92"/>
      <c r="KNT329" s="92"/>
      <c r="KNU329" s="92"/>
      <c r="KNV329" s="92"/>
      <c r="KNW329" s="92"/>
      <c r="KNX329" s="92"/>
      <c r="KNY329" s="92"/>
      <c r="KNZ329" s="92"/>
      <c r="KOA329" s="92"/>
      <c r="KOB329" s="92"/>
      <c r="KOC329" s="92"/>
      <c r="KOD329" s="92"/>
      <c r="KOE329" s="92"/>
      <c r="KOF329" s="92"/>
      <c r="KOG329" s="92"/>
      <c r="KOH329" s="92"/>
      <c r="KOI329" s="92"/>
      <c r="KOJ329" s="92"/>
      <c r="KOK329" s="92"/>
      <c r="KOL329" s="92"/>
      <c r="KOM329" s="92"/>
      <c r="KON329" s="92"/>
      <c r="KOO329" s="92"/>
      <c r="KOP329" s="92"/>
      <c r="KOQ329" s="92"/>
      <c r="KOR329" s="92"/>
      <c r="KOS329" s="92"/>
      <c r="KOT329" s="92"/>
      <c r="KOU329" s="92"/>
      <c r="KOV329" s="92"/>
      <c r="KOW329" s="92"/>
      <c r="KOX329" s="92"/>
      <c r="KOY329" s="92"/>
      <c r="KOZ329" s="92"/>
      <c r="KPA329" s="92"/>
      <c r="KPB329" s="92"/>
      <c r="KPC329" s="92"/>
      <c r="KPD329" s="92"/>
      <c r="KPE329" s="92"/>
      <c r="KPF329" s="92"/>
      <c r="KPG329" s="92"/>
      <c r="KPH329" s="92"/>
      <c r="KPI329" s="92"/>
      <c r="KPJ329" s="92"/>
      <c r="KPK329" s="92"/>
      <c r="KPL329" s="92"/>
      <c r="KPM329" s="92"/>
      <c r="KPN329" s="92"/>
      <c r="KPO329" s="92"/>
      <c r="KPP329" s="92"/>
      <c r="KPQ329" s="92"/>
      <c r="KPR329" s="92"/>
      <c r="KPS329" s="92"/>
      <c r="KPT329" s="92"/>
      <c r="KPU329" s="92"/>
      <c r="KPV329" s="92"/>
      <c r="KPW329" s="92"/>
      <c r="KPX329" s="92"/>
      <c r="KPY329" s="92"/>
      <c r="KPZ329" s="92"/>
      <c r="KQA329" s="92"/>
      <c r="KQB329" s="92"/>
      <c r="KQC329" s="92"/>
      <c r="KQD329" s="92"/>
      <c r="KQE329" s="92"/>
      <c r="KQF329" s="92"/>
      <c r="KQG329" s="92"/>
      <c r="KQH329" s="92"/>
      <c r="KQI329" s="92"/>
      <c r="KQJ329" s="92"/>
      <c r="KQK329" s="92"/>
      <c r="KQL329" s="92"/>
      <c r="KQM329" s="92"/>
      <c r="KQN329" s="92"/>
      <c r="KQO329" s="92"/>
      <c r="KQP329" s="92"/>
      <c r="KQQ329" s="92"/>
      <c r="KQR329" s="92"/>
      <c r="KQS329" s="92"/>
      <c r="KQT329" s="92"/>
      <c r="KQU329" s="92"/>
      <c r="KQV329" s="92"/>
      <c r="KQW329" s="92"/>
      <c r="KQX329" s="92"/>
      <c r="KQY329" s="92"/>
      <c r="KQZ329" s="92"/>
      <c r="KRA329" s="92"/>
      <c r="KRB329" s="92"/>
      <c r="KRC329" s="92"/>
      <c r="KRD329" s="92"/>
      <c r="KRE329" s="92"/>
      <c r="KRF329" s="92"/>
      <c r="KRG329" s="92"/>
      <c r="KRH329" s="92"/>
      <c r="KRI329" s="92"/>
      <c r="KRJ329" s="92"/>
      <c r="KRK329" s="92"/>
      <c r="KRL329" s="92"/>
      <c r="KRM329" s="92"/>
      <c r="KRN329" s="92"/>
      <c r="KRO329" s="92"/>
      <c r="KRP329" s="92"/>
      <c r="KRQ329" s="92"/>
      <c r="KRR329" s="92"/>
      <c r="KRS329" s="92"/>
      <c r="KRT329" s="92"/>
      <c r="KRU329" s="92"/>
      <c r="KRV329" s="92"/>
      <c r="KRW329" s="92"/>
      <c r="KRX329" s="92"/>
      <c r="KRY329" s="92"/>
      <c r="KRZ329" s="92"/>
      <c r="KSA329" s="92"/>
      <c r="KSB329" s="92"/>
      <c r="KSC329" s="92"/>
      <c r="KSD329" s="92"/>
      <c r="KSE329" s="92"/>
      <c r="KSF329" s="92"/>
      <c r="KSG329" s="92"/>
      <c r="KSH329" s="92"/>
      <c r="KSI329" s="92"/>
      <c r="KSJ329" s="92"/>
      <c r="KSK329" s="92"/>
      <c r="KSL329" s="92"/>
      <c r="KSM329" s="92"/>
      <c r="KSN329" s="92"/>
      <c r="KSO329" s="92"/>
      <c r="KSP329" s="92"/>
      <c r="KSQ329" s="92"/>
      <c r="KSR329" s="92"/>
      <c r="KSS329" s="92"/>
      <c r="KST329" s="92"/>
      <c r="KSU329" s="92"/>
      <c r="KSV329" s="92"/>
      <c r="KSW329" s="92"/>
      <c r="KSX329" s="92"/>
      <c r="KSY329" s="92"/>
      <c r="KSZ329" s="92"/>
      <c r="KTA329" s="92"/>
      <c r="KTB329" s="92"/>
      <c r="KTC329" s="92"/>
      <c r="KTD329" s="92"/>
      <c r="KTE329" s="92"/>
      <c r="KTF329" s="92"/>
      <c r="KTG329" s="92"/>
      <c r="KTH329" s="92"/>
      <c r="KTI329" s="92"/>
      <c r="KTJ329" s="92"/>
      <c r="KTK329" s="92"/>
      <c r="KTL329" s="92"/>
      <c r="KTM329" s="92"/>
      <c r="KTN329" s="92"/>
      <c r="KTO329" s="92"/>
      <c r="KTP329" s="92"/>
      <c r="KTQ329" s="92"/>
      <c r="KTR329" s="92"/>
      <c r="KTS329" s="92"/>
      <c r="KTT329" s="92"/>
      <c r="KTU329" s="92"/>
      <c r="KTV329" s="92"/>
      <c r="KTW329" s="92"/>
      <c r="KTX329" s="92"/>
      <c r="KTY329" s="92"/>
      <c r="KTZ329" s="92"/>
      <c r="KUA329" s="92"/>
      <c r="KUB329" s="92"/>
      <c r="KUC329" s="92"/>
      <c r="KUD329" s="92"/>
      <c r="KUE329" s="92"/>
      <c r="KUF329" s="92"/>
      <c r="KUG329" s="92"/>
      <c r="KUH329" s="92"/>
      <c r="KUI329" s="92"/>
      <c r="KUJ329" s="92"/>
      <c r="KUK329" s="92"/>
      <c r="KUL329" s="92"/>
      <c r="KUM329" s="92"/>
      <c r="KUN329" s="92"/>
      <c r="KUO329" s="92"/>
      <c r="KUP329" s="92"/>
      <c r="KUQ329" s="92"/>
      <c r="KUR329" s="92"/>
      <c r="KUS329" s="92"/>
      <c r="KUT329" s="92"/>
      <c r="KUU329" s="92"/>
      <c r="KUV329" s="92"/>
      <c r="KUW329" s="92"/>
      <c r="KUX329" s="92"/>
      <c r="KUY329" s="92"/>
      <c r="KUZ329" s="92"/>
      <c r="KVA329" s="92"/>
      <c r="KVB329" s="92"/>
      <c r="KVC329" s="92"/>
      <c r="KVD329" s="92"/>
      <c r="KVE329" s="92"/>
      <c r="KVF329" s="92"/>
      <c r="KVG329" s="92"/>
      <c r="KVH329" s="92"/>
      <c r="KVI329" s="92"/>
      <c r="KVJ329" s="92"/>
      <c r="KVK329" s="92"/>
      <c r="KVL329" s="92"/>
      <c r="KVM329" s="92"/>
      <c r="KVN329" s="92"/>
      <c r="KVO329" s="92"/>
      <c r="KVP329" s="92"/>
      <c r="KVQ329" s="92"/>
      <c r="KVR329" s="92"/>
      <c r="KVS329" s="92"/>
      <c r="KVT329" s="92"/>
      <c r="KVU329" s="92"/>
      <c r="KVV329" s="92"/>
      <c r="KVW329" s="92"/>
      <c r="KVX329" s="92"/>
      <c r="KVY329" s="92"/>
      <c r="KVZ329" s="92"/>
      <c r="KWA329" s="92"/>
      <c r="KWB329" s="92"/>
      <c r="KWC329" s="92"/>
      <c r="KWD329" s="92"/>
      <c r="KWE329" s="92"/>
      <c r="KWF329" s="92"/>
      <c r="KWG329" s="92"/>
      <c r="KWH329" s="92"/>
      <c r="KWI329" s="92"/>
      <c r="KWJ329" s="92"/>
      <c r="KWK329" s="92"/>
      <c r="KWL329" s="92"/>
      <c r="KWM329" s="92"/>
      <c r="KWN329" s="92"/>
      <c r="KWO329" s="92"/>
      <c r="KWP329" s="92"/>
      <c r="KWQ329" s="92"/>
      <c r="KWR329" s="92"/>
      <c r="KWS329" s="92"/>
      <c r="KWT329" s="92"/>
      <c r="KWU329" s="92"/>
      <c r="KWV329" s="92"/>
      <c r="KWW329" s="92"/>
      <c r="KWX329" s="92"/>
      <c r="KWY329" s="92"/>
      <c r="KWZ329" s="92"/>
      <c r="KXA329" s="92"/>
      <c r="KXB329" s="92"/>
      <c r="KXC329" s="92"/>
      <c r="KXD329" s="92"/>
      <c r="KXE329" s="92"/>
      <c r="KXF329" s="92"/>
      <c r="KXG329" s="92"/>
      <c r="KXH329" s="92"/>
      <c r="KXI329" s="92"/>
      <c r="KXJ329" s="92"/>
      <c r="KXK329" s="92"/>
      <c r="KXL329" s="92"/>
      <c r="KXM329" s="92"/>
      <c r="KXN329" s="92"/>
      <c r="KXO329" s="92"/>
      <c r="KXP329" s="92"/>
      <c r="KXQ329" s="92"/>
      <c r="KXR329" s="92"/>
      <c r="KXS329" s="92"/>
      <c r="KXT329" s="92"/>
      <c r="KXU329" s="92"/>
      <c r="KXV329" s="92"/>
      <c r="KXW329" s="92"/>
      <c r="KXX329" s="92"/>
      <c r="KXY329" s="92"/>
      <c r="KXZ329" s="92"/>
      <c r="KYA329" s="92"/>
      <c r="KYB329" s="92"/>
      <c r="KYC329" s="92"/>
      <c r="KYD329" s="92"/>
      <c r="KYE329" s="92"/>
      <c r="KYF329" s="92"/>
      <c r="KYG329" s="92"/>
      <c r="KYH329" s="92"/>
      <c r="KYI329" s="92"/>
      <c r="KYJ329" s="92"/>
      <c r="KYK329" s="92"/>
      <c r="KYL329" s="92"/>
      <c r="KYM329" s="92"/>
      <c r="KYN329" s="92"/>
      <c r="KYO329" s="92"/>
      <c r="KYP329" s="92"/>
      <c r="KYQ329" s="92"/>
      <c r="KYR329" s="92"/>
      <c r="KYS329" s="92"/>
      <c r="KYT329" s="92"/>
      <c r="KYU329" s="92"/>
      <c r="KYV329" s="92"/>
      <c r="KYW329" s="92"/>
      <c r="KYX329" s="92"/>
      <c r="KYY329" s="92"/>
      <c r="KYZ329" s="92"/>
      <c r="KZA329" s="92"/>
      <c r="KZB329" s="92"/>
      <c r="KZC329" s="92"/>
      <c r="KZD329" s="92"/>
      <c r="KZE329" s="92"/>
      <c r="KZF329" s="92"/>
      <c r="KZG329" s="92"/>
      <c r="KZH329" s="92"/>
      <c r="KZI329" s="92"/>
      <c r="KZJ329" s="92"/>
      <c r="KZK329" s="92"/>
      <c r="KZL329" s="92"/>
      <c r="KZM329" s="92"/>
      <c r="KZN329" s="92"/>
      <c r="KZO329" s="92"/>
      <c r="KZP329" s="92"/>
      <c r="KZQ329" s="92"/>
      <c r="KZR329" s="92"/>
      <c r="KZS329" s="92"/>
      <c r="KZT329" s="92"/>
      <c r="KZU329" s="92"/>
      <c r="KZV329" s="92"/>
      <c r="KZW329" s="92"/>
      <c r="KZX329" s="92"/>
      <c r="KZY329" s="92"/>
      <c r="KZZ329" s="92"/>
      <c r="LAA329" s="92"/>
      <c r="LAB329" s="92"/>
      <c r="LAC329" s="92"/>
      <c r="LAD329" s="92"/>
      <c r="LAE329" s="92"/>
      <c r="LAF329" s="92"/>
      <c r="LAG329" s="92"/>
      <c r="LAH329" s="92"/>
      <c r="LAI329" s="92"/>
      <c r="LAJ329" s="92"/>
      <c r="LAK329" s="92"/>
      <c r="LAL329" s="92"/>
      <c r="LAM329" s="92"/>
      <c r="LAN329" s="92"/>
      <c r="LAO329" s="92"/>
      <c r="LAP329" s="92"/>
      <c r="LAQ329" s="92"/>
      <c r="LAR329" s="92"/>
      <c r="LAS329" s="92"/>
      <c r="LAT329" s="92"/>
      <c r="LAU329" s="92"/>
      <c r="LAV329" s="92"/>
      <c r="LAW329" s="92"/>
      <c r="LAX329" s="92"/>
      <c r="LAY329" s="92"/>
      <c r="LAZ329" s="92"/>
      <c r="LBA329" s="92"/>
      <c r="LBB329" s="92"/>
      <c r="LBC329" s="92"/>
      <c r="LBD329" s="92"/>
      <c r="LBE329" s="92"/>
      <c r="LBF329" s="92"/>
      <c r="LBG329" s="92"/>
      <c r="LBH329" s="92"/>
      <c r="LBI329" s="92"/>
      <c r="LBJ329" s="92"/>
      <c r="LBK329" s="92"/>
      <c r="LBL329" s="92"/>
      <c r="LBM329" s="92"/>
      <c r="LBN329" s="92"/>
      <c r="LBO329" s="92"/>
      <c r="LBP329" s="92"/>
      <c r="LBQ329" s="92"/>
      <c r="LBR329" s="92"/>
      <c r="LBS329" s="92"/>
      <c r="LBT329" s="92"/>
      <c r="LBU329" s="92"/>
      <c r="LBV329" s="92"/>
      <c r="LBW329" s="92"/>
      <c r="LBX329" s="92"/>
      <c r="LBY329" s="92"/>
      <c r="LBZ329" s="92"/>
      <c r="LCA329" s="92"/>
      <c r="LCB329" s="92"/>
      <c r="LCC329" s="92"/>
      <c r="LCD329" s="92"/>
      <c r="LCE329" s="92"/>
      <c r="LCF329" s="92"/>
      <c r="LCG329" s="92"/>
      <c r="LCH329" s="92"/>
      <c r="LCI329" s="92"/>
      <c r="LCJ329" s="92"/>
      <c r="LCK329" s="92"/>
      <c r="LCL329" s="92"/>
      <c r="LCM329" s="92"/>
      <c r="LCN329" s="92"/>
      <c r="LCO329" s="92"/>
      <c r="LCP329" s="92"/>
      <c r="LCQ329" s="92"/>
      <c r="LCR329" s="92"/>
      <c r="LCS329" s="92"/>
      <c r="LCT329" s="92"/>
      <c r="LCU329" s="92"/>
      <c r="LCV329" s="92"/>
      <c r="LCW329" s="92"/>
      <c r="LCX329" s="92"/>
      <c r="LCY329" s="92"/>
      <c r="LCZ329" s="92"/>
      <c r="LDA329" s="92"/>
      <c r="LDB329" s="92"/>
      <c r="LDC329" s="92"/>
      <c r="LDD329" s="92"/>
      <c r="LDE329" s="92"/>
      <c r="LDF329" s="92"/>
      <c r="LDG329" s="92"/>
      <c r="LDH329" s="92"/>
      <c r="LDI329" s="92"/>
      <c r="LDJ329" s="92"/>
      <c r="LDK329" s="92"/>
      <c r="LDL329" s="92"/>
      <c r="LDM329" s="92"/>
      <c r="LDN329" s="92"/>
      <c r="LDO329" s="92"/>
      <c r="LDP329" s="92"/>
      <c r="LDQ329" s="92"/>
      <c r="LDR329" s="92"/>
      <c r="LDS329" s="92"/>
      <c r="LDT329" s="92"/>
      <c r="LDU329" s="92"/>
      <c r="LDV329" s="92"/>
      <c r="LDW329" s="92"/>
      <c r="LDX329" s="92"/>
      <c r="LDY329" s="92"/>
      <c r="LDZ329" s="92"/>
      <c r="LEA329" s="92"/>
      <c r="LEB329" s="92"/>
      <c r="LEC329" s="92"/>
      <c r="LED329" s="92"/>
      <c r="LEE329" s="92"/>
      <c r="LEF329" s="92"/>
      <c r="LEG329" s="92"/>
      <c r="LEH329" s="92"/>
      <c r="LEI329" s="92"/>
      <c r="LEJ329" s="92"/>
      <c r="LEK329" s="92"/>
      <c r="LEL329" s="92"/>
      <c r="LEM329" s="92"/>
      <c r="LEN329" s="92"/>
      <c r="LEO329" s="92"/>
      <c r="LEP329" s="92"/>
      <c r="LEQ329" s="92"/>
      <c r="LER329" s="92"/>
      <c r="LES329" s="92"/>
      <c r="LET329" s="92"/>
      <c r="LEU329" s="92"/>
      <c r="LEV329" s="92"/>
      <c r="LEW329" s="92"/>
      <c r="LEX329" s="92"/>
      <c r="LEY329" s="92"/>
      <c r="LEZ329" s="92"/>
      <c r="LFA329" s="92"/>
      <c r="LFB329" s="92"/>
      <c r="LFC329" s="92"/>
      <c r="LFD329" s="92"/>
      <c r="LFE329" s="92"/>
      <c r="LFF329" s="92"/>
      <c r="LFG329" s="92"/>
      <c r="LFH329" s="92"/>
      <c r="LFI329" s="92"/>
      <c r="LFJ329" s="92"/>
      <c r="LFK329" s="92"/>
      <c r="LFL329" s="92"/>
      <c r="LFM329" s="92"/>
      <c r="LFN329" s="92"/>
      <c r="LFO329" s="92"/>
      <c r="LFP329" s="92"/>
      <c r="LFQ329" s="92"/>
      <c r="LFR329" s="92"/>
      <c r="LFS329" s="92"/>
      <c r="LFT329" s="92"/>
      <c r="LFU329" s="92"/>
      <c r="LFV329" s="92"/>
      <c r="LFW329" s="92"/>
      <c r="LFX329" s="92"/>
      <c r="LFY329" s="92"/>
      <c r="LFZ329" s="92"/>
      <c r="LGA329" s="92"/>
      <c r="LGB329" s="92"/>
      <c r="LGC329" s="92"/>
      <c r="LGD329" s="92"/>
      <c r="LGE329" s="92"/>
      <c r="LGF329" s="92"/>
      <c r="LGG329" s="92"/>
      <c r="LGH329" s="92"/>
      <c r="LGI329" s="92"/>
      <c r="LGJ329" s="92"/>
      <c r="LGK329" s="92"/>
      <c r="LGL329" s="92"/>
      <c r="LGM329" s="92"/>
      <c r="LGN329" s="92"/>
      <c r="LGO329" s="92"/>
      <c r="LGP329" s="92"/>
      <c r="LGQ329" s="92"/>
      <c r="LGR329" s="92"/>
      <c r="LGS329" s="92"/>
      <c r="LGT329" s="92"/>
      <c r="LGU329" s="92"/>
      <c r="LGV329" s="92"/>
      <c r="LGW329" s="92"/>
      <c r="LGX329" s="92"/>
      <c r="LGY329" s="92"/>
      <c r="LGZ329" s="92"/>
      <c r="LHA329" s="92"/>
      <c r="LHB329" s="92"/>
      <c r="LHC329" s="92"/>
      <c r="LHD329" s="92"/>
      <c r="LHE329" s="92"/>
      <c r="LHF329" s="92"/>
      <c r="LHG329" s="92"/>
      <c r="LHH329" s="92"/>
      <c r="LHI329" s="92"/>
      <c r="LHJ329" s="92"/>
      <c r="LHK329" s="92"/>
      <c r="LHL329" s="92"/>
      <c r="LHM329" s="92"/>
      <c r="LHN329" s="92"/>
      <c r="LHO329" s="92"/>
      <c r="LHP329" s="92"/>
      <c r="LHQ329" s="92"/>
      <c r="LHR329" s="92"/>
      <c r="LHS329" s="92"/>
      <c r="LHT329" s="92"/>
      <c r="LHU329" s="92"/>
      <c r="LHV329" s="92"/>
      <c r="LHW329" s="92"/>
      <c r="LHX329" s="92"/>
      <c r="LHY329" s="92"/>
      <c r="LHZ329" s="92"/>
      <c r="LIA329" s="92"/>
      <c r="LIB329" s="92"/>
      <c r="LIC329" s="92"/>
      <c r="LID329" s="92"/>
      <c r="LIE329" s="92"/>
      <c r="LIF329" s="92"/>
      <c r="LIG329" s="92"/>
      <c r="LIH329" s="92"/>
      <c r="LII329" s="92"/>
      <c r="LIJ329" s="92"/>
      <c r="LIK329" s="92"/>
      <c r="LIL329" s="92"/>
      <c r="LIM329" s="92"/>
      <c r="LIN329" s="92"/>
      <c r="LIO329" s="92"/>
      <c r="LIP329" s="92"/>
      <c r="LIQ329" s="92"/>
      <c r="LIR329" s="92"/>
      <c r="LIS329" s="92"/>
      <c r="LIT329" s="92"/>
      <c r="LIU329" s="92"/>
      <c r="LIV329" s="92"/>
      <c r="LIW329" s="92"/>
      <c r="LIX329" s="92"/>
      <c r="LIY329" s="92"/>
      <c r="LIZ329" s="92"/>
      <c r="LJA329" s="92"/>
      <c r="LJB329" s="92"/>
      <c r="LJC329" s="92"/>
      <c r="LJD329" s="92"/>
      <c r="LJE329" s="92"/>
      <c r="LJF329" s="92"/>
      <c r="LJG329" s="92"/>
      <c r="LJH329" s="92"/>
      <c r="LJI329" s="92"/>
      <c r="LJJ329" s="92"/>
      <c r="LJK329" s="92"/>
      <c r="LJL329" s="92"/>
      <c r="LJM329" s="92"/>
      <c r="LJN329" s="92"/>
      <c r="LJO329" s="92"/>
      <c r="LJP329" s="92"/>
      <c r="LJQ329" s="92"/>
      <c r="LJR329" s="92"/>
      <c r="LJS329" s="92"/>
      <c r="LJT329" s="92"/>
      <c r="LJU329" s="92"/>
      <c r="LJV329" s="92"/>
      <c r="LJW329" s="92"/>
      <c r="LJX329" s="92"/>
      <c r="LJY329" s="92"/>
      <c r="LJZ329" s="92"/>
      <c r="LKA329" s="92"/>
      <c r="LKB329" s="92"/>
      <c r="LKC329" s="92"/>
      <c r="LKD329" s="92"/>
      <c r="LKE329" s="92"/>
      <c r="LKF329" s="92"/>
      <c r="LKG329" s="92"/>
      <c r="LKH329" s="92"/>
      <c r="LKI329" s="92"/>
      <c r="LKJ329" s="92"/>
      <c r="LKK329" s="92"/>
      <c r="LKL329" s="92"/>
      <c r="LKM329" s="92"/>
      <c r="LKN329" s="92"/>
      <c r="LKO329" s="92"/>
      <c r="LKP329" s="92"/>
      <c r="LKQ329" s="92"/>
      <c r="LKR329" s="92"/>
      <c r="LKS329" s="92"/>
      <c r="LKT329" s="92"/>
      <c r="LKU329" s="92"/>
      <c r="LKV329" s="92"/>
      <c r="LKW329" s="92"/>
      <c r="LKX329" s="92"/>
      <c r="LKY329" s="92"/>
      <c r="LKZ329" s="92"/>
      <c r="LLA329" s="92"/>
      <c r="LLB329" s="92"/>
      <c r="LLC329" s="92"/>
      <c r="LLD329" s="92"/>
      <c r="LLE329" s="92"/>
      <c r="LLF329" s="92"/>
      <c r="LLG329" s="92"/>
      <c r="LLH329" s="92"/>
      <c r="LLI329" s="92"/>
      <c r="LLJ329" s="92"/>
      <c r="LLK329" s="92"/>
      <c r="LLL329" s="92"/>
      <c r="LLM329" s="92"/>
      <c r="LLN329" s="92"/>
      <c r="LLO329" s="92"/>
      <c r="LLP329" s="92"/>
      <c r="LLQ329" s="92"/>
      <c r="LLR329" s="92"/>
      <c r="LLS329" s="92"/>
      <c r="LLT329" s="92"/>
      <c r="LLU329" s="92"/>
      <c r="LLV329" s="92"/>
      <c r="LLW329" s="92"/>
      <c r="LLX329" s="92"/>
      <c r="LLY329" s="92"/>
      <c r="LLZ329" s="92"/>
      <c r="LMA329" s="92"/>
      <c r="LMB329" s="92"/>
      <c r="LMC329" s="92"/>
      <c r="LMD329" s="92"/>
      <c r="LME329" s="92"/>
      <c r="LMF329" s="92"/>
      <c r="LMG329" s="92"/>
      <c r="LMH329" s="92"/>
      <c r="LMI329" s="92"/>
      <c r="LMJ329" s="92"/>
      <c r="LMK329" s="92"/>
      <c r="LML329" s="92"/>
      <c r="LMM329" s="92"/>
      <c r="LMN329" s="92"/>
      <c r="LMO329" s="92"/>
      <c r="LMP329" s="92"/>
      <c r="LMQ329" s="92"/>
      <c r="LMR329" s="92"/>
      <c r="LMS329" s="92"/>
      <c r="LMT329" s="92"/>
      <c r="LMU329" s="92"/>
      <c r="LMV329" s="92"/>
      <c r="LMW329" s="92"/>
      <c r="LMX329" s="92"/>
      <c r="LMY329" s="92"/>
      <c r="LMZ329" s="92"/>
      <c r="LNA329" s="92"/>
      <c r="LNB329" s="92"/>
      <c r="LNC329" s="92"/>
      <c r="LND329" s="92"/>
      <c r="LNE329" s="92"/>
      <c r="LNF329" s="92"/>
      <c r="LNG329" s="92"/>
      <c r="LNH329" s="92"/>
      <c r="LNI329" s="92"/>
      <c r="LNJ329" s="92"/>
      <c r="LNK329" s="92"/>
      <c r="LNL329" s="92"/>
      <c r="LNM329" s="92"/>
      <c r="LNN329" s="92"/>
      <c r="LNO329" s="92"/>
      <c r="LNP329" s="92"/>
      <c r="LNQ329" s="92"/>
      <c r="LNR329" s="92"/>
      <c r="LNS329" s="92"/>
      <c r="LNT329" s="92"/>
      <c r="LNU329" s="92"/>
      <c r="LNV329" s="92"/>
      <c r="LNW329" s="92"/>
      <c r="LNX329" s="92"/>
      <c r="LNY329" s="92"/>
      <c r="LNZ329" s="92"/>
      <c r="LOA329" s="92"/>
      <c r="LOB329" s="92"/>
      <c r="LOC329" s="92"/>
      <c r="LOD329" s="92"/>
      <c r="LOE329" s="92"/>
      <c r="LOF329" s="92"/>
      <c r="LOG329" s="92"/>
      <c r="LOH329" s="92"/>
      <c r="LOI329" s="92"/>
      <c r="LOJ329" s="92"/>
      <c r="LOK329" s="92"/>
      <c r="LOL329" s="92"/>
      <c r="LOM329" s="92"/>
      <c r="LON329" s="92"/>
      <c r="LOO329" s="92"/>
      <c r="LOP329" s="92"/>
      <c r="LOQ329" s="92"/>
      <c r="LOR329" s="92"/>
      <c r="LOS329" s="92"/>
      <c r="LOT329" s="92"/>
      <c r="LOU329" s="92"/>
      <c r="LOV329" s="92"/>
      <c r="LOW329" s="92"/>
      <c r="LOX329" s="92"/>
      <c r="LOY329" s="92"/>
      <c r="LOZ329" s="92"/>
      <c r="LPA329" s="92"/>
      <c r="LPB329" s="92"/>
      <c r="LPC329" s="92"/>
      <c r="LPD329" s="92"/>
      <c r="LPE329" s="92"/>
      <c r="LPF329" s="92"/>
      <c r="LPG329" s="92"/>
      <c r="LPH329" s="92"/>
      <c r="LPI329" s="92"/>
      <c r="LPJ329" s="92"/>
      <c r="LPK329" s="92"/>
      <c r="LPL329" s="92"/>
      <c r="LPM329" s="92"/>
      <c r="LPN329" s="92"/>
      <c r="LPO329" s="92"/>
      <c r="LPP329" s="92"/>
      <c r="LPQ329" s="92"/>
      <c r="LPR329" s="92"/>
      <c r="LPS329" s="92"/>
      <c r="LPT329" s="92"/>
      <c r="LPU329" s="92"/>
      <c r="LPV329" s="92"/>
      <c r="LPW329" s="92"/>
      <c r="LPX329" s="92"/>
      <c r="LPY329" s="92"/>
      <c r="LPZ329" s="92"/>
      <c r="LQA329" s="92"/>
      <c r="LQB329" s="92"/>
      <c r="LQC329" s="92"/>
      <c r="LQD329" s="92"/>
      <c r="LQE329" s="92"/>
      <c r="LQF329" s="92"/>
      <c r="LQG329" s="92"/>
      <c r="LQH329" s="92"/>
      <c r="LQI329" s="92"/>
      <c r="LQJ329" s="92"/>
      <c r="LQK329" s="92"/>
      <c r="LQL329" s="92"/>
      <c r="LQM329" s="92"/>
      <c r="LQN329" s="92"/>
      <c r="LQO329" s="92"/>
      <c r="LQP329" s="92"/>
      <c r="LQQ329" s="92"/>
      <c r="LQR329" s="92"/>
      <c r="LQS329" s="92"/>
      <c r="LQT329" s="92"/>
      <c r="LQU329" s="92"/>
      <c r="LQV329" s="92"/>
      <c r="LQW329" s="92"/>
      <c r="LQX329" s="92"/>
      <c r="LQY329" s="92"/>
      <c r="LQZ329" s="92"/>
      <c r="LRA329" s="92"/>
      <c r="LRB329" s="92"/>
      <c r="LRC329" s="92"/>
      <c r="LRD329" s="92"/>
      <c r="LRE329" s="92"/>
      <c r="LRF329" s="92"/>
      <c r="LRG329" s="92"/>
      <c r="LRH329" s="92"/>
      <c r="LRI329" s="92"/>
      <c r="LRJ329" s="92"/>
      <c r="LRK329" s="92"/>
      <c r="LRL329" s="92"/>
      <c r="LRM329" s="92"/>
      <c r="LRN329" s="92"/>
      <c r="LRO329" s="92"/>
      <c r="LRP329" s="92"/>
      <c r="LRQ329" s="92"/>
      <c r="LRR329" s="92"/>
      <c r="LRS329" s="92"/>
      <c r="LRT329" s="92"/>
      <c r="LRU329" s="92"/>
      <c r="LRV329" s="92"/>
      <c r="LRW329" s="92"/>
      <c r="LRX329" s="92"/>
      <c r="LRY329" s="92"/>
      <c r="LRZ329" s="92"/>
      <c r="LSA329" s="92"/>
      <c r="LSB329" s="92"/>
      <c r="LSC329" s="92"/>
      <c r="LSD329" s="92"/>
      <c r="LSE329" s="92"/>
      <c r="LSF329" s="92"/>
      <c r="LSG329" s="92"/>
      <c r="LSH329" s="92"/>
      <c r="LSI329" s="92"/>
      <c r="LSJ329" s="92"/>
      <c r="LSK329" s="92"/>
      <c r="LSL329" s="92"/>
      <c r="LSM329" s="92"/>
      <c r="LSN329" s="92"/>
      <c r="LSO329" s="92"/>
      <c r="LSP329" s="92"/>
      <c r="LSQ329" s="92"/>
      <c r="LSR329" s="92"/>
      <c r="LSS329" s="92"/>
      <c r="LST329" s="92"/>
      <c r="LSU329" s="92"/>
      <c r="LSV329" s="92"/>
      <c r="LSW329" s="92"/>
      <c r="LSX329" s="92"/>
      <c r="LSY329" s="92"/>
      <c r="LSZ329" s="92"/>
      <c r="LTA329" s="92"/>
      <c r="LTB329" s="92"/>
      <c r="LTC329" s="92"/>
      <c r="LTD329" s="92"/>
      <c r="LTE329" s="92"/>
      <c r="LTF329" s="92"/>
      <c r="LTG329" s="92"/>
      <c r="LTH329" s="92"/>
      <c r="LTI329" s="92"/>
      <c r="LTJ329" s="92"/>
      <c r="LTK329" s="92"/>
      <c r="LTL329" s="92"/>
      <c r="LTM329" s="92"/>
      <c r="LTN329" s="92"/>
      <c r="LTO329" s="92"/>
      <c r="LTP329" s="92"/>
      <c r="LTQ329" s="92"/>
      <c r="LTR329" s="92"/>
      <c r="LTS329" s="92"/>
      <c r="LTT329" s="92"/>
      <c r="LTU329" s="92"/>
      <c r="LTV329" s="92"/>
      <c r="LTW329" s="92"/>
      <c r="LTX329" s="92"/>
      <c r="LTY329" s="92"/>
      <c r="LTZ329" s="92"/>
      <c r="LUA329" s="92"/>
      <c r="LUB329" s="92"/>
      <c r="LUC329" s="92"/>
      <c r="LUD329" s="92"/>
      <c r="LUE329" s="92"/>
      <c r="LUF329" s="92"/>
      <c r="LUG329" s="92"/>
      <c r="LUH329" s="92"/>
      <c r="LUI329" s="92"/>
      <c r="LUJ329" s="92"/>
      <c r="LUK329" s="92"/>
      <c r="LUL329" s="92"/>
      <c r="LUM329" s="92"/>
      <c r="LUN329" s="92"/>
      <c r="LUO329" s="92"/>
      <c r="LUP329" s="92"/>
      <c r="LUQ329" s="92"/>
      <c r="LUR329" s="92"/>
      <c r="LUS329" s="92"/>
      <c r="LUT329" s="92"/>
      <c r="LUU329" s="92"/>
      <c r="LUV329" s="92"/>
      <c r="LUW329" s="92"/>
      <c r="LUX329" s="92"/>
      <c r="LUY329" s="92"/>
      <c r="LUZ329" s="92"/>
      <c r="LVA329" s="92"/>
      <c r="LVB329" s="92"/>
      <c r="LVC329" s="92"/>
      <c r="LVD329" s="92"/>
      <c r="LVE329" s="92"/>
      <c r="LVF329" s="92"/>
      <c r="LVG329" s="92"/>
      <c r="LVH329" s="92"/>
      <c r="LVI329" s="92"/>
      <c r="LVJ329" s="92"/>
      <c r="LVK329" s="92"/>
      <c r="LVL329" s="92"/>
      <c r="LVM329" s="92"/>
      <c r="LVN329" s="92"/>
      <c r="LVO329" s="92"/>
      <c r="LVP329" s="92"/>
      <c r="LVQ329" s="92"/>
      <c r="LVR329" s="92"/>
      <c r="LVS329" s="92"/>
      <c r="LVT329" s="92"/>
      <c r="LVU329" s="92"/>
      <c r="LVV329" s="92"/>
      <c r="LVW329" s="92"/>
      <c r="LVX329" s="92"/>
      <c r="LVY329" s="92"/>
      <c r="LVZ329" s="92"/>
      <c r="LWA329" s="92"/>
      <c r="LWB329" s="92"/>
      <c r="LWC329" s="92"/>
      <c r="LWD329" s="92"/>
      <c r="LWE329" s="92"/>
      <c r="LWF329" s="92"/>
      <c r="LWG329" s="92"/>
      <c r="LWH329" s="92"/>
      <c r="LWI329" s="92"/>
      <c r="LWJ329" s="92"/>
      <c r="LWK329" s="92"/>
      <c r="LWL329" s="92"/>
      <c r="LWM329" s="92"/>
      <c r="LWN329" s="92"/>
      <c r="LWO329" s="92"/>
      <c r="LWP329" s="92"/>
      <c r="LWQ329" s="92"/>
      <c r="LWR329" s="92"/>
      <c r="LWS329" s="92"/>
      <c r="LWT329" s="92"/>
      <c r="LWU329" s="92"/>
      <c r="LWV329" s="92"/>
      <c r="LWW329" s="92"/>
      <c r="LWX329" s="92"/>
      <c r="LWY329" s="92"/>
      <c r="LWZ329" s="92"/>
      <c r="LXA329" s="92"/>
      <c r="LXB329" s="92"/>
      <c r="LXC329" s="92"/>
      <c r="LXD329" s="92"/>
      <c r="LXE329" s="92"/>
      <c r="LXF329" s="92"/>
      <c r="LXG329" s="92"/>
      <c r="LXH329" s="92"/>
      <c r="LXI329" s="92"/>
      <c r="LXJ329" s="92"/>
      <c r="LXK329" s="92"/>
      <c r="LXL329" s="92"/>
      <c r="LXM329" s="92"/>
      <c r="LXN329" s="92"/>
      <c r="LXO329" s="92"/>
      <c r="LXP329" s="92"/>
      <c r="LXQ329" s="92"/>
      <c r="LXR329" s="92"/>
      <c r="LXS329" s="92"/>
      <c r="LXT329" s="92"/>
      <c r="LXU329" s="92"/>
      <c r="LXV329" s="92"/>
      <c r="LXW329" s="92"/>
      <c r="LXX329" s="92"/>
      <c r="LXY329" s="92"/>
      <c r="LXZ329" s="92"/>
      <c r="LYA329" s="92"/>
      <c r="LYB329" s="92"/>
      <c r="LYC329" s="92"/>
      <c r="LYD329" s="92"/>
      <c r="LYE329" s="92"/>
      <c r="LYF329" s="92"/>
      <c r="LYG329" s="92"/>
      <c r="LYH329" s="92"/>
      <c r="LYI329" s="92"/>
      <c r="LYJ329" s="92"/>
      <c r="LYK329" s="92"/>
      <c r="LYL329" s="92"/>
      <c r="LYM329" s="92"/>
      <c r="LYN329" s="92"/>
      <c r="LYO329" s="92"/>
      <c r="LYP329" s="92"/>
      <c r="LYQ329" s="92"/>
      <c r="LYR329" s="92"/>
      <c r="LYS329" s="92"/>
      <c r="LYT329" s="92"/>
      <c r="LYU329" s="92"/>
      <c r="LYV329" s="92"/>
      <c r="LYW329" s="92"/>
      <c r="LYX329" s="92"/>
      <c r="LYY329" s="92"/>
      <c r="LYZ329" s="92"/>
      <c r="LZA329" s="92"/>
      <c r="LZB329" s="92"/>
      <c r="LZC329" s="92"/>
      <c r="LZD329" s="92"/>
      <c r="LZE329" s="92"/>
      <c r="LZF329" s="92"/>
      <c r="LZG329" s="92"/>
      <c r="LZH329" s="92"/>
      <c r="LZI329" s="92"/>
      <c r="LZJ329" s="92"/>
      <c r="LZK329" s="92"/>
      <c r="LZL329" s="92"/>
      <c r="LZM329" s="92"/>
      <c r="LZN329" s="92"/>
      <c r="LZO329" s="92"/>
      <c r="LZP329" s="92"/>
      <c r="LZQ329" s="92"/>
      <c r="LZR329" s="92"/>
      <c r="LZS329" s="92"/>
      <c r="LZT329" s="92"/>
      <c r="LZU329" s="92"/>
      <c r="LZV329" s="92"/>
      <c r="LZW329" s="92"/>
      <c r="LZX329" s="92"/>
      <c r="LZY329" s="92"/>
      <c r="LZZ329" s="92"/>
      <c r="MAA329" s="92"/>
      <c r="MAB329" s="92"/>
      <c r="MAC329" s="92"/>
      <c r="MAD329" s="92"/>
      <c r="MAE329" s="92"/>
      <c r="MAF329" s="92"/>
      <c r="MAG329" s="92"/>
      <c r="MAH329" s="92"/>
      <c r="MAI329" s="92"/>
      <c r="MAJ329" s="92"/>
      <c r="MAK329" s="92"/>
      <c r="MAL329" s="92"/>
      <c r="MAM329" s="92"/>
      <c r="MAN329" s="92"/>
      <c r="MAO329" s="92"/>
      <c r="MAP329" s="92"/>
      <c r="MAQ329" s="92"/>
      <c r="MAR329" s="92"/>
      <c r="MAS329" s="92"/>
      <c r="MAT329" s="92"/>
      <c r="MAU329" s="92"/>
      <c r="MAV329" s="92"/>
      <c r="MAW329" s="92"/>
      <c r="MAX329" s="92"/>
      <c r="MAY329" s="92"/>
      <c r="MAZ329" s="92"/>
      <c r="MBA329" s="92"/>
      <c r="MBB329" s="92"/>
      <c r="MBC329" s="92"/>
      <c r="MBD329" s="92"/>
      <c r="MBE329" s="92"/>
      <c r="MBF329" s="92"/>
      <c r="MBG329" s="92"/>
      <c r="MBH329" s="92"/>
      <c r="MBI329" s="92"/>
      <c r="MBJ329" s="92"/>
      <c r="MBK329" s="92"/>
      <c r="MBL329" s="92"/>
      <c r="MBM329" s="92"/>
      <c r="MBN329" s="92"/>
      <c r="MBO329" s="92"/>
      <c r="MBP329" s="92"/>
      <c r="MBQ329" s="92"/>
      <c r="MBR329" s="92"/>
      <c r="MBS329" s="92"/>
      <c r="MBT329" s="92"/>
      <c r="MBU329" s="92"/>
      <c r="MBV329" s="92"/>
      <c r="MBW329" s="92"/>
      <c r="MBX329" s="92"/>
      <c r="MBY329" s="92"/>
      <c r="MBZ329" s="92"/>
      <c r="MCA329" s="92"/>
      <c r="MCB329" s="92"/>
      <c r="MCC329" s="92"/>
      <c r="MCD329" s="92"/>
      <c r="MCE329" s="92"/>
      <c r="MCF329" s="92"/>
      <c r="MCG329" s="92"/>
      <c r="MCH329" s="92"/>
      <c r="MCI329" s="92"/>
      <c r="MCJ329" s="92"/>
      <c r="MCK329" s="92"/>
      <c r="MCL329" s="92"/>
      <c r="MCM329" s="92"/>
      <c r="MCN329" s="92"/>
      <c r="MCO329" s="92"/>
      <c r="MCP329" s="92"/>
      <c r="MCQ329" s="92"/>
      <c r="MCR329" s="92"/>
      <c r="MCS329" s="92"/>
      <c r="MCT329" s="92"/>
      <c r="MCU329" s="92"/>
      <c r="MCV329" s="92"/>
      <c r="MCW329" s="92"/>
      <c r="MCX329" s="92"/>
      <c r="MCY329" s="92"/>
      <c r="MCZ329" s="92"/>
      <c r="MDA329" s="92"/>
      <c r="MDB329" s="92"/>
      <c r="MDC329" s="92"/>
      <c r="MDD329" s="92"/>
      <c r="MDE329" s="92"/>
      <c r="MDF329" s="92"/>
      <c r="MDG329" s="92"/>
      <c r="MDH329" s="92"/>
      <c r="MDI329" s="92"/>
      <c r="MDJ329" s="92"/>
      <c r="MDK329" s="92"/>
      <c r="MDL329" s="92"/>
      <c r="MDM329" s="92"/>
      <c r="MDN329" s="92"/>
      <c r="MDO329" s="92"/>
      <c r="MDP329" s="92"/>
      <c r="MDQ329" s="92"/>
      <c r="MDR329" s="92"/>
      <c r="MDS329" s="92"/>
      <c r="MDT329" s="92"/>
      <c r="MDU329" s="92"/>
      <c r="MDV329" s="92"/>
      <c r="MDW329" s="92"/>
      <c r="MDX329" s="92"/>
      <c r="MDY329" s="92"/>
      <c r="MDZ329" s="92"/>
      <c r="MEA329" s="92"/>
      <c r="MEB329" s="92"/>
      <c r="MEC329" s="92"/>
      <c r="MED329" s="92"/>
      <c r="MEE329" s="92"/>
      <c r="MEF329" s="92"/>
      <c r="MEG329" s="92"/>
      <c r="MEH329" s="92"/>
      <c r="MEI329" s="92"/>
      <c r="MEJ329" s="92"/>
      <c r="MEK329" s="92"/>
      <c r="MEL329" s="92"/>
      <c r="MEM329" s="92"/>
      <c r="MEN329" s="92"/>
      <c r="MEO329" s="92"/>
      <c r="MEP329" s="92"/>
      <c r="MEQ329" s="92"/>
      <c r="MER329" s="92"/>
      <c r="MES329" s="92"/>
      <c r="MET329" s="92"/>
      <c r="MEU329" s="92"/>
      <c r="MEV329" s="92"/>
      <c r="MEW329" s="92"/>
      <c r="MEX329" s="92"/>
      <c r="MEY329" s="92"/>
      <c r="MEZ329" s="92"/>
      <c r="MFA329" s="92"/>
      <c r="MFB329" s="92"/>
      <c r="MFC329" s="92"/>
      <c r="MFD329" s="92"/>
      <c r="MFE329" s="92"/>
      <c r="MFF329" s="92"/>
      <c r="MFG329" s="92"/>
      <c r="MFH329" s="92"/>
      <c r="MFI329" s="92"/>
      <c r="MFJ329" s="92"/>
      <c r="MFK329" s="92"/>
      <c r="MFL329" s="92"/>
      <c r="MFM329" s="92"/>
      <c r="MFN329" s="92"/>
      <c r="MFO329" s="92"/>
      <c r="MFP329" s="92"/>
      <c r="MFQ329" s="92"/>
      <c r="MFR329" s="92"/>
      <c r="MFS329" s="92"/>
      <c r="MFT329" s="92"/>
      <c r="MFU329" s="92"/>
      <c r="MFV329" s="92"/>
      <c r="MFW329" s="92"/>
      <c r="MFX329" s="92"/>
      <c r="MFY329" s="92"/>
      <c r="MFZ329" s="92"/>
      <c r="MGA329" s="92"/>
      <c r="MGB329" s="92"/>
      <c r="MGC329" s="92"/>
      <c r="MGD329" s="92"/>
      <c r="MGE329" s="92"/>
      <c r="MGF329" s="92"/>
      <c r="MGG329" s="92"/>
      <c r="MGH329" s="92"/>
      <c r="MGI329" s="92"/>
      <c r="MGJ329" s="92"/>
      <c r="MGK329" s="92"/>
      <c r="MGL329" s="92"/>
      <c r="MGM329" s="92"/>
      <c r="MGN329" s="92"/>
      <c r="MGO329" s="92"/>
      <c r="MGP329" s="92"/>
      <c r="MGQ329" s="92"/>
      <c r="MGR329" s="92"/>
      <c r="MGS329" s="92"/>
      <c r="MGT329" s="92"/>
      <c r="MGU329" s="92"/>
      <c r="MGV329" s="92"/>
      <c r="MGW329" s="92"/>
      <c r="MGX329" s="92"/>
      <c r="MGY329" s="92"/>
      <c r="MGZ329" s="92"/>
      <c r="MHA329" s="92"/>
      <c r="MHB329" s="92"/>
      <c r="MHC329" s="92"/>
      <c r="MHD329" s="92"/>
      <c r="MHE329" s="92"/>
      <c r="MHF329" s="92"/>
      <c r="MHG329" s="92"/>
      <c r="MHH329" s="92"/>
      <c r="MHI329" s="92"/>
      <c r="MHJ329" s="92"/>
      <c r="MHK329" s="92"/>
      <c r="MHL329" s="92"/>
      <c r="MHM329" s="92"/>
      <c r="MHN329" s="92"/>
      <c r="MHO329" s="92"/>
      <c r="MHP329" s="92"/>
      <c r="MHQ329" s="92"/>
      <c r="MHR329" s="92"/>
      <c r="MHS329" s="92"/>
      <c r="MHT329" s="92"/>
      <c r="MHU329" s="92"/>
      <c r="MHV329" s="92"/>
      <c r="MHW329" s="92"/>
      <c r="MHX329" s="92"/>
      <c r="MHY329" s="92"/>
      <c r="MHZ329" s="92"/>
      <c r="MIA329" s="92"/>
      <c r="MIB329" s="92"/>
      <c r="MIC329" s="92"/>
      <c r="MID329" s="92"/>
      <c r="MIE329" s="92"/>
      <c r="MIF329" s="92"/>
      <c r="MIG329" s="92"/>
      <c r="MIH329" s="92"/>
      <c r="MII329" s="92"/>
      <c r="MIJ329" s="92"/>
      <c r="MIK329" s="92"/>
      <c r="MIL329" s="92"/>
      <c r="MIM329" s="92"/>
      <c r="MIN329" s="92"/>
      <c r="MIO329" s="92"/>
      <c r="MIP329" s="92"/>
      <c r="MIQ329" s="92"/>
      <c r="MIR329" s="92"/>
      <c r="MIS329" s="92"/>
      <c r="MIT329" s="92"/>
      <c r="MIU329" s="92"/>
      <c r="MIV329" s="92"/>
      <c r="MIW329" s="92"/>
      <c r="MIX329" s="92"/>
      <c r="MIY329" s="92"/>
      <c r="MIZ329" s="92"/>
      <c r="MJA329" s="92"/>
      <c r="MJB329" s="92"/>
      <c r="MJC329" s="92"/>
      <c r="MJD329" s="92"/>
      <c r="MJE329" s="92"/>
      <c r="MJF329" s="92"/>
      <c r="MJG329" s="92"/>
      <c r="MJH329" s="92"/>
      <c r="MJI329" s="92"/>
      <c r="MJJ329" s="92"/>
      <c r="MJK329" s="92"/>
      <c r="MJL329" s="92"/>
      <c r="MJM329" s="92"/>
      <c r="MJN329" s="92"/>
      <c r="MJO329" s="92"/>
      <c r="MJP329" s="92"/>
      <c r="MJQ329" s="92"/>
      <c r="MJR329" s="92"/>
      <c r="MJS329" s="92"/>
      <c r="MJT329" s="92"/>
      <c r="MJU329" s="92"/>
      <c r="MJV329" s="92"/>
      <c r="MJW329" s="92"/>
      <c r="MJX329" s="92"/>
      <c r="MJY329" s="92"/>
      <c r="MJZ329" s="92"/>
      <c r="MKA329" s="92"/>
      <c r="MKB329" s="92"/>
      <c r="MKC329" s="92"/>
      <c r="MKD329" s="92"/>
      <c r="MKE329" s="92"/>
      <c r="MKF329" s="92"/>
      <c r="MKG329" s="92"/>
      <c r="MKH329" s="92"/>
      <c r="MKI329" s="92"/>
      <c r="MKJ329" s="92"/>
      <c r="MKK329" s="92"/>
      <c r="MKL329" s="92"/>
      <c r="MKM329" s="92"/>
      <c r="MKN329" s="92"/>
      <c r="MKO329" s="92"/>
      <c r="MKP329" s="92"/>
      <c r="MKQ329" s="92"/>
      <c r="MKR329" s="92"/>
      <c r="MKS329" s="92"/>
      <c r="MKT329" s="92"/>
      <c r="MKU329" s="92"/>
      <c r="MKV329" s="92"/>
      <c r="MKW329" s="92"/>
      <c r="MKX329" s="92"/>
      <c r="MKY329" s="92"/>
      <c r="MKZ329" s="92"/>
      <c r="MLA329" s="92"/>
      <c r="MLB329" s="92"/>
      <c r="MLC329" s="92"/>
      <c r="MLD329" s="92"/>
      <c r="MLE329" s="92"/>
      <c r="MLF329" s="92"/>
      <c r="MLG329" s="92"/>
      <c r="MLH329" s="92"/>
      <c r="MLI329" s="92"/>
      <c r="MLJ329" s="92"/>
      <c r="MLK329" s="92"/>
      <c r="MLL329" s="92"/>
      <c r="MLM329" s="92"/>
      <c r="MLN329" s="92"/>
      <c r="MLO329" s="92"/>
      <c r="MLP329" s="92"/>
      <c r="MLQ329" s="92"/>
      <c r="MLR329" s="92"/>
      <c r="MLS329" s="92"/>
      <c r="MLT329" s="92"/>
      <c r="MLU329" s="92"/>
      <c r="MLV329" s="92"/>
      <c r="MLW329" s="92"/>
      <c r="MLX329" s="92"/>
      <c r="MLY329" s="92"/>
      <c r="MLZ329" s="92"/>
      <c r="MMA329" s="92"/>
      <c r="MMB329" s="92"/>
      <c r="MMC329" s="92"/>
      <c r="MMD329" s="92"/>
      <c r="MME329" s="92"/>
      <c r="MMF329" s="92"/>
      <c r="MMG329" s="92"/>
      <c r="MMH329" s="92"/>
      <c r="MMI329" s="92"/>
      <c r="MMJ329" s="92"/>
      <c r="MMK329" s="92"/>
      <c r="MML329" s="92"/>
      <c r="MMM329" s="92"/>
      <c r="MMN329" s="92"/>
      <c r="MMO329" s="92"/>
      <c r="MMP329" s="92"/>
      <c r="MMQ329" s="92"/>
      <c r="MMR329" s="92"/>
      <c r="MMS329" s="92"/>
      <c r="MMT329" s="92"/>
      <c r="MMU329" s="92"/>
      <c r="MMV329" s="92"/>
      <c r="MMW329" s="92"/>
      <c r="MMX329" s="92"/>
      <c r="MMY329" s="92"/>
      <c r="MMZ329" s="92"/>
      <c r="MNA329" s="92"/>
      <c r="MNB329" s="92"/>
      <c r="MNC329" s="92"/>
      <c r="MND329" s="92"/>
      <c r="MNE329" s="92"/>
      <c r="MNF329" s="92"/>
      <c r="MNG329" s="92"/>
      <c r="MNH329" s="92"/>
      <c r="MNI329" s="92"/>
      <c r="MNJ329" s="92"/>
      <c r="MNK329" s="92"/>
      <c r="MNL329" s="92"/>
      <c r="MNM329" s="92"/>
      <c r="MNN329" s="92"/>
      <c r="MNO329" s="92"/>
      <c r="MNP329" s="92"/>
      <c r="MNQ329" s="92"/>
      <c r="MNR329" s="92"/>
      <c r="MNS329" s="92"/>
      <c r="MNT329" s="92"/>
      <c r="MNU329" s="92"/>
      <c r="MNV329" s="92"/>
      <c r="MNW329" s="92"/>
      <c r="MNX329" s="92"/>
      <c r="MNY329" s="92"/>
      <c r="MNZ329" s="92"/>
      <c r="MOA329" s="92"/>
      <c r="MOB329" s="92"/>
      <c r="MOC329" s="92"/>
      <c r="MOD329" s="92"/>
      <c r="MOE329" s="92"/>
      <c r="MOF329" s="92"/>
      <c r="MOG329" s="92"/>
      <c r="MOH329" s="92"/>
      <c r="MOI329" s="92"/>
      <c r="MOJ329" s="92"/>
      <c r="MOK329" s="92"/>
      <c r="MOL329" s="92"/>
      <c r="MOM329" s="92"/>
      <c r="MON329" s="92"/>
      <c r="MOO329" s="92"/>
      <c r="MOP329" s="92"/>
      <c r="MOQ329" s="92"/>
      <c r="MOR329" s="92"/>
      <c r="MOS329" s="92"/>
      <c r="MOT329" s="92"/>
      <c r="MOU329" s="92"/>
      <c r="MOV329" s="92"/>
      <c r="MOW329" s="92"/>
      <c r="MOX329" s="92"/>
      <c r="MOY329" s="92"/>
      <c r="MOZ329" s="92"/>
      <c r="MPA329" s="92"/>
      <c r="MPB329" s="92"/>
      <c r="MPC329" s="92"/>
      <c r="MPD329" s="92"/>
      <c r="MPE329" s="92"/>
      <c r="MPF329" s="92"/>
      <c r="MPG329" s="92"/>
      <c r="MPH329" s="92"/>
      <c r="MPI329" s="92"/>
      <c r="MPJ329" s="92"/>
      <c r="MPK329" s="92"/>
      <c r="MPL329" s="92"/>
      <c r="MPM329" s="92"/>
      <c r="MPN329" s="92"/>
      <c r="MPO329" s="92"/>
      <c r="MPP329" s="92"/>
      <c r="MPQ329" s="92"/>
      <c r="MPR329" s="92"/>
      <c r="MPS329" s="92"/>
      <c r="MPT329" s="92"/>
      <c r="MPU329" s="92"/>
      <c r="MPV329" s="92"/>
      <c r="MPW329" s="92"/>
      <c r="MPX329" s="92"/>
      <c r="MPY329" s="92"/>
      <c r="MPZ329" s="92"/>
      <c r="MQA329" s="92"/>
      <c r="MQB329" s="92"/>
      <c r="MQC329" s="92"/>
      <c r="MQD329" s="92"/>
      <c r="MQE329" s="92"/>
      <c r="MQF329" s="92"/>
      <c r="MQG329" s="92"/>
      <c r="MQH329" s="92"/>
      <c r="MQI329" s="92"/>
      <c r="MQJ329" s="92"/>
      <c r="MQK329" s="92"/>
      <c r="MQL329" s="92"/>
      <c r="MQM329" s="92"/>
      <c r="MQN329" s="92"/>
      <c r="MQO329" s="92"/>
      <c r="MQP329" s="92"/>
      <c r="MQQ329" s="92"/>
      <c r="MQR329" s="92"/>
      <c r="MQS329" s="92"/>
      <c r="MQT329" s="92"/>
      <c r="MQU329" s="92"/>
      <c r="MQV329" s="92"/>
      <c r="MQW329" s="92"/>
      <c r="MQX329" s="92"/>
      <c r="MQY329" s="92"/>
      <c r="MQZ329" s="92"/>
      <c r="MRA329" s="92"/>
      <c r="MRB329" s="92"/>
      <c r="MRC329" s="92"/>
      <c r="MRD329" s="92"/>
      <c r="MRE329" s="92"/>
      <c r="MRF329" s="92"/>
      <c r="MRG329" s="92"/>
      <c r="MRH329" s="92"/>
      <c r="MRI329" s="92"/>
      <c r="MRJ329" s="92"/>
      <c r="MRK329" s="92"/>
      <c r="MRL329" s="92"/>
      <c r="MRM329" s="92"/>
      <c r="MRN329" s="92"/>
      <c r="MRO329" s="92"/>
      <c r="MRP329" s="92"/>
      <c r="MRQ329" s="92"/>
      <c r="MRR329" s="92"/>
      <c r="MRS329" s="92"/>
      <c r="MRT329" s="92"/>
      <c r="MRU329" s="92"/>
      <c r="MRV329" s="92"/>
      <c r="MRW329" s="92"/>
      <c r="MRX329" s="92"/>
      <c r="MRY329" s="92"/>
      <c r="MRZ329" s="92"/>
      <c r="MSA329" s="92"/>
      <c r="MSB329" s="92"/>
      <c r="MSC329" s="92"/>
      <c r="MSD329" s="92"/>
      <c r="MSE329" s="92"/>
      <c r="MSF329" s="92"/>
      <c r="MSG329" s="92"/>
      <c r="MSH329" s="92"/>
      <c r="MSI329" s="92"/>
      <c r="MSJ329" s="92"/>
      <c r="MSK329" s="92"/>
      <c r="MSL329" s="92"/>
      <c r="MSM329" s="92"/>
      <c r="MSN329" s="92"/>
      <c r="MSO329" s="92"/>
      <c r="MSP329" s="92"/>
      <c r="MSQ329" s="92"/>
      <c r="MSR329" s="92"/>
      <c r="MSS329" s="92"/>
      <c r="MST329" s="92"/>
      <c r="MSU329" s="92"/>
      <c r="MSV329" s="92"/>
      <c r="MSW329" s="92"/>
      <c r="MSX329" s="92"/>
      <c r="MSY329" s="92"/>
      <c r="MSZ329" s="92"/>
      <c r="MTA329" s="92"/>
      <c r="MTB329" s="92"/>
      <c r="MTC329" s="92"/>
      <c r="MTD329" s="92"/>
      <c r="MTE329" s="92"/>
      <c r="MTF329" s="92"/>
      <c r="MTG329" s="92"/>
      <c r="MTH329" s="92"/>
      <c r="MTI329" s="92"/>
      <c r="MTJ329" s="92"/>
      <c r="MTK329" s="92"/>
      <c r="MTL329" s="92"/>
      <c r="MTM329" s="92"/>
      <c r="MTN329" s="92"/>
      <c r="MTO329" s="92"/>
      <c r="MTP329" s="92"/>
      <c r="MTQ329" s="92"/>
      <c r="MTR329" s="92"/>
      <c r="MTS329" s="92"/>
      <c r="MTT329" s="92"/>
      <c r="MTU329" s="92"/>
      <c r="MTV329" s="92"/>
      <c r="MTW329" s="92"/>
      <c r="MTX329" s="92"/>
      <c r="MTY329" s="92"/>
      <c r="MTZ329" s="92"/>
      <c r="MUA329" s="92"/>
      <c r="MUB329" s="92"/>
      <c r="MUC329" s="92"/>
      <c r="MUD329" s="92"/>
      <c r="MUE329" s="92"/>
      <c r="MUF329" s="92"/>
      <c r="MUG329" s="92"/>
      <c r="MUH329" s="92"/>
      <c r="MUI329" s="92"/>
      <c r="MUJ329" s="92"/>
      <c r="MUK329" s="92"/>
      <c r="MUL329" s="92"/>
      <c r="MUM329" s="92"/>
      <c r="MUN329" s="92"/>
      <c r="MUO329" s="92"/>
      <c r="MUP329" s="92"/>
      <c r="MUQ329" s="92"/>
      <c r="MUR329" s="92"/>
      <c r="MUS329" s="92"/>
      <c r="MUT329" s="92"/>
      <c r="MUU329" s="92"/>
      <c r="MUV329" s="92"/>
      <c r="MUW329" s="92"/>
      <c r="MUX329" s="92"/>
      <c r="MUY329" s="92"/>
      <c r="MUZ329" s="92"/>
      <c r="MVA329" s="92"/>
      <c r="MVB329" s="92"/>
      <c r="MVC329" s="92"/>
      <c r="MVD329" s="92"/>
      <c r="MVE329" s="92"/>
      <c r="MVF329" s="92"/>
      <c r="MVG329" s="92"/>
      <c r="MVH329" s="92"/>
      <c r="MVI329" s="92"/>
      <c r="MVJ329" s="92"/>
      <c r="MVK329" s="92"/>
      <c r="MVL329" s="92"/>
      <c r="MVM329" s="92"/>
      <c r="MVN329" s="92"/>
      <c r="MVO329" s="92"/>
      <c r="MVP329" s="92"/>
      <c r="MVQ329" s="92"/>
      <c r="MVR329" s="92"/>
      <c r="MVS329" s="92"/>
      <c r="MVT329" s="92"/>
      <c r="MVU329" s="92"/>
      <c r="MVV329" s="92"/>
      <c r="MVW329" s="92"/>
      <c r="MVX329" s="92"/>
      <c r="MVY329" s="92"/>
      <c r="MVZ329" s="92"/>
      <c r="MWA329" s="92"/>
      <c r="MWB329" s="92"/>
      <c r="MWC329" s="92"/>
      <c r="MWD329" s="92"/>
      <c r="MWE329" s="92"/>
      <c r="MWF329" s="92"/>
      <c r="MWG329" s="92"/>
      <c r="MWH329" s="92"/>
      <c r="MWI329" s="92"/>
      <c r="MWJ329" s="92"/>
      <c r="MWK329" s="92"/>
      <c r="MWL329" s="92"/>
      <c r="MWM329" s="92"/>
      <c r="MWN329" s="92"/>
      <c r="MWO329" s="92"/>
      <c r="MWP329" s="92"/>
      <c r="MWQ329" s="92"/>
      <c r="MWR329" s="92"/>
      <c r="MWS329" s="92"/>
      <c r="MWT329" s="92"/>
      <c r="MWU329" s="92"/>
      <c r="MWV329" s="92"/>
      <c r="MWW329" s="92"/>
      <c r="MWX329" s="92"/>
      <c r="MWY329" s="92"/>
      <c r="MWZ329" s="92"/>
      <c r="MXA329" s="92"/>
      <c r="MXB329" s="92"/>
      <c r="MXC329" s="92"/>
      <c r="MXD329" s="92"/>
      <c r="MXE329" s="92"/>
      <c r="MXF329" s="92"/>
      <c r="MXG329" s="92"/>
      <c r="MXH329" s="92"/>
      <c r="MXI329" s="92"/>
      <c r="MXJ329" s="92"/>
      <c r="MXK329" s="92"/>
      <c r="MXL329" s="92"/>
      <c r="MXM329" s="92"/>
      <c r="MXN329" s="92"/>
      <c r="MXO329" s="92"/>
      <c r="MXP329" s="92"/>
      <c r="MXQ329" s="92"/>
      <c r="MXR329" s="92"/>
      <c r="MXS329" s="92"/>
      <c r="MXT329" s="92"/>
      <c r="MXU329" s="92"/>
      <c r="MXV329" s="92"/>
      <c r="MXW329" s="92"/>
      <c r="MXX329" s="92"/>
      <c r="MXY329" s="92"/>
      <c r="MXZ329" s="92"/>
      <c r="MYA329" s="92"/>
      <c r="MYB329" s="92"/>
      <c r="MYC329" s="92"/>
      <c r="MYD329" s="92"/>
      <c r="MYE329" s="92"/>
      <c r="MYF329" s="92"/>
      <c r="MYG329" s="92"/>
      <c r="MYH329" s="92"/>
      <c r="MYI329" s="92"/>
      <c r="MYJ329" s="92"/>
      <c r="MYK329" s="92"/>
      <c r="MYL329" s="92"/>
      <c r="MYM329" s="92"/>
      <c r="MYN329" s="92"/>
      <c r="MYO329" s="92"/>
      <c r="MYP329" s="92"/>
      <c r="MYQ329" s="92"/>
      <c r="MYR329" s="92"/>
      <c r="MYS329" s="92"/>
      <c r="MYT329" s="92"/>
      <c r="MYU329" s="92"/>
      <c r="MYV329" s="92"/>
      <c r="MYW329" s="92"/>
      <c r="MYX329" s="92"/>
      <c r="MYY329" s="92"/>
      <c r="MYZ329" s="92"/>
      <c r="MZA329" s="92"/>
      <c r="MZB329" s="92"/>
      <c r="MZC329" s="92"/>
      <c r="MZD329" s="92"/>
      <c r="MZE329" s="92"/>
      <c r="MZF329" s="92"/>
      <c r="MZG329" s="92"/>
      <c r="MZH329" s="92"/>
      <c r="MZI329" s="92"/>
      <c r="MZJ329" s="92"/>
      <c r="MZK329" s="92"/>
      <c r="MZL329" s="92"/>
      <c r="MZM329" s="92"/>
      <c r="MZN329" s="92"/>
      <c r="MZO329" s="92"/>
      <c r="MZP329" s="92"/>
      <c r="MZQ329" s="92"/>
      <c r="MZR329" s="92"/>
      <c r="MZS329" s="92"/>
      <c r="MZT329" s="92"/>
      <c r="MZU329" s="92"/>
      <c r="MZV329" s="92"/>
      <c r="MZW329" s="92"/>
      <c r="MZX329" s="92"/>
      <c r="MZY329" s="92"/>
      <c r="MZZ329" s="92"/>
      <c r="NAA329" s="92"/>
      <c r="NAB329" s="92"/>
      <c r="NAC329" s="92"/>
      <c r="NAD329" s="92"/>
      <c r="NAE329" s="92"/>
      <c r="NAF329" s="92"/>
      <c r="NAG329" s="92"/>
      <c r="NAH329" s="92"/>
      <c r="NAI329" s="92"/>
      <c r="NAJ329" s="92"/>
      <c r="NAK329" s="92"/>
      <c r="NAL329" s="92"/>
      <c r="NAM329" s="92"/>
      <c r="NAN329" s="92"/>
      <c r="NAO329" s="92"/>
      <c r="NAP329" s="92"/>
      <c r="NAQ329" s="92"/>
      <c r="NAR329" s="92"/>
      <c r="NAS329" s="92"/>
      <c r="NAT329" s="92"/>
      <c r="NAU329" s="92"/>
      <c r="NAV329" s="92"/>
      <c r="NAW329" s="92"/>
      <c r="NAX329" s="92"/>
      <c r="NAY329" s="92"/>
      <c r="NAZ329" s="92"/>
      <c r="NBA329" s="92"/>
      <c r="NBB329" s="92"/>
      <c r="NBC329" s="92"/>
      <c r="NBD329" s="92"/>
      <c r="NBE329" s="92"/>
      <c r="NBF329" s="92"/>
      <c r="NBG329" s="92"/>
      <c r="NBH329" s="92"/>
      <c r="NBI329" s="92"/>
      <c r="NBJ329" s="92"/>
      <c r="NBK329" s="92"/>
      <c r="NBL329" s="92"/>
      <c r="NBM329" s="92"/>
      <c r="NBN329" s="92"/>
      <c r="NBO329" s="92"/>
      <c r="NBP329" s="92"/>
      <c r="NBQ329" s="92"/>
      <c r="NBR329" s="92"/>
      <c r="NBS329" s="92"/>
      <c r="NBT329" s="92"/>
      <c r="NBU329" s="92"/>
      <c r="NBV329" s="92"/>
      <c r="NBW329" s="92"/>
      <c r="NBX329" s="92"/>
      <c r="NBY329" s="92"/>
      <c r="NBZ329" s="92"/>
      <c r="NCA329" s="92"/>
      <c r="NCB329" s="92"/>
      <c r="NCC329" s="92"/>
      <c r="NCD329" s="92"/>
      <c r="NCE329" s="92"/>
      <c r="NCF329" s="92"/>
      <c r="NCG329" s="92"/>
      <c r="NCH329" s="92"/>
      <c r="NCI329" s="92"/>
      <c r="NCJ329" s="92"/>
      <c r="NCK329" s="92"/>
      <c r="NCL329" s="92"/>
      <c r="NCM329" s="92"/>
      <c r="NCN329" s="92"/>
      <c r="NCO329" s="92"/>
      <c r="NCP329" s="92"/>
      <c r="NCQ329" s="92"/>
      <c r="NCR329" s="92"/>
      <c r="NCS329" s="92"/>
      <c r="NCT329" s="92"/>
      <c r="NCU329" s="92"/>
      <c r="NCV329" s="92"/>
      <c r="NCW329" s="92"/>
      <c r="NCX329" s="92"/>
      <c r="NCY329" s="92"/>
      <c r="NCZ329" s="92"/>
      <c r="NDA329" s="92"/>
      <c r="NDB329" s="92"/>
      <c r="NDC329" s="92"/>
      <c r="NDD329" s="92"/>
      <c r="NDE329" s="92"/>
      <c r="NDF329" s="92"/>
      <c r="NDG329" s="92"/>
      <c r="NDH329" s="92"/>
      <c r="NDI329" s="92"/>
      <c r="NDJ329" s="92"/>
      <c r="NDK329" s="92"/>
      <c r="NDL329" s="92"/>
      <c r="NDM329" s="92"/>
      <c r="NDN329" s="92"/>
      <c r="NDO329" s="92"/>
      <c r="NDP329" s="92"/>
      <c r="NDQ329" s="92"/>
      <c r="NDR329" s="92"/>
      <c r="NDS329" s="92"/>
      <c r="NDT329" s="92"/>
      <c r="NDU329" s="92"/>
      <c r="NDV329" s="92"/>
      <c r="NDW329" s="92"/>
      <c r="NDX329" s="92"/>
      <c r="NDY329" s="92"/>
      <c r="NDZ329" s="92"/>
      <c r="NEA329" s="92"/>
      <c r="NEB329" s="92"/>
      <c r="NEC329" s="92"/>
      <c r="NED329" s="92"/>
      <c r="NEE329" s="92"/>
      <c r="NEF329" s="92"/>
      <c r="NEG329" s="92"/>
      <c r="NEH329" s="92"/>
      <c r="NEI329" s="92"/>
      <c r="NEJ329" s="92"/>
      <c r="NEK329" s="92"/>
      <c r="NEL329" s="92"/>
      <c r="NEM329" s="92"/>
      <c r="NEN329" s="92"/>
      <c r="NEO329" s="92"/>
      <c r="NEP329" s="92"/>
      <c r="NEQ329" s="92"/>
      <c r="NER329" s="92"/>
      <c r="NES329" s="92"/>
      <c r="NET329" s="92"/>
      <c r="NEU329" s="92"/>
      <c r="NEV329" s="92"/>
      <c r="NEW329" s="92"/>
      <c r="NEX329" s="92"/>
      <c r="NEY329" s="92"/>
      <c r="NEZ329" s="92"/>
      <c r="NFA329" s="92"/>
      <c r="NFB329" s="92"/>
      <c r="NFC329" s="92"/>
      <c r="NFD329" s="92"/>
      <c r="NFE329" s="92"/>
      <c r="NFF329" s="92"/>
      <c r="NFG329" s="92"/>
      <c r="NFH329" s="92"/>
      <c r="NFI329" s="92"/>
      <c r="NFJ329" s="92"/>
      <c r="NFK329" s="92"/>
      <c r="NFL329" s="92"/>
      <c r="NFM329" s="92"/>
      <c r="NFN329" s="92"/>
      <c r="NFO329" s="92"/>
      <c r="NFP329" s="92"/>
      <c r="NFQ329" s="92"/>
      <c r="NFR329" s="92"/>
      <c r="NFS329" s="92"/>
      <c r="NFT329" s="92"/>
      <c r="NFU329" s="92"/>
      <c r="NFV329" s="92"/>
      <c r="NFW329" s="92"/>
      <c r="NFX329" s="92"/>
      <c r="NFY329" s="92"/>
      <c r="NFZ329" s="92"/>
      <c r="NGA329" s="92"/>
      <c r="NGB329" s="92"/>
      <c r="NGC329" s="92"/>
      <c r="NGD329" s="92"/>
      <c r="NGE329" s="92"/>
      <c r="NGF329" s="92"/>
      <c r="NGG329" s="92"/>
      <c r="NGH329" s="92"/>
      <c r="NGI329" s="92"/>
      <c r="NGJ329" s="92"/>
      <c r="NGK329" s="92"/>
      <c r="NGL329" s="92"/>
      <c r="NGM329" s="92"/>
      <c r="NGN329" s="92"/>
      <c r="NGO329" s="92"/>
      <c r="NGP329" s="92"/>
      <c r="NGQ329" s="92"/>
      <c r="NGR329" s="92"/>
      <c r="NGS329" s="92"/>
      <c r="NGT329" s="92"/>
      <c r="NGU329" s="92"/>
      <c r="NGV329" s="92"/>
      <c r="NGW329" s="92"/>
      <c r="NGX329" s="92"/>
      <c r="NGY329" s="92"/>
      <c r="NGZ329" s="92"/>
      <c r="NHA329" s="92"/>
      <c r="NHB329" s="92"/>
      <c r="NHC329" s="92"/>
      <c r="NHD329" s="92"/>
      <c r="NHE329" s="92"/>
      <c r="NHF329" s="92"/>
      <c r="NHG329" s="92"/>
      <c r="NHH329" s="92"/>
      <c r="NHI329" s="92"/>
      <c r="NHJ329" s="92"/>
      <c r="NHK329" s="92"/>
      <c r="NHL329" s="92"/>
      <c r="NHM329" s="92"/>
      <c r="NHN329" s="92"/>
      <c r="NHO329" s="92"/>
      <c r="NHP329" s="92"/>
      <c r="NHQ329" s="92"/>
      <c r="NHR329" s="92"/>
      <c r="NHS329" s="92"/>
      <c r="NHT329" s="92"/>
      <c r="NHU329" s="92"/>
      <c r="NHV329" s="92"/>
      <c r="NHW329" s="92"/>
      <c r="NHX329" s="92"/>
      <c r="NHY329" s="92"/>
      <c r="NHZ329" s="92"/>
      <c r="NIA329" s="92"/>
      <c r="NIB329" s="92"/>
      <c r="NIC329" s="92"/>
      <c r="NID329" s="92"/>
      <c r="NIE329" s="92"/>
      <c r="NIF329" s="92"/>
      <c r="NIG329" s="92"/>
      <c r="NIH329" s="92"/>
      <c r="NII329" s="92"/>
      <c r="NIJ329" s="92"/>
      <c r="NIK329" s="92"/>
      <c r="NIL329" s="92"/>
      <c r="NIM329" s="92"/>
      <c r="NIN329" s="92"/>
      <c r="NIO329" s="92"/>
      <c r="NIP329" s="92"/>
      <c r="NIQ329" s="92"/>
      <c r="NIR329" s="92"/>
      <c r="NIS329" s="92"/>
      <c r="NIT329" s="92"/>
      <c r="NIU329" s="92"/>
      <c r="NIV329" s="92"/>
      <c r="NIW329" s="92"/>
      <c r="NIX329" s="92"/>
      <c r="NIY329" s="92"/>
      <c r="NIZ329" s="92"/>
      <c r="NJA329" s="92"/>
      <c r="NJB329" s="92"/>
      <c r="NJC329" s="92"/>
      <c r="NJD329" s="92"/>
      <c r="NJE329" s="92"/>
      <c r="NJF329" s="92"/>
      <c r="NJG329" s="92"/>
      <c r="NJH329" s="92"/>
      <c r="NJI329" s="92"/>
      <c r="NJJ329" s="92"/>
      <c r="NJK329" s="92"/>
      <c r="NJL329" s="92"/>
      <c r="NJM329" s="92"/>
      <c r="NJN329" s="92"/>
      <c r="NJO329" s="92"/>
      <c r="NJP329" s="92"/>
      <c r="NJQ329" s="92"/>
      <c r="NJR329" s="92"/>
      <c r="NJS329" s="92"/>
      <c r="NJT329" s="92"/>
      <c r="NJU329" s="92"/>
      <c r="NJV329" s="92"/>
      <c r="NJW329" s="92"/>
      <c r="NJX329" s="92"/>
      <c r="NJY329" s="92"/>
      <c r="NJZ329" s="92"/>
      <c r="NKA329" s="92"/>
      <c r="NKB329" s="92"/>
      <c r="NKC329" s="92"/>
      <c r="NKD329" s="92"/>
      <c r="NKE329" s="92"/>
      <c r="NKF329" s="92"/>
      <c r="NKG329" s="92"/>
      <c r="NKH329" s="92"/>
      <c r="NKI329" s="92"/>
      <c r="NKJ329" s="92"/>
      <c r="NKK329" s="92"/>
      <c r="NKL329" s="92"/>
      <c r="NKM329" s="92"/>
      <c r="NKN329" s="92"/>
      <c r="NKO329" s="92"/>
      <c r="NKP329" s="92"/>
      <c r="NKQ329" s="92"/>
      <c r="NKR329" s="92"/>
      <c r="NKS329" s="92"/>
      <c r="NKT329" s="92"/>
      <c r="NKU329" s="92"/>
      <c r="NKV329" s="92"/>
      <c r="NKW329" s="92"/>
      <c r="NKX329" s="92"/>
      <c r="NKY329" s="92"/>
      <c r="NKZ329" s="92"/>
      <c r="NLA329" s="92"/>
      <c r="NLB329" s="92"/>
      <c r="NLC329" s="92"/>
      <c r="NLD329" s="92"/>
      <c r="NLE329" s="92"/>
      <c r="NLF329" s="92"/>
      <c r="NLG329" s="92"/>
      <c r="NLH329" s="92"/>
      <c r="NLI329" s="92"/>
      <c r="NLJ329" s="92"/>
      <c r="NLK329" s="92"/>
      <c r="NLL329" s="92"/>
      <c r="NLM329" s="92"/>
      <c r="NLN329" s="92"/>
      <c r="NLO329" s="92"/>
      <c r="NLP329" s="92"/>
      <c r="NLQ329" s="92"/>
      <c r="NLR329" s="92"/>
      <c r="NLS329" s="92"/>
      <c r="NLT329" s="92"/>
      <c r="NLU329" s="92"/>
      <c r="NLV329" s="92"/>
      <c r="NLW329" s="92"/>
      <c r="NLX329" s="92"/>
      <c r="NLY329" s="92"/>
      <c r="NLZ329" s="92"/>
      <c r="NMA329" s="92"/>
      <c r="NMB329" s="92"/>
      <c r="NMC329" s="92"/>
      <c r="NMD329" s="92"/>
      <c r="NME329" s="92"/>
      <c r="NMF329" s="92"/>
      <c r="NMG329" s="92"/>
      <c r="NMH329" s="92"/>
      <c r="NMI329" s="92"/>
      <c r="NMJ329" s="92"/>
      <c r="NMK329" s="92"/>
      <c r="NML329" s="92"/>
      <c r="NMM329" s="92"/>
      <c r="NMN329" s="92"/>
      <c r="NMO329" s="92"/>
      <c r="NMP329" s="92"/>
      <c r="NMQ329" s="92"/>
      <c r="NMR329" s="92"/>
      <c r="NMS329" s="92"/>
      <c r="NMT329" s="92"/>
      <c r="NMU329" s="92"/>
      <c r="NMV329" s="92"/>
      <c r="NMW329" s="92"/>
      <c r="NMX329" s="92"/>
      <c r="NMY329" s="92"/>
      <c r="NMZ329" s="92"/>
      <c r="NNA329" s="92"/>
      <c r="NNB329" s="92"/>
      <c r="NNC329" s="92"/>
      <c r="NND329" s="92"/>
      <c r="NNE329" s="92"/>
      <c r="NNF329" s="92"/>
      <c r="NNG329" s="92"/>
      <c r="NNH329" s="92"/>
      <c r="NNI329" s="92"/>
      <c r="NNJ329" s="92"/>
      <c r="NNK329" s="92"/>
      <c r="NNL329" s="92"/>
      <c r="NNM329" s="92"/>
      <c r="NNN329" s="92"/>
      <c r="NNO329" s="92"/>
      <c r="NNP329" s="92"/>
      <c r="NNQ329" s="92"/>
      <c r="NNR329" s="92"/>
      <c r="NNS329" s="92"/>
      <c r="NNT329" s="92"/>
      <c r="NNU329" s="92"/>
      <c r="NNV329" s="92"/>
      <c r="NNW329" s="92"/>
      <c r="NNX329" s="92"/>
      <c r="NNY329" s="92"/>
      <c r="NNZ329" s="92"/>
      <c r="NOA329" s="92"/>
      <c r="NOB329" s="92"/>
      <c r="NOC329" s="92"/>
      <c r="NOD329" s="92"/>
      <c r="NOE329" s="92"/>
      <c r="NOF329" s="92"/>
      <c r="NOG329" s="92"/>
      <c r="NOH329" s="92"/>
      <c r="NOI329" s="92"/>
      <c r="NOJ329" s="92"/>
      <c r="NOK329" s="92"/>
      <c r="NOL329" s="92"/>
      <c r="NOM329" s="92"/>
      <c r="NON329" s="92"/>
      <c r="NOO329" s="92"/>
      <c r="NOP329" s="92"/>
      <c r="NOQ329" s="92"/>
      <c r="NOR329" s="92"/>
      <c r="NOS329" s="92"/>
      <c r="NOT329" s="92"/>
      <c r="NOU329" s="92"/>
      <c r="NOV329" s="92"/>
      <c r="NOW329" s="92"/>
      <c r="NOX329" s="92"/>
      <c r="NOY329" s="92"/>
      <c r="NOZ329" s="92"/>
      <c r="NPA329" s="92"/>
      <c r="NPB329" s="92"/>
      <c r="NPC329" s="92"/>
      <c r="NPD329" s="92"/>
      <c r="NPE329" s="92"/>
      <c r="NPF329" s="92"/>
      <c r="NPG329" s="92"/>
      <c r="NPH329" s="92"/>
      <c r="NPI329" s="92"/>
      <c r="NPJ329" s="92"/>
      <c r="NPK329" s="92"/>
      <c r="NPL329" s="92"/>
      <c r="NPM329" s="92"/>
      <c r="NPN329" s="92"/>
      <c r="NPO329" s="92"/>
      <c r="NPP329" s="92"/>
      <c r="NPQ329" s="92"/>
      <c r="NPR329" s="92"/>
      <c r="NPS329" s="92"/>
      <c r="NPT329" s="92"/>
      <c r="NPU329" s="92"/>
      <c r="NPV329" s="92"/>
      <c r="NPW329" s="92"/>
      <c r="NPX329" s="92"/>
      <c r="NPY329" s="92"/>
      <c r="NPZ329" s="92"/>
      <c r="NQA329" s="92"/>
      <c r="NQB329" s="92"/>
      <c r="NQC329" s="92"/>
      <c r="NQD329" s="92"/>
      <c r="NQE329" s="92"/>
      <c r="NQF329" s="92"/>
      <c r="NQG329" s="92"/>
      <c r="NQH329" s="92"/>
      <c r="NQI329" s="92"/>
      <c r="NQJ329" s="92"/>
      <c r="NQK329" s="92"/>
      <c r="NQL329" s="92"/>
      <c r="NQM329" s="92"/>
      <c r="NQN329" s="92"/>
      <c r="NQO329" s="92"/>
      <c r="NQP329" s="92"/>
      <c r="NQQ329" s="92"/>
      <c r="NQR329" s="92"/>
      <c r="NQS329" s="92"/>
      <c r="NQT329" s="92"/>
      <c r="NQU329" s="92"/>
      <c r="NQV329" s="92"/>
      <c r="NQW329" s="92"/>
      <c r="NQX329" s="92"/>
      <c r="NQY329" s="92"/>
      <c r="NQZ329" s="92"/>
      <c r="NRA329" s="92"/>
      <c r="NRB329" s="92"/>
      <c r="NRC329" s="92"/>
      <c r="NRD329" s="92"/>
      <c r="NRE329" s="92"/>
      <c r="NRF329" s="92"/>
      <c r="NRG329" s="92"/>
      <c r="NRH329" s="92"/>
      <c r="NRI329" s="92"/>
      <c r="NRJ329" s="92"/>
      <c r="NRK329" s="92"/>
      <c r="NRL329" s="92"/>
      <c r="NRM329" s="92"/>
      <c r="NRN329" s="92"/>
      <c r="NRO329" s="92"/>
      <c r="NRP329" s="92"/>
      <c r="NRQ329" s="92"/>
      <c r="NRR329" s="92"/>
      <c r="NRS329" s="92"/>
      <c r="NRT329" s="92"/>
      <c r="NRU329" s="92"/>
      <c r="NRV329" s="92"/>
      <c r="NRW329" s="92"/>
      <c r="NRX329" s="92"/>
      <c r="NRY329" s="92"/>
      <c r="NRZ329" s="92"/>
      <c r="NSA329" s="92"/>
      <c r="NSB329" s="92"/>
      <c r="NSC329" s="92"/>
      <c r="NSD329" s="92"/>
      <c r="NSE329" s="92"/>
      <c r="NSF329" s="92"/>
      <c r="NSG329" s="92"/>
      <c r="NSH329" s="92"/>
      <c r="NSI329" s="92"/>
      <c r="NSJ329" s="92"/>
      <c r="NSK329" s="92"/>
      <c r="NSL329" s="92"/>
      <c r="NSM329" s="92"/>
      <c r="NSN329" s="92"/>
      <c r="NSO329" s="92"/>
      <c r="NSP329" s="92"/>
      <c r="NSQ329" s="92"/>
      <c r="NSR329" s="92"/>
      <c r="NSS329" s="92"/>
      <c r="NST329" s="92"/>
      <c r="NSU329" s="92"/>
      <c r="NSV329" s="92"/>
      <c r="NSW329" s="92"/>
      <c r="NSX329" s="92"/>
      <c r="NSY329" s="92"/>
      <c r="NSZ329" s="92"/>
      <c r="NTA329" s="92"/>
      <c r="NTB329" s="92"/>
      <c r="NTC329" s="92"/>
      <c r="NTD329" s="92"/>
      <c r="NTE329" s="92"/>
      <c r="NTF329" s="92"/>
      <c r="NTG329" s="92"/>
      <c r="NTH329" s="92"/>
      <c r="NTI329" s="92"/>
      <c r="NTJ329" s="92"/>
      <c r="NTK329" s="92"/>
      <c r="NTL329" s="92"/>
      <c r="NTM329" s="92"/>
      <c r="NTN329" s="92"/>
      <c r="NTO329" s="92"/>
      <c r="NTP329" s="92"/>
      <c r="NTQ329" s="92"/>
      <c r="NTR329" s="92"/>
      <c r="NTS329" s="92"/>
      <c r="NTT329" s="92"/>
      <c r="NTU329" s="92"/>
      <c r="NTV329" s="92"/>
      <c r="NTW329" s="92"/>
      <c r="NTX329" s="92"/>
      <c r="NTY329" s="92"/>
      <c r="NTZ329" s="92"/>
      <c r="NUA329" s="92"/>
      <c r="NUB329" s="92"/>
      <c r="NUC329" s="92"/>
      <c r="NUD329" s="92"/>
      <c r="NUE329" s="92"/>
      <c r="NUF329" s="92"/>
      <c r="NUG329" s="92"/>
      <c r="NUH329" s="92"/>
      <c r="NUI329" s="92"/>
      <c r="NUJ329" s="92"/>
      <c r="NUK329" s="92"/>
      <c r="NUL329" s="92"/>
      <c r="NUM329" s="92"/>
      <c r="NUN329" s="92"/>
      <c r="NUO329" s="92"/>
      <c r="NUP329" s="92"/>
      <c r="NUQ329" s="92"/>
      <c r="NUR329" s="92"/>
      <c r="NUS329" s="92"/>
      <c r="NUT329" s="92"/>
      <c r="NUU329" s="92"/>
      <c r="NUV329" s="92"/>
      <c r="NUW329" s="92"/>
      <c r="NUX329" s="92"/>
      <c r="NUY329" s="92"/>
      <c r="NUZ329" s="92"/>
      <c r="NVA329" s="92"/>
      <c r="NVB329" s="92"/>
      <c r="NVC329" s="92"/>
      <c r="NVD329" s="92"/>
      <c r="NVE329" s="92"/>
      <c r="NVF329" s="92"/>
      <c r="NVG329" s="92"/>
      <c r="NVH329" s="92"/>
      <c r="NVI329" s="92"/>
      <c r="NVJ329" s="92"/>
      <c r="NVK329" s="92"/>
      <c r="NVL329" s="92"/>
      <c r="NVM329" s="92"/>
      <c r="NVN329" s="92"/>
      <c r="NVO329" s="92"/>
      <c r="NVP329" s="92"/>
      <c r="NVQ329" s="92"/>
      <c r="NVR329" s="92"/>
      <c r="NVS329" s="92"/>
      <c r="NVT329" s="92"/>
      <c r="NVU329" s="92"/>
      <c r="NVV329" s="92"/>
      <c r="NVW329" s="92"/>
      <c r="NVX329" s="92"/>
      <c r="NVY329" s="92"/>
      <c r="NVZ329" s="92"/>
      <c r="NWA329" s="92"/>
      <c r="NWB329" s="92"/>
      <c r="NWC329" s="92"/>
      <c r="NWD329" s="92"/>
      <c r="NWE329" s="92"/>
      <c r="NWF329" s="92"/>
      <c r="NWG329" s="92"/>
      <c r="NWH329" s="92"/>
      <c r="NWI329" s="92"/>
      <c r="NWJ329" s="92"/>
      <c r="NWK329" s="92"/>
      <c r="NWL329" s="92"/>
      <c r="NWM329" s="92"/>
      <c r="NWN329" s="92"/>
      <c r="NWO329" s="92"/>
      <c r="NWP329" s="92"/>
      <c r="NWQ329" s="92"/>
      <c r="NWR329" s="92"/>
      <c r="NWS329" s="92"/>
      <c r="NWT329" s="92"/>
      <c r="NWU329" s="92"/>
      <c r="NWV329" s="92"/>
      <c r="NWW329" s="92"/>
      <c r="NWX329" s="92"/>
      <c r="NWY329" s="92"/>
      <c r="NWZ329" s="92"/>
      <c r="NXA329" s="92"/>
      <c r="NXB329" s="92"/>
      <c r="NXC329" s="92"/>
      <c r="NXD329" s="92"/>
      <c r="NXE329" s="92"/>
      <c r="NXF329" s="92"/>
      <c r="NXG329" s="92"/>
      <c r="NXH329" s="92"/>
      <c r="NXI329" s="92"/>
      <c r="NXJ329" s="92"/>
      <c r="NXK329" s="92"/>
      <c r="NXL329" s="92"/>
      <c r="NXM329" s="92"/>
      <c r="NXN329" s="92"/>
      <c r="NXO329" s="92"/>
      <c r="NXP329" s="92"/>
      <c r="NXQ329" s="92"/>
      <c r="NXR329" s="92"/>
      <c r="NXS329" s="92"/>
      <c r="NXT329" s="92"/>
      <c r="NXU329" s="92"/>
      <c r="NXV329" s="92"/>
      <c r="NXW329" s="92"/>
      <c r="NXX329" s="92"/>
      <c r="NXY329" s="92"/>
      <c r="NXZ329" s="92"/>
      <c r="NYA329" s="92"/>
      <c r="NYB329" s="92"/>
      <c r="NYC329" s="92"/>
      <c r="NYD329" s="92"/>
      <c r="NYE329" s="92"/>
      <c r="NYF329" s="92"/>
      <c r="NYG329" s="92"/>
      <c r="NYH329" s="92"/>
      <c r="NYI329" s="92"/>
      <c r="NYJ329" s="92"/>
      <c r="NYK329" s="92"/>
      <c r="NYL329" s="92"/>
      <c r="NYM329" s="92"/>
      <c r="NYN329" s="92"/>
      <c r="NYO329" s="92"/>
      <c r="NYP329" s="92"/>
      <c r="NYQ329" s="92"/>
      <c r="NYR329" s="92"/>
      <c r="NYS329" s="92"/>
      <c r="NYT329" s="92"/>
      <c r="NYU329" s="92"/>
      <c r="NYV329" s="92"/>
      <c r="NYW329" s="92"/>
      <c r="NYX329" s="92"/>
      <c r="NYY329" s="92"/>
      <c r="NYZ329" s="92"/>
      <c r="NZA329" s="92"/>
      <c r="NZB329" s="92"/>
      <c r="NZC329" s="92"/>
      <c r="NZD329" s="92"/>
      <c r="NZE329" s="92"/>
      <c r="NZF329" s="92"/>
      <c r="NZG329" s="92"/>
      <c r="NZH329" s="92"/>
      <c r="NZI329" s="92"/>
      <c r="NZJ329" s="92"/>
      <c r="NZK329" s="92"/>
      <c r="NZL329" s="92"/>
      <c r="NZM329" s="92"/>
      <c r="NZN329" s="92"/>
      <c r="NZO329" s="92"/>
      <c r="NZP329" s="92"/>
      <c r="NZQ329" s="92"/>
      <c r="NZR329" s="92"/>
      <c r="NZS329" s="92"/>
      <c r="NZT329" s="92"/>
      <c r="NZU329" s="92"/>
      <c r="NZV329" s="92"/>
      <c r="NZW329" s="92"/>
      <c r="NZX329" s="92"/>
      <c r="NZY329" s="92"/>
      <c r="NZZ329" s="92"/>
      <c r="OAA329" s="92"/>
      <c r="OAB329" s="92"/>
      <c r="OAC329" s="92"/>
      <c r="OAD329" s="92"/>
      <c r="OAE329" s="92"/>
      <c r="OAF329" s="92"/>
      <c r="OAG329" s="92"/>
      <c r="OAH329" s="92"/>
      <c r="OAI329" s="92"/>
      <c r="OAJ329" s="92"/>
      <c r="OAK329" s="92"/>
      <c r="OAL329" s="92"/>
      <c r="OAM329" s="92"/>
      <c r="OAN329" s="92"/>
      <c r="OAO329" s="92"/>
      <c r="OAP329" s="92"/>
      <c r="OAQ329" s="92"/>
      <c r="OAR329" s="92"/>
      <c r="OAS329" s="92"/>
      <c r="OAT329" s="92"/>
      <c r="OAU329" s="92"/>
      <c r="OAV329" s="92"/>
      <c r="OAW329" s="92"/>
      <c r="OAX329" s="92"/>
      <c r="OAY329" s="92"/>
      <c r="OAZ329" s="92"/>
      <c r="OBA329" s="92"/>
      <c r="OBB329" s="92"/>
      <c r="OBC329" s="92"/>
      <c r="OBD329" s="92"/>
      <c r="OBE329" s="92"/>
      <c r="OBF329" s="92"/>
      <c r="OBG329" s="92"/>
      <c r="OBH329" s="92"/>
      <c r="OBI329" s="92"/>
      <c r="OBJ329" s="92"/>
      <c r="OBK329" s="92"/>
      <c r="OBL329" s="92"/>
      <c r="OBM329" s="92"/>
      <c r="OBN329" s="92"/>
      <c r="OBO329" s="92"/>
      <c r="OBP329" s="92"/>
      <c r="OBQ329" s="92"/>
      <c r="OBR329" s="92"/>
      <c r="OBS329" s="92"/>
      <c r="OBT329" s="92"/>
      <c r="OBU329" s="92"/>
      <c r="OBV329" s="92"/>
      <c r="OBW329" s="92"/>
      <c r="OBX329" s="92"/>
      <c r="OBY329" s="92"/>
      <c r="OBZ329" s="92"/>
      <c r="OCA329" s="92"/>
      <c r="OCB329" s="92"/>
      <c r="OCC329" s="92"/>
      <c r="OCD329" s="92"/>
      <c r="OCE329" s="92"/>
      <c r="OCF329" s="92"/>
      <c r="OCG329" s="92"/>
      <c r="OCH329" s="92"/>
      <c r="OCI329" s="92"/>
      <c r="OCJ329" s="92"/>
      <c r="OCK329" s="92"/>
      <c r="OCL329" s="92"/>
      <c r="OCM329" s="92"/>
      <c r="OCN329" s="92"/>
      <c r="OCO329" s="92"/>
      <c r="OCP329" s="92"/>
      <c r="OCQ329" s="92"/>
      <c r="OCR329" s="92"/>
      <c r="OCS329" s="92"/>
      <c r="OCT329" s="92"/>
      <c r="OCU329" s="92"/>
      <c r="OCV329" s="92"/>
      <c r="OCW329" s="92"/>
      <c r="OCX329" s="92"/>
      <c r="OCY329" s="92"/>
      <c r="OCZ329" s="92"/>
      <c r="ODA329" s="92"/>
      <c r="ODB329" s="92"/>
      <c r="ODC329" s="92"/>
      <c r="ODD329" s="92"/>
      <c r="ODE329" s="92"/>
      <c r="ODF329" s="92"/>
      <c r="ODG329" s="92"/>
      <c r="ODH329" s="92"/>
      <c r="ODI329" s="92"/>
      <c r="ODJ329" s="92"/>
      <c r="ODK329" s="92"/>
      <c r="ODL329" s="92"/>
      <c r="ODM329" s="92"/>
      <c r="ODN329" s="92"/>
      <c r="ODO329" s="92"/>
      <c r="ODP329" s="92"/>
      <c r="ODQ329" s="92"/>
      <c r="ODR329" s="92"/>
      <c r="ODS329" s="92"/>
      <c r="ODT329" s="92"/>
      <c r="ODU329" s="92"/>
      <c r="ODV329" s="92"/>
      <c r="ODW329" s="92"/>
      <c r="ODX329" s="92"/>
      <c r="ODY329" s="92"/>
      <c r="ODZ329" s="92"/>
      <c r="OEA329" s="92"/>
      <c r="OEB329" s="92"/>
      <c r="OEC329" s="92"/>
      <c r="OED329" s="92"/>
      <c r="OEE329" s="92"/>
      <c r="OEF329" s="92"/>
      <c r="OEG329" s="92"/>
      <c r="OEH329" s="92"/>
      <c r="OEI329" s="92"/>
      <c r="OEJ329" s="92"/>
      <c r="OEK329" s="92"/>
      <c r="OEL329" s="92"/>
      <c r="OEM329" s="92"/>
      <c r="OEN329" s="92"/>
      <c r="OEO329" s="92"/>
      <c r="OEP329" s="92"/>
      <c r="OEQ329" s="92"/>
      <c r="OER329" s="92"/>
      <c r="OES329" s="92"/>
      <c r="OET329" s="92"/>
      <c r="OEU329" s="92"/>
      <c r="OEV329" s="92"/>
      <c r="OEW329" s="92"/>
      <c r="OEX329" s="92"/>
      <c r="OEY329" s="92"/>
      <c r="OEZ329" s="92"/>
      <c r="OFA329" s="92"/>
      <c r="OFB329" s="92"/>
      <c r="OFC329" s="92"/>
      <c r="OFD329" s="92"/>
      <c r="OFE329" s="92"/>
      <c r="OFF329" s="92"/>
      <c r="OFG329" s="92"/>
      <c r="OFH329" s="92"/>
      <c r="OFI329" s="92"/>
      <c r="OFJ329" s="92"/>
      <c r="OFK329" s="92"/>
      <c r="OFL329" s="92"/>
      <c r="OFM329" s="92"/>
      <c r="OFN329" s="92"/>
      <c r="OFO329" s="92"/>
      <c r="OFP329" s="92"/>
      <c r="OFQ329" s="92"/>
      <c r="OFR329" s="92"/>
      <c r="OFS329" s="92"/>
      <c r="OFT329" s="92"/>
      <c r="OFU329" s="92"/>
      <c r="OFV329" s="92"/>
      <c r="OFW329" s="92"/>
      <c r="OFX329" s="92"/>
      <c r="OFY329" s="92"/>
      <c r="OFZ329" s="92"/>
      <c r="OGA329" s="92"/>
      <c r="OGB329" s="92"/>
      <c r="OGC329" s="92"/>
      <c r="OGD329" s="92"/>
      <c r="OGE329" s="92"/>
      <c r="OGF329" s="92"/>
      <c r="OGG329" s="92"/>
      <c r="OGH329" s="92"/>
      <c r="OGI329" s="92"/>
      <c r="OGJ329" s="92"/>
      <c r="OGK329" s="92"/>
      <c r="OGL329" s="92"/>
      <c r="OGM329" s="92"/>
      <c r="OGN329" s="92"/>
      <c r="OGO329" s="92"/>
      <c r="OGP329" s="92"/>
      <c r="OGQ329" s="92"/>
      <c r="OGR329" s="92"/>
      <c r="OGS329" s="92"/>
      <c r="OGT329" s="92"/>
      <c r="OGU329" s="92"/>
      <c r="OGV329" s="92"/>
      <c r="OGW329" s="92"/>
      <c r="OGX329" s="92"/>
      <c r="OGY329" s="92"/>
      <c r="OGZ329" s="92"/>
      <c r="OHA329" s="92"/>
      <c r="OHB329" s="92"/>
      <c r="OHC329" s="92"/>
      <c r="OHD329" s="92"/>
      <c r="OHE329" s="92"/>
      <c r="OHF329" s="92"/>
      <c r="OHG329" s="92"/>
      <c r="OHH329" s="92"/>
      <c r="OHI329" s="92"/>
      <c r="OHJ329" s="92"/>
      <c r="OHK329" s="92"/>
      <c r="OHL329" s="92"/>
      <c r="OHM329" s="92"/>
      <c r="OHN329" s="92"/>
      <c r="OHO329" s="92"/>
      <c r="OHP329" s="92"/>
      <c r="OHQ329" s="92"/>
      <c r="OHR329" s="92"/>
      <c r="OHS329" s="92"/>
      <c r="OHT329" s="92"/>
      <c r="OHU329" s="92"/>
      <c r="OHV329" s="92"/>
      <c r="OHW329" s="92"/>
      <c r="OHX329" s="92"/>
      <c r="OHY329" s="92"/>
      <c r="OHZ329" s="92"/>
      <c r="OIA329" s="92"/>
      <c r="OIB329" s="92"/>
      <c r="OIC329" s="92"/>
      <c r="OID329" s="92"/>
      <c r="OIE329" s="92"/>
      <c r="OIF329" s="92"/>
      <c r="OIG329" s="92"/>
      <c r="OIH329" s="92"/>
      <c r="OII329" s="92"/>
      <c r="OIJ329" s="92"/>
      <c r="OIK329" s="92"/>
      <c r="OIL329" s="92"/>
      <c r="OIM329" s="92"/>
      <c r="OIN329" s="92"/>
      <c r="OIO329" s="92"/>
      <c r="OIP329" s="92"/>
      <c r="OIQ329" s="92"/>
      <c r="OIR329" s="92"/>
      <c r="OIS329" s="92"/>
      <c r="OIT329" s="92"/>
      <c r="OIU329" s="92"/>
      <c r="OIV329" s="92"/>
      <c r="OIW329" s="92"/>
      <c r="OIX329" s="92"/>
      <c r="OIY329" s="92"/>
      <c r="OIZ329" s="92"/>
      <c r="OJA329" s="92"/>
      <c r="OJB329" s="92"/>
      <c r="OJC329" s="92"/>
      <c r="OJD329" s="92"/>
      <c r="OJE329" s="92"/>
      <c r="OJF329" s="92"/>
      <c r="OJG329" s="92"/>
      <c r="OJH329" s="92"/>
      <c r="OJI329" s="92"/>
      <c r="OJJ329" s="92"/>
      <c r="OJK329" s="92"/>
      <c r="OJL329" s="92"/>
      <c r="OJM329" s="92"/>
      <c r="OJN329" s="92"/>
      <c r="OJO329" s="92"/>
      <c r="OJP329" s="92"/>
      <c r="OJQ329" s="92"/>
      <c r="OJR329" s="92"/>
      <c r="OJS329" s="92"/>
      <c r="OJT329" s="92"/>
      <c r="OJU329" s="92"/>
      <c r="OJV329" s="92"/>
      <c r="OJW329" s="92"/>
      <c r="OJX329" s="92"/>
      <c r="OJY329" s="92"/>
      <c r="OJZ329" s="92"/>
      <c r="OKA329" s="92"/>
      <c r="OKB329" s="92"/>
      <c r="OKC329" s="92"/>
      <c r="OKD329" s="92"/>
      <c r="OKE329" s="92"/>
      <c r="OKF329" s="92"/>
      <c r="OKG329" s="92"/>
      <c r="OKH329" s="92"/>
      <c r="OKI329" s="92"/>
      <c r="OKJ329" s="92"/>
      <c r="OKK329" s="92"/>
      <c r="OKL329" s="92"/>
      <c r="OKM329" s="92"/>
      <c r="OKN329" s="92"/>
      <c r="OKO329" s="92"/>
      <c r="OKP329" s="92"/>
      <c r="OKQ329" s="92"/>
      <c r="OKR329" s="92"/>
      <c r="OKS329" s="92"/>
      <c r="OKT329" s="92"/>
      <c r="OKU329" s="92"/>
      <c r="OKV329" s="92"/>
      <c r="OKW329" s="92"/>
      <c r="OKX329" s="92"/>
      <c r="OKY329" s="92"/>
      <c r="OKZ329" s="92"/>
      <c r="OLA329" s="92"/>
      <c r="OLB329" s="92"/>
      <c r="OLC329" s="92"/>
      <c r="OLD329" s="92"/>
      <c r="OLE329" s="92"/>
      <c r="OLF329" s="92"/>
      <c r="OLG329" s="92"/>
      <c r="OLH329" s="92"/>
      <c r="OLI329" s="92"/>
      <c r="OLJ329" s="92"/>
      <c r="OLK329" s="92"/>
      <c r="OLL329" s="92"/>
      <c r="OLM329" s="92"/>
      <c r="OLN329" s="92"/>
      <c r="OLO329" s="92"/>
      <c r="OLP329" s="92"/>
      <c r="OLQ329" s="92"/>
      <c r="OLR329" s="92"/>
      <c r="OLS329" s="92"/>
      <c r="OLT329" s="92"/>
      <c r="OLU329" s="92"/>
      <c r="OLV329" s="92"/>
      <c r="OLW329" s="92"/>
      <c r="OLX329" s="92"/>
      <c r="OLY329" s="92"/>
      <c r="OLZ329" s="92"/>
      <c r="OMA329" s="92"/>
      <c r="OMB329" s="92"/>
      <c r="OMC329" s="92"/>
      <c r="OMD329" s="92"/>
      <c r="OME329" s="92"/>
      <c r="OMF329" s="92"/>
      <c r="OMG329" s="92"/>
      <c r="OMH329" s="92"/>
      <c r="OMI329" s="92"/>
      <c r="OMJ329" s="92"/>
      <c r="OMK329" s="92"/>
      <c r="OML329" s="92"/>
      <c r="OMM329" s="92"/>
      <c r="OMN329" s="92"/>
      <c r="OMO329" s="92"/>
      <c r="OMP329" s="92"/>
      <c r="OMQ329" s="92"/>
      <c r="OMR329" s="92"/>
      <c r="OMS329" s="92"/>
      <c r="OMT329" s="92"/>
      <c r="OMU329" s="92"/>
      <c r="OMV329" s="92"/>
      <c r="OMW329" s="92"/>
      <c r="OMX329" s="92"/>
      <c r="OMY329" s="92"/>
      <c r="OMZ329" s="92"/>
      <c r="ONA329" s="92"/>
      <c r="ONB329" s="92"/>
      <c r="ONC329" s="92"/>
      <c r="OND329" s="92"/>
      <c r="ONE329" s="92"/>
      <c r="ONF329" s="92"/>
      <c r="ONG329" s="92"/>
      <c r="ONH329" s="92"/>
      <c r="ONI329" s="92"/>
      <c r="ONJ329" s="92"/>
      <c r="ONK329" s="92"/>
      <c r="ONL329" s="92"/>
      <c r="ONM329" s="92"/>
      <c r="ONN329" s="92"/>
      <c r="ONO329" s="92"/>
      <c r="ONP329" s="92"/>
      <c r="ONQ329" s="92"/>
      <c r="ONR329" s="92"/>
      <c r="ONS329" s="92"/>
      <c r="ONT329" s="92"/>
      <c r="ONU329" s="92"/>
      <c r="ONV329" s="92"/>
      <c r="ONW329" s="92"/>
      <c r="ONX329" s="92"/>
      <c r="ONY329" s="92"/>
      <c r="ONZ329" s="92"/>
      <c r="OOA329" s="92"/>
      <c r="OOB329" s="92"/>
      <c r="OOC329" s="92"/>
      <c r="OOD329" s="92"/>
      <c r="OOE329" s="92"/>
      <c r="OOF329" s="92"/>
      <c r="OOG329" s="92"/>
      <c r="OOH329" s="92"/>
      <c r="OOI329" s="92"/>
      <c r="OOJ329" s="92"/>
      <c r="OOK329" s="92"/>
      <c r="OOL329" s="92"/>
      <c r="OOM329" s="92"/>
      <c r="OON329" s="92"/>
      <c r="OOO329" s="92"/>
      <c r="OOP329" s="92"/>
      <c r="OOQ329" s="92"/>
      <c r="OOR329" s="92"/>
      <c r="OOS329" s="92"/>
      <c r="OOT329" s="92"/>
      <c r="OOU329" s="92"/>
      <c r="OOV329" s="92"/>
      <c r="OOW329" s="92"/>
      <c r="OOX329" s="92"/>
      <c r="OOY329" s="92"/>
      <c r="OOZ329" s="92"/>
      <c r="OPA329" s="92"/>
      <c r="OPB329" s="92"/>
      <c r="OPC329" s="92"/>
      <c r="OPD329" s="92"/>
      <c r="OPE329" s="92"/>
      <c r="OPF329" s="92"/>
      <c r="OPG329" s="92"/>
      <c r="OPH329" s="92"/>
      <c r="OPI329" s="92"/>
      <c r="OPJ329" s="92"/>
      <c r="OPK329" s="92"/>
      <c r="OPL329" s="92"/>
      <c r="OPM329" s="92"/>
      <c r="OPN329" s="92"/>
      <c r="OPO329" s="92"/>
      <c r="OPP329" s="92"/>
      <c r="OPQ329" s="92"/>
      <c r="OPR329" s="92"/>
      <c r="OPS329" s="92"/>
      <c r="OPT329" s="92"/>
      <c r="OPU329" s="92"/>
      <c r="OPV329" s="92"/>
      <c r="OPW329" s="92"/>
      <c r="OPX329" s="92"/>
      <c r="OPY329" s="92"/>
      <c r="OPZ329" s="92"/>
      <c r="OQA329" s="92"/>
      <c r="OQB329" s="92"/>
      <c r="OQC329" s="92"/>
      <c r="OQD329" s="92"/>
      <c r="OQE329" s="92"/>
      <c r="OQF329" s="92"/>
      <c r="OQG329" s="92"/>
      <c r="OQH329" s="92"/>
      <c r="OQI329" s="92"/>
      <c r="OQJ329" s="92"/>
      <c r="OQK329" s="92"/>
      <c r="OQL329" s="92"/>
      <c r="OQM329" s="92"/>
      <c r="OQN329" s="92"/>
      <c r="OQO329" s="92"/>
      <c r="OQP329" s="92"/>
      <c r="OQQ329" s="92"/>
      <c r="OQR329" s="92"/>
      <c r="OQS329" s="92"/>
      <c r="OQT329" s="92"/>
      <c r="OQU329" s="92"/>
      <c r="OQV329" s="92"/>
      <c r="OQW329" s="92"/>
      <c r="OQX329" s="92"/>
      <c r="OQY329" s="92"/>
      <c r="OQZ329" s="92"/>
      <c r="ORA329" s="92"/>
      <c r="ORB329" s="92"/>
      <c r="ORC329" s="92"/>
      <c r="ORD329" s="92"/>
      <c r="ORE329" s="92"/>
      <c r="ORF329" s="92"/>
      <c r="ORG329" s="92"/>
      <c r="ORH329" s="92"/>
      <c r="ORI329" s="92"/>
      <c r="ORJ329" s="92"/>
      <c r="ORK329" s="92"/>
      <c r="ORL329" s="92"/>
      <c r="ORM329" s="92"/>
      <c r="ORN329" s="92"/>
      <c r="ORO329" s="92"/>
      <c r="ORP329" s="92"/>
      <c r="ORQ329" s="92"/>
      <c r="ORR329" s="92"/>
      <c r="ORS329" s="92"/>
      <c r="ORT329" s="92"/>
      <c r="ORU329" s="92"/>
      <c r="ORV329" s="92"/>
      <c r="ORW329" s="92"/>
      <c r="ORX329" s="92"/>
      <c r="ORY329" s="92"/>
      <c r="ORZ329" s="92"/>
      <c r="OSA329" s="92"/>
      <c r="OSB329" s="92"/>
      <c r="OSC329" s="92"/>
      <c r="OSD329" s="92"/>
      <c r="OSE329" s="92"/>
      <c r="OSF329" s="92"/>
      <c r="OSG329" s="92"/>
      <c r="OSH329" s="92"/>
      <c r="OSI329" s="92"/>
      <c r="OSJ329" s="92"/>
      <c r="OSK329" s="92"/>
      <c r="OSL329" s="92"/>
      <c r="OSM329" s="92"/>
      <c r="OSN329" s="92"/>
      <c r="OSO329" s="92"/>
      <c r="OSP329" s="92"/>
      <c r="OSQ329" s="92"/>
      <c r="OSR329" s="92"/>
      <c r="OSS329" s="92"/>
      <c r="OST329" s="92"/>
      <c r="OSU329" s="92"/>
      <c r="OSV329" s="92"/>
      <c r="OSW329" s="92"/>
      <c r="OSX329" s="92"/>
      <c r="OSY329" s="92"/>
      <c r="OSZ329" s="92"/>
      <c r="OTA329" s="92"/>
      <c r="OTB329" s="92"/>
      <c r="OTC329" s="92"/>
      <c r="OTD329" s="92"/>
      <c r="OTE329" s="92"/>
      <c r="OTF329" s="92"/>
      <c r="OTG329" s="92"/>
      <c r="OTH329" s="92"/>
      <c r="OTI329" s="92"/>
      <c r="OTJ329" s="92"/>
      <c r="OTK329" s="92"/>
      <c r="OTL329" s="92"/>
      <c r="OTM329" s="92"/>
      <c r="OTN329" s="92"/>
      <c r="OTO329" s="92"/>
      <c r="OTP329" s="92"/>
      <c r="OTQ329" s="92"/>
      <c r="OTR329" s="92"/>
      <c r="OTS329" s="92"/>
      <c r="OTT329" s="92"/>
      <c r="OTU329" s="92"/>
      <c r="OTV329" s="92"/>
      <c r="OTW329" s="92"/>
      <c r="OTX329" s="92"/>
      <c r="OTY329" s="92"/>
      <c r="OTZ329" s="92"/>
      <c r="OUA329" s="92"/>
      <c r="OUB329" s="92"/>
      <c r="OUC329" s="92"/>
      <c r="OUD329" s="92"/>
      <c r="OUE329" s="92"/>
      <c r="OUF329" s="92"/>
      <c r="OUG329" s="92"/>
      <c r="OUH329" s="92"/>
      <c r="OUI329" s="92"/>
      <c r="OUJ329" s="92"/>
      <c r="OUK329" s="92"/>
      <c r="OUL329" s="92"/>
      <c r="OUM329" s="92"/>
      <c r="OUN329" s="92"/>
      <c r="OUO329" s="92"/>
      <c r="OUP329" s="92"/>
      <c r="OUQ329" s="92"/>
      <c r="OUR329" s="92"/>
      <c r="OUS329" s="92"/>
      <c r="OUT329" s="92"/>
      <c r="OUU329" s="92"/>
      <c r="OUV329" s="92"/>
      <c r="OUW329" s="92"/>
      <c r="OUX329" s="92"/>
      <c r="OUY329" s="92"/>
      <c r="OUZ329" s="92"/>
      <c r="OVA329" s="92"/>
      <c r="OVB329" s="92"/>
      <c r="OVC329" s="92"/>
      <c r="OVD329" s="92"/>
      <c r="OVE329" s="92"/>
      <c r="OVF329" s="92"/>
      <c r="OVG329" s="92"/>
      <c r="OVH329" s="92"/>
      <c r="OVI329" s="92"/>
      <c r="OVJ329" s="92"/>
      <c r="OVK329" s="92"/>
      <c r="OVL329" s="92"/>
      <c r="OVM329" s="92"/>
      <c r="OVN329" s="92"/>
      <c r="OVO329" s="92"/>
      <c r="OVP329" s="92"/>
      <c r="OVQ329" s="92"/>
      <c r="OVR329" s="92"/>
      <c r="OVS329" s="92"/>
      <c r="OVT329" s="92"/>
      <c r="OVU329" s="92"/>
      <c r="OVV329" s="92"/>
      <c r="OVW329" s="92"/>
      <c r="OVX329" s="92"/>
      <c r="OVY329" s="92"/>
      <c r="OVZ329" s="92"/>
      <c r="OWA329" s="92"/>
      <c r="OWB329" s="92"/>
      <c r="OWC329" s="92"/>
      <c r="OWD329" s="92"/>
      <c r="OWE329" s="92"/>
      <c r="OWF329" s="92"/>
      <c r="OWG329" s="92"/>
      <c r="OWH329" s="92"/>
      <c r="OWI329" s="92"/>
      <c r="OWJ329" s="92"/>
      <c r="OWK329" s="92"/>
      <c r="OWL329" s="92"/>
      <c r="OWM329" s="92"/>
      <c r="OWN329" s="92"/>
      <c r="OWO329" s="92"/>
      <c r="OWP329" s="92"/>
      <c r="OWQ329" s="92"/>
      <c r="OWR329" s="92"/>
      <c r="OWS329" s="92"/>
      <c r="OWT329" s="92"/>
      <c r="OWU329" s="92"/>
      <c r="OWV329" s="92"/>
      <c r="OWW329" s="92"/>
      <c r="OWX329" s="92"/>
      <c r="OWY329" s="92"/>
      <c r="OWZ329" s="92"/>
      <c r="OXA329" s="92"/>
      <c r="OXB329" s="92"/>
      <c r="OXC329" s="92"/>
      <c r="OXD329" s="92"/>
      <c r="OXE329" s="92"/>
      <c r="OXF329" s="92"/>
      <c r="OXG329" s="92"/>
      <c r="OXH329" s="92"/>
      <c r="OXI329" s="92"/>
      <c r="OXJ329" s="92"/>
      <c r="OXK329" s="92"/>
      <c r="OXL329" s="92"/>
      <c r="OXM329" s="92"/>
      <c r="OXN329" s="92"/>
      <c r="OXO329" s="92"/>
      <c r="OXP329" s="92"/>
      <c r="OXQ329" s="92"/>
      <c r="OXR329" s="92"/>
      <c r="OXS329" s="92"/>
      <c r="OXT329" s="92"/>
      <c r="OXU329" s="92"/>
      <c r="OXV329" s="92"/>
      <c r="OXW329" s="92"/>
      <c r="OXX329" s="92"/>
      <c r="OXY329" s="92"/>
      <c r="OXZ329" s="92"/>
      <c r="OYA329" s="92"/>
      <c r="OYB329" s="92"/>
      <c r="OYC329" s="92"/>
      <c r="OYD329" s="92"/>
      <c r="OYE329" s="92"/>
      <c r="OYF329" s="92"/>
      <c r="OYG329" s="92"/>
      <c r="OYH329" s="92"/>
      <c r="OYI329" s="92"/>
      <c r="OYJ329" s="92"/>
      <c r="OYK329" s="92"/>
      <c r="OYL329" s="92"/>
      <c r="OYM329" s="92"/>
      <c r="OYN329" s="92"/>
      <c r="OYO329" s="92"/>
      <c r="OYP329" s="92"/>
      <c r="OYQ329" s="92"/>
      <c r="OYR329" s="92"/>
      <c r="OYS329" s="92"/>
      <c r="OYT329" s="92"/>
      <c r="OYU329" s="92"/>
      <c r="OYV329" s="92"/>
      <c r="OYW329" s="92"/>
      <c r="OYX329" s="92"/>
      <c r="OYY329" s="92"/>
      <c r="OYZ329" s="92"/>
      <c r="OZA329" s="92"/>
      <c r="OZB329" s="92"/>
      <c r="OZC329" s="92"/>
      <c r="OZD329" s="92"/>
      <c r="OZE329" s="92"/>
      <c r="OZF329" s="92"/>
      <c r="OZG329" s="92"/>
      <c r="OZH329" s="92"/>
      <c r="OZI329" s="92"/>
      <c r="OZJ329" s="92"/>
      <c r="OZK329" s="92"/>
      <c r="OZL329" s="92"/>
      <c r="OZM329" s="92"/>
      <c r="OZN329" s="92"/>
      <c r="OZO329" s="92"/>
      <c r="OZP329" s="92"/>
      <c r="OZQ329" s="92"/>
      <c r="OZR329" s="92"/>
      <c r="OZS329" s="92"/>
      <c r="OZT329" s="92"/>
      <c r="OZU329" s="92"/>
      <c r="OZV329" s="92"/>
      <c r="OZW329" s="92"/>
      <c r="OZX329" s="92"/>
      <c r="OZY329" s="92"/>
      <c r="OZZ329" s="92"/>
      <c r="PAA329" s="92"/>
      <c r="PAB329" s="92"/>
      <c r="PAC329" s="92"/>
      <c r="PAD329" s="92"/>
      <c r="PAE329" s="92"/>
      <c r="PAF329" s="92"/>
      <c r="PAG329" s="92"/>
      <c r="PAH329" s="92"/>
      <c r="PAI329" s="92"/>
      <c r="PAJ329" s="92"/>
      <c r="PAK329" s="92"/>
      <c r="PAL329" s="92"/>
      <c r="PAM329" s="92"/>
      <c r="PAN329" s="92"/>
      <c r="PAO329" s="92"/>
      <c r="PAP329" s="92"/>
      <c r="PAQ329" s="92"/>
      <c r="PAR329" s="92"/>
      <c r="PAS329" s="92"/>
      <c r="PAT329" s="92"/>
      <c r="PAU329" s="92"/>
      <c r="PAV329" s="92"/>
      <c r="PAW329" s="92"/>
      <c r="PAX329" s="92"/>
      <c r="PAY329" s="92"/>
      <c r="PAZ329" s="92"/>
      <c r="PBA329" s="92"/>
      <c r="PBB329" s="92"/>
      <c r="PBC329" s="92"/>
      <c r="PBD329" s="92"/>
      <c r="PBE329" s="92"/>
      <c r="PBF329" s="92"/>
      <c r="PBG329" s="92"/>
      <c r="PBH329" s="92"/>
      <c r="PBI329" s="92"/>
      <c r="PBJ329" s="92"/>
      <c r="PBK329" s="92"/>
      <c r="PBL329" s="92"/>
      <c r="PBM329" s="92"/>
      <c r="PBN329" s="92"/>
      <c r="PBO329" s="92"/>
      <c r="PBP329" s="92"/>
      <c r="PBQ329" s="92"/>
      <c r="PBR329" s="92"/>
      <c r="PBS329" s="92"/>
      <c r="PBT329" s="92"/>
      <c r="PBU329" s="92"/>
      <c r="PBV329" s="92"/>
      <c r="PBW329" s="92"/>
      <c r="PBX329" s="92"/>
      <c r="PBY329" s="92"/>
      <c r="PBZ329" s="92"/>
      <c r="PCA329" s="92"/>
      <c r="PCB329" s="92"/>
      <c r="PCC329" s="92"/>
      <c r="PCD329" s="92"/>
      <c r="PCE329" s="92"/>
      <c r="PCF329" s="92"/>
      <c r="PCG329" s="92"/>
      <c r="PCH329" s="92"/>
      <c r="PCI329" s="92"/>
      <c r="PCJ329" s="92"/>
      <c r="PCK329" s="92"/>
      <c r="PCL329" s="92"/>
      <c r="PCM329" s="92"/>
      <c r="PCN329" s="92"/>
      <c r="PCO329" s="92"/>
      <c r="PCP329" s="92"/>
      <c r="PCQ329" s="92"/>
      <c r="PCR329" s="92"/>
      <c r="PCS329" s="92"/>
      <c r="PCT329" s="92"/>
      <c r="PCU329" s="92"/>
      <c r="PCV329" s="92"/>
      <c r="PCW329" s="92"/>
      <c r="PCX329" s="92"/>
      <c r="PCY329" s="92"/>
      <c r="PCZ329" s="92"/>
      <c r="PDA329" s="92"/>
      <c r="PDB329" s="92"/>
      <c r="PDC329" s="92"/>
      <c r="PDD329" s="92"/>
      <c r="PDE329" s="92"/>
      <c r="PDF329" s="92"/>
      <c r="PDG329" s="92"/>
      <c r="PDH329" s="92"/>
      <c r="PDI329" s="92"/>
      <c r="PDJ329" s="92"/>
      <c r="PDK329" s="92"/>
      <c r="PDL329" s="92"/>
      <c r="PDM329" s="92"/>
      <c r="PDN329" s="92"/>
      <c r="PDO329" s="92"/>
      <c r="PDP329" s="92"/>
      <c r="PDQ329" s="92"/>
      <c r="PDR329" s="92"/>
      <c r="PDS329" s="92"/>
      <c r="PDT329" s="92"/>
      <c r="PDU329" s="92"/>
      <c r="PDV329" s="92"/>
      <c r="PDW329" s="92"/>
      <c r="PDX329" s="92"/>
      <c r="PDY329" s="92"/>
      <c r="PDZ329" s="92"/>
      <c r="PEA329" s="92"/>
      <c r="PEB329" s="92"/>
      <c r="PEC329" s="92"/>
      <c r="PED329" s="92"/>
      <c r="PEE329" s="92"/>
      <c r="PEF329" s="92"/>
      <c r="PEG329" s="92"/>
      <c r="PEH329" s="92"/>
      <c r="PEI329" s="92"/>
      <c r="PEJ329" s="92"/>
      <c r="PEK329" s="92"/>
      <c r="PEL329" s="92"/>
      <c r="PEM329" s="92"/>
      <c r="PEN329" s="92"/>
      <c r="PEO329" s="92"/>
      <c r="PEP329" s="92"/>
      <c r="PEQ329" s="92"/>
      <c r="PER329" s="92"/>
      <c r="PES329" s="92"/>
      <c r="PET329" s="92"/>
      <c r="PEU329" s="92"/>
      <c r="PEV329" s="92"/>
      <c r="PEW329" s="92"/>
      <c r="PEX329" s="92"/>
      <c r="PEY329" s="92"/>
      <c r="PEZ329" s="92"/>
      <c r="PFA329" s="92"/>
      <c r="PFB329" s="92"/>
      <c r="PFC329" s="92"/>
      <c r="PFD329" s="92"/>
      <c r="PFE329" s="92"/>
      <c r="PFF329" s="92"/>
      <c r="PFG329" s="92"/>
      <c r="PFH329" s="92"/>
      <c r="PFI329" s="92"/>
      <c r="PFJ329" s="92"/>
      <c r="PFK329" s="92"/>
      <c r="PFL329" s="92"/>
      <c r="PFM329" s="92"/>
      <c r="PFN329" s="92"/>
      <c r="PFO329" s="92"/>
      <c r="PFP329" s="92"/>
      <c r="PFQ329" s="92"/>
      <c r="PFR329" s="92"/>
      <c r="PFS329" s="92"/>
      <c r="PFT329" s="92"/>
      <c r="PFU329" s="92"/>
      <c r="PFV329" s="92"/>
      <c r="PFW329" s="92"/>
      <c r="PFX329" s="92"/>
      <c r="PFY329" s="92"/>
      <c r="PFZ329" s="92"/>
      <c r="PGA329" s="92"/>
      <c r="PGB329" s="92"/>
      <c r="PGC329" s="92"/>
      <c r="PGD329" s="92"/>
      <c r="PGE329" s="92"/>
      <c r="PGF329" s="92"/>
      <c r="PGG329" s="92"/>
      <c r="PGH329" s="92"/>
      <c r="PGI329" s="92"/>
      <c r="PGJ329" s="92"/>
      <c r="PGK329" s="92"/>
      <c r="PGL329" s="92"/>
      <c r="PGM329" s="92"/>
      <c r="PGN329" s="92"/>
      <c r="PGO329" s="92"/>
      <c r="PGP329" s="92"/>
      <c r="PGQ329" s="92"/>
      <c r="PGR329" s="92"/>
      <c r="PGS329" s="92"/>
      <c r="PGT329" s="92"/>
      <c r="PGU329" s="92"/>
      <c r="PGV329" s="92"/>
      <c r="PGW329" s="92"/>
      <c r="PGX329" s="92"/>
      <c r="PGY329" s="92"/>
      <c r="PGZ329" s="92"/>
      <c r="PHA329" s="92"/>
      <c r="PHB329" s="92"/>
      <c r="PHC329" s="92"/>
      <c r="PHD329" s="92"/>
      <c r="PHE329" s="92"/>
      <c r="PHF329" s="92"/>
      <c r="PHG329" s="92"/>
      <c r="PHH329" s="92"/>
      <c r="PHI329" s="92"/>
      <c r="PHJ329" s="92"/>
      <c r="PHK329" s="92"/>
      <c r="PHL329" s="92"/>
      <c r="PHM329" s="92"/>
      <c r="PHN329" s="92"/>
      <c r="PHO329" s="92"/>
      <c r="PHP329" s="92"/>
      <c r="PHQ329" s="92"/>
      <c r="PHR329" s="92"/>
      <c r="PHS329" s="92"/>
      <c r="PHT329" s="92"/>
      <c r="PHU329" s="92"/>
      <c r="PHV329" s="92"/>
      <c r="PHW329" s="92"/>
      <c r="PHX329" s="92"/>
      <c r="PHY329" s="92"/>
      <c r="PHZ329" s="92"/>
      <c r="PIA329" s="92"/>
      <c r="PIB329" s="92"/>
      <c r="PIC329" s="92"/>
      <c r="PID329" s="92"/>
      <c r="PIE329" s="92"/>
      <c r="PIF329" s="92"/>
      <c r="PIG329" s="92"/>
      <c r="PIH329" s="92"/>
      <c r="PII329" s="92"/>
      <c r="PIJ329" s="92"/>
      <c r="PIK329" s="92"/>
      <c r="PIL329" s="92"/>
      <c r="PIM329" s="92"/>
      <c r="PIN329" s="92"/>
      <c r="PIO329" s="92"/>
      <c r="PIP329" s="92"/>
      <c r="PIQ329" s="92"/>
      <c r="PIR329" s="92"/>
      <c r="PIS329" s="92"/>
      <c r="PIT329" s="92"/>
      <c r="PIU329" s="92"/>
      <c r="PIV329" s="92"/>
      <c r="PIW329" s="92"/>
      <c r="PIX329" s="92"/>
      <c r="PIY329" s="92"/>
      <c r="PIZ329" s="92"/>
      <c r="PJA329" s="92"/>
      <c r="PJB329" s="92"/>
      <c r="PJC329" s="92"/>
      <c r="PJD329" s="92"/>
      <c r="PJE329" s="92"/>
      <c r="PJF329" s="92"/>
      <c r="PJG329" s="92"/>
      <c r="PJH329" s="92"/>
      <c r="PJI329" s="92"/>
      <c r="PJJ329" s="92"/>
      <c r="PJK329" s="92"/>
      <c r="PJL329" s="92"/>
      <c r="PJM329" s="92"/>
      <c r="PJN329" s="92"/>
      <c r="PJO329" s="92"/>
      <c r="PJP329" s="92"/>
      <c r="PJQ329" s="92"/>
      <c r="PJR329" s="92"/>
      <c r="PJS329" s="92"/>
      <c r="PJT329" s="92"/>
      <c r="PJU329" s="92"/>
      <c r="PJV329" s="92"/>
      <c r="PJW329" s="92"/>
      <c r="PJX329" s="92"/>
      <c r="PJY329" s="92"/>
      <c r="PJZ329" s="92"/>
      <c r="PKA329" s="92"/>
      <c r="PKB329" s="92"/>
      <c r="PKC329" s="92"/>
      <c r="PKD329" s="92"/>
      <c r="PKE329" s="92"/>
      <c r="PKF329" s="92"/>
      <c r="PKG329" s="92"/>
      <c r="PKH329" s="92"/>
      <c r="PKI329" s="92"/>
      <c r="PKJ329" s="92"/>
      <c r="PKK329" s="92"/>
      <c r="PKL329" s="92"/>
      <c r="PKM329" s="92"/>
      <c r="PKN329" s="92"/>
      <c r="PKO329" s="92"/>
      <c r="PKP329" s="92"/>
      <c r="PKQ329" s="92"/>
      <c r="PKR329" s="92"/>
      <c r="PKS329" s="92"/>
      <c r="PKT329" s="92"/>
      <c r="PKU329" s="92"/>
      <c r="PKV329" s="92"/>
      <c r="PKW329" s="92"/>
      <c r="PKX329" s="92"/>
      <c r="PKY329" s="92"/>
      <c r="PKZ329" s="92"/>
      <c r="PLA329" s="92"/>
      <c r="PLB329" s="92"/>
      <c r="PLC329" s="92"/>
      <c r="PLD329" s="92"/>
      <c r="PLE329" s="92"/>
      <c r="PLF329" s="92"/>
      <c r="PLG329" s="92"/>
      <c r="PLH329" s="92"/>
      <c r="PLI329" s="92"/>
      <c r="PLJ329" s="92"/>
      <c r="PLK329" s="92"/>
      <c r="PLL329" s="92"/>
      <c r="PLM329" s="92"/>
      <c r="PLN329" s="92"/>
      <c r="PLO329" s="92"/>
      <c r="PLP329" s="92"/>
      <c r="PLQ329" s="92"/>
      <c r="PLR329" s="92"/>
      <c r="PLS329" s="92"/>
      <c r="PLT329" s="92"/>
      <c r="PLU329" s="92"/>
      <c r="PLV329" s="92"/>
      <c r="PLW329" s="92"/>
      <c r="PLX329" s="92"/>
      <c r="PLY329" s="92"/>
      <c r="PLZ329" s="92"/>
      <c r="PMA329" s="92"/>
      <c r="PMB329" s="92"/>
      <c r="PMC329" s="92"/>
      <c r="PMD329" s="92"/>
      <c r="PME329" s="92"/>
      <c r="PMF329" s="92"/>
      <c r="PMG329" s="92"/>
      <c r="PMH329" s="92"/>
      <c r="PMI329" s="92"/>
      <c r="PMJ329" s="92"/>
      <c r="PMK329" s="92"/>
      <c r="PML329" s="92"/>
      <c r="PMM329" s="92"/>
      <c r="PMN329" s="92"/>
      <c r="PMO329" s="92"/>
      <c r="PMP329" s="92"/>
      <c r="PMQ329" s="92"/>
      <c r="PMR329" s="92"/>
      <c r="PMS329" s="92"/>
      <c r="PMT329" s="92"/>
      <c r="PMU329" s="92"/>
      <c r="PMV329" s="92"/>
      <c r="PMW329" s="92"/>
      <c r="PMX329" s="92"/>
      <c r="PMY329" s="92"/>
      <c r="PMZ329" s="92"/>
      <c r="PNA329" s="92"/>
      <c r="PNB329" s="92"/>
      <c r="PNC329" s="92"/>
      <c r="PND329" s="92"/>
      <c r="PNE329" s="92"/>
      <c r="PNF329" s="92"/>
      <c r="PNG329" s="92"/>
      <c r="PNH329" s="92"/>
      <c r="PNI329" s="92"/>
      <c r="PNJ329" s="92"/>
      <c r="PNK329" s="92"/>
      <c r="PNL329" s="92"/>
      <c r="PNM329" s="92"/>
      <c r="PNN329" s="92"/>
      <c r="PNO329" s="92"/>
      <c r="PNP329" s="92"/>
      <c r="PNQ329" s="92"/>
      <c r="PNR329" s="92"/>
      <c r="PNS329" s="92"/>
      <c r="PNT329" s="92"/>
      <c r="PNU329" s="92"/>
      <c r="PNV329" s="92"/>
      <c r="PNW329" s="92"/>
      <c r="PNX329" s="92"/>
      <c r="PNY329" s="92"/>
      <c r="PNZ329" s="92"/>
      <c r="POA329" s="92"/>
      <c r="POB329" s="92"/>
      <c r="POC329" s="92"/>
      <c r="POD329" s="92"/>
      <c r="POE329" s="92"/>
      <c r="POF329" s="92"/>
      <c r="POG329" s="92"/>
      <c r="POH329" s="92"/>
      <c r="POI329" s="92"/>
      <c r="POJ329" s="92"/>
      <c r="POK329" s="92"/>
      <c r="POL329" s="92"/>
      <c r="POM329" s="92"/>
      <c r="PON329" s="92"/>
      <c r="POO329" s="92"/>
      <c r="POP329" s="92"/>
      <c r="POQ329" s="92"/>
      <c r="POR329" s="92"/>
      <c r="POS329" s="92"/>
      <c r="POT329" s="92"/>
      <c r="POU329" s="92"/>
      <c r="POV329" s="92"/>
      <c r="POW329" s="92"/>
      <c r="POX329" s="92"/>
      <c r="POY329" s="92"/>
      <c r="POZ329" s="92"/>
      <c r="PPA329" s="92"/>
      <c r="PPB329" s="92"/>
      <c r="PPC329" s="92"/>
      <c r="PPD329" s="92"/>
      <c r="PPE329" s="92"/>
      <c r="PPF329" s="92"/>
      <c r="PPG329" s="92"/>
      <c r="PPH329" s="92"/>
      <c r="PPI329" s="92"/>
      <c r="PPJ329" s="92"/>
      <c r="PPK329" s="92"/>
      <c r="PPL329" s="92"/>
      <c r="PPM329" s="92"/>
      <c r="PPN329" s="92"/>
      <c r="PPO329" s="92"/>
      <c r="PPP329" s="92"/>
      <c r="PPQ329" s="92"/>
      <c r="PPR329" s="92"/>
      <c r="PPS329" s="92"/>
      <c r="PPT329" s="92"/>
      <c r="PPU329" s="92"/>
      <c r="PPV329" s="92"/>
      <c r="PPW329" s="92"/>
      <c r="PPX329" s="92"/>
      <c r="PPY329" s="92"/>
      <c r="PPZ329" s="92"/>
      <c r="PQA329" s="92"/>
      <c r="PQB329" s="92"/>
      <c r="PQC329" s="92"/>
      <c r="PQD329" s="92"/>
      <c r="PQE329" s="92"/>
      <c r="PQF329" s="92"/>
      <c r="PQG329" s="92"/>
      <c r="PQH329" s="92"/>
      <c r="PQI329" s="92"/>
      <c r="PQJ329" s="92"/>
      <c r="PQK329" s="92"/>
      <c r="PQL329" s="92"/>
      <c r="PQM329" s="92"/>
      <c r="PQN329" s="92"/>
      <c r="PQO329" s="92"/>
      <c r="PQP329" s="92"/>
      <c r="PQQ329" s="92"/>
      <c r="PQR329" s="92"/>
      <c r="PQS329" s="92"/>
      <c r="PQT329" s="92"/>
      <c r="PQU329" s="92"/>
      <c r="PQV329" s="92"/>
      <c r="PQW329" s="92"/>
      <c r="PQX329" s="92"/>
      <c r="PQY329" s="92"/>
      <c r="PQZ329" s="92"/>
      <c r="PRA329" s="92"/>
      <c r="PRB329" s="92"/>
      <c r="PRC329" s="92"/>
      <c r="PRD329" s="92"/>
      <c r="PRE329" s="92"/>
      <c r="PRF329" s="92"/>
      <c r="PRG329" s="92"/>
      <c r="PRH329" s="92"/>
      <c r="PRI329" s="92"/>
      <c r="PRJ329" s="92"/>
      <c r="PRK329" s="92"/>
      <c r="PRL329" s="92"/>
      <c r="PRM329" s="92"/>
      <c r="PRN329" s="92"/>
      <c r="PRO329" s="92"/>
      <c r="PRP329" s="92"/>
      <c r="PRQ329" s="92"/>
      <c r="PRR329" s="92"/>
      <c r="PRS329" s="92"/>
      <c r="PRT329" s="92"/>
      <c r="PRU329" s="92"/>
      <c r="PRV329" s="92"/>
      <c r="PRW329" s="92"/>
      <c r="PRX329" s="92"/>
      <c r="PRY329" s="92"/>
      <c r="PRZ329" s="92"/>
      <c r="PSA329" s="92"/>
      <c r="PSB329" s="92"/>
      <c r="PSC329" s="92"/>
      <c r="PSD329" s="92"/>
      <c r="PSE329" s="92"/>
      <c r="PSF329" s="92"/>
      <c r="PSG329" s="92"/>
      <c r="PSH329" s="92"/>
      <c r="PSI329" s="92"/>
      <c r="PSJ329" s="92"/>
      <c r="PSK329" s="92"/>
      <c r="PSL329" s="92"/>
      <c r="PSM329" s="92"/>
      <c r="PSN329" s="92"/>
      <c r="PSO329" s="92"/>
      <c r="PSP329" s="92"/>
      <c r="PSQ329" s="92"/>
      <c r="PSR329" s="92"/>
      <c r="PSS329" s="92"/>
      <c r="PST329" s="92"/>
      <c r="PSU329" s="92"/>
      <c r="PSV329" s="92"/>
      <c r="PSW329" s="92"/>
      <c r="PSX329" s="92"/>
      <c r="PSY329" s="92"/>
      <c r="PSZ329" s="92"/>
      <c r="PTA329" s="92"/>
      <c r="PTB329" s="92"/>
      <c r="PTC329" s="92"/>
      <c r="PTD329" s="92"/>
      <c r="PTE329" s="92"/>
      <c r="PTF329" s="92"/>
      <c r="PTG329" s="92"/>
      <c r="PTH329" s="92"/>
      <c r="PTI329" s="92"/>
      <c r="PTJ329" s="92"/>
      <c r="PTK329" s="92"/>
      <c r="PTL329" s="92"/>
      <c r="PTM329" s="92"/>
      <c r="PTN329" s="92"/>
      <c r="PTO329" s="92"/>
      <c r="PTP329" s="92"/>
      <c r="PTQ329" s="92"/>
      <c r="PTR329" s="92"/>
      <c r="PTS329" s="92"/>
      <c r="PTT329" s="92"/>
      <c r="PTU329" s="92"/>
      <c r="PTV329" s="92"/>
      <c r="PTW329" s="92"/>
      <c r="PTX329" s="92"/>
      <c r="PTY329" s="92"/>
      <c r="PTZ329" s="92"/>
      <c r="PUA329" s="92"/>
      <c r="PUB329" s="92"/>
      <c r="PUC329" s="92"/>
      <c r="PUD329" s="92"/>
      <c r="PUE329" s="92"/>
      <c r="PUF329" s="92"/>
      <c r="PUG329" s="92"/>
      <c r="PUH329" s="92"/>
      <c r="PUI329" s="92"/>
      <c r="PUJ329" s="92"/>
      <c r="PUK329" s="92"/>
      <c r="PUL329" s="92"/>
      <c r="PUM329" s="92"/>
      <c r="PUN329" s="92"/>
      <c r="PUO329" s="92"/>
      <c r="PUP329" s="92"/>
      <c r="PUQ329" s="92"/>
      <c r="PUR329" s="92"/>
      <c r="PUS329" s="92"/>
      <c r="PUT329" s="92"/>
      <c r="PUU329" s="92"/>
      <c r="PUV329" s="92"/>
      <c r="PUW329" s="92"/>
      <c r="PUX329" s="92"/>
      <c r="PUY329" s="92"/>
      <c r="PUZ329" s="92"/>
      <c r="PVA329" s="92"/>
      <c r="PVB329" s="92"/>
      <c r="PVC329" s="92"/>
      <c r="PVD329" s="92"/>
      <c r="PVE329" s="92"/>
      <c r="PVF329" s="92"/>
      <c r="PVG329" s="92"/>
      <c r="PVH329" s="92"/>
      <c r="PVI329" s="92"/>
      <c r="PVJ329" s="92"/>
      <c r="PVK329" s="92"/>
      <c r="PVL329" s="92"/>
      <c r="PVM329" s="92"/>
      <c r="PVN329" s="92"/>
      <c r="PVO329" s="92"/>
      <c r="PVP329" s="92"/>
      <c r="PVQ329" s="92"/>
      <c r="PVR329" s="92"/>
      <c r="PVS329" s="92"/>
      <c r="PVT329" s="92"/>
      <c r="PVU329" s="92"/>
      <c r="PVV329" s="92"/>
      <c r="PVW329" s="92"/>
      <c r="PVX329" s="92"/>
      <c r="PVY329" s="92"/>
      <c r="PVZ329" s="92"/>
      <c r="PWA329" s="92"/>
      <c r="PWB329" s="92"/>
      <c r="PWC329" s="92"/>
      <c r="PWD329" s="92"/>
      <c r="PWE329" s="92"/>
      <c r="PWF329" s="92"/>
      <c r="PWG329" s="92"/>
      <c r="PWH329" s="92"/>
      <c r="PWI329" s="92"/>
      <c r="PWJ329" s="92"/>
      <c r="PWK329" s="92"/>
      <c r="PWL329" s="92"/>
      <c r="PWM329" s="92"/>
      <c r="PWN329" s="92"/>
      <c r="PWO329" s="92"/>
      <c r="PWP329" s="92"/>
      <c r="PWQ329" s="92"/>
      <c r="PWR329" s="92"/>
      <c r="PWS329" s="92"/>
      <c r="PWT329" s="92"/>
      <c r="PWU329" s="92"/>
      <c r="PWV329" s="92"/>
      <c r="PWW329" s="92"/>
      <c r="PWX329" s="92"/>
      <c r="PWY329" s="92"/>
      <c r="PWZ329" s="92"/>
      <c r="PXA329" s="92"/>
      <c r="PXB329" s="92"/>
      <c r="PXC329" s="92"/>
      <c r="PXD329" s="92"/>
      <c r="PXE329" s="92"/>
      <c r="PXF329" s="92"/>
      <c r="PXG329" s="92"/>
      <c r="PXH329" s="92"/>
      <c r="PXI329" s="92"/>
      <c r="PXJ329" s="92"/>
      <c r="PXK329" s="92"/>
      <c r="PXL329" s="92"/>
      <c r="PXM329" s="92"/>
      <c r="PXN329" s="92"/>
      <c r="PXO329" s="92"/>
      <c r="PXP329" s="92"/>
      <c r="PXQ329" s="92"/>
      <c r="PXR329" s="92"/>
      <c r="PXS329" s="92"/>
      <c r="PXT329" s="92"/>
      <c r="PXU329" s="92"/>
      <c r="PXV329" s="92"/>
      <c r="PXW329" s="92"/>
      <c r="PXX329" s="92"/>
      <c r="PXY329" s="92"/>
      <c r="PXZ329" s="92"/>
      <c r="PYA329" s="92"/>
      <c r="PYB329" s="92"/>
      <c r="PYC329" s="92"/>
      <c r="PYD329" s="92"/>
      <c r="PYE329" s="92"/>
      <c r="PYF329" s="92"/>
      <c r="PYG329" s="92"/>
      <c r="PYH329" s="92"/>
      <c r="PYI329" s="92"/>
      <c r="PYJ329" s="92"/>
      <c r="PYK329" s="92"/>
      <c r="PYL329" s="92"/>
      <c r="PYM329" s="92"/>
      <c r="PYN329" s="92"/>
      <c r="PYO329" s="92"/>
      <c r="PYP329" s="92"/>
      <c r="PYQ329" s="92"/>
      <c r="PYR329" s="92"/>
      <c r="PYS329" s="92"/>
      <c r="PYT329" s="92"/>
      <c r="PYU329" s="92"/>
      <c r="PYV329" s="92"/>
      <c r="PYW329" s="92"/>
      <c r="PYX329" s="92"/>
      <c r="PYY329" s="92"/>
      <c r="PYZ329" s="92"/>
      <c r="PZA329" s="92"/>
      <c r="PZB329" s="92"/>
      <c r="PZC329" s="92"/>
      <c r="PZD329" s="92"/>
      <c r="PZE329" s="92"/>
      <c r="PZF329" s="92"/>
      <c r="PZG329" s="92"/>
      <c r="PZH329" s="92"/>
      <c r="PZI329" s="92"/>
      <c r="PZJ329" s="92"/>
      <c r="PZK329" s="92"/>
      <c r="PZL329" s="92"/>
      <c r="PZM329" s="92"/>
      <c r="PZN329" s="92"/>
      <c r="PZO329" s="92"/>
      <c r="PZP329" s="92"/>
      <c r="PZQ329" s="92"/>
      <c r="PZR329" s="92"/>
      <c r="PZS329" s="92"/>
      <c r="PZT329" s="92"/>
      <c r="PZU329" s="92"/>
      <c r="PZV329" s="92"/>
      <c r="PZW329" s="92"/>
      <c r="PZX329" s="92"/>
      <c r="PZY329" s="92"/>
      <c r="PZZ329" s="92"/>
      <c r="QAA329" s="92"/>
      <c r="QAB329" s="92"/>
      <c r="QAC329" s="92"/>
      <c r="QAD329" s="92"/>
      <c r="QAE329" s="92"/>
      <c r="QAF329" s="92"/>
      <c r="QAG329" s="92"/>
      <c r="QAH329" s="92"/>
      <c r="QAI329" s="92"/>
      <c r="QAJ329" s="92"/>
      <c r="QAK329" s="92"/>
      <c r="QAL329" s="92"/>
      <c r="QAM329" s="92"/>
      <c r="QAN329" s="92"/>
      <c r="QAO329" s="92"/>
      <c r="QAP329" s="92"/>
      <c r="QAQ329" s="92"/>
      <c r="QAR329" s="92"/>
      <c r="QAS329" s="92"/>
      <c r="QAT329" s="92"/>
      <c r="QAU329" s="92"/>
      <c r="QAV329" s="92"/>
      <c r="QAW329" s="92"/>
      <c r="QAX329" s="92"/>
      <c r="QAY329" s="92"/>
      <c r="QAZ329" s="92"/>
      <c r="QBA329" s="92"/>
      <c r="QBB329" s="92"/>
      <c r="QBC329" s="92"/>
      <c r="QBD329" s="92"/>
      <c r="QBE329" s="92"/>
      <c r="QBF329" s="92"/>
      <c r="QBG329" s="92"/>
      <c r="QBH329" s="92"/>
      <c r="QBI329" s="92"/>
      <c r="QBJ329" s="92"/>
      <c r="QBK329" s="92"/>
      <c r="QBL329" s="92"/>
      <c r="QBM329" s="92"/>
      <c r="QBN329" s="92"/>
      <c r="QBO329" s="92"/>
      <c r="QBP329" s="92"/>
      <c r="QBQ329" s="92"/>
      <c r="QBR329" s="92"/>
      <c r="QBS329" s="92"/>
      <c r="QBT329" s="92"/>
      <c r="QBU329" s="92"/>
      <c r="QBV329" s="92"/>
      <c r="QBW329" s="92"/>
      <c r="QBX329" s="92"/>
      <c r="QBY329" s="92"/>
      <c r="QBZ329" s="92"/>
      <c r="QCA329" s="92"/>
      <c r="QCB329" s="92"/>
      <c r="QCC329" s="92"/>
      <c r="QCD329" s="92"/>
      <c r="QCE329" s="92"/>
      <c r="QCF329" s="92"/>
      <c r="QCG329" s="92"/>
      <c r="QCH329" s="92"/>
      <c r="QCI329" s="92"/>
      <c r="QCJ329" s="92"/>
      <c r="QCK329" s="92"/>
      <c r="QCL329" s="92"/>
      <c r="QCM329" s="92"/>
      <c r="QCN329" s="92"/>
      <c r="QCO329" s="92"/>
      <c r="QCP329" s="92"/>
      <c r="QCQ329" s="92"/>
      <c r="QCR329" s="92"/>
      <c r="QCS329" s="92"/>
      <c r="QCT329" s="92"/>
      <c r="QCU329" s="92"/>
      <c r="QCV329" s="92"/>
      <c r="QCW329" s="92"/>
      <c r="QCX329" s="92"/>
      <c r="QCY329" s="92"/>
      <c r="QCZ329" s="92"/>
      <c r="QDA329" s="92"/>
      <c r="QDB329" s="92"/>
      <c r="QDC329" s="92"/>
      <c r="QDD329" s="92"/>
      <c r="QDE329" s="92"/>
      <c r="QDF329" s="92"/>
      <c r="QDG329" s="92"/>
      <c r="QDH329" s="92"/>
      <c r="QDI329" s="92"/>
      <c r="QDJ329" s="92"/>
      <c r="QDK329" s="92"/>
      <c r="QDL329" s="92"/>
      <c r="QDM329" s="92"/>
      <c r="QDN329" s="92"/>
      <c r="QDO329" s="92"/>
      <c r="QDP329" s="92"/>
      <c r="QDQ329" s="92"/>
      <c r="QDR329" s="92"/>
      <c r="QDS329" s="92"/>
      <c r="QDT329" s="92"/>
      <c r="QDU329" s="92"/>
      <c r="QDV329" s="92"/>
      <c r="QDW329" s="92"/>
      <c r="QDX329" s="92"/>
      <c r="QDY329" s="92"/>
      <c r="QDZ329" s="92"/>
      <c r="QEA329" s="92"/>
      <c r="QEB329" s="92"/>
      <c r="QEC329" s="92"/>
      <c r="QED329" s="92"/>
      <c r="QEE329" s="92"/>
      <c r="QEF329" s="92"/>
      <c r="QEG329" s="92"/>
      <c r="QEH329" s="92"/>
      <c r="QEI329" s="92"/>
      <c r="QEJ329" s="92"/>
      <c r="QEK329" s="92"/>
      <c r="QEL329" s="92"/>
      <c r="QEM329" s="92"/>
      <c r="QEN329" s="92"/>
      <c r="QEO329" s="92"/>
      <c r="QEP329" s="92"/>
      <c r="QEQ329" s="92"/>
      <c r="QER329" s="92"/>
      <c r="QES329" s="92"/>
      <c r="QET329" s="92"/>
      <c r="QEU329" s="92"/>
      <c r="QEV329" s="92"/>
      <c r="QEW329" s="92"/>
      <c r="QEX329" s="92"/>
      <c r="QEY329" s="92"/>
      <c r="QEZ329" s="92"/>
      <c r="QFA329" s="92"/>
      <c r="QFB329" s="92"/>
      <c r="QFC329" s="92"/>
      <c r="QFD329" s="92"/>
      <c r="QFE329" s="92"/>
      <c r="QFF329" s="92"/>
      <c r="QFG329" s="92"/>
      <c r="QFH329" s="92"/>
      <c r="QFI329" s="92"/>
      <c r="QFJ329" s="92"/>
      <c r="QFK329" s="92"/>
      <c r="QFL329" s="92"/>
      <c r="QFM329" s="92"/>
      <c r="QFN329" s="92"/>
      <c r="QFO329" s="92"/>
      <c r="QFP329" s="92"/>
      <c r="QFQ329" s="92"/>
      <c r="QFR329" s="92"/>
      <c r="QFS329" s="92"/>
      <c r="QFT329" s="92"/>
      <c r="QFU329" s="92"/>
      <c r="QFV329" s="92"/>
      <c r="QFW329" s="92"/>
      <c r="QFX329" s="92"/>
      <c r="QFY329" s="92"/>
      <c r="QFZ329" s="92"/>
      <c r="QGA329" s="92"/>
      <c r="QGB329" s="92"/>
      <c r="QGC329" s="92"/>
      <c r="QGD329" s="92"/>
      <c r="QGE329" s="92"/>
      <c r="QGF329" s="92"/>
      <c r="QGG329" s="92"/>
      <c r="QGH329" s="92"/>
      <c r="QGI329" s="92"/>
      <c r="QGJ329" s="92"/>
      <c r="QGK329" s="92"/>
      <c r="QGL329" s="92"/>
      <c r="QGM329" s="92"/>
      <c r="QGN329" s="92"/>
      <c r="QGO329" s="92"/>
      <c r="QGP329" s="92"/>
      <c r="QGQ329" s="92"/>
      <c r="QGR329" s="92"/>
      <c r="QGS329" s="92"/>
      <c r="QGT329" s="92"/>
      <c r="QGU329" s="92"/>
      <c r="QGV329" s="92"/>
      <c r="QGW329" s="92"/>
      <c r="QGX329" s="92"/>
      <c r="QGY329" s="92"/>
      <c r="QGZ329" s="92"/>
      <c r="QHA329" s="92"/>
      <c r="QHB329" s="92"/>
      <c r="QHC329" s="92"/>
      <c r="QHD329" s="92"/>
      <c r="QHE329" s="92"/>
      <c r="QHF329" s="92"/>
      <c r="QHG329" s="92"/>
      <c r="QHH329" s="92"/>
      <c r="QHI329" s="92"/>
      <c r="QHJ329" s="92"/>
      <c r="QHK329" s="92"/>
      <c r="QHL329" s="92"/>
      <c r="QHM329" s="92"/>
      <c r="QHN329" s="92"/>
      <c r="QHO329" s="92"/>
      <c r="QHP329" s="92"/>
      <c r="QHQ329" s="92"/>
      <c r="QHR329" s="92"/>
      <c r="QHS329" s="92"/>
      <c r="QHT329" s="92"/>
      <c r="QHU329" s="92"/>
      <c r="QHV329" s="92"/>
      <c r="QHW329" s="92"/>
      <c r="QHX329" s="92"/>
      <c r="QHY329" s="92"/>
      <c r="QHZ329" s="92"/>
      <c r="QIA329" s="92"/>
      <c r="QIB329" s="92"/>
      <c r="QIC329" s="92"/>
      <c r="QID329" s="92"/>
      <c r="QIE329" s="92"/>
      <c r="QIF329" s="92"/>
      <c r="QIG329" s="92"/>
      <c r="QIH329" s="92"/>
      <c r="QII329" s="92"/>
      <c r="QIJ329" s="92"/>
      <c r="QIK329" s="92"/>
      <c r="QIL329" s="92"/>
      <c r="QIM329" s="92"/>
      <c r="QIN329" s="92"/>
      <c r="QIO329" s="92"/>
      <c r="QIP329" s="92"/>
      <c r="QIQ329" s="92"/>
      <c r="QIR329" s="92"/>
      <c r="QIS329" s="92"/>
      <c r="QIT329" s="92"/>
      <c r="QIU329" s="92"/>
      <c r="QIV329" s="92"/>
      <c r="QIW329" s="92"/>
      <c r="QIX329" s="92"/>
      <c r="QIY329" s="92"/>
      <c r="QIZ329" s="92"/>
      <c r="QJA329" s="92"/>
      <c r="QJB329" s="92"/>
      <c r="QJC329" s="92"/>
      <c r="QJD329" s="92"/>
      <c r="QJE329" s="92"/>
      <c r="QJF329" s="92"/>
      <c r="QJG329" s="92"/>
      <c r="QJH329" s="92"/>
      <c r="QJI329" s="92"/>
      <c r="QJJ329" s="92"/>
      <c r="QJK329" s="92"/>
      <c r="QJL329" s="92"/>
      <c r="QJM329" s="92"/>
      <c r="QJN329" s="92"/>
      <c r="QJO329" s="92"/>
      <c r="QJP329" s="92"/>
      <c r="QJQ329" s="92"/>
      <c r="QJR329" s="92"/>
      <c r="QJS329" s="92"/>
      <c r="QJT329" s="92"/>
      <c r="QJU329" s="92"/>
      <c r="QJV329" s="92"/>
      <c r="QJW329" s="92"/>
      <c r="QJX329" s="92"/>
      <c r="QJY329" s="92"/>
      <c r="QJZ329" s="92"/>
      <c r="QKA329" s="92"/>
      <c r="QKB329" s="92"/>
      <c r="QKC329" s="92"/>
      <c r="QKD329" s="92"/>
      <c r="QKE329" s="92"/>
      <c r="QKF329" s="92"/>
      <c r="QKG329" s="92"/>
      <c r="QKH329" s="92"/>
      <c r="QKI329" s="92"/>
      <c r="QKJ329" s="92"/>
      <c r="QKK329" s="92"/>
      <c r="QKL329" s="92"/>
      <c r="QKM329" s="92"/>
      <c r="QKN329" s="92"/>
      <c r="QKO329" s="92"/>
      <c r="QKP329" s="92"/>
      <c r="QKQ329" s="92"/>
      <c r="QKR329" s="92"/>
      <c r="QKS329" s="92"/>
      <c r="QKT329" s="92"/>
      <c r="QKU329" s="92"/>
      <c r="QKV329" s="92"/>
      <c r="QKW329" s="92"/>
      <c r="QKX329" s="92"/>
      <c r="QKY329" s="92"/>
      <c r="QKZ329" s="92"/>
      <c r="QLA329" s="92"/>
      <c r="QLB329" s="92"/>
      <c r="QLC329" s="92"/>
      <c r="QLD329" s="92"/>
      <c r="QLE329" s="92"/>
      <c r="QLF329" s="92"/>
      <c r="QLG329" s="92"/>
      <c r="QLH329" s="92"/>
      <c r="QLI329" s="92"/>
      <c r="QLJ329" s="92"/>
      <c r="QLK329" s="92"/>
      <c r="QLL329" s="92"/>
      <c r="QLM329" s="92"/>
      <c r="QLN329" s="92"/>
      <c r="QLO329" s="92"/>
      <c r="QLP329" s="92"/>
      <c r="QLQ329" s="92"/>
      <c r="QLR329" s="92"/>
      <c r="QLS329" s="92"/>
      <c r="QLT329" s="92"/>
      <c r="QLU329" s="92"/>
      <c r="QLV329" s="92"/>
      <c r="QLW329" s="92"/>
      <c r="QLX329" s="92"/>
      <c r="QLY329" s="92"/>
      <c r="QLZ329" s="92"/>
      <c r="QMA329" s="92"/>
      <c r="QMB329" s="92"/>
      <c r="QMC329" s="92"/>
      <c r="QMD329" s="92"/>
      <c r="QME329" s="92"/>
      <c r="QMF329" s="92"/>
      <c r="QMG329" s="92"/>
      <c r="QMH329" s="92"/>
      <c r="QMI329" s="92"/>
      <c r="QMJ329" s="92"/>
      <c r="QMK329" s="92"/>
      <c r="QML329" s="92"/>
      <c r="QMM329" s="92"/>
      <c r="QMN329" s="92"/>
      <c r="QMO329" s="92"/>
      <c r="QMP329" s="92"/>
      <c r="QMQ329" s="92"/>
      <c r="QMR329" s="92"/>
      <c r="QMS329" s="92"/>
      <c r="QMT329" s="92"/>
      <c r="QMU329" s="92"/>
      <c r="QMV329" s="92"/>
      <c r="QMW329" s="92"/>
      <c r="QMX329" s="92"/>
      <c r="QMY329" s="92"/>
      <c r="QMZ329" s="92"/>
      <c r="QNA329" s="92"/>
      <c r="QNB329" s="92"/>
      <c r="QNC329" s="92"/>
      <c r="QND329" s="92"/>
      <c r="QNE329" s="92"/>
      <c r="QNF329" s="92"/>
      <c r="QNG329" s="92"/>
      <c r="QNH329" s="92"/>
      <c r="QNI329" s="92"/>
      <c r="QNJ329" s="92"/>
      <c r="QNK329" s="92"/>
      <c r="QNL329" s="92"/>
      <c r="QNM329" s="92"/>
      <c r="QNN329" s="92"/>
      <c r="QNO329" s="92"/>
      <c r="QNP329" s="92"/>
      <c r="QNQ329" s="92"/>
      <c r="QNR329" s="92"/>
      <c r="QNS329" s="92"/>
      <c r="QNT329" s="92"/>
      <c r="QNU329" s="92"/>
      <c r="QNV329" s="92"/>
      <c r="QNW329" s="92"/>
      <c r="QNX329" s="92"/>
      <c r="QNY329" s="92"/>
      <c r="QNZ329" s="92"/>
      <c r="QOA329" s="92"/>
      <c r="QOB329" s="92"/>
      <c r="QOC329" s="92"/>
      <c r="QOD329" s="92"/>
      <c r="QOE329" s="92"/>
      <c r="QOF329" s="92"/>
      <c r="QOG329" s="92"/>
      <c r="QOH329" s="92"/>
      <c r="QOI329" s="92"/>
      <c r="QOJ329" s="92"/>
      <c r="QOK329" s="92"/>
      <c r="QOL329" s="92"/>
      <c r="QOM329" s="92"/>
      <c r="QON329" s="92"/>
      <c r="QOO329" s="92"/>
      <c r="QOP329" s="92"/>
      <c r="QOQ329" s="92"/>
      <c r="QOR329" s="92"/>
      <c r="QOS329" s="92"/>
      <c r="QOT329" s="92"/>
      <c r="QOU329" s="92"/>
      <c r="QOV329" s="92"/>
      <c r="QOW329" s="92"/>
      <c r="QOX329" s="92"/>
      <c r="QOY329" s="92"/>
      <c r="QOZ329" s="92"/>
      <c r="QPA329" s="92"/>
      <c r="QPB329" s="92"/>
      <c r="QPC329" s="92"/>
      <c r="QPD329" s="92"/>
      <c r="QPE329" s="92"/>
      <c r="QPF329" s="92"/>
      <c r="QPG329" s="92"/>
      <c r="QPH329" s="92"/>
      <c r="QPI329" s="92"/>
      <c r="QPJ329" s="92"/>
      <c r="QPK329" s="92"/>
      <c r="QPL329" s="92"/>
      <c r="QPM329" s="92"/>
      <c r="QPN329" s="92"/>
      <c r="QPO329" s="92"/>
      <c r="QPP329" s="92"/>
      <c r="QPQ329" s="92"/>
      <c r="QPR329" s="92"/>
      <c r="QPS329" s="92"/>
      <c r="QPT329" s="92"/>
      <c r="QPU329" s="92"/>
      <c r="QPV329" s="92"/>
      <c r="QPW329" s="92"/>
      <c r="QPX329" s="92"/>
      <c r="QPY329" s="92"/>
      <c r="QPZ329" s="92"/>
      <c r="QQA329" s="92"/>
      <c r="QQB329" s="92"/>
      <c r="QQC329" s="92"/>
      <c r="QQD329" s="92"/>
      <c r="QQE329" s="92"/>
      <c r="QQF329" s="92"/>
      <c r="QQG329" s="92"/>
      <c r="QQH329" s="92"/>
      <c r="QQI329" s="92"/>
      <c r="QQJ329" s="92"/>
      <c r="QQK329" s="92"/>
      <c r="QQL329" s="92"/>
      <c r="QQM329" s="92"/>
      <c r="QQN329" s="92"/>
      <c r="QQO329" s="92"/>
      <c r="QQP329" s="92"/>
      <c r="QQQ329" s="92"/>
      <c r="QQR329" s="92"/>
      <c r="QQS329" s="92"/>
      <c r="QQT329" s="92"/>
      <c r="QQU329" s="92"/>
      <c r="QQV329" s="92"/>
      <c r="QQW329" s="92"/>
      <c r="QQX329" s="92"/>
      <c r="QQY329" s="92"/>
      <c r="QQZ329" s="92"/>
      <c r="QRA329" s="92"/>
      <c r="QRB329" s="92"/>
      <c r="QRC329" s="92"/>
      <c r="QRD329" s="92"/>
      <c r="QRE329" s="92"/>
      <c r="QRF329" s="92"/>
      <c r="QRG329" s="92"/>
      <c r="QRH329" s="92"/>
      <c r="QRI329" s="92"/>
      <c r="QRJ329" s="92"/>
      <c r="QRK329" s="92"/>
      <c r="QRL329" s="92"/>
      <c r="QRM329" s="92"/>
      <c r="QRN329" s="92"/>
      <c r="QRO329" s="92"/>
      <c r="QRP329" s="92"/>
      <c r="QRQ329" s="92"/>
      <c r="QRR329" s="92"/>
      <c r="QRS329" s="92"/>
      <c r="QRT329" s="92"/>
      <c r="QRU329" s="92"/>
      <c r="QRV329" s="92"/>
      <c r="QRW329" s="92"/>
      <c r="QRX329" s="92"/>
      <c r="QRY329" s="92"/>
      <c r="QRZ329" s="92"/>
      <c r="QSA329" s="92"/>
      <c r="QSB329" s="92"/>
      <c r="QSC329" s="92"/>
      <c r="QSD329" s="92"/>
      <c r="QSE329" s="92"/>
      <c r="QSF329" s="92"/>
      <c r="QSG329" s="92"/>
      <c r="QSH329" s="92"/>
      <c r="QSI329" s="92"/>
      <c r="QSJ329" s="92"/>
      <c r="QSK329" s="92"/>
      <c r="QSL329" s="92"/>
      <c r="QSM329" s="92"/>
      <c r="QSN329" s="92"/>
      <c r="QSO329" s="92"/>
      <c r="QSP329" s="92"/>
      <c r="QSQ329" s="92"/>
      <c r="QSR329" s="92"/>
      <c r="QSS329" s="92"/>
      <c r="QST329" s="92"/>
      <c r="QSU329" s="92"/>
      <c r="QSV329" s="92"/>
      <c r="QSW329" s="92"/>
      <c r="QSX329" s="92"/>
      <c r="QSY329" s="92"/>
      <c r="QSZ329" s="92"/>
      <c r="QTA329" s="92"/>
      <c r="QTB329" s="92"/>
      <c r="QTC329" s="92"/>
      <c r="QTD329" s="92"/>
      <c r="QTE329" s="92"/>
      <c r="QTF329" s="92"/>
      <c r="QTG329" s="92"/>
      <c r="QTH329" s="92"/>
      <c r="QTI329" s="92"/>
      <c r="QTJ329" s="92"/>
      <c r="QTK329" s="92"/>
      <c r="QTL329" s="92"/>
      <c r="QTM329" s="92"/>
      <c r="QTN329" s="92"/>
      <c r="QTO329" s="92"/>
      <c r="QTP329" s="92"/>
      <c r="QTQ329" s="92"/>
      <c r="QTR329" s="92"/>
      <c r="QTS329" s="92"/>
      <c r="QTT329" s="92"/>
      <c r="QTU329" s="92"/>
      <c r="QTV329" s="92"/>
      <c r="QTW329" s="92"/>
      <c r="QTX329" s="92"/>
      <c r="QTY329" s="92"/>
      <c r="QTZ329" s="92"/>
      <c r="QUA329" s="92"/>
      <c r="QUB329" s="92"/>
      <c r="QUC329" s="92"/>
      <c r="QUD329" s="92"/>
      <c r="QUE329" s="92"/>
      <c r="QUF329" s="92"/>
      <c r="QUG329" s="92"/>
      <c r="QUH329" s="92"/>
      <c r="QUI329" s="92"/>
      <c r="QUJ329" s="92"/>
      <c r="QUK329" s="92"/>
      <c r="QUL329" s="92"/>
      <c r="QUM329" s="92"/>
      <c r="QUN329" s="92"/>
      <c r="QUO329" s="92"/>
      <c r="QUP329" s="92"/>
      <c r="QUQ329" s="92"/>
      <c r="QUR329" s="92"/>
      <c r="QUS329" s="92"/>
      <c r="QUT329" s="92"/>
      <c r="QUU329" s="92"/>
      <c r="QUV329" s="92"/>
      <c r="QUW329" s="92"/>
      <c r="QUX329" s="92"/>
      <c r="QUY329" s="92"/>
      <c r="QUZ329" s="92"/>
      <c r="QVA329" s="92"/>
      <c r="QVB329" s="92"/>
      <c r="QVC329" s="92"/>
      <c r="QVD329" s="92"/>
      <c r="QVE329" s="92"/>
      <c r="QVF329" s="92"/>
      <c r="QVG329" s="92"/>
      <c r="QVH329" s="92"/>
      <c r="QVI329" s="92"/>
      <c r="QVJ329" s="92"/>
      <c r="QVK329" s="92"/>
      <c r="QVL329" s="92"/>
      <c r="QVM329" s="92"/>
      <c r="QVN329" s="92"/>
      <c r="QVO329" s="92"/>
      <c r="QVP329" s="92"/>
      <c r="QVQ329" s="92"/>
      <c r="QVR329" s="92"/>
      <c r="QVS329" s="92"/>
      <c r="QVT329" s="92"/>
      <c r="QVU329" s="92"/>
      <c r="QVV329" s="92"/>
      <c r="QVW329" s="92"/>
      <c r="QVX329" s="92"/>
      <c r="QVY329" s="92"/>
      <c r="QVZ329" s="92"/>
      <c r="QWA329" s="92"/>
      <c r="QWB329" s="92"/>
      <c r="QWC329" s="92"/>
      <c r="QWD329" s="92"/>
      <c r="QWE329" s="92"/>
      <c r="QWF329" s="92"/>
      <c r="QWG329" s="92"/>
      <c r="QWH329" s="92"/>
      <c r="QWI329" s="92"/>
      <c r="QWJ329" s="92"/>
      <c r="QWK329" s="92"/>
      <c r="QWL329" s="92"/>
      <c r="QWM329" s="92"/>
      <c r="QWN329" s="92"/>
      <c r="QWO329" s="92"/>
      <c r="QWP329" s="92"/>
      <c r="QWQ329" s="92"/>
      <c r="QWR329" s="92"/>
      <c r="QWS329" s="92"/>
      <c r="QWT329" s="92"/>
      <c r="QWU329" s="92"/>
      <c r="QWV329" s="92"/>
      <c r="QWW329" s="92"/>
      <c r="QWX329" s="92"/>
      <c r="QWY329" s="92"/>
      <c r="QWZ329" s="92"/>
      <c r="QXA329" s="92"/>
      <c r="QXB329" s="92"/>
      <c r="QXC329" s="92"/>
      <c r="QXD329" s="92"/>
      <c r="QXE329" s="92"/>
      <c r="QXF329" s="92"/>
      <c r="QXG329" s="92"/>
      <c r="QXH329" s="92"/>
      <c r="QXI329" s="92"/>
      <c r="QXJ329" s="92"/>
      <c r="QXK329" s="92"/>
      <c r="QXL329" s="92"/>
      <c r="QXM329" s="92"/>
      <c r="QXN329" s="92"/>
      <c r="QXO329" s="92"/>
      <c r="QXP329" s="92"/>
      <c r="QXQ329" s="92"/>
      <c r="QXR329" s="92"/>
      <c r="QXS329" s="92"/>
      <c r="QXT329" s="92"/>
      <c r="QXU329" s="92"/>
      <c r="QXV329" s="92"/>
      <c r="QXW329" s="92"/>
      <c r="QXX329" s="92"/>
      <c r="QXY329" s="92"/>
      <c r="QXZ329" s="92"/>
      <c r="QYA329" s="92"/>
      <c r="QYB329" s="92"/>
      <c r="QYC329" s="92"/>
      <c r="QYD329" s="92"/>
      <c r="QYE329" s="92"/>
      <c r="QYF329" s="92"/>
      <c r="QYG329" s="92"/>
      <c r="QYH329" s="92"/>
      <c r="QYI329" s="92"/>
      <c r="QYJ329" s="92"/>
      <c r="QYK329" s="92"/>
      <c r="QYL329" s="92"/>
      <c r="QYM329" s="92"/>
      <c r="QYN329" s="92"/>
      <c r="QYO329" s="92"/>
      <c r="QYP329" s="92"/>
      <c r="QYQ329" s="92"/>
      <c r="QYR329" s="92"/>
      <c r="QYS329" s="92"/>
      <c r="QYT329" s="92"/>
      <c r="QYU329" s="92"/>
      <c r="QYV329" s="92"/>
      <c r="QYW329" s="92"/>
      <c r="QYX329" s="92"/>
      <c r="QYY329" s="92"/>
      <c r="QYZ329" s="92"/>
      <c r="QZA329" s="92"/>
      <c r="QZB329" s="92"/>
      <c r="QZC329" s="92"/>
      <c r="QZD329" s="92"/>
      <c r="QZE329" s="92"/>
      <c r="QZF329" s="92"/>
      <c r="QZG329" s="92"/>
      <c r="QZH329" s="92"/>
      <c r="QZI329" s="92"/>
      <c r="QZJ329" s="92"/>
      <c r="QZK329" s="92"/>
      <c r="QZL329" s="92"/>
      <c r="QZM329" s="92"/>
      <c r="QZN329" s="92"/>
      <c r="QZO329" s="92"/>
      <c r="QZP329" s="92"/>
      <c r="QZQ329" s="92"/>
      <c r="QZR329" s="92"/>
      <c r="QZS329" s="92"/>
      <c r="QZT329" s="92"/>
      <c r="QZU329" s="92"/>
      <c r="QZV329" s="92"/>
      <c r="QZW329" s="92"/>
      <c r="QZX329" s="92"/>
      <c r="QZY329" s="92"/>
      <c r="QZZ329" s="92"/>
      <c r="RAA329" s="92"/>
      <c r="RAB329" s="92"/>
      <c r="RAC329" s="92"/>
      <c r="RAD329" s="92"/>
      <c r="RAE329" s="92"/>
      <c r="RAF329" s="92"/>
      <c r="RAG329" s="92"/>
      <c r="RAH329" s="92"/>
      <c r="RAI329" s="92"/>
      <c r="RAJ329" s="92"/>
      <c r="RAK329" s="92"/>
      <c r="RAL329" s="92"/>
      <c r="RAM329" s="92"/>
      <c r="RAN329" s="92"/>
      <c r="RAO329" s="92"/>
      <c r="RAP329" s="92"/>
      <c r="RAQ329" s="92"/>
      <c r="RAR329" s="92"/>
      <c r="RAS329" s="92"/>
      <c r="RAT329" s="92"/>
      <c r="RAU329" s="92"/>
      <c r="RAV329" s="92"/>
      <c r="RAW329" s="92"/>
      <c r="RAX329" s="92"/>
      <c r="RAY329" s="92"/>
      <c r="RAZ329" s="92"/>
      <c r="RBA329" s="92"/>
      <c r="RBB329" s="92"/>
      <c r="RBC329" s="92"/>
      <c r="RBD329" s="92"/>
      <c r="RBE329" s="92"/>
      <c r="RBF329" s="92"/>
      <c r="RBG329" s="92"/>
      <c r="RBH329" s="92"/>
      <c r="RBI329" s="92"/>
      <c r="RBJ329" s="92"/>
      <c r="RBK329" s="92"/>
      <c r="RBL329" s="92"/>
      <c r="RBM329" s="92"/>
      <c r="RBN329" s="92"/>
      <c r="RBO329" s="92"/>
      <c r="RBP329" s="92"/>
      <c r="RBQ329" s="92"/>
      <c r="RBR329" s="92"/>
      <c r="RBS329" s="92"/>
      <c r="RBT329" s="92"/>
      <c r="RBU329" s="92"/>
      <c r="RBV329" s="92"/>
      <c r="RBW329" s="92"/>
      <c r="RBX329" s="92"/>
      <c r="RBY329" s="92"/>
      <c r="RBZ329" s="92"/>
      <c r="RCA329" s="92"/>
      <c r="RCB329" s="92"/>
      <c r="RCC329" s="92"/>
      <c r="RCD329" s="92"/>
      <c r="RCE329" s="92"/>
      <c r="RCF329" s="92"/>
      <c r="RCG329" s="92"/>
      <c r="RCH329" s="92"/>
      <c r="RCI329" s="92"/>
      <c r="RCJ329" s="92"/>
      <c r="RCK329" s="92"/>
      <c r="RCL329" s="92"/>
      <c r="RCM329" s="92"/>
      <c r="RCN329" s="92"/>
      <c r="RCO329" s="92"/>
      <c r="RCP329" s="92"/>
      <c r="RCQ329" s="92"/>
      <c r="RCR329" s="92"/>
      <c r="RCS329" s="92"/>
      <c r="RCT329" s="92"/>
      <c r="RCU329" s="92"/>
      <c r="RCV329" s="92"/>
      <c r="RCW329" s="92"/>
      <c r="RCX329" s="92"/>
      <c r="RCY329" s="92"/>
      <c r="RCZ329" s="92"/>
      <c r="RDA329" s="92"/>
      <c r="RDB329" s="92"/>
      <c r="RDC329" s="92"/>
      <c r="RDD329" s="92"/>
      <c r="RDE329" s="92"/>
      <c r="RDF329" s="92"/>
      <c r="RDG329" s="92"/>
      <c r="RDH329" s="92"/>
      <c r="RDI329" s="92"/>
      <c r="RDJ329" s="92"/>
      <c r="RDK329" s="92"/>
      <c r="RDL329" s="92"/>
      <c r="RDM329" s="92"/>
      <c r="RDN329" s="92"/>
      <c r="RDO329" s="92"/>
      <c r="RDP329" s="92"/>
      <c r="RDQ329" s="92"/>
      <c r="RDR329" s="92"/>
      <c r="RDS329" s="92"/>
      <c r="RDT329" s="92"/>
      <c r="RDU329" s="92"/>
      <c r="RDV329" s="92"/>
      <c r="RDW329" s="92"/>
      <c r="RDX329" s="92"/>
      <c r="RDY329" s="92"/>
      <c r="RDZ329" s="92"/>
      <c r="REA329" s="92"/>
      <c r="REB329" s="92"/>
      <c r="REC329" s="92"/>
      <c r="RED329" s="92"/>
      <c r="REE329" s="92"/>
      <c r="REF329" s="92"/>
      <c r="REG329" s="92"/>
      <c r="REH329" s="92"/>
      <c r="REI329" s="92"/>
      <c r="REJ329" s="92"/>
      <c r="REK329" s="92"/>
      <c r="REL329" s="92"/>
      <c r="REM329" s="92"/>
      <c r="REN329" s="92"/>
      <c r="REO329" s="92"/>
      <c r="REP329" s="92"/>
      <c r="REQ329" s="92"/>
      <c r="RER329" s="92"/>
      <c r="RES329" s="92"/>
      <c r="RET329" s="92"/>
      <c r="REU329" s="92"/>
      <c r="REV329" s="92"/>
      <c r="REW329" s="92"/>
      <c r="REX329" s="92"/>
      <c r="REY329" s="92"/>
      <c r="REZ329" s="92"/>
      <c r="RFA329" s="92"/>
      <c r="RFB329" s="92"/>
      <c r="RFC329" s="92"/>
      <c r="RFD329" s="92"/>
      <c r="RFE329" s="92"/>
      <c r="RFF329" s="92"/>
      <c r="RFG329" s="92"/>
      <c r="RFH329" s="92"/>
      <c r="RFI329" s="92"/>
      <c r="RFJ329" s="92"/>
      <c r="RFK329" s="92"/>
      <c r="RFL329" s="92"/>
      <c r="RFM329" s="92"/>
      <c r="RFN329" s="92"/>
      <c r="RFO329" s="92"/>
      <c r="RFP329" s="92"/>
      <c r="RFQ329" s="92"/>
      <c r="RFR329" s="92"/>
      <c r="RFS329" s="92"/>
      <c r="RFT329" s="92"/>
      <c r="RFU329" s="92"/>
      <c r="RFV329" s="92"/>
      <c r="RFW329" s="92"/>
      <c r="RFX329" s="92"/>
      <c r="RFY329" s="92"/>
      <c r="RFZ329" s="92"/>
      <c r="RGA329" s="92"/>
      <c r="RGB329" s="92"/>
      <c r="RGC329" s="92"/>
      <c r="RGD329" s="92"/>
      <c r="RGE329" s="92"/>
      <c r="RGF329" s="92"/>
      <c r="RGG329" s="92"/>
      <c r="RGH329" s="92"/>
      <c r="RGI329" s="92"/>
      <c r="RGJ329" s="92"/>
      <c r="RGK329" s="92"/>
      <c r="RGL329" s="92"/>
      <c r="RGM329" s="92"/>
      <c r="RGN329" s="92"/>
      <c r="RGO329" s="92"/>
      <c r="RGP329" s="92"/>
      <c r="RGQ329" s="92"/>
      <c r="RGR329" s="92"/>
      <c r="RGS329" s="92"/>
      <c r="RGT329" s="92"/>
      <c r="RGU329" s="92"/>
      <c r="RGV329" s="92"/>
      <c r="RGW329" s="92"/>
      <c r="RGX329" s="92"/>
      <c r="RGY329" s="92"/>
      <c r="RGZ329" s="92"/>
      <c r="RHA329" s="92"/>
      <c r="RHB329" s="92"/>
      <c r="RHC329" s="92"/>
      <c r="RHD329" s="92"/>
      <c r="RHE329" s="92"/>
      <c r="RHF329" s="92"/>
      <c r="RHG329" s="92"/>
      <c r="RHH329" s="92"/>
      <c r="RHI329" s="92"/>
      <c r="RHJ329" s="92"/>
      <c r="RHK329" s="92"/>
      <c r="RHL329" s="92"/>
      <c r="RHM329" s="92"/>
      <c r="RHN329" s="92"/>
      <c r="RHO329" s="92"/>
      <c r="RHP329" s="92"/>
      <c r="RHQ329" s="92"/>
      <c r="RHR329" s="92"/>
      <c r="RHS329" s="92"/>
      <c r="RHT329" s="92"/>
      <c r="RHU329" s="92"/>
      <c r="RHV329" s="92"/>
      <c r="RHW329" s="92"/>
      <c r="RHX329" s="92"/>
      <c r="RHY329" s="92"/>
      <c r="RHZ329" s="92"/>
      <c r="RIA329" s="92"/>
      <c r="RIB329" s="92"/>
      <c r="RIC329" s="92"/>
      <c r="RID329" s="92"/>
      <c r="RIE329" s="92"/>
      <c r="RIF329" s="92"/>
      <c r="RIG329" s="92"/>
      <c r="RIH329" s="92"/>
      <c r="RII329" s="92"/>
      <c r="RIJ329" s="92"/>
      <c r="RIK329" s="92"/>
      <c r="RIL329" s="92"/>
      <c r="RIM329" s="92"/>
      <c r="RIN329" s="92"/>
      <c r="RIO329" s="92"/>
      <c r="RIP329" s="92"/>
      <c r="RIQ329" s="92"/>
      <c r="RIR329" s="92"/>
      <c r="RIS329" s="92"/>
      <c r="RIT329" s="92"/>
      <c r="RIU329" s="92"/>
      <c r="RIV329" s="92"/>
      <c r="RIW329" s="92"/>
      <c r="RIX329" s="92"/>
      <c r="RIY329" s="92"/>
      <c r="RIZ329" s="92"/>
      <c r="RJA329" s="92"/>
      <c r="RJB329" s="92"/>
      <c r="RJC329" s="92"/>
      <c r="RJD329" s="92"/>
      <c r="RJE329" s="92"/>
      <c r="RJF329" s="92"/>
      <c r="RJG329" s="92"/>
      <c r="RJH329" s="92"/>
      <c r="RJI329" s="92"/>
      <c r="RJJ329" s="92"/>
      <c r="RJK329" s="92"/>
      <c r="RJL329" s="92"/>
      <c r="RJM329" s="92"/>
      <c r="RJN329" s="92"/>
      <c r="RJO329" s="92"/>
      <c r="RJP329" s="92"/>
      <c r="RJQ329" s="92"/>
      <c r="RJR329" s="92"/>
      <c r="RJS329" s="92"/>
      <c r="RJT329" s="92"/>
      <c r="RJU329" s="92"/>
      <c r="RJV329" s="92"/>
      <c r="RJW329" s="92"/>
      <c r="RJX329" s="92"/>
      <c r="RJY329" s="92"/>
      <c r="RJZ329" s="92"/>
      <c r="RKA329" s="92"/>
      <c r="RKB329" s="92"/>
      <c r="RKC329" s="92"/>
      <c r="RKD329" s="92"/>
      <c r="RKE329" s="92"/>
      <c r="RKF329" s="92"/>
      <c r="RKG329" s="92"/>
      <c r="RKH329" s="92"/>
      <c r="RKI329" s="92"/>
      <c r="RKJ329" s="92"/>
      <c r="RKK329" s="92"/>
      <c r="RKL329" s="92"/>
      <c r="RKM329" s="92"/>
      <c r="RKN329" s="92"/>
      <c r="RKO329" s="92"/>
      <c r="RKP329" s="92"/>
      <c r="RKQ329" s="92"/>
      <c r="RKR329" s="92"/>
      <c r="RKS329" s="92"/>
      <c r="RKT329" s="92"/>
      <c r="RKU329" s="92"/>
      <c r="RKV329" s="92"/>
      <c r="RKW329" s="92"/>
      <c r="RKX329" s="92"/>
      <c r="RKY329" s="92"/>
      <c r="RKZ329" s="92"/>
      <c r="RLA329" s="92"/>
      <c r="RLB329" s="92"/>
      <c r="RLC329" s="92"/>
      <c r="RLD329" s="92"/>
      <c r="RLE329" s="92"/>
      <c r="RLF329" s="92"/>
      <c r="RLG329" s="92"/>
      <c r="RLH329" s="92"/>
      <c r="RLI329" s="92"/>
      <c r="RLJ329" s="92"/>
      <c r="RLK329" s="92"/>
      <c r="RLL329" s="92"/>
      <c r="RLM329" s="92"/>
      <c r="RLN329" s="92"/>
      <c r="RLO329" s="92"/>
      <c r="RLP329" s="92"/>
      <c r="RLQ329" s="92"/>
      <c r="RLR329" s="92"/>
      <c r="RLS329" s="92"/>
      <c r="RLT329" s="92"/>
      <c r="RLU329" s="92"/>
      <c r="RLV329" s="92"/>
      <c r="RLW329" s="92"/>
      <c r="RLX329" s="92"/>
      <c r="RLY329" s="92"/>
      <c r="RLZ329" s="92"/>
      <c r="RMA329" s="92"/>
      <c r="RMB329" s="92"/>
      <c r="RMC329" s="92"/>
      <c r="RMD329" s="92"/>
      <c r="RME329" s="92"/>
      <c r="RMF329" s="92"/>
      <c r="RMG329" s="92"/>
      <c r="RMH329" s="92"/>
      <c r="RMI329" s="92"/>
      <c r="RMJ329" s="92"/>
      <c r="RMK329" s="92"/>
      <c r="RML329" s="92"/>
      <c r="RMM329" s="92"/>
      <c r="RMN329" s="92"/>
      <c r="RMO329" s="92"/>
      <c r="RMP329" s="92"/>
      <c r="RMQ329" s="92"/>
      <c r="RMR329" s="92"/>
      <c r="RMS329" s="92"/>
      <c r="RMT329" s="92"/>
      <c r="RMU329" s="92"/>
      <c r="RMV329" s="92"/>
      <c r="RMW329" s="92"/>
      <c r="RMX329" s="92"/>
      <c r="RMY329" s="92"/>
      <c r="RMZ329" s="92"/>
      <c r="RNA329" s="92"/>
      <c r="RNB329" s="92"/>
      <c r="RNC329" s="92"/>
      <c r="RND329" s="92"/>
      <c r="RNE329" s="92"/>
      <c r="RNF329" s="92"/>
      <c r="RNG329" s="92"/>
      <c r="RNH329" s="92"/>
      <c r="RNI329" s="92"/>
      <c r="RNJ329" s="92"/>
      <c r="RNK329" s="92"/>
      <c r="RNL329" s="92"/>
      <c r="RNM329" s="92"/>
      <c r="RNN329" s="92"/>
      <c r="RNO329" s="92"/>
      <c r="RNP329" s="92"/>
      <c r="RNQ329" s="92"/>
      <c r="RNR329" s="92"/>
      <c r="RNS329" s="92"/>
      <c r="RNT329" s="92"/>
      <c r="RNU329" s="92"/>
      <c r="RNV329" s="92"/>
      <c r="RNW329" s="92"/>
      <c r="RNX329" s="92"/>
      <c r="RNY329" s="92"/>
      <c r="RNZ329" s="92"/>
      <c r="ROA329" s="92"/>
      <c r="ROB329" s="92"/>
      <c r="ROC329" s="92"/>
      <c r="ROD329" s="92"/>
      <c r="ROE329" s="92"/>
      <c r="ROF329" s="92"/>
      <c r="ROG329" s="92"/>
      <c r="ROH329" s="92"/>
      <c r="ROI329" s="92"/>
      <c r="ROJ329" s="92"/>
      <c r="ROK329" s="92"/>
      <c r="ROL329" s="92"/>
      <c r="ROM329" s="92"/>
      <c r="RON329" s="92"/>
      <c r="ROO329" s="92"/>
      <c r="ROP329" s="92"/>
      <c r="ROQ329" s="92"/>
      <c r="ROR329" s="92"/>
      <c r="ROS329" s="92"/>
      <c r="ROT329" s="92"/>
      <c r="ROU329" s="92"/>
      <c r="ROV329" s="92"/>
      <c r="ROW329" s="92"/>
      <c r="ROX329" s="92"/>
      <c r="ROY329" s="92"/>
      <c r="ROZ329" s="92"/>
      <c r="RPA329" s="92"/>
      <c r="RPB329" s="92"/>
      <c r="RPC329" s="92"/>
      <c r="RPD329" s="92"/>
      <c r="RPE329" s="92"/>
      <c r="RPF329" s="92"/>
      <c r="RPG329" s="92"/>
      <c r="RPH329" s="92"/>
      <c r="RPI329" s="92"/>
      <c r="RPJ329" s="92"/>
      <c r="RPK329" s="92"/>
      <c r="RPL329" s="92"/>
      <c r="RPM329" s="92"/>
      <c r="RPN329" s="92"/>
      <c r="RPO329" s="92"/>
      <c r="RPP329" s="92"/>
      <c r="RPQ329" s="92"/>
      <c r="RPR329" s="92"/>
      <c r="RPS329" s="92"/>
      <c r="RPT329" s="92"/>
      <c r="RPU329" s="92"/>
      <c r="RPV329" s="92"/>
      <c r="RPW329" s="92"/>
      <c r="RPX329" s="92"/>
      <c r="RPY329" s="92"/>
      <c r="RPZ329" s="92"/>
      <c r="RQA329" s="92"/>
      <c r="RQB329" s="92"/>
      <c r="RQC329" s="92"/>
      <c r="RQD329" s="92"/>
      <c r="RQE329" s="92"/>
      <c r="RQF329" s="92"/>
      <c r="RQG329" s="92"/>
      <c r="RQH329" s="92"/>
      <c r="RQI329" s="92"/>
      <c r="RQJ329" s="92"/>
      <c r="RQK329" s="92"/>
      <c r="RQL329" s="92"/>
      <c r="RQM329" s="92"/>
      <c r="RQN329" s="92"/>
      <c r="RQO329" s="92"/>
      <c r="RQP329" s="92"/>
      <c r="RQQ329" s="92"/>
      <c r="RQR329" s="92"/>
      <c r="RQS329" s="92"/>
      <c r="RQT329" s="92"/>
      <c r="RQU329" s="92"/>
      <c r="RQV329" s="92"/>
      <c r="RQW329" s="92"/>
      <c r="RQX329" s="92"/>
      <c r="RQY329" s="92"/>
      <c r="RQZ329" s="92"/>
      <c r="RRA329" s="92"/>
      <c r="RRB329" s="92"/>
      <c r="RRC329" s="92"/>
      <c r="RRD329" s="92"/>
      <c r="RRE329" s="92"/>
      <c r="RRF329" s="92"/>
      <c r="RRG329" s="92"/>
      <c r="RRH329" s="92"/>
      <c r="RRI329" s="92"/>
      <c r="RRJ329" s="92"/>
      <c r="RRK329" s="92"/>
      <c r="RRL329" s="92"/>
      <c r="RRM329" s="92"/>
      <c r="RRN329" s="92"/>
      <c r="RRO329" s="92"/>
      <c r="RRP329" s="92"/>
      <c r="RRQ329" s="92"/>
      <c r="RRR329" s="92"/>
      <c r="RRS329" s="92"/>
      <c r="RRT329" s="92"/>
      <c r="RRU329" s="92"/>
      <c r="RRV329" s="92"/>
      <c r="RRW329" s="92"/>
      <c r="RRX329" s="92"/>
      <c r="RRY329" s="92"/>
      <c r="RRZ329" s="92"/>
      <c r="RSA329" s="92"/>
      <c r="RSB329" s="92"/>
      <c r="RSC329" s="92"/>
      <c r="RSD329" s="92"/>
      <c r="RSE329" s="92"/>
      <c r="RSF329" s="92"/>
      <c r="RSG329" s="92"/>
      <c r="RSH329" s="92"/>
      <c r="RSI329" s="92"/>
      <c r="RSJ329" s="92"/>
      <c r="RSK329" s="92"/>
      <c r="RSL329" s="92"/>
      <c r="RSM329" s="92"/>
      <c r="RSN329" s="92"/>
      <c r="RSO329" s="92"/>
      <c r="RSP329" s="92"/>
      <c r="RSQ329" s="92"/>
      <c r="RSR329" s="92"/>
      <c r="RSS329" s="92"/>
      <c r="RST329" s="92"/>
      <c r="RSU329" s="92"/>
      <c r="RSV329" s="92"/>
      <c r="RSW329" s="92"/>
      <c r="RSX329" s="92"/>
      <c r="RSY329" s="92"/>
      <c r="RSZ329" s="92"/>
      <c r="RTA329" s="92"/>
      <c r="RTB329" s="92"/>
      <c r="RTC329" s="92"/>
      <c r="RTD329" s="92"/>
      <c r="RTE329" s="92"/>
      <c r="RTF329" s="92"/>
      <c r="RTG329" s="92"/>
      <c r="RTH329" s="92"/>
      <c r="RTI329" s="92"/>
      <c r="RTJ329" s="92"/>
      <c r="RTK329" s="92"/>
      <c r="RTL329" s="92"/>
      <c r="RTM329" s="92"/>
      <c r="RTN329" s="92"/>
      <c r="RTO329" s="92"/>
      <c r="RTP329" s="92"/>
      <c r="RTQ329" s="92"/>
      <c r="RTR329" s="92"/>
      <c r="RTS329" s="92"/>
      <c r="RTT329" s="92"/>
      <c r="RTU329" s="92"/>
      <c r="RTV329" s="92"/>
      <c r="RTW329" s="92"/>
      <c r="RTX329" s="92"/>
      <c r="RTY329" s="92"/>
      <c r="RTZ329" s="92"/>
      <c r="RUA329" s="92"/>
      <c r="RUB329" s="92"/>
      <c r="RUC329" s="92"/>
      <c r="RUD329" s="92"/>
      <c r="RUE329" s="92"/>
      <c r="RUF329" s="92"/>
      <c r="RUG329" s="92"/>
      <c r="RUH329" s="92"/>
      <c r="RUI329" s="92"/>
      <c r="RUJ329" s="92"/>
      <c r="RUK329" s="92"/>
      <c r="RUL329" s="92"/>
      <c r="RUM329" s="92"/>
      <c r="RUN329" s="92"/>
      <c r="RUO329" s="92"/>
      <c r="RUP329" s="92"/>
      <c r="RUQ329" s="92"/>
      <c r="RUR329" s="92"/>
      <c r="RUS329" s="92"/>
      <c r="RUT329" s="92"/>
      <c r="RUU329" s="92"/>
      <c r="RUV329" s="92"/>
      <c r="RUW329" s="92"/>
      <c r="RUX329" s="92"/>
      <c r="RUY329" s="92"/>
      <c r="RUZ329" s="92"/>
      <c r="RVA329" s="92"/>
      <c r="RVB329" s="92"/>
      <c r="RVC329" s="92"/>
      <c r="RVD329" s="92"/>
      <c r="RVE329" s="92"/>
      <c r="RVF329" s="92"/>
      <c r="RVG329" s="92"/>
      <c r="RVH329" s="92"/>
      <c r="RVI329" s="92"/>
      <c r="RVJ329" s="92"/>
      <c r="RVK329" s="92"/>
      <c r="RVL329" s="92"/>
      <c r="RVM329" s="92"/>
      <c r="RVN329" s="92"/>
      <c r="RVO329" s="92"/>
      <c r="RVP329" s="92"/>
      <c r="RVQ329" s="92"/>
      <c r="RVR329" s="92"/>
      <c r="RVS329" s="92"/>
      <c r="RVT329" s="92"/>
      <c r="RVU329" s="92"/>
      <c r="RVV329" s="92"/>
      <c r="RVW329" s="92"/>
      <c r="RVX329" s="92"/>
      <c r="RVY329" s="92"/>
      <c r="RVZ329" s="92"/>
      <c r="RWA329" s="92"/>
      <c r="RWB329" s="92"/>
      <c r="RWC329" s="92"/>
      <c r="RWD329" s="92"/>
      <c r="RWE329" s="92"/>
      <c r="RWF329" s="92"/>
      <c r="RWG329" s="92"/>
      <c r="RWH329" s="92"/>
      <c r="RWI329" s="92"/>
      <c r="RWJ329" s="92"/>
      <c r="RWK329" s="92"/>
      <c r="RWL329" s="92"/>
      <c r="RWM329" s="92"/>
      <c r="RWN329" s="92"/>
      <c r="RWO329" s="92"/>
      <c r="RWP329" s="92"/>
      <c r="RWQ329" s="92"/>
      <c r="RWR329" s="92"/>
      <c r="RWS329" s="92"/>
      <c r="RWT329" s="92"/>
      <c r="RWU329" s="92"/>
      <c r="RWV329" s="92"/>
      <c r="RWW329" s="92"/>
      <c r="RWX329" s="92"/>
      <c r="RWY329" s="92"/>
      <c r="RWZ329" s="92"/>
      <c r="RXA329" s="92"/>
      <c r="RXB329" s="92"/>
      <c r="RXC329" s="92"/>
      <c r="RXD329" s="92"/>
      <c r="RXE329" s="92"/>
      <c r="RXF329" s="92"/>
      <c r="RXG329" s="92"/>
      <c r="RXH329" s="92"/>
      <c r="RXI329" s="92"/>
      <c r="RXJ329" s="92"/>
      <c r="RXK329" s="92"/>
      <c r="RXL329" s="92"/>
      <c r="RXM329" s="92"/>
      <c r="RXN329" s="92"/>
      <c r="RXO329" s="92"/>
      <c r="RXP329" s="92"/>
      <c r="RXQ329" s="92"/>
      <c r="RXR329" s="92"/>
      <c r="RXS329" s="92"/>
      <c r="RXT329" s="92"/>
      <c r="RXU329" s="92"/>
      <c r="RXV329" s="92"/>
      <c r="RXW329" s="92"/>
      <c r="RXX329" s="92"/>
      <c r="RXY329" s="92"/>
      <c r="RXZ329" s="92"/>
      <c r="RYA329" s="92"/>
      <c r="RYB329" s="92"/>
      <c r="RYC329" s="92"/>
      <c r="RYD329" s="92"/>
      <c r="RYE329" s="92"/>
      <c r="RYF329" s="92"/>
      <c r="RYG329" s="92"/>
      <c r="RYH329" s="92"/>
      <c r="RYI329" s="92"/>
      <c r="RYJ329" s="92"/>
      <c r="RYK329" s="92"/>
      <c r="RYL329" s="92"/>
      <c r="RYM329" s="92"/>
      <c r="RYN329" s="92"/>
      <c r="RYO329" s="92"/>
      <c r="RYP329" s="92"/>
      <c r="RYQ329" s="92"/>
      <c r="RYR329" s="92"/>
      <c r="RYS329" s="92"/>
      <c r="RYT329" s="92"/>
      <c r="RYU329" s="92"/>
      <c r="RYV329" s="92"/>
      <c r="RYW329" s="92"/>
      <c r="RYX329" s="92"/>
      <c r="RYY329" s="92"/>
      <c r="RYZ329" s="92"/>
      <c r="RZA329" s="92"/>
      <c r="RZB329" s="92"/>
      <c r="RZC329" s="92"/>
      <c r="RZD329" s="92"/>
      <c r="RZE329" s="92"/>
      <c r="RZF329" s="92"/>
      <c r="RZG329" s="92"/>
      <c r="RZH329" s="92"/>
      <c r="RZI329" s="92"/>
      <c r="RZJ329" s="92"/>
      <c r="RZK329" s="92"/>
      <c r="RZL329" s="92"/>
      <c r="RZM329" s="92"/>
      <c r="RZN329" s="92"/>
      <c r="RZO329" s="92"/>
      <c r="RZP329" s="92"/>
      <c r="RZQ329" s="92"/>
      <c r="RZR329" s="92"/>
      <c r="RZS329" s="92"/>
      <c r="RZT329" s="92"/>
      <c r="RZU329" s="92"/>
      <c r="RZV329" s="92"/>
      <c r="RZW329" s="92"/>
      <c r="RZX329" s="92"/>
      <c r="RZY329" s="92"/>
      <c r="RZZ329" s="92"/>
      <c r="SAA329" s="92"/>
      <c r="SAB329" s="92"/>
      <c r="SAC329" s="92"/>
      <c r="SAD329" s="92"/>
      <c r="SAE329" s="92"/>
      <c r="SAF329" s="92"/>
      <c r="SAG329" s="92"/>
      <c r="SAH329" s="92"/>
      <c r="SAI329" s="92"/>
      <c r="SAJ329" s="92"/>
      <c r="SAK329" s="92"/>
      <c r="SAL329" s="92"/>
      <c r="SAM329" s="92"/>
      <c r="SAN329" s="92"/>
      <c r="SAO329" s="92"/>
      <c r="SAP329" s="92"/>
      <c r="SAQ329" s="92"/>
      <c r="SAR329" s="92"/>
      <c r="SAS329" s="92"/>
      <c r="SAT329" s="92"/>
      <c r="SAU329" s="92"/>
      <c r="SAV329" s="92"/>
      <c r="SAW329" s="92"/>
      <c r="SAX329" s="92"/>
      <c r="SAY329" s="92"/>
      <c r="SAZ329" s="92"/>
      <c r="SBA329" s="92"/>
      <c r="SBB329" s="92"/>
      <c r="SBC329" s="92"/>
      <c r="SBD329" s="92"/>
      <c r="SBE329" s="92"/>
      <c r="SBF329" s="92"/>
      <c r="SBG329" s="92"/>
      <c r="SBH329" s="92"/>
      <c r="SBI329" s="92"/>
      <c r="SBJ329" s="92"/>
      <c r="SBK329" s="92"/>
      <c r="SBL329" s="92"/>
      <c r="SBM329" s="92"/>
      <c r="SBN329" s="92"/>
      <c r="SBO329" s="92"/>
      <c r="SBP329" s="92"/>
      <c r="SBQ329" s="92"/>
      <c r="SBR329" s="92"/>
      <c r="SBS329" s="92"/>
      <c r="SBT329" s="92"/>
      <c r="SBU329" s="92"/>
      <c r="SBV329" s="92"/>
      <c r="SBW329" s="92"/>
      <c r="SBX329" s="92"/>
      <c r="SBY329" s="92"/>
      <c r="SBZ329" s="92"/>
      <c r="SCA329" s="92"/>
      <c r="SCB329" s="92"/>
      <c r="SCC329" s="92"/>
      <c r="SCD329" s="92"/>
      <c r="SCE329" s="92"/>
      <c r="SCF329" s="92"/>
      <c r="SCG329" s="92"/>
      <c r="SCH329" s="92"/>
      <c r="SCI329" s="92"/>
      <c r="SCJ329" s="92"/>
      <c r="SCK329" s="92"/>
      <c r="SCL329" s="92"/>
      <c r="SCM329" s="92"/>
      <c r="SCN329" s="92"/>
      <c r="SCO329" s="92"/>
      <c r="SCP329" s="92"/>
      <c r="SCQ329" s="92"/>
      <c r="SCR329" s="92"/>
      <c r="SCS329" s="92"/>
      <c r="SCT329" s="92"/>
      <c r="SCU329" s="92"/>
      <c r="SCV329" s="92"/>
      <c r="SCW329" s="92"/>
      <c r="SCX329" s="92"/>
      <c r="SCY329" s="92"/>
      <c r="SCZ329" s="92"/>
      <c r="SDA329" s="92"/>
      <c r="SDB329" s="92"/>
      <c r="SDC329" s="92"/>
      <c r="SDD329" s="92"/>
      <c r="SDE329" s="92"/>
      <c r="SDF329" s="92"/>
      <c r="SDG329" s="92"/>
      <c r="SDH329" s="92"/>
      <c r="SDI329" s="92"/>
      <c r="SDJ329" s="92"/>
      <c r="SDK329" s="92"/>
      <c r="SDL329" s="92"/>
      <c r="SDM329" s="92"/>
      <c r="SDN329" s="92"/>
      <c r="SDO329" s="92"/>
      <c r="SDP329" s="92"/>
      <c r="SDQ329" s="92"/>
      <c r="SDR329" s="92"/>
      <c r="SDS329" s="92"/>
      <c r="SDT329" s="92"/>
      <c r="SDU329" s="92"/>
      <c r="SDV329" s="92"/>
      <c r="SDW329" s="92"/>
      <c r="SDX329" s="92"/>
      <c r="SDY329" s="92"/>
      <c r="SDZ329" s="92"/>
      <c r="SEA329" s="92"/>
      <c r="SEB329" s="92"/>
      <c r="SEC329" s="92"/>
      <c r="SED329" s="92"/>
      <c r="SEE329" s="92"/>
      <c r="SEF329" s="92"/>
      <c r="SEG329" s="92"/>
      <c r="SEH329" s="92"/>
      <c r="SEI329" s="92"/>
      <c r="SEJ329" s="92"/>
      <c r="SEK329" s="92"/>
      <c r="SEL329" s="92"/>
      <c r="SEM329" s="92"/>
      <c r="SEN329" s="92"/>
      <c r="SEO329" s="92"/>
      <c r="SEP329" s="92"/>
      <c r="SEQ329" s="92"/>
      <c r="SER329" s="92"/>
      <c r="SES329" s="92"/>
      <c r="SET329" s="92"/>
      <c r="SEU329" s="92"/>
      <c r="SEV329" s="92"/>
      <c r="SEW329" s="92"/>
      <c r="SEX329" s="92"/>
      <c r="SEY329" s="92"/>
      <c r="SEZ329" s="92"/>
      <c r="SFA329" s="92"/>
      <c r="SFB329" s="92"/>
      <c r="SFC329" s="92"/>
      <c r="SFD329" s="92"/>
      <c r="SFE329" s="92"/>
      <c r="SFF329" s="92"/>
      <c r="SFG329" s="92"/>
      <c r="SFH329" s="92"/>
      <c r="SFI329" s="92"/>
      <c r="SFJ329" s="92"/>
      <c r="SFK329" s="92"/>
      <c r="SFL329" s="92"/>
      <c r="SFM329" s="92"/>
      <c r="SFN329" s="92"/>
      <c r="SFO329" s="92"/>
      <c r="SFP329" s="92"/>
      <c r="SFQ329" s="92"/>
      <c r="SFR329" s="92"/>
      <c r="SFS329" s="92"/>
      <c r="SFT329" s="92"/>
      <c r="SFU329" s="92"/>
      <c r="SFV329" s="92"/>
      <c r="SFW329" s="92"/>
      <c r="SFX329" s="92"/>
      <c r="SFY329" s="92"/>
      <c r="SFZ329" s="92"/>
      <c r="SGA329" s="92"/>
      <c r="SGB329" s="92"/>
      <c r="SGC329" s="92"/>
      <c r="SGD329" s="92"/>
      <c r="SGE329" s="92"/>
      <c r="SGF329" s="92"/>
      <c r="SGG329" s="92"/>
      <c r="SGH329" s="92"/>
      <c r="SGI329" s="92"/>
      <c r="SGJ329" s="92"/>
      <c r="SGK329" s="92"/>
      <c r="SGL329" s="92"/>
      <c r="SGM329" s="92"/>
      <c r="SGN329" s="92"/>
      <c r="SGO329" s="92"/>
      <c r="SGP329" s="92"/>
      <c r="SGQ329" s="92"/>
      <c r="SGR329" s="92"/>
      <c r="SGS329" s="92"/>
      <c r="SGT329" s="92"/>
      <c r="SGU329" s="92"/>
      <c r="SGV329" s="92"/>
      <c r="SGW329" s="92"/>
      <c r="SGX329" s="92"/>
      <c r="SGY329" s="92"/>
      <c r="SGZ329" s="92"/>
      <c r="SHA329" s="92"/>
      <c r="SHB329" s="92"/>
      <c r="SHC329" s="92"/>
      <c r="SHD329" s="92"/>
      <c r="SHE329" s="92"/>
      <c r="SHF329" s="92"/>
      <c r="SHG329" s="92"/>
      <c r="SHH329" s="92"/>
      <c r="SHI329" s="92"/>
      <c r="SHJ329" s="92"/>
      <c r="SHK329" s="92"/>
      <c r="SHL329" s="92"/>
      <c r="SHM329" s="92"/>
      <c r="SHN329" s="92"/>
      <c r="SHO329" s="92"/>
      <c r="SHP329" s="92"/>
      <c r="SHQ329" s="92"/>
      <c r="SHR329" s="92"/>
      <c r="SHS329" s="92"/>
      <c r="SHT329" s="92"/>
      <c r="SHU329" s="92"/>
      <c r="SHV329" s="92"/>
      <c r="SHW329" s="92"/>
      <c r="SHX329" s="92"/>
      <c r="SHY329" s="92"/>
      <c r="SHZ329" s="92"/>
      <c r="SIA329" s="92"/>
      <c r="SIB329" s="92"/>
      <c r="SIC329" s="92"/>
      <c r="SID329" s="92"/>
      <c r="SIE329" s="92"/>
      <c r="SIF329" s="92"/>
      <c r="SIG329" s="92"/>
      <c r="SIH329" s="92"/>
      <c r="SII329" s="92"/>
      <c r="SIJ329" s="92"/>
      <c r="SIK329" s="92"/>
      <c r="SIL329" s="92"/>
      <c r="SIM329" s="92"/>
      <c r="SIN329" s="92"/>
      <c r="SIO329" s="92"/>
      <c r="SIP329" s="92"/>
      <c r="SIQ329" s="92"/>
      <c r="SIR329" s="92"/>
      <c r="SIS329" s="92"/>
      <c r="SIT329" s="92"/>
      <c r="SIU329" s="92"/>
      <c r="SIV329" s="92"/>
      <c r="SIW329" s="92"/>
      <c r="SIX329" s="92"/>
      <c r="SIY329" s="92"/>
      <c r="SIZ329" s="92"/>
      <c r="SJA329" s="92"/>
      <c r="SJB329" s="92"/>
      <c r="SJC329" s="92"/>
      <c r="SJD329" s="92"/>
      <c r="SJE329" s="92"/>
      <c r="SJF329" s="92"/>
      <c r="SJG329" s="92"/>
      <c r="SJH329" s="92"/>
      <c r="SJI329" s="92"/>
      <c r="SJJ329" s="92"/>
      <c r="SJK329" s="92"/>
      <c r="SJL329" s="92"/>
      <c r="SJM329" s="92"/>
      <c r="SJN329" s="92"/>
      <c r="SJO329" s="92"/>
      <c r="SJP329" s="92"/>
      <c r="SJQ329" s="92"/>
      <c r="SJR329" s="92"/>
      <c r="SJS329" s="92"/>
      <c r="SJT329" s="92"/>
      <c r="SJU329" s="92"/>
      <c r="SJV329" s="92"/>
      <c r="SJW329" s="92"/>
      <c r="SJX329" s="92"/>
      <c r="SJY329" s="92"/>
      <c r="SJZ329" s="92"/>
      <c r="SKA329" s="92"/>
      <c r="SKB329" s="92"/>
      <c r="SKC329" s="92"/>
      <c r="SKD329" s="92"/>
      <c r="SKE329" s="92"/>
      <c r="SKF329" s="92"/>
      <c r="SKG329" s="92"/>
      <c r="SKH329" s="92"/>
      <c r="SKI329" s="92"/>
      <c r="SKJ329" s="92"/>
      <c r="SKK329" s="92"/>
      <c r="SKL329" s="92"/>
      <c r="SKM329" s="92"/>
      <c r="SKN329" s="92"/>
      <c r="SKO329" s="92"/>
      <c r="SKP329" s="92"/>
      <c r="SKQ329" s="92"/>
      <c r="SKR329" s="92"/>
      <c r="SKS329" s="92"/>
      <c r="SKT329" s="92"/>
      <c r="SKU329" s="92"/>
      <c r="SKV329" s="92"/>
      <c r="SKW329" s="92"/>
      <c r="SKX329" s="92"/>
      <c r="SKY329" s="92"/>
      <c r="SKZ329" s="92"/>
      <c r="SLA329" s="92"/>
      <c r="SLB329" s="92"/>
      <c r="SLC329" s="92"/>
      <c r="SLD329" s="92"/>
      <c r="SLE329" s="92"/>
      <c r="SLF329" s="92"/>
      <c r="SLG329" s="92"/>
      <c r="SLH329" s="92"/>
      <c r="SLI329" s="92"/>
      <c r="SLJ329" s="92"/>
      <c r="SLK329" s="92"/>
      <c r="SLL329" s="92"/>
      <c r="SLM329" s="92"/>
      <c r="SLN329" s="92"/>
      <c r="SLO329" s="92"/>
      <c r="SLP329" s="92"/>
      <c r="SLQ329" s="92"/>
      <c r="SLR329" s="92"/>
      <c r="SLS329" s="92"/>
      <c r="SLT329" s="92"/>
      <c r="SLU329" s="92"/>
      <c r="SLV329" s="92"/>
      <c r="SLW329" s="92"/>
      <c r="SLX329" s="92"/>
      <c r="SLY329" s="92"/>
      <c r="SLZ329" s="92"/>
      <c r="SMA329" s="92"/>
      <c r="SMB329" s="92"/>
      <c r="SMC329" s="92"/>
      <c r="SMD329" s="92"/>
      <c r="SME329" s="92"/>
      <c r="SMF329" s="92"/>
      <c r="SMG329" s="92"/>
      <c r="SMH329" s="92"/>
      <c r="SMI329" s="92"/>
      <c r="SMJ329" s="92"/>
      <c r="SMK329" s="92"/>
      <c r="SML329" s="92"/>
      <c r="SMM329" s="92"/>
      <c r="SMN329" s="92"/>
      <c r="SMO329" s="92"/>
      <c r="SMP329" s="92"/>
      <c r="SMQ329" s="92"/>
      <c r="SMR329" s="92"/>
      <c r="SMS329" s="92"/>
      <c r="SMT329" s="92"/>
      <c r="SMU329" s="92"/>
      <c r="SMV329" s="92"/>
      <c r="SMW329" s="92"/>
      <c r="SMX329" s="92"/>
      <c r="SMY329" s="92"/>
      <c r="SMZ329" s="92"/>
      <c r="SNA329" s="92"/>
      <c r="SNB329" s="92"/>
      <c r="SNC329" s="92"/>
      <c r="SND329" s="92"/>
      <c r="SNE329" s="92"/>
      <c r="SNF329" s="92"/>
      <c r="SNG329" s="92"/>
      <c r="SNH329" s="92"/>
      <c r="SNI329" s="92"/>
      <c r="SNJ329" s="92"/>
      <c r="SNK329" s="92"/>
      <c r="SNL329" s="92"/>
      <c r="SNM329" s="92"/>
      <c r="SNN329" s="92"/>
      <c r="SNO329" s="92"/>
      <c r="SNP329" s="92"/>
      <c r="SNQ329" s="92"/>
      <c r="SNR329" s="92"/>
      <c r="SNS329" s="92"/>
      <c r="SNT329" s="92"/>
      <c r="SNU329" s="92"/>
      <c r="SNV329" s="92"/>
      <c r="SNW329" s="92"/>
      <c r="SNX329" s="92"/>
      <c r="SNY329" s="92"/>
      <c r="SNZ329" s="92"/>
      <c r="SOA329" s="92"/>
      <c r="SOB329" s="92"/>
      <c r="SOC329" s="92"/>
      <c r="SOD329" s="92"/>
      <c r="SOE329" s="92"/>
      <c r="SOF329" s="92"/>
      <c r="SOG329" s="92"/>
      <c r="SOH329" s="92"/>
      <c r="SOI329" s="92"/>
      <c r="SOJ329" s="92"/>
      <c r="SOK329" s="92"/>
      <c r="SOL329" s="92"/>
      <c r="SOM329" s="92"/>
      <c r="SON329" s="92"/>
      <c r="SOO329" s="92"/>
      <c r="SOP329" s="92"/>
      <c r="SOQ329" s="92"/>
      <c r="SOR329" s="92"/>
      <c r="SOS329" s="92"/>
      <c r="SOT329" s="92"/>
      <c r="SOU329" s="92"/>
      <c r="SOV329" s="92"/>
      <c r="SOW329" s="92"/>
      <c r="SOX329" s="92"/>
      <c r="SOY329" s="92"/>
      <c r="SOZ329" s="92"/>
      <c r="SPA329" s="92"/>
      <c r="SPB329" s="92"/>
      <c r="SPC329" s="92"/>
      <c r="SPD329" s="92"/>
      <c r="SPE329" s="92"/>
      <c r="SPF329" s="92"/>
      <c r="SPG329" s="92"/>
      <c r="SPH329" s="92"/>
      <c r="SPI329" s="92"/>
      <c r="SPJ329" s="92"/>
      <c r="SPK329" s="92"/>
      <c r="SPL329" s="92"/>
      <c r="SPM329" s="92"/>
      <c r="SPN329" s="92"/>
      <c r="SPO329" s="92"/>
      <c r="SPP329" s="92"/>
      <c r="SPQ329" s="92"/>
      <c r="SPR329" s="92"/>
      <c r="SPS329" s="92"/>
      <c r="SPT329" s="92"/>
      <c r="SPU329" s="92"/>
      <c r="SPV329" s="92"/>
      <c r="SPW329" s="92"/>
      <c r="SPX329" s="92"/>
      <c r="SPY329" s="92"/>
      <c r="SPZ329" s="92"/>
      <c r="SQA329" s="92"/>
      <c r="SQB329" s="92"/>
      <c r="SQC329" s="92"/>
      <c r="SQD329" s="92"/>
      <c r="SQE329" s="92"/>
      <c r="SQF329" s="92"/>
      <c r="SQG329" s="92"/>
      <c r="SQH329" s="92"/>
      <c r="SQI329" s="92"/>
      <c r="SQJ329" s="92"/>
      <c r="SQK329" s="92"/>
      <c r="SQL329" s="92"/>
      <c r="SQM329" s="92"/>
      <c r="SQN329" s="92"/>
      <c r="SQO329" s="92"/>
      <c r="SQP329" s="92"/>
      <c r="SQQ329" s="92"/>
      <c r="SQR329" s="92"/>
      <c r="SQS329" s="92"/>
      <c r="SQT329" s="92"/>
      <c r="SQU329" s="92"/>
      <c r="SQV329" s="92"/>
      <c r="SQW329" s="92"/>
      <c r="SQX329" s="92"/>
      <c r="SQY329" s="92"/>
      <c r="SQZ329" s="92"/>
      <c r="SRA329" s="92"/>
      <c r="SRB329" s="92"/>
      <c r="SRC329" s="92"/>
      <c r="SRD329" s="92"/>
      <c r="SRE329" s="92"/>
      <c r="SRF329" s="92"/>
      <c r="SRG329" s="92"/>
      <c r="SRH329" s="92"/>
      <c r="SRI329" s="92"/>
      <c r="SRJ329" s="92"/>
      <c r="SRK329" s="92"/>
      <c r="SRL329" s="92"/>
      <c r="SRM329" s="92"/>
      <c r="SRN329" s="92"/>
      <c r="SRO329" s="92"/>
      <c r="SRP329" s="92"/>
      <c r="SRQ329" s="92"/>
      <c r="SRR329" s="92"/>
      <c r="SRS329" s="92"/>
      <c r="SRT329" s="92"/>
      <c r="SRU329" s="92"/>
      <c r="SRV329" s="92"/>
      <c r="SRW329" s="92"/>
      <c r="SRX329" s="92"/>
      <c r="SRY329" s="92"/>
      <c r="SRZ329" s="92"/>
      <c r="SSA329" s="92"/>
      <c r="SSB329" s="92"/>
      <c r="SSC329" s="92"/>
      <c r="SSD329" s="92"/>
      <c r="SSE329" s="92"/>
      <c r="SSF329" s="92"/>
      <c r="SSG329" s="92"/>
      <c r="SSH329" s="92"/>
      <c r="SSI329" s="92"/>
      <c r="SSJ329" s="92"/>
      <c r="SSK329" s="92"/>
      <c r="SSL329" s="92"/>
      <c r="SSM329" s="92"/>
      <c r="SSN329" s="92"/>
      <c r="SSO329" s="92"/>
      <c r="SSP329" s="92"/>
      <c r="SSQ329" s="92"/>
      <c r="SSR329" s="92"/>
      <c r="SSS329" s="92"/>
      <c r="SST329" s="92"/>
      <c r="SSU329" s="92"/>
      <c r="SSV329" s="92"/>
      <c r="SSW329" s="92"/>
      <c r="SSX329" s="92"/>
      <c r="SSY329" s="92"/>
      <c r="SSZ329" s="92"/>
      <c r="STA329" s="92"/>
      <c r="STB329" s="92"/>
      <c r="STC329" s="92"/>
      <c r="STD329" s="92"/>
      <c r="STE329" s="92"/>
      <c r="STF329" s="92"/>
      <c r="STG329" s="92"/>
      <c r="STH329" s="92"/>
      <c r="STI329" s="92"/>
      <c r="STJ329" s="92"/>
      <c r="STK329" s="92"/>
      <c r="STL329" s="92"/>
      <c r="STM329" s="92"/>
      <c r="STN329" s="92"/>
      <c r="STO329" s="92"/>
      <c r="STP329" s="92"/>
      <c r="STQ329" s="92"/>
      <c r="STR329" s="92"/>
      <c r="STS329" s="92"/>
      <c r="STT329" s="92"/>
      <c r="STU329" s="92"/>
      <c r="STV329" s="92"/>
      <c r="STW329" s="92"/>
      <c r="STX329" s="92"/>
      <c r="STY329" s="92"/>
      <c r="STZ329" s="92"/>
      <c r="SUA329" s="92"/>
      <c r="SUB329" s="92"/>
      <c r="SUC329" s="92"/>
      <c r="SUD329" s="92"/>
      <c r="SUE329" s="92"/>
      <c r="SUF329" s="92"/>
      <c r="SUG329" s="92"/>
      <c r="SUH329" s="92"/>
      <c r="SUI329" s="92"/>
      <c r="SUJ329" s="92"/>
      <c r="SUK329" s="92"/>
      <c r="SUL329" s="92"/>
      <c r="SUM329" s="92"/>
      <c r="SUN329" s="92"/>
      <c r="SUO329" s="92"/>
      <c r="SUP329" s="92"/>
      <c r="SUQ329" s="92"/>
      <c r="SUR329" s="92"/>
      <c r="SUS329" s="92"/>
      <c r="SUT329" s="92"/>
      <c r="SUU329" s="92"/>
      <c r="SUV329" s="92"/>
      <c r="SUW329" s="92"/>
      <c r="SUX329" s="92"/>
      <c r="SUY329" s="92"/>
      <c r="SUZ329" s="92"/>
      <c r="SVA329" s="92"/>
      <c r="SVB329" s="92"/>
      <c r="SVC329" s="92"/>
      <c r="SVD329" s="92"/>
      <c r="SVE329" s="92"/>
      <c r="SVF329" s="92"/>
      <c r="SVG329" s="92"/>
      <c r="SVH329" s="92"/>
      <c r="SVI329" s="92"/>
      <c r="SVJ329" s="92"/>
      <c r="SVK329" s="92"/>
      <c r="SVL329" s="92"/>
      <c r="SVM329" s="92"/>
      <c r="SVN329" s="92"/>
      <c r="SVO329" s="92"/>
      <c r="SVP329" s="92"/>
      <c r="SVQ329" s="92"/>
      <c r="SVR329" s="92"/>
      <c r="SVS329" s="92"/>
      <c r="SVT329" s="92"/>
      <c r="SVU329" s="92"/>
      <c r="SVV329" s="92"/>
      <c r="SVW329" s="92"/>
      <c r="SVX329" s="92"/>
      <c r="SVY329" s="92"/>
      <c r="SVZ329" s="92"/>
      <c r="SWA329" s="92"/>
      <c r="SWB329" s="92"/>
      <c r="SWC329" s="92"/>
      <c r="SWD329" s="92"/>
      <c r="SWE329" s="92"/>
      <c r="SWF329" s="92"/>
      <c r="SWG329" s="92"/>
      <c r="SWH329" s="92"/>
      <c r="SWI329" s="92"/>
      <c r="SWJ329" s="92"/>
      <c r="SWK329" s="92"/>
      <c r="SWL329" s="92"/>
      <c r="SWM329" s="92"/>
      <c r="SWN329" s="92"/>
      <c r="SWO329" s="92"/>
      <c r="SWP329" s="92"/>
      <c r="SWQ329" s="92"/>
      <c r="SWR329" s="92"/>
      <c r="SWS329" s="92"/>
      <c r="SWT329" s="92"/>
      <c r="SWU329" s="92"/>
      <c r="SWV329" s="92"/>
      <c r="SWW329" s="92"/>
      <c r="SWX329" s="92"/>
      <c r="SWY329" s="92"/>
      <c r="SWZ329" s="92"/>
      <c r="SXA329" s="92"/>
      <c r="SXB329" s="92"/>
      <c r="SXC329" s="92"/>
      <c r="SXD329" s="92"/>
      <c r="SXE329" s="92"/>
      <c r="SXF329" s="92"/>
      <c r="SXG329" s="92"/>
      <c r="SXH329" s="92"/>
      <c r="SXI329" s="92"/>
      <c r="SXJ329" s="92"/>
      <c r="SXK329" s="92"/>
      <c r="SXL329" s="92"/>
      <c r="SXM329" s="92"/>
      <c r="SXN329" s="92"/>
      <c r="SXO329" s="92"/>
      <c r="SXP329" s="92"/>
      <c r="SXQ329" s="92"/>
      <c r="SXR329" s="92"/>
      <c r="SXS329" s="92"/>
      <c r="SXT329" s="92"/>
      <c r="SXU329" s="92"/>
      <c r="SXV329" s="92"/>
      <c r="SXW329" s="92"/>
      <c r="SXX329" s="92"/>
      <c r="SXY329" s="92"/>
      <c r="SXZ329" s="92"/>
      <c r="SYA329" s="92"/>
      <c r="SYB329" s="92"/>
      <c r="SYC329" s="92"/>
      <c r="SYD329" s="92"/>
      <c r="SYE329" s="92"/>
      <c r="SYF329" s="92"/>
      <c r="SYG329" s="92"/>
      <c r="SYH329" s="92"/>
      <c r="SYI329" s="92"/>
      <c r="SYJ329" s="92"/>
      <c r="SYK329" s="92"/>
      <c r="SYL329" s="92"/>
      <c r="SYM329" s="92"/>
      <c r="SYN329" s="92"/>
      <c r="SYO329" s="92"/>
      <c r="SYP329" s="92"/>
      <c r="SYQ329" s="92"/>
      <c r="SYR329" s="92"/>
      <c r="SYS329" s="92"/>
      <c r="SYT329" s="92"/>
      <c r="SYU329" s="92"/>
      <c r="SYV329" s="92"/>
      <c r="SYW329" s="92"/>
      <c r="SYX329" s="92"/>
      <c r="SYY329" s="92"/>
      <c r="SYZ329" s="92"/>
      <c r="SZA329" s="92"/>
      <c r="SZB329" s="92"/>
      <c r="SZC329" s="92"/>
      <c r="SZD329" s="92"/>
      <c r="SZE329" s="92"/>
      <c r="SZF329" s="92"/>
      <c r="SZG329" s="92"/>
      <c r="SZH329" s="92"/>
      <c r="SZI329" s="92"/>
      <c r="SZJ329" s="92"/>
      <c r="SZK329" s="92"/>
      <c r="SZL329" s="92"/>
      <c r="SZM329" s="92"/>
      <c r="SZN329" s="92"/>
      <c r="SZO329" s="92"/>
      <c r="SZP329" s="92"/>
      <c r="SZQ329" s="92"/>
      <c r="SZR329" s="92"/>
      <c r="SZS329" s="92"/>
      <c r="SZT329" s="92"/>
      <c r="SZU329" s="92"/>
      <c r="SZV329" s="92"/>
      <c r="SZW329" s="92"/>
      <c r="SZX329" s="92"/>
      <c r="SZY329" s="92"/>
      <c r="SZZ329" s="92"/>
      <c r="TAA329" s="92"/>
      <c r="TAB329" s="92"/>
      <c r="TAC329" s="92"/>
      <c r="TAD329" s="92"/>
      <c r="TAE329" s="92"/>
      <c r="TAF329" s="92"/>
      <c r="TAG329" s="92"/>
      <c r="TAH329" s="92"/>
      <c r="TAI329" s="92"/>
      <c r="TAJ329" s="92"/>
      <c r="TAK329" s="92"/>
      <c r="TAL329" s="92"/>
      <c r="TAM329" s="92"/>
      <c r="TAN329" s="92"/>
      <c r="TAO329" s="92"/>
      <c r="TAP329" s="92"/>
      <c r="TAQ329" s="92"/>
      <c r="TAR329" s="92"/>
      <c r="TAS329" s="92"/>
      <c r="TAT329" s="92"/>
      <c r="TAU329" s="92"/>
      <c r="TAV329" s="92"/>
      <c r="TAW329" s="92"/>
      <c r="TAX329" s="92"/>
      <c r="TAY329" s="92"/>
      <c r="TAZ329" s="92"/>
      <c r="TBA329" s="92"/>
      <c r="TBB329" s="92"/>
      <c r="TBC329" s="92"/>
      <c r="TBD329" s="92"/>
      <c r="TBE329" s="92"/>
      <c r="TBF329" s="92"/>
      <c r="TBG329" s="92"/>
      <c r="TBH329" s="92"/>
      <c r="TBI329" s="92"/>
      <c r="TBJ329" s="92"/>
      <c r="TBK329" s="92"/>
      <c r="TBL329" s="92"/>
      <c r="TBM329" s="92"/>
      <c r="TBN329" s="92"/>
      <c r="TBO329" s="92"/>
      <c r="TBP329" s="92"/>
      <c r="TBQ329" s="92"/>
      <c r="TBR329" s="92"/>
      <c r="TBS329" s="92"/>
      <c r="TBT329" s="92"/>
      <c r="TBU329" s="92"/>
      <c r="TBV329" s="92"/>
      <c r="TBW329" s="92"/>
      <c r="TBX329" s="92"/>
      <c r="TBY329" s="92"/>
      <c r="TBZ329" s="92"/>
      <c r="TCA329" s="92"/>
      <c r="TCB329" s="92"/>
      <c r="TCC329" s="92"/>
      <c r="TCD329" s="92"/>
      <c r="TCE329" s="92"/>
      <c r="TCF329" s="92"/>
      <c r="TCG329" s="92"/>
      <c r="TCH329" s="92"/>
      <c r="TCI329" s="92"/>
      <c r="TCJ329" s="92"/>
      <c r="TCK329" s="92"/>
      <c r="TCL329" s="92"/>
      <c r="TCM329" s="92"/>
      <c r="TCN329" s="92"/>
      <c r="TCO329" s="92"/>
      <c r="TCP329" s="92"/>
      <c r="TCQ329" s="92"/>
      <c r="TCR329" s="92"/>
      <c r="TCS329" s="92"/>
      <c r="TCT329" s="92"/>
      <c r="TCU329" s="92"/>
      <c r="TCV329" s="92"/>
      <c r="TCW329" s="92"/>
      <c r="TCX329" s="92"/>
      <c r="TCY329" s="92"/>
      <c r="TCZ329" s="92"/>
      <c r="TDA329" s="92"/>
      <c r="TDB329" s="92"/>
      <c r="TDC329" s="92"/>
      <c r="TDD329" s="92"/>
      <c r="TDE329" s="92"/>
      <c r="TDF329" s="92"/>
      <c r="TDG329" s="92"/>
      <c r="TDH329" s="92"/>
      <c r="TDI329" s="92"/>
      <c r="TDJ329" s="92"/>
      <c r="TDK329" s="92"/>
      <c r="TDL329" s="92"/>
      <c r="TDM329" s="92"/>
      <c r="TDN329" s="92"/>
      <c r="TDO329" s="92"/>
      <c r="TDP329" s="92"/>
      <c r="TDQ329" s="92"/>
      <c r="TDR329" s="92"/>
      <c r="TDS329" s="92"/>
      <c r="TDT329" s="92"/>
      <c r="TDU329" s="92"/>
      <c r="TDV329" s="92"/>
      <c r="TDW329" s="92"/>
      <c r="TDX329" s="92"/>
      <c r="TDY329" s="92"/>
      <c r="TDZ329" s="92"/>
      <c r="TEA329" s="92"/>
      <c r="TEB329" s="92"/>
      <c r="TEC329" s="92"/>
      <c r="TED329" s="92"/>
      <c r="TEE329" s="92"/>
      <c r="TEF329" s="92"/>
      <c r="TEG329" s="92"/>
      <c r="TEH329" s="92"/>
      <c r="TEI329" s="92"/>
      <c r="TEJ329" s="92"/>
      <c r="TEK329" s="92"/>
      <c r="TEL329" s="92"/>
      <c r="TEM329" s="92"/>
      <c r="TEN329" s="92"/>
      <c r="TEO329" s="92"/>
      <c r="TEP329" s="92"/>
      <c r="TEQ329" s="92"/>
      <c r="TER329" s="92"/>
      <c r="TES329" s="92"/>
      <c r="TET329" s="92"/>
      <c r="TEU329" s="92"/>
      <c r="TEV329" s="92"/>
      <c r="TEW329" s="92"/>
      <c r="TEX329" s="92"/>
      <c r="TEY329" s="92"/>
      <c r="TEZ329" s="92"/>
      <c r="TFA329" s="92"/>
      <c r="TFB329" s="92"/>
      <c r="TFC329" s="92"/>
      <c r="TFD329" s="92"/>
      <c r="TFE329" s="92"/>
      <c r="TFF329" s="92"/>
      <c r="TFG329" s="92"/>
      <c r="TFH329" s="92"/>
      <c r="TFI329" s="92"/>
      <c r="TFJ329" s="92"/>
      <c r="TFK329" s="92"/>
      <c r="TFL329" s="92"/>
      <c r="TFM329" s="92"/>
      <c r="TFN329" s="92"/>
      <c r="TFO329" s="92"/>
      <c r="TFP329" s="92"/>
      <c r="TFQ329" s="92"/>
      <c r="TFR329" s="92"/>
      <c r="TFS329" s="92"/>
      <c r="TFT329" s="92"/>
      <c r="TFU329" s="92"/>
      <c r="TFV329" s="92"/>
      <c r="TFW329" s="92"/>
      <c r="TFX329" s="92"/>
      <c r="TFY329" s="92"/>
      <c r="TFZ329" s="92"/>
      <c r="TGA329" s="92"/>
      <c r="TGB329" s="92"/>
      <c r="TGC329" s="92"/>
      <c r="TGD329" s="92"/>
      <c r="TGE329" s="92"/>
      <c r="TGF329" s="92"/>
      <c r="TGG329" s="92"/>
      <c r="TGH329" s="92"/>
      <c r="TGI329" s="92"/>
      <c r="TGJ329" s="92"/>
      <c r="TGK329" s="92"/>
      <c r="TGL329" s="92"/>
      <c r="TGM329" s="92"/>
      <c r="TGN329" s="92"/>
      <c r="TGO329" s="92"/>
      <c r="TGP329" s="92"/>
      <c r="TGQ329" s="92"/>
      <c r="TGR329" s="92"/>
      <c r="TGS329" s="92"/>
      <c r="TGT329" s="92"/>
      <c r="TGU329" s="92"/>
      <c r="TGV329" s="92"/>
      <c r="TGW329" s="92"/>
      <c r="TGX329" s="92"/>
      <c r="TGY329" s="92"/>
      <c r="TGZ329" s="92"/>
      <c r="THA329" s="92"/>
      <c r="THB329" s="92"/>
      <c r="THC329" s="92"/>
      <c r="THD329" s="92"/>
      <c r="THE329" s="92"/>
      <c r="THF329" s="92"/>
      <c r="THG329" s="92"/>
      <c r="THH329" s="92"/>
      <c r="THI329" s="92"/>
      <c r="THJ329" s="92"/>
      <c r="THK329" s="92"/>
      <c r="THL329" s="92"/>
      <c r="THM329" s="92"/>
      <c r="THN329" s="92"/>
      <c r="THO329" s="92"/>
      <c r="THP329" s="92"/>
      <c r="THQ329" s="92"/>
      <c r="THR329" s="92"/>
      <c r="THS329" s="92"/>
      <c r="THT329" s="92"/>
      <c r="THU329" s="92"/>
      <c r="THV329" s="92"/>
      <c r="THW329" s="92"/>
      <c r="THX329" s="92"/>
      <c r="THY329" s="92"/>
      <c r="THZ329" s="92"/>
      <c r="TIA329" s="92"/>
      <c r="TIB329" s="92"/>
      <c r="TIC329" s="92"/>
      <c r="TID329" s="92"/>
      <c r="TIE329" s="92"/>
      <c r="TIF329" s="92"/>
      <c r="TIG329" s="92"/>
      <c r="TIH329" s="92"/>
      <c r="TII329" s="92"/>
      <c r="TIJ329" s="92"/>
      <c r="TIK329" s="92"/>
      <c r="TIL329" s="92"/>
      <c r="TIM329" s="92"/>
      <c r="TIN329" s="92"/>
      <c r="TIO329" s="92"/>
      <c r="TIP329" s="92"/>
      <c r="TIQ329" s="92"/>
      <c r="TIR329" s="92"/>
      <c r="TIS329" s="92"/>
      <c r="TIT329" s="92"/>
      <c r="TIU329" s="92"/>
      <c r="TIV329" s="92"/>
      <c r="TIW329" s="92"/>
      <c r="TIX329" s="92"/>
      <c r="TIY329" s="92"/>
      <c r="TIZ329" s="92"/>
      <c r="TJA329" s="92"/>
      <c r="TJB329" s="92"/>
      <c r="TJC329" s="92"/>
      <c r="TJD329" s="92"/>
      <c r="TJE329" s="92"/>
      <c r="TJF329" s="92"/>
      <c r="TJG329" s="92"/>
      <c r="TJH329" s="92"/>
      <c r="TJI329" s="92"/>
      <c r="TJJ329" s="92"/>
      <c r="TJK329" s="92"/>
      <c r="TJL329" s="92"/>
      <c r="TJM329" s="92"/>
      <c r="TJN329" s="92"/>
      <c r="TJO329" s="92"/>
      <c r="TJP329" s="92"/>
      <c r="TJQ329" s="92"/>
      <c r="TJR329" s="92"/>
      <c r="TJS329" s="92"/>
      <c r="TJT329" s="92"/>
      <c r="TJU329" s="92"/>
      <c r="TJV329" s="92"/>
      <c r="TJW329" s="92"/>
      <c r="TJX329" s="92"/>
      <c r="TJY329" s="92"/>
      <c r="TJZ329" s="92"/>
      <c r="TKA329" s="92"/>
      <c r="TKB329" s="92"/>
      <c r="TKC329" s="92"/>
      <c r="TKD329" s="92"/>
      <c r="TKE329" s="92"/>
      <c r="TKF329" s="92"/>
      <c r="TKG329" s="92"/>
      <c r="TKH329" s="92"/>
      <c r="TKI329" s="92"/>
      <c r="TKJ329" s="92"/>
      <c r="TKK329" s="92"/>
      <c r="TKL329" s="92"/>
      <c r="TKM329" s="92"/>
      <c r="TKN329" s="92"/>
      <c r="TKO329" s="92"/>
      <c r="TKP329" s="92"/>
      <c r="TKQ329" s="92"/>
      <c r="TKR329" s="92"/>
      <c r="TKS329" s="92"/>
      <c r="TKT329" s="92"/>
      <c r="TKU329" s="92"/>
      <c r="TKV329" s="92"/>
      <c r="TKW329" s="92"/>
      <c r="TKX329" s="92"/>
      <c r="TKY329" s="92"/>
      <c r="TKZ329" s="92"/>
      <c r="TLA329" s="92"/>
      <c r="TLB329" s="92"/>
      <c r="TLC329" s="92"/>
      <c r="TLD329" s="92"/>
      <c r="TLE329" s="92"/>
      <c r="TLF329" s="92"/>
      <c r="TLG329" s="92"/>
      <c r="TLH329" s="92"/>
      <c r="TLI329" s="92"/>
      <c r="TLJ329" s="92"/>
      <c r="TLK329" s="92"/>
      <c r="TLL329" s="92"/>
      <c r="TLM329" s="92"/>
      <c r="TLN329" s="92"/>
      <c r="TLO329" s="92"/>
      <c r="TLP329" s="92"/>
      <c r="TLQ329" s="92"/>
      <c r="TLR329" s="92"/>
      <c r="TLS329" s="92"/>
      <c r="TLT329" s="92"/>
      <c r="TLU329" s="92"/>
      <c r="TLV329" s="92"/>
      <c r="TLW329" s="92"/>
      <c r="TLX329" s="92"/>
      <c r="TLY329" s="92"/>
      <c r="TLZ329" s="92"/>
      <c r="TMA329" s="92"/>
      <c r="TMB329" s="92"/>
      <c r="TMC329" s="92"/>
      <c r="TMD329" s="92"/>
      <c r="TME329" s="92"/>
      <c r="TMF329" s="92"/>
      <c r="TMG329" s="92"/>
      <c r="TMH329" s="92"/>
      <c r="TMI329" s="92"/>
      <c r="TMJ329" s="92"/>
      <c r="TMK329" s="92"/>
      <c r="TML329" s="92"/>
      <c r="TMM329" s="92"/>
      <c r="TMN329" s="92"/>
      <c r="TMO329" s="92"/>
      <c r="TMP329" s="92"/>
      <c r="TMQ329" s="92"/>
      <c r="TMR329" s="92"/>
      <c r="TMS329" s="92"/>
      <c r="TMT329" s="92"/>
      <c r="TMU329" s="92"/>
      <c r="TMV329" s="92"/>
      <c r="TMW329" s="92"/>
      <c r="TMX329" s="92"/>
      <c r="TMY329" s="92"/>
      <c r="TMZ329" s="92"/>
      <c r="TNA329" s="92"/>
      <c r="TNB329" s="92"/>
      <c r="TNC329" s="92"/>
      <c r="TND329" s="92"/>
      <c r="TNE329" s="92"/>
      <c r="TNF329" s="92"/>
      <c r="TNG329" s="92"/>
      <c r="TNH329" s="92"/>
      <c r="TNI329" s="92"/>
      <c r="TNJ329" s="92"/>
      <c r="TNK329" s="92"/>
      <c r="TNL329" s="92"/>
      <c r="TNM329" s="92"/>
      <c r="TNN329" s="92"/>
      <c r="TNO329" s="92"/>
      <c r="TNP329" s="92"/>
      <c r="TNQ329" s="92"/>
      <c r="TNR329" s="92"/>
      <c r="TNS329" s="92"/>
      <c r="TNT329" s="92"/>
      <c r="TNU329" s="92"/>
      <c r="TNV329" s="92"/>
      <c r="TNW329" s="92"/>
      <c r="TNX329" s="92"/>
      <c r="TNY329" s="92"/>
      <c r="TNZ329" s="92"/>
      <c r="TOA329" s="92"/>
      <c r="TOB329" s="92"/>
      <c r="TOC329" s="92"/>
      <c r="TOD329" s="92"/>
      <c r="TOE329" s="92"/>
      <c r="TOF329" s="92"/>
      <c r="TOG329" s="92"/>
      <c r="TOH329" s="92"/>
      <c r="TOI329" s="92"/>
      <c r="TOJ329" s="92"/>
      <c r="TOK329" s="92"/>
      <c r="TOL329" s="92"/>
      <c r="TOM329" s="92"/>
      <c r="TON329" s="92"/>
      <c r="TOO329" s="92"/>
      <c r="TOP329" s="92"/>
      <c r="TOQ329" s="92"/>
      <c r="TOR329" s="92"/>
      <c r="TOS329" s="92"/>
      <c r="TOT329" s="92"/>
      <c r="TOU329" s="92"/>
      <c r="TOV329" s="92"/>
      <c r="TOW329" s="92"/>
      <c r="TOX329" s="92"/>
      <c r="TOY329" s="92"/>
      <c r="TOZ329" s="92"/>
      <c r="TPA329" s="92"/>
      <c r="TPB329" s="92"/>
      <c r="TPC329" s="92"/>
      <c r="TPD329" s="92"/>
      <c r="TPE329" s="92"/>
      <c r="TPF329" s="92"/>
      <c r="TPG329" s="92"/>
      <c r="TPH329" s="92"/>
      <c r="TPI329" s="92"/>
      <c r="TPJ329" s="92"/>
      <c r="TPK329" s="92"/>
      <c r="TPL329" s="92"/>
      <c r="TPM329" s="92"/>
      <c r="TPN329" s="92"/>
      <c r="TPO329" s="92"/>
      <c r="TPP329" s="92"/>
      <c r="TPQ329" s="92"/>
      <c r="TPR329" s="92"/>
      <c r="TPS329" s="92"/>
      <c r="TPT329" s="92"/>
      <c r="TPU329" s="92"/>
      <c r="TPV329" s="92"/>
      <c r="TPW329" s="92"/>
      <c r="TPX329" s="92"/>
      <c r="TPY329" s="92"/>
      <c r="TPZ329" s="92"/>
      <c r="TQA329" s="92"/>
      <c r="TQB329" s="92"/>
      <c r="TQC329" s="92"/>
      <c r="TQD329" s="92"/>
      <c r="TQE329" s="92"/>
      <c r="TQF329" s="92"/>
      <c r="TQG329" s="92"/>
      <c r="TQH329" s="92"/>
      <c r="TQI329" s="92"/>
      <c r="TQJ329" s="92"/>
      <c r="TQK329" s="92"/>
      <c r="TQL329" s="92"/>
      <c r="TQM329" s="92"/>
      <c r="TQN329" s="92"/>
      <c r="TQO329" s="92"/>
      <c r="TQP329" s="92"/>
      <c r="TQQ329" s="92"/>
      <c r="TQR329" s="92"/>
      <c r="TQS329" s="92"/>
      <c r="TQT329" s="92"/>
      <c r="TQU329" s="92"/>
      <c r="TQV329" s="92"/>
      <c r="TQW329" s="92"/>
      <c r="TQX329" s="92"/>
      <c r="TQY329" s="92"/>
      <c r="TQZ329" s="92"/>
      <c r="TRA329" s="92"/>
      <c r="TRB329" s="92"/>
      <c r="TRC329" s="92"/>
      <c r="TRD329" s="92"/>
      <c r="TRE329" s="92"/>
      <c r="TRF329" s="92"/>
      <c r="TRG329" s="92"/>
      <c r="TRH329" s="92"/>
      <c r="TRI329" s="92"/>
      <c r="TRJ329" s="92"/>
      <c r="TRK329" s="92"/>
      <c r="TRL329" s="92"/>
      <c r="TRM329" s="92"/>
      <c r="TRN329" s="92"/>
      <c r="TRO329" s="92"/>
      <c r="TRP329" s="92"/>
      <c r="TRQ329" s="92"/>
      <c r="TRR329" s="92"/>
      <c r="TRS329" s="92"/>
      <c r="TRT329" s="92"/>
      <c r="TRU329" s="92"/>
      <c r="TRV329" s="92"/>
      <c r="TRW329" s="92"/>
      <c r="TRX329" s="92"/>
      <c r="TRY329" s="92"/>
      <c r="TRZ329" s="92"/>
      <c r="TSA329" s="92"/>
      <c r="TSB329" s="92"/>
      <c r="TSC329" s="92"/>
      <c r="TSD329" s="92"/>
      <c r="TSE329" s="92"/>
      <c r="TSF329" s="92"/>
      <c r="TSG329" s="92"/>
      <c r="TSH329" s="92"/>
      <c r="TSI329" s="92"/>
      <c r="TSJ329" s="92"/>
      <c r="TSK329" s="92"/>
      <c r="TSL329" s="92"/>
      <c r="TSM329" s="92"/>
      <c r="TSN329" s="92"/>
      <c r="TSO329" s="92"/>
      <c r="TSP329" s="92"/>
      <c r="TSQ329" s="92"/>
      <c r="TSR329" s="92"/>
      <c r="TSS329" s="92"/>
      <c r="TST329" s="92"/>
      <c r="TSU329" s="92"/>
      <c r="TSV329" s="92"/>
      <c r="TSW329" s="92"/>
      <c r="TSX329" s="92"/>
      <c r="TSY329" s="92"/>
      <c r="TSZ329" s="92"/>
      <c r="TTA329" s="92"/>
      <c r="TTB329" s="92"/>
      <c r="TTC329" s="92"/>
      <c r="TTD329" s="92"/>
      <c r="TTE329" s="92"/>
      <c r="TTF329" s="92"/>
      <c r="TTG329" s="92"/>
      <c r="TTH329" s="92"/>
      <c r="TTI329" s="92"/>
      <c r="TTJ329" s="92"/>
      <c r="TTK329" s="92"/>
      <c r="TTL329" s="92"/>
      <c r="TTM329" s="92"/>
      <c r="TTN329" s="92"/>
      <c r="TTO329" s="92"/>
      <c r="TTP329" s="92"/>
      <c r="TTQ329" s="92"/>
      <c r="TTR329" s="92"/>
      <c r="TTS329" s="92"/>
      <c r="TTT329" s="92"/>
      <c r="TTU329" s="92"/>
      <c r="TTV329" s="92"/>
      <c r="TTW329" s="92"/>
      <c r="TTX329" s="92"/>
      <c r="TTY329" s="92"/>
      <c r="TTZ329" s="92"/>
      <c r="TUA329" s="92"/>
      <c r="TUB329" s="92"/>
      <c r="TUC329" s="92"/>
      <c r="TUD329" s="92"/>
      <c r="TUE329" s="92"/>
      <c r="TUF329" s="92"/>
      <c r="TUG329" s="92"/>
      <c r="TUH329" s="92"/>
      <c r="TUI329" s="92"/>
      <c r="TUJ329" s="92"/>
      <c r="TUK329" s="92"/>
      <c r="TUL329" s="92"/>
      <c r="TUM329" s="92"/>
      <c r="TUN329" s="92"/>
      <c r="TUO329" s="92"/>
      <c r="TUP329" s="92"/>
      <c r="TUQ329" s="92"/>
      <c r="TUR329" s="92"/>
      <c r="TUS329" s="92"/>
      <c r="TUT329" s="92"/>
      <c r="TUU329" s="92"/>
      <c r="TUV329" s="92"/>
      <c r="TUW329" s="92"/>
      <c r="TUX329" s="92"/>
      <c r="TUY329" s="92"/>
      <c r="TUZ329" s="92"/>
      <c r="TVA329" s="92"/>
      <c r="TVB329" s="92"/>
      <c r="TVC329" s="92"/>
      <c r="TVD329" s="92"/>
      <c r="TVE329" s="92"/>
      <c r="TVF329" s="92"/>
      <c r="TVG329" s="92"/>
      <c r="TVH329" s="92"/>
      <c r="TVI329" s="92"/>
      <c r="TVJ329" s="92"/>
      <c r="TVK329" s="92"/>
      <c r="TVL329" s="92"/>
      <c r="TVM329" s="92"/>
      <c r="TVN329" s="92"/>
      <c r="TVO329" s="92"/>
      <c r="TVP329" s="92"/>
      <c r="TVQ329" s="92"/>
      <c r="TVR329" s="92"/>
      <c r="TVS329" s="92"/>
      <c r="TVT329" s="92"/>
      <c r="TVU329" s="92"/>
      <c r="TVV329" s="92"/>
      <c r="TVW329" s="92"/>
      <c r="TVX329" s="92"/>
      <c r="TVY329" s="92"/>
      <c r="TVZ329" s="92"/>
      <c r="TWA329" s="92"/>
      <c r="TWB329" s="92"/>
      <c r="TWC329" s="92"/>
      <c r="TWD329" s="92"/>
      <c r="TWE329" s="92"/>
      <c r="TWF329" s="92"/>
      <c r="TWG329" s="92"/>
      <c r="TWH329" s="92"/>
      <c r="TWI329" s="92"/>
      <c r="TWJ329" s="92"/>
      <c r="TWK329" s="92"/>
      <c r="TWL329" s="92"/>
      <c r="TWM329" s="92"/>
      <c r="TWN329" s="92"/>
      <c r="TWO329" s="92"/>
      <c r="TWP329" s="92"/>
      <c r="TWQ329" s="92"/>
      <c r="TWR329" s="92"/>
      <c r="TWS329" s="92"/>
      <c r="TWT329" s="92"/>
      <c r="TWU329" s="92"/>
      <c r="TWV329" s="92"/>
      <c r="TWW329" s="92"/>
      <c r="TWX329" s="92"/>
      <c r="TWY329" s="92"/>
      <c r="TWZ329" s="92"/>
      <c r="TXA329" s="92"/>
      <c r="TXB329" s="92"/>
      <c r="TXC329" s="92"/>
      <c r="TXD329" s="92"/>
      <c r="TXE329" s="92"/>
      <c r="TXF329" s="92"/>
      <c r="TXG329" s="92"/>
      <c r="TXH329" s="92"/>
      <c r="TXI329" s="92"/>
      <c r="TXJ329" s="92"/>
      <c r="TXK329" s="92"/>
      <c r="TXL329" s="92"/>
      <c r="TXM329" s="92"/>
      <c r="TXN329" s="92"/>
      <c r="TXO329" s="92"/>
      <c r="TXP329" s="92"/>
      <c r="TXQ329" s="92"/>
      <c r="TXR329" s="92"/>
      <c r="TXS329" s="92"/>
      <c r="TXT329" s="92"/>
      <c r="TXU329" s="92"/>
      <c r="TXV329" s="92"/>
      <c r="TXW329" s="92"/>
      <c r="TXX329" s="92"/>
      <c r="TXY329" s="92"/>
      <c r="TXZ329" s="92"/>
      <c r="TYA329" s="92"/>
      <c r="TYB329" s="92"/>
      <c r="TYC329" s="92"/>
      <c r="TYD329" s="92"/>
      <c r="TYE329" s="92"/>
      <c r="TYF329" s="92"/>
      <c r="TYG329" s="92"/>
      <c r="TYH329" s="92"/>
      <c r="TYI329" s="92"/>
      <c r="TYJ329" s="92"/>
      <c r="TYK329" s="92"/>
      <c r="TYL329" s="92"/>
      <c r="TYM329" s="92"/>
      <c r="TYN329" s="92"/>
      <c r="TYO329" s="92"/>
      <c r="TYP329" s="92"/>
      <c r="TYQ329" s="92"/>
      <c r="TYR329" s="92"/>
      <c r="TYS329" s="92"/>
      <c r="TYT329" s="92"/>
      <c r="TYU329" s="92"/>
      <c r="TYV329" s="92"/>
      <c r="TYW329" s="92"/>
      <c r="TYX329" s="92"/>
      <c r="TYY329" s="92"/>
      <c r="TYZ329" s="92"/>
      <c r="TZA329" s="92"/>
      <c r="TZB329" s="92"/>
      <c r="TZC329" s="92"/>
      <c r="TZD329" s="92"/>
      <c r="TZE329" s="92"/>
      <c r="TZF329" s="92"/>
      <c r="TZG329" s="92"/>
      <c r="TZH329" s="92"/>
      <c r="TZI329" s="92"/>
      <c r="TZJ329" s="92"/>
      <c r="TZK329" s="92"/>
      <c r="TZL329" s="92"/>
      <c r="TZM329" s="92"/>
      <c r="TZN329" s="92"/>
      <c r="TZO329" s="92"/>
      <c r="TZP329" s="92"/>
      <c r="TZQ329" s="92"/>
      <c r="TZR329" s="92"/>
      <c r="TZS329" s="92"/>
      <c r="TZT329" s="92"/>
      <c r="TZU329" s="92"/>
      <c r="TZV329" s="92"/>
      <c r="TZW329" s="92"/>
      <c r="TZX329" s="92"/>
      <c r="TZY329" s="92"/>
      <c r="TZZ329" s="92"/>
      <c r="UAA329" s="92"/>
      <c r="UAB329" s="92"/>
      <c r="UAC329" s="92"/>
      <c r="UAD329" s="92"/>
      <c r="UAE329" s="92"/>
      <c r="UAF329" s="92"/>
      <c r="UAG329" s="92"/>
      <c r="UAH329" s="92"/>
      <c r="UAI329" s="92"/>
      <c r="UAJ329" s="92"/>
      <c r="UAK329" s="92"/>
      <c r="UAL329" s="92"/>
      <c r="UAM329" s="92"/>
      <c r="UAN329" s="92"/>
      <c r="UAO329" s="92"/>
      <c r="UAP329" s="92"/>
      <c r="UAQ329" s="92"/>
      <c r="UAR329" s="92"/>
      <c r="UAS329" s="92"/>
      <c r="UAT329" s="92"/>
      <c r="UAU329" s="92"/>
      <c r="UAV329" s="92"/>
      <c r="UAW329" s="92"/>
      <c r="UAX329" s="92"/>
      <c r="UAY329" s="92"/>
      <c r="UAZ329" s="92"/>
      <c r="UBA329" s="92"/>
      <c r="UBB329" s="92"/>
      <c r="UBC329" s="92"/>
      <c r="UBD329" s="92"/>
      <c r="UBE329" s="92"/>
      <c r="UBF329" s="92"/>
      <c r="UBG329" s="92"/>
      <c r="UBH329" s="92"/>
      <c r="UBI329" s="92"/>
      <c r="UBJ329" s="92"/>
      <c r="UBK329" s="92"/>
      <c r="UBL329" s="92"/>
      <c r="UBM329" s="92"/>
      <c r="UBN329" s="92"/>
      <c r="UBO329" s="92"/>
      <c r="UBP329" s="92"/>
      <c r="UBQ329" s="92"/>
      <c r="UBR329" s="92"/>
      <c r="UBS329" s="92"/>
      <c r="UBT329" s="92"/>
      <c r="UBU329" s="92"/>
      <c r="UBV329" s="92"/>
      <c r="UBW329" s="92"/>
      <c r="UBX329" s="92"/>
      <c r="UBY329" s="92"/>
      <c r="UBZ329" s="92"/>
      <c r="UCA329" s="92"/>
      <c r="UCB329" s="92"/>
      <c r="UCC329" s="92"/>
      <c r="UCD329" s="92"/>
      <c r="UCE329" s="92"/>
      <c r="UCF329" s="92"/>
      <c r="UCG329" s="92"/>
      <c r="UCH329" s="92"/>
      <c r="UCI329" s="92"/>
      <c r="UCJ329" s="92"/>
      <c r="UCK329" s="92"/>
      <c r="UCL329" s="92"/>
      <c r="UCM329" s="92"/>
      <c r="UCN329" s="92"/>
      <c r="UCO329" s="92"/>
      <c r="UCP329" s="92"/>
      <c r="UCQ329" s="92"/>
      <c r="UCR329" s="92"/>
      <c r="UCS329" s="92"/>
      <c r="UCT329" s="92"/>
      <c r="UCU329" s="92"/>
      <c r="UCV329" s="92"/>
      <c r="UCW329" s="92"/>
      <c r="UCX329" s="92"/>
      <c r="UCY329" s="92"/>
      <c r="UCZ329" s="92"/>
      <c r="UDA329" s="92"/>
      <c r="UDB329" s="92"/>
      <c r="UDC329" s="92"/>
      <c r="UDD329" s="92"/>
      <c r="UDE329" s="92"/>
      <c r="UDF329" s="92"/>
      <c r="UDG329" s="92"/>
      <c r="UDH329" s="92"/>
      <c r="UDI329" s="92"/>
      <c r="UDJ329" s="92"/>
      <c r="UDK329" s="92"/>
      <c r="UDL329" s="92"/>
      <c r="UDM329" s="92"/>
      <c r="UDN329" s="92"/>
      <c r="UDO329" s="92"/>
      <c r="UDP329" s="92"/>
      <c r="UDQ329" s="92"/>
      <c r="UDR329" s="92"/>
      <c r="UDS329" s="92"/>
      <c r="UDT329" s="92"/>
      <c r="UDU329" s="92"/>
      <c r="UDV329" s="92"/>
      <c r="UDW329" s="92"/>
      <c r="UDX329" s="92"/>
      <c r="UDY329" s="92"/>
      <c r="UDZ329" s="92"/>
      <c r="UEA329" s="92"/>
      <c r="UEB329" s="92"/>
      <c r="UEC329" s="92"/>
      <c r="UED329" s="92"/>
      <c r="UEE329" s="92"/>
      <c r="UEF329" s="92"/>
      <c r="UEG329" s="92"/>
      <c r="UEH329" s="92"/>
      <c r="UEI329" s="92"/>
      <c r="UEJ329" s="92"/>
      <c r="UEK329" s="92"/>
      <c r="UEL329" s="92"/>
      <c r="UEM329" s="92"/>
      <c r="UEN329" s="92"/>
      <c r="UEO329" s="92"/>
      <c r="UEP329" s="92"/>
      <c r="UEQ329" s="92"/>
      <c r="UER329" s="92"/>
      <c r="UES329" s="92"/>
      <c r="UET329" s="92"/>
      <c r="UEU329" s="92"/>
      <c r="UEV329" s="92"/>
      <c r="UEW329" s="92"/>
      <c r="UEX329" s="92"/>
      <c r="UEY329" s="92"/>
      <c r="UEZ329" s="92"/>
      <c r="UFA329" s="92"/>
      <c r="UFB329" s="92"/>
      <c r="UFC329" s="92"/>
      <c r="UFD329" s="92"/>
      <c r="UFE329" s="92"/>
      <c r="UFF329" s="92"/>
      <c r="UFG329" s="92"/>
      <c r="UFH329" s="92"/>
      <c r="UFI329" s="92"/>
      <c r="UFJ329" s="92"/>
      <c r="UFK329" s="92"/>
      <c r="UFL329" s="92"/>
      <c r="UFM329" s="92"/>
      <c r="UFN329" s="92"/>
      <c r="UFO329" s="92"/>
      <c r="UFP329" s="92"/>
      <c r="UFQ329" s="92"/>
      <c r="UFR329" s="92"/>
      <c r="UFS329" s="92"/>
      <c r="UFT329" s="92"/>
      <c r="UFU329" s="92"/>
      <c r="UFV329" s="92"/>
      <c r="UFW329" s="92"/>
      <c r="UFX329" s="92"/>
      <c r="UFY329" s="92"/>
      <c r="UFZ329" s="92"/>
      <c r="UGA329" s="92"/>
      <c r="UGB329" s="92"/>
      <c r="UGC329" s="92"/>
      <c r="UGD329" s="92"/>
      <c r="UGE329" s="92"/>
      <c r="UGF329" s="92"/>
      <c r="UGG329" s="92"/>
      <c r="UGH329" s="92"/>
      <c r="UGI329" s="92"/>
      <c r="UGJ329" s="92"/>
      <c r="UGK329" s="92"/>
      <c r="UGL329" s="92"/>
      <c r="UGM329" s="92"/>
      <c r="UGN329" s="92"/>
      <c r="UGO329" s="92"/>
      <c r="UGP329" s="92"/>
      <c r="UGQ329" s="92"/>
      <c r="UGR329" s="92"/>
      <c r="UGS329" s="92"/>
      <c r="UGT329" s="92"/>
      <c r="UGU329" s="92"/>
      <c r="UGV329" s="92"/>
      <c r="UGW329" s="92"/>
      <c r="UGX329" s="92"/>
      <c r="UGY329" s="92"/>
      <c r="UGZ329" s="92"/>
      <c r="UHA329" s="92"/>
      <c r="UHB329" s="92"/>
      <c r="UHC329" s="92"/>
      <c r="UHD329" s="92"/>
      <c r="UHE329" s="92"/>
      <c r="UHF329" s="92"/>
      <c r="UHG329" s="92"/>
      <c r="UHH329" s="92"/>
      <c r="UHI329" s="92"/>
      <c r="UHJ329" s="92"/>
      <c r="UHK329" s="92"/>
      <c r="UHL329" s="92"/>
      <c r="UHM329" s="92"/>
      <c r="UHN329" s="92"/>
      <c r="UHO329" s="92"/>
      <c r="UHP329" s="92"/>
      <c r="UHQ329" s="92"/>
      <c r="UHR329" s="92"/>
      <c r="UHS329" s="92"/>
      <c r="UHT329" s="92"/>
      <c r="UHU329" s="92"/>
      <c r="UHV329" s="92"/>
      <c r="UHW329" s="92"/>
      <c r="UHX329" s="92"/>
      <c r="UHY329" s="92"/>
      <c r="UHZ329" s="92"/>
      <c r="UIA329" s="92"/>
      <c r="UIB329" s="92"/>
      <c r="UIC329" s="92"/>
      <c r="UID329" s="92"/>
      <c r="UIE329" s="92"/>
      <c r="UIF329" s="92"/>
      <c r="UIG329" s="92"/>
      <c r="UIH329" s="92"/>
      <c r="UII329" s="92"/>
      <c r="UIJ329" s="92"/>
      <c r="UIK329" s="92"/>
      <c r="UIL329" s="92"/>
      <c r="UIM329" s="92"/>
      <c r="UIN329" s="92"/>
      <c r="UIO329" s="92"/>
      <c r="UIP329" s="92"/>
      <c r="UIQ329" s="92"/>
      <c r="UIR329" s="92"/>
      <c r="UIS329" s="92"/>
      <c r="UIT329" s="92"/>
      <c r="UIU329" s="92"/>
      <c r="UIV329" s="92"/>
      <c r="UIW329" s="92"/>
      <c r="UIX329" s="92"/>
      <c r="UIY329" s="92"/>
      <c r="UIZ329" s="92"/>
      <c r="UJA329" s="92"/>
      <c r="UJB329" s="92"/>
      <c r="UJC329" s="92"/>
      <c r="UJD329" s="92"/>
      <c r="UJE329" s="92"/>
      <c r="UJF329" s="92"/>
      <c r="UJG329" s="92"/>
      <c r="UJH329" s="92"/>
      <c r="UJI329" s="92"/>
      <c r="UJJ329" s="92"/>
      <c r="UJK329" s="92"/>
      <c r="UJL329" s="92"/>
      <c r="UJM329" s="92"/>
      <c r="UJN329" s="92"/>
      <c r="UJO329" s="92"/>
      <c r="UJP329" s="92"/>
      <c r="UJQ329" s="92"/>
      <c r="UJR329" s="92"/>
      <c r="UJS329" s="92"/>
      <c r="UJT329" s="92"/>
      <c r="UJU329" s="92"/>
      <c r="UJV329" s="92"/>
      <c r="UJW329" s="92"/>
      <c r="UJX329" s="92"/>
      <c r="UJY329" s="92"/>
      <c r="UJZ329" s="92"/>
      <c r="UKA329" s="92"/>
      <c r="UKB329" s="92"/>
      <c r="UKC329" s="92"/>
      <c r="UKD329" s="92"/>
      <c r="UKE329" s="92"/>
      <c r="UKF329" s="92"/>
      <c r="UKG329" s="92"/>
      <c r="UKH329" s="92"/>
      <c r="UKI329" s="92"/>
      <c r="UKJ329" s="92"/>
      <c r="UKK329" s="92"/>
      <c r="UKL329" s="92"/>
      <c r="UKM329" s="92"/>
      <c r="UKN329" s="92"/>
      <c r="UKO329" s="92"/>
      <c r="UKP329" s="92"/>
      <c r="UKQ329" s="92"/>
      <c r="UKR329" s="92"/>
      <c r="UKS329" s="92"/>
      <c r="UKT329" s="92"/>
      <c r="UKU329" s="92"/>
      <c r="UKV329" s="92"/>
      <c r="UKW329" s="92"/>
      <c r="UKX329" s="92"/>
      <c r="UKY329" s="92"/>
      <c r="UKZ329" s="92"/>
      <c r="ULA329" s="92"/>
      <c r="ULB329" s="92"/>
      <c r="ULC329" s="92"/>
      <c r="ULD329" s="92"/>
      <c r="ULE329" s="92"/>
      <c r="ULF329" s="92"/>
      <c r="ULG329" s="92"/>
      <c r="ULH329" s="92"/>
      <c r="ULI329" s="92"/>
      <c r="ULJ329" s="92"/>
      <c r="ULK329" s="92"/>
      <c r="ULL329" s="92"/>
      <c r="ULM329" s="92"/>
      <c r="ULN329" s="92"/>
      <c r="ULO329" s="92"/>
      <c r="ULP329" s="92"/>
      <c r="ULQ329" s="92"/>
      <c r="ULR329" s="92"/>
      <c r="ULS329" s="92"/>
      <c r="ULT329" s="92"/>
      <c r="ULU329" s="92"/>
      <c r="ULV329" s="92"/>
      <c r="ULW329" s="92"/>
      <c r="ULX329" s="92"/>
      <c r="ULY329" s="92"/>
      <c r="ULZ329" s="92"/>
      <c r="UMA329" s="92"/>
      <c r="UMB329" s="92"/>
      <c r="UMC329" s="92"/>
      <c r="UMD329" s="92"/>
      <c r="UME329" s="92"/>
      <c r="UMF329" s="92"/>
      <c r="UMG329" s="92"/>
      <c r="UMH329" s="92"/>
      <c r="UMI329" s="92"/>
      <c r="UMJ329" s="92"/>
      <c r="UMK329" s="92"/>
      <c r="UML329" s="92"/>
      <c r="UMM329" s="92"/>
      <c r="UMN329" s="92"/>
      <c r="UMO329" s="92"/>
      <c r="UMP329" s="92"/>
      <c r="UMQ329" s="92"/>
      <c r="UMR329" s="92"/>
      <c r="UMS329" s="92"/>
      <c r="UMT329" s="92"/>
      <c r="UMU329" s="92"/>
      <c r="UMV329" s="92"/>
      <c r="UMW329" s="92"/>
      <c r="UMX329" s="92"/>
      <c r="UMY329" s="92"/>
      <c r="UMZ329" s="92"/>
      <c r="UNA329" s="92"/>
      <c r="UNB329" s="92"/>
      <c r="UNC329" s="92"/>
      <c r="UND329" s="92"/>
      <c r="UNE329" s="92"/>
      <c r="UNF329" s="92"/>
      <c r="UNG329" s="92"/>
      <c r="UNH329" s="92"/>
      <c r="UNI329" s="92"/>
      <c r="UNJ329" s="92"/>
      <c r="UNK329" s="92"/>
      <c r="UNL329" s="92"/>
      <c r="UNM329" s="92"/>
      <c r="UNN329" s="92"/>
      <c r="UNO329" s="92"/>
      <c r="UNP329" s="92"/>
      <c r="UNQ329" s="92"/>
      <c r="UNR329" s="92"/>
      <c r="UNS329" s="92"/>
      <c r="UNT329" s="92"/>
      <c r="UNU329" s="92"/>
      <c r="UNV329" s="92"/>
      <c r="UNW329" s="92"/>
      <c r="UNX329" s="92"/>
      <c r="UNY329" s="92"/>
      <c r="UNZ329" s="92"/>
      <c r="UOA329" s="92"/>
      <c r="UOB329" s="92"/>
      <c r="UOC329" s="92"/>
      <c r="UOD329" s="92"/>
      <c r="UOE329" s="92"/>
      <c r="UOF329" s="92"/>
      <c r="UOG329" s="92"/>
      <c r="UOH329" s="92"/>
      <c r="UOI329" s="92"/>
      <c r="UOJ329" s="92"/>
      <c r="UOK329" s="92"/>
      <c r="UOL329" s="92"/>
      <c r="UOM329" s="92"/>
      <c r="UON329" s="92"/>
      <c r="UOO329" s="92"/>
      <c r="UOP329" s="92"/>
      <c r="UOQ329" s="92"/>
      <c r="UOR329" s="92"/>
      <c r="UOS329" s="92"/>
      <c r="UOT329" s="92"/>
      <c r="UOU329" s="92"/>
      <c r="UOV329" s="92"/>
      <c r="UOW329" s="92"/>
      <c r="UOX329" s="92"/>
      <c r="UOY329" s="92"/>
      <c r="UOZ329" s="92"/>
      <c r="UPA329" s="92"/>
      <c r="UPB329" s="92"/>
      <c r="UPC329" s="92"/>
      <c r="UPD329" s="92"/>
      <c r="UPE329" s="92"/>
      <c r="UPF329" s="92"/>
      <c r="UPG329" s="92"/>
      <c r="UPH329" s="92"/>
      <c r="UPI329" s="92"/>
      <c r="UPJ329" s="92"/>
      <c r="UPK329" s="92"/>
      <c r="UPL329" s="92"/>
      <c r="UPM329" s="92"/>
      <c r="UPN329" s="92"/>
      <c r="UPO329" s="92"/>
      <c r="UPP329" s="92"/>
      <c r="UPQ329" s="92"/>
      <c r="UPR329" s="92"/>
      <c r="UPS329" s="92"/>
      <c r="UPT329" s="92"/>
      <c r="UPU329" s="92"/>
      <c r="UPV329" s="92"/>
      <c r="UPW329" s="92"/>
      <c r="UPX329" s="92"/>
      <c r="UPY329" s="92"/>
      <c r="UPZ329" s="92"/>
      <c r="UQA329" s="92"/>
      <c r="UQB329" s="92"/>
      <c r="UQC329" s="92"/>
      <c r="UQD329" s="92"/>
      <c r="UQE329" s="92"/>
      <c r="UQF329" s="92"/>
      <c r="UQG329" s="92"/>
      <c r="UQH329" s="92"/>
      <c r="UQI329" s="92"/>
      <c r="UQJ329" s="92"/>
      <c r="UQK329" s="92"/>
      <c r="UQL329" s="92"/>
      <c r="UQM329" s="92"/>
      <c r="UQN329" s="92"/>
      <c r="UQO329" s="92"/>
      <c r="UQP329" s="92"/>
      <c r="UQQ329" s="92"/>
      <c r="UQR329" s="92"/>
      <c r="UQS329" s="92"/>
      <c r="UQT329" s="92"/>
      <c r="UQU329" s="92"/>
      <c r="UQV329" s="92"/>
      <c r="UQW329" s="92"/>
      <c r="UQX329" s="92"/>
      <c r="UQY329" s="92"/>
      <c r="UQZ329" s="92"/>
      <c r="URA329" s="92"/>
      <c r="URB329" s="92"/>
      <c r="URC329" s="92"/>
      <c r="URD329" s="92"/>
      <c r="URE329" s="92"/>
      <c r="URF329" s="92"/>
      <c r="URG329" s="92"/>
      <c r="URH329" s="92"/>
      <c r="URI329" s="92"/>
      <c r="URJ329" s="92"/>
      <c r="URK329" s="92"/>
      <c r="URL329" s="92"/>
      <c r="URM329" s="92"/>
      <c r="URN329" s="92"/>
      <c r="URO329" s="92"/>
      <c r="URP329" s="92"/>
      <c r="URQ329" s="92"/>
      <c r="URR329" s="92"/>
      <c r="URS329" s="92"/>
      <c r="URT329" s="92"/>
      <c r="URU329" s="92"/>
      <c r="URV329" s="92"/>
      <c r="URW329" s="92"/>
      <c r="URX329" s="92"/>
      <c r="URY329" s="92"/>
      <c r="URZ329" s="92"/>
      <c r="USA329" s="92"/>
      <c r="USB329" s="92"/>
      <c r="USC329" s="92"/>
      <c r="USD329" s="92"/>
      <c r="USE329" s="92"/>
      <c r="USF329" s="92"/>
      <c r="USG329" s="92"/>
      <c r="USH329" s="92"/>
      <c r="USI329" s="92"/>
      <c r="USJ329" s="92"/>
      <c r="USK329" s="92"/>
      <c r="USL329" s="92"/>
      <c r="USM329" s="92"/>
      <c r="USN329" s="92"/>
      <c r="USO329" s="92"/>
      <c r="USP329" s="92"/>
      <c r="USQ329" s="92"/>
      <c r="USR329" s="92"/>
      <c r="USS329" s="92"/>
      <c r="UST329" s="92"/>
      <c r="USU329" s="92"/>
      <c r="USV329" s="92"/>
      <c r="USW329" s="92"/>
      <c r="USX329" s="92"/>
      <c r="USY329" s="92"/>
      <c r="USZ329" s="92"/>
      <c r="UTA329" s="92"/>
      <c r="UTB329" s="92"/>
      <c r="UTC329" s="92"/>
      <c r="UTD329" s="92"/>
      <c r="UTE329" s="92"/>
      <c r="UTF329" s="92"/>
      <c r="UTG329" s="92"/>
      <c r="UTH329" s="92"/>
      <c r="UTI329" s="92"/>
      <c r="UTJ329" s="92"/>
      <c r="UTK329" s="92"/>
      <c r="UTL329" s="92"/>
      <c r="UTM329" s="92"/>
      <c r="UTN329" s="92"/>
      <c r="UTO329" s="92"/>
      <c r="UTP329" s="92"/>
      <c r="UTQ329" s="92"/>
      <c r="UTR329" s="92"/>
      <c r="UTS329" s="92"/>
      <c r="UTT329" s="92"/>
      <c r="UTU329" s="92"/>
      <c r="UTV329" s="92"/>
      <c r="UTW329" s="92"/>
      <c r="UTX329" s="92"/>
      <c r="UTY329" s="92"/>
      <c r="UTZ329" s="92"/>
      <c r="UUA329" s="92"/>
      <c r="UUB329" s="92"/>
      <c r="UUC329" s="92"/>
      <c r="UUD329" s="92"/>
      <c r="UUE329" s="92"/>
      <c r="UUF329" s="92"/>
      <c r="UUG329" s="92"/>
      <c r="UUH329" s="92"/>
      <c r="UUI329" s="92"/>
      <c r="UUJ329" s="92"/>
      <c r="UUK329" s="92"/>
      <c r="UUL329" s="92"/>
      <c r="UUM329" s="92"/>
      <c r="UUN329" s="92"/>
      <c r="UUO329" s="92"/>
      <c r="UUP329" s="92"/>
      <c r="UUQ329" s="92"/>
      <c r="UUR329" s="92"/>
      <c r="UUS329" s="92"/>
      <c r="UUT329" s="92"/>
      <c r="UUU329" s="92"/>
      <c r="UUV329" s="92"/>
      <c r="UUW329" s="92"/>
      <c r="UUX329" s="92"/>
      <c r="UUY329" s="92"/>
      <c r="UUZ329" s="92"/>
      <c r="UVA329" s="92"/>
      <c r="UVB329" s="92"/>
      <c r="UVC329" s="92"/>
      <c r="UVD329" s="92"/>
      <c r="UVE329" s="92"/>
      <c r="UVF329" s="92"/>
      <c r="UVG329" s="92"/>
      <c r="UVH329" s="92"/>
      <c r="UVI329" s="92"/>
      <c r="UVJ329" s="92"/>
      <c r="UVK329" s="92"/>
      <c r="UVL329" s="92"/>
      <c r="UVM329" s="92"/>
      <c r="UVN329" s="92"/>
      <c r="UVO329" s="92"/>
      <c r="UVP329" s="92"/>
      <c r="UVQ329" s="92"/>
      <c r="UVR329" s="92"/>
      <c r="UVS329" s="92"/>
      <c r="UVT329" s="92"/>
      <c r="UVU329" s="92"/>
      <c r="UVV329" s="92"/>
      <c r="UVW329" s="92"/>
      <c r="UVX329" s="92"/>
      <c r="UVY329" s="92"/>
      <c r="UVZ329" s="92"/>
      <c r="UWA329" s="92"/>
      <c r="UWB329" s="92"/>
      <c r="UWC329" s="92"/>
      <c r="UWD329" s="92"/>
      <c r="UWE329" s="92"/>
      <c r="UWF329" s="92"/>
      <c r="UWG329" s="92"/>
      <c r="UWH329" s="92"/>
      <c r="UWI329" s="92"/>
      <c r="UWJ329" s="92"/>
      <c r="UWK329" s="92"/>
      <c r="UWL329" s="92"/>
      <c r="UWM329" s="92"/>
      <c r="UWN329" s="92"/>
      <c r="UWO329" s="92"/>
      <c r="UWP329" s="92"/>
      <c r="UWQ329" s="92"/>
      <c r="UWR329" s="92"/>
      <c r="UWS329" s="92"/>
      <c r="UWT329" s="92"/>
      <c r="UWU329" s="92"/>
      <c r="UWV329" s="92"/>
      <c r="UWW329" s="92"/>
      <c r="UWX329" s="92"/>
      <c r="UWY329" s="92"/>
      <c r="UWZ329" s="92"/>
      <c r="UXA329" s="92"/>
      <c r="UXB329" s="92"/>
      <c r="UXC329" s="92"/>
      <c r="UXD329" s="92"/>
      <c r="UXE329" s="92"/>
      <c r="UXF329" s="92"/>
      <c r="UXG329" s="92"/>
      <c r="UXH329" s="92"/>
      <c r="UXI329" s="92"/>
      <c r="UXJ329" s="92"/>
      <c r="UXK329" s="92"/>
      <c r="UXL329" s="92"/>
      <c r="UXM329" s="92"/>
      <c r="UXN329" s="92"/>
      <c r="UXO329" s="92"/>
      <c r="UXP329" s="92"/>
      <c r="UXQ329" s="92"/>
      <c r="UXR329" s="92"/>
      <c r="UXS329" s="92"/>
      <c r="UXT329" s="92"/>
      <c r="UXU329" s="92"/>
      <c r="UXV329" s="92"/>
      <c r="UXW329" s="92"/>
      <c r="UXX329" s="92"/>
      <c r="UXY329" s="92"/>
      <c r="UXZ329" s="92"/>
      <c r="UYA329" s="92"/>
      <c r="UYB329" s="92"/>
      <c r="UYC329" s="92"/>
      <c r="UYD329" s="92"/>
      <c r="UYE329" s="92"/>
      <c r="UYF329" s="92"/>
      <c r="UYG329" s="92"/>
      <c r="UYH329" s="92"/>
      <c r="UYI329" s="92"/>
      <c r="UYJ329" s="92"/>
      <c r="UYK329" s="92"/>
      <c r="UYL329" s="92"/>
      <c r="UYM329" s="92"/>
      <c r="UYN329" s="92"/>
      <c r="UYO329" s="92"/>
      <c r="UYP329" s="92"/>
      <c r="UYQ329" s="92"/>
      <c r="UYR329" s="92"/>
      <c r="UYS329" s="92"/>
      <c r="UYT329" s="92"/>
      <c r="UYU329" s="92"/>
      <c r="UYV329" s="92"/>
      <c r="UYW329" s="92"/>
      <c r="UYX329" s="92"/>
      <c r="UYY329" s="92"/>
      <c r="UYZ329" s="92"/>
      <c r="UZA329" s="92"/>
      <c r="UZB329" s="92"/>
      <c r="UZC329" s="92"/>
      <c r="UZD329" s="92"/>
      <c r="UZE329" s="92"/>
      <c r="UZF329" s="92"/>
      <c r="UZG329" s="92"/>
      <c r="UZH329" s="92"/>
      <c r="UZI329" s="92"/>
      <c r="UZJ329" s="92"/>
      <c r="UZK329" s="92"/>
      <c r="UZL329" s="92"/>
      <c r="UZM329" s="92"/>
      <c r="UZN329" s="92"/>
      <c r="UZO329" s="92"/>
      <c r="UZP329" s="92"/>
      <c r="UZQ329" s="92"/>
      <c r="UZR329" s="92"/>
      <c r="UZS329" s="92"/>
      <c r="UZT329" s="92"/>
      <c r="UZU329" s="92"/>
      <c r="UZV329" s="92"/>
      <c r="UZW329" s="92"/>
      <c r="UZX329" s="92"/>
      <c r="UZY329" s="92"/>
      <c r="UZZ329" s="92"/>
      <c r="VAA329" s="92"/>
      <c r="VAB329" s="92"/>
      <c r="VAC329" s="92"/>
      <c r="VAD329" s="92"/>
      <c r="VAE329" s="92"/>
      <c r="VAF329" s="92"/>
      <c r="VAG329" s="92"/>
      <c r="VAH329" s="92"/>
      <c r="VAI329" s="92"/>
      <c r="VAJ329" s="92"/>
      <c r="VAK329" s="92"/>
      <c r="VAL329" s="92"/>
      <c r="VAM329" s="92"/>
      <c r="VAN329" s="92"/>
      <c r="VAO329" s="92"/>
      <c r="VAP329" s="92"/>
      <c r="VAQ329" s="92"/>
      <c r="VAR329" s="92"/>
      <c r="VAS329" s="92"/>
      <c r="VAT329" s="92"/>
      <c r="VAU329" s="92"/>
      <c r="VAV329" s="92"/>
      <c r="VAW329" s="92"/>
      <c r="VAX329" s="92"/>
      <c r="VAY329" s="92"/>
      <c r="VAZ329" s="92"/>
      <c r="VBA329" s="92"/>
      <c r="VBB329" s="92"/>
      <c r="VBC329" s="92"/>
      <c r="VBD329" s="92"/>
      <c r="VBE329" s="92"/>
      <c r="VBF329" s="92"/>
      <c r="VBG329" s="92"/>
      <c r="VBH329" s="92"/>
      <c r="VBI329" s="92"/>
      <c r="VBJ329" s="92"/>
      <c r="VBK329" s="92"/>
      <c r="VBL329" s="92"/>
      <c r="VBM329" s="92"/>
      <c r="VBN329" s="92"/>
      <c r="VBO329" s="92"/>
      <c r="VBP329" s="92"/>
      <c r="VBQ329" s="92"/>
      <c r="VBR329" s="92"/>
      <c r="VBS329" s="92"/>
      <c r="VBT329" s="92"/>
      <c r="VBU329" s="92"/>
      <c r="VBV329" s="92"/>
      <c r="VBW329" s="92"/>
      <c r="VBX329" s="92"/>
      <c r="VBY329" s="92"/>
      <c r="VBZ329" s="92"/>
      <c r="VCA329" s="92"/>
      <c r="VCB329" s="92"/>
      <c r="VCC329" s="92"/>
      <c r="VCD329" s="92"/>
      <c r="VCE329" s="92"/>
      <c r="VCF329" s="92"/>
      <c r="VCG329" s="92"/>
      <c r="VCH329" s="92"/>
      <c r="VCI329" s="92"/>
      <c r="VCJ329" s="92"/>
      <c r="VCK329" s="92"/>
      <c r="VCL329" s="92"/>
      <c r="VCM329" s="92"/>
      <c r="VCN329" s="92"/>
      <c r="VCO329" s="92"/>
      <c r="VCP329" s="92"/>
      <c r="VCQ329" s="92"/>
      <c r="VCR329" s="92"/>
      <c r="VCS329" s="92"/>
      <c r="VCT329" s="92"/>
      <c r="VCU329" s="92"/>
      <c r="VCV329" s="92"/>
      <c r="VCW329" s="92"/>
      <c r="VCX329" s="92"/>
      <c r="VCY329" s="92"/>
      <c r="VCZ329" s="92"/>
      <c r="VDA329" s="92"/>
      <c r="VDB329" s="92"/>
      <c r="VDC329" s="92"/>
      <c r="VDD329" s="92"/>
      <c r="VDE329" s="92"/>
      <c r="VDF329" s="92"/>
      <c r="VDG329" s="92"/>
      <c r="VDH329" s="92"/>
      <c r="VDI329" s="92"/>
      <c r="VDJ329" s="92"/>
      <c r="VDK329" s="92"/>
      <c r="VDL329" s="92"/>
      <c r="VDM329" s="92"/>
      <c r="VDN329" s="92"/>
      <c r="VDO329" s="92"/>
      <c r="VDP329" s="92"/>
      <c r="VDQ329" s="92"/>
      <c r="VDR329" s="92"/>
      <c r="VDS329" s="92"/>
      <c r="VDT329" s="92"/>
      <c r="VDU329" s="92"/>
      <c r="VDV329" s="92"/>
      <c r="VDW329" s="92"/>
      <c r="VDX329" s="92"/>
      <c r="VDY329" s="92"/>
      <c r="VDZ329" s="92"/>
      <c r="VEA329" s="92"/>
      <c r="VEB329" s="92"/>
      <c r="VEC329" s="92"/>
      <c r="VED329" s="92"/>
      <c r="VEE329" s="92"/>
      <c r="VEF329" s="92"/>
      <c r="VEG329" s="92"/>
      <c r="VEH329" s="92"/>
      <c r="VEI329" s="92"/>
      <c r="VEJ329" s="92"/>
      <c r="VEK329" s="92"/>
      <c r="VEL329" s="92"/>
      <c r="VEM329" s="92"/>
      <c r="VEN329" s="92"/>
      <c r="VEO329" s="92"/>
      <c r="VEP329" s="92"/>
      <c r="VEQ329" s="92"/>
      <c r="VER329" s="92"/>
      <c r="VES329" s="92"/>
      <c r="VET329" s="92"/>
      <c r="VEU329" s="92"/>
      <c r="VEV329" s="92"/>
      <c r="VEW329" s="92"/>
      <c r="VEX329" s="92"/>
      <c r="VEY329" s="92"/>
      <c r="VEZ329" s="92"/>
      <c r="VFA329" s="92"/>
      <c r="VFB329" s="92"/>
      <c r="VFC329" s="92"/>
      <c r="VFD329" s="92"/>
      <c r="VFE329" s="92"/>
      <c r="VFF329" s="92"/>
      <c r="VFG329" s="92"/>
      <c r="VFH329" s="92"/>
      <c r="VFI329" s="92"/>
      <c r="VFJ329" s="92"/>
      <c r="VFK329" s="92"/>
      <c r="VFL329" s="92"/>
      <c r="VFM329" s="92"/>
      <c r="VFN329" s="92"/>
      <c r="VFO329" s="92"/>
      <c r="VFP329" s="92"/>
      <c r="VFQ329" s="92"/>
      <c r="VFR329" s="92"/>
      <c r="VFS329" s="92"/>
      <c r="VFT329" s="92"/>
      <c r="VFU329" s="92"/>
      <c r="VFV329" s="92"/>
      <c r="VFW329" s="92"/>
      <c r="VFX329" s="92"/>
      <c r="VFY329" s="92"/>
      <c r="VFZ329" s="92"/>
      <c r="VGA329" s="92"/>
      <c r="VGB329" s="92"/>
      <c r="VGC329" s="92"/>
      <c r="VGD329" s="92"/>
      <c r="VGE329" s="92"/>
      <c r="VGF329" s="92"/>
      <c r="VGG329" s="92"/>
      <c r="VGH329" s="92"/>
      <c r="VGI329" s="92"/>
      <c r="VGJ329" s="92"/>
      <c r="VGK329" s="92"/>
      <c r="VGL329" s="92"/>
      <c r="VGM329" s="92"/>
      <c r="VGN329" s="92"/>
      <c r="VGO329" s="92"/>
      <c r="VGP329" s="92"/>
      <c r="VGQ329" s="92"/>
      <c r="VGR329" s="92"/>
      <c r="VGS329" s="92"/>
      <c r="VGT329" s="92"/>
      <c r="VGU329" s="92"/>
      <c r="VGV329" s="92"/>
      <c r="VGW329" s="92"/>
      <c r="VGX329" s="92"/>
      <c r="VGY329" s="92"/>
      <c r="VGZ329" s="92"/>
      <c r="VHA329" s="92"/>
      <c r="VHB329" s="92"/>
      <c r="VHC329" s="92"/>
      <c r="VHD329" s="92"/>
      <c r="VHE329" s="92"/>
      <c r="VHF329" s="92"/>
      <c r="VHG329" s="92"/>
      <c r="VHH329" s="92"/>
      <c r="VHI329" s="92"/>
      <c r="VHJ329" s="92"/>
      <c r="VHK329" s="92"/>
      <c r="VHL329" s="92"/>
      <c r="VHM329" s="92"/>
      <c r="VHN329" s="92"/>
      <c r="VHO329" s="92"/>
      <c r="VHP329" s="92"/>
      <c r="VHQ329" s="92"/>
      <c r="VHR329" s="92"/>
      <c r="VHS329" s="92"/>
      <c r="VHT329" s="92"/>
      <c r="VHU329" s="92"/>
      <c r="VHV329" s="92"/>
      <c r="VHW329" s="92"/>
      <c r="VHX329" s="92"/>
      <c r="VHY329" s="92"/>
      <c r="VHZ329" s="92"/>
      <c r="VIA329" s="92"/>
      <c r="VIB329" s="92"/>
      <c r="VIC329" s="92"/>
      <c r="VID329" s="92"/>
      <c r="VIE329" s="92"/>
      <c r="VIF329" s="92"/>
      <c r="VIG329" s="92"/>
      <c r="VIH329" s="92"/>
      <c r="VII329" s="92"/>
      <c r="VIJ329" s="92"/>
      <c r="VIK329" s="92"/>
      <c r="VIL329" s="92"/>
      <c r="VIM329" s="92"/>
      <c r="VIN329" s="92"/>
      <c r="VIO329" s="92"/>
      <c r="VIP329" s="92"/>
      <c r="VIQ329" s="92"/>
      <c r="VIR329" s="92"/>
      <c r="VIS329" s="92"/>
      <c r="VIT329" s="92"/>
      <c r="VIU329" s="92"/>
      <c r="VIV329" s="92"/>
      <c r="VIW329" s="92"/>
      <c r="VIX329" s="92"/>
      <c r="VIY329" s="92"/>
      <c r="VIZ329" s="92"/>
      <c r="VJA329" s="92"/>
      <c r="VJB329" s="92"/>
      <c r="VJC329" s="92"/>
      <c r="VJD329" s="92"/>
      <c r="VJE329" s="92"/>
      <c r="VJF329" s="92"/>
      <c r="VJG329" s="92"/>
      <c r="VJH329" s="92"/>
      <c r="VJI329" s="92"/>
      <c r="VJJ329" s="92"/>
      <c r="VJK329" s="92"/>
      <c r="VJL329" s="92"/>
      <c r="VJM329" s="92"/>
      <c r="VJN329" s="92"/>
      <c r="VJO329" s="92"/>
      <c r="VJP329" s="92"/>
      <c r="VJQ329" s="92"/>
      <c r="VJR329" s="92"/>
      <c r="VJS329" s="92"/>
      <c r="VJT329" s="92"/>
      <c r="VJU329" s="92"/>
      <c r="VJV329" s="92"/>
      <c r="VJW329" s="92"/>
      <c r="VJX329" s="92"/>
      <c r="VJY329" s="92"/>
      <c r="VJZ329" s="92"/>
      <c r="VKA329" s="92"/>
      <c r="VKB329" s="92"/>
      <c r="VKC329" s="92"/>
      <c r="VKD329" s="92"/>
      <c r="VKE329" s="92"/>
      <c r="VKF329" s="92"/>
      <c r="VKG329" s="92"/>
      <c r="VKH329" s="92"/>
      <c r="VKI329" s="92"/>
      <c r="VKJ329" s="92"/>
      <c r="VKK329" s="92"/>
      <c r="VKL329" s="92"/>
      <c r="VKM329" s="92"/>
      <c r="VKN329" s="92"/>
      <c r="VKO329" s="92"/>
      <c r="VKP329" s="92"/>
      <c r="VKQ329" s="92"/>
      <c r="VKR329" s="92"/>
      <c r="VKS329" s="92"/>
      <c r="VKT329" s="92"/>
      <c r="VKU329" s="92"/>
      <c r="VKV329" s="92"/>
      <c r="VKW329" s="92"/>
      <c r="VKX329" s="92"/>
      <c r="VKY329" s="92"/>
      <c r="VKZ329" s="92"/>
      <c r="VLA329" s="92"/>
      <c r="VLB329" s="92"/>
      <c r="VLC329" s="92"/>
      <c r="VLD329" s="92"/>
      <c r="VLE329" s="92"/>
      <c r="VLF329" s="92"/>
      <c r="VLG329" s="92"/>
      <c r="VLH329" s="92"/>
      <c r="VLI329" s="92"/>
      <c r="VLJ329" s="92"/>
      <c r="VLK329" s="92"/>
      <c r="VLL329" s="92"/>
      <c r="VLM329" s="92"/>
      <c r="VLN329" s="92"/>
      <c r="VLO329" s="92"/>
      <c r="VLP329" s="92"/>
      <c r="VLQ329" s="92"/>
      <c r="VLR329" s="92"/>
      <c r="VLS329" s="92"/>
      <c r="VLT329" s="92"/>
      <c r="VLU329" s="92"/>
      <c r="VLV329" s="92"/>
      <c r="VLW329" s="92"/>
      <c r="VLX329" s="92"/>
      <c r="VLY329" s="92"/>
      <c r="VLZ329" s="92"/>
      <c r="VMA329" s="92"/>
      <c r="VMB329" s="92"/>
      <c r="VMC329" s="92"/>
      <c r="VMD329" s="92"/>
      <c r="VME329" s="92"/>
      <c r="VMF329" s="92"/>
      <c r="VMG329" s="92"/>
      <c r="VMH329" s="92"/>
      <c r="VMI329" s="92"/>
      <c r="VMJ329" s="92"/>
      <c r="VMK329" s="92"/>
      <c r="VML329" s="92"/>
      <c r="VMM329" s="92"/>
      <c r="VMN329" s="92"/>
      <c r="VMO329" s="92"/>
      <c r="VMP329" s="92"/>
      <c r="VMQ329" s="92"/>
      <c r="VMR329" s="92"/>
      <c r="VMS329" s="92"/>
      <c r="VMT329" s="92"/>
      <c r="VMU329" s="92"/>
      <c r="VMV329" s="92"/>
      <c r="VMW329" s="92"/>
      <c r="VMX329" s="92"/>
      <c r="VMY329" s="92"/>
      <c r="VMZ329" s="92"/>
      <c r="VNA329" s="92"/>
      <c r="VNB329" s="92"/>
      <c r="VNC329" s="92"/>
      <c r="VND329" s="92"/>
      <c r="VNE329" s="92"/>
      <c r="VNF329" s="92"/>
      <c r="VNG329" s="92"/>
      <c r="VNH329" s="92"/>
      <c r="VNI329" s="92"/>
      <c r="VNJ329" s="92"/>
      <c r="VNK329" s="92"/>
      <c r="VNL329" s="92"/>
      <c r="VNM329" s="92"/>
      <c r="VNN329" s="92"/>
      <c r="VNO329" s="92"/>
      <c r="VNP329" s="92"/>
      <c r="VNQ329" s="92"/>
      <c r="VNR329" s="92"/>
      <c r="VNS329" s="92"/>
      <c r="VNT329" s="92"/>
      <c r="VNU329" s="92"/>
      <c r="VNV329" s="92"/>
      <c r="VNW329" s="92"/>
      <c r="VNX329" s="92"/>
      <c r="VNY329" s="92"/>
      <c r="VNZ329" s="92"/>
      <c r="VOA329" s="92"/>
      <c r="VOB329" s="92"/>
      <c r="VOC329" s="92"/>
      <c r="VOD329" s="92"/>
      <c r="VOE329" s="92"/>
      <c r="VOF329" s="92"/>
      <c r="VOG329" s="92"/>
      <c r="VOH329" s="92"/>
      <c r="VOI329" s="92"/>
      <c r="VOJ329" s="92"/>
      <c r="VOK329" s="92"/>
      <c r="VOL329" s="92"/>
      <c r="VOM329" s="92"/>
      <c r="VON329" s="92"/>
      <c r="VOO329" s="92"/>
      <c r="VOP329" s="92"/>
      <c r="VOQ329" s="92"/>
      <c r="VOR329" s="92"/>
      <c r="VOS329" s="92"/>
      <c r="VOT329" s="92"/>
      <c r="VOU329" s="92"/>
      <c r="VOV329" s="92"/>
      <c r="VOW329" s="92"/>
      <c r="VOX329" s="92"/>
      <c r="VOY329" s="92"/>
      <c r="VOZ329" s="92"/>
      <c r="VPA329" s="92"/>
      <c r="VPB329" s="92"/>
      <c r="VPC329" s="92"/>
      <c r="VPD329" s="92"/>
      <c r="VPE329" s="92"/>
      <c r="VPF329" s="92"/>
      <c r="VPG329" s="92"/>
      <c r="VPH329" s="92"/>
      <c r="VPI329" s="92"/>
      <c r="VPJ329" s="92"/>
      <c r="VPK329" s="92"/>
      <c r="VPL329" s="92"/>
      <c r="VPM329" s="92"/>
      <c r="VPN329" s="92"/>
      <c r="VPO329" s="92"/>
      <c r="VPP329" s="92"/>
      <c r="VPQ329" s="92"/>
      <c r="VPR329" s="92"/>
      <c r="VPS329" s="92"/>
      <c r="VPT329" s="92"/>
      <c r="VPU329" s="92"/>
      <c r="VPV329" s="92"/>
      <c r="VPW329" s="92"/>
      <c r="VPX329" s="92"/>
      <c r="VPY329" s="92"/>
      <c r="VPZ329" s="92"/>
      <c r="VQA329" s="92"/>
      <c r="VQB329" s="92"/>
      <c r="VQC329" s="92"/>
      <c r="VQD329" s="92"/>
      <c r="VQE329" s="92"/>
      <c r="VQF329" s="92"/>
      <c r="VQG329" s="92"/>
      <c r="VQH329" s="92"/>
      <c r="VQI329" s="92"/>
      <c r="VQJ329" s="92"/>
      <c r="VQK329" s="92"/>
      <c r="VQL329" s="92"/>
      <c r="VQM329" s="92"/>
      <c r="VQN329" s="92"/>
      <c r="VQO329" s="92"/>
      <c r="VQP329" s="92"/>
      <c r="VQQ329" s="92"/>
      <c r="VQR329" s="92"/>
      <c r="VQS329" s="92"/>
      <c r="VQT329" s="92"/>
      <c r="VQU329" s="92"/>
      <c r="VQV329" s="92"/>
      <c r="VQW329" s="92"/>
      <c r="VQX329" s="92"/>
      <c r="VQY329" s="92"/>
      <c r="VQZ329" s="92"/>
      <c r="VRA329" s="92"/>
      <c r="VRB329" s="92"/>
      <c r="VRC329" s="92"/>
      <c r="VRD329" s="92"/>
      <c r="VRE329" s="92"/>
      <c r="VRF329" s="92"/>
      <c r="VRG329" s="92"/>
      <c r="VRH329" s="92"/>
      <c r="VRI329" s="92"/>
      <c r="VRJ329" s="92"/>
      <c r="VRK329" s="92"/>
      <c r="VRL329" s="92"/>
      <c r="VRM329" s="92"/>
      <c r="VRN329" s="92"/>
      <c r="VRO329" s="92"/>
      <c r="VRP329" s="92"/>
      <c r="VRQ329" s="92"/>
      <c r="VRR329" s="92"/>
      <c r="VRS329" s="92"/>
      <c r="VRT329" s="92"/>
      <c r="VRU329" s="92"/>
      <c r="VRV329" s="92"/>
      <c r="VRW329" s="92"/>
      <c r="VRX329" s="92"/>
      <c r="VRY329" s="92"/>
      <c r="VRZ329" s="92"/>
      <c r="VSA329" s="92"/>
      <c r="VSB329" s="92"/>
      <c r="VSC329" s="92"/>
      <c r="VSD329" s="92"/>
      <c r="VSE329" s="92"/>
      <c r="VSF329" s="92"/>
      <c r="VSG329" s="92"/>
      <c r="VSH329" s="92"/>
      <c r="VSI329" s="92"/>
      <c r="VSJ329" s="92"/>
      <c r="VSK329" s="92"/>
      <c r="VSL329" s="92"/>
      <c r="VSM329" s="92"/>
      <c r="VSN329" s="92"/>
      <c r="VSO329" s="92"/>
      <c r="VSP329" s="92"/>
      <c r="VSQ329" s="92"/>
      <c r="VSR329" s="92"/>
      <c r="VSS329" s="92"/>
      <c r="VST329" s="92"/>
      <c r="VSU329" s="92"/>
      <c r="VSV329" s="92"/>
      <c r="VSW329" s="92"/>
      <c r="VSX329" s="92"/>
      <c r="VSY329" s="92"/>
      <c r="VSZ329" s="92"/>
      <c r="VTA329" s="92"/>
      <c r="VTB329" s="92"/>
      <c r="VTC329" s="92"/>
      <c r="VTD329" s="92"/>
      <c r="VTE329" s="92"/>
      <c r="VTF329" s="92"/>
      <c r="VTG329" s="92"/>
      <c r="VTH329" s="92"/>
      <c r="VTI329" s="92"/>
      <c r="VTJ329" s="92"/>
      <c r="VTK329" s="92"/>
      <c r="VTL329" s="92"/>
      <c r="VTM329" s="92"/>
      <c r="VTN329" s="92"/>
      <c r="VTO329" s="92"/>
      <c r="VTP329" s="92"/>
      <c r="VTQ329" s="92"/>
      <c r="VTR329" s="92"/>
      <c r="VTS329" s="92"/>
      <c r="VTT329" s="92"/>
      <c r="VTU329" s="92"/>
      <c r="VTV329" s="92"/>
      <c r="VTW329" s="92"/>
      <c r="VTX329" s="92"/>
      <c r="VTY329" s="92"/>
      <c r="VTZ329" s="92"/>
      <c r="VUA329" s="92"/>
      <c r="VUB329" s="92"/>
      <c r="VUC329" s="92"/>
      <c r="VUD329" s="92"/>
      <c r="VUE329" s="92"/>
      <c r="VUF329" s="92"/>
      <c r="VUG329" s="92"/>
      <c r="VUH329" s="92"/>
      <c r="VUI329" s="92"/>
      <c r="VUJ329" s="92"/>
      <c r="VUK329" s="92"/>
      <c r="VUL329" s="92"/>
      <c r="VUM329" s="92"/>
      <c r="VUN329" s="92"/>
      <c r="VUO329" s="92"/>
      <c r="VUP329" s="92"/>
      <c r="VUQ329" s="92"/>
      <c r="VUR329" s="92"/>
      <c r="VUS329" s="92"/>
      <c r="VUT329" s="92"/>
      <c r="VUU329" s="92"/>
      <c r="VUV329" s="92"/>
      <c r="VUW329" s="92"/>
      <c r="VUX329" s="92"/>
      <c r="VUY329" s="92"/>
      <c r="VUZ329" s="92"/>
      <c r="VVA329" s="92"/>
      <c r="VVB329" s="92"/>
      <c r="VVC329" s="92"/>
      <c r="VVD329" s="92"/>
      <c r="VVE329" s="92"/>
      <c r="VVF329" s="92"/>
      <c r="VVG329" s="92"/>
      <c r="VVH329" s="92"/>
      <c r="VVI329" s="92"/>
      <c r="VVJ329" s="92"/>
      <c r="VVK329" s="92"/>
      <c r="VVL329" s="92"/>
      <c r="VVM329" s="92"/>
      <c r="VVN329" s="92"/>
      <c r="VVO329" s="92"/>
      <c r="VVP329" s="92"/>
      <c r="VVQ329" s="92"/>
      <c r="VVR329" s="92"/>
      <c r="VVS329" s="92"/>
      <c r="VVT329" s="92"/>
      <c r="VVU329" s="92"/>
      <c r="VVV329" s="92"/>
      <c r="VVW329" s="92"/>
      <c r="VVX329" s="92"/>
      <c r="VVY329" s="92"/>
      <c r="VVZ329" s="92"/>
      <c r="VWA329" s="92"/>
      <c r="VWB329" s="92"/>
      <c r="VWC329" s="92"/>
      <c r="VWD329" s="92"/>
      <c r="VWE329" s="92"/>
      <c r="VWF329" s="92"/>
      <c r="VWG329" s="92"/>
      <c r="VWH329" s="92"/>
      <c r="VWI329" s="92"/>
      <c r="VWJ329" s="92"/>
      <c r="VWK329" s="92"/>
      <c r="VWL329" s="92"/>
      <c r="VWM329" s="92"/>
      <c r="VWN329" s="92"/>
      <c r="VWO329" s="92"/>
      <c r="VWP329" s="92"/>
      <c r="VWQ329" s="92"/>
      <c r="VWR329" s="92"/>
      <c r="VWS329" s="92"/>
      <c r="VWT329" s="92"/>
      <c r="VWU329" s="92"/>
      <c r="VWV329" s="92"/>
      <c r="VWW329" s="92"/>
      <c r="VWX329" s="92"/>
      <c r="VWY329" s="92"/>
      <c r="VWZ329" s="92"/>
      <c r="VXA329" s="92"/>
      <c r="VXB329" s="92"/>
      <c r="VXC329" s="92"/>
      <c r="VXD329" s="92"/>
      <c r="VXE329" s="92"/>
      <c r="VXF329" s="92"/>
      <c r="VXG329" s="92"/>
      <c r="VXH329" s="92"/>
      <c r="VXI329" s="92"/>
      <c r="VXJ329" s="92"/>
      <c r="VXK329" s="92"/>
      <c r="VXL329" s="92"/>
      <c r="VXM329" s="92"/>
      <c r="VXN329" s="92"/>
      <c r="VXO329" s="92"/>
      <c r="VXP329" s="92"/>
      <c r="VXQ329" s="92"/>
      <c r="VXR329" s="92"/>
      <c r="VXS329" s="92"/>
      <c r="VXT329" s="92"/>
      <c r="VXU329" s="92"/>
      <c r="VXV329" s="92"/>
      <c r="VXW329" s="92"/>
      <c r="VXX329" s="92"/>
      <c r="VXY329" s="92"/>
      <c r="VXZ329" s="92"/>
      <c r="VYA329" s="92"/>
      <c r="VYB329" s="92"/>
      <c r="VYC329" s="92"/>
      <c r="VYD329" s="92"/>
      <c r="VYE329" s="92"/>
      <c r="VYF329" s="92"/>
      <c r="VYG329" s="92"/>
      <c r="VYH329" s="92"/>
      <c r="VYI329" s="92"/>
      <c r="VYJ329" s="92"/>
      <c r="VYK329" s="92"/>
      <c r="VYL329" s="92"/>
      <c r="VYM329" s="92"/>
      <c r="VYN329" s="92"/>
      <c r="VYO329" s="92"/>
      <c r="VYP329" s="92"/>
      <c r="VYQ329" s="92"/>
      <c r="VYR329" s="92"/>
      <c r="VYS329" s="92"/>
      <c r="VYT329" s="92"/>
      <c r="VYU329" s="92"/>
      <c r="VYV329" s="92"/>
      <c r="VYW329" s="92"/>
      <c r="VYX329" s="92"/>
      <c r="VYY329" s="92"/>
      <c r="VYZ329" s="92"/>
      <c r="VZA329" s="92"/>
      <c r="VZB329" s="92"/>
      <c r="VZC329" s="92"/>
      <c r="VZD329" s="92"/>
      <c r="VZE329" s="92"/>
      <c r="VZF329" s="92"/>
      <c r="VZG329" s="92"/>
      <c r="VZH329" s="92"/>
      <c r="VZI329" s="92"/>
      <c r="VZJ329" s="92"/>
      <c r="VZK329" s="92"/>
      <c r="VZL329" s="92"/>
      <c r="VZM329" s="92"/>
      <c r="VZN329" s="92"/>
      <c r="VZO329" s="92"/>
      <c r="VZP329" s="92"/>
      <c r="VZQ329" s="92"/>
      <c r="VZR329" s="92"/>
      <c r="VZS329" s="92"/>
      <c r="VZT329" s="92"/>
      <c r="VZU329" s="92"/>
      <c r="VZV329" s="92"/>
      <c r="VZW329" s="92"/>
      <c r="VZX329" s="92"/>
      <c r="VZY329" s="92"/>
      <c r="VZZ329" s="92"/>
      <c r="WAA329" s="92"/>
      <c r="WAB329" s="92"/>
      <c r="WAC329" s="92"/>
      <c r="WAD329" s="92"/>
      <c r="WAE329" s="92"/>
      <c r="WAF329" s="92"/>
      <c r="WAG329" s="92"/>
      <c r="WAH329" s="92"/>
      <c r="WAI329" s="92"/>
      <c r="WAJ329" s="92"/>
      <c r="WAK329" s="92"/>
      <c r="WAL329" s="92"/>
      <c r="WAM329" s="92"/>
      <c r="WAN329" s="92"/>
      <c r="WAO329" s="92"/>
      <c r="WAP329" s="92"/>
      <c r="WAQ329" s="92"/>
      <c r="WAR329" s="92"/>
      <c r="WAS329" s="92"/>
      <c r="WAT329" s="92"/>
      <c r="WAU329" s="92"/>
      <c r="WAV329" s="92"/>
      <c r="WAW329" s="92"/>
      <c r="WAX329" s="92"/>
      <c r="WAY329" s="92"/>
      <c r="WAZ329" s="92"/>
      <c r="WBA329" s="92"/>
      <c r="WBB329" s="92"/>
      <c r="WBC329" s="92"/>
      <c r="WBD329" s="92"/>
      <c r="WBE329" s="92"/>
      <c r="WBF329" s="92"/>
      <c r="WBG329" s="92"/>
      <c r="WBH329" s="92"/>
      <c r="WBI329" s="92"/>
      <c r="WBJ329" s="92"/>
      <c r="WBK329" s="92"/>
      <c r="WBL329" s="92"/>
      <c r="WBM329" s="92"/>
      <c r="WBN329" s="92"/>
      <c r="WBO329" s="92"/>
      <c r="WBP329" s="92"/>
      <c r="WBQ329" s="92"/>
      <c r="WBR329" s="92"/>
      <c r="WBS329" s="92"/>
      <c r="WBT329" s="92"/>
      <c r="WBU329" s="92"/>
      <c r="WBV329" s="92"/>
      <c r="WBW329" s="92"/>
      <c r="WBX329" s="92"/>
      <c r="WBY329" s="92"/>
      <c r="WBZ329" s="92"/>
      <c r="WCA329" s="92"/>
      <c r="WCB329" s="92"/>
      <c r="WCC329" s="92"/>
      <c r="WCD329" s="92"/>
      <c r="WCE329" s="92"/>
      <c r="WCF329" s="92"/>
      <c r="WCG329" s="92"/>
      <c r="WCH329" s="92"/>
      <c r="WCI329" s="92"/>
      <c r="WCJ329" s="92"/>
      <c r="WCK329" s="92"/>
      <c r="WCL329" s="92"/>
      <c r="WCM329" s="92"/>
      <c r="WCN329" s="92"/>
      <c r="WCO329" s="92"/>
      <c r="WCP329" s="92"/>
      <c r="WCQ329" s="92"/>
      <c r="WCR329" s="92"/>
      <c r="WCS329" s="92"/>
      <c r="WCT329" s="92"/>
      <c r="WCU329" s="92"/>
      <c r="WCV329" s="92"/>
      <c r="WCW329" s="92"/>
      <c r="WCX329" s="92"/>
      <c r="WCY329" s="92"/>
      <c r="WCZ329" s="92"/>
      <c r="WDA329" s="92"/>
      <c r="WDB329" s="92"/>
      <c r="WDC329" s="92"/>
      <c r="WDD329" s="92"/>
      <c r="WDE329" s="92"/>
      <c r="WDF329" s="92"/>
      <c r="WDG329" s="92"/>
      <c r="WDH329" s="92"/>
      <c r="WDI329" s="92"/>
      <c r="WDJ329" s="92"/>
      <c r="WDK329" s="92"/>
      <c r="WDL329" s="92"/>
      <c r="WDM329" s="92"/>
      <c r="WDN329" s="92"/>
      <c r="WDO329" s="92"/>
      <c r="WDP329" s="92"/>
      <c r="WDQ329" s="92"/>
      <c r="WDR329" s="92"/>
      <c r="WDS329" s="92"/>
      <c r="WDT329" s="92"/>
      <c r="WDU329" s="92"/>
      <c r="WDV329" s="92"/>
      <c r="WDW329" s="92"/>
      <c r="WDX329" s="92"/>
      <c r="WDY329" s="92"/>
      <c r="WDZ329" s="92"/>
      <c r="WEA329" s="92"/>
      <c r="WEB329" s="92"/>
      <c r="WEC329" s="92"/>
      <c r="WED329" s="92"/>
      <c r="WEE329" s="92"/>
      <c r="WEF329" s="92"/>
      <c r="WEG329" s="92"/>
      <c r="WEH329" s="92"/>
      <c r="WEI329" s="92"/>
      <c r="WEJ329" s="92"/>
      <c r="WEK329" s="92"/>
      <c r="WEL329" s="92"/>
      <c r="WEM329" s="92"/>
      <c r="WEN329" s="92"/>
      <c r="WEO329" s="92"/>
      <c r="WEP329" s="92"/>
      <c r="WEQ329" s="92"/>
      <c r="WER329" s="92"/>
      <c r="WES329" s="92"/>
      <c r="WET329" s="92"/>
      <c r="WEU329" s="92"/>
      <c r="WEV329" s="92"/>
      <c r="WEW329" s="92"/>
      <c r="WEX329" s="92"/>
      <c r="WEY329" s="92"/>
      <c r="WEZ329" s="92"/>
      <c r="WFA329" s="92"/>
      <c r="WFB329" s="92"/>
      <c r="WFC329" s="92"/>
      <c r="WFD329" s="92"/>
      <c r="WFE329" s="92"/>
      <c r="WFF329" s="92"/>
      <c r="WFG329" s="92"/>
      <c r="WFH329" s="92"/>
      <c r="WFI329" s="92"/>
      <c r="WFJ329" s="92"/>
      <c r="WFK329" s="92"/>
      <c r="WFL329" s="92"/>
      <c r="WFM329" s="92"/>
      <c r="WFN329" s="92"/>
      <c r="WFO329" s="92"/>
      <c r="WFP329" s="92"/>
      <c r="WFQ329" s="92"/>
      <c r="WFR329" s="92"/>
      <c r="WFS329" s="92"/>
      <c r="WFT329" s="92"/>
      <c r="WFU329" s="92"/>
      <c r="WFV329" s="92"/>
      <c r="WFW329" s="92"/>
      <c r="WFX329" s="92"/>
      <c r="WFY329" s="92"/>
      <c r="WFZ329" s="92"/>
      <c r="WGA329" s="92"/>
      <c r="WGB329" s="92"/>
      <c r="WGC329" s="92"/>
      <c r="WGD329" s="92"/>
      <c r="WGE329" s="92"/>
      <c r="WGF329" s="92"/>
      <c r="WGG329" s="92"/>
      <c r="WGH329" s="92"/>
      <c r="WGI329" s="92"/>
      <c r="WGJ329" s="92"/>
      <c r="WGK329" s="92"/>
      <c r="WGL329" s="92"/>
      <c r="WGM329" s="92"/>
      <c r="WGN329" s="92"/>
      <c r="WGO329" s="92"/>
      <c r="WGP329" s="92"/>
      <c r="WGQ329" s="92"/>
      <c r="WGR329" s="92"/>
      <c r="WGS329" s="92"/>
      <c r="WGT329" s="92"/>
      <c r="WGU329" s="92"/>
      <c r="WGV329" s="92"/>
      <c r="WGW329" s="92"/>
      <c r="WGX329" s="92"/>
      <c r="WGY329" s="92"/>
      <c r="WGZ329" s="92"/>
      <c r="WHA329" s="92"/>
      <c r="WHB329" s="92"/>
      <c r="WHC329" s="92"/>
      <c r="WHD329" s="92"/>
      <c r="WHE329" s="92"/>
      <c r="WHF329" s="92"/>
      <c r="WHG329" s="92"/>
      <c r="WHH329" s="92"/>
      <c r="WHI329" s="92"/>
      <c r="WHJ329" s="92"/>
      <c r="WHK329" s="92"/>
      <c r="WHL329" s="92"/>
      <c r="WHM329" s="92"/>
      <c r="WHN329" s="92"/>
      <c r="WHO329" s="92"/>
      <c r="WHP329" s="92"/>
      <c r="WHQ329" s="92"/>
      <c r="WHR329" s="92"/>
      <c r="WHS329" s="92"/>
      <c r="WHT329" s="92"/>
      <c r="WHU329" s="92"/>
      <c r="WHV329" s="92"/>
      <c r="WHW329" s="92"/>
      <c r="WHX329" s="92"/>
      <c r="WHY329" s="92"/>
      <c r="WHZ329" s="92"/>
      <c r="WIA329" s="92"/>
      <c r="WIB329" s="92"/>
      <c r="WIC329" s="92"/>
      <c r="WID329" s="92"/>
      <c r="WIE329" s="92"/>
      <c r="WIF329" s="92"/>
      <c r="WIG329" s="92"/>
      <c r="WIH329" s="92"/>
      <c r="WII329" s="92"/>
      <c r="WIJ329" s="92"/>
      <c r="WIK329" s="92"/>
      <c r="WIL329" s="92"/>
      <c r="WIM329" s="92"/>
      <c r="WIN329" s="92"/>
      <c r="WIO329" s="92"/>
      <c r="WIP329" s="92"/>
      <c r="WIQ329" s="92"/>
      <c r="WIR329" s="92"/>
      <c r="WIS329" s="92"/>
      <c r="WIT329" s="92"/>
      <c r="WIU329" s="92"/>
      <c r="WIV329" s="92"/>
      <c r="WIW329" s="92"/>
      <c r="WIX329" s="92"/>
      <c r="WIY329" s="92"/>
      <c r="WIZ329" s="92"/>
      <c r="WJA329" s="92"/>
      <c r="WJB329" s="92"/>
      <c r="WJC329" s="92"/>
      <c r="WJD329" s="92"/>
      <c r="WJE329" s="92"/>
      <c r="WJF329" s="92"/>
      <c r="WJG329" s="92"/>
      <c r="WJH329" s="92"/>
      <c r="WJI329" s="92"/>
      <c r="WJJ329" s="92"/>
      <c r="WJK329" s="92"/>
      <c r="WJL329" s="92"/>
      <c r="WJM329" s="92"/>
      <c r="WJN329" s="92"/>
      <c r="WJO329" s="92"/>
      <c r="WJP329" s="92"/>
      <c r="WJQ329" s="92"/>
      <c r="WJR329" s="92"/>
      <c r="WJS329" s="92"/>
      <c r="WJT329" s="92"/>
      <c r="WJU329" s="92"/>
      <c r="WJV329" s="92"/>
      <c r="WJW329" s="92"/>
      <c r="WJX329" s="92"/>
      <c r="WJY329" s="92"/>
      <c r="WJZ329" s="92"/>
      <c r="WKA329" s="92"/>
      <c r="WKB329" s="92"/>
      <c r="WKC329" s="92"/>
      <c r="WKD329" s="92"/>
      <c r="WKE329" s="92"/>
      <c r="WKF329" s="92"/>
      <c r="WKG329" s="92"/>
      <c r="WKH329" s="92"/>
      <c r="WKI329" s="92"/>
      <c r="WKJ329" s="92"/>
      <c r="WKK329" s="92"/>
      <c r="WKL329" s="92"/>
      <c r="WKM329" s="92"/>
      <c r="WKN329" s="92"/>
      <c r="WKO329" s="92"/>
      <c r="WKP329" s="92"/>
      <c r="WKQ329" s="92"/>
      <c r="WKR329" s="92"/>
      <c r="WKS329" s="92"/>
      <c r="WKT329" s="92"/>
      <c r="WKU329" s="92"/>
      <c r="WKV329" s="92"/>
      <c r="WKW329" s="92"/>
      <c r="WKX329" s="92"/>
      <c r="WKY329" s="92"/>
      <c r="WKZ329" s="92"/>
      <c r="WLA329" s="92"/>
      <c r="WLB329" s="92"/>
      <c r="WLC329" s="92"/>
      <c r="WLD329" s="92"/>
      <c r="WLE329" s="92"/>
      <c r="WLF329" s="92"/>
      <c r="WLG329" s="92"/>
      <c r="WLH329" s="92"/>
      <c r="WLI329" s="92"/>
      <c r="WLJ329" s="92"/>
      <c r="WLK329" s="92"/>
      <c r="WLL329" s="92"/>
      <c r="WLM329" s="92"/>
      <c r="WLN329" s="92"/>
      <c r="WLO329" s="92"/>
      <c r="WLP329" s="92"/>
      <c r="WLQ329" s="92"/>
      <c r="WLR329" s="92"/>
      <c r="WLS329" s="92"/>
      <c r="WLT329" s="92"/>
      <c r="WLU329" s="92"/>
      <c r="WLV329" s="92"/>
      <c r="WLW329" s="92"/>
      <c r="WLX329" s="92"/>
      <c r="WLY329" s="92"/>
      <c r="WLZ329" s="92"/>
      <c r="WMA329" s="92"/>
      <c r="WMB329" s="92"/>
      <c r="WMC329" s="92"/>
      <c r="WMD329" s="92"/>
      <c r="WME329" s="92"/>
      <c r="WMF329" s="92"/>
      <c r="WMG329" s="92"/>
      <c r="WMH329" s="92"/>
      <c r="WMI329" s="92"/>
      <c r="WMJ329" s="92"/>
      <c r="WMK329" s="92"/>
      <c r="WML329" s="92"/>
      <c r="WMM329" s="92"/>
      <c r="WMN329" s="92"/>
      <c r="WMO329" s="92"/>
      <c r="WMP329" s="92"/>
      <c r="WMQ329" s="92"/>
      <c r="WMR329" s="92"/>
      <c r="WMS329" s="92"/>
      <c r="WMT329" s="92"/>
      <c r="WMU329" s="92"/>
      <c r="WMV329" s="92"/>
      <c r="WMW329" s="92"/>
      <c r="WMX329" s="92"/>
      <c r="WMY329" s="92"/>
      <c r="WMZ329" s="92"/>
      <c r="WNA329" s="92"/>
      <c r="WNB329" s="92"/>
      <c r="WNC329" s="92"/>
      <c r="WND329" s="92"/>
      <c r="WNE329" s="92"/>
      <c r="WNF329" s="92"/>
      <c r="WNG329" s="92"/>
      <c r="WNH329" s="92"/>
      <c r="WNI329" s="92"/>
      <c r="WNJ329" s="92"/>
      <c r="WNK329" s="92"/>
      <c r="WNL329" s="92"/>
      <c r="WNM329" s="92"/>
      <c r="WNN329" s="92"/>
      <c r="WNO329" s="92"/>
      <c r="WNP329" s="92"/>
      <c r="WNQ329" s="92"/>
      <c r="WNR329" s="92"/>
      <c r="WNS329" s="92"/>
      <c r="WNT329" s="92"/>
      <c r="WNU329" s="92"/>
      <c r="WNV329" s="92"/>
      <c r="WNW329" s="92"/>
      <c r="WNX329" s="92"/>
      <c r="WNY329" s="92"/>
      <c r="WNZ329" s="92"/>
      <c r="WOA329" s="92"/>
      <c r="WOB329" s="92"/>
      <c r="WOC329" s="92"/>
      <c r="WOD329" s="92"/>
      <c r="WOE329" s="92"/>
      <c r="WOF329" s="92"/>
      <c r="WOG329" s="92"/>
      <c r="WOH329" s="92"/>
      <c r="WOI329" s="92"/>
      <c r="WOJ329" s="92"/>
      <c r="WOK329" s="92"/>
      <c r="WOL329" s="92"/>
      <c r="WOM329" s="92"/>
      <c r="WON329" s="92"/>
      <c r="WOO329" s="92"/>
      <c r="WOP329" s="92"/>
      <c r="WOQ329" s="92"/>
      <c r="WOR329" s="92"/>
      <c r="WOS329" s="92"/>
      <c r="WOT329" s="92"/>
      <c r="WOU329" s="92"/>
      <c r="WOV329" s="92"/>
      <c r="WOW329" s="92"/>
      <c r="WOX329" s="92"/>
      <c r="WOY329" s="92"/>
      <c r="WOZ329" s="92"/>
      <c r="WPA329" s="92"/>
      <c r="WPB329" s="92"/>
      <c r="WPC329" s="92"/>
      <c r="WPD329" s="92"/>
      <c r="WPE329" s="92"/>
      <c r="WPF329" s="92"/>
      <c r="WPG329" s="92"/>
      <c r="WPH329" s="92"/>
      <c r="WPI329" s="92"/>
      <c r="WPJ329" s="92"/>
      <c r="WPK329" s="92"/>
      <c r="WPL329" s="92"/>
      <c r="WPM329" s="92"/>
      <c r="WPN329" s="92"/>
      <c r="WPO329" s="92"/>
      <c r="WPP329" s="92"/>
      <c r="WPQ329" s="92"/>
      <c r="WPR329" s="92"/>
      <c r="WPS329" s="92"/>
      <c r="WPT329" s="92"/>
      <c r="WPU329" s="92"/>
      <c r="WPV329" s="92"/>
      <c r="WPW329" s="92"/>
      <c r="WPX329" s="92"/>
      <c r="WPY329" s="92"/>
      <c r="WPZ329" s="92"/>
      <c r="WQA329" s="92"/>
      <c r="WQB329" s="92"/>
      <c r="WQC329" s="92"/>
      <c r="WQD329" s="92"/>
      <c r="WQE329" s="92"/>
      <c r="WQF329" s="92"/>
      <c r="WQG329" s="92"/>
      <c r="WQH329" s="92"/>
      <c r="WQI329" s="92"/>
      <c r="WQJ329" s="92"/>
      <c r="WQK329" s="92"/>
      <c r="WQL329" s="92"/>
      <c r="WQM329" s="92"/>
      <c r="WQN329" s="92"/>
      <c r="WQO329" s="92"/>
      <c r="WQP329" s="92"/>
      <c r="WQQ329" s="92"/>
      <c r="WQR329" s="92"/>
      <c r="WQS329" s="92"/>
      <c r="WQT329" s="92"/>
      <c r="WQU329" s="92"/>
      <c r="WQV329" s="92"/>
      <c r="WQW329" s="92"/>
      <c r="WQX329" s="92"/>
      <c r="WQY329" s="92"/>
      <c r="WQZ329" s="92"/>
      <c r="WRA329" s="92"/>
      <c r="WRB329" s="92"/>
      <c r="WRC329" s="92"/>
      <c r="WRD329" s="92"/>
      <c r="WRE329" s="92"/>
      <c r="WRF329" s="92"/>
      <c r="WRG329" s="92"/>
      <c r="WRH329" s="92"/>
      <c r="WRI329" s="92"/>
      <c r="WRJ329" s="92"/>
      <c r="WRK329" s="92"/>
      <c r="WRL329" s="92"/>
      <c r="WRM329" s="92"/>
      <c r="WRN329" s="92"/>
      <c r="WRO329" s="92"/>
      <c r="WRP329" s="92"/>
      <c r="WRQ329" s="92"/>
      <c r="WRR329" s="92"/>
      <c r="WRS329" s="92"/>
      <c r="WRT329" s="92"/>
      <c r="WRU329" s="92"/>
      <c r="WRV329" s="92"/>
      <c r="WRW329" s="92"/>
      <c r="WRX329" s="92"/>
      <c r="WRY329" s="92"/>
      <c r="WRZ329" s="92"/>
      <c r="WSA329" s="92"/>
      <c r="WSB329" s="92"/>
      <c r="WSC329" s="92"/>
      <c r="WSD329" s="92"/>
      <c r="WSE329" s="92"/>
      <c r="WSF329" s="92"/>
      <c r="WSG329" s="92"/>
      <c r="WSH329" s="92"/>
      <c r="WSI329" s="92"/>
      <c r="WSJ329" s="92"/>
      <c r="WSK329" s="92"/>
      <c r="WSL329" s="92"/>
      <c r="WSM329" s="92"/>
      <c r="WSN329" s="92"/>
      <c r="WSO329" s="92"/>
      <c r="WSP329" s="92"/>
      <c r="WSQ329" s="92"/>
      <c r="WSR329" s="92"/>
      <c r="WSS329" s="92"/>
      <c r="WST329" s="92"/>
      <c r="WSU329" s="92"/>
      <c r="WSV329" s="92"/>
      <c r="WSW329" s="92"/>
      <c r="WSX329" s="92"/>
      <c r="WSY329" s="92"/>
      <c r="WSZ329" s="92"/>
      <c r="WTA329" s="92"/>
      <c r="WTB329" s="92"/>
      <c r="WTC329" s="92"/>
      <c r="WTD329" s="92"/>
      <c r="WTE329" s="92"/>
      <c r="WTF329" s="92"/>
      <c r="WTG329" s="92"/>
      <c r="WTH329" s="92"/>
      <c r="WTI329" s="92"/>
      <c r="WTJ329" s="92"/>
      <c r="WTK329" s="92"/>
      <c r="WTL329" s="92"/>
      <c r="WTM329" s="92"/>
      <c r="WTN329" s="92"/>
      <c r="WTO329" s="92"/>
      <c r="WTP329" s="92"/>
      <c r="WTQ329" s="92"/>
      <c r="WTR329" s="92"/>
      <c r="WTS329" s="92"/>
      <c r="WTT329" s="92"/>
      <c r="WTU329" s="92"/>
      <c r="WTV329" s="92"/>
      <c r="WTW329" s="92"/>
      <c r="WTX329" s="92"/>
      <c r="WTY329" s="92"/>
      <c r="WTZ329" s="92"/>
      <c r="WUA329" s="92"/>
      <c r="WUB329" s="92"/>
      <c r="WUC329" s="92"/>
      <c r="WUD329" s="92"/>
      <c r="WUE329" s="92"/>
      <c r="WUF329" s="92"/>
      <c r="WUG329" s="92"/>
      <c r="WUH329" s="92"/>
      <c r="WUI329" s="92"/>
      <c r="WUJ329" s="92"/>
      <c r="WUK329" s="92"/>
      <c r="WUL329" s="92"/>
      <c r="WUM329" s="92"/>
      <c r="WUN329" s="92"/>
      <c r="WUO329" s="92"/>
      <c r="WUP329" s="92"/>
      <c r="WUQ329" s="92"/>
      <c r="WUR329" s="92"/>
      <c r="WUS329" s="92"/>
      <c r="WUT329" s="92"/>
      <c r="WUU329" s="92"/>
      <c r="WUV329" s="92"/>
      <c r="WUW329" s="92"/>
      <c r="WUX329" s="92"/>
      <c r="WUY329" s="92"/>
      <c r="WUZ329" s="92"/>
      <c r="WVA329" s="92"/>
      <c r="WVB329" s="92"/>
      <c r="WVC329" s="92"/>
      <c r="WVD329" s="92"/>
      <c r="WVE329" s="92"/>
      <c r="WVF329" s="92"/>
      <c r="WVG329" s="92"/>
      <c r="WVH329" s="92"/>
      <c r="WVI329" s="92"/>
      <c r="WVJ329" s="92"/>
      <c r="WVK329" s="92"/>
      <c r="WVL329" s="92"/>
      <c r="WVM329" s="92"/>
      <c r="WVN329" s="92"/>
      <c r="WVO329" s="92"/>
      <c r="WVP329" s="92"/>
      <c r="WVQ329" s="92"/>
      <c r="WVR329" s="92"/>
      <c r="WVS329" s="92"/>
      <c r="WVT329" s="92"/>
      <c r="WVU329" s="92"/>
      <c r="WVV329" s="92"/>
      <c r="WVW329" s="92"/>
      <c r="WVX329" s="92"/>
      <c r="WVY329" s="92"/>
      <c r="WVZ329" s="92"/>
      <c r="WWA329" s="92"/>
      <c r="WWB329" s="92"/>
      <c r="WWC329" s="92"/>
      <c r="WWD329" s="92"/>
      <c r="WWE329" s="92"/>
      <c r="WWF329" s="92"/>
      <c r="WWG329" s="92"/>
      <c r="WWH329" s="92"/>
      <c r="WWI329" s="92"/>
      <c r="WWJ329" s="92"/>
      <c r="WWK329" s="92"/>
      <c r="WWL329" s="92"/>
      <c r="WWM329" s="92"/>
      <c r="WWN329" s="92"/>
      <c r="WWO329" s="92"/>
      <c r="WWP329" s="92"/>
      <c r="WWQ329" s="92"/>
      <c r="WWR329" s="92"/>
      <c r="WWS329" s="92"/>
      <c r="WWT329" s="92"/>
      <c r="WWU329" s="92"/>
      <c r="WWV329" s="92"/>
      <c r="WWW329" s="92"/>
      <c r="WWX329" s="92"/>
      <c r="WWY329" s="92"/>
      <c r="WWZ329" s="92"/>
      <c r="WXA329" s="92"/>
      <c r="WXB329" s="92"/>
      <c r="WXC329" s="92"/>
      <c r="WXD329" s="92"/>
      <c r="WXE329" s="92"/>
      <c r="WXF329" s="92"/>
      <c r="WXG329" s="92"/>
      <c r="WXH329" s="92"/>
      <c r="WXI329" s="92"/>
      <c r="WXJ329" s="92"/>
      <c r="WXK329" s="92"/>
      <c r="WXL329" s="92"/>
      <c r="WXM329" s="92"/>
      <c r="WXN329" s="92"/>
      <c r="WXO329" s="92"/>
      <c r="WXP329" s="92"/>
      <c r="WXQ329" s="92"/>
      <c r="WXR329" s="92"/>
      <c r="WXS329" s="92"/>
      <c r="WXT329" s="92"/>
      <c r="WXU329" s="92"/>
      <c r="WXV329" s="92"/>
      <c r="WXW329" s="92"/>
      <c r="WXX329" s="92"/>
      <c r="WXY329" s="92"/>
      <c r="WXZ329" s="92"/>
      <c r="WYA329" s="92"/>
      <c r="WYB329" s="92"/>
      <c r="WYC329" s="92"/>
      <c r="WYD329" s="92"/>
      <c r="WYE329" s="92"/>
      <c r="WYF329" s="92"/>
      <c r="WYG329" s="92"/>
      <c r="WYH329" s="92"/>
      <c r="WYI329" s="92"/>
      <c r="WYJ329" s="92"/>
      <c r="WYK329" s="92"/>
      <c r="WYL329" s="92"/>
      <c r="WYM329" s="92"/>
      <c r="WYN329" s="92"/>
      <c r="WYO329" s="92"/>
      <c r="WYP329" s="92"/>
      <c r="WYQ329" s="92"/>
      <c r="WYR329" s="92"/>
      <c r="WYS329" s="92"/>
      <c r="WYT329" s="92"/>
      <c r="WYU329" s="92"/>
      <c r="WYV329" s="92"/>
      <c r="WYW329" s="92"/>
      <c r="WYX329" s="92"/>
      <c r="WYY329" s="92"/>
      <c r="WYZ329" s="92"/>
      <c r="WZA329" s="92"/>
      <c r="WZB329" s="92"/>
      <c r="WZC329" s="92"/>
      <c r="WZD329" s="92"/>
      <c r="WZE329" s="92"/>
      <c r="WZF329" s="92"/>
      <c r="WZG329" s="92"/>
      <c r="WZH329" s="92"/>
      <c r="WZI329" s="92"/>
      <c r="WZJ329" s="92"/>
      <c r="WZK329" s="92"/>
      <c r="WZL329" s="92"/>
      <c r="WZM329" s="92"/>
      <c r="WZN329" s="92"/>
      <c r="WZO329" s="92"/>
      <c r="WZP329" s="92"/>
      <c r="WZQ329" s="92"/>
      <c r="WZR329" s="92"/>
      <c r="WZS329" s="92"/>
      <c r="WZT329" s="92"/>
      <c r="WZU329" s="92"/>
      <c r="WZV329" s="92"/>
      <c r="WZW329" s="92"/>
      <c r="WZX329" s="92"/>
      <c r="WZY329" s="92"/>
      <c r="WZZ329" s="92"/>
      <c r="XAA329" s="92"/>
      <c r="XAB329" s="92"/>
      <c r="XAC329" s="92"/>
      <c r="XAD329" s="92"/>
      <c r="XAE329" s="92"/>
      <c r="XAF329" s="92"/>
      <c r="XAG329" s="92"/>
      <c r="XAH329" s="92"/>
      <c r="XAI329" s="92"/>
      <c r="XAJ329" s="92"/>
      <c r="XAK329" s="92"/>
      <c r="XAL329" s="92"/>
      <c r="XAM329" s="92"/>
      <c r="XAN329" s="92"/>
      <c r="XAO329" s="92"/>
      <c r="XAP329" s="92"/>
      <c r="XAQ329" s="92"/>
      <c r="XAR329" s="92"/>
      <c r="XAS329" s="92"/>
      <c r="XAT329" s="92"/>
      <c r="XAU329" s="92"/>
      <c r="XAV329" s="92"/>
      <c r="XAW329" s="92"/>
      <c r="XAX329" s="92"/>
      <c r="XAY329" s="92"/>
      <c r="XAZ329" s="92"/>
      <c r="XBA329" s="92"/>
      <c r="XBB329" s="92"/>
      <c r="XBC329" s="92"/>
      <c r="XBD329" s="92"/>
      <c r="XBE329" s="92"/>
      <c r="XBF329" s="92"/>
      <c r="XBG329" s="92"/>
      <c r="XBH329" s="92"/>
      <c r="XBI329" s="92"/>
      <c r="XBJ329" s="92"/>
      <c r="XBK329" s="92"/>
      <c r="XBL329" s="92"/>
      <c r="XBM329" s="92"/>
      <c r="XBN329" s="92"/>
      <c r="XBO329" s="92"/>
      <c r="XBP329" s="92"/>
      <c r="XBQ329" s="92"/>
      <c r="XBR329" s="92"/>
      <c r="XBS329" s="92"/>
      <c r="XBT329" s="92"/>
      <c r="XBU329" s="92"/>
      <c r="XBV329" s="92"/>
      <c r="XBW329" s="92"/>
      <c r="XBX329" s="92"/>
      <c r="XBY329" s="92"/>
      <c r="XBZ329" s="92"/>
      <c r="XCA329" s="92"/>
      <c r="XCB329" s="92"/>
      <c r="XCC329" s="92"/>
      <c r="XCD329" s="92"/>
      <c r="XCE329" s="92"/>
      <c r="XCF329" s="92"/>
      <c r="XCG329" s="92"/>
      <c r="XCH329" s="92"/>
      <c r="XCI329" s="92"/>
      <c r="XCJ329" s="92"/>
      <c r="XCK329" s="92"/>
      <c r="XCL329" s="92"/>
      <c r="XCM329" s="92"/>
      <c r="XCN329" s="92"/>
      <c r="XCO329" s="92"/>
      <c r="XCP329" s="92"/>
      <c r="XCQ329" s="92"/>
      <c r="XCR329" s="92"/>
      <c r="XCS329" s="92"/>
      <c r="XCT329" s="92"/>
      <c r="XCU329" s="92"/>
      <c r="XCV329" s="92"/>
      <c r="XCW329" s="92"/>
      <c r="XCX329" s="92"/>
      <c r="XCY329" s="92"/>
      <c r="XCZ329" s="92"/>
      <c r="XDA329" s="92"/>
      <c r="XDB329" s="92"/>
      <c r="XDC329" s="92"/>
      <c r="XDD329" s="92"/>
      <c r="XDE329" s="92"/>
      <c r="XDF329" s="92"/>
      <c r="XDG329" s="92"/>
      <c r="XDH329" s="92"/>
      <c r="XDI329" s="92"/>
      <c r="XDJ329" s="92"/>
      <c r="XDK329" s="92"/>
      <c r="XDL329" s="92"/>
      <c r="XDM329" s="92"/>
      <c r="XDN329" s="92"/>
      <c r="XDO329" s="92"/>
      <c r="XDP329" s="92"/>
      <c r="XDQ329" s="92"/>
      <c r="XDR329" s="92"/>
      <c r="XDS329" s="92"/>
      <c r="XDT329" s="92"/>
      <c r="XDU329" s="92"/>
      <c r="XDV329" s="92"/>
      <c r="XDW329" s="92"/>
      <c r="XDX329" s="92"/>
      <c r="XDY329" s="92"/>
      <c r="XDZ329" s="92"/>
      <c r="XEA329" s="92"/>
      <c r="XEB329" s="92"/>
      <c r="XEC329" s="92"/>
      <c r="XED329" s="92"/>
      <c r="XEE329" s="92"/>
      <c r="XEF329" s="92"/>
      <c r="XEG329" s="92"/>
      <c r="XEH329" s="92"/>
      <c r="XEI329" s="92"/>
      <c r="XEJ329" s="92"/>
      <c r="XEK329" s="92"/>
      <c r="XEL329" s="92"/>
      <c r="XEM329" s="92"/>
      <c r="XEN329" s="92"/>
      <c r="XEO329" s="92"/>
      <c r="XEP329" s="92"/>
      <c r="XEQ329" s="92"/>
      <c r="XER329" s="92"/>
      <c r="XES329" s="92"/>
    </row>
    <row r="330" spans="1:16373" s="49" customFormat="1" ht="38.25" outlineLevel="2" x14ac:dyDescent="0.2">
      <c r="A330" s="41">
        <v>350</v>
      </c>
      <c r="B330" s="41">
        <v>17</v>
      </c>
      <c r="C330" s="43" t="s">
        <v>641</v>
      </c>
      <c r="D330" s="62" t="s">
        <v>669</v>
      </c>
      <c r="E330" s="66">
        <v>5052418</v>
      </c>
      <c r="F330" s="66" t="s">
        <v>679</v>
      </c>
      <c r="G330" s="40" t="s">
        <v>1265</v>
      </c>
      <c r="H330" s="66" t="s">
        <v>1242</v>
      </c>
      <c r="I330" s="66" t="s">
        <v>1242</v>
      </c>
      <c r="J330" s="67">
        <v>20</v>
      </c>
      <c r="K330" s="176">
        <v>435000</v>
      </c>
      <c r="L330" s="41"/>
      <c r="M330" s="66"/>
      <c r="N330" s="42">
        <v>0</v>
      </c>
      <c r="O330" s="59" t="s">
        <v>1319</v>
      </c>
      <c r="P330" s="97">
        <f t="shared" si="9"/>
        <v>435000</v>
      </c>
      <c r="Q330" s="81"/>
      <c r="R330" s="81"/>
      <c r="S330" s="81">
        <v>435000</v>
      </c>
      <c r="T330" s="81"/>
      <c r="U330" s="81"/>
      <c r="V330" s="81"/>
      <c r="W330" s="81"/>
      <c r="X330" s="81"/>
      <c r="Y330" s="81"/>
      <c r="Z330" s="113" t="s">
        <v>1336</v>
      </c>
      <c r="AA330" s="288">
        <v>3923</v>
      </c>
      <c r="AB330" s="289" t="s">
        <v>641</v>
      </c>
      <c r="AC330" s="68" t="s">
        <v>116</v>
      </c>
      <c r="AD330" s="197">
        <v>1</v>
      </c>
      <c r="AE330" s="229">
        <v>5052418</v>
      </c>
      <c r="AF330" s="66" t="s">
        <v>679</v>
      </c>
      <c r="AG330" s="279" t="s">
        <v>1247</v>
      </c>
      <c r="AH330" s="260" t="s">
        <v>1265</v>
      </c>
      <c r="AI330" s="260"/>
      <c r="AJ330" s="260" t="s">
        <v>1222</v>
      </c>
      <c r="AK330" s="280" t="s">
        <v>1224</v>
      </c>
      <c r="AL330" s="279" t="s">
        <v>1242</v>
      </c>
      <c r="AM330" s="279" t="s">
        <v>1242</v>
      </c>
      <c r="AN330" s="279" t="s">
        <v>1225</v>
      </c>
      <c r="AO330" s="279" t="s">
        <v>1226</v>
      </c>
      <c r="AP330" s="270" t="s">
        <v>1315</v>
      </c>
      <c r="AQ330" s="281">
        <v>100</v>
      </c>
      <c r="AR330" s="282" t="s">
        <v>1228</v>
      </c>
      <c r="AS330" s="283">
        <v>100</v>
      </c>
      <c r="AT330" s="284">
        <v>435000</v>
      </c>
      <c r="AU330" s="285">
        <v>50</v>
      </c>
      <c r="AV330" s="286"/>
      <c r="AW330" s="60"/>
      <c r="AX330" s="60"/>
      <c r="AY330" s="60">
        <v>0</v>
      </c>
      <c r="AZ330" s="60">
        <v>350000</v>
      </c>
      <c r="BA330" s="60">
        <v>44377</v>
      </c>
      <c r="BB330" s="60"/>
      <c r="BC330" s="60"/>
      <c r="BD330" s="60"/>
      <c r="BE330" s="60">
        <v>0</v>
      </c>
      <c r="BF330" s="60">
        <v>0</v>
      </c>
      <c r="BG330" s="60">
        <v>0</v>
      </c>
      <c r="BH330" s="60">
        <v>0</v>
      </c>
      <c r="BI330" s="60">
        <v>0</v>
      </c>
      <c r="BJ330" s="60">
        <v>0</v>
      </c>
      <c r="BK330" s="60">
        <v>0</v>
      </c>
      <c r="BL330" s="60">
        <v>0</v>
      </c>
      <c r="BM330" s="60">
        <v>0</v>
      </c>
      <c r="BN330" s="60">
        <v>350000</v>
      </c>
      <c r="BO330" s="286">
        <v>0</v>
      </c>
      <c r="BP330" s="161">
        <v>0</v>
      </c>
      <c r="BQ330" s="299" t="s">
        <v>1336</v>
      </c>
      <c r="BR330" s="194">
        <v>350000</v>
      </c>
      <c r="BS330" s="194"/>
    </row>
    <row r="331" spans="1:16373" s="49" customFormat="1" ht="72" outlineLevel="2" x14ac:dyDescent="0.2">
      <c r="A331" s="41">
        <v>351</v>
      </c>
      <c r="B331" s="41">
        <v>17</v>
      </c>
      <c r="C331" s="43" t="s">
        <v>641</v>
      </c>
      <c r="D331" s="62" t="s">
        <v>652</v>
      </c>
      <c r="E331" s="66">
        <v>5056527</v>
      </c>
      <c r="F331" s="66" t="s">
        <v>680</v>
      </c>
      <c r="G331" s="40" t="s">
        <v>1265</v>
      </c>
      <c r="H331" s="66" t="s">
        <v>1242</v>
      </c>
      <c r="I331" s="66" t="s">
        <v>1242</v>
      </c>
      <c r="J331" s="67">
        <v>20</v>
      </c>
      <c r="K331" s="176">
        <v>974032.26</v>
      </c>
      <c r="L331" s="41">
        <v>0</v>
      </c>
      <c r="M331" s="41">
        <v>0</v>
      </c>
      <c r="N331" s="84">
        <v>0</v>
      </c>
      <c r="O331" s="59" t="s">
        <v>1319</v>
      </c>
      <c r="P331" s="97">
        <f t="shared" si="9"/>
        <v>974032.26</v>
      </c>
      <c r="Q331" s="81"/>
      <c r="R331" s="81"/>
      <c r="S331" s="81"/>
      <c r="T331" s="81"/>
      <c r="U331" s="81">
        <v>950000</v>
      </c>
      <c r="V331" s="81"/>
      <c r="W331" s="81"/>
      <c r="X331" s="81"/>
      <c r="Y331" s="81">
        <v>24032.26</v>
      </c>
      <c r="Z331" s="113" t="s">
        <v>1338</v>
      </c>
      <c r="AA331" s="288">
        <v>3923</v>
      </c>
      <c r="AB331" s="289" t="s">
        <v>641</v>
      </c>
      <c r="AC331" s="68" t="s">
        <v>669</v>
      </c>
      <c r="AD331" s="197">
        <v>1</v>
      </c>
      <c r="AE331" s="229">
        <v>5056527</v>
      </c>
      <c r="AF331" s="66" t="s">
        <v>680</v>
      </c>
      <c r="AG331" s="279" t="s">
        <v>1247</v>
      </c>
      <c r="AH331" s="260" t="s">
        <v>1265</v>
      </c>
      <c r="AI331" s="260"/>
      <c r="AJ331" s="260" t="s">
        <v>1323</v>
      </c>
      <c r="AK331" s="280" t="s">
        <v>1224</v>
      </c>
      <c r="AL331" s="279" t="s">
        <v>1242</v>
      </c>
      <c r="AM331" s="279" t="s">
        <v>1242</v>
      </c>
      <c r="AN331" s="279" t="s">
        <v>1225</v>
      </c>
      <c r="AO331" s="279" t="s">
        <v>1226</v>
      </c>
      <c r="AP331" s="270" t="s">
        <v>1315</v>
      </c>
      <c r="AQ331" s="281">
        <v>100</v>
      </c>
      <c r="AR331" s="282" t="s">
        <v>1228</v>
      </c>
      <c r="AS331" s="283">
        <v>100</v>
      </c>
      <c r="AT331" s="284">
        <v>974032.26</v>
      </c>
      <c r="AU331" s="285">
        <v>50</v>
      </c>
      <c r="AV331" s="286">
        <v>0</v>
      </c>
      <c r="AW331" s="60">
        <v>0</v>
      </c>
      <c r="AX331" s="60">
        <v>0</v>
      </c>
      <c r="AY331" s="60">
        <v>0</v>
      </c>
      <c r="AZ331" s="60">
        <v>750000</v>
      </c>
      <c r="BA331" s="60">
        <v>44377</v>
      </c>
      <c r="BB331" s="60">
        <v>0</v>
      </c>
      <c r="BC331" s="60">
        <v>0</v>
      </c>
      <c r="BD331" s="60">
        <v>0</v>
      </c>
      <c r="BE331" s="60">
        <v>0</v>
      </c>
      <c r="BF331" s="60">
        <v>0</v>
      </c>
      <c r="BG331" s="60">
        <v>0</v>
      </c>
      <c r="BH331" s="60">
        <v>0</v>
      </c>
      <c r="BI331" s="60">
        <v>0</v>
      </c>
      <c r="BJ331" s="60">
        <v>0</v>
      </c>
      <c r="BK331" s="60">
        <v>0</v>
      </c>
      <c r="BL331" s="60">
        <v>0</v>
      </c>
      <c r="BM331" s="60">
        <v>0</v>
      </c>
      <c r="BN331" s="60">
        <v>775000</v>
      </c>
      <c r="BO331" s="286">
        <v>0</v>
      </c>
      <c r="BP331" s="161">
        <v>0</v>
      </c>
      <c r="BQ331" s="299" t="s">
        <v>1339</v>
      </c>
      <c r="BR331" s="194">
        <v>775000</v>
      </c>
      <c r="BS331" s="194"/>
    </row>
    <row r="332" spans="1:16373" s="49" customFormat="1" ht="51" outlineLevel="2" x14ac:dyDescent="0.2">
      <c r="A332" s="41">
        <v>352</v>
      </c>
      <c r="B332" s="41">
        <v>17</v>
      </c>
      <c r="C332" s="43" t="s">
        <v>641</v>
      </c>
      <c r="D332" s="62" t="s">
        <v>652</v>
      </c>
      <c r="E332" s="66">
        <v>5056583</v>
      </c>
      <c r="F332" s="66" t="s">
        <v>681</v>
      </c>
      <c r="G332" s="40" t="s">
        <v>1265</v>
      </c>
      <c r="H332" s="66" t="s">
        <v>1242</v>
      </c>
      <c r="I332" s="66" t="s">
        <v>1242</v>
      </c>
      <c r="J332" s="67">
        <v>20</v>
      </c>
      <c r="K332" s="176">
        <v>540000</v>
      </c>
      <c r="L332" s="41">
        <v>0</v>
      </c>
      <c r="M332" s="41">
        <v>0</v>
      </c>
      <c r="N332" s="84">
        <v>0</v>
      </c>
      <c r="O332" s="59" t="s">
        <v>1319</v>
      </c>
      <c r="P332" s="97">
        <f t="shared" si="9"/>
        <v>540000</v>
      </c>
      <c r="Q332" s="81"/>
      <c r="R332" s="81"/>
      <c r="S332" s="81"/>
      <c r="T332" s="81"/>
      <c r="U332" s="81">
        <v>540000</v>
      </c>
      <c r="V332" s="81"/>
      <c r="W332" s="81"/>
      <c r="X332" s="81"/>
      <c r="Y332" s="81"/>
      <c r="Z332" s="113" t="s">
        <v>1337</v>
      </c>
      <c r="AA332" s="288">
        <v>3923</v>
      </c>
      <c r="AB332" s="289" t="s">
        <v>641</v>
      </c>
      <c r="AC332" s="68" t="s">
        <v>652</v>
      </c>
      <c r="AD332" s="197">
        <v>1</v>
      </c>
      <c r="AE332" s="229">
        <v>5056583</v>
      </c>
      <c r="AF332" s="66" t="s">
        <v>681</v>
      </c>
      <c r="AG332" s="279" t="s">
        <v>1247</v>
      </c>
      <c r="AH332" s="260" t="s">
        <v>1265</v>
      </c>
      <c r="AI332" s="260"/>
      <c r="AJ332" s="260" t="s">
        <v>1323</v>
      </c>
      <c r="AK332" s="280" t="s">
        <v>1224</v>
      </c>
      <c r="AL332" s="279" t="s">
        <v>1242</v>
      </c>
      <c r="AM332" s="279" t="s">
        <v>1242</v>
      </c>
      <c r="AN332" s="279" t="s">
        <v>1225</v>
      </c>
      <c r="AO332" s="279" t="s">
        <v>1226</v>
      </c>
      <c r="AP332" s="270" t="s">
        <v>1315</v>
      </c>
      <c r="AQ332" s="281">
        <v>100</v>
      </c>
      <c r="AR332" s="282" t="s">
        <v>1228</v>
      </c>
      <c r="AS332" s="283">
        <v>100</v>
      </c>
      <c r="AT332" s="284">
        <v>540000</v>
      </c>
      <c r="AU332" s="285">
        <v>50</v>
      </c>
      <c r="AV332" s="286">
        <v>0</v>
      </c>
      <c r="AW332" s="60">
        <v>0</v>
      </c>
      <c r="AX332" s="60">
        <v>0</v>
      </c>
      <c r="AY332" s="60">
        <v>0</v>
      </c>
      <c r="AZ332" s="60">
        <v>430000</v>
      </c>
      <c r="BA332" s="60">
        <v>44377</v>
      </c>
      <c r="BB332" s="60">
        <v>0</v>
      </c>
      <c r="BC332" s="60">
        <v>0</v>
      </c>
      <c r="BD332" s="60">
        <v>0</v>
      </c>
      <c r="BE332" s="60">
        <v>0</v>
      </c>
      <c r="BF332" s="60">
        <v>0</v>
      </c>
      <c r="BG332" s="60">
        <v>0</v>
      </c>
      <c r="BH332" s="60">
        <v>0</v>
      </c>
      <c r="BI332" s="60">
        <v>0</v>
      </c>
      <c r="BJ332" s="60">
        <v>0</v>
      </c>
      <c r="BK332" s="60">
        <v>0</v>
      </c>
      <c r="BL332" s="60">
        <v>0</v>
      </c>
      <c r="BM332" s="60">
        <v>0</v>
      </c>
      <c r="BN332" s="60">
        <v>430000</v>
      </c>
      <c r="BO332" s="286">
        <v>0</v>
      </c>
      <c r="BP332" s="161">
        <v>0</v>
      </c>
      <c r="BQ332" s="299" t="s">
        <v>1337</v>
      </c>
      <c r="BR332" s="194">
        <v>430000</v>
      </c>
      <c r="BS332" s="194"/>
    </row>
    <row r="333" spans="1:16373" s="49" customFormat="1" ht="76.5" outlineLevel="2" x14ac:dyDescent="0.2">
      <c r="A333" s="42">
        <v>354</v>
      </c>
      <c r="B333" s="42">
        <v>7</v>
      </c>
      <c r="C333" s="43" t="s">
        <v>682</v>
      </c>
      <c r="D333" s="62" t="s">
        <v>683</v>
      </c>
      <c r="E333" s="40">
        <v>5000661</v>
      </c>
      <c r="F333" s="40" t="s">
        <v>684</v>
      </c>
      <c r="G333" s="40" t="s">
        <v>510</v>
      </c>
      <c r="H333" s="40" t="s">
        <v>1242</v>
      </c>
      <c r="I333" s="40" t="s">
        <v>1242</v>
      </c>
      <c r="J333" s="84">
        <v>20</v>
      </c>
      <c r="K333" s="176">
        <v>646666.28</v>
      </c>
      <c r="L333" s="42">
        <v>646666.28</v>
      </c>
      <c r="M333" s="42">
        <v>645843.46</v>
      </c>
      <c r="N333" s="42">
        <v>662156.9</v>
      </c>
      <c r="O333" s="59" t="s">
        <v>1340</v>
      </c>
      <c r="P333" s="97">
        <f t="shared" si="9"/>
        <v>646666.28</v>
      </c>
      <c r="Q333" s="81"/>
      <c r="R333" s="81"/>
      <c r="S333" s="81">
        <v>646666.28</v>
      </c>
      <c r="T333" s="81"/>
      <c r="U333" s="81"/>
      <c r="V333" s="81"/>
      <c r="W333" s="81"/>
      <c r="X333" s="81"/>
      <c r="Y333" s="81"/>
      <c r="Z333" s="42" t="s">
        <v>1341</v>
      </c>
      <c r="AA333" s="195">
        <v>1158</v>
      </c>
      <c r="AB333" s="178" t="s">
        <v>682</v>
      </c>
      <c r="AC333" s="68" t="s">
        <v>707</v>
      </c>
      <c r="AD333" s="179">
        <v>1</v>
      </c>
      <c r="AE333" s="225">
        <v>5000661</v>
      </c>
      <c r="AF333" s="40" t="s">
        <v>684</v>
      </c>
      <c r="AG333" s="222" t="s">
        <v>1281</v>
      </c>
      <c r="AH333" s="222" t="s">
        <v>510</v>
      </c>
      <c r="AI333" s="222"/>
      <c r="AJ333" s="222"/>
      <c r="AK333" s="238" t="s">
        <v>1224</v>
      </c>
      <c r="AL333" s="222" t="s">
        <v>1242</v>
      </c>
      <c r="AM333" s="222" t="s">
        <v>1242</v>
      </c>
      <c r="AN333" s="222" t="s">
        <v>1225</v>
      </c>
      <c r="AO333" s="222" t="s">
        <v>1226</v>
      </c>
      <c r="AP333" s="245" t="s">
        <v>1227</v>
      </c>
      <c r="AQ333" s="301">
        <v>100</v>
      </c>
      <c r="AR333" s="302" t="s">
        <v>1228</v>
      </c>
      <c r="AS333" s="239">
        <v>100</v>
      </c>
      <c r="AT333" s="186">
        <v>646666.28</v>
      </c>
      <c r="AU333" s="240">
        <v>79.999999451434206</v>
      </c>
      <c r="AV333" s="224">
        <v>667670.44999999995</v>
      </c>
      <c r="AW333" s="60">
        <v>646666.28</v>
      </c>
      <c r="AX333" s="60">
        <v>667670.44999999995</v>
      </c>
      <c r="AY333" s="60">
        <v>667670.44999999995</v>
      </c>
      <c r="AZ333" s="60">
        <v>667670.44999999995</v>
      </c>
      <c r="BA333" s="60"/>
      <c r="BB333" s="60">
        <v>602156.9</v>
      </c>
      <c r="BC333" s="60">
        <v>645843.46</v>
      </c>
      <c r="BD333" s="60">
        <v>662156.9</v>
      </c>
      <c r="BE333" s="60">
        <v>662156.9</v>
      </c>
      <c r="BF333" s="60">
        <v>529725.51636763383</v>
      </c>
      <c r="BG333" s="60">
        <v>60000</v>
      </c>
      <c r="BH333" s="60">
        <v>662156.9</v>
      </c>
      <c r="BI333" s="60">
        <v>529725.51636763383</v>
      </c>
      <c r="BJ333" s="60">
        <v>0</v>
      </c>
      <c r="BK333" s="60">
        <v>662156.9</v>
      </c>
      <c r="BL333" s="60">
        <v>529725.51636763383</v>
      </c>
      <c r="BM333" s="60">
        <v>0</v>
      </c>
      <c r="BN333" s="60">
        <v>662156.9</v>
      </c>
      <c r="BO333" s="224">
        <v>529725.51636763383</v>
      </c>
      <c r="BP333" s="161">
        <v>0</v>
      </c>
      <c r="BQ333" s="194" t="s">
        <v>1341</v>
      </c>
      <c r="BR333" s="225"/>
      <c r="BS333" s="225"/>
    </row>
    <row r="334" spans="1:16373" s="49" customFormat="1" ht="38.25" outlineLevel="2" x14ac:dyDescent="0.2">
      <c r="A334" s="41">
        <v>355</v>
      </c>
      <c r="B334" s="41">
        <v>7</v>
      </c>
      <c r="C334" s="43" t="s">
        <v>682</v>
      </c>
      <c r="D334" s="62" t="s">
        <v>685</v>
      </c>
      <c r="E334" s="66">
        <v>5000665</v>
      </c>
      <c r="F334" s="66" t="s">
        <v>686</v>
      </c>
      <c r="G334" s="66" t="s">
        <v>510</v>
      </c>
      <c r="H334" s="66" t="s">
        <v>1242</v>
      </c>
      <c r="I334" s="66" t="s">
        <v>1242</v>
      </c>
      <c r="J334" s="67">
        <v>20</v>
      </c>
      <c r="K334" s="176">
        <v>38106.94</v>
      </c>
      <c r="L334" s="66">
        <v>38106.94</v>
      </c>
      <c r="M334" s="66">
        <v>38106.94</v>
      </c>
      <c r="N334" s="41">
        <v>38106.94</v>
      </c>
      <c r="O334" s="59" t="s">
        <v>1340</v>
      </c>
      <c r="P334" s="151">
        <f t="shared" si="9"/>
        <v>38106.94</v>
      </c>
      <c r="Q334" s="60">
        <v>27691.72</v>
      </c>
      <c r="R334" s="60"/>
      <c r="S334" s="60"/>
      <c r="T334" s="60"/>
      <c r="U334" s="60"/>
      <c r="V334" s="60"/>
      <c r="W334" s="60"/>
      <c r="X334" s="60"/>
      <c r="Y334" s="60">
        <v>10415.219999999999</v>
      </c>
      <c r="Z334" s="39" t="s">
        <v>1342</v>
      </c>
      <c r="AA334" s="195">
        <v>1083</v>
      </c>
      <c r="AB334" s="178" t="s">
        <v>682</v>
      </c>
      <c r="AC334" s="68" t="s">
        <v>683</v>
      </c>
      <c r="AD334" s="179">
        <v>1</v>
      </c>
      <c r="AE334" s="225">
        <v>5000665</v>
      </c>
      <c r="AF334" s="66" t="s">
        <v>686</v>
      </c>
      <c r="AG334" s="222" t="s">
        <v>1281</v>
      </c>
      <c r="AH334" s="222" t="s">
        <v>510</v>
      </c>
      <c r="AI334" s="222"/>
      <c r="AJ334" s="222"/>
      <c r="AK334" s="238" t="s">
        <v>1224</v>
      </c>
      <c r="AL334" s="222" t="s">
        <v>1242</v>
      </c>
      <c r="AM334" s="222" t="s">
        <v>1242</v>
      </c>
      <c r="AN334" s="222" t="s">
        <v>1225</v>
      </c>
      <c r="AO334" s="222" t="s">
        <v>1226</v>
      </c>
      <c r="AP334" s="245" t="s">
        <v>1227</v>
      </c>
      <c r="AQ334" s="301">
        <v>100</v>
      </c>
      <c r="AR334" s="302" t="s">
        <v>1228</v>
      </c>
      <c r="AS334" s="239">
        <v>100</v>
      </c>
      <c r="AT334" s="186">
        <v>38106.94</v>
      </c>
      <c r="AU334" s="240">
        <v>79.999999451434206</v>
      </c>
      <c r="AV334" s="224">
        <v>38106.94</v>
      </c>
      <c r="AW334" s="60">
        <v>38106.94</v>
      </c>
      <c r="AX334" s="60">
        <v>38106.94</v>
      </c>
      <c r="AY334" s="60">
        <v>38106.94</v>
      </c>
      <c r="AZ334" s="60">
        <v>38106.94</v>
      </c>
      <c r="BA334" s="60"/>
      <c r="BB334" s="60">
        <v>38106.94</v>
      </c>
      <c r="BC334" s="60">
        <v>38106.94</v>
      </c>
      <c r="BD334" s="60">
        <v>38106.94</v>
      </c>
      <c r="BE334" s="60">
        <v>38106.94</v>
      </c>
      <c r="BF334" s="60">
        <v>30485.551790958365</v>
      </c>
      <c r="BG334" s="60">
        <v>0</v>
      </c>
      <c r="BH334" s="60">
        <v>38106.94</v>
      </c>
      <c r="BI334" s="60">
        <v>30485.551790958365</v>
      </c>
      <c r="BJ334" s="60">
        <v>0</v>
      </c>
      <c r="BK334" s="60">
        <v>38106.94</v>
      </c>
      <c r="BL334" s="60">
        <v>30485.551790958365</v>
      </c>
      <c r="BM334" s="60">
        <v>0</v>
      </c>
      <c r="BN334" s="60">
        <v>38106.94</v>
      </c>
      <c r="BO334" s="224">
        <v>30485.551790958365</v>
      </c>
      <c r="BP334" s="161">
        <v>0</v>
      </c>
      <c r="BQ334" s="194" t="s">
        <v>1342</v>
      </c>
      <c r="BR334" s="225"/>
      <c r="BS334" s="225"/>
    </row>
    <row r="335" spans="1:16373" s="49" customFormat="1" ht="38.25" outlineLevel="2" x14ac:dyDescent="0.2">
      <c r="A335" s="42">
        <v>356</v>
      </c>
      <c r="B335" s="42">
        <v>7</v>
      </c>
      <c r="C335" s="43" t="s">
        <v>682</v>
      </c>
      <c r="D335" s="62" t="s">
        <v>687</v>
      </c>
      <c r="E335" s="40">
        <v>5000707</v>
      </c>
      <c r="F335" s="40" t="s">
        <v>688</v>
      </c>
      <c r="G335" s="40" t="s">
        <v>1241</v>
      </c>
      <c r="H335" s="40" t="s">
        <v>1242</v>
      </c>
      <c r="I335" s="40" t="s">
        <v>1242</v>
      </c>
      <c r="J335" s="84">
        <v>20</v>
      </c>
      <c r="K335" s="176">
        <v>233068.43</v>
      </c>
      <c r="L335" s="42">
        <v>233068.43</v>
      </c>
      <c r="M335" s="42">
        <v>118188.2</v>
      </c>
      <c r="N335" s="42">
        <v>125000</v>
      </c>
      <c r="O335" s="59" t="s">
        <v>1340</v>
      </c>
      <c r="P335" s="97">
        <f t="shared" si="9"/>
        <v>233068.43</v>
      </c>
      <c r="Q335" s="81"/>
      <c r="R335" s="81"/>
      <c r="S335" s="81"/>
      <c r="T335" s="81"/>
      <c r="U335" s="81">
        <v>233068.43</v>
      </c>
      <c r="V335" s="81"/>
      <c r="W335" s="81"/>
      <c r="X335" s="81"/>
      <c r="Y335" s="81"/>
      <c r="Z335" s="42" t="s">
        <v>1343</v>
      </c>
      <c r="AA335" s="195">
        <v>1083</v>
      </c>
      <c r="AB335" s="178" t="s">
        <v>682</v>
      </c>
      <c r="AC335" s="68" t="s">
        <v>685</v>
      </c>
      <c r="AD335" s="179">
        <v>1</v>
      </c>
      <c r="AE335" s="225">
        <v>5000707</v>
      </c>
      <c r="AF335" s="40" t="s">
        <v>688</v>
      </c>
      <c r="AG335" s="222" t="s">
        <v>1281</v>
      </c>
      <c r="AH335" s="222" t="s">
        <v>1241</v>
      </c>
      <c r="AI335" s="222"/>
      <c r="AJ335" s="222"/>
      <c r="AK335" s="238" t="s">
        <v>1224</v>
      </c>
      <c r="AL335" s="222" t="s">
        <v>1242</v>
      </c>
      <c r="AM335" s="222" t="s">
        <v>1242</v>
      </c>
      <c r="AN335" s="222" t="s">
        <v>1225</v>
      </c>
      <c r="AO335" s="222" t="s">
        <v>1226</v>
      </c>
      <c r="AP335" s="245" t="s">
        <v>1227</v>
      </c>
      <c r="AQ335" s="301">
        <v>100</v>
      </c>
      <c r="AR335" s="302" t="s">
        <v>1228</v>
      </c>
      <c r="AS335" s="239">
        <v>100</v>
      </c>
      <c r="AT335" s="186">
        <v>233068.43</v>
      </c>
      <c r="AU335" s="240">
        <v>79.999999451434206</v>
      </c>
      <c r="AV335" s="224">
        <v>233068.43</v>
      </c>
      <c r="AW335" s="60">
        <v>233068.43</v>
      </c>
      <c r="AX335" s="60">
        <v>233068.43</v>
      </c>
      <c r="AY335" s="60">
        <v>233068.43</v>
      </c>
      <c r="AZ335" s="60">
        <v>233068.43</v>
      </c>
      <c r="BA335" s="60"/>
      <c r="BB335" s="60">
        <v>93663.44</v>
      </c>
      <c r="BC335" s="60">
        <v>118188.2</v>
      </c>
      <c r="BD335" s="60">
        <v>113663.44</v>
      </c>
      <c r="BE335" s="60">
        <v>125000</v>
      </c>
      <c r="BF335" s="60">
        <v>99999.999314292771</v>
      </c>
      <c r="BG335" s="60">
        <v>31336.559999999998</v>
      </c>
      <c r="BH335" s="60">
        <v>200000</v>
      </c>
      <c r="BI335" s="60">
        <v>159999.99890286842</v>
      </c>
      <c r="BJ335" s="60">
        <v>75000</v>
      </c>
      <c r="BK335" s="60">
        <v>200000</v>
      </c>
      <c r="BL335" s="60">
        <v>159999.99890286842</v>
      </c>
      <c r="BM335" s="60">
        <v>0</v>
      </c>
      <c r="BN335" s="60">
        <v>200000</v>
      </c>
      <c r="BO335" s="224">
        <v>159999.99890286842</v>
      </c>
      <c r="BP335" s="161">
        <v>0</v>
      </c>
      <c r="BQ335" s="194" t="s">
        <v>1343</v>
      </c>
      <c r="BR335" s="225"/>
      <c r="BS335" s="225"/>
    </row>
    <row r="336" spans="1:16373" s="49" customFormat="1" ht="38.25" outlineLevel="2" x14ac:dyDescent="0.2">
      <c r="A336" s="42">
        <v>357</v>
      </c>
      <c r="B336" s="42">
        <v>7</v>
      </c>
      <c r="C336" s="43" t="s">
        <v>682</v>
      </c>
      <c r="D336" s="62" t="s">
        <v>689</v>
      </c>
      <c r="E336" s="40">
        <v>5000722</v>
      </c>
      <c r="F336" s="40" t="s">
        <v>690</v>
      </c>
      <c r="G336" s="40" t="s">
        <v>510</v>
      </c>
      <c r="H336" s="40" t="s">
        <v>1242</v>
      </c>
      <c r="I336" s="40" t="s">
        <v>1242</v>
      </c>
      <c r="J336" s="84">
        <v>20</v>
      </c>
      <c r="K336" s="176">
        <v>58830.64</v>
      </c>
      <c r="L336" s="42">
        <v>49386.82</v>
      </c>
      <c r="M336" s="42">
        <v>49386.81</v>
      </c>
      <c r="N336" s="42">
        <v>47745.34</v>
      </c>
      <c r="O336" s="59" t="s">
        <v>1340</v>
      </c>
      <c r="P336" s="97">
        <f t="shared" si="9"/>
        <v>58830.64</v>
      </c>
      <c r="Q336" s="81"/>
      <c r="R336" s="81"/>
      <c r="S336" s="81">
        <v>58830.64</v>
      </c>
      <c r="T336" s="81"/>
      <c r="U336" s="81"/>
      <c r="V336" s="81"/>
      <c r="W336" s="81"/>
      <c r="X336" s="81"/>
      <c r="Y336" s="81"/>
      <c r="Z336" s="42"/>
      <c r="AA336" s="195">
        <v>1083</v>
      </c>
      <c r="AB336" s="178" t="s">
        <v>682</v>
      </c>
      <c r="AC336" s="68" t="s">
        <v>687</v>
      </c>
      <c r="AD336" s="179">
        <v>1</v>
      </c>
      <c r="AE336" s="225">
        <v>5000722</v>
      </c>
      <c r="AF336" s="40" t="s">
        <v>690</v>
      </c>
      <c r="AG336" s="222" t="s">
        <v>1281</v>
      </c>
      <c r="AH336" s="222" t="s">
        <v>510</v>
      </c>
      <c r="AI336" s="222"/>
      <c r="AJ336" s="222"/>
      <c r="AK336" s="238" t="s">
        <v>1224</v>
      </c>
      <c r="AL336" s="222" t="s">
        <v>1242</v>
      </c>
      <c r="AM336" s="222" t="s">
        <v>1242</v>
      </c>
      <c r="AN336" s="222" t="s">
        <v>1225</v>
      </c>
      <c r="AO336" s="222" t="s">
        <v>1226</v>
      </c>
      <c r="AP336" s="245" t="s">
        <v>1227</v>
      </c>
      <c r="AQ336" s="301">
        <v>100</v>
      </c>
      <c r="AR336" s="302" t="s">
        <v>1228</v>
      </c>
      <c r="AS336" s="239">
        <v>100</v>
      </c>
      <c r="AT336" s="186">
        <v>58830.64</v>
      </c>
      <c r="AU336" s="240">
        <v>79.999999451434206</v>
      </c>
      <c r="AV336" s="224">
        <v>49386.82</v>
      </c>
      <c r="AW336" s="60">
        <v>49386.82</v>
      </c>
      <c r="AX336" s="60">
        <v>49386.82</v>
      </c>
      <c r="AY336" s="60">
        <v>49386.82</v>
      </c>
      <c r="AZ336" s="60">
        <v>49386.82</v>
      </c>
      <c r="BA336" s="60"/>
      <c r="BB336" s="60">
        <v>47745.34</v>
      </c>
      <c r="BC336" s="60">
        <v>49386.81</v>
      </c>
      <c r="BD336" s="60">
        <v>47745.34</v>
      </c>
      <c r="BE336" s="60">
        <v>47745.34</v>
      </c>
      <c r="BF336" s="60">
        <v>38196.271738085394</v>
      </c>
      <c r="BG336" s="60">
        <v>0</v>
      </c>
      <c r="BH336" s="60">
        <v>47745.34</v>
      </c>
      <c r="BI336" s="60">
        <v>38196.271738085394</v>
      </c>
      <c r="BJ336" s="60">
        <v>0</v>
      </c>
      <c r="BK336" s="60">
        <v>47745.34</v>
      </c>
      <c r="BL336" s="60">
        <v>38196.271738085394</v>
      </c>
      <c r="BM336" s="60">
        <v>0</v>
      </c>
      <c r="BN336" s="60">
        <v>47745.34</v>
      </c>
      <c r="BO336" s="224">
        <v>38196.271738085394</v>
      </c>
      <c r="BP336" s="161">
        <v>0</v>
      </c>
      <c r="BQ336" s="194"/>
      <c r="BR336" s="225"/>
      <c r="BS336" s="225"/>
    </row>
    <row r="337" spans="1:16373" s="49" customFormat="1" ht="25.5" outlineLevel="2" x14ac:dyDescent="0.2">
      <c r="A337" s="42">
        <v>358</v>
      </c>
      <c r="B337" s="42">
        <v>7</v>
      </c>
      <c r="C337" s="43" t="s">
        <v>682</v>
      </c>
      <c r="D337" s="62" t="s">
        <v>689</v>
      </c>
      <c r="E337" s="40">
        <v>5000736</v>
      </c>
      <c r="F337" s="40" t="s">
        <v>691</v>
      </c>
      <c r="G337" s="40" t="s">
        <v>510</v>
      </c>
      <c r="H337" s="40" t="s">
        <v>1242</v>
      </c>
      <c r="I337" s="40" t="s">
        <v>1242</v>
      </c>
      <c r="J337" s="84">
        <v>20</v>
      </c>
      <c r="K337" s="176">
        <v>65587.899999999994</v>
      </c>
      <c r="L337" s="42">
        <v>65587.899999999994</v>
      </c>
      <c r="M337" s="42">
        <v>62627.95</v>
      </c>
      <c r="N337" s="42">
        <v>62627.95</v>
      </c>
      <c r="O337" s="59" t="s">
        <v>1340</v>
      </c>
      <c r="P337" s="97">
        <f t="shared" si="9"/>
        <v>65587.899999999994</v>
      </c>
      <c r="Q337" s="81"/>
      <c r="R337" s="81"/>
      <c r="S337" s="81"/>
      <c r="T337" s="81"/>
      <c r="U337" s="81">
        <v>65587.899999999994</v>
      </c>
      <c r="V337" s="81"/>
      <c r="W337" s="81"/>
      <c r="X337" s="81"/>
      <c r="Y337" s="81"/>
      <c r="Z337" s="42"/>
      <c r="AA337" s="195">
        <v>1083</v>
      </c>
      <c r="AB337" s="178" t="s">
        <v>682</v>
      </c>
      <c r="AC337" s="68" t="s">
        <v>689</v>
      </c>
      <c r="AD337" s="179">
        <v>1</v>
      </c>
      <c r="AE337" s="225">
        <v>5000736</v>
      </c>
      <c r="AF337" s="40" t="s">
        <v>691</v>
      </c>
      <c r="AG337" s="222" t="s">
        <v>1281</v>
      </c>
      <c r="AH337" s="222" t="s">
        <v>510</v>
      </c>
      <c r="AI337" s="222"/>
      <c r="AJ337" s="222"/>
      <c r="AK337" s="238" t="s">
        <v>1224</v>
      </c>
      <c r="AL337" s="222" t="s">
        <v>1242</v>
      </c>
      <c r="AM337" s="222" t="s">
        <v>1242</v>
      </c>
      <c r="AN337" s="222" t="s">
        <v>1225</v>
      </c>
      <c r="AO337" s="222" t="s">
        <v>1226</v>
      </c>
      <c r="AP337" s="245" t="s">
        <v>1227</v>
      </c>
      <c r="AQ337" s="301">
        <v>100</v>
      </c>
      <c r="AR337" s="302" t="s">
        <v>1228</v>
      </c>
      <c r="AS337" s="239">
        <v>100</v>
      </c>
      <c r="AT337" s="186">
        <v>65587.899999999994</v>
      </c>
      <c r="AU337" s="240">
        <v>79.999999451434206</v>
      </c>
      <c r="AV337" s="224">
        <v>65587.899999999994</v>
      </c>
      <c r="AW337" s="60">
        <v>65587.899999999994</v>
      </c>
      <c r="AX337" s="60">
        <v>65587.899999999994</v>
      </c>
      <c r="AY337" s="60">
        <v>65587.899999999994</v>
      </c>
      <c r="AZ337" s="60">
        <v>65587.899999999994</v>
      </c>
      <c r="BA337" s="60"/>
      <c r="BB337" s="60">
        <v>62627.95</v>
      </c>
      <c r="BC337" s="60">
        <v>62627.95</v>
      </c>
      <c r="BD337" s="60">
        <v>62627.95</v>
      </c>
      <c r="BE337" s="60">
        <v>62627.95</v>
      </c>
      <c r="BF337" s="60">
        <v>50102.359656444489</v>
      </c>
      <c r="BG337" s="60">
        <v>0</v>
      </c>
      <c r="BH337" s="60">
        <v>62627.95</v>
      </c>
      <c r="BI337" s="60">
        <v>50102.359656444489</v>
      </c>
      <c r="BJ337" s="60">
        <v>0</v>
      </c>
      <c r="BK337" s="60">
        <v>62627.95</v>
      </c>
      <c r="BL337" s="60">
        <v>50102.359656444489</v>
      </c>
      <c r="BM337" s="60">
        <v>0</v>
      </c>
      <c r="BN337" s="60">
        <v>62627.95</v>
      </c>
      <c r="BO337" s="224">
        <v>50102.359656444489</v>
      </c>
      <c r="BP337" s="161">
        <v>0</v>
      </c>
      <c r="BQ337" s="194"/>
      <c r="BR337" s="225"/>
      <c r="BS337" s="225"/>
    </row>
    <row r="338" spans="1:16373" s="49" customFormat="1" ht="25.5" outlineLevel="2" x14ac:dyDescent="0.2">
      <c r="A338" s="42">
        <v>359</v>
      </c>
      <c r="B338" s="42">
        <v>7</v>
      </c>
      <c r="C338" s="43" t="s">
        <v>682</v>
      </c>
      <c r="D338" s="62" t="s">
        <v>103</v>
      </c>
      <c r="E338" s="40">
        <v>5000739</v>
      </c>
      <c r="F338" s="40" t="s">
        <v>692</v>
      </c>
      <c r="G338" s="40" t="s">
        <v>1241</v>
      </c>
      <c r="H338" s="40" t="s">
        <v>1242</v>
      </c>
      <c r="I338" s="40" t="s">
        <v>1242</v>
      </c>
      <c r="J338" s="84">
        <v>20</v>
      </c>
      <c r="K338" s="176">
        <v>500632.13</v>
      </c>
      <c r="L338" s="42">
        <v>500632.13</v>
      </c>
      <c r="M338" s="42">
        <v>436335.98</v>
      </c>
      <c r="N338" s="42">
        <v>450000</v>
      </c>
      <c r="O338" s="59" t="s">
        <v>1340</v>
      </c>
      <c r="P338" s="97">
        <f t="shared" si="9"/>
        <v>500632.13</v>
      </c>
      <c r="Q338" s="81"/>
      <c r="R338" s="81"/>
      <c r="S338" s="81"/>
      <c r="T338" s="81"/>
      <c r="U338" s="81">
        <v>500632.13</v>
      </c>
      <c r="V338" s="81"/>
      <c r="W338" s="81"/>
      <c r="X338" s="81"/>
      <c r="Y338" s="81"/>
      <c r="Z338" s="42"/>
      <c r="AA338" s="195">
        <v>1083</v>
      </c>
      <c r="AB338" s="178" t="s">
        <v>682</v>
      </c>
      <c r="AC338" s="68" t="s">
        <v>689</v>
      </c>
      <c r="AD338" s="179">
        <v>1</v>
      </c>
      <c r="AE338" s="225">
        <v>5000739</v>
      </c>
      <c r="AF338" s="40" t="s">
        <v>692</v>
      </c>
      <c r="AG338" s="222" t="s">
        <v>1281</v>
      </c>
      <c r="AH338" s="222" t="s">
        <v>1241</v>
      </c>
      <c r="AI338" s="222"/>
      <c r="AJ338" s="222"/>
      <c r="AK338" s="238" t="s">
        <v>1224</v>
      </c>
      <c r="AL338" s="222" t="s">
        <v>1242</v>
      </c>
      <c r="AM338" s="222" t="s">
        <v>1242</v>
      </c>
      <c r="AN338" s="222" t="s">
        <v>1225</v>
      </c>
      <c r="AO338" s="222" t="s">
        <v>1226</v>
      </c>
      <c r="AP338" s="245" t="s">
        <v>1227</v>
      </c>
      <c r="AQ338" s="301">
        <v>100</v>
      </c>
      <c r="AR338" s="302" t="s">
        <v>1228</v>
      </c>
      <c r="AS338" s="239">
        <v>100</v>
      </c>
      <c r="AT338" s="186">
        <v>500632.13</v>
      </c>
      <c r="AU338" s="240">
        <v>79.999999451434206</v>
      </c>
      <c r="AV338" s="224">
        <v>454073.34191000002</v>
      </c>
      <c r="AW338" s="60">
        <v>500632.13</v>
      </c>
      <c r="AX338" s="60">
        <v>454073.34191000002</v>
      </c>
      <c r="AY338" s="60">
        <v>454073.34191000002</v>
      </c>
      <c r="AZ338" s="60">
        <v>454073.34191000002</v>
      </c>
      <c r="BA338" s="60"/>
      <c r="BB338" s="60">
        <v>383104.82</v>
      </c>
      <c r="BC338" s="60">
        <v>436335.98</v>
      </c>
      <c r="BD338" s="60">
        <v>443104.82</v>
      </c>
      <c r="BE338" s="60">
        <v>450000</v>
      </c>
      <c r="BF338" s="60">
        <v>359999.99753145396</v>
      </c>
      <c r="BG338" s="60">
        <v>66895.179999999993</v>
      </c>
      <c r="BH338" s="60">
        <v>480000</v>
      </c>
      <c r="BI338" s="60">
        <v>383999.9973668842</v>
      </c>
      <c r="BJ338" s="60">
        <v>30000</v>
      </c>
      <c r="BK338" s="60">
        <v>480000</v>
      </c>
      <c r="BL338" s="60">
        <v>383999.9973668842</v>
      </c>
      <c r="BM338" s="60">
        <v>0</v>
      </c>
      <c r="BN338" s="60">
        <v>480000</v>
      </c>
      <c r="BO338" s="224">
        <v>383999.9973668842</v>
      </c>
      <c r="BP338" s="161">
        <v>0</v>
      </c>
      <c r="BQ338" s="194"/>
      <c r="BR338" s="225"/>
      <c r="BS338" s="225"/>
    </row>
    <row r="339" spans="1:16373" s="49" customFormat="1" ht="178.5" outlineLevel="2" x14ac:dyDescent="0.2">
      <c r="A339" s="42">
        <v>360</v>
      </c>
      <c r="B339" s="42">
        <v>7</v>
      </c>
      <c r="C339" s="43" t="s">
        <v>682</v>
      </c>
      <c r="D339" s="62" t="s">
        <v>693</v>
      </c>
      <c r="E339" s="40">
        <v>5000756</v>
      </c>
      <c r="F339" s="40" t="s">
        <v>694</v>
      </c>
      <c r="G339" s="40" t="s">
        <v>1241</v>
      </c>
      <c r="H339" s="40" t="s">
        <v>1242</v>
      </c>
      <c r="I339" s="40" t="s">
        <v>1242</v>
      </c>
      <c r="J339" s="84">
        <v>20</v>
      </c>
      <c r="K339" s="176">
        <v>8419282.2866430003</v>
      </c>
      <c r="L339" s="42">
        <v>130693.167411</v>
      </c>
      <c r="M339" s="42">
        <v>150066.79</v>
      </c>
      <c r="N339" s="42">
        <v>792656.84000000008</v>
      </c>
      <c r="O339" s="59" t="s">
        <v>1340</v>
      </c>
      <c r="P339" s="97">
        <f t="shared" si="9"/>
        <v>12780643.629999999</v>
      </c>
      <c r="Q339" s="81"/>
      <c r="R339" s="81"/>
      <c r="S339" s="81"/>
      <c r="T339" s="81"/>
      <c r="U339" s="81">
        <f>9667335.27+3113308.36</f>
        <v>12780643.629999999</v>
      </c>
      <c r="V339" s="81"/>
      <c r="W339" s="81"/>
      <c r="X339" s="81"/>
      <c r="Y339" s="81"/>
      <c r="Z339" s="42" t="s">
        <v>1344</v>
      </c>
      <c r="AA339" s="195">
        <v>1083</v>
      </c>
      <c r="AB339" s="178" t="s">
        <v>682</v>
      </c>
      <c r="AC339" s="68" t="s">
        <v>103</v>
      </c>
      <c r="AD339" s="179">
        <v>1</v>
      </c>
      <c r="AE339" s="225">
        <v>5000756</v>
      </c>
      <c r="AF339" s="40" t="s">
        <v>694</v>
      </c>
      <c r="AG339" s="222" t="s">
        <v>1281</v>
      </c>
      <c r="AH339" s="222" t="s">
        <v>1241</v>
      </c>
      <c r="AI339" s="222"/>
      <c r="AJ339" s="222"/>
      <c r="AK339" s="238" t="s">
        <v>1224</v>
      </c>
      <c r="AL339" s="222" t="s">
        <v>1242</v>
      </c>
      <c r="AM339" s="222" t="s">
        <v>1242</v>
      </c>
      <c r="AN339" s="222" t="s">
        <v>1225</v>
      </c>
      <c r="AO339" s="222" t="s">
        <v>1226</v>
      </c>
      <c r="AP339" s="245" t="s">
        <v>1227</v>
      </c>
      <c r="AQ339" s="301">
        <v>100</v>
      </c>
      <c r="AR339" s="302" t="s">
        <v>1228</v>
      </c>
      <c r="AS339" s="239">
        <v>100</v>
      </c>
      <c r="AT339" s="186">
        <v>8419282.2866430003</v>
      </c>
      <c r="AU339" s="240">
        <v>79.999999451434206</v>
      </c>
      <c r="AV339" s="224">
        <v>3399383.0381370001</v>
      </c>
      <c r="AW339" s="60">
        <v>130693.167411</v>
      </c>
      <c r="AX339" s="60">
        <v>3399383.0381370001</v>
      </c>
      <c r="AY339" s="60">
        <v>5300000</v>
      </c>
      <c r="AZ339" s="60">
        <v>5300000</v>
      </c>
      <c r="BA339" s="60"/>
      <c r="BB339" s="60">
        <v>292656.84000000003</v>
      </c>
      <c r="BC339" s="60">
        <v>150066.79</v>
      </c>
      <c r="BD339" s="60">
        <v>292656.84000000003</v>
      </c>
      <c r="BE339" s="60">
        <v>792656.84000000008</v>
      </c>
      <c r="BF339" s="60">
        <v>634125.46765175578</v>
      </c>
      <c r="BG339" s="60">
        <v>500000.00000000006</v>
      </c>
      <c r="BH339" s="60">
        <v>2292656.84</v>
      </c>
      <c r="BI339" s="60">
        <v>1834125.4594232689</v>
      </c>
      <c r="BJ339" s="60">
        <v>1499999.9999999998</v>
      </c>
      <c r="BK339" s="60">
        <v>4292656.84</v>
      </c>
      <c r="BL339" s="60">
        <v>3434125.448451953</v>
      </c>
      <c r="BM339" s="60">
        <v>2000000</v>
      </c>
      <c r="BN339" s="60">
        <v>5300000</v>
      </c>
      <c r="BO339" s="224">
        <v>4239999.9709260128</v>
      </c>
      <c r="BP339" s="161">
        <v>1007343.1600000001</v>
      </c>
      <c r="BQ339" s="194" t="s">
        <v>1345</v>
      </c>
      <c r="BR339" s="225"/>
      <c r="BS339" s="225"/>
    </row>
    <row r="340" spans="1:16373" s="49" customFormat="1" ht="51" outlineLevel="2" x14ac:dyDescent="0.2">
      <c r="A340" s="42">
        <v>361</v>
      </c>
      <c r="B340" s="42">
        <v>7</v>
      </c>
      <c r="C340" s="43" t="s">
        <v>682</v>
      </c>
      <c r="D340" s="62" t="s">
        <v>179</v>
      </c>
      <c r="E340" s="40">
        <v>5000763</v>
      </c>
      <c r="F340" s="40" t="s">
        <v>695</v>
      </c>
      <c r="G340" s="40" t="s">
        <v>510</v>
      </c>
      <c r="H340" s="40" t="s">
        <v>1242</v>
      </c>
      <c r="I340" s="40" t="s">
        <v>1242</v>
      </c>
      <c r="J340" s="84">
        <v>20</v>
      </c>
      <c r="K340" s="176">
        <v>155641.43</v>
      </c>
      <c r="L340" s="42">
        <v>155641.43</v>
      </c>
      <c r="M340" s="42">
        <v>114160.57</v>
      </c>
      <c r="N340" s="42">
        <v>144160.57</v>
      </c>
      <c r="O340" s="59" t="s">
        <v>1340</v>
      </c>
      <c r="P340" s="97">
        <f t="shared" si="9"/>
        <v>155641.43</v>
      </c>
      <c r="Q340" s="81"/>
      <c r="R340" s="81"/>
      <c r="S340" s="81">
        <v>155641.43</v>
      </c>
      <c r="T340" s="81"/>
      <c r="U340" s="81"/>
      <c r="V340" s="81"/>
      <c r="W340" s="81"/>
      <c r="X340" s="81"/>
      <c r="Y340" s="81"/>
      <c r="Z340" s="42"/>
      <c r="AA340" s="195">
        <v>1083</v>
      </c>
      <c r="AB340" s="178" t="s">
        <v>682</v>
      </c>
      <c r="AC340" s="68" t="s">
        <v>693</v>
      </c>
      <c r="AD340" s="179">
        <v>1</v>
      </c>
      <c r="AE340" s="225">
        <v>5000763</v>
      </c>
      <c r="AF340" s="40" t="s">
        <v>695</v>
      </c>
      <c r="AG340" s="222" t="s">
        <v>1281</v>
      </c>
      <c r="AH340" s="222" t="s">
        <v>510</v>
      </c>
      <c r="AI340" s="222"/>
      <c r="AJ340" s="222"/>
      <c r="AK340" s="238" t="s">
        <v>1224</v>
      </c>
      <c r="AL340" s="222" t="s">
        <v>1242</v>
      </c>
      <c r="AM340" s="222" t="s">
        <v>1242</v>
      </c>
      <c r="AN340" s="222" t="s">
        <v>1225</v>
      </c>
      <c r="AO340" s="222" t="s">
        <v>1226</v>
      </c>
      <c r="AP340" s="245" t="s">
        <v>1227</v>
      </c>
      <c r="AQ340" s="301">
        <v>100</v>
      </c>
      <c r="AR340" s="302" t="s">
        <v>1228</v>
      </c>
      <c r="AS340" s="239">
        <v>100</v>
      </c>
      <c r="AT340" s="186">
        <v>155641.43</v>
      </c>
      <c r="AU340" s="240">
        <v>79.999999451434206</v>
      </c>
      <c r="AV340" s="224">
        <v>155641.43</v>
      </c>
      <c r="AW340" s="60">
        <v>155641.43</v>
      </c>
      <c r="AX340" s="60">
        <v>155641.43</v>
      </c>
      <c r="AY340" s="60">
        <v>155641.43</v>
      </c>
      <c r="AZ340" s="60">
        <v>155641.43</v>
      </c>
      <c r="BA340" s="60"/>
      <c r="BB340" s="60">
        <v>114160.57</v>
      </c>
      <c r="BC340" s="60">
        <v>114160.57</v>
      </c>
      <c r="BD340" s="60">
        <v>144160.57</v>
      </c>
      <c r="BE340" s="60">
        <v>144160.57</v>
      </c>
      <c r="BF340" s="60">
        <v>115328.45520918444</v>
      </c>
      <c r="BG340" s="60">
        <v>30000</v>
      </c>
      <c r="BH340" s="60">
        <v>144160.57</v>
      </c>
      <c r="BI340" s="60">
        <v>115328.45520918444</v>
      </c>
      <c r="BJ340" s="60">
        <v>0</v>
      </c>
      <c r="BK340" s="60">
        <v>144160.57</v>
      </c>
      <c r="BL340" s="60">
        <v>115328.45520918444</v>
      </c>
      <c r="BM340" s="60">
        <v>0</v>
      </c>
      <c r="BN340" s="60">
        <v>144160.57</v>
      </c>
      <c r="BO340" s="224">
        <v>115328.45520918444</v>
      </c>
      <c r="BP340" s="161">
        <v>0</v>
      </c>
      <c r="BQ340" s="194"/>
      <c r="BR340" s="225"/>
      <c r="BS340" s="225"/>
    </row>
    <row r="341" spans="1:16373" s="49" customFormat="1" ht="76.5" outlineLevel="2" x14ac:dyDescent="0.2">
      <c r="A341" s="42">
        <v>362</v>
      </c>
      <c r="B341" s="42">
        <v>7</v>
      </c>
      <c r="C341" s="43" t="s">
        <v>682</v>
      </c>
      <c r="D341" s="62" t="s">
        <v>696</v>
      </c>
      <c r="E341" s="40">
        <v>5000765</v>
      </c>
      <c r="F341" s="40" t="s">
        <v>697</v>
      </c>
      <c r="G341" s="40" t="s">
        <v>510</v>
      </c>
      <c r="H341" s="40" t="s">
        <v>1242</v>
      </c>
      <c r="I341" s="40" t="s">
        <v>1242</v>
      </c>
      <c r="J341" s="84">
        <v>20</v>
      </c>
      <c r="K341" s="176">
        <v>126907.19</v>
      </c>
      <c r="L341" s="42">
        <v>126907.19</v>
      </c>
      <c r="M341" s="42">
        <v>108782.11</v>
      </c>
      <c r="N341" s="42">
        <v>118782.11</v>
      </c>
      <c r="O341" s="59" t="s">
        <v>1340</v>
      </c>
      <c r="P341" s="97">
        <f t="shared" si="9"/>
        <v>126907.19</v>
      </c>
      <c r="Q341" s="81"/>
      <c r="R341" s="81"/>
      <c r="S341" s="81"/>
      <c r="T341" s="81"/>
      <c r="U341" s="81">
        <v>126907.19</v>
      </c>
      <c r="V341" s="81"/>
      <c r="W341" s="81"/>
      <c r="X341" s="81"/>
      <c r="Y341" s="81"/>
      <c r="Z341" s="42"/>
      <c r="AA341" s="195">
        <v>1083</v>
      </c>
      <c r="AB341" s="178" t="s">
        <v>682</v>
      </c>
      <c r="AC341" s="68" t="s">
        <v>179</v>
      </c>
      <c r="AD341" s="179">
        <v>1</v>
      </c>
      <c r="AE341" s="225">
        <v>5000765</v>
      </c>
      <c r="AF341" s="40" t="s">
        <v>697</v>
      </c>
      <c r="AG341" s="222" t="s">
        <v>1281</v>
      </c>
      <c r="AH341" s="222" t="s">
        <v>510</v>
      </c>
      <c r="AI341" s="222"/>
      <c r="AJ341" s="222"/>
      <c r="AK341" s="238" t="s">
        <v>1224</v>
      </c>
      <c r="AL341" s="222" t="s">
        <v>1242</v>
      </c>
      <c r="AM341" s="222" t="s">
        <v>1242</v>
      </c>
      <c r="AN341" s="222" t="s">
        <v>1225</v>
      </c>
      <c r="AO341" s="222" t="s">
        <v>1226</v>
      </c>
      <c r="AP341" s="245" t="s">
        <v>1227</v>
      </c>
      <c r="AQ341" s="301">
        <v>100</v>
      </c>
      <c r="AR341" s="302" t="s">
        <v>1228</v>
      </c>
      <c r="AS341" s="239">
        <v>100</v>
      </c>
      <c r="AT341" s="186">
        <v>126907.19</v>
      </c>
      <c r="AU341" s="240">
        <v>79.999999451434206</v>
      </c>
      <c r="AV341" s="224">
        <v>126907.19</v>
      </c>
      <c r="AW341" s="60">
        <v>126907.19</v>
      </c>
      <c r="AX341" s="60">
        <v>126907.19</v>
      </c>
      <c r="AY341" s="60">
        <v>126907.19</v>
      </c>
      <c r="AZ341" s="60">
        <v>126907.19</v>
      </c>
      <c r="BA341" s="60"/>
      <c r="BB341" s="60">
        <v>108782.11</v>
      </c>
      <c r="BC341" s="60">
        <v>108782.11</v>
      </c>
      <c r="BD341" s="60">
        <v>118782.11</v>
      </c>
      <c r="BE341" s="60">
        <v>118782.11</v>
      </c>
      <c r="BF341" s="60">
        <v>95025.687348401989</v>
      </c>
      <c r="BG341" s="60">
        <v>10000</v>
      </c>
      <c r="BH341" s="60">
        <v>118782.11</v>
      </c>
      <c r="BI341" s="60">
        <v>95025.687348401989</v>
      </c>
      <c r="BJ341" s="60">
        <v>0</v>
      </c>
      <c r="BK341" s="60">
        <v>118782.11</v>
      </c>
      <c r="BL341" s="60">
        <v>95025.687348401989</v>
      </c>
      <c r="BM341" s="60">
        <v>0</v>
      </c>
      <c r="BN341" s="60">
        <v>118782.11</v>
      </c>
      <c r="BO341" s="224">
        <v>95025.687348401989</v>
      </c>
      <c r="BP341" s="161">
        <v>0</v>
      </c>
      <c r="BQ341" s="194"/>
      <c r="BR341" s="225"/>
      <c r="BS341" s="225"/>
    </row>
    <row r="342" spans="1:16373" s="49" customFormat="1" ht="38.25" outlineLevel="2" x14ac:dyDescent="0.2">
      <c r="A342" s="42">
        <v>363</v>
      </c>
      <c r="B342" s="42">
        <v>7</v>
      </c>
      <c r="C342" s="43" t="s">
        <v>682</v>
      </c>
      <c r="D342" s="62" t="s">
        <v>698</v>
      </c>
      <c r="E342" s="40">
        <v>5001190</v>
      </c>
      <c r="F342" s="40" t="s">
        <v>699</v>
      </c>
      <c r="G342" s="40" t="s">
        <v>1241</v>
      </c>
      <c r="H342" s="40" t="s">
        <v>1242</v>
      </c>
      <c r="I342" s="40" t="s">
        <v>1242</v>
      </c>
      <c r="J342" s="84">
        <v>20</v>
      </c>
      <c r="K342" s="176">
        <v>1456416.3044400001</v>
      </c>
      <c r="L342" s="42">
        <v>1447977.50444</v>
      </c>
      <c r="M342" s="42">
        <v>1175411.8</v>
      </c>
      <c r="N342" s="42">
        <v>1353352.93</v>
      </c>
      <c r="O342" s="59" t="s">
        <v>1340</v>
      </c>
      <c r="P342" s="97">
        <f t="shared" si="9"/>
        <v>1466978.55</v>
      </c>
      <c r="Q342" s="81"/>
      <c r="R342" s="81"/>
      <c r="S342" s="81"/>
      <c r="T342" s="81"/>
      <c r="U342" s="81">
        <v>1386978.55</v>
      </c>
      <c r="V342" s="81"/>
      <c r="W342" s="81"/>
      <c r="X342" s="81"/>
      <c r="Y342" s="81">
        <v>80000</v>
      </c>
      <c r="Z342" s="42"/>
      <c r="AA342" s="195">
        <v>1083</v>
      </c>
      <c r="AB342" s="178" t="s">
        <v>682</v>
      </c>
      <c r="AC342" s="68" t="s">
        <v>696</v>
      </c>
      <c r="AD342" s="179">
        <v>1</v>
      </c>
      <c r="AE342" s="225">
        <v>5001190</v>
      </c>
      <c r="AF342" s="40" t="s">
        <v>699</v>
      </c>
      <c r="AG342" s="222" t="s">
        <v>1281</v>
      </c>
      <c r="AH342" s="222" t="s">
        <v>1241</v>
      </c>
      <c r="AI342" s="222"/>
      <c r="AJ342" s="222"/>
      <c r="AK342" s="238" t="s">
        <v>1224</v>
      </c>
      <c r="AL342" s="222" t="s">
        <v>1242</v>
      </c>
      <c r="AM342" s="222" t="s">
        <v>1242</v>
      </c>
      <c r="AN342" s="222" t="s">
        <v>1225</v>
      </c>
      <c r="AO342" s="222" t="s">
        <v>1226</v>
      </c>
      <c r="AP342" s="245" t="s">
        <v>1227</v>
      </c>
      <c r="AQ342" s="301">
        <v>100</v>
      </c>
      <c r="AR342" s="302" t="s">
        <v>1228</v>
      </c>
      <c r="AS342" s="239">
        <v>100</v>
      </c>
      <c r="AT342" s="186">
        <v>1456416.3044400001</v>
      </c>
      <c r="AU342" s="240">
        <v>79.999999451434206</v>
      </c>
      <c r="AV342" s="224">
        <v>1434914.202328</v>
      </c>
      <c r="AW342" s="60">
        <v>1447977.50444</v>
      </c>
      <c r="AX342" s="60">
        <v>1434914.202328</v>
      </c>
      <c r="AY342" s="60">
        <v>1434914.202328</v>
      </c>
      <c r="AZ342" s="60">
        <v>1434914.202328</v>
      </c>
      <c r="BA342" s="60"/>
      <c r="BB342" s="60">
        <v>1053352.93</v>
      </c>
      <c r="BC342" s="60">
        <v>1175411.8</v>
      </c>
      <c r="BD342" s="60">
        <v>1203352.93</v>
      </c>
      <c r="BE342" s="60">
        <v>1353352.93</v>
      </c>
      <c r="BF342" s="60">
        <v>1082682.3365759689</v>
      </c>
      <c r="BG342" s="60">
        <v>300000</v>
      </c>
      <c r="BH342" s="60">
        <v>1400000</v>
      </c>
      <c r="BI342" s="60">
        <v>1119999.9923200789</v>
      </c>
      <c r="BJ342" s="60">
        <v>46647.070000000065</v>
      </c>
      <c r="BK342" s="60">
        <v>1400000</v>
      </c>
      <c r="BL342" s="60">
        <v>1119999.9923200789</v>
      </c>
      <c r="BM342" s="60">
        <v>0</v>
      </c>
      <c r="BN342" s="60">
        <v>1400000</v>
      </c>
      <c r="BO342" s="224">
        <v>1119999.9923200789</v>
      </c>
      <c r="BP342" s="161">
        <v>0</v>
      </c>
      <c r="BQ342" s="194"/>
      <c r="BR342" s="225"/>
      <c r="BS342" s="225"/>
    </row>
    <row r="343" spans="1:16373" s="49" customFormat="1" ht="38.25" outlineLevel="2" x14ac:dyDescent="0.2">
      <c r="A343" s="42">
        <v>364</v>
      </c>
      <c r="B343" s="42">
        <v>7</v>
      </c>
      <c r="C343" s="43" t="s">
        <v>682</v>
      </c>
      <c r="D343" s="62" t="s">
        <v>99</v>
      </c>
      <c r="E343" s="40">
        <v>5001262</v>
      </c>
      <c r="F343" s="40" t="s">
        <v>700</v>
      </c>
      <c r="G343" s="40" t="s">
        <v>510</v>
      </c>
      <c r="H343" s="40" t="s">
        <v>1242</v>
      </c>
      <c r="I343" s="40" t="s">
        <v>1242</v>
      </c>
      <c r="J343" s="84">
        <v>20</v>
      </c>
      <c r="K343" s="176">
        <v>182291.77</v>
      </c>
      <c r="L343" s="42">
        <v>182291.77</v>
      </c>
      <c r="M343" s="42">
        <v>182291.77</v>
      </c>
      <c r="N343" s="42">
        <v>182291.77</v>
      </c>
      <c r="O343" s="59" t="s">
        <v>1340</v>
      </c>
      <c r="P343" s="97">
        <f t="shared" si="9"/>
        <v>182291.77</v>
      </c>
      <c r="Q343" s="81"/>
      <c r="R343" s="81"/>
      <c r="S343" s="81">
        <v>182291.77</v>
      </c>
      <c r="T343" s="81"/>
      <c r="U343" s="81"/>
      <c r="V343" s="81"/>
      <c r="W343" s="81"/>
      <c r="X343" s="81"/>
      <c r="Y343" s="81"/>
      <c r="Z343" s="42"/>
      <c r="AA343" s="195">
        <v>1083</v>
      </c>
      <c r="AB343" s="178" t="s">
        <v>682</v>
      </c>
      <c r="AC343" s="68" t="s">
        <v>698</v>
      </c>
      <c r="AD343" s="179">
        <v>1</v>
      </c>
      <c r="AE343" s="225">
        <v>5001262</v>
      </c>
      <c r="AF343" s="40" t="s">
        <v>700</v>
      </c>
      <c r="AG343" s="222" t="s">
        <v>1281</v>
      </c>
      <c r="AH343" s="222" t="s">
        <v>510</v>
      </c>
      <c r="AI343" s="222"/>
      <c r="AJ343" s="222"/>
      <c r="AK343" s="238" t="s">
        <v>1224</v>
      </c>
      <c r="AL343" s="222" t="s">
        <v>1242</v>
      </c>
      <c r="AM343" s="222" t="s">
        <v>1242</v>
      </c>
      <c r="AN343" s="222" t="s">
        <v>1225</v>
      </c>
      <c r="AO343" s="222" t="s">
        <v>1226</v>
      </c>
      <c r="AP343" s="245" t="s">
        <v>1227</v>
      </c>
      <c r="AQ343" s="301">
        <v>100</v>
      </c>
      <c r="AR343" s="302" t="s">
        <v>1228</v>
      </c>
      <c r="AS343" s="239">
        <v>100</v>
      </c>
      <c r="AT343" s="186">
        <v>182291.77</v>
      </c>
      <c r="AU343" s="240">
        <v>79.999999451434206</v>
      </c>
      <c r="AV343" s="224">
        <v>182291.77</v>
      </c>
      <c r="AW343" s="60">
        <v>182291.77</v>
      </c>
      <c r="AX343" s="60">
        <v>182291.77</v>
      </c>
      <c r="AY343" s="60">
        <v>182291.77</v>
      </c>
      <c r="AZ343" s="60">
        <v>182291.77</v>
      </c>
      <c r="BA343" s="60"/>
      <c r="BB343" s="60">
        <v>182291.77</v>
      </c>
      <c r="BC343" s="60">
        <v>182291.77</v>
      </c>
      <c r="BD343" s="60">
        <v>182291.77</v>
      </c>
      <c r="BE343" s="60">
        <v>182291.77</v>
      </c>
      <c r="BF343" s="60">
        <v>145833.4150000097</v>
      </c>
      <c r="BG343" s="60">
        <v>0</v>
      </c>
      <c r="BH343" s="60">
        <v>182291.77</v>
      </c>
      <c r="BI343" s="60">
        <v>145833.4150000097</v>
      </c>
      <c r="BJ343" s="60">
        <v>0</v>
      </c>
      <c r="BK343" s="60">
        <v>182291.77</v>
      </c>
      <c r="BL343" s="60">
        <v>145833.4150000097</v>
      </c>
      <c r="BM343" s="60">
        <v>0</v>
      </c>
      <c r="BN343" s="60">
        <v>182291.77</v>
      </c>
      <c r="BO343" s="224">
        <v>145833.4150000097</v>
      </c>
      <c r="BP343" s="161">
        <v>0</v>
      </c>
      <c r="BQ343" s="194"/>
      <c r="BR343" s="225"/>
      <c r="BS343" s="225"/>
    </row>
    <row r="344" spans="1:16373" s="49" customFormat="1" ht="38.25" outlineLevel="2" x14ac:dyDescent="0.2">
      <c r="A344" s="42">
        <v>365</v>
      </c>
      <c r="B344" s="42">
        <v>7</v>
      </c>
      <c r="C344" s="43" t="s">
        <v>682</v>
      </c>
      <c r="D344" s="62" t="s">
        <v>683</v>
      </c>
      <c r="E344" s="40">
        <v>5001266</v>
      </c>
      <c r="F344" s="40" t="s">
        <v>701</v>
      </c>
      <c r="G344" s="40" t="s">
        <v>510</v>
      </c>
      <c r="H344" s="40" t="s">
        <v>1242</v>
      </c>
      <c r="I344" s="40" t="s">
        <v>1242</v>
      </c>
      <c r="J344" s="84">
        <v>20</v>
      </c>
      <c r="K344" s="176">
        <v>282258.06</v>
      </c>
      <c r="L344" s="42">
        <v>90159.3</v>
      </c>
      <c r="M344" s="42">
        <v>90159.3</v>
      </c>
      <c r="N344" s="42">
        <v>90159.3</v>
      </c>
      <c r="O344" s="59" t="s">
        <v>1340</v>
      </c>
      <c r="P344" s="97">
        <f t="shared" si="9"/>
        <v>282258.06</v>
      </c>
      <c r="Q344" s="81"/>
      <c r="R344" s="81"/>
      <c r="S344" s="81">
        <v>282258.06</v>
      </c>
      <c r="T344" s="81"/>
      <c r="U344" s="81"/>
      <c r="V344" s="81"/>
      <c r="W344" s="81"/>
      <c r="X344" s="81"/>
      <c r="Y344" s="81"/>
      <c r="Z344" s="42"/>
      <c r="AA344" s="195">
        <v>1083</v>
      </c>
      <c r="AB344" s="178" t="s">
        <v>682</v>
      </c>
      <c r="AC344" s="68" t="s">
        <v>99</v>
      </c>
      <c r="AD344" s="179">
        <v>1</v>
      </c>
      <c r="AE344" s="225">
        <v>5001266</v>
      </c>
      <c r="AF344" s="40" t="s">
        <v>701</v>
      </c>
      <c r="AG344" s="222" t="s">
        <v>1281</v>
      </c>
      <c r="AH344" s="222" t="s">
        <v>510</v>
      </c>
      <c r="AI344" s="222"/>
      <c r="AJ344" s="222"/>
      <c r="AK344" s="238" t="s">
        <v>1224</v>
      </c>
      <c r="AL344" s="222" t="s">
        <v>1242</v>
      </c>
      <c r="AM344" s="222" t="s">
        <v>1242</v>
      </c>
      <c r="AN344" s="222" t="s">
        <v>1225</v>
      </c>
      <c r="AO344" s="222" t="s">
        <v>1226</v>
      </c>
      <c r="AP344" s="245" t="s">
        <v>1227</v>
      </c>
      <c r="AQ344" s="301">
        <v>100</v>
      </c>
      <c r="AR344" s="302" t="s">
        <v>1228</v>
      </c>
      <c r="AS344" s="239">
        <v>100</v>
      </c>
      <c r="AT344" s="186">
        <v>282258.06</v>
      </c>
      <c r="AU344" s="240">
        <v>79.999999451434206</v>
      </c>
      <c r="AV344" s="224">
        <v>90159.3</v>
      </c>
      <c r="AW344" s="60">
        <v>90159.3</v>
      </c>
      <c r="AX344" s="60">
        <v>90159.3</v>
      </c>
      <c r="AY344" s="60">
        <v>90159.3</v>
      </c>
      <c r="AZ344" s="60">
        <v>90159.3</v>
      </c>
      <c r="BA344" s="60"/>
      <c r="BB344" s="60">
        <v>90159.3</v>
      </c>
      <c r="BC344" s="60">
        <v>90159.3</v>
      </c>
      <c r="BD344" s="60">
        <v>90159.3</v>
      </c>
      <c r="BE344" s="60">
        <v>90159.3</v>
      </c>
      <c r="BF344" s="60">
        <v>72127.439505416929</v>
      </c>
      <c r="BG344" s="60">
        <v>0</v>
      </c>
      <c r="BH344" s="60">
        <v>90159.3</v>
      </c>
      <c r="BI344" s="60">
        <v>72127.439505416929</v>
      </c>
      <c r="BJ344" s="60">
        <v>0</v>
      </c>
      <c r="BK344" s="60">
        <v>90159.3</v>
      </c>
      <c r="BL344" s="60">
        <v>72127.439505416929</v>
      </c>
      <c r="BM344" s="60">
        <v>0</v>
      </c>
      <c r="BN344" s="60">
        <v>90159.3</v>
      </c>
      <c r="BO344" s="224">
        <v>72127.439505416929</v>
      </c>
      <c r="BP344" s="161">
        <v>0</v>
      </c>
      <c r="BQ344" s="194"/>
      <c r="BR344" s="225"/>
      <c r="BS344" s="225"/>
    </row>
    <row r="345" spans="1:16373" s="92" customFormat="1" ht="38.25" outlineLevel="2" x14ac:dyDescent="0.2">
      <c r="A345" s="42">
        <v>366</v>
      </c>
      <c r="B345" s="42">
        <v>7</v>
      </c>
      <c r="C345" s="43" t="s">
        <v>682</v>
      </c>
      <c r="D345" s="62" t="s">
        <v>689</v>
      </c>
      <c r="E345" s="40">
        <v>5001279</v>
      </c>
      <c r="F345" s="40" t="s">
        <v>702</v>
      </c>
      <c r="G345" s="40" t="s">
        <v>510</v>
      </c>
      <c r="H345" s="40" t="s">
        <v>1242</v>
      </c>
      <c r="I345" s="40" t="s">
        <v>1242</v>
      </c>
      <c r="J345" s="84">
        <v>20</v>
      </c>
      <c r="K345" s="176">
        <v>155022.82</v>
      </c>
      <c r="L345" s="42">
        <v>46182.2</v>
      </c>
      <c r="M345" s="42">
        <v>39972.14</v>
      </c>
      <c r="N345" s="42">
        <v>46972.14</v>
      </c>
      <c r="O345" s="59" t="s">
        <v>1340</v>
      </c>
      <c r="P345" s="97">
        <f t="shared" si="9"/>
        <v>155022.82</v>
      </c>
      <c r="Q345" s="81"/>
      <c r="R345" s="81"/>
      <c r="S345" s="81"/>
      <c r="T345" s="81"/>
      <c r="U345" s="81">
        <v>155022.82</v>
      </c>
      <c r="V345" s="81"/>
      <c r="W345" s="81"/>
      <c r="X345" s="81"/>
      <c r="Y345" s="81"/>
      <c r="Z345" s="42"/>
      <c r="AA345" s="195">
        <v>1083</v>
      </c>
      <c r="AB345" s="178" t="s">
        <v>682</v>
      </c>
      <c r="AC345" s="68" t="s">
        <v>683</v>
      </c>
      <c r="AD345" s="179">
        <v>1</v>
      </c>
      <c r="AE345" s="225">
        <v>5001279</v>
      </c>
      <c r="AF345" s="40" t="s">
        <v>702</v>
      </c>
      <c r="AG345" s="222" t="s">
        <v>1281</v>
      </c>
      <c r="AH345" s="222" t="s">
        <v>510</v>
      </c>
      <c r="AI345" s="222"/>
      <c r="AJ345" s="222"/>
      <c r="AK345" s="238" t="s">
        <v>1224</v>
      </c>
      <c r="AL345" s="222" t="s">
        <v>1242</v>
      </c>
      <c r="AM345" s="222" t="s">
        <v>1242</v>
      </c>
      <c r="AN345" s="222" t="s">
        <v>1225</v>
      </c>
      <c r="AO345" s="222" t="s">
        <v>1226</v>
      </c>
      <c r="AP345" s="245" t="s">
        <v>1227</v>
      </c>
      <c r="AQ345" s="301">
        <v>100</v>
      </c>
      <c r="AR345" s="302" t="s">
        <v>1228</v>
      </c>
      <c r="AS345" s="239">
        <v>100</v>
      </c>
      <c r="AT345" s="186">
        <v>155022.82</v>
      </c>
      <c r="AU345" s="240">
        <v>79.999999451434206</v>
      </c>
      <c r="AV345" s="224">
        <v>53442.57</v>
      </c>
      <c r="AW345" s="60">
        <v>46182.2</v>
      </c>
      <c r="AX345" s="60">
        <v>53442.57</v>
      </c>
      <c r="AY345" s="60">
        <v>53442.57</v>
      </c>
      <c r="AZ345" s="60">
        <v>53442.57</v>
      </c>
      <c r="BA345" s="60"/>
      <c r="BB345" s="60">
        <v>39972.14</v>
      </c>
      <c r="BC345" s="60">
        <v>39972.14</v>
      </c>
      <c r="BD345" s="60">
        <v>46972.14</v>
      </c>
      <c r="BE345" s="60">
        <v>46972.14</v>
      </c>
      <c r="BF345" s="60">
        <v>37577.711742326908</v>
      </c>
      <c r="BG345" s="60">
        <v>7000</v>
      </c>
      <c r="BH345" s="60">
        <v>46972.14</v>
      </c>
      <c r="BI345" s="60">
        <v>37577.711742326908</v>
      </c>
      <c r="BJ345" s="60">
        <v>0</v>
      </c>
      <c r="BK345" s="60">
        <v>46972.14</v>
      </c>
      <c r="BL345" s="60">
        <v>37577.711742326908</v>
      </c>
      <c r="BM345" s="60">
        <v>0</v>
      </c>
      <c r="BN345" s="60">
        <v>46972.14</v>
      </c>
      <c r="BO345" s="224">
        <v>37577.711742326908</v>
      </c>
      <c r="BP345" s="161">
        <v>0</v>
      </c>
      <c r="BQ345" s="194"/>
      <c r="BR345" s="225"/>
      <c r="BS345" s="225"/>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c r="DB345" s="49"/>
      <c r="DC345" s="49"/>
      <c r="DD345" s="49"/>
      <c r="DE345" s="49"/>
      <c r="DF345" s="49"/>
      <c r="DG345" s="49"/>
      <c r="DH345" s="49"/>
      <c r="DI345" s="49"/>
      <c r="DJ345" s="49"/>
      <c r="DK345" s="49"/>
      <c r="DL345" s="49"/>
      <c r="DM345" s="49"/>
      <c r="DN345" s="49"/>
      <c r="DO345" s="49"/>
      <c r="DP345" s="49"/>
      <c r="DQ345" s="49"/>
      <c r="DR345" s="49"/>
      <c r="DS345" s="49"/>
      <c r="DT345" s="49"/>
      <c r="DU345" s="49"/>
      <c r="DV345" s="49"/>
      <c r="DW345" s="49"/>
      <c r="DX345" s="49"/>
      <c r="DY345" s="49"/>
      <c r="DZ345" s="49"/>
      <c r="EA345" s="49"/>
      <c r="EB345" s="49"/>
      <c r="EC345" s="49"/>
      <c r="ED345" s="49"/>
      <c r="EE345" s="49"/>
      <c r="EF345" s="49"/>
      <c r="EG345" s="49"/>
      <c r="EH345" s="49"/>
      <c r="EI345" s="49"/>
      <c r="EJ345" s="49"/>
      <c r="EK345" s="49"/>
      <c r="EL345" s="49"/>
      <c r="EM345" s="49"/>
      <c r="EN345" s="49"/>
      <c r="EO345" s="49"/>
      <c r="EP345" s="49"/>
      <c r="EQ345" s="49"/>
      <c r="ER345" s="49"/>
      <c r="ES345" s="49"/>
      <c r="ET345" s="49"/>
      <c r="EU345" s="49"/>
      <c r="EV345" s="49"/>
      <c r="EW345" s="49"/>
      <c r="EX345" s="49"/>
      <c r="EY345" s="49"/>
      <c r="EZ345" s="49"/>
      <c r="FA345" s="49"/>
      <c r="FB345" s="49"/>
      <c r="FC345" s="49"/>
      <c r="FD345" s="49"/>
      <c r="FE345" s="49"/>
      <c r="FF345" s="49"/>
      <c r="FG345" s="49"/>
      <c r="FH345" s="49"/>
      <c r="FI345" s="49"/>
      <c r="FJ345" s="49"/>
      <c r="FK345" s="49"/>
      <c r="FL345" s="49"/>
      <c r="FM345" s="49"/>
      <c r="FN345" s="49"/>
      <c r="FO345" s="49"/>
      <c r="FP345" s="49"/>
      <c r="FQ345" s="49"/>
      <c r="FR345" s="49"/>
      <c r="FS345" s="49"/>
      <c r="FT345" s="49"/>
      <c r="FU345" s="49"/>
      <c r="FV345" s="49"/>
      <c r="FW345" s="49"/>
      <c r="FX345" s="49"/>
      <c r="FY345" s="49"/>
      <c r="FZ345" s="49"/>
      <c r="GA345" s="49"/>
      <c r="GB345" s="49"/>
      <c r="GC345" s="49"/>
      <c r="GD345" s="49"/>
      <c r="GE345" s="49"/>
      <c r="GF345" s="49"/>
      <c r="GG345" s="49"/>
      <c r="GH345" s="49"/>
      <c r="GI345" s="49"/>
      <c r="GJ345" s="49"/>
      <c r="GK345" s="49"/>
      <c r="GL345" s="49"/>
      <c r="GM345" s="49"/>
      <c r="GN345" s="49"/>
      <c r="GO345" s="49"/>
      <c r="GP345" s="49"/>
      <c r="GQ345" s="49"/>
      <c r="GR345" s="49"/>
      <c r="GS345" s="49"/>
      <c r="GT345" s="49"/>
      <c r="GU345" s="49"/>
      <c r="GV345" s="49"/>
      <c r="GW345" s="49"/>
      <c r="GX345" s="49"/>
      <c r="GY345" s="49"/>
      <c r="GZ345" s="49"/>
      <c r="HA345" s="49"/>
      <c r="HB345" s="49"/>
      <c r="HC345" s="49"/>
      <c r="HD345" s="49"/>
      <c r="HE345" s="49"/>
      <c r="HF345" s="49"/>
      <c r="HG345" s="49"/>
      <c r="HH345" s="49"/>
      <c r="HI345" s="49"/>
      <c r="HJ345" s="49"/>
      <c r="HK345" s="49"/>
      <c r="HL345" s="49"/>
      <c r="HM345" s="49"/>
      <c r="HN345" s="49"/>
      <c r="HO345" s="49"/>
      <c r="HP345" s="49"/>
      <c r="HQ345" s="49"/>
      <c r="HR345" s="49"/>
      <c r="HS345" s="49"/>
      <c r="HT345" s="49"/>
      <c r="HU345" s="49"/>
      <c r="HV345" s="49"/>
      <c r="HW345" s="49"/>
      <c r="HX345" s="49"/>
      <c r="HY345" s="49"/>
      <c r="HZ345" s="49"/>
      <c r="IA345" s="49"/>
      <c r="IB345" s="49"/>
      <c r="IC345" s="49"/>
      <c r="ID345" s="49"/>
      <c r="IE345" s="49"/>
      <c r="IF345" s="49"/>
      <c r="IG345" s="49"/>
      <c r="IH345" s="49"/>
      <c r="II345" s="49"/>
      <c r="IJ345" s="49"/>
      <c r="IK345" s="49"/>
      <c r="IL345" s="49"/>
      <c r="IM345" s="49"/>
      <c r="IN345" s="49"/>
      <c r="IO345" s="49"/>
      <c r="IP345" s="49"/>
      <c r="IQ345" s="49"/>
      <c r="IR345" s="49"/>
      <c r="IS345" s="49"/>
      <c r="IT345" s="49"/>
      <c r="IU345" s="49"/>
      <c r="IV345" s="49"/>
      <c r="IW345" s="49"/>
      <c r="IX345" s="49"/>
      <c r="IY345" s="49"/>
      <c r="IZ345" s="49"/>
      <c r="JA345" s="49"/>
      <c r="JB345" s="49"/>
      <c r="JC345" s="49"/>
      <c r="JD345" s="49"/>
      <c r="JE345" s="49"/>
      <c r="JF345" s="49"/>
      <c r="JG345" s="49"/>
      <c r="JH345" s="49"/>
      <c r="JI345" s="49"/>
      <c r="JJ345" s="49"/>
      <c r="JK345" s="49"/>
      <c r="JL345" s="49"/>
      <c r="JM345" s="49"/>
      <c r="JN345" s="49"/>
      <c r="JO345" s="49"/>
      <c r="JP345" s="49"/>
      <c r="JQ345" s="49"/>
      <c r="JR345" s="49"/>
      <c r="JS345" s="49"/>
      <c r="JT345" s="49"/>
      <c r="JU345" s="49"/>
      <c r="JV345" s="49"/>
      <c r="JW345" s="49"/>
      <c r="JX345" s="49"/>
      <c r="JY345" s="49"/>
      <c r="JZ345" s="49"/>
      <c r="KA345" s="49"/>
      <c r="KB345" s="49"/>
      <c r="KC345" s="49"/>
      <c r="KD345" s="49"/>
      <c r="KE345" s="49"/>
      <c r="KF345" s="49"/>
      <c r="KG345" s="49"/>
      <c r="KH345" s="49"/>
      <c r="KI345" s="49"/>
      <c r="KJ345" s="49"/>
      <c r="KK345" s="49"/>
      <c r="KL345" s="49"/>
      <c r="KM345" s="49"/>
      <c r="KN345" s="49"/>
      <c r="KO345" s="49"/>
      <c r="KP345" s="49"/>
      <c r="KQ345" s="49"/>
      <c r="KR345" s="49"/>
      <c r="KS345" s="49"/>
      <c r="KT345" s="49"/>
      <c r="KU345" s="49"/>
      <c r="KV345" s="49"/>
      <c r="KW345" s="49"/>
      <c r="KX345" s="49"/>
      <c r="KY345" s="49"/>
      <c r="KZ345" s="49"/>
      <c r="LA345" s="49"/>
      <c r="LB345" s="49"/>
      <c r="LC345" s="49"/>
      <c r="LD345" s="49"/>
      <c r="LE345" s="49"/>
      <c r="LF345" s="49"/>
      <c r="LG345" s="49"/>
      <c r="LH345" s="49"/>
      <c r="LI345" s="49"/>
      <c r="LJ345" s="49"/>
      <c r="LK345" s="49"/>
      <c r="LL345" s="49"/>
      <c r="LM345" s="49"/>
      <c r="LN345" s="49"/>
      <c r="LO345" s="49"/>
      <c r="LP345" s="49"/>
      <c r="LQ345" s="49"/>
      <c r="LR345" s="49"/>
      <c r="LS345" s="49"/>
      <c r="LT345" s="49"/>
      <c r="LU345" s="49"/>
      <c r="LV345" s="49"/>
      <c r="LW345" s="49"/>
      <c r="LX345" s="49"/>
      <c r="LY345" s="49"/>
      <c r="LZ345" s="49"/>
      <c r="MA345" s="49"/>
      <c r="MB345" s="49"/>
      <c r="MC345" s="49"/>
      <c r="MD345" s="49"/>
      <c r="ME345" s="49"/>
      <c r="MF345" s="49"/>
      <c r="MG345" s="49"/>
      <c r="MH345" s="49"/>
      <c r="MI345" s="49"/>
      <c r="MJ345" s="49"/>
      <c r="MK345" s="49"/>
      <c r="ML345" s="49"/>
      <c r="MM345" s="49"/>
      <c r="MN345" s="49"/>
      <c r="MO345" s="49"/>
      <c r="MP345" s="49"/>
      <c r="MQ345" s="49"/>
      <c r="MR345" s="49"/>
      <c r="MS345" s="49"/>
      <c r="MT345" s="49"/>
      <c r="MU345" s="49"/>
      <c r="MV345" s="49"/>
      <c r="MW345" s="49"/>
      <c r="MX345" s="49"/>
      <c r="MY345" s="49"/>
      <c r="MZ345" s="49"/>
      <c r="NA345" s="49"/>
      <c r="NB345" s="49"/>
      <c r="NC345" s="49"/>
      <c r="ND345" s="49"/>
      <c r="NE345" s="49"/>
      <c r="NF345" s="49"/>
      <c r="NG345" s="49"/>
      <c r="NH345" s="49"/>
      <c r="NI345" s="49"/>
      <c r="NJ345" s="49"/>
      <c r="NK345" s="49"/>
      <c r="NL345" s="49"/>
      <c r="NM345" s="49"/>
      <c r="NN345" s="49"/>
      <c r="NO345" s="49"/>
      <c r="NP345" s="49"/>
      <c r="NQ345" s="49"/>
      <c r="NR345" s="49"/>
      <c r="NS345" s="49"/>
      <c r="NT345" s="49"/>
      <c r="NU345" s="49"/>
      <c r="NV345" s="49"/>
      <c r="NW345" s="49"/>
      <c r="NX345" s="49"/>
      <c r="NY345" s="49"/>
      <c r="NZ345" s="49"/>
      <c r="OA345" s="49"/>
      <c r="OB345" s="49"/>
      <c r="OC345" s="49"/>
      <c r="OD345" s="49"/>
      <c r="OE345" s="49"/>
      <c r="OF345" s="49"/>
      <c r="OG345" s="49"/>
      <c r="OH345" s="49"/>
      <c r="OI345" s="49"/>
      <c r="OJ345" s="49"/>
      <c r="OK345" s="49"/>
      <c r="OL345" s="49"/>
      <c r="OM345" s="49"/>
      <c r="ON345" s="49"/>
      <c r="OO345" s="49"/>
      <c r="OP345" s="49"/>
      <c r="OQ345" s="49"/>
      <c r="OR345" s="49"/>
      <c r="OS345" s="49"/>
      <c r="OT345" s="49"/>
      <c r="OU345" s="49"/>
      <c r="OV345" s="49"/>
      <c r="OW345" s="49"/>
      <c r="OX345" s="49"/>
      <c r="OY345" s="49"/>
      <c r="OZ345" s="49"/>
      <c r="PA345" s="49"/>
      <c r="PB345" s="49"/>
      <c r="PC345" s="49"/>
      <c r="PD345" s="49"/>
      <c r="PE345" s="49"/>
      <c r="PF345" s="49"/>
      <c r="PG345" s="49"/>
      <c r="PH345" s="49"/>
      <c r="PI345" s="49"/>
      <c r="PJ345" s="49"/>
      <c r="PK345" s="49"/>
      <c r="PL345" s="49"/>
      <c r="PM345" s="49"/>
      <c r="PN345" s="49"/>
      <c r="PO345" s="49"/>
      <c r="PP345" s="49"/>
      <c r="PQ345" s="49"/>
      <c r="PR345" s="49"/>
      <c r="PS345" s="49"/>
      <c r="PT345" s="49"/>
      <c r="PU345" s="49"/>
      <c r="PV345" s="49"/>
      <c r="PW345" s="49"/>
      <c r="PX345" s="49"/>
      <c r="PY345" s="49"/>
      <c r="PZ345" s="49"/>
      <c r="QA345" s="49"/>
      <c r="QB345" s="49"/>
      <c r="QC345" s="49"/>
      <c r="QD345" s="49"/>
      <c r="QE345" s="49"/>
      <c r="QF345" s="49"/>
      <c r="QG345" s="49"/>
      <c r="QH345" s="49"/>
      <c r="QI345" s="49"/>
      <c r="QJ345" s="49"/>
      <c r="QK345" s="49"/>
      <c r="QL345" s="49"/>
      <c r="QM345" s="49"/>
      <c r="QN345" s="49"/>
      <c r="QO345" s="49"/>
      <c r="QP345" s="49"/>
      <c r="QQ345" s="49"/>
      <c r="QR345" s="49"/>
      <c r="QS345" s="49"/>
      <c r="QT345" s="49"/>
      <c r="QU345" s="49"/>
      <c r="QV345" s="49"/>
      <c r="QW345" s="49"/>
      <c r="QX345" s="49"/>
      <c r="QY345" s="49"/>
      <c r="QZ345" s="49"/>
      <c r="RA345" s="49"/>
      <c r="RB345" s="49"/>
      <c r="RC345" s="49"/>
      <c r="RD345" s="49"/>
      <c r="RE345" s="49"/>
      <c r="RF345" s="49"/>
      <c r="RG345" s="49"/>
      <c r="RH345" s="49"/>
      <c r="RI345" s="49"/>
      <c r="RJ345" s="49"/>
      <c r="RK345" s="49"/>
      <c r="RL345" s="49"/>
      <c r="RM345" s="49"/>
      <c r="RN345" s="49"/>
      <c r="RO345" s="49"/>
      <c r="RP345" s="49"/>
      <c r="RQ345" s="49"/>
      <c r="RR345" s="49"/>
      <c r="RS345" s="49"/>
      <c r="RT345" s="49"/>
      <c r="RU345" s="49"/>
      <c r="RV345" s="49"/>
      <c r="RW345" s="49"/>
      <c r="RX345" s="49"/>
      <c r="RY345" s="49"/>
      <c r="RZ345" s="49"/>
      <c r="SA345" s="49"/>
      <c r="SB345" s="49"/>
      <c r="SC345" s="49"/>
      <c r="SD345" s="49"/>
      <c r="SE345" s="49"/>
      <c r="SF345" s="49"/>
      <c r="SG345" s="49"/>
      <c r="SH345" s="49"/>
      <c r="SI345" s="49"/>
      <c r="SJ345" s="49"/>
      <c r="SK345" s="49"/>
      <c r="SL345" s="49"/>
      <c r="SM345" s="49"/>
      <c r="SN345" s="49"/>
      <c r="SO345" s="49"/>
      <c r="SP345" s="49"/>
      <c r="SQ345" s="49"/>
      <c r="SR345" s="49"/>
      <c r="SS345" s="49"/>
      <c r="ST345" s="49"/>
      <c r="SU345" s="49"/>
      <c r="SV345" s="49"/>
      <c r="SW345" s="49"/>
      <c r="SX345" s="49"/>
      <c r="SY345" s="49"/>
      <c r="SZ345" s="49"/>
      <c r="TA345" s="49"/>
      <c r="TB345" s="49"/>
      <c r="TC345" s="49"/>
      <c r="TD345" s="49"/>
      <c r="TE345" s="49"/>
      <c r="TF345" s="49"/>
      <c r="TG345" s="49"/>
      <c r="TH345" s="49"/>
      <c r="TI345" s="49"/>
      <c r="TJ345" s="49"/>
      <c r="TK345" s="49"/>
      <c r="TL345" s="49"/>
      <c r="TM345" s="49"/>
      <c r="TN345" s="49"/>
      <c r="TO345" s="49"/>
      <c r="TP345" s="49"/>
      <c r="TQ345" s="49"/>
      <c r="TR345" s="49"/>
      <c r="TS345" s="49"/>
      <c r="TT345" s="49"/>
      <c r="TU345" s="49"/>
      <c r="TV345" s="49"/>
      <c r="TW345" s="49"/>
      <c r="TX345" s="49"/>
      <c r="TY345" s="49"/>
      <c r="TZ345" s="49"/>
      <c r="UA345" s="49"/>
      <c r="UB345" s="49"/>
      <c r="UC345" s="49"/>
      <c r="UD345" s="49"/>
      <c r="UE345" s="49"/>
      <c r="UF345" s="49"/>
      <c r="UG345" s="49"/>
      <c r="UH345" s="49"/>
      <c r="UI345" s="49"/>
      <c r="UJ345" s="49"/>
      <c r="UK345" s="49"/>
      <c r="UL345" s="49"/>
      <c r="UM345" s="49"/>
      <c r="UN345" s="49"/>
      <c r="UO345" s="49"/>
      <c r="UP345" s="49"/>
      <c r="UQ345" s="49"/>
      <c r="UR345" s="49"/>
      <c r="US345" s="49"/>
      <c r="UT345" s="49"/>
      <c r="UU345" s="49"/>
      <c r="UV345" s="49"/>
      <c r="UW345" s="49"/>
      <c r="UX345" s="49"/>
      <c r="UY345" s="49"/>
      <c r="UZ345" s="49"/>
      <c r="VA345" s="49"/>
      <c r="VB345" s="49"/>
      <c r="VC345" s="49"/>
      <c r="VD345" s="49"/>
      <c r="VE345" s="49"/>
      <c r="VF345" s="49"/>
      <c r="VG345" s="49"/>
      <c r="VH345" s="49"/>
      <c r="VI345" s="49"/>
      <c r="VJ345" s="49"/>
      <c r="VK345" s="49"/>
      <c r="VL345" s="49"/>
      <c r="VM345" s="49"/>
      <c r="VN345" s="49"/>
      <c r="VO345" s="49"/>
      <c r="VP345" s="49"/>
      <c r="VQ345" s="49"/>
      <c r="VR345" s="49"/>
      <c r="VS345" s="49"/>
      <c r="VT345" s="49"/>
      <c r="VU345" s="49"/>
      <c r="VV345" s="49"/>
      <c r="VW345" s="49"/>
      <c r="VX345" s="49"/>
      <c r="VY345" s="49"/>
      <c r="VZ345" s="49"/>
      <c r="WA345" s="49"/>
      <c r="WB345" s="49"/>
      <c r="WC345" s="49"/>
      <c r="WD345" s="49"/>
      <c r="WE345" s="49"/>
      <c r="WF345" s="49"/>
      <c r="WG345" s="49"/>
      <c r="WH345" s="49"/>
      <c r="WI345" s="49"/>
      <c r="WJ345" s="49"/>
      <c r="WK345" s="49"/>
      <c r="WL345" s="49"/>
      <c r="WM345" s="49"/>
      <c r="WN345" s="49"/>
      <c r="WO345" s="49"/>
      <c r="WP345" s="49"/>
      <c r="WQ345" s="49"/>
      <c r="WR345" s="49"/>
      <c r="WS345" s="49"/>
      <c r="WT345" s="49"/>
      <c r="WU345" s="49"/>
      <c r="WV345" s="49"/>
      <c r="WW345" s="49"/>
      <c r="WX345" s="49"/>
      <c r="WY345" s="49"/>
      <c r="WZ345" s="49"/>
      <c r="XA345" s="49"/>
      <c r="XB345" s="49"/>
      <c r="XC345" s="49"/>
      <c r="XD345" s="49"/>
      <c r="XE345" s="49"/>
      <c r="XF345" s="49"/>
      <c r="XG345" s="49"/>
      <c r="XH345" s="49"/>
      <c r="XI345" s="49"/>
      <c r="XJ345" s="49"/>
      <c r="XK345" s="49"/>
      <c r="XL345" s="49"/>
      <c r="XM345" s="49"/>
      <c r="XN345" s="49"/>
      <c r="XO345" s="49"/>
      <c r="XP345" s="49"/>
      <c r="XQ345" s="49"/>
      <c r="XR345" s="49"/>
      <c r="XS345" s="49"/>
      <c r="XT345" s="49"/>
      <c r="XU345" s="49"/>
      <c r="XV345" s="49"/>
      <c r="XW345" s="49"/>
      <c r="XX345" s="49"/>
      <c r="XY345" s="49"/>
      <c r="XZ345" s="49"/>
      <c r="YA345" s="49"/>
      <c r="YB345" s="49"/>
      <c r="YC345" s="49"/>
      <c r="YD345" s="49"/>
      <c r="YE345" s="49"/>
      <c r="YF345" s="49"/>
      <c r="YG345" s="49"/>
      <c r="YH345" s="49"/>
      <c r="YI345" s="49"/>
      <c r="YJ345" s="49"/>
      <c r="YK345" s="49"/>
      <c r="YL345" s="49"/>
      <c r="YM345" s="49"/>
      <c r="YN345" s="49"/>
      <c r="YO345" s="49"/>
      <c r="YP345" s="49"/>
      <c r="YQ345" s="49"/>
      <c r="YR345" s="49"/>
      <c r="YS345" s="49"/>
      <c r="YT345" s="49"/>
      <c r="YU345" s="49"/>
      <c r="YV345" s="49"/>
      <c r="YW345" s="49"/>
      <c r="YX345" s="49"/>
      <c r="YY345" s="49"/>
      <c r="YZ345" s="49"/>
      <c r="ZA345" s="49"/>
      <c r="ZB345" s="49"/>
      <c r="ZC345" s="49"/>
      <c r="ZD345" s="49"/>
      <c r="ZE345" s="49"/>
      <c r="ZF345" s="49"/>
      <c r="ZG345" s="49"/>
      <c r="ZH345" s="49"/>
      <c r="ZI345" s="49"/>
      <c r="ZJ345" s="49"/>
      <c r="ZK345" s="49"/>
      <c r="ZL345" s="49"/>
      <c r="ZM345" s="49"/>
      <c r="ZN345" s="49"/>
      <c r="ZO345" s="49"/>
      <c r="ZP345" s="49"/>
      <c r="ZQ345" s="49"/>
      <c r="ZR345" s="49"/>
      <c r="ZS345" s="49"/>
      <c r="ZT345" s="49"/>
      <c r="ZU345" s="49"/>
      <c r="ZV345" s="49"/>
      <c r="ZW345" s="49"/>
      <c r="ZX345" s="49"/>
      <c r="ZY345" s="49"/>
      <c r="ZZ345" s="49"/>
      <c r="AAA345" s="49"/>
      <c r="AAB345" s="49"/>
      <c r="AAC345" s="49"/>
      <c r="AAD345" s="49"/>
      <c r="AAE345" s="49"/>
      <c r="AAF345" s="49"/>
      <c r="AAG345" s="49"/>
      <c r="AAH345" s="49"/>
      <c r="AAI345" s="49"/>
      <c r="AAJ345" s="49"/>
      <c r="AAK345" s="49"/>
      <c r="AAL345" s="49"/>
      <c r="AAM345" s="49"/>
      <c r="AAN345" s="49"/>
      <c r="AAO345" s="49"/>
      <c r="AAP345" s="49"/>
      <c r="AAQ345" s="49"/>
      <c r="AAR345" s="49"/>
      <c r="AAS345" s="49"/>
      <c r="AAT345" s="49"/>
      <c r="AAU345" s="49"/>
      <c r="AAV345" s="49"/>
      <c r="AAW345" s="49"/>
      <c r="AAX345" s="49"/>
      <c r="AAY345" s="49"/>
      <c r="AAZ345" s="49"/>
      <c r="ABA345" s="49"/>
      <c r="ABB345" s="49"/>
      <c r="ABC345" s="49"/>
      <c r="ABD345" s="49"/>
      <c r="ABE345" s="49"/>
      <c r="ABF345" s="49"/>
      <c r="ABG345" s="49"/>
      <c r="ABH345" s="49"/>
      <c r="ABI345" s="49"/>
      <c r="ABJ345" s="49"/>
      <c r="ABK345" s="49"/>
      <c r="ABL345" s="49"/>
      <c r="ABM345" s="49"/>
      <c r="ABN345" s="49"/>
      <c r="ABO345" s="49"/>
      <c r="ABP345" s="49"/>
      <c r="ABQ345" s="49"/>
      <c r="ABR345" s="49"/>
      <c r="ABS345" s="49"/>
      <c r="ABT345" s="49"/>
      <c r="ABU345" s="49"/>
      <c r="ABV345" s="49"/>
      <c r="ABW345" s="49"/>
      <c r="ABX345" s="49"/>
      <c r="ABY345" s="49"/>
      <c r="ABZ345" s="49"/>
      <c r="ACA345" s="49"/>
      <c r="ACB345" s="49"/>
      <c r="ACC345" s="49"/>
      <c r="ACD345" s="49"/>
      <c r="ACE345" s="49"/>
      <c r="ACF345" s="49"/>
      <c r="ACG345" s="49"/>
      <c r="ACH345" s="49"/>
      <c r="ACI345" s="49"/>
      <c r="ACJ345" s="49"/>
      <c r="ACK345" s="49"/>
      <c r="ACL345" s="49"/>
      <c r="ACM345" s="49"/>
      <c r="ACN345" s="49"/>
      <c r="ACO345" s="49"/>
      <c r="ACP345" s="49"/>
      <c r="ACQ345" s="49"/>
      <c r="ACR345" s="49"/>
      <c r="ACS345" s="49"/>
      <c r="ACT345" s="49"/>
      <c r="ACU345" s="49"/>
      <c r="ACV345" s="49"/>
      <c r="ACW345" s="49"/>
      <c r="ACX345" s="49"/>
      <c r="ACY345" s="49"/>
      <c r="ACZ345" s="49"/>
      <c r="ADA345" s="49"/>
      <c r="ADB345" s="49"/>
      <c r="ADC345" s="49"/>
      <c r="ADD345" s="49"/>
      <c r="ADE345" s="49"/>
      <c r="ADF345" s="49"/>
      <c r="ADG345" s="49"/>
      <c r="ADH345" s="49"/>
      <c r="ADI345" s="49"/>
      <c r="ADJ345" s="49"/>
      <c r="ADK345" s="49"/>
      <c r="ADL345" s="49"/>
      <c r="ADM345" s="49"/>
      <c r="ADN345" s="49"/>
      <c r="ADO345" s="49"/>
      <c r="ADP345" s="49"/>
      <c r="ADQ345" s="49"/>
      <c r="ADR345" s="49"/>
      <c r="ADS345" s="49"/>
      <c r="ADT345" s="49"/>
      <c r="ADU345" s="49"/>
      <c r="ADV345" s="49"/>
      <c r="ADW345" s="49"/>
      <c r="ADX345" s="49"/>
      <c r="ADY345" s="49"/>
      <c r="ADZ345" s="49"/>
      <c r="AEA345" s="49"/>
      <c r="AEB345" s="49"/>
      <c r="AEC345" s="49"/>
      <c r="AED345" s="49"/>
      <c r="AEE345" s="49"/>
      <c r="AEF345" s="49"/>
      <c r="AEG345" s="49"/>
      <c r="AEH345" s="49"/>
      <c r="AEI345" s="49"/>
      <c r="AEJ345" s="49"/>
      <c r="AEK345" s="49"/>
      <c r="AEL345" s="49"/>
      <c r="AEM345" s="49"/>
      <c r="AEN345" s="49"/>
      <c r="AEO345" s="49"/>
      <c r="AEP345" s="49"/>
      <c r="AEQ345" s="49"/>
      <c r="AER345" s="49"/>
      <c r="AES345" s="49"/>
      <c r="AET345" s="49"/>
      <c r="AEU345" s="49"/>
      <c r="AEV345" s="49"/>
      <c r="AEW345" s="49"/>
      <c r="AEX345" s="49"/>
      <c r="AEY345" s="49"/>
      <c r="AEZ345" s="49"/>
      <c r="AFA345" s="49"/>
      <c r="AFB345" s="49"/>
      <c r="AFC345" s="49"/>
      <c r="AFD345" s="49"/>
      <c r="AFE345" s="49"/>
      <c r="AFF345" s="49"/>
      <c r="AFG345" s="49"/>
      <c r="AFH345" s="49"/>
      <c r="AFI345" s="49"/>
      <c r="AFJ345" s="49"/>
      <c r="AFK345" s="49"/>
      <c r="AFL345" s="49"/>
      <c r="AFM345" s="49"/>
      <c r="AFN345" s="49"/>
      <c r="AFO345" s="49"/>
      <c r="AFP345" s="49"/>
      <c r="AFQ345" s="49"/>
      <c r="AFR345" s="49"/>
      <c r="AFS345" s="49"/>
      <c r="AFT345" s="49"/>
      <c r="AFU345" s="49"/>
      <c r="AFV345" s="49"/>
      <c r="AFW345" s="49"/>
      <c r="AFX345" s="49"/>
      <c r="AFY345" s="49"/>
      <c r="AFZ345" s="49"/>
      <c r="AGA345" s="49"/>
      <c r="AGB345" s="49"/>
      <c r="AGC345" s="49"/>
      <c r="AGD345" s="49"/>
      <c r="AGE345" s="49"/>
      <c r="AGF345" s="49"/>
      <c r="AGG345" s="49"/>
      <c r="AGH345" s="49"/>
      <c r="AGI345" s="49"/>
      <c r="AGJ345" s="49"/>
      <c r="AGK345" s="49"/>
      <c r="AGL345" s="49"/>
      <c r="AGM345" s="49"/>
      <c r="AGN345" s="49"/>
      <c r="AGO345" s="49"/>
      <c r="AGP345" s="49"/>
      <c r="AGQ345" s="49"/>
      <c r="AGR345" s="49"/>
      <c r="AGS345" s="49"/>
      <c r="AGT345" s="49"/>
      <c r="AGU345" s="49"/>
      <c r="AGV345" s="49"/>
      <c r="AGW345" s="49"/>
      <c r="AGX345" s="49"/>
      <c r="AGY345" s="49"/>
      <c r="AGZ345" s="49"/>
      <c r="AHA345" s="49"/>
      <c r="AHB345" s="49"/>
      <c r="AHC345" s="49"/>
      <c r="AHD345" s="49"/>
      <c r="AHE345" s="49"/>
      <c r="AHF345" s="49"/>
      <c r="AHG345" s="49"/>
      <c r="AHH345" s="49"/>
      <c r="AHI345" s="49"/>
      <c r="AHJ345" s="49"/>
      <c r="AHK345" s="49"/>
      <c r="AHL345" s="49"/>
      <c r="AHM345" s="49"/>
      <c r="AHN345" s="49"/>
      <c r="AHO345" s="49"/>
      <c r="AHP345" s="49"/>
      <c r="AHQ345" s="49"/>
      <c r="AHR345" s="49"/>
      <c r="AHS345" s="49"/>
      <c r="AHT345" s="49"/>
      <c r="AHU345" s="49"/>
      <c r="AHV345" s="49"/>
      <c r="AHW345" s="49"/>
      <c r="AHX345" s="49"/>
      <c r="AHY345" s="49"/>
      <c r="AHZ345" s="49"/>
      <c r="AIA345" s="49"/>
      <c r="AIB345" s="49"/>
      <c r="AIC345" s="49"/>
      <c r="AID345" s="49"/>
      <c r="AIE345" s="49"/>
      <c r="AIF345" s="49"/>
      <c r="AIG345" s="49"/>
      <c r="AIH345" s="49"/>
      <c r="AII345" s="49"/>
      <c r="AIJ345" s="49"/>
      <c r="AIK345" s="49"/>
      <c r="AIL345" s="49"/>
      <c r="AIM345" s="49"/>
      <c r="AIN345" s="49"/>
      <c r="AIO345" s="49"/>
      <c r="AIP345" s="49"/>
      <c r="AIQ345" s="49"/>
      <c r="AIR345" s="49"/>
      <c r="AIS345" s="49"/>
      <c r="AIT345" s="49"/>
      <c r="AIU345" s="49"/>
      <c r="AIV345" s="49"/>
      <c r="AIW345" s="49"/>
      <c r="AIX345" s="49"/>
      <c r="AIY345" s="49"/>
      <c r="AIZ345" s="49"/>
      <c r="AJA345" s="49"/>
      <c r="AJB345" s="49"/>
      <c r="AJC345" s="49"/>
      <c r="AJD345" s="49"/>
      <c r="AJE345" s="49"/>
      <c r="AJF345" s="49"/>
      <c r="AJG345" s="49"/>
      <c r="AJH345" s="49"/>
      <c r="AJI345" s="49"/>
      <c r="AJJ345" s="49"/>
      <c r="AJK345" s="49"/>
      <c r="AJL345" s="49"/>
      <c r="AJM345" s="49"/>
      <c r="AJN345" s="49"/>
      <c r="AJO345" s="49"/>
      <c r="AJP345" s="49"/>
      <c r="AJQ345" s="49"/>
      <c r="AJR345" s="49"/>
      <c r="AJS345" s="49"/>
      <c r="AJT345" s="49"/>
      <c r="AJU345" s="49"/>
      <c r="AJV345" s="49"/>
      <c r="AJW345" s="49"/>
      <c r="AJX345" s="49"/>
      <c r="AJY345" s="49"/>
      <c r="AJZ345" s="49"/>
      <c r="AKA345" s="49"/>
      <c r="AKB345" s="49"/>
      <c r="AKC345" s="49"/>
      <c r="AKD345" s="49"/>
      <c r="AKE345" s="49"/>
      <c r="AKF345" s="49"/>
      <c r="AKG345" s="49"/>
      <c r="AKH345" s="49"/>
      <c r="AKI345" s="49"/>
      <c r="AKJ345" s="49"/>
      <c r="AKK345" s="49"/>
      <c r="AKL345" s="49"/>
      <c r="AKM345" s="49"/>
      <c r="AKN345" s="49"/>
      <c r="AKO345" s="49"/>
      <c r="AKP345" s="49"/>
      <c r="AKQ345" s="49"/>
      <c r="AKR345" s="49"/>
      <c r="AKS345" s="49"/>
      <c r="AKT345" s="49"/>
      <c r="AKU345" s="49"/>
      <c r="AKV345" s="49"/>
      <c r="AKW345" s="49"/>
      <c r="AKX345" s="49"/>
      <c r="AKY345" s="49"/>
      <c r="AKZ345" s="49"/>
      <c r="ALA345" s="49"/>
      <c r="ALB345" s="49"/>
      <c r="ALC345" s="49"/>
      <c r="ALD345" s="49"/>
      <c r="ALE345" s="49"/>
      <c r="ALF345" s="49"/>
      <c r="ALG345" s="49"/>
      <c r="ALH345" s="49"/>
      <c r="ALI345" s="49"/>
      <c r="ALJ345" s="49"/>
      <c r="ALK345" s="49"/>
      <c r="ALL345" s="49"/>
      <c r="ALM345" s="49"/>
      <c r="ALN345" s="49"/>
      <c r="ALO345" s="49"/>
      <c r="ALP345" s="49"/>
      <c r="ALQ345" s="49"/>
      <c r="ALR345" s="49"/>
      <c r="ALS345" s="49"/>
      <c r="ALT345" s="49"/>
      <c r="ALU345" s="49"/>
      <c r="ALV345" s="49"/>
      <c r="ALW345" s="49"/>
      <c r="ALX345" s="49"/>
      <c r="ALY345" s="49"/>
      <c r="ALZ345" s="49"/>
      <c r="AMA345" s="49"/>
      <c r="AMB345" s="49"/>
      <c r="AMC345" s="49"/>
      <c r="AMD345" s="49"/>
      <c r="AME345" s="49"/>
      <c r="AMF345" s="49"/>
      <c r="AMG345" s="49"/>
      <c r="AMH345" s="49"/>
      <c r="AMI345" s="49"/>
      <c r="AMJ345" s="49"/>
      <c r="AMK345" s="49"/>
      <c r="AML345" s="49"/>
      <c r="AMM345" s="49"/>
      <c r="AMN345" s="49"/>
      <c r="AMO345" s="49"/>
      <c r="AMP345" s="49"/>
      <c r="AMQ345" s="49"/>
      <c r="AMR345" s="49"/>
      <c r="AMS345" s="49"/>
      <c r="AMT345" s="49"/>
      <c r="AMU345" s="49"/>
      <c r="AMV345" s="49"/>
      <c r="AMW345" s="49"/>
      <c r="AMX345" s="49"/>
      <c r="AMY345" s="49"/>
      <c r="AMZ345" s="49"/>
      <c r="ANA345" s="49"/>
      <c r="ANB345" s="49"/>
      <c r="ANC345" s="49"/>
      <c r="AND345" s="49"/>
      <c r="ANE345" s="49"/>
      <c r="ANF345" s="49"/>
      <c r="ANG345" s="49"/>
      <c r="ANH345" s="49"/>
      <c r="ANI345" s="49"/>
      <c r="ANJ345" s="49"/>
      <c r="ANK345" s="49"/>
      <c r="ANL345" s="49"/>
      <c r="ANM345" s="49"/>
      <c r="ANN345" s="49"/>
      <c r="ANO345" s="49"/>
      <c r="ANP345" s="49"/>
      <c r="ANQ345" s="49"/>
      <c r="ANR345" s="49"/>
      <c r="ANS345" s="49"/>
      <c r="ANT345" s="49"/>
      <c r="ANU345" s="49"/>
      <c r="ANV345" s="49"/>
      <c r="ANW345" s="49"/>
      <c r="ANX345" s="49"/>
      <c r="ANY345" s="49"/>
      <c r="ANZ345" s="49"/>
      <c r="AOA345" s="49"/>
      <c r="AOB345" s="49"/>
      <c r="AOC345" s="49"/>
      <c r="AOD345" s="49"/>
      <c r="AOE345" s="49"/>
      <c r="AOF345" s="49"/>
      <c r="AOG345" s="49"/>
      <c r="AOH345" s="49"/>
      <c r="AOI345" s="49"/>
      <c r="AOJ345" s="49"/>
      <c r="AOK345" s="49"/>
      <c r="AOL345" s="49"/>
      <c r="AOM345" s="49"/>
      <c r="AON345" s="49"/>
      <c r="AOO345" s="49"/>
      <c r="AOP345" s="49"/>
      <c r="AOQ345" s="49"/>
      <c r="AOR345" s="49"/>
      <c r="AOS345" s="49"/>
      <c r="AOT345" s="49"/>
      <c r="AOU345" s="49"/>
      <c r="AOV345" s="49"/>
      <c r="AOW345" s="49"/>
      <c r="AOX345" s="49"/>
      <c r="AOY345" s="49"/>
      <c r="AOZ345" s="49"/>
      <c r="APA345" s="49"/>
      <c r="APB345" s="49"/>
      <c r="APC345" s="49"/>
      <c r="APD345" s="49"/>
      <c r="APE345" s="49"/>
      <c r="APF345" s="49"/>
      <c r="APG345" s="49"/>
      <c r="APH345" s="49"/>
      <c r="API345" s="49"/>
      <c r="APJ345" s="49"/>
      <c r="APK345" s="49"/>
      <c r="APL345" s="49"/>
      <c r="APM345" s="49"/>
      <c r="APN345" s="49"/>
      <c r="APO345" s="49"/>
      <c r="APP345" s="49"/>
      <c r="APQ345" s="49"/>
      <c r="APR345" s="49"/>
      <c r="APS345" s="49"/>
      <c r="APT345" s="49"/>
      <c r="APU345" s="49"/>
      <c r="APV345" s="49"/>
      <c r="APW345" s="49"/>
      <c r="APX345" s="49"/>
      <c r="APY345" s="49"/>
      <c r="APZ345" s="49"/>
      <c r="AQA345" s="49"/>
      <c r="AQB345" s="49"/>
      <c r="AQC345" s="49"/>
      <c r="AQD345" s="49"/>
      <c r="AQE345" s="49"/>
      <c r="AQF345" s="49"/>
      <c r="AQG345" s="49"/>
      <c r="AQH345" s="49"/>
      <c r="AQI345" s="49"/>
      <c r="AQJ345" s="49"/>
      <c r="AQK345" s="49"/>
      <c r="AQL345" s="49"/>
      <c r="AQM345" s="49"/>
      <c r="AQN345" s="49"/>
      <c r="AQO345" s="49"/>
      <c r="AQP345" s="49"/>
      <c r="AQQ345" s="49"/>
      <c r="AQR345" s="49"/>
      <c r="AQS345" s="49"/>
      <c r="AQT345" s="49"/>
      <c r="AQU345" s="49"/>
      <c r="AQV345" s="49"/>
      <c r="AQW345" s="49"/>
      <c r="AQX345" s="49"/>
      <c r="AQY345" s="49"/>
      <c r="AQZ345" s="49"/>
      <c r="ARA345" s="49"/>
      <c r="ARB345" s="49"/>
      <c r="ARC345" s="49"/>
      <c r="ARD345" s="49"/>
      <c r="ARE345" s="49"/>
      <c r="ARF345" s="49"/>
      <c r="ARG345" s="49"/>
      <c r="ARH345" s="49"/>
      <c r="ARI345" s="49"/>
      <c r="ARJ345" s="49"/>
      <c r="ARK345" s="49"/>
      <c r="ARL345" s="49"/>
      <c r="ARM345" s="49"/>
      <c r="ARN345" s="49"/>
      <c r="ARO345" s="49"/>
      <c r="ARP345" s="49"/>
      <c r="ARQ345" s="49"/>
      <c r="ARR345" s="49"/>
      <c r="ARS345" s="49"/>
      <c r="ART345" s="49"/>
      <c r="ARU345" s="49"/>
      <c r="ARV345" s="49"/>
      <c r="ARW345" s="49"/>
      <c r="ARX345" s="49"/>
      <c r="ARY345" s="49"/>
      <c r="ARZ345" s="49"/>
      <c r="ASA345" s="49"/>
      <c r="ASB345" s="49"/>
      <c r="ASC345" s="49"/>
      <c r="ASD345" s="49"/>
      <c r="ASE345" s="49"/>
      <c r="ASF345" s="49"/>
      <c r="ASG345" s="49"/>
      <c r="ASH345" s="49"/>
      <c r="ASI345" s="49"/>
      <c r="ASJ345" s="49"/>
      <c r="ASK345" s="49"/>
      <c r="ASL345" s="49"/>
      <c r="ASM345" s="49"/>
      <c r="ASN345" s="49"/>
      <c r="ASO345" s="49"/>
      <c r="ASP345" s="49"/>
      <c r="ASQ345" s="49"/>
      <c r="ASR345" s="49"/>
      <c r="ASS345" s="49"/>
      <c r="AST345" s="49"/>
      <c r="ASU345" s="49"/>
      <c r="ASV345" s="49"/>
      <c r="ASW345" s="49"/>
      <c r="ASX345" s="49"/>
      <c r="ASY345" s="49"/>
      <c r="ASZ345" s="49"/>
      <c r="ATA345" s="49"/>
      <c r="ATB345" s="49"/>
      <c r="ATC345" s="49"/>
      <c r="ATD345" s="49"/>
      <c r="ATE345" s="49"/>
      <c r="ATF345" s="49"/>
      <c r="ATG345" s="49"/>
      <c r="ATH345" s="49"/>
      <c r="ATI345" s="49"/>
      <c r="ATJ345" s="49"/>
      <c r="ATK345" s="49"/>
      <c r="ATL345" s="49"/>
      <c r="ATM345" s="49"/>
      <c r="ATN345" s="49"/>
      <c r="ATO345" s="49"/>
      <c r="ATP345" s="49"/>
      <c r="ATQ345" s="49"/>
      <c r="ATR345" s="49"/>
      <c r="ATS345" s="49"/>
      <c r="ATT345" s="49"/>
      <c r="ATU345" s="49"/>
      <c r="ATV345" s="49"/>
      <c r="ATW345" s="49"/>
      <c r="ATX345" s="49"/>
      <c r="ATY345" s="49"/>
      <c r="ATZ345" s="49"/>
      <c r="AUA345" s="49"/>
      <c r="AUB345" s="49"/>
      <c r="AUC345" s="49"/>
      <c r="AUD345" s="49"/>
      <c r="AUE345" s="49"/>
      <c r="AUF345" s="49"/>
      <c r="AUG345" s="49"/>
      <c r="AUH345" s="49"/>
      <c r="AUI345" s="49"/>
      <c r="AUJ345" s="49"/>
      <c r="AUK345" s="49"/>
      <c r="AUL345" s="49"/>
      <c r="AUM345" s="49"/>
      <c r="AUN345" s="49"/>
      <c r="AUO345" s="49"/>
      <c r="AUP345" s="49"/>
      <c r="AUQ345" s="49"/>
      <c r="AUR345" s="49"/>
      <c r="AUS345" s="49"/>
      <c r="AUT345" s="49"/>
      <c r="AUU345" s="49"/>
      <c r="AUV345" s="49"/>
      <c r="AUW345" s="49"/>
      <c r="AUX345" s="49"/>
      <c r="AUY345" s="49"/>
      <c r="AUZ345" s="49"/>
      <c r="AVA345" s="49"/>
      <c r="AVB345" s="49"/>
      <c r="AVC345" s="49"/>
      <c r="AVD345" s="49"/>
      <c r="AVE345" s="49"/>
      <c r="AVF345" s="49"/>
      <c r="AVG345" s="49"/>
      <c r="AVH345" s="49"/>
      <c r="AVI345" s="49"/>
      <c r="AVJ345" s="49"/>
      <c r="AVK345" s="49"/>
      <c r="AVL345" s="49"/>
      <c r="AVM345" s="49"/>
      <c r="AVN345" s="49"/>
      <c r="AVO345" s="49"/>
      <c r="AVP345" s="49"/>
      <c r="AVQ345" s="49"/>
      <c r="AVR345" s="49"/>
      <c r="AVS345" s="49"/>
      <c r="AVT345" s="49"/>
      <c r="AVU345" s="49"/>
      <c r="AVV345" s="49"/>
      <c r="AVW345" s="49"/>
      <c r="AVX345" s="49"/>
      <c r="AVY345" s="49"/>
      <c r="AVZ345" s="49"/>
      <c r="AWA345" s="49"/>
      <c r="AWB345" s="49"/>
      <c r="AWC345" s="49"/>
      <c r="AWD345" s="49"/>
      <c r="AWE345" s="49"/>
      <c r="AWF345" s="49"/>
      <c r="AWG345" s="49"/>
      <c r="AWH345" s="49"/>
      <c r="AWI345" s="49"/>
      <c r="AWJ345" s="49"/>
      <c r="AWK345" s="49"/>
      <c r="AWL345" s="49"/>
      <c r="AWM345" s="49"/>
      <c r="AWN345" s="49"/>
      <c r="AWO345" s="49"/>
      <c r="AWP345" s="49"/>
      <c r="AWQ345" s="49"/>
      <c r="AWR345" s="49"/>
      <c r="AWS345" s="49"/>
      <c r="AWT345" s="49"/>
      <c r="AWU345" s="49"/>
      <c r="AWV345" s="49"/>
      <c r="AWW345" s="49"/>
      <c r="AWX345" s="49"/>
      <c r="AWY345" s="49"/>
      <c r="AWZ345" s="49"/>
      <c r="AXA345" s="49"/>
      <c r="AXB345" s="49"/>
      <c r="AXC345" s="49"/>
      <c r="AXD345" s="49"/>
      <c r="AXE345" s="49"/>
      <c r="AXF345" s="49"/>
      <c r="AXG345" s="49"/>
      <c r="AXH345" s="49"/>
      <c r="AXI345" s="49"/>
      <c r="AXJ345" s="49"/>
      <c r="AXK345" s="49"/>
      <c r="AXL345" s="49"/>
      <c r="AXM345" s="49"/>
      <c r="AXN345" s="49"/>
      <c r="AXO345" s="49"/>
      <c r="AXP345" s="49"/>
      <c r="AXQ345" s="49"/>
      <c r="AXR345" s="49"/>
      <c r="AXS345" s="49"/>
      <c r="AXT345" s="49"/>
      <c r="AXU345" s="49"/>
      <c r="AXV345" s="49"/>
      <c r="AXW345" s="49"/>
      <c r="AXX345" s="49"/>
      <c r="AXY345" s="49"/>
      <c r="AXZ345" s="49"/>
      <c r="AYA345" s="49"/>
      <c r="AYB345" s="49"/>
      <c r="AYC345" s="49"/>
      <c r="AYD345" s="49"/>
      <c r="AYE345" s="49"/>
      <c r="AYF345" s="49"/>
      <c r="AYG345" s="49"/>
      <c r="AYH345" s="49"/>
      <c r="AYI345" s="49"/>
      <c r="AYJ345" s="49"/>
      <c r="AYK345" s="49"/>
      <c r="AYL345" s="49"/>
      <c r="AYM345" s="49"/>
      <c r="AYN345" s="49"/>
      <c r="AYO345" s="49"/>
      <c r="AYP345" s="49"/>
      <c r="AYQ345" s="49"/>
      <c r="AYR345" s="49"/>
      <c r="AYS345" s="49"/>
      <c r="AYT345" s="49"/>
      <c r="AYU345" s="49"/>
      <c r="AYV345" s="49"/>
      <c r="AYW345" s="49"/>
      <c r="AYX345" s="49"/>
      <c r="AYY345" s="49"/>
      <c r="AYZ345" s="49"/>
      <c r="AZA345" s="49"/>
      <c r="AZB345" s="49"/>
      <c r="AZC345" s="49"/>
      <c r="AZD345" s="49"/>
      <c r="AZE345" s="49"/>
      <c r="AZF345" s="49"/>
      <c r="AZG345" s="49"/>
      <c r="AZH345" s="49"/>
      <c r="AZI345" s="49"/>
      <c r="AZJ345" s="49"/>
      <c r="AZK345" s="49"/>
      <c r="AZL345" s="49"/>
      <c r="AZM345" s="49"/>
      <c r="AZN345" s="49"/>
      <c r="AZO345" s="49"/>
      <c r="AZP345" s="49"/>
      <c r="AZQ345" s="49"/>
      <c r="AZR345" s="49"/>
      <c r="AZS345" s="49"/>
      <c r="AZT345" s="49"/>
      <c r="AZU345" s="49"/>
      <c r="AZV345" s="49"/>
      <c r="AZW345" s="49"/>
      <c r="AZX345" s="49"/>
      <c r="AZY345" s="49"/>
      <c r="AZZ345" s="49"/>
      <c r="BAA345" s="49"/>
      <c r="BAB345" s="49"/>
      <c r="BAC345" s="49"/>
      <c r="BAD345" s="49"/>
      <c r="BAE345" s="49"/>
      <c r="BAF345" s="49"/>
      <c r="BAG345" s="49"/>
      <c r="BAH345" s="49"/>
      <c r="BAI345" s="49"/>
      <c r="BAJ345" s="49"/>
      <c r="BAK345" s="49"/>
      <c r="BAL345" s="49"/>
      <c r="BAM345" s="49"/>
      <c r="BAN345" s="49"/>
      <c r="BAO345" s="49"/>
      <c r="BAP345" s="49"/>
      <c r="BAQ345" s="49"/>
      <c r="BAR345" s="49"/>
      <c r="BAS345" s="49"/>
      <c r="BAT345" s="49"/>
      <c r="BAU345" s="49"/>
      <c r="BAV345" s="49"/>
      <c r="BAW345" s="49"/>
      <c r="BAX345" s="49"/>
      <c r="BAY345" s="49"/>
      <c r="BAZ345" s="49"/>
      <c r="BBA345" s="49"/>
      <c r="BBB345" s="49"/>
      <c r="BBC345" s="49"/>
      <c r="BBD345" s="49"/>
      <c r="BBE345" s="49"/>
      <c r="BBF345" s="49"/>
      <c r="BBG345" s="49"/>
      <c r="BBH345" s="49"/>
      <c r="BBI345" s="49"/>
      <c r="BBJ345" s="49"/>
      <c r="BBK345" s="49"/>
      <c r="BBL345" s="49"/>
      <c r="BBM345" s="49"/>
      <c r="BBN345" s="49"/>
      <c r="BBO345" s="49"/>
      <c r="BBP345" s="49"/>
      <c r="BBQ345" s="49"/>
      <c r="BBR345" s="49"/>
      <c r="BBS345" s="49"/>
      <c r="BBT345" s="49"/>
      <c r="BBU345" s="49"/>
      <c r="BBV345" s="49"/>
      <c r="BBW345" s="49"/>
      <c r="BBX345" s="49"/>
      <c r="BBY345" s="49"/>
      <c r="BBZ345" s="49"/>
      <c r="BCA345" s="49"/>
      <c r="BCB345" s="49"/>
      <c r="BCC345" s="49"/>
      <c r="BCD345" s="49"/>
      <c r="BCE345" s="49"/>
      <c r="BCF345" s="49"/>
      <c r="BCG345" s="49"/>
      <c r="BCH345" s="49"/>
      <c r="BCI345" s="49"/>
      <c r="BCJ345" s="49"/>
      <c r="BCK345" s="49"/>
      <c r="BCL345" s="49"/>
      <c r="BCM345" s="49"/>
      <c r="BCN345" s="49"/>
      <c r="BCO345" s="49"/>
      <c r="BCP345" s="49"/>
      <c r="BCQ345" s="49"/>
      <c r="BCR345" s="49"/>
      <c r="BCS345" s="49"/>
      <c r="BCT345" s="49"/>
      <c r="BCU345" s="49"/>
      <c r="BCV345" s="49"/>
      <c r="BCW345" s="49"/>
      <c r="BCX345" s="49"/>
      <c r="BCY345" s="49"/>
      <c r="BCZ345" s="49"/>
      <c r="BDA345" s="49"/>
      <c r="BDB345" s="49"/>
      <c r="BDC345" s="49"/>
      <c r="BDD345" s="49"/>
      <c r="BDE345" s="49"/>
      <c r="BDF345" s="49"/>
      <c r="BDG345" s="49"/>
      <c r="BDH345" s="49"/>
      <c r="BDI345" s="49"/>
      <c r="BDJ345" s="49"/>
      <c r="BDK345" s="49"/>
      <c r="BDL345" s="49"/>
      <c r="BDM345" s="49"/>
      <c r="BDN345" s="49"/>
      <c r="BDO345" s="49"/>
      <c r="BDP345" s="49"/>
      <c r="BDQ345" s="49"/>
      <c r="BDR345" s="49"/>
      <c r="BDS345" s="49"/>
      <c r="BDT345" s="49"/>
      <c r="BDU345" s="49"/>
      <c r="BDV345" s="49"/>
      <c r="BDW345" s="49"/>
      <c r="BDX345" s="49"/>
      <c r="BDY345" s="49"/>
      <c r="BDZ345" s="49"/>
      <c r="BEA345" s="49"/>
      <c r="BEB345" s="49"/>
      <c r="BEC345" s="49"/>
      <c r="BED345" s="49"/>
      <c r="BEE345" s="49"/>
      <c r="BEF345" s="49"/>
      <c r="BEG345" s="49"/>
      <c r="BEH345" s="49"/>
      <c r="BEI345" s="49"/>
      <c r="BEJ345" s="49"/>
      <c r="BEK345" s="49"/>
      <c r="BEL345" s="49"/>
      <c r="BEM345" s="49"/>
      <c r="BEN345" s="49"/>
      <c r="BEO345" s="49"/>
      <c r="BEP345" s="49"/>
      <c r="BEQ345" s="49"/>
      <c r="BER345" s="49"/>
      <c r="BES345" s="49"/>
      <c r="BET345" s="49"/>
      <c r="BEU345" s="49"/>
      <c r="BEV345" s="49"/>
      <c r="BEW345" s="49"/>
      <c r="BEX345" s="49"/>
      <c r="BEY345" s="49"/>
      <c r="BEZ345" s="49"/>
      <c r="BFA345" s="49"/>
      <c r="BFB345" s="49"/>
      <c r="BFC345" s="49"/>
      <c r="BFD345" s="49"/>
      <c r="BFE345" s="49"/>
      <c r="BFF345" s="49"/>
      <c r="BFG345" s="49"/>
      <c r="BFH345" s="49"/>
      <c r="BFI345" s="49"/>
      <c r="BFJ345" s="49"/>
      <c r="BFK345" s="49"/>
      <c r="BFL345" s="49"/>
      <c r="BFM345" s="49"/>
      <c r="BFN345" s="49"/>
      <c r="BFO345" s="49"/>
      <c r="BFP345" s="49"/>
      <c r="BFQ345" s="49"/>
      <c r="BFR345" s="49"/>
      <c r="BFS345" s="49"/>
      <c r="BFT345" s="49"/>
      <c r="BFU345" s="49"/>
      <c r="BFV345" s="49"/>
      <c r="BFW345" s="49"/>
      <c r="BFX345" s="49"/>
      <c r="BFY345" s="49"/>
      <c r="BFZ345" s="49"/>
      <c r="BGA345" s="49"/>
      <c r="BGB345" s="49"/>
      <c r="BGC345" s="49"/>
      <c r="BGD345" s="49"/>
      <c r="BGE345" s="49"/>
      <c r="BGF345" s="49"/>
      <c r="BGG345" s="49"/>
      <c r="BGH345" s="49"/>
      <c r="BGI345" s="49"/>
      <c r="BGJ345" s="49"/>
      <c r="BGK345" s="49"/>
      <c r="BGL345" s="49"/>
      <c r="BGM345" s="49"/>
      <c r="BGN345" s="49"/>
      <c r="BGO345" s="49"/>
      <c r="BGP345" s="49"/>
      <c r="BGQ345" s="49"/>
      <c r="BGR345" s="49"/>
      <c r="BGS345" s="49"/>
      <c r="BGT345" s="49"/>
      <c r="BGU345" s="49"/>
      <c r="BGV345" s="49"/>
      <c r="BGW345" s="49"/>
      <c r="BGX345" s="49"/>
      <c r="BGY345" s="49"/>
      <c r="BGZ345" s="49"/>
      <c r="BHA345" s="49"/>
      <c r="BHB345" s="49"/>
      <c r="BHC345" s="49"/>
      <c r="BHD345" s="49"/>
      <c r="BHE345" s="49"/>
      <c r="BHF345" s="49"/>
      <c r="BHG345" s="49"/>
      <c r="BHH345" s="49"/>
      <c r="BHI345" s="49"/>
      <c r="BHJ345" s="49"/>
      <c r="BHK345" s="49"/>
      <c r="BHL345" s="49"/>
      <c r="BHM345" s="49"/>
      <c r="BHN345" s="49"/>
      <c r="BHO345" s="49"/>
      <c r="BHP345" s="49"/>
      <c r="BHQ345" s="49"/>
      <c r="BHR345" s="49"/>
      <c r="BHS345" s="49"/>
      <c r="BHT345" s="49"/>
      <c r="BHU345" s="49"/>
      <c r="BHV345" s="49"/>
      <c r="BHW345" s="49"/>
      <c r="BHX345" s="49"/>
      <c r="BHY345" s="49"/>
      <c r="BHZ345" s="49"/>
      <c r="BIA345" s="49"/>
      <c r="BIB345" s="49"/>
      <c r="BIC345" s="49"/>
      <c r="BID345" s="49"/>
      <c r="BIE345" s="49"/>
      <c r="BIF345" s="49"/>
      <c r="BIG345" s="49"/>
      <c r="BIH345" s="49"/>
      <c r="BII345" s="49"/>
      <c r="BIJ345" s="49"/>
      <c r="BIK345" s="49"/>
      <c r="BIL345" s="49"/>
      <c r="BIM345" s="49"/>
      <c r="BIN345" s="49"/>
      <c r="BIO345" s="49"/>
      <c r="BIP345" s="49"/>
      <c r="BIQ345" s="49"/>
      <c r="BIR345" s="49"/>
      <c r="BIS345" s="49"/>
      <c r="BIT345" s="49"/>
      <c r="BIU345" s="49"/>
      <c r="BIV345" s="49"/>
      <c r="BIW345" s="49"/>
      <c r="BIX345" s="49"/>
      <c r="BIY345" s="49"/>
      <c r="BIZ345" s="49"/>
      <c r="BJA345" s="49"/>
      <c r="BJB345" s="49"/>
      <c r="BJC345" s="49"/>
      <c r="BJD345" s="49"/>
      <c r="BJE345" s="49"/>
      <c r="BJF345" s="49"/>
      <c r="BJG345" s="49"/>
      <c r="BJH345" s="49"/>
      <c r="BJI345" s="49"/>
      <c r="BJJ345" s="49"/>
      <c r="BJK345" s="49"/>
      <c r="BJL345" s="49"/>
      <c r="BJM345" s="49"/>
      <c r="BJN345" s="49"/>
      <c r="BJO345" s="49"/>
      <c r="BJP345" s="49"/>
      <c r="BJQ345" s="49"/>
      <c r="BJR345" s="49"/>
      <c r="BJS345" s="49"/>
      <c r="BJT345" s="49"/>
      <c r="BJU345" s="49"/>
      <c r="BJV345" s="49"/>
      <c r="BJW345" s="49"/>
      <c r="BJX345" s="49"/>
      <c r="BJY345" s="49"/>
      <c r="BJZ345" s="49"/>
      <c r="BKA345" s="49"/>
      <c r="BKB345" s="49"/>
      <c r="BKC345" s="49"/>
      <c r="BKD345" s="49"/>
      <c r="BKE345" s="49"/>
      <c r="BKF345" s="49"/>
      <c r="BKG345" s="49"/>
      <c r="BKH345" s="49"/>
      <c r="BKI345" s="49"/>
      <c r="BKJ345" s="49"/>
      <c r="BKK345" s="49"/>
      <c r="BKL345" s="49"/>
      <c r="BKM345" s="49"/>
      <c r="BKN345" s="49"/>
      <c r="BKO345" s="49"/>
      <c r="BKP345" s="49"/>
      <c r="BKQ345" s="49"/>
      <c r="BKR345" s="49"/>
      <c r="BKS345" s="49"/>
      <c r="BKT345" s="49"/>
      <c r="BKU345" s="49"/>
      <c r="BKV345" s="49"/>
      <c r="BKW345" s="49"/>
      <c r="BKX345" s="49"/>
      <c r="BKY345" s="49"/>
      <c r="BKZ345" s="49"/>
      <c r="BLA345" s="49"/>
      <c r="BLB345" s="49"/>
      <c r="BLC345" s="49"/>
      <c r="BLD345" s="49"/>
      <c r="BLE345" s="49"/>
      <c r="BLF345" s="49"/>
      <c r="BLG345" s="49"/>
      <c r="BLH345" s="49"/>
      <c r="BLI345" s="49"/>
      <c r="BLJ345" s="49"/>
      <c r="BLK345" s="49"/>
      <c r="BLL345" s="49"/>
      <c r="BLM345" s="49"/>
      <c r="BLN345" s="49"/>
      <c r="BLO345" s="49"/>
      <c r="BLP345" s="49"/>
      <c r="BLQ345" s="49"/>
      <c r="BLR345" s="49"/>
      <c r="BLS345" s="49"/>
      <c r="BLT345" s="49"/>
      <c r="BLU345" s="49"/>
      <c r="BLV345" s="49"/>
      <c r="BLW345" s="49"/>
      <c r="BLX345" s="49"/>
      <c r="BLY345" s="49"/>
      <c r="BLZ345" s="49"/>
      <c r="BMA345" s="49"/>
      <c r="BMB345" s="49"/>
      <c r="BMC345" s="49"/>
      <c r="BMD345" s="49"/>
      <c r="BME345" s="49"/>
      <c r="BMF345" s="49"/>
      <c r="BMG345" s="49"/>
      <c r="BMH345" s="49"/>
      <c r="BMI345" s="49"/>
      <c r="BMJ345" s="49"/>
      <c r="BMK345" s="49"/>
      <c r="BML345" s="49"/>
      <c r="BMM345" s="49"/>
      <c r="BMN345" s="49"/>
      <c r="BMO345" s="49"/>
      <c r="BMP345" s="49"/>
      <c r="BMQ345" s="49"/>
      <c r="BMR345" s="49"/>
      <c r="BMS345" s="49"/>
      <c r="BMT345" s="49"/>
      <c r="BMU345" s="49"/>
      <c r="BMV345" s="49"/>
      <c r="BMW345" s="49"/>
      <c r="BMX345" s="49"/>
      <c r="BMY345" s="49"/>
      <c r="BMZ345" s="49"/>
      <c r="BNA345" s="49"/>
      <c r="BNB345" s="49"/>
      <c r="BNC345" s="49"/>
      <c r="BND345" s="49"/>
      <c r="BNE345" s="49"/>
      <c r="BNF345" s="49"/>
      <c r="BNG345" s="49"/>
      <c r="BNH345" s="49"/>
      <c r="BNI345" s="49"/>
      <c r="BNJ345" s="49"/>
      <c r="BNK345" s="49"/>
      <c r="BNL345" s="49"/>
      <c r="BNM345" s="49"/>
      <c r="BNN345" s="49"/>
      <c r="BNO345" s="49"/>
      <c r="BNP345" s="49"/>
      <c r="BNQ345" s="49"/>
      <c r="BNR345" s="49"/>
      <c r="BNS345" s="49"/>
      <c r="BNT345" s="49"/>
      <c r="BNU345" s="49"/>
      <c r="BNV345" s="49"/>
      <c r="BNW345" s="49"/>
      <c r="BNX345" s="49"/>
      <c r="BNY345" s="49"/>
      <c r="BNZ345" s="49"/>
      <c r="BOA345" s="49"/>
      <c r="BOB345" s="49"/>
      <c r="BOC345" s="49"/>
      <c r="BOD345" s="49"/>
      <c r="BOE345" s="49"/>
      <c r="BOF345" s="49"/>
      <c r="BOG345" s="49"/>
      <c r="BOH345" s="49"/>
      <c r="BOI345" s="49"/>
      <c r="BOJ345" s="49"/>
      <c r="BOK345" s="49"/>
      <c r="BOL345" s="49"/>
      <c r="BOM345" s="49"/>
      <c r="BON345" s="49"/>
      <c r="BOO345" s="49"/>
      <c r="BOP345" s="49"/>
      <c r="BOQ345" s="49"/>
      <c r="BOR345" s="49"/>
      <c r="BOS345" s="49"/>
      <c r="BOT345" s="49"/>
      <c r="BOU345" s="49"/>
      <c r="BOV345" s="49"/>
      <c r="BOW345" s="49"/>
      <c r="BOX345" s="49"/>
      <c r="BOY345" s="49"/>
      <c r="BOZ345" s="49"/>
      <c r="BPA345" s="49"/>
      <c r="BPB345" s="49"/>
      <c r="BPC345" s="49"/>
      <c r="BPD345" s="49"/>
      <c r="BPE345" s="49"/>
      <c r="BPF345" s="49"/>
      <c r="BPG345" s="49"/>
      <c r="BPH345" s="49"/>
      <c r="BPI345" s="49"/>
      <c r="BPJ345" s="49"/>
      <c r="BPK345" s="49"/>
      <c r="BPL345" s="49"/>
      <c r="BPM345" s="49"/>
      <c r="BPN345" s="49"/>
      <c r="BPO345" s="49"/>
      <c r="BPP345" s="49"/>
      <c r="BPQ345" s="49"/>
      <c r="BPR345" s="49"/>
      <c r="BPS345" s="49"/>
      <c r="BPT345" s="49"/>
      <c r="BPU345" s="49"/>
      <c r="BPV345" s="49"/>
      <c r="BPW345" s="49"/>
      <c r="BPX345" s="49"/>
      <c r="BPY345" s="49"/>
      <c r="BPZ345" s="49"/>
      <c r="BQA345" s="49"/>
      <c r="BQB345" s="49"/>
      <c r="BQC345" s="49"/>
      <c r="BQD345" s="49"/>
      <c r="BQE345" s="49"/>
      <c r="BQF345" s="49"/>
      <c r="BQG345" s="49"/>
      <c r="BQH345" s="49"/>
      <c r="BQI345" s="49"/>
      <c r="BQJ345" s="49"/>
      <c r="BQK345" s="49"/>
      <c r="BQL345" s="49"/>
      <c r="BQM345" s="49"/>
      <c r="BQN345" s="49"/>
      <c r="BQO345" s="49"/>
      <c r="BQP345" s="49"/>
      <c r="BQQ345" s="49"/>
      <c r="BQR345" s="49"/>
      <c r="BQS345" s="49"/>
      <c r="BQT345" s="49"/>
      <c r="BQU345" s="49"/>
      <c r="BQV345" s="49"/>
      <c r="BQW345" s="49"/>
      <c r="BQX345" s="49"/>
      <c r="BQY345" s="49"/>
      <c r="BQZ345" s="49"/>
      <c r="BRA345" s="49"/>
      <c r="BRB345" s="49"/>
      <c r="BRC345" s="49"/>
      <c r="BRD345" s="49"/>
      <c r="BRE345" s="49"/>
      <c r="BRF345" s="49"/>
      <c r="BRG345" s="49"/>
      <c r="BRH345" s="49"/>
      <c r="BRI345" s="49"/>
      <c r="BRJ345" s="49"/>
      <c r="BRK345" s="49"/>
      <c r="BRL345" s="49"/>
      <c r="BRM345" s="49"/>
      <c r="BRN345" s="49"/>
      <c r="BRO345" s="49"/>
      <c r="BRP345" s="49"/>
      <c r="BRQ345" s="49"/>
      <c r="BRR345" s="49"/>
      <c r="BRS345" s="49"/>
      <c r="BRT345" s="49"/>
      <c r="BRU345" s="49"/>
      <c r="BRV345" s="49"/>
      <c r="BRW345" s="49"/>
      <c r="BRX345" s="49"/>
      <c r="BRY345" s="49"/>
      <c r="BRZ345" s="49"/>
      <c r="BSA345" s="49"/>
      <c r="BSB345" s="49"/>
      <c r="BSC345" s="49"/>
      <c r="BSD345" s="49"/>
      <c r="BSE345" s="49"/>
      <c r="BSF345" s="49"/>
      <c r="BSG345" s="49"/>
      <c r="BSH345" s="49"/>
      <c r="BSI345" s="49"/>
      <c r="BSJ345" s="49"/>
      <c r="BSK345" s="49"/>
      <c r="BSL345" s="49"/>
      <c r="BSM345" s="49"/>
      <c r="BSN345" s="49"/>
      <c r="BSO345" s="49"/>
      <c r="BSP345" s="49"/>
      <c r="BSQ345" s="49"/>
      <c r="BSR345" s="49"/>
      <c r="BSS345" s="49"/>
      <c r="BST345" s="49"/>
      <c r="BSU345" s="49"/>
      <c r="BSV345" s="49"/>
      <c r="BSW345" s="49"/>
      <c r="BSX345" s="49"/>
      <c r="BSY345" s="49"/>
      <c r="BSZ345" s="49"/>
      <c r="BTA345" s="49"/>
      <c r="BTB345" s="49"/>
      <c r="BTC345" s="49"/>
      <c r="BTD345" s="49"/>
      <c r="BTE345" s="49"/>
      <c r="BTF345" s="49"/>
      <c r="BTG345" s="49"/>
      <c r="BTH345" s="49"/>
      <c r="BTI345" s="49"/>
      <c r="BTJ345" s="49"/>
      <c r="BTK345" s="49"/>
      <c r="BTL345" s="49"/>
      <c r="BTM345" s="49"/>
      <c r="BTN345" s="49"/>
      <c r="BTO345" s="49"/>
      <c r="BTP345" s="49"/>
      <c r="BTQ345" s="49"/>
      <c r="BTR345" s="49"/>
      <c r="BTS345" s="49"/>
      <c r="BTT345" s="49"/>
      <c r="BTU345" s="49"/>
      <c r="BTV345" s="49"/>
      <c r="BTW345" s="49"/>
      <c r="BTX345" s="49"/>
      <c r="BTY345" s="49"/>
      <c r="BTZ345" s="49"/>
      <c r="BUA345" s="49"/>
      <c r="BUB345" s="49"/>
      <c r="BUC345" s="49"/>
      <c r="BUD345" s="49"/>
      <c r="BUE345" s="49"/>
      <c r="BUF345" s="49"/>
      <c r="BUG345" s="49"/>
      <c r="BUH345" s="49"/>
      <c r="BUI345" s="49"/>
      <c r="BUJ345" s="49"/>
      <c r="BUK345" s="49"/>
      <c r="BUL345" s="49"/>
      <c r="BUM345" s="49"/>
      <c r="BUN345" s="49"/>
      <c r="BUO345" s="49"/>
      <c r="BUP345" s="49"/>
      <c r="BUQ345" s="49"/>
      <c r="BUR345" s="49"/>
      <c r="BUS345" s="49"/>
      <c r="BUT345" s="49"/>
      <c r="BUU345" s="49"/>
      <c r="BUV345" s="49"/>
      <c r="BUW345" s="49"/>
      <c r="BUX345" s="49"/>
      <c r="BUY345" s="49"/>
      <c r="BUZ345" s="49"/>
      <c r="BVA345" s="49"/>
      <c r="BVB345" s="49"/>
      <c r="BVC345" s="49"/>
      <c r="BVD345" s="49"/>
      <c r="BVE345" s="49"/>
      <c r="BVF345" s="49"/>
      <c r="BVG345" s="49"/>
      <c r="BVH345" s="49"/>
      <c r="BVI345" s="49"/>
      <c r="BVJ345" s="49"/>
      <c r="BVK345" s="49"/>
      <c r="BVL345" s="49"/>
      <c r="BVM345" s="49"/>
      <c r="BVN345" s="49"/>
      <c r="BVO345" s="49"/>
      <c r="BVP345" s="49"/>
      <c r="BVQ345" s="49"/>
      <c r="BVR345" s="49"/>
      <c r="BVS345" s="49"/>
      <c r="BVT345" s="49"/>
      <c r="BVU345" s="49"/>
      <c r="BVV345" s="49"/>
      <c r="BVW345" s="49"/>
      <c r="BVX345" s="49"/>
      <c r="BVY345" s="49"/>
      <c r="BVZ345" s="49"/>
      <c r="BWA345" s="49"/>
      <c r="BWB345" s="49"/>
      <c r="BWC345" s="49"/>
      <c r="BWD345" s="49"/>
      <c r="BWE345" s="49"/>
      <c r="BWF345" s="49"/>
      <c r="BWG345" s="49"/>
      <c r="BWH345" s="49"/>
      <c r="BWI345" s="49"/>
      <c r="BWJ345" s="49"/>
      <c r="BWK345" s="49"/>
      <c r="BWL345" s="49"/>
      <c r="BWM345" s="49"/>
      <c r="BWN345" s="49"/>
      <c r="BWO345" s="49"/>
      <c r="BWP345" s="49"/>
      <c r="BWQ345" s="49"/>
      <c r="BWR345" s="49"/>
      <c r="BWS345" s="49"/>
      <c r="BWT345" s="49"/>
      <c r="BWU345" s="49"/>
      <c r="BWV345" s="49"/>
      <c r="BWW345" s="49"/>
      <c r="BWX345" s="49"/>
      <c r="BWY345" s="49"/>
      <c r="BWZ345" s="49"/>
      <c r="BXA345" s="49"/>
      <c r="BXB345" s="49"/>
      <c r="BXC345" s="49"/>
      <c r="BXD345" s="49"/>
      <c r="BXE345" s="49"/>
      <c r="BXF345" s="49"/>
      <c r="BXG345" s="49"/>
      <c r="BXH345" s="49"/>
      <c r="BXI345" s="49"/>
      <c r="BXJ345" s="49"/>
      <c r="BXK345" s="49"/>
      <c r="BXL345" s="49"/>
      <c r="BXM345" s="49"/>
      <c r="BXN345" s="49"/>
      <c r="BXO345" s="49"/>
      <c r="BXP345" s="49"/>
      <c r="BXQ345" s="49"/>
      <c r="BXR345" s="49"/>
      <c r="BXS345" s="49"/>
      <c r="BXT345" s="49"/>
      <c r="BXU345" s="49"/>
      <c r="BXV345" s="49"/>
      <c r="BXW345" s="49"/>
      <c r="BXX345" s="49"/>
      <c r="BXY345" s="49"/>
      <c r="BXZ345" s="49"/>
      <c r="BYA345" s="49"/>
      <c r="BYB345" s="49"/>
      <c r="BYC345" s="49"/>
      <c r="BYD345" s="49"/>
      <c r="BYE345" s="49"/>
      <c r="BYF345" s="49"/>
      <c r="BYG345" s="49"/>
      <c r="BYH345" s="49"/>
      <c r="BYI345" s="49"/>
      <c r="BYJ345" s="49"/>
      <c r="BYK345" s="49"/>
      <c r="BYL345" s="49"/>
      <c r="BYM345" s="49"/>
      <c r="BYN345" s="49"/>
      <c r="BYO345" s="49"/>
      <c r="BYP345" s="49"/>
      <c r="BYQ345" s="49"/>
      <c r="BYR345" s="49"/>
      <c r="BYS345" s="49"/>
      <c r="BYT345" s="49"/>
      <c r="BYU345" s="49"/>
      <c r="BYV345" s="49"/>
      <c r="BYW345" s="49"/>
      <c r="BYX345" s="49"/>
      <c r="BYY345" s="49"/>
      <c r="BYZ345" s="49"/>
      <c r="BZA345" s="49"/>
      <c r="BZB345" s="49"/>
      <c r="BZC345" s="49"/>
      <c r="BZD345" s="49"/>
      <c r="BZE345" s="49"/>
      <c r="BZF345" s="49"/>
      <c r="BZG345" s="49"/>
      <c r="BZH345" s="49"/>
      <c r="BZI345" s="49"/>
      <c r="BZJ345" s="49"/>
      <c r="BZK345" s="49"/>
      <c r="BZL345" s="49"/>
      <c r="BZM345" s="49"/>
      <c r="BZN345" s="49"/>
      <c r="BZO345" s="49"/>
      <c r="BZP345" s="49"/>
      <c r="BZQ345" s="49"/>
      <c r="BZR345" s="49"/>
      <c r="BZS345" s="49"/>
      <c r="BZT345" s="49"/>
      <c r="BZU345" s="49"/>
      <c r="BZV345" s="49"/>
      <c r="BZW345" s="49"/>
      <c r="BZX345" s="49"/>
      <c r="BZY345" s="49"/>
      <c r="BZZ345" s="49"/>
      <c r="CAA345" s="49"/>
      <c r="CAB345" s="49"/>
      <c r="CAC345" s="49"/>
      <c r="CAD345" s="49"/>
      <c r="CAE345" s="49"/>
      <c r="CAF345" s="49"/>
      <c r="CAG345" s="49"/>
      <c r="CAH345" s="49"/>
      <c r="CAI345" s="49"/>
      <c r="CAJ345" s="49"/>
      <c r="CAK345" s="49"/>
      <c r="CAL345" s="49"/>
      <c r="CAM345" s="49"/>
      <c r="CAN345" s="49"/>
      <c r="CAO345" s="49"/>
      <c r="CAP345" s="49"/>
      <c r="CAQ345" s="49"/>
      <c r="CAR345" s="49"/>
      <c r="CAS345" s="49"/>
      <c r="CAT345" s="49"/>
      <c r="CAU345" s="49"/>
      <c r="CAV345" s="49"/>
      <c r="CAW345" s="49"/>
      <c r="CAX345" s="49"/>
      <c r="CAY345" s="49"/>
      <c r="CAZ345" s="49"/>
      <c r="CBA345" s="49"/>
      <c r="CBB345" s="49"/>
      <c r="CBC345" s="49"/>
      <c r="CBD345" s="49"/>
      <c r="CBE345" s="49"/>
      <c r="CBF345" s="49"/>
      <c r="CBG345" s="49"/>
      <c r="CBH345" s="49"/>
      <c r="CBI345" s="49"/>
      <c r="CBJ345" s="49"/>
      <c r="CBK345" s="49"/>
      <c r="CBL345" s="49"/>
      <c r="CBM345" s="49"/>
      <c r="CBN345" s="49"/>
      <c r="CBO345" s="49"/>
      <c r="CBP345" s="49"/>
      <c r="CBQ345" s="49"/>
      <c r="CBR345" s="49"/>
      <c r="CBS345" s="49"/>
      <c r="CBT345" s="49"/>
      <c r="CBU345" s="49"/>
      <c r="CBV345" s="49"/>
      <c r="CBW345" s="49"/>
      <c r="CBX345" s="49"/>
      <c r="CBY345" s="49"/>
      <c r="CBZ345" s="49"/>
      <c r="CCA345" s="49"/>
      <c r="CCB345" s="49"/>
      <c r="CCC345" s="49"/>
      <c r="CCD345" s="49"/>
      <c r="CCE345" s="49"/>
      <c r="CCF345" s="49"/>
      <c r="CCG345" s="49"/>
      <c r="CCH345" s="49"/>
      <c r="CCI345" s="49"/>
      <c r="CCJ345" s="49"/>
      <c r="CCK345" s="49"/>
      <c r="CCL345" s="49"/>
      <c r="CCM345" s="49"/>
      <c r="CCN345" s="49"/>
      <c r="CCO345" s="49"/>
      <c r="CCP345" s="49"/>
      <c r="CCQ345" s="49"/>
      <c r="CCR345" s="49"/>
      <c r="CCS345" s="49"/>
      <c r="CCT345" s="49"/>
      <c r="CCU345" s="49"/>
      <c r="CCV345" s="49"/>
      <c r="CCW345" s="49"/>
      <c r="CCX345" s="49"/>
      <c r="CCY345" s="49"/>
      <c r="CCZ345" s="49"/>
      <c r="CDA345" s="49"/>
      <c r="CDB345" s="49"/>
      <c r="CDC345" s="49"/>
      <c r="CDD345" s="49"/>
      <c r="CDE345" s="49"/>
      <c r="CDF345" s="49"/>
      <c r="CDG345" s="49"/>
      <c r="CDH345" s="49"/>
      <c r="CDI345" s="49"/>
      <c r="CDJ345" s="49"/>
      <c r="CDK345" s="49"/>
      <c r="CDL345" s="49"/>
      <c r="CDM345" s="49"/>
      <c r="CDN345" s="49"/>
      <c r="CDO345" s="49"/>
      <c r="CDP345" s="49"/>
      <c r="CDQ345" s="49"/>
      <c r="CDR345" s="49"/>
      <c r="CDS345" s="49"/>
      <c r="CDT345" s="49"/>
      <c r="CDU345" s="49"/>
      <c r="CDV345" s="49"/>
      <c r="CDW345" s="49"/>
      <c r="CDX345" s="49"/>
      <c r="CDY345" s="49"/>
      <c r="CDZ345" s="49"/>
      <c r="CEA345" s="49"/>
      <c r="CEB345" s="49"/>
      <c r="CEC345" s="49"/>
      <c r="CED345" s="49"/>
      <c r="CEE345" s="49"/>
      <c r="CEF345" s="49"/>
      <c r="CEG345" s="49"/>
      <c r="CEH345" s="49"/>
      <c r="CEI345" s="49"/>
      <c r="CEJ345" s="49"/>
      <c r="CEK345" s="49"/>
      <c r="CEL345" s="49"/>
      <c r="CEM345" s="49"/>
      <c r="CEN345" s="49"/>
      <c r="CEO345" s="49"/>
      <c r="CEP345" s="49"/>
      <c r="CEQ345" s="49"/>
      <c r="CER345" s="49"/>
      <c r="CES345" s="49"/>
      <c r="CET345" s="49"/>
      <c r="CEU345" s="49"/>
      <c r="CEV345" s="49"/>
      <c r="CEW345" s="49"/>
      <c r="CEX345" s="49"/>
      <c r="CEY345" s="49"/>
      <c r="CEZ345" s="49"/>
      <c r="CFA345" s="49"/>
      <c r="CFB345" s="49"/>
      <c r="CFC345" s="49"/>
      <c r="CFD345" s="49"/>
      <c r="CFE345" s="49"/>
      <c r="CFF345" s="49"/>
      <c r="CFG345" s="49"/>
      <c r="CFH345" s="49"/>
      <c r="CFI345" s="49"/>
      <c r="CFJ345" s="49"/>
      <c r="CFK345" s="49"/>
      <c r="CFL345" s="49"/>
      <c r="CFM345" s="49"/>
      <c r="CFN345" s="49"/>
      <c r="CFO345" s="49"/>
      <c r="CFP345" s="49"/>
      <c r="CFQ345" s="49"/>
      <c r="CFR345" s="49"/>
      <c r="CFS345" s="49"/>
      <c r="CFT345" s="49"/>
      <c r="CFU345" s="49"/>
      <c r="CFV345" s="49"/>
      <c r="CFW345" s="49"/>
      <c r="CFX345" s="49"/>
      <c r="CFY345" s="49"/>
      <c r="CFZ345" s="49"/>
      <c r="CGA345" s="49"/>
      <c r="CGB345" s="49"/>
      <c r="CGC345" s="49"/>
      <c r="CGD345" s="49"/>
      <c r="CGE345" s="49"/>
      <c r="CGF345" s="49"/>
      <c r="CGG345" s="49"/>
      <c r="CGH345" s="49"/>
      <c r="CGI345" s="49"/>
      <c r="CGJ345" s="49"/>
      <c r="CGK345" s="49"/>
      <c r="CGL345" s="49"/>
      <c r="CGM345" s="49"/>
      <c r="CGN345" s="49"/>
      <c r="CGO345" s="49"/>
      <c r="CGP345" s="49"/>
      <c r="CGQ345" s="49"/>
      <c r="CGR345" s="49"/>
      <c r="CGS345" s="49"/>
      <c r="CGT345" s="49"/>
      <c r="CGU345" s="49"/>
      <c r="CGV345" s="49"/>
      <c r="CGW345" s="49"/>
      <c r="CGX345" s="49"/>
      <c r="CGY345" s="49"/>
      <c r="CGZ345" s="49"/>
      <c r="CHA345" s="49"/>
      <c r="CHB345" s="49"/>
      <c r="CHC345" s="49"/>
      <c r="CHD345" s="49"/>
      <c r="CHE345" s="49"/>
      <c r="CHF345" s="49"/>
      <c r="CHG345" s="49"/>
      <c r="CHH345" s="49"/>
      <c r="CHI345" s="49"/>
      <c r="CHJ345" s="49"/>
      <c r="CHK345" s="49"/>
      <c r="CHL345" s="49"/>
      <c r="CHM345" s="49"/>
      <c r="CHN345" s="49"/>
      <c r="CHO345" s="49"/>
      <c r="CHP345" s="49"/>
      <c r="CHQ345" s="49"/>
      <c r="CHR345" s="49"/>
      <c r="CHS345" s="49"/>
      <c r="CHT345" s="49"/>
      <c r="CHU345" s="49"/>
      <c r="CHV345" s="49"/>
      <c r="CHW345" s="49"/>
      <c r="CHX345" s="49"/>
      <c r="CHY345" s="49"/>
      <c r="CHZ345" s="49"/>
      <c r="CIA345" s="49"/>
      <c r="CIB345" s="49"/>
      <c r="CIC345" s="49"/>
      <c r="CID345" s="49"/>
      <c r="CIE345" s="49"/>
      <c r="CIF345" s="49"/>
      <c r="CIG345" s="49"/>
      <c r="CIH345" s="49"/>
      <c r="CII345" s="49"/>
      <c r="CIJ345" s="49"/>
      <c r="CIK345" s="49"/>
      <c r="CIL345" s="49"/>
      <c r="CIM345" s="49"/>
      <c r="CIN345" s="49"/>
      <c r="CIO345" s="49"/>
      <c r="CIP345" s="49"/>
      <c r="CIQ345" s="49"/>
      <c r="CIR345" s="49"/>
      <c r="CIS345" s="49"/>
      <c r="CIT345" s="49"/>
      <c r="CIU345" s="49"/>
      <c r="CIV345" s="49"/>
      <c r="CIW345" s="49"/>
      <c r="CIX345" s="49"/>
      <c r="CIY345" s="49"/>
      <c r="CIZ345" s="49"/>
      <c r="CJA345" s="49"/>
      <c r="CJB345" s="49"/>
      <c r="CJC345" s="49"/>
      <c r="CJD345" s="49"/>
      <c r="CJE345" s="49"/>
      <c r="CJF345" s="49"/>
      <c r="CJG345" s="49"/>
      <c r="CJH345" s="49"/>
      <c r="CJI345" s="49"/>
      <c r="CJJ345" s="49"/>
      <c r="CJK345" s="49"/>
      <c r="CJL345" s="49"/>
      <c r="CJM345" s="49"/>
      <c r="CJN345" s="49"/>
      <c r="CJO345" s="49"/>
      <c r="CJP345" s="49"/>
      <c r="CJQ345" s="49"/>
      <c r="CJR345" s="49"/>
      <c r="CJS345" s="49"/>
      <c r="CJT345" s="49"/>
      <c r="CJU345" s="49"/>
      <c r="CJV345" s="49"/>
      <c r="CJW345" s="49"/>
      <c r="CJX345" s="49"/>
      <c r="CJY345" s="49"/>
      <c r="CJZ345" s="49"/>
      <c r="CKA345" s="49"/>
      <c r="CKB345" s="49"/>
      <c r="CKC345" s="49"/>
      <c r="CKD345" s="49"/>
      <c r="CKE345" s="49"/>
      <c r="CKF345" s="49"/>
      <c r="CKG345" s="49"/>
      <c r="CKH345" s="49"/>
      <c r="CKI345" s="49"/>
      <c r="CKJ345" s="49"/>
      <c r="CKK345" s="49"/>
      <c r="CKL345" s="49"/>
      <c r="CKM345" s="49"/>
      <c r="CKN345" s="49"/>
      <c r="CKO345" s="49"/>
      <c r="CKP345" s="49"/>
      <c r="CKQ345" s="49"/>
      <c r="CKR345" s="49"/>
      <c r="CKS345" s="49"/>
      <c r="CKT345" s="49"/>
      <c r="CKU345" s="49"/>
      <c r="CKV345" s="49"/>
      <c r="CKW345" s="49"/>
      <c r="CKX345" s="49"/>
      <c r="CKY345" s="49"/>
      <c r="CKZ345" s="49"/>
      <c r="CLA345" s="49"/>
      <c r="CLB345" s="49"/>
      <c r="CLC345" s="49"/>
      <c r="CLD345" s="49"/>
      <c r="CLE345" s="49"/>
      <c r="CLF345" s="49"/>
      <c r="CLG345" s="49"/>
      <c r="CLH345" s="49"/>
      <c r="CLI345" s="49"/>
      <c r="CLJ345" s="49"/>
      <c r="CLK345" s="49"/>
      <c r="CLL345" s="49"/>
      <c r="CLM345" s="49"/>
      <c r="CLN345" s="49"/>
      <c r="CLO345" s="49"/>
      <c r="CLP345" s="49"/>
      <c r="CLQ345" s="49"/>
      <c r="CLR345" s="49"/>
      <c r="CLS345" s="49"/>
      <c r="CLT345" s="49"/>
      <c r="CLU345" s="49"/>
      <c r="CLV345" s="49"/>
      <c r="CLW345" s="49"/>
      <c r="CLX345" s="49"/>
      <c r="CLY345" s="49"/>
      <c r="CLZ345" s="49"/>
      <c r="CMA345" s="49"/>
      <c r="CMB345" s="49"/>
      <c r="CMC345" s="49"/>
      <c r="CMD345" s="49"/>
      <c r="CME345" s="49"/>
      <c r="CMF345" s="49"/>
      <c r="CMG345" s="49"/>
      <c r="CMH345" s="49"/>
      <c r="CMI345" s="49"/>
      <c r="CMJ345" s="49"/>
      <c r="CMK345" s="49"/>
      <c r="CML345" s="49"/>
      <c r="CMM345" s="49"/>
      <c r="CMN345" s="49"/>
      <c r="CMO345" s="49"/>
      <c r="CMP345" s="49"/>
      <c r="CMQ345" s="49"/>
      <c r="CMR345" s="49"/>
      <c r="CMS345" s="49"/>
      <c r="CMT345" s="49"/>
      <c r="CMU345" s="49"/>
      <c r="CMV345" s="49"/>
      <c r="CMW345" s="49"/>
      <c r="CMX345" s="49"/>
      <c r="CMY345" s="49"/>
      <c r="CMZ345" s="49"/>
      <c r="CNA345" s="49"/>
      <c r="CNB345" s="49"/>
      <c r="CNC345" s="49"/>
      <c r="CND345" s="49"/>
      <c r="CNE345" s="49"/>
      <c r="CNF345" s="49"/>
      <c r="CNG345" s="49"/>
      <c r="CNH345" s="49"/>
      <c r="CNI345" s="49"/>
      <c r="CNJ345" s="49"/>
      <c r="CNK345" s="49"/>
      <c r="CNL345" s="49"/>
      <c r="CNM345" s="49"/>
      <c r="CNN345" s="49"/>
      <c r="CNO345" s="49"/>
      <c r="CNP345" s="49"/>
      <c r="CNQ345" s="49"/>
      <c r="CNR345" s="49"/>
      <c r="CNS345" s="49"/>
      <c r="CNT345" s="49"/>
      <c r="CNU345" s="49"/>
      <c r="CNV345" s="49"/>
      <c r="CNW345" s="49"/>
      <c r="CNX345" s="49"/>
      <c r="CNY345" s="49"/>
      <c r="CNZ345" s="49"/>
      <c r="COA345" s="49"/>
      <c r="COB345" s="49"/>
      <c r="COC345" s="49"/>
      <c r="COD345" s="49"/>
      <c r="COE345" s="49"/>
      <c r="COF345" s="49"/>
      <c r="COG345" s="49"/>
      <c r="COH345" s="49"/>
      <c r="COI345" s="49"/>
      <c r="COJ345" s="49"/>
      <c r="COK345" s="49"/>
      <c r="COL345" s="49"/>
      <c r="COM345" s="49"/>
      <c r="CON345" s="49"/>
      <c r="COO345" s="49"/>
      <c r="COP345" s="49"/>
      <c r="COQ345" s="49"/>
      <c r="COR345" s="49"/>
      <c r="COS345" s="49"/>
      <c r="COT345" s="49"/>
      <c r="COU345" s="49"/>
      <c r="COV345" s="49"/>
      <c r="COW345" s="49"/>
      <c r="COX345" s="49"/>
      <c r="COY345" s="49"/>
      <c r="COZ345" s="49"/>
      <c r="CPA345" s="49"/>
      <c r="CPB345" s="49"/>
      <c r="CPC345" s="49"/>
      <c r="CPD345" s="49"/>
      <c r="CPE345" s="49"/>
      <c r="CPF345" s="49"/>
      <c r="CPG345" s="49"/>
      <c r="CPH345" s="49"/>
      <c r="CPI345" s="49"/>
      <c r="CPJ345" s="49"/>
      <c r="CPK345" s="49"/>
      <c r="CPL345" s="49"/>
      <c r="CPM345" s="49"/>
      <c r="CPN345" s="49"/>
      <c r="CPO345" s="49"/>
      <c r="CPP345" s="49"/>
      <c r="CPQ345" s="49"/>
      <c r="CPR345" s="49"/>
      <c r="CPS345" s="49"/>
      <c r="CPT345" s="49"/>
      <c r="CPU345" s="49"/>
      <c r="CPV345" s="49"/>
      <c r="CPW345" s="49"/>
      <c r="CPX345" s="49"/>
      <c r="CPY345" s="49"/>
      <c r="CPZ345" s="49"/>
      <c r="CQA345" s="49"/>
      <c r="CQB345" s="49"/>
      <c r="CQC345" s="49"/>
      <c r="CQD345" s="49"/>
      <c r="CQE345" s="49"/>
      <c r="CQF345" s="49"/>
      <c r="CQG345" s="49"/>
      <c r="CQH345" s="49"/>
      <c r="CQI345" s="49"/>
      <c r="CQJ345" s="49"/>
      <c r="CQK345" s="49"/>
      <c r="CQL345" s="49"/>
      <c r="CQM345" s="49"/>
      <c r="CQN345" s="49"/>
      <c r="CQO345" s="49"/>
      <c r="CQP345" s="49"/>
      <c r="CQQ345" s="49"/>
      <c r="CQR345" s="49"/>
      <c r="CQS345" s="49"/>
      <c r="CQT345" s="49"/>
      <c r="CQU345" s="49"/>
      <c r="CQV345" s="49"/>
      <c r="CQW345" s="49"/>
      <c r="CQX345" s="49"/>
      <c r="CQY345" s="49"/>
      <c r="CQZ345" s="49"/>
      <c r="CRA345" s="49"/>
      <c r="CRB345" s="49"/>
      <c r="CRC345" s="49"/>
      <c r="CRD345" s="49"/>
      <c r="CRE345" s="49"/>
      <c r="CRF345" s="49"/>
      <c r="CRG345" s="49"/>
      <c r="CRH345" s="49"/>
      <c r="CRI345" s="49"/>
      <c r="CRJ345" s="49"/>
      <c r="CRK345" s="49"/>
      <c r="CRL345" s="49"/>
      <c r="CRM345" s="49"/>
      <c r="CRN345" s="49"/>
      <c r="CRO345" s="49"/>
      <c r="CRP345" s="49"/>
      <c r="CRQ345" s="49"/>
      <c r="CRR345" s="49"/>
      <c r="CRS345" s="49"/>
      <c r="CRT345" s="49"/>
      <c r="CRU345" s="49"/>
      <c r="CRV345" s="49"/>
      <c r="CRW345" s="49"/>
      <c r="CRX345" s="49"/>
      <c r="CRY345" s="49"/>
      <c r="CRZ345" s="49"/>
      <c r="CSA345" s="49"/>
      <c r="CSB345" s="49"/>
      <c r="CSC345" s="49"/>
      <c r="CSD345" s="49"/>
      <c r="CSE345" s="49"/>
      <c r="CSF345" s="49"/>
      <c r="CSG345" s="49"/>
      <c r="CSH345" s="49"/>
      <c r="CSI345" s="49"/>
      <c r="CSJ345" s="49"/>
      <c r="CSK345" s="49"/>
      <c r="CSL345" s="49"/>
      <c r="CSM345" s="49"/>
      <c r="CSN345" s="49"/>
      <c r="CSO345" s="49"/>
      <c r="CSP345" s="49"/>
      <c r="CSQ345" s="49"/>
      <c r="CSR345" s="49"/>
      <c r="CSS345" s="49"/>
      <c r="CST345" s="49"/>
      <c r="CSU345" s="49"/>
      <c r="CSV345" s="49"/>
      <c r="CSW345" s="49"/>
      <c r="CSX345" s="49"/>
      <c r="CSY345" s="49"/>
      <c r="CSZ345" s="49"/>
      <c r="CTA345" s="49"/>
      <c r="CTB345" s="49"/>
      <c r="CTC345" s="49"/>
      <c r="CTD345" s="49"/>
      <c r="CTE345" s="49"/>
      <c r="CTF345" s="49"/>
      <c r="CTG345" s="49"/>
      <c r="CTH345" s="49"/>
      <c r="CTI345" s="49"/>
      <c r="CTJ345" s="49"/>
      <c r="CTK345" s="49"/>
      <c r="CTL345" s="49"/>
      <c r="CTM345" s="49"/>
      <c r="CTN345" s="49"/>
      <c r="CTO345" s="49"/>
      <c r="CTP345" s="49"/>
      <c r="CTQ345" s="49"/>
      <c r="CTR345" s="49"/>
      <c r="CTS345" s="49"/>
      <c r="CTT345" s="49"/>
      <c r="CTU345" s="49"/>
      <c r="CTV345" s="49"/>
      <c r="CTW345" s="49"/>
      <c r="CTX345" s="49"/>
      <c r="CTY345" s="49"/>
      <c r="CTZ345" s="49"/>
      <c r="CUA345" s="49"/>
      <c r="CUB345" s="49"/>
      <c r="CUC345" s="49"/>
      <c r="CUD345" s="49"/>
      <c r="CUE345" s="49"/>
      <c r="CUF345" s="49"/>
      <c r="CUG345" s="49"/>
      <c r="CUH345" s="49"/>
      <c r="CUI345" s="49"/>
      <c r="CUJ345" s="49"/>
      <c r="CUK345" s="49"/>
      <c r="CUL345" s="49"/>
      <c r="CUM345" s="49"/>
      <c r="CUN345" s="49"/>
      <c r="CUO345" s="49"/>
      <c r="CUP345" s="49"/>
      <c r="CUQ345" s="49"/>
      <c r="CUR345" s="49"/>
      <c r="CUS345" s="49"/>
      <c r="CUT345" s="49"/>
      <c r="CUU345" s="49"/>
      <c r="CUV345" s="49"/>
      <c r="CUW345" s="49"/>
      <c r="CUX345" s="49"/>
      <c r="CUY345" s="49"/>
      <c r="CUZ345" s="49"/>
      <c r="CVA345" s="49"/>
      <c r="CVB345" s="49"/>
      <c r="CVC345" s="49"/>
      <c r="CVD345" s="49"/>
      <c r="CVE345" s="49"/>
      <c r="CVF345" s="49"/>
      <c r="CVG345" s="49"/>
      <c r="CVH345" s="49"/>
      <c r="CVI345" s="49"/>
      <c r="CVJ345" s="49"/>
      <c r="CVK345" s="49"/>
      <c r="CVL345" s="49"/>
      <c r="CVM345" s="49"/>
      <c r="CVN345" s="49"/>
      <c r="CVO345" s="49"/>
      <c r="CVP345" s="49"/>
      <c r="CVQ345" s="49"/>
      <c r="CVR345" s="49"/>
      <c r="CVS345" s="49"/>
      <c r="CVT345" s="49"/>
      <c r="CVU345" s="49"/>
      <c r="CVV345" s="49"/>
      <c r="CVW345" s="49"/>
      <c r="CVX345" s="49"/>
      <c r="CVY345" s="49"/>
      <c r="CVZ345" s="49"/>
      <c r="CWA345" s="49"/>
      <c r="CWB345" s="49"/>
      <c r="CWC345" s="49"/>
      <c r="CWD345" s="49"/>
      <c r="CWE345" s="49"/>
      <c r="CWF345" s="49"/>
      <c r="CWG345" s="49"/>
      <c r="CWH345" s="49"/>
      <c r="CWI345" s="49"/>
      <c r="CWJ345" s="49"/>
      <c r="CWK345" s="49"/>
      <c r="CWL345" s="49"/>
      <c r="CWM345" s="49"/>
      <c r="CWN345" s="49"/>
      <c r="CWO345" s="49"/>
      <c r="CWP345" s="49"/>
      <c r="CWQ345" s="49"/>
      <c r="CWR345" s="49"/>
      <c r="CWS345" s="49"/>
      <c r="CWT345" s="49"/>
      <c r="CWU345" s="49"/>
      <c r="CWV345" s="49"/>
      <c r="CWW345" s="49"/>
      <c r="CWX345" s="49"/>
      <c r="CWY345" s="49"/>
      <c r="CWZ345" s="49"/>
      <c r="CXA345" s="49"/>
      <c r="CXB345" s="49"/>
      <c r="CXC345" s="49"/>
      <c r="CXD345" s="49"/>
      <c r="CXE345" s="49"/>
      <c r="CXF345" s="49"/>
      <c r="CXG345" s="49"/>
      <c r="CXH345" s="49"/>
      <c r="CXI345" s="49"/>
      <c r="CXJ345" s="49"/>
      <c r="CXK345" s="49"/>
      <c r="CXL345" s="49"/>
      <c r="CXM345" s="49"/>
      <c r="CXN345" s="49"/>
      <c r="CXO345" s="49"/>
      <c r="CXP345" s="49"/>
      <c r="CXQ345" s="49"/>
      <c r="CXR345" s="49"/>
      <c r="CXS345" s="49"/>
      <c r="CXT345" s="49"/>
      <c r="CXU345" s="49"/>
      <c r="CXV345" s="49"/>
      <c r="CXW345" s="49"/>
      <c r="CXX345" s="49"/>
      <c r="CXY345" s="49"/>
      <c r="CXZ345" s="49"/>
      <c r="CYA345" s="49"/>
      <c r="CYB345" s="49"/>
      <c r="CYC345" s="49"/>
      <c r="CYD345" s="49"/>
      <c r="CYE345" s="49"/>
      <c r="CYF345" s="49"/>
      <c r="CYG345" s="49"/>
      <c r="CYH345" s="49"/>
      <c r="CYI345" s="49"/>
      <c r="CYJ345" s="49"/>
      <c r="CYK345" s="49"/>
      <c r="CYL345" s="49"/>
      <c r="CYM345" s="49"/>
      <c r="CYN345" s="49"/>
      <c r="CYO345" s="49"/>
      <c r="CYP345" s="49"/>
      <c r="CYQ345" s="49"/>
      <c r="CYR345" s="49"/>
      <c r="CYS345" s="49"/>
      <c r="CYT345" s="49"/>
      <c r="CYU345" s="49"/>
      <c r="CYV345" s="49"/>
      <c r="CYW345" s="49"/>
      <c r="CYX345" s="49"/>
      <c r="CYY345" s="49"/>
      <c r="CYZ345" s="49"/>
      <c r="CZA345" s="49"/>
      <c r="CZB345" s="49"/>
      <c r="CZC345" s="49"/>
      <c r="CZD345" s="49"/>
      <c r="CZE345" s="49"/>
      <c r="CZF345" s="49"/>
      <c r="CZG345" s="49"/>
      <c r="CZH345" s="49"/>
      <c r="CZI345" s="49"/>
      <c r="CZJ345" s="49"/>
      <c r="CZK345" s="49"/>
      <c r="CZL345" s="49"/>
      <c r="CZM345" s="49"/>
      <c r="CZN345" s="49"/>
      <c r="CZO345" s="49"/>
      <c r="CZP345" s="49"/>
      <c r="CZQ345" s="49"/>
      <c r="CZR345" s="49"/>
      <c r="CZS345" s="49"/>
      <c r="CZT345" s="49"/>
      <c r="CZU345" s="49"/>
      <c r="CZV345" s="49"/>
      <c r="CZW345" s="49"/>
      <c r="CZX345" s="49"/>
      <c r="CZY345" s="49"/>
      <c r="CZZ345" s="49"/>
      <c r="DAA345" s="49"/>
      <c r="DAB345" s="49"/>
      <c r="DAC345" s="49"/>
      <c r="DAD345" s="49"/>
      <c r="DAE345" s="49"/>
      <c r="DAF345" s="49"/>
      <c r="DAG345" s="49"/>
      <c r="DAH345" s="49"/>
      <c r="DAI345" s="49"/>
      <c r="DAJ345" s="49"/>
      <c r="DAK345" s="49"/>
      <c r="DAL345" s="49"/>
      <c r="DAM345" s="49"/>
      <c r="DAN345" s="49"/>
      <c r="DAO345" s="49"/>
      <c r="DAP345" s="49"/>
      <c r="DAQ345" s="49"/>
      <c r="DAR345" s="49"/>
      <c r="DAS345" s="49"/>
      <c r="DAT345" s="49"/>
      <c r="DAU345" s="49"/>
      <c r="DAV345" s="49"/>
      <c r="DAW345" s="49"/>
      <c r="DAX345" s="49"/>
      <c r="DAY345" s="49"/>
      <c r="DAZ345" s="49"/>
      <c r="DBA345" s="49"/>
      <c r="DBB345" s="49"/>
      <c r="DBC345" s="49"/>
      <c r="DBD345" s="49"/>
      <c r="DBE345" s="49"/>
      <c r="DBF345" s="49"/>
      <c r="DBG345" s="49"/>
      <c r="DBH345" s="49"/>
      <c r="DBI345" s="49"/>
      <c r="DBJ345" s="49"/>
      <c r="DBK345" s="49"/>
      <c r="DBL345" s="49"/>
      <c r="DBM345" s="49"/>
      <c r="DBN345" s="49"/>
      <c r="DBO345" s="49"/>
      <c r="DBP345" s="49"/>
      <c r="DBQ345" s="49"/>
      <c r="DBR345" s="49"/>
      <c r="DBS345" s="49"/>
      <c r="DBT345" s="49"/>
      <c r="DBU345" s="49"/>
      <c r="DBV345" s="49"/>
      <c r="DBW345" s="49"/>
      <c r="DBX345" s="49"/>
      <c r="DBY345" s="49"/>
      <c r="DBZ345" s="49"/>
      <c r="DCA345" s="49"/>
      <c r="DCB345" s="49"/>
      <c r="DCC345" s="49"/>
      <c r="DCD345" s="49"/>
      <c r="DCE345" s="49"/>
      <c r="DCF345" s="49"/>
      <c r="DCG345" s="49"/>
      <c r="DCH345" s="49"/>
      <c r="DCI345" s="49"/>
      <c r="DCJ345" s="49"/>
      <c r="DCK345" s="49"/>
      <c r="DCL345" s="49"/>
      <c r="DCM345" s="49"/>
      <c r="DCN345" s="49"/>
      <c r="DCO345" s="49"/>
      <c r="DCP345" s="49"/>
      <c r="DCQ345" s="49"/>
      <c r="DCR345" s="49"/>
      <c r="DCS345" s="49"/>
      <c r="DCT345" s="49"/>
      <c r="DCU345" s="49"/>
      <c r="DCV345" s="49"/>
      <c r="DCW345" s="49"/>
      <c r="DCX345" s="49"/>
      <c r="DCY345" s="49"/>
      <c r="DCZ345" s="49"/>
      <c r="DDA345" s="49"/>
      <c r="DDB345" s="49"/>
      <c r="DDC345" s="49"/>
      <c r="DDD345" s="49"/>
      <c r="DDE345" s="49"/>
      <c r="DDF345" s="49"/>
      <c r="DDG345" s="49"/>
      <c r="DDH345" s="49"/>
      <c r="DDI345" s="49"/>
      <c r="DDJ345" s="49"/>
      <c r="DDK345" s="49"/>
      <c r="DDL345" s="49"/>
      <c r="DDM345" s="49"/>
      <c r="DDN345" s="49"/>
      <c r="DDO345" s="49"/>
      <c r="DDP345" s="49"/>
      <c r="DDQ345" s="49"/>
      <c r="DDR345" s="49"/>
      <c r="DDS345" s="49"/>
      <c r="DDT345" s="49"/>
      <c r="DDU345" s="49"/>
      <c r="DDV345" s="49"/>
      <c r="DDW345" s="49"/>
      <c r="DDX345" s="49"/>
      <c r="DDY345" s="49"/>
      <c r="DDZ345" s="49"/>
      <c r="DEA345" s="49"/>
      <c r="DEB345" s="49"/>
      <c r="DEC345" s="49"/>
      <c r="DED345" s="49"/>
      <c r="DEE345" s="49"/>
      <c r="DEF345" s="49"/>
      <c r="DEG345" s="49"/>
      <c r="DEH345" s="49"/>
      <c r="DEI345" s="49"/>
      <c r="DEJ345" s="49"/>
      <c r="DEK345" s="49"/>
      <c r="DEL345" s="49"/>
      <c r="DEM345" s="49"/>
      <c r="DEN345" s="49"/>
      <c r="DEO345" s="49"/>
      <c r="DEP345" s="49"/>
      <c r="DEQ345" s="49"/>
      <c r="DER345" s="49"/>
      <c r="DES345" s="49"/>
      <c r="DET345" s="49"/>
      <c r="DEU345" s="49"/>
      <c r="DEV345" s="49"/>
      <c r="DEW345" s="49"/>
      <c r="DEX345" s="49"/>
      <c r="DEY345" s="49"/>
      <c r="DEZ345" s="49"/>
      <c r="DFA345" s="49"/>
      <c r="DFB345" s="49"/>
      <c r="DFC345" s="49"/>
      <c r="DFD345" s="49"/>
      <c r="DFE345" s="49"/>
      <c r="DFF345" s="49"/>
      <c r="DFG345" s="49"/>
      <c r="DFH345" s="49"/>
      <c r="DFI345" s="49"/>
      <c r="DFJ345" s="49"/>
      <c r="DFK345" s="49"/>
      <c r="DFL345" s="49"/>
      <c r="DFM345" s="49"/>
      <c r="DFN345" s="49"/>
      <c r="DFO345" s="49"/>
      <c r="DFP345" s="49"/>
      <c r="DFQ345" s="49"/>
      <c r="DFR345" s="49"/>
      <c r="DFS345" s="49"/>
      <c r="DFT345" s="49"/>
      <c r="DFU345" s="49"/>
      <c r="DFV345" s="49"/>
      <c r="DFW345" s="49"/>
      <c r="DFX345" s="49"/>
      <c r="DFY345" s="49"/>
      <c r="DFZ345" s="49"/>
      <c r="DGA345" s="49"/>
      <c r="DGB345" s="49"/>
      <c r="DGC345" s="49"/>
      <c r="DGD345" s="49"/>
      <c r="DGE345" s="49"/>
      <c r="DGF345" s="49"/>
      <c r="DGG345" s="49"/>
      <c r="DGH345" s="49"/>
      <c r="DGI345" s="49"/>
      <c r="DGJ345" s="49"/>
      <c r="DGK345" s="49"/>
      <c r="DGL345" s="49"/>
      <c r="DGM345" s="49"/>
      <c r="DGN345" s="49"/>
      <c r="DGO345" s="49"/>
      <c r="DGP345" s="49"/>
      <c r="DGQ345" s="49"/>
      <c r="DGR345" s="49"/>
      <c r="DGS345" s="49"/>
      <c r="DGT345" s="49"/>
      <c r="DGU345" s="49"/>
      <c r="DGV345" s="49"/>
      <c r="DGW345" s="49"/>
      <c r="DGX345" s="49"/>
      <c r="DGY345" s="49"/>
      <c r="DGZ345" s="49"/>
      <c r="DHA345" s="49"/>
      <c r="DHB345" s="49"/>
      <c r="DHC345" s="49"/>
      <c r="DHD345" s="49"/>
      <c r="DHE345" s="49"/>
      <c r="DHF345" s="49"/>
      <c r="DHG345" s="49"/>
      <c r="DHH345" s="49"/>
      <c r="DHI345" s="49"/>
      <c r="DHJ345" s="49"/>
      <c r="DHK345" s="49"/>
      <c r="DHL345" s="49"/>
      <c r="DHM345" s="49"/>
      <c r="DHN345" s="49"/>
      <c r="DHO345" s="49"/>
      <c r="DHP345" s="49"/>
      <c r="DHQ345" s="49"/>
      <c r="DHR345" s="49"/>
      <c r="DHS345" s="49"/>
      <c r="DHT345" s="49"/>
      <c r="DHU345" s="49"/>
      <c r="DHV345" s="49"/>
      <c r="DHW345" s="49"/>
      <c r="DHX345" s="49"/>
      <c r="DHY345" s="49"/>
      <c r="DHZ345" s="49"/>
      <c r="DIA345" s="49"/>
      <c r="DIB345" s="49"/>
      <c r="DIC345" s="49"/>
      <c r="DID345" s="49"/>
      <c r="DIE345" s="49"/>
      <c r="DIF345" s="49"/>
      <c r="DIG345" s="49"/>
      <c r="DIH345" s="49"/>
      <c r="DII345" s="49"/>
      <c r="DIJ345" s="49"/>
      <c r="DIK345" s="49"/>
      <c r="DIL345" s="49"/>
      <c r="DIM345" s="49"/>
      <c r="DIN345" s="49"/>
      <c r="DIO345" s="49"/>
      <c r="DIP345" s="49"/>
      <c r="DIQ345" s="49"/>
      <c r="DIR345" s="49"/>
      <c r="DIS345" s="49"/>
      <c r="DIT345" s="49"/>
      <c r="DIU345" s="49"/>
      <c r="DIV345" s="49"/>
      <c r="DIW345" s="49"/>
      <c r="DIX345" s="49"/>
      <c r="DIY345" s="49"/>
      <c r="DIZ345" s="49"/>
      <c r="DJA345" s="49"/>
      <c r="DJB345" s="49"/>
      <c r="DJC345" s="49"/>
      <c r="DJD345" s="49"/>
      <c r="DJE345" s="49"/>
      <c r="DJF345" s="49"/>
      <c r="DJG345" s="49"/>
      <c r="DJH345" s="49"/>
      <c r="DJI345" s="49"/>
      <c r="DJJ345" s="49"/>
      <c r="DJK345" s="49"/>
      <c r="DJL345" s="49"/>
      <c r="DJM345" s="49"/>
      <c r="DJN345" s="49"/>
      <c r="DJO345" s="49"/>
      <c r="DJP345" s="49"/>
      <c r="DJQ345" s="49"/>
      <c r="DJR345" s="49"/>
      <c r="DJS345" s="49"/>
      <c r="DJT345" s="49"/>
      <c r="DJU345" s="49"/>
      <c r="DJV345" s="49"/>
      <c r="DJW345" s="49"/>
      <c r="DJX345" s="49"/>
      <c r="DJY345" s="49"/>
      <c r="DJZ345" s="49"/>
      <c r="DKA345" s="49"/>
      <c r="DKB345" s="49"/>
      <c r="DKC345" s="49"/>
      <c r="DKD345" s="49"/>
      <c r="DKE345" s="49"/>
      <c r="DKF345" s="49"/>
      <c r="DKG345" s="49"/>
      <c r="DKH345" s="49"/>
      <c r="DKI345" s="49"/>
      <c r="DKJ345" s="49"/>
      <c r="DKK345" s="49"/>
      <c r="DKL345" s="49"/>
      <c r="DKM345" s="49"/>
      <c r="DKN345" s="49"/>
      <c r="DKO345" s="49"/>
      <c r="DKP345" s="49"/>
      <c r="DKQ345" s="49"/>
      <c r="DKR345" s="49"/>
      <c r="DKS345" s="49"/>
      <c r="DKT345" s="49"/>
      <c r="DKU345" s="49"/>
      <c r="DKV345" s="49"/>
      <c r="DKW345" s="49"/>
      <c r="DKX345" s="49"/>
      <c r="DKY345" s="49"/>
      <c r="DKZ345" s="49"/>
      <c r="DLA345" s="49"/>
      <c r="DLB345" s="49"/>
      <c r="DLC345" s="49"/>
      <c r="DLD345" s="49"/>
      <c r="DLE345" s="49"/>
      <c r="DLF345" s="49"/>
      <c r="DLG345" s="49"/>
      <c r="DLH345" s="49"/>
      <c r="DLI345" s="49"/>
      <c r="DLJ345" s="49"/>
      <c r="DLK345" s="49"/>
      <c r="DLL345" s="49"/>
      <c r="DLM345" s="49"/>
      <c r="DLN345" s="49"/>
      <c r="DLO345" s="49"/>
      <c r="DLP345" s="49"/>
      <c r="DLQ345" s="49"/>
      <c r="DLR345" s="49"/>
      <c r="DLS345" s="49"/>
      <c r="DLT345" s="49"/>
      <c r="DLU345" s="49"/>
      <c r="DLV345" s="49"/>
      <c r="DLW345" s="49"/>
      <c r="DLX345" s="49"/>
      <c r="DLY345" s="49"/>
      <c r="DLZ345" s="49"/>
      <c r="DMA345" s="49"/>
      <c r="DMB345" s="49"/>
      <c r="DMC345" s="49"/>
      <c r="DMD345" s="49"/>
      <c r="DME345" s="49"/>
      <c r="DMF345" s="49"/>
      <c r="DMG345" s="49"/>
      <c r="DMH345" s="49"/>
      <c r="DMI345" s="49"/>
      <c r="DMJ345" s="49"/>
      <c r="DMK345" s="49"/>
      <c r="DML345" s="49"/>
      <c r="DMM345" s="49"/>
      <c r="DMN345" s="49"/>
      <c r="DMO345" s="49"/>
      <c r="DMP345" s="49"/>
      <c r="DMQ345" s="49"/>
      <c r="DMR345" s="49"/>
      <c r="DMS345" s="49"/>
      <c r="DMT345" s="49"/>
      <c r="DMU345" s="49"/>
      <c r="DMV345" s="49"/>
      <c r="DMW345" s="49"/>
      <c r="DMX345" s="49"/>
      <c r="DMY345" s="49"/>
      <c r="DMZ345" s="49"/>
      <c r="DNA345" s="49"/>
      <c r="DNB345" s="49"/>
      <c r="DNC345" s="49"/>
      <c r="DND345" s="49"/>
      <c r="DNE345" s="49"/>
      <c r="DNF345" s="49"/>
      <c r="DNG345" s="49"/>
      <c r="DNH345" s="49"/>
      <c r="DNI345" s="49"/>
      <c r="DNJ345" s="49"/>
      <c r="DNK345" s="49"/>
      <c r="DNL345" s="49"/>
      <c r="DNM345" s="49"/>
      <c r="DNN345" s="49"/>
      <c r="DNO345" s="49"/>
      <c r="DNP345" s="49"/>
      <c r="DNQ345" s="49"/>
      <c r="DNR345" s="49"/>
      <c r="DNS345" s="49"/>
      <c r="DNT345" s="49"/>
      <c r="DNU345" s="49"/>
      <c r="DNV345" s="49"/>
      <c r="DNW345" s="49"/>
      <c r="DNX345" s="49"/>
      <c r="DNY345" s="49"/>
      <c r="DNZ345" s="49"/>
      <c r="DOA345" s="49"/>
      <c r="DOB345" s="49"/>
      <c r="DOC345" s="49"/>
      <c r="DOD345" s="49"/>
      <c r="DOE345" s="49"/>
      <c r="DOF345" s="49"/>
      <c r="DOG345" s="49"/>
      <c r="DOH345" s="49"/>
      <c r="DOI345" s="49"/>
      <c r="DOJ345" s="49"/>
      <c r="DOK345" s="49"/>
      <c r="DOL345" s="49"/>
      <c r="DOM345" s="49"/>
      <c r="DON345" s="49"/>
      <c r="DOO345" s="49"/>
      <c r="DOP345" s="49"/>
      <c r="DOQ345" s="49"/>
      <c r="DOR345" s="49"/>
      <c r="DOS345" s="49"/>
      <c r="DOT345" s="49"/>
      <c r="DOU345" s="49"/>
      <c r="DOV345" s="49"/>
      <c r="DOW345" s="49"/>
      <c r="DOX345" s="49"/>
      <c r="DOY345" s="49"/>
      <c r="DOZ345" s="49"/>
      <c r="DPA345" s="49"/>
      <c r="DPB345" s="49"/>
      <c r="DPC345" s="49"/>
      <c r="DPD345" s="49"/>
      <c r="DPE345" s="49"/>
      <c r="DPF345" s="49"/>
      <c r="DPG345" s="49"/>
      <c r="DPH345" s="49"/>
      <c r="DPI345" s="49"/>
      <c r="DPJ345" s="49"/>
      <c r="DPK345" s="49"/>
      <c r="DPL345" s="49"/>
      <c r="DPM345" s="49"/>
      <c r="DPN345" s="49"/>
      <c r="DPO345" s="49"/>
      <c r="DPP345" s="49"/>
      <c r="DPQ345" s="49"/>
      <c r="DPR345" s="49"/>
      <c r="DPS345" s="49"/>
      <c r="DPT345" s="49"/>
      <c r="DPU345" s="49"/>
      <c r="DPV345" s="49"/>
      <c r="DPW345" s="49"/>
      <c r="DPX345" s="49"/>
      <c r="DPY345" s="49"/>
      <c r="DPZ345" s="49"/>
      <c r="DQA345" s="49"/>
      <c r="DQB345" s="49"/>
      <c r="DQC345" s="49"/>
      <c r="DQD345" s="49"/>
      <c r="DQE345" s="49"/>
      <c r="DQF345" s="49"/>
      <c r="DQG345" s="49"/>
      <c r="DQH345" s="49"/>
      <c r="DQI345" s="49"/>
      <c r="DQJ345" s="49"/>
      <c r="DQK345" s="49"/>
      <c r="DQL345" s="49"/>
      <c r="DQM345" s="49"/>
      <c r="DQN345" s="49"/>
      <c r="DQO345" s="49"/>
      <c r="DQP345" s="49"/>
      <c r="DQQ345" s="49"/>
      <c r="DQR345" s="49"/>
      <c r="DQS345" s="49"/>
      <c r="DQT345" s="49"/>
      <c r="DQU345" s="49"/>
      <c r="DQV345" s="49"/>
      <c r="DQW345" s="49"/>
      <c r="DQX345" s="49"/>
      <c r="DQY345" s="49"/>
      <c r="DQZ345" s="49"/>
      <c r="DRA345" s="49"/>
      <c r="DRB345" s="49"/>
      <c r="DRC345" s="49"/>
      <c r="DRD345" s="49"/>
      <c r="DRE345" s="49"/>
      <c r="DRF345" s="49"/>
      <c r="DRG345" s="49"/>
      <c r="DRH345" s="49"/>
      <c r="DRI345" s="49"/>
      <c r="DRJ345" s="49"/>
      <c r="DRK345" s="49"/>
      <c r="DRL345" s="49"/>
      <c r="DRM345" s="49"/>
      <c r="DRN345" s="49"/>
      <c r="DRO345" s="49"/>
      <c r="DRP345" s="49"/>
      <c r="DRQ345" s="49"/>
      <c r="DRR345" s="49"/>
      <c r="DRS345" s="49"/>
      <c r="DRT345" s="49"/>
      <c r="DRU345" s="49"/>
      <c r="DRV345" s="49"/>
      <c r="DRW345" s="49"/>
      <c r="DRX345" s="49"/>
      <c r="DRY345" s="49"/>
      <c r="DRZ345" s="49"/>
      <c r="DSA345" s="49"/>
      <c r="DSB345" s="49"/>
      <c r="DSC345" s="49"/>
      <c r="DSD345" s="49"/>
      <c r="DSE345" s="49"/>
      <c r="DSF345" s="49"/>
      <c r="DSG345" s="49"/>
      <c r="DSH345" s="49"/>
      <c r="DSI345" s="49"/>
      <c r="DSJ345" s="49"/>
      <c r="DSK345" s="49"/>
      <c r="DSL345" s="49"/>
      <c r="DSM345" s="49"/>
      <c r="DSN345" s="49"/>
      <c r="DSO345" s="49"/>
      <c r="DSP345" s="49"/>
      <c r="DSQ345" s="49"/>
      <c r="DSR345" s="49"/>
      <c r="DSS345" s="49"/>
      <c r="DST345" s="49"/>
      <c r="DSU345" s="49"/>
      <c r="DSV345" s="49"/>
      <c r="DSW345" s="49"/>
      <c r="DSX345" s="49"/>
      <c r="DSY345" s="49"/>
      <c r="DSZ345" s="49"/>
      <c r="DTA345" s="49"/>
      <c r="DTB345" s="49"/>
      <c r="DTC345" s="49"/>
      <c r="DTD345" s="49"/>
      <c r="DTE345" s="49"/>
      <c r="DTF345" s="49"/>
      <c r="DTG345" s="49"/>
      <c r="DTH345" s="49"/>
      <c r="DTI345" s="49"/>
      <c r="DTJ345" s="49"/>
      <c r="DTK345" s="49"/>
      <c r="DTL345" s="49"/>
      <c r="DTM345" s="49"/>
      <c r="DTN345" s="49"/>
      <c r="DTO345" s="49"/>
      <c r="DTP345" s="49"/>
      <c r="DTQ345" s="49"/>
      <c r="DTR345" s="49"/>
      <c r="DTS345" s="49"/>
      <c r="DTT345" s="49"/>
      <c r="DTU345" s="49"/>
      <c r="DTV345" s="49"/>
      <c r="DTW345" s="49"/>
      <c r="DTX345" s="49"/>
      <c r="DTY345" s="49"/>
      <c r="DTZ345" s="49"/>
      <c r="DUA345" s="49"/>
      <c r="DUB345" s="49"/>
      <c r="DUC345" s="49"/>
      <c r="DUD345" s="49"/>
      <c r="DUE345" s="49"/>
      <c r="DUF345" s="49"/>
      <c r="DUG345" s="49"/>
      <c r="DUH345" s="49"/>
      <c r="DUI345" s="49"/>
      <c r="DUJ345" s="49"/>
      <c r="DUK345" s="49"/>
      <c r="DUL345" s="49"/>
      <c r="DUM345" s="49"/>
      <c r="DUN345" s="49"/>
      <c r="DUO345" s="49"/>
      <c r="DUP345" s="49"/>
      <c r="DUQ345" s="49"/>
      <c r="DUR345" s="49"/>
      <c r="DUS345" s="49"/>
      <c r="DUT345" s="49"/>
      <c r="DUU345" s="49"/>
      <c r="DUV345" s="49"/>
      <c r="DUW345" s="49"/>
      <c r="DUX345" s="49"/>
      <c r="DUY345" s="49"/>
      <c r="DUZ345" s="49"/>
      <c r="DVA345" s="49"/>
      <c r="DVB345" s="49"/>
      <c r="DVC345" s="49"/>
      <c r="DVD345" s="49"/>
      <c r="DVE345" s="49"/>
      <c r="DVF345" s="49"/>
      <c r="DVG345" s="49"/>
      <c r="DVH345" s="49"/>
      <c r="DVI345" s="49"/>
      <c r="DVJ345" s="49"/>
      <c r="DVK345" s="49"/>
      <c r="DVL345" s="49"/>
      <c r="DVM345" s="49"/>
      <c r="DVN345" s="49"/>
      <c r="DVO345" s="49"/>
      <c r="DVP345" s="49"/>
      <c r="DVQ345" s="49"/>
      <c r="DVR345" s="49"/>
      <c r="DVS345" s="49"/>
      <c r="DVT345" s="49"/>
      <c r="DVU345" s="49"/>
      <c r="DVV345" s="49"/>
      <c r="DVW345" s="49"/>
      <c r="DVX345" s="49"/>
      <c r="DVY345" s="49"/>
      <c r="DVZ345" s="49"/>
      <c r="DWA345" s="49"/>
      <c r="DWB345" s="49"/>
      <c r="DWC345" s="49"/>
      <c r="DWD345" s="49"/>
      <c r="DWE345" s="49"/>
      <c r="DWF345" s="49"/>
      <c r="DWG345" s="49"/>
      <c r="DWH345" s="49"/>
      <c r="DWI345" s="49"/>
      <c r="DWJ345" s="49"/>
      <c r="DWK345" s="49"/>
      <c r="DWL345" s="49"/>
      <c r="DWM345" s="49"/>
      <c r="DWN345" s="49"/>
      <c r="DWO345" s="49"/>
      <c r="DWP345" s="49"/>
      <c r="DWQ345" s="49"/>
      <c r="DWR345" s="49"/>
      <c r="DWS345" s="49"/>
      <c r="DWT345" s="49"/>
      <c r="DWU345" s="49"/>
      <c r="DWV345" s="49"/>
      <c r="DWW345" s="49"/>
      <c r="DWX345" s="49"/>
      <c r="DWY345" s="49"/>
      <c r="DWZ345" s="49"/>
      <c r="DXA345" s="49"/>
      <c r="DXB345" s="49"/>
      <c r="DXC345" s="49"/>
      <c r="DXD345" s="49"/>
      <c r="DXE345" s="49"/>
      <c r="DXF345" s="49"/>
      <c r="DXG345" s="49"/>
      <c r="DXH345" s="49"/>
      <c r="DXI345" s="49"/>
      <c r="DXJ345" s="49"/>
      <c r="DXK345" s="49"/>
      <c r="DXL345" s="49"/>
      <c r="DXM345" s="49"/>
      <c r="DXN345" s="49"/>
      <c r="DXO345" s="49"/>
      <c r="DXP345" s="49"/>
      <c r="DXQ345" s="49"/>
      <c r="DXR345" s="49"/>
      <c r="DXS345" s="49"/>
      <c r="DXT345" s="49"/>
      <c r="DXU345" s="49"/>
      <c r="DXV345" s="49"/>
      <c r="DXW345" s="49"/>
      <c r="DXX345" s="49"/>
      <c r="DXY345" s="49"/>
      <c r="DXZ345" s="49"/>
      <c r="DYA345" s="49"/>
      <c r="DYB345" s="49"/>
      <c r="DYC345" s="49"/>
      <c r="DYD345" s="49"/>
      <c r="DYE345" s="49"/>
      <c r="DYF345" s="49"/>
      <c r="DYG345" s="49"/>
      <c r="DYH345" s="49"/>
      <c r="DYI345" s="49"/>
      <c r="DYJ345" s="49"/>
      <c r="DYK345" s="49"/>
      <c r="DYL345" s="49"/>
      <c r="DYM345" s="49"/>
      <c r="DYN345" s="49"/>
      <c r="DYO345" s="49"/>
      <c r="DYP345" s="49"/>
      <c r="DYQ345" s="49"/>
      <c r="DYR345" s="49"/>
      <c r="DYS345" s="49"/>
      <c r="DYT345" s="49"/>
      <c r="DYU345" s="49"/>
      <c r="DYV345" s="49"/>
      <c r="DYW345" s="49"/>
      <c r="DYX345" s="49"/>
      <c r="DYY345" s="49"/>
      <c r="DYZ345" s="49"/>
      <c r="DZA345" s="49"/>
      <c r="DZB345" s="49"/>
      <c r="DZC345" s="49"/>
      <c r="DZD345" s="49"/>
      <c r="DZE345" s="49"/>
      <c r="DZF345" s="49"/>
      <c r="DZG345" s="49"/>
      <c r="DZH345" s="49"/>
      <c r="DZI345" s="49"/>
      <c r="DZJ345" s="49"/>
      <c r="DZK345" s="49"/>
      <c r="DZL345" s="49"/>
      <c r="DZM345" s="49"/>
      <c r="DZN345" s="49"/>
      <c r="DZO345" s="49"/>
      <c r="DZP345" s="49"/>
      <c r="DZQ345" s="49"/>
      <c r="DZR345" s="49"/>
      <c r="DZS345" s="49"/>
      <c r="DZT345" s="49"/>
      <c r="DZU345" s="49"/>
      <c r="DZV345" s="49"/>
      <c r="DZW345" s="49"/>
      <c r="DZX345" s="49"/>
      <c r="DZY345" s="49"/>
      <c r="DZZ345" s="49"/>
      <c r="EAA345" s="49"/>
      <c r="EAB345" s="49"/>
      <c r="EAC345" s="49"/>
      <c r="EAD345" s="49"/>
      <c r="EAE345" s="49"/>
      <c r="EAF345" s="49"/>
      <c r="EAG345" s="49"/>
      <c r="EAH345" s="49"/>
      <c r="EAI345" s="49"/>
      <c r="EAJ345" s="49"/>
      <c r="EAK345" s="49"/>
      <c r="EAL345" s="49"/>
      <c r="EAM345" s="49"/>
      <c r="EAN345" s="49"/>
      <c r="EAO345" s="49"/>
      <c r="EAP345" s="49"/>
      <c r="EAQ345" s="49"/>
      <c r="EAR345" s="49"/>
      <c r="EAS345" s="49"/>
      <c r="EAT345" s="49"/>
      <c r="EAU345" s="49"/>
      <c r="EAV345" s="49"/>
      <c r="EAW345" s="49"/>
      <c r="EAX345" s="49"/>
      <c r="EAY345" s="49"/>
      <c r="EAZ345" s="49"/>
      <c r="EBA345" s="49"/>
      <c r="EBB345" s="49"/>
      <c r="EBC345" s="49"/>
      <c r="EBD345" s="49"/>
      <c r="EBE345" s="49"/>
      <c r="EBF345" s="49"/>
      <c r="EBG345" s="49"/>
      <c r="EBH345" s="49"/>
      <c r="EBI345" s="49"/>
      <c r="EBJ345" s="49"/>
      <c r="EBK345" s="49"/>
      <c r="EBL345" s="49"/>
      <c r="EBM345" s="49"/>
      <c r="EBN345" s="49"/>
      <c r="EBO345" s="49"/>
      <c r="EBP345" s="49"/>
      <c r="EBQ345" s="49"/>
      <c r="EBR345" s="49"/>
      <c r="EBS345" s="49"/>
      <c r="EBT345" s="49"/>
      <c r="EBU345" s="49"/>
      <c r="EBV345" s="49"/>
      <c r="EBW345" s="49"/>
      <c r="EBX345" s="49"/>
      <c r="EBY345" s="49"/>
      <c r="EBZ345" s="49"/>
      <c r="ECA345" s="49"/>
      <c r="ECB345" s="49"/>
      <c r="ECC345" s="49"/>
      <c r="ECD345" s="49"/>
      <c r="ECE345" s="49"/>
      <c r="ECF345" s="49"/>
      <c r="ECG345" s="49"/>
      <c r="ECH345" s="49"/>
      <c r="ECI345" s="49"/>
      <c r="ECJ345" s="49"/>
      <c r="ECK345" s="49"/>
      <c r="ECL345" s="49"/>
      <c r="ECM345" s="49"/>
      <c r="ECN345" s="49"/>
      <c r="ECO345" s="49"/>
      <c r="ECP345" s="49"/>
      <c r="ECQ345" s="49"/>
      <c r="ECR345" s="49"/>
      <c r="ECS345" s="49"/>
      <c r="ECT345" s="49"/>
      <c r="ECU345" s="49"/>
      <c r="ECV345" s="49"/>
      <c r="ECW345" s="49"/>
      <c r="ECX345" s="49"/>
      <c r="ECY345" s="49"/>
      <c r="ECZ345" s="49"/>
      <c r="EDA345" s="49"/>
      <c r="EDB345" s="49"/>
      <c r="EDC345" s="49"/>
      <c r="EDD345" s="49"/>
      <c r="EDE345" s="49"/>
      <c r="EDF345" s="49"/>
      <c r="EDG345" s="49"/>
      <c r="EDH345" s="49"/>
      <c r="EDI345" s="49"/>
      <c r="EDJ345" s="49"/>
      <c r="EDK345" s="49"/>
      <c r="EDL345" s="49"/>
      <c r="EDM345" s="49"/>
      <c r="EDN345" s="49"/>
      <c r="EDO345" s="49"/>
      <c r="EDP345" s="49"/>
      <c r="EDQ345" s="49"/>
      <c r="EDR345" s="49"/>
      <c r="EDS345" s="49"/>
      <c r="EDT345" s="49"/>
      <c r="EDU345" s="49"/>
      <c r="EDV345" s="49"/>
      <c r="EDW345" s="49"/>
      <c r="EDX345" s="49"/>
      <c r="EDY345" s="49"/>
      <c r="EDZ345" s="49"/>
      <c r="EEA345" s="49"/>
      <c r="EEB345" s="49"/>
      <c r="EEC345" s="49"/>
      <c r="EED345" s="49"/>
      <c r="EEE345" s="49"/>
      <c r="EEF345" s="49"/>
      <c r="EEG345" s="49"/>
      <c r="EEH345" s="49"/>
      <c r="EEI345" s="49"/>
      <c r="EEJ345" s="49"/>
      <c r="EEK345" s="49"/>
      <c r="EEL345" s="49"/>
      <c r="EEM345" s="49"/>
      <c r="EEN345" s="49"/>
      <c r="EEO345" s="49"/>
      <c r="EEP345" s="49"/>
      <c r="EEQ345" s="49"/>
      <c r="EER345" s="49"/>
      <c r="EES345" s="49"/>
      <c r="EET345" s="49"/>
      <c r="EEU345" s="49"/>
      <c r="EEV345" s="49"/>
      <c r="EEW345" s="49"/>
      <c r="EEX345" s="49"/>
      <c r="EEY345" s="49"/>
      <c r="EEZ345" s="49"/>
      <c r="EFA345" s="49"/>
      <c r="EFB345" s="49"/>
      <c r="EFC345" s="49"/>
      <c r="EFD345" s="49"/>
      <c r="EFE345" s="49"/>
      <c r="EFF345" s="49"/>
      <c r="EFG345" s="49"/>
      <c r="EFH345" s="49"/>
      <c r="EFI345" s="49"/>
      <c r="EFJ345" s="49"/>
      <c r="EFK345" s="49"/>
      <c r="EFL345" s="49"/>
      <c r="EFM345" s="49"/>
      <c r="EFN345" s="49"/>
      <c r="EFO345" s="49"/>
      <c r="EFP345" s="49"/>
      <c r="EFQ345" s="49"/>
      <c r="EFR345" s="49"/>
      <c r="EFS345" s="49"/>
      <c r="EFT345" s="49"/>
      <c r="EFU345" s="49"/>
      <c r="EFV345" s="49"/>
      <c r="EFW345" s="49"/>
      <c r="EFX345" s="49"/>
      <c r="EFY345" s="49"/>
      <c r="EFZ345" s="49"/>
      <c r="EGA345" s="49"/>
      <c r="EGB345" s="49"/>
      <c r="EGC345" s="49"/>
      <c r="EGD345" s="49"/>
      <c r="EGE345" s="49"/>
      <c r="EGF345" s="49"/>
      <c r="EGG345" s="49"/>
      <c r="EGH345" s="49"/>
      <c r="EGI345" s="49"/>
      <c r="EGJ345" s="49"/>
      <c r="EGK345" s="49"/>
      <c r="EGL345" s="49"/>
      <c r="EGM345" s="49"/>
      <c r="EGN345" s="49"/>
      <c r="EGO345" s="49"/>
      <c r="EGP345" s="49"/>
      <c r="EGQ345" s="49"/>
      <c r="EGR345" s="49"/>
      <c r="EGS345" s="49"/>
      <c r="EGT345" s="49"/>
      <c r="EGU345" s="49"/>
      <c r="EGV345" s="49"/>
      <c r="EGW345" s="49"/>
      <c r="EGX345" s="49"/>
      <c r="EGY345" s="49"/>
      <c r="EGZ345" s="49"/>
      <c r="EHA345" s="49"/>
      <c r="EHB345" s="49"/>
      <c r="EHC345" s="49"/>
      <c r="EHD345" s="49"/>
      <c r="EHE345" s="49"/>
      <c r="EHF345" s="49"/>
      <c r="EHG345" s="49"/>
      <c r="EHH345" s="49"/>
      <c r="EHI345" s="49"/>
      <c r="EHJ345" s="49"/>
      <c r="EHK345" s="49"/>
      <c r="EHL345" s="49"/>
      <c r="EHM345" s="49"/>
      <c r="EHN345" s="49"/>
      <c r="EHO345" s="49"/>
      <c r="EHP345" s="49"/>
      <c r="EHQ345" s="49"/>
      <c r="EHR345" s="49"/>
      <c r="EHS345" s="49"/>
      <c r="EHT345" s="49"/>
      <c r="EHU345" s="49"/>
      <c r="EHV345" s="49"/>
      <c r="EHW345" s="49"/>
      <c r="EHX345" s="49"/>
      <c r="EHY345" s="49"/>
      <c r="EHZ345" s="49"/>
      <c r="EIA345" s="49"/>
      <c r="EIB345" s="49"/>
      <c r="EIC345" s="49"/>
      <c r="EID345" s="49"/>
      <c r="EIE345" s="49"/>
      <c r="EIF345" s="49"/>
      <c r="EIG345" s="49"/>
      <c r="EIH345" s="49"/>
      <c r="EII345" s="49"/>
      <c r="EIJ345" s="49"/>
      <c r="EIK345" s="49"/>
      <c r="EIL345" s="49"/>
      <c r="EIM345" s="49"/>
      <c r="EIN345" s="49"/>
      <c r="EIO345" s="49"/>
      <c r="EIP345" s="49"/>
      <c r="EIQ345" s="49"/>
      <c r="EIR345" s="49"/>
      <c r="EIS345" s="49"/>
      <c r="EIT345" s="49"/>
      <c r="EIU345" s="49"/>
      <c r="EIV345" s="49"/>
      <c r="EIW345" s="49"/>
      <c r="EIX345" s="49"/>
      <c r="EIY345" s="49"/>
      <c r="EIZ345" s="49"/>
      <c r="EJA345" s="49"/>
      <c r="EJB345" s="49"/>
      <c r="EJC345" s="49"/>
      <c r="EJD345" s="49"/>
      <c r="EJE345" s="49"/>
      <c r="EJF345" s="49"/>
      <c r="EJG345" s="49"/>
      <c r="EJH345" s="49"/>
      <c r="EJI345" s="49"/>
      <c r="EJJ345" s="49"/>
      <c r="EJK345" s="49"/>
      <c r="EJL345" s="49"/>
      <c r="EJM345" s="49"/>
      <c r="EJN345" s="49"/>
      <c r="EJO345" s="49"/>
      <c r="EJP345" s="49"/>
      <c r="EJQ345" s="49"/>
      <c r="EJR345" s="49"/>
      <c r="EJS345" s="49"/>
      <c r="EJT345" s="49"/>
      <c r="EJU345" s="49"/>
      <c r="EJV345" s="49"/>
      <c r="EJW345" s="49"/>
      <c r="EJX345" s="49"/>
      <c r="EJY345" s="49"/>
      <c r="EJZ345" s="49"/>
      <c r="EKA345" s="49"/>
      <c r="EKB345" s="49"/>
      <c r="EKC345" s="49"/>
      <c r="EKD345" s="49"/>
      <c r="EKE345" s="49"/>
      <c r="EKF345" s="49"/>
      <c r="EKG345" s="49"/>
      <c r="EKH345" s="49"/>
      <c r="EKI345" s="49"/>
      <c r="EKJ345" s="49"/>
      <c r="EKK345" s="49"/>
      <c r="EKL345" s="49"/>
      <c r="EKM345" s="49"/>
      <c r="EKN345" s="49"/>
      <c r="EKO345" s="49"/>
      <c r="EKP345" s="49"/>
      <c r="EKQ345" s="49"/>
      <c r="EKR345" s="49"/>
      <c r="EKS345" s="49"/>
      <c r="EKT345" s="49"/>
      <c r="EKU345" s="49"/>
      <c r="EKV345" s="49"/>
      <c r="EKW345" s="49"/>
      <c r="EKX345" s="49"/>
      <c r="EKY345" s="49"/>
      <c r="EKZ345" s="49"/>
      <c r="ELA345" s="49"/>
      <c r="ELB345" s="49"/>
      <c r="ELC345" s="49"/>
      <c r="ELD345" s="49"/>
      <c r="ELE345" s="49"/>
      <c r="ELF345" s="49"/>
      <c r="ELG345" s="49"/>
      <c r="ELH345" s="49"/>
      <c r="ELI345" s="49"/>
      <c r="ELJ345" s="49"/>
      <c r="ELK345" s="49"/>
      <c r="ELL345" s="49"/>
      <c r="ELM345" s="49"/>
      <c r="ELN345" s="49"/>
      <c r="ELO345" s="49"/>
      <c r="ELP345" s="49"/>
      <c r="ELQ345" s="49"/>
      <c r="ELR345" s="49"/>
      <c r="ELS345" s="49"/>
      <c r="ELT345" s="49"/>
      <c r="ELU345" s="49"/>
      <c r="ELV345" s="49"/>
      <c r="ELW345" s="49"/>
      <c r="ELX345" s="49"/>
      <c r="ELY345" s="49"/>
      <c r="ELZ345" s="49"/>
      <c r="EMA345" s="49"/>
      <c r="EMB345" s="49"/>
      <c r="EMC345" s="49"/>
      <c r="EMD345" s="49"/>
      <c r="EME345" s="49"/>
      <c r="EMF345" s="49"/>
      <c r="EMG345" s="49"/>
      <c r="EMH345" s="49"/>
      <c r="EMI345" s="49"/>
      <c r="EMJ345" s="49"/>
      <c r="EMK345" s="49"/>
      <c r="EML345" s="49"/>
      <c r="EMM345" s="49"/>
      <c r="EMN345" s="49"/>
      <c r="EMO345" s="49"/>
      <c r="EMP345" s="49"/>
      <c r="EMQ345" s="49"/>
      <c r="EMR345" s="49"/>
      <c r="EMS345" s="49"/>
      <c r="EMT345" s="49"/>
      <c r="EMU345" s="49"/>
      <c r="EMV345" s="49"/>
      <c r="EMW345" s="49"/>
      <c r="EMX345" s="49"/>
      <c r="EMY345" s="49"/>
      <c r="EMZ345" s="49"/>
      <c r="ENA345" s="49"/>
      <c r="ENB345" s="49"/>
      <c r="ENC345" s="49"/>
      <c r="END345" s="49"/>
      <c r="ENE345" s="49"/>
      <c r="ENF345" s="49"/>
      <c r="ENG345" s="49"/>
      <c r="ENH345" s="49"/>
      <c r="ENI345" s="49"/>
      <c r="ENJ345" s="49"/>
      <c r="ENK345" s="49"/>
      <c r="ENL345" s="49"/>
      <c r="ENM345" s="49"/>
      <c r="ENN345" s="49"/>
      <c r="ENO345" s="49"/>
      <c r="ENP345" s="49"/>
      <c r="ENQ345" s="49"/>
      <c r="ENR345" s="49"/>
      <c r="ENS345" s="49"/>
      <c r="ENT345" s="49"/>
      <c r="ENU345" s="49"/>
      <c r="ENV345" s="49"/>
      <c r="ENW345" s="49"/>
      <c r="ENX345" s="49"/>
      <c r="ENY345" s="49"/>
      <c r="ENZ345" s="49"/>
      <c r="EOA345" s="49"/>
      <c r="EOB345" s="49"/>
      <c r="EOC345" s="49"/>
      <c r="EOD345" s="49"/>
      <c r="EOE345" s="49"/>
      <c r="EOF345" s="49"/>
      <c r="EOG345" s="49"/>
      <c r="EOH345" s="49"/>
      <c r="EOI345" s="49"/>
      <c r="EOJ345" s="49"/>
      <c r="EOK345" s="49"/>
      <c r="EOL345" s="49"/>
      <c r="EOM345" s="49"/>
      <c r="EON345" s="49"/>
      <c r="EOO345" s="49"/>
      <c r="EOP345" s="49"/>
      <c r="EOQ345" s="49"/>
      <c r="EOR345" s="49"/>
      <c r="EOS345" s="49"/>
      <c r="EOT345" s="49"/>
      <c r="EOU345" s="49"/>
      <c r="EOV345" s="49"/>
      <c r="EOW345" s="49"/>
      <c r="EOX345" s="49"/>
      <c r="EOY345" s="49"/>
      <c r="EOZ345" s="49"/>
      <c r="EPA345" s="49"/>
      <c r="EPB345" s="49"/>
      <c r="EPC345" s="49"/>
      <c r="EPD345" s="49"/>
      <c r="EPE345" s="49"/>
      <c r="EPF345" s="49"/>
      <c r="EPG345" s="49"/>
      <c r="EPH345" s="49"/>
      <c r="EPI345" s="49"/>
      <c r="EPJ345" s="49"/>
      <c r="EPK345" s="49"/>
      <c r="EPL345" s="49"/>
      <c r="EPM345" s="49"/>
      <c r="EPN345" s="49"/>
      <c r="EPO345" s="49"/>
      <c r="EPP345" s="49"/>
      <c r="EPQ345" s="49"/>
      <c r="EPR345" s="49"/>
      <c r="EPS345" s="49"/>
      <c r="EPT345" s="49"/>
      <c r="EPU345" s="49"/>
      <c r="EPV345" s="49"/>
      <c r="EPW345" s="49"/>
      <c r="EPX345" s="49"/>
      <c r="EPY345" s="49"/>
      <c r="EPZ345" s="49"/>
      <c r="EQA345" s="49"/>
      <c r="EQB345" s="49"/>
      <c r="EQC345" s="49"/>
      <c r="EQD345" s="49"/>
      <c r="EQE345" s="49"/>
      <c r="EQF345" s="49"/>
      <c r="EQG345" s="49"/>
      <c r="EQH345" s="49"/>
      <c r="EQI345" s="49"/>
      <c r="EQJ345" s="49"/>
      <c r="EQK345" s="49"/>
      <c r="EQL345" s="49"/>
      <c r="EQM345" s="49"/>
      <c r="EQN345" s="49"/>
      <c r="EQO345" s="49"/>
      <c r="EQP345" s="49"/>
      <c r="EQQ345" s="49"/>
      <c r="EQR345" s="49"/>
      <c r="EQS345" s="49"/>
      <c r="EQT345" s="49"/>
      <c r="EQU345" s="49"/>
      <c r="EQV345" s="49"/>
      <c r="EQW345" s="49"/>
      <c r="EQX345" s="49"/>
      <c r="EQY345" s="49"/>
      <c r="EQZ345" s="49"/>
      <c r="ERA345" s="49"/>
      <c r="ERB345" s="49"/>
      <c r="ERC345" s="49"/>
      <c r="ERD345" s="49"/>
      <c r="ERE345" s="49"/>
      <c r="ERF345" s="49"/>
      <c r="ERG345" s="49"/>
      <c r="ERH345" s="49"/>
      <c r="ERI345" s="49"/>
      <c r="ERJ345" s="49"/>
      <c r="ERK345" s="49"/>
      <c r="ERL345" s="49"/>
      <c r="ERM345" s="49"/>
      <c r="ERN345" s="49"/>
      <c r="ERO345" s="49"/>
      <c r="ERP345" s="49"/>
      <c r="ERQ345" s="49"/>
      <c r="ERR345" s="49"/>
      <c r="ERS345" s="49"/>
      <c r="ERT345" s="49"/>
      <c r="ERU345" s="49"/>
      <c r="ERV345" s="49"/>
      <c r="ERW345" s="49"/>
      <c r="ERX345" s="49"/>
      <c r="ERY345" s="49"/>
      <c r="ERZ345" s="49"/>
      <c r="ESA345" s="49"/>
      <c r="ESB345" s="49"/>
      <c r="ESC345" s="49"/>
      <c r="ESD345" s="49"/>
      <c r="ESE345" s="49"/>
      <c r="ESF345" s="49"/>
      <c r="ESG345" s="49"/>
      <c r="ESH345" s="49"/>
      <c r="ESI345" s="49"/>
      <c r="ESJ345" s="49"/>
      <c r="ESK345" s="49"/>
      <c r="ESL345" s="49"/>
      <c r="ESM345" s="49"/>
      <c r="ESN345" s="49"/>
      <c r="ESO345" s="49"/>
      <c r="ESP345" s="49"/>
      <c r="ESQ345" s="49"/>
      <c r="ESR345" s="49"/>
      <c r="ESS345" s="49"/>
      <c r="EST345" s="49"/>
      <c r="ESU345" s="49"/>
      <c r="ESV345" s="49"/>
      <c r="ESW345" s="49"/>
      <c r="ESX345" s="49"/>
      <c r="ESY345" s="49"/>
      <c r="ESZ345" s="49"/>
      <c r="ETA345" s="49"/>
      <c r="ETB345" s="49"/>
      <c r="ETC345" s="49"/>
      <c r="ETD345" s="49"/>
      <c r="ETE345" s="49"/>
      <c r="ETF345" s="49"/>
      <c r="ETG345" s="49"/>
      <c r="ETH345" s="49"/>
      <c r="ETI345" s="49"/>
      <c r="ETJ345" s="49"/>
      <c r="ETK345" s="49"/>
      <c r="ETL345" s="49"/>
      <c r="ETM345" s="49"/>
      <c r="ETN345" s="49"/>
      <c r="ETO345" s="49"/>
      <c r="ETP345" s="49"/>
      <c r="ETQ345" s="49"/>
      <c r="ETR345" s="49"/>
      <c r="ETS345" s="49"/>
      <c r="ETT345" s="49"/>
      <c r="ETU345" s="49"/>
      <c r="ETV345" s="49"/>
      <c r="ETW345" s="49"/>
      <c r="ETX345" s="49"/>
      <c r="ETY345" s="49"/>
      <c r="ETZ345" s="49"/>
      <c r="EUA345" s="49"/>
      <c r="EUB345" s="49"/>
      <c r="EUC345" s="49"/>
      <c r="EUD345" s="49"/>
      <c r="EUE345" s="49"/>
      <c r="EUF345" s="49"/>
      <c r="EUG345" s="49"/>
      <c r="EUH345" s="49"/>
      <c r="EUI345" s="49"/>
      <c r="EUJ345" s="49"/>
      <c r="EUK345" s="49"/>
      <c r="EUL345" s="49"/>
      <c r="EUM345" s="49"/>
      <c r="EUN345" s="49"/>
      <c r="EUO345" s="49"/>
      <c r="EUP345" s="49"/>
      <c r="EUQ345" s="49"/>
      <c r="EUR345" s="49"/>
      <c r="EUS345" s="49"/>
      <c r="EUT345" s="49"/>
      <c r="EUU345" s="49"/>
      <c r="EUV345" s="49"/>
      <c r="EUW345" s="49"/>
      <c r="EUX345" s="49"/>
      <c r="EUY345" s="49"/>
      <c r="EUZ345" s="49"/>
      <c r="EVA345" s="49"/>
      <c r="EVB345" s="49"/>
      <c r="EVC345" s="49"/>
      <c r="EVD345" s="49"/>
      <c r="EVE345" s="49"/>
      <c r="EVF345" s="49"/>
      <c r="EVG345" s="49"/>
      <c r="EVH345" s="49"/>
      <c r="EVI345" s="49"/>
      <c r="EVJ345" s="49"/>
      <c r="EVK345" s="49"/>
      <c r="EVL345" s="49"/>
      <c r="EVM345" s="49"/>
      <c r="EVN345" s="49"/>
      <c r="EVO345" s="49"/>
      <c r="EVP345" s="49"/>
      <c r="EVQ345" s="49"/>
      <c r="EVR345" s="49"/>
      <c r="EVS345" s="49"/>
      <c r="EVT345" s="49"/>
      <c r="EVU345" s="49"/>
      <c r="EVV345" s="49"/>
      <c r="EVW345" s="49"/>
      <c r="EVX345" s="49"/>
      <c r="EVY345" s="49"/>
      <c r="EVZ345" s="49"/>
      <c r="EWA345" s="49"/>
      <c r="EWB345" s="49"/>
      <c r="EWC345" s="49"/>
      <c r="EWD345" s="49"/>
      <c r="EWE345" s="49"/>
      <c r="EWF345" s="49"/>
      <c r="EWG345" s="49"/>
      <c r="EWH345" s="49"/>
      <c r="EWI345" s="49"/>
      <c r="EWJ345" s="49"/>
      <c r="EWK345" s="49"/>
      <c r="EWL345" s="49"/>
      <c r="EWM345" s="49"/>
      <c r="EWN345" s="49"/>
      <c r="EWO345" s="49"/>
      <c r="EWP345" s="49"/>
      <c r="EWQ345" s="49"/>
      <c r="EWR345" s="49"/>
      <c r="EWS345" s="49"/>
      <c r="EWT345" s="49"/>
      <c r="EWU345" s="49"/>
      <c r="EWV345" s="49"/>
      <c r="EWW345" s="49"/>
      <c r="EWX345" s="49"/>
      <c r="EWY345" s="49"/>
      <c r="EWZ345" s="49"/>
      <c r="EXA345" s="49"/>
      <c r="EXB345" s="49"/>
      <c r="EXC345" s="49"/>
      <c r="EXD345" s="49"/>
      <c r="EXE345" s="49"/>
      <c r="EXF345" s="49"/>
      <c r="EXG345" s="49"/>
      <c r="EXH345" s="49"/>
      <c r="EXI345" s="49"/>
      <c r="EXJ345" s="49"/>
      <c r="EXK345" s="49"/>
      <c r="EXL345" s="49"/>
      <c r="EXM345" s="49"/>
      <c r="EXN345" s="49"/>
      <c r="EXO345" s="49"/>
      <c r="EXP345" s="49"/>
      <c r="EXQ345" s="49"/>
      <c r="EXR345" s="49"/>
      <c r="EXS345" s="49"/>
      <c r="EXT345" s="49"/>
      <c r="EXU345" s="49"/>
      <c r="EXV345" s="49"/>
      <c r="EXW345" s="49"/>
      <c r="EXX345" s="49"/>
      <c r="EXY345" s="49"/>
      <c r="EXZ345" s="49"/>
      <c r="EYA345" s="49"/>
      <c r="EYB345" s="49"/>
      <c r="EYC345" s="49"/>
      <c r="EYD345" s="49"/>
      <c r="EYE345" s="49"/>
      <c r="EYF345" s="49"/>
      <c r="EYG345" s="49"/>
      <c r="EYH345" s="49"/>
      <c r="EYI345" s="49"/>
      <c r="EYJ345" s="49"/>
      <c r="EYK345" s="49"/>
      <c r="EYL345" s="49"/>
      <c r="EYM345" s="49"/>
      <c r="EYN345" s="49"/>
      <c r="EYO345" s="49"/>
      <c r="EYP345" s="49"/>
      <c r="EYQ345" s="49"/>
      <c r="EYR345" s="49"/>
      <c r="EYS345" s="49"/>
      <c r="EYT345" s="49"/>
      <c r="EYU345" s="49"/>
      <c r="EYV345" s="49"/>
      <c r="EYW345" s="49"/>
      <c r="EYX345" s="49"/>
      <c r="EYY345" s="49"/>
      <c r="EYZ345" s="49"/>
      <c r="EZA345" s="49"/>
      <c r="EZB345" s="49"/>
      <c r="EZC345" s="49"/>
      <c r="EZD345" s="49"/>
      <c r="EZE345" s="49"/>
      <c r="EZF345" s="49"/>
      <c r="EZG345" s="49"/>
      <c r="EZH345" s="49"/>
      <c r="EZI345" s="49"/>
      <c r="EZJ345" s="49"/>
      <c r="EZK345" s="49"/>
      <c r="EZL345" s="49"/>
      <c r="EZM345" s="49"/>
      <c r="EZN345" s="49"/>
      <c r="EZO345" s="49"/>
      <c r="EZP345" s="49"/>
      <c r="EZQ345" s="49"/>
      <c r="EZR345" s="49"/>
      <c r="EZS345" s="49"/>
      <c r="EZT345" s="49"/>
      <c r="EZU345" s="49"/>
      <c r="EZV345" s="49"/>
      <c r="EZW345" s="49"/>
      <c r="EZX345" s="49"/>
      <c r="EZY345" s="49"/>
      <c r="EZZ345" s="49"/>
      <c r="FAA345" s="49"/>
      <c r="FAB345" s="49"/>
      <c r="FAC345" s="49"/>
      <c r="FAD345" s="49"/>
      <c r="FAE345" s="49"/>
      <c r="FAF345" s="49"/>
      <c r="FAG345" s="49"/>
      <c r="FAH345" s="49"/>
      <c r="FAI345" s="49"/>
      <c r="FAJ345" s="49"/>
      <c r="FAK345" s="49"/>
      <c r="FAL345" s="49"/>
      <c r="FAM345" s="49"/>
      <c r="FAN345" s="49"/>
      <c r="FAO345" s="49"/>
      <c r="FAP345" s="49"/>
      <c r="FAQ345" s="49"/>
      <c r="FAR345" s="49"/>
      <c r="FAS345" s="49"/>
      <c r="FAT345" s="49"/>
      <c r="FAU345" s="49"/>
      <c r="FAV345" s="49"/>
      <c r="FAW345" s="49"/>
      <c r="FAX345" s="49"/>
      <c r="FAY345" s="49"/>
      <c r="FAZ345" s="49"/>
      <c r="FBA345" s="49"/>
      <c r="FBB345" s="49"/>
      <c r="FBC345" s="49"/>
      <c r="FBD345" s="49"/>
      <c r="FBE345" s="49"/>
      <c r="FBF345" s="49"/>
      <c r="FBG345" s="49"/>
      <c r="FBH345" s="49"/>
      <c r="FBI345" s="49"/>
      <c r="FBJ345" s="49"/>
      <c r="FBK345" s="49"/>
      <c r="FBL345" s="49"/>
      <c r="FBM345" s="49"/>
      <c r="FBN345" s="49"/>
      <c r="FBO345" s="49"/>
      <c r="FBP345" s="49"/>
      <c r="FBQ345" s="49"/>
      <c r="FBR345" s="49"/>
      <c r="FBS345" s="49"/>
      <c r="FBT345" s="49"/>
      <c r="FBU345" s="49"/>
      <c r="FBV345" s="49"/>
      <c r="FBW345" s="49"/>
      <c r="FBX345" s="49"/>
      <c r="FBY345" s="49"/>
      <c r="FBZ345" s="49"/>
      <c r="FCA345" s="49"/>
      <c r="FCB345" s="49"/>
      <c r="FCC345" s="49"/>
      <c r="FCD345" s="49"/>
      <c r="FCE345" s="49"/>
      <c r="FCF345" s="49"/>
      <c r="FCG345" s="49"/>
      <c r="FCH345" s="49"/>
      <c r="FCI345" s="49"/>
      <c r="FCJ345" s="49"/>
      <c r="FCK345" s="49"/>
      <c r="FCL345" s="49"/>
      <c r="FCM345" s="49"/>
      <c r="FCN345" s="49"/>
      <c r="FCO345" s="49"/>
      <c r="FCP345" s="49"/>
      <c r="FCQ345" s="49"/>
      <c r="FCR345" s="49"/>
      <c r="FCS345" s="49"/>
      <c r="FCT345" s="49"/>
      <c r="FCU345" s="49"/>
      <c r="FCV345" s="49"/>
      <c r="FCW345" s="49"/>
      <c r="FCX345" s="49"/>
      <c r="FCY345" s="49"/>
      <c r="FCZ345" s="49"/>
      <c r="FDA345" s="49"/>
      <c r="FDB345" s="49"/>
      <c r="FDC345" s="49"/>
      <c r="FDD345" s="49"/>
      <c r="FDE345" s="49"/>
      <c r="FDF345" s="49"/>
      <c r="FDG345" s="49"/>
      <c r="FDH345" s="49"/>
      <c r="FDI345" s="49"/>
      <c r="FDJ345" s="49"/>
      <c r="FDK345" s="49"/>
      <c r="FDL345" s="49"/>
      <c r="FDM345" s="49"/>
      <c r="FDN345" s="49"/>
      <c r="FDO345" s="49"/>
      <c r="FDP345" s="49"/>
      <c r="FDQ345" s="49"/>
      <c r="FDR345" s="49"/>
      <c r="FDS345" s="49"/>
      <c r="FDT345" s="49"/>
      <c r="FDU345" s="49"/>
      <c r="FDV345" s="49"/>
      <c r="FDW345" s="49"/>
      <c r="FDX345" s="49"/>
      <c r="FDY345" s="49"/>
      <c r="FDZ345" s="49"/>
      <c r="FEA345" s="49"/>
      <c r="FEB345" s="49"/>
      <c r="FEC345" s="49"/>
      <c r="FED345" s="49"/>
      <c r="FEE345" s="49"/>
      <c r="FEF345" s="49"/>
      <c r="FEG345" s="49"/>
      <c r="FEH345" s="49"/>
      <c r="FEI345" s="49"/>
      <c r="FEJ345" s="49"/>
      <c r="FEK345" s="49"/>
      <c r="FEL345" s="49"/>
      <c r="FEM345" s="49"/>
      <c r="FEN345" s="49"/>
      <c r="FEO345" s="49"/>
      <c r="FEP345" s="49"/>
      <c r="FEQ345" s="49"/>
      <c r="FER345" s="49"/>
      <c r="FES345" s="49"/>
      <c r="FET345" s="49"/>
      <c r="FEU345" s="49"/>
      <c r="FEV345" s="49"/>
      <c r="FEW345" s="49"/>
      <c r="FEX345" s="49"/>
      <c r="FEY345" s="49"/>
      <c r="FEZ345" s="49"/>
      <c r="FFA345" s="49"/>
      <c r="FFB345" s="49"/>
      <c r="FFC345" s="49"/>
      <c r="FFD345" s="49"/>
      <c r="FFE345" s="49"/>
      <c r="FFF345" s="49"/>
      <c r="FFG345" s="49"/>
      <c r="FFH345" s="49"/>
      <c r="FFI345" s="49"/>
      <c r="FFJ345" s="49"/>
      <c r="FFK345" s="49"/>
      <c r="FFL345" s="49"/>
      <c r="FFM345" s="49"/>
      <c r="FFN345" s="49"/>
      <c r="FFO345" s="49"/>
      <c r="FFP345" s="49"/>
      <c r="FFQ345" s="49"/>
      <c r="FFR345" s="49"/>
      <c r="FFS345" s="49"/>
      <c r="FFT345" s="49"/>
      <c r="FFU345" s="49"/>
      <c r="FFV345" s="49"/>
      <c r="FFW345" s="49"/>
      <c r="FFX345" s="49"/>
      <c r="FFY345" s="49"/>
      <c r="FFZ345" s="49"/>
      <c r="FGA345" s="49"/>
      <c r="FGB345" s="49"/>
      <c r="FGC345" s="49"/>
      <c r="FGD345" s="49"/>
      <c r="FGE345" s="49"/>
      <c r="FGF345" s="49"/>
      <c r="FGG345" s="49"/>
      <c r="FGH345" s="49"/>
      <c r="FGI345" s="49"/>
      <c r="FGJ345" s="49"/>
      <c r="FGK345" s="49"/>
      <c r="FGL345" s="49"/>
      <c r="FGM345" s="49"/>
      <c r="FGN345" s="49"/>
      <c r="FGO345" s="49"/>
      <c r="FGP345" s="49"/>
      <c r="FGQ345" s="49"/>
      <c r="FGR345" s="49"/>
      <c r="FGS345" s="49"/>
      <c r="FGT345" s="49"/>
      <c r="FGU345" s="49"/>
      <c r="FGV345" s="49"/>
      <c r="FGW345" s="49"/>
      <c r="FGX345" s="49"/>
      <c r="FGY345" s="49"/>
      <c r="FGZ345" s="49"/>
      <c r="FHA345" s="49"/>
      <c r="FHB345" s="49"/>
      <c r="FHC345" s="49"/>
      <c r="FHD345" s="49"/>
      <c r="FHE345" s="49"/>
      <c r="FHF345" s="49"/>
      <c r="FHG345" s="49"/>
      <c r="FHH345" s="49"/>
      <c r="FHI345" s="49"/>
      <c r="FHJ345" s="49"/>
      <c r="FHK345" s="49"/>
      <c r="FHL345" s="49"/>
      <c r="FHM345" s="49"/>
      <c r="FHN345" s="49"/>
      <c r="FHO345" s="49"/>
      <c r="FHP345" s="49"/>
      <c r="FHQ345" s="49"/>
      <c r="FHR345" s="49"/>
      <c r="FHS345" s="49"/>
      <c r="FHT345" s="49"/>
      <c r="FHU345" s="49"/>
      <c r="FHV345" s="49"/>
      <c r="FHW345" s="49"/>
      <c r="FHX345" s="49"/>
      <c r="FHY345" s="49"/>
      <c r="FHZ345" s="49"/>
      <c r="FIA345" s="49"/>
      <c r="FIB345" s="49"/>
      <c r="FIC345" s="49"/>
      <c r="FID345" s="49"/>
      <c r="FIE345" s="49"/>
      <c r="FIF345" s="49"/>
      <c r="FIG345" s="49"/>
      <c r="FIH345" s="49"/>
      <c r="FII345" s="49"/>
      <c r="FIJ345" s="49"/>
      <c r="FIK345" s="49"/>
      <c r="FIL345" s="49"/>
      <c r="FIM345" s="49"/>
      <c r="FIN345" s="49"/>
      <c r="FIO345" s="49"/>
      <c r="FIP345" s="49"/>
      <c r="FIQ345" s="49"/>
      <c r="FIR345" s="49"/>
      <c r="FIS345" s="49"/>
      <c r="FIT345" s="49"/>
      <c r="FIU345" s="49"/>
      <c r="FIV345" s="49"/>
      <c r="FIW345" s="49"/>
      <c r="FIX345" s="49"/>
      <c r="FIY345" s="49"/>
      <c r="FIZ345" s="49"/>
      <c r="FJA345" s="49"/>
      <c r="FJB345" s="49"/>
      <c r="FJC345" s="49"/>
      <c r="FJD345" s="49"/>
      <c r="FJE345" s="49"/>
      <c r="FJF345" s="49"/>
      <c r="FJG345" s="49"/>
      <c r="FJH345" s="49"/>
      <c r="FJI345" s="49"/>
      <c r="FJJ345" s="49"/>
      <c r="FJK345" s="49"/>
      <c r="FJL345" s="49"/>
      <c r="FJM345" s="49"/>
      <c r="FJN345" s="49"/>
      <c r="FJO345" s="49"/>
      <c r="FJP345" s="49"/>
      <c r="FJQ345" s="49"/>
      <c r="FJR345" s="49"/>
      <c r="FJS345" s="49"/>
      <c r="FJT345" s="49"/>
      <c r="FJU345" s="49"/>
      <c r="FJV345" s="49"/>
      <c r="FJW345" s="49"/>
      <c r="FJX345" s="49"/>
      <c r="FJY345" s="49"/>
      <c r="FJZ345" s="49"/>
      <c r="FKA345" s="49"/>
      <c r="FKB345" s="49"/>
      <c r="FKC345" s="49"/>
      <c r="FKD345" s="49"/>
      <c r="FKE345" s="49"/>
      <c r="FKF345" s="49"/>
      <c r="FKG345" s="49"/>
      <c r="FKH345" s="49"/>
      <c r="FKI345" s="49"/>
      <c r="FKJ345" s="49"/>
      <c r="FKK345" s="49"/>
      <c r="FKL345" s="49"/>
      <c r="FKM345" s="49"/>
      <c r="FKN345" s="49"/>
      <c r="FKO345" s="49"/>
      <c r="FKP345" s="49"/>
      <c r="FKQ345" s="49"/>
      <c r="FKR345" s="49"/>
      <c r="FKS345" s="49"/>
      <c r="FKT345" s="49"/>
      <c r="FKU345" s="49"/>
      <c r="FKV345" s="49"/>
      <c r="FKW345" s="49"/>
      <c r="FKX345" s="49"/>
      <c r="FKY345" s="49"/>
      <c r="FKZ345" s="49"/>
      <c r="FLA345" s="49"/>
      <c r="FLB345" s="49"/>
      <c r="FLC345" s="49"/>
      <c r="FLD345" s="49"/>
      <c r="FLE345" s="49"/>
      <c r="FLF345" s="49"/>
      <c r="FLG345" s="49"/>
      <c r="FLH345" s="49"/>
      <c r="FLI345" s="49"/>
      <c r="FLJ345" s="49"/>
      <c r="FLK345" s="49"/>
      <c r="FLL345" s="49"/>
      <c r="FLM345" s="49"/>
      <c r="FLN345" s="49"/>
      <c r="FLO345" s="49"/>
      <c r="FLP345" s="49"/>
      <c r="FLQ345" s="49"/>
      <c r="FLR345" s="49"/>
      <c r="FLS345" s="49"/>
      <c r="FLT345" s="49"/>
      <c r="FLU345" s="49"/>
      <c r="FLV345" s="49"/>
      <c r="FLW345" s="49"/>
      <c r="FLX345" s="49"/>
      <c r="FLY345" s="49"/>
      <c r="FLZ345" s="49"/>
      <c r="FMA345" s="49"/>
      <c r="FMB345" s="49"/>
      <c r="FMC345" s="49"/>
      <c r="FMD345" s="49"/>
      <c r="FME345" s="49"/>
      <c r="FMF345" s="49"/>
      <c r="FMG345" s="49"/>
      <c r="FMH345" s="49"/>
      <c r="FMI345" s="49"/>
      <c r="FMJ345" s="49"/>
      <c r="FMK345" s="49"/>
      <c r="FML345" s="49"/>
      <c r="FMM345" s="49"/>
      <c r="FMN345" s="49"/>
      <c r="FMO345" s="49"/>
      <c r="FMP345" s="49"/>
      <c r="FMQ345" s="49"/>
      <c r="FMR345" s="49"/>
      <c r="FMS345" s="49"/>
      <c r="FMT345" s="49"/>
      <c r="FMU345" s="49"/>
      <c r="FMV345" s="49"/>
      <c r="FMW345" s="49"/>
      <c r="FMX345" s="49"/>
      <c r="FMY345" s="49"/>
      <c r="FMZ345" s="49"/>
      <c r="FNA345" s="49"/>
      <c r="FNB345" s="49"/>
      <c r="FNC345" s="49"/>
      <c r="FND345" s="49"/>
      <c r="FNE345" s="49"/>
      <c r="FNF345" s="49"/>
      <c r="FNG345" s="49"/>
      <c r="FNH345" s="49"/>
      <c r="FNI345" s="49"/>
      <c r="FNJ345" s="49"/>
      <c r="FNK345" s="49"/>
      <c r="FNL345" s="49"/>
      <c r="FNM345" s="49"/>
      <c r="FNN345" s="49"/>
      <c r="FNO345" s="49"/>
      <c r="FNP345" s="49"/>
      <c r="FNQ345" s="49"/>
      <c r="FNR345" s="49"/>
      <c r="FNS345" s="49"/>
      <c r="FNT345" s="49"/>
      <c r="FNU345" s="49"/>
      <c r="FNV345" s="49"/>
      <c r="FNW345" s="49"/>
      <c r="FNX345" s="49"/>
      <c r="FNY345" s="49"/>
      <c r="FNZ345" s="49"/>
      <c r="FOA345" s="49"/>
      <c r="FOB345" s="49"/>
      <c r="FOC345" s="49"/>
      <c r="FOD345" s="49"/>
      <c r="FOE345" s="49"/>
      <c r="FOF345" s="49"/>
      <c r="FOG345" s="49"/>
      <c r="FOH345" s="49"/>
      <c r="FOI345" s="49"/>
      <c r="FOJ345" s="49"/>
      <c r="FOK345" s="49"/>
      <c r="FOL345" s="49"/>
      <c r="FOM345" s="49"/>
      <c r="FON345" s="49"/>
      <c r="FOO345" s="49"/>
      <c r="FOP345" s="49"/>
      <c r="FOQ345" s="49"/>
      <c r="FOR345" s="49"/>
      <c r="FOS345" s="49"/>
      <c r="FOT345" s="49"/>
      <c r="FOU345" s="49"/>
      <c r="FOV345" s="49"/>
      <c r="FOW345" s="49"/>
      <c r="FOX345" s="49"/>
      <c r="FOY345" s="49"/>
      <c r="FOZ345" s="49"/>
      <c r="FPA345" s="49"/>
      <c r="FPB345" s="49"/>
      <c r="FPC345" s="49"/>
      <c r="FPD345" s="49"/>
      <c r="FPE345" s="49"/>
      <c r="FPF345" s="49"/>
      <c r="FPG345" s="49"/>
      <c r="FPH345" s="49"/>
      <c r="FPI345" s="49"/>
      <c r="FPJ345" s="49"/>
      <c r="FPK345" s="49"/>
      <c r="FPL345" s="49"/>
      <c r="FPM345" s="49"/>
      <c r="FPN345" s="49"/>
      <c r="FPO345" s="49"/>
      <c r="FPP345" s="49"/>
      <c r="FPQ345" s="49"/>
      <c r="FPR345" s="49"/>
      <c r="FPS345" s="49"/>
      <c r="FPT345" s="49"/>
      <c r="FPU345" s="49"/>
      <c r="FPV345" s="49"/>
      <c r="FPW345" s="49"/>
      <c r="FPX345" s="49"/>
      <c r="FPY345" s="49"/>
      <c r="FPZ345" s="49"/>
      <c r="FQA345" s="49"/>
      <c r="FQB345" s="49"/>
      <c r="FQC345" s="49"/>
      <c r="FQD345" s="49"/>
      <c r="FQE345" s="49"/>
      <c r="FQF345" s="49"/>
      <c r="FQG345" s="49"/>
      <c r="FQH345" s="49"/>
      <c r="FQI345" s="49"/>
      <c r="FQJ345" s="49"/>
      <c r="FQK345" s="49"/>
      <c r="FQL345" s="49"/>
      <c r="FQM345" s="49"/>
      <c r="FQN345" s="49"/>
      <c r="FQO345" s="49"/>
      <c r="FQP345" s="49"/>
      <c r="FQQ345" s="49"/>
      <c r="FQR345" s="49"/>
      <c r="FQS345" s="49"/>
      <c r="FQT345" s="49"/>
      <c r="FQU345" s="49"/>
      <c r="FQV345" s="49"/>
      <c r="FQW345" s="49"/>
      <c r="FQX345" s="49"/>
      <c r="FQY345" s="49"/>
      <c r="FQZ345" s="49"/>
      <c r="FRA345" s="49"/>
      <c r="FRB345" s="49"/>
      <c r="FRC345" s="49"/>
      <c r="FRD345" s="49"/>
      <c r="FRE345" s="49"/>
      <c r="FRF345" s="49"/>
      <c r="FRG345" s="49"/>
      <c r="FRH345" s="49"/>
      <c r="FRI345" s="49"/>
      <c r="FRJ345" s="49"/>
      <c r="FRK345" s="49"/>
      <c r="FRL345" s="49"/>
      <c r="FRM345" s="49"/>
      <c r="FRN345" s="49"/>
      <c r="FRO345" s="49"/>
      <c r="FRP345" s="49"/>
      <c r="FRQ345" s="49"/>
      <c r="FRR345" s="49"/>
      <c r="FRS345" s="49"/>
      <c r="FRT345" s="49"/>
      <c r="FRU345" s="49"/>
      <c r="FRV345" s="49"/>
      <c r="FRW345" s="49"/>
      <c r="FRX345" s="49"/>
      <c r="FRY345" s="49"/>
      <c r="FRZ345" s="49"/>
      <c r="FSA345" s="49"/>
      <c r="FSB345" s="49"/>
      <c r="FSC345" s="49"/>
      <c r="FSD345" s="49"/>
      <c r="FSE345" s="49"/>
      <c r="FSF345" s="49"/>
      <c r="FSG345" s="49"/>
      <c r="FSH345" s="49"/>
      <c r="FSI345" s="49"/>
      <c r="FSJ345" s="49"/>
      <c r="FSK345" s="49"/>
      <c r="FSL345" s="49"/>
      <c r="FSM345" s="49"/>
      <c r="FSN345" s="49"/>
      <c r="FSO345" s="49"/>
      <c r="FSP345" s="49"/>
      <c r="FSQ345" s="49"/>
      <c r="FSR345" s="49"/>
      <c r="FSS345" s="49"/>
      <c r="FST345" s="49"/>
      <c r="FSU345" s="49"/>
      <c r="FSV345" s="49"/>
      <c r="FSW345" s="49"/>
      <c r="FSX345" s="49"/>
      <c r="FSY345" s="49"/>
      <c r="FSZ345" s="49"/>
      <c r="FTA345" s="49"/>
      <c r="FTB345" s="49"/>
      <c r="FTC345" s="49"/>
      <c r="FTD345" s="49"/>
      <c r="FTE345" s="49"/>
      <c r="FTF345" s="49"/>
      <c r="FTG345" s="49"/>
      <c r="FTH345" s="49"/>
      <c r="FTI345" s="49"/>
      <c r="FTJ345" s="49"/>
      <c r="FTK345" s="49"/>
      <c r="FTL345" s="49"/>
      <c r="FTM345" s="49"/>
      <c r="FTN345" s="49"/>
      <c r="FTO345" s="49"/>
      <c r="FTP345" s="49"/>
      <c r="FTQ345" s="49"/>
      <c r="FTR345" s="49"/>
      <c r="FTS345" s="49"/>
      <c r="FTT345" s="49"/>
      <c r="FTU345" s="49"/>
      <c r="FTV345" s="49"/>
      <c r="FTW345" s="49"/>
      <c r="FTX345" s="49"/>
      <c r="FTY345" s="49"/>
      <c r="FTZ345" s="49"/>
      <c r="FUA345" s="49"/>
      <c r="FUB345" s="49"/>
      <c r="FUC345" s="49"/>
      <c r="FUD345" s="49"/>
      <c r="FUE345" s="49"/>
      <c r="FUF345" s="49"/>
      <c r="FUG345" s="49"/>
      <c r="FUH345" s="49"/>
      <c r="FUI345" s="49"/>
      <c r="FUJ345" s="49"/>
      <c r="FUK345" s="49"/>
      <c r="FUL345" s="49"/>
      <c r="FUM345" s="49"/>
      <c r="FUN345" s="49"/>
      <c r="FUO345" s="49"/>
      <c r="FUP345" s="49"/>
      <c r="FUQ345" s="49"/>
      <c r="FUR345" s="49"/>
      <c r="FUS345" s="49"/>
      <c r="FUT345" s="49"/>
      <c r="FUU345" s="49"/>
      <c r="FUV345" s="49"/>
      <c r="FUW345" s="49"/>
      <c r="FUX345" s="49"/>
      <c r="FUY345" s="49"/>
      <c r="FUZ345" s="49"/>
      <c r="FVA345" s="49"/>
      <c r="FVB345" s="49"/>
      <c r="FVC345" s="49"/>
      <c r="FVD345" s="49"/>
      <c r="FVE345" s="49"/>
      <c r="FVF345" s="49"/>
      <c r="FVG345" s="49"/>
      <c r="FVH345" s="49"/>
      <c r="FVI345" s="49"/>
      <c r="FVJ345" s="49"/>
      <c r="FVK345" s="49"/>
      <c r="FVL345" s="49"/>
      <c r="FVM345" s="49"/>
      <c r="FVN345" s="49"/>
      <c r="FVO345" s="49"/>
      <c r="FVP345" s="49"/>
      <c r="FVQ345" s="49"/>
      <c r="FVR345" s="49"/>
      <c r="FVS345" s="49"/>
      <c r="FVT345" s="49"/>
      <c r="FVU345" s="49"/>
      <c r="FVV345" s="49"/>
      <c r="FVW345" s="49"/>
      <c r="FVX345" s="49"/>
      <c r="FVY345" s="49"/>
      <c r="FVZ345" s="49"/>
      <c r="FWA345" s="49"/>
      <c r="FWB345" s="49"/>
      <c r="FWC345" s="49"/>
      <c r="FWD345" s="49"/>
      <c r="FWE345" s="49"/>
      <c r="FWF345" s="49"/>
      <c r="FWG345" s="49"/>
      <c r="FWH345" s="49"/>
      <c r="FWI345" s="49"/>
      <c r="FWJ345" s="49"/>
      <c r="FWK345" s="49"/>
      <c r="FWL345" s="49"/>
      <c r="FWM345" s="49"/>
      <c r="FWN345" s="49"/>
      <c r="FWO345" s="49"/>
      <c r="FWP345" s="49"/>
      <c r="FWQ345" s="49"/>
      <c r="FWR345" s="49"/>
      <c r="FWS345" s="49"/>
      <c r="FWT345" s="49"/>
      <c r="FWU345" s="49"/>
      <c r="FWV345" s="49"/>
      <c r="FWW345" s="49"/>
      <c r="FWX345" s="49"/>
      <c r="FWY345" s="49"/>
      <c r="FWZ345" s="49"/>
      <c r="FXA345" s="49"/>
      <c r="FXB345" s="49"/>
      <c r="FXC345" s="49"/>
      <c r="FXD345" s="49"/>
      <c r="FXE345" s="49"/>
      <c r="FXF345" s="49"/>
      <c r="FXG345" s="49"/>
      <c r="FXH345" s="49"/>
      <c r="FXI345" s="49"/>
      <c r="FXJ345" s="49"/>
      <c r="FXK345" s="49"/>
      <c r="FXL345" s="49"/>
      <c r="FXM345" s="49"/>
      <c r="FXN345" s="49"/>
      <c r="FXO345" s="49"/>
      <c r="FXP345" s="49"/>
      <c r="FXQ345" s="49"/>
      <c r="FXR345" s="49"/>
      <c r="FXS345" s="49"/>
      <c r="FXT345" s="49"/>
      <c r="FXU345" s="49"/>
      <c r="FXV345" s="49"/>
      <c r="FXW345" s="49"/>
      <c r="FXX345" s="49"/>
      <c r="FXY345" s="49"/>
      <c r="FXZ345" s="49"/>
      <c r="FYA345" s="49"/>
      <c r="FYB345" s="49"/>
      <c r="FYC345" s="49"/>
      <c r="FYD345" s="49"/>
      <c r="FYE345" s="49"/>
      <c r="FYF345" s="49"/>
      <c r="FYG345" s="49"/>
      <c r="FYH345" s="49"/>
      <c r="FYI345" s="49"/>
      <c r="FYJ345" s="49"/>
      <c r="FYK345" s="49"/>
      <c r="FYL345" s="49"/>
      <c r="FYM345" s="49"/>
      <c r="FYN345" s="49"/>
      <c r="FYO345" s="49"/>
      <c r="FYP345" s="49"/>
      <c r="FYQ345" s="49"/>
      <c r="FYR345" s="49"/>
      <c r="FYS345" s="49"/>
      <c r="FYT345" s="49"/>
      <c r="FYU345" s="49"/>
      <c r="FYV345" s="49"/>
      <c r="FYW345" s="49"/>
      <c r="FYX345" s="49"/>
      <c r="FYY345" s="49"/>
      <c r="FYZ345" s="49"/>
      <c r="FZA345" s="49"/>
      <c r="FZB345" s="49"/>
      <c r="FZC345" s="49"/>
      <c r="FZD345" s="49"/>
      <c r="FZE345" s="49"/>
      <c r="FZF345" s="49"/>
      <c r="FZG345" s="49"/>
      <c r="FZH345" s="49"/>
      <c r="FZI345" s="49"/>
      <c r="FZJ345" s="49"/>
      <c r="FZK345" s="49"/>
      <c r="FZL345" s="49"/>
      <c r="FZM345" s="49"/>
      <c r="FZN345" s="49"/>
      <c r="FZO345" s="49"/>
      <c r="FZP345" s="49"/>
      <c r="FZQ345" s="49"/>
      <c r="FZR345" s="49"/>
      <c r="FZS345" s="49"/>
      <c r="FZT345" s="49"/>
      <c r="FZU345" s="49"/>
      <c r="FZV345" s="49"/>
      <c r="FZW345" s="49"/>
      <c r="FZX345" s="49"/>
      <c r="FZY345" s="49"/>
      <c r="FZZ345" s="49"/>
      <c r="GAA345" s="49"/>
      <c r="GAB345" s="49"/>
      <c r="GAC345" s="49"/>
      <c r="GAD345" s="49"/>
      <c r="GAE345" s="49"/>
      <c r="GAF345" s="49"/>
      <c r="GAG345" s="49"/>
      <c r="GAH345" s="49"/>
      <c r="GAI345" s="49"/>
      <c r="GAJ345" s="49"/>
      <c r="GAK345" s="49"/>
      <c r="GAL345" s="49"/>
      <c r="GAM345" s="49"/>
      <c r="GAN345" s="49"/>
      <c r="GAO345" s="49"/>
      <c r="GAP345" s="49"/>
      <c r="GAQ345" s="49"/>
      <c r="GAR345" s="49"/>
      <c r="GAS345" s="49"/>
      <c r="GAT345" s="49"/>
      <c r="GAU345" s="49"/>
      <c r="GAV345" s="49"/>
      <c r="GAW345" s="49"/>
      <c r="GAX345" s="49"/>
      <c r="GAY345" s="49"/>
      <c r="GAZ345" s="49"/>
      <c r="GBA345" s="49"/>
      <c r="GBB345" s="49"/>
      <c r="GBC345" s="49"/>
      <c r="GBD345" s="49"/>
      <c r="GBE345" s="49"/>
      <c r="GBF345" s="49"/>
      <c r="GBG345" s="49"/>
      <c r="GBH345" s="49"/>
      <c r="GBI345" s="49"/>
      <c r="GBJ345" s="49"/>
      <c r="GBK345" s="49"/>
      <c r="GBL345" s="49"/>
      <c r="GBM345" s="49"/>
      <c r="GBN345" s="49"/>
      <c r="GBO345" s="49"/>
      <c r="GBP345" s="49"/>
      <c r="GBQ345" s="49"/>
      <c r="GBR345" s="49"/>
      <c r="GBS345" s="49"/>
      <c r="GBT345" s="49"/>
      <c r="GBU345" s="49"/>
      <c r="GBV345" s="49"/>
      <c r="GBW345" s="49"/>
      <c r="GBX345" s="49"/>
      <c r="GBY345" s="49"/>
      <c r="GBZ345" s="49"/>
      <c r="GCA345" s="49"/>
      <c r="GCB345" s="49"/>
      <c r="GCC345" s="49"/>
      <c r="GCD345" s="49"/>
      <c r="GCE345" s="49"/>
      <c r="GCF345" s="49"/>
      <c r="GCG345" s="49"/>
      <c r="GCH345" s="49"/>
      <c r="GCI345" s="49"/>
      <c r="GCJ345" s="49"/>
      <c r="GCK345" s="49"/>
      <c r="GCL345" s="49"/>
      <c r="GCM345" s="49"/>
      <c r="GCN345" s="49"/>
      <c r="GCO345" s="49"/>
      <c r="GCP345" s="49"/>
      <c r="GCQ345" s="49"/>
      <c r="GCR345" s="49"/>
      <c r="GCS345" s="49"/>
      <c r="GCT345" s="49"/>
      <c r="GCU345" s="49"/>
      <c r="GCV345" s="49"/>
      <c r="GCW345" s="49"/>
      <c r="GCX345" s="49"/>
      <c r="GCY345" s="49"/>
      <c r="GCZ345" s="49"/>
      <c r="GDA345" s="49"/>
      <c r="GDB345" s="49"/>
      <c r="GDC345" s="49"/>
      <c r="GDD345" s="49"/>
      <c r="GDE345" s="49"/>
      <c r="GDF345" s="49"/>
      <c r="GDG345" s="49"/>
      <c r="GDH345" s="49"/>
      <c r="GDI345" s="49"/>
      <c r="GDJ345" s="49"/>
      <c r="GDK345" s="49"/>
      <c r="GDL345" s="49"/>
      <c r="GDM345" s="49"/>
      <c r="GDN345" s="49"/>
      <c r="GDO345" s="49"/>
      <c r="GDP345" s="49"/>
      <c r="GDQ345" s="49"/>
      <c r="GDR345" s="49"/>
      <c r="GDS345" s="49"/>
      <c r="GDT345" s="49"/>
      <c r="GDU345" s="49"/>
      <c r="GDV345" s="49"/>
      <c r="GDW345" s="49"/>
      <c r="GDX345" s="49"/>
      <c r="GDY345" s="49"/>
      <c r="GDZ345" s="49"/>
      <c r="GEA345" s="49"/>
      <c r="GEB345" s="49"/>
      <c r="GEC345" s="49"/>
      <c r="GED345" s="49"/>
      <c r="GEE345" s="49"/>
      <c r="GEF345" s="49"/>
      <c r="GEG345" s="49"/>
      <c r="GEH345" s="49"/>
      <c r="GEI345" s="49"/>
      <c r="GEJ345" s="49"/>
      <c r="GEK345" s="49"/>
      <c r="GEL345" s="49"/>
      <c r="GEM345" s="49"/>
      <c r="GEN345" s="49"/>
      <c r="GEO345" s="49"/>
      <c r="GEP345" s="49"/>
      <c r="GEQ345" s="49"/>
      <c r="GER345" s="49"/>
      <c r="GES345" s="49"/>
      <c r="GET345" s="49"/>
      <c r="GEU345" s="49"/>
      <c r="GEV345" s="49"/>
      <c r="GEW345" s="49"/>
      <c r="GEX345" s="49"/>
      <c r="GEY345" s="49"/>
      <c r="GEZ345" s="49"/>
      <c r="GFA345" s="49"/>
      <c r="GFB345" s="49"/>
      <c r="GFC345" s="49"/>
      <c r="GFD345" s="49"/>
      <c r="GFE345" s="49"/>
      <c r="GFF345" s="49"/>
      <c r="GFG345" s="49"/>
      <c r="GFH345" s="49"/>
      <c r="GFI345" s="49"/>
      <c r="GFJ345" s="49"/>
      <c r="GFK345" s="49"/>
      <c r="GFL345" s="49"/>
      <c r="GFM345" s="49"/>
      <c r="GFN345" s="49"/>
      <c r="GFO345" s="49"/>
      <c r="GFP345" s="49"/>
      <c r="GFQ345" s="49"/>
      <c r="GFR345" s="49"/>
      <c r="GFS345" s="49"/>
      <c r="GFT345" s="49"/>
      <c r="GFU345" s="49"/>
      <c r="GFV345" s="49"/>
      <c r="GFW345" s="49"/>
      <c r="GFX345" s="49"/>
      <c r="GFY345" s="49"/>
      <c r="GFZ345" s="49"/>
      <c r="GGA345" s="49"/>
      <c r="GGB345" s="49"/>
      <c r="GGC345" s="49"/>
      <c r="GGD345" s="49"/>
      <c r="GGE345" s="49"/>
      <c r="GGF345" s="49"/>
      <c r="GGG345" s="49"/>
      <c r="GGH345" s="49"/>
      <c r="GGI345" s="49"/>
      <c r="GGJ345" s="49"/>
      <c r="GGK345" s="49"/>
      <c r="GGL345" s="49"/>
      <c r="GGM345" s="49"/>
      <c r="GGN345" s="49"/>
      <c r="GGO345" s="49"/>
      <c r="GGP345" s="49"/>
      <c r="GGQ345" s="49"/>
      <c r="GGR345" s="49"/>
      <c r="GGS345" s="49"/>
      <c r="GGT345" s="49"/>
      <c r="GGU345" s="49"/>
      <c r="GGV345" s="49"/>
      <c r="GGW345" s="49"/>
      <c r="GGX345" s="49"/>
      <c r="GGY345" s="49"/>
      <c r="GGZ345" s="49"/>
      <c r="GHA345" s="49"/>
      <c r="GHB345" s="49"/>
      <c r="GHC345" s="49"/>
      <c r="GHD345" s="49"/>
      <c r="GHE345" s="49"/>
      <c r="GHF345" s="49"/>
      <c r="GHG345" s="49"/>
      <c r="GHH345" s="49"/>
      <c r="GHI345" s="49"/>
      <c r="GHJ345" s="49"/>
      <c r="GHK345" s="49"/>
      <c r="GHL345" s="49"/>
      <c r="GHM345" s="49"/>
      <c r="GHN345" s="49"/>
      <c r="GHO345" s="49"/>
      <c r="GHP345" s="49"/>
      <c r="GHQ345" s="49"/>
      <c r="GHR345" s="49"/>
      <c r="GHS345" s="49"/>
      <c r="GHT345" s="49"/>
      <c r="GHU345" s="49"/>
      <c r="GHV345" s="49"/>
      <c r="GHW345" s="49"/>
      <c r="GHX345" s="49"/>
      <c r="GHY345" s="49"/>
      <c r="GHZ345" s="49"/>
      <c r="GIA345" s="49"/>
      <c r="GIB345" s="49"/>
      <c r="GIC345" s="49"/>
      <c r="GID345" s="49"/>
      <c r="GIE345" s="49"/>
      <c r="GIF345" s="49"/>
      <c r="GIG345" s="49"/>
      <c r="GIH345" s="49"/>
      <c r="GII345" s="49"/>
      <c r="GIJ345" s="49"/>
      <c r="GIK345" s="49"/>
      <c r="GIL345" s="49"/>
      <c r="GIM345" s="49"/>
      <c r="GIN345" s="49"/>
      <c r="GIO345" s="49"/>
      <c r="GIP345" s="49"/>
      <c r="GIQ345" s="49"/>
      <c r="GIR345" s="49"/>
      <c r="GIS345" s="49"/>
      <c r="GIT345" s="49"/>
      <c r="GIU345" s="49"/>
      <c r="GIV345" s="49"/>
      <c r="GIW345" s="49"/>
      <c r="GIX345" s="49"/>
      <c r="GIY345" s="49"/>
      <c r="GIZ345" s="49"/>
      <c r="GJA345" s="49"/>
      <c r="GJB345" s="49"/>
      <c r="GJC345" s="49"/>
      <c r="GJD345" s="49"/>
      <c r="GJE345" s="49"/>
      <c r="GJF345" s="49"/>
      <c r="GJG345" s="49"/>
      <c r="GJH345" s="49"/>
      <c r="GJI345" s="49"/>
      <c r="GJJ345" s="49"/>
      <c r="GJK345" s="49"/>
      <c r="GJL345" s="49"/>
      <c r="GJM345" s="49"/>
      <c r="GJN345" s="49"/>
      <c r="GJO345" s="49"/>
      <c r="GJP345" s="49"/>
      <c r="GJQ345" s="49"/>
      <c r="GJR345" s="49"/>
      <c r="GJS345" s="49"/>
      <c r="GJT345" s="49"/>
      <c r="GJU345" s="49"/>
      <c r="GJV345" s="49"/>
      <c r="GJW345" s="49"/>
      <c r="GJX345" s="49"/>
      <c r="GJY345" s="49"/>
      <c r="GJZ345" s="49"/>
      <c r="GKA345" s="49"/>
      <c r="GKB345" s="49"/>
      <c r="GKC345" s="49"/>
      <c r="GKD345" s="49"/>
      <c r="GKE345" s="49"/>
      <c r="GKF345" s="49"/>
      <c r="GKG345" s="49"/>
      <c r="GKH345" s="49"/>
      <c r="GKI345" s="49"/>
      <c r="GKJ345" s="49"/>
      <c r="GKK345" s="49"/>
      <c r="GKL345" s="49"/>
      <c r="GKM345" s="49"/>
      <c r="GKN345" s="49"/>
      <c r="GKO345" s="49"/>
      <c r="GKP345" s="49"/>
      <c r="GKQ345" s="49"/>
      <c r="GKR345" s="49"/>
      <c r="GKS345" s="49"/>
      <c r="GKT345" s="49"/>
      <c r="GKU345" s="49"/>
      <c r="GKV345" s="49"/>
      <c r="GKW345" s="49"/>
      <c r="GKX345" s="49"/>
      <c r="GKY345" s="49"/>
      <c r="GKZ345" s="49"/>
      <c r="GLA345" s="49"/>
      <c r="GLB345" s="49"/>
      <c r="GLC345" s="49"/>
      <c r="GLD345" s="49"/>
      <c r="GLE345" s="49"/>
      <c r="GLF345" s="49"/>
      <c r="GLG345" s="49"/>
      <c r="GLH345" s="49"/>
      <c r="GLI345" s="49"/>
      <c r="GLJ345" s="49"/>
      <c r="GLK345" s="49"/>
      <c r="GLL345" s="49"/>
      <c r="GLM345" s="49"/>
      <c r="GLN345" s="49"/>
      <c r="GLO345" s="49"/>
      <c r="GLP345" s="49"/>
      <c r="GLQ345" s="49"/>
      <c r="GLR345" s="49"/>
      <c r="GLS345" s="49"/>
      <c r="GLT345" s="49"/>
      <c r="GLU345" s="49"/>
      <c r="GLV345" s="49"/>
      <c r="GLW345" s="49"/>
      <c r="GLX345" s="49"/>
      <c r="GLY345" s="49"/>
      <c r="GLZ345" s="49"/>
      <c r="GMA345" s="49"/>
      <c r="GMB345" s="49"/>
      <c r="GMC345" s="49"/>
      <c r="GMD345" s="49"/>
      <c r="GME345" s="49"/>
      <c r="GMF345" s="49"/>
      <c r="GMG345" s="49"/>
      <c r="GMH345" s="49"/>
      <c r="GMI345" s="49"/>
      <c r="GMJ345" s="49"/>
      <c r="GMK345" s="49"/>
      <c r="GML345" s="49"/>
      <c r="GMM345" s="49"/>
      <c r="GMN345" s="49"/>
      <c r="GMO345" s="49"/>
      <c r="GMP345" s="49"/>
      <c r="GMQ345" s="49"/>
      <c r="GMR345" s="49"/>
      <c r="GMS345" s="49"/>
      <c r="GMT345" s="49"/>
      <c r="GMU345" s="49"/>
      <c r="GMV345" s="49"/>
      <c r="GMW345" s="49"/>
      <c r="GMX345" s="49"/>
      <c r="GMY345" s="49"/>
      <c r="GMZ345" s="49"/>
      <c r="GNA345" s="49"/>
      <c r="GNB345" s="49"/>
      <c r="GNC345" s="49"/>
      <c r="GND345" s="49"/>
      <c r="GNE345" s="49"/>
      <c r="GNF345" s="49"/>
      <c r="GNG345" s="49"/>
      <c r="GNH345" s="49"/>
      <c r="GNI345" s="49"/>
      <c r="GNJ345" s="49"/>
      <c r="GNK345" s="49"/>
      <c r="GNL345" s="49"/>
      <c r="GNM345" s="49"/>
      <c r="GNN345" s="49"/>
      <c r="GNO345" s="49"/>
      <c r="GNP345" s="49"/>
      <c r="GNQ345" s="49"/>
      <c r="GNR345" s="49"/>
      <c r="GNS345" s="49"/>
      <c r="GNT345" s="49"/>
      <c r="GNU345" s="49"/>
      <c r="GNV345" s="49"/>
      <c r="GNW345" s="49"/>
      <c r="GNX345" s="49"/>
      <c r="GNY345" s="49"/>
      <c r="GNZ345" s="49"/>
      <c r="GOA345" s="49"/>
      <c r="GOB345" s="49"/>
      <c r="GOC345" s="49"/>
      <c r="GOD345" s="49"/>
      <c r="GOE345" s="49"/>
      <c r="GOF345" s="49"/>
      <c r="GOG345" s="49"/>
      <c r="GOH345" s="49"/>
      <c r="GOI345" s="49"/>
      <c r="GOJ345" s="49"/>
      <c r="GOK345" s="49"/>
      <c r="GOL345" s="49"/>
      <c r="GOM345" s="49"/>
      <c r="GON345" s="49"/>
      <c r="GOO345" s="49"/>
      <c r="GOP345" s="49"/>
      <c r="GOQ345" s="49"/>
      <c r="GOR345" s="49"/>
      <c r="GOS345" s="49"/>
      <c r="GOT345" s="49"/>
      <c r="GOU345" s="49"/>
      <c r="GOV345" s="49"/>
      <c r="GOW345" s="49"/>
      <c r="GOX345" s="49"/>
      <c r="GOY345" s="49"/>
      <c r="GOZ345" s="49"/>
      <c r="GPA345" s="49"/>
      <c r="GPB345" s="49"/>
      <c r="GPC345" s="49"/>
      <c r="GPD345" s="49"/>
      <c r="GPE345" s="49"/>
      <c r="GPF345" s="49"/>
      <c r="GPG345" s="49"/>
      <c r="GPH345" s="49"/>
      <c r="GPI345" s="49"/>
      <c r="GPJ345" s="49"/>
      <c r="GPK345" s="49"/>
      <c r="GPL345" s="49"/>
      <c r="GPM345" s="49"/>
      <c r="GPN345" s="49"/>
      <c r="GPO345" s="49"/>
      <c r="GPP345" s="49"/>
      <c r="GPQ345" s="49"/>
      <c r="GPR345" s="49"/>
      <c r="GPS345" s="49"/>
      <c r="GPT345" s="49"/>
      <c r="GPU345" s="49"/>
      <c r="GPV345" s="49"/>
      <c r="GPW345" s="49"/>
      <c r="GPX345" s="49"/>
      <c r="GPY345" s="49"/>
      <c r="GPZ345" s="49"/>
      <c r="GQA345" s="49"/>
      <c r="GQB345" s="49"/>
      <c r="GQC345" s="49"/>
      <c r="GQD345" s="49"/>
      <c r="GQE345" s="49"/>
      <c r="GQF345" s="49"/>
      <c r="GQG345" s="49"/>
      <c r="GQH345" s="49"/>
      <c r="GQI345" s="49"/>
      <c r="GQJ345" s="49"/>
      <c r="GQK345" s="49"/>
      <c r="GQL345" s="49"/>
      <c r="GQM345" s="49"/>
      <c r="GQN345" s="49"/>
      <c r="GQO345" s="49"/>
      <c r="GQP345" s="49"/>
      <c r="GQQ345" s="49"/>
      <c r="GQR345" s="49"/>
      <c r="GQS345" s="49"/>
      <c r="GQT345" s="49"/>
      <c r="GQU345" s="49"/>
      <c r="GQV345" s="49"/>
      <c r="GQW345" s="49"/>
      <c r="GQX345" s="49"/>
      <c r="GQY345" s="49"/>
      <c r="GQZ345" s="49"/>
      <c r="GRA345" s="49"/>
      <c r="GRB345" s="49"/>
      <c r="GRC345" s="49"/>
      <c r="GRD345" s="49"/>
      <c r="GRE345" s="49"/>
      <c r="GRF345" s="49"/>
      <c r="GRG345" s="49"/>
      <c r="GRH345" s="49"/>
      <c r="GRI345" s="49"/>
      <c r="GRJ345" s="49"/>
      <c r="GRK345" s="49"/>
      <c r="GRL345" s="49"/>
      <c r="GRM345" s="49"/>
      <c r="GRN345" s="49"/>
      <c r="GRO345" s="49"/>
      <c r="GRP345" s="49"/>
      <c r="GRQ345" s="49"/>
      <c r="GRR345" s="49"/>
      <c r="GRS345" s="49"/>
      <c r="GRT345" s="49"/>
      <c r="GRU345" s="49"/>
      <c r="GRV345" s="49"/>
      <c r="GRW345" s="49"/>
      <c r="GRX345" s="49"/>
      <c r="GRY345" s="49"/>
      <c r="GRZ345" s="49"/>
      <c r="GSA345" s="49"/>
      <c r="GSB345" s="49"/>
      <c r="GSC345" s="49"/>
      <c r="GSD345" s="49"/>
      <c r="GSE345" s="49"/>
      <c r="GSF345" s="49"/>
      <c r="GSG345" s="49"/>
      <c r="GSH345" s="49"/>
      <c r="GSI345" s="49"/>
      <c r="GSJ345" s="49"/>
      <c r="GSK345" s="49"/>
      <c r="GSL345" s="49"/>
      <c r="GSM345" s="49"/>
      <c r="GSN345" s="49"/>
      <c r="GSO345" s="49"/>
      <c r="GSP345" s="49"/>
      <c r="GSQ345" s="49"/>
      <c r="GSR345" s="49"/>
      <c r="GSS345" s="49"/>
      <c r="GST345" s="49"/>
      <c r="GSU345" s="49"/>
      <c r="GSV345" s="49"/>
      <c r="GSW345" s="49"/>
      <c r="GSX345" s="49"/>
      <c r="GSY345" s="49"/>
      <c r="GSZ345" s="49"/>
      <c r="GTA345" s="49"/>
      <c r="GTB345" s="49"/>
      <c r="GTC345" s="49"/>
      <c r="GTD345" s="49"/>
      <c r="GTE345" s="49"/>
      <c r="GTF345" s="49"/>
      <c r="GTG345" s="49"/>
      <c r="GTH345" s="49"/>
      <c r="GTI345" s="49"/>
      <c r="GTJ345" s="49"/>
      <c r="GTK345" s="49"/>
      <c r="GTL345" s="49"/>
      <c r="GTM345" s="49"/>
      <c r="GTN345" s="49"/>
      <c r="GTO345" s="49"/>
      <c r="GTP345" s="49"/>
      <c r="GTQ345" s="49"/>
      <c r="GTR345" s="49"/>
      <c r="GTS345" s="49"/>
      <c r="GTT345" s="49"/>
      <c r="GTU345" s="49"/>
      <c r="GTV345" s="49"/>
      <c r="GTW345" s="49"/>
      <c r="GTX345" s="49"/>
      <c r="GTY345" s="49"/>
      <c r="GTZ345" s="49"/>
      <c r="GUA345" s="49"/>
      <c r="GUB345" s="49"/>
      <c r="GUC345" s="49"/>
      <c r="GUD345" s="49"/>
      <c r="GUE345" s="49"/>
      <c r="GUF345" s="49"/>
      <c r="GUG345" s="49"/>
      <c r="GUH345" s="49"/>
      <c r="GUI345" s="49"/>
      <c r="GUJ345" s="49"/>
      <c r="GUK345" s="49"/>
      <c r="GUL345" s="49"/>
      <c r="GUM345" s="49"/>
      <c r="GUN345" s="49"/>
      <c r="GUO345" s="49"/>
      <c r="GUP345" s="49"/>
      <c r="GUQ345" s="49"/>
      <c r="GUR345" s="49"/>
      <c r="GUS345" s="49"/>
      <c r="GUT345" s="49"/>
      <c r="GUU345" s="49"/>
      <c r="GUV345" s="49"/>
      <c r="GUW345" s="49"/>
      <c r="GUX345" s="49"/>
      <c r="GUY345" s="49"/>
      <c r="GUZ345" s="49"/>
      <c r="GVA345" s="49"/>
      <c r="GVB345" s="49"/>
      <c r="GVC345" s="49"/>
      <c r="GVD345" s="49"/>
      <c r="GVE345" s="49"/>
      <c r="GVF345" s="49"/>
      <c r="GVG345" s="49"/>
      <c r="GVH345" s="49"/>
      <c r="GVI345" s="49"/>
      <c r="GVJ345" s="49"/>
      <c r="GVK345" s="49"/>
      <c r="GVL345" s="49"/>
      <c r="GVM345" s="49"/>
      <c r="GVN345" s="49"/>
      <c r="GVO345" s="49"/>
      <c r="GVP345" s="49"/>
      <c r="GVQ345" s="49"/>
      <c r="GVR345" s="49"/>
      <c r="GVS345" s="49"/>
      <c r="GVT345" s="49"/>
      <c r="GVU345" s="49"/>
      <c r="GVV345" s="49"/>
      <c r="GVW345" s="49"/>
      <c r="GVX345" s="49"/>
      <c r="GVY345" s="49"/>
      <c r="GVZ345" s="49"/>
      <c r="GWA345" s="49"/>
      <c r="GWB345" s="49"/>
      <c r="GWC345" s="49"/>
      <c r="GWD345" s="49"/>
      <c r="GWE345" s="49"/>
      <c r="GWF345" s="49"/>
      <c r="GWG345" s="49"/>
      <c r="GWH345" s="49"/>
      <c r="GWI345" s="49"/>
      <c r="GWJ345" s="49"/>
      <c r="GWK345" s="49"/>
      <c r="GWL345" s="49"/>
      <c r="GWM345" s="49"/>
      <c r="GWN345" s="49"/>
      <c r="GWO345" s="49"/>
      <c r="GWP345" s="49"/>
      <c r="GWQ345" s="49"/>
      <c r="GWR345" s="49"/>
      <c r="GWS345" s="49"/>
      <c r="GWT345" s="49"/>
      <c r="GWU345" s="49"/>
      <c r="GWV345" s="49"/>
      <c r="GWW345" s="49"/>
      <c r="GWX345" s="49"/>
      <c r="GWY345" s="49"/>
      <c r="GWZ345" s="49"/>
      <c r="GXA345" s="49"/>
      <c r="GXB345" s="49"/>
      <c r="GXC345" s="49"/>
      <c r="GXD345" s="49"/>
      <c r="GXE345" s="49"/>
      <c r="GXF345" s="49"/>
      <c r="GXG345" s="49"/>
      <c r="GXH345" s="49"/>
      <c r="GXI345" s="49"/>
      <c r="GXJ345" s="49"/>
      <c r="GXK345" s="49"/>
      <c r="GXL345" s="49"/>
      <c r="GXM345" s="49"/>
      <c r="GXN345" s="49"/>
      <c r="GXO345" s="49"/>
      <c r="GXP345" s="49"/>
      <c r="GXQ345" s="49"/>
      <c r="GXR345" s="49"/>
      <c r="GXS345" s="49"/>
      <c r="GXT345" s="49"/>
      <c r="GXU345" s="49"/>
      <c r="GXV345" s="49"/>
      <c r="GXW345" s="49"/>
      <c r="GXX345" s="49"/>
      <c r="GXY345" s="49"/>
      <c r="GXZ345" s="49"/>
      <c r="GYA345" s="49"/>
      <c r="GYB345" s="49"/>
      <c r="GYC345" s="49"/>
      <c r="GYD345" s="49"/>
      <c r="GYE345" s="49"/>
      <c r="GYF345" s="49"/>
      <c r="GYG345" s="49"/>
      <c r="GYH345" s="49"/>
      <c r="GYI345" s="49"/>
      <c r="GYJ345" s="49"/>
      <c r="GYK345" s="49"/>
      <c r="GYL345" s="49"/>
      <c r="GYM345" s="49"/>
      <c r="GYN345" s="49"/>
      <c r="GYO345" s="49"/>
      <c r="GYP345" s="49"/>
      <c r="GYQ345" s="49"/>
      <c r="GYR345" s="49"/>
      <c r="GYS345" s="49"/>
      <c r="GYT345" s="49"/>
      <c r="GYU345" s="49"/>
      <c r="GYV345" s="49"/>
      <c r="GYW345" s="49"/>
      <c r="GYX345" s="49"/>
      <c r="GYY345" s="49"/>
      <c r="GYZ345" s="49"/>
      <c r="GZA345" s="49"/>
      <c r="GZB345" s="49"/>
      <c r="GZC345" s="49"/>
      <c r="GZD345" s="49"/>
      <c r="GZE345" s="49"/>
      <c r="GZF345" s="49"/>
      <c r="GZG345" s="49"/>
      <c r="GZH345" s="49"/>
      <c r="GZI345" s="49"/>
      <c r="GZJ345" s="49"/>
      <c r="GZK345" s="49"/>
      <c r="GZL345" s="49"/>
      <c r="GZM345" s="49"/>
      <c r="GZN345" s="49"/>
      <c r="GZO345" s="49"/>
      <c r="GZP345" s="49"/>
      <c r="GZQ345" s="49"/>
      <c r="GZR345" s="49"/>
      <c r="GZS345" s="49"/>
      <c r="GZT345" s="49"/>
      <c r="GZU345" s="49"/>
      <c r="GZV345" s="49"/>
      <c r="GZW345" s="49"/>
      <c r="GZX345" s="49"/>
      <c r="GZY345" s="49"/>
      <c r="GZZ345" s="49"/>
      <c r="HAA345" s="49"/>
      <c r="HAB345" s="49"/>
      <c r="HAC345" s="49"/>
      <c r="HAD345" s="49"/>
      <c r="HAE345" s="49"/>
      <c r="HAF345" s="49"/>
      <c r="HAG345" s="49"/>
      <c r="HAH345" s="49"/>
      <c r="HAI345" s="49"/>
      <c r="HAJ345" s="49"/>
      <c r="HAK345" s="49"/>
      <c r="HAL345" s="49"/>
      <c r="HAM345" s="49"/>
      <c r="HAN345" s="49"/>
      <c r="HAO345" s="49"/>
      <c r="HAP345" s="49"/>
      <c r="HAQ345" s="49"/>
      <c r="HAR345" s="49"/>
      <c r="HAS345" s="49"/>
      <c r="HAT345" s="49"/>
      <c r="HAU345" s="49"/>
      <c r="HAV345" s="49"/>
      <c r="HAW345" s="49"/>
      <c r="HAX345" s="49"/>
      <c r="HAY345" s="49"/>
      <c r="HAZ345" s="49"/>
      <c r="HBA345" s="49"/>
      <c r="HBB345" s="49"/>
      <c r="HBC345" s="49"/>
      <c r="HBD345" s="49"/>
      <c r="HBE345" s="49"/>
      <c r="HBF345" s="49"/>
      <c r="HBG345" s="49"/>
      <c r="HBH345" s="49"/>
      <c r="HBI345" s="49"/>
      <c r="HBJ345" s="49"/>
      <c r="HBK345" s="49"/>
      <c r="HBL345" s="49"/>
      <c r="HBM345" s="49"/>
      <c r="HBN345" s="49"/>
      <c r="HBO345" s="49"/>
      <c r="HBP345" s="49"/>
      <c r="HBQ345" s="49"/>
      <c r="HBR345" s="49"/>
      <c r="HBS345" s="49"/>
      <c r="HBT345" s="49"/>
      <c r="HBU345" s="49"/>
      <c r="HBV345" s="49"/>
      <c r="HBW345" s="49"/>
      <c r="HBX345" s="49"/>
      <c r="HBY345" s="49"/>
      <c r="HBZ345" s="49"/>
      <c r="HCA345" s="49"/>
      <c r="HCB345" s="49"/>
      <c r="HCC345" s="49"/>
      <c r="HCD345" s="49"/>
      <c r="HCE345" s="49"/>
      <c r="HCF345" s="49"/>
      <c r="HCG345" s="49"/>
      <c r="HCH345" s="49"/>
      <c r="HCI345" s="49"/>
      <c r="HCJ345" s="49"/>
      <c r="HCK345" s="49"/>
      <c r="HCL345" s="49"/>
      <c r="HCM345" s="49"/>
      <c r="HCN345" s="49"/>
      <c r="HCO345" s="49"/>
      <c r="HCP345" s="49"/>
      <c r="HCQ345" s="49"/>
      <c r="HCR345" s="49"/>
      <c r="HCS345" s="49"/>
      <c r="HCT345" s="49"/>
      <c r="HCU345" s="49"/>
      <c r="HCV345" s="49"/>
      <c r="HCW345" s="49"/>
      <c r="HCX345" s="49"/>
      <c r="HCY345" s="49"/>
      <c r="HCZ345" s="49"/>
      <c r="HDA345" s="49"/>
      <c r="HDB345" s="49"/>
      <c r="HDC345" s="49"/>
      <c r="HDD345" s="49"/>
      <c r="HDE345" s="49"/>
      <c r="HDF345" s="49"/>
      <c r="HDG345" s="49"/>
      <c r="HDH345" s="49"/>
      <c r="HDI345" s="49"/>
      <c r="HDJ345" s="49"/>
      <c r="HDK345" s="49"/>
      <c r="HDL345" s="49"/>
      <c r="HDM345" s="49"/>
      <c r="HDN345" s="49"/>
      <c r="HDO345" s="49"/>
      <c r="HDP345" s="49"/>
      <c r="HDQ345" s="49"/>
      <c r="HDR345" s="49"/>
      <c r="HDS345" s="49"/>
      <c r="HDT345" s="49"/>
      <c r="HDU345" s="49"/>
      <c r="HDV345" s="49"/>
      <c r="HDW345" s="49"/>
      <c r="HDX345" s="49"/>
      <c r="HDY345" s="49"/>
      <c r="HDZ345" s="49"/>
      <c r="HEA345" s="49"/>
      <c r="HEB345" s="49"/>
      <c r="HEC345" s="49"/>
      <c r="HED345" s="49"/>
      <c r="HEE345" s="49"/>
      <c r="HEF345" s="49"/>
      <c r="HEG345" s="49"/>
      <c r="HEH345" s="49"/>
      <c r="HEI345" s="49"/>
      <c r="HEJ345" s="49"/>
      <c r="HEK345" s="49"/>
      <c r="HEL345" s="49"/>
      <c r="HEM345" s="49"/>
      <c r="HEN345" s="49"/>
      <c r="HEO345" s="49"/>
      <c r="HEP345" s="49"/>
      <c r="HEQ345" s="49"/>
      <c r="HER345" s="49"/>
      <c r="HES345" s="49"/>
      <c r="HET345" s="49"/>
      <c r="HEU345" s="49"/>
      <c r="HEV345" s="49"/>
      <c r="HEW345" s="49"/>
      <c r="HEX345" s="49"/>
      <c r="HEY345" s="49"/>
      <c r="HEZ345" s="49"/>
      <c r="HFA345" s="49"/>
      <c r="HFB345" s="49"/>
      <c r="HFC345" s="49"/>
      <c r="HFD345" s="49"/>
      <c r="HFE345" s="49"/>
      <c r="HFF345" s="49"/>
      <c r="HFG345" s="49"/>
      <c r="HFH345" s="49"/>
      <c r="HFI345" s="49"/>
      <c r="HFJ345" s="49"/>
      <c r="HFK345" s="49"/>
      <c r="HFL345" s="49"/>
      <c r="HFM345" s="49"/>
      <c r="HFN345" s="49"/>
      <c r="HFO345" s="49"/>
      <c r="HFP345" s="49"/>
      <c r="HFQ345" s="49"/>
      <c r="HFR345" s="49"/>
      <c r="HFS345" s="49"/>
      <c r="HFT345" s="49"/>
      <c r="HFU345" s="49"/>
      <c r="HFV345" s="49"/>
      <c r="HFW345" s="49"/>
      <c r="HFX345" s="49"/>
      <c r="HFY345" s="49"/>
      <c r="HFZ345" s="49"/>
      <c r="HGA345" s="49"/>
      <c r="HGB345" s="49"/>
      <c r="HGC345" s="49"/>
      <c r="HGD345" s="49"/>
      <c r="HGE345" s="49"/>
      <c r="HGF345" s="49"/>
      <c r="HGG345" s="49"/>
      <c r="HGH345" s="49"/>
      <c r="HGI345" s="49"/>
      <c r="HGJ345" s="49"/>
      <c r="HGK345" s="49"/>
      <c r="HGL345" s="49"/>
      <c r="HGM345" s="49"/>
      <c r="HGN345" s="49"/>
      <c r="HGO345" s="49"/>
      <c r="HGP345" s="49"/>
      <c r="HGQ345" s="49"/>
      <c r="HGR345" s="49"/>
      <c r="HGS345" s="49"/>
      <c r="HGT345" s="49"/>
      <c r="HGU345" s="49"/>
      <c r="HGV345" s="49"/>
      <c r="HGW345" s="49"/>
      <c r="HGX345" s="49"/>
      <c r="HGY345" s="49"/>
      <c r="HGZ345" s="49"/>
      <c r="HHA345" s="49"/>
      <c r="HHB345" s="49"/>
      <c r="HHC345" s="49"/>
      <c r="HHD345" s="49"/>
      <c r="HHE345" s="49"/>
      <c r="HHF345" s="49"/>
      <c r="HHG345" s="49"/>
      <c r="HHH345" s="49"/>
      <c r="HHI345" s="49"/>
      <c r="HHJ345" s="49"/>
      <c r="HHK345" s="49"/>
      <c r="HHL345" s="49"/>
      <c r="HHM345" s="49"/>
      <c r="HHN345" s="49"/>
      <c r="HHO345" s="49"/>
      <c r="HHP345" s="49"/>
      <c r="HHQ345" s="49"/>
      <c r="HHR345" s="49"/>
      <c r="HHS345" s="49"/>
      <c r="HHT345" s="49"/>
      <c r="HHU345" s="49"/>
      <c r="HHV345" s="49"/>
      <c r="HHW345" s="49"/>
      <c r="HHX345" s="49"/>
      <c r="HHY345" s="49"/>
      <c r="HHZ345" s="49"/>
      <c r="HIA345" s="49"/>
      <c r="HIB345" s="49"/>
      <c r="HIC345" s="49"/>
      <c r="HID345" s="49"/>
      <c r="HIE345" s="49"/>
      <c r="HIF345" s="49"/>
      <c r="HIG345" s="49"/>
      <c r="HIH345" s="49"/>
      <c r="HII345" s="49"/>
      <c r="HIJ345" s="49"/>
      <c r="HIK345" s="49"/>
      <c r="HIL345" s="49"/>
      <c r="HIM345" s="49"/>
      <c r="HIN345" s="49"/>
      <c r="HIO345" s="49"/>
      <c r="HIP345" s="49"/>
      <c r="HIQ345" s="49"/>
      <c r="HIR345" s="49"/>
      <c r="HIS345" s="49"/>
      <c r="HIT345" s="49"/>
      <c r="HIU345" s="49"/>
      <c r="HIV345" s="49"/>
      <c r="HIW345" s="49"/>
      <c r="HIX345" s="49"/>
      <c r="HIY345" s="49"/>
      <c r="HIZ345" s="49"/>
      <c r="HJA345" s="49"/>
      <c r="HJB345" s="49"/>
      <c r="HJC345" s="49"/>
      <c r="HJD345" s="49"/>
      <c r="HJE345" s="49"/>
      <c r="HJF345" s="49"/>
      <c r="HJG345" s="49"/>
      <c r="HJH345" s="49"/>
      <c r="HJI345" s="49"/>
      <c r="HJJ345" s="49"/>
      <c r="HJK345" s="49"/>
      <c r="HJL345" s="49"/>
      <c r="HJM345" s="49"/>
      <c r="HJN345" s="49"/>
      <c r="HJO345" s="49"/>
      <c r="HJP345" s="49"/>
      <c r="HJQ345" s="49"/>
      <c r="HJR345" s="49"/>
      <c r="HJS345" s="49"/>
      <c r="HJT345" s="49"/>
      <c r="HJU345" s="49"/>
      <c r="HJV345" s="49"/>
      <c r="HJW345" s="49"/>
      <c r="HJX345" s="49"/>
      <c r="HJY345" s="49"/>
      <c r="HJZ345" s="49"/>
      <c r="HKA345" s="49"/>
      <c r="HKB345" s="49"/>
      <c r="HKC345" s="49"/>
      <c r="HKD345" s="49"/>
      <c r="HKE345" s="49"/>
      <c r="HKF345" s="49"/>
      <c r="HKG345" s="49"/>
      <c r="HKH345" s="49"/>
      <c r="HKI345" s="49"/>
      <c r="HKJ345" s="49"/>
      <c r="HKK345" s="49"/>
      <c r="HKL345" s="49"/>
      <c r="HKM345" s="49"/>
      <c r="HKN345" s="49"/>
      <c r="HKO345" s="49"/>
      <c r="HKP345" s="49"/>
      <c r="HKQ345" s="49"/>
      <c r="HKR345" s="49"/>
      <c r="HKS345" s="49"/>
      <c r="HKT345" s="49"/>
      <c r="HKU345" s="49"/>
      <c r="HKV345" s="49"/>
      <c r="HKW345" s="49"/>
      <c r="HKX345" s="49"/>
      <c r="HKY345" s="49"/>
      <c r="HKZ345" s="49"/>
      <c r="HLA345" s="49"/>
      <c r="HLB345" s="49"/>
      <c r="HLC345" s="49"/>
      <c r="HLD345" s="49"/>
      <c r="HLE345" s="49"/>
      <c r="HLF345" s="49"/>
      <c r="HLG345" s="49"/>
      <c r="HLH345" s="49"/>
      <c r="HLI345" s="49"/>
      <c r="HLJ345" s="49"/>
      <c r="HLK345" s="49"/>
      <c r="HLL345" s="49"/>
      <c r="HLM345" s="49"/>
      <c r="HLN345" s="49"/>
      <c r="HLO345" s="49"/>
      <c r="HLP345" s="49"/>
      <c r="HLQ345" s="49"/>
      <c r="HLR345" s="49"/>
      <c r="HLS345" s="49"/>
      <c r="HLT345" s="49"/>
      <c r="HLU345" s="49"/>
      <c r="HLV345" s="49"/>
      <c r="HLW345" s="49"/>
      <c r="HLX345" s="49"/>
      <c r="HLY345" s="49"/>
      <c r="HLZ345" s="49"/>
      <c r="HMA345" s="49"/>
      <c r="HMB345" s="49"/>
      <c r="HMC345" s="49"/>
      <c r="HMD345" s="49"/>
      <c r="HME345" s="49"/>
      <c r="HMF345" s="49"/>
      <c r="HMG345" s="49"/>
      <c r="HMH345" s="49"/>
      <c r="HMI345" s="49"/>
      <c r="HMJ345" s="49"/>
      <c r="HMK345" s="49"/>
      <c r="HML345" s="49"/>
      <c r="HMM345" s="49"/>
      <c r="HMN345" s="49"/>
      <c r="HMO345" s="49"/>
      <c r="HMP345" s="49"/>
      <c r="HMQ345" s="49"/>
      <c r="HMR345" s="49"/>
      <c r="HMS345" s="49"/>
      <c r="HMT345" s="49"/>
      <c r="HMU345" s="49"/>
      <c r="HMV345" s="49"/>
      <c r="HMW345" s="49"/>
      <c r="HMX345" s="49"/>
      <c r="HMY345" s="49"/>
      <c r="HMZ345" s="49"/>
      <c r="HNA345" s="49"/>
      <c r="HNB345" s="49"/>
      <c r="HNC345" s="49"/>
      <c r="HND345" s="49"/>
      <c r="HNE345" s="49"/>
      <c r="HNF345" s="49"/>
      <c r="HNG345" s="49"/>
      <c r="HNH345" s="49"/>
      <c r="HNI345" s="49"/>
      <c r="HNJ345" s="49"/>
      <c r="HNK345" s="49"/>
      <c r="HNL345" s="49"/>
      <c r="HNM345" s="49"/>
      <c r="HNN345" s="49"/>
      <c r="HNO345" s="49"/>
      <c r="HNP345" s="49"/>
      <c r="HNQ345" s="49"/>
      <c r="HNR345" s="49"/>
      <c r="HNS345" s="49"/>
      <c r="HNT345" s="49"/>
      <c r="HNU345" s="49"/>
      <c r="HNV345" s="49"/>
      <c r="HNW345" s="49"/>
      <c r="HNX345" s="49"/>
      <c r="HNY345" s="49"/>
      <c r="HNZ345" s="49"/>
      <c r="HOA345" s="49"/>
      <c r="HOB345" s="49"/>
      <c r="HOC345" s="49"/>
      <c r="HOD345" s="49"/>
      <c r="HOE345" s="49"/>
      <c r="HOF345" s="49"/>
      <c r="HOG345" s="49"/>
      <c r="HOH345" s="49"/>
      <c r="HOI345" s="49"/>
      <c r="HOJ345" s="49"/>
      <c r="HOK345" s="49"/>
      <c r="HOL345" s="49"/>
      <c r="HOM345" s="49"/>
      <c r="HON345" s="49"/>
      <c r="HOO345" s="49"/>
      <c r="HOP345" s="49"/>
      <c r="HOQ345" s="49"/>
      <c r="HOR345" s="49"/>
      <c r="HOS345" s="49"/>
      <c r="HOT345" s="49"/>
      <c r="HOU345" s="49"/>
      <c r="HOV345" s="49"/>
      <c r="HOW345" s="49"/>
      <c r="HOX345" s="49"/>
      <c r="HOY345" s="49"/>
      <c r="HOZ345" s="49"/>
      <c r="HPA345" s="49"/>
      <c r="HPB345" s="49"/>
      <c r="HPC345" s="49"/>
      <c r="HPD345" s="49"/>
      <c r="HPE345" s="49"/>
      <c r="HPF345" s="49"/>
      <c r="HPG345" s="49"/>
      <c r="HPH345" s="49"/>
      <c r="HPI345" s="49"/>
      <c r="HPJ345" s="49"/>
      <c r="HPK345" s="49"/>
      <c r="HPL345" s="49"/>
      <c r="HPM345" s="49"/>
      <c r="HPN345" s="49"/>
      <c r="HPO345" s="49"/>
      <c r="HPP345" s="49"/>
      <c r="HPQ345" s="49"/>
      <c r="HPR345" s="49"/>
      <c r="HPS345" s="49"/>
      <c r="HPT345" s="49"/>
      <c r="HPU345" s="49"/>
      <c r="HPV345" s="49"/>
      <c r="HPW345" s="49"/>
      <c r="HPX345" s="49"/>
      <c r="HPY345" s="49"/>
      <c r="HPZ345" s="49"/>
      <c r="HQA345" s="49"/>
      <c r="HQB345" s="49"/>
      <c r="HQC345" s="49"/>
      <c r="HQD345" s="49"/>
      <c r="HQE345" s="49"/>
      <c r="HQF345" s="49"/>
      <c r="HQG345" s="49"/>
      <c r="HQH345" s="49"/>
      <c r="HQI345" s="49"/>
      <c r="HQJ345" s="49"/>
      <c r="HQK345" s="49"/>
      <c r="HQL345" s="49"/>
      <c r="HQM345" s="49"/>
      <c r="HQN345" s="49"/>
      <c r="HQO345" s="49"/>
      <c r="HQP345" s="49"/>
      <c r="HQQ345" s="49"/>
      <c r="HQR345" s="49"/>
      <c r="HQS345" s="49"/>
      <c r="HQT345" s="49"/>
      <c r="HQU345" s="49"/>
      <c r="HQV345" s="49"/>
      <c r="HQW345" s="49"/>
      <c r="HQX345" s="49"/>
      <c r="HQY345" s="49"/>
      <c r="HQZ345" s="49"/>
      <c r="HRA345" s="49"/>
      <c r="HRB345" s="49"/>
      <c r="HRC345" s="49"/>
      <c r="HRD345" s="49"/>
      <c r="HRE345" s="49"/>
      <c r="HRF345" s="49"/>
      <c r="HRG345" s="49"/>
      <c r="HRH345" s="49"/>
      <c r="HRI345" s="49"/>
      <c r="HRJ345" s="49"/>
      <c r="HRK345" s="49"/>
      <c r="HRL345" s="49"/>
      <c r="HRM345" s="49"/>
      <c r="HRN345" s="49"/>
      <c r="HRO345" s="49"/>
      <c r="HRP345" s="49"/>
      <c r="HRQ345" s="49"/>
      <c r="HRR345" s="49"/>
      <c r="HRS345" s="49"/>
      <c r="HRT345" s="49"/>
      <c r="HRU345" s="49"/>
      <c r="HRV345" s="49"/>
      <c r="HRW345" s="49"/>
      <c r="HRX345" s="49"/>
      <c r="HRY345" s="49"/>
      <c r="HRZ345" s="49"/>
      <c r="HSA345" s="49"/>
      <c r="HSB345" s="49"/>
      <c r="HSC345" s="49"/>
      <c r="HSD345" s="49"/>
      <c r="HSE345" s="49"/>
      <c r="HSF345" s="49"/>
      <c r="HSG345" s="49"/>
      <c r="HSH345" s="49"/>
      <c r="HSI345" s="49"/>
      <c r="HSJ345" s="49"/>
      <c r="HSK345" s="49"/>
      <c r="HSL345" s="49"/>
      <c r="HSM345" s="49"/>
      <c r="HSN345" s="49"/>
      <c r="HSO345" s="49"/>
      <c r="HSP345" s="49"/>
      <c r="HSQ345" s="49"/>
      <c r="HSR345" s="49"/>
      <c r="HSS345" s="49"/>
      <c r="HST345" s="49"/>
      <c r="HSU345" s="49"/>
      <c r="HSV345" s="49"/>
      <c r="HSW345" s="49"/>
      <c r="HSX345" s="49"/>
      <c r="HSY345" s="49"/>
      <c r="HSZ345" s="49"/>
      <c r="HTA345" s="49"/>
      <c r="HTB345" s="49"/>
      <c r="HTC345" s="49"/>
      <c r="HTD345" s="49"/>
      <c r="HTE345" s="49"/>
      <c r="HTF345" s="49"/>
      <c r="HTG345" s="49"/>
      <c r="HTH345" s="49"/>
      <c r="HTI345" s="49"/>
      <c r="HTJ345" s="49"/>
      <c r="HTK345" s="49"/>
      <c r="HTL345" s="49"/>
      <c r="HTM345" s="49"/>
      <c r="HTN345" s="49"/>
      <c r="HTO345" s="49"/>
      <c r="HTP345" s="49"/>
      <c r="HTQ345" s="49"/>
      <c r="HTR345" s="49"/>
      <c r="HTS345" s="49"/>
      <c r="HTT345" s="49"/>
      <c r="HTU345" s="49"/>
      <c r="HTV345" s="49"/>
      <c r="HTW345" s="49"/>
      <c r="HTX345" s="49"/>
      <c r="HTY345" s="49"/>
      <c r="HTZ345" s="49"/>
      <c r="HUA345" s="49"/>
      <c r="HUB345" s="49"/>
      <c r="HUC345" s="49"/>
      <c r="HUD345" s="49"/>
      <c r="HUE345" s="49"/>
      <c r="HUF345" s="49"/>
      <c r="HUG345" s="49"/>
      <c r="HUH345" s="49"/>
      <c r="HUI345" s="49"/>
      <c r="HUJ345" s="49"/>
      <c r="HUK345" s="49"/>
      <c r="HUL345" s="49"/>
      <c r="HUM345" s="49"/>
      <c r="HUN345" s="49"/>
      <c r="HUO345" s="49"/>
      <c r="HUP345" s="49"/>
      <c r="HUQ345" s="49"/>
      <c r="HUR345" s="49"/>
      <c r="HUS345" s="49"/>
      <c r="HUT345" s="49"/>
      <c r="HUU345" s="49"/>
      <c r="HUV345" s="49"/>
      <c r="HUW345" s="49"/>
      <c r="HUX345" s="49"/>
      <c r="HUY345" s="49"/>
      <c r="HUZ345" s="49"/>
      <c r="HVA345" s="49"/>
      <c r="HVB345" s="49"/>
      <c r="HVC345" s="49"/>
      <c r="HVD345" s="49"/>
      <c r="HVE345" s="49"/>
      <c r="HVF345" s="49"/>
      <c r="HVG345" s="49"/>
      <c r="HVH345" s="49"/>
      <c r="HVI345" s="49"/>
      <c r="HVJ345" s="49"/>
      <c r="HVK345" s="49"/>
      <c r="HVL345" s="49"/>
      <c r="HVM345" s="49"/>
      <c r="HVN345" s="49"/>
      <c r="HVO345" s="49"/>
      <c r="HVP345" s="49"/>
      <c r="HVQ345" s="49"/>
      <c r="HVR345" s="49"/>
      <c r="HVS345" s="49"/>
      <c r="HVT345" s="49"/>
      <c r="HVU345" s="49"/>
      <c r="HVV345" s="49"/>
      <c r="HVW345" s="49"/>
      <c r="HVX345" s="49"/>
      <c r="HVY345" s="49"/>
      <c r="HVZ345" s="49"/>
      <c r="HWA345" s="49"/>
      <c r="HWB345" s="49"/>
      <c r="HWC345" s="49"/>
      <c r="HWD345" s="49"/>
      <c r="HWE345" s="49"/>
      <c r="HWF345" s="49"/>
      <c r="HWG345" s="49"/>
      <c r="HWH345" s="49"/>
      <c r="HWI345" s="49"/>
      <c r="HWJ345" s="49"/>
      <c r="HWK345" s="49"/>
      <c r="HWL345" s="49"/>
      <c r="HWM345" s="49"/>
      <c r="HWN345" s="49"/>
      <c r="HWO345" s="49"/>
      <c r="HWP345" s="49"/>
      <c r="HWQ345" s="49"/>
      <c r="HWR345" s="49"/>
      <c r="HWS345" s="49"/>
      <c r="HWT345" s="49"/>
      <c r="HWU345" s="49"/>
      <c r="HWV345" s="49"/>
      <c r="HWW345" s="49"/>
      <c r="HWX345" s="49"/>
      <c r="HWY345" s="49"/>
      <c r="HWZ345" s="49"/>
      <c r="HXA345" s="49"/>
      <c r="HXB345" s="49"/>
      <c r="HXC345" s="49"/>
      <c r="HXD345" s="49"/>
      <c r="HXE345" s="49"/>
      <c r="HXF345" s="49"/>
      <c r="HXG345" s="49"/>
      <c r="HXH345" s="49"/>
      <c r="HXI345" s="49"/>
      <c r="HXJ345" s="49"/>
      <c r="HXK345" s="49"/>
      <c r="HXL345" s="49"/>
      <c r="HXM345" s="49"/>
      <c r="HXN345" s="49"/>
      <c r="HXO345" s="49"/>
      <c r="HXP345" s="49"/>
      <c r="HXQ345" s="49"/>
      <c r="HXR345" s="49"/>
      <c r="HXS345" s="49"/>
      <c r="HXT345" s="49"/>
      <c r="HXU345" s="49"/>
      <c r="HXV345" s="49"/>
      <c r="HXW345" s="49"/>
      <c r="HXX345" s="49"/>
      <c r="HXY345" s="49"/>
      <c r="HXZ345" s="49"/>
      <c r="HYA345" s="49"/>
      <c r="HYB345" s="49"/>
      <c r="HYC345" s="49"/>
      <c r="HYD345" s="49"/>
      <c r="HYE345" s="49"/>
      <c r="HYF345" s="49"/>
      <c r="HYG345" s="49"/>
      <c r="HYH345" s="49"/>
      <c r="HYI345" s="49"/>
      <c r="HYJ345" s="49"/>
      <c r="HYK345" s="49"/>
      <c r="HYL345" s="49"/>
      <c r="HYM345" s="49"/>
      <c r="HYN345" s="49"/>
      <c r="HYO345" s="49"/>
      <c r="HYP345" s="49"/>
      <c r="HYQ345" s="49"/>
      <c r="HYR345" s="49"/>
      <c r="HYS345" s="49"/>
      <c r="HYT345" s="49"/>
      <c r="HYU345" s="49"/>
      <c r="HYV345" s="49"/>
      <c r="HYW345" s="49"/>
      <c r="HYX345" s="49"/>
      <c r="HYY345" s="49"/>
      <c r="HYZ345" s="49"/>
      <c r="HZA345" s="49"/>
      <c r="HZB345" s="49"/>
      <c r="HZC345" s="49"/>
      <c r="HZD345" s="49"/>
      <c r="HZE345" s="49"/>
      <c r="HZF345" s="49"/>
      <c r="HZG345" s="49"/>
      <c r="HZH345" s="49"/>
      <c r="HZI345" s="49"/>
      <c r="HZJ345" s="49"/>
      <c r="HZK345" s="49"/>
      <c r="HZL345" s="49"/>
      <c r="HZM345" s="49"/>
      <c r="HZN345" s="49"/>
      <c r="HZO345" s="49"/>
      <c r="HZP345" s="49"/>
      <c r="HZQ345" s="49"/>
      <c r="HZR345" s="49"/>
      <c r="HZS345" s="49"/>
      <c r="HZT345" s="49"/>
      <c r="HZU345" s="49"/>
      <c r="HZV345" s="49"/>
      <c r="HZW345" s="49"/>
      <c r="HZX345" s="49"/>
      <c r="HZY345" s="49"/>
      <c r="HZZ345" s="49"/>
      <c r="IAA345" s="49"/>
      <c r="IAB345" s="49"/>
      <c r="IAC345" s="49"/>
      <c r="IAD345" s="49"/>
      <c r="IAE345" s="49"/>
      <c r="IAF345" s="49"/>
      <c r="IAG345" s="49"/>
      <c r="IAH345" s="49"/>
      <c r="IAI345" s="49"/>
      <c r="IAJ345" s="49"/>
      <c r="IAK345" s="49"/>
      <c r="IAL345" s="49"/>
      <c r="IAM345" s="49"/>
      <c r="IAN345" s="49"/>
      <c r="IAO345" s="49"/>
      <c r="IAP345" s="49"/>
      <c r="IAQ345" s="49"/>
      <c r="IAR345" s="49"/>
      <c r="IAS345" s="49"/>
      <c r="IAT345" s="49"/>
      <c r="IAU345" s="49"/>
      <c r="IAV345" s="49"/>
      <c r="IAW345" s="49"/>
      <c r="IAX345" s="49"/>
      <c r="IAY345" s="49"/>
      <c r="IAZ345" s="49"/>
      <c r="IBA345" s="49"/>
      <c r="IBB345" s="49"/>
      <c r="IBC345" s="49"/>
      <c r="IBD345" s="49"/>
      <c r="IBE345" s="49"/>
      <c r="IBF345" s="49"/>
      <c r="IBG345" s="49"/>
      <c r="IBH345" s="49"/>
      <c r="IBI345" s="49"/>
      <c r="IBJ345" s="49"/>
      <c r="IBK345" s="49"/>
      <c r="IBL345" s="49"/>
      <c r="IBM345" s="49"/>
      <c r="IBN345" s="49"/>
      <c r="IBO345" s="49"/>
      <c r="IBP345" s="49"/>
      <c r="IBQ345" s="49"/>
      <c r="IBR345" s="49"/>
      <c r="IBS345" s="49"/>
      <c r="IBT345" s="49"/>
      <c r="IBU345" s="49"/>
      <c r="IBV345" s="49"/>
      <c r="IBW345" s="49"/>
      <c r="IBX345" s="49"/>
      <c r="IBY345" s="49"/>
      <c r="IBZ345" s="49"/>
      <c r="ICA345" s="49"/>
      <c r="ICB345" s="49"/>
      <c r="ICC345" s="49"/>
      <c r="ICD345" s="49"/>
      <c r="ICE345" s="49"/>
      <c r="ICF345" s="49"/>
      <c r="ICG345" s="49"/>
      <c r="ICH345" s="49"/>
      <c r="ICI345" s="49"/>
      <c r="ICJ345" s="49"/>
      <c r="ICK345" s="49"/>
      <c r="ICL345" s="49"/>
      <c r="ICM345" s="49"/>
      <c r="ICN345" s="49"/>
      <c r="ICO345" s="49"/>
      <c r="ICP345" s="49"/>
      <c r="ICQ345" s="49"/>
      <c r="ICR345" s="49"/>
      <c r="ICS345" s="49"/>
      <c r="ICT345" s="49"/>
      <c r="ICU345" s="49"/>
      <c r="ICV345" s="49"/>
      <c r="ICW345" s="49"/>
      <c r="ICX345" s="49"/>
      <c r="ICY345" s="49"/>
      <c r="ICZ345" s="49"/>
      <c r="IDA345" s="49"/>
      <c r="IDB345" s="49"/>
      <c r="IDC345" s="49"/>
      <c r="IDD345" s="49"/>
      <c r="IDE345" s="49"/>
      <c r="IDF345" s="49"/>
      <c r="IDG345" s="49"/>
      <c r="IDH345" s="49"/>
      <c r="IDI345" s="49"/>
      <c r="IDJ345" s="49"/>
      <c r="IDK345" s="49"/>
      <c r="IDL345" s="49"/>
      <c r="IDM345" s="49"/>
      <c r="IDN345" s="49"/>
      <c r="IDO345" s="49"/>
      <c r="IDP345" s="49"/>
      <c r="IDQ345" s="49"/>
      <c r="IDR345" s="49"/>
      <c r="IDS345" s="49"/>
      <c r="IDT345" s="49"/>
      <c r="IDU345" s="49"/>
      <c r="IDV345" s="49"/>
      <c r="IDW345" s="49"/>
      <c r="IDX345" s="49"/>
      <c r="IDY345" s="49"/>
      <c r="IDZ345" s="49"/>
      <c r="IEA345" s="49"/>
      <c r="IEB345" s="49"/>
      <c r="IEC345" s="49"/>
      <c r="IED345" s="49"/>
      <c r="IEE345" s="49"/>
      <c r="IEF345" s="49"/>
      <c r="IEG345" s="49"/>
      <c r="IEH345" s="49"/>
      <c r="IEI345" s="49"/>
      <c r="IEJ345" s="49"/>
      <c r="IEK345" s="49"/>
      <c r="IEL345" s="49"/>
      <c r="IEM345" s="49"/>
      <c r="IEN345" s="49"/>
      <c r="IEO345" s="49"/>
      <c r="IEP345" s="49"/>
      <c r="IEQ345" s="49"/>
      <c r="IER345" s="49"/>
      <c r="IES345" s="49"/>
      <c r="IET345" s="49"/>
      <c r="IEU345" s="49"/>
      <c r="IEV345" s="49"/>
      <c r="IEW345" s="49"/>
      <c r="IEX345" s="49"/>
      <c r="IEY345" s="49"/>
      <c r="IEZ345" s="49"/>
      <c r="IFA345" s="49"/>
      <c r="IFB345" s="49"/>
      <c r="IFC345" s="49"/>
      <c r="IFD345" s="49"/>
      <c r="IFE345" s="49"/>
      <c r="IFF345" s="49"/>
      <c r="IFG345" s="49"/>
      <c r="IFH345" s="49"/>
      <c r="IFI345" s="49"/>
      <c r="IFJ345" s="49"/>
      <c r="IFK345" s="49"/>
      <c r="IFL345" s="49"/>
      <c r="IFM345" s="49"/>
      <c r="IFN345" s="49"/>
      <c r="IFO345" s="49"/>
      <c r="IFP345" s="49"/>
      <c r="IFQ345" s="49"/>
      <c r="IFR345" s="49"/>
      <c r="IFS345" s="49"/>
      <c r="IFT345" s="49"/>
      <c r="IFU345" s="49"/>
      <c r="IFV345" s="49"/>
      <c r="IFW345" s="49"/>
      <c r="IFX345" s="49"/>
      <c r="IFY345" s="49"/>
      <c r="IFZ345" s="49"/>
      <c r="IGA345" s="49"/>
      <c r="IGB345" s="49"/>
      <c r="IGC345" s="49"/>
      <c r="IGD345" s="49"/>
      <c r="IGE345" s="49"/>
      <c r="IGF345" s="49"/>
      <c r="IGG345" s="49"/>
      <c r="IGH345" s="49"/>
      <c r="IGI345" s="49"/>
      <c r="IGJ345" s="49"/>
      <c r="IGK345" s="49"/>
      <c r="IGL345" s="49"/>
      <c r="IGM345" s="49"/>
      <c r="IGN345" s="49"/>
      <c r="IGO345" s="49"/>
      <c r="IGP345" s="49"/>
      <c r="IGQ345" s="49"/>
      <c r="IGR345" s="49"/>
      <c r="IGS345" s="49"/>
      <c r="IGT345" s="49"/>
      <c r="IGU345" s="49"/>
      <c r="IGV345" s="49"/>
      <c r="IGW345" s="49"/>
      <c r="IGX345" s="49"/>
      <c r="IGY345" s="49"/>
      <c r="IGZ345" s="49"/>
      <c r="IHA345" s="49"/>
      <c r="IHB345" s="49"/>
      <c r="IHC345" s="49"/>
      <c r="IHD345" s="49"/>
      <c r="IHE345" s="49"/>
      <c r="IHF345" s="49"/>
      <c r="IHG345" s="49"/>
      <c r="IHH345" s="49"/>
      <c r="IHI345" s="49"/>
      <c r="IHJ345" s="49"/>
      <c r="IHK345" s="49"/>
      <c r="IHL345" s="49"/>
      <c r="IHM345" s="49"/>
      <c r="IHN345" s="49"/>
      <c r="IHO345" s="49"/>
      <c r="IHP345" s="49"/>
      <c r="IHQ345" s="49"/>
      <c r="IHR345" s="49"/>
      <c r="IHS345" s="49"/>
      <c r="IHT345" s="49"/>
      <c r="IHU345" s="49"/>
      <c r="IHV345" s="49"/>
      <c r="IHW345" s="49"/>
      <c r="IHX345" s="49"/>
      <c r="IHY345" s="49"/>
      <c r="IHZ345" s="49"/>
      <c r="IIA345" s="49"/>
      <c r="IIB345" s="49"/>
      <c r="IIC345" s="49"/>
      <c r="IID345" s="49"/>
      <c r="IIE345" s="49"/>
      <c r="IIF345" s="49"/>
      <c r="IIG345" s="49"/>
      <c r="IIH345" s="49"/>
      <c r="III345" s="49"/>
      <c r="IIJ345" s="49"/>
      <c r="IIK345" s="49"/>
      <c r="IIL345" s="49"/>
      <c r="IIM345" s="49"/>
      <c r="IIN345" s="49"/>
      <c r="IIO345" s="49"/>
      <c r="IIP345" s="49"/>
      <c r="IIQ345" s="49"/>
      <c r="IIR345" s="49"/>
      <c r="IIS345" s="49"/>
      <c r="IIT345" s="49"/>
      <c r="IIU345" s="49"/>
      <c r="IIV345" s="49"/>
      <c r="IIW345" s="49"/>
      <c r="IIX345" s="49"/>
      <c r="IIY345" s="49"/>
      <c r="IIZ345" s="49"/>
      <c r="IJA345" s="49"/>
      <c r="IJB345" s="49"/>
      <c r="IJC345" s="49"/>
      <c r="IJD345" s="49"/>
      <c r="IJE345" s="49"/>
      <c r="IJF345" s="49"/>
      <c r="IJG345" s="49"/>
      <c r="IJH345" s="49"/>
      <c r="IJI345" s="49"/>
      <c r="IJJ345" s="49"/>
      <c r="IJK345" s="49"/>
      <c r="IJL345" s="49"/>
      <c r="IJM345" s="49"/>
      <c r="IJN345" s="49"/>
      <c r="IJO345" s="49"/>
      <c r="IJP345" s="49"/>
      <c r="IJQ345" s="49"/>
      <c r="IJR345" s="49"/>
      <c r="IJS345" s="49"/>
      <c r="IJT345" s="49"/>
      <c r="IJU345" s="49"/>
      <c r="IJV345" s="49"/>
      <c r="IJW345" s="49"/>
      <c r="IJX345" s="49"/>
      <c r="IJY345" s="49"/>
      <c r="IJZ345" s="49"/>
      <c r="IKA345" s="49"/>
      <c r="IKB345" s="49"/>
      <c r="IKC345" s="49"/>
      <c r="IKD345" s="49"/>
      <c r="IKE345" s="49"/>
      <c r="IKF345" s="49"/>
      <c r="IKG345" s="49"/>
      <c r="IKH345" s="49"/>
      <c r="IKI345" s="49"/>
      <c r="IKJ345" s="49"/>
      <c r="IKK345" s="49"/>
      <c r="IKL345" s="49"/>
      <c r="IKM345" s="49"/>
      <c r="IKN345" s="49"/>
      <c r="IKO345" s="49"/>
      <c r="IKP345" s="49"/>
      <c r="IKQ345" s="49"/>
      <c r="IKR345" s="49"/>
      <c r="IKS345" s="49"/>
      <c r="IKT345" s="49"/>
      <c r="IKU345" s="49"/>
      <c r="IKV345" s="49"/>
      <c r="IKW345" s="49"/>
      <c r="IKX345" s="49"/>
      <c r="IKY345" s="49"/>
      <c r="IKZ345" s="49"/>
      <c r="ILA345" s="49"/>
      <c r="ILB345" s="49"/>
      <c r="ILC345" s="49"/>
      <c r="ILD345" s="49"/>
      <c r="ILE345" s="49"/>
      <c r="ILF345" s="49"/>
      <c r="ILG345" s="49"/>
      <c r="ILH345" s="49"/>
      <c r="ILI345" s="49"/>
      <c r="ILJ345" s="49"/>
      <c r="ILK345" s="49"/>
      <c r="ILL345" s="49"/>
      <c r="ILM345" s="49"/>
      <c r="ILN345" s="49"/>
      <c r="ILO345" s="49"/>
      <c r="ILP345" s="49"/>
      <c r="ILQ345" s="49"/>
      <c r="ILR345" s="49"/>
      <c r="ILS345" s="49"/>
      <c r="ILT345" s="49"/>
      <c r="ILU345" s="49"/>
      <c r="ILV345" s="49"/>
      <c r="ILW345" s="49"/>
      <c r="ILX345" s="49"/>
      <c r="ILY345" s="49"/>
      <c r="ILZ345" s="49"/>
      <c r="IMA345" s="49"/>
      <c r="IMB345" s="49"/>
      <c r="IMC345" s="49"/>
      <c r="IMD345" s="49"/>
      <c r="IME345" s="49"/>
      <c r="IMF345" s="49"/>
      <c r="IMG345" s="49"/>
      <c r="IMH345" s="49"/>
      <c r="IMI345" s="49"/>
      <c r="IMJ345" s="49"/>
      <c r="IMK345" s="49"/>
      <c r="IML345" s="49"/>
      <c r="IMM345" s="49"/>
      <c r="IMN345" s="49"/>
      <c r="IMO345" s="49"/>
      <c r="IMP345" s="49"/>
      <c r="IMQ345" s="49"/>
      <c r="IMR345" s="49"/>
      <c r="IMS345" s="49"/>
      <c r="IMT345" s="49"/>
      <c r="IMU345" s="49"/>
      <c r="IMV345" s="49"/>
      <c r="IMW345" s="49"/>
      <c r="IMX345" s="49"/>
      <c r="IMY345" s="49"/>
      <c r="IMZ345" s="49"/>
      <c r="INA345" s="49"/>
      <c r="INB345" s="49"/>
      <c r="INC345" s="49"/>
      <c r="IND345" s="49"/>
      <c r="INE345" s="49"/>
      <c r="INF345" s="49"/>
      <c r="ING345" s="49"/>
      <c r="INH345" s="49"/>
      <c r="INI345" s="49"/>
      <c r="INJ345" s="49"/>
      <c r="INK345" s="49"/>
      <c r="INL345" s="49"/>
      <c r="INM345" s="49"/>
      <c r="INN345" s="49"/>
      <c r="INO345" s="49"/>
      <c r="INP345" s="49"/>
      <c r="INQ345" s="49"/>
      <c r="INR345" s="49"/>
      <c r="INS345" s="49"/>
      <c r="INT345" s="49"/>
      <c r="INU345" s="49"/>
      <c r="INV345" s="49"/>
      <c r="INW345" s="49"/>
      <c r="INX345" s="49"/>
      <c r="INY345" s="49"/>
      <c r="INZ345" s="49"/>
      <c r="IOA345" s="49"/>
      <c r="IOB345" s="49"/>
      <c r="IOC345" s="49"/>
      <c r="IOD345" s="49"/>
      <c r="IOE345" s="49"/>
      <c r="IOF345" s="49"/>
      <c r="IOG345" s="49"/>
      <c r="IOH345" s="49"/>
      <c r="IOI345" s="49"/>
      <c r="IOJ345" s="49"/>
      <c r="IOK345" s="49"/>
      <c r="IOL345" s="49"/>
      <c r="IOM345" s="49"/>
      <c r="ION345" s="49"/>
      <c r="IOO345" s="49"/>
      <c r="IOP345" s="49"/>
      <c r="IOQ345" s="49"/>
      <c r="IOR345" s="49"/>
      <c r="IOS345" s="49"/>
      <c r="IOT345" s="49"/>
      <c r="IOU345" s="49"/>
      <c r="IOV345" s="49"/>
      <c r="IOW345" s="49"/>
      <c r="IOX345" s="49"/>
      <c r="IOY345" s="49"/>
      <c r="IOZ345" s="49"/>
      <c r="IPA345" s="49"/>
      <c r="IPB345" s="49"/>
      <c r="IPC345" s="49"/>
      <c r="IPD345" s="49"/>
      <c r="IPE345" s="49"/>
      <c r="IPF345" s="49"/>
      <c r="IPG345" s="49"/>
      <c r="IPH345" s="49"/>
      <c r="IPI345" s="49"/>
      <c r="IPJ345" s="49"/>
      <c r="IPK345" s="49"/>
      <c r="IPL345" s="49"/>
      <c r="IPM345" s="49"/>
      <c r="IPN345" s="49"/>
      <c r="IPO345" s="49"/>
      <c r="IPP345" s="49"/>
      <c r="IPQ345" s="49"/>
      <c r="IPR345" s="49"/>
      <c r="IPS345" s="49"/>
      <c r="IPT345" s="49"/>
      <c r="IPU345" s="49"/>
      <c r="IPV345" s="49"/>
      <c r="IPW345" s="49"/>
      <c r="IPX345" s="49"/>
      <c r="IPY345" s="49"/>
      <c r="IPZ345" s="49"/>
      <c r="IQA345" s="49"/>
      <c r="IQB345" s="49"/>
      <c r="IQC345" s="49"/>
      <c r="IQD345" s="49"/>
      <c r="IQE345" s="49"/>
      <c r="IQF345" s="49"/>
      <c r="IQG345" s="49"/>
      <c r="IQH345" s="49"/>
      <c r="IQI345" s="49"/>
      <c r="IQJ345" s="49"/>
      <c r="IQK345" s="49"/>
      <c r="IQL345" s="49"/>
      <c r="IQM345" s="49"/>
      <c r="IQN345" s="49"/>
      <c r="IQO345" s="49"/>
      <c r="IQP345" s="49"/>
      <c r="IQQ345" s="49"/>
      <c r="IQR345" s="49"/>
      <c r="IQS345" s="49"/>
      <c r="IQT345" s="49"/>
      <c r="IQU345" s="49"/>
      <c r="IQV345" s="49"/>
      <c r="IQW345" s="49"/>
      <c r="IQX345" s="49"/>
      <c r="IQY345" s="49"/>
      <c r="IQZ345" s="49"/>
      <c r="IRA345" s="49"/>
      <c r="IRB345" s="49"/>
      <c r="IRC345" s="49"/>
      <c r="IRD345" s="49"/>
      <c r="IRE345" s="49"/>
      <c r="IRF345" s="49"/>
      <c r="IRG345" s="49"/>
      <c r="IRH345" s="49"/>
      <c r="IRI345" s="49"/>
      <c r="IRJ345" s="49"/>
      <c r="IRK345" s="49"/>
      <c r="IRL345" s="49"/>
      <c r="IRM345" s="49"/>
      <c r="IRN345" s="49"/>
      <c r="IRO345" s="49"/>
      <c r="IRP345" s="49"/>
      <c r="IRQ345" s="49"/>
      <c r="IRR345" s="49"/>
      <c r="IRS345" s="49"/>
      <c r="IRT345" s="49"/>
      <c r="IRU345" s="49"/>
      <c r="IRV345" s="49"/>
      <c r="IRW345" s="49"/>
      <c r="IRX345" s="49"/>
      <c r="IRY345" s="49"/>
      <c r="IRZ345" s="49"/>
      <c r="ISA345" s="49"/>
      <c r="ISB345" s="49"/>
      <c r="ISC345" s="49"/>
      <c r="ISD345" s="49"/>
      <c r="ISE345" s="49"/>
      <c r="ISF345" s="49"/>
      <c r="ISG345" s="49"/>
      <c r="ISH345" s="49"/>
      <c r="ISI345" s="49"/>
      <c r="ISJ345" s="49"/>
      <c r="ISK345" s="49"/>
      <c r="ISL345" s="49"/>
      <c r="ISM345" s="49"/>
      <c r="ISN345" s="49"/>
      <c r="ISO345" s="49"/>
      <c r="ISP345" s="49"/>
      <c r="ISQ345" s="49"/>
      <c r="ISR345" s="49"/>
      <c r="ISS345" s="49"/>
      <c r="IST345" s="49"/>
      <c r="ISU345" s="49"/>
      <c r="ISV345" s="49"/>
      <c r="ISW345" s="49"/>
      <c r="ISX345" s="49"/>
      <c r="ISY345" s="49"/>
      <c r="ISZ345" s="49"/>
      <c r="ITA345" s="49"/>
      <c r="ITB345" s="49"/>
      <c r="ITC345" s="49"/>
      <c r="ITD345" s="49"/>
      <c r="ITE345" s="49"/>
      <c r="ITF345" s="49"/>
      <c r="ITG345" s="49"/>
      <c r="ITH345" s="49"/>
      <c r="ITI345" s="49"/>
      <c r="ITJ345" s="49"/>
      <c r="ITK345" s="49"/>
      <c r="ITL345" s="49"/>
      <c r="ITM345" s="49"/>
      <c r="ITN345" s="49"/>
      <c r="ITO345" s="49"/>
      <c r="ITP345" s="49"/>
      <c r="ITQ345" s="49"/>
      <c r="ITR345" s="49"/>
      <c r="ITS345" s="49"/>
      <c r="ITT345" s="49"/>
      <c r="ITU345" s="49"/>
      <c r="ITV345" s="49"/>
      <c r="ITW345" s="49"/>
      <c r="ITX345" s="49"/>
      <c r="ITY345" s="49"/>
      <c r="ITZ345" s="49"/>
      <c r="IUA345" s="49"/>
      <c r="IUB345" s="49"/>
      <c r="IUC345" s="49"/>
      <c r="IUD345" s="49"/>
      <c r="IUE345" s="49"/>
      <c r="IUF345" s="49"/>
      <c r="IUG345" s="49"/>
      <c r="IUH345" s="49"/>
      <c r="IUI345" s="49"/>
      <c r="IUJ345" s="49"/>
      <c r="IUK345" s="49"/>
      <c r="IUL345" s="49"/>
      <c r="IUM345" s="49"/>
      <c r="IUN345" s="49"/>
      <c r="IUO345" s="49"/>
      <c r="IUP345" s="49"/>
      <c r="IUQ345" s="49"/>
      <c r="IUR345" s="49"/>
      <c r="IUS345" s="49"/>
      <c r="IUT345" s="49"/>
      <c r="IUU345" s="49"/>
      <c r="IUV345" s="49"/>
      <c r="IUW345" s="49"/>
      <c r="IUX345" s="49"/>
      <c r="IUY345" s="49"/>
      <c r="IUZ345" s="49"/>
      <c r="IVA345" s="49"/>
      <c r="IVB345" s="49"/>
      <c r="IVC345" s="49"/>
      <c r="IVD345" s="49"/>
      <c r="IVE345" s="49"/>
      <c r="IVF345" s="49"/>
      <c r="IVG345" s="49"/>
      <c r="IVH345" s="49"/>
      <c r="IVI345" s="49"/>
      <c r="IVJ345" s="49"/>
      <c r="IVK345" s="49"/>
      <c r="IVL345" s="49"/>
      <c r="IVM345" s="49"/>
      <c r="IVN345" s="49"/>
      <c r="IVO345" s="49"/>
      <c r="IVP345" s="49"/>
      <c r="IVQ345" s="49"/>
      <c r="IVR345" s="49"/>
      <c r="IVS345" s="49"/>
      <c r="IVT345" s="49"/>
      <c r="IVU345" s="49"/>
      <c r="IVV345" s="49"/>
      <c r="IVW345" s="49"/>
      <c r="IVX345" s="49"/>
      <c r="IVY345" s="49"/>
      <c r="IVZ345" s="49"/>
      <c r="IWA345" s="49"/>
      <c r="IWB345" s="49"/>
      <c r="IWC345" s="49"/>
      <c r="IWD345" s="49"/>
      <c r="IWE345" s="49"/>
      <c r="IWF345" s="49"/>
      <c r="IWG345" s="49"/>
      <c r="IWH345" s="49"/>
      <c r="IWI345" s="49"/>
      <c r="IWJ345" s="49"/>
      <c r="IWK345" s="49"/>
      <c r="IWL345" s="49"/>
      <c r="IWM345" s="49"/>
      <c r="IWN345" s="49"/>
      <c r="IWO345" s="49"/>
      <c r="IWP345" s="49"/>
      <c r="IWQ345" s="49"/>
      <c r="IWR345" s="49"/>
      <c r="IWS345" s="49"/>
      <c r="IWT345" s="49"/>
      <c r="IWU345" s="49"/>
      <c r="IWV345" s="49"/>
      <c r="IWW345" s="49"/>
      <c r="IWX345" s="49"/>
      <c r="IWY345" s="49"/>
      <c r="IWZ345" s="49"/>
      <c r="IXA345" s="49"/>
      <c r="IXB345" s="49"/>
      <c r="IXC345" s="49"/>
      <c r="IXD345" s="49"/>
      <c r="IXE345" s="49"/>
      <c r="IXF345" s="49"/>
      <c r="IXG345" s="49"/>
      <c r="IXH345" s="49"/>
      <c r="IXI345" s="49"/>
      <c r="IXJ345" s="49"/>
      <c r="IXK345" s="49"/>
      <c r="IXL345" s="49"/>
      <c r="IXM345" s="49"/>
      <c r="IXN345" s="49"/>
      <c r="IXO345" s="49"/>
      <c r="IXP345" s="49"/>
      <c r="IXQ345" s="49"/>
      <c r="IXR345" s="49"/>
      <c r="IXS345" s="49"/>
      <c r="IXT345" s="49"/>
      <c r="IXU345" s="49"/>
      <c r="IXV345" s="49"/>
      <c r="IXW345" s="49"/>
      <c r="IXX345" s="49"/>
      <c r="IXY345" s="49"/>
      <c r="IXZ345" s="49"/>
      <c r="IYA345" s="49"/>
      <c r="IYB345" s="49"/>
      <c r="IYC345" s="49"/>
      <c r="IYD345" s="49"/>
      <c r="IYE345" s="49"/>
      <c r="IYF345" s="49"/>
      <c r="IYG345" s="49"/>
      <c r="IYH345" s="49"/>
      <c r="IYI345" s="49"/>
      <c r="IYJ345" s="49"/>
      <c r="IYK345" s="49"/>
      <c r="IYL345" s="49"/>
      <c r="IYM345" s="49"/>
      <c r="IYN345" s="49"/>
      <c r="IYO345" s="49"/>
      <c r="IYP345" s="49"/>
      <c r="IYQ345" s="49"/>
      <c r="IYR345" s="49"/>
      <c r="IYS345" s="49"/>
      <c r="IYT345" s="49"/>
      <c r="IYU345" s="49"/>
      <c r="IYV345" s="49"/>
      <c r="IYW345" s="49"/>
      <c r="IYX345" s="49"/>
      <c r="IYY345" s="49"/>
      <c r="IYZ345" s="49"/>
      <c r="IZA345" s="49"/>
      <c r="IZB345" s="49"/>
      <c r="IZC345" s="49"/>
      <c r="IZD345" s="49"/>
      <c r="IZE345" s="49"/>
      <c r="IZF345" s="49"/>
      <c r="IZG345" s="49"/>
      <c r="IZH345" s="49"/>
      <c r="IZI345" s="49"/>
      <c r="IZJ345" s="49"/>
      <c r="IZK345" s="49"/>
      <c r="IZL345" s="49"/>
      <c r="IZM345" s="49"/>
      <c r="IZN345" s="49"/>
      <c r="IZO345" s="49"/>
      <c r="IZP345" s="49"/>
      <c r="IZQ345" s="49"/>
      <c r="IZR345" s="49"/>
      <c r="IZS345" s="49"/>
      <c r="IZT345" s="49"/>
      <c r="IZU345" s="49"/>
      <c r="IZV345" s="49"/>
      <c r="IZW345" s="49"/>
      <c r="IZX345" s="49"/>
      <c r="IZY345" s="49"/>
      <c r="IZZ345" s="49"/>
      <c r="JAA345" s="49"/>
      <c r="JAB345" s="49"/>
      <c r="JAC345" s="49"/>
      <c r="JAD345" s="49"/>
      <c r="JAE345" s="49"/>
      <c r="JAF345" s="49"/>
      <c r="JAG345" s="49"/>
      <c r="JAH345" s="49"/>
      <c r="JAI345" s="49"/>
      <c r="JAJ345" s="49"/>
      <c r="JAK345" s="49"/>
      <c r="JAL345" s="49"/>
      <c r="JAM345" s="49"/>
      <c r="JAN345" s="49"/>
      <c r="JAO345" s="49"/>
      <c r="JAP345" s="49"/>
      <c r="JAQ345" s="49"/>
      <c r="JAR345" s="49"/>
      <c r="JAS345" s="49"/>
      <c r="JAT345" s="49"/>
      <c r="JAU345" s="49"/>
      <c r="JAV345" s="49"/>
      <c r="JAW345" s="49"/>
      <c r="JAX345" s="49"/>
      <c r="JAY345" s="49"/>
      <c r="JAZ345" s="49"/>
      <c r="JBA345" s="49"/>
      <c r="JBB345" s="49"/>
      <c r="JBC345" s="49"/>
      <c r="JBD345" s="49"/>
      <c r="JBE345" s="49"/>
      <c r="JBF345" s="49"/>
      <c r="JBG345" s="49"/>
      <c r="JBH345" s="49"/>
      <c r="JBI345" s="49"/>
      <c r="JBJ345" s="49"/>
      <c r="JBK345" s="49"/>
      <c r="JBL345" s="49"/>
      <c r="JBM345" s="49"/>
      <c r="JBN345" s="49"/>
      <c r="JBO345" s="49"/>
      <c r="JBP345" s="49"/>
      <c r="JBQ345" s="49"/>
      <c r="JBR345" s="49"/>
      <c r="JBS345" s="49"/>
      <c r="JBT345" s="49"/>
      <c r="JBU345" s="49"/>
      <c r="JBV345" s="49"/>
      <c r="JBW345" s="49"/>
      <c r="JBX345" s="49"/>
      <c r="JBY345" s="49"/>
      <c r="JBZ345" s="49"/>
      <c r="JCA345" s="49"/>
      <c r="JCB345" s="49"/>
      <c r="JCC345" s="49"/>
      <c r="JCD345" s="49"/>
      <c r="JCE345" s="49"/>
      <c r="JCF345" s="49"/>
      <c r="JCG345" s="49"/>
      <c r="JCH345" s="49"/>
      <c r="JCI345" s="49"/>
      <c r="JCJ345" s="49"/>
      <c r="JCK345" s="49"/>
      <c r="JCL345" s="49"/>
      <c r="JCM345" s="49"/>
      <c r="JCN345" s="49"/>
      <c r="JCO345" s="49"/>
      <c r="JCP345" s="49"/>
      <c r="JCQ345" s="49"/>
      <c r="JCR345" s="49"/>
      <c r="JCS345" s="49"/>
      <c r="JCT345" s="49"/>
      <c r="JCU345" s="49"/>
      <c r="JCV345" s="49"/>
      <c r="JCW345" s="49"/>
      <c r="JCX345" s="49"/>
      <c r="JCY345" s="49"/>
      <c r="JCZ345" s="49"/>
      <c r="JDA345" s="49"/>
      <c r="JDB345" s="49"/>
      <c r="JDC345" s="49"/>
      <c r="JDD345" s="49"/>
      <c r="JDE345" s="49"/>
      <c r="JDF345" s="49"/>
      <c r="JDG345" s="49"/>
      <c r="JDH345" s="49"/>
      <c r="JDI345" s="49"/>
      <c r="JDJ345" s="49"/>
      <c r="JDK345" s="49"/>
      <c r="JDL345" s="49"/>
      <c r="JDM345" s="49"/>
      <c r="JDN345" s="49"/>
      <c r="JDO345" s="49"/>
      <c r="JDP345" s="49"/>
      <c r="JDQ345" s="49"/>
      <c r="JDR345" s="49"/>
      <c r="JDS345" s="49"/>
      <c r="JDT345" s="49"/>
      <c r="JDU345" s="49"/>
      <c r="JDV345" s="49"/>
      <c r="JDW345" s="49"/>
      <c r="JDX345" s="49"/>
      <c r="JDY345" s="49"/>
      <c r="JDZ345" s="49"/>
      <c r="JEA345" s="49"/>
      <c r="JEB345" s="49"/>
      <c r="JEC345" s="49"/>
      <c r="JED345" s="49"/>
      <c r="JEE345" s="49"/>
      <c r="JEF345" s="49"/>
      <c r="JEG345" s="49"/>
      <c r="JEH345" s="49"/>
      <c r="JEI345" s="49"/>
      <c r="JEJ345" s="49"/>
      <c r="JEK345" s="49"/>
      <c r="JEL345" s="49"/>
      <c r="JEM345" s="49"/>
      <c r="JEN345" s="49"/>
      <c r="JEO345" s="49"/>
      <c r="JEP345" s="49"/>
      <c r="JEQ345" s="49"/>
      <c r="JER345" s="49"/>
      <c r="JES345" s="49"/>
      <c r="JET345" s="49"/>
      <c r="JEU345" s="49"/>
      <c r="JEV345" s="49"/>
      <c r="JEW345" s="49"/>
      <c r="JEX345" s="49"/>
      <c r="JEY345" s="49"/>
      <c r="JEZ345" s="49"/>
      <c r="JFA345" s="49"/>
      <c r="JFB345" s="49"/>
      <c r="JFC345" s="49"/>
      <c r="JFD345" s="49"/>
      <c r="JFE345" s="49"/>
      <c r="JFF345" s="49"/>
      <c r="JFG345" s="49"/>
      <c r="JFH345" s="49"/>
      <c r="JFI345" s="49"/>
      <c r="JFJ345" s="49"/>
      <c r="JFK345" s="49"/>
      <c r="JFL345" s="49"/>
      <c r="JFM345" s="49"/>
      <c r="JFN345" s="49"/>
      <c r="JFO345" s="49"/>
      <c r="JFP345" s="49"/>
      <c r="JFQ345" s="49"/>
      <c r="JFR345" s="49"/>
      <c r="JFS345" s="49"/>
      <c r="JFT345" s="49"/>
      <c r="JFU345" s="49"/>
      <c r="JFV345" s="49"/>
      <c r="JFW345" s="49"/>
      <c r="JFX345" s="49"/>
      <c r="JFY345" s="49"/>
      <c r="JFZ345" s="49"/>
      <c r="JGA345" s="49"/>
      <c r="JGB345" s="49"/>
      <c r="JGC345" s="49"/>
      <c r="JGD345" s="49"/>
      <c r="JGE345" s="49"/>
      <c r="JGF345" s="49"/>
      <c r="JGG345" s="49"/>
      <c r="JGH345" s="49"/>
      <c r="JGI345" s="49"/>
      <c r="JGJ345" s="49"/>
      <c r="JGK345" s="49"/>
      <c r="JGL345" s="49"/>
      <c r="JGM345" s="49"/>
      <c r="JGN345" s="49"/>
      <c r="JGO345" s="49"/>
      <c r="JGP345" s="49"/>
      <c r="JGQ345" s="49"/>
      <c r="JGR345" s="49"/>
      <c r="JGS345" s="49"/>
      <c r="JGT345" s="49"/>
      <c r="JGU345" s="49"/>
      <c r="JGV345" s="49"/>
      <c r="JGW345" s="49"/>
      <c r="JGX345" s="49"/>
      <c r="JGY345" s="49"/>
      <c r="JGZ345" s="49"/>
      <c r="JHA345" s="49"/>
      <c r="JHB345" s="49"/>
      <c r="JHC345" s="49"/>
      <c r="JHD345" s="49"/>
      <c r="JHE345" s="49"/>
      <c r="JHF345" s="49"/>
      <c r="JHG345" s="49"/>
      <c r="JHH345" s="49"/>
      <c r="JHI345" s="49"/>
      <c r="JHJ345" s="49"/>
      <c r="JHK345" s="49"/>
      <c r="JHL345" s="49"/>
      <c r="JHM345" s="49"/>
      <c r="JHN345" s="49"/>
      <c r="JHO345" s="49"/>
      <c r="JHP345" s="49"/>
      <c r="JHQ345" s="49"/>
      <c r="JHR345" s="49"/>
      <c r="JHS345" s="49"/>
      <c r="JHT345" s="49"/>
      <c r="JHU345" s="49"/>
      <c r="JHV345" s="49"/>
      <c r="JHW345" s="49"/>
      <c r="JHX345" s="49"/>
      <c r="JHY345" s="49"/>
      <c r="JHZ345" s="49"/>
      <c r="JIA345" s="49"/>
      <c r="JIB345" s="49"/>
      <c r="JIC345" s="49"/>
      <c r="JID345" s="49"/>
      <c r="JIE345" s="49"/>
      <c r="JIF345" s="49"/>
      <c r="JIG345" s="49"/>
      <c r="JIH345" s="49"/>
      <c r="JII345" s="49"/>
      <c r="JIJ345" s="49"/>
      <c r="JIK345" s="49"/>
      <c r="JIL345" s="49"/>
      <c r="JIM345" s="49"/>
      <c r="JIN345" s="49"/>
      <c r="JIO345" s="49"/>
      <c r="JIP345" s="49"/>
      <c r="JIQ345" s="49"/>
      <c r="JIR345" s="49"/>
      <c r="JIS345" s="49"/>
      <c r="JIT345" s="49"/>
      <c r="JIU345" s="49"/>
      <c r="JIV345" s="49"/>
      <c r="JIW345" s="49"/>
      <c r="JIX345" s="49"/>
      <c r="JIY345" s="49"/>
      <c r="JIZ345" s="49"/>
      <c r="JJA345" s="49"/>
      <c r="JJB345" s="49"/>
      <c r="JJC345" s="49"/>
      <c r="JJD345" s="49"/>
      <c r="JJE345" s="49"/>
      <c r="JJF345" s="49"/>
      <c r="JJG345" s="49"/>
      <c r="JJH345" s="49"/>
      <c r="JJI345" s="49"/>
      <c r="JJJ345" s="49"/>
      <c r="JJK345" s="49"/>
      <c r="JJL345" s="49"/>
      <c r="JJM345" s="49"/>
      <c r="JJN345" s="49"/>
      <c r="JJO345" s="49"/>
      <c r="JJP345" s="49"/>
      <c r="JJQ345" s="49"/>
      <c r="JJR345" s="49"/>
      <c r="JJS345" s="49"/>
      <c r="JJT345" s="49"/>
      <c r="JJU345" s="49"/>
      <c r="JJV345" s="49"/>
      <c r="JJW345" s="49"/>
      <c r="JJX345" s="49"/>
      <c r="JJY345" s="49"/>
      <c r="JJZ345" s="49"/>
      <c r="JKA345" s="49"/>
      <c r="JKB345" s="49"/>
      <c r="JKC345" s="49"/>
      <c r="JKD345" s="49"/>
      <c r="JKE345" s="49"/>
      <c r="JKF345" s="49"/>
      <c r="JKG345" s="49"/>
      <c r="JKH345" s="49"/>
      <c r="JKI345" s="49"/>
      <c r="JKJ345" s="49"/>
      <c r="JKK345" s="49"/>
      <c r="JKL345" s="49"/>
      <c r="JKM345" s="49"/>
      <c r="JKN345" s="49"/>
      <c r="JKO345" s="49"/>
      <c r="JKP345" s="49"/>
      <c r="JKQ345" s="49"/>
      <c r="JKR345" s="49"/>
      <c r="JKS345" s="49"/>
      <c r="JKT345" s="49"/>
      <c r="JKU345" s="49"/>
      <c r="JKV345" s="49"/>
      <c r="JKW345" s="49"/>
      <c r="JKX345" s="49"/>
      <c r="JKY345" s="49"/>
      <c r="JKZ345" s="49"/>
      <c r="JLA345" s="49"/>
      <c r="JLB345" s="49"/>
      <c r="JLC345" s="49"/>
      <c r="JLD345" s="49"/>
      <c r="JLE345" s="49"/>
      <c r="JLF345" s="49"/>
      <c r="JLG345" s="49"/>
      <c r="JLH345" s="49"/>
      <c r="JLI345" s="49"/>
      <c r="JLJ345" s="49"/>
      <c r="JLK345" s="49"/>
      <c r="JLL345" s="49"/>
      <c r="JLM345" s="49"/>
      <c r="JLN345" s="49"/>
      <c r="JLO345" s="49"/>
      <c r="JLP345" s="49"/>
      <c r="JLQ345" s="49"/>
      <c r="JLR345" s="49"/>
      <c r="JLS345" s="49"/>
      <c r="JLT345" s="49"/>
      <c r="JLU345" s="49"/>
      <c r="JLV345" s="49"/>
      <c r="JLW345" s="49"/>
      <c r="JLX345" s="49"/>
      <c r="JLY345" s="49"/>
      <c r="JLZ345" s="49"/>
      <c r="JMA345" s="49"/>
      <c r="JMB345" s="49"/>
      <c r="JMC345" s="49"/>
      <c r="JMD345" s="49"/>
      <c r="JME345" s="49"/>
      <c r="JMF345" s="49"/>
      <c r="JMG345" s="49"/>
      <c r="JMH345" s="49"/>
      <c r="JMI345" s="49"/>
      <c r="JMJ345" s="49"/>
      <c r="JMK345" s="49"/>
      <c r="JML345" s="49"/>
      <c r="JMM345" s="49"/>
      <c r="JMN345" s="49"/>
      <c r="JMO345" s="49"/>
      <c r="JMP345" s="49"/>
      <c r="JMQ345" s="49"/>
      <c r="JMR345" s="49"/>
      <c r="JMS345" s="49"/>
      <c r="JMT345" s="49"/>
      <c r="JMU345" s="49"/>
      <c r="JMV345" s="49"/>
      <c r="JMW345" s="49"/>
      <c r="JMX345" s="49"/>
      <c r="JMY345" s="49"/>
      <c r="JMZ345" s="49"/>
      <c r="JNA345" s="49"/>
      <c r="JNB345" s="49"/>
      <c r="JNC345" s="49"/>
      <c r="JND345" s="49"/>
      <c r="JNE345" s="49"/>
      <c r="JNF345" s="49"/>
      <c r="JNG345" s="49"/>
      <c r="JNH345" s="49"/>
      <c r="JNI345" s="49"/>
      <c r="JNJ345" s="49"/>
      <c r="JNK345" s="49"/>
      <c r="JNL345" s="49"/>
      <c r="JNM345" s="49"/>
      <c r="JNN345" s="49"/>
      <c r="JNO345" s="49"/>
      <c r="JNP345" s="49"/>
      <c r="JNQ345" s="49"/>
      <c r="JNR345" s="49"/>
      <c r="JNS345" s="49"/>
      <c r="JNT345" s="49"/>
      <c r="JNU345" s="49"/>
      <c r="JNV345" s="49"/>
      <c r="JNW345" s="49"/>
      <c r="JNX345" s="49"/>
      <c r="JNY345" s="49"/>
      <c r="JNZ345" s="49"/>
      <c r="JOA345" s="49"/>
      <c r="JOB345" s="49"/>
      <c r="JOC345" s="49"/>
      <c r="JOD345" s="49"/>
      <c r="JOE345" s="49"/>
      <c r="JOF345" s="49"/>
      <c r="JOG345" s="49"/>
      <c r="JOH345" s="49"/>
      <c r="JOI345" s="49"/>
      <c r="JOJ345" s="49"/>
      <c r="JOK345" s="49"/>
      <c r="JOL345" s="49"/>
      <c r="JOM345" s="49"/>
      <c r="JON345" s="49"/>
      <c r="JOO345" s="49"/>
      <c r="JOP345" s="49"/>
      <c r="JOQ345" s="49"/>
      <c r="JOR345" s="49"/>
      <c r="JOS345" s="49"/>
      <c r="JOT345" s="49"/>
      <c r="JOU345" s="49"/>
      <c r="JOV345" s="49"/>
      <c r="JOW345" s="49"/>
      <c r="JOX345" s="49"/>
      <c r="JOY345" s="49"/>
      <c r="JOZ345" s="49"/>
      <c r="JPA345" s="49"/>
      <c r="JPB345" s="49"/>
      <c r="JPC345" s="49"/>
      <c r="JPD345" s="49"/>
      <c r="JPE345" s="49"/>
      <c r="JPF345" s="49"/>
      <c r="JPG345" s="49"/>
      <c r="JPH345" s="49"/>
      <c r="JPI345" s="49"/>
      <c r="JPJ345" s="49"/>
      <c r="JPK345" s="49"/>
      <c r="JPL345" s="49"/>
      <c r="JPM345" s="49"/>
      <c r="JPN345" s="49"/>
      <c r="JPO345" s="49"/>
      <c r="JPP345" s="49"/>
      <c r="JPQ345" s="49"/>
      <c r="JPR345" s="49"/>
      <c r="JPS345" s="49"/>
      <c r="JPT345" s="49"/>
      <c r="JPU345" s="49"/>
      <c r="JPV345" s="49"/>
      <c r="JPW345" s="49"/>
      <c r="JPX345" s="49"/>
      <c r="JPY345" s="49"/>
      <c r="JPZ345" s="49"/>
      <c r="JQA345" s="49"/>
      <c r="JQB345" s="49"/>
      <c r="JQC345" s="49"/>
      <c r="JQD345" s="49"/>
      <c r="JQE345" s="49"/>
      <c r="JQF345" s="49"/>
      <c r="JQG345" s="49"/>
      <c r="JQH345" s="49"/>
      <c r="JQI345" s="49"/>
      <c r="JQJ345" s="49"/>
      <c r="JQK345" s="49"/>
      <c r="JQL345" s="49"/>
      <c r="JQM345" s="49"/>
      <c r="JQN345" s="49"/>
      <c r="JQO345" s="49"/>
      <c r="JQP345" s="49"/>
      <c r="JQQ345" s="49"/>
      <c r="JQR345" s="49"/>
      <c r="JQS345" s="49"/>
      <c r="JQT345" s="49"/>
      <c r="JQU345" s="49"/>
      <c r="JQV345" s="49"/>
      <c r="JQW345" s="49"/>
      <c r="JQX345" s="49"/>
      <c r="JQY345" s="49"/>
      <c r="JQZ345" s="49"/>
      <c r="JRA345" s="49"/>
      <c r="JRB345" s="49"/>
      <c r="JRC345" s="49"/>
      <c r="JRD345" s="49"/>
      <c r="JRE345" s="49"/>
      <c r="JRF345" s="49"/>
      <c r="JRG345" s="49"/>
      <c r="JRH345" s="49"/>
      <c r="JRI345" s="49"/>
      <c r="JRJ345" s="49"/>
      <c r="JRK345" s="49"/>
      <c r="JRL345" s="49"/>
      <c r="JRM345" s="49"/>
      <c r="JRN345" s="49"/>
      <c r="JRO345" s="49"/>
      <c r="JRP345" s="49"/>
      <c r="JRQ345" s="49"/>
      <c r="JRR345" s="49"/>
      <c r="JRS345" s="49"/>
      <c r="JRT345" s="49"/>
      <c r="JRU345" s="49"/>
      <c r="JRV345" s="49"/>
      <c r="JRW345" s="49"/>
      <c r="JRX345" s="49"/>
      <c r="JRY345" s="49"/>
      <c r="JRZ345" s="49"/>
      <c r="JSA345" s="49"/>
      <c r="JSB345" s="49"/>
      <c r="JSC345" s="49"/>
      <c r="JSD345" s="49"/>
      <c r="JSE345" s="49"/>
      <c r="JSF345" s="49"/>
      <c r="JSG345" s="49"/>
      <c r="JSH345" s="49"/>
      <c r="JSI345" s="49"/>
      <c r="JSJ345" s="49"/>
      <c r="JSK345" s="49"/>
      <c r="JSL345" s="49"/>
      <c r="JSM345" s="49"/>
      <c r="JSN345" s="49"/>
      <c r="JSO345" s="49"/>
      <c r="JSP345" s="49"/>
      <c r="JSQ345" s="49"/>
      <c r="JSR345" s="49"/>
      <c r="JSS345" s="49"/>
      <c r="JST345" s="49"/>
      <c r="JSU345" s="49"/>
      <c r="JSV345" s="49"/>
      <c r="JSW345" s="49"/>
      <c r="JSX345" s="49"/>
      <c r="JSY345" s="49"/>
      <c r="JSZ345" s="49"/>
      <c r="JTA345" s="49"/>
      <c r="JTB345" s="49"/>
      <c r="JTC345" s="49"/>
      <c r="JTD345" s="49"/>
      <c r="JTE345" s="49"/>
      <c r="JTF345" s="49"/>
      <c r="JTG345" s="49"/>
      <c r="JTH345" s="49"/>
      <c r="JTI345" s="49"/>
      <c r="JTJ345" s="49"/>
      <c r="JTK345" s="49"/>
      <c r="JTL345" s="49"/>
      <c r="JTM345" s="49"/>
      <c r="JTN345" s="49"/>
      <c r="JTO345" s="49"/>
      <c r="JTP345" s="49"/>
      <c r="JTQ345" s="49"/>
      <c r="JTR345" s="49"/>
      <c r="JTS345" s="49"/>
      <c r="JTT345" s="49"/>
      <c r="JTU345" s="49"/>
      <c r="JTV345" s="49"/>
      <c r="JTW345" s="49"/>
      <c r="JTX345" s="49"/>
      <c r="JTY345" s="49"/>
      <c r="JTZ345" s="49"/>
      <c r="JUA345" s="49"/>
      <c r="JUB345" s="49"/>
      <c r="JUC345" s="49"/>
      <c r="JUD345" s="49"/>
      <c r="JUE345" s="49"/>
      <c r="JUF345" s="49"/>
      <c r="JUG345" s="49"/>
      <c r="JUH345" s="49"/>
      <c r="JUI345" s="49"/>
      <c r="JUJ345" s="49"/>
      <c r="JUK345" s="49"/>
      <c r="JUL345" s="49"/>
      <c r="JUM345" s="49"/>
      <c r="JUN345" s="49"/>
      <c r="JUO345" s="49"/>
      <c r="JUP345" s="49"/>
      <c r="JUQ345" s="49"/>
      <c r="JUR345" s="49"/>
      <c r="JUS345" s="49"/>
      <c r="JUT345" s="49"/>
      <c r="JUU345" s="49"/>
      <c r="JUV345" s="49"/>
      <c r="JUW345" s="49"/>
      <c r="JUX345" s="49"/>
      <c r="JUY345" s="49"/>
      <c r="JUZ345" s="49"/>
      <c r="JVA345" s="49"/>
      <c r="JVB345" s="49"/>
      <c r="JVC345" s="49"/>
      <c r="JVD345" s="49"/>
      <c r="JVE345" s="49"/>
      <c r="JVF345" s="49"/>
      <c r="JVG345" s="49"/>
      <c r="JVH345" s="49"/>
      <c r="JVI345" s="49"/>
      <c r="JVJ345" s="49"/>
      <c r="JVK345" s="49"/>
      <c r="JVL345" s="49"/>
      <c r="JVM345" s="49"/>
      <c r="JVN345" s="49"/>
      <c r="JVO345" s="49"/>
      <c r="JVP345" s="49"/>
      <c r="JVQ345" s="49"/>
      <c r="JVR345" s="49"/>
      <c r="JVS345" s="49"/>
      <c r="JVT345" s="49"/>
      <c r="JVU345" s="49"/>
      <c r="JVV345" s="49"/>
      <c r="JVW345" s="49"/>
      <c r="JVX345" s="49"/>
      <c r="JVY345" s="49"/>
      <c r="JVZ345" s="49"/>
      <c r="JWA345" s="49"/>
      <c r="JWB345" s="49"/>
      <c r="JWC345" s="49"/>
      <c r="JWD345" s="49"/>
      <c r="JWE345" s="49"/>
      <c r="JWF345" s="49"/>
      <c r="JWG345" s="49"/>
      <c r="JWH345" s="49"/>
      <c r="JWI345" s="49"/>
      <c r="JWJ345" s="49"/>
      <c r="JWK345" s="49"/>
      <c r="JWL345" s="49"/>
      <c r="JWM345" s="49"/>
      <c r="JWN345" s="49"/>
      <c r="JWO345" s="49"/>
      <c r="JWP345" s="49"/>
      <c r="JWQ345" s="49"/>
      <c r="JWR345" s="49"/>
      <c r="JWS345" s="49"/>
      <c r="JWT345" s="49"/>
      <c r="JWU345" s="49"/>
      <c r="JWV345" s="49"/>
      <c r="JWW345" s="49"/>
      <c r="JWX345" s="49"/>
      <c r="JWY345" s="49"/>
      <c r="JWZ345" s="49"/>
      <c r="JXA345" s="49"/>
      <c r="JXB345" s="49"/>
      <c r="JXC345" s="49"/>
      <c r="JXD345" s="49"/>
      <c r="JXE345" s="49"/>
      <c r="JXF345" s="49"/>
      <c r="JXG345" s="49"/>
      <c r="JXH345" s="49"/>
      <c r="JXI345" s="49"/>
      <c r="JXJ345" s="49"/>
      <c r="JXK345" s="49"/>
      <c r="JXL345" s="49"/>
      <c r="JXM345" s="49"/>
      <c r="JXN345" s="49"/>
      <c r="JXO345" s="49"/>
      <c r="JXP345" s="49"/>
      <c r="JXQ345" s="49"/>
      <c r="JXR345" s="49"/>
      <c r="JXS345" s="49"/>
      <c r="JXT345" s="49"/>
      <c r="JXU345" s="49"/>
      <c r="JXV345" s="49"/>
      <c r="JXW345" s="49"/>
      <c r="JXX345" s="49"/>
      <c r="JXY345" s="49"/>
      <c r="JXZ345" s="49"/>
      <c r="JYA345" s="49"/>
      <c r="JYB345" s="49"/>
      <c r="JYC345" s="49"/>
      <c r="JYD345" s="49"/>
      <c r="JYE345" s="49"/>
      <c r="JYF345" s="49"/>
      <c r="JYG345" s="49"/>
      <c r="JYH345" s="49"/>
      <c r="JYI345" s="49"/>
      <c r="JYJ345" s="49"/>
      <c r="JYK345" s="49"/>
      <c r="JYL345" s="49"/>
      <c r="JYM345" s="49"/>
      <c r="JYN345" s="49"/>
      <c r="JYO345" s="49"/>
      <c r="JYP345" s="49"/>
      <c r="JYQ345" s="49"/>
      <c r="JYR345" s="49"/>
      <c r="JYS345" s="49"/>
      <c r="JYT345" s="49"/>
      <c r="JYU345" s="49"/>
      <c r="JYV345" s="49"/>
      <c r="JYW345" s="49"/>
      <c r="JYX345" s="49"/>
      <c r="JYY345" s="49"/>
      <c r="JYZ345" s="49"/>
      <c r="JZA345" s="49"/>
      <c r="JZB345" s="49"/>
      <c r="JZC345" s="49"/>
      <c r="JZD345" s="49"/>
      <c r="JZE345" s="49"/>
      <c r="JZF345" s="49"/>
      <c r="JZG345" s="49"/>
      <c r="JZH345" s="49"/>
      <c r="JZI345" s="49"/>
      <c r="JZJ345" s="49"/>
      <c r="JZK345" s="49"/>
      <c r="JZL345" s="49"/>
      <c r="JZM345" s="49"/>
      <c r="JZN345" s="49"/>
      <c r="JZO345" s="49"/>
      <c r="JZP345" s="49"/>
      <c r="JZQ345" s="49"/>
      <c r="JZR345" s="49"/>
      <c r="JZS345" s="49"/>
      <c r="JZT345" s="49"/>
      <c r="JZU345" s="49"/>
      <c r="JZV345" s="49"/>
      <c r="JZW345" s="49"/>
      <c r="JZX345" s="49"/>
      <c r="JZY345" s="49"/>
      <c r="JZZ345" s="49"/>
      <c r="KAA345" s="49"/>
      <c r="KAB345" s="49"/>
      <c r="KAC345" s="49"/>
      <c r="KAD345" s="49"/>
      <c r="KAE345" s="49"/>
      <c r="KAF345" s="49"/>
      <c r="KAG345" s="49"/>
      <c r="KAH345" s="49"/>
      <c r="KAI345" s="49"/>
      <c r="KAJ345" s="49"/>
      <c r="KAK345" s="49"/>
      <c r="KAL345" s="49"/>
      <c r="KAM345" s="49"/>
      <c r="KAN345" s="49"/>
      <c r="KAO345" s="49"/>
      <c r="KAP345" s="49"/>
      <c r="KAQ345" s="49"/>
      <c r="KAR345" s="49"/>
      <c r="KAS345" s="49"/>
      <c r="KAT345" s="49"/>
      <c r="KAU345" s="49"/>
      <c r="KAV345" s="49"/>
      <c r="KAW345" s="49"/>
      <c r="KAX345" s="49"/>
      <c r="KAY345" s="49"/>
      <c r="KAZ345" s="49"/>
      <c r="KBA345" s="49"/>
      <c r="KBB345" s="49"/>
      <c r="KBC345" s="49"/>
      <c r="KBD345" s="49"/>
      <c r="KBE345" s="49"/>
      <c r="KBF345" s="49"/>
      <c r="KBG345" s="49"/>
      <c r="KBH345" s="49"/>
      <c r="KBI345" s="49"/>
      <c r="KBJ345" s="49"/>
      <c r="KBK345" s="49"/>
      <c r="KBL345" s="49"/>
      <c r="KBM345" s="49"/>
      <c r="KBN345" s="49"/>
      <c r="KBO345" s="49"/>
      <c r="KBP345" s="49"/>
      <c r="KBQ345" s="49"/>
      <c r="KBR345" s="49"/>
      <c r="KBS345" s="49"/>
      <c r="KBT345" s="49"/>
      <c r="KBU345" s="49"/>
      <c r="KBV345" s="49"/>
      <c r="KBW345" s="49"/>
      <c r="KBX345" s="49"/>
      <c r="KBY345" s="49"/>
      <c r="KBZ345" s="49"/>
      <c r="KCA345" s="49"/>
      <c r="KCB345" s="49"/>
      <c r="KCC345" s="49"/>
      <c r="KCD345" s="49"/>
      <c r="KCE345" s="49"/>
      <c r="KCF345" s="49"/>
      <c r="KCG345" s="49"/>
      <c r="KCH345" s="49"/>
      <c r="KCI345" s="49"/>
      <c r="KCJ345" s="49"/>
      <c r="KCK345" s="49"/>
      <c r="KCL345" s="49"/>
      <c r="KCM345" s="49"/>
      <c r="KCN345" s="49"/>
      <c r="KCO345" s="49"/>
      <c r="KCP345" s="49"/>
      <c r="KCQ345" s="49"/>
      <c r="KCR345" s="49"/>
      <c r="KCS345" s="49"/>
      <c r="KCT345" s="49"/>
      <c r="KCU345" s="49"/>
      <c r="KCV345" s="49"/>
      <c r="KCW345" s="49"/>
      <c r="KCX345" s="49"/>
      <c r="KCY345" s="49"/>
      <c r="KCZ345" s="49"/>
      <c r="KDA345" s="49"/>
      <c r="KDB345" s="49"/>
      <c r="KDC345" s="49"/>
      <c r="KDD345" s="49"/>
      <c r="KDE345" s="49"/>
      <c r="KDF345" s="49"/>
      <c r="KDG345" s="49"/>
      <c r="KDH345" s="49"/>
      <c r="KDI345" s="49"/>
      <c r="KDJ345" s="49"/>
      <c r="KDK345" s="49"/>
      <c r="KDL345" s="49"/>
      <c r="KDM345" s="49"/>
      <c r="KDN345" s="49"/>
      <c r="KDO345" s="49"/>
      <c r="KDP345" s="49"/>
      <c r="KDQ345" s="49"/>
      <c r="KDR345" s="49"/>
      <c r="KDS345" s="49"/>
      <c r="KDT345" s="49"/>
      <c r="KDU345" s="49"/>
      <c r="KDV345" s="49"/>
      <c r="KDW345" s="49"/>
      <c r="KDX345" s="49"/>
      <c r="KDY345" s="49"/>
      <c r="KDZ345" s="49"/>
      <c r="KEA345" s="49"/>
      <c r="KEB345" s="49"/>
      <c r="KEC345" s="49"/>
      <c r="KED345" s="49"/>
      <c r="KEE345" s="49"/>
      <c r="KEF345" s="49"/>
      <c r="KEG345" s="49"/>
      <c r="KEH345" s="49"/>
      <c r="KEI345" s="49"/>
      <c r="KEJ345" s="49"/>
      <c r="KEK345" s="49"/>
      <c r="KEL345" s="49"/>
      <c r="KEM345" s="49"/>
      <c r="KEN345" s="49"/>
      <c r="KEO345" s="49"/>
      <c r="KEP345" s="49"/>
      <c r="KEQ345" s="49"/>
      <c r="KER345" s="49"/>
      <c r="KES345" s="49"/>
      <c r="KET345" s="49"/>
      <c r="KEU345" s="49"/>
      <c r="KEV345" s="49"/>
      <c r="KEW345" s="49"/>
      <c r="KEX345" s="49"/>
      <c r="KEY345" s="49"/>
      <c r="KEZ345" s="49"/>
      <c r="KFA345" s="49"/>
      <c r="KFB345" s="49"/>
      <c r="KFC345" s="49"/>
      <c r="KFD345" s="49"/>
      <c r="KFE345" s="49"/>
      <c r="KFF345" s="49"/>
      <c r="KFG345" s="49"/>
      <c r="KFH345" s="49"/>
      <c r="KFI345" s="49"/>
      <c r="KFJ345" s="49"/>
      <c r="KFK345" s="49"/>
      <c r="KFL345" s="49"/>
      <c r="KFM345" s="49"/>
      <c r="KFN345" s="49"/>
      <c r="KFO345" s="49"/>
      <c r="KFP345" s="49"/>
      <c r="KFQ345" s="49"/>
      <c r="KFR345" s="49"/>
      <c r="KFS345" s="49"/>
      <c r="KFT345" s="49"/>
      <c r="KFU345" s="49"/>
      <c r="KFV345" s="49"/>
      <c r="KFW345" s="49"/>
      <c r="KFX345" s="49"/>
      <c r="KFY345" s="49"/>
      <c r="KFZ345" s="49"/>
      <c r="KGA345" s="49"/>
      <c r="KGB345" s="49"/>
      <c r="KGC345" s="49"/>
      <c r="KGD345" s="49"/>
      <c r="KGE345" s="49"/>
      <c r="KGF345" s="49"/>
      <c r="KGG345" s="49"/>
      <c r="KGH345" s="49"/>
      <c r="KGI345" s="49"/>
      <c r="KGJ345" s="49"/>
      <c r="KGK345" s="49"/>
      <c r="KGL345" s="49"/>
      <c r="KGM345" s="49"/>
      <c r="KGN345" s="49"/>
      <c r="KGO345" s="49"/>
      <c r="KGP345" s="49"/>
      <c r="KGQ345" s="49"/>
      <c r="KGR345" s="49"/>
      <c r="KGS345" s="49"/>
      <c r="KGT345" s="49"/>
      <c r="KGU345" s="49"/>
      <c r="KGV345" s="49"/>
      <c r="KGW345" s="49"/>
      <c r="KGX345" s="49"/>
      <c r="KGY345" s="49"/>
      <c r="KGZ345" s="49"/>
      <c r="KHA345" s="49"/>
      <c r="KHB345" s="49"/>
      <c r="KHC345" s="49"/>
      <c r="KHD345" s="49"/>
      <c r="KHE345" s="49"/>
      <c r="KHF345" s="49"/>
      <c r="KHG345" s="49"/>
      <c r="KHH345" s="49"/>
      <c r="KHI345" s="49"/>
      <c r="KHJ345" s="49"/>
      <c r="KHK345" s="49"/>
      <c r="KHL345" s="49"/>
      <c r="KHM345" s="49"/>
      <c r="KHN345" s="49"/>
      <c r="KHO345" s="49"/>
      <c r="KHP345" s="49"/>
      <c r="KHQ345" s="49"/>
      <c r="KHR345" s="49"/>
      <c r="KHS345" s="49"/>
      <c r="KHT345" s="49"/>
      <c r="KHU345" s="49"/>
      <c r="KHV345" s="49"/>
      <c r="KHW345" s="49"/>
      <c r="KHX345" s="49"/>
      <c r="KHY345" s="49"/>
      <c r="KHZ345" s="49"/>
      <c r="KIA345" s="49"/>
      <c r="KIB345" s="49"/>
      <c r="KIC345" s="49"/>
      <c r="KID345" s="49"/>
      <c r="KIE345" s="49"/>
      <c r="KIF345" s="49"/>
      <c r="KIG345" s="49"/>
      <c r="KIH345" s="49"/>
      <c r="KII345" s="49"/>
      <c r="KIJ345" s="49"/>
      <c r="KIK345" s="49"/>
      <c r="KIL345" s="49"/>
      <c r="KIM345" s="49"/>
      <c r="KIN345" s="49"/>
      <c r="KIO345" s="49"/>
      <c r="KIP345" s="49"/>
      <c r="KIQ345" s="49"/>
      <c r="KIR345" s="49"/>
      <c r="KIS345" s="49"/>
      <c r="KIT345" s="49"/>
      <c r="KIU345" s="49"/>
      <c r="KIV345" s="49"/>
      <c r="KIW345" s="49"/>
      <c r="KIX345" s="49"/>
      <c r="KIY345" s="49"/>
      <c r="KIZ345" s="49"/>
      <c r="KJA345" s="49"/>
      <c r="KJB345" s="49"/>
      <c r="KJC345" s="49"/>
      <c r="KJD345" s="49"/>
      <c r="KJE345" s="49"/>
      <c r="KJF345" s="49"/>
      <c r="KJG345" s="49"/>
      <c r="KJH345" s="49"/>
      <c r="KJI345" s="49"/>
      <c r="KJJ345" s="49"/>
      <c r="KJK345" s="49"/>
      <c r="KJL345" s="49"/>
      <c r="KJM345" s="49"/>
      <c r="KJN345" s="49"/>
      <c r="KJO345" s="49"/>
      <c r="KJP345" s="49"/>
      <c r="KJQ345" s="49"/>
      <c r="KJR345" s="49"/>
      <c r="KJS345" s="49"/>
      <c r="KJT345" s="49"/>
      <c r="KJU345" s="49"/>
      <c r="KJV345" s="49"/>
      <c r="KJW345" s="49"/>
      <c r="KJX345" s="49"/>
      <c r="KJY345" s="49"/>
      <c r="KJZ345" s="49"/>
      <c r="KKA345" s="49"/>
      <c r="KKB345" s="49"/>
      <c r="KKC345" s="49"/>
      <c r="KKD345" s="49"/>
      <c r="KKE345" s="49"/>
      <c r="KKF345" s="49"/>
      <c r="KKG345" s="49"/>
      <c r="KKH345" s="49"/>
      <c r="KKI345" s="49"/>
      <c r="KKJ345" s="49"/>
      <c r="KKK345" s="49"/>
      <c r="KKL345" s="49"/>
      <c r="KKM345" s="49"/>
      <c r="KKN345" s="49"/>
      <c r="KKO345" s="49"/>
      <c r="KKP345" s="49"/>
      <c r="KKQ345" s="49"/>
      <c r="KKR345" s="49"/>
      <c r="KKS345" s="49"/>
      <c r="KKT345" s="49"/>
      <c r="KKU345" s="49"/>
      <c r="KKV345" s="49"/>
      <c r="KKW345" s="49"/>
      <c r="KKX345" s="49"/>
      <c r="KKY345" s="49"/>
      <c r="KKZ345" s="49"/>
      <c r="KLA345" s="49"/>
      <c r="KLB345" s="49"/>
      <c r="KLC345" s="49"/>
      <c r="KLD345" s="49"/>
      <c r="KLE345" s="49"/>
      <c r="KLF345" s="49"/>
      <c r="KLG345" s="49"/>
      <c r="KLH345" s="49"/>
      <c r="KLI345" s="49"/>
      <c r="KLJ345" s="49"/>
      <c r="KLK345" s="49"/>
      <c r="KLL345" s="49"/>
      <c r="KLM345" s="49"/>
      <c r="KLN345" s="49"/>
      <c r="KLO345" s="49"/>
      <c r="KLP345" s="49"/>
      <c r="KLQ345" s="49"/>
      <c r="KLR345" s="49"/>
      <c r="KLS345" s="49"/>
      <c r="KLT345" s="49"/>
      <c r="KLU345" s="49"/>
      <c r="KLV345" s="49"/>
      <c r="KLW345" s="49"/>
      <c r="KLX345" s="49"/>
      <c r="KLY345" s="49"/>
      <c r="KLZ345" s="49"/>
      <c r="KMA345" s="49"/>
      <c r="KMB345" s="49"/>
      <c r="KMC345" s="49"/>
      <c r="KMD345" s="49"/>
      <c r="KME345" s="49"/>
      <c r="KMF345" s="49"/>
      <c r="KMG345" s="49"/>
      <c r="KMH345" s="49"/>
      <c r="KMI345" s="49"/>
      <c r="KMJ345" s="49"/>
      <c r="KMK345" s="49"/>
      <c r="KML345" s="49"/>
      <c r="KMM345" s="49"/>
      <c r="KMN345" s="49"/>
      <c r="KMO345" s="49"/>
      <c r="KMP345" s="49"/>
      <c r="KMQ345" s="49"/>
      <c r="KMR345" s="49"/>
      <c r="KMS345" s="49"/>
      <c r="KMT345" s="49"/>
      <c r="KMU345" s="49"/>
      <c r="KMV345" s="49"/>
      <c r="KMW345" s="49"/>
      <c r="KMX345" s="49"/>
      <c r="KMY345" s="49"/>
      <c r="KMZ345" s="49"/>
      <c r="KNA345" s="49"/>
      <c r="KNB345" s="49"/>
      <c r="KNC345" s="49"/>
      <c r="KND345" s="49"/>
      <c r="KNE345" s="49"/>
      <c r="KNF345" s="49"/>
      <c r="KNG345" s="49"/>
      <c r="KNH345" s="49"/>
      <c r="KNI345" s="49"/>
      <c r="KNJ345" s="49"/>
      <c r="KNK345" s="49"/>
      <c r="KNL345" s="49"/>
      <c r="KNM345" s="49"/>
      <c r="KNN345" s="49"/>
      <c r="KNO345" s="49"/>
      <c r="KNP345" s="49"/>
      <c r="KNQ345" s="49"/>
      <c r="KNR345" s="49"/>
      <c r="KNS345" s="49"/>
      <c r="KNT345" s="49"/>
      <c r="KNU345" s="49"/>
      <c r="KNV345" s="49"/>
      <c r="KNW345" s="49"/>
      <c r="KNX345" s="49"/>
      <c r="KNY345" s="49"/>
      <c r="KNZ345" s="49"/>
      <c r="KOA345" s="49"/>
      <c r="KOB345" s="49"/>
      <c r="KOC345" s="49"/>
      <c r="KOD345" s="49"/>
      <c r="KOE345" s="49"/>
      <c r="KOF345" s="49"/>
      <c r="KOG345" s="49"/>
      <c r="KOH345" s="49"/>
      <c r="KOI345" s="49"/>
      <c r="KOJ345" s="49"/>
      <c r="KOK345" s="49"/>
      <c r="KOL345" s="49"/>
      <c r="KOM345" s="49"/>
      <c r="KON345" s="49"/>
      <c r="KOO345" s="49"/>
      <c r="KOP345" s="49"/>
      <c r="KOQ345" s="49"/>
      <c r="KOR345" s="49"/>
      <c r="KOS345" s="49"/>
      <c r="KOT345" s="49"/>
      <c r="KOU345" s="49"/>
      <c r="KOV345" s="49"/>
      <c r="KOW345" s="49"/>
      <c r="KOX345" s="49"/>
      <c r="KOY345" s="49"/>
      <c r="KOZ345" s="49"/>
      <c r="KPA345" s="49"/>
      <c r="KPB345" s="49"/>
      <c r="KPC345" s="49"/>
      <c r="KPD345" s="49"/>
      <c r="KPE345" s="49"/>
      <c r="KPF345" s="49"/>
      <c r="KPG345" s="49"/>
      <c r="KPH345" s="49"/>
      <c r="KPI345" s="49"/>
      <c r="KPJ345" s="49"/>
      <c r="KPK345" s="49"/>
      <c r="KPL345" s="49"/>
      <c r="KPM345" s="49"/>
      <c r="KPN345" s="49"/>
      <c r="KPO345" s="49"/>
      <c r="KPP345" s="49"/>
      <c r="KPQ345" s="49"/>
      <c r="KPR345" s="49"/>
      <c r="KPS345" s="49"/>
      <c r="KPT345" s="49"/>
      <c r="KPU345" s="49"/>
      <c r="KPV345" s="49"/>
      <c r="KPW345" s="49"/>
      <c r="KPX345" s="49"/>
      <c r="KPY345" s="49"/>
      <c r="KPZ345" s="49"/>
      <c r="KQA345" s="49"/>
      <c r="KQB345" s="49"/>
      <c r="KQC345" s="49"/>
      <c r="KQD345" s="49"/>
      <c r="KQE345" s="49"/>
      <c r="KQF345" s="49"/>
      <c r="KQG345" s="49"/>
      <c r="KQH345" s="49"/>
      <c r="KQI345" s="49"/>
      <c r="KQJ345" s="49"/>
      <c r="KQK345" s="49"/>
      <c r="KQL345" s="49"/>
      <c r="KQM345" s="49"/>
      <c r="KQN345" s="49"/>
      <c r="KQO345" s="49"/>
      <c r="KQP345" s="49"/>
      <c r="KQQ345" s="49"/>
      <c r="KQR345" s="49"/>
      <c r="KQS345" s="49"/>
      <c r="KQT345" s="49"/>
      <c r="KQU345" s="49"/>
      <c r="KQV345" s="49"/>
      <c r="KQW345" s="49"/>
      <c r="KQX345" s="49"/>
      <c r="KQY345" s="49"/>
      <c r="KQZ345" s="49"/>
      <c r="KRA345" s="49"/>
      <c r="KRB345" s="49"/>
      <c r="KRC345" s="49"/>
      <c r="KRD345" s="49"/>
      <c r="KRE345" s="49"/>
      <c r="KRF345" s="49"/>
      <c r="KRG345" s="49"/>
      <c r="KRH345" s="49"/>
      <c r="KRI345" s="49"/>
      <c r="KRJ345" s="49"/>
      <c r="KRK345" s="49"/>
      <c r="KRL345" s="49"/>
      <c r="KRM345" s="49"/>
      <c r="KRN345" s="49"/>
      <c r="KRO345" s="49"/>
      <c r="KRP345" s="49"/>
      <c r="KRQ345" s="49"/>
      <c r="KRR345" s="49"/>
      <c r="KRS345" s="49"/>
      <c r="KRT345" s="49"/>
      <c r="KRU345" s="49"/>
      <c r="KRV345" s="49"/>
      <c r="KRW345" s="49"/>
      <c r="KRX345" s="49"/>
      <c r="KRY345" s="49"/>
      <c r="KRZ345" s="49"/>
      <c r="KSA345" s="49"/>
      <c r="KSB345" s="49"/>
      <c r="KSC345" s="49"/>
      <c r="KSD345" s="49"/>
      <c r="KSE345" s="49"/>
      <c r="KSF345" s="49"/>
      <c r="KSG345" s="49"/>
      <c r="KSH345" s="49"/>
      <c r="KSI345" s="49"/>
      <c r="KSJ345" s="49"/>
      <c r="KSK345" s="49"/>
      <c r="KSL345" s="49"/>
      <c r="KSM345" s="49"/>
      <c r="KSN345" s="49"/>
      <c r="KSO345" s="49"/>
      <c r="KSP345" s="49"/>
      <c r="KSQ345" s="49"/>
      <c r="KSR345" s="49"/>
      <c r="KSS345" s="49"/>
      <c r="KST345" s="49"/>
      <c r="KSU345" s="49"/>
      <c r="KSV345" s="49"/>
      <c r="KSW345" s="49"/>
      <c r="KSX345" s="49"/>
      <c r="KSY345" s="49"/>
      <c r="KSZ345" s="49"/>
      <c r="KTA345" s="49"/>
      <c r="KTB345" s="49"/>
      <c r="KTC345" s="49"/>
      <c r="KTD345" s="49"/>
      <c r="KTE345" s="49"/>
      <c r="KTF345" s="49"/>
      <c r="KTG345" s="49"/>
      <c r="KTH345" s="49"/>
      <c r="KTI345" s="49"/>
      <c r="KTJ345" s="49"/>
      <c r="KTK345" s="49"/>
      <c r="KTL345" s="49"/>
      <c r="KTM345" s="49"/>
      <c r="KTN345" s="49"/>
      <c r="KTO345" s="49"/>
      <c r="KTP345" s="49"/>
      <c r="KTQ345" s="49"/>
      <c r="KTR345" s="49"/>
      <c r="KTS345" s="49"/>
      <c r="KTT345" s="49"/>
      <c r="KTU345" s="49"/>
      <c r="KTV345" s="49"/>
      <c r="KTW345" s="49"/>
      <c r="KTX345" s="49"/>
      <c r="KTY345" s="49"/>
      <c r="KTZ345" s="49"/>
      <c r="KUA345" s="49"/>
      <c r="KUB345" s="49"/>
      <c r="KUC345" s="49"/>
      <c r="KUD345" s="49"/>
      <c r="KUE345" s="49"/>
      <c r="KUF345" s="49"/>
      <c r="KUG345" s="49"/>
      <c r="KUH345" s="49"/>
      <c r="KUI345" s="49"/>
      <c r="KUJ345" s="49"/>
      <c r="KUK345" s="49"/>
      <c r="KUL345" s="49"/>
      <c r="KUM345" s="49"/>
      <c r="KUN345" s="49"/>
      <c r="KUO345" s="49"/>
      <c r="KUP345" s="49"/>
      <c r="KUQ345" s="49"/>
      <c r="KUR345" s="49"/>
      <c r="KUS345" s="49"/>
      <c r="KUT345" s="49"/>
      <c r="KUU345" s="49"/>
      <c r="KUV345" s="49"/>
      <c r="KUW345" s="49"/>
      <c r="KUX345" s="49"/>
      <c r="KUY345" s="49"/>
      <c r="KUZ345" s="49"/>
      <c r="KVA345" s="49"/>
      <c r="KVB345" s="49"/>
      <c r="KVC345" s="49"/>
      <c r="KVD345" s="49"/>
      <c r="KVE345" s="49"/>
      <c r="KVF345" s="49"/>
      <c r="KVG345" s="49"/>
      <c r="KVH345" s="49"/>
      <c r="KVI345" s="49"/>
      <c r="KVJ345" s="49"/>
      <c r="KVK345" s="49"/>
      <c r="KVL345" s="49"/>
      <c r="KVM345" s="49"/>
      <c r="KVN345" s="49"/>
      <c r="KVO345" s="49"/>
      <c r="KVP345" s="49"/>
      <c r="KVQ345" s="49"/>
      <c r="KVR345" s="49"/>
      <c r="KVS345" s="49"/>
      <c r="KVT345" s="49"/>
      <c r="KVU345" s="49"/>
      <c r="KVV345" s="49"/>
      <c r="KVW345" s="49"/>
      <c r="KVX345" s="49"/>
      <c r="KVY345" s="49"/>
      <c r="KVZ345" s="49"/>
      <c r="KWA345" s="49"/>
      <c r="KWB345" s="49"/>
      <c r="KWC345" s="49"/>
      <c r="KWD345" s="49"/>
      <c r="KWE345" s="49"/>
      <c r="KWF345" s="49"/>
      <c r="KWG345" s="49"/>
      <c r="KWH345" s="49"/>
      <c r="KWI345" s="49"/>
      <c r="KWJ345" s="49"/>
      <c r="KWK345" s="49"/>
      <c r="KWL345" s="49"/>
      <c r="KWM345" s="49"/>
      <c r="KWN345" s="49"/>
      <c r="KWO345" s="49"/>
      <c r="KWP345" s="49"/>
      <c r="KWQ345" s="49"/>
      <c r="KWR345" s="49"/>
      <c r="KWS345" s="49"/>
      <c r="KWT345" s="49"/>
      <c r="KWU345" s="49"/>
      <c r="KWV345" s="49"/>
      <c r="KWW345" s="49"/>
      <c r="KWX345" s="49"/>
      <c r="KWY345" s="49"/>
      <c r="KWZ345" s="49"/>
      <c r="KXA345" s="49"/>
      <c r="KXB345" s="49"/>
      <c r="KXC345" s="49"/>
      <c r="KXD345" s="49"/>
      <c r="KXE345" s="49"/>
      <c r="KXF345" s="49"/>
      <c r="KXG345" s="49"/>
      <c r="KXH345" s="49"/>
      <c r="KXI345" s="49"/>
      <c r="KXJ345" s="49"/>
      <c r="KXK345" s="49"/>
      <c r="KXL345" s="49"/>
      <c r="KXM345" s="49"/>
      <c r="KXN345" s="49"/>
      <c r="KXO345" s="49"/>
      <c r="KXP345" s="49"/>
      <c r="KXQ345" s="49"/>
      <c r="KXR345" s="49"/>
      <c r="KXS345" s="49"/>
      <c r="KXT345" s="49"/>
      <c r="KXU345" s="49"/>
      <c r="KXV345" s="49"/>
      <c r="KXW345" s="49"/>
      <c r="KXX345" s="49"/>
      <c r="KXY345" s="49"/>
      <c r="KXZ345" s="49"/>
      <c r="KYA345" s="49"/>
      <c r="KYB345" s="49"/>
      <c r="KYC345" s="49"/>
      <c r="KYD345" s="49"/>
      <c r="KYE345" s="49"/>
      <c r="KYF345" s="49"/>
      <c r="KYG345" s="49"/>
      <c r="KYH345" s="49"/>
      <c r="KYI345" s="49"/>
      <c r="KYJ345" s="49"/>
      <c r="KYK345" s="49"/>
      <c r="KYL345" s="49"/>
      <c r="KYM345" s="49"/>
      <c r="KYN345" s="49"/>
      <c r="KYO345" s="49"/>
      <c r="KYP345" s="49"/>
      <c r="KYQ345" s="49"/>
      <c r="KYR345" s="49"/>
      <c r="KYS345" s="49"/>
      <c r="KYT345" s="49"/>
      <c r="KYU345" s="49"/>
      <c r="KYV345" s="49"/>
      <c r="KYW345" s="49"/>
      <c r="KYX345" s="49"/>
      <c r="KYY345" s="49"/>
      <c r="KYZ345" s="49"/>
      <c r="KZA345" s="49"/>
      <c r="KZB345" s="49"/>
      <c r="KZC345" s="49"/>
      <c r="KZD345" s="49"/>
      <c r="KZE345" s="49"/>
      <c r="KZF345" s="49"/>
      <c r="KZG345" s="49"/>
      <c r="KZH345" s="49"/>
      <c r="KZI345" s="49"/>
      <c r="KZJ345" s="49"/>
      <c r="KZK345" s="49"/>
      <c r="KZL345" s="49"/>
      <c r="KZM345" s="49"/>
      <c r="KZN345" s="49"/>
      <c r="KZO345" s="49"/>
      <c r="KZP345" s="49"/>
      <c r="KZQ345" s="49"/>
      <c r="KZR345" s="49"/>
      <c r="KZS345" s="49"/>
      <c r="KZT345" s="49"/>
      <c r="KZU345" s="49"/>
      <c r="KZV345" s="49"/>
      <c r="KZW345" s="49"/>
      <c r="KZX345" s="49"/>
      <c r="KZY345" s="49"/>
      <c r="KZZ345" s="49"/>
      <c r="LAA345" s="49"/>
      <c r="LAB345" s="49"/>
      <c r="LAC345" s="49"/>
      <c r="LAD345" s="49"/>
      <c r="LAE345" s="49"/>
      <c r="LAF345" s="49"/>
      <c r="LAG345" s="49"/>
      <c r="LAH345" s="49"/>
      <c r="LAI345" s="49"/>
      <c r="LAJ345" s="49"/>
      <c r="LAK345" s="49"/>
      <c r="LAL345" s="49"/>
      <c r="LAM345" s="49"/>
      <c r="LAN345" s="49"/>
      <c r="LAO345" s="49"/>
      <c r="LAP345" s="49"/>
      <c r="LAQ345" s="49"/>
      <c r="LAR345" s="49"/>
      <c r="LAS345" s="49"/>
      <c r="LAT345" s="49"/>
      <c r="LAU345" s="49"/>
      <c r="LAV345" s="49"/>
      <c r="LAW345" s="49"/>
      <c r="LAX345" s="49"/>
      <c r="LAY345" s="49"/>
      <c r="LAZ345" s="49"/>
      <c r="LBA345" s="49"/>
      <c r="LBB345" s="49"/>
      <c r="LBC345" s="49"/>
      <c r="LBD345" s="49"/>
      <c r="LBE345" s="49"/>
      <c r="LBF345" s="49"/>
      <c r="LBG345" s="49"/>
      <c r="LBH345" s="49"/>
      <c r="LBI345" s="49"/>
      <c r="LBJ345" s="49"/>
      <c r="LBK345" s="49"/>
      <c r="LBL345" s="49"/>
      <c r="LBM345" s="49"/>
      <c r="LBN345" s="49"/>
      <c r="LBO345" s="49"/>
      <c r="LBP345" s="49"/>
      <c r="LBQ345" s="49"/>
      <c r="LBR345" s="49"/>
      <c r="LBS345" s="49"/>
      <c r="LBT345" s="49"/>
      <c r="LBU345" s="49"/>
      <c r="LBV345" s="49"/>
      <c r="LBW345" s="49"/>
      <c r="LBX345" s="49"/>
      <c r="LBY345" s="49"/>
      <c r="LBZ345" s="49"/>
      <c r="LCA345" s="49"/>
      <c r="LCB345" s="49"/>
      <c r="LCC345" s="49"/>
      <c r="LCD345" s="49"/>
      <c r="LCE345" s="49"/>
      <c r="LCF345" s="49"/>
      <c r="LCG345" s="49"/>
      <c r="LCH345" s="49"/>
      <c r="LCI345" s="49"/>
      <c r="LCJ345" s="49"/>
      <c r="LCK345" s="49"/>
      <c r="LCL345" s="49"/>
      <c r="LCM345" s="49"/>
      <c r="LCN345" s="49"/>
      <c r="LCO345" s="49"/>
      <c r="LCP345" s="49"/>
      <c r="LCQ345" s="49"/>
      <c r="LCR345" s="49"/>
      <c r="LCS345" s="49"/>
      <c r="LCT345" s="49"/>
      <c r="LCU345" s="49"/>
      <c r="LCV345" s="49"/>
      <c r="LCW345" s="49"/>
      <c r="LCX345" s="49"/>
      <c r="LCY345" s="49"/>
      <c r="LCZ345" s="49"/>
      <c r="LDA345" s="49"/>
      <c r="LDB345" s="49"/>
      <c r="LDC345" s="49"/>
      <c r="LDD345" s="49"/>
      <c r="LDE345" s="49"/>
      <c r="LDF345" s="49"/>
      <c r="LDG345" s="49"/>
      <c r="LDH345" s="49"/>
      <c r="LDI345" s="49"/>
      <c r="LDJ345" s="49"/>
      <c r="LDK345" s="49"/>
      <c r="LDL345" s="49"/>
      <c r="LDM345" s="49"/>
      <c r="LDN345" s="49"/>
      <c r="LDO345" s="49"/>
      <c r="LDP345" s="49"/>
      <c r="LDQ345" s="49"/>
      <c r="LDR345" s="49"/>
      <c r="LDS345" s="49"/>
      <c r="LDT345" s="49"/>
      <c r="LDU345" s="49"/>
      <c r="LDV345" s="49"/>
      <c r="LDW345" s="49"/>
      <c r="LDX345" s="49"/>
      <c r="LDY345" s="49"/>
      <c r="LDZ345" s="49"/>
      <c r="LEA345" s="49"/>
      <c r="LEB345" s="49"/>
      <c r="LEC345" s="49"/>
      <c r="LED345" s="49"/>
      <c r="LEE345" s="49"/>
      <c r="LEF345" s="49"/>
      <c r="LEG345" s="49"/>
      <c r="LEH345" s="49"/>
      <c r="LEI345" s="49"/>
      <c r="LEJ345" s="49"/>
      <c r="LEK345" s="49"/>
      <c r="LEL345" s="49"/>
      <c r="LEM345" s="49"/>
      <c r="LEN345" s="49"/>
      <c r="LEO345" s="49"/>
      <c r="LEP345" s="49"/>
      <c r="LEQ345" s="49"/>
      <c r="LER345" s="49"/>
      <c r="LES345" s="49"/>
      <c r="LET345" s="49"/>
      <c r="LEU345" s="49"/>
      <c r="LEV345" s="49"/>
      <c r="LEW345" s="49"/>
      <c r="LEX345" s="49"/>
      <c r="LEY345" s="49"/>
      <c r="LEZ345" s="49"/>
      <c r="LFA345" s="49"/>
      <c r="LFB345" s="49"/>
      <c r="LFC345" s="49"/>
      <c r="LFD345" s="49"/>
      <c r="LFE345" s="49"/>
      <c r="LFF345" s="49"/>
      <c r="LFG345" s="49"/>
      <c r="LFH345" s="49"/>
      <c r="LFI345" s="49"/>
      <c r="LFJ345" s="49"/>
      <c r="LFK345" s="49"/>
      <c r="LFL345" s="49"/>
      <c r="LFM345" s="49"/>
      <c r="LFN345" s="49"/>
      <c r="LFO345" s="49"/>
      <c r="LFP345" s="49"/>
      <c r="LFQ345" s="49"/>
      <c r="LFR345" s="49"/>
      <c r="LFS345" s="49"/>
      <c r="LFT345" s="49"/>
      <c r="LFU345" s="49"/>
      <c r="LFV345" s="49"/>
      <c r="LFW345" s="49"/>
      <c r="LFX345" s="49"/>
      <c r="LFY345" s="49"/>
      <c r="LFZ345" s="49"/>
      <c r="LGA345" s="49"/>
      <c r="LGB345" s="49"/>
      <c r="LGC345" s="49"/>
      <c r="LGD345" s="49"/>
      <c r="LGE345" s="49"/>
      <c r="LGF345" s="49"/>
      <c r="LGG345" s="49"/>
      <c r="LGH345" s="49"/>
      <c r="LGI345" s="49"/>
      <c r="LGJ345" s="49"/>
      <c r="LGK345" s="49"/>
      <c r="LGL345" s="49"/>
      <c r="LGM345" s="49"/>
      <c r="LGN345" s="49"/>
      <c r="LGO345" s="49"/>
      <c r="LGP345" s="49"/>
      <c r="LGQ345" s="49"/>
      <c r="LGR345" s="49"/>
      <c r="LGS345" s="49"/>
      <c r="LGT345" s="49"/>
      <c r="LGU345" s="49"/>
      <c r="LGV345" s="49"/>
      <c r="LGW345" s="49"/>
      <c r="LGX345" s="49"/>
      <c r="LGY345" s="49"/>
      <c r="LGZ345" s="49"/>
      <c r="LHA345" s="49"/>
      <c r="LHB345" s="49"/>
      <c r="LHC345" s="49"/>
      <c r="LHD345" s="49"/>
      <c r="LHE345" s="49"/>
      <c r="LHF345" s="49"/>
      <c r="LHG345" s="49"/>
      <c r="LHH345" s="49"/>
      <c r="LHI345" s="49"/>
      <c r="LHJ345" s="49"/>
      <c r="LHK345" s="49"/>
      <c r="LHL345" s="49"/>
      <c r="LHM345" s="49"/>
      <c r="LHN345" s="49"/>
      <c r="LHO345" s="49"/>
      <c r="LHP345" s="49"/>
      <c r="LHQ345" s="49"/>
      <c r="LHR345" s="49"/>
      <c r="LHS345" s="49"/>
      <c r="LHT345" s="49"/>
      <c r="LHU345" s="49"/>
      <c r="LHV345" s="49"/>
      <c r="LHW345" s="49"/>
      <c r="LHX345" s="49"/>
      <c r="LHY345" s="49"/>
      <c r="LHZ345" s="49"/>
      <c r="LIA345" s="49"/>
      <c r="LIB345" s="49"/>
      <c r="LIC345" s="49"/>
      <c r="LID345" s="49"/>
      <c r="LIE345" s="49"/>
      <c r="LIF345" s="49"/>
      <c r="LIG345" s="49"/>
      <c r="LIH345" s="49"/>
      <c r="LII345" s="49"/>
      <c r="LIJ345" s="49"/>
      <c r="LIK345" s="49"/>
      <c r="LIL345" s="49"/>
      <c r="LIM345" s="49"/>
      <c r="LIN345" s="49"/>
      <c r="LIO345" s="49"/>
      <c r="LIP345" s="49"/>
      <c r="LIQ345" s="49"/>
      <c r="LIR345" s="49"/>
      <c r="LIS345" s="49"/>
      <c r="LIT345" s="49"/>
      <c r="LIU345" s="49"/>
      <c r="LIV345" s="49"/>
      <c r="LIW345" s="49"/>
      <c r="LIX345" s="49"/>
      <c r="LIY345" s="49"/>
      <c r="LIZ345" s="49"/>
      <c r="LJA345" s="49"/>
      <c r="LJB345" s="49"/>
      <c r="LJC345" s="49"/>
      <c r="LJD345" s="49"/>
      <c r="LJE345" s="49"/>
      <c r="LJF345" s="49"/>
      <c r="LJG345" s="49"/>
      <c r="LJH345" s="49"/>
      <c r="LJI345" s="49"/>
      <c r="LJJ345" s="49"/>
      <c r="LJK345" s="49"/>
      <c r="LJL345" s="49"/>
      <c r="LJM345" s="49"/>
      <c r="LJN345" s="49"/>
      <c r="LJO345" s="49"/>
      <c r="LJP345" s="49"/>
      <c r="LJQ345" s="49"/>
      <c r="LJR345" s="49"/>
      <c r="LJS345" s="49"/>
      <c r="LJT345" s="49"/>
      <c r="LJU345" s="49"/>
      <c r="LJV345" s="49"/>
      <c r="LJW345" s="49"/>
      <c r="LJX345" s="49"/>
      <c r="LJY345" s="49"/>
      <c r="LJZ345" s="49"/>
      <c r="LKA345" s="49"/>
      <c r="LKB345" s="49"/>
      <c r="LKC345" s="49"/>
      <c r="LKD345" s="49"/>
      <c r="LKE345" s="49"/>
      <c r="LKF345" s="49"/>
      <c r="LKG345" s="49"/>
      <c r="LKH345" s="49"/>
      <c r="LKI345" s="49"/>
      <c r="LKJ345" s="49"/>
      <c r="LKK345" s="49"/>
      <c r="LKL345" s="49"/>
      <c r="LKM345" s="49"/>
      <c r="LKN345" s="49"/>
      <c r="LKO345" s="49"/>
      <c r="LKP345" s="49"/>
      <c r="LKQ345" s="49"/>
      <c r="LKR345" s="49"/>
      <c r="LKS345" s="49"/>
      <c r="LKT345" s="49"/>
      <c r="LKU345" s="49"/>
      <c r="LKV345" s="49"/>
      <c r="LKW345" s="49"/>
      <c r="LKX345" s="49"/>
      <c r="LKY345" s="49"/>
      <c r="LKZ345" s="49"/>
      <c r="LLA345" s="49"/>
      <c r="LLB345" s="49"/>
      <c r="LLC345" s="49"/>
      <c r="LLD345" s="49"/>
      <c r="LLE345" s="49"/>
      <c r="LLF345" s="49"/>
      <c r="LLG345" s="49"/>
      <c r="LLH345" s="49"/>
      <c r="LLI345" s="49"/>
      <c r="LLJ345" s="49"/>
      <c r="LLK345" s="49"/>
      <c r="LLL345" s="49"/>
      <c r="LLM345" s="49"/>
      <c r="LLN345" s="49"/>
      <c r="LLO345" s="49"/>
      <c r="LLP345" s="49"/>
      <c r="LLQ345" s="49"/>
      <c r="LLR345" s="49"/>
      <c r="LLS345" s="49"/>
      <c r="LLT345" s="49"/>
      <c r="LLU345" s="49"/>
      <c r="LLV345" s="49"/>
      <c r="LLW345" s="49"/>
      <c r="LLX345" s="49"/>
      <c r="LLY345" s="49"/>
      <c r="LLZ345" s="49"/>
      <c r="LMA345" s="49"/>
      <c r="LMB345" s="49"/>
      <c r="LMC345" s="49"/>
      <c r="LMD345" s="49"/>
      <c r="LME345" s="49"/>
      <c r="LMF345" s="49"/>
      <c r="LMG345" s="49"/>
      <c r="LMH345" s="49"/>
      <c r="LMI345" s="49"/>
      <c r="LMJ345" s="49"/>
      <c r="LMK345" s="49"/>
      <c r="LML345" s="49"/>
      <c r="LMM345" s="49"/>
      <c r="LMN345" s="49"/>
      <c r="LMO345" s="49"/>
      <c r="LMP345" s="49"/>
      <c r="LMQ345" s="49"/>
      <c r="LMR345" s="49"/>
      <c r="LMS345" s="49"/>
      <c r="LMT345" s="49"/>
      <c r="LMU345" s="49"/>
      <c r="LMV345" s="49"/>
      <c r="LMW345" s="49"/>
      <c r="LMX345" s="49"/>
      <c r="LMY345" s="49"/>
      <c r="LMZ345" s="49"/>
      <c r="LNA345" s="49"/>
      <c r="LNB345" s="49"/>
      <c r="LNC345" s="49"/>
      <c r="LND345" s="49"/>
      <c r="LNE345" s="49"/>
      <c r="LNF345" s="49"/>
      <c r="LNG345" s="49"/>
      <c r="LNH345" s="49"/>
      <c r="LNI345" s="49"/>
      <c r="LNJ345" s="49"/>
      <c r="LNK345" s="49"/>
      <c r="LNL345" s="49"/>
      <c r="LNM345" s="49"/>
      <c r="LNN345" s="49"/>
      <c r="LNO345" s="49"/>
      <c r="LNP345" s="49"/>
      <c r="LNQ345" s="49"/>
      <c r="LNR345" s="49"/>
      <c r="LNS345" s="49"/>
      <c r="LNT345" s="49"/>
      <c r="LNU345" s="49"/>
      <c r="LNV345" s="49"/>
      <c r="LNW345" s="49"/>
      <c r="LNX345" s="49"/>
      <c r="LNY345" s="49"/>
      <c r="LNZ345" s="49"/>
      <c r="LOA345" s="49"/>
      <c r="LOB345" s="49"/>
      <c r="LOC345" s="49"/>
      <c r="LOD345" s="49"/>
      <c r="LOE345" s="49"/>
      <c r="LOF345" s="49"/>
      <c r="LOG345" s="49"/>
      <c r="LOH345" s="49"/>
      <c r="LOI345" s="49"/>
      <c r="LOJ345" s="49"/>
      <c r="LOK345" s="49"/>
      <c r="LOL345" s="49"/>
      <c r="LOM345" s="49"/>
      <c r="LON345" s="49"/>
      <c r="LOO345" s="49"/>
      <c r="LOP345" s="49"/>
      <c r="LOQ345" s="49"/>
      <c r="LOR345" s="49"/>
      <c r="LOS345" s="49"/>
      <c r="LOT345" s="49"/>
      <c r="LOU345" s="49"/>
      <c r="LOV345" s="49"/>
      <c r="LOW345" s="49"/>
      <c r="LOX345" s="49"/>
      <c r="LOY345" s="49"/>
      <c r="LOZ345" s="49"/>
      <c r="LPA345" s="49"/>
      <c r="LPB345" s="49"/>
      <c r="LPC345" s="49"/>
      <c r="LPD345" s="49"/>
      <c r="LPE345" s="49"/>
      <c r="LPF345" s="49"/>
      <c r="LPG345" s="49"/>
      <c r="LPH345" s="49"/>
      <c r="LPI345" s="49"/>
      <c r="LPJ345" s="49"/>
      <c r="LPK345" s="49"/>
      <c r="LPL345" s="49"/>
      <c r="LPM345" s="49"/>
      <c r="LPN345" s="49"/>
      <c r="LPO345" s="49"/>
      <c r="LPP345" s="49"/>
      <c r="LPQ345" s="49"/>
      <c r="LPR345" s="49"/>
      <c r="LPS345" s="49"/>
      <c r="LPT345" s="49"/>
      <c r="LPU345" s="49"/>
      <c r="LPV345" s="49"/>
      <c r="LPW345" s="49"/>
      <c r="LPX345" s="49"/>
      <c r="LPY345" s="49"/>
      <c r="LPZ345" s="49"/>
      <c r="LQA345" s="49"/>
      <c r="LQB345" s="49"/>
      <c r="LQC345" s="49"/>
      <c r="LQD345" s="49"/>
      <c r="LQE345" s="49"/>
      <c r="LQF345" s="49"/>
      <c r="LQG345" s="49"/>
      <c r="LQH345" s="49"/>
      <c r="LQI345" s="49"/>
      <c r="LQJ345" s="49"/>
      <c r="LQK345" s="49"/>
      <c r="LQL345" s="49"/>
      <c r="LQM345" s="49"/>
      <c r="LQN345" s="49"/>
      <c r="LQO345" s="49"/>
      <c r="LQP345" s="49"/>
      <c r="LQQ345" s="49"/>
      <c r="LQR345" s="49"/>
      <c r="LQS345" s="49"/>
      <c r="LQT345" s="49"/>
      <c r="LQU345" s="49"/>
      <c r="LQV345" s="49"/>
      <c r="LQW345" s="49"/>
      <c r="LQX345" s="49"/>
      <c r="LQY345" s="49"/>
      <c r="LQZ345" s="49"/>
      <c r="LRA345" s="49"/>
      <c r="LRB345" s="49"/>
      <c r="LRC345" s="49"/>
      <c r="LRD345" s="49"/>
      <c r="LRE345" s="49"/>
      <c r="LRF345" s="49"/>
      <c r="LRG345" s="49"/>
      <c r="LRH345" s="49"/>
      <c r="LRI345" s="49"/>
      <c r="LRJ345" s="49"/>
      <c r="LRK345" s="49"/>
      <c r="LRL345" s="49"/>
      <c r="LRM345" s="49"/>
      <c r="LRN345" s="49"/>
      <c r="LRO345" s="49"/>
      <c r="LRP345" s="49"/>
      <c r="LRQ345" s="49"/>
      <c r="LRR345" s="49"/>
      <c r="LRS345" s="49"/>
      <c r="LRT345" s="49"/>
      <c r="LRU345" s="49"/>
      <c r="LRV345" s="49"/>
      <c r="LRW345" s="49"/>
      <c r="LRX345" s="49"/>
      <c r="LRY345" s="49"/>
      <c r="LRZ345" s="49"/>
      <c r="LSA345" s="49"/>
      <c r="LSB345" s="49"/>
      <c r="LSC345" s="49"/>
      <c r="LSD345" s="49"/>
      <c r="LSE345" s="49"/>
      <c r="LSF345" s="49"/>
      <c r="LSG345" s="49"/>
      <c r="LSH345" s="49"/>
      <c r="LSI345" s="49"/>
      <c r="LSJ345" s="49"/>
      <c r="LSK345" s="49"/>
      <c r="LSL345" s="49"/>
      <c r="LSM345" s="49"/>
      <c r="LSN345" s="49"/>
      <c r="LSO345" s="49"/>
      <c r="LSP345" s="49"/>
      <c r="LSQ345" s="49"/>
      <c r="LSR345" s="49"/>
      <c r="LSS345" s="49"/>
      <c r="LST345" s="49"/>
      <c r="LSU345" s="49"/>
      <c r="LSV345" s="49"/>
      <c r="LSW345" s="49"/>
      <c r="LSX345" s="49"/>
      <c r="LSY345" s="49"/>
      <c r="LSZ345" s="49"/>
      <c r="LTA345" s="49"/>
      <c r="LTB345" s="49"/>
      <c r="LTC345" s="49"/>
      <c r="LTD345" s="49"/>
      <c r="LTE345" s="49"/>
      <c r="LTF345" s="49"/>
      <c r="LTG345" s="49"/>
      <c r="LTH345" s="49"/>
      <c r="LTI345" s="49"/>
      <c r="LTJ345" s="49"/>
      <c r="LTK345" s="49"/>
      <c r="LTL345" s="49"/>
      <c r="LTM345" s="49"/>
      <c r="LTN345" s="49"/>
      <c r="LTO345" s="49"/>
      <c r="LTP345" s="49"/>
      <c r="LTQ345" s="49"/>
      <c r="LTR345" s="49"/>
      <c r="LTS345" s="49"/>
      <c r="LTT345" s="49"/>
      <c r="LTU345" s="49"/>
      <c r="LTV345" s="49"/>
      <c r="LTW345" s="49"/>
      <c r="LTX345" s="49"/>
      <c r="LTY345" s="49"/>
      <c r="LTZ345" s="49"/>
      <c r="LUA345" s="49"/>
      <c r="LUB345" s="49"/>
      <c r="LUC345" s="49"/>
      <c r="LUD345" s="49"/>
      <c r="LUE345" s="49"/>
      <c r="LUF345" s="49"/>
      <c r="LUG345" s="49"/>
      <c r="LUH345" s="49"/>
      <c r="LUI345" s="49"/>
      <c r="LUJ345" s="49"/>
      <c r="LUK345" s="49"/>
      <c r="LUL345" s="49"/>
      <c r="LUM345" s="49"/>
      <c r="LUN345" s="49"/>
      <c r="LUO345" s="49"/>
      <c r="LUP345" s="49"/>
      <c r="LUQ345" s="49"/>
      <c r="LUR345" s="49"/>
      <c r="LUS345" s="49"/>
      <c r="LUT345" s="49"/>
      <c r="LUU345" s="49"/>
      <c r="LUV345" s="49"/>
      <c r="LUW345" s="49"/>
      <c r="LUX345" s="49"/>
      <c r="LUY345" s="49"/>
      <c r="LUZ345" s="49"/>
      <c r="LVA345" s="49"/>
      <c r="LVB345" s="49"/>
      <c r="LVC345" s="49"/>
      <c r="LVD345" s="49"/>
      <c r="LVE345" s="49"/>
      <c r="LVF345" s="49"/>
      <c r="LVG345" s="49"/>
      <c r="LVH345" s="49"/>
      <c r="LVI345" s="49"/>
      <c r="LVJ345" s="49"/>
      <c r="LVK345" s="49"/>
      <c r="LVL345" s="49"/>
      <c r="LVM345" s="49"/>
      <c r="LVN345" s="49"/>
      <c r="LVO345" s="49"/>
      <c r="LVP345" s="49"/>
      <c r="LVQ345" s="49"/>
      <c r="LVR345" s="49"/>
      <c r="LVS345" s="49"/>
      <c r="LVT345" s="49"/>
      <c r="LVU345" s="49"/>
      <c r="LVV345" s="49"/>
      <c r="LVW345" s="49"/>
      <c r="LVX345" s="49"/>
      <c r="LVY345" s="49"/>
      <c r="LVZ345" s="49"/>
      <c r="LWA345" s="49"/>
      <c r="LWB345" s="49"/>
      <c r="LWC345" s="49"/>
      <c r="LWD345" s="49"/>
      <c r="LWE345" s="49"/>
      <c r="LWF345" s="49"/>
      <c r="LWG345" s="49"/>
      <c r="LWH345" s="49"/>
      <c r="LWI345" s="49"/>
      <c r="LWJ345" s="49"/>
      <c r="LWK345" s="49"/>
      <c r="LWL345" s="49"/>
      <c r="LWM345" s="49"/>
      <c r="LWN345" s="49"/>
      <c r="LWO345" s="49"/>
      <c r="LWP345" s="49"/>
      <c r="LWQ345" s="49"/>
      <c r="LWR345" s="49"/>
      <c r="LWS345" s="49"/>
      <c r="LWT345" s="49"/>
      <c r="LWU345" s="49"/>
      <c r="LWV345" s="49"/>
      <c r="LWW345" s="49"/>
      <c r="LWX345" s="49"/>
      <c r="LWY345" s="49"/>
      <c r="LWZ345" s="49"/>
      <c r="LXA345" s="49"/>
      <c r="LXB345" s="49"/>
      <c r="LXC345" s="49"/>
      <c r="LXD345" s="49"/>
      <c r="LXE345" s="49"/>
      <c r="LXF345" s="49"/>
      <c r="LXG345" s="49"/>
      <c r="LXH345" s="49"/>
      <c r="LXI345" s="49"/>
      <c r="LXJ345" s="49"/>
      <c r="LXK345" s="49"/>
      <c r="LXL345" s="49"/>
      <c r="LXM345" s="49"/>
      <c r="LXN345" s="49"/>
      <c r="LXO345" s="49"/>
      <c r="LXP345" s="49"/>
      <c r="LXQ345" s="49"/>
      <c r="LXR345" s="49"/>
      <c r="LXS345" s="49"/>
      <c r="LXT345" s="49"/>
      <c r="LXU345" s="49"/>
      <c r="LXV345" s="49"/>
      <c r="LXW345" s="49"/>
      <c r="LXX345" s="49"/>
      <c r="LXY345" s="49"/>
      <c r="LXZ345" s="49"/>
      <c r="LYA345" s="49"/>
      <c r="LYB345" s="49"/>
      <c r="LYC345" s="49"/>
      <c r="LYD345" s="49"/>
      <c r="LYE345" s="49"/>
      <c r="LYF345" s="49"/>
      <c r="LYG345" s="49"/>
      <c r="LYH345" s="49"/>
      <c r="LYI345" s="49"/>
      <c r="LYJ345" s="49"/>
      <c r="LYK345" s="49"/>
      <c r="LYL345" s="49"/>
      <c r="LYM345" s="49"/>
      <c r="LYN345" s="49"/>
      <c r="LYO345" s="49"/>
      <c r="LYP345" s="49"/>
      <c r="LYQ345" s="49"/>
      <c r="LYR345" s="49"/>
      <c r="LYS345" s="49"/>
      <c r="LYT345" s="49"/>
      <c r="LYU345" s="49"/>
      <c r="LYV345" s="49"/>
      <c r="LYW345" s="49"/>
      <c r="LYX345" s="49"/>
      <c r="LYY345" s="49"/>
      <c r="LYZ345" s="49"/>
      <c r="LZA345" s="49"/>
      <c r="LZB345" s="49"/>
      <c r="LZC345" s="49"/>
      <c r="LZD345" s="49"/>
      <c r="LZE345" s="49"/>
      <c r="LZF345" s="49"/>
      <c r="LZG345" s="49"/>
      <c r="LZH345" s="49"/>
      <c r="LZI345" s="49"/>
      <c r="LZJ345" s="49"/>
      <c r="LZK345" s="49"/>
      <c r="LZL345" s="49"/>
      <c r="LZM345" s="49"/>
      <c r="LZN345" s="49"/>
      <c r="LZO345" s="49"/>
      <c r="LZP345" s="49"/>
      <c r="LZQ345" s="49"/>
      <c r="LZR345" s="49"/>
      <c r="LZS345" s="49"/>
      <c r="LZT345" s="49"/>
      <c r="LZU345" s="49"/>
      <c r="LZV345" s="49"/>
      <c r="LZW345" s="49"/>
      <c r="LZX345" s="49"/>
      <c r="LZY345" s="49"/>
      <c r="LZZ345" s="49"/>
      <c r="MAA345" s="49"/>
      <c r="MAB345" s="49"/>
      <c r="MAC345" s="49"/>
      <c r="MAD345" s="49"/>
      <c r="MAE345" s="49"/>
      <c r="MAF345" s="49"/>
      <c r="MAG345" s="49"/>
      <c r="MAH345" s="49"/>
      <c r="MAI345" s="49"/>
      <c r="MAJ345" s="49"/>
      <c r="MAK345" s="49"/>
      <c r="MAL345" s="49"/>
      <c r="MAM345" s="49"/>
      <c r="MAN345" s="49"/>
      <c r="MAO345" s="49"/>
      <c r="MAP345" s="49"/>
      <c r="MAQ345" s="49"/>
      <c r="MAR345" s="49"/>
      <c r="MAS345" s="49"/>
      <c r="MAT345" s="49"/>
      <c r="MAU345" s="49"/>
      <c r="MAV345" s="49"/>
      <c r="MAW345" s="49"/>
      <c r="MAX345" s="49"/>
      <c r="MAY345" s="49"/>
      <c r="MAZ345" s="49"/>
      <c r="MBA345" s="49"/>
      <c r="MBB345" s="49"/>
      <c r="MBC345" s="49"/>
      <c r="MBD345" s="49"/>
      <c r="MBE345" s="49"/>
      <c r="MBF345" s="49"/>
      <c r="MBG345" s="49"/>
      <c r="MBH345" s="49"/>
      <c r="MBI345" s="49"/>
      <c r="MBJ345" s="49"/>
      <c r="MBK345" s="49"/>
      <c r="MBL345" s="49"/>
      <c r="MBM345" s="49"/>
      <c r="MBN345" s="49"/>
      <c r="MBO345" s="49"/>
      <c r="MBP345" s="49"/>
      <c r="MBQ345" s="49"/>
      <c r="MBR345" s="49"/>
      <c r="MBS345" s="49"/>
      <c r="MBT345" s="49"/>
      <c r="MBU345" s="49"/>
      <c r="MBV345" s="49"/>
      <c r="MBW345" s="49"/>
      <c r="MBX345" s="49"/>
      <c r="MBY345" s="49"/>
      <c r="MBZ345" s="49"/>
      <c r="MCA345" s="49"/>
      <c r="MCB345" s="49"/>
      <c r="MCC345" s="49"/>
      <c r="MCD345" s="49"/>
      <c r="MCE345" s="49"/>
      <c r="MCF345" s="49"/>
      <c r="MCG345" s="49"/>
      <c r="MCH345" s="49"/>
      <c r="MCI345" s="49"/>
      <c r="MCJ345" s="49"/>
      <c r="MCK345" s="49"/>
      <c r="MCL345" s="49"/>
      <c r="MCM345" s="49"/>
      <c r="MCN345" s="49"/>
      <c r="MCO345" s="49"/>
      <c r="MCP345" s="49"/>
      <c r="MCQ345" s="49"/>
      <c r="MCR345" s="49"/>
      <c r="MCS345" s="49"/>
      <c r="MCT345" s="49"/>
      <c r="MCU345" s="49"/>
      <c r="MCV345" s="49"/>
      <c r="MCW345" s="49"/>
      <c r="MCX345" s="49"/>
      <c r="MCY345" s="49"/>
      <c r="MCZ345" s="49"/>
      <c r="MDA345" s="49"/>
      <c r="MDB345" s="49"/>
      <c r="MDC345" s="49"/>
      <c r="MDD345" s="49"/>
      <c r="MDE345" s="49"/>
      <c r="MDF345" s="49"/>
      <c r="MDG345" s="49"/>
      <c r="MDH345" s="49"/>
      <c r="MDI345" s="49"/>
      <c r="MDJ345" s="49"/>
      <c r="MDK345" s="49"/>
      <c r="MDL345" s="49"/>
      <c r="MDM345" s="49"/>
      <c r="MDN345" s="49"/>
      <c r="MDO345" s="49"/>
      <c r="MDP345" s="49"/>
      <c r="MDQ345" s="49"/>
      <c r="MDR345" s="49"/>
      <c r="MDS345" s="49"/>
      <c r="MDT345" s="49"/>
      <c r="MDU345" s="49"/>
      <c r="MDV345" s="49"/>
      <c r="MDW345" s="49"/>
      <c r="MDX345" s="49"/>
      <c r="MDY345" s="49"/>
      <c r="MDZ345" s="49"/>
      <c r="MEA345" s="49"/>
      <c r="MEB345" s="49"/>
      <c r="MEC345" s="49"/>
      <c r="MED345" s="49"/>
      <c r="MEE345" s="49"/>
      <c r="MEF345" s="49"/>
      <c r="MEG345" s="49"/>
      <c r="MEH345" s="49"/>
      <c r="MEI345" s="49"/>
      <c r="MEJ345" s="49"/>
      <c r="MEK345" s="49"/>
      <c r="MEL345" s="49"/>
      <c r="MEM345" s="49"/>
      <c r="MEN345" s="49"/>
      <c r="MEO345" s="49"/>
      <c r="MEP345" s="49"/>
      <c r="MEQ345" s="49"/>
      <c r="MER345" s="49"/>
      <c r="MES345" s="49"/>
      <c r="MET345" s="49"/>
      <c r="MEU345" s="49"/>
      <c r="MEV345" s="49"/>
      <c r="MEW345" s="49"/>
      <c r="MEX345" s="49"/>
      <c r="MEY345" s="49"/>
      <c r="MEZ345" s="49"/>
      <c r="MFA345" s="49"/>
      <c r="MFB345" s="49"/>
      <c r="MFC345" s="49"/>
      <c r="MFD345" s="49"/>
      <c r="MFE345" s="49"/>
      <c r="MFF345" s="49"/>
      <c r="MFG345" s="49"/>
      <c r="MFH345" s="49"/>
      <c r="MFI345" s="49"/>
      <c r="MFJ345" s="49"/>
      <c r="MFK345" s="49"/>
      <c r="MFL345" s="49"/>
      <c r="MFM345" s="49"/>
      <c r="MFN345" s="49"/>
      <c r="MFO345" s="49"/>
      <c r="MFP345" s="49"/>
      <c r="MFQ345" s="49"/>
      <c r="MFR345" s="49"/>
      <c r="MFS345" s="49"/>
      <c r="MFT345" s="49"/>
      <c r="MFU345" s="49"/>
      <c r="MFV345" s="49"/>
      <c r="MFW345" s="49"/>
      <c r="MFX345" s="49"/>
      <c r="MFY345" s="49"/>
      <c r="MFZ345" s="49"/>
      <c r="MGA345" s="49"/>
      <c r="MGB345" s="49"/>
      <c r="MGC345" s="49"/>
      <c r="MGD345" s="49"/>
      <c r="MGE345" s="49"/>
      <c r="MGF345" s="49"/>
      <c r="MGG345" s="49"/>
      <c r="MGH345" s="49"/>
      <c r="MGI345" s="49"/>
      <c r="MGJ345" s="49"/>
      <c r="MGK345" s="49"/>
      <c r="MGL345" s="49"/>
      <c r="MGM345" s="49"/>
      <c r="MGN345" s="49"/>
      <c r="MGO345" s="49"/>
      <c r="MGP345" s="49"/>
      <c r="MGQ345" s="49"/>
      <c r="MGR345" s="49"/>
      <c r="MGS345" s="49"/>
      <c r="MGT345" s="49"/>
      <c r="MGU345" s="49"/>
      <c r="MGV345" s="49"/>
      <c r="MGW345" s="49"/>
      <c r="MGX345" s="49"/>
      <c r="MGY345" s="49"/>
      <c r="MGZ345" s="49"/>
      <c r="MHA345" s="49"/>
      <c r="MHB345" s="49"/>
      <c r="MHC345" s="49"/>
      <c r="MHD345" s="49"/>
      <c r="MHE345" s="49"/>
      <c r="MHF345" s="49"/>
      <c r="MHG345" s="49"/>
      <c r="MHH345" s="49"/>
      <c r="MHI345" s="49"/>
      <c r="MHJ345" s="49"/>
      <c r="MHK345" s="49"/>
      <c r="MHL345" s="49"/>
      <c r="MHM345" s="49"/>
      <c r="MHN345" s="49"/>
      <c r="MHO345" s="49"/>
      <c r="MHP345" s="49"/>
      <c r="MHQ345" s="49"/>
      <c r="MHR345" s="49"/>
      <c r="MHS345" s="49"/>
      <c r="MHT345" s="49"/>
      <c r="MHU345" s="49"/>
      <c r="MHV345" s="49"/>
      <c r="MHW345" s="49"/>
      <c r="MHX345" s="49"/>
      <c r="MHY345" s="49"/>
      <c r="MHZ345" s="49"/>
      <c r="MIA345" s="49"/>
      <c r="MIB345" s="49"/>
      <c r="MIC345" s="49"/>
      <c r="MID345" s="49"/>
      <c r="MIE345" s="49"/>
      <c r="MIF345" s="49"/>
      <c r="MIG345" s="49"/>
      <c r="MIH345" s="49"/>
      <c r="MII345" s="49"/>
      <c r="MIJ345" s="49"/>
      <c r="MIK345" s="49"/>
      <c r="MIL345" s="49"/>
      <c r="MIM345" s="49"/>
      <c r="MIN345" s="49"/>
      <c r="MIO345" s="49"/>
      <c r="MIP345" s="49"/>
      <c r="MIQ345" s="49"/>
      <c r="MIR345" s="49"/>
      <c r="MIS345" s="49"/>
      <c r="MIT345" s="49"/>
      <c r="MIU345" s="49"/>
      <c r="MIV345" s="49"/>
      <c r="MIW345" s="49"/>
      <c r="MIX345" s="49"/>
      <c r="MIY345" s="49"/>
      <c r="MIZ345" s="49"/>
      <c r="MJA345" s="49"/>
      <c r="MJB345" s="49"/>
      <c r="MJC345" s="49"/>
      <c r="MJD345" s="49"/>
      <c r="MJE345" s="49"/>
      <c r="MJF345" s="49"/>
      <c r="MJG345" s="49"/>
      <c r="MJH345" s="49"/>
      <c r="MJI345" s="49"/>
      <c r="MJJ345" s="49"/>
      <c r="MJK345" s="49"/>
      <c r="MJL345" s="49"/>
      <c r="MJM345" s="49"/>
      <c r="MJN345" s="49"/>
      <c r="MJO345" s="49"/>
      <c r="MJP345" s="49"/>
      <c r="MJQ345" s="49"/>
      <c r="MJR345" s="49"/>
      <c r="MJS345" s="49"/>
      <c r="MJT345" s="49"/>
      <c r="MJU345" s="49"/>
      <c r="MJV345" s="49"/>
      <c r="MJW345" s="49"/>
      <c r="MJX345" s="49"/>
      <c r="MJY345" s="49"/>
      <c r="MJZ345" s="49"/>
      <c r="MKA345" s="49"/>
      <c r="MKB345" s="49"/>
      <c r="MKC345" s="49"/>
      <c r="MKD345" s="49"/>
      <c r="MKE345" s="49"/>
      <c r="MKF345" s="49"/>
      <c r="MKG345" s="49"/>
      <c r="MKH345" s="49"/>
      <c r="MKI345" s="49"/>
      <c r="MKJ345" s="49"/>
      <c r="MKK345" s="49"/>
      <c r="MKL345" s="49"/>
      <c r="MKM345" s="49"/>
      <c r="MKN345" s="49"/>
      <c r="MKO345" s="49"/>
      <c r="MKP345" s="49"/>
      <c r="MKQ345" s="49"/>
      <c r="MKR345" s="49"/>
      <c r="MKS345" s="49"/>
      <c r="MKT345" s="49"/>
      <c r="MKU345" s="49"/>
      <c r="MKV345" s="49"/>
      <c r="MKW345" s="49"/>
      <c r="MKX345" s="49"/>
      <c r="MKY345" s="49"/>
      <c r="MKZ345" s="49"/>
      <c r="MLA345" s="49"/>
      <c r="MLB345" s="49"/>
      <c r="MLC345" s="49"/>
      <c r="MLD345" s="49"/>
      <c r="MLE345" s="49"/>
      <c r="MLF345" s="49"/>
      <c r="MLG345" s="49"/>
      <c r="MLH345" s="49"/>
      <c r="MLI345" s="49"/>
      <c r="MLJ345" s="49"/>
      <c r="MLK345" s="49"/>
      <c r="MLL345" s="49"/>
      <c r="MLM345" s="49"/>
      <c r="MLN345" s="49"/>
      <c r="MLO345" s="49"/>
      <c r="MLP345" s="49"/>
      <c r="MLQ345" s="49"/>
      <c r="MLR345" s="49"/>
      <c r="MLS345" s="49"/>
      <c r="MLT345" s="49"/>
      <c r="MLU345" s="49"/>
      <c r="MLV345" s="49"/>
      <c r="MLW345" s="49"/>
      <c r="MLX345" s="49"/>
      <c r="MLY345" s="49"/>
      <c r="MLZ345" s="49"/>
      <c r="MMA345" s="49"/>
      <c r="MMB345" s="49"/>
      <c r="MMC345" s="49"/>
      <c r="MMD345" s="49"/>
      <c r="MME345" s="49"/>
      <c r="MMF345" s="49"/>
      <c r="MMG345" s="49"/>
      <c r="MMH345" s="49"/>
      <c r="MMI345" s="49"/>
      <c r="MMJ345" s="49"/>
      <c r="MMK345" s="49"/>
      <c r="MML345" s="49"/>
      <c r="MMM345" s="49"/>
      <c r="MMN345" s="49"/>
      <c r="MMO345" s="49"/>
      <c r="MMP345" s="49"/>
      <c r="MMQ345" s="49"/>
      <c r="MMR345" s="49"/>
      <c r="MMS345" s="49"/>
      <c r="MMT345" s="49"/>
      <c r="MMU345" s="49"/>
      <c r="MMV345" s="49"/>
      <c r="MMW345" s="49"/>
      <c r="MMX345" s="49"/>
      <c r="MMY345" s="49"/>
      <c r="MMZ345" s="49"/>
      <c r="MNA345" s="49"/>
      <c r="MNB345" s="49"/>
      <c r="MNC345" s="49"/>
      <c r="MND345" s="49"/>
      <c r="MNE345" s="49"/>
      <c r="MNF345" s="49"/>
      <c r="MNG345" s="49"/>
      <c r="MNH345" s="49"/>
      <c r="MNI345" s="49"/>
      <c r="MNJ345" s="49"/>
      <c r="MNK345" s="49"/>
      <c r="MNL345" s="49"/>
      <c r="MNM345" s="49"/>
      <c r="MNN345" s="49"/>
      <c r="MNO345" s="49"/>
      <c r="MNP345" s="49"/>
      <c r="MNQ345" s="49"/>
      <c r="MNR345" s="49"/>
      <c r="MNS345" s="49"/>
      <c r="MNT345" s="49"/>
      <c r="MNU345" s="49"/>
      <c r="MNV345" s="49"/>
      <c r="MNW345" s="49"/>
      <c r="MNX345" s="49"/>
      <c r="MNY345" s="49"/>
      <c r="MNZ345" s="49"/>
      <c r="MOA345" s="49"/>
      <c r="MOB345" s="49"/>
      <c r="MOC345" s="49"/>
      <c r="MOD345" s="49"/>
      <c r="MOE345" s="49"/>
      <c r="MOF345" s="49"/>
      <c r="MOG345" s="49"/>
      <c r="MOH345" s="49"/>
      <c r="MOI345" s="49"/>
      <c r="MOJ345" s="49"/>
      <c r="MOK345" s="49"/>
      <c r="MOL345" s="49"/>
      <c r="MOM345" s="49"/>
      <c r="MON345" s="49"/>
      <c r="MOO345" s="49"/>
      <c r="MOP345" s="49"/>
      <c r="MOQ345" s="49"/>
      <c r="MOR345" s="49"/>
      <c r="MOS345" s="49"/>
      <c r="MOT345" s="49"/>
      <c r="MOU345" s="49"/>
      <c r="MOV345" s="49"/>
      <c r="MOW345" s="49"/>
      <c r="MOX345" s="49"/>
      <c r="MOY345" s="49"/>
      <c r="MOZ345" s="49"/>
      <c r="MPA345" s="49"/>
      <c r="MPB345" s="49"/>
      <c r="MPC345" s="49"/>
      <c r="MPD345" s="49"/>
      <c r="MPE345" s="49"/>
      <c r="MPF345" s="49"/>
      <c r="MPG345" s="49"/>
      <c r="MPH345" s="49"/>
      <c r="MPI345" s="49"/>
      <c r="MPJ345" s="49"/>
      <c r="MPK345" s="49"/>
      <c r="MPL345" s="49"/>
      <c r="MPM345" s="49"/>
      <c r="MPN345" s="49"/>
      <c r="MPO345" s="49"/>
      <c r="MPP345" s="49"/>
      <c r="MPQ345" s="49"/>
      <c r="MPR345" s="49"/>
      <c r="MPS345" s="49"/>
      <c r="MPT345" s="49"/>
      <c r="MPU345" s="49"/>
      <c r="MPV345" s="49"/>
      <c r="MPW345" s="49"/>
      <c r="MPX345" s="49"/>
      <c r="MPY345" s="49"/>
      <c r="MPZ345" s="49"/>
      <c r="MQA345" s="49"/>
      <c r="MQB345" s="49"/>
      <c r="MQC345" s="49"/>
      <c r="MQD345" s="49"/>
      <c r="MQE345" s="49"/>
      <c r="MQF345" s="49"/>
      <c r="MQG345" s="49"/>
      <c r="MQH345" s="49"/>
      <c r="MQI345" s="49"/>
      <c r="MQJ345" s="49"/>
      <c r="MQK345" s="49"/>
      <c r="MQL345" s="49"/>
      <c r="MQM345" s="49"/>
      <c r="MQN345" s="49"/>
      <c r="MQO345" s="49"/>
      <c r="MQP345" s="49"/>
      <c r="MQQ345" s="49"/>
      <c r="MQR345" s="49"/>
      <c r="MQS345" s="49"/>
      <c r="MQT345" s="49"/>
      <c r="MQU345" s="49"/>
      <c r="MQV345" s="49"/>
      <c r="MQW345" s="49"/>
      <c r="MQX345" s="49"/>
      <c r="MQY345" s="49"/>
      <c r="MQZ345" s="49"/>
      <c r="MRA345" s="49"/>
      <c r="MRB345" s="49"/>
      <c r="MRC345" s="49"/>
      <c r="MRD345" s="49"/>
      <c r="MRE345" s="49"/>
      <c r="MRF345" s="49"/>
      <c r="MRG345" s="49"/>
      <c r="MRH345" s="49"/>
      <c r="MRI345" s="49"/>
      <c r="MRJ345" s="49"/>
      <c r="MRK345" s="49"/>
      <c r="MRL345" s="49"/>
      <c r="MRM345" s="49"/>
      <c r="MRN345" s="49"/>
      <c r="MRO345" s="49"/>
      <c r="MRP345" s="49"/>
      <c r="MRQ345" s="49"/>
      <c r="MRR345" s="49"/>
      <c r="MRS345" s="49"/>
      <c r="MRT345" s="49"/>
      <c r="MRU345" s="49"/>
      <c r="MRV345" s="49"/>
      <c r="MRW345" s="49"/>
      <c r="MRX345" s="49"/>
      <c r="MRY345" s="49"/>
      <c r="MRZ345" s="49"/>
      <c r="MSA345" s="49"/>
      <c r="MSB345" s="49"/>
      <c r="MSC345" s="49"/>
      <c r="MSD345" s="49"/>
      <c r="MSE345" s="49"/>
      <c r="MSF345" s="49"/>
      <c r="MSG345" s="49"/>
      <c r="MSH345" s="49"/>
      <c r="MSI345" s="49"/>
      <c r="MSJ345" s="49"/>
      <c r="MSK345" s="49"/>
      <c r="MSL345" s="49"/>
      <c r="MSM345" s="49"/>
      <c r="MSN345" s="49"/>
      <c r="MSO345" s="49"/>
      <c r="MSP345" s="49"/>
      <c r="MSQ345" s="49"/>
      <c r="MSR345" s="49"/>
      <c r="MSS345" s="49"/>
      <c r="MST345" s="49"/>
      <c r="MSU345" s="49"/>
      <c r="MSV345" s="49"/>
      <c r="MSW345" s="49"/>
      <c r="MSX345" s="49"/>
      <c r="MSY345" s="49"/>
      <c r="MSZ345" s="49"/>
      <c r="MTA345" s="49"/>
      <c r="MTB345" s="49"/>
      <c r="MTC345" s="49"/>
      <c r="MTD345" s="49"/>
      <c r="MTE345" s="49"/>
      <c r="MTF345" s="49"/>
      <c r="MTG345" s="49"/>
      <c r="MTH345" s="49"/>
      <c r="MTI345" s="49"/>
      <c r="MTJ345" s="49"/>
      <c r="MTK345" s="49"/>
      <c r="MTL345" s="49"/>
      <c r="MTM345" s="49"/>
      <c r="MTN345" s="49"/>
      <c r="MTO345" s="49"/>
      <c r="MTP345" s="49"/>
      <c r="MTQ345" s="49"/>
      <c r="MTR345" s="49"/>
      <c r="MTS345" s="49"/>
      <c r="MTT345" s="49"/>
      <c r="MTU345" s="49"/>
      <c r="MTV345" s="49"/>
      <c r="MTW345" s="49"/>
      <c r="MTX345" s="49"/>
      <c r="MTY345" s="49"/>
      <c r="MTZ345" s="49"/>
      <c r="MUA345" s="49"/>
      <c r="MUB345" s="49"/>
      <c r="MUC345" s="49"/>
      <c r="MUD345" s="49"/>
      <c r="MUE345" s="49"/>
      <c r="MUF345" s="49"/>
      <c r="MUG345" s="49"/>
      <c r="MUH345" s="49"/>
      <c r="MUI345" s="49"/>
      <c r="MUJ345" s="49"/>
      <c r="MUK345" s="49"/>
      <c r="MUL345" s="49"/>
      <c r="MUM345" s="49"/>
      <c r="MUN345" s="49"/>
      <c r="MUO345" s="49"/>
      <c r="MUP345" s="49"/>
      <c r="MUQ345" s="49"/>
      <c r="MUR345" s="49"/>
      <c r="MUS345" s="49"/>
      <c r="MUT345" s="49"/>
      <c r="MUU345" s="49"/>
      <c r="MUV345" s="49"/>
      <c r="MUW345" s="49"/>
      <c r="MUX345" s="49"/>
      <c r="MUY345" s="49"/>
      <c r="MUZ345" s="49"/>
      <c r="MVA345" s="49"/>
      <c r="MVB345" s="49"/>
      <c r="MVC345" s="49"/>
      <c r="MVD345" s="49"/>
      <c r="MVE345" s="49"/>
      <c r="MVF345" s="49"/>
      <c r="MVG345" s="49"/>
      <c r="MVH345" s="49"/>
      <c r="MVI345" s="49"/>
      <c r="MVJ345" s="49"/>
      <c r="MVK345" s="49"/>
      <c r="MVL345" s="49"/>
      <c r="MVM345" s="49"/>
      <c r="MVN345" s="49"/>
      <c r="MVO345" s="49"/>
      <c r="MVP345" s="49"/>
      <c r="MVQ345" s="49"/>
      <c r="MVR345" s="49"/>
      <c r="MVS345" s="49"/>
      <c r="MVT345" s="49"/>
      <c r="MVU345" s="49"/>
      <c r="MVV345" s="49"/>
      <c r="MVW345" s="49"/>
      <c r="MVX345" s="49"/>
      <c r="MVY345" s="49"/>
      <c r="MVZ345" s="49"/>
      <c r="MWA345" s="49"/>
      <c r="MWB345" s="49"/>
      <c r="MWC345" s="49"/>
      <c r="MWD345" s="49"/>
      <c r="MWE345" s="49"/>
      <c r="MWF345" s="49"/>
      <c r="MWG345" s="49"/>
      <c r="MWH345" s="49"/>
      <c r="MWI345" s="49"/>
      <c r="MWJ345" s="49"/>
      <c r="MWK345" s="49"/>
      <c r="MWL345" s="49"/>
      <c r="MWM345" s="49"/>
      <c r="MWN345" s="49"/>
      <c r="MWO345" s="49"/>
      <c r="MWP345" s="49"/>
      <c r="MWQ345" s="49"/>
      <c r="MWR345" s="49"/>
      <c r="MWS345" s="49"/>
      <c r="MWT345" s="49"/>
      <c r="MWU345" s="49"/>
      <c r="MWV345" s="49"/>
      <c r="MWW345" s="49"/>
      <c r="MWX345" s="49"/>
      <c r="MWY345" s="49"/>
      <c r="MWZ345" s="49"/>
      <c r="MXA345" s="49"/>
      <c r="MXB345" s="49"/>
      <c r="MXC345" s="49"/>
      <c r="MXD345" s="49"/>
      <c r="MXE345" s="49"/>
      <c r="MXF345" s="49"/>
      <c r="MXG345" s="49"/>
      <c r="MXH345" s="49"/>
      <c r="MXI345" s="49"/>
      <c r="MXJ345" s="49"/>
      <c r="MXK345" s="49"/>
      <c r="MXL345" s="49"/>
      <c r="MXM345" s="49"/>
      <c r="MXN345" s="49"/>
      <c r="MXO345" s="49"/>
      <c r="MXP345" s="49"/>
      <c r="MXQ345" s="49"/>
      <c r="MXR345" s="49"/>
      <c r="MXS345" s="49"/>
      <c r="MXT345" s="49"/>
      <c r="MXU345" s="49"/>
      <c r="MXV345" s="49"/>
      <c r="MXW345" s="49"/>
      <c r="MXX345" s="49"/>
      <c r="MXY345" s="49"/>
      <c r="MXZ345" s="49"/>
      <c r="MYA345" s="49"/>
      <c r="MYB345" s="49"/>
      <c r="MYC345" s="49"/>
      <c r="MYD345" s="49"/>
      <c r="MYE345" s="49"/>
      <c r="MYF345" s="49"/>
      <c r="MYG345" s="49"/>
      <c r="MYH345" s="49"/>
      <c r="MYI345" s="49"/>
      <c r="MYJ345" s="49"/>
      <c r="MYK345" s="49"/>
      <c r="MYL345" s="49"/>
      <c r="MYM345" s="49"/>
      <c r="MYN345" s="49"/>
      <c r="MYO345" s="49"/>
      <c r="MYP345" s="49"/>
      <c r="MYQ345" s="49"/>
      <c r="MYR345" s="49"/>
      <c r="MYS345" s="49"/>
      <c r="MYT345" s="49"/>
      <c r="MYU345" s="49"/>
      <c r="MYV345" s="49"/>
      <c r="MYW345" s="49"/>
      <c r="MYX345" s="49"/>
      <c r="MYY345" s="49"/>
      <c r="MYZ345" s="49"/>
      <c r="MZA345" s="49"/>
      <c r="MZB345" s="49"/>
      <c r="MZC345" s="49"/>
      <c r="MZD345" s="49"/>
      <c r="MZE345" s="49"/>
      <c r="MZF345" s="49"/>
      <c r="MZG345" s="49"/>
      <c r="MZH345" s="49"/>
      <c r="MZI345" s="49"/>
      <c r="MZJ345" s="49"/>
      <c r="MZK345" s="49"/>
      <c r="MZL345" s="49"/>
      <c r="MZM345" s="49"/>
      <c r="MZN345" s="49"/>
      <c r="MZO345" s="49"/>
      <c r="MZP345" s="49"/>
      <c r="MZQ345" s="49"/>
      <c r="MZR345" s="49"/>
      <c r="MZS345" s="49"/>
      <c r="MZT345" s="49"/>
      <c r="MZU345" s="49"/>
      <c r="MZV345" s="49"/>
      <c r="MZW345" s="49"/>
      <c r="MZX345" s="49"/>
      <c r="MZY345" s="49"/>
      <c r="MZZ345" s="49"/>
      <c r="NAA345" s="49"/>
      <c r="NAB345" s="49"/>
      <c r="NAC345" s="49"/>
      <c r="NAD345" s="49"/>
      <c r="NAE345" s="49"/>
      <c r="NAF345" s="49"/>
      <c r="NAG345" s="49"/>
      <c r="NAH345" s="49"/>
      <c r="NAI345" s="49"/>
      <c r="NAJ345" s="49"/>
      <c r="NAK345" s="49"/>
      <c r="NAL345" s="49"/>
      <c r="NAM345" s="49"/>
      <c r="NAN345" s="49"/>
      <c r="NAO345" s="49"/>
      <c r="NAP345" s="49"/>
      <c r="NAQ345" s="49"/>
      <c r="NAR345" s="49"/>
      <c r="NAS345" s="49"/>
      <c r="NAT345" s="49"/>
      <c r="NAU345" s="49"/>
      <c r="NAV345" s="49"/>
      <c r="NAW345" s="49"/>
      <c r="NAX345" s="49"/>
      <c r="NAY345" s="49"/>
      <c r="NAZ345" s="49"/>
      <c r="NBA345" s="49"/>
      <c r="NBB345" s="49"/>
      <c r="NBC345" s="49"/>
      <c r="NBD345" s="49"/>
      <c r="NBE345" s="49"/>
      <c r="NBF345" s="49"/>
      <c r="NBG345" s="49"/>
      <c r="NBH345" s="49"/>
      <c r="NBI345" s="49"/>
      <c r="NBJ345" s="49"/>
      <c r="NBK345" s="49"/>
      <c r="NBL345" s="49"/>
      <c r="NBM345" s="49"/>
      <c r="NBN345" s="49"/>
      <c r="NBO345" s="49"/>
      <c r="NBP345" s="49"/>
      <c r="NBQ345" s="49"/>
      <c r="NBR345" s="49"/>
      <c r="NBS345" s="49"/>
      <c r="NBT345" s="49"/>
      <c r="NBU345" s="49"/>
      <c r="NBV345" s="49"/>
      <c r="NBW345" s="49"/>
      <c r="NBX345" s="49"/>
      <c r="NBY345" s="49"/>
      <c r="NBZ345" s="49"/>
      <c r="NCA345" s="49"/>
      <c r="NCB345" s="49"/>
      <c r="NCC345" s="49"/>
      <c r="NCD345" s="49"/>
      <c r="NCE345" s="49"/>
      <c r="NCF345" s="49"/>
      <c r="NCG345" s="49"/>
      <c r="NCH345" s="49"/>
      <c r="NCI345" s="49"/>
      <c r="NCJ345" s="49"/>
      <c r="NCK345" s="49"/>
      <c r="NCL345" s="49"/>
      <c r="NCM345" s="49"/>
      <c r="NCN345" s="49"/>
      <c r="NCO345" s="49"/>
      <c r="NCP345" s="49"/>
      <c r="NCQ345" s="49"/>
      <c r="NCR345" s="49"/>
      <c r="NCS345" s="49"/>
      <c r="NCT345" s="49"/>
      <c r="NCU345" s="49"/>
      <c r="NCV345" s="49"/>
      <c r="NCW345" s="49"/>
      <c r="NCX345" s="49"/>
      <c r="NCY345" s="49"/>
      <c r="NCZ345" s="49"/>
      <c r="NDA345" s="49"/>
      <c r="NDB345" s="49"/>
      <c r="NDC345" s="49"/>
      <c r="NDD345" s="49"/>
      <c r="NDE345" s="49"/>
      <c r="NDF345" s="49"/>
      <c r="NDG345" s="49"/>
      <c r="NDH345" s="49"/>
      <c r="NDI345" s="49"/>
      <c r="NDJ345" s="49"/>
      <c r="NDK345" s="49"/>
      <c r="NDL345" s="49"/>
      <c r="NDM345" s="49"/>
      <c r="NDN345" s="49"/>
      <c r="NDO345" s="49"/>
      <c r="NDP345" s="49"/>
      <c r="NDQ345" s="49"/>
      <c r="NDR345" s="49"/>
      <c r="NDS345" s="49"/>
      <c r="NDT345" s="49"/>
      <c r="NDU345" s="49"/>
      <c r="NDV345" s="49"/>
      <c r="NDW345" s="49"/>
      <c r="NDX345" s="49"/>
      <c r="NDY345" s="49"/>
      <c r="NDZ345" s="49"/>
      <c r="NEA345" s="49"/>
      <c r="NEB345" s="49"/>
      <c r="NEC345" s="49"/>
      <c r="NED345" s="49"/>
      <c r="NEE345" s="49"/>
      <c r="NEF345" s="49"/>
      <c r="NEG345" s="49"/>
      <c r="NEH345" s="49"/>
      <c r="NEI345" s="49"/>
      <c r="NEJ345" s="49"/>
      <c r="NEK345" s="49"/>
      <c r="NEL345" s="49"/>
      <c r="NEM345" s="49"/>
      <c r="NEN345" s="49"/>
      <c r="NEO345" s="49"/>
      <c r="NEP345" s="49"/>
      <c r="NEQ345" s="49"/>
      <c r="NER345" s="49"/>
      <c r="NES345" s="49"/>
      <c r="NET345" s="49"/>
      <c r="NEU345" s="49"/>
      <c r="NEV345" s="49"/>
      <c r="NEW345" s="49"/>
      <c r="NEX345" s="49"/>
      <c r="NEY345" s="49"/>
      <c r="NEZ345" s="49"/>
      <c r="NFA345" s="49"/>
      <c r="NFB345" s="49"/>
      <c r="NFC345" s="49"/>
      <c r="NFD345" s="49"/>
      <c r="NFE345" s="49"/>
      <c r="NFF345" s="49"/>
      <c r="NFG345" s="49"/>
      <c r="NFH345" s="49"/>
      <c r="NFI345" s="49"/>
      <c r="NFJ345" s="49"/>
      <c r="NFK345" s="49"/>
      <c r="NFL345" s="49"/>
      <c r="NFM345" s="49"/>
      <c r="NFN345" s="49"/>
      <c r="NFO345" s="49"/>
      <c r="NFP345" s="49"/>
      <c r="NFQ345" s="49"/>
      <c r="NFR345" s="49"/>
      <c r="NFS345" s="49"/>
      <c r="NFT345" s="49"/>
      <c r="NFU345" s="49"/>
      <c r="NFV345" s="49"/>
      <c r="NFW345" s="49"/>
      <c r="NFX345" s="49"/>
      <c r="NFY345" s="49"/>
      <c r="NFZ345" s="49"/>
      <c r="NGA345" s="49"/>
      <c r="NGB345" s="49"/>
      <c r="NGC345" s="49"/>
      <c r="NGD345" s="49"/>
      <c r="NGE345" s="49"/>
      <c r="NGF345" s="49"/>
      <c r="NGG345" s="49"/>
      <c r="NGH345" s="49"/>
      <c r="NGI345" s="49"/>
      <c r="NGJ345" s="49"/>
      <c r="NGK345" s="49"/>
      <c r="NGL345" s="49"/>
      <c r="NGM345" s="49"/>
      <c r="NGN345" s="49"/>
      <c r="NGO345" s="49"/>
      <c r="NGP345" s="49"/>
      <c r="NGQ345" s="49"/>
      <c r="NGR345" s="49"/>
      <c r="NGS345" s="49"/>
      <c r="NGT345" s="49"/>
      <c r="NGU345" s="49"/>
      <c r="NGV345" s="49"/>
      <c r="NGW345" s="49"/>
      <c r="NGX345" s="49"/>
      <c r="NGY345" s="49"/>
      <c r="NGZ345" s="49"/>
      <c r="NHA345" s="49"/>
      <c r="NHB345" s="49"/>
      <c r="NHC345" s="49"/>
      <c r="NHD345" s="49"/>
      <c r="NHE345" s="49"/>
      <c r="NHF345" s="49"/>
      <c r="NHG345" s="49"/>
      <c r="NHH345" s="49"/>
      <c r="NHI345" s="49"/>
      <c r="NHJ345" s="49"/>
      <c r="NHK345" s="49"/>
      <c r="NHL345" s="49"/>
      <c r="NHM345" s="49"/>
      <c r="NHN345" s="49"/>
      <c r="NHO345" s="49"/>
      <c r="NHP345" s="49"/>
      <c r="NHQ345" s="49"/>
      <c r="NHR345" s="49"/>
      <c r="NHS345" s="49"/>
      <c r="NHT345" s="49"/>
      <c r="NHU345" s="49"/>
      <c r="NHV345" s="49"/>
      <c r="NHW345" s="49"/>
      <c r="NHX345" s="49"/>
      <c r="NHY345" s="49"/>
      <c r="NHZ345" s="49"/>
      <c r="NIA345" s="49"/>
      <c r="NIB345" s="49"/>
      <c r="NIC345" s="49"/>
      <c r="NID345" s="49"/>
      <c r="NIE345" s="49"/>
      <c r="NIF345" s="49"/>
      <c r="NIG345" s="49"/>
      <c r="NIH345" s="49"/>
      <c r="NII345" s="49"/>
      <c r="NIJ345" s="49"/>
      <c r="NIK345" s="49"/>
      <c r="NIL345" s="49"/>
      <c r="NIM345" s="49"/>
      <c r="NIN345" s="49"/>
      <c r="NIO345" s="49"/>
      <c r="NIP345" s="49"/>
      <c r="NIQ345" s="49"/>
      <c r="NIR345" s="49"/>
      <c r="NIS345" s="49"/>
      <c r="NIT345" s="49"/>
      <c r="NIU345" s="49"/>
      <c r="NIV345" s="49"/>
      <c r="NIW345" s="49"/>
      <c r="NIX345" s="49"/>
      <c r="NIY345" s="49"/>
      <c r="NIZ345" s="49"/>
      <c r="NJA345" s="49"/>
      <c r="NJB345" s="49"/>
      <c r="NJC345" s="49"/>
      <c r="NJD345" s="49"/>
      <c r="NJE345" s="49"/>
      <c r="NJF345" s="49"/>
      <c r="NJG345" s="49"/>
      <c r="NJH345" s="49"/>
      <c r="NJI345" s="49"/>
      <c r="NJJ345" s="49"/>
      <c r="NJK345" s="49"/>
      <c r="NJL345" s="49"/>
      <c r="NJM345" s="49"/>
      <c r="NJN345" s="49"/>
      <c r="NJO345" s="49"/>
      <c r="NJP345" s="49"/>
      <c r="NJQ345" s="49"/>
      <c r="NJR345" s="49"/>
      <c r="NJS345" s="49"/>
      <c r="NJT345" s="49"/>
      <c r="NJU345" s="49"/>
      <c r="NJV345" s="49"/>
      <c r="NJW345" s="49"/>
      <c r="NJX345" s="49"/>
      <c r="NJY345" s="49"/>
      <c r="NJZ345" s="49"/>
      <c r="NKA345" s="49"/>
      <c r="NKB345" s="49"/>
      <c r="NKC345" s="49"/>
      <c r="NKD345" s="49"/>
      <c r="NKE345" s="49"/>
      <c r="NKF345" s="49"/>
      <c r="NKG345" s="49"/>
      <c r="NKH345" s="49"/>
      <c r="NKI345" s="49"/>
      <c r="NKJ345" s="49"/>
      <c r="NKK345" s="49"/>
      <c r="NKL345" s="49"/>
      <c r="NKM345" s="49"/>
      <c r="NKN345" s="49"/>
      <c r="NKO345" s="49"/>
      <c r="NKP345" s="49"/>
      <c r="NKQ345" s="49"/>
      <c r="NKR345" s="49"/>
      <c r="NKS345" s="49"/>
      <c r="NKT345" s="49"/>
      <c r="NKU345" s="49"/>
      <c r="NKV345" s="49"/>
      <c r="NKW345" s="49"/>
      <c r="NKX345" s="49"/>
      <c r="NKY345" s="49"/>
      <c r="NKZ345" s="49"/>
      <c r="NLA345" s="49"/>
      <c r="NLB345" s="49"/>
      <c r="NLC345" s="49"/>
      <c r="NLD345" s="49"/>
      <c r="NLE345" s="49"/>
      <c r="NLF345" s="49"/>
      <c r="NLG345" s="49"/>
      <c r="NLH345" s="49"/>
      <c r="NLI345" s="49"/>
      <c r="NLJ345" s="49"/>
      <c r="NLK345" s="49"/>
      <c r="NLL345" s="49"/>
      <c r="NLM345" s="49"/>
      <c r="NLN345" s="49"/>
      <c r="NLO345" s="49"/>
      <c r="NLP345" s="49"/>
      <c r="NLQ345" s="49"/>
      <c r="NLR345" s="49"/>
      <c r="NLS345" s="49"/>
      <c r="NLT345" s="49"/>
      <c r="NLU345" s="49"/>
      <c r="NLV345" s="49"/>
      <c r="NLW345" s="49"/>
      <c r="NLX345" s="49"/>
      <c r="NLY345" s="49"/>
      <c r="NLZ345" s="49"/>
      <c r="NMA345" s="49"/>
      <c r="NMB345" s="49"/>
      <c r="NMC345" s="49"/>
      <c r="NMD345" s="49"/>
      <c r="NME345" s="49"/>
      <c r="NMF345" s="49"/>
      <c r="NMG345" s="49"/>
      <c r="NMH345" s="49"/>
      <c r="NMI345" s="49"/>
      <c r="NMJ345" s="49"/>
      <c r="NMK345" s="49"/>
      <c r="NML345" s="49"/>
      <c r="NMM345" s="49"/>
      <c r="NMN345" s="49"/>
      <c r="NMO345" s="49"/>
      <c r="NMP345" s="49"/>
      <c r="NMQ345" s="49"/>
      <c r="NMR345" s="49"/>
      <c r="NMS345" s="49"/>
      <c r="NMT345" s="49"/>
      <c r="NMU345" s="49"/>
      <c r="NMV345" s="49"/>
      <c r="NMW345" s="49"/>
      <c r="NMX345" s="49"/>
      <c r="NMY345" s="49"/>
      <c r="NMZ345" s="49"/>
      <c r="NNA345" s="49"/>
      <c r="NNB345" s="49"/>
      <c r="NNC345" s="49"/>
      <c r="NND345" s="49"/>
      <c r="NNE345" s="49"/>
      <c r="NNF345" s="49"/>
      <c r="NNG345" s="49"/>
      <c r="NNH345" s="49"/>
      <c r="NNI345" s="49"/>
      <c r="NNJ345" s="49"/>
      <c r="NNK345" s="49"/>
      <c r="NNL345" s="49"/>
      <c r="NNM345" s="49"/>
      <c r="NNN345" s="49"/>
      <c r="NNO345" s="49"/>
      <c r="NNP345" s="49"/>
      <c r="NNQ345" s="49"/>
      <c r="NNR345" s="49"/>
      <c r="NNS345" s="49"/>
      <c r="NNT345" s="49"/>
      <c r="NNU345" s="49"/>
      <c r="NNV345" s="49"/>
      <c r="NNW345" s="49"/>
      <c r="NNX345" s="49"/>
      <c r="NNY345" s="49"/>
      <c r="NNZ345" s="49"/>
      <c r="NOA345" s="49"/>
      <c r="NOB345" s="49"/>
      <c r="NOC345" s="49"/>
      <c r="NOD345" s="49"/>
      <c r="NOE345" s="49"/>
      <c r="NOF345" s="49"/>
      <c r="NOG345" s="49"/>
      <c r="NOH345" s="49"/>
      <c r="NOI345" s="49"/>
      <c r="NOJ345" s="49"/>
      <c r="NOK345" s="49"/>
      <c r="NOL345" s="49"/>
      <c r="NOM345" s="49"/>
      <c r="NON345" s="49"/>
      <c r="NOO345" s="49"/>
      <c r="NOP345" s="49"/>
      <c r="NOQ345" s="49"/>
      <c r="NOR345" s="49"/>
      <c r="NOS345" s="49"/>
      <c r="NOT345" s="49"/>
      <c r="NOU345" s="49"/>
      <c r="NOV345" s="49"/>
      <c r="NOW345" s="49"/>
      <c r="NOX345" s="49"/>
      <c r="NOY345" s="49"/>
      <c r="NOZ345" s="49"/>
      <c r="NPA345" s="49"/>
      <c r="NPB345" s="49"/>
      <c r="NPC345" s="49"/>
      <c r="NPD345" s="49"/>
      <c r="NPE345" s="49"/>
      <c r="NPF345" s="49"/>
      <c r="NPG345" s="49"/>
      <c r="NPH345" s="49"/>
      <c r="NPI345" s="49"/>
      <c r="NPJ345" s="49"/>
      <c r="NPK345" s="49"/>
      <c r="NPL345" s="49"/>
      <c r="NPM345" s="49"/>
      <c r="NPN345" s="49"/>
      <c r="NPO345" s="49"/>
      <c r="NPP345" s="49"/>
      <c r="NPQ345" s="49"/>
      <c r="NPR345" s="49"/>
      <c r="NPS345" s="49"/>
      <c r="NPT345" s="49"/>
      <c r="NPU345" s="49"/>
      <c r="NPV345" s="49"/>
      <c r="NPW345" s="49"/>
      <c r="NPX345" s="49"/>
      <c r="NPY345" s="49"/>
      <c r="NPZ345" s="49"/>
      <c r="NQA345" s="49"/>
      <c r="NQB345" s="49"/>
      <c r="NQC345" s="49"/>
      <c r="NQD345" s="49"/>
      <c r="NQE345" s="49"/>
      <c r="NQF345" s="49"/>
      <c r="NQG345" s="49"/>
      <c r="NQH345" s="49"/>
      <c r="NQI345" s="49"/>
      <c r="NQJ345" s="49"/>
      <c r="NQK345" s="49"/>
      <c r="NQL345" s="49"/>
      <c r="NQM345" s="49"/>
      <c r="NQN345" s="49"/>
      <c r="NQO345" s="49"/>
      <c r="NQP345" s="49"/>
      <c r="NQQ345" s="49"/>
      <c r="NQR345" s="49"/>
      <c r="NQS345" s="49"/>
      <c r="NQT345" s="49"/>
      <c r="NQU345" s="49"/>
      <c r="NQV345" s="49"/>
      <c r="NQW345" s="49"/>
      <c r="NQX345" s="49"/>
      <c r="NQY345" s="49"/>
      <c r="NQZ345" s="49"/>
      <c r="NRA345" s="49"/>
      <c r="NRB345" s="49"/>
      <c r="NRC345" s="49"/>
      <c r="NRD345" s="49"/>
      <c r="NRE345" s="49"/>
      <c r="NRF345" s="49"/>
      <c r="NRG345" s="49"/>
      <c r="NRH345" s="49"/>
      <c r="NRI345" s="49"/>
      <c r="NRJ345" s="49"/>
      <c r="NRK345" s="49"/>
      <c r="NRL345" s="49"/>
      <c r="NRM345" s="49"/>
      <c r="NRN345" s="49"/>
      <c r="NRO345" s="49"/>
      <c r="NRP345" s="49"/>
      <c r="NRQ345" s="49"/>
      <c r="NRR345" s="49"/>
      <c r="NRS345" s="49"/>
      <c r="NRT345" s="49"/>
      <c r="NRU345" s="49"/>
      <c r="NRV345" s="49"/>
      <c r="NRW345" s="49"/>
      <c r="NRX345" s="49"/>
      <c r="NRY345" s="49"/>
      <c r="NRZ345" s="49"/>
      <c r="NSA345" s="49"/>
      <c r="NSB345" s="49"/>
      <c r="NSC345" s="49"/>
      <c r="NSD345" s="49"/>
      <c r="NSE345" s="49"/>
      <c r="NSF345" s="49"/>
      <c r="NSG345" s="49"/>
      <c r="NSH345" s="49"/>
      <c r="NSI345" s="49"/>
      <c r="NSJ345" s="49"/>
      <c r="NSK345" s="49"/>
      <c r="NSL345" s="49"/>
      <c r="NSM345" s="49"/>
      <c r="NSN345" s="49"/>
      <c r="NSO345" s="49"/>
      <c r="NSP345" s="49"/>
      <c r="NSQ345" s="49"/>
      <c r="NSR345" s="49"/>
      <c r="NSS345" s="49"/>
      <c r="NST345" s="49"/>
      <c r="NSU345" s="49"/>
      <c r="NSV345" s="49"/>
      <c r="NSW345" s="49"/>
      <c r="NSX345" s="49"/>
      <c r="NSY345" s="49"/>
      <c r="NSZ345" s="49"/>
      <c r="NTA345" s="49"/>
      <c r="NTB345" s="49"/>
      <c r="NTC345" s="49"/>
      <c r="NTD345" s="49"/>
      <c r="NTE345" s="49"/>
      <c r="NTF345" s="49"/>
      <c r="NTG345" s="49"/>
      <c r="NTH345" s="49"/>
      <c r="NTI345" s="49"/>
      <c r="NTJ345" s="49"/>
      <c r="NTK345" s="49"/>
      <c r="NTL345" s="49"/>
      <c r="NTM345" s="49"/>
      <c r="NTN345" s="49"/>
      <c r="NTO345" s="49"/>
      <c r="NTP345" s="49"/>
      <c r="NTQ345" s="49"/>
      <c r="NTR345" s="49"/>
      <c r="NTS345" s="49"/>
      <c r="NTT345" s="49"/>
      <c r="NTU345" s="49"/>
      <c r="NTV345" s="49"/>
      <c r="NTW345" s="49"/>
      <c r="NTX345" s="49"/>
      <c r="NTY345" s="49"/>
      <c r="NTZ345" s="49"/>
      <c r="NUA345" s="49"/>
      <c r="NUB345" s="49"/>
      <c r="NUC345" s="49"/>
      <c r="NUD345" s="49"/>
      <c r="NUE345" s="49"/>
      <c r="NUF345" s="49"/>
      <c r="NUG345" s="49"/>
      <c r="NUH345" s="49"/>
      <c r="NUI345" s="49"/>
      <c r="NUJ345" s="49"/>
      <c r="NUK345" s="49"/>
      <c r="NUL345" s="49"/>
      <c r="NUM345" s="49"/>
      <c r="NUN345" s="49"/>
      <c r="NUO345" s="49"/>
      <c r="NUP345" s="49"/>
      <c r="NUQ345" s="49"/>
      <c r="NUR345" s="49"/>
      <c r="NUS345" s="49"/>
      <c r="NUT345" s="49"/>
      <c r="NUU345" s="49"/>
      <c r="NUV345" s="49"/>
      <c r="NUW345" s="49"/>
      <c r="NUX345" s="49"/>
      <c r="NUY345" s="49"/>
      <c r="NUZ345" s="49"/>
      <c r="NVA345" s="49"/>
      <c r="NVB345" s="49"/>
      <c r="NVC345" s="49"/>
      <c r="NVD345" s="49"/>
      <c r="NVE345" s="49"/>
      <c r="NVF345" s="49"/>
      <c r="NVG345" s="49"/>
      <c r="NVH345" s="49"/>
      <c r="NVI345" s="49"/>
      <c r="NVJ345" s="49"/>
      <c r="NVK345" s="49"/>
      <c r="NVL345" s="49"/>
      <c r="NVM345" s="49"/>
      <c r="NVN345" s="49"/>
      <c r="NVO345" s="49"/>
      <c r="NVP345" s="49"/>
      <c r="NVQ345" s="49"/>
      <c r="NVR345" s="49"/>
      <c r="NVS345" s="49"/>
      <c r="NVT345" s="49"/>
      <c r="NVU345" s="49"/>
      <c r="NVV345" s="49"/>
      <c r="NVW345" s="49"/>
      <c r="NVX345" s="49"/>
      <c r="NVY345" s="49"/>
      <c r="NVZ345" s="49"/>
      <c r="NWA345" s="49"/>
      <c r="NWB345" s="49"/>
      <c r="NWC345" s="49"/>
      <c r="NWD345" s="49"/>
      <c r="NWE345" s="49"/>
      <c r="NWF345" s="49"/>
      <c r="NWG345" s="49"/>
      <c r="NWH345" s="49"/>
      <c r="NWI345" s="49"/>
      <c r="NWJ345" s="49"/>
      <c r="NWK345" s="49"/>
      <c r="NWL345" s="49"/>
      <c r="NWM345" s="49"/>
      <c r="NWN345" s="49"/>
      <c r="NWO345" s="49"/>
      <c r="NWP345" s="49"/>
      <c r="NWQ345" s="49"/>
      <c r="NWR345" s="49"/>
      <c r="NWS345" s="49"/>
      <c r="NWT345" s="49"/>
      <c r="NWU345" s="49"/>
      <c r="NWV345" s="49"/>
      <c r="NWW345" s="49"/>
      <c r="NWX345" s="49"/>
      <c r="NWY345" s="49"/>
      <c r="NWZ345" s="49"/>
      <c r="NXA345" s="49"/>
      <c r="NXB345" s="49"/>
      <c r="NXC345" s="49"/>
      <c r="NXD345" s="49"/>
      <c r="NXE345" s="49"/>
      <c r="NXF345" s="49"/>
      <c r="NXG345" s="49"/>
      <c r="NXH345" s="49"/>
      <c r="NXI345" s="49"/>
      <c r="NXJ345" s="49"/>
      <c r="NXK345" s="49"/>
      <c r="NXL345" s="49"/>
      <c r="NXM345" s="49"/>
      <c r="NXN345" s="49"/>
      <c r="NXO345" s="49"/>
      <c r="NXP345" s="49"/>
      <c r="NXQ345" s="49"/>
      <c r="NXR345" s="49"/>
      <c r="NXS345" s="49"/>
      <c r="NXT345" s="49"/>
      <c r="NXU345" s="49"/>
      <c r="NXV345" s="49"/>
      <c r="NXW345" s="49"/>
      <c r="NXX345" s="49"/>
      <c r="NXY345" s="49"/>
      <c r="NXZ345" s="49"/>
      <c r="NYA345" s="49"/>
      <c r="NYB345" s="49"/>
      <c r="NYC345" s="49"/>
      <c r="NYD345" s="49"/>
      <c r="NYE345" s="49"/>
      <c r="NYF345" s="49"/>
      <c r="NYG345" s="49"/>
      <c r="NYH345" s="49"/>
      <c r="NYI345" s="49"/>
      <c r="NYJ345" s="49"/>
      <c r="NYK345" s="49"/>
      <c r="NYL345" s="49"/>
      <c r="NYM345" s="49"/>
      <c r="NYN345" s="49"/>
      <c r="NYO345" s="49"/>
      <c r="NYP345" s="49"/>
      <c r="NYQ345" s="49"/>
      <c r="NYR345" s="49"/>
      <c r="NYS345" s="49"/>
      <c r="NYT345" s="49"/>
      <c r="NYU345" s="49"/>
      <c r="NYV345" s="49"/>
      <c r="NYW345" s="49"/>
      <c r="NYX345" s="49"/>
      <c r="NYY345" s="49"/>
      <c r="NYZ345" s="49"/>
      <c r="NZA345" s="49"/>
      <c r="NZB345" s="49"/>
      <c r="NZC345" s="49"/>
      <c r="NZD345" s="49"/>
      <c r="NZE345" s="49"/>
      <c r="NZF345" s="49"/>
      <c r="NZG345" s="49"/>
      <c r="NZH345" s="49"/>
      <c r="NZI345" s="49"/>
      <c r="NZJ345" s="49"/>
      <c r="NZK345" s="49"/>
      <c r="NZL345" s="49"/>
      <c r="NZM345" s="49"/>
      <c r="NZN345" s="49"/>
      <c r="NZO345" s="49"/>
      <c r="NZP345" s="49"/>
      <c r="NZQ345" s="49"/>
      <c r="NZR345" s="49"/>
      <c r="NZS345" s="49"/>
      <c r="NZT345" s="49"/>
      <c r="NZU345" s="49"/>
      <c r="NZV345" s="49"/>
      <c r="NZW345" s="49"/>
      <c r="NZX345" s="49"/>
      <c r="NZY345" s="49"/>
      <c r="NZZ345" s="49"/>
      <c r="OAA345" s="49"/>
      <c r="OAB345" s="49"/>
      <c r="OAC345" s="49"/>
      <c r="OAD345" s="49"/>
      <c r="OAE345" s="49"/>
      <c r="OAF345" s="49"/>
      <c r="OAG345" s="49"/>
      <c r="OAH345" s="49"/>
      <c r="OAI345" s="49"/>
      <c r="OAJ345" s="49"/>
      <c r="OAK345" s="49"/>
      <c r="OAL345" s="49"/>
      <c r="OAM345" s="49"/>
      <c r="OAN345" s="49"/>
      <c r="OAO345" s="49"/>
      <c r="OAP345" s="49"/>
      <c r="OAQ345" s="49"/>
      <c r="OAR345" s="49"/>
      <c r="OAS345" s="49"/>
      <c r="OAT345" s="49"/>
      <c r="OAU345" s="49"/>
      <c r="OAV345" s="49"/>
      <c r="OAW345" s="49"/>
      <c r="OAX345" s="49"/>
      <c r="OAY345" s="49"/>
      <c r="OAZ345" s="49"/>
      <c r="OBA345" s="49"/>
      <c r="OBB345" s="49"/>
      <c r="OBC345" s="49"/>
      <c r="OBD345" s="49"/>
      <c r="OBE345" s="49"/>
      <c r="OBF345" s="49"/>
      <c r="OBG345" s="49"/>
      <c r="OBH345" s="49"/>
      <c r="OBI345" s="49"/>
      <c r="OBJ345" s="49"/>
      <c r="OBK345" s="49"/>
      <c r="OBL345" s="49"/>
      <c r="OBM345" s="49"/>
      <c r="OBN345" s="49"/>
      <c r="OBO345" s="49"/>
      <c r="OBP345" s="49"/>
      <c r="OBQ345" s="49"/>
      <c r="OBR345" s="49"/>
      <c r="OBS345" s="49"/>
      <c r="OBT345" s="49"/>
      <c r="OBU345" s="49"/>
      <c r="OBV345" s="49"/>
      <c r="OBW345" s="49"/>
      <c r="OBX345" s="49"/>
      <c r="OBY345" s="49"/>
      <c r="OBZ345" s="49"/>
      <c r="OCA345" s="49"/>
      <c r="OCB345" s="49"/>
      <c r="OCC345" s="49"/>
      <c r="OCD345" s="49"/>
      <c r="OCE345" s="49"/>
      <c r="OCF345" s="49"/>
      <c r="OCG345" s="49"/>
      <c r="OCH345" s="49"/>
      <c r="OCI345" s="49"/>
      <c r="OCJ345" s="49"/>
      <c r="OCK345" s="49"/>
      <c r="OCL345" s="49"/>
      <c r="OCM345" s="49"/>
      <c r="OCN345" s="49"/>
      <c r="OCO345" s="49"/>
      <c r="OCP345" s="49"/>
      <c r="OCQ345" s="49"/>
      <c r="OCR345" s="49"/>
      <c r="OCS345" s="49"/>
      <c r="OCT345" s="49"/>
      <c r="OCU345" s="49"/>
      <c r="OCV345" s="49"/>
      <c r="OCW345" s="49"/>
      <c r="OCX345" s="49"/>
      <c r="OCY345" s="49"/>
      <c r="OCZ345" s="49"/>
      <c r="ODA345" s="49"/>
      <c r="ODB345" s="49"/>
      <c r="ODC345" s="49"/>
      <c r="ODD345" s="49"/>
      <c r="ODE345" s="49"/>
      <c r="ODF345" s="49"/>
      <c r="ODG345" s="49"/>
      <c r="ODH345" s="49"/>
      <c r="ODI345" s="49"/>
      <c r="ODJ345" s="49"/>
      <c r="ODK345" s="49"/>
      <c r="ODL345" s="49"/>
      <c r="ODM345" s="49"/>
      <c r="ODN345" s="49"/>
      <c r="ODO345" s="49"/>
      <c r="ODP345" s="49"/>
      <c r="ODQ345" s="49"/>
      <c r="ODR345" s="49"/>
      <c r="ODS345" s="49"/>
      <c r="ODT345" s="49"/>
      <c r="ODU345" s="49"/>
      <c r="ODV345" s="49"/>
      <c r="ODW345" s="49"/>
      <c r="ODX345" s="49"/>
      <c r="ODY345" s="49"/>
      <c r="ODZ345" s="49"/>
      <c r="OEA345" s="49"/>
      <c r="OEB345" s="49"/>
      <c r="OEC345" s="49"/>
      <c r="OED345" s="49"/>
      <c r="OEE345" s="49"/>
      <c r="OEF345" s="49"/>
      <c r="OEG345" s="49"/>
      <c r="OEH345" s="49"/>
      <c r="OEI345" s="49"/>
      <c r="OEJ345" s="49"/>
      <c r="OEK345" s="49"/>
      <c r="OEL345" s="49"/>
      <c r="OEM345" s="49"/>
      <c r="OEN345" s="49"/>
      <c r="OEO345" s="49"/>
      <c r="OEP345" s="49"/>
      <c r="OEQ345" s="49"/>
      <c r="OER345" s="49"/>
      <c r="OES345" s="49"/>
      <c r="OET345" s="49"/>
      <c r="OEU345" s="49"/>
      <c r="OEV345" s="49"/>
      <c r="OEW345" s="49"/>
      <c r="OEX345" s="49"/>
      <c r="OEY345" s="49"/>
      <c r="OEZ345" s="49"/>
      <c r="OFA345" s="49"/>
      <c r="OFB345" s="49"/>
      <c r="OFC345" s="49"/>
      <c r="OFD345" s="49"/>
      <c r="OFE345" s="49"/>
      <c r="OFF345" s="49"/>
      <c r="OFG345" s="49"/>
      <c r="OFH345" s="49"/>
      <c r="OFI345" s="49"/>
      <c r="OFJ345" s="49"/>
      <c r="OFK345" s="49"/>
      <c r="OFL345" s="49"/>
      <c r="OFM345" s="49"/>
      <c r="OFN345" s="49"/>
      <c r="OFO345" s="49"/>
      <c r="OFP345" s="49"/>
      <c r="OFQ345" s="49"/>
      <c r="OFR345" s="49"/>
      <c r="OFS345" s="49"/>
      <c r="OFT345" s="49"/>
      <c r="OFU345" s="49"/>
      <c r="OFV345" s="49"/>
      <c r="OFW345" s="49"/>
      <c r="OFX345" s="49"/>
      <c r="OFY345" s="49"/>
      <c r="OFZ345" s="49"/>
      <c r="OGA345" s="49"/>
      <c r="OGB345" s="49"/>
      <c r="OGC345" s="49"/>
      <c r="OGD345" s="49"/>
      <c r="OGE345" s="49"/>
      <c r="OGF345" s="49"/>
      <c r="OGG345" s="49"/>
      <c r="OGH345" s="49"/>
      <c r="OGI345" s="49"/>
      <c r="OGJ345" s="49"/>
      <c r="OGK345" s="49"/>
      <c r="OGL345" s="49"/>
      <c r="OGM345" s="49"/>
      <c r="OGN345" s="49"/>
      <c r="OGO345" s="49"/>
      <c r="OGP345" s="49"/>
      <c r="OGQ345" s="49"/>
      <c r="OGR345" s="49"/>
      <c r="OGS345" s="49"/>
      <c r="OGT345" s="49"/>
      <c r="OGU345" s="49"/>
      <c r="OGV345" s="49"/>
      <c r="OGW345" s="49"/>
      <c r="OGX345" s="49"/>
      <c r="OGY345" s="49"/>
      <c r="OGZ345" s="49"/>
      <c r="OHA345" s="49"/>
      <c r="OHB345" s="49"/>
      <c r="OHC345" s="49"/>
      <c r="OHD345" s="49"/>
      <c r="OHE345" s="49"/>
      <c r="OHF345" s="49"/>
      <c r="OHG345" s="49"/>
      <c r="OHH345" s="49"/>
      <c r="OHI345" s="49"/>
      <c r="OHJ345" s="49"/>
      <c r="OHK345" s="49"/>
      <c r="OHL345" s="49"/>
      <c r="OHM345" s="49"/>
      <c r="OHN345" s="49"/>
      <c r="OHO345" s="49"/>
      <c r="OHP345" s="49"/>
      <c r="OHQ345" s="49"/>
      <c r="OHR345" s="49"/>
      <c r="OHS345" s="49"/>
      <c r="OHT345" s="49"/>
      <c r="OHU345" s="49"/>
      <c r="OHV345" s="49"/>
      <c r="OHW345" s="49"/>
      <c r="OHX345" s="49"/>
      <c r="OHY345" s="49"/>
      <c r="OHZ345" s="49"/>
      <c r="OIA345" s="49"/>
      <c r="OIB345" s="49"/>
      <c r="OIC345" s="49"/>
      <c r="OID345" s="49"/>
      <c r="OIE345" s="49"/>
      <c r="OIF345" s="49"/>
      <c r="OIG345" s="49"/>
      <c r="OIH345" s="49"/>
      <c r="OII345" s="49"/>
      <c r="OIJ345" s="49"/>
      <c r="OIK345" s="49"/>
      <c r="OIL345" s="49"/>
      <c r="OIM345" s="49"/>
      <c r="OIN345" s="49"/>
      <c r="OIO345" s="49"/>
      <c r="OIP345" s="49"/>
      <c r="OIQ345" s="49"/>
      <c r="OIR345" s="49"/>
      <c r="OIS345" s="49"/>
      <c r="OIT345" s="49"/>
      <c r="OIU345" s="49"/>
      <c r="OIV345" s="49"/>
      <c r="OIW345" s="49"/>
      <c r="OIX345" s="49"/>
      <c r="OIY345" s="49"/>
      <c r="OIZ345" s="49"/>
      <c r="OJA345" s="49"/>
      <c r="OJB345" s="49"/>
      <c r="OJC345" s="49"/>
      <c r="OJD345" s="49"/>
      <c r="OJE345" s="49"/>
      <c r="OJF345" s="49"/>
      <c r="OJG345" s="49"/>
      <c r="OJH345" s="49"/>
      <c r="OJI345" s="49"/>
      <c r="OJJ345" s="49"/>
      <c r="OJK345" s="49"/>
      <c r="OJL345" s="49"/>
      <c r="OJM345" s="49"/>
      <c r="OJN345" s="49"/>
      <c r="OJO345" s="49"/>
      <c r="OJP345" s="49"/>
      <c r="OJQ345" s="49"/>
      <c r="OJR345" s="49"/>
      <c r="OJS345" s="49"/>
      <c r="OJT345" s="49"/>
      <c r="OJU345" s="49"/>
      <c r="OJV345" s="49"/>
      <c r="OJW345" s="49"/>
      <c r="OJX345" s="49"/>
      <c r="OJY345" s="49"/>
      <c r="OJZ345" s="49"/>
      <c r="OKA345" s="49"/>
      <c r="OKB345" s="49"/>
      <c r="OKC345" s="49"/>
      <c r="OKD345" s="49"/>
      <c r="OKE345" s="49"/>
      <c r="OKF345" s="49"/>
      <c r="OKG345" s="49"/>
      <c r="OKH345" s="49"/>
      <c r="OKI345" s="49"/>
      <c r="OKJ345" s="49"/>
      <c r="OKK345" s="49"/>
      <c r="OKL345" s="49"/>
      <c r="OKM345" s="49"/>
      <c r="OKN345" s="49"/>
      <c r="OKO345" s="49"/>
      <c r="OKP345" s="49"/>
      <c r="OKQ345" s="49"/>
      <c r="OKR345" s="49"/>
      <c r="OKS345" s="49"/>
      <c r="OKT345" s="49"/>
      <c r="OKU345" s="49"/>
      <c r="OKV345" s="49"/>
      <c r="OKW345" s="49"/>
      <c r="OKX345" s="49"/>
      <c r="OKY345" s="49"/>
      <c r="OKZ345" s="49"/>
      <c r="OLA345" s="49"/>
      <c r="OLB345" s="49"/>
      <c r="OLC345" s="49"/>
      <c r="OLD345" s="49"/>
      <c r="OLE345" s="49"/>
      <c r="OLF345" s="49"/>
      <c r="OLG345" s="49"/>
      <c r="OLH345" s="49"/>
      <c r="OLI345" s="49"/>
      <c r="OLJ345" s="49"/>
      <c r="OLK345" s="49"/>
      <c r="OLL345" s="49"/>
      <c r="OLM345" s="49"/>
      <c r="OLN345" s="49"/>
      <c r="OLO345" s="49"/>
      <c r="OLP345" s="49"/>
      <c r="OLQ345" s="49"/>
      <c r="OLR345" s="49"/>
      <c r="OLS345" s="49"/>
      <c r="OLT345" s="49"/>
      <c r="OLU345" s="49"/>
      <c r="OLV345" s="49"/>
      <c r="OLW345" s="49"/>
      <c r="OLX345" s="49"/>
      <c r="OLY345" s="49"/>
      <c r="OLZ345" s="49"/>
      <c r="OMA345" s="49"/>
      <c r="OMB345" s="49"/>
      <c r="OMC345" s="49"/>
      <c r="OMD345" s="49"/>
      <c r="OME345" s="49"/>
      <c r="OMF345" s="49"/>
      <c r="OMG345" s="49"/>
      <c r="OMH345" s="49"/>
      <c r="OMI345" s="49"/>
      <c r="OMJ345" s="49"/>
      <c r="OMK345" s="49"/>
      <c r="OML345" s="49"/>
      <c r="OMM345" s="49"/>
      <c r="OMN345" s="49"/>
      <c r="OMO345" s="49"/>
      <c r="OMP345" s="49"/>
      <c r="OMQ345" s="49"/>
      <c r="OMR345" s="49"/>
      <c r="OMS345" s="49"/>
      <c r="OMT345" s="49"/>
      <c r="OMU345" s="49"/>
      <c r="OMV345" s="49"/>
      <c r="OMW345" s="49"/>
      <c r="OMX345" s="49"/>
      <c r="OMY345" s="49"/>
      <c r="OMZ345" s="49"/>
      <c r="ONA345" s="49"/>
      <c r="ONB345" s="49"/>
      <c r="ONC345" s="49"/>
      <c r="OND345" s="49"/>
      <c r="ONE345" s="49"/>
      <c r="ONF345" s="49"/>
      <c r="ONG345" s="49"/>
      <c r="ONH345" s="49"/>
      <c r="ONI345" s="49"/>
      <c r="ONJ345" s="49"/>
      <c r="ONK345" s="49"/>
      <c r="ONL345" s="49"/>
      <c r="ONM345" s="49"/>
      <c r="ONN345" s="49"/>
      <c r="ONO345" s="49"/>
      <c r="ONP345" s="49"/>
      <c r="ONQ345" s="49"/>
      <c r="ONR345" s="49"/>
      <c r="ONS345" s="49"/>
      <c r="ONT345" s="49"/>
      <c r="ONU345" s="49"/>
      <c r="ONV345" s="49"/>
      <c r="ONW345" s="49"/>
      <c r="ONX345" s="49"/>
      <c r="ONY345" s="49"/>
      <c r="ONZ345" s="49"/>
      <c r="OOA345" s="49"/>
      <c r="OOB345" s="49"/>
      <c r="OOC345" s="49"/>
      <c r="OOD345" s="49"/>
      <c r="OOE345" s="49"/>
      <c r="OOF345" s="49"/>
      <c r="OOG345" s="49"/>
      <c r="OOH345" s="49"/>
      <c r="OOI345" s="49"/>
      <c r="OOJ345" s="49"/>
      <c r="OOK345" s="49"/>
      <c r="OOL345" s="49"/>
      <c r="OOM345" s="49"/>
      <c r="OON345" s="49"/>
      <c r="OOO345" s="49"/>
      <c r="OOP345" s="49"/>
      <c r="OOQ345" s="49"/>
      <c r="OOR345" s="49"/>
      <c r="OOS345" s="49"/>
      <c r="OOT345" s="49"/>
      <c r="OOU345" s="49"/>
      <c r="OOV345" s="49"/>
      <c r="OOW345" s="49"/>
      <c r="OOX345" s="49"/>
      <c r="OOY345" s="49"/>
      <c r="OOZ345" s="49"/>
      <c r="OPA345" s="49"/>
      <c r="OPB345" s="49"/>
      <c r="OPC345" s="49"/>
      <c r="OPD345" s="49"/>
      <c r="OPE345" s="49"/>
      <c r="OPF345" s="49"/>
      <c r="OPG345" s="49"/>
      <c r="OPH345" s="49"/>
      <c r="OPI345" s="49"/>
      <c r="OPJ345" s="49"/>
      <c r="OPK345" s="49"/>
      <c r="OPL345" s="49"/>
      <c r="OPM345" s="49"/>
      <c r="OPN345" s="49"/>
      <c r="OPO345" s="49"/>
      <c r="OPP345" s="49"/>
      <c r="OPQ345" s="49"/>
      <c r="OPR345" s="49"/>
      <c r="OPS345" s="49"/>
      <c r="OPT345" s="49"/>
      <c r="OPU345" s="49"/>
      <c r="OPV345" s="49"/>
      <c r="OPW345" s="49"/>
      <c r="OPX345" s="49"/>
      <c r="OPY345" s="49"/>
      <c r="OPZ345" s="49"/>
      <c r="OQA345" s="49"/>
      <c r="OQB345" s="49"/>
      <c r="OQC345" s="49"/>
      <c r="OQD345" s="49"/>
      <c r="OQE345" s="49"/>
      <c r="OQF345" s="49"/>
      <c r="OQG345" s="49"/>
      <c r="OQH345" s="49"/>
      <c r="OQI345" s="49"/>
      <c r="OQJ345" s="49"/>
      <c r="OQK345" s="49"/>
      <c r="OQL345" s="49"/>
      <c r="OQM345" s="49"/>
      <c r="OQN345" s="49"/>
      <c r="OQO345" s="49"/>
      <c r="OQP345" s="49"/>
      <c r="OQQ345" s="49"/>
      <c r="OQR345" s="49"/>
      <c r="OQS345" s="49"/>
      <c r="OQT345" s="49"/>
      <c r="OQU345" s="49"/>
      <c r="OQV345" s="49"/>
      <c r="OQW345" s="49"/>
      <c r="OQX345" s="49"/>
      <c r="OQY345" s="49"/>
      <c r="OQZ345" s="49"/>
      <c r="ORA345" s="49"/>
      <c r="ORB345" s="49"/>
      <c r="ORC345" s="49"/>
      <c r="ORD345" s="49"/>
      <c r="ORE345" s="49"/>
      <c r="ORF345" s="49"/>
      <c r="ORG345" s="49"/>
      <c r="ORH345" s="49"/>
      <c r="ORI345" s="49"/>
      <c r="ORJ345" s="49"/>
      <c r="ORK345" s="49"/>
      <c r="ORL345" s="49"/>
      <c r="ORM345" s="49"/>
      <c r="ORN345" s="49"/>
      <c r="ORO345" s="49"/>
      <c r="ORP345" s="49"/>
      <c r="ORQ345" s="49"/>
      <c r="ORR345" s="49"/>
      <c r="ORS345" s="49"/>
      <c r="ORT345" s="49"/>
      <c r="ORU345" s="49"/>
      <c r="ORV345" s="49"/>
      <c r="ORW345" s="49"/>
      <c r="ORX345" s="49"/>
      <c r="ORY345" s="49"/>
      <c r="ORZ345" s="49"/>
      <c r="OSA345" s="49"/>
      <c r="OSB345" s="49"/>
      <c r="OSC345" s="49"/>
      <c r="OSD345" s="49"/>
      <c r="OSE345" s="49"/>
      <c r="OSF345" s="49"/>
      <c r="OSG345" s="49"/>
      <c r="OSH345" s="49"/>
      <c r="OSI345" s="49"/>
      <c r="OSJ345" s="49"/>
      <c r="OSK345" s="49"/>
      <c r="OSL345" s="49"/>
      <c r="OSM345" s="49"/>
      <c r="OSN345" s="49"/>
      <c r="OSO345" s="49"/>
      <c r="OSP345" s="49"/>
      <c r="OSQ345" s="49"/>
      <c r="OSR345" s="49"/>
      <c r="OSS345" s="49"/>
      <c r="OST345" s="49"/>
      <c r="OSU345" s="49"/>
      <c r="OSV345" s="49"/>
      <c r="OSW345" s="49"/>
      <c r="OSX345" s="49"/>
      <c r="OSY345" s="49"/>
      <c r="OSZ345" s="49"/>
      <c r="OTA345" s="49"/>
      <c r="OTB345" s="49"/>
      <c r="OTC345" s="49"/>
      <c r="OTD345" s="49"/>
      <c r="OTE345" s="49"/>
      <c r="OTF345" s="49"/>
      <c r="OTG345" s="49"/>
      <c r="OTH345" s="49"/>
      <c r="OTI345" s="49"/>
      <c r="OTJ345" s="49"/>
      <c r="OTK345" s="49"/>
      <c r="OTL345" s="49"/>
      <c r="OTM345" s="49"/>
      <c r="OTN345" s="49"/>
      <c r="OTO345" s="49"/>
      <c r="OTP345" s="49"/>
      <c r="OTQ345" s="49"/>
      <c r="OTR345" s="49"/>
      <c r="OTS345" s="49"/>
      <c r="OTT345" s="49"/>
      <c r="OTU345" s="49"/>
      <c r="OTV345" s="49"/>
      <c r="OTW345" s="49"/>
      <c r="OTX345" s="49"/>
      <c r="OTY345" s="49"/>
      <c r="OTZ345" s="49"/>
      <c r="OUA345" s="49"/>
      <c r="OUB345" s="49"/>
      <c r="OUC345" s="49"/>
      <c r="OUD345" s="49"/>
      <c r="OUE345" s="49"/>
      <c r="OUF345" s="49"/>
      <c r="OUG345" s="49"/>
      <c r="OUH345" s="49"/>
      <c r="OUI345" s="49"/>
      <c r="OUJ345" s="49"/>
      <c r="OUK345" s="49"/>
      <c r="OUL345" s="49"/>
      <c r="OUM345" s="49"/>
      <c r="OUN345" s="49"/>
      <c r="OUO345" s="49"/>
      <c r="OUP345" s="49"/>
      <c r="OUQ345" s="49"/>
      <c r="OUR345" s="49"/>
      <c r="OUS345" s="49"/>
      <c r="OUT345" s="49"/>
      <c r="OUU345" s="49"/>
      <c r="OUV345" s="49"/>
      <c r="OUW345" s="49"/>
      <c r="OUX345" s="49"/>
      <c r="OUY345" s="49"/>
      <c r="OUZ345" s="49"/>
      <c r="OVA345" s="49"/>
      <c r="OVB345" s="49"/>
      <c r="OVC345" s="49"/>
      <c r="OVD345" s="49"/>
      <c r="OVE345" s="49"/>
      <c r="OVF345" s="49"/>
      <c r="OVG345" s="49"/>
      <c r="OVH345" s="49"/>
      <c r="OVI345" s="49"/>
      <c r="OVJ345" s="49"/>
      <c r="OVK345" s="49"/>
      <c r="OVL345" s="49"/>
      <c r="OVM345" s="49"/>
      <c r="OVN345" s="49"/>
      <c r="OVO345" s="49"/>
      <c r="OVP345" s="49"/>
      <c r="OVQ345" s="49"/>
      <c r="OVR345" s="49"/>
      <c r="OVS345" s="49"/>
      <c r="OVT345" s="49"/>
      <c r="OVU345" s="49"/>
      <c r="OVV345" s="49"/>
      <c r="OVW345" s="49"/>
      <c r="OVX345" s="49"/>
      <c r="OVY345" s="49"/>
      <c r="OVZ345" s="49"/>
      <c r="OWA345" s="49"/>
      <c r="OWB345" s="49"/>
      <c r="OWC345" s="49"/>
      <c r="OWD345" s="49"/>
      <c r="OWE345" s="49"/>
      <c r="OWF345" s="49"/>
      <c r="OWG345" s="49"/>
      <c r="OWH345" s="49"/>
      <c r="OWI345" s="49"/>
      <c r="OWJ345" s="49"/>
      <c r="OWK345" s="49"/>
      <c r="OWL345" s="49"/>
      <c r="OWM345" s="49"/>
      <c r="OWN345" s="49"/>
      <c r="OWO345" s="49"/>
      <c r="OWP345" s="49"/>
      <c r="OWQ345" s="49"/>
      <c r="OWR345" s="49"/>
      <c r="OWS345" s="49"/>
      <c r="OWT345" s="49"/>
      <c r="OWU345" s="49"/>
      <c r="OWV345" s="49"/>
      <c r="OWW345" s="49"/>
      <c r="OWX345" s="49"/>
      <c r="OWY345" s="49"/>
      <c r="OWZ345" s="49"/>
      <c r="OXA345" s="49"/>
      <c r="OXB345" s="49"/>
      <c r="OXC345" s="49"/>
      <c r="OXD345" s="49"/>
      <c r="OXE345" s="49"/>
      <c r="OXF345" s="49"/>
      <c r="OXG345" s="49"/>
      <c r="OXH345" s="49"/>
      <c r="OXI345" s="49"/>
      <c r="OXJ345" s="49"/>
      <c r="OXK345" s="49"/>
      <c r="OXL345" s="49"/>
      <c r="OXM345" s="49"/>
      <c r="OXN345" s="49"/>
      <c r="OXO345" s="49"/>
      <c r="OXP345" s="49"/>
      <c r="OXQ345" s="49"/>
      <c r="OXR345" s="49"/>
      <c r="OXS345" s="49"/>
      <c r="OXT345" s="49"/>
      <c r="OXU345" s="49"/>
      <c r="OXV345" s="49"/>
      <c r="OXW345" s="49"/>
      <c r="OXX345" s="49"/>
      <c r="OXY345" s="49"/>
      <c r="OXZ345" s="49"/>
      <c r="OYA345" s="49"/>
      <c r="OYB345" s="49"/>
      <c r="OYC345" s="49"/>
      <c r="OYD345" s="49"/>
      <c r="OYE345" s="49"/>
      <c r="OYF345" s="49"/>
      <c r="OYG345" s="49"/>
      <c r="OYH345" s="49"/>
      <c r="OYI345" s="49"/>
      <c r="OYJ345" s="49"/>
      <c r="OYK345" s="49"/>
      <c r="OYL345" s="49"/>
      <c r="OYM345" s="49"/>
      <c r="OYN345" s="49"/>
      <c r="OYO345" s="49"/>
      <c r="OYP345" s="49"/>
      <c r="OYQ345" s="49"/>
      <c r="OYR345" s="49"/>
      <c r="OYS345" s="49"/>
      <c r="OYT345" s="49"/>
      <c r="OYU345" s="49"/>
      <c r="OYV345" s="49"/>
      <c r="OYW345" s="49"/>
      <c r="OYX345" s="49"/>
      <c r="OYY345" s="49"/>
      <c r="OYZ345" s="49"/>
      <c r="OZA345" s="49"/>
      <c r="OZB345" s="49"/>
      <c r="OZC345" s="49"/>
      <c r="OZD345" s="49"/>
      <c r="OZE345" s="49"/>
      <c r="OZF345" s="49"/>
      <c r="OZG345" s="49"/>
      <c r="OZH345" s="49"/>
      <c r="OZI345" s="49"/>
      <c r="OZJ345" s="49"/>
      <c r="OZK345" s="49"/>
      <c r="OZL345" s="49"/>
      <c r="OZM345" s="49"/>
      <c r="OZN345" s="49"/>
      <c r="OZO345" s="49"/>
      <c r="OZP345" s="49"/>
      <c r="OZQ345" s="49"/>
      <c r="OZR345" s="49"/>
      <c r="OZS345" s="49"/>
      <c r="OZT345" s="49"/>
      <c r="OZU345" s="49"/>
      <c r="OZV345" s="49"/>
      <c r="OZW345" s="49"/>
      <c r="OZX345" s="49"/>
      <c r="OZY345" s="49"/>
      <c r="OZZ345" s="49"/>
      <c r="PAA345" s="49"/>
      <c r="PAB345" s="49"/>
      <c r="PAC345" s="49"/>
      <c r="PAD345" s="49"/>
      <c r="PAE345" s="49"/>
      <c r="PAF345" s="49"/>
      <c r="PAG345" s="49"/>
      <c r="PAH345" s="49"/>
      <c r="PAI345" s="49"/>
      <c r="PAJ345" s="49"/>
      <c r="PAK345" s="49"/>
      <c r="PAL345" s="49"/>
      <c r="PAM345" s="49"/>
      <c r="PAN345" s="49"/>
      <c r="PAO345" s="49"/>
      <c r="PAP345" s="49"/>
      <c r="PAQ345" s="49"/>
      <c r="PAR345" s="49"/>
      <c r="PAS345" s="49"/>
      <c r="PAT345" s="49"/>
      <c r="PAU345" s="49"/>
      <c r="PAV345" s="49"/>
      <c r="PAW345" s="49"/>
      <c r="PAX345" s="49"/>
      <c r="PAY345" s="49"/>
      <c r="PAZ345" s="49"/>
      <c r="PBA345" s="49"/>
      <c r="PBB345" s="49"/>
      <c r="PBC345" s="49"/>
      <c r="PBD345" s="49"/>
      <c r="PBE345" s="49"/>
      <c r="PBF345" s="49"/>
      <c r="PBG345" s="49"/>
      <c r="PBH345" s="49"/>
      <c r="PBI345" s="49"/>
      <c r="PBJ345" s="49"/>
      <c r="PBK345" s="49"/>
      <c r="PBL345" s="49"/>
      <c r="PBM345" s="49"/>
      <c r="PBN345" s="49"/>
      <c r="PBO345" s="49"/>
      <c r="PBP345" s="49"/>
      <c r="PBQ345" s="49"/>
      <c r="PBR345" s="49"/>
      <c r="PBS345" s="49"/>
      <c r="PBT345" s="49"/>
      <c r="PBU345" s="49"/>
      <c r="PBV345" s="49"/>
      <c r="PBW345" s="49"/>
      <c r="PBX345" s="49"/>
      <c r="PBY345" s="49"/>
      <c r="PBZ345" s="49"/>
      <c r="PCA345" s="49"/>
      <c r="PCB345" s="49"/>
      <c r="PCC345" s="49"/>
      <c r="PCD345" s="49"/>
      <c r="PCE345" s="49"/>
      <c r="PCF345" s="49"/>
      <c r="PCG345" s="49"/>
      <c r="PCH345" s="49"/>
      <c r="PCI345" s="49"/>
      <c r="PCJ345" s="49"/>
      <c r="PCK345" s="49"/>
      <c r="PCL345" s="49"/>
      <c r="PCM345" s="49"/>
      <c r="PCN345" s="49"/>
      <c r="PCO345" s="49"/>
      <c r="PCP345" s="49"/>
      <c r="PCQ345" s="49"/>
      <c r="PCR345" s="49"/>
      <c r="PCS345" s="49"/>
      <c r="PCT345" s="49"/>
      <c r="PCU345" s="49"/>
      <c r="PCV345" s="49"/>
      <c r="PCW345" s="49"/>
      <c r="PCX345" s="49"/>
      <c r="PCY345" s="49"/>
      <c r="PCZ345" s="49"/>
      <c r="PDA345" s="49"/>
      <c r="PDB345" s="49"/>
      <c r="PDC345" s="49"/>
      <c r="PDD345" s="49"/>
      <c r="PDE345" s="49"/>
      <c r="PDF345" s="49"/>
      <c r="PDG345" s="49"/>
      <c r="PDH345" s="49"/>
      <c r="PDI345" s="49"/>
      <c r="PDJ345" s="49"/>
      <c r="PDK345" s="49"/>
      <c r="PDL345" s="49"/>
      <c r="PDM345" s="49"/>
      <c r="PDN345" s="49"/>
      <c r="PDO345" s="49"/>
      <c r="PDP345" s="49"/>
      <c r="PDQ345" s="49"/>
      <c r="PDR345" s="49"/>
      <c r="PDS345" s="49"/>
      <c r="PDT345" s="49"/>
      <c r="PDU345" s="49"/>
      <c r="PDV345" s="49"/>
      <c r="PDW345" s="49"/>
      <c r="PDX345" s="49"/>
      <c r="PDY345" s="49"/>
      <c r="PDZ345" s="49"/>
      <c r="PEA345" s="49"/>
      <c r="PEB345" s="49"/>
      <c r="PEC345" s="49"/>
      <c r="PED345" s="49"/>
      <c r="PEE345" s="49"/>
      <c r="PEF345" s="49"/>
      <c r="PEG345" s="49"/>
      <c r="PEH345" s="49"/>
      <c r="PEI345" s="49"/>
      <c r="PEJ345" s="49"/>
      <c r="PEK345" s="49"/>
      <c r="PEL345" s="49"/>
      <c r="PEM345" s="49"/>
      <c r="PEN345" s="49"/>
      <c r="PEO345" s="49"/>
      <c r="PEP345" s="49"/>
      <c r="PEQ345" s="49"/>
      <c r="PER345" s="49"/>
      <c r="PES345" s="49"/>
      <c r="PET345" s="49"/>
      <c r="PEU345" s="49"/>
      <c r="PEV345" s="49"/>
      <c r="PEW345" s="49"/>
      <c r="PEX345" s="49"/>
      <c r="PEY345" s="49"/>
      <c r="PEZ345" s="49"/>
      <c r="PFA345" s="49"/>
      <c r="PFB345" s="49"/>
      <c r="PFC345" s="49"/>
      <c r="PFD345" s="49"/>
      <c r="PFE345" s="49"/>
      <c r="PFF345" s="49"/>
      <c r="PFG345" s="49"/>
      <c r="PFH345" s="49"/>
      <c r="PFI345" s="49"/>
      <c r="PFJ345" s="49"/>
      <c r="PFK345" s="49"/>
      <c r="PFL345" s="49"/>
      <c r="PFM345" s="49"/>
      <c r="PFN345" s="49"/>
      <c r="PFO345" s="49"/>
      <c r="PFP345" s="49"/>
      <c r="PFQ345" s="49"/>
      <c r="PFR345" s="49"/>
      <c r="PFS345" s="49"/>
      <c r="PFT345" s="49"/>
      <c r="PFU345" s="49"/>
      <c r="PFV345" s="49"/>
      <c r="PFW345" s="49"/>
      <c r="PFX345" s="49"/>
      <c r="PFY345" s="49"/>
      <c r="PFZ345" s="49"/>
      <c r="PGA345" s="49"/>
      <c r="PGB345" s="49"/>
      <c r="PGC345" s="49"/>
      <c r="PGD345" s="49"/>
      <c r="PGE345" s="49"/>
      <c r="PGF345" s="49"/>
      <c r="PGG345" s="49"/>
      <c r="PGH345" s="49"/>
      <c r="PGI345" s="49"/>
      <c r="PGJ345" s="49"/>
      <c r="PGK345" s="49"/>
      <c r="PGL345" s="49"/>
      <c r="PGM345" s="49"/>
      <c r="PGN345" s="49"/>
      <c r="PGO345" s="49"/>
      <c r="PGP345" s="49"/>
      <c r="PGQ345" s="49"/>
      <c r="PGR345" s="49"/>
      <c r="PGS345" s="49"/>
      <c r="PGT345" s="49"/>
      <c r="PGU345" s="49"/>
      <c r="PGV345" s="49"/>
      <c r="PGW345" s="49"/>
      <c r="PGX345" s="49"/>
      <c r="PGY345" s="49"/>
      <c r="PGZ345" s="49"/>
      <c r="PHA345" s="49"/>
      <c r="PHB345" s="49"/>
      <c r="PHC345" s="49"/>
      <c r="PHD345" s="49"/>
      <c r="PHE345" s="49"/>
      <c r="PHF345" s="49"/>
      <c r="PHG345" s="49"/>
      <c r="PHH345" s="49"/>
      <c r="PHI345" s="49"/>
      <c r="PHJ345" s="49"/>
      <c r="PHK345" s="49"/>
      <c r="PHL345" s="49"/>
      <c r="PHM345" s="49"/>
      <c r="PHN345" s="49"/>
      <c r="PHO345" s="49"/>
      <c r="PHP345" s="49"/>
      <c r="PHQ345" s="49"/>
      <c r="PHR345" s="49"/>
      <c r="PHS345" s="49"/>
      <c r="PHT345" s="49"/>
      <c r="PHU345" s="49"/>
      <c r="PHV345" s="49"/>
      <c r="PHW345" s="49"/>
      <c r="PHX345" s="49"/>
      <c r="PHY345" s="49"/>
      <c r="PHZ345" s="49"/>
      <c r="PIA345" s="49"/>
      <c r="PIB345" s="49"/>
      <c r="PIC345" s="49"/>
      <c r="PID345" s="49"/>
      <c r="PIE345" s="49"/>
      <c r="PIF345" s="49"/>
      <c r="PIG345" s="49"/>
      <c r="PIH345" s="49"/>
      <c r="PII345" s="49"/>
      <c r="PIJ345" s="49"/>
      <c r="PIK345" s="49"/>
      <c r="PIL345" s="49"/>
      <c r="PIM345" s="49"/>
      <c r="PIN345" s="49"/>
      <c r="PIO345" s="49"/>
      <c r="PIP345" s="49"/>
      <c r="PIQ345" s="49"/>
      <c r="PIR345" s="49"/>
      <c r="PIS345" s="49"/>
      <c r="PIT345" s="49"/>
      <c r="PIU345" s="49"/>
      <c r="PIV345" s="49"/>
      <c r="PIW345" s="49"/>
      <c r="PIX345" s="49"/>
      <c r="PIY345" s="49"/>
      <c r="PIZ345" s="49"/>
      <c r="PJA345" s="49"/>
      <c r="PJB345" s="49"/>
      <c r="PJC345" s="49"/>
      <c r="PJD345" s="49"/>
      <c r="PJE345" s="49"/>
      <c r="PJF345" s="49"/>
      <c r="PJG345" s="49"/>
      <c r="PJH345" s="49"/>
      <c r="PJI345" s="49"/>
      <c r="PJJ345" s="49"/>
      <c r="PJK345" s="49"/>
      <c r="PJL345" s="49"/>
      <c r="PJM345" s="49"/>
      <c r="PJN345" s="49"/>
      <c r="PJO345" s="49"/>
      <c r="PJP345" s="49"/>
      <c r="PJQ345" s="49"/>
      <c r="PJR345" s="49"/>
      <c r="PJS345" s="49"/>
      <c r="PJT345" s="49"/>
      <c r="PJU345" s="49"/>
      <c r="PJV345" s="49"/>
      <c r="PJW345" s="49"/>
      <c r="PJX345" s="49"/>
      <c r="PJY345" s="49"/>
      <c r="PJZ345" s="49"/>
      <c r="PKA345" s="49"/>
      <c r="PKB345" s="49"/>
      <c r="PKC345" s="49"/>
      <c r="PKD345" s="49"/>
      <c r="PKE345" s="49"/>
      <c r="PKF345" s="49"/>
      <c r="PKG345" s="49"/>
      <c r="PKH345" s="49"/>
      <c r="PKI345" s="49"/>
      <c r="PKJ345" s="49"/>
      <c r="PKK345" s="49"/>
      <c r="PKL345" s="49"/>
      <c r="PKM345" s="49"/>
      <c r="PKN345" s="49"/>
      <c r="PKO345" s="49"/>
      <c r="PKP345" s="49"/>
      <c r="PKQ345" s="49"/>
      <c r="PKR345" s="49"/>
      <c r="PKS345" s="49"/>
      <c r="PKT345" s="49"/>
      <c r="PKU345" s="49"/>
      <c r="PKV345" s="49"/>
      <c r="PKW345" s="49"/>
      <c r="PKX345" s="49"/>
      <c r="PKY345" s="49"/>
      <c r="PKZ345" s="49"/>
      <c r="PLA345" s="49"/>
      <c r="PLB345" s="49"/>
      <c r="PLC345" s="49"/>
      <c r="PLD345" s="49"/>
      <c r="PLE345" s="49"/>
      <c r="PLF345" s="49"/>
      <c r="PLG345" s="49"/>
      <c r="PLH345" s="49"/>
      <c r="PLI345" s="49"/>
      <c r="PLJ345" s="49"/>
      <c r="PLK345" s="49"/>
      <c r="PLL345" s="49"/>
      <c r="PLM345" s="49"/>
      <c r="PLN345" s="49"/>
      <c r="PLO345" s="49"/>
      <c r="PLP345" s="49"/>
      <c r="PLQ345" s="49"/>
      <c r="PLR345" s="49"/>
      <c r="PLS345" s="49"/>
      <c r="PLT345" s="49"/>
      <c r="PLU345" s="49"/>
      <c r="PLV345" s="49"/>
      <c r="PLW345" s="49"/>
      <c r="PLX345" s="49"/>
      <c r="PLY345" s="49"/>
      <c r="PLZ345" s="49"/>
      <c r="PMA345" s="49"/>
      <c r="PMB345" s="49"/>
      <c r="PMC345" s="49"/>
      <c r="PMD345" s="49"/>
      <c r="PME345" s="49"/>
      <c r="PMF345" s="49"/>
      <c r="PMG345" s="49"/>
      <c r="PMH345" s="49"/>
      <c r="PMI345" s="49"/>
      <c r="PMJ345" s="49"/>
      <c r="PMK345" s="49"/>
      <c r="PML345" s="49"/>
      <c r="PMM345" s="49"/>
      <c r="PMN345" s="49"/>
      <c r="PMO345" s="49"/>
      <c r="PMP345" s="49"/>
      <c r="PMQ345" s="49"/>
      <c r="PMR345" s="49"/>
      <c r="PMS345" s="49"/>
      <c r="PMT345" s="49"/>
      <c r="PMU345" s="49"/>
      <c r="PMV345" s="49"/>
      <c r="PMW345" s="49"/>
      <c r="PMX345" s="49"/>
      <c r="PMY345" s="49"/>
      <c r="PMZ345" s="49"/>
      <c r="PNA345" s="49"/>
      <c r="PNB345" s="49"/>
      <c r="PNC345" s="49"/>
      <c r="PND345" s="49"/>
      <c r="PNE345" s="49"/>
      <c r="PNF345" s="49"/>
      <c r="PNG345" s="49"/>
      <c r="PNH345" s="49"/>
      <c r="PNI345" s="49"/>
      <c r="PNJ345" s="49"/>
      <c r="PNK345" s="49"/>
      <c r="PNL345" s="49"/>
      <c r="PNM345" s="49"/>
      <c r="PNN345" s="49"/>
      <c r="PNO345" s="49"/>
      <c r="PNP345" s="49"/>
      <c r="PNQ345" s="49"/>
      <c r="PNR345" s="49"/>
      <c r="PNS345" s="49"/>
      <c r="PNT345" s="49"/>
      <c r="PNU345" s="49"/>
      <c r="PNV345" s="49"/>
      <c r="PNW345" s="49"/>
      <c r="PNX345" s="49"/>
      <c r="PNY345" s="49"/>
      <c r="PNZ345" s="49"/>
      <c r="POA345" s="49"/>
      <c r="POB345" s="49"/>
      <c r="POC345" s="49"/>
      <c r="POD345" s="49"/>
      <c r="POE345" s="49"/>
      <c r="POF345" s="49"/>
      <c r="POG345" s="49"/>
      <c r="POH345" s="49"/>
      <c r="POI345" s="49"/>
      <c r="POJ345" s="49"/>
      <c r="POK345" s="49"/>
      <c r="POL345" s="49"/>
      <c r="POM345" s="49"/>
      <c r="PON345" s="49"/>
      <c r="POO345" s="49"/>
      <c r="POP345" s="49"/>
      <c r="POQ345" s="49"/>
      <c r="POR345" s="49"/>
      <c r="POS345" s="49"/>
      <c r="POT345" s="49"/>
      <c r="POU345" s="49"/>
      <c r="POV345" s="49"/>
      <c r="POW345" s="49"/>
      <c r="POX345" s="49"/>
      <c r="POY345" s="49"/>
      <c r="POZ345" s="49"/>
      <c r="PPA345" s="49"/>
      <c r="PPB345" s="49"/>
      <c r="PPC345" s="49"/>
      <c r="PPD345" s="49"/>
      <c r="PPE345" s="49"/>
      <c r="PPF345" s="49"/>
      <c r="PPG345" s="49"/>
      <c r="PPH345" s="49"/>
      <c r="PPI345" s="49"/>
      <c r="PPJ345" s="49"/>
      <c r="PPK345" s="49"/>
      <c r="PPL345" s="49"/>
      <c r="PPM345" s="49"/>
      <c r="PPN345" s="49"/>
      <c r="PPO345" s="49"/>
      <c r="PPP345" s="49"/>
      <c r="PPQ345" s="49"/>
      <c r="PPR345" s="49"/>
      <c r="PPS345" s="49"/>
      <c r="PPT345" s="49"/>
      <c r="PPU345" s="49"/>
      <c r="PPV345" s="49"/>
      <c r="PPW345" s="49"/>
      <c r="PPX345" s="49"/>
      <c r="PPY345" s="49"/>
      <c r="PPZ345" s="49"/>
      <c r="PQA345" s="49"/>
      <c r="PQB345" s="49"/>
      <c r="PQC345" s="49"/>
      <c r="PQD345" s="49"/>
      <c r="PQE345" s="49"/>
      <c r="PQF345" s="49"/>
      <c r="PQG345" s="49"/>
      <c r="PQH345" s="49"/>
      <c r="PQI345" s="49"/>
      <c r="PQJ345" s="49"/>
      <c r="PQK345" s="49"/>
      <c r="PQL345" s="49"/>
      <c r="PQM345" s="49"/>
      <c r="PQN345" s="49"/>
      <c r="PQO345" s="49"/>
      <c r="PQP345" s="49"/>
      <c r="PQQ345" s="49"/>
      <c r="PQR345" s="49"/>
      <c r="PQS345" s="49"/>
      <c r="PQT345" s="49"/>
      <c r="PQU345" s="49"/>
      <c r="PQV345" s="49"/>
      <c r="PQW345" s="49"/>
      <c r="PQX345" s="49"/>
      <c r="PQY345" s="49"/>
      <c r="PQZ345" s="49"/>
      <c r="PRA345" s="49"/>
      <c r="PRB345" s="49"/>
      <c r="PRC345" s="49"/>
      <c r="PRD345" s="49"/>
      <c r="PRE345" s="49"/>
      <c r="PRF345" s="49"/>
      <c r="PRG345" s="49"/>
      <c r="PRH345" s="49"/>
      <c r="PRI345" s="49"/>
      <c r="PRJ345" s="49"/>
      <c r="PRK345" s="49"/>
      <c r="PRL345" s="49"/>
      <c r="PRM345" s="49"/>
      <c r="PRN345" s="49"/>
      <c r="PRO345" s="49"/>
      <c r="PRP345" s="49"/>
      <c r="PRQ345" s="49"/>
      <c r="PRR345" s="49"/>
      <c r="PRS345" s="49"/>
      <c r="PRT345" s="49"/>
      <c r="PRU345" s="49"/>
      <c r="PRV345" s="49"/>
      <c r="PRW345" s="49"/>
      <c r="PRX345" s="49"/>
      <c r="PRY345" s="49"/>
      <c r="PRZ345" s="49"/>
      <c r="PSA345" s="49"/>
      <c r="PSB345" s="49"/>
      <c r="PSC345" s="49"/>
      <c r="PSD345" s="49"/>
      <c r="PSE345" s="49"/>
      <c r="PSF345" s="49"/>
      <c r="PSG345" s="49"/>
      <c r="PSH345" s="49"/>
      <c r="PSI345" s="49"/>
      <c r="PSJ345" s="49"/>
      <c r="PSK345" s="49"/>
      <c r="PSL345" s="49"/>
      <c r="PSM345" s="49"/>
      <c r="PSN345" s="49"/>
      <c r="PSO345" s="49"/>
      <c r="PSP345" s="49"/>
      <c r="PSQ345" s="49"/>
      <c r="PSR345" s="49"/>
      <c r="PSS345" s="49"/>
      <c r="PST345" s="49"/>
      <c r="PSU345" s="49"/>
      <c r="PSV345" s="49"/>
      <c r="PSW345" s="49"/>
      <c r="PSX345" s="49"/>
      <c r="PSY345" s="49"/>
      <c r="PSZ345" s="49"/>
      <c r="PTA345" s="49"/>
      <c r="PTB345" s="49"/>
      <c r="PTC345" s="49"/>
      <c r="PTD345" s="49"/>
      <c r="PTE345" s="49"/>
      <c r="PTF345" s="49"/>
      <c r="PTG345" s="49"/>
      <c r="PTH345" s="49"/>
      <c r="PTI345" s="49"/>
      <c r="PTJ345" s="49"/>
      <c r="PTK345" s="49"/>
      <c r="PTL345" s="49"/>
      <c r="PTM345" s="49"/>
      <c r="PTN345" s="49"/>
      <c r="PTO345" s="49"/>
      <c r="PTP345" s="49"/>
      <c r="PTQ345" s="49"/>
      <c r="PTR345" s="49"/>
      <c r="PTS345" s="49"/>
      <c r="PTT345" s="49"/>
      <c r="PTU345" s="49"/>
      <c r="PTV345" s="49"/>
      <c r="PTW345" s="49"/>
      <c r="PTX345" s="49"/>
      <c r="PTY345" s="49"/>
      <c r="PTZ345" s="49"/>
      <c r="PUA345" s="49"/>
      <c r="PUB345" s="49"/>
      <c r="PUC345" s="49"/>
      <c r="PUD345" s="49"/>
      <c r="PUE345" s="49"/>
      <c r="PUF345" s="49"/>
      <c r="PUG345" s="49"/>
      <c r="PUH345" s="49"/>
      <c r="PUI345" s="49"/>
      <c r="PUJ345" s="49"/>
      <c r="PUK345" s="49"/>
      <c r="PUL345" s="49"/>
      <c r="PUM345" s="49"/>
      <c r="PUN345" s="49"/>
      <c r="PUO345" s="49"/>
      <c r="PUP345" s="49"/>
      <c r="PUQ345" s="49"/>
      <c r="PUR345" s="49"/>
      <c r="PUS345" s="49"/>
      <c r="PUT345" s="49"/>
      <c r="PUU345" s="49"/>
      <c r="PUV345" s="49"/>
      <c r="PUW345" s="49"/>
      <c r="PUX345" s="49"/>
      <c r="PUY345" s="49"/>
      <c r="PUZ345" s="49"/>
      <c r="PVA345" s="49"/>
      <c r="PVB345" s="49"/>
      <c r="PVC345" s="49"/>
      <c r="PVD345" s="49"/>
      <c r="PVE345" s="49"/>
      <c r="PVF345" s="49"/>
      <c r="PVG345" s="49"/>
      <c r="PVH345" s="49"/>
      <c r="PVI345" s="49"/>
      <c r="PVJ345" s="49"/>
      <c r="PVK345" s="49"/>
      <c r="PVL345" s="49"/>
      <c r="PVM345" s="49"/>
      <c r="PVN345" s="49"/>
      <c r="PVO345" s="49"/>
      <c r="PVP345" s="49"/>
      <c r="PVQ345" s="49"/>
      <c r="PVR345" s="49"/>
      <c r="PVS345" s="49"/>
      <c r="PVT345" s="49"/>
      <c r="PVU345" s="49"/>
      <c r="PVV345" s="49"/>
      <c r="PVW345" s="49"/>
      <c r="PVX345" s="49"/>
      <c r="PVY345" s="49"/>
      <c r="PVZ345" s="49"/>
      <c r="PWA345" s="49"/>
      <c r="PWB345" s="49"/>
      <c r="PWC345" s="49"/>
      <c r="PWD345" s="49"/>
      <c r="PWE345" s="49"/>
      <c r="PWF345" s="49"/>
      <c r="PWG345" s="49"/>
      <c r="PWH345" s="49"/>
      <c r="PWI345" s="49"/>
      <c r="PWJ345" s="49"/>
      <c r="PWK345" s="49"/>
      <c r="PWL345" s="49"/>
      <c r="PWM345" s="49"/>
      <c r="PWN345" s="49"/>
      <c r="PWO345" s="49"/>
      <c r="PWP345" s="49"/>
      <c r="PWQ345" s="49"/>
      <c r="PWR345" s="49"/>
      <c r="PWS345" s="49"/>
      <c r="PWT345" s="49"/>
      <c r="PWU345" s="49"/>
      <c r="PWV345" s="49"/>
      <c r="PWW345" s="49"/>
      <c r="PWX345" s="49"/>
      <c r="PWY345" s="49"/>
      <c r="PWZ345" s="49"/>
      <c r="PXA345" s="49"/>
      <c r="PXB345" s="49"/>
      <c r="PXC345" s="49"/>
      <c r="PXD345" s="49"/>
      <c r="PXE345" s="49"/>
      <c r="PXF345" s="49"/>
      <c r="PXG345" s="49"/>
      <c r="PXH345" s="49"/>
      <c r="PXI345" s="49"/>
      <c r="PXJ345" s="49"/>
      <c r="PXK345" s="49"/>
      <c r="PXL345" s="49"/>
      <c r="PXM345" s="49"/>
      <c r="PXN345" s="49"/>
      <c r="PXO345" s="49"/>
      <c r="PXP345" s="49"/>
      <c r="PXQ345" s="49"/>
      <c r="PXR345" s="49"/>
      <c r="PXS345" s="49"/>
      <c r="PXT345" s="49"/>
      <c r="PXU345" s="49"/>
      <c r="PXV345" s="49"/>
      <c r="PXW345" s="49"/>
      <c r="PXX345" s="49"/>
      <c r="PXY345" s="49"/>
      <c r="PXZ345" s="49"/>
      <c r="PYA345" s="49"/>
      <c r="PYB345" s="49"/>
      <c r="PYC345" s="49"/>
      <c r="PYD345" s="49"/>
      <c r="PYE345" s="49"/>
      <c r="PYF345" s="49"/>
      <c r="PYG345" s="49"/>
      <c r="PYH345" s="49"/>
      <c r="PYI345" s="49"/>
      <c r="PYJ345" s="49"/>
      <c r="PYK345" s="49"/>
      <c r="PYL345" s="49"/>
      <c r="PYM345" s="49"/>
      <c r="PYN345" s="49"/>
      <c r="PYO345" s="49"/>
      <c r="PYP345" s="49"/>
      <c r="PYQ345" s="49"/>
      <c r="PYR345" s="49"/>
      <c r="PYS345" s="49"/>
      <c r="PYT345" s="49"/>
      <c r="PYU345" s="49"/>
      <c r="PYV345" s="49"/>
      <c r="PYW345" s="49"/>
      <c r="PYX345" s="49"/>
      <c r="PYY345" s="49"/>
      <c r="PYZ345" s="49"/>
      <c r="PZA345" s="49"/>
      <c r="PZB345" s="49"/>
      <c r="PZC345" s="49"/>
      <c r="PZD345" s="49"/>
      <c r="PZE345" s="49"/>
      <c r="PZF345" s="49"/>
      <c r="PZG345" s="49"/>
      <c r="PZH345" s="49"/>
      <c r="PZI345" s="49"/>
      <c r="PZJ345" s="49"/>
      <c r="PZK345" s="49"/>
      <c r="PZL345" s="49"/>
      <c r="PZM345" s="49"/>
      <c r="PZN345" s="49"/>
      <c r="PZO345" s="49"/>
      <c r="PZP345" s="49"/>
      <c r="PZQ345" s="49"/>
      <c r="PZR345" s="49"/>
      <c r="PZS345" s="49"/>
      <c r="PZT345" s="49"/>
      <c r="PZU345" s="49"/>
      <c r="PZV345" s="49"/>
      <c r="PZW345" s="49"/>
      <c r="PZX345" s="49"/>
      <c r="PZY345" s="49"/>
      <c r="PZZ345" s="49"/>
      <c r="QAA345" s="49"/>
      <c r="QAB345" s="49"/>
      <c r="QAC345" s="49"/>
      <c r="QAD345" s="49"/>
      <c r="QAE345" s="49"/>
      <c r="QAF345" s="49"/>
      <c r="QAG345" s="49"/>
      <c r="QAH345" s="49"/>
      <c r="QAI345" s="49"/>
      <c r="QAJ345" s="49"/>
      <c r="QAK345" s="49"/>
      <c r="QAL345" s="49"/>
      <c r="QAM345" s="49"/>
      <c r="QAN345" s="49"/>
      <c r="QAO345" s="49"/>
      <c r="QAP345" s="49"/>
      <c r="QAQ345" s="49"/>
      <c r="QAR345" s="49"/>
      <c r="QAS345" s="49"/>
      <c r="QAT345" s="49"/>
      <c r="QAU345" s="49"/>
      <c r="QAV345" s="49"/>
      <c r="QAW345" s="49"/>
      <c r="QAX345" s="49"/>
      <c r="QAY345" s="49"/>
      <c r="QAZ345" s="49"/>
      <c r="QBA345" s="49"/>
      <c r="QBB345" s="49"/>
      <c r="QBC345" s="49"/>
      <c r="QBD345" s="49"/>
      <c r="QBE345" s="49"/>
      <c r="QBF345" s="49"/>
      <c r="QBG345" s="49"/>
      <c r="QBH345" s="49"/>
      <c r="QBI345" s="49"/>
      <c r="QBJ345" s="49"/>
      <c r="QBK345" s="49"/>
      <c r="QBL345" s="49"/>
      <c r="QBM345" s="49"/>
      <c r="QBN345" s="49"/>
      <c r="QBO345" s="49"/>
      <c r="QBP345" s="49"/>
      <c r="QBQ345" s="49"/>
      <c r="QBR345" s="49"/>
      <c r="QBS345" s="49"/>
      <c r="QBT345" s="49"/>
      <c r="QBU345" s="49"/>
      <c r="QBV345" s="49"/>
      <c r="QBW345" s="49"/>
      <c r="QBX345" s="49"/>
      <c r="QBY345" s="49"/>
      <c r="QBZ345" s="49"/>
      <c r="QCA345" s="49"/>
      <c r="QCB345" s="49"/>
      <c r="QCC345" s="49"/>
      <c r="QCD345" s="49"/>
      <c r="QCE345" s="49"/>
      <c r="QCF345" s="49"/>
      <c r="QCG345" s="49"/>
      <c r="QCH345" s="49"/>
      <c r="QCI345" s="49"/>
      <c r="QCJ345" s="49"/>
      <c r="QCK345" s="49"/>
      <c r="QCL345" s="49"/>
      <c r="QCM345" s="49"/>
      <c r="QCN345" s="49"/>
      <c r="QCO345" s="49"/>
      <c r="QCP345" s="49"/>
      <c r="QCQ345" s="49"/>
      <c r="QCR345" s="49"/>
      <c r="QCS345" s="49"/>
      <c r="QCT345" s="49"/>
      <c r="QCU345" s="49"/>
      <c r="QCV345" s="49"/>
      <c r="QCW345" s="49"/>
      <c r="QCX345" s="49"/>
      <c r="QCY345" s="49"/>
      <c r="QCZ345" s="49"/>
      <c r="QDA345" s="49"/>
      <c r="QDB345" s="49"/>
      <c r="QDC345" s="49"/>
      <c r="QDD345" s="49"/>
      <c r="QDE345" s="49"/>
      <c r="QDF345" s="49"/>
      <c r="QDG345" s="49"/>
      <c r="QDH345" s="49"/>
      <c r="QDI345" s="49"/>
      <c r="QDJ345" s="49"/>
      <c r="QDK345" s="49"/>
      <c r="QDL345" s="49"/>
      <c r="QDM345" s="49"/>
      <c r="QDN345" s="49"/>
      <c r="QDO345" s="49"/>
      <c r="QDP345" s="49"/>
      <c r="QDQ345" s="49"/>
      <c r="QDR345" s="49"/>
      <c r="QDS345" s="49"/>
      <c r="QDT345" s="49"/>
      <c r="QDU345" s="49"/>
      <c r="QDV345" s="49"/>
      <c r="QDW345" s="49"/>
      <c r="QDX345" s="49"/>
      <c r="QDY345" s="49"/>
      <c r="QDZ345" s="49"/>
      <c r="QEA345" s="49"/>
      <c r="QEB345" s="49"/>
      <c r="QEC345" s="49"/>
      <c r="QED345" s="49"/>
      <c r="QEE345" s="49"/>
      <c r="QEF345" s="49"/>
      <c r="QEG345" s="49"/>
      <c r="QEH345" s="49"/>
      <c r="QEI345" s="49"/>
      <c r="QEJ345" s="49"/>
      <c r="QEK345" s="49"/>
      <c r="QEL345" s="49"/>
      <c r="QEM345" s="49"/>
      <c r="QEN345" s="49"/>
      <c r="QEO345" s="49"/>
      <c r="QEP345" s="49"/>
      <c r="QEQ345" s="49"/>
      <c r="QER345" s="49"/>
      <c r="QES345" s="49"/>
      <c r="QET345" s="49"/>
      <c r="QEU345" s="49"/>
      <c r="QEV345" s="49"/>
      <c r="QEW345" s="49"/>
      <c r="QEX345" s="49"/>
      <c r="QEY345" s="49"/>
      <c r="QEZ345" s="49"/>
      <c r="QFA345" s="49"/>
      <c r="QFB345" s="49"/>
      <c r="QFC345" s="49"/>
      <c r="QFD345" s="49"/>
      <c r="QFE345" s="49"/>
      <c r="QFF345" s="49"/>
      <c r="QFG345" s="49"/>
      <c r="QFH345" s="49"/>
      <c r="QFI345" s="49"/>
      <c r="QFJ345" s="49"/>
      <c r="QFK345" s="49"/>
      <c r="QFL345" s="49"/>
      <c r="QFM345" s="49"/>
      <c r="QFN345" s="49"/>
      <c r="QFO345" s="49"/>
      <c r="QFP345" s="49"/>
      <c r="QFQ345" s="49"/>
      <c r="QFR345" s="49"/>
      <c r="QFS345" s="49"/>
      <c r="QFT345" s="49"/>
      <c r="QFU345" s="49"/>
      <c r="QFV345" s="49"/>
      <c r="QFW345" s="49"/>
      <c r="QFX345" s="49"/>
      <c r="QFY345" s="49"/>
      <c r="QFZ345" s="49"/>
      <c r="QGA345" s="49"/>
      <c r="QGB345" s="49"/>
      <c r="QGC345" s="49"/>
      <c r="QGD345" s="49"/>
      <c r="QGE345" s="49"/>
      <c r="QGF345" s="49"/>
      <c r="QGG345" s="49"/>
      <c r="QGH345" s="49"/>
      <c r="QGI345" s="49"/>
      <c r="QGJ345" s="49"/>
      <c r="QGK345" s="49"/>
      <c r="QGL345" s="49"/>
      <c r="QGM345" s="49"/>
      <c r="QGN345" s="49"/>
      <c r="QGO345" s="49"/>
      <c r="QGP345" s="49"/>
      <c r="QGQ345" s="49"/>
      <c r="QGR345" s="49"/>
      <c r="QGS345" s="49"/>
      <c r="QGT345" s="49"/>
      <c r="QGU345" s="49"/>
      <c r="QGV345" s="49"/>
      <c r="QGW345" s="49"/>
      <c r="QGX345" s="49"/>
      <c r="QGY345" s="49"/>
      <c r="QGZ345" s="49"/>
      <c r="QHA345" s="49"/>
      <c r="QHB345" s="49"/>
      <c r="QHC345" s="49"/>
      <c r="QHD345" s="49"/>
      <c r="QHE345" s="49"/>
      <c r="QHF345" s="49"/>
      <c r="QHG345" s="49"/>
      <c r="QHH345" s="49"/>
      <c r="QHI345" s="49"/>
      <c r="QHJ345" s="49"/>
      <c r="QHK345" s="49"/>
      <c r="QHL345" s="49"/>
      <c r="QHM345" s="49"/>
      <c r="QHN345" s="49"/>
      <c r="QHO345" s="49"/>
      <c r="QHP345" s="49"/>
      <c r="QHQ345" s="49"/>
      <c r="QHR345" s="49"/>
      <c r="QHS345" s="49"/>
      <c r="QHT345" s="49"/>
      <c r="QHU345" s="49"/>
      <c r="QHV345" s="49"/>
      <c r="QHW345" s="49"/>
      <c r="QHX345" s="49"/>
      <c r="QHY345" s="49"/>
      <c r="QHZ345" s="49"/>
      <c r="QIA345" s="49"/>
      <c r="QIB345" s="49"/>
      <c r="QIC345" s="49"/>
      <c r="QID345" s="49"/>
      <c r="QIE345" s="49"/>
      <c r="QIF345" s="49"/>
      <c r="QIG345" s="49"/>
      <c r="QIH345" s="49"/>
      <c r="QII345" s="49"/>
      <c r="QIJ345" s="49"/>
      <c r="QIK345" s="49"/>
      <c r="QIL345" s="49"/>
      <c r="QIM345" s="49"/>
      <c r="QIN345" s="49"/>
      <c r="QIO345" s="49"/>
      <c r="QIP345" s="49"/>
      <c r="QIQ345" s="49"/>
      <c r="QIR345" s="49"/>
      <c r="QIS345" s="49"/>
      <c r="QIT345" s="49"/>
      <c r="QIU345" s="49"/>
      <c r="QIV345" s="49"/>
      <c r="QIW345" s="49"/>
      <c r="QIX345" s="49"/>
      <c r="QIY345" s="49"/>
      <c r="QIZ345" s="49"/>
      <c r="QJA345" s="49"/>
      <c r="QJB345" s="49"/>
      <c r="QJC345" s="49"/>
      <c r="QJD345" s="49"/>
      <c r="QJE345" s="49"/>
      <c r="QJF345" s="49"/>
      <c r="QJG345" s="49"/>
      <c r="QJH345" s="49"/>
      <c r="QJI345" s="49"/>
      <c r="QJJ345" s="49"/>
      <c r="QJK345" s="49"/>
      <c r="QJL345" s="49"/>
      <c r="QJM345" s="49"/>
      <c r="QJN345" s="49"/>
      <c r="QJO345" s="49"/>
      <c r="QJP345" s="49"/>
      <c r="QJQ345" s="49"/>
      <c r="QJR345" s="49"/>
      <c r="QJS345" s="49"/>
      <c r="QJT345" s="49"/>
      <c r="QJU345" s="49"/>
      <c r="QJV345" s="49"/>
      <c r="QJW345" s="49"/>
      <c r="QJX345" s="49"/>
      <c r="QJY345" s="49"/>
      <c r="QJZ345" s="49"/>
      <c r="QKA345" s="49"/>
      <c r="QKB345" s="49"/>
      <c r="QKC345" s="49"/>
      <c r="QKD345" s="49"/>
      <c r="QKE345" s="49"/>
      <c r="QKF345" s="49"/>
      <c r="QKG345" s="49"/>
      <c r="QKH345" s="49"/>
      <c r="QKI345" s="49"/>
      <c r="QKJ345" s="49"/>
      <c r="QKK345" s="49"/>
      <c r="QKL345" s="49"/>
      <c r="QKM345" s="49"/>
      <c r="QKN345" s="49"/>
      <c r="QKO345" s="49"/>
      <c r="QKP345" s="49"/>
      <c r="QKQ345" s="49"/>
      <c r="QKR345" s="49"/>
      <c r="QKS345" s="49"/>
      <c r="QKT345" s="49"/>
      <c r="QKU345" s="49"/>
      <c r="QKV345" s="49"/>
      <c r="QKW345" s="49"/>
      <c r="QKX345" s="49"/>
      <c r="QKY345" s="49"/>
      <c r="QKZ345" s="49"/>
      <c r="QLA345" s="49"/>
      <c r="QLB345" s="49"/>
      <c r="QLC345" s="49"/>
      <c r="QLD345" s="49"/>
      <c r="QLE345" s="49"/>
      <c r="QLF345" s="49"/>
      <c r="QLG345" s="49"/>
      <c r="QLH345" s="49"/>
      <c r="QLI345" s="49"/>
      <c r="QLJ345" s="49"/>
      <c r="QLK345" s="49"/>
      <c r="QLL345" s="49"/>
      <c r="QLM345" s="49"/>
      <c r="QLN345" s="49"/>
      <c r="QLO345" s="49"/>
      <c r="QLP345" s="49"/>
      <c r="QLQ345" s="49"/>
      <c r="QLR345" s="49"/>
      <c r="QLS345" s="49"/>
      <c r="QLT345" s="49"/>
      <c r="QLU345" s="49"/>
      <c r="QLV345" s="49"/>
      <c r="QLW345" s="49"/>
      <c r="QLX345" s="49"/>
      <c r="QLY345" s="49"/>
      <c r="QLZ345" s="49"/>
      <c r="QMA345" s="49"/>
      <c r="QMB345" s="49"/>
      <c r="QMC345" s="49"/>
      <c r="QMD345" s="49"/>
      <c r="QME345" s="49"/>
      <c r="QMF345" s="49"/>
      <c r="QMG345" s="49"/>
      <c r="QMH345" s="49"/>
      <c r="QMI345" s="49"/>
      <c r="QMJ345" s="49"/>
      <c r="QMK345" s="49"/>
      <c r="QML345" s="49"/>
      <c r="QMM345" s="49"/>
      <c r="QMN345" s="49"/>
      <c r="QMO345" s="49"/>
      <c r="QMP345" s="49"/>
      <c r="QMQ345" s="49"/>
      <c r="QMR345" s="49"/>
      <c r="QMS345" s="49"/>
      <c r="QMT345" s="49"/>
      <c r="QMU345" s="49"/>
      <c r="QMV345" s="49"/>
      <c r="QMW345" s="49"/>
      <c r="QMX345" s="49"/>
      <c r="QMY345" s="49"/>
      <c r="QMZ345" s="49"/>
      <c r="QNA345" s="49"/>
      <c r="QNB345" s="49"/>
      <c r="QNC345" s="49"/>
      <c r="QND345" s="49"/>
      <c r="QNE345" s="49"/>
      <c r="QNF345" s="49"/>
      <c r="QNG345" s="49"/>
      <c r="QNH345" s="49"/>
      <c r="QNI345" s="49"/>
      <c r="QNJ345" s="49"/>
      <c r="QNK345" s="49"/>
      <c r="QNL345" s="49"/>
      <c r="QNM345" s="49"/>
      <c r="QNN345" s="49"/>
      <c r="QNO345" s="49"/>
      <c r="QNP345" s="49"/>
      <c r="QNQ345" s="49"/>
      <c r="QNR345" s="49"/>
      <c r="QNS345" s="49"/>
      <c r="QNT345" s="49"/>
      <c r="QNU345" s="49"/>
      <c r="QNV345" s="49"/>
      <c r="QNW345" s="49"/>
      <c r="QNX345" s="49"/>
      <c r="QNY345" s="49"/>
      <c r="QNZ345" s="49"/>
      <c r="QOA345" s="49"/>
      <c r="QOB345" s="49"/>
      <c r="QOC345" s="49"/>
      <c r="QOD345" s="49"/>
      <c r="QOE345" s="49"/>
      <c r="QOF345" s="49"/>
      <c r="QOG345" s="49"/>
      <c r="QOH345" s="49"/>
      <c r="QOI345" s="49"/>
      <c r="QOJ345" s="49"/>
      <c r="QOK345" s="49"/>
      <c r="QOL345" s="49"/>
      <c r="QOM345" s="49"/>
      <c r="QON345" s="49"/>
      <c r="QOO345" s="49"/>
      <c r="QOP345" s="49"/>
      <c r="QOQ345" s="49"/>
      <c r="QOR345" s="49"/>
      <c r="QOS345" s="49"/>
      <c r="QOT345" s="49"/>
      <c r="QOU345" s="49"/>
      <c r="QOV345" s="49"/>
      <c r="QOW345" s="49"/>
      <c r="QOX345" s="49"/>
      <c r="QOY345" s="49"/>
      <c r="QOZ345" s="49"/>
      <c r="QPA345" s="49"/>
      <c r="QPB345" s="49"/>
      <c r="QPC345" s="49"/>
      <c r="QPD345" s="49"/>
      <c r="QPE345" s="49"/>
      <c r="QPF345" s="49"/>
      <c r="QPG345" s="49"/>
      <c r="QPH345" s="49"/>
      <c r="QPI345" s="49"/>
      <c r="QPJ345" s="49"/>
      <c r="QPK345" s="49"/>
      <c r="QPL345" s="49"/>
      <c r="QPM345" s="49"/>
      <c r="QPN345" s="49"/>
      <c r="QPO345" s="49"/>
      <c r="QPP345" s="49"/>
      <c r="QPQ345" s="49"/>
      <c r="QPR345" s="49"/>
      <c r="QPS345" s="49"/>
      <c r="QPT345" s="49"/>
      <c r="QPU345" s="49"/>
      <c r="QPV345" s="49"/>
      <c r="QPW345" s="49"/>
      <c r="QPX345" s="49"/>
      <c r="QPY345" s="49"/>
      <c r="QPZ345" s="49"/>
      <c r="QQA345" s="49"/>
      <c r="QQB345" s="49"/>
      <c r="QQC345" s="49"/>
      <c r="QQD345" s="49"/>
      <c r="QQE345" s="49"/>
      <c r="QQF345" s="49"/>
      <c r="QQG345" s="49"/>
      <c r="QQH345" s="49"/>
      <c r="QQI345" s="49"/>
      <c r="QQJ345" s="49"/>
      <c r="QQK345" s="49"/>
      <c r="QQL345" s="49"/>
      <c r="QQM345" s="49"/>
      <c r="QQN345" s="49"/>
      <c r="QQO345" s="49"/>
      <c r="QQP345" s="49"/>
      <c r="QQQ345" s="49"/>
      <c r="QQR345" s="49"/>
      <c r="QQS345" s="49"/>
      <c r="QQT345" s="49"/>
      <c r="QQU345" s="49"/>
      <c r="QQV345" s="49"/>
      <c r="QQW345" s="49"/>
      <c r="QQX345" s="49"/>
      <c r="QQY345" s="49"/>
      <c r="QQZ345" s="49"/>
      <c r="QRA345" s="49"/>
      <c r="QRB345" s="49"/>
      <c r="QRC345" s="49"/>
      <c r="QRD345" s="49"/>
      <c r="QRE345" s="49"/>
      <c r="QRF345" s="49"/>
      <c r="QRG345" s="49"/>
      <c r="QRH345" s="49"/>
      <c r="QRI345" s="49"/>
      <c r="QRJ345" s="49"/>
      <c r="QRK345" s="49"/>
      <c r="QRL345" s="49"/>
      <c r="QRM345" s="49"/>
      <c r="QRN345" s="49"/>
      <c r="QRO345" s="49"/>
      <c r="QRP345" s="49"/>
      <c r="QRQ345" s="49"/>
      <c r="QRR345" s="49"/>
      <c r="QRS345" s="49"/>
      <c r="QRT345" s="49"/>
      <c r="QRU345" s="49"/>
      <c r="QRV345" s="49"/>
      <c r="QRW345" s="49"/>
      <c r="QRX345" s="49"/>
      <c r="QRY345" s="49"/>
      <c r="QRZ345" s="49"/>
      <c r="QSA345" s="49"/>
      <c r="QSB345" s="49"/>
      <c r="QSC345" s="49"/>
      <c r="QSD345" s="49"/>
      <c r="QSE345" s="49"/>
      <c r="QSF345" s="49"/>
      <c r="QSG345" s="49"/>
      <c r="QSH345" s="49"/>
      <c r="QSI345" s="49"/>
      <c r="QSJ345" s="49"/>
      <c r="QSK345" s="49"/>
      <c r="QSL345" s="49"/>
      <c r="QSM345" s="49"/>
      <c r="QSN345" s="49"/>
      <c r="QSO345" s="49"/>
      <c r="QSP345" s="49"/>
      <c r="QSQ345" s="49"/>
      <c r="QSR345" s="49"/>
      <c r="QSS345" s="49"/>
      <c r="QST345" s="49"/>
      <c r="QSU345" s="49"/>
      <c r="QSV345" s="49"/>
      <c r="QSW345" s="49"/>
      <c r="QSX345" s="49"/>
      <c r="QSY345" s="49"/>
      <c r="QSZ345" s="49"/>
      <c r="QTA345" s="49"/>
      <c r="QTB345" s="49"/>
      <c r="QTC345" s="49"/>
      <c r="QTD345" s="49"/>
      <c r="QTE345" s="49"/>
      <c r="QTF345" s="49"/>
      <c r="QTG345" s="49"/>
      <c r="QTH345" s="49"/>
      <c r="QTI345" s="49"/>
      <c r="QTJ345" s="49"/>
      <c r="QTK345" s="49"/>
      <c r="QTL345" s="49"/>
      <c r="QTM345" s="49"/>
      <c r="QTN345" s="49"/>
      <c r="QTO345" s="49"/>
      <c r="QTP345" s="49"/>
      <c r="QTQ345" s="49"/>
      <c r="QTR345" s="49"/>
      <c r="QTS345" s="49"/>
      <c r="QTT345" s="49"/>
      <c r="QTU345" s="49"/>
      <c r="QTV345" s="49"/>
      <c r="QTW345" s="49"/>
      <c r="QTX345" s="49"/>
      <c r="QTY345" s="49"/>
      <c r="QTZ345" s="49"/>
      <c r="QUA345" s="49"/>
      <c r="QUB345" s="49"/>
      <c r="QUC345" s="49"/>
      <c r="QUD345" s="49"/>
      <c r="QUE345" s="49"/>
      <c r="QUF345" s="49"/>
      <c r="QUG345" s="49"/>
      <c r="QUH345" s="49"/>
      <c r="QUI345" s="49"/>
      <c r="QUJ345" s="49"/>
      <c r="QUK345" s="49"/>
      <c r="QUL345" s="49"/>
      <c r="QUM345" s="49"/>
      <c r="QUN345" s="49"/>
      <c r="QUO345" s="49"/>
      <c r="QUP345" s="49"/>
      <c r="QUQ345" s="49"/>
      <c r="QUR345" s="49"/>
      <c r="QUS345" s="49"/>
      <c r="QUT345" s="49"/>
      <c r="QUU345" s="49"/>
      <c r="QUV345" s="49"/>
      <c r="QUW345" s="49"/>
      <c r="QUX345" s="49"/>
      <c r="QUY345" s="49"/>
      <c r="QUZ345" s="49"/>
      <c r="QVA345" s="49"/>
      <c r="QVB345" s="49"/>
      <c r="QVC345" s="49"/>
      <c r="QVD345" s="49"/>
      <c r="QVE345" s="49"/>
      <c r="QVF345" s="49"/>
      <c r="QVG345" s="49"/>
      <c r="QVH345" s="49"/>
      <c r="QVI345" s="49"/>
      <c r="QVJ345" s="49"/>
      <c r="QVK345" s="49"/>
      <c r="QVL345" s="49"/>
      <c r="QVM345" s="49"/>
      <c r="QVN345" s="49"/>
      <c r="QVO345" s="49"/>
      <c r="QVP345" s="49"/>
      <c r="QVQ345" s="49"/>
      <c r="QVR345" s="49"/>
      <c r="QVS345" s="49"/>
      <c r="QVT345" s="49"/>
      <c r="QVU345" s="49"/>
      <c r="QVV345" s="49"/>
      <c r="QVW345" s="49"/>
      <c r="QVX345" s="49"/>
      <c r="QVY345" s="49"/>
      <c r="QVZ345" s="49"/>
      <c r="QWA345" s="49"/>
      <c r="QWB345" s="49"/>
      <c r="QWC345" s="49"/>
      <c r="QWD345" s="49"/>
      <c r="QWE345" s="49"/>
      <c r="QWF345" s="49"/>
      <c r="QWG345" s="49"/>
      <c r="QWH345" s="49"/>
      <c r="QWI345" s="49"/>
      <c r="QWJ345" s="49"/>
      <c r="QWK345" s="49"/>
      <c r="QWL345" s="49"/>
      <c r="QWM345" s="49"/>
      <c r="QWN345" s="49"/>
      <c r="QWO345" s="49"/>
      <c r="QWP345" s="49"/>
      <c r="QWQ345" s="49"/>
      <c r="QWR345" s="49"/>
      <c r="QWS345" s="49"/>
      <c r="QWT345" s="49"/>
      <c r="QWU345" s="49"/>
      <c r="QWV345" s="49"/>
      <c r="QWW345" s="49"/>
      <c r="QWX345" s="49"/>
      <c r="QWY345" s="49"/>
      <c r="QWZ345" s="49"/>
      <c r="QXA345" s="49"/>
      <c r="QXB345" s="49"/>
      <c r="QXC345" s="49"/>
      <c r="QXD345" s="49"/>
      <c r="QXE345" s="49"/>
      <c r="QXF345" s="49"/>
      <c r="QXG345" s="49"/>
      <c r="QXH345" s="49"/>
      <c r="QXI345" s="49"/>
      <c r="QXJ345" s="49"/>
      <c r="QXK345" s="49"/>
      <c r="QXL345" s="49"/>
      <c r="QXM345" s="49"/>
      <c r="QXN345" s="49"/>
      <c r="QXO345" s="49"/>
      <c r="QXP345" s="49"/>
      <c r="QXQ345" s="49"/>
      <c r="QXR345" s="49"/>
      <c r="QXS345" s="49"/>
      <c r="QXT345" s="49"/>
      <c r="QXU345" s="49"/>
      <c r="QXV345" s="49"/>
      <c r="QXW345" s="49"/>
      <c r="QXX345" s="49"/>
      <c r="QXY345" s="49"/>
      <c r="QXZ345" s="49"/>
      <c r="QYA345" s="49"/>
      <c r="QYB345" s="49"/>
      <c r="QYC345" s="49"/>
      <c r="QYD345" s="49"/>
      <c r="QYE345" s="49"/>
      <c r="QYF345" s="49"/>
      <c r="QYG345" s="49"/>
      <c r="QYH345" s="49"/>
      <c r="QYI345" s="49"/>
      <c r="QYJ345" s="49"/>
      <c r="QYK345" s="49"/>
      <c r="QYL345" s="49"/>
      <c r="QYM345" s="49"/>
      <c r="QYN345" s="49"/>
      <c r="QYO345" s="49"/>
      <c r="QYP345" s="49"/>
      <c r="QYQ345" s="49"/>
      <c r="QYR345" s="49"/>
      <c r="QYS345" s="49"/>
      <c r="QYT345" s="49"/>
      <c r="QYU345" s="49"/>
      <c r="QYV345" s="49"/>
      <c r="QYW345" s="49"/>
      <c r="QYX345" s="49"/>
      <c r="QYY345" s="49"/>
      <c r="QYZ345" s="49"/>
      <c r="QZA345" s="49"/>
      <c r="QZB345" s="49"/>
      <c r="QZC345" s="49"/>
      <c r="QZD345" s="49"/>
      <c r="QZE345" s="49"/>
      <c r="QZF345" s="49"/>
      <c r="QZG345" s="49"/>
      <c r="QZH345" s="49"/>
      <c r="QZI345" s="49"/>
      <c r="QZJ345" s="49"/>
      <c r="QZK345" s="49"/>
      <c r="QZL345" s="49"/>
      <c r="QZM345" s="49"/>
      <c r="QZN345" s="49"/>
      <c r="QZO345" s="49"/>
      <c r="QZP345" s="49"/>
      <c r="QZQ345" s="49"/>
      <c r="QZR345" s="49"/>
      <c r="QZS345" s="49"/>
      <c r="QZT345" s="49"/>
      <c r="QZU345" s="49"/>
      <c r="QZV345" s="49"/>
      <c r="QZW345" s="49"/>
      <c r="QZX345" s="49"/>
      <c r="QZY345" s="49"/>
      <c r="QZZ345" s="49"/>
      <c r="RAA345" s="49"/>
      <c r="RAB345" s="49"/>
      <c r="RAC345" s="49"/>
      <c r="RAD345" s="49"/>
      <c r="RAE345" s="49"/>
      <c r="RAF345" s="49"/>
      <c r="RAG345" s="49"/>
      <c r="RAH345" s="49"/>
      <c r="RAI345" s="49"/>
      <c r="RAJ345" s="49"/>
      <c r="RAK345" s="49"/>
      <c r="RAL345" s="49"/>
      <c r="RAM345" s="49"/>
      <c r="RAN345" s="49"/>
      <c r="RAO345" s="49"/>
      <c r="RAP345" s="49"/>
      <c r="RAQ345" s="49"/>
      <c r="RAR345" s="49"/>
      <c r="RAS345" s="49"/>
      <c r="RAT345" s="49"/>
      <c r="RAU345" s="49"/>
      <c r="RAV345" s="49"/>
      <c r="RAW345" s="49"/>
      <c r="RAX345" s="49"/>
      <c r="RAY345" s="49"/>
      <c r="RAZ345" s="49"/>
      <c r="RBA345" s="49"/>
      <c r="RBB345" s="49"/>
      <c r="RBC345" s="49"/>
      <c r="RBD345" s="49"/>
      <c r="RBE345" s="49"/>
      <c r="RBF345" s="49"/>
      <c r="RBG345" s="49"/>
      <c r="RBH345" s="49"/>
      <c r="RBI345" s="49"/>
      <c r="RBJ345" s="49"/>
      <c r="RBK345" s="49"/>
      <c r="RBL345" s="49"/>
      <c r="RBM345" s="49"/>
      <c r="RBN345" s="49"/>
      <c r="RBO345" s="49"/>
      <c r="RBP345" s="49"/>
      <c r="RBQ345" s="49"/>
      <c r="RBR345" s="49"/>
      <c r="RBS345" s="49"/>
      <c r="RBT345" s="49"/>
      <c r="RBU345" s="49"/>
      <c r="RBV345" s="49"/>
      <c r="RBW345" s="49"/>
      <c r="RBX345" s="49"/>
      <c r="RBY345" s="49"/>
      <c r="RBZ345" s="49"/>
      <c r="RCA345" s="49"/>
      <c r="RCB345" s="49"/>
      <c r="RCC345" s="49"/>
      <c r="RCD345" s="49"/>
      <c r="RCE345" s="49"/>
      <c r="RCF345" s="49"/>
      <c r="RCG345" s="49"/>
      <c r="RCH345" s="49"/>
      <c r="RCI345" s="49"/>
      <c r="RCJ345" s="49"/>
      <c r="RCK345" s="49"/>
      <c r="RCL345" s="49"/>
      <c r="RCM345" s="49"/>
      <c r="RCN345" s="49"/>
      <c r="RCO345" s="49"/>
      <c r="RCP345" s="49"/>
      <c r="RCQ345" s="49"/>
      <c r="RCR345" s="49"/>
      <c r="RCS345" s="49"/>
      <c r="RCT345" s="49"/>
      <c r="RCU345" s="49"/>
      <c r="RCV345" s="49"/>
      <c r="RCW345" s="49"/>
      <c r="RCX345" s="49"/>
      <c r="RCY345" s="49"/>
      <c r="RCZ345" s="49"/>
      <c r="RDA345" s="49"/>
      <c r="RDB345" s="49"/>
      <c r="RDC345" s="49"/>
      <c r="RDD345" s="49"/>
      <c r="RDE345" s="49"/>
      <c r="RDF345" s="49"/>
      <c r="RDG345" s="49"/>
      <c r="RDH345" s="49"/>
      <c r="RDI345" s="49"/>
      <c r="RDJ345" s="49"/>
      <c r="RDK345" s="49"/>
      <c r="RDL345" s="49"/>
      <c r="RDM345" s="49"/>
      <c r="RDN345" s="49"/>
      <c r="RDO345" s="49"/>
      <c r="RDP345" s="49"/>
      <c r="RDQ345" s="49"/>
      <c r="RDR345" s="49"/>
      <c r="RDS345" s="49"/>
      <c r="RDT345" s="49"/>
      <c r="RDU345" s="49"/>
      <c r="RDV345" s="49"/>
      <c r="RDW345" s="49"/>
      <c r="RDX345" s="49"/>
      <c r="RDY345" s="49"/>
      <c r="RDZ345" s="49"/>
      <c r="REA345" s="49"/>
      <c r="REB345" s="49"/>
      <c r="REC345" s="49"/>
      <c r="RED345" s="49"/>
      <c r="REE345" s="49"/>
      <c r="REF345" s="49"/>
      <c r="REG345" s="49"/>
      <c r="REH345" s="49"/>
      <c r="REI345" s="49"/>
      <c r="REJ345" s="49"/>
      <c r="REK345" s="49"/>
      <c r="REL345" s="49"/>
      <c r="REM345" s="49"/>
      <c r="REN345" s="49"/>
      <c r="REO345" s="49"/>
      <c r="REP345" s="49"/>
      <c r="REQ345" s="49"/>
      <c r="RER345" s="49"/>
      <c r="RES345" s="49"/>
      <c r="RET345" s="49"/>
      <c r="REU345" s="49"/>
      <c r="REV345" s="49"/>
      <c r="REW345" s="49"/>
      <c r="REX345" s="49"/>
      <c r="REY345" s="49"/>
      <c r="REZ345" s="49"/>
      <c r="RFA345" s="49"/>
      <c r="RFB345" s="49"/>
      <c r="RFC345" s="49"/>
      <c r="RFD345" s="49"/>
      <c r="RFE345" s="49"/>
      <c r="RFF345" s="49"/>
      <c r="RFG345" s="49"/>
      <c r="RFH345" s="49"/>
      <c r="RFI345" s="49"/>
      <c r="RFJ345" s="49"/>
      <c r="RFK345" s="49"/>
      <c r="RFL345" s="49"/>
      <c r="RFM345" s="49"/>
      <c r="RFN345" s="49"/>
      <c r="RFO345" s="49"/>
      <c r="RFP345" s="49"/>
      <c r="RFQ345" s="49"/>
      <c r="RFR345" s="49"/>
      <c r="RFS345" s="49"/>
      <c r="RFT345" s="49"/>
      <c r="RFU345" s="49"/>
      <c r="RFV345" s="49"/>
      <c r="RFW345" s="49"/>
      <c r="RFX345" s="49"/>
      <c r="RFY345" s="49"/>
      <c r="RFZ345" s="49"/>
      <c r="RGA345" s="49"/>
      <c r="RGB345" s="49"/>
      <c r="RGC345" s="49"/>
      <c r="RGD345" s="49"/>
      <c r="RGE345" s="49"/>
      <c r="RGF345" s="49"/>
      <c r="RGG345" s="49"/>
      <c r="RGH345" s="49"/>
      <c r="RGI345" s="49"/>
      <c r="RGJ345" s="49"/>
      <c r="RGK345" s="49"/>
      <c r="RGL345" s="49"/>
      <c r="RGM345" s="49"/>
      <c r="RGN345" s="49"/>
      <c r="RGO345" s="49"/>
      <c r="RGP345" s="49"/>
      <c r="RGQ345" s="49"/>
      <c r="RGR345" s="49"/>
      <c r="RGS345" s="49"/>
      <c r="RGT345" s="49"/>
      <c r="RGU345" s="49"/>
      <c r="RGV345" s="49"/>
      <c r="RGW345" s="49"/>
      <c r="RGX345" s="49"/>
      <c r="RGY345" s="49"/>
      <c r="RGZ345" s="49"/>
      <c r="RHA345" s="49"/>
      <c r="RHB345" s="49"/>
      <c r="RHC345" s="49"/>
      <c r="RHD345" s="49"/>
      <c r="RHE345" s="49"/>
      <c r="RHF345" s="49"/>
      <c r="RHG345" s="49"/>
      <c r="RHH345" s="49"/>
      <c r="RHI345" s="49"/>
      <c r="RHJ345" s="49"/>
      <c r="RHK345" s="49"/>
      <c r="RHL345" s="49"/>
      <c r="RHM345" s="49"/>
      <c r="RHN345" s="49"/>
      <c r="RHO345" s="49"/>
      <c r="RHP345" s="49"/>
      <c r="RHQ345" s="49"/>
      <c r="RHR345" s="49"/>
      <c r="RHS345" s="49"/>
      <c r="RHT345" s="49"/>
      <c r="RHU345" s="49"/>
      <c r="RHV345" s="49"/>
      <c r="RHW345" s="49"/>
      <c r="RHX345" s="49"/>
      <c r="RHY345" s="49"/>
      <c r="RHZ345" s="49"/>
      <c r="RIA345" s="49"/>
      <c r="RIB345" s="49"/>
      <c r="RIC345" s="49"/>
      <c r="RID345" s="49"/>
      <c r="RIE345" s="49"/>
      <c r="RIF345" s="49"/>
      <c r="RIG345" s="49"/>
      <c r="RIH345" s="49"/>
      <c r="RII345" s="49"/>
      <c r="RIJ345" s="49"/>
      <c r="RIK345" s="49"/>
      <c r="RIL345" s="49"/>
      <c r="RIM345" s="49"/>
      <c r="RIN345" s="49"/>
      <c r="RIO345" s="49"/>
      <c r="RIP345" s="49"/>
      <c r="RIQ345" s="49"/>
      <c r="RIR345" s="49"/>
      <c r="RIS345" s="49"/>
      <c r="RIT345" s="49"/>
      <c r="RIU345" s="49"/>
      <c r="RIV345" s="49"/>
      <c r="RIW345" s="49"/>
      <c r="RIX345" s="49"/>
      <c r="RIY345" s="49"/>
      <c r="RIZ345" s="49"/>
      <c r="RJA345" s="49"/>
      <c r="RJB345" s="49"/>
      <c r="RJC345" s="49"/>
      <c r="RJD345" s="49"/>
      <c r="RJE345" s="49"/>
      <c r="RJF345" s="49"/>
      <c r="RJG345" s="49"/>
      <c r="RJH345" s="49"/>
      <c r="RJI345" s="49"/>
      <c r="RJJ345" s="49"/>
      <c r="RJK345" s="49"/>
      <c r="RJL345" s="49"/>
      <c r="RJM345" s="49"/>
      <c r="RJN345" s="49"/>
      <c r="RJO345" s="49"/>
      <c r="RJP345" s="49"/>
      <c r="RJQ345" s="49"/>
      <c r="RJR345" s="49"/>
      <c r="RJS345" s="49"/>
      <c r="RJT345" s="49"/>
      <c r="RJU345" s="49"/>
      <c r="RJV345" s="49"/>
      <c r="RJW345" s="49"/>
      <c r="RJX345" s="49"/>
      <c r="RJY345" s="49"/>
      <c r="RJZ345" s="49"/>
      <c r="RKA345" s="49"/>
      <c r="RKB345" s="49"/>
      <c r="RKC345" s="49"/>
      <c r="RKD345" s="49"/>
      <c r="RKE345" s="49"/>
      <c r="RKF345" s="49"/>
      <c r="RKG345" s="49"/>
      <c r="RKH345" s="49"/>
      <c r="RKI345" s="49"/>
      <c r="RKJ345" s="49"/>
      <c r="RKK345" s="49"/>
      <c r="RKL345" s="49"/>
      <c r="RKM345" s="49"/>
      <c r="RKN345" s="49"/>
      <c r="RKO345" s="49"/>
      <c r="RKP345" s="49"/>
      <c r="RKQ345" s="49"/>
      <c r="RKR345" s="49"/>
      <c r="RKS345" s="49"/>
      <c r="RKT345" s="49"/>
      <c r="RKU345" s="49"/>
      <c r="RKV345" s="49"/>
      <c r="RKW345" s="49"/>
      <c r="RKX345" s="49"/>
      <c r="RKY345" s="49"/>
      <c r="RKZ345" s="49"/>
      <c r="RLA345" s="49"/>
      <c r="RLB345" s="49"/>
      <c r="RLC345" s="49"/>
      <c r="RLD345" s="49"/>
      <c r="RLE345" s="49"/>
      <c r="RLF345" s="49"/>
      <c r="RLG345" s="49"/>
      <c r="RLH345" s="49"/>
      <c r="RLI345" s="49"/>
      <c r="RLJ345" s="49"/>
      <c r="RLK345" s="49"/>
      <c r="RLL345" s="49"/>
      <c r="RLM345" s="49"/>
      <c r="RLN345" s="49"/>
      <c r="RLO345" s="49"/>
      <c r="RLP345" s="49"/>
      <c r="RLQ345" s="49"/>
      <c r="RLR345" s="49"/>
      <c r="RLS345" s="49"/>
      <c r="RLT345" s="49"/>
      <c r="RLU345" s="49"/>
      <c r="RLV345" s="49"/>
      <c r="RLW345" s="49"/>
      <c r="RLX345" s="49"/>
      <c r="RLY345" s="49"/>
      <c r="RLZ345" s="49"/>
      <c r="RMA345" s="49"/>
      <c r="RMB345" s="49"/>
      <c r="RMC345" s="49"/>
      <c r="RMD345" s="49"/>
      <c r="RME345" s="49"/>
      <c r="RMF345" s="49"/>
      <c r="RMG345" s="49"/>
      <c r="RMH345" s="49"/>
      <c r="RMI345" s="49"/>
      <c r="RMJ345" s="49"/>
      <c r="RMK345" s="49"/>
      <c r="RML345" s="49"/>
      <c r="RMM345" s="49"/>
      <c r="RMN345" s="49"/>
      <c r="RMO345" s="49"/>
      <c r="RMP345" s="49"/>
      <c r="RMQ345" s="49"/>
      <c r="RMR345" s="49"/>
      <c r="RMS345" s="49"/>
      <c r="RMT345" s="49"/>
      <c r="RMU345" s="49"/>
      <c r="RMV345" s="49"/>
      <c r="RMW345" s="49"/>
      <c r="RMX345" s="49"/>
      <c r="RMY345" s="49"/>
      <c r="RMZ345" s="49"/>
      <c r="RNA345" s="49"/>
      <c r="RNB345" s="49"/>
      <c r="RNC345" s="49"/>
      <c r="RND345" s="49"/>
      <c r="RNE345" s="49"/>
      <c r="RNF345" s="49"/>
      <c r="RNG345" s="49"/>
      <c r="RNH345" s="49"/>
      <c r="RNI345" s="49"/>
      <c r="RNJ345" s="49"/>
      <c r="RNK345" s="49"/>
      <c r="RNL345" s="49"/>
      <c r="RNM345" s="49"/>
      <c r="RNN345" s="49"/>
      <c r="RNO345" s="49"/>
      <c r="RNP345" s="49"/>
      <c r="RNQ345" s="49"/>
      <c r="RNR345" s="49"/>
      <c r="RNS345" s="49"/>
      <c r="RNT345" s="49"/>
      <c r="RNU345" s="49"/>
      <c r="RNV345" s="49"/>
      <c r="RNW345" s="49"/>
      <c r="RNX345" s="49"/>
      <c r="RNY345" s="49"/>
      <c r="RNZ345" s="49"/>
      <c r="ROA345" s="49"/>
      <c r="ROB345" s="49"/>
      <c r="ROC345" s="49"/>
      <c r="ROD345" s="49"/>
      <c r="ROE345" s="49"/>
      <c r="ROF345" s="49"/>
      <c r="ROG345" s="49"/>
      <c r="ROH345" s="49"/>
      <c r="ROI345" s="49"/>
      <c r="ROJ345" s="49"/>
      <c r="ROK345" s="49"/>
      <c r="ROL345" s="49"/>
      <c r="ROM345" s="49"/>
      <c r="RON345" s="49"/>
      <c r="ROO345" s="49"/>
      <c r="ROP345" s="49"/>
      <c r="ROQ345" s="49"/>
      <c r="ROR345" s="49"/>
      <c r="ROS345" s="49"/>
      <c r="ROT345" s="49"/>
      <c r="ROU345" s="49"/>
      <c r="ROV345" s="49"/>
      <c r="ROW345" s="49"/>
      <c r="ROX345" s="49"/>
      <c r="ROY345" s="49"/>
      <c r="ROZ345" s="49"/>
      <c r="RPA345" s="49"/>
      <c r="RPB345" s="49"/>
      <c r="RPC345" s="49"/>
      <c r="RPD345" s="49"/>
      <c r="RPE345" s="49"/>
      <c r="RPF345" s="49"/>
      <c r="RPG345" s="49"/>
      <c r="RPH345" s="49"/>
      <c r="RPI345" s="49"/>
      <c r="RPJ345" s="49"/>
      <c r="RPK345" s="49"/>
      <c r="RPL345" s="49"/>
      <c r="RPM345" s="49"/>
      <c r="RPN345" s="49"/>
      <c r="RPO345" s="49"/>
      <c r="RPP345" s="49"/>
      <c r="RPQ345" s="49"/>
      <c r="RPR345" s="49"/>
      <c r="RPS345" s="49"/>
      <c r="RPT345" s="49"/>
      <c r="RPU345" s="49"/>
      <c r="RPV345" s="49"/>
      <c r="RPW345" s="49"/>
      <c r="RPX345" s="49"/>
      <c r="RPY345" s="49"/>
      <c r="RPZ345" s="49"/>
      <c r="RQA345" s="49"/>
      <c r="RQB345" s="49"/>
      <c r="RQC345" s="49"/>
      <c r="RQD345" s="49"/>
      <c r="RQE345" s="49"/>
      <c r="RQF345" s="49"/>
      <c r="RQG345" s="49"/>
      <c r="RQH345" s="49"/>
      <c r="RQI345" s="49"/>
      <c r="RQJ345" s="49"/>
      <c r="RQK345" s="49"/>
      <c r="RQL345" s="49"/>
      <c r="RQM345" s="49"/>
      <c r="RQN345" s="49"/>
      <c r="RQO345" s="49"/>
      <c r="RQP345" s="49"/>
      <c r="RQQ345" s="49"/>
      <c r="RQR345" s="49"/>
      <c r="RQS345" s="49"/>
      <c r="RQT345" s="49"/>
      <c r="RQU345" s="49"/>
      <c r="RQV345" s="49"/>
      <c r="RQW345" s="49"/>
      <c r="RQX345" s="49"/>
      <c r="RQY345" s="49"/>
      <c r="RQZ345" s="49"/>
      <c r="RRA345" s="49"/>
      <c r="RRB345" s="49"/>
      <c r="RRC345" s="49"/>
      <c r="RRD345" s="49"/>
      <c r="RRE345" s="49"/>
      <c r="RRF345" s="49"/>
      <c r="RRG345" s="49"/>
      <c r="RRH345" s="49"/>
      <c r="RRI345" s="49"/>
      <c r="RRJ345" s="49"/>
      <c r="RRK345" s="49"/>
      <c r="RRL345" s="49"/>
      <c r="RRM345" s="49"/>
      <c r="RRN345" s="49"/>
      <c r="RRO345" s="49"/>
      <c r="RRP345" s="49"/>
      <c r="RRQ345" s="49"/>
      <c r="RRR345" s="49"/>
      <c r="RRS345" s="49"/>
      <c r="RRT345" s="49"/>
      <c r="RRU345" s="49"/>
      <c r="RRV345" s="49"/>
      <c r="RRW345" s="49"/>
      <c r="RRX345" s="49"/>
      <c r="RRY345" s="49"/>
      <c r="RRZ345" s="49"/>
      <c r="RSA345" s="49"/>
      <c r="RSB345" s="49"/>
      <c r="RSC345" s="49"/>
      <c r="RSD345" s="49"/>
      <c r="RSE345" s="49"/>
      <c r="RSF345" s="49"/>
      <c r="RSG345" s="49"/>
      <c r="RSH345" s="49"/>
      <c r="RSI345" s="49"/>
      <c r="RSJ345" s="49"/>
      <c r="RSK345" s="49"/>
      <c r="RSL345" s="49"/>
      <c r="RSM345" s="49"/>
      <c r="RSN345" s="49"/>
      <c r="RSO345" s="49"/>
      <c r="RSP345" s="49"/>
      <c r="RSQ345" s="49"/>
      <c r="RSR345" s="49"/>
      <c r="RSS345" s="49"/>
      <c r="RST345" s="49"/>
      <c r="RSU345" s="49"/>
      <c r="RSV345" s="49"/>
      <c r="RSW345" s="49"/>
      <c r="RSX345" s="49"/>
      <c r="RSY345" s="49"/>
      <c r="RSZ345" s="49"/>
      <c r="RTA345" s="49"/>
      <c r="RTB345" s="49"/>
      <c r="RTC345" s="49"/>
      <c r="RTD345" s="49"/>
      <c r="RTE345" s="49"/>
      <c r="RTF345" s="49"/>
      <c r="RTG345" s="49"/>
      <c r="RTH345" s="49"/>
      <c r="RTI345" s="49"/>
      <c r="RTJ345" s="49"/>
      <c r="RTK345" s="49"/>
      <c r="RTL345" s="49"/>
      <c r="RTM345" s="49"/>
      <c r="RTN345" s="49"/>
      <c r="RTO345" s="49"/>
      <c r="RTP345" s="49"/>
      <c r="RTQ345" s="49"/>
      <c r="RTR345" s="49"/>
      <c r="RTS345" s="49"/>
      <c r="RTT345" s="49"/>
      <c r="RTU345" s="49"/>
      <c r="RTV345" s="49"/>
      <c r="RTW345" s="49"/>
      <c r="RTX345" s="49"/>
      <c r="RTY345" s="49"/>
      <c r="RTZ345" s="49"/>
      <c r="RUA345" s="49"/>
      <c r="RUB345" s="49"/>
      <c r="RUC345" s="49"/>
      <c r="RUD345" s="49"/>
      <c r="RUE345" s="49"/>
      <c r="RUF345" s="49"/>
      <c r="RUG345" s="49"/>
      <c r="RUH345" s="49"/>
      <c r="RUI345" s="49"/>
      <c r="RUJ345" s="49"/>
      <c r="RUK345" s="49"/>
      <c r="RUL345" s="49"/>
      <c r="RUM345" s="49"/>
      <c r="RUN345" s="49"/>
      <c r="RUO345" s="49"/>
      <c r="RUP345" s="49"/>
      <c r="RUQ345" s="49"/>
      <c r="RUR345" s="49"/>
      <c r="RUS345" s="49"/>
      <c r="RUT345" s="49"/>
      <c r="RUU345" s="49"/>
      <c r="RUV345" s="49"/>
      <c r="RUW345" s="49"/>
      <c r="RUX345" s="49"/>
      <c r="RUY345" s="49"/>
      <c r="RUZ345" s="49"/>
      <c r="RVA345" s="49"/>
      <c r="RVB345" s="49"/>
      <c r="RVC345" s="49"/>
      <c r="RVD345" s="49"/>
      <c r="RVE345" s="49"/>
      <c r="RVF345" s="49"/>
      <c r="RVG345" s="49"/>
      <c r="RVH345" s="49"/>
      <c r="RVI345" s="49"/>
      <c r="RVJ345" s="49"/>
      <c r="RVK345" s="49"/>
      <c r="RVL345" s="49"/>
      <c r="RVM345" s="49"/>
      <c r="RVN345" s="49"/>
      <c r="RVO345" s="49"/>
      <c r="RVP345" s="49"/>
      <c r="RVQ345" s="49"/>
      <c r="RVR345" s="49"/>
      <c r="RVS345" s="49"/>
      <c r="RVT345" s="49"/>
      <c r="RVU345" s="49"/>
      <c r="RVV345" s="49"/>
      <c r="RVW345" s="49"/>
      <c r="RVX345" s="49"/>
      <c r="RVY345" s="49"/>
      <c r="RVZ345" s="49"/>
      <c r="RWA345" s="49"/>
      <c r="RWB345" s="49"/>
      <c r="RWC345" s="49"/>
      <c r="RWD345" s="49"/>
      <c r="RWE345" s="49"/>
      <c r="RWF345" s="49"/>
      <c r="RWG345" s="49"/>
      <c r="RWH345" s="49"/>
      <c r="RWI345" s="49"/>
      <c r="RWJ345" s="49"/>
      <c r="RWK345" s="49"/>
      <c r="RWL345" s="49"/>
      <c r="RWM345" s="49"/>
      <c r="RWN345" s="49"/>
      <c r="RWO345" s="49"/>
      <c r="RWP345" s="49"/>
      <c r="RWQ345" s="49"/>
      <c r="RWR345" s="49"/>
      <c r="RWS345" s="49"/>
      <c r="RWT345" s="49"/>
      <c r="RWU345" s="49"/>
      <c r="RWV345" s="49"/>
      <c r="RWW345" s="49"/>
      <c r="RWX345" s="49"/>
      <c r="RWY345" s="49"/>
      <c r="RWZ345" s="49"/>
      <c r="RXA345" s="49"/>
      <c r="RXB345" s="49"/>
      <c r="RXC345" s="49"/>
      <c r="RXD345" s="49"/>
      <c r="RXE345" s="49"/>
      <c r="RXF345" s="49"/>
      <c r="RXG345" s="49"/>
      <c r="RXH345" s="49"/>
      <c r="RXI345" s="49"/>
      <c r="RXJ345" s="49"/>
      <c r="RXK345" s="49"/>
      <c r="RXL345" s="49"/>
      <c r="RXM345" s="49"/>
      <c r="RXN345" s="49"/>
      <c r="RXO345" s="49"/>
      <c r="RXP345" s="49"/>
      <c r="RXQ345" s="49"/>
      <c r="RXR345" s="49"/>
      <c r="RXS345" s="49"/>
      <c r="RXT345" s="49"/>
      <c r="RXU345" s="49"/>
      <c r="RXV345" s="49"/>
      <c r="RXW345" s="49"/>
      <c r="RXX345" s="49"/>
      <c r="RXY345" s="49"/>
      <c r="RXZ345" s="49"/>
      <c r="RYA345" s="49"/>
      <c r="RYB345" s="49"/>
      <c r="RYC345" s="49"/>
      <c r="RYD345" s="49"/>
      <c r="RYE345" s="49"/>
      <c r="RYF345" s="49"/>
      <c r="RYG345" s="49"/>
      <c r="RYH345" s="49"/>
      <c r="RYI345" s="49"/>
      <c r="RYJ345" s="49"/>
      <c r="RYK345" s="49"/>
      <c r="RYL345" s="49"/>
      <c r="RYM345" s="49"/>
      <c r="RYN345" s="49"/>
      <c r="RYO345" s="49"/>
      <c r="RYP345" s="49"/>
      <c r="RYQ345" s="49"/>
      <c r="RYR345" s="49"/>
      <c r="RYS345" s="49"/>
      <c r="RYT345" s="49"/>
      <c r="RYU345" s="49"/>
      <c r="RYV345" s="49"/>
      <c r="RYW345" s="49"/>
      <c r="RYX345" s="49"/>
      <c r="RYY345" s="49"/>
      <c r="RYZ345" s="49"/>
      <c r="RZA345" s="49"/>
      <c r="RZB345" s="49"/>
      <c r="RZC345" s="49"/>
      <c r="RZD345" s="49"/>
      <c r="RZE345" s="49"/>
      <c r="RZF345" s="49"/>
      <c r="RZG345" s="49"/>
      <c r="RZH345" s="49"/>
      <c r="RZI345" s="49"/>
      <c r="RZJ345" s="49"/>
      <c r="RZK345" s="49"/>
      <c r="RZL345" s="49"/>
      <c r="RZM345" s="49"/>
      <c r="RZN345" s="49"/>
      <c r="RZO345" s="49"/>
      <c r="RZP345" s="49"/>
      <c r="RZQ345" s="49"/>
      <c r="RZR345" s="49"/>
      <c r="RZS345" s="49"/>
      <c r="RZT345" s="49"/>
      <c r="RZU345" s="49"/>
      <c r="RZV345" s="49"/>
      <c r="RZW345" s="49"/>
      <c r="RZX345" s="49"/>
      <c r="RZY345" s="49"/>
      <c r="RZZ345" s="49"/>
      <c r="SAA345" s="49"/>
      <c r="SAB345" s="49"/>
      <c r="SAC345" s="49"/>
      <c r="SAD345" s="49"/>
      <c r="SAE345" s="49"/>
      <c r="SAF345" s="49"/>
      <c r="SAG345" s="49"/>
      <c r="SAH345" s="49"/>
      <c r="SAI345" s="49"/>
      <c r="SAJ345" s="49"/>
      <c r="SAK345" s="49"/>
      <c r="SAL345" s="49"/>
      <c r="SAM345" s="49"/>
      <c r="SAN345" s="49"/>
      <c r="SAO345" s="49"/>
      <c r="SAP345" s="49"/>
      <c r="SAQ345" s="49"/>
      <c r="SAR345" s="49"/>
      <c r="SAS345" s="49"/>
      <c r="SAT345" s="49"/>
      <c r="SAU345" s="49"/>
      <c r="SAV345" s="49"/>
      <c r="SAW345" s="49"/>
      <c r="SAX345" s="49"/>
      <c r="SAY345" s="49"/>
      <c r="SAZ345" s="49"/>
      <c r="SBA345" s="49"/>
      <c r="SBB345" s="49"/>
      <c r="SBC345" s="49"/>
      <c r="SBD345" s="49"/>
      <c r="SBE345" s="49"/>
      <c r="SBF345" s="49"/>
      <c r="SBG345" s="49"/>
      <c r="SBH345" s="49"/>
      <c r="SBI345" s="49"/>
      <c r="SBJ345" s="49"/>
      <c r="SBK345" s="49"/>
      <c r="SBL345" s="49"/>
      <c r="SBM345" s="49"/>
      <c r="SBN345" s="49"/>
      <c r="SBO345" s="49"/>
      <c r="SBP345" s="49"/>
      <c r="SBQ345" s="49"/>
      <c r="SBR345" s="49"/>
      <c r="SBS345" s="49"/>
      <c r="SBT345" s="49"/>
      <c r="SBU345" s="49"/>
      <c r="SBV345" s="49"/>
      <c r="SBW345" s="49"/>
      <c r="SBX345" s="49"/>
      <c r="SBY345" s="49"/>
      <c r="SBZ345" s="49"/>
      <c r="SCA345" s="49"/>
      <c r="SCB345" s="49"/>
      <c r="SCC345" s="49"/>
      <c r="SCD345" s="49"/>
      <c r="SCE345" s="49"/>
      <c r="SCF345" s="49"/>
      <c r="SCG345" s="49"/>
      <c r="SCH345" s="49"/>
      <c r="SCI345" s="49"/>
      <c r="SCJ345" s="49"/>
      <c r="SCK345" s="49"/>
      <c r="SCL345" s="49"/>
      <c r="SCM345" s="49"/>
      <c r="SCN345" s="49"/>
      <c r="SCO345" s="49"/>
      <c r="SCP345" s="49"/>
      <c r="SCQ345" s="49"/>
      <c r="SCR345" s="49"/>
      <c r="SCS345" s="49"/>
      <c r="SCT345" s="49"/>
      <c r="SCU345" s="49"/>
      <c r="SCV345" s="49"/>
      <c r="SCW345" s="49"/>
      <c r="SCX345" s="49"/>
      <c r="SCY345" s="49"/>
      <c r="SCZ345" s="49"/>
      <c r="SDA345" s="49"/>
      <c r="SDB345" s="49"/>
      <c r="SDC345" s="49"/>
      <c r="SDD345" s="49"/>
      <c r="SDE345" s="49"/>
      <c r="SDF345" s="49"/>
      <c r="SDG345" s="49"/>
      <c r="SDH345" s="49"/>
      <c r="SDI345" s="49"/>
      <c r="SDJ345" s="49"/>
      <c r="SDK345" s="49"/>
      <c r="SDL345" s="49"/>
      <c r="SDM345" s="49"/>
      <c r="SDN345" s="49"/>
      <c r="SDO345" s="49"/>
      <c r="SDP345" s="49"/>
      <c r="SDQ345" s="49"/>
      <c r="SDR345" s="49"/>
      <c r="SDS345" s="49"/>
      <c r="SDT345" s="49"/>
      <c r="SDU345" s="49"/>
      <c r="SDV345" s="49"/>
      <c r="SDW345" s="49"/>
      <c r="SDX345" s="49"/>
      <c r="SDY345" s="49"/>
      <c r="SDZ345" s="49"/>
      <c r="SEA345" s="49"/>
      <c r="SEB345" s="49"/>
      <c r="SEC345" s="49"/>
      <c r="SED345" s="49"/>
      <c r="SEE345" s="49"/>
      <c r="SEF345" s="49"/>
      <c r="SEG345" s="49"/>
      <c r="SEH345" s="49"/>
      <c r="SEI345" s="49"/>
      <c r="SEJ345" s="49"/>
      <c r="SEK345" s="49"/>
      <c r="SEL345" s="49"/>
      <c r="SEM345" s="49"/>
      <c r="SEN345" s="49"/>
      <c r="SEO345" s="49"/>
      <c r="SEP345" s="49"/>
      <c r="SEQ345" s="49"/>
      <c r="SER345" s="49"/>
      <c r="SES345" s="49"/>
      <c r="SET345" s="49"/>
      <c r="SEU345" s="49"/>
      <c r="SEV345" s="49"/>
      <c r="SEW345" s="49"/>
      <c r="SEX345" s="49"/>
      <c r="SEY345" s="49"/>
      <c r="SEZ345" s="49"/>
      <c r="SFA345" s="49"/>
      <c r="SFB345" s="49"/>
      <c r="SFC345" s="49"/>
      <c r="SFD345" s="49"/>
      <c r="SFE345" s="49"/>
      <c r="SFF345" s="49"/>
      <c r="SFG345" s="49"/>
      <c r="SFH345" s="49"/>
      <c r="SFI345" s="49"/>
      <c r="SFJ345" s="49"/>
      <c r="SFK345" s="49"/>
      <c r="SFL345" s="49"/>
      <c r="SFM345" s="49"/>
      <c r="SFN345" s="49"/>
      <c r="SFO345" s="49"/>
      <c r="SFP345" s="49"/>
      <c r="SFQ345" s="49"/>
      <c r="SFR345" s="49"/>
      <c r="SFS345" s="49"/>
      <c r="SFT345" s="49"/>
      <c r="SFU345" s="49"/>
      <c r="SFV345" s="49"/>
      <c r="SFW345" s="49"/>
      <c r="SFX345" s="49"/>
      <c r="SFY345" s="49"/>
      <c r="SFZ345" s="49"/>
      <c r="SGA345" s="49"/>
      <c r="SGB345" s="49"/>
      <c r="SGC345" s="49"/>
      <c r="SGD345" s="49"/>
      <c r="SGE345" s="49"/>
      <c r="SGF345" s="49"/>
      <c r="SGG345" s="49"/>
      <c r="SGH345" s="49"/>
      <c r="SGI345" s="49"/>
      <c r="SGJ345" s="49"/>
      <c r="SGK345" s="49"/>
      <c r="SGL345" s="49"/>
      <c r="SGM345" s="49"/>
      <c r="SGN345" s="49"/>
      <c r="SGO345" s="49"/>
      <c r="SGP345" s="49"/>
      <c r="SGQ345" s="49"/>
      <c r="SGR345" s="49"/>
      <c r="SGS345" s="49"/>
      <c r="SGT345" s="49"/>
      <c r="SGU345" s="49"/>
      <c r="SGV345" s="49"/>
      <c r="SGW345" s="49"/>
      <c r="SGX345" s="49"/>
      <c r="SGY345" s="49"/>
      <c r="SGZ345" s="49"/>
      <c r="SHA345" s="49"/>
      <c r="SHB345" s="49"/>
      <c r="SHC345" s="49"/>
      <c r="SHD345" s="49"/>
      <c r="SHE345" s="49"/>
      <c r="SHF345" s="49"/>
      <c r="SHG345" s="49"/>
      <c r="SHH345" s="49"/>
      <c r="SHI345" s="49"/>
      <c r="SHJ345" s="49"/>
      <c r="SHK345" s="49"/>
      <c r="SHL345" s="49"/>
      <c r="SHM345" s="49"/>
      <c r="SHN345" s="49"/>
      <c r="SHO345" s="49"/>
      <c r="SHP345" s="49"/>
      <c r="SHQ345" s="49"/>
      <c r="SHR345" s="49"/>
      <c r="SHS345" s="49"/>
      <c r="SHT345" s="49"/>
      <c r="SHU345" s="49"/>
      <c r="SHV345" s="49"/>
      <c r="SHW345" s="49"/>
      <c r="SHX345" s="49"/>
      <c r="SHY345" s="49"/>
      <c r="SHZ345" s="49"/>
      <c r="SIA345" s="49"/>
      <c r="SIB345" s="49"/>
      <c r="SIC345" s="49"/>
      <c r="SID345" s="49"/>
      <c r="SIE345" s="49"/>
      <c r="SIF345" s="49"/>
      <c r="SIG345" s="49"/>
      <c r="SIH345" s="49"/>
      <c r="SII345" s="49"/>
      <c r="SIJ345" s="49"/>
      <c r="SIK345" s="49"/>
      <c r="SIL345" s="49"/>
      <c r="SIM345" s="49"/>
      <c r="SIN345" s="49"/>
      <c r="SIO345" s="49"/>
      <c r="SIP345" s="49"/>
      <c r="SIQ345" s="49"/>
      <c r="SIR345" s="49"/>
      <c r="SIS345" s="49"/>
      <c r="SIT345" s="49"/>
      <c r="SIU345" s="49"/>
      <c r="SIV345" s="49"/>
      <c r="SIW345" s="49"/>
      <c r="SIX345" s="49"/>
      <c r="SIY345" s="49"/>
      <c r="SIZ345" s="49"/>
      <c r="SJA345" s="49"/>
      <c r="SJB345" s="49"/>
      <c r="SJC345" s="49"/>
      <c r="SJD345" s="49"/>
      <c r="SJE345" s="49"/>
      <c r="SJF345" s="49"/>
      <c r="SJG345" s="49"/>
      <c r="SJH345" s="49"/>
      <c r="SJI345" s="49"/>
      <c r="SJJ345" s="49"/>
      <c r="SJK345" s="49"/>
      <c r="SJL345" s="49"/>
      <c r="SJM345" s="49"/>
      <c r="SJN345" s="49"/>
      <c r="SJO345" s="49"/>
      <c r="SJP345" s="49"/>
      <c r="SJQ345" s="49"/>
      <c r="SJR345" s="49"/>
      <c r="SJS345" s="49"/>
      <c r="SJT345" s="49"/>
      <c r="SJU345" s="49"/>
      <c r="SJV345" s="49"/>
      <c r="SJW345" s="49"/>
      <c r="SJX345" s="49"/>
      <c r="SJY345" s="49"/>
      <c r="SJZ345" s="49"/>
      <c r="SKA345" s="49"/>
      <c r="SKB345" s="49"/>
      <c r="SKC345" s="49"/>
      <c r="SKD345" s="49"/>
      <c r="SKE345" s="49"/>
      <c r="SKF345" s="49"/>
      <c r="SKG345" s="49"/>
      <c r="SKH345" s="49"/>
      <c r="SKI345" s="49"/>
      <c r="SKJ345" s="49"/>
      <c r="SKK345" s="49"/>
      <c r="SKL345" s="49"/>
      <c r="SKM345" s="49"/>
      <c r="SKN345" s="49"/>
      <c r="SKO345" s="49"/>
      <c r="SKP345" s="49"/>
      <c r="SKQ345" s="49"/>
      <c r="SKR345" s="49"/>
      <c r="SKS345" s="49"/>
      <c r="SKT345" s="49"/>
      <c r="SKU345" s="49"/>
      <c r="SKV345" s="49"/>
      <c r="SKW345" s="49"/>
      <c r="SKX345" s="49"/>
      <c r="SKY345" s="49"/>
      <c r="SKZ345" s="49"/>
      <c r="SLA345" s="49"/>
      <c r="SLB345" s="49"/>
      <c r="SLC345" s="49"/>
      <c r="SLD345" s="49"/>
      <c r="SLE345" s="49"/>
      <c r="SLF345" s="49"/>
      <c r="SLG345" s="49"/>
      <c r="SLH345" s="49"/>
      <c r="SLI345" s="49"/>
      <c r="SLJ345" s="49"/>
      <c r="SLK345" s="49"/>
      <c r="SLL345" s="49"/>
      <c r="SLM345" s="49"/>
      <c r="SLN345" s="49"/>
      <c r="SLO345" s="49"/>
      <c r="SLP345" s="49"/>
      <c r="SLQ345" s="49"/>
      <c r="SLR345" s="49"/>
      <c r="SLS345" s="49"/>
      <c r="SLT345" s="49"/>
      <c r="SLU345" s="49"/>
      <c r="SLV345" s="49"/>
      <c r="SLW345" s="49"/>
      <c r="SLX345" s="49"/>
      <c r="SLY345" s="49"/>
      <c r="SLZ345" s="49"/>
      <c r="SMA345" s="49"/>
      <c r="SMB345" s="49"/>
      <c r="SMC345" s="49"/>
      <c r="SMD345" s="49"/>
      <c r="SME345" s="49"/>
      <c r="SMF345" s="49"/>
      <c r="SMG345" s="49"/>
      <c r="SMH345" s="49"/>
      <c r="SMI345" s="49"/>
      <c r="SMJ345" s="49"/>
      <c r="SMK345" s="49"/>
      <c r="SML345" s="49"/>
      <c r="SMM345" s="49"/>
      <c r="SMN345" s="49"/>
      <c r="SMO345" s="49"/>
      <c r="SMP345" s="49"/>
      <c r="SMQ345" s="49"/>
      <c r="SMR345" s="49"/>
      <c r="SMS345" s="49"/>
      <c r="SMT345" s="49"/>
      <c r="SMU345" s="49"/>
      <c r="SMV345" s="49"/>
      <c r="SMW345" s="49"/>
      <c r="SMX345" s="49"/>
      <c r="SMY345" s="49"/>
      <c r="SMZ345" s="49"/>
      <c r="SNA345" s="49"/>
      <c r="SNB345" s="49"/>
      <c r="SNC345" s="49"/>
      <c r="SND345" s="49"/>
      <c r="SNE345" s="49"/>
      <c r="SNF345" s="49"/>
      <c r="SNG345" s="49"/>
      <c r="SNH345" s="49"/>
      <c r="SNI345" s="49"/>
      <c r="SNJ345" s="49"/>
      <c r="SNK345" s="49"/>
      <c r="SNL345" s="49"/>
      <c r="SNM345" s="49"/>
      <c r="SNN345" s="49"/>
      <c r="SNO345" s="49"/>
      <c r="SNP345" s="49"/>
      <c r="SNQ345" s="49"/>
      <c r="SNR345" s="49"/>
      <c r="SNS345" s="49"/>
      <c r="SNT345" s="49"/>
      <c r="SNU345" s="49"/>
      <c r="SNV345" s="49"/>
      <c r="SNW345" s="49"/>
      <c r="SNX345" s="49"/>
      <c r="SNY345" s="49"/>
      <c r="SNZ345" s="49"/>
      <c r="SOA345" s="49"/>
      <c r="SOB345" s="49"/>
      <c r="SOC345" s="49"/>
      <c r="SOD345" s="49"/>
      <c r="SOE345" s="49"/>
      <c r="SOF345" s="49"/>
      <c r="SOG345" s="49"/>
      <c r="SOH345" s="49"/>
      <c r="SOI345" s="49"/>
      <c r="SOJ345" s="49"/>
      <c r="SOK345" s="49"/>
      <c r="SOL345" s="49"/>
      <c r="SOM345" s="49"/>
      <c r="SON345" s="49"/>
      <c r="SOO345" s="49"/>
      <c r="SOP345" s="49"/>
      <c r="SOQ345" s="49"/>
      <c r="SOR345" s="49"/>
      <c r="SOS345" s="49"/>
      <c r="SOT345" s="49"/>
      <c r="SOU345" s="49"/>
      <c r="SOV345" s="49"/>
      <c r="SOW345" s="49"/>
      <c r="SOX345" s="49"/>
      <c r="SOY345" s="49"/>
      <c r="SOZ345" s="49"/>
      <c r="SPA345" s="49"/>
      <c r="SPB345" s="49"/>
      <c r="SPC345" s="49"/>
      <c r="SPD345" s="49"/>
      <c r="SPE345" s="49"/>
      <c r="SPF345" s="49"/>
      <c r="SPG345" s="49"/>
      <c r="SPH345" s="49"/>
      <c r="SPI345" s="49"/>
      <c r="SPJ345" s="49"/>
      <c r="SPK345" s="49"/>
      <c r="SPL345" s="49"/>
      <c r="SPM345" s="49"/>
      <c r="SPN345" s="49"/>
      <c r="SPO345" s="49"/>
      <c r="SPP345" s="49"/>
      <c r="SPQ345" s="49"/>
      <c r="SPR345" s="49"/>
      <c r="SPS345" s="49"/>
      <c r="SPT345" s="49"/>
      <c r="SPU345" s="49"/>
      <c r="SPV345" s="49"/>
      <c r="SPW345" s="49"/>
      <c r="SPX345" s="49"/>
      <c r="SPY345" s="49"/>
      <c r="SPZ345" s="49"/>
      <c r="SQA345" s="49"/>
      <c r="SQB345" s="49"/>
      <c r="SQC345" s="49"/>
      <c r="SQD345" s="49"/>
      <c r="SQE345" s="49"/>
      <c r="SQF345" s="49"/>
      <c r="SQG345" s="49"/>
      <c r="SQH345" s="49"/>
      <c r="SQI345" s="49"/>
      <c r="SQJ345" s="49"/>
      <c r="SQK345" s="49"/>
      <c r="SQL345" s="49"/>
      <c r="SQM345" s="49"/>
      <c r="SQN345" s="49"/>
      <c r="SQO345" s="49"/>
      <c r="SQP345" s="49"/>
      <c r="SQQ345" s="49"/>
      <c r="SQR345" s="49"/>
      <c r="SQS345" s="49"/>
      <c r="SQT345" s="49"/>
      <c r="SQU345" s="49"/>
      <c r="SQV345" s="49"/>
      <c r="SQW345" s="49"/>
      <c r="SQX345" s="49"/>
      <c r="SQY345" s="49"/>
      <c r="SQZ345" s="49"/>
      <c r="SRA345" s="49"/>
      <c r="SRB345" s="49"/>
      <c r="SRC345" s="49"/>
      <c r="SRD345" s="49"/>
      <c r="SRE345" s="49"/>
      <c r="SRF345" s="49"/>
      <c r="SRG345" s="49"/>
      <c r="SRH345" s="49"/>
      <c r="SRI345" s="49"/>
      <c r="SRJ345" s="49"/>
      <c r="SRK345" s="49"/>
      <c r="SRL345" s="49"/>
      <c r="SRM345" s="49"/>
      <c r="SRN345" s="49"/>
      <c r="SRO345" s="49"/>
      <c r="SRP345" s="49"/>
      <c r="SRQ345" s="49"/>
      <c r="SRR345" s="49"/>
      <c r="SRS345" s="49"/>
      <c r="SRT345" s="49"/>
      <c r="SRU345" s="49"/>
      <c r="SRV345" s="49"/>
      <c r="SRW345" s="49"/>
      <c r="SRX345" s="49"/>
      <c r="SRY345" s="49"/>
      <c r="SRZ345" s="49"/>
      <c r="SSA345" s="49"/>
      <c r="SSB345" s="49"/>
      <c r="SSC345" s="49"/>
      <c r="SSD345" s="49"/>
      <c r="SSE345" s="49"/>
      <c r="SSF345" s="49"/>
      <c r="SSG345" s="49"/>
      <c r="SSH345" s="49"/>
      <c r="SSI345" s="49"/>
      <c r="SSJ345" s="49"/>
      <c r="SSK345" s="49"/>
      <c r="SSL345" s="49"/>
      <c r="SSM345" s="49"/>
      <c r="SSN345" s="49"/>
      <c r="SSO345" s="49"/>
      <c r="SSP345" s="49"/>
      <c r="SSQ345" s="49"/>
      <c r="SSR345" s="49"/>
      <c r="SSS345" s="49"/>
      <c r="SST345" s="49"/>
      <c r="SSU345" s="49"/>
      <c r="SSV345" s="49"/>
      <c r="SSW345" s="49"/>
      <c r="SSX345" s="49"/>
      <c r="SSY345" s="49"/>
      <c r="SSZ345" s="49"/>
      <c r="STA345" s="49"/>
      <c r="STB345" s="49"/>
      <c r="STC345" s="49"/>
      <c r="STD345" s="49"/>
      <c r="STE345" s="49"/>
      <c r="STF345" s="49"/>
      <c r="STG345" s="49"/>
      <c r="STH345" s="49"/>
      <c r="STI345" s="49"/>
      <c r="STJ345" s="49"/>
      <c r="STK345" s="49"/>
      <c r="STL345" s="49"/>
      <c r="STM345" s="49"/>
      <c r="STN345" s="49"/>
      <c r="STO345" s="49"/>
      <c r="STP345" s="49"/>
      <c r="STQ345" s="49"/>
      <c r="STR345" s="49"/>
      <c r="STS345" s="49"/>
      <c r="STT345" s="49"/>
      <c r="STU345" s="49"/>
      <c r="STV345" s="49"/>
      <c r="STW345" s="49"/>
      <c r="STX345" s="49"/>
      <c r="STY345" s="49"/>
      <c r="STZ345" s="49"/>
      <c r="SUA345" s="49"/>
      <c r="SUB345" s="49"/>
      <c r="SUC345" s="49"/>
      <c r="SUD345" s="49"/>
      <c r="SUE345" s="49"/>
      <c r="SUF345" s="49"/>
      <c r="SUG345" s="49"/>
      <c r="SUH345" s="49"/>
      <c r="SUI345" s="49"/>
      <c r="SUJ345" s="49"/>
      <c r="SUK345" s="49"/>
      <c r="SUL345" s="49"/>
      <c r="SUM345" s="49"/>
      <c r="SUN345" s="49"/>
      <c r="SUO345" s="49"/>
      <c r="SUP345" s="49"/>
      <c r="SUQ345" s="49"/>
      <c r="SUR345" s="49"/>
      <c r="SUS345" s="49"/>
      <c r="SUT345" s="49"/>
      <c r="SUU345" s="49"/>
      <c r="SUV345" s="49"/>
      <c r="SUW345" s="49"/>
      <c r="SUX345" s="49"/>
      <c r="SUY345" s="49"/>
      <c r="SUZ345" s="49"/>
      <c r="SVA345" s="49"/>
      <c r="SVB345" s="49"/>
      <c r="SVC345" s="49"/>
      <c r="SVD345" s="49"/>
      <c r="SVE345" s="49"/>
      <c r="SVF345" s="49"/>
      <c r="SVG345" s="49"/>
      <c r="SVH345" s="49"/>
      <c r="SVI345" s="49"/>
      <c r="SVJ345" s="49"/>
      <c r="SVK345" s="49"/>
      <c r="SVL345" s="49"/>
      <c r="SVM345" s="49"/>
      <c r="SVN345" s="49"/>
      <c r="SVO345" s="49"/>
      <c r="SVP345" s="49"/>
      <c r="SVQ345" s="49"/>
      <c r="SVR345" s="49"/>
      <c r="SVS345" s="49"/>
      <c r="SVT345" s="49"/>
      <c r="SVU345" s="49"/>
      <c r="SVV345" s="49"/>
      <c r="SVW345" s="49"/>
      <c r="SVX345" s="49"/>
      <c r="SVY345" s="49"/>
      <c r="SVZ345" s="49"/>
      <c r="SWA345" s="49"/>
      <c r="SWB345" s="49"/>
      <c r="SWC345" s="49"/>
      <c r="SWD345" s="49"/>
      <c r="SWE345" s="49"/>
      <c r="SWF345" s="49"/>
      <c r="SWG345" s="49"/>
      <c r="SWH345" s="49"/>
      <c r="SWI345" s="49"/>
      <c r="SWJ345" s="49"/>
      <c r="SWK345" s="49"/>
      <c r="SWL345" s="49"/>
      <c r="SWM345" s="49"/>
      <c r="SWN345" s="49"/>
      <c r="SWO345" s="49"/>
      <c r="SWP345" s="49"/>
      <c r="SWQ345" s="49"/>
      <c r="SWR345" s="49"/>
      <c r="SWS345" s="49"/>
      <c r="SWT345" s="49"/>
      <c r="SWU345" s="49"/>
      <c r="SWV345" s="49"/>
      <c r="SWW345" s="49"/>
      <c r="SWX345" s="49"/>
      <c r="SWY345" s="49"/>
      <c r="SWZ345" s="49"/>
      <c r="SXA345" s="49"/>
      <c r="SXB345" s="49"/>
      <c r="SXC345" s="49"/>
      <c r="SXD345" s="49"/>
      <c r="SXE345" s="49"/>
      <c r="SXF345" s="49"/>
      <c r="SXG345" s="49"/>
      <c r="SXH345" s="49"/>
      <c r="SXI345" s="49"/>
      <c r="SXJ345" s="49"/>
      <c r="SXK345" s="49"/>
      <c r="SXL345" s="49"/>
      <c r="SXM345" s="49"/>
      <c r="SXN345" s="49"/>
      <c r="SXO345" s="49"/>
      <c r="SXP345" s="49"/>
      <c r="SXQ345" s="49"/>
      <c r="SXR345" s="49"/>
      <c r="SXS345" s="49"/>
      <c r="SXT345" s="49"/>
      <c r="SXU345" s="49"/>
      <c r="SXV345" s="49"/>
      <c r="SXW345" s="49"/>
      <c r="SXX345" s="49"/>
      <c r="SXY345" s="49"/>
      <c r="SXZ345" s="49"/>
      <c r="SYA345" s="49"/>
      <c r="SYB345" s="49"/>
      <c r="SYC345" s="49"/>
      <c r="SYD345" s="49"/>
      <c r="SYE345" s="49"/>
      <c r="SYF345" s="49"/>
      <c r="SYG345" s="49"/>
      <c r="SYH345" s="49"/>
      <c r="SYI345" s="49"/>
      <c r="SYJ345" s="49"/>
      <c r="SYK345" s="49"/>
      <c r="SYL345" s="49"/>
      <c r="SYM345" s="49"/>
      <c r="SYN345" s="49"/>
      <c r="SYO345" s="49"/>
      <c r="SYP345" s="49"/>
      <c r="SYQ345" s="49"/>
      <c r="SYR345" s="49"/>
      <c r="SYS345" s="49"/>
      <c r="SYT345" s="49"/>
      <c r="SYU345" s="49"/>
      <c r="SYV345" s="49"/>
      <c r="SYW345" s="49"/>
      <c r="SYX345" s="49"/>
      <c r="SYY345" s="49"/>
      <c r="SYZ345" s="49"/>
      <c r="SZA345" s="49"/>
      <c r="SZB345" s="49"/>
      <c r="SZC345" s="49"/>
      <c r="SZD345" s="49"/>
      <c r="SZE345" s="49"/>
      <c r="SZF345" s="49"/>
      <c r="SZG345" s="49"/>
      <c r="SZH345" s="49"/>
      <c r="SZI345" s="49"/>
      <c r="SZJ345" s="49"/>
      <c r="SZK345" s="49"/>
      <c r="SZL345" s="49"/>
      <c r="SZM345" s="49"/>
      <c r="SZN345" s="49"/>
      <c r="SZO345" s="49"/>
      <c r="SZP345" s="49"/>
      <c r="SZQ345" s="49"/>
      <c r="SZR345" s="49"/>
      <c r="SZS345" s="49"/>
      <c r="SZT345" s="49"/>
      <c r="SZU345" s="49"/>
      <c r="SZV345" s="49"/>
      <c r="SZW345" s="49"/>
      <c r="SZX345" s="49"/>
      <c r="SZY345" s="49"/>
      <c r="SZZ345" s="49"/>
      <c r="TAA345" s="49"/>
      <c r="TAB345" s="49"/>
      <c r="TAC345" s="49"/>
      <c r="TAD345" s="49"/>
      <c r="TAE345" s="49"/>
      <c r="TAF345" s="49"/>
      <c r="TAG345" s="49"/>
      <c r="TAH345" s="49"/>
      <c r="TAI345" s="49"/>
      <c r="TAJ345" s="49"/>
      <c r="TAK345" s="49"/>
      <c r="TAL345" s="49"/>
      <c r="TAM345" s="49"/>
      <c r="TAN345" s="49"/>
      <c r="TAO345" s="49"/>
      <c r="TAP345" s="49"/>
      <c r="TAQ345" s="49"/>
      <c r="TAR345" s="49"/>
      <c r="TAS345" s="49"/>
      <c r="TAT345" s="49"/>
      <c r="TAU345" s="49"/>
      <c r="TAV345" s="49"/>
      <c r="TAW345" s="49"/>
      <c r="TAX345" s="49"/>
      <c r="TAY345" s="49"/>
      <c r="TAZ345" s="49"/>
      <c r="TBA345" s="49"/>
      <c r="TBB345" s="49"/>
      <c r="TBC345" s="49"/>
      <c r="TBD345" s="49"/>
      <c r="TBE345" s="49"/>
      <c r="TBF345" s="49"/>
      <c r="TBG345" s="49"/>
      <c r="TBH345" s="49"/>
      <c r="TBI345" s="49"/>
      <c r="TBJ345" s="49"/>
      <c r="TBK345" s="49"/>
      <c r="TBL345" s="49"/>
      <c r="TBM345" s="49"/>
      <c r="TBN345" s="49"/>
      <c r="TBO345" s="49"/>
      <c r="TBP345" s="49"/>
      <c r="TBQ345" s="49"/>
      <c r="TBR345" s="49"/>
      <c r="TBS345" s="49"/>
      <c r="TBT345" s="49"/>
      <c r="TBU345" s="49"/>
      <c r="TBV345" s="49"/>
      <c r="TBW345" s="49"/>
      <c r="TBX345" s="49"/>
      <c r="TBY345" s="49"/>
      <c r="TBZ345" s="49"/>
      <c r="TCA345" s="49"/>
      <c r="TCB345" s="49"/>
      <c r="TCC345" s="49"/>
      <c r="TCD345" s="49"/>
      <c r="TCE345" s="49"/>
      <c r="TCF345" s="49"/>
      <c r="TCG345" s="49"/>
      <c r="TCH345" s="49"/>
      <c r="TCI345" s="49"/>
      <c r="TCJ345" s="49"/>
      <c r="TCK345" s="49"/>
      <c r="TCL345" s="49"/>
      <c r="TCM345" s="49"/>
      <c r="TCN345" s="49"/>
      <c r="TCO345" s="49"/>
      <c r="TCP345" s="49"/>
      <c r="TCQ345" s="49"/>
      <c r="TCR345" s="49"/>
      <c r="TCS345" s="49"/>
      <c r="TCT345" s="49"/>
      <c r="TCU345" s="49"/>
      <c r="TCV345" s="49"/>
      <c r="TCW345" s="49"/>
      <c r="TCX345" s="49"/>
      <c r="TCY345" s="49"/>
      <c r="TCZ345" s="49"/>
      <c r="TDA345" s="49"/>
      <c r="TDB345" s="49"/>
      <c r="TDC345" s="49"/>
      <c r="TDD345" s="49"/>
      <c r="TDE345" s="49"/>
      <c r="TDF345" s="49"/>
      <c r="TDG345" s="49"/>
      <c r="TDH345" s="49"/>
      <c r="TDI345" s="49"/>
      <c r="TDJ345" s="49"/>
      <c r="TDK345" s="49"/>
      <c r="TDL345" s="49"/>
      <c r="TDM345" s="49"/>
      <c r="TDN345" s="49"/>
      <c r="TDO345" s="49"/>
      <c r="TDP345" s="49"/>
      <c r="TDQ345" s="49"/>
      <c r="TDR345" s="49"/>
      <c r="TDS345" s="49"/>
      <c r="TDT345" s="49"/>
      <c r="TDU345" s="49"/>
      <c r="TDV345" s="49"/>
      <c r="TDW345" s="49"/>
      <c r="TDX345" s="49"/>
      <c r="TDY345" s="49"/>
      <c r="TDZ345" s="49"/>
      <c r="TEA345" s="49"/>
      <c r="TEB345" s="49"/>
      <c r="TEC345" s="49"/>
      <c r="TED345" s="49"/>
      <c r="TEE345" s="49"/>
      <c r="TEF345" s="49"/>
      <c r="TEG345" s="49"/>
      <c r="TEH345" s="49"/>
      <c r="TEI345" s="49"/>
      <c r="TEJ345" s="49"/>
      <c r="TEK345" s="49"/>
      <c r="TEL345" s="49"/>
      <c r="TEM345" s="49"/>
      <c r="TEN345" s="49"/>
      <c r="TEO345" s="49"/>
      <c r="TEP345" s="49"/>
      <c r="TEQ345" s="49"/>
      <c r="TER345" s="49"/>
      <c r="TES345" s="49"/>
      <c r="TET345" s="49"/>
      <c r="TEU345" s="49"/>
      <c r="TEV345" s="49"/>
      <c r="TEW345" s="49"/>
      <c r="TEX345" s="49"/>
      <c r="TEY345" s="49"/>
      <c r="TEZ345" s="49"/>
      <c r="TFA345" s="49"/>
      <c r="TFB345" s="49"/>
      <c r="TFC345" s="49"/>
      <c r="TFD345" s="49"/>
      <c r="TFE345" s="49"/>
      <c r="TFF345" s="49"/>
      <c r="TFG345" s="49"/>
      <c r="TFH345" s="49"/>
      <c r="TFI345" s="49"/>
      <c r="TFJ345" s="49"/>
      <c r="TFK345" s="49"/>
      <c r="TFL345" s="49"/>
      <c r="TFM345" s="49"/>
      <c r="TFN345" s="49"/>
      <c r="TFO345" s="49"/>
      <c r="TFP345" s="49"/>
      <c r="TFQ345" s="49"/>
      <c r="TFR345" s="49"/>
      <c r="TFS345" s="49"/>
      <c r="TFT345" s="49"/>
      <c r="TFU345" s="49"/>
      <c r="TFV345" s="49"/>
      <c r="TFW345" s="49"/>
      <c r="TFX345" s="49"/>
      <c r="TFY345" s="49"/>
      <c r="TFZ345" s="49"/>
      <c r="TGA345" s="49"/>
      <c r="TGB345" s="49"/>
      <c r="TGC345" s="49"/>
      <c r="TGD345" s="49"/>
      <c r="TGE345" s="49"/>
      <c r="TGF345" s="49"/>
      <c r="TGG345" s="49"/>
      <c r="TGH345" s="49"/>
      <c r="TGI345" s="49"/>
      <c r="TGJ345" s="49"/>
      <c r="TGK345" s="49"/>
      <c r="TGL345" s="49"/>
      <c r="TGM345" s="49"/>
      <c r="TGN345" s="49"/>
      <c r="TGO345" s="49"/>
      <c r="TGP345" s="49"/>
      <c r="TGQ345" s="49"/>
      <c r="TGR345" s="49"/>
      <c r="TGS345" s="49"/>
      <c r="TGT345" s="49"/>
      <c r="TGU345" s="49"/>
      <c r="TGV345" s="49"/>
      <c r="TGW345" s="49"/>
      <c r="TGX345" s="49"/>
      <c r="TGY345" s="49"/>
      <c r="TGZ345" s="49"/>
      <c r="THA345" s="49"/>
      <c r="THB345" s="49"/>
      <c r="THC345" s="49"/>
      <c r="THD345" s="49"/>
      <c r="THE345" s="49"/>
      <c r="THF345" s="49"/>
      <c r="THG345" s="49"/>
      <c r="THH345" s="49"/>
      <c r="THI345" s="49"/>
      <c r="THJ345" s="49"/>
      <c r="THK345" s="49"/>
      <c r="THL345" s="49"/>
      <c r="THM345" s="49"/>
      <c r="THN345" s="49"/>
      <c r="THO345" s="49"/>
      <c r="THP345" s="49"/>
      <c r="THQ345" s="49"/>
      <c r="THR345" s="49"/>
      <c r="THS345" s="49"/>
      <c r="THT345" s="49"/>
      <c r="THU345" s="49"/>
      <c r="THV345" s="49"/>
      <c r="THW345" s="49"/>
      <c r="THX345" s="49"/>
      <c r="THY345" s="49"/>
      <c r="THZ345" s="49"/>
      <c r="TIA345" s="49"/>
      <c r="TIB345" s="49"/>
      <c r="TIC345" s="49"/>
      <c r="TID345" s="49"/>
      <c r="TIE345" s="49"/>
      <c r="TIF345" s="49"/>
      <c r="TIG345" s="49"/>
      <c r="TIH345" s="49"/>
      <c r="TII345" s="49"/>
      <c r="TIJ345" s="49"/>
      <c r="TIK345" s="49"/>
      <c r="TIL345" s="49"/>
      <c r="TIM345" s="49"/>
      <c r="TIN345" s="49"/>
      <c r="TIO345" s="49"/>
      <c r="TIP345" s="49"/>
      <c r="TIQ345" s="49"/>
      <c r="TIR345" s="49"/>
      <c r="TIS345" s="49"/>
      <c r="TIT345" s="49"/>
      <c r="TIU345" s="49"/>
      <c r="TIV345" s="49"/>
      <c r="TIW345" s="49"/>
      <c r="TIX345" s="49"/>
      <c r="TIY345" s="49"/>
      <c r="TIZ345" s="49"/>
      <c r="TJA345" s="49"/>
      <c r="TJB345" s="49"/>
      <c r="TJC345" s="49"/>
      <c r="TJD345" s="49"/>
      <c r="TJE345" s="49"/>
      <c r="TJF345" s="49"/>
      <c r="TJG345" s="49"/>
      <c r="TJH345" s="49"/>
      <c r="TJI345" s="49"/>
      <c r="TJJ345" s="49"/>
      <c r="TJK345" s="49"/>
      <c r="TJL345" s="49"/>
      <c r="TJM345" s="49"/>
      <c r="TJN345" s="49"/>
      <c r="TJO345" s="49"/>
      <c r="TJP345" s="49"/>
      <c r="TJQ345" s="49"/>
      <c r="TJR345" s="49"/>
      <c r="TJS345" s="49"/>
      <c r="TJT345" s="49"/>
      <c r="TJU345" s="49"/>
      <c r="TJV345" s="49"/>
      <c r="TJW345" s="49"/>
      <c r="TJX345" s="49"/>
      <c r="TJY345" s="49"/>
      <c r="TJZ345" s="49"/>
      <c r="TKA345" s="49"/>
      <c r="TKB345" s="49"/>
      <c r="TKC345" s="49"/>
      <c r="TKD345" s="49"/>
      <c r="TKE345" s="49"/>
      <c r="TKF345" s="49"/>
      <c r="TKG345" s="49"/>
      <c r="TKH345" s="49"/>
      <c r="TKI345" s="49"/>
      <c r="TKJ345" s="49"/>
      <c r="TKK345" s="49"/>
      <c r="TKL345" s="49"/>
      <c r="TKM345" s="49"/>
      <c r="TKN345" s="49"/>
      <c r="TKO345" s="49"/>
      <c r="TKP345" s="49"/>
      <c r="TKQ345" s="49"/>
      <c r="TKR345" s="49"/>
      <c r="TKS345" s="49"/>
      <c r="TKT345" s="49"/>
      <c r="TKU345" s="49"/>
      <c r="TKV345" s="49"/>
      <c r="TKW345" s="49"/>
      <c r="TKX345" s="49"/>
      <c r="TKY345" s="49"/>
      <c r="TKZ345" s="49"/>
      <c r="TLA345" s="49"/>
      <c r="TLB345" s="49"/>
      <c r="TLC345" s="49"/>
      <c r="TLD345" s="49"/>
      <c r="TLE345" s="49"/>
      <c r="TLF345" s="49"/>
      <c r="TLG345" s="49"/>
      <c r="TLH345" s="49"/>
      <c r="TLI345" s="49"/>
      <c r="TLJ345" s="49"/>
      <c r="TLK345" s="49"/>
      <c r="TLL345" s="49"/>
      <c r="TLM345" s="49"/>
      <c r="TLN345" s="49"/>
      <c r="TLO345" s="49"/>
      <c r="TLP345" s="49"/>
      <c r="TLQ345" s="49"/>
      <c r="TLR345" s="49"/>
      <c r="TLS345" s="49"/>
      <c r="TLT345" s="49"/>
      <c r="TLU345" s="49"/>
      <c r="TLV345" s="49"/>
      <c r="TLW345" s="49"/>
      <c r="TLX345" s="49"/>
      <c r="TLY345" s="49"/>
      <c r="TLZ345" s="49"/>
      <c r="TMA345" s="49"/>
      <c r="TMB345" s="49"/>
      <c r="TMC345" s="49"/>
      <c r="TMD345" s="49"/>
      <c r="TME345" s="49"/>
      <c r="TMF345" s="49"/>
      <c r="TMG345" s="49"/>
      <c r="TMH345" s="49"/>
      <c r="TMI345" s="49"/>
      <c r="TMJ345" s="49"/>
      <c r="TMK345" s="49"/>
      <c r="TML345" s="49"/>
      <c r="TMM345" s="49"/>
      <c r="TMN345" s="49"/>
      <c r="TMO345" s="49"/>
      <c r="TMP345" s="49"/>
      <c r="TMQ345" s="49"/>
      <c r="TMR345" s="49"/>
      <c r="TMS345" s="49"/>
      <c r="TMT345" s="49"/>
      <c r="TMU345" s="49"/>
      <c r="TMV345" s="49"/>
      <c r="TMW345" s="49"/>
      <c r="TMX345" s="49"/>
      <c r="TMY345" s="49"/>
      <c r="TMZ345" s="49"/>
      <c r="TNA345" s="49"/>
      <c r="TNB345" s="49"/>
      <c r="TNC345" s="49"/>
      <c r="TND345" s="49"/>
      <c r="TNE345" s="49"/>
      <c r="TNF345" s="49"/>
      <c r="TNG345" s="49"/>
      <c r="TNH345" s="49"/>
      <c r="TNI345" s="49"/>
      <c r="TNJ345" s="49"/>
      <c r="TNK345" s="49"/>
      <c r="TNL345" s="49"/>
      <c r="TNM345" s="49"/>
      <c r="TNN345" s="49"/>
      <c r="TNO345" s="49"/>
      <c r="TNP345" s="49"/>
      <c r="TNQ345" s="49"/>
      <c r="TNR345" s="49"/>
      <c r="TNS345" s="49"/>
      <c r="TNT345" s="49"/>
      <c r="TNU345" s="49"/>
      <c r="TNV345" s="49"/>
      <c r="TNW345" s="49"/>
      <c r="TNX345" s="49"/>
      <c r="TNY345" s="49"/>
      <c r="TNZ345" s="49"/>
      <c r="TOA345" s="49"/>
      <c r="TOB345" s="49"/>
      <c r="TOC345" s="49"/>
      <c r="TOD345" s="49"/>
      <c r="TOE345" s="49"/>
      <c r="TOF345" s="49"/>
      <c r="TOG345" s="49"/>
      <c r="TOH345" s="49"/>
      <c r="TOI345" s="49"/>
      <c r="TOJ345" s="49"/>
      <c r="TOK345" s="49"/>
      <c r="TOL345" s="49"/>
      <c r="TOM345" s="49"/>
      <c r="TON345" s="49"/>
      <c r="TOO345" s="49"/>
      <c r="TOP345" s="49"/>
      <c r="TOQ345" s="49"/>
      <c r="TOR345" s="49"/>
      <c r="TOS345" s="49"/>
      <c r="TOT345" s="49"/>
      <c r="TOU345" s="49"/>
      <c r="TOV345" s="49"/>
      <c r="TOW345" s="49"/>
      <c r="TOX345" s="49"/>
      <c r="TOY345" s="49"/>
      <c r="TOZ345" s="49"/>
      <c r="TPA345" s="49"/>
      <c r="TPB345" s="49"/>
      <c r="TPC345" s="49"/>
      <c r="TPD345" s="49"/>
      <c r="TPE345" s="49"/>
      <c r="TPF345" s="49"/>
      <c r="TPG345" s="49"/>
      <c r="TPH345" s="49"/>
      <c r="TPI345" s="49"/>
      <c r="TPJ345" s="49"/>
      <c r="TPK345" s="49"/>
      <c r="TPL345" s="49"/>
      <c r="TPM345" s="49"/>
      <c r="TPN345" s="49"/>
      <c r="TPO345" s="49"/>
      <c r="TPP345" s="49"/>
      <c r="TPQ345" s="49"/>
      <c r="TPR345" s="49"/>
      <c r="TPS345" s="49"/>
      <c r="TPT345" s="49"/>
      <c r="TPU345" s="49"/>
      <c r="TPV345" s="49"/>
      <c r="TPW345" s="49"/>
      <c r="TPX345" s="49"/>
      <c r="TPY345" s="49"/>
      <c r="TPZ345" s="49"/>
      <c r="TQA345" s="49"/>
      <c r="TQB345" s="49"/>
      <c r="TQC345" s="49"/>
      <c r="TQD345" s="49"/>
      <c r="TQE345" s="49"/>
      <c r="TQF345" s="49"/>
      <c r="TQG345" s="49"/>
      <c r="TQH345" s="49"/>
      <c r="TQI345" s="49"/>
      <c r="TQJ345" s="49"/>
      <c r="TQK345" s="49"/>
      <c r="TQL345" s="49"/>
      <c r="TQM345" s="49"/>
      <c r="TQN345" s="49"/>
      <c r="TQO345" s="49"/>
      <c r="TQP345" s="49"/>
      <c r="TQQ345" s="49"/>
      <c r="TQR345" s="49"/>
      <c r="TQS345" s="49"/>
      <c r="TQT345" s="49"/>
      <c r="TQU345" s="49"/>
      <c r="TQV345" s="49"/>
      <c r="TQW345" s="49"/>
      <c r="TQX345" s="49"/>
      <c r="TQY345" s="49"/>
      <c r="TQZ345" s="49"/>
      <c r="TRA345" s="49"/>
      <c r="TRB345" s="49"/>
      <c r="TRC345" s="49"/>
      <c r="TRD345" s="49"/>
      <c r="TRE345" s="49"/>
      <c r="TRF345" s="49"/>
      <c r="TRG345" s="49"/>
      <c r="TRH345" s="49"/>
      <c r="TRI345" s="49"/>
      <c r="TRJ345" s="49"/>
      <c r="TRK345" s="49"/>
      <c r="TRL345" s="49"/>
      <c r="TRM345" s="49"/>
      <c r="TRN345" s="49"/>
      <c r="TRO345" s="49"/>
      <c r="TRP345" s="49"/>
      <c r="TRQ345" s="49"/>
      <c r="TRR345" s="49"/>
      <c r="TRS345" s="49"/>
      <c r="TRT345" s="49"/>
      <c r="TRU345" s="49"/>
      <c r="TRV345" s="49"/>
      <c r="TRW345" s="49"/>
      <c r="TRX345" s="49"/>
      <c r="TRY345" s="49"/>
      <c r="TRZ345" s="49"/>
      <c r="TSA345" s="49"/>
      <c r="TSB345" s="49"/>
      <c r="TSC345" s="49"/>
      <c r="TSD345" s="49"/>
      <c r="TSE345" s="49"/>
      <c r="TSF345" s="49"/>
      <c r="TSG345" s="49"/>
      <c r="TSH345" s="49"/>
      <c r="TSI345" s="49"/>
      <c r="TSJ345" s="49"/>
      <c r="TSK345" s="49"/>
      <c r="TSL345" s="49"/>
      <c r="TSM345" s="49"/>
      <c r="TSN345" s="49"/>
      <c r="TSO345" s="49"/>
      <c r="TSP345" s="49"/>
      <c r="TSQ345" s="49"/>
      <c r="TSR345" s="49"/>
      <c r="TSS345" s="49"/>
      <c r="TST345" s="49"/>
      <c r="TSU345" s="49"/>
      <c r="TSV345" s="49"/>
      <c r="TSW345" s="49"/>
      <c r="TSX345" s="49"/>
      <c r="TSY345" s="49"/>
      <c r="TSZ345" s="49"/>
      <c r="TTA345" s="49"/>
      <c r="TTB345" s="49"/>
      <c r="TTC345" s="49"/>
      <c r="TTD345" s="49"/>
      <c r="TTE345" s="49"/>
      <c r="TTF345" s="49"/>
      <c r="TTG345" s="49"/>
      <c r="TTH345" s="49"/>
      <c r="TTI345" s="49"/>
      <c r="TTJ345" s="49"/>
      <c r="TTK345" s="49"/>
      <c r="TTL345" s="49"/>
      <c r="TTM345" s="49"/>
      <c r="TTN345" s="49"/>
      <c r="TTO345" s="49"/>
      <c r="TTP345" s="49"/>
      <c r="TTQ345" s="49"/>
      <c r="TTR345" s="49"/>
      <c r="TTS345" s="49"/>
      <c r="TTT345" s="49"/>
      <c r="TTU345" s="49"/>
      <c r="TTV345" s="49"/>
      <c r="TTW345" s="49"/>
      <c r="TTX345" s="49"/>
      <c r="TTY345" s="49"/>
      <c r="TTZ345" s="49"/>
      <c r="TUA345" s="49"/>
      <c r="TUB345" s="49"/>
      <c r="TUC345" s="49"/>
      <c r="TUD345" s="49"/>
      <c r="TUE345" s="49"/>
      <c r="TUF345" s="49"/>
      <c r="TUG345" s="49"/>
      <c r="TUH345" s="49"/>
      <c r="TUI345" s="49"/>
      <c r="TUJ345" s="49"/>
      <c r="TUK345" s="49"/>
      <c r="TUL345" s="49"/>
      <c r="TUM345" s="49"/>
      <c r="TUN345" s="49"/>
      <c r="TUO345" s="49"/>
      <c r="TUP345" s="49"/>
      <c r="TUQ345" s="49"/>
      <c r="TUR345" s="49"/>
      <c r="TUS345" s="49"/>
      <c r="TUT345" s="49"/>
      <c r="TUU345" s="49"/>
      <c r="TUV345" s="49"/>
      <c r="TUW345" s="49"/>
      <c r="TUX345" s="49"/>
      <c r="TUY345" s="49"/>
      <c r="TUZ345" s="49"/>
      <c r="TVA345" s="49"/>
      <c r="TVB345" s="49"/>
      <c r="TVC345" s="49"/>
      <c r="TVD345" s="49"/>
      <c r="TVE345" s="49"/>
      <c r="TVF345" s="49"/>
      <c r="TVG345" s="49"/>
      <c r="TVH345" s="49"/>
      <c r="TVI345" s="49"/>
      <c r="TVJ345" s="49"/>
      <c r="TVK345" s="49"/>
      <c r="TVL345" s="49"/>
      <c r="TVM345" s="49"/>
      <c r="TVN345" s="49"/>
      <c r="TVO345" s="49"/>
      <c r="TVP345" s="49"/>
      <c r="TVQ345" s="49"/>
      <c r="TVR345" s="49"/>
      <c r="TVS345" s="49"/>
      <c r="TVT345" s="49"/>
      <c r="TVU345" s="49"/>
      <c r="TVV345" s="49"/>
      <c r="TVW345" s="49"/>
      <c r="TVX345" s="49"/>
      <c r="TVY345" s="49"/>
      <c r="TVZ345" s="49"/>
      <c r="TWA345" s="49"/>
      <c r="TWB345" s="49"/>
      <c r="TWC345" s="49"/>
      <c r="TWD345" s="49"/>
      <c r="TWE345" s="49"/>
      <c r="TWF345" s="49"/>
      <c r="TWG345" s="49"/>
      <c r="TWH345" s="49"/>
      <c r="TWI345" s="49"/>
      <c r="TWJ345" s="49"/>
      <c r="TWK345" s="49"/>
      <c r="TWL345" s="49"/>
      <c r="TWM345" s="49"/>
      <c r="TWN345" s="49"/>
      <c r="TWO345" s="49"/>
      <c r="TWP345" s="49"/>
      <c r="TWQ345" s="49"/>
      <c r="TWR345" s="49"/>
      <c r="TWS345" s="49"/>
      <c r="TWT345" s="49"/>
      <c r="TWU345" s="49"/>
      <c r="TWV345" s="49"/>
      <c r="TWW345" s="49"/>
      <c r="TWX345" s="49"/>
      <c r="TWY345" s="49"/>
      <c r="TWZ345" s="49"/>
      <c r="TXA345" s="49"/>
      <c r="TXB345" s="49"/>
      <c r="TXC345" s="49"/>
      <c r="TXD345" s="49"/>
      <c r="TXE345" s="49"/>
      <c r="TXF345" s="49"/>
      <c r="TXG345" s="49"/>
      <c r="TXH345" s="49"/>
      <c r="TXI345" s="49"/>
      <c r="TXJ345" s="49"/>
      <c r="TXK345" s="49"/>
      <c r="TXL345" s="49"/>
      <c r="TXM345" s="49"/>
      <c r="TXN345" s="49"/>
      <c r="TXO345" s="49"/>
      <c r="TXP345" s="49"/>
      <c r="TXQ345" s="49"/>
      <c r="TXR345" s="49"/>
      <c r="TXS345" s="49"/>
      <c r="TXT345" s="49"/>
      <c r="TXU345" s="49"/>
      <c r="TXV345" s="49"/>
      <c r="TXW345" s="49"/>
      <c r="TXX345" s="49"/>
      <c r="TXY345" s="49"/>
      <c r="TXZ345" s="49"/>
      <c r="TYA345" s="49"/>
      <c r="TYB345" s="49"/>
      <c r="TYC345" s="49"/>
      <c r="TYD345" s="49"/>
      <c r="TYE345" s="49"/>
      <c r="TYF345" s="49"/>
      <c r="TYG345" s="49"/>
      <c r="TYH345" s="49"/>
      <c r="TYI345" s="49"/>
      <c r="TYJ345" s="49"/>
      <c r="TYK345" s="49"/>
      <c r="TYL345" s="49"/>
      <c r="TYM345" s="49"/>
      <c r="TYN345" s="49"/>
      <c r="TYO345" s="49"/>
      <c r="TYP345" s="49"/>
      <c r="TYQ345" s="49"/>
      <c r="TYR345" s="49"/>
      <c r="TYS345" s="49"/>
      <c r="TYT345" s="49"/>
      <c r="TYU345" s="49"/>
      <c r="TYV345" s="49"/>
      <c r="TYW345" s="49"/>
      <c r="TYX345" s="49"/>
      <c r="TYY345" s="49"/>
      <c r="TYZ345" s="49"/>
      <c r="TZA345" s="49"/>
      <c r="TZB345" s="49"/>
      <c r="TZC345" s="49"/>
      <c r="TZD345" s="49"/>
      <c r="TZE345" s="49"/>
      <c r="TZF345" s="49"/>
      <c r="TZG345" s="49"/>
      <c r="TZH345" s="49"/>
      <c r="TZI345" s="49"/>
      <c r="TZJ345" s="49"/>
      <c r="TZK345" s="49"/>
      <c r="TZL345" s="49"/>
      <c r="TZM345" s="49"/>
      <c r="TZN345" s="49"/>
      <c r="TZO345" s="49"/>
      <c r="TZP345" s="49"/>
      <c r="TZQ345" s="49"/>
      <c r="TZR345" s="49"/>
      <c r="TZS345" s="49"/>
      <c r="TZT345" s="49"/>
      <c r="TZU345" s="49"/>
      <c r="TZV345" s="49"/>
      <c r="TZW345" s="49"/>
      <c r="TZX345" s="49"/>
      <c r="TZY345" s="49"/>
      <c r="TZZ345" s="49"/>
      <c r="UAA345" s="49"/>
      <c r="UAB345" s="49"/>
      <c r="UAC345" s="49"/>
      <c r="UAD345" s="49"/>
      <c r="UAE345" s="49"/>
      <c r="UAF345" s="49"/>
      <c r="UAG345" s="49"/>
      <c r="UAH345" s="49"/>
      <c r="UAI345" s="49"/>
      <c r="UAJ345" s="49"/>
      <c r="UAK345" s="49"/>
      <c r="UAL345" s="49"/>
      <c r="UAM345" s="49"/>
      <c r="UAN345" s="49"/>
      <c r="UAO345" s="49"/>
      <c r="UAP345" s="49"/>
      <c r="UAQ345" s="49"/>
      <c r="UAR345" s="49"/>
      <c r="UAS345" s="49"/>
      <c r="UAT345" s="49"/>
      <c r="UAU345" s="49"/>
      <c r="UAV345" s="49"/>
      <c r="UAW345" s="49"/>
      <c r="UAX345" s="49"/>
      <c r="UAY345" s="49"/>
      <c r="UAZ345" s="49"/>
      <c r="UBA345" s="49"/>
      <c r="UBB345" s="49"/>
      <c r="UBC345" s="49"/>
      <c r="UBD345" s="49"/>
      <c r="UBE345" s="49"/>
      <c r="UBF345" s="49"/>
      <c r="UBG345" s="49"/>
      <c r="UBH345" s="49"/>
      <c r="UBI345" s="49"/>
      <c r="UBJ345" s="49"/>
      <c r="UBK345" s="49"/>
      <c r="UBL345" s="49"/>
      <c r="UBM345" s="49"/>
      <c r="UBN345" s="49"/>
      <c r="UBO345" s="49"/>
      <c r="UBP345" s="49"/>
      <c r="UBQ345" s="49"/>
      <c r="UBR345" s="49"/>
      <c r="UBS345" s="49"/>
      <c r="UBT345" s="49"/>
      <c r="UBU345" s="49"/>
      <c r="UBV345" s="49"/>
      <c r="UBW345" s="49"/>
      <c r="UBX345" s="49"/>
      <c r="UBY345" s="49"/>
      <c r="UBZ345" s="49"/>
      <c r="UCA345" s="49"/>
      <c r="UCB345" s="49"/>
      <c r="UCC345" s="49"/>
      <c r="UCD345" s="49"/>
      <c r="UCE345" s="49"/>
      <c r="UCF345" s="49"/>
      <c r="UCG345" s="49"/>
      <c r="UCH345" s="49"/>
      <c r="UCI345" s="49"/>
      <c r="UCJ345" s="49"/>
      <c r="UCK345" s="49"/>
      <c r="UCL345" s="49"/>
      <c r="UCM345" s="49"/>
      <c r="UCN345" s="49"/>
      <c r="UCO345" s="49"/>
      <c r="UCP345" s="49"/>
      <c r="UCQ345" s="49"/>
      <c r="UCR345" s="49"/>
      <c r="UCS345" s="49"/>
      <c r="UCT345" s="49"/>
      <c r="UCU345" s="49"/>
      <c r="UCV345" s="49"/>
      <c r="UCW345" s="49"/>
      <c r="UCX345" s="49"/>
      <c r="UCY345" s="49"/>
      <c r="UCZ345" s="49"/>
      <c r="UDA345" s="49"/>
      <c r="UDB345" s="49"/>
      <c r="UDC345" s="49"/>
      <c r="UDD345" s="49"/>
      <c r="UDE345" s="49"/>
      <c r="UDF345" s="49"/>
      <c r="UDG345" s="49"/>
      <c r="UDH345" s="49"/>
      <c r="UDI345" s="49"/>
      <c r="UDJ345" s="49"/>
      <c r="UDK345" s="49"/>
      <c r="UDL345" s="49"/>
      <c r="UDM345" s="49"/>
      <c r="UDN345" s="49"/>
      <c r="UDO345" s="49"/>
      <c r="UDP345" s="49"/>
      <c r="UDQ345" s="49"/>
      <c r="UDR345" s="49"/>
      <c r="UDS345" s="49"/>
      <c r="UDT345" s="49"/>
      <c r="UDU345" s="49"/>
      <c r="UDV345" s="49"/>
      <c r="UDW345" s="49"/>
      <c r="UDX345" s="49"/>
      <c r="UDY345" s="49"/>
      <c r="UDZ345" s="49"/>
      <c r="UEA345" s="49"/>
      <c r="UEB345" s="49"/>
      <c r="UEC345" s="49"/>
      <c r="UED345" s="49"/>
      <c r="UEE345" s="49"/>
      <c r="UEF345" s="49"/>
      <c r="UEG345" s="49"/>
      <c r="UEH345" s="49"/>
      <c r="UEI345" s="49"/>
      <c r="UEJ345" s="49"/>
      <c r="UEK345" s="49"/>
      <c r="UEL345" s="49"/>
      <c r="UEM345" s="49"/>
      <c r="UEN345" s="49"/>
      <c r="UEO345" s="49"/>
      <c r="UEP345" s="49"/>
      <c r="UEQ345" s="49"/>
      <c r="UER345" s="49"/>
      <c r="UES345" s="49"/>
      <c r="UET345" s="49"/>
      <c r="UEU345" s="49"/>
      <c r="UEV345" s="49"/>
      <c r="UEW345" s="49"/>
      <c r="UEX345" s="49"/>
      <c r="UEY345" s="49"/>
      <c r="UEZ345" s="49"/>
      <c r="UFA345" s="49"/>
      <c r="UFB345" s="49"/>
      <c r="UFC345" s="49"/>
      <c r="UFD345" s="49"/>
      <c r="UFE345" s="49"/>
      <c r="UFF345" s="49"/>
      <c r="UFG345" s="49"/>
      <c r="UFH345" s="49"/>
      <c r="UFI345" s="49"/>
      <c r="UFJ345" s="49"/>
      <c r="UFK345" s="49"/>
      <c r="UFL345" s="49"/>
      <c r="UFM345" s="49"/>
      <c r="UFN345" s="49"/>
      <c r="UFO345" s="49"/>
      <c r="UFP345" s="49"/>
      <c r="UFQ345" s="49"/>
      <c r="UFR345" s="49"/>
      <c r="UFS345" s="49"/>
      <c r="UFT345" s="49"/>
      <c r="UFU345" s="49"/>
      <c r="UFV345" s="49"/>
      <c r="UFW345" s="49"/>
      <c r="UFX345" s="49"/>
      <c r="UFY345" s="49"/>
      <c r="UFZ345" s="49"/>
      <c r="UGA345" s="49"/>
      <c r="UGB345" s="49"/>
      <c r="UGC345" s="49"/>
      <c r="UGD345" s="49"/>
      <c r="UGE345" s="49"/>
      <c r="UGF345" s="49"/>
      <c r="UGG345" s="49"/>
      <c r="UGH345" s="49"/>
      <c r="UGI345" s="49"/>
      <c r="UGJ345" s="49"/>
      <c r="UGK345" s="49"/>
      <c r="UGL345" s="49"/>
      <c r="UGM345" s="49"/>
      <c r="UGN345" s="49"/>
      <c r="UGO345" s="49"/>
      <c r="UGP345" s="49"/>
      <c r="UGQ345" s="49"/>
      <c r="UGR345" s="49"/>
      <c r="UGS345" s="49"/>
      <c r="UGT345" s="49"/>
      <c r="UGU345" s="49"/>
      <c r="UGV345" s="49"/>
      <c r="UGW345" s="49"/>
      <c r="UGX345" s="49"/>
      <c r="UGY345" s="49"/>
      <c r="UGZ345" s="49"/>
      <c r="UHA345" s="49"/>
      <c r="UHB345" s="49"/>
      <c r="UHC345" s="49"/>
      <c r="UHD345" s="49"/>
      <c r="UHE345" s="49"/>
      <c r="UHF345" s="49"/>
      <c r="UHG345" s="49"/>
      <c r="UHH345" s="49"/>
      <c r="UHI345" s="49"/>
      <c r="UHJ345" s="49"/>
      <c r="UHK345" s="49"/>
      <c r="UHL345" s="49"/>
      <c r="UHM345" s="49"/>
      <c r="UHN345" s="49"/>
      <c r="UHO345" s="49"/>
      <c r="UHP345" s="49"/>
      <c r="UHQ345" s="49"/>
      <c r="UHR345" s="49"/>
      <c r="UHS345" s="49"/>
      <c r="UHT345" s="49"/>
      <c r="UHU345" s="49"/>
      <c r="UHV345" s="49"/>
      <c r="UHW345" s="49"/>
      <c r="UHX345" s="49"/>
      <c r="UHY345" s="49"/>
      <c r="UHZ345" s="49"/>
      <c r="UIA345" s="49"/>
      <c r="UIB345" s="49"/>
      <c r="UIC345" s="49"/>
      <c r="UID345" s="49"/>
      <c r="UIE345" s="49"/>
      <c r="UIF345" s="49"/>
      <c r="UIG345" s="49"/>
      <c r="UIH345" s="49"/>
      <c r="UII345" s="49"/>
      <c r="UIJ345" s="49"/>
      <c r="UIK345" s="49"/>
      <c r="UIL345" s="49"/>
      <c r="UIM345" s="49"/>
      <c r="UIN345" s="49"/>
      <c r="UIO345" s="49"/>
      <c r="UIP345" s="49"/>
      <c r="UIQ345" s="49"/>
      <c r="UIR345" s="49"/>
      <c r="UIS345" s="49"/>
      <c r="UIT345" s="49"/>
      <c r="UIU345" s="49"/>
      <c r="UIV345" s="49"/>
      <c r="UIW345" s="49"/>
      <c r="UIX345" s="49"/>
      <c r="UIY345" s="49"/>
      <c r="UIZ345" s="49"/>
      <c r="UJA345" s="49"/>
      <c r="UJB345" s="49"/>
      <c r="UJC345" s="49"/>
      <c r="UJD345" s="49"/>
      <c r="UJE345" s="49"/>
      <c r="UJF345" s="49"/>
      <c r="UJG345" s="49"/>
      <c r="UJH345" s="49"/>
      <c r="UJI345" s="49"/>
      <c r="UJJ345" s="49"/>
      <c r="UJK345" s="49"/>
      <c r="UJL345" s="49"/>
      <c r="UJM345" s="49"/>
      <c r="UJN345" s="49"/>
      <c r="UJO345" s="49"/>
      <c r="UJP345" s="49"/>
      <c r="UJQ345" s="49"/>
      <c r="UJR345" s="49"/>
      <c r="UJS345" s="49"/>
      <c r="UJT345" s="49"/>
      <c r="UJU345" s="49"/>
      <c r="UJV345" s="49"/>
      <c r="UJW345" s="49"/>
      <c r="UJX345" s="49"/>
      <c r="UJY345" s="49"/>
      <c r="UJZ345" s="49"/>
      <c r="UKA345" s="49"/>
      <c r="UKB345" s="49"/>
      <c r="UKC345" s="49"/>
      <c r="UKD345" s="49"/>
      <c r="UKE345" s="49"/>
      <c r="UKF345" s="49"/>
      <c r="UKG345" s="49"/>
      <c r="UKH345" s="49"/>
      <c r="UKI345" s="49"/>
      <c r="UKJ345" s="49"/>
      <c r="UKK345" s="49"/>
      <c r="UKL345" s="49"/>
      <c r="UKM345" s="49"/>
      <c r="UKN345" s="49"/>
      <c r="UKO345" s="49"/>
      <c r="UKP345" s="49"/>
      <c r="UKQ345" s="49"/>
      <c r="UKR345" s="49"/>
      <c r="UKS345" s="49"/>
      <c r="UKT345" s="49"/>
      <c r="UKU345" s="49"/>
      <c r="UKV345" s="49"/>
      <c r="UKW345" s="49"/>
      <c r="UKX345" s="49"/>
      <c r="UKY345" s="49"/>
      <c r="UKZ345" s="49"/>
      <c r="ULA345" s="49"/>
      <c r="ULB345" s="49"/>
      <c r="ULC345" s="49"/>
      <c r="ULD345" s="49"/>
      <c r="ULE345" s="49"/>
      <c r="ULF345" s="49"/>
      <c r="ULG345" s="49"/>
      <c r="ULH345" s="49"/>
      <c r="ULI345" s="49"/>
      <c r="ULJ345" s="49"/>
      <c r="ULK345" s="49"/>
      <c r="ULL345" s="49"/>
      <c r="ULM345" s="49"/>
      <c r="ULN345" s="49"/>
      <c r="ULO345" s="49"/>
      <c r="ULP345" s="49"/>
      <c r="ULQ345" s="49"/>
      <c r="ULR345" s="49"/>
      <c r="ULS345" s="49"/>
      <c r="ULT345" s="49"/>
      <c r="ULU345" s="49"/>
      <c r="ULV345" s="49"/>
      <c r="ULW345" s="49"/>
      <c r="ULX345" s="49"/>
      <c r="ULY345" s="49"/>
      <c r="ULZ345" s="49"/>
      <c r="UMA345" s="49"/>
      <c r="UMB345" s="49"/>
      <c r="UMC345" s="49"/>
      <c r="UMD345" s="49"/>
      <c r="UME345" s="49"/>
      <c r="UMF345" s="49"/>
      <c r="UMG345" s="49"/>
      <c r="UMH345" s="49"/>
      <c r="UMI345" s="49"/>
      <c r="UMJ345" s="49"/>
      <c r="UMK345" s="49"/>
      <c r="UML345" s="49"/>
      <c r="UMM345" s="49"/>
      <c r="UMN345" s="49"/>
      <c r="UMO345" s="49"/>
      <c r="UMP345" s="49"/>
      <c r="UMQ345" s="49"/>
      <c r="UMR345" s="49"/>
      <c r="UMS345" s="49"/>
      <c r="UMT345" s="49"/>
      <c r="UMU345" s="49"/>
      <c r="UMV345" s="49"/>
      <c r="UMW345" s="49"/>
      <c r="UMX345" s="49"/>
      <c r="UMY345" s="49"/>
      <c r="UMZ345" s="49"/>
      <c r="UNA345" s="49"/>
      <c r="UNB345" s="49"/>
      <c r="UNC345" s="49"/>
      <c r="UND345" s="49"/>
      <c r="UNE345" s="49"/>
      <c r="UNF345" s="49"/>
      <c r="UNG345" s="49"/>
      <c r="UNH345" s="49"/>
      <c r="UNI345" s="49"/>
      <c r="UNJ345" s="49"/>
      <c r="UNK345" s="49"/>
      <c r="UNL345" s="49"/>
      <c r="UNM345" s="49"/>
      <c r="UNN345" s="49"/>
      <c r="UNO345" s="49"/>
      <c r="UNP345" s="49"/>
      <c r="UNQ345" s="49"/>
      <c r="UNR345" s="49"/>
      <c r="UNS345" s="49"/>
      <c r="UNT345" s="49"/>
      <c r="UNU345" s="49"/>
      <c r="UNV345" s="49"/>
      <c r="UNW345" s="49"/>
      <c r="UNX345" s="49"/>
      <c r="UNY345" s="49"/>
      <c r="UNZ345" s="49"/>
      <c r="UOA345" s="49"/>
      <c r="UOB345" s="49"/>
      <c r="UOC345" s="49"/>
      <c r="UOD345" s="49"/>
      <c r="UOE345" s="49"/>
      <c r="UOF345" s="49"/>
      <c r="UOG345" s="49"/>
      <c r="UOH345" s="49"/>
      <c r="UOI345" s="49"/>
      <c r="UOJ345" s="49"/>
      <c r="UOK345" s="49"/>
      <c r="UOL345" s="49"/>
      <c r="UOM345" s="49"/>
      <c r="UON345" s="49"/>
      <c r="UOO345" s="49"/>
      <c r="UOP345" s="49"/>
      <c r="UOQ345" s="49"/>
      <c r="UOR345" s="49"/>
      <c r="UOS345" s="49"/>
      <c r="UOT345" s="49"/>
      <c r="UOU345" s="49"/>
      <c r="UOV345" s="49"/>
      <c r="UOW345" s="49"/>
      <c r="UOX345" s="49"/>
      <c r="UOY345" s="49"/>
      <c r="UOZ345" s="49"/>
      <c r="UPA345" s="49"/>
      <c r="UPB345" s="49"/>
      <c r="UPC345" s="49"/>
      <c r="UPD345" s="49"/>
      <c r="UPE345" s="49"/>
      <c r="UPF345" s="49"/>
      <c r="UPG345" s="49"/>
      <c r="UPH345" s="49"/>
      <c r="UPI345" s="49"/>
      <c r="UPJ345" s="49"/>
      <c r="UPK345" s="49"/>
      <c r="UPL345" s="49"/>
      <c r="UPM345" s="49"/>
      <c r="UPN345" s="49"/>
      <c r="UPO345" s="49"/>
      <c r="UPP345" s="49"/>
      <c r="UPQ345" s="49"/>
      <c r="UPR345" s="49"/>
      <c r="UPS345" s="49"/>
      <c r="UPT345" s="49"/>
      <c r="UPU345" s="49"/>
      <c r="UPV345" s="49"/>
      <c r="UPW345" s="49"/>
      <c r="UPX345" s="49"/>
      <c r="UPY345" s="49"/>
      <c r="UPZ345" s="49"/>
      <c r="UQA345" s="49"/>
      <c r="UQB345" s="49"/>
      <c r="UQC345" s="49"/>
      <c r="UQD345" s="49"/>
      <c r="UQE345" s="49"/>
      <c r="UQF345" s="49"/>
      <c r="UQG345" s="49"/>
      <c r="UQH345" s="49"/>
      <c r="UQI345" s="49"/>
      <c r="UQJ345" s="49"/>
      <c r="UQK345" s="49"/>
      <c r="UQL345" s="49"/>
      <c r="UQM345" s="49"/>
      <c r="UQN345" s="49"/>
      <c r="UQO345" s="49"/>
      <c r="UQP345" s="49"/>
      <c r="UQQ345" s="49"/>
      <c r="UQR345" s="49"/>
      <c r="UQS345" s="49"/>
      <c r="UQT345" s="49"/>
      <c r="UQU345" s="49"/>
      <c r="UQV345" s="49"/>
      <c r="UQW345" s="49"/>
      <c r="UQX345" s="49"/>
      <c r="UQY345" s="49"/>
      <c r="UQZ345" s="49"/>
      <c r="URA345" s="49"/>
      <c r="URB345" s="49"/>
      <c r="URC345" s="49"/>
      <c r="URD345" s="49"/>
      <c r="URE345" s="49"/>
      <c r="URF345" s="49"/>
      <c r="URG345" s="49"/>
      <c r="URH345" s="49"/>
      <c r="URI345" s="49"/>
      <c r="URJ345" s="49"/>
      <c r="URK345" s="49"/>
      <c r="URL345" s="49"/>
      <c r="URM345" s="49"/>
      <c r="URN345" s="49"/>
      <c r="URO345" s="49"/>
      <c r="URP345" s="49"/>
      <c r="URQ345" s="49"/>
      <c r="URR345" s="49"/>
      <c r="URS345" s="49"/>
      <c r="URT345" s="49"/>
      <c r="URU345" s="49"/>
      <c r="URV345" s="49"/>
      <c r="URW345" s="49"/>
      <c r="URX345" s="49"/>
      <c r="URY345" s="49"/>
      <c r="URZ345" s="49"/>
      <c r="USA345" s="49"/>
      <c r="USB345" s="49"/>
      <c r="USC345" s="49"/>
      <c r="USD345" s="49"/>
      <c r="USE345" s="49"/>
      <c r="USF345" s="49"/>
      <c r="USG345" s="49"/>
      <c r="USH345" s="49"/>
      <c r="USI345" s="49"/>
      <c r="USJ345" s="49"/>
      <c r="USK345" s="49"/>
      <c r="USL345" s="49"/>
      <c r="USM345" s="49"/>
      <c r="USN345" s="49"/>
      <c r="USO345" s="49"/>
      <c r="USP345" s="49"/>
      <c r="USQ345" s="49"/>
      <c r="USR345" s="49"/>
      <c r="USS345" s="49"/>
      <c r="UST345" s="49"/>
      <c r="USU345" s="49"/>
      <c r="USV345" s="49"/>
      <c r="USW345" s="49"/>
      <c r="USX345" s="49"/>
      <c r="USY345" s="49"/>
      <c r="USZ345" s="49"/>
      <c r="UTA345" s="49"/>
      <c r="UTB345" s="49"/>
      <c r="UTC345" s="49"/>
      <c r="UTD345" s="49"/>
      <c r="UTE345" s="49"/>
      <c r="UTF345" s="49"/>
      <c r="UTG345" s="49"/>
      <c r="UTH345" s="49"/>
      <c r="UTI345" s="49"/>
      <c r="UTJ345" s="49"/>
      <c r="UTK345" s="49"/>
      <c r="UTL345" s="49"/>
      <c r="UTM345" s="49"/>
      <c r="UTN345" s="49"/>
      <c r="UTO345" s="49"/>
      <c r="UTP345" s="49"/>
      <c r="UTQ345" s="49"/>
      <c r="UTR345" s="49"/>
      <c r="UTS345" s="49"/>
      <c r="UTT345" s="49"/>
      <c r="UTU345" s="49"/>
      <c r="UTV345" s="49"/>
      <c r="UTW345" s="49"/>
      <c r="UTX345" s="49"/>
      <c r="UTY345" s="49"/>
      <c r="UTZ345" s="49"/>
      <c r="UUA345" s="49"/>
      <c r="UUB345" s="49"/>
      <c r="UUC345" s="49"/>
      <c r="UUD345" s="49"/>
      <c r="UUE345" s="49"/>
      <c r="UUF345" s="49"/>
      <c r="UUG345" s="49"/>
      <c r="UUH345" s="49"/>
      <c r="UUI345" s="49"/>
      <c r="UUJ345" s="49"/>
      <c r="UUK345" s="49"/>
      <c r="UUL345" s="49"/>
      <c r="UUM345" s="49"/>
      <c r="UUN345" s="49"/>
      <c r="UUO345" s="49"/>
      <c r="UUP345" s="49"/>
      <c r="UUQ345" s="49"/>
      <c r="UUR345" s="49"/>
      <c r="UUS345" s="49"/>
      <c r="UUT345" s="49"/>
      <c r="UUU345" s="49"/>
      <c r="UUV345" s="49"/>
      <c r="UUW345" s="49"/>
      <c r="UUX345" s="49"/>
      <c r="UUY345" s="49"/>
      <c r="UUZ345" s="49"/>
      <c r="UVA345" s="49"/>
      <c r="UVB345" s="49"/>
      <c r="UVC345" s="49"/>
      <c r="UVD345" s="49"/>
      <c r="UVE345" s="49"/>
      <c r="UVF345" s="49"/>
      <c r="UVG345" s="49"/>
      <c r="UVH345" s="49"/>
      <c r="UVI345" s="49"/>
      <c r="UVJ345" s="49"/>
      <c r="UVK345" s="49"/>
      <c r="UVL345" s="49"/>
      <c r="UVM345" s="49"/>
      <c r="UVN345" s="49"/>
      <c r="UVO345" s="49"/>
      <c r="UVP345" s="49"/>
      <c r="UVQ345" s="49"/>
      <c r="UVR345" s="49"/>
      <c r="UVS345" s="49"/>
      <c r="UVT345" s="49"/>
      <c r="UVU345" s="49"/>
      <c r="UVV345" s="49"/>
      <c r="UVW345" s="49"/>
      <c r="UVX345" s="49"/>
      <c r="UVY345" s="49"/>
      <c r="UVZ345" s="49"/>
      <c r="UWA345" s="49"/>
      <c r="UWB345" s="49"/>
      <c r="UWC345" s="49"/>
      <c r="UWD345" s="49"/>
      <c r="UWE345" s="49"/>
      <c r="UWF345" s="49"/>
      <c r="UWG345" s="49"/>
      <c r="UWH345" s="49"/>
      <c r="UWI345" s="49"/>
      <c r="UWJ345" s="49"/>
      <c r="UWK345" s="49"/>
      <c r="UWL345" s="49"/>
      <c r="UWM345" s="49"/>
      <c r="UWN345" s="49"/>
      <c r="UWO345" s="49"/>
      <c r="UWP345" s="49"/>
      <c r="UWQ345" s="49"/>
      <c r="UWR345" s="49"/>
      <c r="UWS345" s="49"/>
      <c r="UWT345" s="49"/>
      <c r="UWU345" s="49"/>
      <c r="UWV345" s="49"/>
      <c r="UWW345" s="49"/>
      <c r="UWX345" s="49"/>
      <c r="UWY345" s="49"/>
      <c r="UWZ345" s="49"/>
      <c r="UXA345" s="49"/>
      <c r="UXB345" s="49"/>
      <c r="UXC345" s="49"/>
      <c r="UXD345" s="49"/>
      <c r="UXE345" s="49"/>
      <c r="UXF345" s="49"/>
      <c r="UXG345" s="49"/>
      <c r="UXH345" s="49"/>
      <c r="UXI345" s="49"/>
      <c r="UXJ345" s="49"/>
      <c r="UXK345" s="49"/>
      <c r="UXL345" s="49"/>
      <c r="UXM345" s="49"/>
      <c r="UXN345" s="49"/>
      <c r="UXO345" s="49"/>
      <c r="UXP345" s="49"/>
      <c r="UXQ345" s="49"/>
      <c r="UXR345" s="49"/>
      <c r="UXS345" s="49"/>
      <c r="UXT345" s="49"/>
      <c r="UXU345" s="49"/>
      <c r="UXV345" s="49"/>
      <c r="UXW345" s="49"/>
      <c r="UXX345" s="49"/>
      <c r="UXY345" s="49"/>
      <c r="UXZ345" s="49"/>
      <c r="UYA345" s="49"/>
      <c r="UYB345" s="49"/>
      <c r="UYC345" s="49"/>
      <c r="UYD345" s="49"/>
      <c r="UYE345" s="49"/>
      <c r="UYF345" s="49"/>
      <c r="UYG345" s="49"/>
      <c r="UYH345" s="49"/>
      <c r="UYI345" s="49"/>
      <c r="UYJ345" s="49"/>
      <c r="UYK345" s="49"/>
      <c r="UYL345" s="49"/>
      <c r="UYM345" s="49"/>
      <c r="UYN345" s="49"/>
      <c r="UYO345" s="49"/>
      <c r="UYP345" s="49"/>
      <c r="UYQ345" s="49"/>
      <c r="UYR345" s="49"/>
      <c r="UYS345" s="49"/>
      <c r="UYT345" s="49"/>
      <c r="UYU345" s="49"/>
      <c r="UYV345" s="49"/>
      <c r="UYW345" s="49"/>
      <c r="UYX345" s="49"/>
      <c r="UYY345" s="49"/>
      <c r="UYZ345" s="49"/>
      <c r="UZA345" s="49"/>
      <c r="UZB345" s="49"/>
      <c r="UZC345" s="49"/>
      <c r="UZD345" s="49"/>
      <c r="UZE345" s="49"/>
      <c r="UZF345" s="49"/>
      <c r="UZG345" s="49"/>
      <c r="UZH345" s="49"/>
      <c r="UZI345" s="49"/>
      <c r="UZJ345" s="49"/>
      <c r="UZK345" s="49"/>
      <c r="UZL345" s="49"/>
      <c r="UZM345" s="49"/>
      <c r="UZN345" s="49"/>
      <c r="UZO345" s="49"/>
      <c r="UZP345" s="49"/>
      <c r="UZQ345" s="49"/>
      <c r="UZR345" s="49"/>
      <c r="UZS345" s="49"/>
      <c r="UZT345" s="49"/>
      <c r="UZU345" s="49"/>
      <c r="UZV345" s="49"/>
      <c r="UZW345" s="49"/>
      <c r="UZX345" s="49"/>
      <c r="UZY345" s="49"/>
      <c r="UZZ345" s="49"/>
      <c r="VAA345" s="49"/>
      <c r="VAB345" s="49"/>
      <c r="VAC345" s="49"/>
      <c r="VAD345" s="49"/>
      <c r="VAE345" s="49"/>
      <c r="VAF345" s="49"/>
      <c r="VAG345" s="49"/>
      <c r="VAH345" s="49"/>
      <c r="VAI345" s="49"/>
      <c r="VAJ345" s="49"/>
      <c r="VAK345" s="49"/>
      <c r="VAL345" s="49"/>
      <c r="VAM345" s="49"/>
      <c r="VAN345" s="49"/>
      <c r="VAO345" s="49"/>
      <c r="VAP345" s="49"/>
      <c r="VAQ345" s="49"/>
      <c r="VAR345" s="49"/>
      <c r="VAS345" s="49"/>
      <c r="VAT345" s="49"/>
      <c r="VAU345" s="49"/>
      <c r="VAV345" s="49"/>
      <c r="VAW345" s="49"/>
      <c r="VAX345" s="49"/>
      <c r="VAY345" s="49"/>
      <c r="VAZ345" s="49"/>
      <c r="VBA345" s="49"/>
      <c r="VBB345" s="49"/>
      <c r="VBC345" s="49"/>
      <c r="VBD345" s="49"/>
      <c r="VBE345" s="49"/>
      <c r="VBF345" s="49"/>
      <c r="VBG345" s="49"/>
      <c r="VBH345" s="49"/>
      <c r="VBI345" s="49"/>
      <c r="VBJ345" s="49"/>
      <c r="VBK345" s="49"/>
      <c r="VBL345" s="49"/>
      <c r="VBM345" s="49"/>
      <c r="VBN345" s="49"/>
      <c r="VBO345" s="49"/>
      <c r="VBP345" s="49"/>
      <c r="VBQ345" s="49"/>
      <c r="VBR345" s="49"/>
      <c r="VBS345" s="49"/>
      <c r="VBT345" s="49"/>
      <c r="VBU345" s="49"/>
      <c r="VBV345" s="49"/>
      <c r="VBW345" s="49"/>
      <c r="VBX345" s="49"/>
      <c r="VBY345" s="49"/>
      <c r="VBZ345" s="49"/>
      <c r="VCA345" s="49"/>
      <c r="VCB345" s="49"/>
      <c r="VCC345" s="49"/>
      <c r="VCD345" s="49"/>
      <c r="VCE345" s="49"/>
      <c r="VCF345" s="49"/>
      <c r="VCG345" s="49"/>
      <c r="VCH345" s="49"/>
      <c r="VCI345" s="49"/>
      <c r="VCJ345" s="49"/>
      <c r="VCK345" s="49"/>
      <c r="VCL345" s="49"/>
      <c r="VCM345" s="49"/>
      <c r="VCN345" s="49"/>
      <c r="VCO345" s="49"/>
      <c r="VCP345" s="49"/>
      <c r="VCQ345" s="49"/>
      <c r="VCR345" s="49"/>
      <c r="VCS345" s="49"/>
      <c r="VCT345" s="49"/>
      <c r="VCU345" s="49"/>
      <c r="VCV345" s="49"/>
      <c r="VCW345" s="49"/>
      <c r="VCX345" s="49"/>
      <c r="VCY345" s="49"/>
      <c r="VCZ345" s="49"/>
      <c r="VDA345" s="49"/>
      <c r="VDB345" s="49"/>
      <c r="VDC345" s="49"/>
      <c r="VDD345" s="49"/>
      <c r="VDE345" s="49"/>
      <c r="VDF345" s="49"/>
      <c r="VDG345" s="49"/>
      <c r="VDH345" s="49"/>
      <c r="VDI345" s="49"/>
      <c r="VDJ345" s="49"/>
      <c r="VDK345" s="49"/>
      <c r="VDL345" s="49"/>
      <c r="VDM345" s="49"/>
      <c r="VDN345" s="49"/>
      <c r="VDO345" s="49"/>
      <c r="VDP345" s="49"/>
      <c r="VDQ345" s="49"/>
      <c r="VDR345" s="49"/>
      <c r="VDS345" s="49"/>
      <c r="VDT345" s="49"/>
      <c r="VDU345" s="49"/>
      <c r="VDV345" s="49"/>
      <c r="VDW345" s="49"/>
      <c r="VDX345" s="49"/>
      <c r="VDY345" s="49"/>
      <c r="VDZ345" s="49"/>
      <c r="VEA345" s="49"/>
      <c r="VEB345" s="49"/>
      <c r="VEC345" s="49"/>
      <c r="VED345" s="49"/>
      <c r="VEE345" s="49"/>
      <c r="VEF345" s="49"/>
      <c r="VEG345" s="49"/>
      <c r="VEH345" s="49"/>
      <c r="VEI345" s="49"/>
      <c r="VEJ345" s="49"/>
      <c r="VEK345" s="49"/>
      <c r="VEL345" s="49"/>
      <c r="VEM345" s="49"/>
      <c r="VEN345" s="49"/>
      <c r="VEO345" s="49"/>
      <c r="VEP345" s="49"/>
      <c r="VEQ345" s="49"/>
      <c r="VER345" s="49"/>
      <c r="VES345" s="49"/>
      <c r="VET345" s="49"/>
      <c r="VEU345" s="49"/>
      <c r="VEV345" s="49"/>
      <c r="VEW345" s="49"/>
      <c r="VEX345" s="49"/>
      <c r="VEY345" s="49"/>
      <c r="VEZ345" s="49"/>
      <c r="VFA345" s="49"/>
      <c r="VFB345" s="49"/>
      <c r="VFC345" s="49"/>
      <c r="VFD345" s="49"/>
      <c r="VFE345" s="49"/>
      <c r="VFF345" s="49"/>
      <c r="VFG345" s="49"/>
      <c r="VFH345" s="49"/>
      <c r="VFI345" s="49"/>
      <c r="VFJ345" s="49"/>
      <c r="VFK345" s="49"/>
      <c r="VFL345" s="49"/>
      <c r="VFM345" s="49"/>
      <c r="VFN345" s="49"/>
      <c r="VFO345" s="49"/>
      <c r="VFP345" s="49"/>
      <c r="VFQ345" s="49"/>
      <c r="VFR345" s="49"/>
      <c r="VFS345" s="49"/>
      <c r="VFT345" s="49"/>
      <c r="VFU345" s="49"/>
      <c r="VFV345" s="49"/>
      <c r="VFW345" s="49"/>
      <c r="VFX345" s="49"/>
      <c r="VFY345" s="49"/>
      <c r="VFZ345" s="49"/>
      <c r="VGA345" s="49"/>
      <c r="VGB345" s="49"/>
      <c r="VGC345" s="49"/>
      <c r="VGD345" s="49"/>
      <c r="VGE345" s="49"/>
      <c r="VGF345" s="49"/>
      <c r="VGG345" s="49"/>
      <c r="VGH345" s="49"/>
      <c r="VGI345" s="49"/>
      <c r="VGJ345" s="49"/>
      <c r="VGK345" s="49"/>
      <c r="VGL345" s="49"/>
      <c r="VGM345" s="49"/>
      <c r="VGN345" s="49"/>
      <c r="VGO345" s="49"/>
      <c r="VGP345" s="49"/>
      <c r="VGQ345" s="49"/>
      <c r="VGR345" s="49"/>
      <c r="VGS345" s="49"/>
      <c r="VGT345" s="49"/>
      <c r="VGU345" s="49"/>
      <c r="VGV345" s="49"/>
      <c r="VGW345" s="49"/>
      <c r="VGX345" s="49"/>
      <c r="VGY345" s="49"/>
      <c r="VGZ345" s="49"/>
      <c r="VHA345" s="49"/>
      <c r="VHB345" s="49"/>
      <c r="VHC345" s="49"/>
      <c r="VHD345" s="49"/>
      <c r="VHE345" s="49"/>
      <c r="VHF345" s="49"/>
      <c r="VHG345" s="49"/>
      <c r="VHH345" s="49"/>
      <c r="VHI345" s="49"/>
      <c r="VHJ345" s="49"/>
      <c r="VHK345" s="49"/>
      <c r="VHL345" s="49"/>
      <c r="VHM345" s="49"/>
      <c r="VHN345" s="49"/>
      <c r="VHO345" s="49"/>
      <c r="VHP345" s="49"/>
      <c r="VHQ345" s="49"/>
      <c r="VHR345" s="49"/>
      <c r="VHS345" s="49"/>
      <c r="VHT345" s="49"/>
      <c r="VHU345" s="49"/>
      <c r="VHV345" s="49"/>
      <c r="VHW345" s="49"/>
      <c r="VHX345" s="49"/>
      <c r="VHY345" s="49"/>
      <c r="VHZ345" s="49"/>
      <c r="VIA345" s="49"/>
      <c r="VIB345" s="49"/>
      <c r="VIC345" s="49"/>
      <c r="VID345" s="49"/>
      <c r="VIE345" s="49"/>
      <c r="VIF345" s="49"/>
      <c r="VIG345" s="49"/>
      <c r="VIH345" s="49"/>
      <c r="VII345" s="49"/>
      <c r="VIJ345" s="49"/>
      <c r="VIK345" s="49"/>
      <c r="VIL345" s="49"/>
      <c r="VIM345" s="49"/>
      <c r="VIN345" s="49"/>
      <c r="VIO345" s="49"/>
      <c r="VIP345" s="49"/>
      <c r="VIQ345" s="49"/>
      <c r="VIR345" s="49"/>
      <c r="VIS345" s="49"/>
      <c r="VIT345" s="49"/>
      <c r="VIU345" s="49"/>
      <c r="VIV345" s="49"/>
      <c r="VIW345" s="49"/>
      <c r="VIX345" s="49"/>
      <c r="VIY345" s="49"/>
      <c r="VIZ345" s="49"/>
      <c r="VJA345" s="49"/>
      <c r="VJB345" s="49"/>
      <c r="VJC345" s="49"/>
      <c r="VJD345" s="49"/>
      <c r="VJE345" s="49"/>
      <c r="VJF345" s="49"/>
      <c r="VJG345" s="49"/>
      <c r="VJH345" s="49"/>
      <c r="VJI345" s="49"/>
      <c r="VJJ345" s="49"/>
      <c r="VJK345" s="49"/>
      <c r="VJL345" s="49"/>
      <c r="VJM345" s="49"/>
      <c r="VJN345" s="49"/>
      <c r="VJO345" s="49"/>
      <c r="VJP345" s="49"/>
      <c r="VJQ345" s="49"/>
      <c r="VJR345" s="49"/>
      <c r="VJS345" s="49"/>
      <c r="VJT345" s="49"/>
      <c r="VJU345" s="49"/>
      <c r="VJV345" s="49"/>
      <c r="VJW345" s="49"/>
      <c r="VJX345" s="49"/>
      <c r="VJY345" s="49"/>
      <c r="VJZ345" s="49"/>
      <c r="VKA345" s="49"/>
      <c r="VKB345" s="49"/>
      <c r="VKC345" s="49"/>
      <c r="VKD345" s="49"/>
      <c r="VKE345" s="49"/>
      <c r="VKF345" s="49"/>
      <c r="VKG345" s="49"/>
      <c r="VKH345" s="49"/>
      <c r="VKI345" s="49"/>
      <c r="VKJ345" s="49"/>
      <c r="VKK345" s="49"/>
      <c r="VKL345" s="49"/>
      <c r="VKM345" s="49"/>
      <c r="VKN345" s="49"/>
      <c r="VKO345" s="49"/>
      <c r="VKP345" s="49"/>
      <c r="VKQ345" s="49"/>
      <c r="VKR345" s="49"/>
      <c r="VKS345" s="49"/>
      <c r="VKT345" s="49"/>
      <c r="VKU345" s="49"/>
      <c r="VKV345" s="49"/>
      <c r="VKW345" s="49"/>
      <c r="VKX345" s="49"/>
      <c r="VKY345" s="49"/>
      <c r="VKZ345" s="49"/>
      <c r="VLA345" s="49"/>
      <c r="VLB345" s="49"/>
      <c r="VLC345" s="49"/>
      <c r="VLD345" s="49"/>
      <c r="VLE345" s="49"/>
      <c r="VLF345" s="49"/>
      <c r="VLG345" s="49"/>
      <c r="VLH345" s="49"/>
      <c r="VLI345" s="49"/>
      <c r="VLJ345" s="49"/>
      <c r="VLK345" s="49"/>
      <c r="VLL345" s="49"/>
      <c r="VLM345" s="49"/>
      <c r="VLN345" s="49"/>
      <c r="VLO345" s="49"/>
      <c r="VLP345" s="49"/>
      <c r="VLQ345" s="49"/>
      <c r="VLR345" s="49"/>
      <c r="VLS345" s="49"/>
      <c r="VLT345" s="49"/>
      <c r="VLU345" s="49"/>
      <c r="VLV345" s="49"/>
      <c r="VLW345" s="49"/>
      <c r="VLX345" s="49"/>
      <c r="VLY345" s="49"/>
      <c r="VLZ345" s="49"/>
      <c r="VMA345" s="49"/>
      <c r="VMB345" s="49"/>
      <c r="VMC345" s="49"/>
      <c r="VMD345" s="49"/>
      <c r="VME345" s="49"/>
      <c r="VMF345" s="49"/>
      <c r="VMG345" s="49"/>
      <c r="VMH345" s="49"/>
      <c r="VMI345" s="49"/>
      <c r="VMJ345" s="49"/>
      <c r="VMK345" s="49"/>
      <c r="VML345" s="49"/>
      <c r="VMM345" s="49"/>
      <c r="VMN345" s="49"/>
      <c r="VMO345" s="49"/>
      <c r="VMP345" s="49"/>
      <c r="VMQ345" s="49"/>
      <c r="VMR345" s="49"/>
      <c r="VMS345" s="49"/>
      <c r="VMT345" s="49"/>
      <c r="VMU345" s="49"/>
      <c r="VMV345" s="49"/>
      <c r="VMW345" s="49"/>
      <c r="VMX345" s="49"/>
      <c r="VMY345" s="49"/>
      <c r="VMZ345" s="49"/>
      <c r="VNA345" s="49"/>
      <c r="VNB345" s="49"/>
      <c r="VNC345" s="49"/>
      <c r="VND345" s="49"/>
      <c r="VNE345" s="49"/>
      <c r="VNF345" s="49"/>
      <c r="VNG345" s="49"/>
      <c r="VNH345" s="49"/>
      <c r="VNI345" s="49"/>
      <c r="VNJ345" s="49"/>
      <c r="VNK345" s="49"/>
      <c r="VNL345" s="49"/>
      <c r="VNM345" s="49"/>
      <c r="VNN345" s="49"/>
      <c r="VNO345" s="49"/>
      <c r="VNP345" s="49"/>
      <c r="VNQ345" s="49"/>
      <c r="VNR345" s="49"/>
      <c r="VNS345" s="49"/>
      <c r="VNT345" s="49"/>
      <c r="VNU345" s="49"/>
      <c r="VNV345" s="49"/>
      <c r="VNW345" s="49"/>
      <c r="VNX345" s="49"/>
      <c r="VNY345" s="49"/>
      <c r="VNZ345" s="49"/>
      <c r="VOA345" s="49"/>
      <c r="VOB345" s="49"/>
      <c r="VOC345" s="49"/>
      <c r="VOD345" s="49"/>
      <c r="VOE345" s="49"/>
      <c r="VOF345" s="49"/>
      <c r="VOG345" s="49"/>
      <c r="VOH345" s="49"/>
      <c r="VOI345" s="49"/>
      <c r="VOJ345" s="49"/>
      <c r="VOK345" s="49"/>
      <c r="VOL345" s="49"/>
      <c r="VOM345" s="49"/>
      <c r="VON345" s="49"/>
      <c r="VOO345" s="49"/>
      <c r="VOP345" s="49"/>
      <c r="VOQ345" s="49"/>
      <c r="VOR345" s="49"/>
      <c r="VOS345" s="49"/>
      <c r="VOT345" s="49"/>
      <c r="VOU345" s="49"/>
      <c r="VOV345" s="49"/>
      <c r="VOW345" s="49"/>
      <c r="VOX345" s="49"/>
      <c r="VOY345" s="49"/>
      <c r="VOZ345" s="49"/>
      <c r="VPA345" s="49"/>
      <c r="VPB345" s="49"/>
      <c r="VPC345" s="49"/>
      <c r="VPD345" s="49"/>
      <c r="VPE345" s="49"/>
      <c r="VPF345" s="49"/>
      <c r="VPG345" s="49"/>
      <c r="VPH345" s="49"/>
      <c r="VPI345" s="49"/>
      <c r="VPJ345" s="49"/>
      <c r="VPK345" s="49"/>
      <c r="VPL345" s="49"/>
      <c r="VPM345" s="49"/>
      <c r="VPN345" s="49"/>
      <c r="VPO345" s="49"/>
      <c r="VPP345" s="49"/>
      <c r="VPQ345" s="49"/>
      <c r="VPR345" s="49"/>
      <c r="VPS345" s="49"/>
      <c r="VPT345" s="49"/>
      <c r="VPU345" s="49"/>
      <c r="VPV345" s="49"/>
      <c r="VPW345" s="49"/>
      <c r="VPX345" s="49"/>
      <c r="VPY345" s="49"/>
      <c r="VPZ345" s="49"/>
      <c r="VQA345" s="49"/>
      <c r="VQB345" s="49"/>
      <c r="VQC345" s="49"/>
      <c r="VQD345" s="49"/>
      <c r="VQE345" s="49"/>
      <c r="VQF345" s="49"/>
      <c r="VQG345" s="49"/>
      <c r="VQH345" s="49"/>
      <c r="VQI345" s="49"/>
      <c r="VQJ345" s="49"/>
      <c r="VQK345" s="49"/>
      <c r="VQL345" s="49"/>
      <c r="VQM345" s="49"/>
      <c r="VQN345" s="49"/>
      <c r="VQO345" s="49"/>
      <c r="VQP345" s="49"/>
      <c r="VQQ345" s="49"/>
      <c r="VQR345" s="49"/>
      <c r="VQS345" s="49"/>
      <c r="VQT345" s="49"/>
      <c r="VQU345" s="49"/>
      <c r="VQV345" s="49"/>
      <c r="VQW345" s="49"/>
      <c r="VQX345" s="49"/>
      <c r="VQY345" s="49"/>
      <c r="VQZ345" s="49"/>
      <c r="VRA345" s="49"/>
      <c r="VRB345" s="49"/>
      <c r="VRC345" s="49"/>
      <c r="VRD345" s="49"/>
      <c r="VRE345" s="49"/>
      <c r="VRF345" s="49"/>
      <c r="VRG345" s="49"/>
      <c r="VRH345" s="49"/>
      <c r="VRI345" s="49"/>
      <c r="VRJ345" s="49"/>
      <c r="VRK345" s="49"/>
      <c r="VRL345" s="49"/>
      <c r="VRM345" s="49"/>
      <c r="VRN345" s="49"/>
      <c r="VRO345" s="49"/>
      <c r="VRP345" s="49"/>
      <c r="VRQ345" s="49"/>
      <c r="VRR345" s="49"/>
      <c r="VRS345" s="49"/>
      <c r="VRT345" s="49"/>
      <c r="VRU345" s="49"/>
      <c r="VRV345" s="49"/>
      <c r="VRW345" s="49"/>
      <c r="VRX345" s="49"/>
      <c r="VRY345" s="49"/>
      <c r="VRZ345" s="49"/>
      <c r="VSA345" s="49"/>
      <c r="VSB345" s="49"/>
      <c r="VSC345" s="49"/>
      <c r="VSD345" s="49"/>
      <c r="VSE345" s="49"/>
      <c r="VSF345" s="49"/>
      <c r="VSG345" s="49"/>
      <c r="VSH345" s="49"/>
      <c r="VSI345" s="49"/>
      <c r="VSJ345" s="49"/>
      <c r="VSK345" s="49"/>
      <c r="VSL345" s="49"/>
      <c r="VSM345" s="49"/>
      <c r="VSN345" s="49"/>
      <c r="VSO345" s="49"/>
      <c r="VSP345" s="49"/>
      <c r="VSQ345" s="49"/>
      <c r="VSR345" s="49"/>
      <c r="VSS345" s="49"/>
      <c r="VST345" s="49"/>
      <c r="VSU345" s="49"/>
      <c r="VSV345" s="49"/>
      <c r="VSW345" s="49"/>
      <c r="VSX345" s="49"/>
      <c r="VSY345" s="49"/>
      <c r="VSZ345" s="49"/>
      <c r="VTA345" s="49"/>
      <c r="VTB345" s="49"/>
      <c r="VTC345" s="49"/>
      <c r="VTD345" s="49"/>
      <c r="VTE345" s="49"/>
      <c r="VTF345" s="49"/>
      <c r="VTG345" s="49"/>
      <c r="VTH345" s="49"/>
      <c r="VTI345" s="49"/>
      <c r="VTJ345" s="49"/>
      <c r="VTK345" s="49"/>
      <c r="VTL345" s="49"/>
      <c r="VTM345" s="49"/>
      <c r="VTN345" s="49"/>
      <c r="VTO345" s="49"/>
      <c r="VTP345" s="49"/>
      <c r="VTQ345" s="49"/>
      <c r="VTR345" s="49"/>
      <c r="VTS345" s="49"/>
      <c r="VTT345" s="49"/>
      <c r="VTU345" s="49"/>
      <c r="VTV345" s="49"/>
      <c r="VTW345" s="49"/>
      <c r="VTX345" s="49"/>
      <c r="VTY345" s="49"/>
      <c r="VTZ345" s="49"/>
      <c r="VUA345" s="49"/>
      <c r="VUB345" s="49"/>
      <c r="VUC345" s="49"/>
      <c r="VUD345" s="49"/>
      <c r="VUE345" s="49"/>
      <c r="VUF345" s="49"/>
      <c r="VUG345" s="49"/>
      <c r="VUH345" s="49"/>
      <c r="VUI345" s="49"/>
      <c r="VUJ345" s="49"/>
      <c r="VUK345" s="49"/>
      <c r="VUL345" s="49"/>
      <c r="VUM345" s="49"/>
      <c r="VUN345" s="49"/>
      <c r="VUO345" s="49"/>
      <c r="VUP345" s="49"/>
      <c r="VUQ345" s="49"/>
      <c r="VUR345" s="49"/>
      <c r="VUS345" s="49"/>
      <c r="VUT345" s="49"/>
      <c r="VUU345" s="49"/>
      <c r="VUV345" s="49"/>
      <c r="VUW345" s="49"/>
      <c r="VUX345" s="49"/>
      <c r="VUY345" s="49"/>
      <c r="VUZ345" s="49"/>
      <c r="VVA345" s="49"/>
      <c r="VVB345" s="49"/>
      <c r="VVC345" s="49"/>
      <c r="VVD345" s="49"/>
      <c r="VVE345" s="49"/>
      <c r="VVF345" s="49"/>
      <c r="VVG345" s="49"/>
      <c r="VVH345" s="49"/>
      <c r="VVI345" s="49"/>
      <c r="VVJ345" s="49"/>
      <c r="VVK345" s="49"/>
      <c r="VVL345" s="49"/>
      <c r="VVM345" s="49"/>
      <c r="VVN345" s="49"/>
      <c r="VVO345" s="49"/>
      <c r="VVP345" s="49"/>
      <c r="VVQ345" s="49"/>
      <c r="VVR345" s="49"/>
      <c r="VVS345" s="49"/>
      <c r="VVT345" s="49"/>
      <c r="VVU345" s="49"/>
      <c r="VVV345" s="49"/>
      <c r="VVW345" s="49"/>
      <c r="VVX345" s="49"/>
      <c r="VVY345" s="49"/>
      <c r="VVZ345" s="49"/>
      <c r="VWA345" s="49"/>
      <c r="VWB345" s="49"/>
      <c r="VWC345" s="49"/>
      <c r="VWD345" s="49"/>
      <c r="VWE345" s="49"/>
      <c r="VWF345" s="49"/>
      <c r="VWG345" s="49"/>
      <c r="VWH345" s="49"/>
      <c r="VWI345" s="49"/>
      <c r="VWJ345" s="49"/>
      <c r="VWK345" s="49"/>
      <c r="VWL345" s="49"/>
      <c r="VWM345" s="49"/>
      <c r="VWN345" s="49"/>
      <c r="VWO345" s="49"/>
      <c r="VWP345" s="49"/>
      <c r="VWQ345" s="49"/>
      <c r="VWR345" s="49"/>
      <c r="VWS345" s="49"/>
      <c r="VWT345" s="49"/>
      <c r="VWU345" s="49"/>
      <c r="VWV345" s="49"/>
      <c r="VWW345" s="49"/>
      <c r="VWX345" s="49"/>
      <c r="VWY345" s="49"/>
      <c r="VWZ345" s="49"/>
      <c r="VXA345" s="49"/>
      <c r="VXB345" s="49"/>
      <c r="VXC345" s="49"/>
      <c r="VXD345" s="49"/>
      <c r="VXE345" s="49"/>
      <c r="VXF345" s="49"/>
      <c r="VXG345" s="49"/>
      <c r="VXH345" s="49"/>
      <c r="VXI345" s="49"/>
      <c r="VXJ345" s="49"/>
      <c r="VXK345" s="49"/>
      <c r="VXL345" s="49"/>
      <c r="VXM345" s="49"/>
      <c r="VXN345" s="49"/>
      <c r="VXO345" s="49"/>
      <c r="VXP345" s="49"/>
      <c r="VXQ345" s="49"/>
      <c r="VXR345" s="49"/>
      <c r="VXS345" s="49"/>
      <c r="VXT345" s="49"/>
      <c r="VXU345" s="49"/>
      <c r="VXV345" s="49"/>
      <c r="VXW345" s="49"/>
      <c r="VXX345" s="49"/>
      <c r="VXY345" s="49"/>
      <c r="VXZ345" s="49"/>
      <c r="VYA345" s="49"/>
      <c r="VYB345" s="49"/>
      <c r="VYC345" s="49"/>
      <c r="VYD345" s="49"/>
      <c r="VYE345" s="49"/>
      <c r="VYF345" s="49"/>
      <c r="VYG345" s="49"/>
      <c r="VYH345" s="49"/>
      <c r="VYI345" s="49"/>
      <c r="VYJ345" s="49"/>
      <c r="VYK345" s="49"/>
      <c r="VYL345" s="49"/>
      <c r="VYM345" s="49"/>
      <c r="VYN345" s="49"/>
      <c r="VYO345" s="49"/>
      <c r="VYP345" s="49"/>
      <c r="VYQ345" s="49"/>
      <c r="VYR345" s="49"/>
      <c r="VYS345" s="49"/>
      <c r="VYT345" s="49"/>
      <c r="VYU345" s="49"/>
      <c r="VYV345" s="49"/>
      <c r="VYW345" s="49"/>
      <c r="VYX345" s="49"/>
      <c r="VYY345" s="49"/>
      <c r="VYZ345" s="49"/>
      <c r="VZA345" s="49"/>
      <c r="VZB345" s="49"/>
      <c r="VZC345" s="49"/>
      <c r="VZD345" s="49"/>
      <c r="VZE345" s="49"/>
      <c r="VZF345" s="49"/>
      <c r="VZG345" s="49"/>
      <c r="VZH345" s="49"/>
      <c r="VZI345" s="49"/>
      <c r="VZJ345" s="49"/>
      <c r="VZK345" s="49"/>
      <c r="VZL345" s="49"/>
      <c r="VZM345" s="49"/>
      <c r="VZN345" s="49"/>
      <c r="VZO345" s="49"/>
      <c r="VZP345" s="49"/>
      <c r="VZQ345" s="49"/>
      <c r="VZR345" s="49"/>
      <c r="VZS345" s="49"/>
      <c r="VZT345" s="49"/>
      <c r="VZU345" s="49"/>
      <c r="VZV345" s="49"/>
      <c r="VZW345" s="49"/>
      <c r="VZX345" s="49"/>
      <c r="VZY345" s="49"/>
      <c r="VZZ345" s="49"/>
      <c r="WAA345" s="49"/>
      <c r="WAB345" s="49"/>
      <c r="WAC345" s="49"/>
      <c r="WAD345" s="49"/>
      <c r="WAE345" s="49"/>
      <c r="WAF345" s="49"/>
      <c r="WAG345" s="49"/>
      <c r="WAH345" s="49"/>
      <c r="WAI345" s="49"/>
      <c r="WAJ345" s="49"/>
      <c r="WAK345" s="49"/>
      <c r="WAL345" s="49"/>
      <c r="WAM345" s="49"/>
      <c r="WAN345" s="49"/>
      <c r="WAO345" s="49"/>
      <c r="WAP345" s="49"/>
      <c r="WAQ345" s="49"/>
      <c r="WAR345" s="49"/>
      <c r="WAS345" s="49"/>
      <c r="WAT345" s="49"/>
      <c r="WAU345" s="49"/>
      <c r="WAV345" s="49"/>
      <c r="WAW345" s="49"/>
      <c r="WAX345" s="49"/>
      <c r="WAY345" s="49"/>
      <c r="WAZ345" s="49"/>
      <c r="WBA345" s="49"/>
      <c r="WBB345" s="49"/>
      <c r="WBC345" s="49"/>
      <c r="WBD345" s="49"/>
      <c r="WBE345" s="49"/>
      <c r="WBF345" s="49"/>
      <c r="WBG345" s="49"/>
      <c r="WBH345" s="49"/>
      <c r="WBI345" s="49"/>
      <c r="WBJ345" s="49"/>
      <c r="WBK345" s="49"/>
      <c r="WBL345" s="49"/>
      <c r="WBM345" s="49"/>
      <c r="WBN345" s="49"/>
      <c r="WBO345" s="49"/>
      <c r="WBP345" s="49"/>
      <c r="WBQ345" s="49"/>
      <c r="WBR345" s="49"/>
      <c r="WBS345" s="49"/>
      <c r="WBT345" s="49"/>
      <c r="WBU345" s="49"/>
      <c r="WBV345" s="49"/>
      <c r="WBW345" s="49"/>
      <c r="WBX345" s="49"/>
      <c r="WBY345" s="49"/>
      <c r="WBZ345" s="49"/>
      <c r="WCA345" s="49"/>
      <c r="WCB345" s="49"/>
      <c r="WCC345" s="49"/>
      <c r="WCD345" s="49"/>
      <c r="WCE345" s="49"/>
      <c r="WCF345" s="49"/>
      <c r="WCG345" s="49"/>
      <c r="WCH345" s="49"/>
      <c r="WCI345" s="49"/>
      <c r="WCJ345" s="49"/>
      <c r="WCK345" s="49"/>
      <c r="WCL345" s="49"/>
      <c r="WCM345" s="49"/>
      <c r="WCN345" s="49"/>
      <c r="WCO345" s="49"/>
      <c r="WCP345" s="49"/>
      <c r="WCQ345" s="49"/>
      <c r="WCR345" s="49"/>
      <c r="WCS345" s="49"/>
      <c r="WCT345" s="49"/>
      <c r="WCU345" s="49"/>
      <c r="WCV345" s="49"/>
      <c r="WCW345" s="49"/>
      <c r="WCX345" s="49"/>
      <c r="WCY345" s="49"/>
      <c r="WCZ345" s="49"/>
      <c r="WDA345" s="49"/>
      <c r="WDB345" s="49"/>
      <c r="WDC345" s="49"/>
      <c r="WDD345" s="49"/>
      <c r="WDE345" s="49"/>
      <c r="WDF345" s="49"/>
      <c r="WDG345" s="49"/>
      <c r="WDH345" s="49"/>
      <c r="WDI345" s="49"/>
      <c r="WDJ345" s="49"/>
      <c r="WDK345" s="49"/>
      <c r="WDL345" s="49"/>
      <c r="WDM345" s="49"/>
      <c r="WDN345" s="49"/>
      <c r="WDO345" s="49"/>
      <c r="WDP345" s="49"/>
      <c r="WDQ345" s="49"/>
      <c r="WDR345" s="49"/>
      <c r="WDS345" s="49"/>
      <c r="WDT345" s="49"/>
      <c r="WDU345" s="49"/>
      <c r="WDV345" s="49"/>
      <c r="WDW345" s="49"/>
      <c r="WDX345" s="49"/>
      <c r="WDY345" s="49"/>
      <c r="WDZ345" s="49"/>
      <c r="WEA345" s="49"/>
      <c r="WEB345" s="49"/>
      <c r="WEC345" s="49"/>
      <c r="WED345" s="49"/>
      <c r="WEE345" s="49"/>
      <c r="WEF345" s="49"/>
      <c r="WEG345" s="49"/>
      <c r="WEH345" s="49"/>
      <c r="WEI345" s="49"/>
      <c r="WEJ345" s="49"/>
      <c r="WEK345" s="49"/>
      <c r="WEL345" s="49"/>
      <c r="WEM345" s="49"/>
      <c r="WEN345" s="49"/>
      <c r="WEO345" s="49"/>
      <c r="WEP345" s="49"/>
      <c r="WEQ345" s="49"/>
      <c r="WER345" s="49"/>
      <c r="WES345" s="49"/>
      <c r="WET345" s="49"/>
      <c r="WEU345" s="49"/>
      <c r="WEV345" s="49"/>
      <c r="WEW345" s="49"/>
      <c r="WEX345" s="49"/>
      <c r="WEY345" s="49"/>
      <c r="WEZ345" s="49"/>
      <c r="WFA345" s="49"/>
      <c r="WFB345" s="49"/>
      <c r="WFC345" s="49"/>
      <c r="WFD345" s="49"/>
      <c r="WFE345" s="49"/>
      <c r="WFF345" s="49"/>
      <c r="WFG345" s="49"/>
      <c r="WFH345" s="49"/>
      <c r="WFI345" s="49"/>
      <c r="WFJ345" s="49"/>
      <c r="WFK345" s="49"/>
      <c r="WFL345" s="49"/>
      <c r="WFM345" s="49"/>
      <c r="WFN345" s="49"/>
      <c r="WFO345" s="49"/>
      <c r="WFP345" s="49"/>
      <c r="WFQ345" s="49"/>
      <c r="WFR345" s="49"/>
      <c r="WFS345" s="49"/>
      <c r="WFT345" s="49"/>
      <c r="WFU345" s="49"/>
      <c r="WFV345" s="49"/>
      <c r="WFW345" s="49"/>
      <c r="WFX345" s="49"/>
      <c r="WFY345" s="49"/>
      <c r="WFZ345" s="49"/>
      <c r="WGA345" s="49"/>
      <c r="WGB345" s="49"/>
      <c r="WGC345" s="49"/>
      <c r="WGD345" s="49"/>
      <c r="WGE345" s="49"/>
      <c r="WGF345" s="49"/>
      <c r="WGG345" s="49"/>
      <c r="WGH345" s="49"/>
      <c r="WGI345" s="49"/>
      <c r="WGJ345" s="49"/>
      <c r="WGK345" s="49"/>
      <c r="WGL345" s="49"/>
      <c r="WGM345" s="49"/>
      <c r="WGN345" s="49"/>
      <c r="WGO345" s="49"/>
      <c r="WGP345" s="49"/>
      <c r="WGQ345" s="49"/>
      <c r="WGR345" s="49"/>
      <c r="WGS345" s="49"/>
      <c r="WGT345" s="49"/>
      <c r="WGU345" s="49"/>
      <c r="WGV345" s="49"/>
      <c r="WGW345" s="49"/>
      <c r="WGX345" s="49"/>
      <c r="WGY345" s="49"/>
      <c r="WGZ345" s="49"/>
      <c r="WHA345" s="49"/>
      <c r="WHB345" s="49"/>
      <c r="WHC345" s="49"/>
      <c r="WHD345" s="49"/>
      <c r="WHE345" s="49"/>
      <c r="WHF345" s="49"/>
      <c r="WHG345" s="49"/>
      <c r="WHH345" s="49"/>
      <c r="WHI345" s="49"/>
      <c r="WHJ345" s="49"/>
      <c r="WHK345" s="49"/>
      <c r="WHL345" s="49"/>
      <c r="WHM345" s="49"/>
      <c r="WHN345" s="49"/>
      <c r="WHO345" s="49"/>
      <c r="WHP345" s="49"/>
      <c r="WHQ345" s="49"/>
      <c r="WHR345" s="49"/>
      <c r="WHS345" s="49"/>
      <c r="WHT345" s="49"/>
      <c r="WHU345" s="49"/>
      <c r="WHV345" s="49"/>
      <c r="WHW345" s="49"/>
      <c r="WHX345" s="49"/>
      <c r="WHY345" s="49"/>
      <c r="WHZ345" s="49"/>
      <c r="WIA345" s="49"/>
      <c r="WIB345" s="49"/>
      <c r="WIC345" s="49"/>
      <c r="WID345" s="49"/>
      <c r="WIE345" s="49"/>
      <c r="WIF345" s="49"/>
      <c r="WIG345" s="49"/>
      <c r="WIH345" s="49"/>
      <c r="WII345" s="49"/>
      <c r="WIJ345" s="49"/>
      <c r="WIK345" s="49"/>
      <c r="WIL345" s="49"/>
      <c r="WIM345" s="49"/>
      <c r="WIN345" s="49"/>
      <c r="WIO345" s="49"/>
      <c r="WIP345" s="49"/>
      <c r="WIQ345" s="49"/>
      <c r="WIR345" s="49"/>
      <c r="WIS345" s="49"/>
      <c r="WIT345" s="49"/>
      <c r="WIU345" s="49"/>
      <c r="WIV345" s="49"/>
      <c r="WIW345" s="49"/>
      <c r="WIX345" s="49"/>
      <c r="WIY345" s="49"/>
      <c r="WIZ345" s="49"/>
      <c r="WJA345" s="49"/>
      <c r="WJB345" s="49"/>
      <c r="WJC345" s="49"/>
      <c r="WJD345" s="49"/>
      <c r="WJE345" s="49"/>
      <c r="WJF345" s="49"/>
      <c r="WJG345" s="49"/>
      <c r="WJH345" s="49"/>
      <c r="WJI345" s="49"/>
      <c r="WJJ345" s="49"/>
      <c r="WJK345" s="49"/>
      <c r="WJL345" s="49"/>
      <c r="WJM345" s="49"/>
      <c r="WJN345" s="49"/>
      <c r="WJO345" s="49"/>
      <c r="WJP345" s="49"/>
      <c r="WJQ345" s="49"/>
      <c r="WJR345" s="49"/>
      <c r="WJS345" s="49"/>
      <c r="WJT345" s="49"/>
      <c r="WJU345" s="49"/>
      <c r="WJV345" s="49"/>
      <c r="WJW345" s="49"/>
      <c r="WJX345" s="49"/>
      <c r="WJY345" s="49"/>
      <c r="WJZ345" s="49"/>
      <c r="WKA345" s="49"/>
      <c r="WKB345" s="49"/>
      <c r="WKC345" s="49"/>
      <c r="WKD345" s="49"/>
      <c r="WKE345" s="49"/>
      <c r="WKF345" s="49"/>
      <c r="WKG345" s="49"/>
      <c r="WKH345" s="49"/>
      <c r="WKI345" s="49"/>
      <c r="WKJ345" s="49"/>
      <c r="WKK345" s="49"/>
      <c r="WKL345" s="49"/>
      <c r="WKM345" s="49"/>
      <c r="WKN345" s="49"/>
      <c r="WKO345" s="49"/>
      <c r="WKP345" s="49"/>
      <c r="WKQ345" s="49"/>
      <c r="WKR345" s="49"/>
      <c r="WKS345" s="49"/>
      <c r="WKT345" s="49"/>
      <c r="WKU345" s="49"/>
      <c r="WKV345" s="49"/>
      <c r="WKW345" s="49"/>
      <c r="WKX345" s="49"/>
      <c r="WKY345" s="49"/>
      <c r="WKZ345" s="49"/>
      <c r="WLA345" s="49"/>
      <c r="WLB345" s="49"/>
      <c r="WLC345" s="49"/>
      <c r="WLD345" s="49"/>
      <c r="WLE345" s="49"/>
      <c r="WLF345" s="49"/>
      <c r="WLG345" s="49"/>
      <c r="WLH345" s="49"/>
      <c r="WLI345" s="49"/>
      <c r="WLJ345" s="49"/>
      <c r="WLK345" s="49"/>
      <c r="WLL345" s="49"/>
      <c r="WLM345" s="49"/>
      <c r="WLN345" s="49"/>
      <c r="WLO345" s="49"/>
      <c r="WLP345" s="49"/>
      <c r="WLQ345" s="49"/>
      <c r="WLR345" s="49"/>
      <c r="WLS345" s="49"/>
      <c r="WLT345" s="49"/>
      <c r="WLU345" s="49"/>
      <c r="WLV345" s="49"/>
      <c r="WLW345" s="49"/>
      <c r="WLX345" s="49"/>
      <c r="WLY345" s="49"/>
      <c r="WLZ345" s="49"/>
      <c r="WMA345" s="49"/>
      <c r="WMB345" s="49"/>
      <c r="WMC345" s="49"/>
      <c r="WMD345" s="49"/>
      <c r="WME345" s="49"/>
      <c r="WMF345" s="49"/>
      <c r="WMG345" s="49"/>
      <c r="WMH345" s="49"/>
      <c r="WMI345" s="49"/>
      <c r="WMJ345" s="49"/>
      <c r="WMK345" s="49"/>
      <c r="WML345" s="49"/>
      <c r="WMM345" s="49"/>
      <c r="WMN345" s="49"/>
      <c r="WMO345" s="49"/>
      <c r="WMP345" s="49"/>
      <c r="WMQ345" s="49"/>
      <c r="WMR345" s="49"/>
      <c r="WMS345" s="49"/>
      <c r="WMT345" s="49"/>
      <c r="WMU345" s="49"/>
      <c r="WMV345" s="49"/>
      <c r="WMW345" s="49"/>
      <c r="WMX345" s="49"/>
      <c r="WMY345" s="49"/>
      <c r="WMZ345" s="49"/>
      <c r="WNA345" s="49"/>
      <c r="WNB345" s="49"/>
      <c r="WNC345" s="49"/>
      <c r="WND345" s="49"/>
      <c r="WNE345" s="49"/>
      <c r="WNF345" s="49"/>
      <c r="WNG345" s="49"/>
      <c r="WNH345" s="49"/>
      <c r="WNI345" s="49"/>
      <c r="WNJ345" s="49"/>
      <c r="WNK345" s="49"/>
      <c r="WNL345" s="49"/>
      <c r="WNM345" s="49"/>
      <c r="WNN345" s="49"/>
      <c r="WNO345" s="49"/>
      <c r="WNP345" s="49"/>
      <c r="WNQ345" s="49"/>
      <c r="WNR345" s="49"/>
      <c r="WNS345" s="49"/>
      <c r="WNT345" s="49"/>
      <c r="WNU345" s="49"/>
      <c r="WNV345" s="49"/>
      <c r="WNW345" s="49"/>
      <c r="WNX345" s="49"/>
      <c r="WNY345" s="49"/>
      <c r="WNZ345" s="49"/>
      <c r="WOA345" s="49"/>
      <c r="WOB345" s="49"/>
      <c r="WOC345" s="49"/>
      <c r="WOD345" s="49"/>
      <c r="WOE345" s="49"/>
      <c r="WOF345" s="49"/>
      <c r="WOG345" s="49"/>
      <c r="WOH345" s="49"/>
      <c r="WOI345" s="49"/>
      <c r="WOJ345" s="49"/>
      <c r="WOK345" s="49"/>
      <c r="WOL345" s="49"/>
      <c r="WOM345" s="49"/>
      <c r="WON345" s="49"/>
      <c r="WOO345" s="49"/>
      <c r="WOP345" s="49"/>
      <c r="WOQ345" s="49"/>
      <c r="WOR345" s="49"/>
      <c r="WOS345" s="49"/>
      <c r="WOT345" s="49"/>
      <c r="WOU345" s="49"/>
      <c r="WOV345" s="49"/>
      <c r="WOW345" s="49"/>
      <c r="WOX345" s="49"/>
      <c r="WOY345" s="49"/>
      <c r="WOZ345" s="49"/>
      <c r="WPA345" s="49"/>
      <c r="WPB345" s="49"/>
      <c r="WPC345" s="49"/>
      <c r="WPD345" s="49"/>
      <c r="WPE345" s="49"/>
      <c r="WPF345" s="49"/>
      <c r="WPG345" s="49"/>
      <c r="WPH345" s="49"/>
      <c r="WPI345" s="49"/>
      <c r="WPJ345" s="49"/>
      <c r="WPK345" s="49"/>
      <c r="WPL345" s="49"/>
      <c r="WPM345" s="49"/>
      <c r="WPN345" s="49"/>
      <c r="WPO345" s="49"/>
      <c r="WPP345" s="49"/>
      <c r="WPQ345" s="49"/>
      <c r="WPR345" s="49"/>
      <c r="WPS345" s="49"/>
      <c r="WPT345" s="49"/>
      <c r="WPU345" s="49"/>
      <c r="WPV345" s="49"/>
      <c r="WPW345" s="49"/>
      <c r="WPX345" s="49"/>
      <c r="WPY345" s="49"/>
      <c r="WPZ345" s="49"/>
      <c r="WQA345" s="49"/>
      <c r="WQB345" s="49"/>
      <c r="WQC345" s="49"/>
      <c r="WQD345" s="49"/>
      <c r="WQE345" s="49"/>
      <c r="WQF345" s="49"/>
      <c r="WQG345" s="49"/>
      <c r="WQH345" s="49"/>
      <c r="WQI345" s="49"/>
      <c r="WQJ345" s="49"/>
      <c r="WQK345" s="49"/>
      <c r="WQL345" s="49"/>
      <c r="WQM345" s="49"/>
      <c r="WQN345" s="49"/>
      <c r="WQO345" s="49"/>
      <c r="WQP345" s="49"/>
      <c r="WQQ345" s="49"/>
      <c r="WQR345" s="49"/>
      <c r="WQS345" s="49"/>
      <c r="WQT345" s="49"/>
      <c r="WQU345" s="49"/>
      <c r="WQV345" s="49"/>
      <c r="WQW345" s="49"/>
      <c r="WQX345" s="49"/>
      <c r="WQY345" s="49"/>
      <c r="WQZ345" s="49"/>
      <c r="WRA345" s="49"/>
      <c r="WRB345" s="49"/>
      <c r="WRC345" s="49"/>
      <c r="WRD345" s="49"/>
      <c r="WRE345" s="49"/>
      <c r="WRF345" s="49"/>
      <c r="WRG345" s="49"/>
      <c r="WRH345" s="49"/>
      <c r="WRI345" s="49"/>
      <c r="WRJ345" s="49"/>
      <c r="WRK345" s="49"/>
      <c r="WRL345" s="49"/>
      <c r="WRM345" s="49"/>
      <c r="WRN345" s="49"/>
      <c r="WRO345" s="49"/>
      <c r="WRP345" s="49"/>
      <c r="WRQ345" s="49"/>
      <c r="WRR345" s="49"/>
      <c r="WRS345" s="49"/>
      <c r="WRT345" s="49"/>
      <c r="WRU345" s="49"/>
      <c r="WRV345" s="49"/>
      <c r="WRW345" s="49"/>
      <c r="WRX345" s="49"/>
      <c r="WRY345" s="49"/>
      <c r="WRZ345" s="49"/>
      <c r="WSA345" s="49"/>
      <c r="WSB345" s="49"/>
      <c r="WSC345" s="49"/>
      <c r="WSD345" s="49"/>
      <c r="WSE345" s="49"/>
      <c r="WSF345" s="49"/>
      <c r="WSG345" s="49"/>
      <c r="WSH345" s="49"/>
      <c r="WSI345" s="49"/>
      <c r="WSJ345" s="49"/>
      <c r="WSK345" s="49"/>
      <c r="WSL345" s="49"/>
      <c r="WSM345" s="49"/>
      <c r="WSN345" s="49"/>
      <c r="WSO345" s="49"/>
      <c r="WSP345" s="49"/>
      <c r="WSQ345" s="49"/>
      <c r="WSR345" s="49"/>
      <c r="WSS345" s="49"/>
      <c r="WST345" s="49"/>
      <c r="WSU345" s="49"/>
      <c r="WSV345" s="49"/>
      <c r="WSW345" s="49"/>
      <c r="WSX345" s="49"/>
      <c r="WSY345" s="49"/>
      <c r="WSZ345" s="49"/>
      <c r="WTA345" s="49"/>
      <c r="WTB345" s="49"/>
      <c r="WTC345" s="49"/>
      <c r="WTD345" s="49"/>
      <c r="WTE345" s="49"/>
      <c r="WTF345" s="49"/>
      <c r="WTG345" s="49"/>
      <c r="WTH345" s="49"/>
      <c r="WTI345" s="49"/>
      <c r="WTJ345" s="49"/>
      <c r="WTK345" s="49"/>
      <c r="WTL345" s="49"/>
      <c r="WTM345" s="49"/>
      <c r="WTN345" s="49"/>
      <c r="WTO345" s="49"/>
      <c r="WTP345" s="49"/>
      <c r="WTQ345" s="49"/>
      <c r="WTR345" s="49"/>
      <c r="WTS345" s="49"/>
      <c r="WTT345" s="49"/>
      <c r="WTU345" s="49"/>
      <c r="WTV345" s="49"/>
      <c r="WTW345" s="49"/>
      <c r="WTX345" s="49"/>
      <c r="WTY345" s="49"/>
      <c r="WTZ345" s="49"/>
      <c r="WUA345" s="49"/>
      <c r="WUB345" s="49"/>
      <c r="WUC345" s="49"/>
      <c r="WUD345" s="49"/>
      <c r="WUE345" s="49"/>
      <c r="WUF345" s="49"/>
      <c r="WUG345" s="49"/>
      <c r="WUH345" s="49"/>
      <c r="WUI345" s="49"/>
      <c r="WUJ345" s="49"/>
      <c r="WUK345" s="49"/>
      <c r="WUL345" s="49"/>
      <c r="WUM345" s="49"/>
      <c r="WUN345" s="49"/>
      <c r="WUO345" s="49"/>
      <c r="WUP345" s="49"/>
      <c r="WUQ345" s="49"/>
      <c r="WUR345" s="49"/>
      <c r="WUS345" s="49"/>
      <c r="WUT345" s="49"/>
      <c r="WUU345" s="49"/>
      <c r="WUV345" s="49"/>
      <c r="WUW345" s="49"/>
      <c r="WUX345" s="49"/>
      <c r="WUY345" s="49"/>
      <c r="WUZ345" s="49"/>
      <c r="WVA345" s="49"/>
      <c r="WVB345" s="49"/>
      <c r="WVC345" s="49"/>
      <c r="WVD345" s="49"/>
      <c r="WVE345" s="49"/>
      <c r="WVF345" s="49"/>
      <c r="WVG345" s="49"/>
      <c r="WVH345" s="49"/>
      <c r="WVI345" s="49"/>
      <c r="WVJ345" s="49"/>
      <c r="WVK345" s="49"/>
      <c r="WVL345" s="49"/>
      <c r="WVM345" s="49"/>
      <c r="WVN345" s="49"/>
      <c r="WVO345" s="49"/>
      <c r="WVP345" s="49"/>
      <c r="WVQ345" s="49"/>
      <c r="WVR345" s="49"/>
      <c r="WVS345" s="49"/>
      <c r="WVT345" s="49"/>
      <c r="WVU345" s="49"/>
      <c r="WVV345" s="49"/>
      <c r="WVW345" s="49"/>
      <c r="WVX345" s="49"/>
      <c r="WVY345" s="49"/>
      <c r="WVZ345" s="49"/>
      <c r="WWA345" s="49"/>
      <c r="WWB345" s="49"/>
      <c r="WWC345" s="49"/>
      <c r="WWD345" s="49"/>
      <c r="WWE345" s="49"/>
      <c r="WWF345" s="49"/>
      <c r="WWG345" s="49"/>
      <c r="WWH345" s="49"/>
      <c r="WWI345" s="49"/>
      <c r="WWJ345" s="49"/>
      <c r="WWK345" s="49"/>
      <c r="WWL345" s="49"/>
      <c r="WWM345" s="49"/>
      <c r="WWN345" s="49"/>
      <c r="WWO345" s="49"/>
      <c r="WWP345" s="49"/>
      <c r="WWQ345" s="49"/>
      <c r="WWR345" s="49"/>
      <c r="WWS345" s="49"/>
      <c r="WWT345" s="49"/>
      <c r="WWU345" s="49"/>
      <c r="WWV345" s="49"/>
      <c r="WWW345" s="49"/>
      <c r="WWX345" s="49"/>
      <c r="WWY345" s="49"/>
      <c r="WWZ345" s="49"/>
      <c r="WXA345" s="49"/>
      <c r="WXB345" s="49"/>
      <c r="WXC345" s="49"/>
      <c r="WXD345" s="49"/>
      <c r="WXE345" s="49"/>
      <c r="WXF345" s="49"/>
      <c r="WXG345" s="49"/>
      <c r="WXH345" s="49"/>
      <c r="WXI345" s="49"/>
      <c r="WXJ345" s="49"/>
      <c r="WXK345" s="49"/>
      <c r="WXL345" s="49"/>
      <c r="WXM345" s="49"/>
      <c r="WXN345" s="49"/>
      <c r="WXO345" s="49"/>
      <c r="WXP345" s="49"/>
      <c r="WXQ345" s="49"/>
      <c r="WXR345" s="49"/>
      <c r="WXS345" s="49"/>
      <c r="WXT345" s="49"/>
      <c r="WXU345" s="49"/>
      <c r="WXV345" s="49"/>
      <c r="WXW345" s="49"/>
      <c r="WXX345" s="49"/>
      <c r="WXY345" s="49"/>
      <c r="WXZ345" s="49"/>
      <c r="WYA345" s="49"/>
      <c r="WYB345" s="49"/>
      <c r="WYC345" s="49"/>
      <c r="WYD345" s="49"/>
      <c r="WYE345" s="49"/>
      <c r="WYF345" s="49"/>
      <c r="WYG345" s="49"/>
      <c r="WYH345" s="49"/>
      <c r="WYI345" s="49"/>
      <c r="WYJ345" s="49"/>
      <c r="WYK345" s="49"/>
      <c r="WYL345" s="49"/>
      <c r="WYM345" s="49"/>
      <c r="WYN345" s="49"/>
      <c r="WYO345" s="49"/>
      <c r="WYP345" s="49"/>
      <c r="WYQ345" s="49"/>
      <c r="WYR345" s="49"/>
      <c r="WYS345" s="49"/>
      <c r="WYT345" s="49"/>
      <c r="WYU345" s="49"/>
      <c r="WYV345" s="49"/>
      <c r="WYW345" s="49"/>
      <c r="WYX345" s="49"/>
      <c r="WYY345" s="49"/>
      <c r="WYZ345" s="49"/>
      <c r="WZA345" s="49"/>
      <c r="WZB345" s="49"/>
      <c r="WZC345" s="49"/>
      <c r="WZD345" s="49"/>
      <c r="WZE345" s="49"/>
      <c r="WZF345" s="49"/>
      <c r="WZG345" s="49"/>
      <c r="WZH345" s="49"/>
      <c r="WZI345" s="49"/>
      <c r="WZJ345" s="49"/>
      <c r="WZK345" s="49"/>
      <c r="WZL345" s="49"/>
      <c r="WZM345" s="49"/>
      <c r="WZN345" s="49"/>
      <c r="WZO345" s="49"/>
      <c r="WZP345" s="49"/>
      <c r="WZQ345" s="49"/>
      <c r="WZR345" s="49"/>
      <c r="WZS345" s="49"/>
      <c r="WZT345" s="49"/>
      <c r="WZU345" s="49"/>
      <c r="WZV345" s="49"/>
      <c r="WZW345" s="49"/>
      <c r="WZX345" s="49"/>
      <c r="WZY345" s="49"/>
      <c r="WZZ345" s="49"/>
      <c r="XAA345" s="49"/>
      <c r="XAB345" s="49"/>
      <c r="XAC345" s="49"/>
      <c r="XAD345" s="49"/>
      <c r="XAE345" s="49"/>
      <c r="XAF345" s="49"/>
      <c r="XAG345" s="49"/>
      <c r="XAH345" s="49"/>
      <c r="XAI345" s="49"/>
      <c r="XAJ345" s="49"/>
      <c r="XAK345" s="49"/>
      <c r="XAL345" s="49"/>
      <c r="XAM345" s="49"/>
      <c r="XAN345" s="49"/>
      <c r="XAO345" s="49"/>
      <c r="XAP345" s="49"/>
      <c r="XAQ345" s="49"/>
      <c r="XAR345" s="49"/>
      <c r="XAS345" s="49"/>
      <c r="XAT345" s="49"/>
      <c r="XAU345" s="49"/>
      <c r="XAV345" s="49"/>
      <c r="XAW345" s="49"/>
      <c r="XAX345" s="49"/>
      <c r="XAY345" s="49"/>
      <c r="XAZ345" s="49"/>
      <c r="XBA345" s="49"/>
      <c r="XBB345" s="49"/>
      <c r="XBC345" s="49"/>
      <c r="XBD345" s="49"/>
      <c r="XBE345" s="49"/>
      <c r="XBF345" s="49"/>
      <c r="XBG345" s="49"/>
      <c r="XBH345" s="49"/>
      <c r="XBI345" s="49"/>
      <c r="XBJ345" s="49"/>
      <c r="XBK345" s="49"/>
      <c r="XBL345" s="49"/>
      <c r="XBM345" s="49"/>
      <c r="XBN345" s="49"/>
      <c r="XBO345" s="49"/>
      <c r="XBP345" s="49"/>
      <c r="XBQ345" s="49"/>
      <c r="XBR345" s="49"/>
      <c r="XBS345" s="49"/>
      <c r="XBT345" s="49"/>
      <c r="XBU345" s="49"/>
      <c r="XBV345" s="49"/>
      <c r="XBW345" s="49"/>
      <c r="XBX345" s="49"/>
      <c r="XBY345" s="49"/>
      <c r="XBZ345" s="49"/>
      <c r="XCA345" s="49"/>
      <c r="XCB345" s="49"/>
      <c r="XCC345" s="49"/>
      <c r="XCD345" s="49"/>
      <c r="XCE345" s="49"/>
      <c r="XCF345" s="49"/>
      <c r="XCG345" s="49"/>
      <c r="XCH345" s="49"/>
      <c r="XCI345" s="49"/>
      <c r="XCJ345" s="49"/>
      <c r="XCK345" s="49"/>
      <c r="XCL345" s="49"/>
      <c r="XCM345" s="49"/>
      <c r="XCN345" s="49"/>
      <c r="XCO345" s="49"/>
      <c r="XCP345" s="49"/>
      <c r="XCQ345" s="49"/>
      <c r="XCR345" s="49"/>
      <c r="XCS345" s="49"/>
      <c r="XCT345" s="49"/>
      <c r="XCU345" s="49"/>
      <c r="XCV345" s="49"/>
      <c r="XCW345" s="49"/>
      <c r="XCX345" s="49"/>
      <c r="XCY345" s="49"/>
      <c r="XCZ345" s="49"/>
      <c r="XDA345" s="49"/>
      <c r="XDB345" s="49"/>
      <c r="XDC345" s="49"/>
      <c r="XDD345" s="49"/>
      <c r="XDE345" s="49"/>
      <c r="XDF345" s="49"/>
      <c r="XDG345" s="49"/>
      <c r="XDH345" s="49"/>
      <c r="XDI345" s="49"/>
      <c r="XDJ345" s="49"/>
      <c r="XDK345" s="49"/>
      <c r="XDL345" s="49"/>
      <c r="XDM345" s="49"/>
      <c r="XDN345" s="49"/>
      <c r="XDO345" s="49"/>
      <c r="XDP345" s="49"/>
      <c r="XDQ345" s="49"/>
      <c r="XDR345" s="49"/>
      <c r="XDS345" s="49"/>
      <c r="XDT345" s="49"/>
      <c r="XDU345" s="49"/>
      <c r="XDV345" s="49"/>
      <c r="XDW345" s="49"/>
      <c r="XDX345" s="49"/>
      <c r="XDY345" s="49"/>
      <c r="XDZ345" s="49"/>
      <c r="XEA345" s="49"/>
      <c r="XEB345" s="49"/>
      <c r="XEC345" s="49"/>
      <c r="XED345" s="49"/>
      <c r="XEE345" s="49"/>
      <c r="XEF345" s="49"/>
      <c r="XEG345" s="49"/>
      <c r="XEH345" s="49"/>
      <c r="XEI345" s="49"/>
      <c r="XEJ345" s="49"/>
      <c r="XEK345" s="49"/>
      <c r="XEL345" s="49"/>
      <c r="XEM345" s="49"/>
      <c r="XEN345" s="49"/>
      <c r="XEO345" s="49"/>
      <c r="XEP345" s="49"/>
      <c r="XEQ345" s="49"/>
      <c r="XER345" s="49"/>
      <c r="XES345" s="49"/>
    </row>
    <row r="346" spans="1:16373" s="49" customFormat="1" ht="63.75" outlineLevel="2" x14ac:dyDescent="0.2">
      <c r="A346" s="42">
        <v>367</v>
      </c>
      <c r="B346" s="42">
        <v>7</v>
      </c>
      <c r="C346" s="43" t="s">
        <v>682</v>
      </c>
      <c r="D346" s="62" t="s">
        <v>99</v>
      </c>
      <c r="E346" s="40">
        <v>5001280</v>
      </c>
      <c r="F346" s="40" t="s">
        <v>703</v>
      </c>
      <c r="G346" s="40" t="s">
        <v>510</v>
      </c>
      <c r="H346" s="40" t="s">
        <v>1242</v>
      </c>
      <c r="I346" s="40" t="s">
        <v>1242</v>
      </c>
      <c r="J346" s="84">
        <v>20</v>
      </c>
      <c r="K346" s="176">
        <v>36891.78</v>
      </c>
      <c r="L346" s="42">
        <v>36891.78</v>
      </c>
      <c r="M346" s="42">
        <v>9928.83</v>
      </c>
      <c r="N346" s="42">
        <v>34928.83</v>
      </c>
      <c r="O346" s="59" t="s">
        <v>1340</v>
      </c>
      <c r="P346" s="97">
        <f t="shared" si="9"/>
        <v>36891.78</v>
      </c>
      <c r="Q346" s="81"/>
      <c r="R346" s="81"/>
      <c r="S346" s="81">
        <v>36891.78</v>
      </c>
      <c r="T346" s="81"/>
      <c r="U346" s="81"/>
      <c r="V346" s="81"/>
      <c r="W346" s="81"/>
      <c r="X346" s="81"/>
      <c r="Y346" s="81"/>
      <c r="Z346" s="42" t="s">
        <v>1346</v>
      </c>
      <c r="AA346" s="195">
        <v>1083</v>
      </c>
      <c r="AB346" s="178" t="s">
        <v>682</v>
      </c>
      <c r="AC346" s="68" t="s">
        <v>689</v>
      </c>
      <c r="AD346" s="179">
        <v>1</v>
      </c>
      <c r="AE346" s="225">
        <v>5001280</v>
      </c>
      <c r="AF346" s="40" t="s">
        <v>703</v>
      </c>
      <c r="AG346" s="222" t="s">
        <v>1281</v>
      </c>
      <c r="AH346" s="222" t="s">
        <v>510</v>
      </c>
      <c r="AI346" s="222"/>
      <c r="AJ346" s="222"/>
      <c r="AK346" s="238" t="s">
        <v>1224</v>
      </c>
      <c r="AL346" s="222" t="s">
        <v>1242</v>
      </c>
      <c r="AM346" s="222" t="s">
        <v>1242</v>
      </c>
      <c r="AN346" s="222" t="s">
        <v>1225</v>
      </c>
      <c r="AO346" s="222" t="s">
        <v>1226</v>
      </c>
      <c r="AP346" s="245" t="s">
        <v>1227</v>
      </c>
      <c r="AQ346" s="301">
        <v>100</v>
      </c>
      <c r="AR346" s="302" t="s">
        <v>1228</v>
      </c>
      <c r="AS346" s="239">
        <v>100</v>
      </c>
      <c r="AT346" s="186">
        <v>36891.78</v>
      </c>
      <c r="AU346" s="240">
        <v>79.999999451434206</v>
      </c>
      <c r="AV346" s="224">
        <v>36891.78</v>
      </c>
      <c r="AW346" s="60">
        <v>36891.78</v>
      </c>
      <c r="AX346" s="60">
        <v>36891.78</v>
      </c>
      <c r="AY346" s="60">
        <v>36891.78</v>
      </c>
      <c r="AZ346" s="60">
        <v>36891.78</v>
      </c>
      <c r="BA346" s="60"/>
      <c r="BB346" s="60">
        <v>9928.83</v>
      </c>
      <c r="BC346" s="60">
        <v>9928.83</v>
      </c>
      <c r="BD346" s="60">
        <v>9928.83</v>
      </c>
      <c r="BE346" s="60">
        <v>34928.83</v>
      </c>
      <c r="BF346" s="60">
        <v>27943.063808392391</v>
      </c>
      <c r="BG346" s="60">
        <v>25000</v>
      </c>
      <c r="BH346" s="60">
        <v>34928.83</v>
      </c>
      <c r="BI346" s="60">
        <v>27943.063808392391</v>
      </c>
      <c r="BJ346" s="60">
        <v>0</v>
      </c>
      <c r="BK346" s="60">
        <v>34928.83</v>
      </c>
      <c r="BL346" s="60">
        <v>27943.063808392391</v>
      </c>
      <c r="BM346" s="60">
        <v>0</v>
      </c>
      <c r="BN346" s="60">
        <v>34928.83</v>
      </c>
      <c r="BO346" s="224">
        <v>27943.063808392391</v>
      </c>
      <c r="BP346" s="161">
        <v>0</v>
      </c>
      <c r="BQ346" s="194"/>
      <c r="BR346" s="225"/>
      <c r="BS346" s="225"/>
    </row>
    <row r="347" spans="1:16373" s="49" customFormat="1" ht="38.25" outlineLevel="2" x14ac:dyDescent="0.2">
      <c r="A347" s="42">
        <v>368</v>
      </c>
      <c r="B347" s="42">
        <v>7</v>
      </c>
      <c r="C347" s="43" t="s">
        <v>682</v>
      </c>
      <c r="D347" s="62" t="s">
        <v>179</v>
      </c>
      <c r="E347" s="40">
        <v>5001288</v>
      </c>
      <c r="F347" s="40" t="s">
        <v>704</v>
      </c>
      <c r="G347" s="40" t="s">
        <v>510</v>
      </c>
      <c r="H347" s="40" t="s">
        <v>1242</v>
      </c>
      <c r="I347" s="40" t="s">
        <v>1242</v>
      </c>
      <c r="J347" s="84">
        <v>20</v>
      </c>
      <c r="K347" s="176">
        <v>239768.53</v>
      </c>
      <c r="L347" s="42">
        <v>113930.22</v>
      </c>
      <c r="M347" s="42">
        <v>112389.21</v>
      </c>
      <c r="N347" s="42">
        <v>112389.21</v>
      </c>
      <c r="O347" s="59" t="s">
        <v>1340</v>
      </c>
      <c r="P347" s="97">
        <f t="shared" si="9"/>
        <v>239768.53</v>
      </c>
      <c r="Q347" s="81"/>
      <c r="R347" s="81"/>
      <c r="S347" s="81">
        <v>239768.53</v>
      </c>
      <c r="T347" s="81"/>
      <c r="U347" s="81"/>
      <c r="V347" s="81"/>
      <c r="W347" s="81"/>
      <c r="X347" s="81"/>
      <c r="Y347" s="81"/>
      <c r="Z347" s="42"/>
      <c r="AA347" s="195">
        <v>1083</v>
      </c>
      <c r="AB347" s="178" t="s">
        <v>682</v>
      </c>
      <c r="AC347" s="68" t="s">
        <v>99</v>
      </c>
      <c r="AD347" s="179">
        <v>1</v>
      </c>
      <c r="AE347" s="225">
        <v>5001288</v>
      </c>
      <c r="AF347" s="40" t="s">
        <v>704</v>
      </c>
      <c r="AG347" s="222" t="s">
        <v>1281</v>
      </c>
      <c r="AH347" s="222" t="s">
        <v>510</v>
      </c>
      <c r="AI347" s="222"/>
      <c r="AJ347" s="222"/>
      <c r="AK347" s="238" t="s">
        <v>1224</v>
      </c>
      <c r="AL347" s="222" t="s">
        <v>1242</v>
      </c>
      <c r="AM347" s="222" t="s">
        <v>1242</v>
      </c>
      <c r="AN347" s="222" t="s">
        <v>1225</v>
      </c>
      <c r="AO347" s="222" t="s">
        <v>1226</v>
      </c>
      <c r="AP347" s="245" t="s">
        <v>1227</v>
      </c>
      <c r="AQ347" s="301">
        <v>100</v>
      </c>
      <c r="AR347" s="302" t="s">
        <v>1228</v>
      </c>
      <c r="AS347" s="239">
        <v>100</v>
      </c>
      <c r="AT347" s="186">
        <v>239768.53</v>
      </c>
      <c r="AU347" s="240">
        <v>79.999999451434206</v>
      </c>
      <c r="AV347" s="224">
        <v>113930.22</v>
      </c>
      <c r="AW347" s="60">
        <v>113930.22</v>
      </c>
      <c r="AX347" s="60">
        <v>113930.22</v>
      </c>
      <c r="AY347" s="60">
        <v>113930.22</v>
      </c>
      <c r="AZ347" s="60">
        <v>113930.22</v>
      </c>
      <c r="BA347" s="60"/>
      <c r="BB347" s="60">
        <v>112389.21</v>
      </c>
      <c r="BC347" s="60">
        <v>112389.21</v>
      </c>
      <c r="BD347" s="60">
        <v>112389.21</v>
      </c>
      <c r="BE347" s="60">
        <v>112389.21</v>
      </c>
      <c r="BF347" s="60">
        <v>89911.367383471254</v>
      </c>
      <c r="BG347" s="60">
        <v>0</v>
      </c>
      <c r="BH347" s="60">
        <v>112389.21</v>
      </c>
      <c r="BI347" s="60">
        <v>89911.367383471254</v>
      </c>
      <c r="BJ347" s="60">
        <v>0</v>
      </c>
      <c r="BK347" s="60">
        <v>112389.21</v>
      </c>
      <c r="BL347" s="60">
        <v>89911.367383471254</v>
      </c>
      <c r="BM347" s="60">
        <v>0</v>
      </c>
      <c r="BN347" s="60">
        <v>112389.21</v>
      </c>
      <c r="BO347" s="224">
        <v>89911.367383471254</v>
      </c>
      <c r="BP347" s="161">
        <v>0</v>
      </c>
      <c r="BQ347" s="194"/>
      <c r="BR347" s="225"/>
      <c r="BS347" s="225"/>
    </row>
    <row r="348" spans="1:16373" s="49" customFormat="1" ht="38.25" outlineLevel="2" x14ac:dyDescent="0.2">
      <c r="A348" s="42">
        <v>370</v>
      </c>
      <c r="B348" s="42">
        <v>7</v>
      </c>
      <c r="C348" s="43" t="s">
        <v>682</v>
      </c>
      <c r="D348" s="62" t="s">
        <v>696</v>
      </c>
      <c r="E348" s="40">
        <v>5001305</v>
      </c>
      <c r="F348" s="40" t="s">
        <v>705</v>
      </c>
      <c r="G348" s="40" t="s">
        <v>1241</v>
      </c>
      <c r="H348" s="40" t="s">
        <v>1242</v>
      </c>
      <c r="I348" s="40" t="s">
        <v>1242</v>
      </c>
      <c r="J348" s="84">
        <v>20</v>
      </c>
      <c r="K348" s="176">
        <v>1260162.6000000001</v>
      </c>
      <c r="L348" s="42">
        <v>529268.30000000005</v>
      </c>
      <c r="M348" s="42">
        <v>318812.86</v>
      </c>
      <c r="N348" s="42">
        <v>498812.86</v>
      </c>
      <c r="O348" s="59" t="s">
        <v>1340</v>
      </c>
      <c r="P348" s="97">
        <f t="shared" si="9"/>
        <v>529268.30000000005</v>
      </c>
      <c r="Q348" s="81"/>
      <c r="R348" s="81"/>
      <c r="S348" s="81">
        <v>529268.30000000005</v>
      </c>
      <c r="T348" s="81"/>
      <c r="U348" s="81"/>
      <c r="V348" s="81"/>
      <c r="W348" s="81"/>
      <c r="X348" s="81"/>
      <c r="Y348" s="81"/>
      <c r="Z348" s="42" t="s">
        <v>1347</v>
      </c>
      <c r="AA348" s="195">
        <v>1083</v>
      </c>
      <c r="AB348" s="178" t="s">
        <v>682</v>
      </c>
      <c r="AC348" s="68" t="s">
        <v>99</v>
      </c>
      <c r="AD348" s="179">
        <v>1</v>
      </c>
      <c r="AE348" s="225">
        <v>5001305</v>
      </c>
      <c r="AF348" s="40" t="s">
        <v>705</v>
      </c>
      <c r="AG348" s="222" t="s">
        <v>1281</v>
      </c>
      <c r="AH348" s="303" t="s">
        <v>1241</v>
      </c>
      <c r="AI348" s="222"/>
      <c r="AJ348" s="222"/>
      <c r="AK348" s="238" t="s">
        <v>1224</v>
      </c>
      <c r="AL348" s="222" t="s">
        <v>1242</v>
      </c>
      <c r="AM348" s="222" t="s">
        <v>1242</v>
      </c>
      <c r="AN348" s="222" t="s">
        <v>1225</v>
      </c>
      <c r="AO348" s="222" t="s">
        <v>1226</v>
      </c>
      <c r="AP348" s="245" t="s">
        <v>1227</v>
      </c>
      <c r="AQ348" s="301">
        <v>100</v>
      </c>
      <c r="AR348" s="302" t="s">
        <v>1228</v>
      </c>
      <c r="AS348" s="239">
        <v>100</v>
      </c>
      <c r="AT348" s="186">
        <v>1260162.6000000001</v>
      </c>
      <c r="AU348" s="240">
        <v>79.999999451434206</v>
      </c>
      <c r="AV348" s="224">
        <v>529268.30000000005</v>
      </c>
      <c r="AW348" s="60">
        <v>529268.30000000005</v>
      </c>
      <c r="AX348" s="60">
        <v>529268.30000000005</v>
      </c>
      <c r="AY348" s="60">
        <v>529268.30000000005</v>
      </c>
      <c r="AZ348" s="60">
        <v>529268.30000000005</v>
      </c>
      <c r="BA348" s="60"/>
      <c r="BB348" s="60">
        <v>318812.86</v>
      </c>
      <c r="BC348" s="60">
        <v>318812.86</v>
      </c>
      <c r="BD348" s="60">
        <v>418812.86</v>
      </c>
      <c r="BE348" s="60">
        <v>498812.86</v>
      </c>
      <c r="BF348" s="60">
        <v>399050.2852636833</v>
      </c>
      <c r="BG348" s="60">
        <v>180000</v>
      </c>
      <c r="BH348" s="60">
        <v>498812.86</v>
      </c>
      <c r="BI348" s="60">
        <v>399050.2852636833</v>
      </c>
      <c r="BJ348" s="60">
        <v>0</v>
      </c>
      <c r="BK348" s="60">
        <v>498812.86</v>
      </c>
      <c r="BL348" s="60">
        <v>399050.2852636833</v>
      </c>
      <c r="BM348" s="60">
        <v>0</v>
      </c>
      <c r="BN348" s="60">
        <v>498812.86</v>
      </c>
      <c r="BO348" s="224">
        <v>399050.2852636833</v>
      </c>
      <c r="BP348" s="161">
        <v>0</v>
      </c>
      <c r="BQ348" s="194"/>
      <c r="BR348" s="225"/>
      <c r="BS348" s="225"/>
    </row>
    <row r="349" spans="1:16373" s="49" customFormat="1" ht="38.25" outlineLevel="2" x14ac:dyDescent="0.2">
      <c r="A349" s="42">
        <v>371</v>
      </c>
      <c r="B349" s="42">
        <v>7</v>
      </c>
      <c r="C349" s="43" t="s">
        <v>682</v>
      </c>
      <c r="D349" s="62" t="s">
        <v>683</v>
      </c>
      <c r="E349" s="40">
        <v>5001321</v>
      </c>
      <c r="F349" s="40" t="s">
        <v>706</v>
      </c>
      <c r="G349" s="40" t="s">
        <v>510</v>
      </c>
      <c r="H349" s="40" t="s">
        <v>1242</v>
      </c>
      <c r="I349" s="40" t="s">
        <v>1242</v>
      </c>
      <c r="J349" s="84">
        <v>20</v>
      </c>
      <c r="K349" s="176">
        <v>849593.5</v>
      </c>
      <c r="L349" s="42">
        <v>296469.27</v>
      </c>
      <c r="M349" s="42">
        <v>296389.98</v>
      </c>
      <c r="N349" s="42">
        <v>296389.98</v>
      </c>
      <c r="O349" s="59" t="s">
        <v>1340</v>
      </c>
      <c r="P349" s="97">
        <f t="shared" si="9"/>
        <v>849593.5</v>
      </c>
      <c r="Q349" s="81"/>
      <c r="R349" s="81"/>
      <c r="S349" s="81">
        <v>849593.5</v>
      </c>
      <c r="T349" s="81"/>
      <c r="U349" s="81"/>
      <c r="V349" s="81"/>
      <c r="W349" s="81"/>
      <c r="X349" s="81"/>
      <c r="Y349" s="81"/>
      <c r="Z349" s="42"/>
      <c r="AA349" s="195">
        <v>1083</v>
      </c>
      <c r="AB349" s="178" t="s">
        <v>682</v>
      </c>
      <c r="AC349" s="68" t="s">
        <v>696</v>
      </c>
      <c r="AD349" s="179">
        <v>1</v>
      </c>
      <c r="AE349" s="225">
        <v>5001321</v>
      </c>
      <c r="AF349" s="40" t="s">
        <v>706</v>
      </c>
      <c r="AG349" s="222" t="s">
        <v>1281</v>
      </c>
      <c r="AH349" s="222" t="s">
        <v>510</v>
      </c>
      <c r="AI349" s="222"/>
      <c r="AJ349" s="222"/>
      <c r="AK349" s="238" t="s">
        <v>1224</v>
      </c>
      <c r="AL349" s="222" t="s">
        <v>1242</v>
      </c>
      <c r="AM349" s="222" t="s">
        <v>1242</v>
      </c>
      <c r="AN349" s="222" t="s">
        <v>1225</v>
      </c>
      <c r="AO349" s="222" t="s">
        <v>1226</v>
      </c>
      <c r="AP349" s="245" t="s">
        <v>1227</v>
      </c>
      <c r="AQ349" s="301">
        <v>100</v>
      </c>
      <c r="AR349" s="302" t="s">
        <v>1228</v>
      </c>
      <c r="AS349" s="239">
        <v>100</v>
      </c>
      <c r="AT349" s="186">
        <v>849593.5</v>
      </c>
      <c r="AU349" s="240">
        <v>79.999999451434206</v>
      </c>
      <c r="AV349" s="224">
        <v>305163.73</v>
      </c>
      <c r="AW349" s="60">
        <v>296469.27</v>
      </c>
      <c r="AX349" s="60">
        <v>305163.73</v>
      </c>
      <c r="AY349" s="60">
        <v>305163.73</v>
      </c>
      <c r="AZ349" s="60">
        <v>305163.73</v>
      </c>
      <c r="BA349" s="60"/>
      <c r="BB349" s="60">
        <v>296389.98</v>
      </c>
      <c r="BC349" s="60">
        <v>296389.98</v>
      </c>
      <c r="BD349" s="60">
        <v>296389.98</v>
      </c>
      <c r="BE349" s="60">
        <v>296389.98</v>
      </c>
      <c r="BF349" s="60">
        <v>237111.98237410595</v>
      </c>
      <c r="BG349" s="60">
        <v>0</v>
      </c>
      <c r="BH349" s="60">
        <v>296389.98</v>
      </c>
      <c r="BI349" s="60">
        <v>237111.98237410595</v>
      </c>
      <c r="BJ349" s="60">
        <v>0</v>
      </c>
      <c r="BK349" s="60">
        <v>296389.98</v>
      </c>
      <c r="BL349" s="60">
        <v>237111.98237410595</v>
      </c>
      <c r="BM349" s="60">
        <v>0</v>
      </c>
      <c r="BN349" s="60">
        <v>296389.98</v>
      </c>
      <c r="BO349" s="224">
        <v>237111.98237410595</v>
      </c>
      <c r="BP349" s="161">
        <v>0</v>
      </c>
      <c r="BQ349" s="194"/>
      <c r="BR349" s="225"/>
      <c r="BS349" s="225"/>
    </row>
    <row r="350" spans="1:16373" s="325" customFormat="1" ht="76.5" outlineLevel="2" x14ac:dyDescent="0.2">
      <c r="A350" s="304">
        <v>373</v>
      </c>
      <c r="B350" s="304">
        <v>7</v>
      </c>
      <c r="C350" s="305" t="s">
        <v>682</v>
      </c>
      <c r="D350" s="62" t="s">
        <v>707</v>
      </c>
      <c r="E350" s="307">
        <v>5014505</v>
      </c>
      <c r="F350" s="307" t="s">
        <v>708</v>
      </c>
      <c r="G350" s="307" t="s">
        <v>1241</v>
      </c>
      <c r="H350" s="307" t="s">
        <v>1242</v>
      </c>
      <c r="I350" s="307" t="s">
        <v>1242</v>
      </c>
      <c r="J350" s="308">
        <v>21</v>
      </c>
      <c r="K350" s="304">
        <v>35000</v>
      </c>
      <c r="L350" s="307"/>
      <c r="M350" s="307"/>
      <c r="N350" s="304">
        <v>0</v>
      </c>
      <c r="O350" s="59" t="s">
        <v>1340</v>
      </c>
      <c r="P350" s="309">
        <f t="shared" si="9"/>
        <v>35000</v>
      </c>
      <c r="Q350" s="310"/>
      <c r="R350" s="310"/>
      <c r="S350" s="310"/>
      <c r="T350" s="310"/>
      <c r="U350" s="310"/>
      <c r="V350" s="310"/>
      <c r="W350" s="310">
        <v>35000</v>
      </c>
      <c r="X350" s="310"/>
      <c r="Y350" s="310"/>
      <c r="Z350" s="304" t="s">
        <v>1348</v>
      </c>
      <c r="AA350" s="311">
        <v>2050</v>
      </c>
      <c r="AB350" s="312" t="s">
        <v>682</v>
      </c>
      <c r="AC350" s="306" t="s">
        <v>707</v>
      </c>
      <c r="AD350" s="313">
        <v>1</v>
      </c>
      <c r="AE350" s="314">
        <v>5014505</v>
      </c>
      <c r="AF350" s="307" t="s">
        <v>708</v>
      </c>
      <c r="AG350" s="315" t="s">
        <v>1281</v>
      </c>
      <c r="AH350" s="315" t="s">
        <v>1241</v>
      </c>
      <c r="AI350" s="315"/>
      <c r="AJ350" s="315"/>
      <c r="AK350" s="316" t="s">
        <v>1224</v>
      </c>
      <c r="AL350" s="315" t="s">
        <v>1242</v>
      </c>
      <c r="AM350" s="315" t="s">
        <v>1242</v>
      </c>
      <c r="AN350" s="315" t="s">
        <v>1225</v>
      </c>
      <c r="AO350" s="315" t="s">
        <v>1226</v>
      </c>
      <c r="AP350" s="317" t="s">
        <v>1227</v>
      </c>
      <c r="AQ350" s="318">
        <v>100</v>
      </c>
      <c r="AR350" s="319" t="s">
        <v>1239</v>
      </c>
      <c r="AS350" s="311">
        <v>100</v>
      </c>
      <c r="AT350" s="320">
        <v>35000</v>
      </c>
      <c r="AU350" s="321">
        <v>79.999999451434206</v>
      </c>
      <c r="AV350" s="322">
        <v>0</v>
      </c>
      <c r="AW350" s="60"/>
      <c r="AX350" s="60">
        <v>0</v>
      </c>
      <c r="AY350" s="60">
        <v>25000</v>
      </c>
      <c r="AZ350" s="60">
        <v>25000</v>
      </c>
      <c r="BA350" s="60"/>
      <c r="BB350" s="60">
        <v>0</v>
      </c>
      <c r="BC350" s="60"/>
      <c r="BD350" s="60">
        <v>0</v>
      </c>
      <c r="BE350" s="60">
        <v>0</v>
      </c>
      <c r="BF350" s="60">
        <v>0</v>
      </c>
      <c r="BG350" s="60">
        <v>0</v>
      </c>
      <c r="BH350" s="60">
        <v>25000</v>
      </c>
      <c r="BI350" s="60">
        <v>19999.999862858553</v>
      </c>
      <c r="BJ350" s="60">
        <v>25000</v>
      </c>
      <c r="BK350" s="60">
        <v>25000</v>
      </c>
      <c r="BL350" s="60">
        <v>19999.999862858553</v>
      </c>
      <c r="BM350" s="60">
        <v>0</v>
      </c>
      <c r="BN350" s="60">
        <v>25000</v>
      </c>
      <c r="BO350" s="317">
        <v>19999.999862858553</v>
      </c>
      <c r="BP350" s="324">
        <v>0</v>
      </c>
      <c r="BQ350" s="323" t="s">
        <v>1348</v>
      </c>
      <c r="BR350" s="314"/>
      <c r="BS350" s="314"/>
    </row>
    <row r="351" spans="1:16373" s="49" customFormat="1" ht="51" outlineLevel="2" x14ac:dyDescent="0.2">
      <c r="A351" s="326">
        <v>378</v>
      </c>
      <c r="B351" s="326">
        <v>13</v>
      </c>
      <c r="C351" s="327" t="s">
        <v>709</v>
      </c>
      <c r="D351" s="62" t="s">
        <v>710</v>
      </c>
      <c r="E351" s="328">
        <v>5003336</v>
      </c>
      <c r="F351" s="328" t="s">
        <v>711</v>
      </c>
      <c r="G351" s="328" t="s">
        <v>510</v>
      </c>
      <c r="H351" s="328" t="s">
        <v>1242</v>
      </c>
      <c r="I351" s="328" t="s">
        <v>1311</v>
      </c>
      <c r="J351" s="329">
        <v>21</v>
      </c>
      <c r="K351" s="330">
        <v>2164523.64</v>
      </c>
      <c r="L351" s="326">
        <v>2164523.64</v>
      </c>
      <c r="M351" s="326">
        <v>1898190.36</v>
      </c>
      <c r="N351" s="331">
        <v>1898190.36</v>
      </c>
      <c r="O351" s="59" t="s">
        <v>1349</v>
      </c>
      <c r="P351" s="151">
        <f t="shared" si="9"/>
        <v>2164523.64</v>
      </c>
      <c r="Q351" s="60"/>
      <c r="R351" s="60"/>
      <c r="S351" s="60">
        <f>1270971.53+869666.76</f>
        <v>2140638.29</v>
      </c>
      <c r="T351" s="60"/>
      <c r="U351" s="60"/>
      <c r="V351" s="60"/>
      <c r="W351" s="60"/>
      <c r="X351" s="60"/>
      <c r="Y351" s="60">
        <v>23885.35</v>
      </c>
      <c r="Z351" s="39"/>
      <c r="AA351" s="332">
        <v>1770</v>
      </c>
      <c r="AB351" s="333" t="s">
        <v>709</v>
      </c>
      <c r="AC351" s="68" t="s">
        <v>710</v>
      </c>
      <c r="AD351" s="334">
        <v>1</v>
      </c>
      <c r="AE351" s="335">
        <v>5003336</v>
      </c>
      <c r="AF351" s="328" t="s">
        <v>711</v>
      </c>
      <c r="AG351" s="336" t="s">
        <v>1256</v>
      </c>
      <c r="AH351" s="336" t="s">
        <v>510</v>
      </c>
      <c r="AI351" s="336"/>
      <c r="AJ351" s="336"/>
      <c r="AK351" s="337" t="s">
        <v>1224</v>
      </c>
      <c r="AL351" s="336" t="s">
        <v>1242</v>
      </c>
      <c r="AM351" s="336" t="s">
        <v>1311</v>
      </c>
      <c r="AN351" s="336" t="s">
        <v>1225</v>
      </c>
      <c r="AO351" s="336" t="s">
        <v>1226</v>
      </c>
      <c r="AP351" s="338" t="s">
        <v>1266</v>
      </c>
      <c r="AQ351" s="339">
        <v>100</v>
      </c>
      <c r="AR351" s="340" t="s">
        <v>1239</v>
      </c>
      <c r="AS351" s="332">
        <v>100</v>
      </c>
      <c r="AT351" s="341">
        <v>2164523.64</v>
      </c>
      <c r="AU351" s="342">
        <v>79.999999332747493</v>
      </c>
      <c r="AV351" s="343">
        <v>2164523.64</v>
      </c>
      <c r="AW351" s="60">
        <v>2164523.64</v>
      </c>
      <c r="AX351" s="60">
        <v>2164523.64</v>
      </c>
      <c r="AY351" s="60">
        <v>2164523.64</v>
      </c>
      <c r="AZ351" s="60">
        <v>2164523.64</v>
      </c>
      <c r="BA351" s="60"/>
      <c r="BB351" s="60">
        <v>1898190.36</v>
      </c>
      <c r="BC351" s="60">
        <v>1898190.36</v>
      </c>
      <c r="BD351" s="60">
        <v>1898190.36</v>
      </c>
      <c r="BE351" s="60">
        <v>1898190.36</v>
      </c>
      <c r="BF351" s="60">
        <v>1518552.2753342774</v>
      </c>
      <c r="BG351" s="60">
        <v>0</v>
      </c>
      <c r="BH351" s="60">
        <v>1898190.36</v>
      </c>
      <c r="BI351" s="60">
        <v>1518552.2753342774</v>
      </c>
      <c r="BJ351" s="60">
        <v>0</v>
      </c>
      <c r="BK351" s="60">
        <v>1898190.36</v>
      </c>
      <c r="BL351" s="60">
        <v>1518552.2753342774</v>
      </c>
      <c r="BM351" s="60">
        <v>0</v>
      </c>
      <c r="BN351" s="60">
        <v>1898190.36</v>
      </c>
      <c r="BO351" s="343">
        <v>1518552.2753342774</v>
      </c>
      <c r="BP351" s="161">
        <v>0</v>
      </c>
      <c r="BQ351" s="335"/>
      <c r="BR351" s="335"/>
      <c r="BS351" s="335"/>
    </row>
    <row r="352" spans="1:16373" s="49" customFormat="1" ht="38.25" outlineLevel="2" x14ac:dyDescent="0.2">
      <c r="A352" s="326">
        <v>379</v>
      </c>
      <c r="B352" s="326">
        <v>13</v>
      </c>
      <c r="C352" s="327" t="s">
        <v>709</v>
      </c>
      <c r="D352" s="62" t="s">
        <v>712</v>
      </c>
      <c r="E352" s="328">
        <v>5004210</v>
      </c>
      <c r="F352" s="328" t="s">
        <v>713</v>
      </c>
      <c r="G352" s="328" t="s">
        <v>1241</v>
      </c>
      <c r="H352" s="328" t="s">
        <v>1242</v>
      </c>
      <c r="I352" s="328" t="s">
        <v>1242</v>
      </c>
      <c r="J352" s="329">
        <v>21</v>
      </c>
      <c r="K352" s="330">
        <v>220261.291964567</v>
      </c>
      <c r="L352" s="326">
        <v>203438.364134567</v>
      </c>
      <c r="M352" s="326">
        <v>78570</v>
      </c>
      <c r="N352" s="331">
        <v>160000</v>
      </c>
      <c r="O352" s="59" t="s">
        <v>1349</v>
      </c>
      <c r="P352" s="151">
        <f t="shared" si="9"/>
        <v>231744.73</v>
      </c>
      <c r="Q352" s="60"/>
      <c r="R352" s="60"/>
      <c r="S352" s="60">
        <v>214044.73</v>
      </c>
      <c r="T352" s="60"/>
      <c r="U352" s="60"/>
      <c r="V352" s="60"/>
      <c r="W352" s="60"/>
      <c r="X352" s="60"/>
      <c r="Y352" s="60">
        <v>17700</v>
      </c>
      <c r="Z352" s="39"/>
      <c r="AA352" s="332">
        <v>1886</v>
      </c>
      <c r="AB352" s="333" t="s">
        <v>709</v>
      </c>
      <c r="AC352" s="68" t="s">
        <v>712</v>
      </c>
      <c r="AD352" s="334">
        <v>1</v>
      </c>
      <c r="AE352" s="335">
        <v>5004210</v>
      </c>
      <c r="AF352" s="328" t="s">
        <v>713</v>
      </c>
      <c r="AG352" s="336" t="s">
        <v>1256</v>
      </c>
      <c r="AH352" s="336" t="s">
        <v>1241</v>
      </c>
      <c r="AI352" s="336"/>
      <c r="AJ352" s="336"/>
      <c r="AK352" s="337" t="s">
        <v>1224</v>
      </c>
      <c r="AL352" s="336" t="s">
        <v>1242</v>
      </c>
      <c r="AM352" s="336" t="s">
        <v>1242</v>
      </c>
      <c r="AN352" s="336" t="s">
        <v>1225</v>
      </c>
      <c r="AO352" s="336" t="s">
        <v>1226</v>
      </c>
      <c r="AP352" s="338" t="s">
        <v>1266</v>
      </c>
      <c r="AQ352" s="339">
        <v>100</v>
      </c>
      <c r="AR352" s="340" t="s">
        <v>1239</v>
      </c>
      <c r="AS352" s="332">
        <v>100</v>
      </c>
      <c r="AT352" s="341">
        <v>220261.291964567</v>
      </c>
      <c r="AU352" s="342">
        <v>79.999999332747493</v>
      </c>
      <c r="AV352" s="343">
        <v>203438.364134567</v>
      </c>
      <c r="AW352" s="60">
        <v>203438.364134567</v>
      </c>
      <c r="AX352" s="60">
        <v>203438.364134567</v>
      </c>
      <c r="AY352" s="60">
        <v>203438.36</v>
      </c>
      <c r="AZ352" s="60">
        <v>203438.36</v>
      </c>
      <c r="BA352" s="60"/>
      <c r="BB352" s="60">
        <v>78570</v>
      </c>
      <c r="BC352" s="60">
        <v>78570</v>
      </c>
      <c r="BD352" s="60">
        <v>203438.364134567</v>
      </c>
      <c r="BE352" s="60">
        <v>160000</v>
      </c>
      <c r="BF352" s="60">
        <v>127999.99893239599</v>
      </c>
      <c r="BG352" s="60">
        <v>81430</v>
      </c>
      <c r="BH352" s="60">
        <v>203438.36</v>
      </c>
      <c r="BI352" s="60">
        <v>162750.68664255243</v>
      </c>
      <c r="BJ352" s="60">
        <v>43438.359999999986</v>
      </c>
      <c r="BK352" s="60">
        <v>203438.36</v>
      </c>
      <c r="BL352" s="60">
        <v>162750.68664255243</v>
      </c>
      <c r="BM352" s="60">
        <v>0</v>
      </c>
      <c r="BN352" s="60">
        <v>203438.36</v>
      </c>
      <c r="BO352" s="343">
        <v>162750.68664255243</v>
      </c>
      <c r="BP352" s="161">
        <v>0</v>
      </c>
      <c r="BQ352" s="335"/>
      <c r="BR352" s="335"/>
      <c r="BS352" s="335"/>
    </row>
    <row r="353" spans="1:74" s="49" customFormat="1" ht="38.25" outlineLevel="2" x14ac:dyDescent="0.2">
      <c r="A353" s="326">
        <v>380</v>
      </c>
      <c r="B353" s="326">
        <v>13</v>
      </c>
      <c r="C353" s="327" t="s">
        <v>709</v>
      </c>
      <c r="D353" s="62" t="s">
        <v>714</v>
      </c>
      <c r="E353" s="328">
        <v>5004326</v>
      </c>
      <c r="F353" s="328" t="s">
        <v>715</v>
      </c>
      <c r="G353" s="328" t="s">
        <v>1241</v>
      </c>
      <c r="H353" s="328" t="s">
        <v>1242</v>
      </c>
      <c r="I353" s="328" t="s">
        <v>1242</v>
      </c>
      <c r="J353" s="329">
        <v>21</v>
      </c>
      <c r="K353" s="330">
        <v>1274141.69</v>
      </c>
      <c r="L353" s="326">
        <v>1274141.69</v>
      </c>
      <c r="M353" s="328"/>
      <c r="N353" s="331">
        <v>250000</v>
      </c>
      <c r="O353" s="59" t="s">
        <v>1349</v>
      </c>
      <c r="P353" s="151">
        <f t="shared" si="9"/>
        <v>1274141.69</v>
      </c>
      <c r="Q353" s="60"/>
      <c r="R353" s="60"/>
      <c r="S353" s="60"/>
      <c r="T353" s="60"/>
      <c r="U353" s="344">
        <v>1204141.69</v>
      </c>
      <c r="V353" s="60"/>
      <c r="W353" s="60"/>
      <c r="X353" s="60"/>
      <c r="Y353" s="60">
        <v>70000</v>
      </c>
      <c r="Z353" s="39"/>
      <c r="AA353" s="332">
        <v>1886</v>
      </c>
      <c r="AB353" s="333" t="s">
        <v>709</v>
      </c>
      <c r="AC353" s="68" t="s">
        <v>714</v>
      </c>
      <c r="AD353" s="334">
        <v>1</v>
      </c>
      <c r="AE353" s="335">
        <v>5004326</v>
      </c>
      <c r="AF353" s="328" t="s">
        <v>715</v>
      </c>
      <c r="AG353" s="336" t="s">
        <v>1256</v>
      </c>
      <c r="AH353" s="336" t="s">
        <v>1241</v>
      </c>
      <c r="AI353" s="336"/>
      <c r="AJ353" s="336"/>
      <c r="AK353" s="337" t="s">
        <v>1224</v>
      </c>
      <c r="AL353" s="336" t="s">
        <v>1242</v>
      </c>
      <c r="AM353" s="336" t="s">
        <v>1242</v>
      </c>
      <c r="AN353" s="336" t="s">
        <v>1225</v>
      </c>
      <c r="AO353" s="336" t="s">
        <v>1226</v>
      </c>
      <c r="AP353" s="338" t="s">
        <v>1266</v>
      </c>
      <c r="AQ353" s="339">
        <v>100</v>
      </c>
      <c r="AR353" s="340" t="s">
        <v>1239</v>
      </c>
      <c r="AS353" s="332">
        <v>100</v>
      </c>
      <c r="AT353" s="341">
        <v>1274141.69</v>
      </c>
      <c r="AU353" s="342">
        <v>79.999999332747493</v>
      </c>
      <c r="AV353" s="343">
        <v>0</v>
      </c>
      <c r="AW353" s="60">
        <v>1274141.69</v>
      </c>
      <c r="AX353" s="60">
        <v>1204141.69</v>
      </c>
      <c r="AY353" s="60">
        <v>1204141.69</v>
      </c>
      <c r="AZ353" s="60">
        <v>1204141.69</v>
      </c>
      <c r="BA353" s="60"/>
      <c r="BB353" s="60">
        <v>0</v>
      </c>
      <c r="BC353" s="60"/>
      <c r="BD353" s="60">
        <v>250000</v>
      </c>
      <c r="BE353" s="60">
        <v>250000</v>
      </c>
      <c r="BF353" s="60">
        <v>199999.99833186873</v>
      </c>
      <c r="BG353" s="60">
        <v>250000</v>
      </c>
      <c r="BH353" s="60">
        <v>700000</v>
      </c>
      <c r="BI353" s="60">
        <v>559999.99532923242</v>
      </c>
      <c r="BJ353" s="60">
        <v>450000</v>
      </c>
      <c r="BK353" s="60">
        <v>1000000</v>
      </c>
      <c r="BL353" s="60">
        <v>799999.99332747492</v>
      </c>
      <c r="BM353" s="60">
        <v>300000</v>
      </c>
      <c r="BN353" s="60">
        <v>1100000</v>
      </c>
      <c r="BO353" s="343">
        <v>879999.99266022246</v>
      </c>
      <c r="BP353" s="161">
        <v>100000</v>
      </c>
      <c r="BQ353" s="335"/>
      <c r="BR353" s="335"/>
      <c r="BS353" s="335"/>
    </row>
    <row r="354" spans="1:74" s="49" customFormat="1" ht="38.25" outlineLevel="2" x14ac:dyDescent="0.2">
      <c r="A354" s="326">
        <v>381</v>
      </c>
      <c r="B354" s="326">
        <v>13</v>
      </c>
      <c r="C354" s="327" t="s">
        <v>709</v>
      </c>
      <c r="D354" s="62" t="s">
        <v>716</v>
      </c>
      <c r="E354" s="328">
        <v>5005071</v>
      </c>
      <c r="F354" s="328" t="s">
        <v>717</v>
      </c>
      <c r="G354" s="328" t="s">
        <v>1241</v>
      </c>
      <c r="H354" s="328" t="s">
        <v>1242</v>
      </c>
      <c r="I354" s="328" t="s">
        <v>1242</v>
      </c>
      <c r="J354" s="329">
        <v>21</v>
      </c>
      <c r="K354" s="330">
        <v>198232.32000000001</v>
      </c>
      <c r="L354" s="326">
        <v>198232.32000000001</v>
      </c>
      <c r="M354" s="326">
        <v>99328</v>
      </c>
      <c r="N354" s="331">
        <v>160000</v>
      </c>
      <c r="O354" s="59" t="s">
        <v>1349</v>
      </c>
      <c r="P354" s="151">
        <f t="shared" si="9"/>
        <v>198232.32000000001</v>
      </c>
      <c r="Q354" s="60"/>
      <c r="R354" s="60"/>
      <c r="S354" s="60"/>
      <c r="T354" s="60"/>
      <c r="U354" s="60">
        <v>198232.32000000001</v>
      </c>
      <c r="V354" s="60"/>
      <c r="W354" s="60"/>
      <c r="X354" s="60"/>
      <c r="Y354" s="60"/>
      <c r="Z354" s="39"/>
      <c r="AA354" s="332">
        <v>1886</v>
      </c>
      <c r="AB354" s="333" t="s">
        <v>709</v>
      </c>
      <c r="AC354" s="68" t="s">
        <v>716</v>
      </c>
      <c r="AD354" s="334">
        <v>1</v>
      </c>
      <c r="AE354" s="335">
        <v>5005071</v>
      </c>
      <c r="AF354" s="328" t="s">
        <v>717</v>
      </c>
      <c r="AG354" s="336" t="s">
        <v>1256</v>
      </c>
      <c r="AH354" s="336" t="s">
        <v>1241</v>
      </c>
      <c r="AI354" s="336"/>
      <c r="AJ354" s="336"/>
      <c r="AK354" s="337" t="s">
        <v>1224</v>
      </c>
      <c r="AL354" s="336" t="s">
        <v>1242</v>
      </c>
      <c r="AM354" s="336" t="s">
        <v>1242</v>
      </c>
      <c r="AN354" s="336" t="s">
        <v>1225</v>
      </c>
      <c r="AO354" s="336" t="s">
        <v>1226</v>
      </c>
      <c r="AP354" s="338" t="s">
        <v>1266</v>
      </c>
      <c r="AQ354" s="339">
        <v>100</v>
      </c>
      <c r="AR354" s="340" t="s">
        <v>1239</v>
      </c>
      <c r="AS354" s="332">
        <v>100</v>
      </c>
      <c r="AT354" s="341">
        <v>198232.32000000001</v>
      </c>
      <c r="AU354" s="342">
        <v>79.999999332747493</v>
      </c>
      <c r="AV354" s="343">
        <v>198232.32000000001</v>
      </c>
      <c r="AW354" s="60">
        <v>198232.32000000001</v>
      </c>
      <c r="AX354" s="60">
        <v>198232.32000000001</v>
      </c>
      <c r="AY354" s="60">
        <v>198232.32000000001</v>
      </c>
      <c r="AZ354" s="60">
        <v>198232.32000000001</v>
      </c>
      <c r="BA354" s="60"/>
      <c r="BB354" s="60">
        <v>71780</v>
      </c>
      <c r="BC354" s="60">
        <v>99328</v>
      </c>
      <c r="BD354" s="60">
        <v>198232.32000000001</v>
      </c>
      <c r="BE354" s="60">
        <v>160000</v>
      </c>
      <c r="BF354" s="60">
        <v>127999.99893239599</v>
      </c>
      <c r="BG354" s="60">
        <v>88220</v>
      </c>
      <c r="BH354" s="60">
        <v>198000</v>
      </c>
      <c r="BI354" s="60">
        <v>158399.99867884003</v>
      </c>
      <c r="BJ354" s="60">
        <v>38000</v>
      </c>
      <c r="BK354" s="60">
        <v>198000</v>
      </c>
      <c r="BL354" s="60">
        <v>158399.99867884003</v>
      </c>
      <c r="BM354" s="60">
        <v>0</v>
      </c>
      <c r="BN354" s="60">
        <v>198000</v>
      </c>
      <c r="BO354" s="343">
        <v>158399.99867884003</v>
      </c>
      <c r="BP354" s="161">
        <v>0</v>
      </c>
      <c r="BQ354" s="335"/>
      <c r="BR354" s="335"/>
      <c r="BS354" s="335"/>
    </row>
    <row r="355" spans="1:74" s="49" customFormat="1" ht="38.25" outlineLevel="2" x14ac:dyDescent="0.2">
      <c r="A355" s="326">
        <v>382</v>
      </c>
      <c r="B355" s="326">
        <v>13</v>
      </c>
      <c r="C355" s="327" t="s">
        <v>709</v>
      </c>
      <c r="D355" s="62" t="s">
        <v>716</v>
      </c>
      <c r="E355" s="328">
        <v>5005080</v>
      </c>
      <c r="F355" s="328" t="s">
        <v>718</v>
      </c>
      <c r="G355" s="328" t="s">
        <v>1241</v>
      </c>
      <c r="H355" s="328" t="s">
        <v>1242</v>
      </c>
      <c r="I355" s="328" t="s">
        <v>1242</v>
      </c>
      <c r="J355" s="329">
        <v>21</v>
      </c>
      <c r="K355" s="330">
        <v>233760.98</v>
      </c>
      <c r="L355" s="326">
        <v>203760.98</v>
      </c>
      <c r="M355" s="326">
        <v>55756.57</v>
      </c>
      <c r="N355" s="331">
        <v>140000</v>
      </c>
      <c r="O355" s="59" t="s">
        <v>1349</v>
      </c>
      <c r="P355" s="151">
        <f t="shared" si="9"/>
        <v>233760.98</v>
      </c>
      <c r="Q355" s="60"/>
      <c r="R355" s="60"/>
      <c r="S355" s="60">
        <v>203760.98</v>
      </c>
      <c r="T355" s="60"/>
      <c r="U355" s="60"/>
      <c r="V355" s="60"/>
      <c r="W355" s="60"/>
      <c r="X355" s="60"/>
      <c r="Y355" s="60">
        <v>30000</v>
      </c>
      <c r="Z355" s="39"/>
      <c r="AA355" s="332">
        <v>1886</v>
      </c>
      <c r="AB355" s="333" t="s">
        <v>709</v>
      </c>
      <c r="AC355" s="68" t="s">
        <v>716</v>
      </c>
      <c r="AD355" s="334">
        <v>1</v>
      </c>
      <c r="AE355" s="335">
        <v>5005080</v>
      </c>
      <c r="AF355" s="328" t="s">
        <v>718</v>
      </c>
      <c r="AG355" s="336" t="s">
        <v>1256</v>
      </c>
      <c r="AH355" s="336" t="s">
        <v>1241</v>
      </c>
      <c r="AI355" s="336"/>
      <c r="AJ355" s="336"/>
      <c r="AK355" s="337" t="s">
        <v>1224</v>
      </c>
      <c r="AL355" s="336" t="s">
        <v>1242</v>
      </c>
      <c r="AM355" s="336" t="s">
        <v>1242</v>
      </c>
      <c r="AN355" s="336" t="s">
        <v>1225</v>
      </c>
      <c r="AO355" s="336" t="s">
        <v>1226</v>
      </c>
      <c r="AP355" s="338" t="s">
        <v>1266</v>
      </c>
      <c r="AQ355" s="339">
        <v>100</v>
      </c>
      <c r="AR355" s="340" t="s">
        <v>1239</v>
      </c>
      <c r="AS355" s="332">
        <v>100</v>
      </c>
      <c r="AT355" s="341">
        <v>233760.98</v>
      </c>
      <c r="AU355" s="342">
        <v>79.999999332747493</v>
      </c>
      <c r="AV355" s="343">
        <v>203760.98</v>
      </c>
      <c r="AW355" s="60">
        <v>203760.98</v>
      </c>
      <c r="AX355" s="60">
        <v>203760.98</v>
      </c>
      <c r="AY355" s="60">
        <v>203760.98</v>
      </c>
      <c r="AZ355" s="60">
        <v>203760.98</v>
      </c>
      <c r="BA355" s="60"/>
      <c r="BB355" s="60">
        <v>55756.57</v>
      </c>
      <c r="BC355" s="60">
        <v>55756.57</v>
      </c>
      <c r="BD355" s="60">
        <v>203760.98</v>
      </c>
      <c r="BE355" s="60">
        <v>140000</v>
      </c>
      <c r="BF355" s="60">
        <v>111999.9990658465</v>
      </c>
      <c r="BG355" s="60">
        <v>84243.43</v>
      </c>
      <c r="BH355" s="60">
        <v>200000</v>
      </c>
      <c r="BI355" s="60">
        <v>159999.99866549499</v>
      </c>
      <c r="BJ355" s="60">
        <v>60000</v>
      </c>
      <c r="BK355" s="60">
        <v>200000</v>
      </c>
      <c r="BL355" s="60">
        <v>159999.99866549499</v>
      </c>
      <c r="BM355" s="60">
        <v>0</v>
      </c>
      <c r="BN355" s="60">
        <v>200000</v>
      </c>
      <c r="BO355" s="343">
        <v>159999.99866549499</v>
      </c>
      <c r="BP355" s="161">
        <v>0</v>
      </c>
      <c r="BQ355" s="335"/>
      <c r="BR355" s="335"/>
      <c r="BS355" s="335"/>
    </row>
    <row r="356" spans="1:74" s="49" customFormat="1" ht="38.25" outlineLevel="2" x14ac:dyDescent="0.2">
      <c r="A356" s="326">
        <v>383</v>
      </c>
      <c r="B356" s="326">
        <v>13</v>
      </c>
      <c r="C356" s="327" t="s">
        <v>709</v>
      </c>
      <c r="D356" s="62" t="s">
        <v>712</v>
      </c>
      <c r="E356" s="328">
        <v>5006225</v>
      </c>
      <c r="F356" s="328" t="s">
        <v>719</v>
      </c>
      <c r="G356" s="328" t="s">
        <v>1241</v>
      </c>
      <c r="H356" s="328" t="s">
        <v>1242</v>
      </c>
      <c r="I356" s="328" t="s">
        <v>1242</v>
      </c>
      <c r="J356" s="329">
        <v>21</v>
      </c>
      <c r="K356" s="330">
        <v>543863.38158413302</v>
      </c>
      <c r="L356" s="326">
        <v>502115.32820413302</v>
      </c>
      <c r="M356" s="326">
        <v>39061.29</v>
      </c>
      <c r="N356" s="331">
        <v>360000</v>
      </c>
      <c r="O356" s="59" t="s">
        <v>1349</v>
      </c>
      <c r="P356" s="151">
        <f t="shared" si="9"/>
        <v>573200.11</v>
      </c>
      <c r="Q356" s="60"/>
      <c r="R356" s="60"/>
      <c r="S356" s="60"/>
      <c r="T356" s="60"/>
      <c r="U356" s="60">
        <v>529200.11</v>
      </c>
      <c r="V356" s="60"/>
      <c r="W356" s="60"/>
      <c r="X356" s="60"/>
      <c r="Y356" s="60">
        <v>44000</v>
      </c>
      <c r="Z356" s="39"/>
      <c r="AA356" s="332">
        <v>1886</v>
      </c>
      <c r="AB356" s="333" t="s">
        <v>709</v>
      </c>
      <c r="AC356" s="68" t="s">
        <v>712</v>
      </c>
      <c r="AD356" s="334">
        <v>1</v>
      </c>
      <c r="AE356" s="335">
        <v>5006225</v>
      </c>
      <c r="AF356" s="328" t="s">
        <v>719</v>
      </c>
      <c r="AG356" s="336" t="s">
        <v>1256</v>
      </c>
      <c r="AH356" s="336" t="s">
        <v>1241</v>
      </c>
      <c r="AI356" s="336"/>
      <c r="AJ356" s="336"/>
      <c r="AK356" s="337" t="s">
        <v>1224</v>
      </c>
      <c r="AL356" s="336" t="s">
        <v>1242</v>
      </c>
      <c r="AM356" s="336" t="s">
        <v>1242</v>
      </c>
      <c r="AN356" s="336" t="s">
        <v>1225</v>
      </c>
      <c r="AO356" s="336" t="s">
        <v>1226</v>
      </c>
      <c r="AP356" s="338" t="s">
        <v>1266</v>
      </c>
      <c r="AQ356" s="339">
        <v>100</v>
      </c>
      <c r="AR356" s="340" t="s">
        <v>1239</v>
      </c>
      <c r="AS356" s="332">
        <v>100</v>
      </c>
      <c r="AT356" s="341">
        <v>543863.38158413302</v>
      </c>
      <c r="AU356" s="342">
        <v>79.999999332747493</v>
      </c>
      <c r="AV356" s="343">
        <v>502115.32820413302</v>
      </c>
      <c r="AW356" s="60">
        <v>502115.32820413302</v>
      </c>
      <c r="AX356" s="60">
        <v>502115.32820413302</v>
      </c>
      <c r="AY356" s="60">
        <v>502115.33</v>
      </c>
      <c r="AZ356" s="60">
        <v>502115.33</v>
      </c>
      <c r="BA356" s="60"/>
      <c r="BB356" s="60">
        <v>39061.29</v>
      </c>
      <c r="BC356" s="60">
        <v>39061.29</v>
      </c>
      <c r="BD356" s="60">
        <v>200000</v>
      </c>
      <c r="BE356" s="60">
        <v>360000</v>
      </c>
      <c r="BF356" s="60">
        <v>287999.99759789096</v>
      </c>
      <c r="BG356" s="60">
        <v>320938.71000000002</v>
      </c>
      <c r="BH356" s="60">
        <v>400000</v>
      </c>
      <c r="BI356" s="60">
        <v>319999.99733098998</v>
      </c>
      <c r="BJ356" s="60">
        <v>40000</v>
      </c>
      <c r="BK356" s="60">
        <v>444738.52171285986</v>
      </c>
      <c r="BL356" s="60">
        <v>355790.81440275896</v>
      </c>
      <c r="BM356" s="60">
        <v>44738.52171285986</v>
      </c>
      <c r="BN356" s="60">
        <v>489477.04342571972</v>
      </c>
      <c r="BO356" s="343">
        <v>391581.63147452794</v>
      </c>
      <c r="BP356" s="161">
        <v>44738.52171285986</v>
      </c>
      <c r="BQ356" s="335"/>
      <c r="BR356" s="335"/>
      <c r="BS356" s="335"/>
    </row>
    <row r="357" spans="1:74" s="49" customFormat="1" ht="60" outlineLevel="2" x14ac:dyDescent="0.2">
      <c r="A357" s="326">
        <v>384</v>
      </c>
      <c r="B357" s="326">
        <v>13</v>
      </c>
      <c r="C357" s="327" t="s">
        <v>709</v>
      </c>
      <c r="D357" s="62" t="s">
        <v>712</v>
      </c>
      <c r="E357" s="328">
        <v>5006226</v>
      </c>
      <c r="F357" s="328" t="s">
        <v>720</v>
      </c>
      <c r="G357" s="328" t="s">
        <v>1241</v>
      </c>
      <c r="H357" s="328" t="s">
        <v>1242</v>
      </c>
      <c r="I357" s="328" t="s">
        <v>1242</v>
      </c>
      <c r="J357" s="329">
        <v>21</v>
      </c>
      <c r="K357" s="330">
        <v>1370446.0296102399</v>
      </c>
      <c r="L357" s="326">
        <v>284768.86255487998</v>
      </c>
      <c r="M357" s="328"/>
      <c r="N357" s="331">
        <v>200000</v>
      </c>
      <c r="O357" s="59" t="s">
        <v>1349</v>
      </c>
      <c r="P357" s="151">
        <f t="shared" si="9"/>
        <v>1487596</v>
      </c>
      <c r="Q357" s="60"/>
      <c r="R357" s="60"/>
      <c r="S357" s="60"/>
      <c r="T357" s="60"/>
      <c r="U357" s="60"/>
      <c r="V357" s="60">
        <v>1413196</v>
      </c>
      <c r="W357" s="60"/>
      <c r="X357" s="60"/>
      <c r="Y357" s="60">
        <v>74400</v>
      </c>
      <c r="Z357" s="39" t="s">
        <v>1350</v>
      </c>
      <c r="AA357" s="332">
        <v>1886</v>
      </c>
      <c r="AB357" s="333" t="s">
        <v>709</v>
      </c>
      <c r="AC357" s="68" t="s">
        <v>712</v>
      </c>
      <c r="AD357" s="334">
        <v>1</v>
      </c>
      <c r="AE357" s="335">
        <v>5006226</v>
      </c>
      <c r="AF357" s="328" t="s">
        <v>720</v>
      </c>
      <c r="AG357" s="336" t="s">
        <v>1256</v>
      </c>
      <c r="AH357" s="336" t="s">
        <v>1241</v>
      </c>
      <c r="AI357" s="336"/>
      <c r="AJ357" s="336"/>
      <c r="AK357" s="337" t="s">
        <v>1224</v>
      </c>
      <c r="AL357" s="336" t="s">
        <v>1242</v>
      </c>
      <c r="AM357" s="336" t="s">
        <v>1242</v>
      </c>
      <c r="AN357" s="336" t="s">
        <v>1225</v>
      </c>
      <c r="AO357" s="336" t="s">
        <v>1226</v>
      </c>
      <c r="AP357" s="338" t="s">
        <v>1266</v>
      </c>
      <c r="AQ357" s="339">
        <v>100</v>
      </c>
      <c r="AR357" s="340" t="s">
        <v>1239</v>
      </c>
      <c r="AS357" s="332">
        <v>100</v>
      </c>
      <c r="AT357" s="341">
        <v>1370446.0296102399</v>
      </c>
      <c r="AU357" s="342">
        <v>79.999999332747493</v>
      </c>
      <c r="AV357" s="343">
        <v>284768.86255487998</v>
      </c>
      <c r="AW357" s="60">
        <v>284768.86255487998</v>
      </c>
      <c r="AX357" s="60">
        <v>284768.86255487998</v>
      </c>
      <c r="AY357" s="60">
        <v>500000</v>
      </c>
      <c r="AZ357" s="60">
        <v>800000</v>
      </c>
      <c r="BA357" s="60"/>
      <c r="BB357" s="60">
        <v>0</v>
      </c>
      <c r="BC357" s="60"/>
      <c r="BD357" s="60">
        <v>24740</v>
      </c>
      <c r="BE357" s="60">
        <v>200000</v>
      </c>
      <c r="BF357" s="60">
        <v>159999.99866549499</v>
      </c>
      <c r="BG357" s="60">
        <v>200000</v>
      </c>
      <c r="BH357" s="60">
        <v>635000</v>
      </c>
      <c r="BI357" s="60">
        <v>507999.99576294661</v>
      </c>
      <c r="BJ357" s="60">
        <v>435000</v>
      </c>
      <c r="BK357" s="60">
        <v>700000</v>
      </c>
      <c r="BL357" s="60">
        <v>559999.99532923242</v>
      </c>
      <c r="BM357" s="60">
        <v>65000</v>
      </c>
      <c r="BN357" s="60">
        <v>700000</v>
      </c>
      <c r="BO357" s="343">
        <v>559999.99532923242</v>
      </c>
      <c r="BP357" s="161">
        <v>0</v>
      </c>
      <c r="BQ357" s="335"/>
      <c r="BR357" s="335"/>
      <c r="BS357" s="335"/>
    </row>
    <row r="358" spans="1:74" s="49" customFormat="1" ht="51" outlineLevel="2" x14ac:dyDescent="0.2">
      <c r="A358" s="326">
        <v>386</v>
      </c>
      <c r="B358" s="326">
        <v>13</v>
      </c>
      <c r="C358" s="327" t="s">
        <v>709</v>
      </c>
      <c r="D358" s="62" t="s">
        <v>721</v>
      </c>
      <c r="E358" s="328">
        <v>5007121</v>
      </c>
      <c r="F358" s="328" t="s">
        <v>722</v>
      </c>
      <c r="G358" s="328">
        <v>1</v>
      </c>
      <c r="H358" s="328" t="s">
        <v>1242</v>
      </c>
      <c r="I358" s="328" t="s">
        <v>1242</v>
      </c>
      <c r="J358" s="329">
        <v>21</v>
      </c>
      <c r="K358" s="330">
        <v>2195908.38</v>
      </c>
      <c r="L358" s="328"/>
      <c r="M358" s="328"/>
      <c r="N358" s="345">
        <v>0</v>
      </c>
      <c r="O358" s="59" t="s">
        <v>1349</v>
      </c>
      <c r="P358" s="151">
        <f t="shared" si="9"/>
        <v>2195908.38</v>
      </c>
      <c r="Q358" s="60"/>
      <c r="R358" s="60"/>
      <c r="S358" s="60"/>
      <c r="T358" s="60"/>
      <c r="U358" s="60"/>
      <c r="V358" s="60">
        <v>2195908.38</v>
      </c>
      <c r="W358" s="60"/>
      <c r="X358" s="60"/>
      <c r="Y358" s="60"/>
      <c r="Z358" s="39"/>
      <c r="AA358" s="332">
        <v>1886</v>
      </c>
      <c r="AB358" s="333" t="s">
        <v>709</v>
      </c>
      <c r="AC358" s="68" t="s">
        <v>721</v>
      </c>
      <c r="AD358" s="334">
        <v>1</v>
      </c>
      <c r="AE358" s="335">
        <v>5007121</v>
      </c>
      <c r="AF358" s="328" t="s">
        <v>722</v>
      </c>
      <c r="AG358" s="336" t="s">
        <v>1256</v>
      </c>
      <c r="AH358" s="346">
        <v>1</v>
      </c>
      <c r="AI358" s="336"/>
      <c r="AJ358" s="336"/>
      <c r="AK358" s="337" t="s">
        <v>1224</v>
      </c>
      <c r="AL358" s="336" t="s">
        <v>1242</v>
      </c>
      <c r="AM358" s="336" t="s">
        <v>1242</v>
      </c>
      <c r="AN358" s="336" t="s">
        <v>1225</v>
      </c>
      <c r="AO358" s="336" t="s">
        <v>1226</v>
      </c>
      <c r="AP358" s="338" t="s">
        <v>1266</v>
      </c>
      <c r="AQ358" s="339">
        <v>100</v>
      </c>
      <c r="AR358" s="340" t="s">
        <v>1239</v>
      </c>
      <c r="AS358" s="332">
        <v>100</v>
      </c>
      <c r="AT358" s="341">
        <v>2195908.38</v>
      </c>
      <c r="AU358" s="342">
        <v>79.999999332747493</v>
      </c>
      <c r="AV358" s="343">
        <v>0</v>
      </c>
      <c r="AW358" s="60"/>
      <c r="AX358" s="60">
        <v>0</v>
      </c>
      <c r="AY358" s="60">
        <v>0.01</v>
      </c>
      <c r="AZ358" s="60">
        <v>2000000</v>
      </c>
      <c r="BA358" s="60">
        <v>44348</v>
      </c>
      <c r="BB358" s="60">
        <v>0</v>
      </c>
      <c r="BC358" s="60"/>
      <c r="BD358" s="60">
        <v>0</v>
      </c>
      <c r="BE358" s="60">
        <v>0</v>
      </c>
      <c r="BF358" s="60">
        <v>0</v>
      </c>
      <c r="BG358" s="60">
        <v>0</v>
      </c>
      <c r="BH358" s="60">
        <v>200000</v>
      </c>
      <c r="BI358" s="60">
        <v>159999.99866549499</v>
      </c>
      <c r="BJ358" s="60">
        <v>200000</v>
      </c>
      <c r="BK358" s="60">
        <v>1000000</v>
      </c>
      <c r="BL358" s="60">
        <v>799999.99332747492</v>
      </c>
      <c r="BM358" s="60">
        <v>800000</v>
      </c>
      <c r="BN358" s="60">
        <v>1800000</v>
      </c>
      <c r="BO358" s="338">
        <v>1439999.987989455</v>
      </c>
      <c r="BP358" s="161">
        <v>800000</v>
      </c>
      <c r="BQ358" s="335"/>
      <c r="BR358" s="335"/>
      <c r="BS358" s="335"/>
    </row>
    <row r="359" spans="1:74" s="49" customFormat="1" ht="38.25" outlineLevel="2" x14ac:dyDescent="0.2">
      <c r="A359" s="326">
        <v>387</v>
      </c>
      <c r="B359" s="326">
        <v>13</v>
      </c>
      <c r="C359" s="327" t="s">
        <v>709</v>
      </c>
      <c r="D359" s="62" t="s">
        <v>716</v>
      </c>
      <c r="E359" s="328">
        <v>5028098</v>
      </c>
      <c r="F359" s="328" t="s">
        <v>723</v>
      </c>
      <c r="G359" s="328" t="s">
        <v>1241</v>
      </c>
      <c r="H359" s="328" t="s">
        <v>1242</v>
      </c>
      <c r="I359" s="328" t="s">
        <v>1242</v>
      </c>
      <c r="J359" s="329">
        <v>21</v>
      </c>
      <c r="K359" s="330">
        <v>1997741.94</v>
      </c>
      <c r="L359" s="328"/>
      <c r="M359" s="328"/>
      <c r="N359" s="331">
        <v>0</v>
      </c>
      <c r="O359" s="59" t="s">
        <v>1349</v>
      </c>
      <c r="P359" s="151">
        <f t="shared" si="9"/>
        <v>1997741.94</v>
      </c>
      <c r="Q359" s="60"/>
      <c r="R359" s="60"/>
      <c r="S359" s="60">
        <v>467741.94</v>
      </c>
      <c r="T359" s="60"/>
      <c r="U359" s="60">
        <v>1500000</v>
      </c>
      <c r="V359" s="60"/>
      <c r="W359" s="60"/>
      <c r="X359" s="60"/>
      <c r="Y359" s="60">
        <v>30000</v>
      </c>
      <c r="Z359" s="39"/>
      <c r="AA359" s="332">
        <v>2609</v>
      </c>
      <c r="AB359" s="333" t="s">
        <v>709</v>
      </c>
      <c r="AC359" s="68" t="s">
        <v>716</v>
      </c>
      <c r="AD359" s="334">
        <v>1</v>
      </c>
      <c r="AE359" s="335">
        <v>5028098</v>
      </c>
      <c r="AF359" s="328" t="s">
        <v>723</v>
      </c>
      <c r="AG359" s="336" t="s">
        <v>1256</v>
      </c>
      <c r="AH359" s="336" t="s">
        <v>1241</v>
      </c>
      <c r="AI359" s="336"/>
      <c r="AJ359" s="336"/>
      <c r="AK359" s="337" t="s">
        <v>1224</v>
      </c>
      <c r="AL359" s="336" t="s">
        <v>1242</v>
      </c>
      <c r="AM359" s="336" t="s">
        <v>1242</v>
      </c>
      <c r="AN359" s="336" t="s">
        <v>1225</v>
      </c>
      <c r="AO359" s="336" t="s">
        <v>1226</v>
      </c>
      <c r="AP359" s="338" t="s">
        <v>1266</v>
      </c>
      <c r="AQ359" s="339">
        <v>100</v>
      </c>
      <c r="AR359" s="340" t="s">
        <v>1239</v>
      </c>
      <c r="AS359" s="332">
        <v>100</v>
      </c>
      <c r="AT359" s="341">
        <v>1997741.94</v>
      </c>
      <c r="AU359" s="342">
        <v>79.999999332747493</v>
      </c>
      <c r="AV359" s="343">
        <v>0</v>
      </c>
      <c r="AW359" s="60"/>
      <c r="AX359" s="60">
        <v>0</v>
      </c>
      <c r="AY359" s="60">
        <v>0</v>
      </c>
      <c r="AZ359" s="60">
        <v>1200000</v>
      </c>
      <c r="BA359" s="60">
        <v>44348</v>
      </c>
      <c r="BB359" s="60">
        <v>0</v>
      </c>
      <c r="BC359" s="60"/>
      <c r="BD359" s="60">
        <v>0</v>
      </c>
      <c r="BE359" s="60">
        <v>0</v>
      </c>
      <c r="BF359" s="60">
        <v>0</v>
      </c>
      <c r="BG359" s="60">
        <v>0</v>
      </c>
      <c r="BH359" s="60">
        <v>300000</v>
      </c>
      <c r="BI359" s="60">
        <v>239999.9979982425</v>
      </c>
      <c r="BJ359" s="60">
        <v>300000</v>
      </c>
      <c r="BK359" s="60">
        <v>689390.32380000001</v>
      </c>
      <c r="BL359" s="60">
        <v>551512.25444002578</v>
      </c>
      <c r="BM359" s="60">
        <v>389390.32380000001</v>
      </c>
      <c r="BN359" s="60">
        <v>1078780.6476</v>
      </c>
      <c r="BO359" s="338">
        <v>863024.51088180917</v>
      </c>
      <c r="BP359" s="161">
        <v>389390.32380000001</v>
      </c>
      <c r="BQ359" s="335"/>
      <c r="BR359" s="335"/>
      <c r="BS359" s="335"/>
    </row>
    <row r="360" spans="1:74" s="49" customFormat="1" ht="38.25" outlineLevel="2" x14ac:dyDescent="0.2">
      <c r="A360" s="326">
        <v>388</v>
      </c>
      <c r="B360" s="326">
        <v>13</v>
      </c>
      <c r="C360" s="327" t="s">
        <v>709</v>
      </c>
      <c r="D360" s="62" t="s">
        <v>716</v>
      </c>
      <c r="E360" s="328">
        <v>5029288</v>
      </c>
      <c r="F360" s="328" t="s">
        <v>724</v>
      </c>
      <c r="G360" s="328" t="s">
        <v>1241</v>
      </c>
      <c r="H360" s="328" t="s">
        <v>1242</v>
      </c>
      <c r="I360" s="328" t="s">
        <v>1242</v>
      </c>
      <c r="J360" s="329">
        <v>21</v>
      </c>
      <c r="K360" s="330">
        <v>645161.29</v>
      </c>
      <c r="L360" s="328"/>
      <c r="M360" s="328"/>
      <c r="N360" s="331">
        <v>0</v>
      </c>
      <c r="O360" s="59" t="s">
        <v>1349</v>
      </c>
      <c r="P360" s="151">
        <f t="shared" si="9"/>
        <v>645161.29</v>
      </c>
      <c r="Q360" s="60"/>
      <c r="R360" s="60"/>
      <c r="S360" s="60">
        <v>645161.29</v>
      </c>
      <c r="T360" s="60"/>
      <c r="U360" s="60"/>
      <c r="V360" s="60"/>
      <c r="W360" s="60"/>
      <c r="X360" s="60"/>
      <c r="Y360" s="60"/>
      <c r="Z360" s="39"/>
      <c r="AA360" s="332">
        <v>2609</v>
      </c>
      <c r="AB360" s="333" t="s">
        <v>709</v>
      </c>
      <c r="AC360" s="68" t="s">
        <v>716</v>
      </c>
      <c r="AD360" s="334">
        <v>1</v>
      </c>
      <c r="AE360" s="335">
        <v>5029288</v>
      </c>
      <c r="AF360" s="328" t="s">
        <v>724</v>
      </c>
      <c r="AG360" s="336" t="s">
        <v>1256</v>
      </c>
      <c r="AH360" s="336" t="s">
        <v>1241</v>
      </c>
      <c r="AI360" s="336"/>
      <c r="AJ360" s="336"/>
      <c r="AK360" s="337" t="s">
        <v>1224</v>
      </c>
      <c r="AL360" s="336" t="s">
        <v>1242</v>
      </c>
      <c r="AM360" s="336" t="s">
        <v>1242</v>
      </c>
      <c r="AN360" s="336" t="s">
        <v>1225</v>
      </c>
      <c r="AO360" s="336" t="s">
        <v>1226</v>
      </c>
      <c r="AP360" s="338" t="s">
        <v>1266</v>
      </c>
      <c r="AQ360" s="339">
        <v>100</v>
      </c>
      <c r="AR360" s="340" t="s">
        <v>1239</v>
      </c>
      <c r="AS360" s="332">
        <v>100</v>
      </c>
      <c r="AT360" s="341">
        <v>645161.29</v>
      </c>
      <c r="AU360" s="342">
        <v>79.999999332747493</v>
      </c>
      <c r="AV360" s="343">
        <v>0</v>
      </c>
      <c r="AW360" s="60"/>
      <c r="AX360" s="60">
        <v>0</v>
      </c>
      <c r="AY360" s="60">
        <v>0.01</v>
      </c>
      <c r="AZ360" s="60">
        <v>400000</v>
      </c>
      <c r="BA360" s="60">
        <v>44348</v>
      </c>
      <c r="BB360" s="60">
        <v>0</v>
      </c>
      <c r="BC360" s="60"/>
      <c r="BD360" s="60">
        <v>0</v>
      </c>
      <c r="BE360" s="60">
        <v>0</v>
      </c>
      <c r="BF360" s="60">
        <v>0</v>
      </c>
      <c r="BG360" s="60">
        <v>0</v>
      </c>
      <c r="BH360" s="60">
        <v>200000</v>
      </c>
      <c r="BI360" s="60">
        <v>159999.99866549499</v>
      </c>
      <c r="BJ360" s="60">
        <v>200000</v>
      </c>
      <c r="BK360" s="60">
        <v>274193.54830000002</v>
      </c>
      <c r="BL360" s="60">
        <v>219354.83681043671</v>
      </c>
      <c r="BM360" s="60">
        <v>74193.548300000024</v>
      </c>
      <c r="BN360" s="60">
        <v>348387.09660000005</v>
      </c>
      <c r="BO360" s="338">
        <v>278709.6749553784</v>
      </c>
      <c r="BP360" s="161">
        <v>74193.548300000024</v>
      </c>
      <c r="BQ360" s="335"/>
      <c r="BR360" s="335"/>
      <c r="BS360" s="335"/>
    </row>
    <row r="361" spans="1:74" s="49" customFormat="1" ht="38.25" outlineLevel="2" x14ac:dyDescent="0.2">
      <c r="A361" s="326">
        <v>389</v>
      </c>
      <c r="B361" s="326">
        <v>13</v>
      </c>
      <c r="C361" s="327" t="s">
        <v>709</v>
      </c>
      <c r="D361" s="62" t="s">
        <v>712</v>
      </c>
      <c r="E361" s="328">
        <v>5029323</v>
      </c>
      <c r="F361" s="328" t="s">
        <v>725</v>
      </c>
      <c r="G361" s="328" t="s">
        <v>1241</v>
      </c>
      <c r="H361" s="328" t="s">
        <v>1242</v>
      </c>
      <c r="I361" s="328" t="s">
        <v>1242</v>
      </c>
      <c r="J361" s="329">
        <v>21</v>
      </c>
      <c r="K361" s="330">
        <v>523894.13199999998</v>
      </c>
      <c r="L361" s="328"/>
      <c r="M361" s="328"/>
      <c r="N361" s="331">
        <v>30000</v>
      </c>
      <c r="O361" s="59" t="s">
        <v>1349</v>
      </c>
      <c r="P361" s="151">
        <f t="shared" si="9"/>
        <v>528652</v>
      </c>
      <c r="Q361" s="60"/>
      <c r="R361" s="60"/>
      <c r="S361" s="60">
        <v>510952</v>
      </c>
      <c r="T361" s="60"/>
      <c r="U361" s="60"/>
      <c r="V361" s="60"/>
      <c r="W361" s="60"/>
      <c r="X361" s="60"/>
      <c r="Y361" s="60">
        <v>17700</v>
      </c>
      <c r="Z361" s="39"/>
      <c r="AA361" s="332">
        <v>2609</v>
      </c>
      <c r="AB361" s="333" t="s">
        <v>709</v>
      </c>
      <c r="AC361" s="68" t="s">
        <v>712</v>
      </c>
      <c r="AD361" s="334">
        <v>1</v>
      </c>
      <c r="AE361" s="335">
        <v>5029323</v>
      </c>
      <c r="AF361" s="328" t="s">
        <v>725</v>
      </c>
      <c r="AG361" s="336" t="s">
        <v>1256</v>
      </c>
      <c r="AH361" s="336" t="s">
        <v>1241</v>
      </c>
      <c r="AI361" s="336"/>
      <c r="AJ361" s="336"/>
      <c r="AK361" s="337" t="s">
        <v>1224</v>
      </c>
      <c r="AL361" s="336" t="s">
        <v>1242</v>
      </c>
      <c r="AM361" s="336" t="s">
        <v>1242</v>
      </c>
      <c r="AN361" s="336" t="s">
        <v>1225</v>
      </c>
      <c r="AO361" s="336" t="s">
        <v>1226</v>
      </c>
      <c r="AP361" s="338" t="s">
        <v>1266</v>
      </c>
      <c r="AQ361" s="339">
        <v>100</v>
      </c>
      <c r="AR361" s="340" t="s">
        <v>1239</v>
      </c>
      <c r="AS361" s="332">
        <v>100</v>
      </c>
      <c r="AT361" s="341">
        <v>523894.13199999998</v>
      </c>
      <c r="AU361" s="342">
        <v>79.999999332747493</v>
      </c>
      <c r="AV361" s="343">
        <v>0</v>
      </c>
      <c r="AW361" s="60"/>
      <c r="AX361" s="60">
        <v>0</v>
      </c>
      <c r="AY361" s="60">
        <v>0</v>
      </c>
      <c r="AZ361" s="60">
        <v>350000</v>
      </c>
      <c r="BA361" s="60">
        <v>44348</v>
      </c>
      <c r="BB361" s="60">
        <v>0</v>
      </c>
      <c r="BC361" s="60"/>
      <c r="BD361" s="60">
        <v>0</v>
      </c>
      <c r="BE361" s="60">
        <v>30000</v>
      </c>
      <c r="BF361" s="60">
        <v>23999.999799824247</v>
      </c>
      <c r="BG361" s="60">
        <v>30000</v>
      </c>
      <c r="BH361" s="60">
        <v>150000</v>
      </c>
      <c r="BI361" s="60">
        <v>119999.99899912125</v>
      </c>
      <c r="BJ361" s="60">
        <v>120000</v>
      </c>
      <c r="BK361" s="60">
        <v>216451.41510000001</v>
      </c>
      <c r="BL361" s="60">
        <v>173161.13063572251</v>
      </c>
      <c r="BM361" s="60">
        <v>66451.415100000013</v>
      </c>
      <c r="BN361" s="60">
        <v>282902.83020000003</v>
      </c>
      <c r="BO361" s="338">
        <v>226322.2622723238</v>
      </c>
      <c r="BP361" s="161">
        <v>66451.415100000013</v>
      </c>
      <c r="BQ361" s="335"/>
      <c r="BR361" s="335"/>
      <c r="BS361" s="335"/>
    </row>
    <row r="362" spans="1:74" s="49" customFormat="1" ht="38.25" outlineLevel="2" x14ac:dyDescent="0.2">
      <c r="A362" s="326">
        <v>390</v>
      </c>
      <c r="B362" s="326">
        <v>13</v>
      </c>
      <c r="C362" s="327" t="s">
        <v>709</v>
      </c>
      <c r="D362" s="62" t="s">
        <v>712</v>
      </c>
      <c r="E362" s="328">
        <v>5029324</v>
      </c>
      <c r="F362" s="328" t="s">
        <v>726</v>
      </c>
      <c r="G362" s="328" t="s">
        <v>1241</v>
      </c>
      <c r="H362" s="328" t="s">
        <v>1242</v>
      </c>
      <c r="I362" s="328" t="s">
        <v>1242</v>
      </c>
      <c r="J362" s="329">
        <v>21</v>
      </c>
      <c r="K362" s="330">
        <v>632191.05180000002</v>
      </c>
      <c r="L362" s="328"/>
      <c r="M362" s="328"/>
      <c r="N362" s="331">
        <v>40000</v>
      </c>
      <c r="O362" s="59" t="s">
        <v>1349</v>
      </c>
      <c r="P362" s="151">
        <f t="shared" ref="P362:P372" si="10">SUM(Q362:Y362)</f>
        <v>651609</v>
      </c>
      <c r="Q362" s="60"/>
      <c r="R362" s="60"/>
      <c r="S362" s="60"/>
      <c r="T362" s="60"/>
      <c r="U362" s="60">
        <v>633909</v>
      </c>
      <c r="V362" s="60"/>
      <c r="W362" s="60"/>
      <c r="X362" s="60"/>
      <c r="Y362" s="60">
        <v>17700</v>
      </c>
      <c r="Z362" s="39"/>
      <c r="AA362" s="332">
        <v>2609</v>
      </c>
      <c r="AB362" s="333" t="s">
        <v>709</v>
      </c>
      <c r="AC362" s="68" t="s">
        <v>712</v>
      </c>
      <c r="AD362" s="334">
        <v>1</v>
      </c>
      <c r="AE362" s="335">
        <v>5029324</v>
      </c>
      <c r="AF362" s="328" t="s">
        <v>726</v>
      </c>
      <c r="AG362" s="336" t="s">
        <v>1256</v>
      </c>
      <c r="AH362" s="336" t="s">
        <v>1241</v>
      </c>
      <c r="AI362" s="336"/>
      <c r="AJ362" s="336"/>
      <c r="AK362" s="337" t="s">
        <v>1224</v>
      </c>
      <c r="AL362" s="336" t="s">
        <v>1242</v>
      </c>
      <c r="AM362" s="336" t="s">
        <v>1242</v>
      </c>
      <c r="AN362" s="336" t="s">
        <v>1225</v>
      </c>
      <c r="AO362" s="336" t="s">
        <v>1226</v>
      </c>
      <c r="AP362" s="338" t="s">
        <v>1266</v>
      </c>
      <c r="AQ362" s="339">
        <v>100</v>
      </c>
      <c r="AR362" s="340" t="s">
        <v>1239</v>
      </c>
      <c r="AS362" s="332">
        <v>100</v>
      </c>
      <c r="AT362" s="341">
        <v>632191.05180000002</v>
      </c>
      <c r="AU362" s="342">
        <v>79.999999332747493</v>
      </c>
      <c r="AV362" s="343">
        <v>0</v>
      </c>
      <c r="AW362" s="60"/>
      <c r="AX362" s="60">
        <v>0</v>
      </c>
      <c r="AY362" s="60">
        <v>0</v>
      </c>
      <c r="AZ362" s="60">
        <v>400000</v>
      </c>
      <c r="BA362" s="60">
        <v>44348</v>
      </c>
      <c r="BB362" s="60">
        <v>0</v>
      </c>
      <c r="BC362" s="60"/>
      <c r="BD362" s="60">
        <v>0</v>
      </c>
      <c r="BE362" s="60">
        <v>40000</v>
      </c>
      <c r="BF362" s="60">
        <v>31999.999733098997</v>
      </c>
      <c r="BG362" s="60">
        <v>40000</v>
      </c>
      <c r="BH362" s="60">
        <v>150000</v>
      </c>
      <c r="BI362" s="60">
        <v>119999.99899912125</v>
      </c>
      <c r="BJ362" s="60">
        <v>110000</v>
      </c>
      <c r="BK362" s="60">
        <v>245691.58350000001</v>
      </c>
      <c r="BL362" s="60">
        <v>196553.26516061675</v>
      </c>
      <c r="BM362" s="60">
        <v>95691.583500000008</v>
      </c>
      <c r="BN362" s="60">
        <v>341383.16700000002</v>
      </c>
      <c r="BO362" s="338">
        <v>273106.53132211231</v>
      </c>
      <c r="BP362" s="161">
        <v>95691.583500000008</v>
      </c>
      <c r="BQ362" s="335"/>
      <c r="BR362" s="335"/>
      <c r="BS362" s="335"/>
    </row>
    <row r="363" spans="1:74" s="49" customFormat="1" ht="38.25" outlineLevel="2" x14ac:dyDescent="0.2">
      <c r="A363" s="326">
        <v>391</v>
      </c>
      <c r="B363" s="326">
        <v>13</v>
      </c>
      <c r="C363" s="327" t="s">
        <v>709</v>
      </c>
      <c r="D363" s="62" t="s">
        <v>710</v>
      </c>
      <c r="E363" s="328">
        <v>5029328</v>
      </c>
      <c r="F363" s="328" t="s">
        <v>727</v>
      </c>
      <c r="G363" s="328" t="s">
        <v>1241</v>
      </c>
      <c r="H363" s="328" t="s">
        <v>1242</v>
      </c>
      <c r="I363" s="328" t="s">
        <v>1242</v>
      </c>
      <c r="J363" s="329">
        <v>21</v>
      </c>
      <c r="K363" s="330">
        <v>771500</v>
      </c>
      <c r="L363" s="328"/>
      <c r="M363" s="328"/>
      <c r="N363" s="331">
        <v>0</v>
      </c>
      <c r="O363" s="59" t="s">
        <v>1349</v>
      </c>
      <c r="P363" s="151">
        <f t="shared" si="10"/>
        <v>771500</v>
      </c>
      <c r="Q363" s="60"/>
      <c r="R363" s="60"/>
      <c r="S363" s="60">
        <v>750000</v>
      </c>
      <c r="T363" s="60"/>
      <c r="U363" s="60"/>
      <c r="V363" s="60"/>
      <c r="W363" s="60"/>
      <c r="X363" s="60"/>
      <c r="Y363" s="60">
        <v>21500</v>
      </c>
      <c r="Z363" s="39"/>
      <c r="AA363" s="332">
        <v>2609</v>
      </c>
      <c r="AB363" s="333" t="s">
        <v>709</v>
      </c>
      <c r="AC363" s="68" t="s">
        <v>710</v>
      </c>
      <c r="AD363" s="334">
        <v>1</v>
      </c>
      <c r="AE363" s="335">
        <v>5029328</v>
      </c>
      <c r="AF363" s="328" t="s">
        <v>727</v>
      </c>
      <c r="AG363" s="336" t="s">
        <v>1256</v>
      </c>
      <c r="AH363" s="336" t="s">
        <v>1241</v>
      </c>
      <c r="AI363" s="336"/>
      <c r="AJ363" s="336"/>
      <c r="AK363" s="337" t="s">
        <v>1224</v>
      </c>
      <c r="AL363" s="336" t="s">
        <v>1242</v>
      </c>
      <c r="AM363" s="336" t="s">
        <v>1242</v>
      </c>
      <c r="AN363" s="336" t="s">
        <v>1225</v>
      </c>
      <c r="AO363" s="336" t="s">
        <v>1226</v>
      </c>
      <c r="AP363" s="338" t="s">
        <v>1266</v>
      </c>
      <c r="AQ363" s="339">
        <v>100</v>
      </c>
      <c r="AR363" s="340" t="s">
        <v>1239</v>
      </c>
      <c r="AS363" s="332">
        <v>100</v>
      </c>
      <c r="AT363" s="341">
        <v>771500</v>
      </c>
      <c r="AU363" s="342">
        <v>79.999999332747493</v>
      </c>
      <c r="AV363" s="343">
        <v>0</v>
      </c>
      <c r="AW363" s="60"/>
      <c r="AX363" s="60">
        <v>0</v>
      </c>
      <c r="AY363" s="60">
        <v>0.01</v>
      </c>
      <c r="AZ363" s="60">
        <v>462900</v>
      </c>
      <c r="BA363" s="60">
        <v>44348</v>
      </c>
      <c r="BB363" s="60">
        <v>0</v>
      </c>
      <c r="BC363" s="60"/>
      <c r="BD363" s="60">
        <v>0</v>
      </c>
      <c r="BE363" s="60">
        <v>0</v>
      </c>
      <c r="BF363" s="60">
        <v>0</v>
      </c>
      <c r="BG363" s="60">
        <v>0</v>
      </c>
      <c r="BH363" s="60">
        <v>250000</v>
      </c>
      <c r="BI363" s="60">
        <v>199999.99833186873</v>
      </c>
      <c r="BJ363" s="60">
        <v>250000</v>
      </c>
      <c r="BK363" s="60">
        <v>333305</v>
      </c>
      <c r="BL363" s="60">
        <v>266643.99777601403</v>
      </c>
      <c r="BM363" s="60">
        <v>83305</v>
      </c>
      <c r="BN363" s="60">
        <v>416610</v>
      </c>
      <c r="BO363" s="338">
        <v>333287.99722015933</v>
      </c>
      <c r="BP363" s="161">
        <v>83305</v>
      </c>
      <c r="BQ363" s="335"/>
      <c r="BR363" s="335"/>
      <c r="BS363" s="335"/>
    </row>
    <row r="364" spans="1:74" s="49" customFormat="1" ht="39" outlineLevel="2" thickBot="1" x14ac:dyDescent="0.25">
      <c r="A364" s="326">
        <v>392</v>
      </c>
      <c r="B364" s="326">
        <v>13</v>
      </c>
      <c r="C364" s="327" t="s">
        <v>709</v>
      </c>
      <c r="D364" s="62" t="s">
        <v>710</v>
      </c>
      <c r="E364" s="328">
        <v>5029349</v>
      </c>
      <c r="F364" s="328" t="s">
        <v>728</v>
      </c>
      <c r="G364" s="328" t="s">
        <v>1241</v>
      </c>
      <c r="H364" s="328" t="s">
        <v>1242</v>
      </c>
      <c r="I364" s="328" t="s">
        <v>1242</v>
      </c>
      <c r="J364" s="329">
        <v>21</v>
      </c>
      <c r="K364" s="330">
        <v>2082954</v>
      </c>
      <c r="L364" s="328"/>
      <c r="M364" s="328"/>
      <c r="N364" s="331">
        <v>0</v>
      </c>
      <c r="O364" s="59" t="s">
        <v>1349</v>
      </c>
      <c r="P364" s="151">
        <f t="shared" si="10"/>
        <v>2082954</v>
      </c>
      <c r="Q364" s="60"/>
      <c r="R364" s="60"/>
      <c r="S364" s="60">
        <v>1986000</v>
      </c>
      <c r="T364" s="60"/>
      <c r="U364" s="60"/>
      <c r="V364" s="60"/>
      <c r="W364" s="60"/>
      <c r="X364" s="60"/>
      <c r="Y364" s="60">
        <f>74454+22500</f>
        <v>96954</v>
      </c>
      <c r="Z364" s="39"/>
      <c r="AA364" s="332">
        <v>2609</v>
      </c>
      <c r="AB364" s="333" t="s">
        <v>709</v>
      </c>
      <c r="AC364" s="68" t="s">
        <v>710</v>
      </c>
      <c r="AD364" s="334">
        <v>1</v>
      </c>
      <c r="AE364" s="335">
        <v>5029349</v>
      </c>
      <c r="AF364" s="328" t="s">
        <v>728</v>
      </c>
      <c r="AG364" s="336" t="s">
        <v>1256</v>
      </c>
      <c r="AH364" s="336" t="s">
        <v>1241</v>
      </c>
      <c r="AI364" s="336"/>
      <c r="AJ364" s="336"/>
      <c r="AK364" s="337" t="s">
        <v>1224</v>
      </c>
      <c r="AL364" s="336" t="s">
        <v>1242</v>
      </c>
      <c r="AM364" s="336" t="s">
        <v>1242</v>
      </c>
      <c r="AN364" s="336" t="s">
        <v>1225</v>
      </c>
      <c r="AO364" s="336" t="s">
        <v>1226</v>
      </c>
      <c r="AP364" s="338" t="s">
        <v>1266</v>
      </c>
      <c r="AQ364" s="339">
        <v>100</v>
      </c>
      <c r="AR364" s="340" t="s">
        <v>1239</v>
      </c>
      <c r="AS364" s="332">
        <v>100</v>
      </c>
      <c r="AT364" s="341">
        <v>2082954</v>
      </c>
      <c r="AU364" s="342">
        <v>79.999999332747493</v>
      </c>
      <c r="AV364" s="343">
        <v>0</v>
      </c>
      <c r="AW364" s="60"/>
      <c r="AX364" s="60">
        <v>0</v>
      </c>
      <c r="AY364" s="60">
        <v>0.01</v>
      </c>
      <c r="AZ364" s="60">
        <v>1249772.3999999999</v>
      </c>
      <c r="BA364" s="60">
        <v>44348</v>
      </c>
      <c r="BB364" s="60">
        <v>0</v>
      </c>
      <c r="BC364" s="60"/>
      <c r="BD364" s="60">
        <v>0</v>
      </c>
      <c r="BE364" s="60">
        <v>0</v>
      </c>
      <c r="BF364" s="60">
        <v>0</v>
      </c>
      <c r="BG364" s="60">
        <v>0</v>
      </c>
      <c r="BH364" s="60">
        <v>400000</v>
      </c>
      <c r="BI364" s="60">
        <v>319999.99733098998</v>
      </c>
      <c r="BJ364" s="60">
        <v>400000</v>
      </c>
      <c r="BK364" s="60">
        <v>762397.58</v>
      </c>
      <c r="BL364" s="60">
        <v>609918.05891288305</v>
      </c>
      <c r="BM364" s="60">
        <v>362397.57999999996</v>
      </c>
      <c r="BN364" s="60">
        <v>1124795.1599999999</v>
      </c>
      <c r="BO364" s="338">
        <v>899836.12049477606</v>
      </c>
      <c r="BP364" s="161">
        <v>362397.57999999996</v>
      </c>
      <c r="BQ364" s="335"/>
      <c r="BR364" s="335"/>
      <c r="BS364" s="335"/>
    </row>
    <row r="365" spans="1:74" s="49" customFormat="1" ht="64.5" outlineLevel="2" thickBot="1" x14ac:dyDescent="0.25">
      <c r="A365" s="326">
        <v>393</v>
      </c>
      <c r="B365" s="326">
        <v>13</v>
      </c>
      <c r="C365" s="327" t="s">
        <v>709</v>
      </c>
      <c r="D365" s="62" t="s">
        <v>729</v>
      </c>
      <c r="E365" s="328">
        <v>5029383</v>
      </c>
      <c r="F365" s="328" t="s">
        <v>730</v>
      </c>
      <c r="G365" s="129" t="s">
        <v>1241</v>
      </c>
      <c r="H365" s="328" t="s">
        <v>1242</v>
      </c>
      <c r="I365" s="328" t="s">
        <v>1242</v>
      </c>
      <c r="J365" s="329">
        <v>21</v>
      </c>
      <c r="K365" s="330">
        <v>796112.26</v>
      </c>
      <c r="L365" s="328"/>
      <c r="M365" s="328"/>
      <c r="N365" s="331">
        <v>0</v>
      </c>
      <c r="O365" s="59" t="s">
        <v>1349</v>
      </c>
      <c r="P365" s="151">
        <f t="shared" si="10"/>
        <v>796112.26</v>
      </c>
      <c r="Q365" s="60"/>
      <c r="R365" s="60"/>
      <c r="S365" s="60"/>
      <c r="T365" s="60"/>
      <c r="U365" s="60"/>
      <c r="V365" s="60">
        <v>796112.26</v>
      </c>
      <c r="W365" s="60"/>
      <c r="X365" s="60"/>
      <c r="Y365" s="60"/>
      <c r="Z365" s="39"/>
      <c r="AA365" s="332">
        <v>2609</v>
      </c>
      <c r="AB365" s="333" t="s">
        <v>709</v>
      </c>
      <c r="AC365" s="68" t="s">
        <v>729</v>
      </c>
      <c r="AD365" s="334">
        <v>1</v>
      </c>
      <c r="AE365" s="335">
        <v>5029383</v>
      </c>
      <c r="AF365" s="328" t="s">
        <v>730</v>
      </c>
      <c r="AG365" s="336" t="s">
        <v>1256</v>
      </c>
      <c r="AH365" s="336" t="s">
        <v>1241</v>
      </c>
      <c r="AI365" s="336"/>
      <c r="AJ365" s="336"/>
      <c r="AK365" s="337" t="s">
        <v>1224</v>
      </c>
      <c r="AL365" s="336" t="s">
        <v>1242</v>
      </c>
      <c r="AM365" s="336" t="s">
        <v>1242</v>
      </c>
      <c r="AN365" s="336" t="s">
        <v>1225</v>
      </c>
      <c r="AO365" s="336" t="s">
        <v>1226</v>
      </c>
      <c r="AP365" s="338" t="s">
        <v>1266</v>
      </c>
      <c r="AQ365" s="339">
        <v>100</v>
      </c>
      <c r="AR365" s="340" t="s">
        <v>1239</v>
      </c>
      <c r="AS365" s="332">
        <v>100</v>
      </c>
      <c r="AT365" s="341">
        <v>796112.26</v>
      </c>
      <c r="AU365" s="342">
        <v>79.999999332747493</v>
      </c>
      <c r="AV365" s="343">
        <v>0</v>
      </c>
      <c r="AW365" s="60"/>
      <c r="AX365" s="60">
        <v>0</v>
      </c>
      <c r="AY365" s="60">
        <v>0.01</v>
      </c>
      <c r="AZ365" s="60">
        <v>700000</v>
      </c>
      <c r="BA365" s="60">
        <v>44348</v>
      </c>
      <c r="BB365" s="60">
        <v>0</v>
      </c>
      <c r="BC365" s="60"/>
      <c r="BD365" s="60">
        <v>0</v>
      </c>
      <c r="BE365" s="60">
        <v>0</v>
      </c>
      <c r="BF365" s="60">
        <v>0</v>
      </c>
      <c r="BG365" s="60">
        <v>0</v>
      </c>
      <c r="BH365" s="60">
        <v>100000</v>
      </c>
      <c r="BI365" s="60">
        <v>79999.999332747495</v>
      </c>
      <c r="BJ365" s="60">
        <v>100000</v>
      </c>
      <c r="BK365" s="60">
        <v>264950.31019999995</v>
      </c>
      <c r="BL365" s="60">
        <v>211960.24639211237</v>
      </c>
      <c r="BM365" s="60">
        <v>164950.31019999995</v>
      </c>
      <c r="BN365" s="60">
        <v>429900.62039999996</v>
      </c>
      <c r="BO365" s="338">
        <v>343920.49345147732</v>
      </c>
      <c r="BP365" s="161">
        <v>164950.31020000001</v>
      </c>
      <c r="BQ365" s="335"/>
      <c r="BR365" s="335"/>
      <c r="BS365" s="335"/>
    </row>
    <row r="366" spans="1:74" s="49" customFormat="1" ht="38.25" outlineLevel="2" x14ac:dyDescent="0.2">
      <c r="A366" s="326">
        <v>394</v>
      </c>
      <c r="B366" s="326">
        <v>13</v>
      </c>
      <c r="C366" s="327" t="s">
        <v>709</v>
      </c>
      <c r="D366" s="62" t="s">
        <v>712</v>
      </c>
      <c r="E366" s="328">
        <v>5037497</v>
      </c>
      <c r="F366" s="328" t="s">
        <v>731</v>
      </c>
      <c r="G366" s="130" t="s">
        <v>1241</v>
      </c>
      <c r="H366" s="328" t="s">
        <v>1242</v>
      </c>
      <c r="I366" s="328" t="s">
        <v>1242</v>
      </c>
      <c r="J366" s="329">
        <v>21</v>
      </c>
      <c r="K366" s="330">
        <v>58491.3</v>
      </c>
      <c r="L366" s="328"/>
      <c r="M366" s="328"/>
      <c r="N366" s="331">
        <v>0</v>
      </c>
      <c r="O366" s="59" t="s">
        <v>1349</v>
      </c>
      <c r="P366" s="151">
        <f t="shared" si="10"/>
        <v>58491.3</v>
      </c>
      <c r="Q366" s="60"/>
      <c r="R366" s="60"/>
      <c r="S366" s="60"/>
      <c r="T366" s="60"/>
      <c r="U366" s="60"/>
      <c r="V366" s="60"/>
      <c r="W366" s="60">
        <v>58491.3</v>
      </c>
      <c r="X366" s="60"/>
      <c r="Y366" s="60"/>
      <c r="Z366" s="39" t="s">
        <v>1238</v>
      </c>
      <c r="AA366" s="332">
        <v>3241</v>
      </c>
      <c r="AB366" s="333" t="s">
        <v>709</v>
      </c>
      <c r="AC366" s="68" t="s">
        <v>712</v>
      </c>
      <c r="AD366" s="334">
        <v>1</v>
      </c>
      <c r="AE366" s="335">
        <v>5037497</v>
      </c>
      <c r="AF366" s="328" t="s">
        <v>731</v>
      </c>
      <c r="AG366" s="336" t="s">
        <v>1256</v>
      </c>
      <c r="AH366" s="336" t="s">
        <v>1241</v>
      </c>
      <c r="AI366" s="336"/>
      <c r="AJ366" s="336"/>
      <c r="AK366" s="337" t="s">
        <v>1224</v>
      </c>
      <c r="AL366" s="336" t="s">
        <v>1242</v>
      </c>
      <c r="AM366" s="336" t="s">
        <v>1242</v>
      </c>
      <c r="AN366" s="336" t="s">
        <v>1225</v>
      </c>
      <c r="AO366" s="336" t="s">
        <v>1226</v>
      </c>
      <c r="AP366" s="338" t="s">
        <v>1266</v>
      </c>
      <c r="AQ366" s="339">
        <v>100</v>
      </c>
      <c r="AR366" s="340" t="s">
        <v>1239</v>
      </c>
      <c r="AS366" s="332">
        <v>100</v>
      </c>
      <c r="AT366" s="341">
        <v>58491.3</v>
      </c>
      <c r="AU366" s="342">
        <v>79.999999332747493</v>
      </c>
      <c r="AV366" s="343">
        <v>0</v>
      </c>
      <c r="AW366" s="60"/>
      <c r="AX366" s="60">
        <v>0</v>
      </c>
      <c r="AY366" s="60">
        <v>58000</v>
      </c>
      <c r="AZ366" s="60">
        <v>58000</v>
      </c>
      <c r="BA366" s="60">
        <v>44165</v>
      </c>
      <c r="BB366" s="60">
        <v>0</v>
      </c>
      <c r="BC366" s="60"/>
      <c r="BD366" s="60">
        <v>0</v>
      </c>
      <c r="BE366" s="60">
        <v>0</v>
      </c>
      <c r="BF366" s="60">
        <v>0</v>
      </c>
      <c r="BG366" s="60">
        <v>0</v>
      </c>
      <c r="BH366" s="60">
        <v>40000</v>
      </c>
      <c r="BI366" s="60">
        <v>31999.999733098997</v>
      </c>
      <c r="BJ366" s="60">
        <v>40000</v>
      </c>
      <c r="BK366" s="60">
        <v>44650</v>
      </c>
      <c r="BL366" s="60">
        <v>35719.999702071756</v>
      </c>
      <c r="BM366" s="60">
        <v>4650</v>
      </c>
      <c r="BN366" s="60">
        <v>49300</v>
      </c>
      <c r="BO366" s="338">
        <v>39439.999671044512</v>
      </c>
      <c r="BP366" s="161">
        <v>4650</v>
      </c>
      <c r="BQ366" s="335"/>
      <c r="BR366" s="335"/>
      <c r="BS366" s="335"/>
    </row>
    <row r="367" spans="1:74" s="49" customFormat="1" ht="38.25" outlineLevel="2" x14ac:dyDescent="0.2">
      <c r="A367" s="326">
        <v>395</v>
      </c>
      <c r="B367" s="326">
        <v>13</v>
      </c>
      <c r="C367" s="327" t="s">
        <v>709</v>
      </c>
      <c r="D367" s="62" t="s">
        <v>712</v>
      </c>
      <c r="E367" s="328">
        <v>5037498</v>
      </c>
      <c r="F367" s="328" t="s">
        <v>732</v>
      </c>
      <c r="G367" s="328" t="s">
        <v>1241</v>
      </c>
      <c r="H367" s="328" t="s">
        <v>1242</v>
      </c>
      <c r="I367" s="328" t="s">
        <v>1242</v>
      </c>
      <c r="J367" s="329">
        <v>21</v>
      </c>
      <c r="K367" s="330">
        <v>59109.35</v>
      </c>
      <c r="L367" s="328"/>
      <c r="M367" s="328"/>
      <c r="N367" s="331">
        <v>0</v>
      </c>
      <c r="O367" s="59" t="s">
        <v>1349</v>
      </c>
      <c r="P367" s="151">
        <f t="shared" si="10"/>
        <v>59109.35</v>
      </c>
      <c r="Q367" s="60"/>
      <c r="R367" s="60"/>
      <c r="S367" s="60"/>
      <c r="T367" s="60"/>
      <c r="U367" s="60"/>
      <c r="V367" s="60"/>
      <c r="W367" s="60">
        <v>59109.35</v>
      </c>
      <c r="X367" s="60"/>
      <c r="Y367" s="60"/>
      <c r="Z367" s="39" t="s">
        <v>1238</v>
      </c>
      <c r="AA367" s="332">
        <v>3241</v>
      </c>
      <c r="AB367" s="333" t="s">
        <v>709</v>
      </c>
      <c r="AC367" s="68" t="s">
        <v>712</v>
      </c>
      <c r="AD367" s="334">
        <v>1</v>
      </c>
      <c r="AE367" s="335">
        <v>5037498</v>
      </c>
      <c r="AF367" s="328" t="s">
        <v>732</v>
      </c>
      <c r="AG367" s="336" t="s">
        <v>1256</v>
      </c>
      <c r="AH367" s="336" t="s">
        <v>1241</v>
      </c>
      <c r="AI367" s="336"/>
      <c r="AJ367" s="336"/>
      <c r="AK367" s="337" t="s">
        <v>1224</v>
      </c>
      <c r="AL367" s="336" t="s">
        <v>1242</v>
      </c>
      <c r="AM367" s="336" t="s">
        <v>1242</v>
      </c>
      <c r="AN367" s="336" t="s">
        <v>1225</v>
      </c>
      <c r="AO367" s="336" t="s">
        <v>1226</v>
      </c>
      <c r="AP367" s="338" t="s">
        <v>1266</v>
      </c>
      <c r="AQ367" s="339">
        <v>100</v>
      </c>
      <c r="AR367" s="340" t="s">
        <v>1239</v>
      </c>
      <c r="AS367" s="332">
        <v>100</v>
      </c>
      <c r="AT367" s="341">
        <v>59109.35</v>
      </c>
      <c r="AU367" s="342">
        <v>79.999999332747493</v>
      </c>
      <c r="AV367" s="343">
        <v>0</v>
      </c>
      <c r="AW367" s="60"/>
      <c r="AX367" s="60">
        <v>0</v>
      </c>
      <c r="AY367" s="60">
        <v>0</v>
      </c>
      <c r="AZ367" s="60">
        <v>59000</v>
      </c>
      <c r="BA367" s="60">
        <v>44348</v>
      </c>
      <c r="BB367" s="60">
        <v>0</v>
      </c>
      <c r="BC367" s="60"/>
      <c r="BD367" s="60">
        <v>0</v>
      </c>
      <c r="BE367" s="60">
        <v>0</v>
      </c>
      <c r="BF367" s="60">
        <v>0</v>
      </c>
      <c r="BG367" s="60">
        <v>0</v>
      </c>
      <c r="BH367" s="60">
        <v>40000</v>
      </c>
      <c r="BI367" s="60">
        <v>31999.999733098997</v>
      </c>
      <c r="BJ367" s="60">
        <v>40000</v>
      </c>
      <c r="BK367" s="60">
        <v>45075</v>
      </c>
      <c r="BL367" s="60">
        <v>36059.99969923593</v>
      </c>
      <c r="BM367" s="60">
        <v>5075</v>
      </c>
      <c r="BN367" s="60">
        <v>50150</v>
      </c>
      <c r="BO367" s="338">
        <v>40119.999665372867</v>
      </c>
      <c r="BP367" s="161">
        <v>5075</v>
      </c>
      <c r="BQ367" s="335"/>
      <c r="BR367" s="335"/>
      <c r="BS367" s="335"/>
      <c r="BT367" s="44"/>
      <c r="BU367" s="44"/>
      <c r="BV367" s="44"/>
    </row>
    <row r="368" spans="1:74" s="49" customFormat="1" ht="89.25" outlineLevel="2" x14ac:dyDescent="0.2">
      <c r="A368" s="326">
        <v>396</v>
      </c>
      <c r="B368" s="326">
        <v>13</v>
      </c>
      <c r="C368" s="327" t="s">
        <v>709</v>
      </c>
      <c r="D368" s="62" t="s">
        <v>733</v>
      </c>
      <c r="E368" s="328">
        <v>5037502</v>
      </c>
      <c r="F368" s="328" t="s">
        <v>734</v>
      </c>
      <c r="G368" s="328" t="s">
        <v>1265</v>
      </c>
      <c r="H368" s="328" t="s">
        <v>1242</v>
      </c>
      <c r="I368" s="328" t="s">
        <v>1242</v>
      </c>
      <c r="J368" s="329">
        <v>21</v>
      </c>
      <c r="K368" s="330">
        <v>1378311.26</v>
      </c>
      <c r="L368" s="328"/>
      <c r="M368" s="328"/>
      <c r="N368" s="331">
        <v>5.0000000000000001E-4</v>
      </c>
      <c r="O368" s="59" t="s">
        <v>1349</v>
      </c>
      <c r="P368" s="151">
        <f t="shared" si="10"/>
        <v>1111541.3400000001</v>
      </c>
      <c r="Q368" s="60"/>
      <c r="R368" s="60"/>
      <c r="S368" s="60"/>
      <c r="T368" s="60"/>
      <c r="U368" s="60"/>
      <c r="V368" s="60"/>
      <c r="W368" s="55">
        <v>1111541.3400000001</v>
      </c>
      <c r="X368" s="60"/>
      <c r="Y368" s="60"/>
      <c r="Z368" s="39" t="s">
        <v>1351</v>
      </c>
      <c r="AA368" s="332">
        <v>3241</v>
      </c>
      <c r="AB368" s="333" t="s">
        <v>709</v>
      </c>
      <c r="AC368" s="68" t="s">
        <v>733</v>
      </c>
      <c r="AD368" s="334">
        <v>1</v>
      </c>
      <c r="AE368" s="335">
        <v>5037502</v>
      </c>
      <c r="AF368" s="328" t="s">
        <v>734</v>
      </c>
      <c r="AG368" s="336" t="s">
        <v>1256</v>
      </c>
      <c r="AH368" s="336" t="s">
        <v>1265</v>
      </c>
      <c r="AI368" s="336"/>
      <c r="AJ368" s="336"/>
      <c r="AK368" s="337" t="s">
        <v>1224</v>
      </c>
      <c r="AL368" s="336" t="s">
        <v>1242</v>
      </c>
      <c r="AM368" s="336" t="s">
        <v>1242</v>
      </c>
      <c r="AN368" s="336" t="s">
        <v>1225</v>
      </c>
      <c r="AO368" s="336" t="s">
        <v>1226</v>
      </c>
      <c r="AP368" s="338" t="s">
        <v>1266</v>
      </c>
      <c r="AQ368" s="339">
        <v>100</v>
      </c>
      <c r="AR368" s="340" t="s">
        <v>1239</v>
      </c>
      <c r="AS368" s="332">
        <v>100</v>
      </c>
      <c r="AT368" s="341">
        <v>1378311.26</v>
      </c>
      <c r="AU368" s="342">
        <v>79.999999332747493</v>
      </c>
      <c r="AV368" s="343">
        <v>0</v>
      </c>
      <c r="AW368" s="60"/>
      <c r="AX368" s="60">
        <v>0</v>
      </c>
      <c r="AY368" s="60">
        <v>0.01</v>
      </c>
      <c r="AZ368" s="60">
        <v>1200000</v>
      </c>
      <c r="BA368" s="60">
        <v>44348</v>
      </c>
      <c r="BB368" s="60">
        <v>0</v>
      </c>
      <c r="BC368" s="60"/>
      <c r="BD368" s="60">
        <v>0</v>
      </c>
      <c r="BE368" s="60">
        <v>5.0000000000000001E-4</v>
      </c>
      <c r="BF368" s="60">
        <v>3.9999999666373749E-4</v>
      </c>
      <c r="BG368" s="60">
        <v>5.0000000000000001E-4</v>
      </c>
      <c r="BH368" s="60">
        <v>140000</v>
      </c>
      <c r="BI368" s="60">
        <v>111999.9990658465</v>
      </c>
      <c r="BJ368" s="60">
        <v>139999.99950000001</v>
      </c>
      <c r="BK368" s="60">
        <v>412597.5</v>
      </c>
      <c r="BL368" s="60">
        <v>330077.99724693282</v>
      </c>
      <c r="BM368" s="60">
        <v>272597.5</v>
      </c>
      <c r="BN368" s="60">
        <v>685195</v>
      </c>
      <c r="BO368" s="338">
        <v>548155.9954280192</v>
      </c>
      <c r="BP368" s="161">
        <v>272597.5</v>
      </c>
      <c r="BQ368" s="335"/>
      <c r="BR368" s="335"/>
      <c r="BS368" s="335"/>
      <c r="BT368" s="44"/>
      <c r="BU368" s="44"/>
      <c r="BV368" s="44"/>
    </row>
    <row r="369" spans="1:82" s="49" customFormat="1" ht="38.25" outlineLevel="2" x14ac:dyDescent="0.2">
      <c r="A369" s="326">
        <v>397</v>
      </c>
      <c r="B369" s="326">
        <v>13</v>
      </c>
      <c r="C369" s="327" t="s">
        <v>709</v>
      </c>
      <c r="D369" s="62" t="s">
        <v>721</v>
      </c>
      <c r="E369" s="328">
        <v>5037638</v>
      </c>
      <c r="F369" s="328" t="s">
        <v>735</v>
      </c>
      <c r="G369" s="328" t="s">
        <v>1241</v>
      </c>
      <c r="H369" s="326" t="s">
        <v>1242</v>
      </c>
      <c r="I369" s="326" t="s">
        <v>1242</v>
      </c>
      <c r="J369" s="347">
        <v>21</v>
      </c>
      <c r="K369" s="348">
        <v>333753.49</v>
      </c>
      <c r="L369" s="39"/>
      <c r="M369" s="39"/>
      <c r="N369" s="39">
        <v>0</v>
      </c>
      <c r="O369" s="59" t="s">
        <v>1349</v>
      </c>
      <c r="P369" s="60">
        <f t="shared" si="10"/>
        <v>333753.49</v>
      </c>
      <c r="Q369" s="60"/>
      <c r="R369" s="60"/>
      <c r="S369" s="60"/>
      <c r="T369" s="81"/>
      <c r="U369" s="60"/>
      <c r="V369" s="76"/>
      <c r="W369" s="81">
        <f>59744.69+46524.7+227484.1</f>
        <v>333753.49</v>
      </c>
      <c r="X369" s="81"/>
      <c r="Y369" s="81"/>
      <c r="Z369" s="39" t="s">
        <v>1238</v>
      </c>
      <c r="AA369" s="349">
        <v>3241</v>
      </c>
      <c r="AB369" s="350" t="s">
        <v>709</v>
      </c>
      <c r="AC369" s="68" t="s">
        <v>721</v>
      </c>
      <c r="AD369" s="351">
        <v>1</v>
      </c>
      <c r="AE369" s="352">
        <v>5037638</v>
      </c>
      <c r="AF369" s="328" t="s">
        <v>735</v>
      </c>
      <c r="AG369" s="353" t="s">
        <v>1256</v>
      </c>
      <c r="AH369" s="353" t="s">
        <v>1241</v>
      </c>
      <c r="AI369" s="353"/>
      <c r="AJ369" s="353"/>
      <c r="AK369" s="354" t="s">
        <v>1224</v>
      </c>
      <c r="AL369" s="353" t="s">
        <v>1242</v>
      </c>
      <c r="AM369" s="353" t="s">
        <v>1242</v>
      </c>
      <c r="AN369" s="353" t="s">
        <v>1225</v>
      </c>
      <c r="AO369" s="353" t="s">
        <v>1226</v>
      </c>
      <c r="AP369" s="355" t="s">
        <v>1266</v>
      </c>
      <c r="AQ369" s="356">
        <v>100</v>
      </c>
      <c r="AR369" s="357" t="s">
        <v>1239</v>
      </c>
      <c r="AS369" s="349">
        <v>100</v>
      </c>
      <c r="AT369" s="358">
        <v>333753.49</v>
      </c>
      <c r="AU369" s="359">
        <v>79.999999332747493</v>
      </c>
      <c r="AV369" s="360">
        <v>0</v>
      </c>
      <c r="AW369" s="60"/>
      <c r="AX369" s="60">
        <v>0</v>
      </c>
      <c r="AY369" s="60">
        <v>0</v>
      </c>
      <c r="AZ369" s="60">
        <v>300000</v>
      </c>
      <c r="BA369" s="60">
        <v>44348</v>
      </c>
      <c r="BB369" s="60">
        <v>0</v>
      </c>
      <c r="BC369" s="60"/>
      <c r="BD369" s="60">
        <v>0</v>
      </c>
      <c r="BE369" s="60">
        <v>0</v>
      </c>
      <c r="BF369" s="60">
        <v>0</v>
      </c>
      <c r="BG369" s="60">
        <v>0</v>
      </c>
      <c r="BH369" s="60">
        <v>40000</v>
      </c>
      <c r="BI369" s="60">
        <v>31999.999733098997</v>
      </c>
      <c r="BJ369" s="60">
        <v>40000</v>
      </c>
      <c r="BK369" s="60">
        <v>155170.16344999999</v>
      </c>
      <c r="BL369" s="60">
        <v>124136.1297246232</v>
      </c>
      <c r="BM369" s="60">
        <v>115170.16344999999</v>
      </c>
      <c r="BN369" s="60">
        <v>270340.32689999999</v>
      </c>
      <c r="BO369" s="355">
        <v>216272.25971614738</v>
      </c>
      <c r="BP369" s="162">
        <v>115170.16344999999</v>
      </c>
      <c r="BQ369" s="352"/>
      <c r="BR369" s="352"/>
      <c r="BS369" s="352"/>
      <c r="BT369" s="44"/>
      <c r="BU369" s="44"/>
      <c r="BV369" s="44"/>
    </row>
    <row r="370" spans="1:82" s="49" customFormat="1" ht="63.75" outlineLevel="2" x14ac:dyDescent="0.2">
      <c r="A370" s="326">
        <v>398</v>
      </c>
      <c r="B370" s="326">
        <v>13</v>
      </c>
      <c r="C370" s="327" t="s">
        <v>709</v>
      </c>
      <c r="D370" s="62" t="s">
        <v>712</v>
      </c>
      <c r="E370" s="328">
        <v>5038579</v>
      </c>
      <c r="F370" s="328" t="s">
        <v>736</v>
      </c>
      <c r="G370" s="328" t="s">
        <v>1241</v>
      </c>
      <c r="H370" s="328" t="s">
        <v>1242</v>
      </c>
      <c r="I370" s="328" t="s">
        <v>1242</v>
      </c>
      <c r="J370" s="329">
        <v>21</v>
      </c>
      <c r="K370" s="330">
        <v>199066</v>
      </c>
      <c r="L370" s="328"/>
      <c r="M370" s="328"/>
      <c r="N370" s="331">
        <v>0</v>
      </c>
      <c r="O370" s="59" t="s">
        <v>1349</v>
      </c>
      <c r="P370" s="151">
        <f t="shared" si="10"/>
        <v>199066</v>
      </c>
      <c r="Q370" s="60"/>
      <c r="R370" s="60"/>
      <c r="S370" s="60"/>
      <c r="T370" s="60"/>
      <c r="U370" s="60"/>
      <c r="V370" s="60"/>
      <c r="W370" s="60">
        <v>199066</v>
      </c>
      <c r="X370" s="60"/>
      <c r="Y370" s="60"/>
      <c r="Z370" s="39" t="s">
        <v>1238</v>
      </c>
      <c r="AA370" s="332">
        <v>3241</v>
      </c>
      <c r="AB370" s="333" t="s">
        <v>709</v>
      </c>
      <c r="AC370" s="68" t="s">
        <v>712</v>
      </c>
      <c r="AD370" s="334">
        <v>1</v>
      </c>
      <c r="AE370" s="335">
        <v>5038579</v>
      </c>
      <c r="AF370" s="328" t="s">
        <v>736</v>
      </c>
      <c r="AG370" s="336" t="s">
        <v>1256</v>
      </c>
      <c r="AH370" s="336" t="s">
        <v>1241</v>
      </c>
      <c r="AI370" s="336"/>
      <c r="AJ370" s="336"/>
      <c r="AK370" s="337" t="s">
        <v>1224</v>
      </c>
      <c r="AL370" s="336" t="s">
        <v>1242</v>
      </c>
      <c r="AM370" s="336" t="s">
        <v>1242</v>
      </c>
      <c r="AN370" s="336" t="s">
        <v>1225</v>
      </c>
      <c r="AO370" s="336" t="s">
        <v>1226</v>
      </c>
      <c r="AP370" s="338" t="s">
        <v>1266</v>
      </c>
      <c r="AQ370" s="339">
        <v>100</v>
      </c>
      <c r="AR370" s="340" t="s">
        <v>1239</v>
      </c>
      <c r="AS370" s="332">
        <v>100</v>
      </c>
      <c r="AT370" s="341">
        <v>199066</v>
      </c>
      <c r="AU370" s="342">
        <v>79.999999332747493</v>
      </c>
      <c r="AV370" s="343">
        <v>0</v>
      </c>
      <c r="AW370" s="60"/>
      <c r="AX370" s="60">
        <v>0</v>
      </c>
      <c r="AY370" s="60">
        <v>0</v>
      </c>
      <c r="AZ370" s="60">
        <v>180000</v>
      </c>
      <c r="BA370" s="60">
        <v>44348</v>
      </c>
      <c r="BB370" s="60">
        <v>0</v>
      </c>
      <c r="BC370" s="60"/>
      <c r="BD370" s="60">
        <v>0</v>
      </c>
      <c r="BE370" s="60">
        <v>0</v>
      </c>
      <c r="BF370" s="60">
        <v>0</v>
      </c>
      <c r="BG370" s="60">
        <v>0</v>
      </c>
      <c r="BH370" s="60">
        <v>36000</v>
      </c>
      <c r="BI370" s="60">
        <v>28799.999759789098</v>
      </c>
      <c r="BJ370" s="60">
        <v>36000</v>
      </c>
      <c r="BK370" s="60">
        <v>98621.73</v>
      </c>
      <c r="BL370" s="60">
        <v>78897.383341944034</v>
      </c>
      <c r="BM370" s="60">
        <v>62621.729999999996</v>
      </c>
      <c r="BN370" s="60">
        <v>161243.46</v>
      </c>
      <c r="BO370" s="338">
        <v>128994.76692409896</v>
      </c>
      <c r="BP370" s="161">
        <v>62621.729999999996</v>
      </c>
      <c r="BQ370" s="335"/>
      <c r="BR370" s="335"/>
      <c r="BS370" s="335"/>
      <c r="BT370" s="44"/>
      <c r="BU370" s="44"/>
      <c r="BV370" s="44"/>
    </row>
    <row r="371" spans="1:82" s="49" customFormat="1" ht="38.25" outlineLevel="2" x14ac:dyDescent="0.2">
      <c r="A371" s="326">
        <v>399</v>
      </c>
      <c r="B371" s="326">
        <v>13</v>
      </c>
      <c r="C371" s="327" t="s">
        <v>709</v>
      </c>
      <c r="D371" s="62" t="s">
        <v>716</v>
      </c>
      <c r="E371" s="328">
        <v>5038897</v>
      </c>
      <c r="F371" s="328" t="s">
        <v>737</v>
      </c>
      <c r="G371" s="328" t="s">
        <v>1241</v>
      </c>
      <c r="H371" s="328" t="s">
        <v>1242</v>
      </c>
      <c r="I371" s="328" t="s">
        <v>1242</v>
      </c>
      <c r="J371" s="329">
        <v>21</v>
      </c>
      <c r="K371" s="330">
        <v>414062.14</v>
      </c>
      <c r="L371" s="328"/>
      <c r="M371" s="328"/>
      <c r="N371" s="331">
        <v>0</v>
      </c>
      <c r="O371" s="59" t="s">
        <v>1349</v>
      </c>
      <c r="P371" s="151">
        <f t="shared" si="10"/>
        <v>414062.14</v>
      </c>
      <c r="Q371" s="60"/>
      <c r="R371" s="60"/>
      <c r="S371" s="60"/>
      <c r="T371" s="60"/>
      <c r="U371" s="60"/>
      <c r="V371" s="60"/>
      <c r="W371" s="60">
        <v>414062.14</v>
      </c>
      <c r="X371" s="60"/>
      <c r="Y371" s="60"/>
      <c r="Z371" s="39" t="s">
        <v>1238</v>
      </c>
      <c r="AA371" s="332">
        <v>3241</v>
      </c>
      <c r="AB371" s="333" t="s">
        <v>709</v>
      </c>
      <c r="AC371" s="68" t="s">
        <v>716</v>
      </c>
      <c r="AD371" s="334">
        <v>1</v>
      </c>
      <c r="AE371" s="335">
        <v>5038897</v>
      </c>
      <c r="AF371" s="328" t="s">
        <v>737</v>
      </c>
      <c r="AG371" s="336" t="s">
        <v>1256</v>
      </c>
      <c r="AH371" s="336" t="s">
        <v>1241</v>
      </c>
      <c r="AI371" s="336"/>
      <c r="AJ371" s="336"/>
      <c r="AK371" s="337" t="s">
        <v>1224</v>
      </c>
      <c r="AL371" s="336" t="s">
        <v>1242</v>
      </c>
      <c r="AM371" s="336" t="s">
        <v>1242</v>
      </c>
      <c r="AN371" s="336" t="s">
        <v>1225</v>
      </c>
      <c r="AO371" s="336" t="s">
        <v>1226</v>
      </c>
      <c r="AP371" s="338" t="s">
        <v>1266</v>
      </c>
      <c r="AQ371" s="339">
        <v>100</v>
      </c>
      <c r="AR371" s="340" t="s">
        <v>1239</v>
      </c>
      <c r="AS371" s="332">
        <v>100</v>
      </c>
      <c r="AT371" s="341">
        <v>414062.14</v>
      </c>
      <c r="AU371" s="342">
        <v>79.999999332747493</v>
      </c>
      <c r="AV371" s="343">
        <v>0</v>
      </c>
      <c r="AW371" s="60"/>
      <c r="AX371" s="60">
        <v>0</v>
      </c>
      <c r="AY371" s="60">
        <v>0.01</v>
      </c>
      <c r="AZ371" s="60">
        <v>400000</v>
      </c>
      <c r="BA371" s="60">
        <v>44348</v>
      </c>
      <c r="BB371" s="60">
        <v>0</v>
      </c>
      <c r="BC371" s="60"/>
      <c r="BD371" s="60">
        <v>0</v>
      </c>
      <c r="BE371" s="60">
        <v>0</v>
      </c>
      <c r="BF371" s="60">
        <v>0</v>
      </c>
      <c r="BG371" s="60">
        <v>0</v>
      </c>
      <c r="BH371" s="60">
        <v>75000</v>
      </c>
      <c r="BI371" s="60">
        <v>59999.999499560625</v>
      </c>
      <c r="BJ371" s="60">
        <v>75000</v>
      </c>
      <c r="BK371" s="60">
        <v>205195.16670000003</v>
      </c>
      <c r="BL371" s="60">
        <v>164156.13199083012</v>
      </c>
      <c r="BM371" s="60">
        <v>130195.16670000003</v>
      </c>
      <c r="BN371" s="60">
        <v>335390.33340000006</v>
      </c>
      <c r="BO371" s="338">
        <v>268312.26448209962</v>
      </c>
      <c r="BP371" s="161">
        <v>130195.16670000003</v>
      </c>
      <c r="BQ371" s="335"/>
      <c r="BR371" s="335"/>
      <c r="BS371" s="335"/>
      <c r="BT371" s="44"/>
      <c r="BU371" s="44"/>
      <c r="BV371" s="44"/>
      <c r="BW371" s="44"/>
    </row>
    <row r="372" spans="1:82" s="49" customFormat="1" ht="38.25" outlineLevel="2" x14ac:dyDescent="0.2">
      <c r="A372" s="326">
        <v>400</v>
      </c>
      <c r="B372" s="326">
        <v>13</v>
      </c>
      <c r="C372" s="327" t="s">
        <v>709</v>
      </c>
      <c r="D372" s="62" t="s">
        <v>131</v>
      </c>
      <c r="E372" s="328">
        <v>5040178</v>
      </c>
      <c r="F372" s="328" t="s">
        <v>738</v>
      </c>
      <c r="G372" s="328" t="s">
        <v>1352</v>
      </c>
      <c r="H372" s="328" t="s">
        <v>1242</v>
      </c>
      <c r="I372" s="328" t="s">
        <v>1242</v>
      </c>
      <c r="J372" s="329">
        <v>21</v>
      </c>
      <c r="K372" s="330">
        <v>199347.1</v>
      </c>
      <c r="L372" s="328"/>
      <c r="M372" s="328"/>
      <c r="N372" s="331">
        <v>0</v>
      </c>
      <c r="O372" s="59" t="s">
        <v>1349</v>
      </c>
      <c r="P372" s="151">
        <f t="shared" si="10"/>
        <v>199347.1</v>
      </c>
      <c r="Q372" s="60"/>
      <c r="R372" s="60"/>
      <c r="S372" s="60"/>
      <c r="T372" s="60"/>
      <c r="U372" s="60"/>
      <c r="V372" s="60"/>
      <c r="W372" s="60">
        <v>199347.1</v>
      </c>
      <c r="X372" s="60"/>
      <c r="Y372" s="60"/>
      <c r="Z372" s="39" t="s">
        <v>1353</v>
      </c>
      <c r="AA372" s="332">
        <v>3241</v>
      </c>
      <c r="AB372" s="333" t="s">
        <v>709</v>
      </c>
      <c r="AC372" s="68" t="s">
        <v>131</v>
      </c>
      <c r="AD372" s="334">
        <v>1</v>
      </c>
      <c r="AE372" s="335">
        <v>5040178</v>
      </c>
      <c r="AF372" s="328" t="s">
        <v>738</v>
      </c>
      <c r="AG372" s="336" t="s">
        <v>1256</v>
      </c>
      <c r="AH372" s="336" t="s">
        <v>1241</v>
      </c>
      <c r="AI372" s="336"/>
      <c r="AJ372" s="336"/>
      <c r="AK372" s="337" t="s">
        <v>1224</v>
      </c>
      <c r="AL372" s="336" t="s">
        <v>1242</v>
      </c>
      <c r="AM372" s="336" t="s">
        <v>1242</v>
      </c>
      <c r="AN372" s="336" t="s">
        <v>1225</v>
      </c>
      <c r="AO372" s="336" t="s">
        <v>1226</v>
      </c>
      <c r="AP372" s="338" t="s">
        <v>1266</v>
      </c>
      <c r="AQ372" s="339">
        <v>100</v>
      </c>
      <c r="AR372" s="340" t="s">
        <v>1239</v>
      </c>
      <c r="AS372" s="332">
        <v>100</v>
      </c>
      <c r="AT372" s="341">
        <v>199347.1</v>
      </c>
      <c r="AU372" s="342">
        <v>79.999999332747493</v>
      </c>
      <c r="AV372" s="343">
        <v>0</v>
      </c>
      <c r="AW372" s="60"/>
      <c r="AX372" s="60">
        <v>0</v>
      </c>
      <c r="AY372" s="60">
        <v>0.01</v>
      </c>
      <c r="AZ372" s="60">
        <v>180000</v>
      </c>
      <c r="BA372" s="60">
        <v>44348</v>
      </c>
      <c r="BB372" s="60">
        <v>0</v>
      </c>
      <c r="BC372" s="60"/>
      <c r="BD372" s="60">
        <v>0</v>
      </c>
      <c r="BE372" s="60">
        <v>0</v>
      </c>
      <c r="BF372" s="60">
        <v>0</v>
      </c>
      <c r="BG372" s="60">
        <v>0</v>
      </c>
      <c r="BH372" s="60">
        <v>40000</v>
      </c>
      <c r="BI372" s="60">
        <v>31999.999733098997</v>
      </c>
      <c r="BJ372" s="60">
        <v>40000</v>
      </c>
      <c r="BK372" s="60">
        <v>100735.57550000001</v>
      </c>
      <c r="BL372" s="60">
        <v>80588.459727839348</v>
      </c>
      <c r="BM372" s="60">
        <v>60735.575500000006</v>
      </c>
      <c r="BN372" s="60">
        <v>161471.15100000001</v>
      </c>
      <c r="BO372" s="338">
        <v>129176.91972257971</v>
      </c>
      <c r="BP372" s="161">
        <v>60735.575500000006</v>
      </c>
      <c r="BQ372" s="335"/>
      <c r="BR372" s="335"/>
      <c r="BS372" s="335"/>
      <c r="BT372" s="44"/>
      <c r="BU372" s="44"/>
      <c r="BV372" s="44"/>
      <c r="BW372" s="44"/>
      <c r="BX372" s="44"/>
      <c r="BY372" s="44"/>
      <c r="BZ372" s="44"/>
      <c r="CA372" s="44"/>
      <c r="CB372" s="44"/>
      <c r="CC372" s="44"/>
      <c r="CD372" s="44"/>
    </row>
  </sheetData>
  <mergeCells count="1">
    <mergeCell ref="P5:Y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F30A1-6484-4DD6-A022-C31A15938389}">
  <dimension ref="A1:AI108"/>
  <sheetViews>
    <sheetView zoomScaleNormal="100" workbookViewId="0">
      <pane ySplit="7" topLeftCell="A89" activePane="bottomLeft" state="frozen"/>
      <selection pane="bottomLeft" activeCell="A99" sqref="A99"/>
    </sheetView>
  </sheetViews>
  <sheetFormatPr defaultRowHeight="12" x14ac:dyDescent="0.25"/>
  <cols>
    <col min="1" max="1" width="7.7109375" style="8" customWidth="1"/>
    <col min="2" max="2" width="8.5703125" style="9" hidden="1" customWidth="1"/>
    <col min="3" max="3" width="12" style="8" customWidth="1"/>
    <col min="4" max="4" width="23.140625" style="10" customWidth="1"/>
    <col min="5" max="5" width="11.28515625" style="8" bestFit="1" customWidth="1"/>
    <col min="6" max="6" width="56.7109375" style="11" customWidth="1"/>
    <col min="7" max="7" width="10" style="8" hidden="1" customWidth="1"/>
    <col min="8" max="8" width="8.140625" style="8" hidden="1" customWidth="1"/>
    <col min="9" max="9" width="15.7109375" style="12" hidden="1" customWidth="1"/>
    <col min="10" max="10" width="17" style="13" customWidth="1"/>
    <col min="11" max="11" width="14.140625" style="366" customWidth="1"/>
    <col min="12" max="18" width="12.85546875" style="12" customWidth="1"/>
    <col min="19" max="19" width="12.85546875" style="14" customWidth="1"/>
    <col min="20" max="20" width="12.85546875" style="12" customWidth="1"/>
    <col min="21" max="21" width="17.28515625" style="11" hidden="1" customWidth="1"/>
    <col min="22" max="22" width="9.140625" style="11" hidden="1" customWidth="1"/>
    <col min="23" max="23" width="57.140625" style="15" hidden="1" customWidth="1"/>
    <col min="24" max="24" width="9.140625" style="11" hidden="1" customWidth="1"/>
    <col min="25" max="25" width="0" style="11" hidden="1" customWidth="1"/>
    <col min="26" max="26" width="17.5703125" style="11" hidden="1" customWidth="1"/>
    <col min="27" max="30" width="9.140625" style="11" hidden="1" customWidth="1"/>
    <col min="31" max="31" width="16.28515625" style="11" hidden="1" customWidth="1"/>
    <col min="32" max="32" width="14.85546875" style="11" customWidth="1"/>
    <col min="33" max="33" width="12.85546875" style="11" hidden="1" customWidth="1"/>
    <col min="34" max="34" width="16" style="11" customWidth="1"/>
    <col min="35" max="35" width="9.140625" style="11"/>
    <col min="36" max="36" width="17.7109375" style="11" customWidth="1"/>
    <col min="37" max="16384" width="9.140625" style="11"/>
  </cols>
  <sheetData>
    <row r="1" spans="1:35" ht="15.75" x14ac:dyDescent="0.25">
      <c r="F1" s="392"/>
      <c r="J1" s="392" t="s">
        <v>1354</v>
      </c>
    </row>
    <row r="3" spans="1:35" s="2" customFormat="1" ht="15" customHeight="1" x14ac:dyDescent="0.25">
      <c r="A3" s="1"/>
      <c r="G3" s="3"/>
      <c r="H3" s="3"/>
      <c r="I3" s="3"/>
      <c r="J3" s="399" t="s">
        <v>30</v>
      </c>
      <c r="K3" s="400">
        <f t="shared" ref="K3:AH3" si="0">COUNTIF(K8:K98,"&gt;0")</f>
        <v>91</v>
      </c>
      <c r="L3" s="400">
        <f t="shared" si="0"/>
        <v>3</v>
      </c>
      <c r="M3" s="400">
        <f t="shared" si="0"/>
        <v>8</v>
      </c>
      <c r="N3" s="400">
        <f t="shared" si="0"/>
        <v>14</v>
      </c>
      <c r="O3" s="400">
        <f t="shared" si="0"/>
        <v>3</v>
      </c>
      <c r="P3" s="400">
        <f t="shared" si="0"/>
        <v>11</v>
      </c>
      <c r="Q3" s="400">
        <f t="shared" si="0"/>
        <v>60</v>
      </c>
      <c r="R3" s="400">
        <f t="shared" si="0"/>
        <v>0</v>
      </c>
      <c r="S3" s="400">
        <f t="shared" si="0"/>
        <v>0</v>
      </c>
      <c r="T3" s="400">
        <f t="shared" si="0"/>
        <v>19</v>
      </c>
      <c r="U3" s="400">
        <f t="shared" si="0"/>
        <v>0</v>
      </c>
      <c r="V3" s="400">
        <f t="shared" si="0"/>
        <v>89</v>
      </c>
      <c r="W3" s="400">
        <f t="shared" si="0"/>
        <v>0</v>
      </c>
      <c r="X3" s="400">
        <f t="shared" si="0"/>
        <v>0</v>
      </c>
      <c r="Y3" s="400">
        <f t="shared" si="0"/>
        <v>89</v>
      </c>
      <c r="Z3" s="400">
        <f t="shared" si="0"/>
        <v>0</v>
      </c>
      <c r="AA3" s="400">
        <f t="shared" si="0"/>
        <v>4</v>
      </c>
      <c r="AB3" s="400">
        <f t="shared" si="0"/>
        <v>0</v>
      </c>
      <c r="AC3" s="400">
        <f t="shared" si="0"/>
        <v>0</v>
      </c>
      <c r="AD3" s="400">
        <f t="shared" si="0"/>
        <v>0</v>
      </c>
      <c r="AE3" s="400">
        <f t="shared" si="0"/>
        <v>89</v>
      </c>
      <c r="AF3" s="400">
        <f t="shared" si="0"/>
        <v>43</v>
      </c>
      <c r="AG3" s="400">
        <f t="shared" si="0"/>
        <v>25</v>
      </c>
      <c r="AH3" s="400">
        <f t="shared" si="0"/>
        <v>90</v>
      </c>
      <c r="AI3" s="3"/>
    </row>
    <row r="4" spans="1:35" s="3" customFormat="1" ht="15" customHeight="1" x14ac:dyDescent="0.25">
      <c r="J4" s="402" t="s">
        <v>31</v>
      </c>
      <c r="K4" s="403">
        <f t="shared" ref="K4:R4" si="1">K5/$K$5</f>
        <v>1</v>
      </c>
      <c r="L4" s="402">
        <f t="shared" si="1"/>
        <v>0.22125199601322662</v>
      </c>
      <c r="M4" s="402">
        <f t="shared" si="1"/>
        <v>0.14506032210889869</v>
      </c>
      <c r="N4" s="402">
        <f t="shared" si="1"/>
        <v>0.15032142062798706</v>
      </c>
      <c r="O4" s="402">
        <f t="shared" si="1"/>
        <v>5.4214284777578427E-2</v>
      </c>
      <c r="P4" s="402">
        <f t="shared" si="1"/>
        <v>3.5110296458042825E-2</v>
      </c>
      <c r="Q4" s="402">
        <f t="shared" si="1"/>
        <v>0.35738069233605158</v>
      </c>
      <c r="R4" s="402">
        <f t="shared" si="1"/>
        <v>0</v>
      </c>
      <c r="S4" s="402"/>
      <c r="T4" s="402">
        <f>T5/$K$5</f>
        <v>3.6660987678214775E-2</v>
      </c>
      <c r="U4" s="361"/>
      <c r="V4" s="361"/>
      <c r="W4" s="363"/>
      <c r="X4" s="365"/>
      <c r="Y4" s="365"/>
      <c r="Z4" s="365"/>
      <c r="AA4" s="365"/>
      <c r="AB4" s="365"/>
      <c r="AC4" s="365"/>
      <c r="AD4" s="365"/>
      <c r="AE4" s="365"/>
      <c r="AF4" s="402"/>
      <c r="AG4" s="402"/>
      <c r="AH4" s="402"/>
      <c r="AI4" s="2"/>
    </row>
    <row r="5" spans="1:35" s="2" customFormat="1" ht="15" customHeight="1" x14ac:dyDescent="0.25">
      <c r="A5" s="1"/>
      <c r="G5" s="3"/>
      <c r="H5" s="3"/>
      <c r="I5" s="3"/>
      <c r="J5" s="401" t="s">
        <v>32</v>
      </c>
      <c r="K5" s="404">
        <f t="shared" ref="K5:R5" si="2">SUM(K8:K98)</f>
        <v>213833159.42580646</v>
      </c>
      <c r="L5" s="401">
        <f t="shared" si="2"/>
        <v>47311013.336774185</v>
      </c>
      <c r="M5" s="401">
        <f t="shared" si="2"/>
        <v>31018706.983870968</v>
      </c>
      <c r="N5" s="401">
        <f t="shared" si="2"/>
        <v>32143704.302258071</v>
      </c>
      <c r="O5" s="401">
        <f t="shared" si="2"/>
        <v>11592811.800000001</v>
      </c>
      <c r="P5" s="401">
        <f t="shared" si="2"/>
        <v>7507745.6200000001</v>
      </c>
      <c r="Q5" s="401">
        <f t="shared" si="2"/>
        <v>76419842.560000002</v>
      </c>
      <c r="R5" s="401">
        <f t="shared" si="2"/>
        <v>0</v>
      </c>
      <c r="S5" s="401"/>
      <c r="T5" s="401">
        <f>SUM(T8:T98)</f>
        <v>7839334.8229032261</v>
      </c>
      <c r="U5" s="361"/>
      <c r="V5" s="362"/>
      <c r="W5" s="363"/>
      <c r="X5" s="364"/>
      <c r="Y5" s="364"/>
      <c r="Z5" s="364"/>
      <c r="AA5" s="364"/>
      <c r="AB5" s="364"/>
      <c r="AC5" s="364"/>
      <c r="AD5" s="364"/>
      <c r="AE5" s="364"/>
      <c r="AF5" s="401">
        <f>SUM(AF8:AF98)</f>
        <v>136882026.84730998</v>
      </c>
      <c r="AG5" s="401">
        <f>SUM(AG8:AG98)</f>
        <v>86710546.269999996</v>
      </c>
      <c r="AH5" s="401">
        <f>SUM(AH8:AH98)</f>
        <v>191212889.70564598</v>
      </c>
      <c r="AI5" s="5"/>
    </row>
    <row r="6" spans="1:35" s="2" customFormat="1" ht="15" x14ac:dyDescent="0.25">
      <c r="A6" s="1"/>
      <c r="G6" s="3"/>
      <c r="H6" s="3"/>
      <c r="I6" s="3"/>
      <c r="K6" s="466" t="s">
        <v>33</v>
      </c>
      <c r="L6" s="467"/>
      <c r="M6" s="467"/>
      <c r="N6" s="467"/>
      <c r="O6" s="467"/>
      <c r="P6" s="467"/>
      <c r="Q6" s="467"/>
      <c r="R6" s="467"/>
      <c r="S6" s="467"/>
      <c r="T6" s="468"/>
      <c r="U6" s="361"/>
      <c r="V6" s="362"/>
      <c r="W6" s="363"/>
      <c r="X6" s="364"/>
      <c r="Y6" s="364"/>
      <c r="Z6" s="364"/>
      <c r="AA6" s="364"/>
      <c r="AB6" s="364"/>
      <c r="AC6" s="364"/>
      <c r="AD6" s="364"/>
      <c r="AE6" s="364"/>
      <c r="AI6" s="5"/>
    </row>
    <row r="7" spans="1:35" s="5" customFormat="1" ht="65.25" customHeight="1" x14ac:dyDescent="0.25">
      <c r="A7" s="405" t="s">
        <v>34</v>
      </c>
      <c r="B7" s="405" t="s">
        <v>1178</v>
      </c>
      <c r="C7" s="405" t="s">
        <v>35</v>
      </c>
      <c r="D7" s="405" t="s">
        <v>36</v>
      </c>
      <c r="E7" s="405" t="s">
        <v>37</v>
      </c>
      <c r="F7" s="405" t="s">
        <v>38</v>
      </c>
      <c r="G7" s="405" t="s">
        <v>1180</v>
      </c>
      <c r="H7" s="405" t="s">
        <v>1355</v>
      </c>
      <c r="I7" s="405" t="s">
        <v>1356</v>
      </c>
      <c r="J7" s="405" t="s">
        <v>39</v>
      </c>
      <c r="K7" s="405" t="s">
        <v>40</v>
      </c>
      <c r="L7" s="405" t="s">
        <v>8</v>
      </c>
      <c r="M7" s="405" t="s">
        <v>9</v>
      </c>
      <c r="N7" s="405" t="s">
        <v>10</v>
      </c>
      <c r="O7" s="405" t="s">
        <v>11</v>
      </c>
      <c r="P7" s="405" t="s">
        <v>12</v>
      </c>
      <c r="Q7" s="405" t="s">
        <v>13</v>
      </c>
      <c r="R7" s="405" t="s">
        <v>1357</v>
      </c>
      <c r="S7" s="405" t="s">
        <v>15</v>
      </c>
      <c r="T7" s="405" t="s">
        <v>16</v>
      </c>
      <c r="U7" s="437" t="s">
        <v>1188</v>
      </c>
      <c r="V7" s="438" t="s">
        <v>1178</v>
      </c>
      <c r="W7" s="438" t="s">
        <v>35</v>
      </c>
      <c r="X7" s="438" t="s">
        <v>1179</v>
      </c>
      <c r="Y7" s="405" t="s">
        <v>37</v>
      </c>
      <c r="Z7" s="405" t="s">
        <v>1191</v>
      </c>
      <c r="AA7" s="438" t="s">
        <v>1180</v>
      </c>
      <c r="AB7" s="438" t="s">
        <v>1181</v>
      </c>
      <c r="AC7" s="438" t="s">
        <v>1182</v>
      </c>
      <c r="AD7" s="438" t="s">
        <v>1355</v>
      </c>
      <c r="AE7" s="405" t="s">
        <v>1184</v>
      </c>
      <c r="AF7" s="405" t="s">
        <v>6</v>
      </c>
      <c r="AG7" s="405" t="s">
        <v>1186</v>
      </c>
      <c r="AH7" s="405" t="s">
        <v>1217</v>
      </c>
      <c r="AI7" s="6"/>
    </row>
    <row r="8" spans="1:35" s="6" customFormat="1" ht="40.5" customHeight="1" x14ac:dyDescent="0.25">
      <c r="A8" s="406">
        <v>1</v>
      </c>
      <c r="B8" s="439">
        <v>2</v>
      </c>
      <c r="C8" s="407" t="s">
        <v>41</v>
      </c>
      <c r="D8" s="408" t="s">
        <v>42</v>
      </c>
      <c r="E8" s="406">
        <v>5003713</v>
      </c>
      <c r="F8" s="408" t="s">
        <v>43</v>
      </c>
      <c r="G8" s="440" t="s">
        <v>1241</v>
      </c>
      <c r="H8" s="440" t="s">
        <v>1358</v>
      </c>
      <c r="I8" s="441">
        <v>8997941.6999999993</v>
      </c>
      <c r="J8" s="407" t="s">
        <v>44</v>
      </c>
      <c r="K8" s="442">
        <f t="shared" ref="K8:K40" si="3">SUM(L8:T8)</f>
        <v>7321243.3138709674</v>
      </c>
      <c r="L8" s="443"/>
      <c r="M8" s="444">
        <f>8148991.06/1.24</f>
        <v>6571766.9838709673</v>
      </c>
      <c r="N8" s="444"/>
      <c r="O8" s="443"/>
      <c r="P8" s="443"/>
      <c r="Q8" s="443"/>
      <c r="R8" s="443"/>
      <c r="S8" s="412"/>
      <c r="T8" s="410">
        <f>848950.64-99474.31</f>
        <v>749476.33000000007</v>
      </c>
      <c r="U8" s="416" t="s">
        <v>1359</v>
      </c>
      <c r="V8" s="445">
        <v>2</v>
      </c>
      <c r="W8" s="446" t="s">
        <v>1360</v>
      </c>
      <c r="X8" s="446" t="s">
        <v>42</v>
      </c>
      <c r="Y8" s="447">
        <v>5003713</v>
      </c>
      <c r="Z8" s="447" t="s">
        <v>43</v>
      </c>
      <c r="AA8" s="447" t="s">
        <v>1241</v>
      </c>
      <c r="AB8" s="447" t="s">
        <v>1242</v>
      </c>
      <c r="AC8" s="447" t="s">
        <v>1242</v>
      </c>
      <c r="AD8" s="447" t="s">
        <v>1358</v>
      </c>
      <c r="AE8" s="447">
        <v>8997941.6999999993</v>
      </c>
      <c r="AF8" s="447">
        <v>8662941.6999999993</v>
      </c>
      <c r="AG8" s="447">
        <v>5683689.71</v>
      </c>
      <c r="AH8" s="447">
        <v>8662941.6999999993</v>
      </c>
      <c r="AI8" s="7"/>
    </row>
    <row r="9" spans="1:35" s="7" customFormat="1" ht="47.25" customHeight="1" x14ac:dyDescent="0.25">
      <c r="A9" s="406">
        <v>2</v>
      </c>
      <c r="B9" s="439">
        <v>2</v>
      </c>
      <c r="C9" s="407" t="s">
        <v>41</v>
      </c>
      <c r="D9" s="414" t="s">
        <v>45</v>
      </c>
      <c r="E9" s="406">
        <v>5003792</v>
      </c>
      <c r="F9" s="414" t="s">
        <v>46</v>
      </c>
      <c r="G9" s="406" t="s">
        <v>1241</v>
      </c>
      <c r="H9" s="406" t="s">
        <v>1358</v>
      </c>
      <c r="I9" s="441">
        <v>44238095.020000003</v>
      </c>
      <c r="J9" s="415" t="s">
        <v>47</v>
      </c>
      <c r="K9" s="442">
        <f t="shared" si="3"/>
        <v>46180056.689999998</v>
      </c>
      <c r="L9" s="444">
        <v>43084285.549999997</v>
      </c>
      <c r="M9" s="443"/>
      <c r="N9" s="443"/>
      <c r="O9" s="443"/>
      <c r="P9" s="443"/>
      <c r="Q9" s="443"/>
      <c r="R9" s="443"/>
      <c r="S9" s="412"/>
      <c r="T9" s="410">
        <v>3095771.14</v>
      </c>
      <c r="U9" s="416" t="s">
        <v>1361</v>
      </c>
      <c r="V9" s="445">
        <v>2</v>
      </c>
      <c r="W9" s="446" t="s">
        <v>1360</v>
      </c>
      <c r="X9" s="446" t="s">
        <v>45</v>
      </c>
      <c r="Y9" s="447">
        <v>5003792</v>
      </c>
      <c r="Z9" s="447" t="s">
        <v>46</v>
      </c>
      <c r="AA9" s="447" t="s">
        <v>1241</v>
      </c>
      <c r="AB9" s="447" t="s">
        <v>1242</v>
      </c>
      <c r="AC9" s="447" t="s">
        <v>1242</v>
      </c>
      <c r="AD9" s="447" t="s">
        <v>1358</v>
      </c>
      <c r="AE9" s="447">
        <v>44238095.020000003</v>
      </c>
      <c r="AF9" s="447">
        <v>44238095.020000003</v>
      </c>
      <c r="AG9" s="447">
        <v>39185413.060000002</v>
      </c>
      <c r="AH9" s="447">
        <v>44238095</v>
      </c>
    </row>
    <row r="10" spans="1:35" s="7" customFormat="1" ht="40.5" customHeight="1" x14ac:dyDescent="0.25">
      <c r="A10" s="406">
        <v>3</v>
      </c>
      <c r="B10" s="439">
        <v>2</v>
      </c>
      <c r="C10" s="407" t="s">
        <v>41</v>
      </c>
      <c r="D10" s="414" t="s">
        <v>48</v>
      </c>
      <c r="E10" s="406">
        <v>5001537</v>
      </c>
      <c r="F10" s="414" t="s">
        <v>49</v>
      </c>
      <c r="G10" s="406" t="s">
        <v>1241</v>
      </c>
      <c r="H10" s="406" t="s">
        <v>1362</v>
      </c>
      <c r="I10" s="441">
        <v>1176749.3</v>
      </c>
      <c r="J10" s="415" t="s">
        <v>50</v>
      </c>
      <c r="K10" s="442">
        <f t="shared" si="3"/>
        <v>1197100</v>
      </c>
      <c r="L10" s="443"/>
      <c r="M10" s="443"/>
      <c r="N10" s="443"/>
      <c r="O10" s="443"/>
      <c r="P10" s="443"/>
      <c r="Q10" s="444">
        <v>1197100</v>
      </c>
      <c r="R10" s="443"/>
      <c r="S10" s="412"/>
      <c r="T10" s="412"/>
      <c r="U10" s="416" t="s">
        <v>1363</v>
      </c>
      <c r="V10" s="445">
        <v>2</v>
      </c>
      <c r="W10" s="446" t="s">
        <v>1360</v>
      </c>
      <c r="X10" s="446" t="s">
        <v>48</v>
      </c>
      <c r="Y10" s="447">
        <v>5001537</v>
      </c>
      <c r="Z10" s="447" t="s">
        <v>49</v>
      </c>
      <c r="AA10" s="447" t="s">
        <v>1241</v>
      </c>
      <c r="AB10" s="447" t="s">
        <v>1242</v>
      </c>
      <c r="AC10" s="447" t="s">
        <v>1242</v>
      </c>
      <c r="AD10" s="447" t="s">
        <v>1362</v>
      </c>
      <c r="AE10" s="447">
        <v>1176749.3</v>
      </c>
      <c r="AF10" s="447">
        <v>1176749.3</v>
      </c>
      <c r="AG10" s="447"/>
      <c r="AH10" s="447">
        <v>1176749.3</v>
      </c>
    </row>
    <row r="11" spans="1:35" s="7" customFormat="1" ht="40.5" customHeight="1" x14ac:dyDescent="0.25">
      <c r="A11" s="406">
        <v>4</v>
      </c>
      <c r="B11" s="439">
        <v>2</v>
      </c>
      <c r="C11" s="407" t="s">
        <v>41</v>
      </c>
      <c r="D11" s="414" t="s">
        <v>51</v>
      </c>
      <c r="E11" s="406">
        <v>5001567</v>
      </c>
      <c r="F11" s="414" t="s">
        <v>52</v>
      </c>
      <c r="G11" s="406" t="s">
        <v>1241</v>
      </c>
      <c r="H11" s="406" t="s">
        <v>1362</v>
      </c>
      <c r="I11" s="441">
        <v>1209666.1000000001</v>
      </c>
      <c r="J11" s="415" t="s">
        <v>50</v>
      </c>
      <c r="K11" s="442">
        <f t="shared" si="3"/>
        <v>1209666.1000000001</v>
      </c>
      <c r="L11" s="443"/>
      <c r="M11" s="443"/>
      <c r="N11" s="443"/>
      <c r="O11" s="443"/>
      <c r="P11" s="443"/>
      <c r="Q11" s="444">
        <v>1209666.1000000001</v>
      </c>
      <c r="R11" s="443"/>
      <c r="S11" s="412"/>
      <c r="T11" s="412"/>
      <c r="U11" s="416" t="s">
        <v>1364</v>
      </c>
      <c r="V11" s="445">
        <v>2</v>
      </c>
      <c r="W11" s="446" t="s">
        <v>1360</v>
      </c>
      <c r="X11" s="446" t="s">
        <v>51</v>
      </c>
      <c r="Y11" s="447">
        <v>5001567</v>
      </c>
      <c r="Z11" s="447" t="s">
        <v>52</v>
      </c>
      <c r="AA11" s="447" t="s">
        <v>1241</v>
      </c>
      <c r="AB11" s="447" t="s">
        <v>1242</v>
      </c>
      <c r="AC11" s="447" t="s">
        <v>1242</v>
      </c>
      <c r="AD11" s="447" t="s">
        <v>1362</v>
      </c>
      <c r="AE11" s="447">
        <v>1209666.1000000001</v>
      </c>
      <c r="AF11" s="447">
        <v>1196362.06</v>
      </c>
      <c r="AG11" s="447"/>
      <c r="AH11" s="447">
        <v>1196362.06</v>
      </c>
    </row>
    <row r="12" spans="1:35" s="7" customFormat="1" ht="40.5" customHeight="1" x14ac:dyDescent="0.25">
      <c r="A12" s="406">
        <v>5</v>
      </c>
      <c r="B12" s="439">
        <v>2</v>
      </c>
      <c r="C12" s="407" t="s">
        <v>41</v>
      </c>
      <c r="D12" s="414" t="s">
        <v>53</v>
      </c>
      <c r="E12" s="406">
        <v>5001434</v>
      </c>
      <c r="F12" s="414" t="s">
        <v>54</v>
      </c>
      <c r="G12" s="406" t="s">
        <v>1241</v>
      </c>
      <c r="H12" s="406" t="s">
        <v>1362</v>
      </c>
      <c r="I12" s="441">
        <v>1431053</v>
      </c>
      <c r="J12" s="415" t="s">
        <v>55</v>
      </c>
      <c r="K12" s="442">
        <f t="shared" si="3"/>
        <v>1431053</v>
      </c>
      <c r="L12" s="443"/>
      <c r="M12" s="443"/>
      <c r="N12" s="443"/>
      <c r="O12" s="443"/>
      <c r="P12" s="443"/>
      <c r="Q12" s="444">
        <v>1431053</v>
      </c>
      <c r="R12" s="443"/>
      <c r="S12" s="412"/>
      <c r="T12" s="412"/>
      <c r="U12" s="416" t="s">
        <v>1365</v>
      </c>
      <c r="V12" s="445">
        <v>2</v>
      </c>
      <c r="W12" s="446" t="s">
        <v>1360</v>
      </c>
      <c r="X12" s="446" t="s">
        <v>53</v>
      </c>
      <c r="Y12" s="447">
        <v>5001434</v>
      </c>
      <c r="Z12" s="447" t="s">
        <v>54</v>
      </c>
      <c r="AA12" s="447" t="s">
        <v>1241</v>
      </c>
      <c r="AB12" s="447" t="s">
        <v>1242</v>
      </c>
      <c r="AC12" s="447" t="s">
        <v>1242</v>
      </c>
      <c r="AD12" s="447" t="s">
        <v>1362</v>
      </c>
      <c r="AE12" s="447">
        <v>1431053</v>
      </c>
      <c r="AF12" s="447">
        <v>1431053</v>
      </c>
      <c r="AG12" s="447"/>
      <c r="AH12" s="447">
        <v>1431053</v>
      </c>
    </row>
    <row r="13" spans="1:35" s="7" customFormat="1" ht="40.5" customHeight="1" x14ac:dyDescent="0.25">
      <c r="A13" s="406">
        <v>6</v>
      </c>
      <c r="B13" s="439">
        <v>2</v>
      </c>
      <c r="C13" s="407" t="s">
        <v>41</v>
      </c>
      <c r="D13" s="414" t="s">
        <v>56</v>
      </c>
      <c r="E13" s="406">
        <v>5001572</v>
      </c>
      <c r="F13" s="414" t="s">
        <v>57</v>
      </c>
      <c r="G13" s="406" t="s">
        <v>1241</v>
      </c>
      <c r="H13" s="406" t="s">
        <v>1362</v>
      </c>
      <c r="I13" s="441">
        <v>1499800</v>
      </c>
      <c r="J13" s="415" t="s">
        <v>58</v>
      </c>
      <c r="K13" s="442">
        <f t="shared" si="3"/>
        <v>1499800</v>
      </c>
      <c r="L13" s="443"/>
      <c r="M13" s="443"/>
      <c r="N13" s="443"/>
      <c r="O13" s="443"/>
      <c r="P13" s="443"/>
      <c r="Q13" s="444">
        <v>1499800</v>
      </c>
      <c r="R13" s="443"/>
      <c r="S13" s="412"/>
      <c r="T13" s="412"/>
      <c r="U13" s="416" t="s">
        <v>1366</v>
      </c>
      <c r="V13" s="445">
        <v>2</v>
      </c>
      <c r="W13" s="446" t="s">
        <v>1360</v>
      </c>
      <c r="X13" s="446" t="s">
        <v>56</v>
      </c>
      <c r="Y13" s="447">
        <v>5001572</v>
      </c>
      <c r="Z13" s="447" t="s">
        <v>57</v>
      </c>
      <c r="AA13" s="447" t="s">
        <v>1241</v>
      </c>
      <c r="AB13" s="447" t="s">
        <v>1242</v>
      </c>
      <c r="AC13" s="447" t="s">
        <v>1242</v>
      </c>
      <c r="AD13" s="447" t="s">
        <v>1362</v>
      </c>
      <c r="AE13" s="447">
        <v>1499800</v>
      </c>
      <c r="AF13" s="447">
        <v>1399770</v>
      </c>
      <c r="AG13" s="447"/>
      <c r="AH13" s="447">
        <v>1399770</v>
      </c>
    </row>
    <row r="14" spans="1:35" s="7" customFormat="1" ht="40.5" customHeight="1" x14ac:dyDescent="0.25">
      <c r="A14" s="406">
        <v>7</v>
      </c>
      <c r="B14" s="439">
        <v>2</v>
      </c>
      <c r="C14" s="407" t="s">
        <v>41</v>
      </c>
      <c r="D14" s="414" t="s">
        <v>59</v>
      </c>
      <c r="E14" s="406">
        <v>5007751</v>
      </c>
      <c r="F14" s="414" t="s">
        <v>60</v>
      </c>
      <c r="G14" s="406" t="s">
        <v>510</v>
      </c>
      <c r="H14" s="406" t="s">
        <v>1358</v>
      </c>
      <c r="I14" s="441">
        <v>8575481.2799999993</v>
      </c>
      <c r="J14" s="415" t="s">
        <v>61</v>
      </c>
      <c r="K14" s="442">
        <f t="shared" si="3"/>
        <v>7081719.6622580644</v>
      </c>
      <c r="L14" s="444"/>
      <c r="M14" s="444"/>
      <c r="N14" s="444">
        <f>7713068.5/1.24</f>
        <v>6220216.5322580645</v>
      </c>
      <c r="O14" s="444"/>
      <c r="P14" s="444"/>
      <c r="Q14" s="444"/>
      <c r="R14" s="444"/>
      <c r="S14" s="411"/>
      <c r="T14" s="444">
        <v>861503.13</v>
      </c>
      <c r="U14" s="416" t="s">
        <v>1367</v>
      </c>
      <c r="V14" s="445">
        <v>2</v>
      </c>
      <c r="W14" s="446" t="s">
        <v>1360</v>
      </c>
      <c r="X14" s="446" t="s">
        <v>59</v>
      </c>
      <c r="Y14" s="447">
        <v>5007751</v>
      </c>
      <c r="Z14" s="447" t="s">
        <v>60</v>
      </c>
      <c r="AA14" s="447" t="s">
        <v>510</v>
      </c>
      <c r="AB14" s="447" t="s">
        <v>1242</v>
      </c>
      <c r="AC14" s="447" t="s">
        <v>1311</v>
      </c>
      <c r="AD14" s="447" t="s">
        <v>1358</v>
      </c>
      <c r="AE14" s="447">
        <v>8575481.2799999993</v>
      </c>
      <c r="AF14" s="447">
        <v>7713068.5</v>
      </c>
      <c r="AG14" s="447">
        <v>3018397.56</v>
      </c>
      <c r="AH14" s="447">
        <v>7218397.5600000005</v>
      </c>
    </row>
    <row r="15" spans="1:35" s="7" customFormat="1" ht="40.5" customHeight="1" x14ac:dyDescent="0.25">
      <c r="A15" s="406">
        <v>8</v>
      </c>
      <c r="B15" s="439">
        <v>2</v>
      </c>
      <c r="C15" s="407" t="s">
        <v>41</v>
      </c>
      <c r="D15" s="414" t="s">
        <v>62</v>
      </c>
      <c r="E15" s="406">
        <v>5001656</v>
      </c>
      <c r="F15" s="414" t="s">
        <v>63</v>
      </c>
      <c r="G15" s="406" t="s">
        <v>1241</v>
      </c>
      <c r="H15" s="406" t="s">
        <v>1362</v>
      </c>
      <c r="I15" s="441">
        <v>938122</v>
      </c>
      <c r="J15" s="415" t="s">
        <v>55</v>
      </c>
      <c r="K15" s="442">
        <f t="shared" si="3"/>
        <v>938122</v>
      </c>
      <c r="L15" s="444"/>
      <c r="M15" s="444"/>
      <c r="N15" s="444"/>
      <c r="O15" s="444"/>
      <c r="P15" s="444"/>
      <c r="Q15" s="444">
        <v>938122</v>
      </c>
      <c r="R15" s="444"/>
      <c r="S15" s="411"/>
      <c r="T15" s="444"/>
      <c r="U15" s="416" t="s">
        <v>1368</v>
      </c>
      <c r="V15" s="445">
        <v>2</v>
      </c>
      <c r="W15" s="446" t="s">
        <v>1360</v>
      </c>
      <c r="X15" s="446" t="s">
        <v>62</v>
      </c>
      <c r="Y15" s="447">
        <v>5001656</v>
      </c>
      <c r="Z15" s="447" t="s">
        <v>63</v>
      </c>
      <c r="AA15" s="447" t="s">
        <v>1241</v>
      </c>
      <c r="AB15" s="447" t="s">
        <v>1242</v>
      </c>
      <c r="AC15" s="447" t="s">
        <v>1242</v>
      </c>
      <c r="AD15" s="447" t="s">
        <v>1362</v>
      </c>
      <c r="AE15" s="447">
        <v>938122</v>
      </c>
      <c r="AF15" s="447">
        <v>938122</v>
      </c>
      <c r="AG15" s="447"/>
      <c r="AH15" s="447">
        <v>938122</v>
      </c>
    </row>
    <row r="16" spans="1:35" s="7" customFormat="1" ht="40.5" customHeight="1" x14ac:dyDescent="0.25">
      <c r="A16" s="406">
        <v>9</v>
      </c>
      <c r="B16" s="439">
        <v>2</v>
      </c>
      <c r="C16" s="407" t="s">
        <v>41</v>
      </c>
      <c r="D16" s="414" t="s">
        <v>64</v>
      </c>
      <c r="E16" s="406">
        <v>5001756</v>
      </c>
      <c r="F16" s="414" t="s">
        <v>65</v>
      </c>
      <c r="G16" s="406" t="s">
        <v>1241</v>
      </c>
      <c r="H16" s="406" t="s">
        <v>1362</v>
      </c>
      <c r="I16" s="448">
        <v>1467863.57</v>
      </c>
      <c r="J16" s="415" t="s">
        <v>50</v>
      </c>
      <c r="K16" s="442">
        <f t="shared" si="3"/>
        <v>1469480</v>
      </c>
      <c r="L16" s="444"/>
      <c r="M16" s="444"/>
      <c r="N16" s="444"/>
      <c r="O16" s="444"/>
      <c r="P16" s="444"/>
      <c r="Q16" s="444">
        <v>1469480</v>
      </c>
      <c r="R16" s="444"/>
      <c r="S16" s="411"/>
      <c r="T16" s="444"/>
      <c r="U16" s="416" t="s">
        <v>1369</v>
      </c>
      <c r="V16" s="445">
        <v>2</v>
      </c>
      <c r="W16" s="446" t="s">
        <v>1360</v>
      </c>
      <c r="X16" s="446" t="s">
        <v>64</v>
      </c>
      <c r="Y16" s="447">
        <v>5001756</v>
      </c>
      <c r="Z16" s="447" t="s">
        <v>65</v>
      </c>
      <c r="AA16" s="447" t="s">
        <v>1241</v>
      </c>
      <c r="AB16" s="447" t="s">
        <v>1242</v>
      </c>
      <c r="AC16" s="447" t="s">
        <v>1242</v>
      </c>
      <c r="AD16" s="447" t="s">
        <v>1362</v>
      </c>
      <c r="AE16" s="447">
        <v>1497818.7949689999</v>
      </c>
      <c r="AF16" s="447">
        <v>0</v>
      </c>
      <c r="AG16" s="447"/>
      <c r="AH16" s="447">
        <v>1469480</v>
      </c>
    </row>
    <row r="17" spans="1:34" s="7" customFormat="1" ht="40.5" customHeight="1" x14ac:dyDescent="0.25">
      <c r="A17" s="406">
        <v>10</v>
      </c>
      <c r="B17" s="439">
        <v>2</v>
      </c>
      <c r="C17" s="407" t="s">
        <v>41</v>
      </c>
      <c r="D17" s="414" t="s">
        <v>66</v>
      </c>
      <c r="E17" s="406">
        <v>5001322</v>
      </c>
      <c r="F17" s="414" t="s">
        <v>67</v>
      </c>
      <c r="G17" s="406" t="s">
        <v>1241</v>
      </c>
      <c r="H17" s="406" t="s">
        <v>1362</v>
      </c>
      <c r="I17" s="441">
        <v>1442025</v>
      </c>
      <c r="J17" s="415" t="s">
        <v>50</v>
      </c>
      <c r="K17" s="442">
        <f t="shared" si="3"/>
        <v>1450000</v>
      </c>
      <c r="L17" s="444"/>
      <c r="M17" s="444"/>
      <c r="N17" s="444"/>
      <c r="O17" s="444"/>
      <c r="P17" s="444">
        <v>1450000</v>
      </c>
      <c r="Q17" s="444"/>
      <c r="R17" s="444"/>
      <c r="S17" s="411"/>
      <c r="T17" s="444"/>
      <c r="U17" s="416" t="s">
        <v>1370</v>
      </c>
      <c r="V17" s="445">
        <v>2</v>
      </c>
      <c r="W17" s="446" t="s">
        <v>1360</v>
      </c>
      <c r="X17" s="446" t="s">
        <v>66</v>
      </c>
      <c r="Y17" s="447">
        <v>5001322</v>
      </c>
      <c r="Z17" s="447" t="s">
        <v>67</v>
      </c>
      <c r="AA17" s="447" t="s">
        <v>1241</v>
      </c>
      <c r="AB17" s="447" t="s">
        <v>1242</v>
      </c>
      <c r="AC17" s="447" t="s">
        <v>1242</v>
      </c>
      <c r="AD17" s="447" t="s">
        <v>1362</v>
      </c>
      <c r="AE17" s="447">
        <v>1442025</v>
      </c>
      <c r="AF17" s="447">
        <v>585551.53566000005</v>
      </c>
      <c r="AG17" s="447">
        <v>154326.88</v>
      </c>
      <c r="AH17" s="447">
        <v>585551.53555999999</v>
      </c>
    </row>
    <row r="18" spans="1:34" s="7" customFormat="1" ht="40.5" customHeight="1" x14ac:dyDescent="0.25">
      <c r="A18" s="406">
        <v>11</v>
      </c>
      <c r="B18" s="439">
        <v>2</v>
      </c>
      <c r="C18" s="407" t="s">
        <v>41</v>
      </c>
      <c r="D18" s="414" t="s">
        <v>68</v>
      </c>
      <c r="E18" s="406">
        <v>5001709</v>
      </c>
      <c r="F18" s="414" t="s">
        <v>69</v>
      </c>
      <c r="G18" s="406" t="s">
        <v>1241</v>
      </c>
      <c r="H18" s="406" t="s">
        <v>1362</v>
      </c>
      <c r="I18" s="441">
        <v>1126356.83</v>
      </c>
      <c r="J18" s="415" t="s">
        <v>70</v>
      </c>
      <c r="K18" s="442">
        <f t="shared" si="3"/>
        <v>1126356.83</v>
      </c>
      <c r="L18" s="444"/>
      <c r="M18" s="444"/>
      <c r="N18" s="444"/>
      <c r="O18" s="444"/>
      <c r="P18" s="444"/>
      <c r="Q18" s="444">
        <v>1126356.83</v>
      </c>
      <c r="R18" s="444"/>
      <c r="S18" s="411"/>
      <c r="T18" s="444"/>
      <c r="U18" s="416" t="s">
        <v>1371</v>
      </c>
      <c r="V18" s="445">
        <v>2</v>
      </c>
      <c r="W18" s="446" t="s">
        <v>1360</v>
      </c>
      <c r="X18" s="446" t="s">
        <v>68</v>
      </c>
      <c r="Y18" s="447">
        <v>5001709</v>
      </c>
      <c r="Z18" s="447" t="s">
        <v>69</v>
      </c>
      <c r="AA18" s="447" t="s">
        <v>1241</v>
      </c>
      <c r="AB18" s="447" t="s">
        <v>1242</v>
      </c>
      <c r="AC18" s="447" t="s">
        <v>1242</v>
      </c>
      <c r="AD18" s="447" t="s">
        <v>1362</v>
      </c>
      <c r="AE18" s="447">
        <v>1126356.83</v>
      </c>
      <c r="AF18" s="447">
        <v>1126356.83</v>
      </c>
      <c r="AG18" s="447"/>
      <c r="AH18" s="447">
        <v>1126356.83</v>
      </c>
    </row>
    <row r="19" spans="1:34" s="7" customFormat="1" ht="40.5" customHeight="1" x14ac:dyDescent="0.25">
      <c r="A19" s="406">
        <v>12</v>
      </c>
      <c r="B19" s="439">
        <v>2</v>
      </c>
      <c r="C19" s="407" t="s">
        <v>41</v>
      </c>
      <c r="D19" s="414" t="s">
        <v>71</v>
      </c>
      <c r="E19" s="406">
        <v>5001050</v>
      </c>
      <c r="F19" s="414" t="s">
        <v>72</v>
      </c>
      <c r="G19" s="406" t="s">
        <v>1241</v>
      </c>
      <c r="H19" s="406" t="s">
        <v>1362</v>
      </c>
      <c r="I19" s="448">
        <v>1407478</v>
      </c>
      <c r="J19" s="415" t="s">
        <v>70</v>
      </c>
      <c r="K19" s="442">
        <f t="shared" si="3"/>
        <v>1407478</v>
      </c>
      <c r="L19" s="444"/>
      <c r="M19" s="444"/>
      <c r="N19" s="444"/>
      <c r="O19" s="444"/>
      <c r="P19" s="444"/>
      <c r="Q19" s="444">
        <v>1407478</v>
      </c>
      <c r="R19" s="444"/>
      <c r="S19" s="411"/>
      <c r="T19" s="444"/>
      <c r="U19" s="416" t="s">
        <v>1372</v>
      </c>
      <c r="V19" s="445">
        <v>2</v>
      </c>
      <c r="W19" s="446" t="s">
        <v>1360</v>
      </c>
      <c r="X19" s="446" t="s">
        <v>71</v>
      </c>
      <c r="Y19" s="447">
        <v>5001050</v>
      </c>
      <c r="Z19" s="447" t="s">
        <v>72</v>
      </c>
      <c r="AA19" s="447" t="s">
        <v>1241</v>
      </c>
      <c r="AB19" s="447" t="s">
        <v>1242</v>
      </c>
      <c r="AC19" s="447" t="s">
        <v>1242</v>
      </c>
      <c r="AD19" s="447" t="s">
        <v>1362</v>
      </c>
      <c r="AE19" s="447">
        <v>1465237</v>
      </c>
      <c r="AF19" s="447">
        <v>0</v>
      </c>
      <c r="AG19" s="447"/>
      <c r="AH19" s="447">
        <v>1450000</v>
      </c>
    </row>
    <row r="20" spans="1:34" s="7" customFormat="1" ht="40.5" customHeight="1" x14ac:dyDescent="0.25">
      <c r="A20" s="406">
        <v>13</v>
      </c>
      <c r="B20" s="439">
        <v>2</v>
      </c>
      <c r="C20" s="407" t="s">
        <v>41</v>
      </c>
      <c r="D20" s="414" t="s">
        <v>73</v>
      </c>
      <c r="E20" s="406">
        <v>5001718</v>
      </c>
      <c r="F20" s="414" t="s">
        <v>74</v>
      </c>
      <c r="G20" s="406" t="s">
        <v>1241</v>
      </c>
      <c r="H20" s="406" t="s">
        <v>1362</v>
      </c>
      <c r="I20" s="441">
        <v>1183643.9550000001</v>
      </c>
      <c r="J20" s="415" t="s">
        <v>70</v>
      </c>
      <c r="K20" s="442">
        <f t="shared" si="3"/>
        <v>1190190</v>
      </c>
      <c r="L20" s="444"/>
      <c r="M20" s="444"/>
      <c r="N20" s="444"/>
      <c r="O20" s="444"/>
      <c r="P20" s="444"/>
      <c r="Q20" s="444">
        <v>1190190</v>
      </c>
      <c r="R20" s="444"/>
      <c r="S20" s="411"/>
      <c r="T20" s="444"/>
      <c r="U20" s="416" t="s">
        <v>1373</v>
      </c>
      <c r="V20" s="445">
        <v>2</v>
      </c>
      <c r="W20" s="446" t="s">
        <v>1360</v>
      </c>
      <c r="X20" s="446" t="s">
        <v>73</v>
      </c>
      <c r="Y20" s="447">
        <v>5001718</v>
      </c>
      <c r="Z20" s="447" t="s">
        <v>74</v>
      </c>
      <c r="AA20" s="447" t="s">
        <v>1241</v>
      </c>
      <c r="AB20" s="447" t="s">
        <v>1242</v>
      </c>
      <c r="AC20" s="447" t="s">
        <v>1242</v>
      </c>
      <c r="AD20" s="447" t="s">
        <v>1362</v>
      </c>
      <c r="AE20" s="447">
        <v>1183643.9550000001</v>
      </c>
      <c r="AF20" s="447">
        <v>1124461.75725</v>
      </c>
      <c r="AG20" s="447">
        <v>250000</v>
      </c>
      <c r="AH20" s="447">
        <v>1124461.75725</v>
      </c>
    </row>
    <row r="21" spans="1:34" s="7" customFormat="1" ht="40.5" customHeight="1" x14ac:dyDescent="0.25">
      <c r="A21" s="406">
        <v>14</v>
      </c>
      <c r="B21" s="439">
        <v>2</v>
      </c>
      <c r="C21" s="407" t="s">
        <v>41</v>
      </c>
      <c r="D21" s="414" t="s">
        <v>75</v>
      </c>
      <c r="E21" s="406">
        <v>5001600</v>
      </c>
      <c r="F21" s="414" t="s">
        <v>76</v>
      </c>
      <c r="G21" s="406" t="s">
        <v>1241</v>
      </c>
      <c r="H21" s="406" t="s">
        <v>1362</v>
      </c>
      <c r="I21" s="441">
        <v>765669</v>
      </c>
      <c r="J21" s="415" t="s">
        <v>77</v>
      </c>
      <c r="K21" s="442">
        <f t="shared" si="3"/>
        <v>765669</v>
      </c>
      <c r="L21" s="444"/>
      <c r="M21" s="444"/>
      <c r="N21" s="444"/>
      <c r="O21" s="444"/>
      <c r="P21" s="444"/>
      <c r="Q21" s="444">
        <v>765669</v>
      </c>
      <c r="R21" s="444"/>
      <c r="S21" s="411"/>
      <c r="T21" s="444"/>
      <c r="U21" s="416" t="s">
        <v>1374</v>
      </c>
      <c r="V21" s="445">
        <v>2</v>
      </c>
      <c r="W21" s="446" t="s">
        <v>1360</v>
      </c>
      <c r="X21" s="446" t="s">
        <v>75</v>
      </c>
      <c r="Y21" s="447">
        <v>5001600</v>
      </c>
      <c r="Z21" s="447" t="s">
        <v>76</v>
      </c>
      <c r="AA21" s="447" t="s">
        <v>1241</v>
      </c>
      <c r="AB21" s="447" t="s">
        <v>1242</v>
      </c>
      <c r="AC21" s="447" t="s">
        <v>1242</v>
      </c>
      <c r="AD21" s="447" t="s">
        <v>1362</v>
      </c>
      <c r="AE21" s="447">
        <v>765669</v>
      </c>
      <c r="AF21" s="447">
        <v>765669</v>
      </c>
      <c r="AG21" s="447"/>
      <c r="AH21" s="447">
        <v>765669</v>
      </c>
    </row>
    <row r="22" spans="1:34" s="7" customFormat="1" ht="40.5" customHeight="1" x14ac:dyDescent="0.25">
      <c r="A22" s="406">
        <v>15</v>
      </c>
      <c r="B22" s="439">
        <v>2</v>
      </c>
      <c r="C22" s="407" t="s">
        <v>41</v>
      </c>
      <c r="D22" s="414" t="s">
        <v>78</v>
      </c>
      <c r="E22" s="406">
        <v>5001342</v>
      </c>
      <c r="F22" s="414" t="s">
        <v>79</v>
      </c>
      <c r="G22" s="406" t="s">
        <v>1241</v>
      </c>
      <c r="H22" s="406" t="s">
        <v>1362</v>
      </c>
      <c r="I22" s="441">
        <v>1496500</v>
      </c>
      <c r="J22" s="415" t="s">
        <v>80</v>
      </c>
      <c r="K22" s="442">
        <f t="shared" si="3"/>
        <v>1496500</v>
      </c>
      <c r="L22" s="444"/>
      <c r="M22" s="444"/>
      <c r="N22" s="444"/>
      <c r="O22" s="444"/>
      <c r="P22" s="444"/>
      <c r="Q22" s="444">
        <v>1496500</v>
      </c>
      <c r="R22" s="444"/>
      <c r="S22" s="411"/>
      <c r="T22" s="444"/>
      <c r="U22" s="416" t="s">
        <v>1375</v>
      </c>
      <c r="V22" s="445">
        <v>2</v>
      </c>
      <c r="W22" s="446" t="s">
        <v>1360</v>
      </c>
      <c r="X22" s="446" t="s">
        <v>78</v>
      </c>
      <c r="Y22" s="447">
        <v>5001342</v>
      </c>
      <c r="Z22" s="447" t="s">
        <v>79</v>
      </c>
      <c r="AA22" s="447" t="s">
        <v>1241</v>
      </c>
      <c r="AB22" s="447" t="s">
        <v>1242</v>
      </c>
      <c r="AC22" s="447" t="s">
        <v>1242</v>
      </c>
      <c r="AD22" s="447" t="s">
        <v>1362</v>
      </c>
      <c r="AE22" s="447">
        <v>1496500</v>
      </c>
      <c r="AF22" s="447">
        <v>0</v>
      </c>
      <c r="AG22" s="447"/>
      <c r="AH22" s="447">
        <v>1400000</v>
      </c>
    </row>
    <row r="23" spans="1:34" s="7" customFormat="1" ht="40.5" customHeight="1" x14ac:dyDescent="0.25">
      <c r="A23" s="406">
        <v>16</v>
      </c>
      <c r="B23" s="439">
        <v>2</v>
      </c>
      <c r="C23" s="407" t="s">
        <v>41</v>
      </c>
      <c r="D23" s="414" t="s">
        <v>81</v>
      </c>
      <c r="E23" s="406">
        <v>5001632</v>
      </c>
      <c r="F23" s="414" t="s">
        <v>82</v>
      </c>
      <c r="G23" s="406" t="s">
        <v>1241</v>
      </c>
      <c r="H23" s="406" t="s">
        <v>1362</v>
      </c>
      <c r="I23" s="441">
        <v>1308105.0625199999</v>
      </c>
      <c r="J23" s="415" t="s">
        <v>70</v>
      </c>
      <c r="K23" s="442">
        <f t="shared" si="3"/>
        <v>1316850</v>
      </c>
      <c r="L23" s="444"/>
      <c r="M23" s="444"/>
      <c r="N23" s="444"/>
      <c r="O23" s="444"/>
      <c r="P23" s="444"/>
      <c r="Q23" s="444">
        <v>1316850</v>
      </c>
      <c r="R23" s="444"/>
      <c r="S23" s="411"/>
      <c r="T23" s="444"/>
      <c r="U23" s="416" t="s">
        <v>1376</v>
      </c>
      <c r="V23" s="445">
        <v>2</v>
      </c>
      <c r="W23" s="446" t="s">
        <v>1360</v>
      </c>
      <c r="X23" s="446" t="s">
        <v>81</v>
      </c>
      <c r="Y23" s="447">
        <v>5001632</v>
      </c>
      <c r="Z23" s="447" t="s">
        <v>82</v>
      </c>
      <c r="AA23" s="447" t="s">
        <v>1241</v>
      </c>
      <c r="AB23" s="447" t="s">
        <v>1242</v>
      </c>
      <c r="AC23" s="447" t="s">
        <v>1242</v>
      </c>
      <c r="AD23" s="447" t="s">
        <v>1362</v>
      </c>
      <c r="AE23" s="447">
        <v>1308105.0625199999</v>
      </c>
      <c r="AF23" s="447">
        <v>1308105.0625199999</v>
      </c>
      <c r="AG23" s="447"/>
      <c r="AH23" s="447">
        <v>1308105.0625199999</v>
      </c>
    </row>
    <row r="24" spans="1:34" s="7" customFormat="1" ht="40.5" customHeight="1" x14ac:dyDescent="0.25">
      <c r="A24" s="406">
        <v>17</v>
      </c>
      <c r="B24" s="439">
        <v>2</v>
      </c>
      <c r="C24" s="407" t="s">
        <v>41</v>
      </c>
      <c r="D24" s="414" t="s">
        <v>83</v>
      </c>
      <c r="E24" s="406">
        <v>5001670</v>
      </c>
      <c r="F24" s="414" t="s">
        <v>84</v>
      </c>
      <c r="G24" s="406" t="s">
        <v>1377</v>
      </c>
      <c r="H24" s="406" t="s">
        <v>1362</v>
      </c>
      <c r="I24" s="441">
        <v>1498500</v>
      </c>
      <c r="J24" s="415" t="s">
        <v>55</v>
      </c>
      <c r="K24" s="442">
        <f t="shared" si="3"/>
        <v>1498500</v>
      </c>
      <c r="L24" s="444"/>
      <c r="M24" s="444"/>
      <c r="N24" s="444"/>
      <c r="O24" s="444"/>
      <c r="P24" s="444"/>
      <c r="Q24" s="444">
        <v>1498500</v>
      </c>
      <c r="R24" s="444"/>
      <c r="S24" s="411"/>
      <c r="T24" s="444"/>
      <c r="U24" s="416" t="s">
        <v>1378</v>
      </c>
      <c r="V24" s="445">
        <v>2</v>
      </c>
      <c r="W24" s="446" t="s">
        <v>1360</v>
      </c>
      <c r="X24" s="446" t="s">
        <v>83</v>
      </c>
      <c r="Y24" s="447">
        <v>5001670</v>
      </c>
      <c r="Z24" s="447" t="s">
        <v>84</v>
      </c>
      <c r="AA24" s="447" t="s">
        <v>1377</v>
      </c>
      <c r="AB24" s="447" t="s">
        <v>1242</v>
      </c>
      <c r="AC24" s="447" t="s">
        <v>1242</v>
      </c>
      <c r="AD24" s="447" t="s">
        <v>1362</v>
      </c>
      <c r="AE24" s="447">
        <v>1498500</v>
      </c>
      <c r="AF24" s="447">
        <v>1419770</v>
      </c>
      <c r="AG24" s="447"/>
      <c r="AH24" s="447">
        <v>1419770</v>
      </c>
    </row>
    <row r="25" spans="1:34" s="7" customFormat="1" ht="40.5" customHeight="1" x14ac:dyDescent="0.25">
      <c r="A25" s="406">
        <v>18</v>
      </c>
      <c r="B25" s="439">
        <v>2</v>
      </c>
      <c r="C25" s="407" t="s">
        <v>41</v>
      </c>
      <c r="D25" s="414" t="s">
        <v>85</v>
      </c>
      <c r="E25" s="406">
        <v>5001714</v>
      </c>
      <c r="F25" s="414" t="s">
        <v>86</v>
      </c>
      <c r="G25" s="406" t="s">
        <v>1241</v>
      </c>
      <c r="H25" s="406" t="s">
        <v>1362</v>
      </c>
      <c r="I25" s="441">
        <v>855811</v>
      </c>
      <c r="J25" s="415" t="s">
        <v>77</v>
      </c>
      <c r="K25" s="442">
        <f t="shared" si="3"/>
        <v>855811</v>
      </c>
      <c r="L25" s="444"/>
      <c r="M25" s="444"/>
      <c r="N25" s="444"/>
      <c r="O25" s="444"/>
      <c r="P25" s="444"/>
      <c r="Q25" s="444">
        <v>855811</v>
      </c>
      <c r="R25" s="444"/>
      <c r="S25" s="411"/>
      <c r="T25" s="444"/>
      <c r="U25" s="416" t="s">
        <v>1379</v>
      </c>
      <c r="V25" s="445">
        <v>2</v>
      </c>
      <c r="W25" s="446" t="s">
        <v>1360</v>
      </c>
      <c r="X25" s="446" t="s">
        <v>85</v>
      </c>
      <c r="Y25" s="447">
        <v>5001714</v>
      </c>
      <c r="Z25" s="447" t="s">
        <v>86</v>
      </c>
      <c r="AA25" s="447" t="s">
        <v>1241</v>
      </c>
      <c r="AB25" s="447" t="s">
        <v>1242</v>
      </c>
      <c r="AC25" s="447" t="s">
        <v>1242</v>
      </c>
      <c r="AD25" s="447" t="s">
        <v>1362</v>
      </c>
      <c r="AE25" s="447">
        <v>855811</v>
      </c>
      <c r="AF25" s="447">
        <v>821245</v>
      </c>
      <c r="AG25" s="447"/>
      <c r="AH25" s="447">
        <v>855811</v>
      </c>
    </row>
    <row r="26" spans="1:34" s="7" customFormat="1" ht="40.5" customHeight="1" x14ac:dyDescent="0.25">
      <c r="A26" s="406">
        <v>19</v>
      </c>
      <c r="B26" s="439">
        <v>2</v>
      </c>
      <c r="C26" s="407" t="s">
        <v>41</v>
      </c>
      <c r="D26" s="414" t="s">
        <v>87</v>
      </c>
      <c r="E26" s="406">
        <v>5001786</v>
      </c>
      <c r="F26" s="414" t="s">
        <v>88</v>
      </c>
      <c r="G26" s="406" t="s">
        <v>1241</v>
      </c>
      <c r="H26" s="406" t="s">
        <v>1362</v>
      </c>
      <c r="I26" s="441">
        <v>1407770</v>
      </c>
      <c r="J26" s="415" t="s">
        <v>77</v>
      </c>
      <c r="K26" s="442">
        <f t="shared" si="3"/>
        <v>1407770</v>
      </c>
      <c r="L26" s="444"/>
      <c r="M26" s="444"/>
      <c r="N26" s="444"/>
      <c r="O26" s="444"/>
      <c r="P26" s="444"/>
      <c r="Q26" s="444">
        <v>1407770</v>
      </c>
      <c r="R26" s="444"/>
      <c r="S26" s="411"/>
      <c r="T26" s="444"/>
      <c r="U26" s="416" t="s">
        <v>1380</v>
      </c>
      <c r="V26" s="445">
        <v>2</v>
      </c>
      <c r="W26" s="446" t="s">
        <v>1360</v>
      </c>
      <c r="X26" s="446" t="s">
        <v>87</v>
      </c>
      <c r="Y26" s="447">
        <v>5001786</v>
      </c>
      <c r="Z26" s="447" t="s">
        <v>88</v>
      </c>
      <c r="AA26" s="447" t="s">
        <v>1241</v>
      </c>
      <c r="AB26" s="447" t="s">
        <v>1242</v>
      </c>
      <c r="AC26" s="447" t="s">
        <v>1242</v>
      </c>
      <c r="AD26" s="447" t="s">
        <v>1362</v>
      </c>
      <c r="AE26" s="447">
        <v>1407770</v>
      </c>
      <c r="AF26" s="447">
        <v>0</v>
      </c>
      <c r="AG26" s="447"/>
      <c r="AH26" s="447">
        <v>1407770</v>
      </c>
    </row>
    <row r="27" spans="1:34" s="7" customFormat="1" ht="40.5" customHeight="1" x14ac:dyDescent="0.25">
      <c r="A27" s="406">
        <v>20</v>
      </c>
      <c r="B27" s="439">
        <v>2</v>
      </c>
      <c r="C27" s="407" t="s">
        <v>41</v>
      </c>
      <c r="D27" s="414" t="s">
        <v>89</v>
      </c>
      <c r="E27" s="406">
        <v>5001510</v>
      </c>
      <c r="F27" s="414" t="s">
        <v>90</v>
      </c>
      <c r="G27" s="406" t="s">
        <v>1241</v>
      </c>
      <c r="H27" s="406" t="s">
        <v>1362</v>
      </c>
      <c r="I27" s="441">
        <v>1499537.32</v>
      </c>
      <c r="J27" s="415" t="s">
        <v>47</v>
      </c>
      <c r="K27" s="442">
        <f t="shared" si="3"/>
        <v>1580000</v>
      </c>
      <c r="L27" s="444"/>
      <c r="M27" s="444"/>
      <c r="N27" s="444"/>
      <c r="O27" s="444"/>
      <c r="P27" s="444"/>
      <c r="Q27" s="444">
        <v>1580000</v>
      </c>
      <c r="R27" s="444"/>
      <c r="S27" s="411"/>
      <c r="T27" s="444"/>
      <c r="U27" s="416" t="s">
        <v>1381</v>
      </c>
      <c r="V27" s="445">
        <v>2</v>
      </c>
      <c r="W27" s="446" t="s">
        <v>1360</v>
      </c>
      <c r="X27" s="446" t="s">
        <v>89</v>
      </c>
      <c r="Y27" s="447">
        <v>5001510</v>
      </c>
      <c r="Z27" s="447" t="s">
        <v>90</v>
      </c>
      <c r="AA27" s="447" t="s">
        <v>1241</v>
      </c>
      <c r="AB27" s="447" t="s">
        <v>1242</v>
      </c>
      <c r="AC27" s="447" t="s">
        <v>1242</v>
      </c>
      <c r="AD27" s="447" t="s">
        <v>1362</v>
      </c>
      <c r="AE27" s="447">
        <v>1499537.32</v>
      </c>
      <c r="AF27" s="447">
        <v>1499320</v>
      </c>
      <c r="AG27" s="447">
        <v>710827.19</v>
      </c>
      <c r="AH27" s="447">
        <v>1499320</v>
      </c>
    </row>
    <row r="28" spans="1:34" s="7" customFormat="1" ht="40.5" customHeight="1" x14ac:dyDescent="0.25">
      <c r="A28" s="406">
        <v>21</v>
      </c>
      <c r="B28" s="439">
        <v>2</v>
      </c>
      <c r="C28" s="407" t="s">
        <v>41</v>
      </c>
      <c r="D28" s="414" t="s">
        <v>89</v>
      </c>
      <c r="E28" s="406">
        <v>5110553</v>
      </c>
      <c r="F28" s="414" t="s">
        <v>1700</v>
      </c>
      <c r="G28" s="406" t="s">
        <v>1241</v>
      </c>
      <c r="H28" s="406" t="s">
        <v>1362</v>
      </c>
      <c r="I28" s="441">
        <v>1499537.32</v>
      </c>
      <c r="J28" s="415" t="s">
        <v>47</v>
      </c>
      <c r="K28" s="442">
        <v>1350000</v>
      </c>
      <c r="L28" s="444"/>
      <c r="M28" s="444"/>
      <c r="N28" s="444">
        <v>1350000</v>
      </c>
      <c r="O28" s="444"/>
      <c r="P28" s="444"/>
      <c r="Q28" s="444"/>
      <c r="R28" s="444"/>
      <c r="S28" s="411"/>
      <c r="T28" s="444"/>
      <c r="U28" s="416" t="s">
        <v>1381</v>
      </c>
      <c r="V28" s="445">
        <v>2</v>
      </c>
      <c r="W28" s="446" t="s">
        <v>1360</v>
      </c>
      <c r="X28" s="446" t="s">
        <v>89</v>
      </c>
      <c r="Y28" s="447">
        <v>5001510</v>
      </c>
      <c r="Z28" s="447" t="s">
        <v>90</v>
      </c>
      <c r="AA28" s="447" t="s">
        <v>1241</v>
      </c>
      <c r="AB28" s="447" t="s">
        <v>1242</v>
      </c>
      <c r="AC28" s="447" t="s">
        <v>1242</v>
      </c>
      <c r="AD28" s="447" t="s">
        <v>1362</v>
      </c>
      <c r="AE28" s="447">
        <v>1499537.32</v>
      </c>
      <c r="AF28" s="447"/>
      <c r="AG28" s="447">
        <v>710827.19</v>
      </c>
      <c r="AH28" s="447"/>
    </row>
    <row r="29" spans="1:34" s="7" customFormat="1" ht="40.5" customHeight="1" x14ac:dyDescent="0.25">
      <c r="A29" s="406">
        <v>22</v>
      </c>
      <c r="B29" s="439">
        <v>2</v>
      </c>
      <c r="C29" s="407" t="s">
        <v>41</v>
      </c>
      <c r="D29" s="414" t="s">
        <v>91</v>
      </c>
      <c r="E29" s="406">
        <v>5001464</v>
      </c>
      <c r="F29" s="414" t="s">
        <v>92</v>
      </c>
      <c r="G29" s="406" t="s">
        <v>510</v>
      </c>
      <c r="H29" s="406" t="s">
        <v>1362</v>
      </c>
      <c r="I29" s="441">
        <v>1495000</v>
      </c>
      <c r="J29" s="415" t="s">
        <v>93</v>
      </c>
      <c r="K29" s="442">
        <f t="shared" si="3"/>
        <v>1495000</v>
      </c>
      <c r="L29" s="444"/>
      <c r="M29" s="444"/>
      <c r="N29" s="444"/>
      <c r="O29" s="444"/>
      <c r="P29" s="444"/>
      <c r="Q29" s="444">
        <v>1495000</v>
      </c>
      <c r="R29" s="444"/>
      <c r="S29" s="411"/>
      <c r="T29" s="444"/>
      <c r="U29" s="416" t="s">
        <v>1382</v>
      </c>
      <c r="V29" s="445">
        <v>2</v>
      </c>
      <c r="W29" s="446" t="s">
        <v>1360</v>
      </c>
      <c r="X29" s="446" t="s">
        <v>91</v>
      </c>
      <c r="Y29" s="447">
        <v>5001464</v>
      </c>
      <c r="Z29" s="447" t="s">
        <v>92</v>
      </c>
      <c r="AA29" s="447" t="s">
        <v>510</v>
      </c>
      <c r="AB29" s="447" t="s">
        <v>1242</v>
      </c>
      <c r="AC29" s="447" t="s">
        <v>1242</v>
      </c>
      <c r="AD29" s="447" t="s">
        <v>1362</v>
      </c>
      <c r="AE29" s="447">
        <v>1495000</v>
      </c>
      <c r="AF29" s="447">
        <v>1374700</v>
      </c>
      <c r="AG29" s="447">
        <v>225400</v>
      </c>
      <c r="AH29" s="447">
        <v>1374700</v>
      </c>
    </row>
    <row r="30" spans="1:34" s="7" customFormat="1" ht="58.5" customHeight="1" x14ac:dyDescent="0.25">
      <c r="A30" s="406">
        <v>23</v>
      </c>
      <c r="B30" s="439">
        <v>2</v>
      </c>
      <c r="C30" s="407" t="s">
        <v>41</v>
      </c>
      <c r="D30" s="414" t="s">
        <v>94</v>
      </c>
      <c r="E30" s="406">
        <v>5001448</v>
      </c>
      <c r="F30" s="414" t="s">
        <v>95</v>
      </c>
      <c r="G30" s="406" t="s">
        <v>1241</v>
      </c>
      <c r="H30" s="406" t="s">
        <v>1362</v>
      </c>
      <c r="I30" s="441">
        <v>1499684.88</v>
      </c>
      <c r="J30" s="415" t="s">
        <v>47</v>
      </c>
      <c r="K30" s="442">
        <f t="shared" si="3"/>
        <v>2134804.88</v>
      </c>
      <c r="L30" s="444"/>
      <c r="M30" s="444"/>
      <c r="N30" s="444"/>
      <c r="O30" s="444"/>
      <c r="P30" s="444"/>
      <c r="Q30" s="444">
        <v>2134804.88</v>
      </c>
      <c r="R30" s="444"/>
      <c r="S30" s="411"/>
      <c r="T30" s="444"/>
      <c r="U30" s="416" t="s">
        <v>1383</v>
      </c>
      <c r="V30" s="445">
        <v>2</v>
      </c>
      <c r="W30" s="446" t="s">
        <v>1360</v>
      </c>
      <c r="X30" s="446" t="s">
        <v>94</v>
      </c>
      <c r="Y30" s="447">
        <v>5001448</v>
      </c>
      <c r="Z30" s="447" t="s">
        <v>95</v>
      </c>
      <c r="AA30" s="447" t="s">
        <v>1241</v>
      </c>
      <c r="AB30" s="447" t="s">
        <v>1242</v>
      </c>
      <c r="AC30" s="447" t="s">
        <v>1242</v>
      </c>
      <c r="AD30" s="447" t="s">
        <v>1362</v>
      </c>
      <c r="AE30" s="447">
        <v>1499684.88</v>
      </c>
      <c r="AF30" s="447">
        <v>0</v>
      </c>
      <c r="AG30" s="447"/>
      <c r="AH30" s="447">
        <v>1499684.88</v>
      </c>
    </row>
    <row r="31" spans="1:34" s="7" customFormat="1" ht="40.5" customHeight="1" x14ac:dyDescent="0.25">
      <c r="A31" s="406">
        <v>24</v>
      </c>
      <c r="B31" s="439">
        <v>2</v>
      </c>
      <c r="C31" s="407" t="s">
        <v>41</v>
      </c>
      <c r="D31" s="414" t="s">
        <v>96</v>
      </c>
      <c r="E31" s="406">
        <v>5001711</v>
      </c>
      <c r="F31" s="414" t="s">
        <v>97</v>
      </c>
      <c r="G31" s="406" t="s">
        <v>1241</v>
      </c>
      <c r="H31" s="406" t="s">
        <v>1362</v>
      </c>
      <c r="I31" s="441">
        <v>1433508.6780000001</v>
      </c>
      <c r="J31" s="415" t="s">
        <v>98</v>
      </c>
      <c r="K31" s="442">
        <f t="shared" si="3"/>
        <v>1455930</v>
      </c>
      <c r="L31" s="444"/>
      <c r="M31" s="444"/>
      <c r="N31" s="444"/>
      <c r="O31" s="444"/>
      <c r="P31" s="444"/>
      <c r="Q31" s="444">
        <v>1455930</v>
      </c>
      <c r="R31" s="444"/>
      <c r="S31" s="411"/>
      <c r="T31" s="444"/>
      <c r="U31" s="416" t="s">
        <v>1384</v>
      </c>
      <c r="V31" s="445">
        <v>2</v>
      </c>
      <c r="W31" s="446" t="s">
        <v>1360</v>
      </c>
      <c r="X31" s="446" t="s">
        <v>96</v>
      </c>
      <c r="Y31" s="447">
        <v>5001711</v>
      </c>
      <c r="Z31" s="447" t="s">
        <v>97</v>
      </c>
      <c r="AA31" s="447" t="s">
        <v>1241</v>
      </c>
      <c r="AB31" s="447" t="s">
        <v>1242</v>
      </c>
      <c r="AC31" s="447" t="s">
        <v>1242</v>
      </c>
      <c r="AD31" s="447" t="s">
        <v>1362</v>
      </c>
      <c r="AE31" s="447">
        <v>1433508.6780000001</v>
      </c>
      <c r="AF31" s="447">
        <v>0</v>
      </c>
      <c r="AG31" s="447"/>
      <c r="AH31" s="447">
        <v>1400000</v>
      </c>
    </row>
    <row r="32" spans="1:34" s="7" customFormat="1" ht="62.25" customHeight="1" x14ac:dyDescent="0.25">
      <c r="A32" s="406">
        <v>25</v>
      </c>
      <c r="B32" s="439">
        <v>2</v>
      </c>
      <c r="C32" s="407" t="s">
        <v>41</v>
      </c>
      <c r="D32" s="414" t="s">
        <v>99</v>
      </c>
      <c r="E32" s="406">
        <v>5002547</v>
      </c>
      <c r="F32" s="414" t="s">
        <v>100</v>
      </c>
      <c r="G32" s="406" t="s">
        <v>510</v>
      </c>
      <c r="H32" s="406" t="s">
        <v>1358</v>
      </c>
      <c r="I32" s="441">
        <v>16912109.391570002</v>
      </c>
      <c r="J32" s="415" t="s">
        <v>80</v>
      </c>
      <c r="K32" s="442">
        <f t="shared" si="3"/>
        <v>17169446.359999999</v>
      </c>
      <c r="L32" s="444"/>
      <c r="M32" s="444"/>
      <c r="N32" s="444">
        <v>5677757.6699999999</v>
      </c>
      <c r="O32" s="444">
        <v>9644246.2100000009</v>
      </c>
      <c r="P32" s="444"/>
      <c r="Q32" s="444"/>
      <c r="R32" s="444"/>
      <c r="S32" s="411"/>
      <c r="T32" s="444">
        <v>1847442.48</v>
      </c>
      <c r="U32" s="416" t="s">
        <v>1385</v>
      </c>
      <c r="V32" s="445">
        <v>2</v>
      </c>
      <c r="W32" s="446" t="s">
        <v>1360</v>
      </c>
      <c r="X32" s="446" t="s">
        <v>99</v>
      </c>
      <c r="Y32" s="447">
        <v>5002547</v>
      </c>
      <c r="Z32" s="447" t="s">
        <v>100</v>
      </c>
      <c r="AA32" s="447" t="s">
        <v>510</v>
      </c>
      <c r="AB32" s="447" t="s">
        <v>1242</v>
      </c>
      <c r="AC32" s="447" t="s">
        <v>1311</v>
      </c>
      <c r="AD32" s="447" t="s">
        <v>1358</v>
      </c>
      <c r="AE32" s="447">
        <v>16912109.391570002</v>
      </c>
      <c r="AF32" s="447">
        <v>16912109.391570002</v>
      </c>
      <c r="AG32" s="447">
        <v>11669656.02</v>
      </c>
      <c r="AH32" s="447">
        <v>16912109.391570002</v>
      </c>
    </row>
    <row r="33" spans="1:34" s="7" customFormat="1" ht="40.5" customHeight="1" x14ac:dyDescent="0.25">
      <c r="A33" s="406">
        <v>26</v>
      </c>
      <c r="B33" s="439">
        <v>2</v>
      </c>
      <c r="C33" s="407" t="s">
        <v>41</v>
      </c>
      <c r="D33" s="414" t="s">
        <v>101</v>
      </c>
      <c r="E33" s="406">
        <v>5001247</v>
      </c>
      <c r="F33" s="414" t="s">
        <v>102</v>
      </c>
      <c r="G33" s="406" t="s">
        <v>1241</v>
      </c>
      <c r="H33" s="406" t="s">
        <v>1362</v>
      </c>
      <c r="I33" s="441">
        <v>1498000</v>
      </c>
      <c r="J33" s="415" t="s">
        <v>47</v>
      </c>
      <c r="K33" s="442">
        <f t="shared" si="3"/>
        <v>1498000</v>
      </c>
      <c r="L33" s="444"/>
      <c r="M33" s="444"/>
      <c r="N33" s="444"/>
      <c r="O33" s="444"/>
      <c r="P33" s="444"/>
      <c r="Q33" s="444">
        <v>1462000</v>
      </c>
      <c r="R33" s="444"/>
      <c r="S33" s="411"/>
      <c r="T33" s="444">
        <v>36000</v>
      </c>
      <c r="U33" s="416" t="s">
        <v>1386</v>
      </c>
      <c r="V33" s="445">
        <v>2</v>
      </c>
      <c r="W33" s="446" t="s">
        <v>1360</v>
      </c>
      <c r="X33" s="446" t="s">
        <v>101</v>
      </c>
      <c r="Y33" s="447">
        <v>5001247</v>
      </c>
      <c r="Z33" s="447" t="s">
        <v>102</v>
      </c>
      <c r="AA33" s="447" t="s">
        <v>1241</v>
      </c>
      <c r="AB33" s="447" t="s">
        <v>1242</v>
      </c>
      <c r="AC33" s="447" t="s">
        <v>1242</v>
      </c>
      <c r="AD33" s="447" t="s">
        <v>1362</v>
      </c>
      <c r="AE33" s="447">
        <v>1498000</v>
      </c>
      <c r="AF33" s="447">
        <v>707344.27</v>
      </c>
      <c r="AG33" s="447">
        <v>63591.3</v>
      </c>
      <c r="AH33" s="447">
        <v>707344.27</v>
      </c>
    </row>
    <row r="34" spans="1:34" s="7" customFormat="1" ht="40.5" customHeight="1" x14ac:dyDescent="0.25">
      <c r="A34" s="406">
        <v>27</v>
      </c>
      <c r="B34" s="439">
        <v>2</v>
      </c>
      <c r="C34" s="407" t="s">
        <v>41</v>
      </c>
      <c r="D34" s="414" t="s">
        <v>103</v>
      </c>
      <c r="E34" s="406">
        <v>5001548</v>
      </c>
      <c r="F34" s="414" t="s">
        <v>104</v>
      </c>
      <c r="G34" s="406" t="s">
        <v>510</v>
      </c>
      <c r="H34" s="406" t="s">
        <v>1362</v>
      </c>
      <c r="I34" s="441">
        <v>919354.84</v>
      </c>
      <c r="J34" s="415" t="s">
        <v>80</v>
      </c>
      <c r="K34" s="442">
        <f t="shared" si="3"/>
        <v>919354.84</v>
      </c>
      <c r="L34" s="444"/>
      <c r="M34" s="444"/>
      <c r="N34" s="444">
        <v>919354.84</v>
      </c>
      <c r="O34" s="444"/>
      <c r="P34" s="444"/>
      <c r="Q34" s="444"/>
      <c r="R34" s="444"/>
      <c r="S34" s="411"/>
      <c r="T34" s="444"/>
      <c r="U34" s="416" t="s">
        <v>1386</v>
      </c>
      <c r="V34" s="445">
        <v>2</v>
      </c>
      <c r="W34" s="446" t="s">
        <v>1360</v>
      </c>
      <c r="X34" s="446" t="s">
        <v>103</v>
      </c>
      <c r="Y34" s="447">
        <v>5001548</v>
      </c>
      <c r="Z34" s="447" t="s">
        <v>104</v>
      </c>
      <c r="AA34" s="447" t="s">
        <v>510</v>
      </c>
      <c r="AB34" s="447" t="s">
        <v>1242</v>
      </c>
      <c r="AC34" s="447" t="s">
        <v>1242</v>
      </c>
      <c r="AD34" s="447" t="s">
        <v>1362</v>
      </c>
      <c r="AE34" s="447">
        <v>919354.84</v>
      </c>
      <c r="AF34" s="447">
        <v>540123.80000000005</v>
      </c>
      <c r="AG34" s="447">
        <v>230063.87</v>
      </c>
      <c r="AH34" s="447">
        <v>540123.80000000005</v>
      </c>
    </row>
    <row r="35" spans="1:34" s="7" customFormat="1" ht="40.5" customHeight="1" x14ac:dyDescent="0.25">
      <c r="A35" s="406">
        <v>28</v>
      </c>
      <c r="B35" s="439">
        <v>2</v>
      </c>
      <c r="C35" s="407" t="s">
        <v>41</v>
      </c>
      <c r="D35" s="414" t="s">
        <v>105</v>
      </c>
      <c r="E35" s="406">
        <v>5001271</v>
      </c>
      <c r="F35" s="414" t="s">
        <v>106</v>
      </c>
      <c r="G35" s="406" t="s">
        <v>1241</v>
      </c>
      <c r="H35" s="406" t="s">
        <v>1362</v>
      </c>
      <c r="I35" s="441">
        <v>514662.21</v>
      </c>
      <c r="J35" s="415" t="s">
        <v>70</v>
      </c>
      <c r="K35" s="442">
        <f t="shared" si="3"/>
        <v>514662.21</v>
      </c>
      <c r="L35" s="444"/>
      <c r="M35" s="444"/>
      <c r="N35" s="444"/>
      <c r="O35" s="444"/>
      <c r="P35" s="444">
        <v>502062.21</v>
      </c>
      <c r="Q35" s="444"/>
      <c r="R35" s="444"/>
      <c r="S35" s="411"/>
      <c r="T35" s="444">
        <v>12600</v>
      </c>
      <c r="U35" s="416" t="s">
        <v>1386</v>
      </c>
      <c r="V35" s="445">
        <v>2</v>
      </c>
      <c r="W35" s="446" t="s">
        <v>1360</v>
      </c>
      <c r="X35" s="446" t="s">
        <v>105</v>
      </c>
      <c r="Y35" s="447">
        <v>5001271</v>
      </c>
      <c r="Z35" s="447" t="s">
        <v>106</v>
      </c>
      <c r="AA35" s="447" t="s">
        <v>1241</v>
      </c>
      <c r="AB35" s="447" t="s">
        <v>1242</v>
      </c>
      <c r="AC35" s="447" t="s">
        <v>1242</v>
      </c>
      <c r="AD35" s="447" t="s">
        <v>1362</v>
      </c>
      <c r="AE35" s="447">
        <v>514662.21</v>
      </c>
      <c r="AF35" s="447">
        <v>502062.21</v>
      </c>
      <c r="AG35" s="447"/>
      <c r="AH35" s="447">
        <v>514662.21</v>
      </c>
    </row>
    <row r="36" spans="1:34" s="7" customFormat="1" ht="40.5" customHeight="1" x14ac:dyDescent="0.25">
      <c r="A36" s="406">
        <v>29</v>
      </c>
      <c r="B36" s="439">
        <v>2</v>
      </c>
      <c r="C36" s="407" t="s">
        <v>41</v>
      </c>
      <c r="D36" s="414" t="s">
        <v>107</v>
      </c>
      <c r="E36" s="406">
        <v>5001275</v>
      </c>
      <c r="F36" s="414" t="s">
        <v>108</v>
      </c>
      <c r="G36" s="406" t="s">
        <v>1241</v>
      </c>
      <c r="H36" s="406" t="s">
        <v>1362</v>
      </c>
      <c r="I36" s="441">
        <v>699770</v>
      </c>
      <c r="J36" s="415" t="s">
        <v>109</v>
      </c>
      <c r="K36" s="442">
        <f t="shared" si="3"/>
        <v>699770</v>
      </c>
      <c r="L36" s="444"/>
      <c r="M36" s="444"/>
      <c r="N36" s="444"/>
      <c r="O36" s="444"/>
      <c r="P36" s="444"/>
      <c r="Q36" s="444">
        <v>699770</v>
      </c>
      <c r="R36" s="444"/>
      <c r="S36" s="411"/>
      <c r="T36" s="444"/>
      <c r="U36" s="416" t="s">
        <v>1387</v>
      </c>
      <c r="V36" s="445">
        <v>2</v>
      </c>
      <c r="W36" s="446" t="s">
        <v>1360</v>
      </c>
      <c r="X36" s="446" t="s">
        <v>107</v>
      </c>
      <c r="Y36" s="447">
        <v>5001275</v>
      </c>
      <c r="Z36" s="447" t="s">
        <v>108</v>
      </c>
      <c r="AA36" s="447" t="s">
        <v>1241</v>
      </c>
      <c r="AB36" s="447" t="s">
        <v>1242</v>
      </c>
      <c r="AC36" s="447" t="s">
        <v>1242</v>
      </c>
      <c r="AD36" s="447" t="s">
        <v>1362</v>
      </c>
      <c r="AE36" s="447">
        <v>699770</v>
      </c>
      <c r="AF36" s="447">
        <v>699770</v>
      </c>
      <c r="AG36" s="447"/>
      <c r="AH36" s="447">
        <v>699770</v>
      </c>
    </row>
    <row r="37" spans="1:34" s="7" customFormat="1" ht="40.5" customHeight="1" x14ac:dyDescent="0.25">
      <c r="A37" s="406">
        <v>30</v>
      </c>
      <c r="B37" s="439">
        <v>2</v>
      </c>
      <c r="C37" s="407" t="s">
        <v>41</v>
      </c>
      <c r="D37" s="414" t="s">
        <v>110</v>
      </c>
      <c r="E37" s="406">
        <v>5001741</v>
      </c>
      <c r="F37" s="414" t="s">
        <v>111</v>
      </c>
      <c r="G37" s="406" t="s">
        <v>1241</v>
      </c>
      <c r="H37" s="406" t="s">
        <v>1362</v>
      </c>
      <c r="I37" s="441">
        <v>1302246.488934</v>
      </c>
      <c r="J37" s="415" t="s">
        <v>50</v>
      </c>
      <c r="K37" s="442">
        <f t="shared" si="3"/>
        <v>1305070</v>
      </c>
      <c r="L37" s="444"/>
      <c r="M37" s="444"/>
      <c r="N37" s="444"/>
      <c r="O37" s="444"/>
      <c r="P37" s="444">
        <v>1280070</v>
      </c>
      <c r="Q37" s="444"/>
      <c r="R37" s="444"/>
      <c r="S37" s="411"/>
      <c r="T37" s="444">
        <v>25000</v>
      </c>
      <c r="U37" s="416" t="s">
        <v>1388</v>
      </c>
      <c r="V37" s="445">
        <v>2</v>
      </c>
      <c r="W37" s="446" t="s">
        <v>1360</v>
      </c>
      <c r="X37" s="446" t="s">
        <v>110</v>
      </c>
      <c r="Y37" s="447">
        <v>5001741</v>
      </c>
      <c r="Z37" s="447" t="s">
        <v>111</v>
      </c>
      <c r="AA37" s="447" t="s">
        <v>1241</v>
      </c>
      <c r="AB37" s="447" t="s">
        <v>1242</v>
      </c>
      <c r="AC37" s="447" t="s">
        <v>1242</v>
      </c>
      <c r="AD37" s="447" t="s">
        <v>1362</v>
      </c>
      <c r="AE37" s="447">
        <v>1302246.488934</v>
      </c>
      <c r="AF37" s="447">
        <v>1277281.488934</v>
      </c>
      <c r="AG37" s="447">
        <v>571690.55000000005</v>
      </c>
      <c r="AH37" s="447">
        <v>1277281.488934</v>
      </c>
    </row>
    <row r="38" spans="1:34" s="7" customFormat="1" ht="40.5" customHeight="1" x14ac:dyDescent="0.25">
      <c r="A38" s="406">
        <v>31</v>
      </c>
      <c r="B38" s="439">
        <v>2</v>
      </c>
      <c r="C38" s="407" t="s">
        <v>41</v>
      </c>
      <c r="D38" s="414" t="s">
        <v>112</v>
      </c>
      <c r="E38" s="406">
        <v>5001077</v>
      </c>
      <c r="F38" s="414" t="s">
        <v>113</v>
      </c>
      <c r="G38" s="406" t="s">
        <v>510</v>
      </c>
      <c r="H38" s="406" t="s">
        <v>1362</v>
      </c>
      <c r="I38" s="441">
        <v>1500000</v>
      </c>
      <c r="J38" s="415" t="s">
        <v>50</v>
      </c>
      <c r="K38" s="442">
        <f t="shared" si="3"/>
        <v>2416532.5300000003</v>
      </c>
      <c r="L38" s="444"/>
      <c r="M38" s="444"/>
      <c r="N38" s="444">
        <v>2416532.5300000003</v>
      </c>
      <c r="O38" s="444"/>
      <c r="P38" s="444"/>
      <c r="Q38" s="444"/>
      <c r="R38" s="444"/>
      <c r="S38" s="411"/>
      <c r="T38" s="444"/>
      <c r="U38" s="416" t="s">
        <v>1389</v>
      </c>
      <c r="V38" s="445">
        <v>2</v>
      </c>
      <c r="W38" s="446" t="s">
        <v>1360</v>
      </c>
      <c r="X38" s="446" t="s">
        <v>112</v>
      </c>
      <c r="Y38" s="447">
        <v>5001077</v>
      </c>
      <c r="Z38" s="447" t="s">
        <v>113</v>
      </c>
      <c r="AA38" s="447" t="s">
        <v>510</v>
      </c>
      <c r="AB38" s="447" t="s">
        <v>1242</v>
      </c>
      <c r="AC38" s="447" t="s">
        <v>1242</v>
      </c>
      <c r="AD38" s="447" t="s">
        <v>1362</v>
      </c>
      <c r="AE38" s="447">
        <v>1500000</v>
      </c>
      <c r="AF38" s="447">
        <v>1500000</v>
      </c>
      <c r="AG38" s="447">
        <v>998985.74</v>
      </c>
      <c r="AH38" s="447">
        <v>1500000</v>
      </c>
    </row>
    <row r="39" spans="1:34" s="7" customFormat="1" ht="40.5" customHeight="1" x14ac:dyDescent="0.25">
      <c r="A39" s="406">
        <v>32</v>
      </c>
      <c r="B39" s="439">
        <v>2</v>
      </c>
      <c r="C39" s="407" t="s">
        <v>41</v>
      </c>
      <c r="D39" s="414" t="s">
        <v>114</v>
      </c>
      <c r="E39" s="406">
        <v>5001661</v>
      </c>
      <c r="F39" s="414" t="s">
        <v>115</v>
      </c>
      <c r="G39" s="406" t="s">
        <v>1241</v>
      </c>
      <c r="H39" s="406" t="s">
        <v>1362</v>
      </c>
      <c r="I39" s="441">
        <v>379915</v>
      </c>
      <c r="J39" s="415" t="s">
        <v>50</v>
      </c>
      <c r="K39" s="442">
        <f t="shared" si="3"/>
        <v>384000</v>
      </c>
      <c r="L39" s="444"/>
      <c r="M39" s="444"/>
      <c r="N39" s="444"/>
      <c r="O39" s="444"/>
      <c r="P39" s="444">
        <v>344000</v>
      </c>
      <c r="Q39" s="444"/>
      <c r="R39" s="444"/>
      <c r="S39" s="411"/>
      <c r="T39" s="444">
        <v>40000</v>
      </c>
      <c r="U39" s="416" t="s">
        <v>1390</v>
      </c>
      <c r="V39" s="445">
        <v>2</v>
      </c>
      <c r="W39" s="446" t="s">
        <v>1360</v>
      </c>
      <c r="X39" s="446" t="s">
        <v>114</v>
      </c>
      <c r="Y39" s="447">
        <v>5001661</v>
      </c>
      <c r="Z39" s="447" t="s">
        <v>115</v>
      </c>
      <c r="AA39" s="447" t="s">
        <v>1241</v>
      </c>
      <c r="AB39" s="447" t="s">
        <v>1242</v>
      </c>
      <c r="AC39" s="447" t="s">
        <v>1242</v>
      </c>
      <c r="AD39" s="447" t="s">
        <v>1362</v>
      </c>
      <c r="AE39" s="447">
        <v>379915</v>
      </c>
      <c r="AF39" s="447">
        <v>0</v>
      </c>
      <c r="AG39" s="447"/>
      <c r="AH39" s="447">
        <v>379915</v>
      </c>
    </row>
    <row r="40" spans="1:34" s="7" customFormat="1" ht="40.5" customHeight="1" x14ac:dyDescent="0.25">
      <c r="A40" s="406">
        <v>33</v>
      </c>
      <c r="B40" s="439">
        <v>2</v>
      </c>
      <c r="C40" s="407" t="s">
        <v>41</v>
      </c>
      <c r="D40" s="414" t="s">
        <v>116</v>
      </c>
      <c r="E40" s="406">
        <v>5000975</v>
      </c>
      <c r="F40" s="414" t="s">
        <v>117</v>
      </c>
      <c r="G40" s="406" t="s">
        <v>1241</v>
      </c>
      <c r="H40" s="406" t="s">
        <v>1358</v>
      </c>
      <c r="I40" s="448">
        <v>17106172.199999999</v>
      </c>
      <c r="J40" s="415" t="s">
        <v>93</v>
      </c>
      <c r="K40" s="442">
        <f t="shared" si="3"/>
        <v>17130154.420000002</v>
      </c>
      <c r="L40" s="444"/>
      <c r="M40" s="444">
        <f>9584140+6900000</f>
        <v>16484140</v>
      </c>
      <c r="N40" s="444"/>
      <c r="O40" s="444"/>
      <c r="P40" s="444"/>
      <c r="Q40" s="444"/>
      <c r="R40" s="444"/>
      <c r="S40" s="411"/>
      <c r="T40" s="444">
        <f>286014.42+150000+154000+56000</f>
        <v>646014.41999999993</v>
      </c>
      <c r="U40" s="416" t="s">
        <v>1391</v>
      </c>
      <c r="V40" s="445">
        <v>2</v>
      </c>
      <c r="W40" s="446" t="s">
        <v>1360</v>
      </c>
      <c r="X40" s="446" t="s">
        <v>116</v>
      </c>
      <c r="Y40" s="447">
        <v>5000975</v>
      </c>
      <c r="Z40" s="447" t="s">
        <v>117</v>
      </c>
      <c r="AA40" s="447" t="s">
        <v>1241</v>
      </c>
      <c r="AB40" s="447" t="s">
        <v>1242</v>
      </c>
      <c r="AC40" s="447" t="s">
        <v>1242</v>
      </c>
      <c r="AD40" s="447" t="s">
        <v>1358</v>
      </c>
      <c r="AE40" s="447">
        <v>9856336.2038119994</v>
      </c>
      <c r="AF40" s="447">
        <v>9856336.2038119994</v>
      </c>
      <c r="AG40" s="447">
        <v>7130662.29</v>
      </c>
      <c r="AH40" s="447">
        <v>9856336.2038119994</v>
      </c>
    </row>
    <row r="41" spans="1:34" s="7" customFormat="1" ht="40.5" customHeight="1" x14ac:dyDescent="0.25">
      <c r="A41" s="406">
        <v>34</v>
      </c>
      <c r="B41" s="439">
        <v>2</v>
      </c>
      <c r="C41" s="407" t="s">
        <v>41</v>
      </c>
      <c r="D41" s="414" t="s">
        <v>118</v>
      </c>
      <c r="E41" s="406">
        <v>5001508</v>
      </c>
      <c r="F41" s="414" t="s">
        <v>119</v>
      </c>
      <c r="G41" s="406" t="s">
        <v>1241</v>
      </c>
      <c r="H41" s="406" t="s">
        <v>1362</v>
      </c>
      <c r="I41" s="441">
        <v>1447361</v>
      </c>
      <c r="J41" s="415" t="s">
        <v>98</v>
      </c>
      <c r="K41" s="442">
        <f t="shared" ref="K41:K72" si="4">SUM(L41:T41)</f>
        <v>1447361</v>
      </c>
      <c r="L41" s="444"/>
      <c r="M41" s="444"/>
      <c r="N41" s="444"/>
      <c r="O41" s="444"/>
      <c r="P41" s="444"/>
      <c r="Q41" s="444">
        <v>1447361</v>
      </c>
      <c r="R41" s="444"/>
      <c r="S41" s="411"/>
      <c r="T41" s="444"/>
      <c r="U41" s="416" t="s">
        <v>1392</v>
      </c>
      <c r="V41" s="445">
        <v>2</v>
      </c>
      <c r="W41" s="446" t="s">
        <v>1360</v>
      </c>
      <c r="X41" s="446" t="s">
        <v>118</v>
      </c>
      <c r="Y41" s="447">
        <v>5001508</v>
      </c>
      <c r="Z41" s="447" t="s">
        <v>119</v>
      </c>
      <c r="AA41" s="447" t="s">
        <v>1241</v>
      </c>
      <c r="AB41" s="447" t="s">
        <v>1242</v>
      </c>
      <c r="AC41" s="447" t="s">
        <v>1242</v>
      </c>
      <c r="AD41" s="447" t="s">
        <v>1362</v>
      </c>
      <c r="AE41" s="447">
        <v>1447361</v>
      </c>
      <c r="AF41" s="447">
        <v>1286795</v>
      </c>
      <c r="AG41" s="447">
        <v>1001165</v>
      </c>
      <c r="AH41" s="447">
        <v>1286795</v>
      </c>
    </row>
    <row r="42" spans="1:34" s="7" customFormat="1" ht="40.5" customHeight="1" x14ac:dyDescent="0.25">
      <c r="A42" s="406">
        <v>35</v>
      </c>
      <c r="B42" s="439">
        <v>2</v>
      </c>
      <c r="C42" s="407" t="s">
        <v>41</v>
      </c>
      <c r="D42" s="414" t="s">
        <v>120</v>
      </c>
      <c r="E42" s="406">
        <v>5001274</v>
      </c>
      <c r="F42" s="414" t="s">
        <v>121</v>
      </c>
      <c r="G42" s="406" t="s">
        <v>1241</v>
      </c>
      <c r="H42" s="406" t="s">
        <v>1362</v>
      </c>
      <c r="I42" s="441">
        <v>1118483.8</v>
      </c>
      <c r="J42" s="415" t="s">
        <v>98</v>
      </c>
      <c r="K42" s="442">
        <f t="shared" si="4"/>
        <v>1141310</v>
      </c>
      <c r="L42" s="444"/>
      <c r="M42" s="444"/>
      <c r="N42" s="444"/>
      <c r="O42" s="444"/>
      <c r="P42" s="444"/>
      <c r="Q42" s="444">
        <v>1141310</v>
      </c>
      <c r="R42" s="444"/>
      <c r="S42" s="411"/>
      <c r="T42" s="444"/>
      <c r="U42" s="416" t="s">
        <v>1393</v>
      </c>
      <c r="V42" s="445">
        <v>2</v>
      </c>
      <c r="W42" s="446" t="s">
        <v>1360</v>
      </c>
      <c r="X42" s="446" t="s">
        <v>120</v>
      </c>
      <c r="Y42" s="447">
        <v>5001274</v>
      </c>
      <c r="Z42" s="447" t="s">
        <v>121</v>
      </c>
      <c r="AA42" s="447" t="s">
        <v>1241</v>
      </c>
      <c r="AB42" s="447" t="s">
        <v>1242</v>
      </c>
      <c r="AC42" s="447" t="s">
        <v>1242</v>
      </c>
      <c r="AD42" s="447" t="s">
        <v>1362</v>
      </c>
      <c r="AE42" s="447">
        <v>1118483.8</v>
      </c>
      <c r="AF42" s="447">
        <v>1118483.8</v>
      </c>
      <c r="AG42" s="447">
        <v>299335.61</v>
      </c>
      <c r="AH42" s="447">
        <v>1118483.8</v>
      </c>
    </row>
    <row r="43" spans="1:34" s="7" customFormat="1" ht="40.5" customHeight="1" x14ac:dyDescent="0.25">
      <c r="A43" s="406">
        <v>36</v>
      </c>
      <c r="B43" s="439">
        <v>2</v>
      </c>
      <c r="C43" s="407" t="s">
        <v>41</v>
      </c>
      <c r="D43" s="414" t="s">
        <v>71</v>
      </c>
      <c r="E43" s="406">
        <v>5001034</v>
      </c>
      <c r="F43" s="414" t="s">
        <v>122</v>
      </c>
      <c r="G43" s="406" t="s">
        <v>510</v>
      </c>
      <c r="H43" s="406" t="s">
        <v>1358</v>
      </c>
      <c r="I43" s="441">
        <v>408496.22</v>
      </c>
      <c r="J43" s="415" t="s">
        <v>70</v>
      </c>
      <c r="K43" s="442">
        <f t="shared" si="4"/>
        <v>408496.22000000003</v>
      </c>
      <c r="L43" s="444"/>
      <c r="M43" s="444"/>
      <c r="N43" s="444"/>
      <c r="O43" s="444">
        <v>375065.59</v>
      </c>
      <c r="P43" s="444"/>
      <c r="Q43" s="444"/>
      <c r="R43" s="444"/>
      <c r="S43" s="411"/>
      <c r="T43" s="444">
        <f>36653.98-3223.35</f>
        <v>33430.630000000005</v>
      </c>
      <c r="U43" s="416" t="s">
        <v>1394</v>
      </c>
      <c r="V43" s="445">
        <v>2</v>
      </c>
      <c r="W43" s="446" t="s">
        <v>1360</v>
      </c>
      <c r="X43" s="446" t="s">
        <v>71</v>
      </c>
      <c r="Y43" s="447">
        <v>5001034</v>
      </c>
      <c r="Z43" s="447" t="s">
        <v>122</v>
      </c>
      <c r="AA43" s="447" t="s">
        <v>510</v>
      </c>
      <c r="AB43" s="447" t="s">
        <v>1242</v>
      </c>
      <c r="AC43" s="447" t="s">
        <v>1311</v>
      </c>
      <c r="AD43" s="447" t="s">
        <v>1358</v>
      </c>
      <c r="AE43" s="447">
        <v>408496.22</v>
      </c>
      <c r="AF43" s="447">
        <v>384205.5</v>
      </c>
      <c r="AG43" s="447">
        <v>176311.53</v>
      </c>
      <c r="AH43" s="447">
        <v>384205.5</v>
      </c>
    </row>
    <row r="44" spans="1:34" s="7" customFormat="1" ht="40.5" customHeight="1" x14ac:dyDescent="0.25">
      <c r="A44" s="406">
        <v>37</v>
      </c>
      <c r="B44" s="439">
        <v>2</v>
      </c>
      <c r="C44" s="407" t="s">
        <v>41</v>
      </c>
      <c r="D44" s="414" t="s">
        <v>123</v>
      </c>
      <c r="E44" s="406">
        <v>5001166</v>
      </c>
      <c r="F44" s="414" t="s">
        <v>124</v>
      </c>
      <c r="G44" s="406" t="s">
        <v>1241</v>
      </c>
      <c r="H44" s="406" t="s">
        <v>1362</v>
      </c>
      <c r="I44" s="441">
        <v>1473007.683889</v>
      </c>
      <c r="J44" s="415" t="s">
        <v>58</v>
      </c>
      <c r="K44" s="442">
        <f t="shared" si="4"/>
        <v>1499855.09</v>
      </c>
      <c r="L44" s="444"/>
      <c r="M44" s="444"/>
      <c r="N44" s="444"/>
      <c r="O44" s="444"/>
      <c r="P44" s="444"/>
      <c r="Q44" s="444">
        <v>1499855.09</v>
      </c>
      <c r="R44" s="444"/>
      <c r="S44" s="411"/>
      <c r="T44" s="444"/>
      <c r="U44" s="416" t="s">
        <v>1395</v>
      </c>
      <c r="V44" s="445">
        <v>2</v>
      </c>
      <c r="W44" s="446" t="s">
        <v>1360</v>
      </c>
      <c r="X44" s="446" t="s">
        <v>123</v>
      </c>
      <c r="Y44" s="447">
        <v>5001166</v>
      </c>
      <c r="Z44" s="447" t="s">
        <v>124</v>
      </c>
      <c r="AA44" s="447" t="s">
        <v>1241</v>
      </c>
      <c r="AB44" s="447" t="s">
        <v>1242</v>
      </c>
      <c r="AC44" s="447" t="s">
        <v>1242</v>
      </c>
      <c r="AD44" s="447" t="s">
        <v>1362</v>
      </c>
      <c r="AE44" s="447">
        <v>1473007.683889</v>
      </c>
      <c r="AF44" s="447">
        <v>1451347.38</v>
      </c>
      <c r="AG44" s="447"/>
      <c r="AH44" s="447">
        <v>1451347.38</v>
      </c>
    </row>
    <row r="45" spans="1:34" s="7" customFormat="1" ht="35.25" customHeight="1" x14ac:dyDescent="0.25">
      <c r="A45" s="406">
        <v>38</v>
      </c>
      <c r="B45" s="439">
        <v>2</v>
      </c>
      <c r="C45" s="407" t="s">
        <v>41</v>
      </c>
      <c r="D45" s="414" t="s">
        <v>125</v>
      </c>
      <c r="E45" s="406">
        <v>5001193</v>
      </c>
      <c r="F45" s="414" t="s">
        <v>126</v>
      </c>
      <c r="G45" s="406" t="s">
        <v>1241</v>
      </c>
      <c r="H45" s="406" t="s">
        <v>1362</v>
      </c>
      <c r="I45" s="441">
        <v>1483111</v>
      </c>
      <c r="J45" s="415" t="s">
        <v>55</v>
      </c>
      <c r="K45" s="442">
        <f t="shared" si="4"/>
        <v>1483111</v>
      </c>
      <c r="L45" s="444"/>
      <c r="M45" s="444"/>
      <c r="N45" s="444"/>
      <c r="O45" s="444"/>
      <c r="P45" s="444"/>
      <c r="Q45" s="444">
        <v>1483111</v>
      </c>
      <c r="R45" s="444"/>
      <c r="S45" s="411"/>
      <c r="T45" s="444"/>
      <c r="U45" s="416" t="s">
        <v>1396</v>
      </c>
      <c r="V45" s="445">
        <v>2</v>
      </c>
      <c r="W45" s="446" t="s">
        <v>1360</v>
      </c>
      <c r="X45" s="446" t="s">
        <v>125</v>
      </c>
      <c r="Y45" s="447">
        <v>5001193</v>
      </c>
      <c r="Z45" s="447" t="s">
        <v>126</v>
      </c>
      <c r="AA45" s="447" t="s">
        <v>1241</v>
      </c>
      <c r="AB45" s="447" t="s">
        <v>1242</v>
      </c>
      <c r="AC45" s="447" t="s">
        <v>1242</v>
      </c>
      <c r="AD45" s="447" t="s">
        <v>1362</v>
      </c>
      <c r="AE45" s="447">
        <v>1483111</v>
      </c>
      <c r="AF45" s="447">
        <v>0</v>
      </c>
      <c r="AG45" s="447"/>
      <c r="AH45" s="447">
        <v>1300000</v>
      </c>
    </row>
    <row r="46" spans="1:34" s="7" customFormat="1" ht="35.25" customHeight="1" x14ac:dyDescent="0.25">
      <c r="A46" s="406">
        <v>39</v>
      </c>
      <c r="B46" s="439">
        <v>2</v>
      </c>
      <c r="C46" s="407" t="s">
        <v>41</v>
      </c>
      <c r="D46" s="414" t="s">
        <v>127</v>
      </c>
      <c r="E46" s="406">
        <v>5001694</v>
      </c>
      <c r="F46" s="414" t="s">
        <v>128</v>
      </c>
      <c r="G46" s="406" t="s">
        <v>1241</v>
      </c>
      <c r="H46" s="406" t="s">
        <v>1362</v>
      </c>
      <c r="I46" s="449">
        <v>1399770</v>
      </c>
      <c r="J46" s="415" t="s">
        <v>93</v>
      </c>
      <c r="K46" s="442">
        <f t="shared" si="4"/>
        <v>1399770</v>
      </c>
      <c r="L46" s="444"/>
      <c r="M46" s="444"/>
      <c r="N46" s="444"/>
      <c r="O46" s="444"/>
      <c r="P46" s="444"/>
      <c r="Q46" s="444">
        <v>1399770</v>
      </c>
      <c r="R46" s="444"/>
      <c r="S46" s="411"/>
      <c r="T46" s="444"/>
      <c r="U46" s="416" t="s">
        <v>1397</v>
      </c>
      <c r="V46" s="445">
        <v>2</v>
      </c>
      <c r="W46" s="446" t="s">
        <v>1360</v>
      </c>
      <c r="X46" s="446" t="s">
        <v>127</v>
      </c>
      <c r="Y46" s="447">
        <v>5001694</v>
      </c>
      <c r="Z46" s="447" t="s">
        <v>128</v>
      </c>
      <c r="AA46" s="447" t="s">
        <v>1241</v>
      </c>
      <c r="AB46" s="447" t="s">
        <v>1242</v>
      </c>
      <c r="AC46" s="447" t="s">
        <v>1242</v>
      </c>
      <c r="AD46" s="447" t="s">
        <v>1362</v>
      </c>
      <c r="AE46" s="447">
        <v>1499800</v>
      </c>
      <c r="AF46" s="447">
        <v>0</v>
      </c>
      <c r="AG46" s="447"/>
      <c r="AH46" s="447">
        <v>1399770</v>
      </c>
    </row>
    <row r="47" spans="1:34" s="7" customFormat="1" ht="35.25" customHeight="1" x14ac:dyDescent="0.25">
      <c r="A47" s="406">
        <v>40</v>
      </c>
      <c r="B47" s="439">
        <v>2</v>
      </c>
      <c r="C47" s="407" t="s">
        <v>41</v>
      </c>
      <c r="D47" s="414" t="s">
        <v>129</v>
      </c>
      <c r="E47" s="406">
        <v>5001778</v>
      </c>
      <c r="F47" s="414" t="s">
        <v>130</v>
      </c>
      <c r="G47" s="406" t="s">
        <v>1241</v>
      </c>
      <c r="H47" s="406" t="s">
        <v>1362</v>
      </c>
      <c r="I47" s="441">
        <v>612199.18999999994</v>
      </c>
      <c r="J47" s="415" t="s">
        <v>98</v>
      </c>
      <c r="K47" s="442">
        <f t="shared" si="4"/>
        <v>612199.18999999994</v>
      </c>
      <c r="L47" s="444">
        <v>612199.18999999994</v>
      </c>
      <c r="M47" s="444"/>
      <c r="N47" s="444"/>
      <c r="O47" s="444"/>
      <c r="P47" s="444"/>
      <c r="Q47" s="444"/>
      <c r="R47" s="444"/>
      <c r="S47" s="411"/>
      <c r="T47" s="444"/>
      <c r="U47" s="416" t="s">
        <v>1398</v>
      </c>
      <c r="V47" s="445">
        <v>2</v>
      </c>
      <c r="W47" s="446" t="s">
        <v>1360</v>
      </c>
      <c r="X47" s="446" t="s">
        <v>129</v>
      </c>
      <c r="Y47" s="447">
        <v>5001778</v>
      </c>
      <c r="Z47" s="447" t="s">
        <v>130</v>
      </c>
      <c r="AA47" s="447" t="s">
        <v>1241</v>
      </c>
      <c r="AB47" s="447" t="s">
        <v>1242</v>
      </c>
      <c r="AC47" s="447" t="s">
        <v>1242</v>
      </c>
      <c r="AD47" s="447" t="s">
        <v>1362</v>
      </c>
      <c r="AE47" s="447">
        <v>612199.18999999994</v>
      </c>
      <c r="AF47" s="447">
        <v>0</v>
      </c>
      <c r="AG47" s="447"/>
      <c r="AH47" s="447">
        <v>304999.39</v>
      </c>
    </row>
    <row r="48" spans="1:34" s="7" customFormat="1" ht="35.25" customHeight="1" x14ac:dyDescent="0.25">
      <c r="A48" s="406">
        <v>41</v>
      </c>
      <c r="B48" s="439">
        <v>2</v>
      </c>
      <c r="C48" s="407" t="s">
        <v>41</v>
      </c>
      <c r="D48" s="414" t="s">
        <v>131</v>
      </c>
      <c r="E48" s="406">
        <v>5001348</v>
      </c>
      <c r="F48" s="414" t="s">
        <v>132</v>
      </c>
      <c r="G48" s="406" t="s">
        <v>1241</v>
      </c>
      <c r="H48" s="406" t="s">
        <v>1358</v>
      </c>
      <c r="I48" s="441">
        <v>3647800</v>
      </c>
      <c r="J48" s="415" t="s">
        <v>44</v>
      </c>
      <c r="K48" s="442">
        <f t="shared" si="4"/>
        <v>3647800</v>
      </c>
      <c r="L48" s="444"/>
      <c r="M48" s="444">
        <v>3647800</v>
      </c>
      <c r="N48" s="444"/>
      <c r="O48" s="444"/>
      <c r="P48" s="444"/>
      <c r="Q48" s="444"/>
      <c r="R48" s="444"/>
      <c r="S48" s="411"/>
      <c r="T48" s="444"/>
      <c r="U48" s="416" t="s">
        <v>1399</v>
      </c>
      <c r="V48" s="445">
        <v>2</v>
      </c>
      <c r="W48" s="446" t="s">
        <v>1360</v>
      </c>
      <c r="X48" s="446" t="s">
        <v>131</v>
      </c>
      <c r="Y48" s="447">
        <v>5001348</v>
      </c>
      <c r="Z48" s="447" t="s">
        <v>132</v>
      </c>
      <c r="AA48" s="447" t="s">
        <v>1241</v>
      </c>
      <c r="AB48" s="447" t="s">
        <v>1242</v>
      </c>
      <c r="AC48" s="447" t="s">
        <v>1242</v>
      </c>
      <c r="AD48" s="447" t="s">
        <v>1358</v>
      </c>
      <c r="AE48" s="447">
        <v>3647800</v>
      </c>
      <c r="AF48" s="447">
        <v>3580000</v>
      </c>
      <c r="AG48" s="447">
        <v>3265962.51</v>
      </c>
      <c r="AH48" s="447">
        <v>3580000</v>
      </c>
    </row>
    <row r="49" spans="1:34" s="7" customFormat="1" ht="35.25" customHeight="1" x14ac:dyDescent="0.25">
      <c r="A49" s="406">
        <v>42</v>
      </c>
      <c r="B49" s="439">
        <v>2</v>
      </c>
      <c r="C49" s="407" t="s">
        <v>41</v>
      </c>
      <c r="D49" s="414" t="s">
        <v>133</v>
      </c>
      <c r="E49" s="406">
        <v>5001669</v>
      </c>
      <c r="F49" s="414" t="s">
        <v>134</v>
      </c>
      <c r="G49" s="406" t="s">
        <v>1241</v>
      </c>
      <c r="H49" s="406" t="s">
        <v>1362</v>
      </c>
      <c r="I49" s="441">
        <v>1090305.78</v>
      </c>
      <c r="J49" s="415" t="s">
        <v>55</v>
      </c>
      <c r="K49" s="442">
        <f t="shared" si="4"/>
        <v>1090305.78</v>
      </c>
      <c r="L49" s="444"/>
      <c r="M49" s="444"/>
      <c r="N49" s="444"/>
      <c r="O49" s="444"/>
      <c r="P49" s="444">
        <v>157105.78</v>
      </c>
      <c r="Q49" s="444">
        <v>913200</v>
      </c>
      <c r="R49" s="444"/>
      <c r="S49" s="411"/>
      <c r="T49" s="444">
        <v>20000</v>
      </c>
      <c r="U49" s="416" t="s">
        <v>1400</v>
      </c>
      <c r="V49" s="445">
        <v>2</v>
      </c>
      <c r="W49" s="446" t="s">
        <v>1360</v>
      </c>
      <c r="X49" s="446" t="s">
        <v>133</v>
      </c>
      <c r="Y49" s="447">
        <v>5001669</v>
      </c>
      <c r="Z49" s="447" t="s">
        <v>134</v>
      </c>
      <c r="AA49" s="447" t="s">
        <v>1241</v>
      </c>
      <c r="AB49" s="447" t="s">
        <v>1242</v>
      </c>
      <c r="AC49" s="447" t="s">
        <v>1242</v>
      </c>
      <c r="AD49" s="447" t="s">
        <v>1362</v>
      </c>
      <c r="AE49" s="447">
        <v>1090305.78</v>
      </c>
      <c r="AF49" s="447">
        <v>0</v>
      </c>
      <c r="AG49" s="447"/>
      <c r="AH49" s="447">
        <v>977015</v>
      </c>
    </row>
    <row r="50" spans="1:34" s="7" customFormat="1" ht="35.25" customHeight="1" x14ac:dyDescent="0.25">
      <c r="A50" s="406">
        <v>43</v>
      </c>
      <c r="B50" s="439">
        <v>2</v>
      </c>
      <c r="C50" s="407" t="s">
        <v>41</v>
      </c>
      <c r="D50" s="414" t="s">
        <v>135</v>
      </c>
      <c r="E50" s="406">
        <v>5001590</v>
      </c>
      <c r="F50" s="414" t="s">
        <v>136</v>
      </c>
      <c r="G50" s="406" t="s">
        <v>1241</v>
      </c>
      <c r="H50" s="406" t="s">
        <v>1362</v>
      </c>
      <c r="I50" s="441">
        <v>1055527.48</v>
      </c>
      <c r="J50" s="415" t="s">
        <v>80</v>
      </c>
      <c r="K50" s="442">
        <f t="shared" si="4"/>
        <v>1055527.48</v>
      </c>
      <c r="L50" s="444"/>
      <c r="M50" s="444"/>
      <c r="N50" s="444"/>
      <c r="O50" s="444"/>
      <c r="P50" s="444"/>
      <c r="Q50" s="444">
        <v>1055527.48</v>
      </c>
      <c r="R50" s="444"/>
      <c r="S50" s="411"/>
      <c r="T50" s="444"/>
      <c r="U50" s="416" t="s">
        <v>1401</v>
      </c>
      <c r="V50" s="445">
        <v>2</v>
      </c>
      <c r="W50" s="446" t="s">
        <v>1360</v>
      </c>
      <c r="X50" s="446" t="s">
        <v>135</v>
      </c>
      <c r="Y50" s="447">
        <v>5001590</v>
      </c>
      <c r="Z50" s="447" t="s">
        <v>136</v>
      </c>
      <c r="AA50" s="447" t="s">
        <v>1241</v>
      </c>
      <c r="AB50" s="447" t="s">
        <v>1242</v>
      </c>
      <c r="AC50" s="447" t="s">
        <v>1242</v>
      </c>
      <c r="AD50" s="447" t="s">
        <v>1362</v>
      </c>
      <c r="AE50" s="447">
        <v>1055527.48</v>
      </c>
      <c r="AF50" s="447">
        <v>1055527.48</v>
      </c>
      <c r="AG50" s="447">
        <v>136057.49</v>
      </c>
      <c r="AH50" s="447">
        <v>1055527.48</v>
      </c>
    </row>
    <row r="51" spans="1:34" s="7" customFormat="1" ht="35.25" customHeight="1" x14ac:dyDescent="0.25">
      <c r="A51" s="406">
        <v>44</v>
      </c>
      <c r="B51" s="439">
        <v>2</v>
      </c>
      <c r="C51" s="407" t="s">
        <v>41</v>
      </c>
      <c r="D51" s="414" t="s">
        <v>137</v>
      </c>
      <c r="E51" s="406">
        <v>5001319</v>
      </c>
      <c r="F51" s="414" t="s">
        <v>138</v>
      </c>
      <c r="G51" s="406" t="s">
        <v>1241</v>
      </c>
      <c r="H51" s="406" t="s">
        <v>1362</v>
      </c>
      <c r="I51" s="448">
        <v>393975.88</v>
      </c>
      <c r="J51" s="415" t="s">
        <v>98</v>
      </c>
      <c r="K51" s="442">
        <f t="shared" si="4"/>
        <v>393975.88</v>
      </c>
      <c r="L51" s="444"/>
      <c r="M51" s="444"/>
      <c r="N51" s="444"/>
      <c r="O51" s="444"/>
      <c r="P51" s="444">
        <v>353975.88</v>
      </c>
      <c r="Q51" s="444"/>
      <c r="R51" s="444"/>
      <c r="S51" s="411"/>
      <c r="T51" s="444">
        <v>40000</v>
      </c>
      <c r="U51" s="416" t="s">
        <v>1386</v>
      </c>
      <c r="V51" s="445">
        <v>2</v>
      </c>
      <c r="W51" s="446" t="s">
        <v>1360</v>
      </c>
      <c r="X51" s="446" t="s">
        <v>137</v>
      </c>
      <c r="Y51" s="447">
        <v>5001319</v>
      </c>
      <c r="Z51" s="447" t="s">
        <v>138</v>
      </c>
      <c r="AA51" s="447" t="s">
        <v>1241</v>
      </c>
      <c r="AB51" s="447" t="s">
        <v>1242</v>
      </c>
      <c r="AC51" s="447" t="s">
        <v>1242</v>
      </c>
      <c r="AD51" s="447" t="s">
        <v>1362</v>
      </c>
      <c r="AE51" s="447">
        <v>800000</v>
      </c>
      <c r="AF51" s="447">
        <v>393975.88</v>
      </c>
      <c r="AG51" s="447"/>
      <c r="AH51" s="447">
        <v>393975.88</v>
      </c>
    </row>
    <row r="52" spans="1:34" s="7" customFormat="1" ht="35.25" customHeight="1" x14ac:dyDescent="0.25">
      <c r="A52" s="406">
        <v>45</v>
      </c>
      <c r="B52" s="439">
        <v>2</v>
      </c>
      <c r="C52" s="407" t="s">
        <v>41</v>
      </c>
      <c r="D52" s="414" t="s">
        <v>139</v>
      </c>
      <c r="E52" s="406">
        <v>5001771</v>
      </c>
      <c r="F52" s="414" t="s">
        <v>140</v>
      </c>
      <c r="G52" s="406" t="s">
        <v>510</v>
      </c>
      <c r="H52" s="406" t="s">
        <v>1362</v>
      </c>
      <c r="I52" s="441">
        <v>576404.40815999999</v>
      </c>
      <c r="J52" s="415" t="s">
        <v>70</v>
      </c>
      <c r="K52" s="442">
        <f t="shared" si="4"/>
        <v>580701.6</v>
      </c>
      <c r="L52" s="444"/>
      <c r="M52" s="444"/>
      <c r="N52" s="444"/>
      <c r="O52" s="444"/>
      <c r="P52" s="444">
        <v>580701.6</v>
      </c>
      <c r="Q52" s="444"/>
      <c r="R52" s="444"/>
      <c r="S52" s="411"/>
      <c r="T52" s="444"/>
      <c r="U52" s="416" t="s">
        <v>1402</v>
      </c>
      <c r="V52" s="445">
        <v>2</v>
      </c>
      <c r="W52" s="446" t="s">
        <v>1360</v>
      </c>
      <c r="X52" s="446" t="s">
        <v>139</v>
      </c>
      <c r="Y52" s="447">
        <v>5001771</v>
      </c>
      <c r="Z52" s="447" t="s">
        <v>140</v>
      </c>
      <c r="AA52" s="447" t="s">
        <v>510</v>
      </c>
      <c r="AB52" s="447" t="s">
        <v>1242</v>
      </c>
      <c r="AC52" s="447" t="s">
        <v>1242</v>
      </c>
      <c r="AD52" s="447" t="s">
        <v>1362</v>
      </c>
      <c r="AE52" s="447">
        <v>576404.40815999999</v>
      </c>
      <c r="AF52" s="447">
        <v>547584.15797399997</v>
      </c>
      <c r="AG52" s="447">
        <v>518699.8</v>
      </c>
      <c r="AH52" s="447">
        <v>551666.49</v>
      </c>
    </row>
    <row r="53" spans="1:34" s="7" customFormat="1" ht="35.25" customHeight="1" x14ac:dyDescent="0.25">
      <c r="A53" s="406">
        <v>46</v>
      </c>
      <c r="B53" s="439">
        <v>2</v>
      </c>
      <c r="C53" s="407" t="s">
        <v>41</v>
      </c>
      <c r="D53" s="414" t="s">
        <v>141</v>
      </c>
      <c r="E53" s="406">
        <v>5001222</v>
      </c>
      <c r="F53" s="414" t="s">
        <v>142</v>
      </c>
      <c r="G53" s="406" t="s">
        <v>510</v>
      </c>
      <c r="H53" s="406" t="s">
        <v>1358</v>
      </c>
      <c r="I53" s="441">
        <v>695000</v>
      </c>
      <c r="J53" s="415" t="s">
        <v>70</v>
      </c>
      <c r="K53" s="442">
        <f t="shared" si="4"/>
        <v>695000</v>
      </c>
      <c r="L53" s="444"/>
      <c r="M53" s="444">
        <v>695000</v>
      </c>
      <c r="N53" s="444"/>
      <c r="O53" s="444"/>
      <c r="P53" s="444"/>
      <c r="Q53" s="444"/>
      <c r="R53" s="444"/>
      <c r="S53" s="411"/>
      <c r="T53" s="444"/>
      <c r="U53" s="416" t="s">
        <v>1403</v>
      </c>
      <c r="V53" s="445">
        <v>2</v>
      </c>
      <c r="W53" s="446" t="s">
        <v>1360</v>
      </c>
      <c r="X53" s="446" t="s">
        <v>141</v>
      </c>
      <c r="Y53" s="447">
        <v>5001222</v>
      </c>
      <c r="Z53" s="447" t="s">
        <v>142</v>
      </c>
      <c r="AA53" s="447" t="s">
        <v>510</v>
      </c>
      <c r="AB53" s="447" t="s">
        <v>1242</v>
      </c>
      <c r="AC53" s="447" t="s">
        <v>1242</v>
      </c>
      <c r="AD53" s="447" t="s">
        <v>1358</v>
      </c>
      <c r="AE53" s="447">
        <v>695000</v>
      </c>
      <c r="AF53" s="447">
        <v>695000</v>
      </c>
      <c r="AG53" s="447">
        <v>667122.30000000005</v>
      </c>
      <c r="AH53" s="447">
        <v>695000</v>
      </c>
    </row>
    <row r="54" spans="1:34" s="7" customFormat="1" ht="35.25" customHeight="1" x14ac:dyDescent="0.25">
      <c r="A54" s="406">
        <v>47</v>
      </c>
      <c r="B54" s="439">
        <v>2</v>
      </c>
      <c r="C54" s="407" t="s">
        <v>41</v>
      </c>
      <c r="D54" s="414" t="s">
        <v>143</v>
      </c>
      <c r="E54" s="406">
        <v>5001080</v>
      </c>
      <c r="F54" s="414" t="s">
        <v>144</v>
      </c>
      <c r="G54" s="406" t="s">
        <v>1241</v>
      </c>
      <c r="H54" s="406" t="s">
        <v>1362</v>
      </c>
      <c r="I54" s="441">
        <v>1150000</v>
      </c>
      <c r="J54" s="415" t="s">
        <v>80</v>
      </c>
      <c r="K54" s="442">
        <f t="shared" si="4"/>
        <v>1150000</v>
      </c>
      <c r="L54" s="444"/>
      <c r="M54" s="444"/>
      <c r="N54" s="444"/>
      <c r="O54" s="444"/>
      <c r="P54" s="444"/>
      <c r="Q54" s="444">
        <v>1150000</v>
      </c>
      <c r="R54" s="444"/>
      <c r="S54" s="411"/>
      <c r="T54" s="444"/>
      <c r="U54" s="416" t="s">
        <v>1404</v>
      </c>
      <c r="V54" s="445">
        <v>2</v>
      </c>
      <c r="W54" s="446" t="s">
        <v>1360</v>
      </c>
      <c r="X54" s="446" t="s">
        <v>143</v>
      </c>
      <c r="Y54" s="447">
        <v>5001080</v>
      </c>
      <c r="Z54" s="447" t="s">
        <v>144</v>
      </c>
      <c r="AA54" s="447" t="s">
        <v>1241</v>
      </c>
      <c r="AB54" s="447" t="s">
        <v>1242</v>
      </c>
      <c r="AC54" s="447" t="s">
        <v>1242</v>
      </c>
      <c r="AD54" s="447" t="s">
        <v>1362</v>
      </c>
      <c r="AE54" s="447">
        <v>1150000</v>
      </c>
      <c r="AF54" s="447">
        <v>0</v>
      </c>
      <c r="AG54" s="447"/>
      <c r="AH54" s="447">
        <v>1059631</v>
      </c>
    </row>
    <row r="55" spans="1:34" s="7" customFormat="1" ht="35.25" customHeight="1" x14ac:dyDescent="0.25">
      <c r="A55" s="406">
        <v>48</v>
      </c>
      <c r="B55" s="439">
        <v>2</v>
      </c>
      <c r="C55" s="407" t="s">
        <v>41</v>
      </c>
      <c r="D55" s="414" t="s">
        <v>48</v>
      </c>
      <c r="E55" s="406">
        <v>5001130</v>
      </c>
      <c r="F55" s="414" t="s">
        <v>145</v>
      </c>
      <c r="G55" s="406" t="s">
        <v>1241</v>
      </c>
      <c r="H55" s="406" t="s">
        <v>1362</v>
      </c>
      <c r="I55" s="441">
        <v>308943.09000000003</v>
      </c>
      <c r="J55" s="415" t="s">
        <v>50</v>
      </c>
      <c r="K55" s="442">
        <f t="shared" si="4"/>
        <v>308943.09000000003</v>
      </c>
      <c r="L55" s="444"/>
      <c r="M55" s="444"/>
      <c r="N55" s="444">
        <v>308943.09000000003</v>
      </c>
      <c r="O55" s="444"/>
      <c r="P55" s="444"/>
      <c r="Q55" s="444"/>
      <c r="R55" s="444"/>
      <c r="S55" s="411"/>
      <c r="T55" s="444"/>
      <c r="U55" s="416" t="s">
        <v>1386</v>
      </c>
      <c r="V55" s="445">
        <v>2</v>
      </c>
      <c r="W55" s="446" t="s">
        <v>1360</v>
      </c>
      <c r="X55" s="446" t="s">
        <v>48</v>
      </c>
      <c r="Y55" s="447">
        <v>5001130</v>
      </c>
      <c r="Z55" s="447" t="s">
        <v>145</v>
      </c>
      <c r="AA55" s="447" t="s">
        <v>1241</v>
      </c>
      <c r="AB55" s="447" t="s">
        <v>1242</v>
      </c>
      <c r="AC55" s="447" t="s">
        <v>1242</v>
      </c>
      <c r="AD55" s="447" t="s">
        <v>1362</v>
      </c>
      <c r="AE55" s="447">
        <v>308943.09000000003</v>
      </c>
      <c r="AF55" s="447">
        <v>0</v>
      </c>
      <c r="AG55" s="447"/>
      <c r="AH55" s="447">
        <v>145585</v>
      </c>
    </row>
    <row r="56" spans="1:34" s="7" customFormat="1" ht="35.25" customHeight="1" x14ac:dyDescent="0.25">
      <c r="A56" s="406">
        <v>49</v>
      </c>
      <c r="B56" s="439">
        <v>2</v>
      </c>
      <c r="C56" s="407" t="s">
        <v>41</v>
      </c>
      <c r="D56" s="414" t="s">
        <v>146</v>
      </c>
      <c r="E56" s="406">
        <v>5001172</v>
      </c>
      <c r="F56" s="414" t="s">
        <v>147</v>
      </c>
      <c r="G56" s="406" t="s">
        <v>1241</v>
      </c>
      <c r="H56" s="406" t="s">
        <v>1362</v>
      </c>
      <c r="I56" s="441">
        <v>1197331</v>
      </c>
      <c r="J56" s="415" t="s">
        <v>98</v>
      </c>
      <c r="K56" s="442">
        <f t="shared" si="4"/>
        <v>1197331</v>
      </c>
      <c r="L56" s="444"/>
      <c r="M56" s="444"/>
      <c r="N56" s="444"/>
      <c r="O56" s="444"/>
      <c r="P56" s="444"/>
      <c r="Q56" s="444">
        <v>1197331</v>
      </c>
      <c r="R56" s="444"/>
      <c r="S56" s="411"/>
      <c r="T56" s="444"/>
      <c r="U56" s="416" t="s">
        <v>1405</v>
      </c>
      <c r="V56" s="445">
        <v>2</v>
      </c>
      <c r="W56" s="446" t="s">
        <v>1360</v>
      </c>
      <c r="X56" s="446" t="s">
        <v>146</v>
      </c>
      <c r="Y56" s="447">
        <v>5001172</v>
      </c>
      <c r="Z56" s="447" t="s">
        <v>147</v>
      </c>
      <c r="AA56" s="447" t="s">
        <v>1241</v>
      </c>
      <c r="AB56" s="447" t="s">
        <v>1242</v>
      </c>
      <c r="AC56" s="447" t="s">
        <v>1242</v>
      </c>
      <c r="AD56" s="447" t="s">
        <v>1362</v>
      </c>
      <c r="AE56" s="447">
        <v>1197331</v>
      </c>
      <c r="AF56" s="447">
        <v>1161975</v>
      </c>
      <c r="AG56" s="447"/>
      <c r="AH56" s="447">
        <v>1161975</v>
      </c>
    </row>
    <row r="57" spans="1:34" s="7" customFormat="1" ht="35.25" customHeight="1" x14ac:dyDescent="0.25">
      <c r="A57" s="406">
        <v>50</v>
      </c>
      <c r="B57" s="439">
        <v>2</v>
      </c>
      <c r="C57" s="407" t="s">
        <v>41</v>
      </c>
      <c r="D57" s="414" t="s">
        <v>148</v>
      </c>
      <c r="E57" s="406">
        <v>5001225</v>
      </c>
      <c r="F57" s="414" t="s">
        <v>149</v>
      </c>
      <c r="G57" s="406" t="s">
        <v>1241</v>
      </c>
      <c r="H57" s="406" t="s">
        <v>1358</v>
      </c>
      <c r="I57" s="441">
        <v>2222794.13</v>
      </c>
      <c r="J57" s="415" t="s">
        <v>47</v>
      </c>
      <c r="K57" s="442">
        <f t="shared" si="4"/>
        <v>2222794.13</v>
      </c>
      <c r="L57" s="444"/>
      <c r="M57" s="444">
        <v>975000</v>
      </c>
      <c r="N57" s="444">
        <v>1247794.1299999999</v>
      </c>
      <c r="O57" s="444"/>
      <c r="P57" s="444"/>
      <c r="Q57" s="444"/>
      <c r="R57" s="444"/>
      <c r="S57" s="411"/>
      <c r="T57" s="444"/>
      <c r="U57" s="416" t="s">
        <v>1406</v>
      </c>
      <c r="V57" s="445">
        <v>2</v>
      </c>
      <c r="W57" s="446" t="s">
        <v>1360</v>
      </c>
      <c r="X57" s="446" t="s">
        <v>148</v>
      </c>
      <c r="Y57" s="447">
        <v>5001225</v>
      </c>
      <c r="Z57" s="447" t="s">
        <v>149</v>
      </c>
      <c r="AA57" s="447" t="s">
        <v>1241</v>
      </c>
      <c r="AB57" s="447" t="s">
        <v>1242</v>
      </c>
      <c r="AC57" s="447" t="s">
        <v>1242</v>
      </c>
      <c r="AD57" s="447" t="s">
        <v>1358</v>
      </c>
      <c r="AE57" s="447">
        <v>2222794.13</v>
      </c>
      <c r="AF57" s="447">
        <v>1484352.6</v>
      </c>
      <c r="AG57" s="447">
        <v>1353620.74</v>
      </c>
      <c r="AH57" s="447">
        <v>1484352.6</v>
      </c>
    </row>
    <row r="58" spans="1:34" s="7" customFormat="1" ht="35.25" customHeight="1" x14ac:dyDescent="0.25">
      <c r="A58" s="406">
        <v>51</v>
      </c>
      <c r="B58" s="439">
        <v>2</v>
      </c>
      <c r="C58" s="407" t="s">
        <v>41</v>
      </c>
      <c r="D58" s="414" t="s">
        <v>150</v>
      </c>
      <c r="E58" s="406">
        <v>5001231</v>
      </c>
      <c r="F58" s="414" t="s">
        <v>151</v>
      </c>
      <c r="G58" s="406">
        <v>5</v>
      </c>
      <c r="H58" s="406" t="s">
        <v>1362</v>
      </c>
      <c r="I58" s="441">
        <v>1469260</v>
      </c>
      <c r="J58" s="415" t="s">
        <v>55</v>
      </c>
      <c r="K58" s="442">
        <f t="shared" si="4"/>
        <v>1469260</v>
      </c>
      <c r="L58" s="444"/>
      <c r="M58" s="444"/>
      <c r="N58" s="444"/>
      <c r="O58" s="444"/>
      <c r="P58" s="444"/>
      <c r="Q58" s="444">
        <v>1469260</v>
      </c>
      <c r="R58" s="444"/>
      <c r="S58" s="411"/>
      <c r="T58" s="444"/>
      <c r="U58" s="416" t="s">
        <v>1407</v>
      </c>
      <c r="V58" s="445">
        <v>2</v>
      </c>
      <c r="W58" s="446" t="s">
        <v>1360</v>
      </c>
      <c r="X58" s="446" t="s">
        <v>150</v>
      </c>
      <c r="Y58" s="447">
        <v>5001231</v>
      </c>
      <c r="Z58" s="447" t="s">
        <v>151</v>
      </c>
      <c r="AA58" s="447">
        <v>5</v>
      </c>
      <c r="AB58" s="447" t="s">
        <v>1242</v>
      </c>
      <c r="AC58" s="447" t="s">
        <v>1242</v>
      </c>
      <c r="AD58" s="447" t="s">
        <v>1362</v>
      </c>
      <c r="AE58" s="447">
        <v>1469260</v>
      </c>
      <c r="AF58" s="447">
        <v>0</v>
      </c>
      <c r="AG58" s="447"/>
      <c r="AH58" s="447">
        <v>1450000</v>
      </c>
    </row>
    <row r="59" spans="1:34" s="7" customFormat="1" ht="35.25" customHeight="1" x14ac:dyDescent="0.25">
      <c r="A59" s="406">
        <v>52</v>
      </c>
      <c r="B59" s="439">
        <v>2</v>
      </c>
      <c r="C59" s="407" t="s">
        <v>41</v>
      </c>
      <c r="D59" s="414" t="s">
        <v>148</v>
      </c>
      <c r="E59" s="406">
        <v>5001352</v>
      </c>
      <c r="F59" s="414" t="s">
        <v>152</v>
      </c>
      <c r="G59" s="406" t="s">
        <v>1241</v>
      </c>
      <c r="H59" s="406" t="s">
        <v>1362</v>
      </c>
      <c r="I59" s="441">
        <v>1330924.04</v>
      </c>
      <c r="J59" s="415" t="s">
        <v>47</v>
      </c>
      <c r="K59" s="442">
        <f t="shared" si="4"/>
        <v>1330924.04</v>
      </c>
      <c r="L59" s="444"/>
      <c r="M59" s="444"/>
      <c r="N59" s="444"/>
      <c r="O59" s="444"/>
      <c r="P59" s="444"/>
      <c r="Q59" s="444">
        <v>1330924.04</v>
      </c>
      <c r="R59" s="444"/>
      <c r="S59" s="411"/>
      <c r="T59" s="444"/>
      <c r="U59" s="416" t="s">
        <v>1408</v>
      </c>
      <c r="V59" s="445">
        <v>2</v>
      </c>
      <c r="W59" s="446" t="s">
        <v>1360</v>
      </c>
      <c r="X59" s="446" t="s">
        <v>148</v>
      </c>
      <c r="Y59" s="447">
        <v>5001352</v>
      </c>
      <c r="Z59" s="447" t="s">
        <v>152</v>
      </c>
      <c r="AA59" s="447" t="s">
        <v>1241</v>
      </c>
      <c r="AB59" s="447" t="s">
        <v>1242</v>
      </c>
      <c r="AC59" s="447" t="s">
        <v>1242</v>
      </c>
      <c r="AD59" s="447" t="s">
        <v>1362</v>
      </c>
      <c r="AE59" s="447">
        <v>1330924.04</v>
      </c>
      <c r="AF59" s="447">
        <v>0</v>
      </c>
      <c r="AG59" s="447"/>
      <c r="AH59" s="447">
        <v>1100000</v>
      </c>
    </row>
    <row r="60" spans="1:34" s="7" customFormat="1" ht="35.25" customHeight="1" x14ac:dyDescent="0.25">
      <c r="A60" s="406">
        <v>53</v>
      </c>
      <c r="B60" s="439">
        <v>2</v>
      </c>
      <c r="C60" s="407" t="s">
        <v>41</v>
      </c>
      <c r="D60" s="414" t="s">
        <v>153</v>
      </c>
      <c r="E60" s="406">
        <v>5001409</v>
      </c>
      <c r="F60" s="414" t="s">
        <v>154</v>
      </c>
      <c r="G60" s="406" t="s">
        <v>1241</v>
      </c>
      <c r="H60" s="406" t="s">
        <v>1362</v>
      </c>
      <c r="I60" s="441">
        <v>1170000</v>
      </c>
      <c r="J60" s="415" t="s">
        <v>93</v>
      </c>
      <c r="K60" s="442">
        <f t="shared" si="4"/>
        <v>1170000</v>
      </c>
      <c r="L60" s="444"/>
      <c r="M60" s="444"/>
      <c r="N60" s="444"/>
      <c r="O60" s="444"/>
      <c r="P60" s="444"/>
      <c r="Q60" s="444">
        <v>1170000</v>
      </c>
      <c r="R60" s="444"/>
      <c r="S60" s="411"/>
      <c r="T60" s="444"/>
      <c r="U60" s="416" t="s">
        <v>1409</v>
      </c>
      <c r="V60" s="445">
        <v>2</v>
      </c>
      <c r="W60" s="446" t="s">
        <v>1360</v>
      </c>
      <c r="X60" s="446" t="s">
        <v>153</v>
      </c>
      <c r="Y60" s="447">
        <v>5001409</v>
      </c>
      <c r="Z60" s="447" t="s">
        <v>154</v>
      </c>
      <c r="AA60" s="447" t="s">
        <v>1241</v>
      </c>
      <c r="AB60" s="447" t="s">
        <v>1242</v>
      </c>
      <c r="AC60" s="447" t="s">
        <v>1242</v>
      </c>
      <c r="AD60" s="447" t="s">
        <v>1362</v>
      </c>
      <c r="AE60" s="447">
        <v>1170000</v>
      </c>
      <c r="AF60" s="447">
        <v>0</v>
      </c>
      <c r="AG60" s="447"/>
      <c r="AH60" s="447">
        <v>1080000</v>
      </c>
    </row>
    <row r="61" spans="1:34" s="7" customFormat="1" ht="35.25" customHeight="1" x14ac:dyDescent="0.25">
      <c r="A61" s="406">
        <v>54</v>
      </c>
      <c r="B61" s="439">
        <v>2</v>
      </c>
      <c r="C61" s="407" t="s">
        <v>41</v>
      </c>
      <c r="D61" s="414" t="s">
        <v>155</v>
      </c>
      <c r="E61" s="406">
        <v>5001425</v>
      </c>
      <c r="F61" s="414" t="s">
        <v>156</v>
      </c>
      <c r="G61" s="406" t="s">
        <v>1241</v>
      </c>
      <c r="H61" s="406" t="s">
        <v>1358</v>
      </c>
      <c r="I61" s="441">
        <v>1618441.85</v>
      </c>
      <c r="J61" s="415" t="s">
        <v>47</v>
      </c>
      <c r="K61" s="442">
        <f t="shared" si="4"/>
        <v>1618441.85</v>
      </c>
      <c r="L61" s="444"/>
      <c r="M61" s="444">
        <v>900000</v>
      </c>
      <c r="N61" s="444">
        <v>618441.85</v>
      </c>
      <c r="O61" s="444"/>
      <c r="P61" s="444"/>
      <c r="Q61" s="444"/>
      <c r="R61" s="444"/>
      <c r="S61" s="411"/>
      <c r="T61" s="444">
        <v>100000</v>
      </c>
      <c r="U61" s="416" t="s">
        <v>1410</v>
      </c>
      <c r="V61" s="445">
        <v>2</v>
      </c>
      <c r="W61" s="446" t="s">
        <v>1360</v>
      </c>
      <c r="X61" s="446" t="s">
        <v>155</v>
      </c>
      <c r="Y61" s="447">
        <v>5001425</v>
      </c>
      <c r="Z61" s="447" t="s">
        <v>156</v>
      </c>
      <c r="AA61" s="447" t="s">
        <v>1241</v>
      </c>
      <c r="AB61" s="447" t="s">
        <v>1242</v>
      </c>
      <c r="AC61" s="447" t="s">
        <v>1242</v>
      </c>
      <c r="AD61" s="447" t="s">
        <v>1358</v>
      </c>
      <c r="AE61" s="447">
        <v>1618441.85</v>
      </c>
      <c r="AF61" s="447">
        <v>0</v>
      </c>
      <c r="AG61" s="447"/>
      <c r="AH61" s="447">
        <v>618441</v>
      </c>
    </row>
    <row r="62" spans="1:34" s="7" customFormat="1" ht="35.25" customHeight="1" x14ac:dyDescent="0.25">
      <c r="A62" s="406">
        <v>55</v>
      </c>
      <c r="B62" s="439">
        <v>2</v>
      </c>
      <c r="C62" s="407" t="s">
        <v>41</v>
      </c>
      <c r="D62" s="414" t="s">
        <v>157</v>
      </c>
      <c r="E62" s="406">
        <v>5001433</v>
      </c>
      <c r="F62" s="414" t="s">
        <v>158</v>
      </c>
      <c r="G62" s="406" t="s">
        <v>1241</v>
      </c>
      <c r="H62" s="406" t="s">
        <v>1362</v>
      </c>
      <c r="I62" s="441">
        <v>1205201</v>
      </c>
      <c r="J62" s="415" t="s">
        <v>47</v>
      </c>
      <c r="K62" s="442">
        <f t="shared" si="4"/>
        <v>1205201</v>
      </c>
      <c r="L62" s="444"/>
      <c r="M62" s="444"/>
      <c r="N62" s="444"/>
      <c r="O62" s="444"/>
      <c r="P62" s="444"/>
      <c r="Q62" s="444">
        <v>1205201</v>
      </c>
      <c r="R62" s="444"/>
      <c r="S62" s="411"/>
      <c r="T62" s="444"/>
      <c r="U62" s="416" t="s">
        <v>1411</v>
      </c>
      <c r="V62" s="445">
        <v>2</v>
      </c>
      <c r="W62" s="446" t="s">
        <v>1360</v>
      </c>
      <c r="X62" s="446" t="s">
        <v>157</v>
      </c>
      <c r="Y62" s="447">
        <v>5001433</v>
      </c>
      <c r="Z62" s="447" t="s">
        <v>158</v>
      </c>
      <c r="AA62" s="447" t="s">
        <v>1241</v>
      </c>
      <c r="AB62" s="447" t="s">
        <v>1242</v>
      </c>
      <c r="AC62" s="447" t="s">
        <v>1242</v>
      </c>
      <c r="AD62" s="447" t="s">
        <v>1362</v>
      </c>
      <c r="AE62" s="447">
        <v>1205201</v>
      </c>
      <c r="AF62" s="447">
        <v>0</v>
      </c>
      <c r="AG62" s="447"/>
      <c r="AH62" s="447">
        <v>1085000</v>
      </c>
    </row>
    <row r="63" spans="1:34" s="7" customFormat="1" ht="35.25" customHeight="1" x14ac:dyDescent="0.25">
      <c r="A63" s="406">
        <v>56</v>
      </c>
      <c r="B63" s="439">
        <v>2</v>
      </c>
      <c r="C63" s="407" t="s">
        <v>41</v>
      </c>
      <c r="D63" s="414" t="s">
        <v>159</v>
      </c>
      <c r="E63" s="406">
        <v>5001440</v>
      </c>
      <c r="F63" s="414" t="s">
        <v>160</v>
      </c>
      <c r="G63" s="406" t="s">
        <v>1241</v>
      </c>
      <c r="H63" s="406" t="s">
        <v>1362</v>
      </c>
      <c r="I63" s="441">
        <v>1208991.45</v>
      </c>
      <c r="J63" s="415" t="s">
        <v>50</v>
      </c>
      <c r="K63" s="442">
        <f t="shared" si="4"/>
        <v>1208991.45</v>
      </c>
      <c r="L63" s="444"/>
      <c r="M63" s="444"/>
      <c r="N63" s="444"/>
      <c r="O63" s="444"/>
      <c r="P63" s="444"/>
      <c r="Q63" s="444">
        <v>1208991.45</v>
      </c>
      <c r="R63" s="444"/>
      <c r="S63" s="411"/>
      <c r="T63" s="444"/>
      <c r="U63" s="416" t="s">
        <v>1412</v>
      </c>
      <c r="V63" s="445">
        <v>2</v>
      </c>
      <c r="W63" s="446" t="s">
        <v>1360</v>
      </c>
      <c r="X63" s="446" t="s">
        <v>159</v>
      </c>
      <c r="Y63" s="447">
        <v>5001440</v>
      </c>
      <c r="Z63" s="447" t="s">
        <v>160</v>
      </c>
      <c r="AA63" s="447" t="s">
        <v>1241</v>
      </c>
      <c r="AB63" s="447" t="s">
        <v>1242</v>
      </c>
      <c r="AC63" s="447" t="s">
        <v>1242</v>
      </c>
      <c r="AD63" s="447" t="s">
        <v>1362</v>
      </c>
      <c r="AE63" s="447">
        <v>1208991.45</v>
      </c>
      <c r="AF63" s="447">
        <v>0</v>
      </c>
      <c r="AG63" s="447"/>
      <c r="AH63" s="447">
        <v>1180000</v>
      </c>
    </row>
    <row r="64" spans="1:34" s="7" customFormat="1" ht="35.25" customHeight="1" x14ac:dyDescent="0.25">
      <c r="A64" s="406">
        <v>57</v>
      </c>
      <c r="B64" s="439">
        <v>2</v>
      </c>
      <c r="C64" s="407" t="s">
        <v>41</v>
      </c>
      <c r="D64" s="414" t="s">
        <v>99</v>
      </c>
      <c r="E64" s="406">
        <v>5001446</v>
      </c>
      <c r="F64" s="414" t="s">
        <v>161</v>
      </c>
      <c r="G64" s="406" t="s">
        <v>1241</v>
      </c>
      <c r="H64" s="406" t="s">
        <v>1358</v>
      </c>
      <c r="I64" s="441">
        <v>4538816.28</v>
      </c>
      <c r="J64" s="415" t="s">
        <v>80</v>
      </c>
      <c r="K64" s="442">
        <f t="shared" si="4"/>
        <v>3660335.7096774192</v>
      </c>
      <c r="L64" s="444">
        <f>4482015.46/1.24</f>
        <v>3614528.5967741935</v>
      </c>
      <c r="M64" s="444"/>
      <c r="N64" s="444"/>
      <c r="O64" s="444"/>
      <c r="P64" s="444"/>
      <c r="Q64" s="444"/>
      <c r="R64" s="444"/>
      <c r="S64" s="411"/>
      <c r="T64" s="444">
        <f>56800.82/1.24</f>
        <v>45807.112903225803</v>
      </c>
      <c r="U64" s="416" t="s">
        <v>1413</v>
      </c>
      <c r="V64" s="445">
        <v>2</v>
      </c>
      <c r="W64" s="446" t="s">
        <v>1360</v>
      </c>
      <c r="X64" s="446" t="s">
        <v>99</v>
      </c>
      <c r="Y64" s="447">
        <v>5001446</v>
      </c>
      <c r="Z64" s="447" t="s">
        <v>161</v>
      </c>
      <c r="AA64" s="447" t="s">
        <v>1241</v>
      </c>
      <c r="AB64" s="447" t="s">
        <v>1242</v>
      </c>
      <c r="AC64" s="447" t="s">
        <v>1311</v>
      </c>
      <c r="AD64" s="447" t="s">
        <v>1358</v>
      </c>
      <c r="AE64" s="447">
        <v>4538816.28</v>
      </c>
      <c r="AF64" s="447">
        <v>4538816.28</v>
      </c>
      <c r="AG64" s="447">
        <v>3918874.22</v>
      </c>
      <c r="AH64" s="447">
        <v>4538816.28</v>
      </c>
    </row>
    <row r="65" spans="1:34" s="7" customFormat="1" ht="35.25" customHeight="1" x14ac:dyDescent="0.25">
      <c r="A65" s="406">
        <v>58</v>
      </c>
      <c r="B65" s="439">
        <v>2</v>
      </c>
      <c r="C65" s="407" t="s">
        <v>41</v>
      </c>
      <c r="D65" s="414" t="s">
        <v>162</v>
      </c>
      <c r="E65" s="406">
        <v>5001496</v>
      </c>
      <c r="F65" s="414" t="s">
        <v>163</v>
      </c>
      <c r="G65" s="406" t="s">
        <v>1241</v>
      </c>
      <c r="H65" s="406" t="s">
        <v>1362</v>
      </c>
      <c r="I65" s="441">
        <v>962461</v>
      </c>
      <c r="J65" s="415" t="s">
        <v>93</v>
      </c>
      <c r="K65" s="442">
        <f t="shared" si="4"/>
        <v>962461</v>
      </c>
      <c r="L65" s="444"/>
      <c r="M65" s="444"/>
      <c r="N65" s="444"/>
      <c r="O65" s="444"/>
      <c r="P65" s="444"/>
      <c r="Q65" s="444">
        <v>962461</v>
      </c>
      <c r="R65" s="444"/>
      <c r="S65" s="411"/>
      <c r="T65" s="444"/>
      <c r="U65" s="416" t="s">
        <v>1414</v>
      </c>
      <c r="V65" s="445">
        <v>2</v>
      </c>
      <c r="W65" s="446" t="s">
        <v>1360</v>
      </c>
      <c r="X65" s="446" t="s">
        <v>162</v>
      </c>
      <c r="Y65" s="447">
        <v>5001496</v>
      </c>
      <c r="Z65" s="447" t="s">
        <v>163</v>
      </c>
      <c r="AA65" s="447" t="s">
        <v>1241</v>
      </c>
      <c r="AB65" s="447" t="s">
        <v>1242</v>
      </c>
      <c r="AC65" s="447" t="s">
        <v>1242</v>
      </c>
      <c r="AD65" s="447" t="s">
        <v>1362</v>
      </c>
      <c r="AE65" s="447">
        <v>962461</v>
      </c>
      <c r="AF65" s="447">
        <v>0</v>
      </c>
      <c r="AG65" s="447"/>
      <c r="AH65" s="447">
        <v>866000</v>
      </c>
    </row>
    <row r="66" spans="1:34" s="7" customFormat="1" ht="35.25" customHeight="1" x14ac:dyDescent="0.25">
      <c r="A66" s="406">
        <v>59</v>
      </c>
      <c r="B66" s="439">
        <v>2</v>
      </c>
      <c r="C66" s="407" t="s">
        <v>41</v>
      </c>
      <c r="D66" s="414" t="s">
        <v>164</v>
      </c>
      <c r="E66" s="406">
        <v>5001557</v>
      </c>
      <c r="F66" s="414" t="s">
        <v>165</v>
      </c>
      <c r="G66" s="406" t="s">
        <v>1241</v>
      </c>
      <c r="H66" s="406" t="s">
        <v>1362</v>
      </c>
      <c r="I66" s="441">
        <v>1488150</v>
      </c>
      <c r="J66" s="415" t="s">
        <v>47</v>
      </c>
      <c r="K66" s="442">
        <f t="shared" si="4"/>
        <v>1500000</v>
      </c>
      <c r="L66" s="444"/>
      <c r="M66" s="444"/>
      <c r="N66" s="444"/>
      <c r="O66" s="444"/>
      <c r="P66" s="444"/>
      <c r="Q66" s="444">
        <v>1500000</v>
      </c>
      <c r="R66" s="444"/>
      <c r="S66" s="411"/>
      <c r="T66" s="444"/>
      <c r="U66" s="416" t="s">
        <v>1415</v>
      </c>
      <c r="V66" s="445">
        <v>2</v>
      </c>
      <c r="W66" s="446" t="s">
        <v>1360</v>
      </c>
      <c r="X66" s="446" t="s">
        <v>164</v>
      </c>
      <c r="Y66" s="447">
        <v>5001557</v>
      </c>
      <c r="Z66" s="447" t="s">
        <v>165</v>
      </c>
      <c r="AA66" s="447" t="s">
        <v>1241</v>
      </c>
      <c r="AB66" s="447" t="s">
        <v>1242</v>
      </c>
      <c r="AC66" s="447" t="s">
        <v>1242</v>
      </c>
      <c r="AD66" s="447" t="s">
        <v>1362</v>
      </c>
      <c r="AE66" s="447">
        <v>1488150</v>
      </c>
      <c r="AF66" s="447">
        <v>0</v>
      </c>
      <c r="AG66" s="447"/>
      <c r="AH66" s="447">
        <v>1300000</v>
      </c>
    </row>
    <row r="67" spans="1:34" s="7" customFormat="1" ht="35.25" customHeight="1" x14ac:dyDescent="0.25">
      <c r="A67" s="406">
        <v>60</v>
      </c>
      <c r="B67" s="439">
        <v>2</v>
      </c>
      <c r="C67" s="407" t="s">
        <v>41</v>
      </c>
      <c r="D67" s="414" t="s">
        <v>166</v>
      </c>
      <c r="E67" s="406">
        <v>5001558</v>
      </c>
      <c r="F67" s="414" t="s">
        <v>167</v>
      </c>
      <c r="G67" s="406" t="s">
        <v>1241</v>
      </c>
      <c r="H67" s="406" t="s">
        <v>1362</v>
      </c>
      <c r="I67" s="441">
        <v>1454059.3</v>
      </c>
      <c r="J67" s="415" t="s">
        <v>58</v>
      </c>
      <c r="K67" s="442">
        <f t="shared" si="4"/>
        <v>1454059.3</v>
      </c>
      <c r="L67" s="444"/>
      <c r="M67" s="444"/>
      <c r="N67" s="444"/>
      <c r="O67" s="444"/>
      <c r="P67" s="444"/>
      <c r="Q67" s="444">
        <v>1454059.3</v>
      </c>
      <c r="R67" s="444"/>
      <c r="S67" s="411"/>
      <c r="T67" s="444"/>
      <c r="U67" s="416" t="s">
        <v>1416</v>
      </c>
      <c r="V67" s="445">
        <v>2</v>
      </c>
      <c r="W67" s="446" t="s">
        <v>1360</v>
      </c>
      <c r="X67" s="446" t="s">
        <v>166</v>
      </c>
      <c r="Y67" s="447">
        <v>5001558</v>
      </c>
      <c r="Z67" s="447" t="s">
        <v>167</v>
      </c>
      <c r="AA67" s="447" t="s">
        <v>1241</v>
      </c>
      <c r="AB67" s="447" t="s">
        <v>1242</v>
      </c>
      <c r="AC67" s="447" t="s">
        <v>1242</v>
      </c>
      <c r="AD67" s="447" t="s">
        <v>1362</v>
      </c>
      <c r="AE67" s="447">
        <v>1454059.3</v>
      </c>
      <c r="AF67" s="447">
        <v>1454059.3</v>
      </c>
      <c r="AG67" s="447"/>
      <c r="AH67" s="447">
        <v>1454059.3</v>
      </c>
    </row>
    <row r="68" spans="1:34" s="7" customFormat="1" ht="35.25" customHeight="1" x14ac:dyDescent="0.25">
      <c r="A68" s="406">
        <v>61</v>
      </c>
      <c r="B68" s="439">
        <v>2</v>
      </c>
      <c r="C68" s="407" t="s">
        <v>41</v>
      </c>
      <c r="D68" s="414" t="s">
        <v>168</v>
      </c>
      <c r="E68" s="406">
        <v>5001570</v>
      </c>
      <c r="F68" s="414" t="s">
        <v>169</v>
      </c>
      <c r="G68" s="406" t="s">
        <v>1241</v>
      </c>
      <c r="H68" s="406" t="s">
        <v>1362</v>
      </c>
      <c r="I68" s="441">
        <v>1187096.77</v>
      </c>
      <c r="J68" s="415" t="s">
        <v>70</v>
      </c>
      <c r="K68" s="442">
        <f t="shared" si="4"/>
        <v>1187096.77</v>
      </c>
      <c r="L68" s="444"/>
      <c r="M68" s="444"/>
      <c r="N68" s="444"/>
      <c r="O68" s="444"/>
      <c r="P68" s="444">
        <v>1137096.77</v>
      </c>
      <c r="Q68" s="444"/>
      <c r="R68" s="444"/>
      <c r="S68" s="411"/>
      <c r="T68" s="444">
        <v>50000</v>
      </c>
      <c r="U68" s="416" t="s">
        <v>1417</v>
      </c>
      <c r="V68" s="445">
        <v>2</v>
      </c>
      <c r="W68" s="446" t="s">
        <v>1360</v>
      </c>
      <c r="X68" s="446" t="s">
        <v>168</v>
      </c>
      <c r="Y68" s="447">
        <v>5001570</v>
      </c>
      <c r="Z68" s="447" t="s">
        <v>169</v>
      </c>
      <c r="AA68" s="447" t="s">
        <v>1241</v>
      </c>
      <c r="AB68" s="447" t="s">
        <v>1242</v>
      </c>
      <c r="AC68" s="447" t="s">
        <v>1242</v>
      </c>
      <c r="AD68" s="447" t="s">
        <v>1362</v>
      </c>
      <c r="AE68" s="447">
        <v>1187096.77</v>
      </c>
      <c r="AF68" s="447">
        <v>0</v>
      </c>
      <c r="AG68" s="447"/>
      <c r="AH68" s="447">
        <v>950000</v>
      </c>
    </row>
    <row r="69" spans="1:34" s="7" customFormat="1" ht="35.25" customHeight="1" x14ac:dyDescent="0.25">
      <c r="A69" s="406">
        <v>62</v>
      </c>
      <c r="B69" s="439">
        <v>2</v>
      </c>
      <c r="C69" s="407" t="s">
        <v>41</v>
      </c>
      <c r="D69" s="414" t="s">
        <v>170</v>
      </c>
      <c r="E69" s="406">
        <v>5001574</v>
      </c>
      <c r="F69" s="414" t="s">
        <v>171</v>
      </c>
      <c r="G69" s="406" t="s">
        <v>1241</v>
      </c>
      <c r="H69" s="406" t="s">
        <v>1362</v>
      </c>
      <c r="I69" s="441">
        <v>1209415.0900000001</v>
      </c>
      <c r="J69" s="415" t="s">
        <v>58</v>
      </c>
      <c r="K69" s="442">
        <f t="shared" si="4"/>
        <v>1209415.0900000001</v>
      </c>
      <c r="L69" s="444"/>
      <c r="M69" s="444"/>
      <c r="N69" s="444"/>
      <c r="O69" s="444"/>
      <c r="P69" s="444"/>
      <c r="Q69" s="444">
        <v>1209415.0900000001</v>
      </c>
      <c r="R69" s="444"/>
      <c r="S69" s="411"/>
      <c r="T69" s="444"/>
      <c r="U69" s="416" t="s">
        <v>1418</v>
      </c>
      <c r="V69" s="445">
        <v>2</v>
      </c>
      <c r="W69" s="446" t="s">
        <v>1360</v>
      </c>
      <c r="X69" s="446" t="s">
        <v>170</v>
      </c>
      <c r="Y69" s="447">
        <v>5001574</v>
      </c>
      <c r="Z69" s="447" t="s">
        <v>171</v>
      </c>
      <c r="AA69" s="447" t="s">
        <v>1241</v>
      </c>
      <c r="AB69" s="447" t="s">
        <v>1242</v>
      </c>
      <c r="AC69" s="447" t="s">
        <v>1242</v>
      </c>
      <c r="AD69" s="447" t="s">
        <v>1362</v>
      </c>
      <c r="AE69" s="447">
        <v>1209415.0900000001</v>
      </c>
      <c r="AF69" s="447">
        <v>0</v>
      </c>
      <c r="AG69" s="447"/>
      <c r="AH69" s="447">
        <v>1180000</v>
      </c>
    </row>
    <row r="70" spans="1:34" s="7" customFormat="1" ht="35.25" customHeight="1" x14ac:dyDescent="0.25">
      <c r="A70" s="406">
        <v>63</v>
      </c>
      <c r="B70" s="439">
        <v>2</v>
      </c>
      <c r="C70" s="407" t="s">
        <v>41</v>
      </c>
      <c r="D70" s="414" t="s">
        <v>172</v>
      </c>
      <c r="E70" s="406">
        <v>5001593</v>
      </c>
      <c r="F70" s="414" t="s">
        <v>173</v>
      </c>
      <c r="G70" s="406" t="s">
        <v>1241</v>
      </c>
      <c r="H70" s="406" t="s">
        <v>1362</v>
      </c>
      <c r="I70" s="441">
        <v>700000</v>
      </c>
      <c r="J70" s="415" t="s">
        <v>47</v>
      </c>
      <c r="K70" s="442">
        <f t="shared" si="4"/>
        <v>700000</v>
      </c>
      <c r="L70" s="444"/>
      <c r="M70" s="444"/>
      <c r="N70" s="444"/>
      <c r="O70" s="444"/>
      <c r="P70" s="444"/>
      <c r="Q70" s="443">
        <v>700000</v>
      </c>
      <c r="R70" s="444"/>
      <c r="S70" s="411"/>
      <c r="T70" s="444"/>
      <c r="U70" s="416" t="s">
        <v>1419</v>
      </c>
      <c r="V70" s="445">
        <v>2</v>
      </c>
      <c r="W70" s="446" t="s">
        <v>1360</v>
      </c>
      <c r="X70" s="446" t="s">
        <v>172</v>
      </c>
      <c r="Y70" s="447">
        <v>5001593</v>
      </c>
      <c r="Z70" s="447" t="s">
        <v>173</v>
      </c>
      <c r="AA70" s="447" t="s">
        <v>1241</v>
      </c>
      <c r="AB70" s="447" t="s">
        <v>1242</v>
      </c>
      <c r="AC70" s="447" t="s">
        <v>1242</v>
      </c>
      <c r="AD70" s="447" t="s">
        <v>1362</v>
      </c>
      <c r="AE70" s="447">
        <v>700000</v>
      </c>
      <c r="AF70" s="447">
        <v>0</v>
      </c>
      <c r="AG70" s="447"/>
      <c r="AH70" s="447">
        <v>700000</v>
      </c>
    </row>
    <row r="71" spans="1:34" s="7" customFormat="1" ht="35.25" customHeight="1" x14ac:dyDescent="0.25">
      <c r="A71" s="406">
        <v>64</v>
      </c>
      <c r="B71" s="439">
        <v>2</v>
      </c>
      <c r="C71" s="407" t="s">
        <v>41</v>
      </c>
      <c r="D71" s="414" t="s">
        <v>174</v>
      </c>
      <c r="E71" s="406">
        <v>5001609</v>
      </c>
      <c r="F71" s="414" t="s">
        <v>175</v>
      </c>
      <c r="G71" s="406" t="s">
        <v>1241</v>
      </c>
      <c r="H71" s="406" t="s">
        <v>1362</v>
      </c>
      <c r="I71" s="441">
        <v>1480000</v>
      </c>
      <c r="J71" s="415" t="s">
        <v>47</v>
      </c>
      <c r="K71" s="442">
        <f t="shared" si="4"/>
        <v>1480000</v>
      </c>
      <c r="L71" s="444"/>
      <c r="M71" s="444"/>
      <c r="N71" s="444"/>
      <c r="O71" s="444"/>
      <c r="P71" s="444"/>
      <c r="Q71" s="444">
        <v>1480000</v>
      </c>
      <c r="R71" s="444"/>
      <c r="S71" s="411"/>
      <c r="T71" s="444"/>
      <c r="U71" s="416" t="s">
        <v>1420</v>
      </c>
      <c r="V71" s="445">
        <v>2</v>
      </c>
      <c r="W71" s="446" t="s">
        <v>1360</v>
      </c>
      <c r="X71" s="446" t="s">
        <v>174</v>
      </c>
      <c r="Y71" s="447">
        <v>5001609</v>
      </c>
      <c r="Z71" s="447" t="s">
        <v>175</v>
      </c>
      <c r="AA71" s="447" t="s">
        <v>1241</v>
      </c>
      <c r="AB71" s="447" t="s">
        <v>1242</v>
      </c>
      <c r="AC71" s="447" t="s">
        <v>1242</v>
      </c>
      <c r="AD71" s="447" t="s">
        <v>1362</v>
      </c>
      <c r="AE71" s="447">
        <v>1480000</v>
      </c>
      <c r="AF71" s="447">
        <v>0</v>
      </c>
      <c r="AG71" s="447"/>
      <c r="AH71" s="447">
        <v>1330000</v>
      </c>
    </row>
    <row r="72" spans="1:34" s="7" customFormat="1" ht="35.25" customHeight="1" x14ac:dyDescent="0.25">
      <c r="A72" s="406">
        <v>65</v>
      </c>
      <c r="B72" s="439">
        <v>2</v>
      </c>
      <c r="C72" s="407" t="s">
        <v>41</v>
      </c>
      <c r="D72" s="414" t="s">
        <v>99</v>
      </c>
      <c r="E72" s="406">
        <v>5001657</v>
      </c>
      <c r="F72" s="414" t="s">
        <v>176</v>
      </c>
      <c r="G72" s="406">
        <v>5</v>
      </c>
      <c r="H72" s="406" t="s">
        <v>1362</v>
      </c>
      <c r="I72" s="441">
        <v>1407657.1880000001</v>
      </c>
      <c r="J72" s="415" t="s">
        <v>80</v>
      </c>
      <c r="K72" s="442">
        <f t="shared" si="4"/>
        <v>1425620</v>
      </c>
      <c r="L72" s="444"/>
      <c r="M72" s="444"/>
      <c r="N72" s="444"/>
      <c r="O72" s="444"/>
      <c r="P72" s="444"/>
      <c r="Q72" s="444">
        <v>1425620</v>
      </c>
      <c r="R72" s="444"/>
      <c r="S72" s="411"/>
      <c r="T72" s="444"/>
      <c r="U72" s="416" t="s">
        <v>1421</v>
      </c>
      <c r="V72" s="445">
        <v>2</v>
      </c>
      <c r="W72" s="446" t="s">
        <v>1360</v>
      </c>
      <c r="X72" s="446" t="s">
        <v>99</v>
      </c>
      <c r="Y72" s="447">
        <v>5001657</v>
      </c>
      <c r="Z72" s="447" t="s">
        <v>176</v>
      </c>
      <c r="AA72" s="447">
        <v>5</v>
      </c>
      <c r="AB72" s="447" t="s">
        <v>1242</v>
      </c>
      <c r="AC72" s="447" t="s">
        <v>1242</v>
      </c>
      <c r="AD72" s="447" t="s">
        <v>1362</v>
      </c>
      <c r="AE72" s="447">
        <v>1407657.1880000001</v>
      </c>
      <c r="AF72" s="447">
        <v>0</v>
      </c>
      <c r="AG72" s="447"/>
      <c r="AH72" s="447">
        <v>1400000</v>
      </c>
    </row>
    <row r="73" spans="1:34" s="7" customFormat="1" ht="35.25" customHeight="1" x14ac:dyDescent="0.25">
      <c r="A73" s="406">
        <v>66</v>
      </c>
      <c r="B73" s="439">
        <v>2</v>
      </c>
      <c r="C73" s="407" t="s">
        <v>41</v>
      </c>
      <c r="D73" s="414" t="s">
        <v>177</v>
      </c>
      <c r="E73" s="406">
        <v>5001664</v>
      </c>
      <c r="F73" s="414" t="s">
        <v>178</v>
      </c>
      <c r="G73" s="406" t="s">
        <v>1241</v>
      </c>
      <c r="H73" s="406" t="s">
        <v>1362</v>
      </c>
      <c r="I73" s="441">
        <v>1494196</v>
      </c>
      <c r="J73" s="415" t="s">
        <v>50</v>
      </c>
      <c r="K73" s="442">
        <f t="shared" ref="K73" si="5">SUM(L73:T73)</f>
        <v>1494196</v>
      </c>
      <c r="L73" s="444"/>
      <c r="M73" s="444"/>
      <c r="N73" s="444"/>
      <c r="O73" s="444"/>
      <c r="P73" s="444"/>
      <c r="Q73" s="444">
        <v>1494196</v>
      </c>
      <c r="R73" s="444"/>
      <c r="S73" s="411"/>
      <c r="T73" s="444"/>
      <c r="U73" s="416" t="s">
        <v>1422</v>
      </c>
      <c r="V73" s="445">
        <v>2</v>
      </c>
      <c r="W73" s="446" t="s">
        <v>1360</v>
      </c>
      <c r="X73" s="446" t="s">
        <v>177</v>
      </c>
      <c r="Y73" s="447">
        <v>5001664</v>
      </c>
      <c r="Z73" s="447" t="s">
        <v>178</v>
      </c>
      <c r="AA73" s="447" t="s">
        <v>1241</v>
      </c>
      <c r="AB73" s="447" t="s">
        <v>1242</v>
      </c>
      <c r="AC73" s="447" t="s">
        <v>1242</v>
      </c>
      <c r="AD73" s="447" t="s">
        <v>1362</v>
      </c>
      <c r="AE73" s="447">
        <v>1494196</v>
      </c>
      <c r="AF73" s="447">
        <v>0</v>
      </c>
      <c r="AG73" s="447"/>
      <c r="AH73" s="447">
        <v>1400000</v>
      </c>
    </row>
    <row r="74" spans="1:34" s="7" customFormat="1" ht="35.25" customHeight="1" x14ac:dyDescent="0.25">
      <c r="A74" s="406">
        <v>67</v>
      </c>
      <c r="B74" s="439">
        <v>2</v>
      </c>
      <c r="C74" s="407" t="s">
        <v>41</v>
      </c>
      <c r="D74" s="414" t="s">
        <v>179</v>
      </c>
      <c r="E74" s="406">
        <v>5001673</v>
      </c>
      <c r="F74" s="414" t="s">
        <v>180</v>
      </c>
      <c r="G74" s="406" t="s">
        <v>1241</v>
      </c>
      <c r="H74" s="406" t="s">
        <v>1362</v>
      </c>
      <c r="I74" s="441">
        <v>1482885.1229999999</v>
      </c>
      <c r="J74" s="415" t="s">
        <v>80</v>
      </c>
      <c r="K74" s="442">
        <f t="shared" ref="K74:K98" si="6">SUM(L74:T74)</f>
        <v>1497410</v>
      </c>
      <c r="L74" s="444"/>
      <c r="M74" s="444"/>
      <c r="N74" s="444"/>
      <c r="O74" s="444"/>
      <c r="P74" s="444"/>
      <c r="Q74" s="444">
        <v>1497410</v>
      </c>
      <c r="R74" s="444"/>
      <c r="S74" s="411"/>
      <c r="T74" s="444"/>
      <c r="U74" s="416" t="s">
        <v>1423</v>
      </c>
      <c r="V74" s="445">
        <v>2</v>
      </c>
      <c r="W74" s="446" t="s">
        <v>1360</v>
      </c>
      <c r="X74" s="446" t="s">
        <v>179</v>
      </c>
      <c r="Y74" s="447">
        <v>5001673</v>
      </c>
      <c r="Z74" s="447" t="s">
        <v>180</v>
      </c>
      <c r="AA74" s="447" t="s">
        <v>1241</v>
      </c>
      <c r="AB74" s="447" t="s">
        <v>1242</v>
      </c>
      <c r="AC74" s="447" t="s">
        <v>1242</v>
      </c>
      <c r="AD74" s="447" t="s">
        <v>1362</v>
      </c>
      <c r="AE74" s="447">
        <v>1482885.1229999999</v>
      </c>
      <c r="AF74" s="447">
        <v>0</v>
      </c>
      <c r="AG74" s="447"/>
      <c r="AH74" s="447">
        <v>1300000</v>
      </c>
    </row>
    <row r="75" spans="1:34" s="7" customFormat="1" ht="35.25" customHeight="1" x14ac:dyDescent="0.25">
      <c r="A75" s="406">
        <v>68</v>
      </c>
      <c r="B75" s="439">
        <v>2</v>
      </c>
      <c r="C75" s="407" t="s">
        <v>41</v>
      </c>
      <c r="D75" s="414" t="s">
        <v>181</v>
      </c>
      <c r="E75" s="406">
        <v>5001680</v>
      </c>
      <c r="F75" s="414" t="s">
        <v>182</v>
      </c>
      <c r="G75" s="406" t="s">
        <v>1241</v>
      </c>
      <c r="H75" s="406" t="s">
        <v>1362</v>
      </c>
      <c r="I75" s="441">
        <v>1498750</v>
      </c>
      <c r="J75" s="415" t="s">
        <v>77</v>
      </c>
      <c r="K75" s="442">
        <f t="shared" si="6"/>
        <v>1498750</v>
      </c>
      <c r="L75" s="444"/>
      <c r="M75" s="444"/>
      <c r="N75" s="444"/>
      <c r="O75" s="444"/>
      <c r="P75" s="444"/>
      <c r="Q75" s="444">
        <v>1498750</v>
      </c>
      <c r="R75" s="444"/>
      <c r="S75" s="411"/>
      <c r="T75" s="444"/>
      <c r="U75" s="416" t="s">
        <v>1424</v>
      </c>
      <c r="V75" s="445">
        <v>2</v>
      </c>
      <c r="W75" s="446" t="s">
        <v>1360</v>
      </c>
      <c r="X75" s="446" t="s">
        <v>181</v>
      </c>
      <c r="Y75" s="447">
        <v>5001680</v>
      </c>
      <c r="Z75" s="447" t="s">
        <v>182</v>
      </c>
      <c r="AA75" s="447" t="s">
        <v>1241</v>
      </c>
      <c r="AB75" s="447" t="s">
        <v>1242</v>
      </c>
      <c r="AC75" s="447" t="s">
        <v>1242</v>
      </c>
      <c r="AD75" s="447" t="s">
        <v>1362</v>
      </c>
      <c r="AE75" s="447">
        <v>1498750</v>
      </c>
      <c r="AF75" s="447">
        <v>0</v>
      </c>
      <c r="AG75" s="447"/>
      <c r="AH75" s="447">
        <v>1400000</v>
      </c>
    </row>
    <row r="76" spans="1:34" s="7" customFormat="1" ht="35.25" customHeight="1" x14ac:dyDescent="0.25">
      <c r="A76" s="406">
        <v>69</v>
      </c>
      <c r="B76" s="439">
        <v>2</v>
      </c>
      <c r="C76" s="407" t="s">
        <v>41</v>
      </c>
      <c r="D76" s="414" t="s">
        <v>183</v>
      </c>
      <c r="E76" s="406">
        <v>5001686</v>
      </c>
      <c r="F76" s="414" t="s">
        <v>184</v>
      </c>
      <c r="G76" s="406" t="s">
        <v>1241</v>
      </c>
      <c r="H76" s="406" t="s">
        <v>1362</v>
      </c>
      <c r="I76" s="441">
        <v>1486855.92563</v>
      </c>
      <c r="J76" s="415" t="s">
        <v>98</v>
      </c>
      <c r="K76" s="442">
        <f t="shared" si="6"/>
        <v>1499905.1</v>
      </c>
      <c r="L76" s="444"/>
      <c r="M76" s="444"/>
      <c r="N76" s="444"/>
      <c r="O76" s="444"/>
      <c r="P76" s="444"/>
      <c r="Q76" s="444">
        <v>1499905.1</v>
      </c>
      <c r="R76" s="444"/>
      <c r="S76" s="411"/>
      <c r="T76" s="444"/>
      <c r="U76" s="416" t="s">
        <v>1425</v>
      </c>
      <c r="V76" s="445">
        <v>2</v>
      </c>
      <c r="W76" s="446" t="s">
        <v>1360</v>
      </c>
      <c r="X76" s="446" t="s">
        <v>183</v>
      </c>
      <c r="Y76" s="447">
        <v>5001686</v>
      </c>
      <c r="Z76" s="447" t="s">
        <v>184</v>
      </c>
      <c r="AA76" s="447" t="s">
        <v>1241</v>
      </c>
      <c r="AB76" s="447" t="s">
        <v>1242</v>
      </c>
      <c r="AC76" s="447" t="s">
        <v>1242</v>
      </c>
      <c r="AD76" s="447" t="s">
        <v>1362</v>
      </c>
      <c r="AE76" s="447">
        <v>1486855.92563</v>
      </c>
      <c r="AF76" s="447">
        <v>0</v>
      </c>
      <c r="AG76" s="447"/>
      <c r="AH76" s="447">
        <v>1338170.33</v>
      </c>
    </row>
    <row r="77" spans="1:34" s="7" customFormat="1" ht="35.25" customHeight="1" x14ac:dyDescent="0.25">
      <c r="A77" s="406">
        <v>70</v>
      </c>
      <c r="B77" s="439">
        <v>2</v>
      </c>
      <c r="C77" s="407" t="s">
        <v>41</v>
      </c>
      <c r="D77" s="414" t="s">
        <v>185</v>
      </c>
      <c r="E77" s="406">
        <v>5001687</v>
      </c>
      <c r="F77" s="414" t="s">
        <v>186</v>
      </c>
      <c r="G77" s="406" t="s">
        <v>1241</v>
      </c>
      <c r="H77" s="406" t="s">
        <v>1362</v>
      </c>
      <c r="I77" s="441">
        <v>790000</v>
      </c>
      <c r="J77" s="415" t="s">
        <v>77</v>
      </c>
      <c r="K77" s="442">
        <f t="shared" si="6"/>
        <v>790000</v>
      </c>
      <c r="L77" s="444"/>
      <c r="M77" s="444"/>
      <c r="N77" s="444"/>
      <c r="O77" s="444"/>
      <c r="P77" s="444"/>
      <c r="Q77" s="444">
        <v>790000</v>
      </c>
      <c r="R77" s="444"/>
      <c r="S77" s="411"/>
      <c r="T77" s="444"/>
      <c r="U77" s="416" t="s">
        <v>1426</v>
      </c>
      <c r="V77" s="445">
        <v>2</v>
      </c>
      <c r="W77" s="446" t="s">
        <v>1360</v>
      </c>
      <c r="X77" s="446" t="s">
        <v>185</v>
      </c>
      <c r="Y77" s="447">
        <v>5001687</v>
      </c>
      <c r="Z77" s="447" t="s">
        <v>186</v>
      </c>
      <c r="AA77" s="447" t="s">
        <v>1241</v>
      </c>
      <c r="AB77" s="447" t="s">
        <v>1242</v>
      </c>
      <c r="AC77" s="447" t="s">
        <v>1242</v>
      </c>
      <c r="AD77" s="447" t="s">
        <v>1362</v>
      </c>
      <c r="AE77" s="447">
        <v>790000</v>
      </c>
      <c r="AF77" s="447">
        <v>0</v>
      </c>
      <c r="AG77" s="447"/>
      <c r="AH77" s="447">
        <v>711000</v>
      </c>
    </row>
    <row r="78" spans="1:34" s="7" customFormat="1" ht="35.25" customHeight="1" x14ac:dyDescent="0.25">
      <c r="A78" s="406">
        <v>71</v>
      </c>
      <c r="B78" s="439">
        <v>2</v>
      </c>
      <c r="C78" s="407" t="s">
        <v>41</v>
      </c>
      <c r="D78" s="414" t="s">
        <v>187</v>
      </c>
      <c r="E78" s="406">
        <v>5001689</v>
      </c>
      <c r="F78" s="414" t="s">
        <v>188</v>
      </c>
      <c r="G78" s="406" t="s">
        <v>1241</v>
      </c>
      <c r="H78" s="406" t="s">
        <v>1362</v>
      </c>
      <c r="I78" s="441">
        <v>1499644.05</v>
      </c>
      <c r="J78" s="415" t="s">
        <v>58</v>
      </c>
      <c r="K78" s="442">
        <f t="shared" si="6"/>
        <v>1499644.05</v>
      </c>
      <c r="L78" s="444"/>
      <c r="M78" s="444"/>
      <c r="N78" s="444"/>
      <c r="O78" s="444"/>
      <c r="P78" s="444"/>
      <c r="Q78" s="444">
        <v>1499644.05</v>
      </c>
      <c r="R78" s="444"/>
      <c r="S78" s="411"/>
      <c r="T78" s="444"/>
      <c r="U78" s="416" t="s">
        <v>1427</v>
      </c>
      <c r="V78" s="445">
        <v>2</v>
      </c>
      <c r="W78" s="446" t="s">
        <v>1360</v>
      </c>
      <c r="X78" s="446" t="s">
        <v>187</v>
      </c>
      <c r="Y78" s="447">
        <v>5001689</v>
      </c>
      <c r="Z78" s="447" t="s">
        <v>188</v>
      </c>
      <c r="AA78" s="447" t="s">
        <v>1241</v>
      </c>
      <c r="AB78" s="447" t="s">
        <v>1242</v>
      </c>
      <c r="AC78" s="447" t="s">
        <v>1242</v>
      </c>
      <c r="AD78" s="447" t="s">
        <v>1362</v>
      </c>
      <c r="AE78" s="447">
        <v>1499644.05</v>
      </c>
      <c r="AF78" s="447">
        <v>1454654.73</v>
      </c>
      <c r="AG78" s="447"/>
      <c r="AH78" s="447">
        <v>1454654.73</v>
      </c>
    </row>
    <row r="79" spans="1:34" s="7" customFormat="1" ht="35.25" customHeight="1" x14ac:dyDescent="0.25">
      <c r="A79" s="406">
        <v>72</v>
      </c>
      <c r="B79" s="439">
        <v>2</v>
      </c>
      <c r="C79" s="407" t="s">
        <v>41</v>
      </c>
      <c r="D79" s="414" t="s">
        <v>189</v>
      </c>
      <c r="E79" s="406">
        <v>5001698</v>
      </c>
      <c r="F79" s="414" t="s">
        <v>190</v>
      </c>
      <c r="G79" s="406" t="s">
        <v>1241</v>
      </c>
      <c r="H79" s="406" t="s">
        <v>1362</v>
      </c>
      <c r="I79" s="441">
        <v>1199400</v>
      </c>
      <c r="J79" s="415" t="s">
        <v>50</v>
      </c>
      <c r="K79" s="442">
        <f t="shared" si="6"/>
        <v>1199400</v>
      </c>
      <c r="L79" s="444"/>
      <c r="M79" s="444"/>
      <c r="N79" s="444"/>
      <c r="O79" s="444"/>
      <c r="P79" s="444"/>
      <c r="Q79" s="444">
        <v>1199400</v>
      </c>
      <c r="R79" s="444"/>
      <c r="S79" s="411"/>
      <c r="T79" s="444"/>
      <c r="U79" s="416" t="s">
        <v>1428</v>
      </c>
      <c r="V79" s="445">
        <v>2</v>
      </c>
      <c r="W79" s="446" t="s">
        <v>1360</v>
      </c>
      <c r="X79" s="446" t="s">
        <v>189</v>
      </c>
      <c r="Y79" s="447">
        <v>5001698</v>
      </c>
      <c r="Z79" s="447" t="s">
        <v>190</v>
      </c>
      <c r="AA79" s="447" t="s">
        <v>1241</v>
      </c>
      <c r="AB79" s="447" t="s">
        <v>1242</v>
      </c>
      <c r="AC79" s="447" t="s">
        <v>1242</v>
      </c>
      <c r="AD79" s="447" t="s">
        <v>1362</v>
      </c>
      <c r="AE79" s="447">
        <v>1199400</v>
      </c>
      <c r="AF79" s="447">
        <v>0</v>
      </c>
      <c r="AG79" s="447"/>
      <c r="AH79" s="447">
        <v>1080000</v>
      </c>
    </row>
    <row r="80" spans="1:34" s="7" customFormat="1" ht="35.25" customHeight="1" x14ac:dyDescent="0.25">
      <c r="A80" s="406">
        <v>73</v>
      </c>
      <c r="B80" s="439">
        <v>2</v>
      </c>
      <c r="C80" s="407" t="s">
        <v>41</v>
      </c>
      <c r="D80" s="414" t="s">
        <v>191</v>
      </c>
      <c r="E80" s="406">
        <v>5001703</v>
      </c>
      <c r="F80" s="414" t="s">
        <v>192</v>
      </c>
      <c r="G80" s="406" t="s">
        <v>1241</v>
      </c>
      <c r="H80" s="406" t="s">
        <v>1362</v>
      </c>
      <c r="I80" s="441">
        <v>1196400</v>
      </c>
      <c r="J80" s="415" t="s">
        <v>93</v>
      </c>
      <c r="K80" s="442">
        <f t="shared" si="6"/>
        <v>1200000</v>
      </c>
      <c r="L80" s="444"/>
      <c r="M80" s="444"/>
      <c r="N80" s="444"/>
      <c r="O80" s="444"/>
      <c r="P80" s="444"/>
      <c r="Q80" s="444">
        <v>1200000</v>
      </c>
      <c r="R80" s="444"/>
      <c r="S80" s="411"/>
      <c r="T80" s="444"/>
      <c r="U80" s="416" t="s">
        <v>1429</v>
      </c>
      <c r="V80" s="445">
        <v>2</v>
      </c>
      <c r="W80" s="446" t="s">
        <v>1360</v>
      </c>
      <c r="X80" s="446" t="s">
        <v>191</v>
      </c>
      <c r="Y80" s="447">
        <v>5001703</v>
      </c>
      <c r="Z80" s="447" t="s">
        <v>192</v>
      </c>
      <c r="AA80" s="447" t="s">
        <v>1241</v>
      </c>
      <c r="AB80" s="447" t="s">
        <v>1242</v>
      </c>
      <c r="AC80" s="447" t="s">
        <v>1242</v>
      </c>
      <c r="AD80" s="447" t="s">
        <v>1362</v>
      </c>
      <c r="AE80" s="447">
        <v>1196400</v>
      </c>
      <c r="AF80" s="447">
        <v>0</v>
      </c>
      <c r="AG80" s="447"/>
      <c r="AH80" s="447">
        <v>1050000</v>
      </c>
    </row>
    <row r="81" spans="1:34" s="7" customFormat="1" ht="35.25" customHeight="1" x14ac:dyDescent="0.25">
      <c r="A81" s="406">
        <v>74</v>
      </c>
      <c r="B81" s="439">
        <v>2</v>
      </c>
      <c r="C81" s="407" t="s">
        <v>41</v>
      </c>
      <c r="D81" s="414" t="s">
        <v>193</v>
      </c>
      <c r="E81" s="406">
        <v>5001713</v>
      </c>
      <c r="F81" s="414" t="s">
        <v>194</v>
      </c>
      <c r="G81" s="406" t="s">
        <v>1241</v>
      </c>
      <c r="H81" s="406" t="s">
        <v>1362</v>
      </c>
      <c r="I81" s="441">
        <v>1416610.34</v>
      </c>
      <c r="J81" s="415" t="s">
        <v>195</v>
      </c>
      <c r="K81" s="442">
        <f t="shared" si="6"/>
        <v>1416610.34</v>
      </c>
      <c r="L81" s="444"/>
      <c r="M81" s="444"/>
      <c r="N81" s="444"/>
      <c r="O81" s="444"/>
      <c r="P81" s="444"/>
      <c r="Q81" s="444">
        <v>1416610.34</v>
      </c>
      <c r="R81" s="444"/>
      <c r="S81" s="411"/>
      <c r="T81" s="444"/>
      <c r="U81" s="416" t="s">
        <v>1430</v>
      </c>
      <c r="V81" s="445">
        <v>2</v>
      </c>
      <c r="W81" s="446" t="s">
        <v>1360</v>
      </c>
      <c r="X81" s="446" t="s">
        <v>193</v>
      </c>
      <c r="Y81" s="447">
        <v>5001713</v>
      </c>
      <c r="Z81" s="447" t="s">
        <v>194</v>
      </c>
      <c r="AA81" s="447" t="s">
        <v>1241</v>
      </c>
      <c r="AB81" s="447" t="s">
        <v>1242</v>
      </c>
      <c r="AC81" s="447" t="s">
        <v>1242</v>
      </c>
      <c r="AD81" s="447" t="s">
        <v>1362</v>
      </c>
      <c r="AE81" s="447">
        <v>1416610.34</v>
      </c>
      <c r="AF81" s="447">
        <v>0</v>
      </c>
      <c r="AG81" s="447"/>
      <c r="AH81" s="447">
        <v>1274949.3060000001</v>
      </c>
    </row>
    <row r="82" spans="1:34" s="7" customFormat="1" ht="35.25" customHeight="1" x14ac:dyDescent="0.25">
      <c r="A82" s="406">
        <v>75</v>
      </c>
      <c r="B82" s="439">
        <v>2</v>
      </c>
      <c r="C82" s="407" t="s">
        <v>41</v>
      </c>
      <c r="D82" s="414" t="s">
        <v>196</v>
      </c>
      <c r="E82" s="406">
        <v>5001743</v>
      </c>
      <c r="F82" s="414" t="s">
        <v>197</v>
      </c>
      <c r="G82" s="406" t="s">
        <v>1241</v>
      </c>
      <c r="H82" s="406" t="s">
        <v>1362</v>
      </c>
      <c r="I82" s="441">
        <v>1205000</v>
      </c>
      <c r="J82" s="415" t="s">
        <v>50</v>
      </c>
      <c r="K82" s="442">
        <f t="shared" si="6"/>
        <v>1205000</v>
      </c>
      <c r="L82" s="444"/>
      <c r="M82" s="444"/>
      <c r="N82" s="444"/>
      <c r="O82" s="444"/>
      <c r="P82" s="444"/>
      <c r="Q82" s="444">
        <v>1205000</v>
      </c>
      <c r="R82" s="444"/>
      <c r="S82" s="411"/>
      <c r="T82" s="444"/>
      <c r="U82" s="416" t="s">
        <v>1431</v>
      </c>
      <c r="V82" s="445">
        <v>2</v>
      </c>
      <c r="W82" s="446" t="s">
        <v>1360</v>
      </c>
      <c r="X82" s="446" t="s">
        <v>196</v>
      </c>
      <c r="Y82" s="447">
        <v>5001743</v>
      </c>
      <c r="Z82" s="447" t="s">
        <v>197</v>
      </c>
      <c r="AA82" s="447" t="s">
        <v>1241</v>
      </c>
      <c r="AB82" s="447" t="s">
        <v>1242</v>
      </c>
      <c r="AC82" s="447" t="s">
        <v>1242</v>
      </c>
      <c r="AD82" s="447" t="s">
        <v>1362</v>
      </c>
      <c r="AE82" s="447">
        <v>1205000</v>
      </c>
      <c r="AF82" s="447">
        <v>1115320</v>
      </c>
      <c r="AG82" s="447"/>
      <c r="AH82" s="447">
        <v>1115320</v>
      </c>
    </row>
    <row r="83" spans="1:34" s="7" customFormat="1" ht="35.25" customHeight="1" x14ac:dyDescent="0.25">
      <c r="A83" s="406">
        <v>76</v>
      </c>
      <c r="B83" s="439">
        <v>2</v>
      </c>
      <c r="C83" s="407" t="s">
        <v>41</v>
      </c>
      <c r="D83" s="414" t="s">
        <v>198</v>
      </c>
      <c r="E83" s="406">
        <v>5001746</v>
      </c>
      <c r="F83" s="414" t="s">
        <v>199</v>
      </c>
      <c r="G83" s="406" t="s">
        <v>1241</v>
      </c>
      <c r="H83" s="406" t="s">
        <v>1362</v>
      </c>
      <c r="I83" s="441">
        <v>1209675.3999999999</v>
      </c>
      <c r="J83" s="415" t="s">
        <v>50</v>
      </c>
      <c r="K83" s="442">
        <f t="shared" si="6"/>
        <v>1209675.3999999999</v>
      </c>
      <c r="L83" s="444"/>
      <c r="M83" s="444"/>
      <c r="N83" s="444"/>
      <c r="O83" s="444"/>
      <c r="P83" s="444"/>
      <c r="Q83" s="444">
        <v>1209675.3999999999</v>
      </c>
      <c r="R83" s="444"/>
      <c r="S83" s="411"/>
      <c r="T83" s="444"/>
      <c r="U83" s="416" t="s">
        <v>1432</v>
      </c>
      <c r="V83" s="445">
        <v>2</v>
      </c>
      <c r="W83" s="446" t="s">
        <v>1360</v>
      </c>
      <c r="X83" s="446" t="s">
        <v>198</v>
      </c>
      <c r="Y83" s="447">
        <v>5001746</v>
      </c>
      <c r="Z83" s="447" t="s">
        <v>199</v>
      </c>
      <c r="AA83" s="447" t="s">
        <v>1241</v>
      </c>
      <c r="AB83" s="447" t="s">
        <v>1242</v>
      </c>
      <c r="AC83" s="447" t="s">
        <v>1242</v>
      </c>
      <c r="AD83" s="447" t="s">
        <v>1362</v>
      </c>
      <c r="AE83" s="447">
        <v>1209675.3999999999</v>
      </c>
      <c r="AF83" s="447">
        <v>0</v>
      </c>
      <c r="AG83" s="447"/>
      <c r="AH83" s="447">
        <v>1088000</v>
      </c>
    </row>
    <row r="84" spans="1:34" s="7" customFormat="1" ht="35.25" customHeight="1" x14ac:dyDescent="0.25">
      <c r="A84" s="406">
        <v>77</v>
      </c>
      <c r="B84" s="439">
        <v>2</v>
      </c>
      <c r="C84" s="407" t="s">
        <v>41</v>
      </c>
      <c r="D84" s="414" t="s">
        <v>200</v>
      </c>
      <c r="E84" s="406">
        <v>5001751</v>
      </c>
      <c r="F84" s="414" t="s">
        <v>201</v>
      </c>
      <c r="G84" s="406" t="s">
        <v>1241</v>
      </c>
      <c r="H84" s="406" t="s">
        <v>1362</v>
      </c>
      <c r="I84" s="441">
        <v>1144879.58</v>
      </c>
      <c r="J84" s="415" t="s">
        <v>195</v>
      </c>
      <c r="K84" s="442">
        <f t="shared" si="6"/>
        <v>1160900</v>
      </c>
      <c r="L84" s="444"/>
      <c r="M84" s="444"/>
      <c r="N84" s="444"/>
      <c r="O84" s="444"/>
      <c r="P84" s="444"/>
      <c r="Q84" s="444">
        <v>1160900</v>
      </c>
      <c r="R84" s="444"/>
      <c r="S84" s="411"/>
      <c r="T84" s="444"/>
      <c r="U84" s="416" t="s">
        <v>1433</v>
      </c>
      <c r="V84" s="445">
        <v>2</v>
      </c>
      <c r="W84" s="446" t="s">
        <v>1360</v>
      </c>
      <c r="X84" s="446" t="s">
        <v>200</v>
      </c>
      <c r="Y84" s="447">
        <v>5001751</v>
      </c>
      <c r="Z84" s="447" t="s">
        <v>201</v>
      </c>
      <c r="AA84" s="447" t="s">
        <v>1241</v>
      </c>
      <c r="AB84" s="447" t="s">
        <v>1242</v>
      </c>
      <c r="AC84" s="447" t="s">
        <v>1242</v>
      </c>
      <c r="AD84" s="447" t="s">
        <v>1362</v>
      </c>
      <c r="AE84" s="447">
        <v>1144879.58</v>
      </c>
      <c r="AF84" s="447">
        <v>0</v>
      </c>
      <c r="AG84" s="447"/>
      <c r="AH84" s="447">
        <v>1030391.62</v>
      </c>
    </row>
    <row r="85" spans="1:34" s="7" customFormat="1" ht="35.25" customHeight="1" x14ac:dyDescent="0.25">
      <c r="A85" s="406">
        <v>78</v>
      </c>
      <c r="B85" s="439">
        <v>2</v>
      </c>
      <c r="C85" s="407" t="s">
        <v>41</v>
      </c>
      <c r="D85" s="414" t="s">
        <v>202</v>
      </c>
      <c r="E85" s="406">
        <v>5001757</v>
      </c>
      <c r="F85" s="414" t="s">
        <v>203</v>
      </c>
      <c r="G85" s="406" t="s">
        <v>1241</v>
      </c>
      <c r="H85" s="406" t="s">
        <v>1362</v>
      </c>
      <c r="I85" s="441">
        <v>1460900</v>
      </c>
      <c r="J85" s="415" t="s">
        <v>55</v>
      </c>
      <c r="K85" s="442">
        <f t="shared" si="6"/>
        <v>1460900</v>
      </c>
      <c r="L85" s="444"/>
      <c r="M85" s="444"/>
      <c r="N85" s="444"/>
      <c r="O85" s="444"/>
      <c r="P85" s="444"/>
      <c r="Q85" s="444">
        <v>1460900</v>
      </c>
      <c r="R85" s="444"/>
      <c r="S85" s="411"/>
      <c r="T85" s="444"/>
      <c r="U85" s="416" t="s">
        <v>1434</v>
      </c>
      <c r="V85" s="445">
        <v>2</v>
      </c>
      <c r="W85" s="446" t="s">
        <v>1360</v>
      </c>
      <c r="X85" s="446" t="s">
        <v>202</v>
      </c>
      <c r="Y85" s="447">
        <v>5001757</v>
      </c>
      <c r="Z85" s="447" t="s">
        <v>203</v>
      </c>
      <c r="AA85" s="447" t="s">
        <v>1241</v>
      </c>
      <c r="AB85" s="447" t="s">
        <v>1242</v>
      </c>
      <c r="AC85" s="447" t="s">
        <v>1242</v>
      </c>
      <c r="AD85" s="447" t="s">
        <v>1362</v>
      </c>
      <c r="AE85" s="447">
        <v>1460900</v>
      </c>
      <c r="AF85" s="447">
        <v>0</v>
      </c>
      <c r="AG85" s="447"/>
      <c r="AH85" s="447">
        <v>1314810</v>
      </c>
    </row>
    <row r="86" spans="1:34" s="7" customFormat="1" ht="35.25" customHeight="1" x14ac:dyDescent="0.25">
      <c r="A86" s="406">
        <v>79</v>
      </c>
      <c r="B86" s="439">
        <v>2</v>
      </c>
      <c r="C86" s="407" t="s">
        <v>41</v>
      </c>
      <c r="D86" s="414" t="s">
        <v>204</v>
      </c>
      <c r="E86" s="406">
        <v>5001787</v>
      </c>
      <c r="F86" s="414" t="s">
        <v>205</v>
      </c>
      <c r="G86" s="406" t="s">
        <v>1241</v>
      </c>
      <c r="H86" s="406" t="s">
        <v>1362</v>
      </c>
      <c r="I86" s="441">
        <v>1143330.92604</v>
      </c>
      <c r="J86" s="415" t="s">
        <v>58</v>
      </c>
      <c r="K86" s="442">
        <f t="shared" si="6"/>
        <v>1145851.8</v>
      </c>
      <c r="L86" s="444"/>
      <c r="M86" s="444"/>
      <c r="N86" s="444"/>
      <c r="O86" s="444"/>
      <c r="P86" s="444"/>
      <c r="Q86" s="444">
        <v>1145851.8</v>
      </c>
      <c r="R86" s="444"/>
      <c r="S86" s="411"/>
      <c r="T86" s="444"/>
      <c r="U86" s="416" t="s">
        <v>1435</v>
      </c>
      <c r="V86" s="445">
        <v>2</v>
      </c>
      <c r="W86" s="446" t="s">
        <v>1360</v>
      </c>
      <c r="X86" s="446" t="s">
        <v>204</v>
      </c>
      <c r="Y86" s="447">
        <v>5001787</v>
      </c>
      <c r="Z86" s="447" t="s">
        <v>205</v>
      </c>
      <c r="AA86" s="447" t="s">
        <v>1241</v>
      </c>
      <c r="AB86" s="447" t="s">
        <v>1242</v>
      </c>
      <c r="AC86" s="447" t="s">
        <v>1242</v>
      </c>
      <c r="AD86" s="447" t="s">
        <v>1362</v>
      </c>
      <c r="AE86" s="447">
        <v>1143330.92604</v>
      </c>
      <c r="AF86" s="447">
        <v>0</v>
      </c>
      <c r="AG86" s="447"/>
      <c r="AH86" s="447">
        <v>1020000</v>
      </c>
    </row>
    <row r="87" spans="1:34" s="7" customFormat="1" ht="35.25" customHeight="1" x14ac:dyDescent="0.25">
      <c r="A87" s="406">
        <v>80</v>
      </c>
      <c r="B87" s="439">
        <v>2</v>
      </c>
      <c r="C87" s="407" t="s">
        <v>41</v>
      </c>
      <c r="D87" s="414" t="s">
        <v>206</v>
      </c>
      <c r="E87" s="406">
        <v>5001797</v>
      </c>
      <c r="F87" s="414" t="s">
        <v>207</v>
      </c>
      <c r="G87" s="406" t="s">
        <v>1241</v>
      </c>
      <c r="H87" s="406" t="s">
        <v>1362</v>
      </c>
      <c r="I87" s="441">
        <v>991451.61</v>
      </c>
      <c r="J87" s="415" t="s">
        <v>93</v>
      </c>
      <c r="K87" s="442">
        <f t="shared" si="6"/>
        <v>991451.61</v>
      </c>
      <c r="L87" s="444"/>
      <c r="M87" s="444"/>
      <c r="N87" s="444"/>
      <c r="O87" s="444"/>
      <c r="P87" s="444"/>
      <c r="Q87" s="444">
        <v>991451.61</v>
      </c>
      <c r="R87" s="444"/>
      <c r="S87" s="411"/>
      <c r="T87" s="444"/>
      <c r="U87" s="416" t="s">
        <v>1436</v>
      </c>
      <c r="V87" s="445">
        <v>2</v>
      </c>
      <c r="W87" s="446" t="s">
        <v>1360</v>
      </c>
      <c r="X87" s="446" t="s">
        <v>206</v>
      </c>
      <c r="Y87" s="447">
        <v>5001797</v>
      </c>
      <c r="Z87" s="447" t="s">
        <v>207</v>
      </c>
      <c r="AA87" s="447" t="s">
        <v>1241</v>
      </c>
      <c r="AB87" s="447" t="s">
        <v>1242</v>
      </c>
      <c r="AC87" s="447" t="s">
        <v>1242</v>
      </c>
      <c r="AD87" s="447" t="s">
        <v>1362</v>
      </c>
      <c r="AE87" s="447">
        <v>991451.61</v>
      </c>
      <c r="AF87" s="447">
        <v>0</v>
      </c>
      <c r="AG87" s="447"/>
      <c r="AH87" s="447">
        <v>900000</v>
      </c>
    </row>
    <row r="88" spans="1:34" s="7" customFormat="1" ht="35.25" customHeight="1" x14ac:dyDescent="0.25">
      <c r="A88" s="406">
        <v>81</v>
      </c>
      <c r="B88" s="439">
        <v>2</v>
      </c>
      <c r="C88" s="407" t="s">
        <v>41</v>
      </c>
      <c r="D88" s="414" t="s">
        <v>208</v>
      </c>
      <c r="E88" s="406">
        <v>5001798</v>
      </c>
      <c r="F88" s="414" t="s">
        <v>209</v>
      </c>
      <c r="G88" s="406">
        <v>5</v>
      </c>
      <c r="H88" s="406" t="s">
        <v>1362</v>
      </c>
      <c r="I88" s="441">
        <v>1469900</v>
      </c>
      <c r="J88" s="415" t="s">
        <v>55</v>
      </c>
      <c r="K88" s="442">
        <f t="shared" si="6"/>
        <v>1469900</v>
      </c>
      <c r="L88" s="444"/>
      <c r="M88" s="444"/>
      <c r="N88" s="444"/>
      <c r="O88" s="444"/>
      <c r="P88" s="444">
        <v>1000000</v>
      </c>
      <c r="Q88" s="444">
        <v>419900</v>
      </c>
      <c r="R88" s="444"/>
      <c r="S88" s="411"/>
      <c r="T88" s="444">
        <v>50000</v>
      </c>
      <c r="U88" s="416" t="s">
        <v>1437</v>
      </c>
      <c r="V88" s="445">
        <v>2</v>
      </c>
      <c r="W88" s="446" t="s">
        <v>1360</v>
      </c>
      <c r="X88" s="446" t="s">
        <v>208</v>
      </c>
      <c r="Y88" s="447">
        <v>5001798</v>
      </c>
      <c r="Z88" s="447" t="s">
        <v>209</v>
      </c>
      <c r="AA88" s="447">
        <v>5</v>
      </c>
      <c r="AB88" s="447" t="s">
        <v>1242</v>
      </c>
      <c r="AC88" s="447" t="s">
        <v>1242</v>
      </c>
      <c r="AD88" s="447" t="s">
        <v>1362</v>
      </c>
      <c r="AE88" s="447">
        <v>1469900</v>
      </c>
      <c r="AF88" s="447">
        <v>0</v>
      </c>
      <c r="AG88" s="447"/>
      <c r="AH88" s="447">
        <v>650000</v>
      </c>
    </row>
    <row r="89" spans="1:34" s="7" customFormat="1" ht="35.25" customHeight="1" x14ac:dyDescent="0.25">
      <c r="A89" s="406">
        <v>82</v>
      </c>
      <c r="B89" s="439">
        <v>2</v>
      </c>
      <c r="C89" s="407" t="s">
        <v>41</v>
      </c>
      <c r="D89" s="414" t="s">
        <v>210</v>
      </c>
      <c r="E89" s="406">
        <v>5001815</v>
      </c>
      <c r="F89" s="414" t="s">
        <v>211</v>
      </c>
      <c r="G89" s="406">
        <v>5</v>
      </c>
      <c r="H89" s="406" t="s">
        <v>1362</v>
      </c>
      <c r="I89" s="441">
        <v>1186440</v>
      </c>
      <c r="J89" s="415" t="s">
        <v>47</v>
      </c>
      <c r="K89" s="442">
        <f t="shared" si="6"/>
        <v>1200000</v>
      </c>
      <c r="L89" s="444"/>
      <c r="M89" s="444"/>
      <c r="N89" s="444"/>
      <c r="O89" s="444"/>
      <c r="P89" s="444"/>
      <c r="Q89" s="444">
        <v>1200000</v>
      </c>
      <c r="R89" s="444"/>
      <c r="S89" s="411"/>
      <c r="T89" s="444"/>
      <c r="U89" s="416" t="s">
        <v>1438</v>
      </c>
      <c r="V89" s="445">
        <v>2</v>
      </c>
      <c r="W89" s="446" t="s">
        <v>1360</v>
      </c>
      <c r="X89" s="446" t="s">
        <v>210</v>
      </c>
      <c r="Y89" s="447">
        <v>5001815</v>
      </c>
      <c r="Z89" s="447" t="s">
        <v>211</v>
      </c>
      <c r="AA89" s="447">
        <v>5</v>
      </c>
      <c r="AB89" s="447" t="s">
        <v>1242</v>
      </c>
      <c r="AC89" s="447" t="s">
        <v>1242</v>
      </c>
      <c r="AD89" s="447" t="s">
        <v>1362</v>
      </c>
      <c r="AE89" s="447">
        <v>1186440</v>
      </c>
      <c r="AF89" s="447">
        <v>0</v>
      </c>
      <c r="AG89" s="447"/>
      <c r="AH89" s="447">
        <v>1150000</v>
      </c>
    </row>
    <row r="90" spans="1:34" s="7" customFormat="1" ht="35.25" customHeight="1" x14ac:dyDescent="0.25">
      <c r="A90" s="406">
        <v>83</v>
      </c>
      <c r="B90" s="439">
        <v>2</v>
      </c>
      <c r="C90" s="407" t="s">
        <v>41</v>
      </c>
      <c r="D90" s="414" t="s">
        <v>110</v>
      </c>
      <c r="E90" s="406">
        <v>5001816</v>
      </c>
      <c r="F90" s="414" t="s">
        <v>212</v>
      </c>
      <c r="G90" s="406" t="s">
        <v>1241</v>
      </c>
      <c r="H90" s="406" t="s">
        <v>1362</v>
      </c>
      <c r="I90" s="441">
        <v>1486915.4</v>
      </c>
      <c r="J90" s="415" t="s">
        <v>50</v>
      </c>
      <c r="K90" s="442">
        <f t="shared" si="6"/>
        <v>1489000</v>
      </c>
      <c r="L90" s="444"/>
      <c r="M90" s="444"/>
      <c r="N90" s="444"/>
      <c r="O90" s="444"/>
      <c r="P90" s="444"/>
      <c r="Q90" s="444">
        <v>1489000</v>
      </c>
      <c r="R90" s="444"/>
      <c r="S90" s="411"/>
      <c r="T90" s="444"/>
      <c r="U90" s="416" t="s">
        <v>1439</v>
      </c>
      <c r="V90" s="445">
        <v>2</v>
      </c>
      <c r="W90" s="446" t="s">
        <v>1360</v>
      </c>
      <c r="X90" s="446" t="s">
        <v>110</v>
      </c>
      <c r="Y90" s="447">
        <v>5001816</v>
      </c>
      <c r="Z90" s="447" t="s">
        <v>212</v>
      </c>
      <c r="AA90" s="447" t="s">
        <v>1241</v>
      </c>
      <c r="AB90" s="447" t="s">
        <v>1242</v>
      </c>
      <c r="AC90" s="447" t="s">
        <v>1242</v>
      </c>
      <c r="AD90" s="447" t="s">
        <v>1362</v>
      </c>
      <c r="AE90" s="447">
        <v>1486915.4</v>
      </c>
      <c r="AF90" s="447">
        <v>0</v>
      </c>
      <c r="AG90" s="447"/>
      <c r="AH90" s="447">
        <v>1340100</v>
      </c>
    </row>
    <row r="91" spans="1:34" s="7" customFormat="1" ht="35.25" customHeight="1" x14ac:dyDescent="0.25">
      <c r="A91" s="406">
        <v>84</v>
      </c>
      <c r="B91" s="439">
        <v>2</v>
      </c>
      <c r="C91" s="407" t="s">
        <v>41</v>
      </c>
      <c r="D91" s="414" t="s">
        <v>81</v>
      </c>
      <c r="E91" s="406">
        <v>5004011</v>
      </c>
      <c r="F91" s="414" t="s">
        <v>213</v>
      </c>
      <c r="G91" s="406" t="s">
        <v>1241</v>
      </c>
      <c r="H91" s="406" t="s">
        <v>1358</v>
      </c>
      <c r="I91" s="441">
        <v>5277828.7300000004</v>
      </c>
      <c r="J91" s="415" t="s">
        <v>70</v>
      </c>
      <c r="K91" s="442">
        <f t="shared" si="6"/>
        <v>5277828.7300000004</v>
      </c>
      <c r="L91" s="444"/>
      <c r="M91" s="444"/>
      <c r="N91" s="444">
        <v>5128749.9800000004</v>
      </c>
      <c r="O91" s="444"/>
      <c r="P91" s="444"/>
      <c r="Q91" s="444"/>
      <c r="R91" s="444"/>
      <c r="S91" s="411"/>
      <c r="T91" s="444">
        <v>149078.75</v>
      </c>
      <c r="U91" s="416" t="s">
        <v>1440</v>
      </c>
      <c r="V91" s="445">
        <v>2</v>
      </c>
      <c r="W91" s="446" t="s">
        <v>1360</v>
      </c>
      <c r="X91" s="446" t="s">
        <v>81</v>
      </c>
      <c r="Y91" s="447">
        <v>5004011</v>
      </c>
      <c r="Z91" s="447" t="s">
        <v>213</v>
      </c>
      <c r="AA91" s="447" t="s">
        <v>1241</v>
      </c>
      <c r="AB91" s="447" t="s">
        <v>1242</v>
      </c>
      <c r="AC91" s="447" t="s">
        <v>1242</v>
      </c>
      <c r="AD91" s="447" t="s">
        <v>1358</v>
      </c>
      <c r="AE91" s="447">
        <v>5277828.7300000004</v>
      </c>
      <c r="AF91" s="447">
        <v>5257828.7300000004</v>
      </c>
      <c r="AG91" s="447">
        <v>4303821.9800000004</v>
      </c>
      <c r="AH91" s="447">
        <v>5257828.7300000004</v>
      </c>
    </row>
    <row r="92" spans="1:34" s="7" customFormat="1" ht="35.25" customHeight="1" x14ac:dyDescent="0.25">
      <c r="A92" s="406">
        <v>85</v>
      </c>
      <c r="B92" s="439">
        <v>2</v>
      </c>
      <c r="C92" s="407" t="s">
        <v>41</v>
      </c>
      <c r="D92" s="414" t="s">
        <v>214</v>
      </c>
      <c r="E92" s="406">
        <v>5007754</v>
      </c>
      <c r="F92" s="414" t="s">
        <v>215</v>
      </c>
      <c r="G92" s="406" t="s">
        <v>1377</v>
      </c>
      <c r="H92" s="406" t="s">
        <v>1358</v>
      </c>
      <c r="I92" s="441">
        <v>2593033.33959</v>
      </c>
      <c r="J92" s="415" t="s">
        <v>61</v>
      </c>
      <c r="K92" s="442">
        <f t="shared" si="6"/>
        <v>2893552.05</v>
      </c>
      <c r="L92" s="444"/>
      <c r="M92" s="444"/>
      <c r="N92" s="444">
        <v>1320052.05</v>
      </c>
      <c r="O92" s="444">
        <v>1573500</v>
      </c>
      <c r="P92" s="444"/>
      <c r="Q92" s="444"/>
      <c r="R92" s="444"/>
      <c r="S92" s="411"/>
      <c r="T92" s="444"/>
      <c r="U92" s="416" t="s">
        <v>1441</v>
      </c>
      <c r="V92" s="445">
        <v>2</v>
      </c>
      <c r="W92" s="446" t="s">
        <v>1360</v>
      </c>
      <c r="X92" s="446" t="s">
        <v>214</v>
      </c>
      <c r="Y92" s="447">
        <v>5007754</v>
      </c>
      <c r="Z92" s="447" t="s">
        <v>215</v>
      </c>
      <c r="AA92" s="447" t="s">
        <v>1377</v>
      </c>
      <c r="AB92" s="447" t="s">
        <v>1242</v>
      </c>
      <c r="AC92" s="447" t="s">
        <v>1311</v>
      </c>
      <c r="AD92" s="447" t="s">
        <v>1358</v>
      </c>
      <c r="AE92" s="447">
        <v>2593033.33959</v>
      </c>
      <c r="AF92" s="447">
        <v>624927.03958999994</v>
      </c>
      <c r="AG92" s="447"/>
      <c r="AH92" s="447">
        <v>1200000</v>
      </c>
    </row>
    <row r="93" spans="1:34" s="7" customFormat="1" ht="35.25" customHeight="1" x14ac:dyDescent="0.25">
      <c r="A93" s="406">
        <v>86</v>
      </c>
      <c r="B93" s="439">
        <v>2</v>
      </c>
      <c r="C93" s="407" t="s">
        <v>41</v>
      </c>
      <c r="D93" s="414" t="s">
        <v>83</v>
      </c>
      <c r="E93" s="406">
        <v>5046467</v>
      </c>
      <c r="F93" s="414" t="s">
        <v>216</v>
      </c>
      <c r="G93" s="406" t="s">
        <v>1241</v>
      </c>
      <c r="H93" s="406" t="s">
        <v>1358</v>
      </c>
      <c r="I93" s="441">
        <v>638336</v>
      </c>
      <c r="J93" s="415" t="s">
        <v>55</v>
      </c>
      <c r="K93" s="442">
        <f t="shared" si="6"/>
        <v>640000</v>
      </c>
      <c r="L93" s="444"/>
      <c r="M93" s="444"/>
      <c r="N93" s="444"/>
      <c r="O93" s="444"/>
      <c r="P93" s="444">
        <v>630000</v>
      </c>
      <c r="Q93" s="444"/>
      <c r="R93" s="444"/>
      <c r="S93" s="411"/>
      <c r="T93" s="444">
        <v>10000</v>
      </c>
      <c r="U93" s="416" t="s">
        <v>1442</v>
      </c>
      <c r="V93" s="445">
        <v>2</v>
      </c>
      <c r="W93" s="446" t="s">
        <v>1360</v>
      </c>
      <c r="X93" s="446" t="s">
        <v>83</v>
      </c>
      <c r="Y93" s="447">
        <v>5046467</v>
      </c>
      <c r="Z93" s="447" t="s">
        <v>216</v>
      </c>
      <c r="AA93" s="447" t="s">
        <v>1241</v>
      </c>
      <c r="AB93" s="447" t="s">
        <v>1242</v>
      </c>
      <c r="AC93" s="447" t="s">
        <v>1242</v>
      </c>
      <c r="AD93" s="447" t="s">
        <v>1358</v>
      </c>
      <c r="AE93" s="447">
        <v>638336</v>
      </c>
      <c r="AF93" s="447">
        <v>0</v>
      </c>
      <c r="AG93" s="447"/>
      <c r="AH93" s="447">
        <v>384000</v>
      </c>
    </row>
    <row r="94" spans="1:34" s="7" customFormat="1" ht="35.25" customHeight="1" x14ac:dyDescent="0.25">
      <c r="A94" s="406">
        <v>87</v>
      </c>
      <c r="B94" s="439"/>
      <c r="C94" s="407" t="s">
        <v>41</v>
      </c>
      <c r="D94" s="414" t="s">
        <v>1702</v>
      </c>
      <c r="E94" s="406">
        <v>5113409</v>
      </c>
      <c r="F94" s="414" t="s">
        <v>1701</v>
      </c>
      <c r="G94" s="406"/>
      <c r="H94" s="406"/>
      <c r="I94" s="441"/>
      <c r="J94" s="415" t="s">
        <v>55</v>
      </c>
      <c r="K94" s="442">
        <v>5050000</v>
      </c>
      <c r="L94" s="444"/>
      <c r="M94" s="444"/>
      <c r="N94" s="444">
        <v>5050000</v>
      </c>
      <c r="O94" s="444"/>
      <c r="P94" s="444"/>
      <c r="Q94" s="444"/>
      <c r="R94" s="444"/>
      <c r="S94" s="411"/>
      <c r="T94" s="444"/>
      <c r="U94" s="416"/>
      <c r="V94" s="445"/>
      <c r="W94" s="446"/>
      <c r="X94" s="446"/>
      <c r="Y94" s="447"/>
      <c r="Z94" s="447"/>
      <c r="AA94" s="447"/>
      <c r="AB94" s="447"/>
      <c r="AC94" s="447"/>
      <c r="AD94" s="447"/>
      <c r="AE94" s="447"/>
      <c r="AF94" s="447"/>
      <c r="AG94" s="447"/>
      <c r="AH94" s="447">
        <v>5050000</v>
      </c>
    </row>
    <row r="95" spans="1:34" s="7" customFormat="1" ht="35.25" customHeight="1" x14ac:dyDescent="0.25">
      <c r="A95" s="406">
        <v>88</v>
      </c>
      <c r="B95" s="439"/>
      <c r="C95" s="407" t="s">
        <v>41</v>
      </c>
      <c r="D95" s="414" t="s">
        <v>1703</v>
      </c>
      <c r="E95" s="406">
        <v>5121665</v>
      </c>
      <c r="F95" s="414" t="s">
        <v>1704</v>
      </c>
      <c r="G95" s="406"/>
      <c r="H95" s="406"/>
      <c r="I95" s="441"/>
      <c r="J95" s="415" t="s">
        <v>55</v>
      </c>
      <c r="K95" s="442">
        <v>1500000</v>
      </c>
      <c r="L95" s="444"/>
      <c r="M95" s="444"/>
      <c r="N95" s="444">
        <v>1427266.62</v>
      </c>
      <c r="O95" s="444"/>
      <c r="P95" s="444">
        <v>72733.38</v>
      </c>
      <c r="Q95" s="444"/>
      <c r="R95" s="444"/>
      <c r="S95" s="411"/>
      <c r="T95" s="444"/>
      <c r="U95" s="416"/>
      <c r="V95" s="445"/>
      <c r="W95" s="446"/>
      <c r="X95" s="446"/>
      <c r="Y95" s="447"/>
      <c r="Z95" s="447"/>
      <c r="AA95" s="447"/>
      <c r="AB95" s="447"/>
      <c r="AC95" s="447"/>
      <c r="AD95" s="447"/>
      <c r="AE95" s="447"/>
      <c r="AF95" s="447"/>
      <c r="AG95" s="447"/>
      <c r="AH95" s="447">
        <v>1500000</v>
      </c>
    </row>
    <row r="96" spans="1:34" s="7" customFormat="1" ht="35.25" customHeight="1" x14ac:dyDescent="0.25">
      <c r="A96" s="406">
        <v>89</v>
      </c>
      <c r="B96" s="439">
        <v>2</v>
      </c>
      <c r="C96" s="407" t="s">
        <v>41</v>
      </c>
      <c r="D96" s="414" t="s">
        <v>217</v>
      </c>
      <c r="E96" s="406">
        <v>5046474</v>
      </c>
      <c r="F96" s="414" t="s">
        <v>218</v>
      </c>
      <c r="G96" s="406" t="s">
        <v>1241</v>
      </c>
      <c r="H96" s="406" t="s">
        <v>1358</v>
      </c>
      <c r="I96" s="441">
        <v>230000</v>
      </c>
      <c r="J96" s="415" t="s">
        <v>195</v>
      </c>
      <c r="K96" s="442">
        <f t="shared" si="6"/>
        <v>230000</v>
      </c>
      <c r="L96" s="444"/>
      <c r="M96" s="444"/>
      <c r="N96" s="444">
        <v>230000</v>
      </c>
      <c r="O96" s="444"/>
      <c r="P96" s="444"/>
      <c r="Q96" s="444"/>
      <c r="R96" s="444"/>
      <c r="S96" s="411"/>
      <c r="T96" s="444"/>
      <c r="U96" s="416" t="s">
        <v>1386</v>
      </c>
      <c r="V96" s="445">
        <v>2</v>
      </c>
      <c r="W96" s="446" t="s">
        <v>1360</v>
      </c>
      <c r="X96" s="446" t="s">
        <v>217</v>
      </c>
      <c r="Y96" s="447">
        <v>5046474</v>
      </c>
      <c r="Z96" s="447" t="s">
        <v>218</v>
      </c>
      <c r="AA96" s="447" t="s">
        <v>1241</v>
      </c>
      <c r="AB96" s="447" t="s">
        <v>1242</v>
      </c>
      <c r="AC96" s="447" t="s">
        <v>1242</v>
      </c>
      <c r="AD96" s="447" t="s">
        <v>1358</v>
      </c>
      <c r="AE96" s="447">
        <v>230000</v>
      </c>
      <c r="AF96" s="447">
        <v>0</v>
      </c>
      <c r="AG96" s="447"/>
      <c r="AH96" s="447">
        <v>180000</v>
      </c>
    </row>
    <row r="97" spans="1:35" s="7" customFormat="1" ht="35.25" customHeight="1" x14ac:dyDescent="0.25">
      <c r="A97" s="406">
        <v>90</v>
      </c>
      <c r="B97" s="439">
        <v>2</v>
      </c>
      <c r="C97" s="407" t="s">
        <v>41</v>
      </c>
      <c r="D97" s="414" t="s">
        <v>116</v>
      </c>
      <c r="E97" s="406">
        <v>5046733</v>
      </c>
      <c r="F97" s="414" t="s">
        <v>219</v>
      </c>
      <c r="G97" s="406" t="s">
        <v>1241</v>
      </c>
      <c r="H97" s="406" t="s">
        <v>1358</v>
      </c>
      <c r="I97" s="441">
        <v>1500000</v>
      </c>
      <c r="J97" s="415" t="s">
        <v>93</v>
      </c>
      <c r="K97" s="442">
        <f t="shared" si="6"/>
        <v>1500000</v>
      </c>
      <c r="L97" s="444"/>
      <c r="M97" s="444">
        <v>1500000</v>
      </c>
      <c r="N97" s="444"/>
      <c r="O97" s="444"/>
      <c r="P97" s="444"/>
      <c r="Q97" s="444"/>
      <c r="R97" s="444"/>
      <c r="S97" s="411"/>
      <c r="T97" s="444"/>
      <c r="U97" s="416" t="s">
        <v>1443</v>
      </c>
      <c r="V97" s="445">
        <v>2</v>
      </c>
      <c r="W97" s="446" t="s">
        <v>1360</v>
      </c>
      <c r="X97" s="446" t="s">
        <v>116</v>
      </c>
      <c r="Y97" s="447">
        <v>5046733</v>
      </c>
      <c r="Z97" s="447" t="s">
        <v>219</v>
      </c>
      <c r="AA97" s="447" t="s">
        <v>1241</v>
      </c>
      <c r="AB97" s="447" t="s">
        <v>1242</v>
      </c>
      <c r="AC97" s="447" t="s">
        <v>1242</v>
      </c>
      <c r="AD97" s="447" t="s">
        <v>1358</v>
      </c>
      <c r="AE97" s="447">
        <v>1500000</v>
      </c>
      <c r="AF97" s="447">
        <v>0</v>
      </c>
      <c r="AG97" s="447"/>
      <c r="AH97" s="447">
        <v>604500</v>
      </c>
    </row>
    <row r="98" spans="1:35" s="7" customFormat="1" ht="35.25" customHeight="1" x14ac:dyDescent="0.25">
      <c r="A98" s="406">
        <v>91</v>
      </c>
      <c r="B98" s="439">
        <v>2</v>
      </c>
      <c r="C98" s="407" t="s">
        <v>41</v>
      </c>
      <c r="D98" s="414" t="s">
        <v>220</v>
      </c>
      <c r="E98" s="406">
        <v>5001341</v>
      </c>
      <c r="F98" s="414" t="s">
        <v>221</v>
      </c>
      <c r="G98" s="406" t="s">
        <v>1241</v>
      </c>
      <c r="H98" s="406" t="s">
        <v>1358</v>
      </c>
      <c r="I98" s="441">
        <v>500805.84</v>
      </c>
      <c r="J98" s="415" t="s">
        <v>195</v>
      </c>
      <c r="K98" s="442">
        <f t="shared" si="6"/>
        <v>500805.84</v>
      </c>
      <c r="L98" s="444"/>
      <c r="M98" s="444">
        <v>245000</v>
      </c>
      <c r="N98" s="444">
        <v>228595.01</v>
      </c>
      <c r="O98" s="444"/>
      <c r="P98" s="444"/>
      <c r="Q98" s="444"/>
      <c r="R98" s="444"/>
      <c r="S98" s="411"/>
      <c r="T98" s="444">
        <v>27210.83</v>
      </c>
      <c r="U98" s="416" t="s">
        <v>1444</v>
      </c>
      <c r="V98" s="445">
        <v>2</v>
      </c>
      <c r="W98" s="446" t="s">
        <v>1360</v>
      </c>
      <c r="X98" s="446" t="s">
        <v>220</v>
      </c>
      <c r="Y98" s="447">
        <v>5001341</v>
      </c>
      <c r="Z98" s="447" t="s">
        <v>221</v>
      </c>
      <c r="AA98" s="447" t="s">
        <v>1241</v>
      </c>
      <c r="AB98" s="447" t="s">
        <v>1242</v>
      </c>
      <c r="AC98" s="447" t="s">
        <v>1242</v>
      </c>
      <c r="AD98" s="447" t="s">
        <v>1358</v>
      </c>
      <c r="AE98" s="447">
        <v>500805.84</v>
      </c>
      <c r="AF98" s="447">
        <v>500805.84</v>
      </c>
      <c r="AG98" s="447">
        <v>466043.73</v>
      </c>
      <c r="AH98" s="447">
        <v>500805.84</v>
      </c>
      <c r="AI98" s="11"/>
    </row>
    <row r="99" spans="1:35" x14ac:dyDescent="0.25">
      <c r="L99" s="367"/>
      <c r="M99" s="367"/>
      <c r="N99" s="367"/>
      <c r="O99" s="367"/>
      <c r="P99" s="367"/>
      <c r="Q99" s="367"/>
      <c r="R99" s="367"/>
      <c r="S99" s="368"/>
      <c r="T99" s="367"/>
      <c r="AH99" s="16"/>
    </row>
    <row r="100" spans="1:35" x14ac:dyDescent="0.25">
      <c r="L100" s="367"/>
      <c r="M100" s="367"/>
      <c r="N100" s="367"/>
      <c r="O100" s="367"/>
      <c r="P100" s="367"/>
      <c r="Q100" s="367"/>
      <c r="R100" s="367"/>
      <c r="S100" s="368"/>
      <c r="T100" s="369"/>
    </row>
    <row r="107" spans="1:35" x14ac:dyDescent="0.25">
      <c r="F107" s="12"/>
    </row>
    <row r="108" spans="1:35" ht="15.75" x14ac:dyDescent="0.25">
      <c r="F108" s="17"/>
    </row>
  </sheetData>
  <mergeCells count="1">
    <mergeCell ref="K6:T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39445-E75E-489B-B68E-30171CACEDCF}">
  <dimension ref="A1:X213"/>
  <sheetViews>
    <sheetView topLeftCell="A3" workbookViewId="0">
      <pane ySplit="6" topLeftCell="A21" activePane="bottomLeft" state="frozen"/>
      <selection activeCell="A3" sqref="A3"/>
      <selection pane="bottomLeft" activeCell="H20" sqref="H20"/>
    </sheetView>
  </sheetViews>
  <sheetFormatPr defaultColWidth="9.140625" defaultRowHeight="15" x14ac:dyDescent="0.25"/>
  <cols>
    <col min="1" max="1" width="5.140625" customWidth="1"/>
    <col min="2" max="2" width="19.5703125" customWidth="1"/>
    <col min="3" max="3" width="10.85546875" hidden="1" customWidth="1"/>
    <col min="4" max="4" width="20.7109375" hidden="1" customWidth="1"/>
    <col min="5" max="5" width="24.28515625" customWidth="1"/>
    <col min="6" max="6" width="11.42578125" customWidth="1"/>
    <col min="7" max="7" width="56.140625" customWidth="1"/>
    <col min="8" max="8" width="17.140625" style="38" customWidth="1"/>
    <col min="9" max="10" width="18.28515625" style="30" bestFit="1" customWidth="1"/>
    <col min="11" max="11" width="14.7109375" style="30" customWidth="1"/>
    <col min="12" max="15" width="18.28515625" style="30" bestFit="1" customWidth="1"/>
    <col min="16" max="16" width="12.140625" style="30" customWidth="1"/>
    <col min="17" max="17" width="14.5703125" style="30" bestFit="1" customWidth="1"/>
    <col min="18" max="18" width="16" style="30" customWidth="1"/>
    <col min="19" max="19" width="23.28515625" style="30" customWidth="1"/>
    <col min="20" max="20" width="21.5703125" style="30" customWidth="1"/>
    <col min="21" max="21" width="24.85546875" style="29" hidden="1" customWidth="1"/>
    <col min="22" max="22" width="11.5703125" hidden="1" customWidth="1"/>
    <col min="23" max="23" width="13.7109375" customWidth="1"/>
    <col min="24" max="24" width="11.5703125" bestFit="1" customWidth="1"/>
  </cols>
  <sheetData>
    <row r="1" spans="1:24" x14ac:dyDescent="0.25">
      <c r="G1" s="30">
        <f>SUM(I9:I216)</f>
        <v>556644714.9410001</v>
      </c>
    </row>
    <row r="3" spans="1:24" ht="15" customHeight="1" x14ac:dyDescent="0.25">
      <c r="H3" s="392" t="s">
        <v>1445</v>
      </c>
    </row>
    <row r="4" spans="1:24" ht="15" customHeight="1" x14ac:dyDescent="0.25">
      <c r="H4" s="399" t="s">
        <v>30</v>
      </c>
      <c r="I4" s="399">
        <f>COUNTIF(I8:I213,"&gt;0")</f>
        <v>205</v>
      </c>
      <c r="J4" s="399">
        <f t="shared" ref="J4:T4" si="0">COUNTIF(J8:J213,"&gt;0")</f>
        <v>11</v>
      </c>
      <c r="K4" s="399">
        <f t="shared" si="0"/>
        <v>5</v>
      </c>
      <c r="L4" s="399">
        <f t="shared" si="0"/>
        <v>39</v>
      </c>
      <c r="M4" s="399">
        <f t="shared" si="0"/>
        <v>6</v>
      </c>
      <c r="N4" s="399">
        <f t="shared" si="0"/>
        <v>77</v>
      </c>
      <c r="O4" s="399">
        <f t="shared" si="0"/>
        <v>89</v>
      </c>
      <c r="P4" s="399">
        <f t="shared" si="0"/>
        <v>0</v>
      </c>
      <c r="Q4" s="399">
        <f t="shared" si="0"/>
        <v>1</v>
      </c>
      <c r="R4" s="399">
        <f t="shared" si="0"/>
        <v>19</v>
      </c>
      <c r="S4" s="399">
        <f t="shared" si="0"/>
        <v>57</v>
      </c>
      <c r="T4" s="399">
        <f t="shared" si="0"/>
        <v>205</v>
      </c>
    </row>
    <row r="5" spans="1:24" ht="15" customHeight="1" x14ac:dyDescent="0.25">
      <c r="H5" s="402" t="s">
        <v>31</v>
      </c>
      <c r="I5" s="402">
        <f>I6/$I$6</f>
        <v>1</v>
      </c>
      <c r="J5" s="402">
        <f>J6/$I$6</f>
        <v>5.4340077697865252E-2</v>
      </c>
      <c r="K5" s="402">
        <f t="shared" ref="K5:R5" si="1">K6/$I$6</f>
        <v>6.9581776239634853E-3</v>
      </c>
      <c r="L5" s="402">
        <f t="shared" si="1"/>
        <v>0.19567184048903546</v>
      </c>
      <c r="M5" s="402">
        <f t="shared" si="1"/>
        <v>4.5110106044322175E-2</v>
      </c>
      <c r="N5" s="402">
        <f t="shared" si="1"/>
        <v>0.30595063123531324</v>
      </c>
      <c r="O5" s="402">
        <f t="shared" si="1"/>
        <v>0.37310645033612388</v>
      </c>
      <c r="P5" s="402">
        <f t="shared" si="1"/>
        <v>0</v>
      </c>
      <c r="Q5" s="402">
        <f t="shared" si="1"/>
        <v>1.4082069567175968E-3</v>
      </c>
      <c r="R5" s="402">
        <f t="shared" si="1"/>
        <v>3.4525074044827633E-3</v>
      </c>
      <c r="S5" s="402"/>
      <c r="T5" s="402"/>
    </row>
    <row r="6" spans="1:24" ht="15" customHeight="1" x14ac:dyDescent="0.25">
      <c r="H6" s="401" t="s">
        <v>1446</v>
      </c>
      <c r="I6" s="401">
        <f>SUM(I9:I213)</f>
        <v>556644714.9410001</v>
      </c>
      <c r="J6" s="401">
        <f>SUM(J9:J213)</f>
        <v>30248117.059999999</v>
      </c>
      <c r="K6" s="401">
        <f t="shared" ref="K6:T6" si="2">SUM(K9:K213)</f>
        <v>3873232.8</v>
      </c>
      <c r="L6" s="401">
        <f t="shared" si="2"/>
        <v>108919695.87099999</v>
      </c>
      <c r="M6" s="401">
        <f t="shared" si="2"/>
        <v>25110302.120000001</v>
      </c>
      <c r="N6" s="401">
        <f t="shared" si="2"/>
        <v>170305801.90999997</v>
      </c>
      <c r="O6" s="401">
        <f t="shared" si="2"/>
        <v>207687733.69000009</v>
      </c>
      <c r="P6" s="401">
        <f t="shared" si="2"/>
        <v>0</v>
      </c>
      <c r="Q6" s="401">
        <f t="shared" si="2"/>
        <v>783870.96</v>
      </c>
      <c r="R6" s="401">
        <f t="shared" si="2"/>
        <v>1921820</v>
      </c>
      <c r="S6" s="401">
        <f t="shared" si="2"/>
        <v>87953763.173225805</v>
      </c>
      <c r="T6" s="401">
        <f t="shared" si="2"/>
        <v>420742938.03592569</v>
      </c>
    </row>
    <row r="7" spans="1:24" x14ac:dyDescent="0.25">
      <c r="J7" s="466" t="s">
        <v>33</v>
      </c>
      <c r="K7" s="469"/>
      <c r="L7" s="469"/>
      <c r="M7" s="469"/>
      <c r="N7" s="469"/>
      <c r="O7" s="469"/>
      <c r="P7" s="469"/>
      <c r="Q7" s="469"/>
      <c r="R7" s="469"/>
      <c r="S7" s="470"/>
    </row>
    <row r="8" spans="1:24" s="29" customFormat="1" ht="77.25" customHeight="1" x14ac:dyDescent="0.25">
      <c r="A8" s="405" t="s">
        <v>34</v>
      </c>
      <c r="B8" s="405" t="s">
        <v>1447</v>
      </c>
      <c r="C8" s="405" t="s">
        <v>1448</v>
      </c>
      <c r="D8" s="405" t="s">
        <v>1449</v>
      </c>
      <c r="E8" s="405" t="s">
        <v>36</v>
      </c>
      <c r="F8" s="405" t="s">
        <v>37</v>
      </c>
      <c r="G8" s="405" t="s">
        <v>38</v>
      </c>
      <c r="H8" s="405" t="s">
        <v>39</v>
      </c>
      <c r="I8" s="405" t="s">
        <v>1450</v>
      </c>
      <c r="J8" s="405" t="s">
        <v>8</v>
      </c>
      <c r="K8" s="405" t="s">
        <v>9</v>
      </c>
      <c r="L8" s="405" t="s">
        <v>10</v>
      </c>
      <c r="M8" s="405" t="s">
        <v>11</v>
      </c>
      <c r="N8" s="405" t="s">
        <v>12</v>
      </c>
      <c r="O8" s="405" t="s">
        <v>1451</v>
      </c>
      <c r="P8" s="405" t="s">
        <v>14</v>
      </c>
      <c r="Q8" s="405" t="s">
        <v>15</v>
      </c>
      <c r="R8" s="405" t="s">
        <v>16</v>
      </c>
      <c r="S8" s="405" t="s">
        <v>1452</v>
      </c>
      <c r="T8" s="405" t="s">
        <v>1453</v>
      </c>
      <c r="U8" s="450" t="s">
        <v>1188</v>
      </c>
      <c r="V8" s="28"/>
      <c r="W8" s="28"/>
      <c r="X8" s="28"/>
    </row>
    <row r="9" spans="1:24" ht="51.75" x14ac:dyDescent="0.25">
      <c r="A9" s="451">
        <v>1</v>
      </c>
      <c r="B9" s="32" t="s">
        <v>739</v>
      </c>
      <c r="C9" s="33" t="s">
        <v>1454</v>
      </c>
      <c r="D9" s="33" t="s">
        <v>1455</v>
      </c>
      <c r="E9" s="33" t="str">
        <f t="shared" ref="E9:E12" si="3">C9&amp; " "&amp;D9</f>
        <v>ΔΗΜΟΣ ΦΥΛΗΣ</v>
      </c>
      <c r="F9" s="32"/>
      <c r="G9" s="33" t="s">
        <v>741</v>
      </c>
      <c r="H9" s="34" t="s">
        <v>1456</v>
      </c>
      <c r="I9" s="375">
        <v>2909331</v>
      </c>
      <c r="J9" s="371"/>
      <c r="K9" s="371"/>
      <c r="L9" s="371"/>
      <c r="M9" s="371"/>
      <c r="N9" s="371"/>
      <c r="O9" s="375">
        <v>2909331</v>
      </c>
      <c r="P9" s="371">
        <v>0</v>
      </c>
      <c r="Q9" s="371">
        <v>0</v>
      </c>
      <c r="R9" s="371"/>
      <c r="S9" s="375">
        <f>3409986.24/1.24</f>
        <v>2749988.9032258065</v>
      </c>
      <c r="T9" s="375">
        <v>2749988.9032258065</v>
      </c>
      <c r="U9" s="31"/>
    </row>
    <row r="10" spans="1:24" ht="26.25" x14ac:dyDescent="0.25">
      <c r="A10" s="451">
        <v>2</v>
      </c>
      <c r="B10" s="32" t="s">
        <v>739</v>
      </c>
      <c r="C10" s="33" t="s">
        <v>1457</v>
      </c>
      <c r="D10" s="33" t="s">
        <v>1458</v>
      </c>
      <c r="E10" s="33" t="str">
        <f t="shared" si="3"/>
        <v>Δ.Ε.Υ.Α ΛΑΡΙΣΑΙΩΝ</v>
      </c>
      <c r="F10" s="32"/>
      <c r="G10" s="33" t="s">
        <v>743</v>
      </c>
      <c r="H10" s="34" t="s">
        <v>1459</v>
      </c>
      <c r="I10" s="375">
        <v>3000000</v>
      </c>
      <c r="J10" s="371"/>
      <c r="K10" s="371"/>
      <c r="L10" s="371"/>
      <c r="M10" s="371"/>
      <c r="N10" s="371">
        <v>3000000</v>
      </c>
      <c r="O10" s="371"/>
      <c r="P10" s="371">
        <v>0</v>
      </c>
      <c r="Q10" s="371">
        <v>0</v>
      </c>
      <c r="R10" s="371"/>
      <c r="S10" s="375">
        <v>3901290.17</v>
      </c>
      <c r="T10" s="371">
        <v>3000000</v>
      </c>
      <c r="U10" s="31" t="s">
        <v>1460</v>
      </c>
    </row>
    <row r="11" spans="1:24" ht="26.25" x14ac:dyDescent="0.25">
      <c r="A11" s="451">
        <v>3</v>
      </c>
      <c r="B11" s="32" t="s">
        <v>739</v>
      </c>
      <c r="C11" s="33" t="s">
        <v>1457</v>
      </c>
      <c r="D11" s="33" t="s">
        <v>1461</v>
      </c>
      <c r="E11" s="33" t="str">
        <f t="shared" si="3"/>
        <v>Δ.Ε.Υ.Α ΠΑΤΡΕΩΝ</v>
      </c>
      <c r="F11" s="32"/>
      <c r="G11" s="33" t="s">
        <v>745</v>
      </c>
      <c r="H11" s="34" t="s">
        <v>1462</v>
      </c>
      <c r="I11" s="375">
        <v>3000000</v>
      </c>
      <c r="J11" s="371"/>
      <c r="K11" s="371"/>
      <c r="L11" s="371"/>
      <c r="M11" s="371"/>
      <c r="N11" s="371"/>
      <c r="O11" s="371">
        <v>3000000</v>
      </c>
      <c r="P11" s="371">
        <v>0</v>
      </c>
      <c r="Q11" s="371">
        <v>0</v>
      </c>
      <c r="R11" s="371"/>
      <c r="S11" s="375">
        <v>3351448.01</v>
      </c>
      <c r="T11" s="375">
        <v>3000000</v>
      </c>
      <c r="U11" s="31" t="s">
        <v>1460</v>
      </c>
    </row>
    <row r="12" spans="1:24" ht="39" x14ac:dyDescent="0.25">
      <c r="A12" s="451">
        <v>4</v>
      </c>
      <c r="B12" s="32" t="s">
        <v>739</v>
      </c>
      <c r="C12" s="33" t="s">
        <v>1457</v>
      </c>
      <c r="D12" s="33" t="s">
        <v>1463</v>
      </c>
      <c r="E12" s="33" t="str">
        <f t="shared" si="3"/>
        <v>Δ.Ε.Υ.Α ΚΩ</v>
      </c>
      <c r="F12" s="32"/>
      <c r="G12" s="33" t="s">
        <v>747</v>
      </c>
      <c r="H12" s="34" t="s">
        <v>1464</v>
      </c>
      <c r="I12" s="375">
        <v>3251438</v>
      </c>
      <c r="J12" s="371">
        <v>453668</v>
      </c>
      <c r="K12" s="371"/>
      <c r="L12" s="371"/>
      <c r="M12" s="371"/>
      <c r="N12" s="371"/>
      <c r="O12" s="371">
        <v>2747770</v>
      </c>
      <c r="P12" s="371">
        <v>0</v>
      </c>
      <c r="Q12" s="371">
        <v>0</v>
      </c>
      <c r="R12" s="371">
        <v>50000</v>
      </c>
      <c r="S12" s="375">
        <v>3201438.21</v>
      </c>
      <c r="T12" s="375">
        <v>3000000</v>
      </c>
      <c r="U12" s="31" t="s">
        <v>1460</v>
      </c>
    </row>
    <row r="13" spans="1:24" ht="26.25" x14ac:dyDescent="0.25">
      <c r="A13" s="451">
        <v>5</v>
      </c>
      <c r="B13" s="32" t="s">
        <v>739</v>
      </c>
      <c r="C13" s="33" t="s">
        <v>1454</v>
      </c>
      <c r="D13" s="33" t="s">
        <v>1465</v>
      </c>
      <c r="E13" s="33" t="str">
        <f>C13&amp; " "&amp;D13</f>
        <v>ΔΗΜΟΣ ΝΕΑΣ ΠΡΟΠΟΝΤΙΔΑΣ</v>
      </c>
      <c r="F13" s="32"/>
      <c r="G13" s="33" t="s">
        <v>749</v>
      </c>
      <c r="H13" s="34" t="s">
        <v>1466</v>
      </c>
      <c r="I13" s="375">
        <v>3000000</v>
      </c>
      <c r="J13" s="375">
        <v>2675000</v>
      </c>
      <c r="K13" s="371"/>
      <c r="L13" s="371"/>
      <c r="M13" s="371"/>
      <c r="N13" s="371"/>
      <c r="O13" s="371"/>
      <c r="P13" s="371">
        <v>0</v>
      </c>
      <c r="Q13" s="371">
        <v>0</v>
      </c>
      <c r="R13" s="371">
        <v>325000</v>
      </c>
      <c r="S13" s="372">
        <v>2965730.53</v>
      </c>
      <c r="T13" s="372">
        <v>3000000</v>
      </c>
      <c r="U13" s="31" t="s">
        <v>1460</v>
      </c>
    </row>
    <row r="14" spans="1:24" ht="26.25" x14ac:dyDescent="0.25">
      <c r="A14" s="451">
        <v>6</v>
      </c>
      <c r="B14" s="32" t="s">
        <v>739</v>
      </c>
      <c r="C14" s="33" t="s">
        <v>1457</v>
      </c>
      <c r="D14" s="33" t="s">
        <v>1467</v>
      </c>
      <c r="E14" s="33" t="str">
        <f t="shared" ref="E14:E77" si="4">C14&amp; " "&amp;D14</f>
        <v>Δ.Ε.Υ.Α ΘΗΡΑΣ ΚΥΚΛ.</v>
      </c>
      <c r="F14" s="32"/>
      <c r="G14" s="33" t="s">
        <v>751</v>
      </c>
      <c r="H14" s="34" t="s">
        <v>1464</v>
      </c>
      <c r="I14" s="375">
        <v>2999621</v>
      </c>
      <c r="J14" s="371"/>
      <c r="K14" s="371"/>
      <c r="L14" s="371"/>
      <c r="M14" s="371"/>
      <c r="N14" s="371"/>
      <c r="O14" s="372">
        <v>2999621</v>
      </c>
      <c r="P14" s="371">
        <v>0</v>
      </c>
      <c r="Q14" s="371">
        <v>0</v>
      </c>
      <c r="R14" s="371"/>
      <c r="S14" s="372">
        <v>3607944.14</v>
      </c>
      <c r="T14" s="372">
        <v>2999621</v>
      </c>
      <c r="U14" s="31" t="s">
        <v>1460</v>
      </c>
    </row>
    <row r="15" spans="1:24" ht="26.25" x14ac:dyDescent="0.25">
      <c r="A15" s="451">
        <v>7</v>
      </c>
      <c r="B15" s="32" t="s">
        <v>739</v>
      </c>
      <c r="C15" s="33" t="s">
        <v>1457</v>
      </c>
      <c r="D15" s="33" t="s">
        <v>1468</v>
      </c>
      <c r="E15" s="33" t="str">
        <f t="shared" si="4"/>
        <v>Δ.Ε.Υ.Α ΚΟΖΑΝΗΣ</v>
      </c>
      <c r="F15" s="32"/>
      <c r="G15" s="33" t="s">
        <v>753</v>
      </c>
      <c r="H15" s="34" t="s">
        <v>1469</v>
      </c>
      <c r="I15" s="372">
        <v>2918749.89</v>
      </c>
      <c r="J15" s="371"/>
      <c r="K15" s="371"/>
      <c r="L15" s="375">
        <v>2918749.89</v>
      </c>
      <c r="M15" s="371"/>
      <c r="N15" s="371"/>
      <c r="O15" s="371"/>
      <c r="P15" s="371">
        <v>0</v>
      </c>
      <c r="Q15" s="371">
        <v>0</v>
      </c>
      <c r="R15" s="371"/>
      <c r="S15" s="372">
        <v>2918749.89</v>
      </c>
      <c r="T15" s="372">
        <v>2918749.89</v>
      </c>
      <c r="U15" s="31"/>
    </row>
    <row r="16" spans="1:24" ht="39" x14ac:dyDescent="0.25">
      <c r="A16" s="451">
        <v>8</v>
      </c>
      <c r="B16" s="32" t="s">
        <v>739</v>
      </c>
      <c r="C16" s="33" t="s">
        <v>1454</v>
      </c>
      <c r="D16" s="33" t="s">
        <v>1470</v>
      </c>
      <c r="E16" s="33" t="str">
        <f t="shared" si="4"/>
        <v>ΔΗΜΟΣ ΣΠΑΤΩΝ - ΑΡΤΕΜΙΔΟΣ</v>
      </c>
      <c r="F16" s="32"/>
      <c r="G16" s="33" t="s">
        <v>755</v>
      </c>
      <c r="H16" s="34" t="s">
        <v>1456</v>
      </c>
      <c r="I16" s="375">
        <v>3720000</v>
      </c>
      <c r="J16" s="371"/>
      <c r="K16" s="371"/>
      <c r="L16" s="371"/>
      <c r="M16" s="371"/>
      <c r="N16" s="371"/>
      <c r="O16" s="375">
        <v>3720000</v>
      </c>
      <c r="P16" s="371">
        <v>0</v>
      </c>
      <c r="Q16" s="371">
        <v>0</v>
      </c>
      <c r="R16" s="371"/>
      <c r="S16" s="375">
        <v>2877770</v>
      </c>
      <c r="T16" s="375">
        <v>2877770</v>
      </c>
      <c r="U16" s="31" t="s">
        <v>1471</v>
      </c>
    </row>
    <row r="17" spans="1:23" ht="64.5" x14ac:dyDescent="0.25">
      <c r="A17" s="451">
        <v>9</v>
      </c>
      <c r="B17" s="32" t="s">
        <v>739</v>
      </c>
      <c r="C17" s="33" t="s">
        <v>1457</v>
      </c>
      <c r="D17" s="33" t="s">
        <v>1472</v>
      </c>
      <c r="E17" s="33" t="str">
        <f t="shared" si="4"/>
        <v>Δ.Ε.Υ.Α ΛΑΥΡΕΩΤΙΚΗΣ (ΤΗΛ)</v>
      </c>
      <c r="F17" s="32"/>
      <c r="G17" s="33" t="s">
        <v>757</v>
      </c>
      <c r="H17" s="34" t="s">
        <v>1456</v>
      </c>
      <c r="I17" s="375">
        <v>2849770</v>
      </c>
      <c r="J17" s="371"/>
      <c r="K17" s="371"/>
      <c r="L17" s="371"/>
      <c r="M17" s="371"/>
      <c r="N17" s="371"/>
      <c r="O17" s="375">
        <v>2849770</v>
      </c>
      <c r="P17" s="371">
        <v>0</v>
      </c>
      <c r="Q17" s="371">
        <v>0</v>
      </c>
      <c r="R17" s="371"/>
      <c r="S17" s="375">
        <v>2849770</v>
      </c>
      <c r="T17" s="375">
        <v>2849770</v>
      </c>
      <c r="U17" s="31"/>
    </row>
    <row r="18" spans="1:23" ht="51.75" x14ac:dyDescent="0.25">
      <c r="A18" s="451">
        <v>10</v>
      </c>
      <c r="B18" s="32" t="s">
        <v>739</v>
      </c>
      <c r="C18" s="33" t="s">
        <v>1454</v>
      </c>
      <c r="D18" s="33" t="s">
        <v>1473</v>
      </c>
      <c r="E18" s="33" t="str">
        <f t="shared" si="4"/>
        <v>ΔΗΜΟΣ ΣΑΡΩΝΙΚΟΥ</v>
      </c>
      <c r="F18" s="32"/>
      <c r="G18" s="33" t="s">
        <v>759</v>
      </c>
      <c r="H18" s="34" t="s">
        <v>1456</v>
      </c>
      <c r="I18" s="375">
        <v>2837823</v>
      </c>
      <c r="J18" s="371"/>
      <c r="K18" s="371"/>
      <c r="L18" s="371"/>
      <c r="M18" s="371"/>
      <c r="N18" s="371"/>
      <c r="O18" s="375">
        <v>2837823</v>
      </c>
      <c r="P18" s="371">
        <v>0</v>
      </c>
      <c r="Q18" s="371">
        <v>0</v>
      </c>
      <c r="R18" s="371"/>
      <c r="S18" s="375">
        <v>2837823</v>
      </c>
      <c r="T18" s="375">
        <v>2837823</v>
      </c>
      <c r="U18" s="31"/>
    </row>
    <row r="19" spans="1:23" ht="51.75" x14ac:dyDescent="0.25">
      <c r="A19" s="451">
        <v>11</v>
      </c>
      <c r="B19" s="32" t="s">
        <v>739</v>
      </c>
      <c r="C19" s="33" t="s">
        <v>1457</v>
      </c>
      <c r="D19" s="33" t="s">
        <v>1474</v>
      </c>
      <c r="E19" s="33" t="str">
        <f t="shared" si="4"/>
        <v>Δ.Ε.Υ.Α ΑΙΓΙΑΛΕΙΑΣ (Αιγίου)</v>
      </c>
      <c r="F19" s="32"/>
      <c r="G19" s="33" t="s">
        <v>761</v>
      </c>
      <c r="H19" s="34" t="s">
        <v>1462</v>
      </c>
      <c r="I19" s="372">
        <v>2775975.7</v>
      </c>
      <c r="J19" s="371"/>
      <c r="K19" s="371"/>
      <c r="L19" s="371"/>
      <c r="M19" s="371"/>
      <c r="N19" s="371"/>
      <c r="O19" s="372">
        <v>2775975.7</v>
      </c>
      <c r="P19" s="371">
        <v>0</v>
      </c>
      <c r="Q19" s="371">
        <v>0</v>
      </c>
      <c r="R19" s="371"/>
      <c r="S19" s="372">
        <v>2775975.7</v>
      </c>
      <c r="T19" s="372">
        <v>2775975.7</v>
      </c>
      <c r="U19" s="31"/>
    </row>
    <row r="20" spans="1:23" ht="51.75" x14ac:dyDescent="0.25">
      <c r="A20" s="451">
        <v>12</v>
      </c>
      <c r="B20" s="32" t="s">
        <v>739</v>
      </c>
      <c r="C20" s="33" t="s">
        <v>1457</v>
      </c>
      <c r="D20" s="33" t="s">
        <v>1476</v>
      </c>
      <c r="E20" s="33" t="str">
        <f t="shared" si="4"/>
        <v>Δ.Ε.Υ.Α ΕΡΕΤΡΙΑΣ</v>
      </c>
      <c r="F20" s="32"/>
      <c r="G20" s="33" t="s">
        <v>763</v>
      </c>
      <c r="H20" s="34" t="s">
        <v>1477</v>
      </c>
      <c r="I20" s="375">
        <v>2768728.2</v>
      </c>
      <c r="J20" s="371"/>
      <c r="K20" s="371"/>
      <c r="L20" s="371"/>
      <c r="M20" s="371"/>
      <c r="N20" s="371"/>
      <c r="O20" s="372">
        <v>2768728.2</v>
      </c>
      <c r="P20" s="371">
        <v>0</v>
      </c>
      <c r="Q20" s="371">
        <v>0</v>
      </c>
      <c r="R20" s="371"/>
      <c r="S20" s="372">
        <v>2768728.2</v>
      </c>
      <c r="T20" s="372">
        <v>2768728.2</v>
      </c>
      <c r="U20" s="31"/>
    </row>
    <row r="21" spans="1:23" ht="26.25" x14ac:dyDescent="0.25">
      <c r="A21" s="451">
        <v>13</v>
      </c>
      <c r="B21" s="32" t="s">
        <v>739</v>
      </c>
      <c r="C21" s="33" t="s">
        <v>1457</v>
      </c>
      <c r="D21" s="33" t="s">
        <v>1478</v>
      </c>
      <c r="E21" s="33" t="str">
        <f t="shared" si="4"/>
        <v>Δ.Ε.Υ.Α ΑΡΤΑΙΩΝ</v>
      </c>
      <c r="F21" s="32"/>
      <c r="G21" s="33" t="s">
        <v>765</v>
      </c>
      <c r="H21" s="34" t="s">
        <v>1479</v>
      </c>
      <c r="I21" s="375">
        <v>2665906.56</v>
      </c>
      <c r="J21" s="371">
        <v>288804.15000000002</v>
      </c>
      <c r="K21" s="371"/>
      <c r="L21" s="371"/>
      <c r="M21" s="371"/>
      <c r="N21" s="372">
        <v>925697.41</v>
      </c>
      <c r="O21" s="372">
        <v>1392005</v>
      </c>
      <c r="P21" s="371">
        <v>0</v>
      </c>
      <c r="Q21" s="371">
        <v>0</v>
      </c>
      <c r="R21" s="371">
        <v>59400</v>
      </c>
      <c r="S21" s="372">
        <v>2606506.92</v>
      </c>
      <c r="T21" s="372">
        <f>S21+R21</f>
        <v>2665906.92</v>
      </c>
      <c r="U21" s="31"/>
    </row>
    <row r="22" spans="1:23" ht="26.25" x14ac:dyDescent="0.25">
      <c r="A22" s="451">
        <v>14</v>
      </c>
      <c r="B22" s="32" t="s">
        <v>739</v>
      </c>
      <c r="C22" s="33" t="s">
        <v>1457</v>
      </c>
      <c r="D22" s="33" t="s">
        <v>1480</v>
      </c>
      <c r="E22" s="33" t="str">
        <f t="shared" si="4"/>
        <v>Δ.Ε.Υ.Α ΘΕΡΜΗΣ</v>
      </c>
      <c r="F22" s="32"/>
      <c r="G22" s="33" t="s">
        <v>767</v>
      </c>
      <c r="H22" s="34" t="s">
        <v>1466</v>
      </c>
      <c r="I22" s="375">
        <v>2613896.9</v>
      </c>
      <c r="J22" s="371"/>
      <c r="K22" s="371"/>
      <c r="L22" s="371"/>
      <c r="M22" s="371"/>
      <c r="N22" s="372">
        <v>2354476.9</v>
      </c>
      <c r="O22" s="371"/>
      <c r="P22" s="371">
        <v>0</v>
      </c>
      <c r="Q22" s="371">
        <v>0</v>
      </c>
      <c r="R22" s="371">
        <f>259400+20</f>
        <v>259420</v>
      </c>
      <c r="S22" s="372">
        <v>2354476.9</v>
      </c>
      <c r="T22" s="372">
        <f>S22+R22</f>
        <v>2613896.9</v>
      </c>
      <c r="U22" s="31"/>
    </row>
    <row r="23" spans="1:23" ht="26.25" x14ac:dyDescent="0.25">
      <c r="A23" s="451">
        <v>15</v>
      </c>
      <c r="B23" s="32" t="s">
        <v>739</v>
      </c>
      <c r="C23" s="33" t="s">
        <v>1457</v>
      </c>
      <c r="D23" s="33" t="s">
        <v>1481</v>
      </c>
      <c r="E23" s="33" t="str">
        <f t="shared" si="4"/>
        <v>Δ.Ε.Υ.Α ΑΓΙΑΣ</v>
      </c>
      <c r="F23" s="32"/>
      <c r="G23" s="33" t="s">
        <v>769</v>
      </c>
      <c r="H23" s="34" t="s">
        <v>1459</v>
      </c>
      <c r="I23" s="375">
        <v>2287096.77</v>
      </c>
      <c r="J23" s="371"/>
      <c r="K23" s="371"/>
      <c r="L23" s="371"/>
      <c r="M23" s="371"/>
      <c r="N23" s="375">
        <v>2287096.77</v>
      </c>
      <c r="O23" s="371"/>
      <c r="P23" s="371">
        <v>0</v>
      </c>
      <c r="Q23" s="371">
        <v>0</v>
      </c>
      <c r="R23" s="371"/>
      <c r="S23" s="375">
        <v>2944311.88</v>
      </c>
      <c r="T23" s="375">
        <v>2287096.77</v>
      </c>
      <c r="U23" s="31" t="s">
        <v>1460</v>
      </c>
    </row>
    <row r="24" spans="1:23" ht="26.25" x14ac:dyDescent="0.25">
      <c r="A24" s="451">
        <v>16</v>
      </c>
      <c r="B24" s="32" t="s">
        <v>739</v>
      </c>
      <c r="C24" s="33" t="s">
        <v>1457</v>
      </c>
      <c r="D24" s="33" t="s">
        <v>1482</v>
      </c>
      <c r="E24" s="33" t="str">
        <f t="shared" si="4"/>
        <v>Δ.Ε.Υ.Α ΣΙΚΥΩΝΙΩΝ</v>
      </c>
      <c r="F24" s="32"/>
      <c r="G24" s="33" t="s">
        <v>771</v>
      </c>
      <c r="H24" s="34" t="s">
        <v>1475</v>
      </c>
      <c r="I24" s="372">
        <v>2105285.65</v>
      </c>
      <c r="J24" s="371"/>
      <c r="K24" s="371"/>
      <c r="L24" s="371">
        <v>2105285.65</v>
      </c>
      <c r="M24" s="371"/>
      <c r="N24" s="371"/>
      <c r="O24" s="371"/>
      <c r="P24" s="371">
        <v>0</v>
      </c>
      <c r="Q24" s="371">
        <v>0</v>
      </c>
      <c r="R24" s="371"/>
      <c r="S24" s="372">
        <v>2105285.65</v>
      </c>
      <c r="T24" s="372">
        <v>2105285.65</v>
      </c>
      <c r="U24" s="31"/>
    </row>
    <row r="25" spans="1:23" ht="51.75" x14ac:dyDescent="0.25">
      <c r="A25" s="451">
        <v>17</v>
      </c>
      <c r="B25" s="32" t="s">
        <v>739</v>
      </c>
      <c r="C25" s="33" t="s">
        <v>1457</v>
      </c>
      <c r="D25" s="33" t="s">
        <v>1483</v>
      </c>
      <c r="E25" s="33" t="str">
        <f t="shared" si="4"/>
        <v>Δ.Ε.Υ.Α ΑΡΓΟΥΣ - ΜΥΚΗΝΩΝ</v>
      </c>
      <c r="F25" s="32"/>
      <c r="G25" s="33" t="s">
        <v>773</v>
      </c>
      <c r="H25" s="34" t="s">
        <v>1475</v>
      </c>
      <c r="I25" s="372">
        <v>2068934.95</v>
      </c>
      <c r="J25" s="371"/>
      <c r="K25" s="371">
        <v>985000</v>
      </c>
      <c r="L25" s="371">
        <v>1083934.95</v>
      </c>
      <c r="M25" s="371"/>
      <c r="N25" s="371"/>
      <c r="O25" s="371"/>
      <c r="P25" s="371">
        <v>0</v>
      </c>
      <c r="Q25" s="371">
        <v>0</v>
      </c>
      <c r="R25" s="371"/>
      <c r="S25" s="372">
        <v>2068934.95</v>
      </c>
      <c r="T25" s="372">
        <v>2068934.95</v>
      </c>
      <c r="U25" s="31"/>
      <c r="W25" s="30"/>
    </row>
    <row r="26" spans="1:23" ht="64.5" x14ac:dyDescent="0.25">
      <c r="A26" s="451">
        <v>18</v>
      </c>
      <c r="B26" s="32" t="s">
        <v>739</v>
      </c>
      <c r="C26" s="33" t="s">
        <v>1457</v>
      </c>
      <c r="D26" s="33" t="s">
        <v>1484</v>
      </c>
      <c r="E26" s="33" t="str">
        <f t="shared" si="4"/>
        <v>Δ.Ε.Υ.Α ΟΡΕΣΤΙΑΔΑΣ</v>
      </c>
      <c r="F26" s="32"/>
      <c r="G26" s="33" t="s">
        <v>775</v>
      </c>
      <c r="H26" s="34" t="s">
        <v>1485</v>
      </c>
      <c r="I26" s="372">
        <v>3836877</v>
      </c>
      <c r="J26" s="371"/>
      <c r="K26" s="371"/>
      <c r="L26" s="371">
        <v>1775000</v>
      </c>
      <c r="M26" s="371"/>
      <c r="N26" s="371"/>
      <c r="O26" s="371">
        <v>2061877</v>
      </c>
      <c r="P26" s="371">
        <v>0</v>
      </c>
      <c r="Q26" s="371">
        <v>0</v>
      </c>
      <c r="R26" s="371"/>
      <c r="S26" s="372">
        <v>2061877</v>
      </c>
      <c r="T26" s="372">
        <v>3000000</v>
      </c>
      <c r="U26" s="31" t="s">
        <v>1486</v>
      </c>
      <c r="W26" s="30"/>
    </row>
    <row r="27" spans="1:23" ht="39" x14ac:dyDescent="0.25">
      <c r="A27" s="451">
        <v>19</v>
      </c>
      <c r="B27" s="32" t="s">
        <v>739</v>
      </c>
      <c r="C27" s="33" t="s">
        <v>1457</v>
      </c>
      <c r="D27" s="33" t="s">
        <v>1487</v>
      </c>
      <c r="E27" s="33" t="str">
        <f t="shared" si="4"/>
        <v>Δ.Ε.Υ.Α ΦΛΩΡΙΝΑΣ</v>
      </c>
      <c r="F27" s="32"/>
      <c r="G27" s="33" t="s">
        <v>777</v>
      </c>
      <c r="H27" s="34" t="s">
        <v>1469</v>
      </c>
      <c r="I27" s="372">
        <v>2047770</v>
      </c>
      <c r="J27" s="371"/>
      <c r="K27" s="371"/>
      <c r="L27" s="371"/>
      <c r="M27" s="371"/>
      <c r="N27" s="371"/>
      <c r="O27" s="372">
        <v>2047770</v>
      </c>
      <c r="P27" s="371">
        <v>0</v>
      </c>
      <c r="Q27" s="371">
        <v>0</v>
      </c>
      <c r="R27" s="371"/>
      <c r="S27" s="372">
        <v>2047770</v>
      </c>
      <c r="T27" s="372">
        <v>2047770</v>
      </c>
      <c r="U27" s="31"/>
    </row>
    <row r="28" spans="1:23" ht="64.5" x14ac:dyDescent="0.25">
      <c r="A28" s="451">
        <v>20</v>
      </c>
      <c r="B28" s="32" t="s">
        <v>739</v>
      </c>
      <c r="C28" s="33" t="s">
        <v>1457</v>
      </c>
      <c r="D28" s="33" t="s">
        <v>1488</v>
      </c>
      <c r="E28" s="33" t="str">
        <f t="shared" si="4"/>
        <v>Δ.Ε.Υ.Α ΠΑΡΟΥ</v>
      </c>
      <c r="F28" s="32"/>
      <c r="G28" s="33" t="s">
        <v>779</v>
      </c>
      <c r="H28" s="34" t="s">
        <v>1464</v>
      </c>
      <c r="I28" s="372">
        <v>3165420</v>
      </c>
      <c r="J28" s="371"/>
      <c r="K28" s="371"/>
      <c r="L28" s="371">
        <v>1265000</v>
      </c>
      <c r="M28" s="371"/>
      <c r="N28" s="371"/>
      <c r="O28" s="370">
        <v>1900420</v>
      </c>
      <c r="P28" s="371">
        <v>0</v>
      </c>
      <c r="Q28" s="371">
        <v>0</v>
      </c>
      <c r="R28" s="371"/>
      <c r="S28" s="372">
        <v>1900420</v>
      </c>
      <c r="T28" s="372">
        <v>3000000</v>
      </c>
      <c r="U28" s="31"/>
    </row>
    <row r="29" spans="1:23" x14ac:dyDescent="0.25">
      <c r="A29" s="451">
        <v>21</v>
      </c>
      <c r="B29" s="32" t="s">
        <v>739</v>
      </c>
      <c r="C29" s="33" t="s">
        <v>1457</v>
      </c>
      <c r="D29" s="33" t="s">
        <v>1489</v>
      </c>
      <c r="E29" s="33" t="str">
        <f t="shared" si="4"/>
        <v>Δ.Ε.Υ.Α ΚΙΛΕΛΕΡ</v>
      </c>
      <c r="F29" s="32"/>
      <c r="G29" s="33" t="s">
        <v>781</v>
      </c>
      <c r="H29" s="34" t="s">
        <v>1459</v>
      </c>
      <c r="I29" s="372">
        <v>1808657.53</v>
      </c>
      <c r="J29" s="371"/>
      <c r="K29" s="371"/>
      <c r="L29" s="371">
        <v>862657.53</v>
      </c>
      <c r="M29" s="371"/>
      <c r="N29" s="372"/>
      <c r="O29" s="373">
        <v>935000</v>
      </c>
      <c r="P29" s="371">
        <v>0</v>
      </c>
      <c r="Q29" s="371">
        <v>0</v>
      </c>
      <c r="R29" s="371">
        <v>11000</v>
      </c>
      <c r="S29" s="372">
        <v>1797657.53</v>
      </c>
      <c r="T29" s="372">
        <v>1808657.53</v>
      </c>
      <c r="U29" s="31"/>
      <c r="W29" s="30"/>
    </row>
    <row r="30" spans="1:23" ht="26.25" x14ac:dyDescent="0.25">
      <c r="A30" s="451">
        <v>22</v>
      </c>
      <c r="B30" s="32" t="s">
        <v>739</v>
      </c>
      <c r="C30" s="33" t="s">
        <v>1454</v>
      </c>
      <c r="D30" s="33" t="s">
        <v>1490</v>
      </c>
      <c r="E30" s="33" t="str">
        <f t="shared" si="4"/>
        <v>ΔΗΜΟΣ ΙΕΡΑΠΕΤΡΑΣ</v>
      </c>
      <c r="F30" s="32"/>
      <c r="G30" s="33" t="s">
        <v>783</v>
      </c>
      <c r="H30" s="34" t="s">
        <v>1491</v>
      </c>
      <c r="I30" s="372">
        <v>1765117.85</v>
      </c>
      <c r="J30" s="371"/>
      <c r="K30" s="371"/>
      <c r="L30" s="371">
        <v>1745117.85</v>
      </c>
      <c r="M30" s="371"/>
      <c r="N30" s="371"/>
      <c r="O30" s="371"/>
      <c r="P30" s="371">
        <v>0</v>
      </c>
      <c r="Q30" s="371">
        <v>0</v>
      </c>
      <c r="R30" s="371">
        <v>20000</v>
      </c>
      <c r="S30" s="372">
        <v>1745117.85</v>
      </c>
      <c r="T30" s="372">
        <v>1765117.85</v>
      </c>
      <c r="U30" s="31"/>
      <c r="W30" s="30"/>
    </row>
    <row r="31" spans="1:23" ht="39" x14ac:dyDescent="0.25">
      <c r="A31" s="451">
        <v>23</v>
      </c>
      <c r="B31" s="32" t="s">
        <v>739</v>
      </c>
      <c r="C31" s="33" t="s">
        <v>1457</v>
      </c>
      <c r="D31" s="33" t="s">
        <v>1492</v>
      </c>
      <c r="E31" s="33" t="str">
        <f t="shared" si="4"/>
        <v>Δ.Ε.Υ.Α ΠΥΡΓΟΥ</v>
      </c>
      <c r="F31" s="32"/>
      <c r="G31" s="33" t="s">
        <v>785</v>
      </c>
      <c r="H31" s="34" t="s">
        <v>1462</v>
      </c>
      <c r="I31" s="372">
        <v>1657700</v>
      </c>
      <c r="J31" s="371"/>
      <c r="K31" s="371"/>
      <c r="L31" s="371"/>
      <c r="M31" s="371"/>
      <c r="N31" s="371"/>
      <c r="O31" s="372">
        <v>1657700</v>
      </c>
      <c r="P31" s="371">
        <v>0</v>
      </c>
      <c r="Q31" s="371">
        <v>0</v>
      </c>
      <c r="R31" s="371"/>
      <c r="S31" s="372">
        <v>1657700</v>
      </c>
      <c r="T31" s="372">
        <v>1657700</v>
      </c>
      <c r="U31" s="31"/>
    </row>
    <row r="32" spans="1:23" ht="26.25" x14ac:dyDescent="0.25">
      <c r="A32" s="451">
        <v>24</v>
      </c>
      <c r="B32" s="32" t="s">
        <v>739</v>
      </c>
      <c r="C32" s="33" t="s">
        <v>1457</v>
      </c>
      <c r="D32" s="33" t="s">
        <v>1493</v>
      </c>
      <c r="E32" s="33" t="str">
        <f t="shared" si="4"/>
        <v>Δ.Ε.Υ.Α ΗΓΟΥΜΕΝΙΤΣΑΣ</v>
      </c>
      <c r="F32" s="32"/>
      <c r="G32" s="33" t="s">
        <v>787</v>
      </c>
      <c r="H32" s="34" t="s">
        <v>1479</v>
      </c>
      <c r="I32" s="372">
        <v>1669378</v>
      </c>
      <c r="J32" s="371"/>
      <c r="K32" s="371"/>
      <c r="L32" s="372">
        <v>1639378</v>
      </c>
      <c r="M32" s="371"/>
      <c r="N32" s="371"/>
      <c r="O32" s="374"/>
      <c r="P32" s="371">
        <v>0</v>
      </c>
      <c r="Q32" s="371">
        <v>0</v>
      </c>
      <c r="R32" s="371">
        <v>30000</v>
      </c>
      <c r="S32" s="372">
        <v>1639378</v>
      </c>
      <c r="T32" s="372">
        <v>1669378</v>
      </c>
      <c r="U32" s="31"/>
      <c r="W32" s="30"/>
    </row>
    <row r="33" spans="1:23" ht="26.25" x14ac:dyDescent="0.25">
      <c r="A33" s="451">
        <v>25</v>
      </c>
      <c r="B33" s="32" t="s">
        <v>739</v>
      </c>
      <c r="C33" s="33" t="s">
        <v>1457</v>
      </c>
      <c r="D33" s="33" t="s">
        <v>1494</v>
      </c>
      <c r="E33" s="33" t="str">
        <f t="shared" si="4"/>
        <v>Δ.Ε.Υ.Α ΤΡΙΚΑΛΩΝ</v>
      </c>
      <c r="F33" s="32"/>
      <c r="G33" s="33" t="s">
        <v>789</v>
      </c>
      <c r="H33" s="34" t="s">
        <v>1459</v>
      </c>
      <c r="I33" s="372">
        <v>3000000</v>
      </c>
      <c r="J33" s="371"/>
      <c r="K33" s="371"/>
      <c r="L33" s="371"/>
      <c r="M33" s="371"/>
      <c r="N33" s="372">
        <v>3000000</v>
      </c>
      <c r="O33" s="371"/>
      <c r="P33" s="371">
        <v>0</v>
      </c>
      <c r="Q33" s="371">
        <v>0</v>
      </c>
      <c r="R33" s="371"/>
      <c r="S33" s="372">
        <v>1584576.75</v>
      </c>
      <c r="T33" s="372">
        <v>3000000</v>
      </c>
      <c r="U33" s="31" t="s">
        <v>1495</v>
      </c>
      <c r="W33" s="30"/>
    </row>
    <row r="34" spans="1:23" ht="64.5" x14ac:dyDescent="0.25">
      <c r="A34" s="451">
        <v>26</v>
      </c>
      <c r="B34" s="32" t="s">
        <v>739</v>
      </c>
      <c r="C34" s="33" t="s">
        <v>1457</v>
      </c>
      <c r="D34" s="33" t="s">
        <v>1496</v>
      </c>
      <c r="E34" s="33" t="str">
        <f t="shared" si="4"/>
        <v>Δ.Ε.Υ.Α ΑΛΕΞΑΝΔΡΕΙΑΣ</v>
      </c>
      <c r="F34" s="32"/>
      <c r="G34" s="33" t="s">
        <v>791</v>
      </c>
      <c r="H34" s="34" t="s">
        <v>1497</v>
      </c>
      <c r="I34" s="372">
        <v>1428422</v>
      </c>
      <c r="J34" s="371"/>
      <c r="K34" s="371"/>
      <c r="L34" s="371"/>
      <c r="M34" s="371"/>
      <c r="N34" s="371"/>
      <c r="O34" s="372">
        <v>1428422</v>
      </c>
      <c r="P34" s="371">
        <v>0</v>
      </c>
      <c r="Q34" s="371">
        <v>0</v>
      </c>
      <c r="R34" s="371"/>
      <c r="S34" s="372">
        <v>1428422</v>
      </c>
      <c r="T34" s="372">
        <v>1428422</v>
      </c>
      <c r="U34" s="31"/>
    </row>
    <row r="35" spans="1:23" ht="26.25" x14ac:dyDescent="0.25">
      <c r="A35" s="451">
        <v>27</v>
      </c>
      <c r="B35" s="32" t="s">
        <v>739</v>
      </c>
      <c r="C35" s="33" t="s">
        <v>1457</v>
      </c>
      <c r="D35" s="33" t="s">
        <v>1498</v>
      </c>
      <c r="E35" s="33" t="str">
        <f t="shared" si="4"/>
        <v>Δ.Ε.Υ.Α ΚΑΤΕΡΙΝΗΣ</v>
      </c>
      <c r="F35" s="32"/>
      <c r="G35" s="33" t="s">
        <v>793</v>
      </c>
      <c r="H35" s="34" t="s">
        <v>1466</v>
      </c>
      <c r="I35" s="372">
        <v>1418951.61</v>
      </c>
      <c r="J35" s="371"/>
      <c r="K35" s="371"/>
      <c r="L35" s="372">
        <v>1418951.61</v>
      </c>
      <c r="M35" s="371"/>
      <c r="N35" s="371"/>
      <c r="O35" s="371"/>
      <c r="P35" s="371">
        <v>0</v>
      </c>
      <c r="Q35" s="371">
        <v>0</v>
      </c>
      <c r="R35" s="371"/>
      <c r="S35" s="372">
        <v>1418951.61</v>
      </c>
      <c r="T35" s="372">
        <v>1418951.61</v>
      </c>
      <c r="U35" s="31"/>
    </row>
    <row r="36" spans="1:23" ht="39" x14ac:dyDescent="0.25">
      <c r="A36" s="451">
        <v>28</v>
      </c>
      <c r="B36" s="32" t="s">
        <v>739</v>
      </c>
      <c r="C36" s="33" t="s">
        <v>1454</v>
      </c>
      <c r="D36" s="33" t="s">
        <v>1499</v>
      </c>
      <c r="E36" s="33" t="str">
        <f t="shared" si="4"/>
        <v>ΔΗΜΟΣ ΙΗΤΩΝ</v>
      </c>
      <c r="F36" s="32"/>
      <c r="G36" s="33" t="s">
        <v>795</v>
      </c>
      <c r="H36" s="34" t="s">
        <v>1464</v>
      </c>
      <c r="I36" s="372">
        <v>2294892.7999999998</v>
      </c>
      <c r="J36" s="371"/>
      <c r="K36" s="371">
        <v>1414492.8</v>
      </c>
      <c r="L36" s="371"/>
      <c r="M36" s="371"/>
      <c r="N36" s="371"/>
      <c r="O36" s="371">
        <v>880400</v>
      </c>
      <c r="P36" s="371">
        <v>0</v>
      </c>
      <c r="Q36" s="371">
        <v>0</v>
      </c>
      <c r="R36" s="371"/>
      <c r="S36" s="372">
        <v>1414492.8</v>
      </c>
      <c r="T36" s="372">
        <v>2294892.7999999998</v>
      </c>
      <c r="U36" s="31"/>
      <c r="W36" s="30"/>
    </row>
    <row r="37" spans="1:23" ht="26.25" x14ac:dyDescent="0.25">
      <c r="A37" s="451">
        <v>29</v>
      </c>
      <c r="B37" s="32" t="s">
        <v>739</v>
      </c>
      <c r="C37" s="33" t="s">
        <v>1457</v>
      </c>
      <c r="D37" s="33" t="s">
        <v>1500</v>
      </c>
      <c r="E37" s="33" t="str">
        <f t="shared" si="4"/>
        <v>Δ.Ε.Υ.Α ΣΚΥΔΡΑΣ</v>
      </c>
      <c r="F37" s="32"/>
      <c r="G37" s="33" t="s">
        <v>797</v>
      </c>
      <c r="H37" s="34" t="s">
        <v>1466</v>
      </c>
      <c r="I37" s="372">
        <v>1272508.8500000001</v>
      </c>
      <c r="J37" s="371">
        <v>138342.85</v>
      </c>
      <c r="K37" s="371"/>
      <c r="L37" s="371"/>
      <c r="M37" s="371"/>
      <c r="N37" s="371"/>
      <c r="O37" s="371">
        <v>1134166</v>
      </c>
      <c r="P37" s="371">
        <v>0</v>
      </c>
      <c r="Q37" s="371">
        <v>0</v>
      </c>
      <c r="R37" s="371"/>
      <c r="S37" s="372">
        <v>1272508.8500000001</v>
      </c>
      <c r="T37" s="372">
        <v>1272508.8500000001</v>
      </c>
      <c r="U37" s="31"/>
      <c r="V37" s="30"/>
    </row>
    <row r="38" spans="1:23" ht="26.25" x14ac:dyDescent="0.25">
      <c r="A38" s="451">
        <v>30</v>
      </c>
      <c r="B38" s="32" t="s">
        <v>739</v>
      </c>
      <c r="C38" s="33" t="s">
        <v>1457</v>
      </c>
      <c r="D38" s="33" t="s">
        <v>1501</v>
      </c>
      <c r="E38" s="33" t="str">
        <f t="shared" si="4"/>
        <v>Δ.Ε.Υ.Α ΓΡΕΒΕΝΩΝ</v>
      </c>
      <c r="F38" s="32"/>
      <c r="G38" s="33" t="s">
        <v>799</v>
      </c>
      <c r="H38" s="34" t="s">
        <v>1469</v>
      </c>
      <c r="I38" s="372">
        <v>1255844.23</v>
      </c>
      <c r="J38" s="371"/>
      <c r="K38" s="371"/>
      <c r="L38" s="372">
        <v>1255844.23</v>
      </c>
      <c r="M38" s="371"/>
      <c r="N38" s="371"/>
      <c r="O38" s="371"/>
      <c r="P38" s="371">
        <v>0</v>
      </c>
      <c r="Q38" s="371">
        <v>0</v>
      </c>
      <c r="R38" s="371"/>
      <c r="S38" s="372">
        <v>1255844.23</v>
      </c>
      <c r="T38" s="372">
        <v>1255844.23</v>
      </c>
      <c r="U38" s="31"/>
    </row>
    <row r="39" spans="1:23" ht="26.25" x14ac:dyDescent="0.25">
      <c r="A39" s="451">
        <v>31</v>
      </c>
      <c r="B39" s="32" t="s">
        <v>739</v>
      </c>
      <c r="C39" s="33" t="s">
        <v>1454</v>
      </c>
      <c r="D39" s="33" t="s">
        <v>1502</v>
      </c>
      <c r="E39" s="33" t="str">
        <f t="shared" si="4"/>
        <v>ΔΗΜΟΣ ΑΜΟΡΓΟΥ</v>
      </c>
      <c r="F39" s="32"/>
      <c r="G39" s="33" t="s">
        <v>801</v>
      </c>
      <c r="H39" s="34" t="s">
        <v>1464</v>
      </c>
      <c r="I39" s="372">
        <v>1156383.2</v>
      </c>
      <c r="J39" s="371"/>
      <c r="K39" s="371"/>
      <c r="L39" s="371"/>
      <c r="M39" s="371"/>
      <c r="N39" s="372">
        <v>1156383.2</v>
      </c>
      <c r="O39" s="371"/>
      <c r="P39" s="371">
        <v>0</v>
      </c>
      <c r="Q39" s="371">
        <v>0</v>
      </c>
      <c r="R39" s="371"/>
      <c r="S39" s="372">
        <v>1156383.2</v>
      </c>
      <c r="T39" s="372">
        <v>1156383.2</v>
      </c>
      <c r="U39" s="31"/>
    </row>
    <row r="40" spans="1:23" ht="51.75" x14ac:dyDescent="0.25">
      <c r="A40" s="451">
        <v>32</v>
      </c>
      <c r="B40" s="32" t="s">
        <v>739</v>
      </c>
      <c r="C40" s="33" t="s">
        <v>1457</v>
      </c>
      <c r="D40" s="33" t="s">
        <v>1503</v>
      </c>
      <c r="E40" s="33" t="str">
        <f t="shared" si="4"/>
        <v>Δ.Ε.Υ.Α ΜΥΛΟΠΟΤΑΜΟΥ</v>
      </c>
      <c r="F40" s="32"/>
      <c r="G40" s="33" t="s">
        <v>803</v>
      </c>
      <c r="H40" s="34" t="s">
        <v>1491</v>
      </c>
      <c r="I40" s="372">
        <v>1106414.52</v>
      </c>
      <c r="J40" s="372">
        <v>1106414.52</v>
      </c>
      <c r="K40" s="371"/>
      <c r="L40" s="371"/>
      <c r="M40" s="371"/>
      <c r="N40" s="371"/>
      <c r="O40" s="371"/>
      <c r="P40" s="371">
        <v>0</v>
      </c>
      <c r="Q40" s="371">
        <v>0</v>
      </c>
      <c r="R40" s="371"/>
      <c r="S40" s="372">
        <v>1106414.52</v>
      </c>
      <c r="T40" s="372">
        <v>1106414.52</v>
      </c>
      <c r="U40" s="31"/>
    </row>
    <row r="41" spans="1:23" x14ac:dyDescent="0.25">
      <c r="A41" s="451">
        <v>33</v>
      </c>
      <c r="B41" s="32" t="s">
        <v>739</v>
      </c>
      <c r="C41" s="33" t="s">
        <v>1457</v>
      </c>
      <c r="D41" s="33" t="s">
        <v>1504</v>
      </c>
      <c r="E41" s="33" t="str">
        <f t="shared" si="4"/>
        <v>Δ.Ε.Υ.Α ΣΠΑΡΤΗΣ</v>
      </c>
      <c r="F41" s="32"/>
      <c r="G41" s="33" t="s">
        <v>805</v>
      </c>
      <c r="H41" s="34" t="s">
        <v>1475</v>
      </c>
      <c r="I41" s="372">
        <v>1807259.96</v>
      </c>
      <c r="J41" s="371"/>
      <c r="K41" s="371"/>
      <c r="L41" s="371">
        <v>1512403.47</v>
      </c>
      <c r="M41" s="371"/>
      <c r="N41" s="371">
        <v>149856.49</v>
      </c>
      <c r="O41" s="371"/>
      <c r="P41" s="371">
        <v>0</v>
      </c>
      <c r="Q41" s="371">
        <v>0</v>
      </c>
      <c r="R41" s="371">
        <v>145000</v>
      </c>
      <c r="S41" s="372">
        <v>1087259.96</v>
      </c>
      <c r="T41" s="372">
        <f>R41+N41+L41</f>
        <v>1807259.96</v>
      </c>
      <c r="U41" s="31"/>
    </row>
    <row r="42" spans="1:23" ht="26.25" x14ac:dyDescent="0.25">
      <c r="A42" s="451">
        <v>34</v>
      </c>
      <c r="B42" s="32" t="s">
        <v>739</v>
      </c>
      <c r="C42" s="33" t="s">
        <v>1454</v>
      </c>
      <c r="D42" s="33" t="s">
        <v>1505</v>
      </c>
      <c r="E42" s="33" t="str">
        <f t="shared" si="4"/>
        <v>ΔΗΜΟΣ ΔΙΡΦΥΩΝ-ΜΕΣΣΑΠΙΩΝ</v>
      </c>
      <c r="F42" s="32"/>
      <c r="G42" s="33" t="s">
        <v>807</v>
      </c>
      <c r="H42" s="34" t="s">
        <v>1477</v>
      </c>
      <c r="I42" s="372">
        <v>1173488.45</v>
      </c>
      <c r="J42" s="372">
        <v>1073488.45</v>
      </c>
      <c r="K42" s="371"/>
      <c r="L42" s="371"/>
      <c r="M42" s="371"/>
      <c r="N42" s="371"/>
      <c r="O42" s="371"/>
      <c r="P42" s="371">
        <v>0</v>
      </c>
      <c r="Q42" s="371">
        <v>0</v>
      </c>
      <c r="R42" s="371">
        <v>100000</v>
      </c>
      <c r="S42" s="372">
        <v>1073488.45</v>
      </c>
      <c r="T42" s="372">
        <v>1173488.45</v>
      </c>
      <c r="U42" s="31"/>
      <c r="W42" s="30"/>
    </row>
    <row r="43" spans="1:23" ht="64.5" x14ac:dyDescent="0.25">
      <c r="A43" s="451">
        <v>35</v>
      </c>
      <c r="B43" s="32" t="s">
        <v>739</v>
      </c>
      <c r="C43" s="33" t="s">
        <v>1506</v>
      </c>
      <c r="D43" s="33" t="s">
        <v>1507</v>
      </c>
      <c r="E43" s="33" t="str">
        <f t="shared" si="4"/>
        <v>ΣΥΝΔΕΣΜΟΣ ΣΥΝΔΕΣΜΟΣ ΥΔΑΤΙΚΩΝ ΕΡΓΩΝ ΜΕΘΥΔΡΙΟΥ</v>
      </c>
      <c r="F43" s="32"/>
      <c r="G43" s="33" t="s">
        <v>809</v>
      </c>
      <c r="H43" s="34" t="s">
        <v>1475</v>
      </c>
      <c r="I43" s="372">
        <v>1036209.06</v>
      </c>
      <c r="J43" s="371"/>
      <c r="K43" s="371"/>
      <c r="L43" s="371"/>
      <c r="M43" s="371"/>
      <c r="N43" s="372">
        <v>1036209.06</v>
      </c>
      <c r="O43" s="371"/>
      <c r="P43" s="371">
        <v>0</v>
      </c>
      <c r="Q43" s="371">
        <v>0</v>
      </c>
      <c r="R43" s="371"/>
      <c r="S43" s="372">
        <v>1036209.06</v>
      </c>
      <c r="T43" s="372">
        <v>1036209.06</v>
      </c>
      <c r="U43" s="31"/>
      <c r="W43" s="30"/>
    </row>
    <row r="44" spans="1:23" ht="39" x14ac:dyDescent="0.25">
      <c r="A44" s="451">
        <v>36</v>
      </c>
      <c r="B44" s="32" t="s">
        <v>739</v>
      </c>
      <c r="C44" s="33" t="s">
        <v>1454</v>
      </c>
      <c r="D44" s="33" t="s">
        <v>1508</v>
      </c>
      <c r="E44" s="33" t="str">
        <f t="shared" si="4"/>
        <v>ΔΗΜΟΣ ΑΡΙΣΤΟΤΕΛΗ</v>
      </c>
      <c r="F44" s="32"/>
      <c r="G44" s="33" t="s">
        <v>811</v>
      </c>
      <c r="H44" s="34" t="s">
        <v>1497</v>
      </c>
      <c r="I44" s="372">
        <v>2250587.64</v>
      </c>
      <c r="J44" s="371"/>
      <c r="K44" s="371"/>
      <c r="L44" s="371">
        <v>102963.15</v>
      </c>
      <c r="M44" s="371">
        <v>933062.92</v>
      </c>
      <c r="N44" s="371"/>
      <c r="O44" s="371">
        <v>1209561.57</v>
      </c>
      <c r="P44" s="371">
        <v>0</v>
      </c>
      <c r="Q44" s="371">
        <v>0</v>
      </c>
      <c r="R44" s="371">
        <v>5000</v>
      </c>
      <c r="S44" s="372">
        <v>1036026.07</v>
      </c>
      <c r="T44" s="372">
        <f>L44+M44+O44+R44</f>
        <v>2250587.64</v>
      </c>
      <c r="U44" s="31"/>
    </row>
    <row r="45" spans="1:23" ht="26.25" x14ac:dyDescent="0.25">
      <c r="A45" s="451">
        <v>37</v>
      </c>
      <c r="B45" s="32" t="s">
        <v>739</v>
      </c>
      <c r="C45" s="33" t="s">
        <v>1454</v>
      </c>
      <c r="D45" s="33" t="s">
        <v>1509</v>
      </c>
      <c r="E45" s="33" t="str">
        <f t="shared" si="4"/>
        <v>ΔΗΜΟΣ ΑΛΙΑΡΤΟΥ</v>
      </c>
      <c r="F45" s="32"/>
      <c r="G45" s="33" t="s">
        <v>813</v>
      </c>
      <c r="H45" s="34" t="s">
        <v>1477</v>
      </c>
      <c r="I45" s="372">
        <v>954666.84</v>
      </c>
      <c r="J45" s="371"/>
      <c r="K45" s="371"/>
      <c r="L45" s="371">
        <v>930666.84</v>
      </c>
      <c r="M45" s="371"/>
      <c r="N45" s="371"/>
      <c r="O45" s="371"/>
      <c r="P45" s="371">
        <v>0</v>
      </c>
      <c r="Q45" s="371">
        <v>0</v>
      </c>
      <c r="R45" s="371">
        <v>24000</v>
      </c>
      <c r="S45" s="372">
        <v>930666.84</v>
      </c>
      <c r="T45" s="372">
        <f>L45+R45</f>
        <v>954666.84</v>
      </c>
      <c r="U45" s="31"/>
    </row>
    <row r="46" spans="1:23" ht="26.25" x14ac:dyDescent="0.25">
      <c r="A46" s="451">
        <v>38</v>
      </c>
      <c r="B46" s="32" t="s">
        <v>739</v>
      </c>
      <c r="C46" s="33" t="s">
        <v>1454</v>
      </c>
      <c r="D46" s="33" t="s">
        <v>1510</v>
      </c>
      <c r="E46" s="33" t="str">
        <f t="shared" si="4"/>
        <v>ΔΗΜΟΣ ΠΥΔΝΑΣ-ΚΟΛΙΝΔΡΟΥ</v>
      </c>
      <c r="F46" s="32"/>
      <c r="G46" s="33" t="s">
        <v>815</v>
      </c>
      <c r="H46" s="34" t="s">
        <v>1497</v>
      </c>
      <c r="I46" s="372">
        <v>666413.19999999995</v>
      </c>
      <c r="J46" s="371"/>
      <c r="K46" s="371"/>
      <c r="L46" s="371"/>
      <c r="M46" s="371"/>
      <c r="N46" s="371"/>
      <c r="O46" s="372">
        <v>666413.19999999995</v>
      </c>
      <c r="P46" s="371">
        <v>0</v>
      </c>
      <c r="Q46" s="371">
        <v>0</v>
      </c>
      <c r="R46" s="371"/>
      <c r="S46" s="372">
        <v>666413.19999999995</v>
      </c>
      <c r="T46" s="372">
        <v>666413.19999999995</v>
      </c>
      <c r="U46" s="31"/>
      <c r="W46" s="30"/>
    </row>
    <row r="47" spans="1:23" ht="26.25" x14ac:dyDescent="0.25">
      <c r="A47" s="451">
        <v>39</v>
      </c>
      <c r="B47" s="32" t="s">
        <v>739</v>
      </c>
      <c r="C47" s="33" t="s">
        <v>1454</v>
      </c>
      <c r="D47" s="33" t="s">
        <v>1511</v>
      </c>
      <c r="E47" s="33" t="str">
        <f t="shared" si="4"/>
        <v>ΔΗΜΟΣ ΜΑΚΡΑΚΩΜΗΣ</v>
      </c>
      <c r="F47" s="32"/>
      <c r="G47" s="33" t="s">
        <v>817</v>
      </c>
      <c r="H47" s="34" t="s">
        <v>1477</v>
      </c>
      <c r="I47" s="372">
        <v>600000</v>
      </c>
      <c r="J47" s="371"/>
      <c r="K47" s="371"/>
      <c r="L47" s="371"/>
      <c r="M47" s="371"/>
      <c r="N47" s="372">
        <v>600000</v>
      </c>
      <c r="O47" s="371"/>
      <c r="P47" s="371">
        <v>0</v>
      </c>
      <c r="Q47" s="371">
        <v>0</v>
      </c>
      <c r="R47" s="371"/>
      <c r="S47" s="372">
        <v>600000</v>
      </c>
      <c r="T47" s="371">
        <v>600000</v>
      </c>
      <c r="U47" s="31"/>
    </row>
    <row r="48" spans="1:23" ht="39" x14ac:dyDescent="0.25">
      <c r="A48" s="451">
        <v>40</v>
      </c>
      <c r="B48" s="32" t="s">
        <v>739</v>
      </c>
      <c r="C48" s="33" t="s">
        <v>1457</v>
      </c>
      <c r="D48" s="33" t="s">
        <v>1512</v>
      </c>
      <c r="E48" s="33" t="str">
        <f t="shared" si="4"/>
        <v>Δ.Ε.Υ.Α ΣΕΛΙΝΟΥ</v>
      </c>
      <c r="F48" s="32"/>
      <c r="G48" s="33" t="s">
        <v>819</v>
      </c>
      <c r="H48" s="34" t="s">
        <v>1491</v>
      </c>
      <c r="I48" s="372">
        <v>398944.77</v>
      </c>
      <c r="J48" s="371"/>
      <c r="K48" s="371"/>
      <c r="L48" s="371"/>
      <c r="M48" s="371"/>
      <c r="N48" s="372">
        <v>398944.77</v>
      </c>
      <c r="O48" s="371"/>
      <c r="P48" s="371">
        <v>0</v>
      </c>
      <c r="Q48" s="371">
        <v>0</v>
      </c>
      <c r="R48" s="371"/>
      <c r="S48" s="372">
        <v>398944.77</v>
      </c>
      <c r="T48" s="372">
        <v>398944.77</v>
      </c>
      <c r="U48" s="31"/>
    </row>
    <row r="49" spans="1:24" ht="26.25" x14ac:dyDescent="0.25">
      <c r="A49" s="451">
        <v>41</v>
      </c>
      <c r="B49" s="32" t="s">
        <v>739</v>
      </c>
      <c r="C49" s="33" t="s">
        <v>1457</v>
      </c>
      <c r="D49" s="33" t="s">
        <v>1513</v>
      </c>
      <c r="E49" s="33" t="str">
        <f t="shared" si="4"/>
        <v>Δ.Ε.Υ.Α ΤΡΙΦΥΛΙΑΣ</v>
      </c>
      <c r="F49" s="32"/>
      <c r="G49" s="33" t="s">
        <v>821</v>
      </c>
      <c r="H49" s="34" t="s">
        <v>1475</v>
      </c>
      <c r="I49" s="372">
        <v>336800</v>
      </c>
      <c r="J49" s="371"/>
      <c r="K49" s="371"/>
      <c r="L49" s="371"/>
      <c r="M49" s="372">
        <v>336800</v>
      </c>
      <c r="N49" s="371"/>
      <c r="O49" s="371"/>
      <c r="P49" s="371">
        <v>0</v>
      </c>
      <c r="Q49" s="371">
        <v>0</v>
      </c>
      <c r="R49" s="371"/>
      <c r="S49" s="372">
        <v>336800</v>
      </c>
      <c r="T49" s="372">
        <v>336800</v>
      </c>
      <c r="U49" s="31"/>
    </row>
    <row r="50" spans="1:24" ht="26.25" x14ac:dyDescent="0.25">
      <c r="A50" s="451">
        <v>42</v>
      </c>
      <c r="B50" s="32" t="s">
        <v>739</v>
      </c>
      <c r="C50" s="33" t="s">
        <v>1457</v>
      </c>
      <c r="D50" s="33" t="s">
        <v>1514</v>
      </c>
      <c r="E50" s="33" t="str">
        <f t="shared" si="4"/>
        <v>Δ.Ε.Υ.Α ΒΟΪΟΥ</v>
      </c>
      <c r="F50" s="32"/>
      <c r="G50" s="33" t="s">
        <v>823</v>
      </c>
      <c r="H50" s="34" t="s">
        <v>1469</v>
      </c>
      <c r="I50" s="372">
        <v>196103.58</v>
      </c>
      <c r="J50" s="371"/>
      <c r="K50" s="371"/>
      <c r="L50" s="371"/>
      <c r="M50" s="371"/>
      <c r="N50" s="372">
        <v>196103.58</v>
      </c>
      <c r="O50" s="371"/>
      <c r="P50" s="371">
        <v>0</v>
      </c>
      <c r="Q50" s="371">
        <v>0</v>
      </c>
      <c r="R50" s="371"/>
      <c r="S50" s="372">
        <v>196103.58</v>
      </c>
      <c r="T50" s="372">
        <v>196103.58</v>
      </c>
      <c r="U50" s="31"/>
    </row>
    <row r="51" spans="1:24" ht="26.25" x14ac:dyDescent="0.25">
      <c r="A51" s="451">
        <v>43</v>
      </c>
      <c r="B51" s="32" t="s">
        <v>739</v>
      </c>
      <c r="C51" s="33" t="s">
        <v>1457</v>
      </c>
      <c r="D51" s="33" t="s">
        <v>1515</v>
      </c>
      <c r="E51" s="33" t="str">
        <f t="shared" si="4"/>
        <v>Δ.Ε.Υ.Α ΒΕΡΟΙΑΣ</v>
      </c>
      <c r="F51" s="32"/>
      <c r="G51" s="33" t="s">
        <v>825</v>
      </c>
      <c r="H51" s="34" t="s">
        <v>1497</v>
      </c>
      <c r="I51" s="372">
        <v>1149271.8199999998</v>
      </c>
      <c r="J51" s="371"/>
      <c r="K51" s="371"/>
      <c r="L51" s="371"/>
      <c r="M51" s="371"/>
      <c r="N51" s="372">
        <v>1019271.82</v>
      </c>
      <c r="O51" s="371"/>
      <c r="P51" s="371">
        <v>0</v>
      </c>
      <c r="Q51" s="371">
        <v>0</v>
      </c>
      <c r="R51" s="371">
        <v>130000</v>
      </c>
      <c r="S51" s="372">
        <v>1019271.82</v>
      </c>
      <c r="T51" s="371">
        <f>S51+R51</f>
        <v>1149271.8199999998</v>
      </c>
      <c r="U51" s="31"/>
    </row>
    <row r="52" spans="1:24" ht="26.25" x14ac:dyDescent="0.25">
      <c r="A52" s="451">
        <v>44</v>
      </c>
      <c r="B52" s="32" t="s">
        <v>739</v>
      </c>
      <c r="C52" s="33" t="s">
        <v>1457</v>
      </c>
      <c r="D52" s="33" t="s">
        <v>1516</v>
      </c>
      <c r="E52" s="33" t="str">
        <f t="shared" si="4"/>
        <v>Δ.Ε.Υ.Α ΑΓΙΟΥ ΝΙΚΟΛΑΟΥ</v>
      </c>
      <c r="F52" s="32"/>
      <c r="G52" s="33" t="s">
        <v>827</v>
      </c>
      <c r="H52" s="34" t="s">
        <v>1491</v>
      </c>
      <c r="I52" s="372">
        <v>2161308.1800000002</v>
      </c>
      <c r="J52" s="371"/>
      <c r="K52" s="371"/>
      <c r="L52" s="371"/>
      <c r="M52" s="371"/>
      <c r="N52" s="371">
        <v>2044308.1800000002</v>
      </c>
      <c r="O52" s="371"/>
      <c r="P52" s="371">
        <v>0</v>
      </c>
      <c r="Q52" s="371">
        <v>0</v>
      </c>
      <c r="R52" s="371">
        <v>117000</v>
      </c>
      <c r="S52" s="372">
        <v>999308.18</v>
      </c>
      <c r="T52" s="371">
        <f>N52+R52</f>
        <v>2161308.1800000002</v>
      </c>
      <c r="U52" s="31"/>
    </row>
    <row r="53" spans="1:24" ht="64.5" x14ac:dyDescent="0.25">
      <c r="A53" s="451">
        <v>45</v>
      </c>
      <c r="B53" s="32" t="s">
        <v>739</v>
      </c>
      <c r="C53" s="33" t="s">
        <v>1457</v>
      </c>
      <c r="D53" s="33" t="s">
        <v>1517</v>
      </c>
      <c r="E53" s="33" t="str">
        <f t="shared" si="4"/>
        <v>Δ.Ε.Υ.Α ΒΟΡΕΙΟΥ ΑΞΟΝΑ  ΧΑΝΙΩΝ</v>
      </c>
      <c r="F53" s="32"/>
      <c r="G53" s="33" t="s">
        <v>829</v>
      </c>
      <c r="H53" s="34" t="s">
        <v>1491</v>
      </c>
      <c r="I53" s="372">
        <v>3257199.99</v>
      </c>
      <c r="J53" s="371"/>
      <c r="K53" s="371"/>
      <c r="L53" s="371">
        <v>2597199.9900000002</v>
      </c>
      <c r="M53" s="371"/>
      <c r="N53" s="371"/>
      <c r="O53" s="371">
        <v>500000</v>
      </c>
      <c r="P53" s="371">
        <v>0</v>
      </c>
      <c r="Q53" s="371">
        <v>0</v>
      </c>
      <c r="R53" s="371">
        <v>160000</v>
      </c>
      <c r="S53" s="372">
        <v>767199.99</v>
      </c>
      <c r="T53" s="371">
        <v>3000000</v>
      </c>
      <c r="U53" s="31" t="s">
        <v>1518</v>
      </c>
      <c r="V53" s="30"/>
    </row>
    <row r="54" spans="1:24" ht="39" x14ac:dyDescent="0.25">
      <c r="A54" s="451">
        <v>46</v>
      </c>
      <c r="B54" s="32" t="s">
        <v>739</v>
      </c>
      <c r="C54" s="33" t="s">
        <v>1457</v>
      </c>
      <c r="D54" s="33" t="s">
        <v>1519</v>
      </c>
      <c r="E54" s="33" t="str">
        <f t="shared" si="4"/>
        <v>Δ.Ε.Υ.Α ΠΑΓΓΑΙΟΥ</v>
      </c>
      <c r="F54" s="32"/>
      <c r="G54" s="33" t="s">
        <v>831</v>
      </c>
      <c r="H54" s="34" t="s">
        <v>1485</v>
      </c>
      <c r="I54" s="372">
        <v>764517.56</v>
      </c>
      <c r="J54" s="372">
        <v>719517.56</v>
      </c>
      <c r="K54" s="371"/>
      <c r="L54" s="372"/>
      <c r="M54" s="371"/>
      <c r="N54" s="371"/>
      <c r="O54" s="371"/>
      <c r="P54" s="371">
        <v>0</v>
      </c>
      <c r="Q54" s="371">
        <v>0</v>
      </c>
      <c r="R54" s="371">
        <v>45000</v>
      </c>
      <c r="S54" s="372">
        <v>719517.56</v>
      </c>
      <c r="T54" s="371">
        <f>J54+R54</f>
        <v>764517.56</v>
      </c>
      <c r="U54" s="31" t="s">
        <v>1520</v>
      </c>
      <c r="V54" s="35"/>
    </row>
    <row r="55" spans="1:24" ht="26.25" x14ac:dyDescent="0.25">
      <c r="A55" s="451">
        <v>47</v>
      </c>
      <c r="B55" s="32" t="s">
        <v>739</v>
      </c>
      <c r="C55" s="33" t="s">
        <v>1457</v>
      </c>
      <c r="D55" s="33" t="s">
        <v>1521</v>
      </c>
      <c r="E55" s="33" t="str">
        <f t="shared" si="4"/>
        <v>Δ.Ε.Υ.Α ΝΑΥΠΛΙΕΩΝ</v>
      </c>
      <c r="F55" s="32"/>
      <c r="G55" s="33" t="s">
        <v>833</v>
      </c>
      <c r="H55" s="34" t="s">
        <v>1475</v>
      </c>
      <c r="I55" s="372">
        <v>1363023.46</v>
      </c>
      <c r="J55" s="371"/>
      <c r="K55" s="371"/>
      <c r="L55" s="372">
        <v>543023.46</v>
      </c>
      <c r="M55" s="371"/>
      <c r="N55" s="371"/>
      <c r="O55" s="371">
        <v>820000</v>
      </c>
      <c r="P55" s="371">
        <v>0</v>
      </c>
      <c r="Q55" s="371">
        <v>0</v>
      </c>
      <c r="R55" s="371"/>
      <c r="S55" s="372">
        <v>543023.46</v>
      </c>
      <c r="T55" s="371">
        <f>L55+O55</f>
        <v>1363023.46</v>
      </c>
      <c r="U55" s="31"/>
      <c r="V55" s="30"/>
    </row>
    <row r="56" spans="1:24" ht="26.25" x14ac:dyDescent="0.25">
      <c r="A56" s="451">
        <v>48</v>
      </c>
      <c r="B56" s="32" t="s">
        <v>739</v>
      </c>
      <c r="C56" s="33" t="s">
        <v>1457</v>
      </c>
      <c r="D56" s="33" t="s">
        <v>1522</v>
      </c>
      <c r="E56" s="33" t="str">
        <f t="shared" si="4"/>
        <v>Δ.Ε.Υ.Α ΧΑΛΚΙΔΕΩΝ</v>
      </c>
      <c r="F56" s="32"/>
      <c r="G56" s="33" t="s">
        <v>835</v>
      </c>
      <c r="H56" s="34" t="s">
        <v>1477</v>
      </c>
      <c r="I56" s="372">
        <v>1243086.3700000001</v>
      </c>
      <c r="J56" s="371"/>
      <c r="K56" s="371"/>
      <c r="L56" s="371">
        <v>358518.49</v>
      </c>
      <c r="M56" s="371"/>
      <c r="N56" s="372">
        <v>833567.88</v>
      </c>
      <c r="O56" s="371"/>
      <c r="P56" s="371">
        <v>0</v>
      </c>
      <c r="Q56" s="371">
        <v>0</v>
      </c>
      <c r="R56" s="371">
        <v>51000</v>
      </c>
      <c r="S56" s="372">
        <v>527086.37</v>
      </c>
      <c r="T56" s="371">
        <f>L56+N56+R56</f>
        <v>1243086.3700000001</v>
      </c>
      <c r="U56" s="31"/>
      <c r="V56" s="36"/>
      <c r="W56" s="30"/>
    </row>
    <row r="57" spans="1:24" ht="39" x14ac:dyDescent="0.25">
      <c r="A57" s="451">
        <v>49</v>
      </c>
      <c r="B57" s="32" t="s">
        <v>739</v>
      </c>
      <c r="C57" s="33" t="s">
        <v>1457</v>
      </c>
      <c r="D57" s="33" t="s">
        <v>1523</v>
      </c>
      <c r="E57" s="33" t="str">
        <f t="shared" si="4"/>
        <v>Δ.Ε.Υ.Α ΚΟΜΟΤΗΝΗΣ</v>
      </c>
      <c r="F57" s="32"/>
      <c r="G57" s="33" t="s">
        <v>837</v>
      </c>
      <c r="H57" s="34" t="s">
        <v>1485</v>
      </c>
      <c r="I57" s="372">
        <v>2606312.2400000002</v>
      </c>
      <c r="J57" s="371"/>
      <c r="K57" s="371"/>
      <c r="L57" s="371"/>
      <c r="M57" s="371"/>
      <c r="N57" s="372">
        <v>2606312.2400000002</v>
      </c>
      <c r="O57" s="371"/>
      <c r="P57" s="371">
        <v>0</v>
      </c>
      <c r="Q57" s="371">
        <v>0</v>
      </c>
      <c r="R57" s="371"/>
      <c r="S57" s="372">
        <v>517898.53</v>
      </c>
      <c r="T57" s="371">
        <v>2606312.2400000002</v>
      </c>
      <c r="U57" s="31"/>
      <c r="V57" s="30"/>
      <c r="W57" s="30"/>
    </row>
    <row r="58" spans="1:24" ht="26.25" x14ac:dyDescent="0.25">
      <c r="A58" s="451">
        <v>50</v>
      </c>
      <c r="B58" s="32" t="s">
        <v>739</v>
      </c>
      <c r="C58" s="33" t="s">
        <v>1457</v>
      </c>
      <c r="D58" s="33" t="s">
        <v>1524</v>
      </c>
      <c r="E58" s="33" t="str">
        <f t="shared" si="4"/>
        <v>Δ.Ε.Υ.Α ΠΥΛΟΥ-ΝΕΣΤΟΡΟΣ</v>
      </c>
      <c r="F58" s="32"/>
      <c r="G58" s="33" t="s">
        <v>839</v>
      </c>
      <c r="H58" s="34" t="s">
        <v>1475</v>
      </c>
      <c r="I58" s="372">
        <v>2529199.54</v>
      </c>
      <c r="J58" s="371">
        <v>434549.05</v>
      </c>
      <c r="K58" s="371"/>
      <c r="L58" s="371">
        <v>360000</v>
      </c>
      <c r="M58" s="371"/>
      <c r="N58" s="371">
        <v>1644650.49</v>
      </c>
      <c r="O58" s="371"/>
      <c r="P58" s="371">
        <v>0</v>
      </c>
      <c r="Q58" s="371">
        <v>0</v>
      </c>
      <c r="R58" s="371">
        <v>90000</v>
      </c>
      <c r="S58" s="372">
        <v>434549.05</v>
      </c>
      <c r="T58" s="371">
        <f>J58+L58+N58+R58</f>
        <v>2529199.54</v>
      </c>
      <c r="U58" s="31"/>
      <c r="V58" s="30"/>
      <c r="W58" s="30"/>
    </row>
    <row r="59" spans="1:24" ht="26.25" x14ac:dyDescent="0.25">
      <c r="A59" s="451">
        <v>51</v>
      </c>
      <c r="B59" s="32" t="s">
        <v>739</v>
      </c>
      <c r="C59" s="33" t="s">
        <v>1454</v>
      </c>
      <c r="D59" s="33" t="s">
        <v>1525</v>
      </c>
      <c r="E59" s="33" t="str">
        <f t="shared" si="4"/>
        <v>ΔΗΜΟΣ ΔΕΣΚΑΤΗΣ</v>
      </c>
      <c r="F59" s="32"/>
      <c r="G59" s="33" t="s">
        <v>841</v>
      </c>
      <c r="H59" s="34" t="s">
        <v>1497</v>
      </c>
      <c r="I59" s="372">
        <v>1642881.63</v>
      </c>
      <c r="J59" s="371"/>
      <c r="K59" s="371"/>
      <c r="L59" s="371">
        <v>217839.84</v>
      </c>
      <c r="M59" s="371"/>
      <c r="N59" s="371">
        <v>213561.79</v>
      </c>
      <c r="O59" s="371">
        <v>1211480</v>
      </c>
      <c r="P59" s="371">
        <v>0</v>
      </c>
      <c r="Q59" s="371">
        <v>0</v>
      </c>
      <c r="R59" s="371"/>
      <c r="S59" s="372">
        <v>431401.63</v>
      </c>
      <c r="T59" s="371">
        <f>L59+N59+O59</f>
        <v>1642881.63</v>
      </c>
      <c r="U59" s="31"/>
      <c r="V59" s="30"/>
      <c r="W59" s="30"/>
    </row>
    <row r="60" spans="1:24" x14ac:dyDescent="0.25">
      <c r="A60" s="451">
        <v>52</v>
      </c>
      <c r="B60" s="32" t="s">
        <v>739</v>
      </c>
      <c r="C60" s="33" t="s">
        <v>1454</v>
      </c>
      <c r="D60" s="33" t="s">
        <v>1526</v>
      </c>
      <c r="E60" s="33" t="str">
        <f t="shared" si="4"/>
        <v>ΔΗΜΟΣ ΤΗΝΟΥ</v>
      </c>
      <c r="F60" s="32"/>
      <c r="G60" s="33" t="s">
        <v>843</v>
      </c>
      <c r="H60" s="34" t="s">
        <v>1464</v>
      </c>
      <c r="I60" s="372">
        <v>944740</v>
      </c>
      <c r="J60" s="371"/>
      <c r="K60" s="371">
        <v>419740</v>
      </c>
      <c r="L60" s="371"/>
      <c r="M60" s="371"/>
      <c r="N60" s="371">
        <v>525000</v>
      </c>
      <c r="O60" s="371"/>
      <c r="P60" s="371">
        <v>0</v>
      </c>
      <c r="Q60" s="371">
        <v>0</v>
      </c>
      <c r="R60" s="371"/>
      <c r="S60" s="372">
        <v>419740</v>
      </c>
      <c r="T60" s="371">
        <f>K60+N60</f>
        <v>944740</v>
      </c>
      <c r="U60" s="31"/>
      <c r="V60" s="30"/>
      <c r="W60" s="30"/>
      <c r="X60" s="30"/>
    </row>
    <row r="61" spans="1:24" ht="39" x14ac:dyDescent="0.25">
      <c r="A61" s="451">
        <v>53</v>
      </c>
      <c r="B61" s="32" t="s">
        <v>739</v>
      </c>
      <c r="C61" s="33" t="s">
        <v>1454</v>
      </c>
      <c r="D61" s="33" t="s">
        <v>1527</v>
      </c>
      <c r="E61" s="33" t="str">
        <f t="shared" si="4"/>
        <v>ΔΗΜΟΣ ΣΚΥΡΟΥ</v>
      </c>
      <c r="F61" s="32"/>
      <c r="G61" s="37" t="s">
        <v>845</v>
      </c>
      <c r="H61" s="34" t="s">
        <v>1459</v>
      </c>
      <c r="I61" s="372">
        <v>1390539.33</v>
      </c>
      <c r="J61" s="371"/>
      <c r="K61" s="371"/>
      <c r="L61" s="371">
        <f>125000+406278.08+310000</f>
        <v>841278.08000000007</v>
      </c>
      <c r="M61" s="371"/>
      <c r="N61" s="371"/>
      <c r="O61" s="371">
        <v>549261.25</v>
      </c>
      <c r="P61" s="371">
        <v>0</v>
      </c>
      <c r="Q61" s="371">
        <v>0</v>
      </c>
      <c r="R61" s="371"/>
      <c r="S61" s="372">
        <v>406278.08</v>
      </c>
      <c r="T61" s="371">
        <v>1399261.25</v>
      </c>
      <c r="U61" s="31" t="s">
        <v>1528</v>
      </c>
      <c r="V61" s="30"/>
      <c r="W61" s="30"/>
    </row>
    <row r="62" spans="1:24" ht="26.25" x14ac:dyDescent="0.25">
      <c r="A62" s="451">
        <v>54</v>
      </c>
      <c r="B62" s="32" t="s">
        <v>739</v>
      </c>
      <c r="C62" s="33" t="s">
        <v>1454</v>
      </c>
      <c r="D62" s="33" t="s">
        <v>1529</v>
      </c>
      <c r="E62" s="33" t="str">
        <f t="shared" si="4"/>
        <v>ΔΗΜΟΣ ΣΕΡΒΙΩΝ-ΒΕΛΒΕΝΤΟΥ</v>
      </c>
      <c r="F62" s="32"/>
      <c r="G62" s="33" t="s">
        <v>847</v>
      </c>
      <c r="H62" s="34" t="s">
        <v>1469</v>
      </c>
      <c r="I62" s="372">
        <v>2531339.2400000002</v>
      </c>
      <c r="J62" s="371"/>
      <c r="K62" s="371"/>
      <c r="L62" s="371"/>
      <c r="M62" s="371"/>
      <c r="N62" s="372">
        <f>1000000+1150000+381339.24</f>
        <v>2531339.2400000002</v>
      </c>
      <c r="O62" s="371"/>
      <c r="P62" s="371">
        <v>0</v>
      </c>
      <c r="Q62" s="371">
        <v>0</v>
      </c>
      <c r="R62" s="371"/>
      <c r="S62" s="372">
        <v>381339.24</v>
      </c>
      <c r="T62" s="371">
        <v>2531339.2400000002</v>
      </c>
      <c r="U62" s="31"/>
      <c r="V62" s="35"/>
      <c r="W62" s="30"/>
    </row>
    <row r="63" spans="1:24" ht="51.75" x14ac:dyDescent="0.25">
      <c r="A63" s="451">
        <v>55</v>
      </c>
      <c r="B63" s="32" t="s">
        <v>739</v>
      </c>
      <c r="C63" s="33" t="s">
        <v>1457</v>
      </c>
      <c r="D63" s="33" t="s">
        <v>1530</v>
      </c>
      <c r="E63" s="33" t="str">
        <f t="shared" si="4"/>
        <v>Δ.Ε.Υ.Α ΔΙΟΥ-ΟΛΥΜΠΟΥ  (Ανατ. Ολύμπου)</v>
      </c>
      <c r="F63" s="32"/>
      <c r="G63" s="33" t="s">
        <v>849</v>
      </c>
      <c r="H63" s="34" t="s">
        <v>1466</v>
      </c>
      <c r="I63" s="372">
        <v>2491291.92</v>
      </c>
      <c r="J63" s="371"/>
      <c r="K63" s="371"/>
      <c r="L63" s="371"/>
      <c r="M63" s="371"/>
      <c r="N63" s="371"/>
      <c r="O63" s="372">
        <v>2491291.92</v>
      </c>
      <c r="P63" s="371">
        <v>0</v>
      </c>
      <c r="Q63" s="371">
        <v>0</v>
      </c>
      <c r="R63" s="371"/>
      <c r="S63" s="372">
        <v>368052.29</v>
      </c>
      <c r="T63" s="372">
        <v>2491291.92</v>
      </c>
      <c r="U63" s="31"/>
      <c r="W63" s="30"/>
    </row>
    <row r="64" spans="1:24" ht="26.25" x14ac:dyDescent="0.25">
      <c r="A64" s="451">
        <v>56</v>
      </c>
      <c r="B64" s="32" t="s">
        <v>739</v>
      </c>
      <c r="C64" s="33" t="s">
        <v>1457</v>
      </c>
      <c r="D64" s="33" t="s">
        <v>1531</v>
      </c>
      <c r="E64" s="33" t="str">
        <f t="shared" si="4"/>
        <v>Δ.Ε.Υ.Α ΠΥΛΗΣ ΤΡΙΚΑΛΩΝ</v>
      </c>
      <c r="F64" s="32"/>
      <c r="G64" s="33" t="s">
        <v>851</v>
      </c>
      <c r="H64" s="34" t="s">
        <v>1459</v>
      </c>
      <c r="I64" s="372">
        <v>805241.94</v>
      </c>
      <c r="J64" s="371"/>
      <c r="K64" s="371"/>
      <c r="L64" s="371"/>
      <c r="M64" s="371"/>
      <c r="N64" s="372">
        <v>805241.94</v>
      </c>
      <c r="O64" s="371"/>
      <c r="P64" s="371">
        <v>0</v>
      </c>
      <c r="Q64" s="371">
        <v>0</v>
      </c>
      <c r="R64" s="371"/>
      <c r="S64" s="372">
        <v>364085.18</v>
      </c>
      <c r="T64" s="372">
        <v>805241.94</v>
      </c>
      <c r="U64" s="31"/>
      <c r="W64" s="30"/>
    </row>
    <row r="65" spans="1:21" ht="39" x14ac:dyDescent="0.25">
      <c r="A65" s="451">
        <v>57</v>
      </c>
      <c r="B65" s="32" t="s">
        <v>739</v>
      </c>
      <c r="C65" s="33" t="s">
        <v>1454</v>
      </c>
      <c r="D65" s="33" t="s">
        <v>1532</v>
      </c>
      <c r="E65" s="33" t="str">
        <f t="shared" si="4"/>
        <v>ΔΗΜΟΣ ΙΑΣΜΟΥ</v>
      </c>
      <c r="F65" s="32"/>
      <c r="G65" s="33" t="s">
        <v>853</v>
      </c>
      <c r="H65" s="34" t="s">
        <v>1485</v>
      </c>
      <c r="I65" s="372">
        <v>1027419.35</v>
      </c>
      <c r="J65" s="371"/>
      <c r="K65" s="371"/>
      <c r="L65" s="372">
        <v>1027419.35</v>
      </c>
      <c r="M65" s="371"/>
      <c r="N65" s="371"/>
      <c r="O65" s="371"/>
      <c r="P65" s="371">
        <v>0</v>
      </c>
      <c r="Q65" s="371">
        <v>0</v>
      </c>
      <c r="R65" s="371"/>
      <c r="S65" s="372">
        <v>319412.46999999997</v>
      </c>
      <c r="T65" s="372">
        <v>1027419.35</v>
      </c>
      <c r="U65" s="31"/>
    </row>
    <row r="66" spans="1:21" ht="39" x14ac:dyDescent="0.25">
      <c r="A66" s="451">
        <v>58</v>
      </c>
      <c r="B66" s="32" t="s">
        <v>739</v>
      </c>
      <c r="C66" s="33" t="s">
        <v>1457</v>
      </c>
      <c r="D66" s="33" t="s">
        <v>1533</v>
      </c>
      <c r="E66" s="33" t="str">
        <f t="shared" si="4"/>
        <v>Δ.Ε.Υ.Α ΚΑΒΑΛΑΣ</v>
      </c>
      <c r="F66" s="32"/>
      <c r="G66" s="33" t="s">
        <v>855</v>
      </c>
      <c r="H66" s="34" t="s">
        <v>1485</v>
      </c>
      <c r="I66" s="372">
        <v>14580000</v>
      </c>
      <c r="J66" s="371"/>
      <c r="K66" s="371"/>
      <c r="L66" s="371"/>
      <c r="M66" s="371"/>
      <c r="N66" s="372">
        <v>14580000</v>
      </c>
      <c r="O66" s="371"/>
      <c r="P66" s="371">
        <v>0</v>
      </c>
      <c r="Q66" s="371">
        <v>0</v>
      </c>
      <c r="R66" s="371"/>
      <c r="S66" s="371"/>
      <c r="T66" s="371">
        <f>I66*0.7</f>
        <v>10206000</v>
      </c>
      <c r="U66" s="31" t="s">
        <v>1471</v>
      </c>
    </row>
    <row r="67" spans="1:21" ht="64.5" x14ac:dyDescent="0.25">
      <c r="A67" s="451">
        <v>59</v>
      </c>
      <c r="B67" s="32" t="s">
        <v>739</v>
      </c>
      <c r="C67" s="33" t="s">
        <v>1457</v>
      </c>
      <c r="D67" s="33" t="s">
        <v>1534</v>
      </c>
      <c r="E67" s="33" t="str">
        <f t="shared" si="4"/>
        <v>Δ.Ε.Υ.Α ΔΡΑΜΑΣ</v>
      </c>
      <c r="F67" s="32"/>
      <c r="G67" s="33" t="s">
        <v>857</v>
      </c>
      <c r="H67" s="34" t="s">
        <v>1485</v>
      </c>
      <c r="I67" s="372">
        <v>2897700</v>
      </c>
      <c r="J67" s="371"/>
      <c r="K67" s="371"/>
      <c r="L67" s="371"/>
      <c r="M67" s="371"/>
      <c r="N67" s="371"/>
      <c r="O67" s="372">
        <v>2897700</v>
      </c>
      <c r="P67" s="371">
        <v>0</v>
      </c>
      <c r="Q67" s="371">
        <v>0</v>
      </c>
      <c r="R67" s="371"/>
      <c r="S67" s="371"/>
      <c r="T67" s="371">
        <f t="shared" ref="T67:T130" si="5">I67*0.7</f>
        <v>2028389.9999999998</v>
      </c>
      <c r="U67" s="31" t="s">
        <v>1471</v>
      </c>
    </row>
    <row r="68" spans="1:21" ht="39" x14ac:dyDescent="0.25">
      <c r="A68" s="451">
        <v>60</v>
      </c>
      <c r="B68" s="32" t="s">
        <v>739</v>
      </c>
      <c r="C68" s="33" t="s">
        <v>1457</v>
      </c>
      <c r="D68" s="33" t="s">
        <v>1535</v>
      </c>
      <c r="E68" s="33" t="str">
        <f t="shared" si="4"/>
        <v>Δ.Ε.Υ.Α ΑΛΕΞΑΝΔΡΟΥΠΟΛΗΣ</v>
      </c>
      <c r="F68" s="32"/>
      <c r="G68" s="33" t="s">
        <v>859</v>
      </c>
      <c r="H68" s="34" t="s">
        <v>1485</v>
      </c>
      <c r="I68" s="372">
        <v>2421182.7200000002</v>
      </c>
      <c r="J68" s="371"/>
      <c r="K68" s="371"/>
      <c r="L68" s="371"/>
      <c r="M68" s="371"/>
      <c r="N68" s="371"/>
      <c r="O68" s="371"/>
      <c r="P68" s="371">
        <v>0</v>
      </c>
      <c r="Q68" s="371">
        <v>0</v>
      </c>
      <c r="R68" s="371"/>
      <c r="S68" s="371"/>
      <c r="T68" s="371">
        <f t="shared" si="5"/>
        <v>1694827.9040000001</v>
      </c>
      <c r="U68" s="31" t="s">
        <v>1471</v>
      </c>
    </row>
    <row r="69" spans="1:21" ht="39" x14ac:dyDescent="0.25">
      <c r="A69" s="451">
        <v>61</v>
      </c>
      <c r="B69" s="32" t="s">
        <v>739</v>
      </c>
      <c r="C69" s="33" t="s">
        <v>1457</v>
      </c>
      <c r="D69" s="33" t="s">
        <v>1536</v>
      </c>
      <c r="E69" s="33" t="str">
        <f t="shared" si="4"/>
        <v>Δ.Ε.Υ.Α ΝΕΣΤΟΥ</v>
      </c>
      <c r="F69" s="32"/>
      <c r="G69" s="33" t="s">
        <v>861</v>
      </c>
      <c r="H69" s="34" t="s">
        <v>1485</v>
      </c>
      <c r="I69" s="372">
        <v>1400000</v>
      </c>
      <c r="J69" s="371"/>
      <c r="K69" s="371"/>
      <c r="L69" s="372">
        <v>1400000</v>
      </c>
      <c r="M69" s="371"/>
      <c r="N69" s="371"/>
      <c r="O69" s="371"/>
      <c r="P69" s="371">
        <v>0</v>
      </c>
      <c r="Q69" s="371">
        <v>0</v>
      </c>
      <c r="R69" s="371"/>
      <c r="S69" s="371"/>
      <c r="T69" s="371">
        <f t="shared" si="5"/>
        <v>979999.99999999988</v>
      </c>
      <c r="U69" s="31" t="s">
        <v>1471</v>
      </c>
    </row>
    <row r="70" spans="1:21" ht="39" x14ac:dyDescent="0.25">
      <c r="A70" s="451">
        <v>62</v>
      </c>
      <c r="B70" s="32" t="s">
        <v>739</v>
      </c>
      <c r="C70" s="33" t="s">
        <v>1454</v>
      </c>
      <c r="D70" s="33" t="s">
        <v>1537</v>
      </c>
      <c r="E70" s="33" t="str">
        <f t="shared" si="4"/>
        <v>ΔΗΜΟΣ ΤΟΠΕΙΡΟΥ</v>
      </c>
      <c r="F70" s="32"/>
      <c r="G70" s="33" t="s">
        <v>863</v>
      </c>
      <c r="H70" s="34" t="s">
        <v>1485</v>
      </c>
      <c r="I70" s="372">
        <v>1900000</v>
      </c>
      <c r="J70" s="371"/>
      <c r="K70" s="371"/>
      <c r="L70" s="371"/>
      <c r="M70" s="371"/>
      <c r="N70" s="372">
        <v>1900000</v>
      </c>
      <c r="O70" s="371"/>
      <c r="P70" s="371">
        <v>0</v>
      </c>
      <c r="Q70" s="371">
        <v>0</v>
      </c>
      <c r="R70" s="371"/>
      <c r="S70" s="371"/>
      <c r="T70" s="371">
        <f t="shared" si="5"/>
        <v>1330000</v>
      </c>
      <c r="U70" s="31" t="s">
        <v>1471</v>
      </c>
    </row>
    <row r="71" spans="1:21" ht="39" x14ac:dyDescent="0.25">
      <c r="A71" s="451">
        <v>63</v>
      </c>
      <c r="B71" s="32" t="s">
        <v>739</v>
      </c>
      <c r="C71" s="33" t="s">
        <v>1454</v>
      </c>
      <c r="D71" s="33" t="s">
        <v>1538</v>
      </c>
      <c r="E71" s="33" t="str">
        <f t="shared" si="4"/>
        <v>ΔΗΜΟΣ ΠΡΟΣΟΤΣΑΝΗΣ</v>
      </c>
      <c r="F71" s="32"/>
      <c r="G71" s="33" t="s">
        <v>865</v>
      </c>
      <c r="H71" s="34" t="s">
        <v>1485</v>
      </c>
      <c r="I71" s="372">
        <v>3000000</v>
      </c>
      <c r="J71" s="371"/>
      <c r="K71" s="371"/>
      <c r="L71" s="371"/>
      <c r="M71" s="371"/>
      <c r="N71" s="372">
        <v>3000000</v>
      </c>
      <c r="O71" s="371"/>
      <c r="P71" s="371">
        <v>0</v>
      </c>
      <c r="Q71" s="371">
        <v>0</v>
      </c>
      <c r="R71" s="371"/>
      <c r="S71" s="371"/>
      <c r="T71" s="371">
        <f t="shared" si="5"/>
        <v>2100000</v>
      </c>
      <c r="U71" s="31" t="s">
        <v>1471</v>
      </c>
    </row>
    <row r="72" spans="1:21" ht="51.75" x14ac:dyDescent="0.25">
      <c r="A72" s="451">
        <v>64</v>
      </c>
      <c r="B72" s="32" t="s">
        <v>739</v>
      </c>
      <c r="C72" s="33" t="s">
        <v>1457</v>
      </c>
      <c r="D72" s="33" t="s">
        <v>1533</v>
      </c>
      <c r="E72" s="33" t="str">
        <f t="shared" si="4"/>
        <v>Δ.Ε.Υ.Α ΚΑΒΑΛΑΣ</v>
      </c>
      <c r="F72" s="32"/>
      <c r="G72" s="33" t="s">
        <v>866</v>
      </c>
      <c r="H72" s="34" t="s">
        <v>1485</v>
      </c>
      <c r="I72" s="372">
        <v>3000000</v>
      </c>
      <c r="J72" s="371"/>
      <c r="K72" s="371"/>
      <c r="L72" s="371"/>
      <c r="M72" s="371"/>
      <c r="N72" s="371"/>
      <c r="O72" s="372">
        <v>3000000</v>
      </c>
      <c r="P72" s="371">
        <v>0</v>
      </c>
      <c r="Q72" s="371">
        <v>0</v>
      </c>
      <c r="R72" s="371"/>
      <c r="S72" s="371"/>
      <c r="T72" s="371">
        <f t="shared" si="5"/>
        <v>2100000</v>
      </c>
      <c r="U72" s="31" t="s">
        <v>1471</v>
      </c>
    </row>
    <row r="73" spans="1:21" ht="51.75" x14ac:dyDescent="0.25">
      <c r="A73" s="451">
        <v>65</v>
      </c>
      <c r="B73" s="32" t="s">
        <v>739</v>
      </c>
      <c r="C73" s="33" t="s">
        <v>1454</v>
      </c>
      <c r="D73" s="33" t="s">
        <v>1539</v>
      </c>
      <c r="E73" s="33" t="str">
        <f t="shared" si="4"/>
        <v>ΔΗΜΟΣ ΑΓΚΙΣΤΡΙΟΥ</v>
      </c>
      <c r="F73" s="32"/>
      <c r="G73" s="33" t="s">
        <v>868</v>
      </c>
      <c r="H73" s="34" t="s">
        <v>1456</v>
      </c>
      <c r="I73" s="375">
        <v>1564844.04</v>
      </c>
      <c r="J73" s="371"/>
      <c r="K73" s="371"/>
      <c r="L73" s="371"/>
      <c r="M73" s="371"/>
      <c r="N73" s="371"/>
      <c r="O73" s="375">
        <v>1564844.04</v>
      </c>
      <c r="P73" s="371">
        <v>0</v>
      </c>
      <c r="Q73" s="371">
        <v>0</v>
      </c>
      <c r="R73" s="371"/>
      <c r="S73" s="371"/>
      <c r="T73" s="371">
        <f t="shared" si="5"/>
        <v>1095390.828</v>
      </c>
      <c r="U73" s="31" t="s">
        <v>1471</v>
      </c>
    </row>
    <row r="74" spans="1:21" ht="26.25" x14ac:dyDescent="0.25">
      <c r="A74" s="451">
        <v>66</v>
      </c>
      <c r="B74" s="32" t="s">
        <v>739</v>
      </c>
      <c r="C74" s="33" t="s">
        <v>1454</v>
      </c>
      <c r="D74" s="33" t="s">
        <v>1540</v>
      </c>
      <c r="E74" s="33" t="str">
        <f t="shared" si="4"/>
        <v>ΔΗΜΟΣ ΜΑΡΚΟΠΟΥΛΟΥ ΜΕΣΟΓΑΙΑΣ</v>
      </c>
      <c r="F74" s="32"/>
      <c r="G74" s="33" t="s">
        <v>870</v>
      </c>
      <c r="H74" s="34" t="s">
        <v>1456</v>
      </c>
      <c r="I74" s="372">
        <v>960000</v>
      </c>
      <c r="J74" s="371"/>
      <c r="K74" s="371"/>
      <c r="L74" s="371"/>
      <c r="M74" s="371"/>
      <c r="N74" s="371"/>
      <c r="O74" s="372">
        <v>960000</v>
      </c>
      <c r="P74" s="371">
        <v>0</v>
      </c>
      <c r="Q74" s="371">
        <v>0</v>
      </c>
      <c r="R74" s="371"/>
      <c r="S74" s="371"/>
      <c r="T74" s="371">
        <f t="shared" si="5"/>
        <v>672000</v>
      </c>
      <c r="U74" s="31" t="s">
        <v>1471</v>
      </c>
    </row>
    <row r="75" spans="1:21" ht="26.25" x14ac:dyDescent="0.25">
      <c r="A75" s="451">
        <v>67</v>
      </c>
      <c r="B75" s="32" t="s">
        <v>739</v>
      </c>
      <c r="C75" s="33" t="s">
        <v>1454</v>
      </c>
      <c r="D75" s="33" t="s">
        <v>1541</v>
      </c>
      <c r="E75" s="33" t="str">
        <f t="shared" si="4"/>
        <v>ΔΗΜΟΣ ΒΡΙΛΗΣΣΙΩΝ</v>
      </c>
      <c r="F75" s="32"/>
      <c r="G75" s="33" t="s">
        <v>872</v>
      </c>
      <c r="H75" s="34" t="s">
        <v>1456</v>
      </c>
      <c r="I75" s="372">
        <v>3720000</v>
      </c>
      <c r="J75" s="371"/>
      <c r="K75" s="371"/>
      <c r="L75" s="371"/>
      <c r="M75" s="371"/>
      <c r="N75" s="371"/>
      <c r="O75" s="372">
        <v>3720000</v>
      </c>
      <c r="P75" s="371">
        <v>0</v>
      </c>
      <c r="Q75" s="371">
        <v>0</v>
      </c>
      <c r="R75" s="371"/>
      <c r="S75" s="371"/>
      <c r="T75" s="371">
        <f t="shared" si="5"/>
        <v>2604000</v>
      </c>
      <c r="U75" s="31" t="s">
        <v>1471</v>
      </c>
    </row>
    <row r="76" spans="1:21" ht="51.75" x14ac:dyDescent="0.25">
      <c r="A76" s="451">
        <v>68</v>
      </c>
      <c r="B76" s="32" t="s">
        <v>739</v>
      </c>
      <c r="C76" s="33" t="s">
        <v>1454</v>
      </c>
      <c r="D76" s="33" t="s">
        <v>1542</v>
      </c>
      <c r="E76" s="33" t="str">
        <f t="shared" si="4"/>
        <v>ΔΗΜΟΣ ΠΟΡΟΥ</v>
      </c>
      <c r="F76" s="32"/>
      <c r="G76" s="33" t="s">
        <v>874</v>
      </c>
      <c r="H76" s="34" t="s">
        <v>1456</v>
      </c>
      <c r="I76" s="372">
        <v>2022669.4</v>
      </c>
      <c r="J76" s="371"/>
      <c r="K76" s="371"/>
      <c r="L76" s="371"/>
      <c r="M76" s="371"/>
      <c r="N76" s="371"/>
      <c r="O76" s="372">
        <v>2022669.4</v>
      </c>
      <c r="P76" s="371">
        <v>0</v>
      </c>
      <c r="Q76" s="371">
        <v>0</v>
      </c>
      <c r="R76" s="371"/>
      <c r="S76" s="371"/>
      <c r="T76" s="371">
        <f t="shared" si="5"/>
        <v>1415868.5799999998</v>
      </c>
      <c r="U76" s="31" t="s">
        <v>1471</v>
      </c>
    </row>
    <row r="77" spans="1:21" ht="39" x14ac:dyDescent="0.25">
      <c r="A77" s="451">
        <v>69</v>
      </c>
      <c r="B77" s="32" t="s">
        <v>739</v>
      </c>
      <c r="C77" s="33" t="s">
        <v>1454</v>
      </c>
      <c r="D77" s="33" t="s">
        <v>1543</v>
      </c>
      <c r="E77" s="33" t="str">
        <f t="shared" si="4"/>
        <v>ΔΗΜΟΣ ΔΙΟΝΥΣΟΥ</v>
      </c>
      <c r="F77" s="32"/>
      <c r="G77" s="33" t="s">
        <v>876</v>
      </c>
      <c r="H77" s="34" t="s">
        <v>1456</v>
      </c>
      <c r="I77" s="372">
        <v>3540200</v>
      </c>
      <c r="J77" s="371"/>
      <c r="K77" s="371"/>
      <c r="L77" s="371"/>
      <c r="M77" s="371"/>
      <c r="N77" s="371"/>
      <c r="O77" s="372">
        <v>3540200</v>
      </c>
      <c r="P77" s="371">
        <v>0</v>
      </c>
      <c r="Q77" s="371">
        <v>0</v>
      </c>
      <c r="R77" s="371"/>
      <c r="S77" s="371"/>
      <c r="T77" s="371">
        <f t="shared" si="5"/>
        <v>2478140</v>
      </c>
      <c r="U77" s="31" t="s">
        <v>1471</v>
      </c>
    </row>
    <row r="78" spans="1:21" ht="64.5" x14ac:dyDescent="0.25">
      <c r="A78" s="451">
        <v>70</v>
      </c>
      <c r="B78" s="32" t="s">
        <v>739</v>
      </c>
      <c r="C78" s="33" t="s">
        <v>1457</v>
      </c>
      <c r="D78" s="33" t="s">
        <v>1544</v>
      </c>
      <c r="E78" s="33" t="str">
        <f t="shared" ref="E78:E141" si="6">C78&amp; " "&amp;D78</f>
        <v>Δ.Ε.Υ.Α ΛΟΥΤΡΑΚΙΟΥ - ΠΕΡΑΧΩΡΑΣ</v>
      </c>
      <c r="F78" s="32"/>
      <c r="G78" s="33" t="s">
        <v>878</v>
      </c>
      <c r="H78" s="34" t="s">
        <v>1456</v>
      </c>
      <c r="I78" s="372">
        <v>3000000</v>
      </c>
      <c r="J78" s="371"/>
      <c r="K78" s="371"/>
      <c r="L78" s="371"/>
      <c r="M78" s="371"/>
      <c r="N78" s="371"/>
      <c r="O78" s="372">
        <v>3000000</v>
      </c>
      <c r="P78" s="371">
        <v>0</v>
      </c>
      <c r="Q78" s="371">
        <v>0</v>
      </c>
      <c r="R78" s="371"/>
      <c r="S78" s="371"/>
      <c r="T78" s="371">
        <f t="shared" si="5"/>
        <v>2100000</v>
      </c>
      <c r="U78" s="31" t="s">
        <v>1471</v>
      </c>
    </row>
    <row r="79" spans="1:21" ht="26.25" x14ac:dyDescent="0.25">
      <c r="A79" s="451">
        <v>71</v>
      </c>
      <c r="B79" s="32" t="s">
        <v>739</v>
      </c>
      <c r="C79" s="33" t="s">
        <v>1454</v>
      </c>
      <c r="D79" s="33" t="s">
        <v>1545</v>
      </c>
      <c r="E79" s="33" t="str">
        <f t="shared" si="6"/>
        <v>ΔΗΜΟΣ ΩΡΩΠΟΥ</v>
      </c>
      <c r="F79" s="32"/>
      <c r="G79" s="33" t="s">
        <v>880</v>
      </c>
      <c r="H79" s="34" t="s">
        <v>1456</v>
      </c>
      <c r="I79" s="372">
        <v>850000</v>
      </c>
      <c r="J79" s="371"/>
      <c r="K79" s="371"/>
      <c r="L79" s="371"/>
      <c r="M79" s="371"/>
      <c r="N79" s="372">
        <v>850000</v>
      </c>
      <c r="O79" s="371"/>
      <c r="P79" s="371">
        <v>0</v>
      </c>
      <c r="Q79" s="371">
        <v>0</v>
      </c>
      <c r="R79" s="371"/>
      <c r="S79" s="371"/>
      <c r="T79" s="371">
        <f t="shared" si="5"/>
        <v>595000</v>
      </c>
      <c r="U79" s="31" t="s">
        <v>1471</v>
      </c>
    </row>
    <row r="80" spans="1:21" ht="39" x14ac:dyDescent="0.25">
      <c r="A80" s="451">
        <v>72</v>
      </c>
      <c r="B80" s="32" t="s">
        <v>739</v>
      </c>
      <c r="C80" s="33" t="s">
        <v>1454</v>
      </c>
      <c r="D80" s="33" t="s">
        <v>1546</v>
      </c>
      <c r="E80" s="33" t="str">
        <f t="shared" si="6"/>
        <v>ΔΗΜΟΣ ΚΥΘΗΡΩΝ</v>
      </c>
      <c r="F80" s="32"/>
      <c r="G80" s="33" t="s">
        <v>882</v>
      </c>
      <c r="H80" s="34" t="s">
        <v>1456</v>
      </c>
      <c r="I80" s="372">
        <v>1750508</v>
      </c>
      <c r="J80" s="371"/>
      <c r="K80" s="371"/>
      <c r="L80" s="371"/>
      <c r="M80" s="371"/>
      <c r="N80" s="371"/>
      <c r="O80" s="372">
        <v>1750508</v>
      </c>
      <c r="P80" s="371">
        <v>0</v>
      </c>
      <c r="Q80" s="371">
        <v>0</v>
      </c>
      <c r="R80" s="371"/>
      <c r="S80" s="371"/>
      <c r="T80" s="371">
        <f t="shared" si="5"/>
        <v>1225355.5999999999</v>
      </c>
      <c r="U80" s="31" t="s">
        <v>1471</v>
      </c>
    </row>
    <row r="81" spans="1:21" ht="51.75" x14ac:dyDescent="0.25">
      <c r="A81" s="451">
        <v>73</v>
      </c>
      <c r="B81" s="32" t="s">
        <v>739</v>
      </c>
      <c r="C81" s="33" t="s">
        <v>1454</v>
      </c>
      <c r="D81" s="33" t="s">
        <v>1547</v>
      </c>
      <c r="E81" s="33" t="str">
        <f t="shared" si="6"/>
        <v>ΔΗΜΟΣ ΣΠΕΤΣΩΝ</v>
      </c>
      <c r="F81" s="32"/>
      <c r="G81" s="33" t="s">
        <v>884</v>
      </c>
      <c r="H81" s="34" t="s">
        <v>1456</v>
      </c>
      <c r="I81" s="372">
        <v>3703145.92</v>
      </c>
      <c r="J81" s="371"/>
      <c r="K81" s="371"/>
      <c r="L81" s="371"/>
      <c r="M81" s="371"/>
      <c r="N81" s="371"/>
      <c r="O81" s="372">
        <v>3703145.92</v>
      </c>
      <c r="P81" s="371">
        <v>0</v>
      </c>
      <c r="Q81" s="371">
        <v>0</v>
      </c>
      <c r="R81" s="371"/>
      <c r="S81" s="371"/>
      <c r="T81" s="371">
        <f t="shared" si="5"/>
        <v>2592202.1439999999</v>
      </c>
      <c r="U81" s="31" t="s">
        <v>1471</v>
      </c>
    </row>
    <row r="82" spans="1:21" ht="51.75" x14ac:dyDescent="0.25">
      <c r="A82" s="451">
        <v>74</v>
      </c>
      <c r="B82" s="32" t="s">
        <v>739</v>
      </c>
      <c r="C82" s="33" t="s">
        <v>1454</v>
      </c>
      <c r="D82" s="33" t="s">
        <v>1548</v>
      </c>
      <c r="E82" s="33" t="str">
        <f t="shared" si="6"/>
        <v>ΔΗΜΟΣ ΠΑΙΑΝΙΑΣ</v>
      </c>
      <c r="F82" s="32"/>
      <c r="G82" s="33" t="s">
        <v>886</v>
      </c>
      <c r="H82" s="34" t="s">
        <v>1456</v>
      </c>
      <c r="I82" s="372">
        <v>2848000</v>
      </c>
      <c r="J82" s="371"/>
      <c r="K82" s="371"/>
      <c r="L82" s="371"/>
      <c r="M82" s="371"/>
      <c r="N82" s="372">
        <v>2848000</v>
      </c>
      <c r="O82" s="371"/>
      <c r="P82" s="371">
        <v>0</v>
      </c>
      <c r="Q82" s="371">
        <v>0</v>
      </c>
      <c r="R82" s="371"/>
      <c r="S82" s="371"/>
      <c r="T82" s="371">
        <f t="shared" si="5"/>
        <v>1993599.9999999998</v>
      </c>
      <c r="U82" s="31" t="s">
        <v>1471</v>
      </c>
    </row>
    <row r="83" spans="1:21" ht="26.25" x14ac:dyDescent="0.25">
      <c r="A83" s="451">
        <v>75</v>
      </c>
      <c r="B83" s="32" t="s">
        <v>739</v>
      </c>
      <c r="C83" s="33" t="s">
        <v>1454</v>
      </c>
      <c r="D83" s="33" t="s">
        <v>1549</v>
      </c>
      <c r="E83" s="33" t="str">
        <f t="shared" si="6"/>
        <v>ΔΗΜΟΣ ΚΡΩΠΙΑΣ</v>
      </c>
      <c r="F83" s="32"/>
      <c r="G83" s="33" t="s">
        <v>888</v>
      </c>
      <c r="H83" s="34" t="s">
        <v>1456</v>
      </c>
      <c r="I83" s="372">
        <v>2539354.84</v>
      </c>
      <c r="J83" s="371"/>
      <c r="K83" s="371"/>
      <c r="L83" s="371"/>
      <c r="M83" s="371"/>
      <c r="N83" s="372">
        <v>2539354.84</v>
      </c>
      <c r="O83" s="371"/>
      <c r="P83" s="371">
        <v>0</v>
      </c>
      <c r="Q83" s="371">
        <v>0</v>
      </c>
      <c r="R83" s="371"/>
      <c r="S83" s="371"/>
      <c r="T83" s="371">
        <f t="shared" si="5"/>
        <v>1777548.3879999998</v>
      </c>
      <c r="U83" s="31" t="s">
        <v>1471</v>
      </c>
    </row>
    <row r="84" spans="1:21" ht="26.25" x14ac:dyDescent="0.25">
      <c r="A84" s="451">
        <v>76</v>
      </c>
      <c r="B84" s="32" t="s">
        <v>739</v>
      </c>
      <c r="C84" s="33" t="s">
        <v>1454</v>
      </c>
      <c r="D84" s="33" t="s">
        <v>1550</v>
      </c>
      <c r="E84" s="33" t="str">
        <f t="shared" si="6"/>
        <v>ΔΗΜΟΣ ΚΗΦΙΣΙΑΣ</v>
      </c>
      <c r="F84" s="32"/>
      <c r="G84" s="33" t="s">
        <v>890</v>
      </c>
      <c r="H84" s="34" t="s">
        <v>1456</v>
      </c>
      <c r="I84" s="372">
        <v>3621205.34</v>
      </c>
      <c r="J84" s="371"/>
      <c r="K84" s="371"/>
      <c r="L84" s="371"/>
      <c r="M84" s="371"/>
      <c r="N84" s="371"/>
      <c r="O84" s="372">
        <v>3621205.34</v>
      </c>
      <c r="P84" s="371">
        <v>0</v>
      </c>
      <c r="Q84" s="371">
        <v>0</v>
      </c>
      <c r="R84" s="371"/>
      <c r="S84" s="371"/>
      <c r="T84" s="371">
        <f t="shared" si="5"/>
        <v>2534843.7379999999</v>
      </c>
      <c r="U84" s="31" t="s">
        <v>1471</v>
      </c>
    </row>
    <row r="85" spans="1:21" ht="26.25" x14ac:dyDescent="0.25">
      <c r="A85" s="451">
        <v>77</v>
      </c>
      <c r="B85" s="32" t="s">
        <v>739</v>
      </c>
      <c r="C85" s="33" t="s">
        <v>1454</v>
      </c>
      <c r="D85" s="33" t="s">
        <v>1551</v>
      </c>
      <c r="E85" s="33" t="str">
        <f t="shared" si="6"/>
        <v>ΔΗΜΟΣ ΥΔΡΑΣ</v>
      </c>
      <c r="F85" s="32"/>
      <c r="G85" s="33" t="s">
        <v>892</v>
      </c>
      <c r="H85" s="34" t="s">
        <v>1456</v>
      </c>
      <c r="I85" s="372">
        <v>1729354.84</v>
      </c>
      <c r="J85" s="371"/>
      <c r="K85" s="371"/>
      <c r="L85" s="371"/>
      <c r="M85" s="371"/>
      <c r="N85" s="372">
        <v>1729354.84</v>
      </c>
      <c r="O85" s="371"/>
      <c r="P85" s="371">
        <v>0</v>
      </c>
      <c r="Q85" s="371">
        <v>0</v>
      </c>
      <c r="R85" s="371"/>
      <c r="S85" s="371"/>
      <c r="T85" s="371">
        <f t="shared" si="5"/>
        <v>1210548.388</v>
      </c>
      <c r="U85" s="31" t="s">
        <v>1471</v>
      </c>
    </row>
    <row r="86" spans="1:21" ht="39" x14ac:dyDescent="0.25">
      <c r="A86" s="451">
        <v>78</v>
      </c>
      <c r="B86" s="32" t="s">
        <v>739</v>
      </c>
      <c r="C86" s="33" t="s">
        <v>1454</v>
      </c>
      <c r="D86" s="33" t="s">
        <v>1552</v>
      </c>
      <c r="E86" s="33" t="str">
        <f t="shared" si="6"/>
        <v>ΔΗΜΟΣ ΨΑΡΩΝ</v>
      </c>
      <c r="F86" s="32"/>
      <c r="G86" s="33" t="s">
        <v>894</v>
      </c>
      <c r="H86" s="34" t="s">
        <v>195</v>
      </c>
      <c r="I86" s="372">
        <v>724633.51</v>
      </c>
      <c r="J86" s="371"/>
      <c r="K86" s="371"/>
      <c r="L86" s="371"/>
      <c r="M86" s="371"/>
      <c r="N86" s="371"/>
      <c r="O86" s="372">
        <v>724633.51</v>
      </c>
      <c r="P86" s="371">
        <v>0</v>
      </c>
      <c r="Q86" s="371">
        <v>0</v>
      </c>
      <c r="R86" s="371"/>
      <c r="S86" s="371"/>
      <c r="T86" s="371">
        <f t="shared" si="5"/>
        <v>507243.45699999999</v>
      </c>
      <c r="U86" s="31" t="s">
        <v>1471</v>
      </c>
    </row>
    <row r="87" spans="1:21" ht="39" x14ac:dyDescent="0.25">
      <c r="A87" s="451">
        <v>79</v>
      </c>
      <c r="B87" s="32" t="s">
        <v>739</v>
      </c>
      <c r="C87" s="33" t="s">
        <v>1457</v>
      </c>
      <c r="D87" s="33" t="s">
        <v>1553</v>
      </c>
      <c r="E87" s="33" t="str">
        <f t="shared" si="6"/>
        <v>Δ.Ε.Υ.Α ΑΓΡΙΝΙΟΥ</v>
      </c>
      <c r="F87" s="32"/>
      <c r="G87" s="33" t="s">
        <v>896</v>
      </c>
      <c r="H87" s="34" t="s">
        <v>1462</v>
      </c>
      <c r="I87" s="372">
        <v>17728560</v>
      </c>
      <c r="J87" s="371"/>
      <c r="K87" s="371"/>
      <c r="L87" s="372">
        <v>17728560</v>
      </c>
      <c r="M87" s="371"/>
      <c r="N87" s="371"/>
      <c r="O87" s="371"/>
      <c r="P87" s="371">
        <v>0</v>
      </c>
      <c r="Q87" s="371">
        <v>0</v>
      </c>
      <c r="R87" s="371"/>
      <c r="S87" s="371"/>
      <c r="T87" s="371">
        <f t="shared" si="5"/>
        <v>12409992</v>
      </c>
      <c r="U87" s="31" t="s">
        <v>1471</v>
      </c>
    </row>
    <row r="88" spans="1:21" ht="26.25" x14ac:dyDescent="0.25">
      <c r="A88" s="451">
        <v>80</v>
      </c>
      <c r="B88" s="32" t="s">
        <v>739</v>
      </c>
      <c r="C88" s="33" t="s">
        <v>1454</v>
      </c>
      <c r="D88" s="33" t="s">
        <v>1554</v>
      </c>
      <c r="E88" s="33" t="str">
        <f t="shared" si="6"/>
        <v>ΔΗΜΟΣ ΑΜΦΙΛΟΧΙΑΣ</v>
      </c>
      <c r="F88" s="32"/>
      <c r="G88" s="33" t="s">
        <v>898</v>
      </c>
      <c r="H88" s="34" t="s">
        <v>1462</v>
      </c>
      <c r="I88" s="372">
        <v>1872274.05</v>
      </c>
      <c r="J88" s="371"/>
      <c r="K88" s="371"/>
      <c r="L88" s="371"/>
      <c r="M88" s="371"/>
      <c r="N88" s="372">
        <v>1872274.05</v>
      </c>
      <c r="O88" s="371"/>
      <c r="P88" s="371">
        <v>0</v>
      </c>
      <c r="Q88" s="371">
        <v>0</v>
      </c>
      <c r="R88" s="371"/>
      <c r="S88" s="371"/>
      <c r="T88" s="371">
        <f t="shared" si="5"/>
        <v>1310591.835</v>
      </c>
      <c r="U88" s="31" t="s">
        <v>1471</v>
      </c>
    </row>
    <row r="89" spans="1:21" ht="64.5" x14ac:dyDescent="0.25">
      <c r="A89" s="451">
        <v>81</v>
      </c>
      <c r="B89" s="32" t="s">
        <v>739</v>
      </c>
      <c r="C89" s="33" t="s">
        <v>1457</v>
      </c>
      <c r="D89" s="33" t="s">
        <v>1553</v>
      </c>
      <c r="E89" s="33" t="str">
        <f t="shared" si="6"/>
        <v>Δ.Ε.Υ.Α ΑΓΡΙΝΙΟΥ</v>
      </c>
      <c r="F89" s="32"/>
      <c r="G89" s="33" t="s">
        <v>899</v>
      </c>
      <c r="H89" s="34" t="s">
        <v>1462</v>
      </c>
      <c r="I89" s="372">
        <v>4165000</v>
      </c>
      <c r="J89" s="371"/>
      <c r="K89" s="371"/>
      <c r="L89" s="371">
        <v>1775000</v>
      </c>
      <c r="M89" s="371"/>
      <c r="N89" s="371">
        <v>1800000</v>
      </c>
      <c r="O89" s="371">
        <v>440000</v>
      </c>
      <c r="P89" s="371">
        <v>0</v>
      </c>
      <c r="Q89" s="371">
        <v>0</v>
      </c>
      <c r="R89" s="371">
        <v>150000</v>
      </c>
      <c r="S89" s="371"/>
      <c r="T89" s="371">
        <f t="shared" si="5"/>
        <v>2915500</v>
      </c>
      <c r="U89" s="31" t="s">
        <v>1471</v>
      </c>
    </row>
    <row r="90" spans="1:21" ht="51.75" x14ac:dyDescent="0.25">
      <c r="A90" s="451">
        <v>82</v>
      </c>
      <c r="B90" s="32" t="s">
        <v>739</v>
      </c>
      <c r="C90" s="33" t="s">
        <v>1454</v>
      </c>
      <c r="D90" s="33" t="s">
        <v>1555</v>
      </c>
      <c r="E90" s="33" t="str">
        <f t="shared" si="6"/>
        <v>ΔΗΜΟΣ ΞΗΡΟΜΕΡΟΥ</v>
      </c>
      <c r="F90" s="32"/>
      <c r="G90" s="33" t="s">
        <v>901</v>
      </c>
      <c r="H90" s="34" t="s">
        <v>1462</v>
      </c>
      <c r="I90" s="372">
        <v>1209677.42</v>
      </c>
      <c r="J90" s="371"/>
      <c r="K90" s="371"/>
      <c r="L90" s="371"/>
      <c r="M90" s="371"/>
      <c r="N90" s="371"/>
      <c r="O90" s="372">
        <v>1209677.42</v>
      </c>
      <c r="P90" s="371">
        <v>0</v>
      </c>
      <c r="Q90" s="371">
        <v>0</v>
      </c>
      <c r="R90" s="371"/>
      <c r="S90" s="371"/>
      <c r="T90" s="371">
        <f t="shared" si="5"/>
        <v>846774.1939999999</v>
      </c>
      <c r="U90" s="31" t="s">
        <v>1471</v>
      </c>
    </row>
    <row r="91" spans="1:21" ht="26.25" x14ac:dyDescent="0.25">
      <c r="A91" s="451">
        <v>83</v>
      </c>
      <c r="B91" s="32" t="s">
        <v>739</v>
      </c>
      <c r="C91" s="33" t="s">
        <v>1457</v>
      </c>
      <c r="D91" s="33" t="s">
        <v>1556</v>
      </c>
      <c r="E91" s="33" t="str">
        <f t="shared" si="6"/>
        <v>Δ.Ε.Υ.Α ΑΡΧΑΙΑΣ ΟΛΥΜΠΙΑΣ</v>
      </c>
      <c r="F91" s="32"/>
      <c r="G91" s="33" t="s">
        <v>903</v>
      </c>
      <c r="H91" s="34" t="s">
        <v>1462</v>
      </c>
      <c r="I91" s="372">
        <v>1610000</v>
      </c>
      <c r="J91" s="371"/>
      <c r="K91" s="371"/>
      <c r="L91" s="371"/>
      <c r="M91" s="371"/>
      <c r="N91" s="372">
        <v>1610000</v>
      </c>
      <c r="O91" s="371"/>
      <c r="P91" s="371">
        <v>0</v>
      </c>
      <c r="Q91" s="371">
        <v>0</v>
      </c>
      <c r="R91" s="371"/>
      <c r="S91" s="371"/>
      <c r="T91" s="371">
        <f t="shared" si="5"/>
        <v>1127000</v>
      </c>
      <c r="U91" s="31" t="s">
        <v>1471</v>
      </c>
    </row>
    <row r="92" spans="1:21" ht="26.25" x14ac:dyDescent="0.25">
      <c r="A92" s="451">
        <v>84</v>
      </c>
      <c r="B92" s="32" t="s">
        <v>739</v>
      </c>
      <c r="C92" s="33" t="s">
        <v>1457</v>
      </c>
      <c r="D92" s="33" t="s">
        <v>1557</v>
      </c>
      <c r="E92" s="33" t="str">
        <f t="shared" si="6"/>
        <v>Δ.Ε.Υ.Α ΝΑΥΠΑΚΤΙΑΣ</v>
      </c>
      <c r="F92" s="32"/>
      <c r="G92" s="33" t="s">
        <v>905</v>
      </c>
      <c r="H92" s="34" t="s">
        <v>1462</v>
      </c>
      <c r="I92" s="372">
        <v>1203387.1000000001</v>
      </c>
      <c r="J92" s="371"/>
      <c r="K92" s="371"/>
      <c r="L92" s="371"/>
      <c r="M92" s="371"/>
      <c r="N92" s="372">
        <v>1203387.1000000001</v>
      </c>
      <c r="O92" s="371"/>
      <c r="P92" s="371">
        <v>0</v>
      </c>
      <c r="Q92" s="371">
        <v>0</v>
      </c>
      <c r="R92" s="371"/>
      <c r="S92" s="371"/>
      <c r="T92" s="371">
        <f t="shared" si="5"/>
        <v>842370.97</v>
      </c>
      <c r="U92" s="31" t="s">
        <v>1471</v>
      </c>
    </row>
    <row r="93" spans="1:21" ht="39" x14ac:dyDescent="0.25">
      <c r="A93" s="451">
        <v>85</v>
      </c>
      <c r="B93" s="32" t="s">
        <v>739</v>
      </c>
      <c r="C93" s="33" t="s">
        <v>1454</v>
      </c>
      <c r="D93" s="33" t="s">
        <v>1558</v>
      </c>
      <c r="E93" s="33" t="str">
        <f t="shared" si="6"/>
        <v>ΔΗΜΟΣ ΗΛΙΔΑΣ</v>
      </c>
      <c r="F93" s="32"/>
      <c r="G93" s="33" t="s">
        <v>907</v>
      </c>
      <c r="H93" s="34" t="s">
        <v>1462</v>
      </c>
      <c r="I93" s="372">
        <v>2435187.1</v>
      </c>
      <c r="J93" s="371"/>
      <c r="K93" s="371"/>
      <c r="L93" s="371"/>
      <c r="M93" s="371"/>
      <c r="N93" s="371"/>
      <c r="O93" s="372">
        <v>2435187.1</v>
      </c>
      <c r="P93" s="371">
        <v>0</v>
      </c>
      <c r="Q93" s="371">
        <v>0</v>
      </c>
      <c r="R93" s="371"/>
      <c r="S93" s="371"/>
      <c r="T93" s="371">
        <f t="shared" si="5"/>
        <v>1704630.97</v>
      </c>
      <c r="U93" s="31" t="s">
        <v>1471</v>
      </c>
    </row>
    <row r="94" spans="1:21" ht="51.75" x14ac:dyDescent="0.25">
      <c r="A94" s="451">
        <v>86</v>
      </c>
      <c r="B94" s="32" t="s">
        <v>739</v>
      </c>
      <c r="C94" s="33" t="s">
        <v>1454</v>
      </c>
      <c r="D94" s="33" t="s">
        <v>1559</v>
      </c>
      <c r="E94" s="33" t="str">
        <f t="shared" si="6"/>
        <v>ΔΗΜΟΣ ΑΝΔΡΑΒΙΔΑΣ-ΚΥΛΛΗΝΗΣ</v>
      </c>
      <c r="F94" s="32"/>
      <c r="G94" s="33" t="s">
        <v>909</v>
      </c>
      <c r="H94" s="34" t="s">
        <v>1462</v>
      </c>
      <c r="I94" s="372">
        <v>1068654.8400000001</v>
      </c>
      <c r="J94" s="371"/>
      <c r="K94" s="371"/>
      <c r="L94" s="371"/>
      <c r="M94" s="371"/>
      <c r="N94" s="372">
        <v>1068654.8400000001</v>
      </c>
      <c r="O94" s="371"/>
      <c r="P94" s="371">
        <v>0</v>
      </c>
      <c r="Q94" s="371">
        <v>0</v>
      </c>
      <c r="R94" s="371"/>
      <c r="S94" s="371"/>
      <c r="T94" s="371">
        <f t="shared" si="5"/>
        <v>748058.38800000004</v>
      </c>
      <c r="U94" s="31" t="s">
        <v>1471</v>
      </c>
    </row>
    <row r="95" spans="1:21" ht="26.25" x14ac:dyDescent="0.25">
      <c r="A95" s="451">
        <v>87</v>
      </c>
      <c r="B95" s="32" t="s">
        <v>739</v>
      </c>
      <c r="C95" s="33" t="s">
        <v>1454</v>
      </c>
      <c r="D95" s="33" t="s">
        <v>1560</v>
      </c>
      <c r="E95" s="33" t="str">
        <f t="shared" si="6"/>
        <v>ΔΗΜΟΣ ΕΡΥΜΑΝΘΟΥ</v>
      </c>
      <c r="F95" s="32"/>
      <c r="G95" s="33" t="s">
        <v>911</v>
      </c>
      <c r="H95" s="34" t="s">
        <v>1462</v>
      </c>
      <c r="I95" s="372">
        <v>1331655.2</v>
      </c>
      <c r="J95" s="371"/>
      <c r="K95" s="371"/>
      <c r="L95" s="371"/>
      <c r="M95" s="371"/>
      <c r="N95" s="371"/>
      <c r="O95" s="372">
        <v>1331655.2</v>
      </c>
      <c r="P95" s="371">
        <v>0</v>
      </c>
      <c r="Q95" s="371">
        <v>0</v>
      </c>
      <c r="R95" s="371"/>
      <c r="S95" s="371"/>
      <c r="T95" s="371">
        <f t="shared" si="5"/>
        <v>932158.6399999999</v>
      </c>
      <c r="U95" s="31" t="s">
        <v>1471</v>
      </c>
    </row>
    <row r="96" spans="1:21" ht="26.25" x14ac:dyDescent="0.25">
      <c r="A96" s="451">
        <v>88</v>
      </c>
      <c r="B96" s="32" t="s">
        <v>739</v>
      </c>
      <c r="C96" s="33" t="s">
        <v>1457</v>
      </c>
      <c r="D96" s="33" t="s">
        <v>1561</v>
      </c>
      <c r="E96" s="33" t="str">
        <f t="shared" si="6"/>
        <v>Δ.Ε.Υ.Α ΖΑΧΑΡΩΣ</v>
      </c>
      <c r="F96" s="32"/>
      <c r="G96" s="33" t="s">
        <v>913</v>
      </c>
      <c r="H96" s="34" t="s">
        <v>1462</v>
      </c>
      <c r="I96" s="372">
        <v>1297507</v>
      </c>
      <c r="J96" s="371"/>
      <c r="K96" s="371"/>
      <c r="L96" s="371"/>
      <c r="M96" s="371"/>
      <c r="N96" s="371"/>
      <c r="O96" s="372">
        <v>1297507</v>
      </c>
      <c r="P96" s="371">
        <v>0</v>
      </c>
      <c r="Q96" s="371">
        <v>0</v>
      </c>
      <c r="R96" s="371"/>
      <c r="S96" s="371"/>
      <c r="T96" s="371">
        <f t="shared" si="5"/>
        <v>908254.89999999991</v>
      </c>
      <c r="U96" s="31" t="s">
        <v>1471</v>
      </c>
    </row>
    <row r="97" spans="1:21" ht="26.25" x14ac:dyDescent="0.25">
      <c r="A97" s="451">
        <v>89</v>
      </c>
      <c r="B97" s="32" t="s">
        <v>739</v>
      </c>
      <c r="C97" s="33" t="s">
        <v>1454</v>
      </c>
      <c r="D97" s="33" t="s">
        <v>1562</v>
      </c>
      <c r="E97" s="33" t="str">
        <f t="shared" si="6"/>
        <v>ΔΗΜΟΣ ΘΕΡΜΟΥ</v>
      </c>
      <c r="F97" s="32"/>
      <c r="G97" s="33" t="s">
        <v>915</v>
      </c>
      <c r="H97" s="34" t="s">
        <v>1462</v>
      </c>
      <c r="I97" s="372">
        <v>320806.45</v>
      </c>
      <c r="J97" s="371"/>
      <c r="K97" s="371"/>
      <c r="L97" s="371"/>
      <c r="M97" s="371"/>
      <c r="N97" s="371"/>
      <c r="O97" s="372">
        <v>320806.45</v>
      </c>
      <c r="P97" s="371">
        <v>0</v>
      </c>
      <c r="Q97" s="371">
        <v>0</v>
      </c>
      <c r="R97" s="371"/>
      <c r="S97" s="371"/>
      <c r="T97" s="371">
        <f t="shared" si="5"/>
        <v>224564.51499999998</v>
      </c>
      <c r="U97" s="31" t="s">
        <v>1471</v>
      </c>
    </row>
    <row r="98" spans="1:21" ht="26.25" x14ac:dyDescent="0.25">
      <c r="A98" s="451">
        <v>90</v>
      </c>
      <c r="B98" s="32" t="s">
        <v>739</v>
      </c>
      <c r="C98" s="33" t="s">
        <v>1457</v>
      </c>
      <c r="D98" s="33" t="s">
        <v>1563</v>
      </c>
      <c r="E98" s="33" t="str">
        <f t="shared" si="6"/>
        <v>Δ.Ε.Υ.Α ΕΟΡΔΑΙΑΣ (Πτολεμαϊδας)</v>
      </c>
      <c r="F98" s="32"/>
      <c r="G98" s="33" t="s">
        <v>917</v>
      </c>
      <c r="H98" s="34" t="s">
        <v>1469</v>
      </c>
      <c r="I98" s="372">
        <v>2527822.571</v>
      </c>
      <c r="J98" s="371"/>
      <c r="K98" s="371"/>
      <c r="L98" s="372">
        <v>2527822.571</v>
      </c>
      <c r="M98" s="371"/>
      <c r="N98" s="371"/>
      <c r="O98" s="371"/>
      <c r="P98" s="371">
        <v>0</v>
      </c>
      <c r="Q98" s="371">
        <v>0</v>
      </c>
      <c r="R98" s="371"/>
      <c r="S98" s="371"/>
      <c r="T98" s="371">
        <f t="shared" si="5"/>
        <v>1769475.7996999999</v>
      </c>
      <c r="U98" s="31" t="s">
        <v>1471</v>
      </c>
    </row>
    <row r="99" spans="1:21" ht="51.75" x14ac:dyDescent="0.25">
      <c r="A99" s="451">
        <v>91</v>
      </c>
      <c r="B99" s="32" t="s">
        <v>739</v>
      </c>
      <c r="C99" s="33" t="s">
        <v>1454</v>
      </c>
      <c r="D99" s="33" t="s">
        <v>1564</v>
      </c>
      <c r="E99" s="33" t="str">
        <f t="shared" si="6"/>
        <v>ΔΗΜΟΣ ΠΡΕΣΠΩΝ</v>
      </c>
      <c r="F99" s="32"/>
      <c r="G99" s="33" t="s">
        <v>919</v>
      </c>
      <c r="H99" s="34" t="s">
        <v>1469</v>
      </c>
      <c r="I99" s="372">
        <v>1469850</v>
      </c>
      <c r="J99" s="371"/>
      <c r="K99" s="371"/>
      <c r="L99" s="371"/>
      <c r="M99" s="371"/>
      <c r="N99" s="371"/>
      <c r="O99" s="372">
        <v>1469850</v>
      </c>
      <c r="P99" s="371">
        <v>0</v>
      </c>
      <c r="Q99" s="371">
        <v>0</v>
      </c>
      <c r="R99" s="371"/>
      <c r="S99" s="371"/>
      <c r="T99" s="371">
        <f t="shared" si="5"/>
        <v>1028894.9999999999</v>
      </c>
      <c r="U99" s="31" t="s">
        <v>1471</v>
      </c>
    </row>
    <row r="100" spans="1:21" ht="26.25" x14ac:dyDescent="0.25">
      <c r="A100" s="451">
        <v>92</v>
      </c>
      <c r="B100" s="32" t="s">
        <v>739</v>
      </c>
      <c r="C100" s="33" t="s">
        <v>1454</v>
      </c>
      <c r="D100" s="33" t="s">
        <v>1565</v>
      </c>
      <c r="E100" s="33" t="str">
        <f t="shared" si="6"/>
        <v>ΔΗΜΟΣ ΑΜΥΝΤΑΙΟΥ</v>
      </c>
      <c r="F100" s="32"/>
      <c r="G100" s="33" t="s">
        <v>921</v>
      </c>
      <c r="H100" s="34" t="s">
        <v>1469</v>
      </c>
      <c r="I100" s="372">
        <v>1435282.26</v>
      </c>
      <c r="J100" s="371"/>
      <c r="K100" s="371"/>
      <c r="L100" s="371"/>
      <c r="M100" s="371"/>
      <c r="N100" s="372">
        <v>1435282.26</v>
      </c>
      <c r="O100" s="371"/>
      <c r="P100" s="371">
        <v>0</v>
      </c>
      <c r="Q100" s="371">
        <v>0</v>
      </c>
      <c r="R100" s="371"/>
      <c r="S100" s="371"/>
      <c r="T100" s="371">
        <f t="shared" si="5"/>
        <v>1004697.5819999999</v>
      </c>
      <c r="U100" s="31" t="s">
        <v>1471</v>
      </c>
    </row>
    <row r="101" spans="1:21" ht="26.25" x14ac:dyDescent="0.25">
      <c r="A101" s="451">
        <v>93</v>
      </c>
      <c r="B101" s="32" t="s">
        <v>739</v>
      </c>
      <c r="C101" s="33" t="s">
        <v>1454</v>
      </c>
      <c r="D101" s="33" t="s">
        <v>1566</v>
      </c>
      <c r="E101" s="33" t="str">
        <f t="shared" si="6"/>
        <v>ΔΗΜΟΣ ΑΡΓΟΥΣ ΟΡΕΣΤΙΚΟΥ</v>
      </c>
      <c r="F101" s="32"/>
      <c r="G101" s="33" t="s">
        <v>923</v>
      </c>
      <c r="H101" s="34" t="s">
        <v>1469</v>
      </c>
      <c r="I101" s="372">
        <v>2022203.44</v>
      </c>
      <c r="J101" s="371">
        <f>446400+288709.68+503222.8</f>
        <v>1238332.48</v>
      </c>
      <c r="K101" s="371"/>
      <c r="L101" s="371"/>
      <c r="M101" s="371"/>
      <c r="N101" s="371"/>
      <c r="O101" s="371"/>
      <c r="P101" s="371">
        <v>0</v>
      </c>
      <c r="Q101" s="371">
        <v>783870.96</v>
      </c>
      <c r="R101" s="371"/>
      <c r="S101" s="371"/>
      <c r="T101" s="371">
        <f t="shared" si="5"/>
        <v>1415542.4079999998</v>
      </c>
      <c r="U101" s="31" t="s">
        <v>1471</v>
      </c>
    </row>
    <row r="102" spans="1:21" ht="26.25" x14ac:dyDescent="0.25">
      <c r="A102" s="451">
        <v>94</v>
      </c>
      <c r="B102" s="32" t="s">
        <v>739</v>
      </c>
      <c r="C102" s="33" t="s">
        <v>1457</v>
      </c>
      <c r="D102" s="33" t="s">
        <v>1567</v>
      </c>
      <c r="E102" s="33" t="str">
        <f t="shared" si="6"/>
        <v>Δ.Ε.Υ.Α ΚΑΣΤΟΡΙΑΣ</v>
      </c>
      <c r="F102" s="32"/>
      <c r="G102" s="33" t="s">
        <v>925</v>
      </c>
      <c r="H102" s="34" t="s">
        <v>1469</v>
      </c>
      <c r="I102" s="372">
        <v>1858709.68</v>
      </c>
      <c r="J102" s="371"/>
      <c r="K102" s="371"/>
      <c r="L102" s="371"/>
      <c r="M102" s="371"/>
      <c r="N102" s="372">
        <v>1858709.68</v>
      </c>
      <c r="O102" s="371"/>
      <c r="P102" s="371">
        <v>0</v>
      </c>
      <c r="Q102" s="371">
        <v>0</v>
      </c>
      <c r="R102" s="371"/>
      <c r="S102" s="371"/>
      <c r="T102" s="371">
        <f t="shared" si="5"/>
        <v>1301096.7759999998</v>
      </c>
      <c r="U102" s="31" t="s">
        <v>1471</v>
      </c>
    </row>
    <row r="103" spans="1:21" ht="39" x14ac:dyDescent="0.25">
      <c r="A103" s="451">
        <v>95</v>
      </c>
      <c r="B103" s="32" t="s">
        <v>739</v>
      </c>
      <c r="C103" s="33" t="s">
        <v>1454</v>
      </c>
      <c r="D103" s="33" t="s">
        <v>1568</v>
      </c>
      <c r="E103" s="33" t="str">
        <f t="shared" si="6"/>
        <v>ΔΗΜΟΣ ΠΩΓΩΝΙΟΥ</v>
      </c>
      <c r="F103" s="32"/>
      <c r="G103" s="33" t="s">
        <v>927</v>
      </c>
      <c r="H103" s="34" t="s">
        <v>1479</v>
      </c>
      <c r="I103" s="372">
        <v>375806.45</v>
      </c>
      <c r="J103" s="371"/>
      <c r="K103" s="371"/>
      <c r="L103" s="372">
        <v>375806.45</v>
      </c>
      <c r="M103" s="371"/>
      <c r="N103" s="371"/>
      <c r="O103" s="371"/>
      <c r="P103" s="371">
        <v>0</v>
      </c>
      <c r="Q103" s="371">
        <v>0</v>
      </c>
      <c r="R103" s="371"/>
      <c r="S103" s="371"/>
      <c r="T103" s="371">
        <f t="shared" si="5"/>
        <v>263064.51500000001</v>
      </c>
      <c r="U103" s="31" t="s">
        <v>1471</v>
      </c>
    </row>
    <row r="104" spans="1:21" ht="26.25" x14ac:dyDescent="0.25">
      <c r="A104" s="451">
        <v>96</v>
      </c>
      <c r="B104" s="32" t="s">
        <v>739</v>
      </c>
      <c r="C104" s="33" t="s">
        <v>1457</v>
      </c>
      <c r="D104" s="33" t="s">
        <v>1569</v>
      </c>
      <c r="E104" s="33" t="str">
        <f t="shared" si="6"/>
        <v>Δ.Ε.Υ.Α ΠΡΕΒΕΖΑΣ</v>
      </c>
      <c r="F104" s="32"/>
      <c r="G104" s="33" t="s">
        <v>929</v>
      </c>
      <c r="H104" s="34" t="s">
        <v>1479</v>
      </c>
      <c r="I104" s="372">
        <v>1540000</v>
      </c>
      <c r="J104" s="371"/>
      <c r="K104" s="371"/>
      <c r="L104" s="371"/>
      <c r="M104" s="371"/>
      <c r="N104" s="372">
        <v>1540000</v>
      </c>
      <c r="O104" s="371"/>
      <c r="P104" s="371">
        <v>0</v>
      </c>
      <c r="Q104" s="371">
        <v>0</v>
      </c>
      <c r="R104" s="371"/>
      <c r="S104" s="371"/>
      <c r="T104" s="371">
        <f t="shared" si="5"/>
        <v>1078000</v>
      </c>
      <c r="U104" s="31" t="s">
        <v>1471</v>
      </c>
    </row>
    <row r="105" spans="1:21" ht="26.25" x14ac:dyDescent="0.25">
      <c r="A105" s="451">
        <v>97</v>
      </c>
      <c r="B105" s="32" t="s">
        <v>739</v>
      </c>
      <c r="C105" s="33" t="s">
        <v>1454</v>
      </c>
      <c r="D105" s="33" t="s">
        <v>1570</v>
      </c>
      <c r="E105" s="33" t="str">
        <f t="shared" si="6"/>
        <v>ΔΗΜΟΣ ΔΩΔΩΝΗΣ</v>
      </c>
      <c r="F105" s="32"/>
      <c r="G105" s="33" t="s">
        <v>931</v>
      </c>
      <c r="H105" s="34" t="s">
        <v>1479</v>
      </c>
      <c r="I105" s="372">
        <v>3182610.12</v>
      </c>
      <c r="J105" s="371"/>
      <c r="K105" s="371"/>
      <c r="L105" s="371"/>
      <c r="M105" s="371"/>
      <c r="N105" s="371">
        <v>1674750</v>
      </c>
      <c r="O105" s="371">
        <f>I105-1824750</f>
        <v>1357860.12</v>
      </c>
      <c r="P105" s="371">
        <v>0</v>
      </c>
      <c r="Q105" s="371">
        <v>0</v>
      </c>
      <c r="R105" s="371">
        <v>150000</v>
      </c>
      <c r="S105" s="371"/>
      <c r="T105" s="371">
        <f t="shared" si="5"/>
        <v>2227827.0839999998</v>
      </c>
      <c r="U105" s="31" t="s">
        <v>1471</v>
      </c>
    </row>
    <row r="106" spans="1:21" ht="26.25" x14ac:dyDescent="0.25">
      <c r="A106" s="451">
        <v>98</v>
      </c>
      <c r="B106" s="32" t="s">
        <v>739</v>
      </c>
      <c r="C106" s="33" t="s">
        <v>1454</v>
      </c>
      <c r="D106" s="33" t="s">
        <v>1571</v>
      </c>
      <c r="E106" s="33" t="str">
        <f t="shared" si="6"/>
        <v>ΔΗΜΟΣ ΠΑΡΓΑΣ</v>
      </c>
      <c r="F106" s="32"/>
      <c r="G106" s="33" t="s">
        <v>933</v>
      </c>
      <c r="H106" s="34" t="s">
        <v>1479</v>
      </c>
      <c r="I106" s="372">
        <v>5696966.5599999996</v>
      </c>
      <c r="J106" s="371"/>
      <c r="K106" s="371"/>
      <c r="L106" s="371"/>
      <c r="M106" s="371"/>
      <c r="N106" s="372">
        <v>5696966.5599999996</v>
      </c>
      <c r="O106" s="371"/>
      <c r="P106" s="371">
        <v>0</v>
      </c>
      <c r="Q106" s="371">
        <v>0</v>
      </c>
      <c r="R106" s="371"/>
      <c r="S106" s="371"/>
      <c r="T106" s="371">
        <f t="shared" si="5"/>
        <v>3987876.5919999992</v>
      </c>
      <c r="U106" s="31" t="s">
        <v>1471</v>
      </c>
    </row>
    <row r="107" spans="1:21" ht="26.25" x14ac:dyDescent="0.25">
      <c r="A107" s="451">
        <v>99</v>
      </c>
      <c r="B107" s="32" t="s">
        <v>739</v>
      </c>
      <c r="C107" s="33" t="s">
        <v>1454</v>
      </c>
      <c r="D107" s="33" t="s">
        <v>1572</v>
      </c>
      <c r="E107" s="33" t="str">
        <f t="shared" si="6"/>
        <v>ΔΗΜΟΣ ΖΑΓΟΡΙΟΥ</v>
      </c>
      <c r="F107" s="32"/>
      <c r="G107" s="33" t="s">
        <v>935</v>
      </c>
      <c r="H107" s="34" t="s">
        <v>1479</v>
      </c>
      <c r="I107" s="372">
        <v>447580.65</v>
      </c>
      <c r="J107" s="371"/>
      <c r="K107" s="371"/>
      <c r="L107" s="371"/>
      <c r="M107" s="371"/>
      <c r="N107" s="372">
        <v>447580.65</v>
      </c>
      <c r="O107" s="371"/>
      <c r="P107" s="371">
        <v>0</v>
      </c>
      <c r="Q107" s="371">
        <v>0</v>
      </c>
      <c r="R107" s="371"/>
      <c r="S107" s="371"/>
      <c r="T107" s="371">
        <f t="shared" si="5"/>
        <v>313306.45500000002</v>
      </c>
      <c r="U107" s="31" t="s">
        <v>1471</v>
      </c>
    </row>
    <row r="108" spans="1:21" ht="51.75" x14ac:dyDescent="0.25">
      <c r="A108" s="451">
        <v>100</v>
      </c>
      <c r="B108" s="32" t="s">
        <v>739</v>
      </c>
      <c r="C108" s="33" t="s">
        <v>1454</v>
      </c>
      <c r="D108" s="33" t="s">
        <v>1573</v>
      </c>
      <c r="E108" s="33" t="str">
        <f t="shared" si="6"/>
        <v>ΔΗΜΟΣ ΣΟΥΛΙΟΥ</v>
      </c>
      <c r="F108" s="32"/>
      <c r="G108" s="33" t="s">
        <v>937</v>
      </c>
      <c r="H108" s="34" t="s">
        <v>1479</v>
      </c>
      <c r="I108" s="372">
        <v>2307903.2199999997</v>
      </c>
      <c r="J108" s="371"/>
      <c r="K108" s="371"/>
      <c r="L108" s="371">
        <v>1307903.22</v>
      </c>
      <c r="M108" s="371"/>
      <c r="N108" s="371">
        <v>1000000</v>
      </c>
      <c r="O108" s="371"/>
      <c r="P108" s="371">
        <v>0</v>
      </c>
      <c r="Q108" s="371">
        <v>0</v>
      </c>
      <c r="R108" s="371"/>
      <c r="S108" s="371"/>
      <c r="T108" s="371">
        <f t="shared" si="5"/>
        <v>1615532.2539999997</v>
      </c>
      <c r="U108" s="31" t="s">
        <v>1471</v>
      </c>
    </row>
    <row r="109" spans="1:21" ht="26.25" x14ac:dyDescent="0.25">
      <c r="A109" s="451">
        <v>101</v>
      </c>
      <c r="B109" s="32" t="s">
        <v>739</v>
      </c>
      <c r="C109" s="33" t="s">
        <v>1454</v>
      </c>
      <c r="D109" s="33" t="s">
        <v>1574</v>
      </c>
      <c r="E109" s="33" t="str">
        <f t="shared" si="6"/>
        <v>ΔΗΜΟΣ ΦΙΛΙΑΤΩΝ</v>
      </c>
      <c r="F109" s="32"/>
      <c r="G109" s="33" t="s">
        <v>939</v>
      </c>
      <c r="H109" s="34" t="s">
        <v>1479</v>
      </c>
      <c r="I109" s="372">
        <v>1679000</v>
      </c>
      <c r="J109" s="371"/>
      <c r="K109" s="371"/>
      <c r="L109" s="371"/>
      <c r="M109" s="371"/>
      <c r="N109" s="372">
        <v>1679000</v>
      </c>
      <c r="O109" s="371"/>
      <c r="P109" s="371">
        <v>0</v>
      </c>
      <c r="Q109" s="371">
        <v>0</v>
      </c>
      <c r="R109" s="371"/>
      <c r="S109" s="371"/>
      <c r="T109" s="371">
        <f t="shared" si="5"/>
        <v>1175300</v>
      </c>
      <c r="U109" s="31" t="s">
        <v>1471</v>
      </c>
    </row>
    <row r="110" spans="1:21" ht="39" x14ac:dyDescent="0.25">
      <c r="A110" s="451">
        <v>102</v>
      </c>
      <c r="B110" s="32" t="s">
        <v>739</v>
      </c>
      <c r="C110" s="33" t="s">
        <v>1454</v>
      </c>
      <c r="D110" s="33" t="s">
        <v>1575</v>
      </c>
      <c r="E110" s="33" t="str">
        <f t="shared" si="6"/>
        <v>ΔΗΜΟΣ ΓΕΩΡΓΙΟΥ ΚΑΡΑΪΣΚΑΚΗ</v>
      </c>
      <c r="F110" s="32"/>
      <c r="G110" s="33" t="s">
        <v>941</v>
      </c>
      <c r="H110" s="34" t="s">
        <v>1479</v>
      </c>
      <c r="I110" s="372">
        <v>3599844</v>
      </c>
      <c r="J110" s="371"/>
      <c r="K110" s="371"/>
      <c r="L110" s="371"/>
      <c r="M110" s="371"/>
      <c r="N110" s="371"/>
      <c r="O110" s="372">
        <v>3599844</v>
      </c>
      <c r="P110" s="371">
        <v>0</v>
      </c>
      <c r="Q110" s="371">
        <v>0</v>
      </c>
      <c r="R110" s="371"/>
      <c r="S110" s="371"/>
      <c r="T110" s="371">
        <f t="shared" si="5"/>
        <v>2519890.7999999998</v>
      </c>
      <c r="U110" s="31" t="s">
        <v>1471</v>
      </c>
    </row>
    <row r="111" spans="1:21" ht="77.25" x14ac:dyDescent="0.25">
      <c r="A111" s="451">
        <v>103</v>
      </c>
      <c r="B111" s="32" t="s">
        <v>739</v>
      </c>
      <c r="C111" s="33" t="s">
        <v>1454</v>
      </c>
      <c r="D111" s="33" t="s">
        <v>1571</v>
      </c>
      <c r="E111" s="33" t="str">
        <f t="shared" si="6"/>
        <v>ΔΗΜΟΣ ΠΑΡΓΑΣ</v>
      </c>
      <c r="F111" s="32"/>
      <c r="G111" s="33" t="s">
        <v>942</v>
      </c>
      <c r="H111" s="34" t="s">
        <v>1479</v>
      </c>
      <c r="I111" s="372">
        <v>302531.48</v>
      </c>
      <c r="J111" s="371"/>
      <c r="K111" s="371"/>
      <c r="L111" s="371"/>
      <c r="M111" s="371"/>
      <c r="N111" s="371"/>
      <c r="O111" s="372">
        <v>302531.48</v>
      </c>
      <c r="P111" s="371">
        <v>0</v>
      </c>
      <c r="Q111" s="371">
        <v>0</v>
      </c>
      <c r="R111" s="371"/>
      <c r="S111" s="371"/>
      <c r="T111" s="371">
        <f t="shared" si="5"/>
        <v>211772.03599999996</v>
      </c>
      <c r="U111" s="31" t="s">
        <v>1471</v>
      </c>
    </row>
    <row r="112" spans="1:21" ht="26.25" x14ac:dyDescent="0.25">
      <c r="A112" s="451">
        <v>104</v>
      </c>
      <c r="B112" s="32" t="s">
        <v>739</v>
      </c>
      <c r="C112" s="33" t="s">
        <v>1454</v>
      </c>
      <c r="D112" s="33" t="s">
        <v>1576</v>
      </c>
      <c r="E112" s="33" t="str">
        <f t="shared" si="6"/>
        <v>ΔΗΜΟΣ ΚΟΝΙΤΣΑΣ</v>
      </c>
      <c r="F112" s="32"/>
      <c r="G112" s="33" t="s">
        <v>944</v>
      </c>
      <c r="H112" s="34" t="s">
        <v>1479</v>
      </c>
      <c r="I112" s="372">
        <v>2920000</v>
      </c>
      <c r="J112" s="371"/>
      <c r="K112" s="371"/>
      <c r="L112" s="371"/>
      <c r="M112" s="371"/>
      <c r="N112" s="372">
        <v>2920000</v>
      </c>
      <c r="O112" s="371"/>
      <c r="P112" s="371">
        <v>0</v>
      </c>
      <c r="Q112" s="371">
        <v>0</v>
      </c>
      <c r="R112" s="371"/>
      <c r="S112" s="371"/>
      <c r="T112" s="371">
        <f t="shared" si="5"/>
        <v>2043999.9999999998</v>
      </c>
      <c r="U112" s="31" t="s">
        <v>1471</v>
      </c>
    </row>
    <row r="113" spans="1:21" ht="26.25" x14ac:dyDescent="0.25">
      <c r="A113" s="451">
        <v>105</v>
      </c>
      <c r="B113" s="32" t="s">
        <v>739</v>
      </c>
      <c r="C113" s="33" t="s">
        <v>1457</v>
      </c>
      <c r="D113" s="33" t="s">
        <v>1494</v>
      </c>
      <c r="E113" s="33" t="str">
        <f t="shared" si="6"/>
        <v>Δ.Ε.Υ.Α ΤΡΙΚΑΛΩΝ</v>
      </c>
      <c r="F113" s="32"/>
      <c r="G113" s="33" t="s">
        <v>945</v>
      </c>
      <c r="H113" s="34" t="s">
        <v>1459</v>
      </c>
      <c r="I113" s="372">
        <v>12050000</v>
      </c>
      <c r="J113" s="371"/>
      <c r="K113" s="371"/>
      <c r="L113" s="371"/>
      <c r="M113" s="371"/>
      <c r="N113" s="371"/>
      <c r="O113" s="372">
        <v>12050000</v>
      </c>
      <c r="P113" s="371">
        <v>0</v>
      </c>
      <c r="Q113" s="371">
        <v>0</v>
      </c>
      <c r="R113" s="371"/>
      <c r="S113" s="371"/>
      <c r="T113" s="371">
        <f t="shared" si="5"/>
        <v>8435000</v>
      </c>
      <c r="U113" s="31" t="s">
        <v>1471</v>
      </c>
    </row>
    <row r="114" spans="1:21" ht="26.25" x14ac:dyDescent="0.25">
      <c r="A114" s="451">
        <v>106</v>
      </c>
      <c r="B114" s="32" t="s">
        <v>739</v>
      </c>
      <c r="C114" s="33" t="s">
        <v>1457</v>
      </c>
      <c r="D114" s="33" t="s">
        <v>1577</v>
      </c>
      <c r="E114" s="33" t="str">
        <f t="shared" si="6"/>
        <v>Δ.Ε.Υ.Α ΣΚΟΠΕΛΟΥ</v>
      </c>
      <c r="F114" s="32"/>
      <c r="G114" s="33" t="s">
        <v>947</v>
      </c>
      <c r="H114" s="34" t="s">
        <v>1459</v>
      </c>
      <c r="I114" s="372">
        <v>1215000</v>
      </c>
      <c r="J114" s="371"/>
      <c r="K114" s="371"/>
      <c r="L114" s="371"/>
      <c r="M114" s="371"/>
      <c r="N114" s="372">
        <v>1215000</v>
      </c>
      <c r="O114" s="371"/>
      <c r="P114" s="371">
        <v>0</v>
      </c>
      <c r="Q114" s="371">
        <v>0</v>
      </c>
      <c r="R114" s="371"/>
      <c r="S114" s="371"/>
      <c r="T114" s="371">
        <f t="shared" si="5"/>
        <v>850500</v>
      </c>
      <c r="U114" s="31" t="s">
        <v>1471</v>
      </c>
    </row>
    <row r="115" spans="1:21" ht="51.75" x14ac:dyDescent="0.25">
      <c r="A115" s="451">
        <v>107</v>
      </c>
      <c r="B115" s="32" t="s">
        <v>739</v>
      </c>
      <c r="C115" s="33" t="s">
        <v>1457</v>
      </c>
      <c r="D115" s="33" t="s">
        <v>1578</v>
      </c>
      <c r="E115" s="33" t="str">
        <f t="shared" si="6"/>
        <v>Δ.Ε.Υ.Α ΜΕΙΖΟΝΟΣ ΠΕΡΙΟΧΗΣ ΒΟΛΟΥ</v>
      </c>
      <c r="F115" s="32"/>
      <c r="G115" s="33" t="s">
        <v>949</v>
      </c>
      <c r="H115" s="34" t="s">
        <v>1459</v>
      </c>
      <c r="I115" s="372">
        <v>2634100</v>
      </c>
      <c r="J115" s="371"/>
      <c r="K115" s="371"/>
      <c r="L115" s="371"/>
      <c r="M115" s="371"/>
      <c r="N115" s="371"/>
      <c r="O115" s="372">
        <v>2634100</v>
      </c>
      <c r="P115" s="371">
        <v>0</v>
      </c>
      <c r="Q115" s="371">
        <v>0</v>
      </c>
      <c r="R115" s="371"/>
      <c r="S115" s="371"/>
      <c r="T115" s="371">
        <f t="shared" si="5"/>
        <v>1843869.9999999998</v>
      </c>
      <c r="U115" s="31" t="s">
        <v>1471</v>
      </c>
    </row>
    <row r="116" spans="1:21" ht="39" x14ac:dyDescent="0.25">
      <c r="A116" s="451">
        <v>108</v>
      </c>
      <c r="B116" s="32" t="s">
        <v>739</v>
      </c>
      <c r="C116" s="33" t="s">
        <v>1457</v>
      </c>
      <c r="D116" s="33" t="s">
        <v>1579</v>
      </c>
      <c r="E116" s="33" t="str">
        <f t="shared" si="6"/>
        <v>Δ.Ε.Υ.Α ΚΑΡΔΙΤΣΑΣ</v>
      </c>
      <c r="F116" s="32"/>
      <c r="G116" s="33" t="s">
        <v>951</v>
      </c>
      <c r="H116" s="34" t="s">
        <v>1459</v>
      </c>
      <c r="I116" s="372">
        <v>2600000</v>
      </c>
      <c r="J116" s="371"/>
      <c r="K116" s="371"/>
      <c r="L116" s="371"/>
      <c r="M116" s="371"/>
      <c r="N116" s="371"/>
      <c r="O116" s="372">
        <v>2600000</v>
      </c>
      <c r="P116" s="371">
        <v>0</v>
      </c>
      <c r="Q116" s="371">
        <v>0</v>
      </c>
      <c r="R116" s="371"/>
      <c r="S116" s="371"/>
      <c r="T116" s="371">
        <f t="shared" si="5"/>
        <v>1820000</v>
      </c>
      <c r="U116" s="31" t="s">
        <v>1471</v>
      </c>
    </row>
    <row r="117" spans="1:21" ht="39" x14ac:dyDescent="0.25">
      <c r="A117" s="451">
        <v>109</v>
      </c>
      <c r="B117" s="32" t="s">
        <v>739</v>
      </c>
      <c r="C117" s="33" t="s">
        <v>1457</v>
      </c>
      <c r="D117" s="33" t="s">
        <v>1580</v>
      </c>
      <c r="E117" s="33" t="str">
        <f t="shared" si="6"/>
        <v>Δ.Ε.Υ.Α ΣΟΦΑΔΩΝ</v>
      </c>
      <c r="F117" s="32"/>
      <c r="G117" s="33" t="s">
        <v>953</v>
      </c>
      <c r="H117" s="34" t="s">
        <v>1459</v>
      </c>
      <c r="I117" s="372">
        <v>553534.59</v>
      </c>
      <c r="J117" s="371"/>
      <c r="K117" s="371"/>
      <c r="L117" s="371"/>
      <c r="M117" s="371"/>
      <c r="N117" s="371"/>
      <c r="O117" s="372">
        <v>553534.59</v>
      </c>
      <c r="P117" s="371">
        <v>0</v>
      </c>
      <c r="Q117" s="371">
        <v>0</v>
      </c>
      <c r="R117" s="371"/>
      <c r="S117" s="371"/>
      <c r="T117" s="371">
        <f t="shared" si="5"/>
        <v>387474.21299999993</v>
      </c>
      <c r="U117" s="31" t="s">
        <v>1471</v>
      </c>
    </row>
    <row r="118" spans="1:21" ht="51.75" x14ac:dyDescent="0.25">
      <c r="A118" s="451">
        <v>110</v>
      </c>
      <c r="B118" s="32" t="s">
        <v>739</v>
      </c>
      <c r="C118" s="33" t="s">
        <v>1457</v>
      </c>
      <c r="D118" s="33" t="s">
        <v>1581</v>
      </c>
      <c r="E118" s="33" t="str">
        <f t="shared" si="6"/>
        <v>Δ.Ε.Υ.Α ΦΑΡΚΑΔΟΝΑΣ</v>
      </c>
      <c r="F118" s="32"/>
      <c r="G118" s="33" t="s">
        <v>955</v>
      </c>
      <c r="H118" s="34" t="s">
        <v>1459</v>
      </c>
      <c r="I118" s="372">
        <v>992470</v>
      </c>
      <c r="J118" s="371"/>
      <c r="K118" s="371"/>
      <c r="L118" s="371"/>
      <c r="M118" s="371"/>
      <c r="N118" s="371"/>
      <c r="O118" s="372">
        <v>992470</v>
      </c>
      <c r="P118" s="371">
        <v>0</v>
      </c>
      <c r="Q118" s="371">
        <v>0</v>
      </c>
      <c r="R118" s="371"/>
      <c r="S118" s="371"/>
      <c r="T118" s="371">
        <f t="shared" si="5"/>
        <v>694729</v>
      </c>
      <c r="U118" s="31" t="s">
        <v>1471</v>
      </c>
    </row>
    <row r="119" spans="1:21" ht="26.25" x14ac:dyDescent="0.25">
      <c r="A119" s="451">
        <v>111</v>
      </c>
      <c r="B119" s="32" t="s">
        <v>739</v>
      </c>
      <c r="C119" s="33" t="s">
        <v>1457</v>
      </c>
      <c r="D119" s="33" t="s">
        <v>1582</v>
      </c>
      <c r="E119" s="33" t="str">
        <f t="shared" si="6"/>
        <v>Δ.Ε.Υ.Α ΣΚΙΑΘΟΥ</v>
      </c>
      <c r="F119" s="32"/>
      <c r="G119" s="33" t="s">
        <v>957</v>
      </c>
      <c r="H119" s="34" t="s">
        <v>1459</v>
      </c>
      <c r="I119" s="372">
        <v>970000</v>
      </c>
      <c r="J119" s="371"/>
      <c r="K119" s="371"/>
      <c r="L119" s="371"/>
      <c r="M119" s="371"/>
      <c r="N119" s="372">
        <v>970000</v>
      </c>
      <c r="O119" s="371"/>
      <c r="P119" s="371">
        <v>0</v>
      </c>
      <c r="Q119" s="371">
        <v>0</v>
      </c>
      <c r="R119" s="371"/>
      <c r="S119" s="371"/>
      <c r="T119" s="371">
        <f t="shared" si="5"/>
        <v>679000</v>
      </c>
      <c r="U119" s="31" t="s">
        <v>1471</v>
      </c>
    </row>
    <row r="120" spans="1:21" ht="26.25" x14ac:dyDescent="0.25">
      <c r="A120" s="451">
        <v>112</v>
      </c>
      <c r="B120" s="32" t="s">
        <v>739</v>
      </c>
      <c r="C120" s="33" t="s">
        <v>1457</v>
      </c>
      <c r="D120" s="33" t="s">
        <v>1583</v>
      </c>
      <c r="E120" s="33" t="str">
        <f t="shared" si="6"/>
        <v>Δ.Ε.Υ.Α ΤΥΡΝΑΒΟΥ</v>
      </c>
      <c r="F120" s="32"/>
      <c r="G120" s="33" t="s">
        <v>959</v>
      </c>
      <c r="H120" s="34" t="s">
        <v>1459</v>
      </c>
      <c r="I120" s="372">
        <v>3000000</v>
      </c>
      <c r="J120" s="371"/>
      <c r="K120" s="371"/>
      <c r="L120" s="371"/>
      <c r="M120" s="371"/>
      <c r="N120" s="372">
        <v>3000000</v>
      </c>
      <c r="O120" s="371"/>
      <c r="P120" s="371">
        <v>0</v>
      </c>
      <c r="Q120" s="371">
        <v>0</v>
      </c>
      <c r="R120" s="371"/>
      <c r="S120" s="371"/>
      <c r="T120" s="371">
        <f t="shared" si="5"/>
        <v>2100000</v>
      </c>
      <c r="U120" s="31" t="s">
        <v>1471</v>
      </c>
    </row>
    <row r="121" spans="1:21" ht="26.25" x14ac:dyDescent="0.25">
      <c r="A121" s="451">
        <v>113</v>
      </c>
      <c r="B121" s="32" t="s">
        <v>739</v>
      </c>
      <c r="C121" s="33" t="s">
        <v>1454</v>
      </c>
      <c r="D121" s="33" t="s">
        <v>1584</v>
      </c>
      <c r="E121" s="33" t="str">
        <f t="shared" si="6"/>
        <v>ΔΗΜΟΣ ΠΗΝΕΙΟΥ</v>
      </c>
      <c r="F121" s="32"/>
      <c r="G121" s="33" t="s">
        <v>961</v>
      </c>
      <c r="H121" s="34" t="s">
        <v>1459</v>
      </c>
      <c r="I121" s="372">
        <v>1872149.67</v>
      </c>
      <c r="J121" s="371"/>
      <c r="K121" s="371"/>
      <c r="L121" s="371"/>
      <c r="M121" s="371"/>
      <c r="N121" s="372">
        <v>1872149.67</v>
      </c>
      <c r="O121" s="371"/>
      <c r="P121" s="371">
        <v>0</v>
      </c>
      <c r="Q121" s="371">
        <v>0</v>
      </c>
      <c r="R121" s="371"/>
      <c r="S121" s="371"/>
      <c r="T121" s="371">
        <f t="shared" si="5"/>
        <v>1310504.7689999999</v>
      </c>
      <c r="U121" s="31" t="s">
        <v>1471</v>
      </c>
    </row>
    <row r="122" spans="1:21" ht="26.25" x14ac:dyDescent="0.25">
      <c r="A122" s="451">
        <v>114</v>
      </c>
      <c r="B122" s="32" t="s">
        <v>739</v>
      </c>
      <c r="C122" s="33" t="s">
        <v>1457</v>
      </c>
      <c r="D122" s="33" t="s">
        <v>1585</v>
      </c>
      <c r="E122" s="33" t="str">
        <f t="shared" si="6"/>
        <v>Δ.Ε.Υ.Α ΜΟΥΖΑΚΙΟΥ</v>
      </c>
      <c r="F122" s="32"/>
      <c r="G122" s="33" t="s">
        <v>963</v>
      </c>
      <c r="H122" s="34" t="s">
        <v>1459</v>
      </c>
      <c r="I122" s="372">
        <v>2991935.48</v>
      </c>
      <c r="J122" s="371"/>
      <c r="K122" s="371"/>
      <c r="L122" s="371"/>
      <c r="M122" s="371"/>
      <c r="N122" s="372">
        <v>2991935.48</v>
      </c>
      <c r="O122" s="372"/>
      <c r="P122" s="371">
        <v>0</v>
      </c>
      <c r="Q122" s="371">
        <v>0</v>
      </c>
      <c r="R122" s="371"/>
      <c r="S122" s="371"/>
      <c r="T122" s="371">
        <f t="shared" si="5"/>
        <v>2094354.8359999999</v>
      </c>
      <c r="U122" s="31" t="s">
        <v>1471</v>
      </c>
    </row>
    <row r="123" spans="1:21" ht="39" x14ac:dyDescent="0.25">
      <c r="A123" s="451">
        <v>115</v>
      </c>
      <c r="B123" s="32" t="s">
        <v>739</v>
      </c>
      <c r="C123" s="33" t="s">
        <v>1457</v>
      </c>
      <c r="D123" s="33" t="s">
        <v>1586</v>
      </c>
      <c r="E123" s="33" t="str">
        <f t="shared" si="6"/>
        <v>Δ.Ε.Υ.Α ΡΗΓΑ ΦΕΡΑΙΟΥ</v>
      </c>
      <c r="F123" s="32"/>
      <c r="G123" s="33" t="s">
        <v>965</v>
      </c>
      <c r="H123" s="34" t="s">
        <v>1459</v>
      </c>
      <c r="I123" s="372">
        <v>3000000</v>
      </c>
      <c r="J123" s="371"/>
      <c r="K123" s="371"/>
      <c r="L123" s="371"/>
      <c r="M123" s="371"/>
      <c r="N123" s="371"/>
      <c r="O123" s="372">
        <v>3000000</v>
      </c>
      <c r="P123" s="371">
        <v>0</v>
      </c>
      <c r="Q123" s="371">
        <v>0</v>
      </c>
      <c r="R123" s="371"/>
      <c r="S123" s="371"/>
      <c r="T123" s="371">
        <f t="shared" si="5"/>
        <v>2100000</v>
      </c>
      <c r="U123" s="31" t="s">
        <v>1471</v>
      </c>
    </row>
    <row r="124" spans="1:21" ht="26.25" x14ac:dyDescent="0.25">
      <c r="A124" s="451">
        <v>116</v>
      </c>
      <c r="B124" s="32" t="s">
        <v>739</v>
      </c>
      <c r="C124" s="33" t="s">
        <v>1457</v>
      </c>
      <c r="D124" s="33" t="s">
        <v>1587</v>
      </c>
      <c r="E124" s="33" t="str">
        <f t="shared" si="6"/>
        <v>Δ.Ε.Υ.Α ΕΛΑΣΣΟΝΑΣ</v>
      </c>
      <c r="F124" s="32"/>
      <c r="G124" s="33" t="s">
        <v>967</v>
      </c>
      <c r="H124" s="34" t="s">
        <v>1459</v>
      </c>
      <c r="I124" s="372">
        <v>3000000</v>
      </c>
      <c r="J124" s="371"/>
      <c r="K124" s="371"/>
      <c r="L124" s="371"/>
      <c r="M124" s="371"/>
      <c r="N124" s="372">
        <v>3000000</v>
      </c>
      <c r="O124" s="371"/>
      <c r="P124" s="371">
        <v>0</v>
      </c>
      <c r="Q124" s="371">
        <v>0</v>
      </c>
      <c r="R124" s="371"/>
      <c r="S124" s="371"/>
      <c r="T124" s="371">
        <f t="shared" si="5"/>
        <v>2100000</v>
      </c>
      <c r="U124" s="31" t="s">
        <v>1471</v>
      </c>
    </row>
    <row r="125" spans="1:21" ht="39" x14ac:dyDescent="0.25">
      <c r="A125" s="451">
        <v>117</v>
      </c>
      <c r="B125" s="32" t="s">
        <v>739</v>
      </c>
      <c r="C125" s="33" t="s">
        <v>1454</v>
      </c>
      <c r="D125" s="33" t="s">
        <v>1588</v>
      </c>
      <c r="E125" s="33" t="str">
        <f t="shared" si="6"/>
        <v>ΔΗΜΟΣ ΝΟΤΙΟΥ ΠΗΛΙΟΥ</v>
      </c>
      <c r="F125" s="32"/>
      <c r="G125" s="33" t="s">
        <v>969</v>
      </c>
      <c r="H125" s="34" t="s">
        <v>1459</v>
      </c>
      <c r="I125" s="372">
        <v>3626376</v>
      </c>
      <c r="J125" s="371"/>
      <c r="K125" s="371"/>
      <c r="L125" s="372">
        <v>3626376</v>
      </c>
      <c r="M125" s="371"/>
      <c r="N125" s="371"/>
      <c r="O125" s="371"/>
      <c r="P125" s="371">
        <v>0</v>
      </c>
      <c r="Q125" s="371">
        <v>0</v>
      </c>
      <c r="R125" s="371"/>
      <c r="S125" s="371"/>
      <c r="T125" s="371">
        <f t="shared" si="5"/>
        <v>2538463.1999999997</v>
      </c>
      <c r="U125" s="31" t="s">
        <v>1471</v>
      </c>
    </row>
    <row r="126" spans="1:21" ht="51.75" x14ac:dyDescent="0.25">
      <c r="A126" s="451">
        <v>118</v>
      </c>
      <c r="B126" s="32" t="s">
        <v>739</v>
      </c>
      <c r="C126" s="33" t="s">
        <v>1457</v>
      </c>
      <c r="D126" s="33" t="s">
        <v>1589</v>
      </c>
      <c r="E126" s="33" t="str">
        <f t="shared" si="6"/>
        <v>Δ.Ε.Υ.Α ΑΛΜΥΡΟΥ</v>
      </c>
      <c r="F126" s="32"/>
      <c r="G126" s="33" t="s">
        <v>971</v>
      </c>
      <c r="H126" s="34" t="s">
        <v>1459</v>
      </c>
      <c r="I126" s="372">
        <v>3000000</v>
      </c>
      <c r="J126" s="371"/>
      <c r="K126" s="371"/>
      <c r="L126" s="372">
        <v>3000000</v>
      </c>
      <c r="M126" s="371"/>
      <c r="N126" s="371"/>
      <c r="O126" s="371"/>
      <c r="P126" s="371">
        <v>0</v>
      </c>
      <c r="Q126" s="371">
        <v>0</v>
      </c>
      <c r="R126" s="371"/>
      <c r="S126" s="371"/>
      <c r="T126" s="371">
        <f t="shared" si="5"/>
        <v>2100000</v>
      </c>
      <c r="U126" s="31" t="s">
        <v>1471</v>
      </c>
    </row>
    <row r="127" spans="1:21" ht="26.25" x14ac:dyDescent="0.25">
      <c r="A127" s="451">
        <v>119</v>
      </c>
      <c r="B127" s="32" t="s">
        <v>739</v>
      </c>
      <c r="C127" s="33" t="s">
        <v>1454</v>
      </c>
      <c r="D127" s="33" t="s">
        <v>1590</v>
      </c>
      <c r="E127" s="33" t="str">
        <f t="shared" si="6"/>
        <v>ΔΗΜΟΣ ΑΛΟΝΝΗΣΟΥ</v>
      </c>
      <c r="F127" s="32"/>
      <c r="G127" s="33" t="s">
        <v>973</v>
      </c>
      <c r="H127" s="34" t="s">
        <v>1459</v>
      </c>
      <c r="I127" s="372">
        <v>2661290.3199999998</v>
      </c>
      <c r="J127" s="371"/>
      <c r="K127" s="371"/>
      <c r="L127" s="371"/>
      <c r="M127" s="371"/>
      <c r="N127" s="372">
        <v>2661290.3199999998</v>
      </c>
      <c r="O127" s="371"/>
      <c r="P127" s="371">
        <v>0</v>
      </c>
      <c r="Q127" s="371">
        <v>0</v>
      </c>
      <c r="R127" s="371"/>
      <c r="S127" s="371"/>
      <c r="T127" s="371">
        <f t="shared" si="5"/>
        <v>1862903.2239999997</v>
      </c>
      <c r="U127" s="31" t="s">
        <v>1471</v>
      </c>
    </row>
    <row r="128" spans="1:21" ht="77.25" x14ac:dyDescent="0.25">
      <c r="A128" s="451">
        <v>120</v>
      </c>
      <c r="B128" s="32" t="s">
        <v>739</v>
      </c>
      <c r="C128" s="33" t="s">
        <v>1457</v>
      </c>
      <c r="D128" s="33" t="s">
        <v>1591</v>
      </c>
      <c r="E128" s="33" t="str">
        <f t="shared" si="6"/>
        <v>Δ.Ε.Υ.Α ΠΑΛΑΜΑ</v>
      </c>
      <c r="F128" s="32"/>
      <c r="G128" s="33" t="s">
        <v>975</v>
      </c>
      <c r="H128" s="34" t="s">
        <v>1459</v>
      </c>
      <c r="I128" s="372">
        <v>1123000</v>
      </c>
      <c r="J128" s="371"/>
      <c r="K128" s="371"/>
      <c r="L128" s="371"/>
      <c r="M128" s="371"/>
      <c r="N128" s="371"/>
      <c r="O128" s="372">
        <v>1123000</v>
      </c>
      <c r="P128" s="371">
        <v>0</v>
      </c>
      <c r="Q128" s="371">
        <v>0</v>
      </c>
      <c r="R128" s="371"/>
      <c r="S128" s="371"/>
      <c r="T128" s="371">
        <f t="shared" si="5"/>
        <v>786100</v>
      </c>
      <c r="U128" s="31" t="s">
        <v>1471</v>
      </c>
    </row>
    <row r="129" spans="1:21" ht="26.25" x14ac:dyDescent="0.25">
      <c r="A129" s="451">
        <v>121</v>
      </c>
      <c r="B129" s="32" t="s">
        <v>739</v>
      </c>
      <c r="C129" s="33" t="s">
        <v>1457</v>
      </c>
      <c r="D129" s="33" t="s">
        <v>1592</v>
      </c>
      <c r="E129" s="33" t="str">
        <f t="shared" si="6"/>
        <v>Δ.Ε.Υ.Α ΤΕΜΠΩΝ</v>
      </c>
      <c r="F129" s="32"/>
      <c r="G129" s="33" t="s">
        <v>977</v>
      </c>
      <c r="H129" s="34" t="s">
        <v>1459</v>
      </c>
      <c r="I129" s="372">
        <v>3000000</v>
      </c>
      <c r="J129" s="371"/>
      <c r="K129" s="371"/>
      <c r="L129" s="371"/>
      <c r="M129" s="371"/>
      <c r="N129" s="372">
        <v>3000000</v>
      </c>
      <c r="O129" s="371"/>
      <c r="P129" s="371">
        <v>0</v>
      </c>
      <c r="Q129" s="371">
        <v>0</v>
      </c>
      <c r="R129" s="371"/>
      <c r="S129" s="371"/>
      <c r="T129" s="371">
        <f t="shared" si="5"/>
        <v>2100000</v>
      </c>
      <c r="U129" s="31" t="s">
        <v>1471</v>
      </c>
    </row>
    <row r="130" spans="1:21" ht="26.25" x14ac:dyDescent="0.25">
      <c r="A130" s="451">
        <v>122</v>
      </c>
      <c r="B130" s="32" t="s">
        <v>739</v>
      </c>
      <c r="C130" s="33" t="s">
        <v>1454</v>
      </c>
      <c r="D130" s="33" t="s">
        <v>1593</v>
      </c>
      <c r="E130" s="33" t="str">
        <f t="shared" si="6"/>
        <v>ΔΗΜΟΣ ΖΑΓΟΡΑΣ-ΜΟΥΡΕΣΙΟΥ</v>
      </c>
      <c r="F130" s="32"/>
      <c r="G130" s="33" t="s">
        <v>979</v>
      </c>
      <c r="H130" s="34" t="s">
        <v>1459</v>
      </c>
      <c r="I130" s="372">
        <v>2101613.27</v>
      </c>
      <c r="J130" s="371"/>
      <c r="K130" s="371"/>
      <c r="L130" s="371"/>
      <c r="M130" s="371"/>
      <c r="N130" s="372">
        <v>2101613.27</v>
      </c>
      <c r="O130" s="371"/>
      <c r="P130" s="371">
        <v>0</v>
      </c>
      <c r="Q130" s="371">
        <v>0</v>
      </c>
      <c r="R130" s="371"/>
      <c r="S130" s="371"/>
      <c r="T130" s="371">
        <f t="shared" si="5"/>
        <v>1471129.2889999999</v>
      </c>
      <c r="U130" s="31" t="s">
        <v>1471</v>
      </c>
    </row>
    <row r="131" spans="1:21" ht="26.25" x14ac:dyDescent="0.25">
      <c r="A131" s="451">
        <v>123</v>
      </c>
      <c r="B131" s="32" t="s">
        <v>739</v>
      </c>
      <c r="C131" s="33" t="s">
        <v>1457</v>
      </c>
      <c r="D131" s="33" t="s">
        <v>1594</v>
      </c>
      <c r="E131" s="33" t="str">
        <f t="shared" si="6"/>
        <v>Δ.Ε.Υ.Α ΖΑΚΥΝΘΙΩΝ</v>
      </c>
      <c r="F131" s="32"/>
      <c r="G131" s="33" t="s">
        <v>981</v>
      </c>
      <c r="H131" s="34" t="s">
        <v>1595</v>
      </c>
      <c r="I131" s="372">
        <v>390500</v>
      </c>
      <c r="J131" s="371"/>
      <c r="K131" s="371"/>
      <c r="L131" s="372">
        <v>390500</v>
      </c>
      <c r="M131" s="371"/>
      <c r="N131" s="371"/>
      <c r="O131" s="371"/>
      <c r="P131" s="371">
        <v>0</v>
      </c>
      <c r="Q131" s="371">
        <v>0</v>
      </c>
      <c r="R131" s="371"/>
      <c r="S131" s="371"/>
      <c r="T131" s="371">
        <f t="shared" ref="T131:T194" si="7">I131*0.7</f>
        <v>273350</v>
      </c>
      <c r="U131" s="31" t="s">
        <v>1471</v>
      </c>
    </row>
    <row r="132" spans="1:21" ht="26.25" x14ac:dyDescent="0.25">
      <c r="A132" s="451">
        <v>124</v>
      </c>
      <c r="B132" s="32" t="s">
        <v>739</v>
      </c>
      <c r="C132" s="33" t="s">
        <v>1454</v>
      </c>
      <c r="D132" s="33" t="s">
        <v>1596</v>
      </c>
      <c r="E132" s="33" t="str">
        <f t="shared" si="6"/>
        <v>ΔΗΜΟΣ ΛΕΥΚΑΔΑΣ</v>
      </c>
      <c r="F132" s="32"/>
      <c r="G132" s="33" t="s">
        <v>983</v>
      </c>
      <c r="H132" s="34" t="s">
        <v>1595</v>
      </c>
      <c r="I132" s="372">
        <v>1892000</v>
      </c>
      <c r="J132" s="371"/>
      <c r="K132" s="371"/>
      <c r="L132" s="371"/>
      <c r="M132" s="371"/>
      <c r="N132" s="371"/>
      <c r="O132" s="372">
        <v>1892000</v>
      </c>
      <c r="P132" s="371">
        <v>0</v>
      </c>
      <c r="Q132" s="371">
        <v>0</v>
      </c>
      <c r="R132" s="371"/>
      <c r="S132" s="371"/>
      <c r="T132" s="371">
        <f t="shared" si="7"/>
        <v>1324400</v>
      </c>
      <c r="U132" s="31" t="s">
        <v>1471</v>
      </c>
    </row>
    <row r="133" spans="1:21" ht="26.25" x14ac:dyDescent="0.25">
      <c r="A133" s="451">
        <v>125</v>
      </c>
      <c r="B133" s="32" t="s">
        <v>739</v>
      </c>
      <c r="C133" s="33" t="s">
        <v>1457</v>
      </c>
      <c r="D133" s="33" t="s">
        <v>1597</v>
      </c>
      <c r="E133" s="33" t="str">
        <f t="shared" si="6"/>
        <v>Δ.Ε.Υ.Α ΚΕΡΚΥΡΑΣ</v>
      </c>
      <c r="F133" s="32"/>
      <c r="G133" s="33" t="s">
        <v>985</v>
      </c>
      <c r="H133" s="34" t="s">
        <v>1595</v>
      </c>
      <c r="I133" s="372">
        <v>1782655.29</v>
      </c>
      <c r="J133" s="371"/>
      <c r="K133" s="371"/>
      <c r="L133" s="371"/>
      <c r="M133" s="371"/>
      <c r="N133" s="371"/>
      <c r="O133" s="372">
        <v>1782655.29</v>
      </c>
      <c r="P133" s="371">
        <v>0</v>
      </c>
      <c r="Q133" s="371">
        <v>0</v>
      </c>
      <c r="R133" s="371"/>
      <c r="S133" s="371"/>
      <c r="T133" s="371">
        <f t="shared" si="7"/>
        <v>1247858.703</v>
      </c>
      <c r="U133" s="31" t="s">
        <v>1471</v>
      </c>
    </row>
    <row r="134" spans="1:21" ht="26.25" x14ac:dyDescent="0.25">
      <c r="A134" s="451">
        <v>126</v>
      </c>
      <c r="B134" s="32" t="s">
        <v>739</v>
      </c>
      <c r="C134" s="33" t="s">
        <v>1457</v>
      </c>
      <c r="D134" s="33" t="s">
        <v>1598</v>
      </c>
      <c r="E134" s="33" t="str">
        <f t="shared" si="6"/>
        <v>Δ.Ε.Υ.Α ΚΙΛΚΙΣ</v>
      </c>
      <c r="F134" s="32"/>
      <c r="G134" s="33" t="s">
        <v>987</v>
      </c>
      <c r="H134" s="34" t="s">
        <v>1497</v>
      </c>
      <c r="I134" s="372">
        <v>24862500</v>
      </c>
      <c r="J134" s="371"/>
      <c r="K134" s="371"/>
      <c r="L134" s="372">
        <v>24862500</v>
      </c>
      <c r="M134" s="371"/>
      <c r="N134" s="371"/>
      <c r="O134" s="371"/>
      <c r="P134" s="371">
        <v>0</v>
      </c>
      <c r="Q134" s="371">
        <v>0</v>
      </c>
      <c r="R134" s="371"/>
      <c r="S134" s="371"/>
      <c r="T134" s="371">
        <f t="shared" si="7"/>
        <v>17403750</v>
      </c>
      <c r="U134" s="31" t="s">
        <v>1471</v>
      </c>
    </row>
    <row r="135" spans="1:21" ht="26.25" x14ac:dyDescent="0.25">
      <c r="A135" s="451">
        <v>127</v>
      </c>
      <c r="B135" s="32" t="s">
        <v>739</v>
      </c>
      <c r="C135" s="33" t="s">
        <v>1457</v>
      </c>
      <c r="D135" s="33" t="s">
        <v>1599</v>
      </c>
      <c r="E135" s="33" t="str">
        <f t="shared" si="6"/>
        <v>Δ.Ε.Υ.Α ΧΑΛΚΗΔΟΝΟΣ</v>
      </c>
      <c r="F135" s="32"/>
      <c r="G135" s="33" t="s">
        <v>989</v>
      </c>
      <c r="H135" s="34" t="s">
        <v>1497</v>
      </c>
      <c r="I135" s="372">
        <v>2972024.97</v>
      </c>
      <c r="J135" s="371"/>
      <c r="K135" s="371"/>
      <c r="L135" s="371"/>
      <c r="M135" s="371"/>
      <c r="N135" s="372">
        <v>2972024.97</v>
      </c>
      <c r="O135" s="371"/>
      <c r="P135" s="371">
        <v>0</v>
      </c>
      <c r="Q135" s="371">
        <v>0</v>
      </c>
      <c r="R135" s="371"/>
      <c r="S135" s="371"/>
      <c r="T135" s="371">
        <f t="shared" si="7"/>
        <v>2080417.4790000001</v>
      </c>
      <c r="U135" s="31" t="s">
        <v>1471</v>
      </c>
    </row>
    <row r="136" spans="1:21" ht="39" x14ac:dyDescent="0.25">
      <c r="A136" s="451">
        <v>128</v>
      </c>
      <c r="B136" s="32" t="s">
        <v>739</v>
      </c>
      <c r="C136" s="33" t="s">
        <v>1457</v>
      </c>
      <c r="D136" s="33" t="s">
        <v>1600</v>
      </c>
      <c r="E136" s="33" t="str">
        <f t="shared" si="6"/>
        <v>Δ.Ε.Υ.Α ΩΡΑΙΟΚΑΣΤΡΟΥ</v>
      </c>
      <c r="F136" s="32"/>
      <c r="G136" s="33" t="s">
        <v>991</v>
      </c>
      <c r="H136" s="34" t="s">
        <v>1497</v>
      </c>
      <c r="I136" s="372">
        <v>2950000</v>
      </c>
      <c r="J136" s="371"/>
      <c r="K136" s="371"/>
      <c r="L136" s="371"/>
      <c r="M136" s="371"/>
      <c r="N136" s="372">
        <v>2950000</v>
      </c>
      <c r="O136" s="371"/>
      <c r="P136" s="371">
        <v>0</v>
      </c>
      <c r="Q136" s="371">
        <v>0</v>
      </c>
      <c r="R136" s="371"/>
      <c r="S136" s="371"/>
      <c r="T136" s="371">
        <f t="shared" si="7"/>
        <v>2064999.9999999998</v>
      </c>
      <c r="U136" s="31" t="s">
        <v>1471</v>
      </c>
    </row>
    <row r="137" spans="1:21" ht="26.25" x14ac:dyDescent="0.25">
      <c r="A137" s="451">
        <v>129</v>
      </c>
      <c r="B137" s="32" t="s">
        <v>739</v>
      </c>
      <c r="C137" s="33" t="s">
        <v>1457</v>
      </c>
      <c r="D137" s="33" t="s">
        <v>1601</v>
      </c>
      <c r="E137" s="33" t="str">
        <f t="shared" si="6"/>
        <v>Δ.Ε.Υ.Α ΕΔΕΣΣΑΣ</v>
      </c>
      <c r="F137" s="32"/>
      <c r="G137" s="33" t="s">
        <v>993</v>
      </c>
      <c r="H137" s="34" t="s">
        <v>1497</v>
      </c>
      <c r="I137" s="372">
        <v>394308.94</v>
      </c>
      <c r="J137" s="371"/>
      <c r="K137" s="371"/>
      <c r="L137" s="372">
        <v>394308.94</v>
      </c>
      <c r="M137" s="371"/>
      <c r="N137" s="371"/>
      <c r="O137" s="371"/>
      <c r="P137" s="371">
        <v>0</v>
      </c>
      <c r="Q137" s="371">
        <v>0</v>
      </c>
      <c r="R137" s="371"/>
      <c r="S137" s="371"/>
      <c r="T137" s="371">
        <f t="shared" si="7"/>
        <v>276016.25799999997</v>
      </c>
      <c r="U137" s="31" t="s">
        <v>1471</v>
      </c>
    </row>
    <row r="138" spans="1:21" ht="26.25" x14ac:dyDescent="0.25">
      <c r="A138" s="451">
        <v>130</v>
      </c>
      <c r="B138" s="32" t="s">
        <v>739</v>
      </c>
      <c r="C138" s="33" t="s">
        <v>1454</v>
      </c>
      <c r="D138" s="33" t="s">
        <v>1602</v>
      </c>
      <c r="E138" s="33" t="str">
        <f t="shared" si="6"/>
        <v>ΔΗΜΟΣ ΠΟΛΥΓΥΡΟΥ</v>
      </c>
      <c r="F138" s="32"/>
      <c r="G138" s="33" t="s">
        <v>995</v>
      </c>
      <c r="H138" s="34" t="s">
        <v>1497</v>
      </c>
      <c r="I138" s="372">
        <v>2902793.55</v>
      </c>
      <c r="J138" s="371"/>
      <c r="K138" s="371"/>
      <c r="L138" s="371"/>
      <c r="M138" s="371"/>
      <c r="N138" s="372">
        <v>2902793.55</v>
      </c>
      <c r="O138" s="371"/>
      <c r="P138" s="371">
        <v>0</v>
      </c>
      <c r="Q138" s="371">
        <v>0</v>
      </c>
      <c r="R138" s="371"/>
      <c r="S138" s="371"/>
      <c r="T138" s="371">
        <f t="shared" si="7"/>
        <v>2031955.4849999996</v>
      </c>
      <c r="U138" s="31" t="s">
        <v>1471</v>
      </c>
    </row>
    <row r="139" spans="1:21" ht="26.25" x14ac:dyDescent="0.25">
      <c r="A139" s="451">
        <v>131</v>
      </c>
      <c r="B139" s="32" t="s">
        <v>739</v>
      </c>
      <c r="C139" s="33" t="s">
        <v>1457</v>
      </c>
      <c r="D139" s="33" t="s">
        <v>1598</v>
      </c>
      <c r="E139" s="33" t="str">
        <f t="shared" si="6"/>
        <v>Δ.Ε.Υ.Α ΚΙΛΚΙΣ</v>
      </c>
      <c r="F139" s="32"/>
      <c r="G139" s="33" t="s">
        <v>996</v>
      </c>
      <c r="H139" s="34" t="s">
        <v>1497</v>
      </c>
      <c r="I139" s="372">
        <v>3000000</v>
      </c>
      <c r="J139" s="371"/>
      <c r="K139" s="371"/>
      <c r="L139" s="371"/>
      <c r="M139" s="372">
        <v>3000000</v>
      </c>
      <c r="N139" s="371"/>
      <c r="O139" s="371"/>
      <c r="P139" s="371">
        <v>0</v>
      </c>
      <c r="Q139" s="371">
        <v>0</v>
      </c>
      <c r="R139" s="371"/>
      <c r="S139" s="371"/>
      <c r="T139" s="371">
        <f t="shared" si="7"/>
        <v>2100000</v>
      </c>
      <c r="U139" s="31" t="s">
        <v>1471</v>
      </c>
    </row>
    <row r="140" spans="1:21" ht="26.25" x14ac:dyDescent="0.25">
      <c r="A140" s="451">
        <v>132</v>
      </c>
      <c r="B140" s="32" t="s">
        <v>739</v>
      </c>
      <c r="C140" s="33" t="s">
        <v>1457</v>
      </c>
      <c r="D140" s="33" t="s">
        <v>1603</v>
      </c>
      <c r="E140" s="33" t="str">
        <f t="shared" si="6"/>
        <v>Δ.Ε.Υ.Α ΑΒΔΗΡΩΝ (Βιστωνίδος)</v>
      </c>
      <c r="F140" s="32"/>
      <c r="G140" s="33" t="s">
        <v>998</v>
      </c>
      <c r="H140" s="34" t="s">
        <v>1497</v>
      </c>
      <c r="I140" s="372">
        <v>2741935.48</v>
      </c>
      <c r="J140" s="371"/>
      <c r="K140" s="371"/>
      <c r="L140" s="371"/>
      <c r="M140" s="371"/>
      <c r="N140" s="372">
        <v>2741935.48</v>
      </c>
      <c r="O140" s="371"/>
      <c r="P140" s="371">
        <v>0</v>
      </c>
      <c r="Q140" s="371">
        <v>0</v>
      </c>
      <c r="R140" s="371"/>
      <c r="S140" s="371"/>
      <c r="T140" s="371">
        <f t="shared" si="7"/>
        <v>1919354.8359999999</v>
      </c>
      <c r="U140" s="31" t="s">
        <v>1471</v>
      </c>
    </row>
    <row r="141" spans="1:21" ht="51.75" x14ac:dyDescent="0.25">
      <c r="A141" s="451">
        <v>133</v>
      </c>
      <c r="B141" s="32" t="s">
        <v>739</v>
      </c>
      <c r="C141" s="33" t="s">
        <v>1457</v>
      </c>
      <c r="D141" s="33" t="s">
        <v>1604</v>
      </c>
      <c r="E141" s="33" t="str">
        <f t="shared" si="6"/>
        <v>Δ.Ε.Υ.Α ΛΑΓΚΑΔΑ</v>
      </c>
      <c r="F141" s="32"/>
      <c r="G141" s="33" t="s">
        <v>1000</v>
      </c>
      <c r="H141" s="34" t="s">
        <v>1497</v>
      </c>
      <c r="I141" s="372">
        <v>1362005</v>
      </c>
      <c r="J141" s="371"/>
      <c r="K141" s="371"/>
      <c r="L141" s="371"/>
      <c r="M141" s="371"/>
      <c r="N141" s="371"/>
      <c r="O141" s="372">
        <v>1362005</v>
      </c>
      <c r="P141" s="371">
        <v>0</v>
      </c>
      <c r="Q141" s="371">
        <v>0</v>
      </c>
      <c r="R141" s="371"/>
      <c r="S141" s="371"/>
      <c r="T141" s="371">
        <f t="shared" si="7"/>
        <v>953403.49999999988</v>
      </c>
      <c r="U141" s="31" t="s">
        <v>1471</v>
      </c>
    </row>
    <row r="142" spans="1:21" ht="26.25" x14ac:dyDescent="0.25">
      <c r="A142" s="451">
        <v>134</v>
      </c>
      <c r="B142" s="32" t="s">
        <v>739</v>
      </c>
      <c r="C142" s="33" t="s">
        <v>1454</v>
      </c>
      <c r="D142" s="33" t="s">
        <v>1605</v>
      </c>
      <c r="E142" s="33" t="str">
        <f t="shared" ref="E142:E205" si="8">C142&amp; " "&amp;D142</f>
        <v>ΔΗΜΟΣ ΚΑΣΣΑΝΔΡΑΣ</v>
      </c>
      <c r="F142" s="32"/>
      <c r="G142" s="33" t="s">
        <v>1002</v>
      </c>
      <c r="H142" s="34" t="s">
        <v>1497</v>
      </c>
      <c r="I142" s="372">
        <v>3000000</v>
      </c>
      <c r="J142" s="371"/>
      <c r="K142" s="371"/>
      <c r="L142" s="371"/>
      <c r="M142" s="371"/>
      <c r="N142" s="372">
        <v>3000000</v>
      </c>
      <c r="O142" s="371"/>
      <c r="P142" s="371">
        <v>0</v>
      </c>
      <c r="Q142" s="371">
        <v>0</v>
      </c>
      <c r="R142" s="371"/>
      <c r="S142" s="371"/>
      <c r="T142" s="371">
        <f t="shared" si="7"/>
        <v>2100000</v>
      </c>
      <c r="U142" s="31" t="s">
        <v>1471</v>
      </c>
    </row>
    <row r="143" spans="1:21" ht="26.25" x14ac:dyDescent="0.25">
      <c r="A143" s="451">
        <v>135</v>
      </c>
      <c r="B143" s="32" t="s">
        <v>739</v>
      </c>
      <c r="C143" s="33" t="s">
        <v>1454</v>
      </c>
      <c r="D143" s="33" t="s">
        <v>1606</v>
      </c>
      <c r="E143" s="33" t="str">
        <f t="shared" si="8"/>
        <v>ΔΗΜΟΣ ΝΕΑΣ ΖΙΧΝΗΣ</v>
      </c>
      <c r="F143" s="32"/>
      <c r="G143" s="33" t="s">
        <v>1004</v>
      </c>
      <c r="H143" s="34" t="s">
        <v>1466</v>
      </c>
      <c r="I143" s="372">
        <v>2258712.5499999998</v>
      </c>
      <c r="J143" s="371"/>
      <c r="K143" s="371"/>
      <c r="L143" s="371"/>
      <c r="M143" s="371"/>
      <c r="N143" s="371"/>
      <c r="O143" s="372">
        <v>2258712.5499999998</v>
      </c>
      <c r="P143" s="371">
        <v>0</v>
      </c>
      <c r="Q143" s="371">
        <v>0</v>
      </c>
      <c r="R143" s="371"/>
      <c r="S143" s="371"/>
      <c r="T143" s="371">
        <f t="shared" si="7"/>
        <v>1581098.7849999997</v>
      </c>
      <c r="U143" s="31" t="s">
        <v>1471</v>
      </c>
    </row>
    <row r="144" spans="1:21" ht="26.25" x14ac:dyDescent="0.25">
      <c r="A144" s="451">
        <v>136</v>
      </c>
      <c r="B144" s="32" t="s">
        <v>739</v>
      </c>
      <c r="C144" s="33" t="s">
        <v>1454</v>
      </c>
      <c r="D144" s="33" t="s">
        <v>1607</v>
      </c>
      <c r="E144" s="33" t="str">
        <f t="shared" si="8"/>
        <v>ΔΗΜΟΣ ΑΜΦΙΠΟΛΗΣ</v>
      </c>
      <c r="F144" s="32"/>
      <c r="G144" s="33" t="s">
        <v>1006</v>
      </c>
      <c r="H144" s="34" t="s">
        <v>1466</v>
      </c>
      <c r="I144" s="372">
        <v>1269796.99</v>
      </c>
      <c r="J144" s="371"/>
      <c r="K144" s="371"/>
      <c r="L144" s="372">
        <v>1269796.99</v>
      </c>
      <c r="M144" s="371"/>
      <c r="N144" s="371"/>
      <c r="O144" s="371"/>
      <c r="P144" s="371">
        <v>0</v>
      </c>
      <c r="Q144" s="371">
        <v>0</v>
      </c>
      <c r="R144" s="371"/>
      <c r="S144" s="371"/>
      <c r="T144" s="371">
        <f t="shared" si="7"/>
        <v>888857.89299999992</v>
      </c>
      <c r="U144" s="31" t="s">
        <v>1471</v>
      </c>
    </row>
    <row r="145" spans="1:21" ht="26.25" x14ac:dyDescent="0.25">
      <c r="A145" s="451">
        <v>137</v>
      </c>
      <c r="B145" s="32" t="s">
        <v>739</v>
      </c>
      <c r="C145" s="33" t="s">
        <v>1457</v>
      </c>
      <c r="D145" s="33" t="s">
        <v>1608</v>
      </c>
      <c r="E145" s="33" t="str">
        <f t="shared" si="8"/>
        <v>Δ.Ε.Υ.Α ΑΛΜΩΠΙΑΣ</v>
      </c>
      <c r="F145" s="32"/>
      <c r="G145" s="33" t="s">
        <v>1008</v>
      </c>
      <c r="H145" s="34" t="s">
        <v>1466</v>
      </c>
      <c r="I145" s="372">
        <v>2707926.18</v>
      </c>
      <c r="J145" s="371"/>
      <c r="K145" s="371"/>
      <c r="L145" s="371"/>
      <c r="M145" s="371"/>
      <c r="N145" s="372">
        <v>2707926.18</v>
      </c>
      <c r="O145" s="371"/>
      <c r="P145" s="371">
        <v>0</v>
      </c>
      <c r="Q145" s="371">
        <v>0</v>
      </c>
      <c r="R145" s="371"/>
      <c r="S145" s="371"/>
      <c r="T145" s="371">
        <f t="shared" si="7"/>
        <v>1895548.3259999999</v>
      </c>
      <c r="U145" s="31" t="s">
        <v>1471</v>
      </c>
    </row>
    <row r="146" spans="1:21" ht="26.25" x14ac:dyDescent="0.25">
      <c r="A146" s="451">
        <v>138</v>
      </c>
      <c r="B146" s="32" t="s">
        <v>739</v>
      </c>
      <c r="C146" s="33" t="s">
        <v>1454</v>
      </c>
      <c r="D146" s="33" t="s">
        <v>1609</v>
      </c>
      <c r="E146" s="33" t="str">
        <f t="shared" si="8"/>
        <v>ΔΗΜΟΣ ΔΙΟΥ-ΟΛΥΜΠΟΥ</v>
      </c>
      <c r="F146" s="32"/>
      <c r="G146" s="33" t="s">
        <v>1010</v>
      </c>
      <c r="H146" s="34" t="s">
        <v>1466</v>
      </c>
      <c r="I146" s="372">
        <v>508708.08</v>
      </c>
      <c r="J146" s="371"/>
      <c r="K146" s="371"/>
      <c r="L146" s="371"/>
      <c r="M146" s="372">
        <v>508708.08</v>
      </c>
      <c r="N146" s="371"/>
      <c r="O146" s="371"/>
      <c r="P146" s="371">
        <v>0</v>
      </c>
      <c r="Q146" s="371">
        <v>0</v>
      </c>
      <c r="R146" s="371"/>
      <c r="S146" s="371"/>
      <c r="T146" s="371">
        <f t="shared" si="7"/>
        <v>356095.65600000002</v>
      </c>
      <c r="U146" s="31" t="s">
        <v>1471</v>
      </c>
    </row>
    <row r="147" spans="1:21" ht="51.75" x14ac:dyDescent="0.25">
      <c r="A147" s="451">
        <v>139</v>
      </c>
      <c r="B147" s="32" t="s">
        <v>739</v>
      </c>
      <c r="C147" s="33" t="s">
        <v>1457</v>
      </c>
      <c r="D147" s="33" t="s">
        <v>1610</v>
      </c>
      <c r="E147" s="33" t="str">
        <f t="shared" si="8"/>
        <v>Δ.Ε.Υ.Α ΣΙΝΤΙΚΗΣ</v>
      </c>
      <c r="F147" s="32"/>
      <c r="G147" s="33" t="s">
        <v>1012</v>
      </c>
      <c r="H147" s="34" t="s">
        <v>1466</v>
      </c>
      <c r="I147" s="372">
        <v>2999758</v>
      </c>
      <c r="J147" s="371"/>
      <c r="K147" s="371"/>
      <c r="L147" s="371"/>
      <c r="M147" s="371"/>
      <c r="N147" s="372">
        <v>2999758</v>
      </c>
      <c r="O147" s="371"/>
      <c r="P147" s="371">
        <v>0</v>
      </c>
      <c r="Q147" s="371">
        <v>0</v>
      </c>
      <c r="R147" s="371"/>
      <c r="S147" s="371"/>
      <c r="T147" s="371">
        <f t="shared" si="7"/>
        <v>2099830.6</v>
      </c>
      <c r="U147" s="31" t="s">
        <v>1471</v>
      </c>
    </row>
    <row r="148" spans="1:21" ht="26.25" x14ac:dyDescent="0.25">
      <c r="A148" s="451">
        <v>140</v>
      </c>
      <c r="B148" s="32" t="s">
        <v>739</v>
      </c>
      <c r="C148" s="33" t="s">
        <v>1457</v>
      </c>
      <c r="D148" s="33" t="s">
        <v>1611</v>
      </c>
      <c r="E148" s="33" t="str">
        <f t="shared" si="8"/>
        <v>Δ.Ε.Υ.Α ΝΑΟΥΣΑΣ</v>
      </c>
      <c r="F148" s="32"/>
      <c r="G148" s="33" t="s">
        <v>1014</v>
      </c>
      <c r="H148" s="34" t="s">
        <v>1466</v>
      </c>
      <c r="I148" s="372">
        <v>2231731.12</v>
      </c>
      <c r="J148" s="371"/>
      <c r="K148" s="371"/>
      <c r="L148" s="371"/>
      <c r="M148" s="372">
        <v>2231731.12</v>
      </c>
      <c r="N148" s="371"/>
      <c r="O148" s="371"/>
      <c r="P148" s="371">
        <v>0</v>
      </c>
      <c r="Q148" s="371">
        <v>0</v>
      </c>
      <c r="R148" s="371"/>
      <c r="S148" s="371"/>
      <c r="T148" s="371">
        <f t="shared" si="7"/>
        <v>1562211.784</v>
      </c>
      <c r="U148" s="31" t="s">
        <v>1471</v>
      </c>
    </row>
    <row r="149" spans="1:21" ht="26.25" x14ac:dyDescent="0.25">
      <c r="A149" s="451">
        <v>141</v>
      </c>
      <c r="B149" s="32" t="s">
        <v>739</v>
      </c>
      <c r="C149" s="33" t="s">
        <v>1457</v>
      </c>
      <c r="D149" s="33" t="s">
        <v>1612</v>
      </c>
      <c r="E149" s="33" t="str">
        <f t="shared" si="8"/>
        <v>Δ.Ε.Υ.Α ΠΑΙΟΝΙΑΣ</v>
      </c>
      <c r="F149" s="32"/>
      <c r="G149" s="33" t="s">
        <v>1016</v>
      </c>
      <c r="H149" s="34" t="s">
        <v>1466</v>
      </c>
      <c r="I149" s="372">
        <v>3000000</v>
      </c>
      <c r="J149" s="371"/>
      <c r="K149" s="371"/>
      <c r="L149" s="372">
        <v>3000000</v>
      </c>
      <c r="M149" s="371"/>
      <c r="N149" s="371"/>
      <c r="O149" s="371"/>
      <c r="P149" s="371">
        <v>0</v>
      </c>
      <c r="Q149" s="371">
        <v>0</v>
      </c>
      <c r="R149" s="371"/>
      <c r="S149" s="371"/>
      <c r="T149" s="371">
        <f t="shared" si="7"/>
        <v>2100000</v>
      </c>
      <c r="U149" s="31" t="s">
        <v>1471</v>
      </c>
    </row>
    <row r="150" spans="1:21" ht="39" x14ac:dyDescent="0.25">
      <c r="A150" s="451">
        <v>142</v>
      </c>
      <c r="B150" s="32" t="s">
        <v>739</v>
      </c>
      <c r="C150" s="33" t="s">
        <v>1457</v>
      </c>
      <c r="D150" s="33" t="s">
        <v>1613</v>
      </c>
      <c r="E150" s="33" t="str">
        <f t="shared" si="8"/>
        <v>Δ.Ε.Υ.Α ΒΟΛΒΗΣ (Αγ. Γεωργίου)</v>
      </c>
      <c r="F150" s="32"/>
      <c r="G150" s="33" t="s">
        <v>1018</v>
      </c>
      <c r="H150" s="34" t="s">
        <v>1466</v>
      </c>
      <c r="I150" s="372">
        <v>2749000</v>
      </c>
      <c r="J150" s="371"/>
      <c r="K150" s="371"/>
      <c r="L150" s="372">
        <v>2749000</v>
      </c>
      <c r="M150" s="371"/>
      <c r="N150" s="371"/>
      <c r="O150" s="371"/>
      <c r="P150" s="371">
        <v>0</v>
      </c>
      <c r="Q150" s="371">
        <v>0</v>
      </c>
      <c r="R150" s="371"/>
      <c r="S150" s="371"/>
      <c r="T150" s="371">
        <f t="shared" si="7"/>
        <v>1924299.9999999998</v>
      </c>
      <c r="U150" s="31" t="s">
        <v>1471</v>
      </c>
    </row>
    <row r="151" spans="1:21" ht="64.5" x14ac:dyDescent="0.25">
      <c r="A151" s="451">
        <v>143</v>
      </c>
      <c r="B151" s="32" t="s">
        <v>739</v>
      </c>
      <c r="C151" s="33" t="s">
        <v>1457</v>
      </c>
      <c r="D151" s="33" t="s">
        <v>1614</v>
      </c>
      <c r="E151" s="33" t="str">
        <f t="shared" si="8"/>
        <v>Δ.Ε.Υ.Α ΠΕΛΛΑΣ</v>
      </c>
      <c r="F151" s="32"/>
      <c r="G151" s="33" t="s">
        <v>1020</v>
      </c>
      <c r="H151" s="34" t="s">
        <v>1466</v>
      </c>
      <c r="I151" s="372">
        <v>3000000</v>
      </c>
      <c r="J151" s="372"/>
      <c r="K151" s="371"/>
      <c r="L151" s="371"/>
      <c r="M151" s="371"/>
      <c r="N151" s="371"/>
      <c r="O151" s="372">
        <v>3000000</v>
      </c>
      <c r="P151" s="371">
        <v>0</v>
      </c>
      <c r="Q151" s="371">
        <v>0</v>
      </c>
      <c r="R151" s="371"/>
      <c r="S151" s="371"/>
      <c r="T151" s="371">
        <f t="shared" si="7"/>
        <v>2100000</v>
      </c>
      <c r="U151" s="31" t="s">
        <v>1471</v>
      </c>
    </row>
    <row r="152" spans="1:21" ht="26.25" x14ac:dyDescent="0.25">
      <c r="A152" s="451">
        <v>144</v>
      </c>
      <c r="B152" s="32" t="s">
        <v>739</v>
      </c>
      <c r="C152" s="33" t="s">
        <v>1615</v>
      </c>
      <c r="D152" s="33" t="s">
        <v>1295</v>
      </c>
      <c r="E152" s="33" t="str">
        <f t="shared" si="8"/>
        <v>ΟΤΑ Β' ΒΑΘΜΟΥ ΠΕΡΙΦΕΡΕΙΑ ΚΡΗΤΗΣ</v>
      </c>
      <c r="F152" s="32"/>
      <c r="G152" s="33" t="s">
        <v>1022</v>
      </c>
      <c r="H152" s="34" t="s">
        <v>1491</v>
      </c>
      <c r="I152" s="372">
        <v>18100000</v>
      </c>
      <c r="J152" s="371"/>
      <c r="K152" s="371"/>
      <c r="L152" s="371"/>
      <c r="M152" s="372">
        <v>18100000</v>
      </c>
      <c r="N152" s="371"/>
      <c r="O152" s="371"/>
      <c r="P152" s="371">
        <v>0</v>
      </c>
      <c r="Q152" s="371">
        <v>0</v>
      </c>
      <c r="R152" s="371"/>
      <c r="S152" s="371"/>
      <c r="T152" s="371">
        <f t="shared" si="7"/>
        <v>12670000</v>
      </c>
      <c r="U152" s="31" t="s">
        <v>1471</v>
      </c>
    </row>
    <row r="153" spans="1:21" ht="26.25" x14ac:dyDescent="0.25">
      <c r="A153" s="451">
        <v>145</v>
      </c>
      <c r="B153" s="32" t="s">
        <v>739</v>
      </c>
      <c r="C153" s="33" t="s">
        <v>1457</v>
      </c>
      <c r="D153" s="33" t="s">
        <v>1616</v>
      </c>
      <c r="E153" s="33" t="str">
        <f t="shared" si="8"/>
        <v>Δ.Ε.Υ.Α ΗΡΑΚΛΕΙΟΥ</v>
      </c>
      <c r="F153" s="32"/>
      <c r="G153" s="33" t="s">
        <v>1024</v>
      </c>
      <c r="H153" s="34" t="s">
        <v>1491</v>
      </c>
      <c r="I153" s="372">
        <v>15200000</v>
      </c>
      <c r="J153" s="371"/>
      <c r="K153" s="371"/>
      <c r="L153" s="371"/>
      <c r="M153" s="371"/>
      <c r="N153" s="372">
        <v>15200000</v>
      </c>
      <c r="O153" s="371"/>
      <c r="P153" s="371">
        <v>0</v>
      </c>
      <c r="Q153" s="371">
        <v>0</v>
      </c>
      <c r="R153" s="371"/>
      <c r="S153" s="371"/>
      <c r="T153" s="371">
        <f t="shared" si="7"/>
        <v>10640000</v>
      </c>
      <c r="U153" s="31" t="s">
        <v>1471</v>
      </c>
    </row>
    <row r="154" spans="1:21" ht="39" x14ac:dyDescent="0.25">
      <c r="A154" s="451">
        <v>146</v>
      </c>
      <c r="B154" s="32" t="s">
        <v>739</v>
      </c>
      <c r="C154" s="33" t="s">
        <v>1454</v>
      </c>
      <c r="D154" s="33" t="s">
        <v>1617</v>
      </c>
      <c r="E154" s="33" t="str">
        <f t="shared" si="8"/>
        <v>ΔΗΜΟΣ ΑΡΧΑΝΩΝ - ΑΣΤΕΡΟΥΣΙΩΝ</v>
      </c>
      <c r="F154" s="32"/>
      <c r="G154" s="33" t="s">
        <v>1026</v>
      </c>
      <c r="H154" s="34" t="s">
        <v>1491</v>
      </c>
      <c r="I154" s="372">
        <v>3695966.51</v>
      </c>
      <c r="J154" s="371"/>
      <c r="K154" s="371"/>
      <c r="L154" s="371"/>
      <c r="M154" s="371"/>
      <c r="N154" s="371"/>
      <c r="O154" s="372">
        <v>3695966.51</v>
      </c>
      <c r="P154" s="371">
        <v>0</v>
      </c>
      <c r="Q154" s="371">
        <v>0</v>
      </c>
      <c r="R154" s="371"/>
      <c r="S154" s="371"/>
      <c r="T154" s="371">
        <f t="shared" si="7"/>
        <v>2587176.5569999996</v>
      </c>
      <c r="U154" s="31" t="s">
        <v>1471</v>
      </c>
    </row>
    <row r="155" spans="1:21" ht="26.25" x14ac:dyDescent="0.25">
      <c r="A155" s="451">
        <v>147</v>
      </c>
      <c r="B155" s="32" t="s">
        <v>739</v>
      </c>
      <c r="C155" s="33" t="s">
        <v>1457</v>
      </c>
      <c r="D155" s="33" t="s">
        <v>1618</v>
      </c>
      <c r="E155" s="33" t="str">
        <f t="shared" si="8"/>
        <v>Δ.Ε.Υ.Α ΦΑΙΣΤΟΥ</v>
      </c>
      <c r="F155" s="32"/>
      <c r="G155" s="33" t="s">
        <v>1028</v>
      </c>
      <c r="H155" s="34" t="s">
        <v>1491</v>
      </c>
      <c r="I155" s="372">
        <v>2997369.25</v>
      </c>
      <c r="J155" s="371"/>
      <c r="K155" s="371"/>
      <c r="L155" s="371"/>
      <c r="M155" s="371"/>
      <c r="N155" s="372">
        <v>2997369.25</v>
      </c>
      <c r="O155" s="371"/>
      <c r="P155" s="371">
        <v>0</v>
      </c>
      <c r="Q155" s="371">
        <v>0</v>
      </c>
      <c r="R155" s="371"/>
      <c r="S155" s="371"/>
      <c r="T155" s="371">
        <f t="shared" si="7"/>
        <v>2098158.4750000001</v>
      </c>
      <c r="U155" s="31" t="s">
        <v>1471</v>
      </c>
    </row>
    <row r="156" spans="1:21" ht="26.25" x14ac:dyDescent="0.25">
      <c r="A156" s="451">
        <v>148</v>
      </c>
      <c r="B156" s="32" t="s">
        <v>739</v>
      </c>
      <c r="C156" s="33" t="s">
        <v>1457</v>
      </c>
      <c r="D156" s="33" t="s">
        <v>1619</v>
      </c>
      <c r="E156" s="33" t="str">
        <f t="shared" si="8"/>
        <v>Δ.Ε.Υ.Α ΡΕΘΥΜΝΟΥ</v>
      </c>
      <c r="F156" s="32"/>
      <c r="G156" s="33" t="s">
        <v>1030</v>
      </c>
      <c r="H156" s="34" t="s">
        <v>1491</v>
      </c>
      <c r="I156" s="372">
        <v>3000000</v>
      </c>
      <c r="J156" s="371"/>
      <c r="K156" s="371"/>
      <c r="L156" s="371"/>
      <c r="M156" s="371"/>
      <c r="N156" s="372">
        <v>3000000</v>
      </c>
      <c r="O156" s="371"/>
      <c r="P156" s="371">
        <v>0</v>
      </c>
      <c r="Q156" s="371">
        <v>0</v>
      </c>
      <c r="R156" s="371"/>
      <c r="S156" s="371"/>
      <c r="T156" s="371">
        <f t="shared" si="7"/>
        <v>2100000</v>
      </c>
      <c r="U156" s="31" t="s">
        <v>1471</v>
      </c>
    </row>
    <row r="157" spans="1:21" ht="39" x14ac:dyDescent="0.25">
      <c r="A157" s="451">
        <v>149</v>
      </c>
      <c r="B157" s="32" t="s">
        <v>739</v>
      </c>
      <c r="C157" s="33" t="s">
        <v>1454</v>
      </c>
      <c r="D157" s="33" t="s">
        <v>1620</v>
      </c>
      <c r="E157" s="33" t="str">
        <f t="shared" si="8"/>
        <v>ΔΗΜΟΣ ΑΠΟΚΟΡΩΝΟΥ</v>
      </c>
      <c r="F157" s="32"/>
      <c r="G157" s="33" t="s">
        <v>1032</v>
      </c>
      <c r="H157" s="34" t="s">
        <v>1491</v>
      </c>
      <c r="I157" s="372">
        <v>2830770.32</v>
      </c>
      <c r="J157" s="371"/>
      <c r="K157" s="371"/>
      <c r="L157" s="371"/>
      <c r="M157" s="371"/>
      <c r="N157" s="372">
        <v>2830770.32</v>
      </c>
      <c r="O157" s="371"/>
      <c r="P157" s="371">
        <v>0</v>
      </c>
      <c r="Q157" s="371">
        <v>0</v>
      </c>
      <c r="R157" s="371"/>
      <c r="S157" s="371"/>
      <c r="T157" s="371">
        <f t="shared" si="7"/>
        <v>1981539.2239999997</v>
      </c>
      <c r="U157" s="31" t="s">
        <v>1471</v>
      </c>
    </row>
    <row r="158" spans="1:21" ht="26.25" x14ac:dyDescent="0.25">
      <c r="A158" s="451">
        <v>150</v>
      </c>
      <c r="B158" s="32" t="s">
        <v>739</v>
      </c>
      <c r="C158" s="33" t="s">
        <v>1457</v>
      </c>
      <c r="D158" s="33" t="s">
        <v>1621</v>
      </c>
      <c r="E158" s="33" t="str">
        <f t="shared" si="8"/>
        <v>Δ.Ε.Υ.Α ΜΙΝΩΑ ΠΕΔΙΑΔΑΣ</v>
      </c>
      <c r="F158" s="32"/>
      <c r="G158" s="33" t="s">
        <v>1034</v>
      </c>
      <c r="H158" s="34" t="s">
        <v>1491</v>
      </c>
      <c r="I158" s="372">
        <v>1346902.69</v>
      </c>
      <c r="J158" s="371"/>
      <c r="K158" s="371"/>
      <c r="L158" s="371"/>
      <c r="M158" s="371"/>
      <c r="N158" s="372">
        <v>1346902.69</v>
      </c>
      <c r="O158" s="371"/>
      <c r="P158" s="371">
        <v>0</v>
      </c>
      <c r="Q158" s="371">
        <v>0</v>
      </c>
      <c r="R158" s="371"/>
      <c r="S158" s="371"/>
      <c r="T158" s="371">
        <f t="shared" si="7"/>
        <v>942831.88299999991</v>
      </c>
      <c r="U158" s="31" t="s">
        <v>1471</v>
      </c>
    </row>
    <row r="159" spans="1:21" ht="51.75" x14ac:dyDescent="0.25">
      <c r="A159" s="451">
        <v>151</v>
      </c>
      <c r="B159" s="32" t="s">
        <v>739</v>
      </c>
      <c r="C159" s="33" t="s">
        <v>1457</v>
      </c>
      <c r="D159" s="33" t="s">
        <v>1622</v>
      </c>
      <c r="E159" s="33" t="str">
        <f t="shared" si="8"/>
        <v>Δ.Ε.Υ.Α ΜΑΛΕΒΙΖΙΟΥ</v>
      </c>
      <c r="F159" s="32"/>
      <c r="G159" s="33" t="s">
        <v>1036</v>
      </c>
      <c r="H159" s="34" t="s">
        <v>1491</v>
      </c>
      <c r="I159" s="372">
        <v>2892885</v>
      </c>
      <c r="J159" s="371"/>
      <c r="K159" s="371"/>
      <c r="L159" s="371"/>
      <c r="M159" s="371"/>
      <c r="N159" s="371"/>
      <c r="O159" s="372">
        <v>2892885</v>
      </c>
      <c r="P159" s="371">
        <v>0</v>
      </c>
      <c r="Q159" s="371">
        <v>0</v>
      </c>
      <c r="R159" s="371"/>
      <c r="S159" s="371"/>
      <c r="T159" s="371">
        <f t="shared" si="7"/>
        <v>2025019.4999999998</v>
      </c>
      <c r="U159" s="31" t="s">
        <v>1471</v>
      </c>
    </row>
    <row r="160" spans="1:21" ht="51.75" x14ac:dyDescent="0.25">
      <c r="A160" s="451">
        <v>152</v>
      </c>
      <c r="B160" s="32" t="s">
        <v>739</v>
      </c>
      <c r="C160" s="33" t="s">
        <v>1454</v>
      </c>
      <c r="D160" s="33" t="s">
        <v>1623</v>
      </c>
      <c r="E160" s="33" t="str">
        <f t="shared" si="8"/>
        <v>ΔΗΜΟΣ ΓΟΡΤΥΝΑΣ</v>
      </c>
      <c r="F160" s="32"/>
      <c r="G160" s="33" t="s">
        <v>1038</v>
      </c>
      <c r="H160" s="34" t="s">
        <v>1491</v>
      </c>
      <c r="I160" s="372">
        <v>3714017</v>
      </c>
      <c r="J160" s="371"/>
      <c r="K160" s="371"/>
      <c r="L160" s="371"/>
      <c r="M160" s="371"/>
      <c r="N160" s="371"/>
      <c r="O160" s="372">
        <v>3714017</v>
      </c>
      <c r="P160" s="371">
        <v>0</v>
      </c>
      <c r="Q160" s="371">
        <v>0</v>
      </c>
      <c r="R160" s="371"/>
      <c r="S160" s="371"/>
      <c r="T160" s="371">
        <f t="shared" si="7"/>
        <v>2599811.9</v>
      </c>
      <c r="U160" s="31" t="s">
        <v>1471</v>
      </c>
    </row>
    <row r="161" spans="1:21" ht="26.25" x14ac:dyDescent="0.25">
      <c r="A161" s="451">
        <v>153</v>
      </c>
      <c r="B161" s="32" t="s">
        <v>739</v>
      </c>
      <c r="C161" s="33" t="s">
        <v>1454</v>
      </c>
      <c r="D161" s="33" t="s">
        <v>1624</v>
      </c>
      <c r="E161" s="33" t="str">
        <f t="shared" si="8"/>
        <v>ΔΗΜΟΣ ΑΝΩΓΕΙΩΝ</v>
      </c>
      <c r="F161" s="32"/>
      <c r="G161" s="33" t="s">
        <v>1040</v>
      </c>
      <c r="H161" s="34" t="s">
        <v>1491</v>
      </c>
      <c r="I161" s="372">
        <v>2801757.81</v>
      </c>
      <c r="J161" s="371"/>
      <c r="K161" s="371"/>
      <c r="L161" s="371"/>
      <c r="M161" s="371"/>
      <c r="N161" s="371"/>
      <c r="O161" s="372"/>
      <c r="P161" s="371">
        <v>0</v>
      </c>
      <c r="Q161" s="371">
        <v>0</v>
      </c>
      <c r="R161" s="371"/>
      <c r="S161" s="371"/>
      <c r="T161" s="371">
        <f t="shared" si="7"/>
        <v>1961230.4669999999</v>
      </c>
      <c r="U161" s="31" t="s">
        <v>1471</v>
      </c>
    </row>
    <row r="162" spans="1:21" ht="26.25" x14ac:dyDescent="0.25">
      <c r="A162" s="451">
        <v>154</v>
      </c>
      <c r="B162" s="32" t="s">
        <v>739</v>
      </c>
      <c r="C162" s="33" t="s">
        <v>1457</v>
      </c>
      <c r="D162" s="33" t="s">
        <v>1625</v>
      </c>
      <c r="E162" s="33" t="str">
        <f t="shared" si="8"/>
        <v>Δ.Ε.Υ.Α ΧΕΡΣΟΝΗΣΟΥ</v>
      </c>
      <c r="F162" s="32"/>
      <c r="G162" s="33" t="s">
        <v>1042</v>
      </c>
      <c r="H162" s="34" t="s">
        <v>1491</v>
      </c>
      <c r="I162" s="372">
        <v>2571200</v>
      </c>
      <c r="J162" s="371"/>
      <c r="K162" s="371"/>
      <c r="L162" s="371"/>
      <c r="M162" s="371"/>
      <c r="N162" s="371"/>
      <c r="O162" s="371"/>
      <c r="P162" s="371">
        <v>0</v>
      </c>
      <c r="Q162" s="371">
        <v>0</v>
      </c>
      <c r="R162" s="371"/>
      <c r="S162" s="371"/>
      <c r="T162" s="371">
        <f t="shared" si="7"/>
        <v>1799840</v>
      </c>
      <c r="U162" s="31" t="s">
        <v>1471</v>
      </c>
    </row>
    <row r="163" spans="1:21" ht="39" x14ac:dyDescent="0.25">
      <c r="A163" s="451">
        <v>155</v>
      </c>
      <c r="B163" s="32" t="s">
        <v>739</v>
      </c>
      <c r="C163" s="33" t="s">
        <v>1454</v>
      </c>
      <c r="D163" s="33" t="s">
        <v>1626</v>
      </c>
      <c r="E163" s="33" t="str">
        <f t="shared" si="8"/>
        <v>ΔΗΜΟΣ ΚΙΣΣΑΜΟΥ</v>
      </c>
      <c r="F163" s="32"/>
      <c r="G163" s="33" t="s">
        <v>1044</v>
      </c>
      <c r="H163" s="34" t="s">
        <v>1491</v>
      </c>
      <c r="I163" s="372">
        <v>3388716.47</v>
      </c>
      <c r="J163" s="371"/>
      <c r="K163" s="371"/>
      <c r="L163" s="371"/>
      <c r="M163" s="371"/>
      <c r="N163" s="371"/>
      <c r="O163" s="372">
        <v>3388716.47</v>
      </c>
      <c r="P163" s="371">
        <v>0</v>
      </c>
      <c r="Q163" s="371">
        <v>0</v>
      </c>
      <c r="R163" s="371"/>
      <c r="S163" s="371"/>
      <c r="T163" s="371">
        <f t="shared" si="7"/>
        <v>2372101.5290000001</v>
      </c>
      <c r="U163" s="31" t="s">
        <v>1471</v>
      </c>
    </row>
    <row r="164" spans="1:21" ht="51.75" x14ac:dyDescent="0.25">
      <c r="A164" s="451">
        <v>156</v>
      </c>
      <c r="B164" s="32" t="s">
        <v>739</v>
      </c>
      <c r="C164" s="33" t="s">
        <v>1454</v>
      </c>
      <c r="D164" s="33" t="s">
        <v>1627</v>
      </c>
      <c r="E164" s="33" t="str">
        <f t="shared" si="8"/>
        <v>ΔΗΜΟΣ ΟΡΟΠΕΔΙΟΥ ΛΑΣΙΘΙΟΥ</v>
      </c>
      <c r="F164" s="32"/>
      <c r="G164" s="33" t="s">
        <v>1046</v>
      </c>
      <c r="H164" s="34" t="s">
        <v>1491</v>
      </c>
      <c r="I164" s="372">
        <v>3714017</v>
      </c>
      <c r="J164" s="371"/>
      <c r="K164" s="371"/>
      <c r="L164" s="371"/>
      <c r="M164" s="371"/>
      <c r="N164" s="371"/>
      <c r="O164" s="372">
        <v>3714017</v>
      </c>
      <c r="P164" s="371">
        <v>0</v>
      </c>
      <c r="Q164" s="371">
        <v>0</v>
      </c>
      <c r="R164" s="371"/>
      <c r="S164" s="371"/>
      <c r="T164" s="371">
        <f t="shared" si="7"/>
        <v>2599811.9</v>
      </c>
      <c r="U164" s="31" t="s">
        <v>1471</v>
      </c>
    </row>
    <row r="165" spans="1:21" ht="39" x14ac:dyDescent="0.25">
      <c r="A165" s="451">
        <v>157</v>
      </c>
      <c r="B165" s="32" t="s">
        <v>739</v>
      </c>
      <c r="C165" s="33" t="s">
        <v>1454</v>
      </c>
      <c r="D165" s="33" t="s">
        <v>1628</v>
      </c>
      <c r="E165" s="33" t="str">
        <f t="shared" si="8"/>
        <v>ΔΗΜΟΣ ΑΜΑΡΙΟΥ</v>
      </c>
      <c r="F165" s="32"/>
      <c r="G165" s="33" t="s">
        <v>1048</v>
      </c>
      <c r="H165" s="34" t="s">
        <v>1491</v>
      </c>
      <c r="I165" s="372">
        <v>1118700</v>
      </c>
      <c r="J165" s="371"/>
      <c r="K165" s="371"/>
      <c r="L165" s="371"/>
      <c r="M165" s="371"/>
      <c r="N165" s="372">
        <v>1118700</v>
      </c>
      <c r="O165" s="371"/>
      <c r="P165" s="371">
        <v>0</v>
      </c>
      <c r="Q165" s="371">
        <v>0</v>
      </c>
      <c r="R165" s="371"/>
      <c r="S165" s="371"/>
      <c r="T165" s="371">
        <f t="shared" si="7"/>
        <v>783090</v>
      </c>
      <c r="U165" s="31" t="s">
        <v>1471</v>
      </c>
    </row>
    <row r="166" spans="1:21" ht="26.25" x14ac:dyDescent="0.25">
      <c r="A166" s="451">
        <v>158</v>
      </c>
      <c r="B166" s="32" t="s">
        <v>739</v>
      </c>
      <c r="C166" s="33" t="s">
        <v>1454</v>
      </c>
      <c r="D166" s="33" t="s">
        <v>1629</v>
      </c>
      <c r="E166" s="33" t="str">
        <f t="shared" si="8"/>
        <v>ΔΗΜΟΣ ΣΦΑΚΙΩΝ</v>
      </c>
      <c r="F166" s="32"/>
      <c r="G166" s="33" t="s">
        <v>1050</v>
      </c>
      <c r="H166" s="34" t="s">
        <v>1491</v>
      </c>
      <c r="I166" s="372">
        <v>2165463.9500000002</v>
      </c>
      <c r="J166" s="371"/>
      <c r="K166" s="371"/>
      <c r="L166" s="371"/>
      <c r="M166" s="371"/>
      <c r="N166" s="372">
        <v>2165463.9500000002</v>
      </c>
      <c r="O166" s="371"/>
      <c r="P166" s="371">
        <v>0</v>
      </c>
      <c r="Q166" s="371">
        <v>0</v>
      </c>
      <c r="R166" s="371"/>
      <c r="S166" s="371"/>
      <c r="T166" s="371">
        <f t="shared" si="7"/>
        <v>1515824.7650000001</v>
      </c>
      <c r="U166" s="31" t="s">
        <v>1471</v>
      </c>
    </row>
    <row r="167" spans="1:21" ht="39" x14ac:dyDescent="0.25">
      <c r="A167" s="451">
        <v>159</v>
      </c>
      <c r="B167" s="32" t="s">
        <v>739</v>
      </c>
      <c r="C167" s="33" t="s">
        <v>1615</v>
      </c>
      <c r="D167" s="33" t="s">
        <v>1319</v>
      </c>
      <c r="E167" s="33" t="str">
        <f t="shared" si="8"/>
        <v>ΟΤΑ Β' ΒΑΘΜΟΥ ΠΕΡΙΦΕΡΕΙΑ ΝΟΤΙΟΥ ΑΙΓΑΙΟΥ</v>
      </c>
      <c r="F167" s="32"/>
      <c r="G167" s="33" t="s">
        <v>1052</v>
      </c>
      <c r="H167" s="34" t="s">
        <v>1464</v>
      </c>
      <c r="I167" s="372">
        <v>21332000</v>
      </c>
      <c r="J167" s="372">
        <v>21332000</v>
      </c>
      <c r="K167" s="371"/>
      <c r="L167" s="371"/>
      <c r="M167" s="371"/>
      <c r="N167" s="371"/>
      <c r="O167" s="371"/>
      <c r="P167" s="371">
        <v>0</v>
      </c>
      <c r="Q167" s="371">
        <v>0</v>
      </c>
      <c r="R167" s="371"/>
      <c r="S167" s="371"/>
      <c r="T167" s="371">
        <f t="shared" si="7"/>
        <v>14932399.999999998</v>
      </c>
      <c r="U167" s="31" t="s">
        <v>1471</v>
      </c>
    </row>
    <row r="168" spans="1:21" ht="26.25" x14ac:dyDescent="0.25">
      <c r="A168" s="451">
        <v>160</v>
      </c>
      <c r="B168" s="32" t="s">
        <v>739</v>
      </c>
      <c r="C168" s="33" t="s">
        <v>1454</v>
      </c>
      <c r="D168" s="33" t="s">
        <v>1630</v>
      </c>
      <c r="E168" s="33" t="str">
        <f t="shared" si="8"/>
        <v>ΔΗΜΟΣ ΚΑΡΠΑΘΟΥ</v>
      </c>
      <c r="F168" s="32"/>
      <c r="G168" s="33" t="s">
        <v>1054</v>
      </c>
      <c r="H168" s="34" t="s">
        <v>1464</v>
      </c>
      <c r="I168" s="372">
        <v>3372800</v>
      </c>
      <c r="J168" s="371"/>
      <c r="K168" s="371"/>
      <c r="L168" s="371"/>
      <c r="M168" s="371"/>
      <c r="N168" s="371"/>
      <c r="O168" s="372">
        <v>3372800</v>
      </c>
      <c r="P168" s="371">
        <v>0</v>
      </c>
      <c r="Q168" s="371">
        <v>0</v>
      </c>
      <c r="R168" s="371"/>
      <c r="S168" s="371"/>
      <c r="T168" s="371">
        <f t="shared" si="7"/>
        <v>2360960</v>
      </c>
      <c r="U168" s="31" t="s">
        <v>1471</v>
      </c>
    </row>
    <row r="169" spans="1:21" ht="39" x14ac:dyDescent="0.25">
      <c r="A169" s="451">
        <v>161</v>
      </c>
      <c r="B169" s="32" t="s">
        <v>739</v>
      </c>
      <c r="C169" s="33" t="s">
        <v>1457</v>
      </c>
      <c r="D169" s="33" t="s">
        <v>1631</v>
      </c>
      <c r="E169" s="33" t="str">
        <f t="shared" si="8"/>
        <v>Δ.Ε.Υ.Α ΗΡΑΚΛΕΙΑΣ</v>
      </c>
      <c r="F169" s="32"/>
      <c r="G169" s="33" t="s">
        <v>1056</v>
      </c>
      <c r="H169" s="34" t="s">
        <v>1464</v>
      </c>
      <c r="I169" s="372">
        <v>2955645.16</v>
      </c>
      <c r="J169" s="371"/>
      <c r="K169" s="371"/>
      <c r="L169" s="371"/>
      <c r="M169" s="371"/>
      <c r="N169" s="371"/>
      <c r="O169" s="372">
        <v>2955645.16</v>
      </c>
      <c r="P169" s="371">
        <v>0</v>
      </c>
      <c r="Q169" s="371">
        <v>0</v>
      </c>
      <c r="R169" s="371"/>
      <c r="S169" s="371"/>
      <c r="T169" s="371">
        <f t="shared" si="7"/>
        <v>2068951.612</v>
      </c>
      <c r="U169" s="31" t="s">
        <v>1471</v>
      </c>
    </row>
    <row r="170" spans="1:21" ht="26.25" x14ac:dyDescent="0.25">
      <c r="A170" s="451">
        <v>162</v>
      </c>
      <c r="B170" s="32" t="s">
        <v>739</v>
      </c>
      <c r="C170" s="33" t="s">
        <v>1454</v>
      </c>
      <c r="D170" s="33" t="s">
        <v>1632</v>
      </c>
      <c r="E170" s="33" t="str">
        <f t="shared" si="8"/>
        <v>ΔΗΜΟΣ ΝΙΣΥΡΟΥ</v>
      </c>
      <c r="F170" s="32"/>
      <c r="G170" s="33" t="s">
        <v>1058</v>
      </c>
      <c r="H170" s="34" t="s">
        <v>1464</v>
      </c>
      <c r="I170" s="372">
        <v>1493548.39</v>
      </c>
      <c r="J170" s="371"/>
      <c r="K170" s="371"/>
      <c r="L170" s="371"/>
      <c r="M170" s="371"/>
      <c r="N170" s="372">
        <v>1493548.39</v>
      </c>
      <c r="O170" s="371"/>
      <c r="P170" s="371">
        <v>0</v>
      </c>
      <c r="Q170" s="371">
        <v>0</v>
      </c>
      <c r="R170" s="371"/>
      <c r="S170" s="371"/>
      <c r="T170" s="371">
        <f t="shared" si="7"/>
        <v>1045483.8729999999</v>
      </c>
      <c r="U170" s="31" t="s">
        <v>1471</v>
      </c>
    </row>
    <row r="171" spans="1:21" ht="26.25" x14ac:dyDescent="0.25">
      <c r="A171" s="451">
        <v>163</v>
      </c>
      <c r="B171" s="32" t="s">
        <v>739</v>
      </c>
      <c r="C171" s="33" t="s">
        <v>1454</v>
      </c>
      <c r="D171" s="33" t="s">
        <v>1633</v>
      </c>
      <c r="E171" s="33" t="str">
        <f t="shared" si="8"/>
        <v>ΔΗΜΟΣ ΑΝΤΙΠΑΡΟΥ</v>
      </c>
      <c r="F171" s="32"/>
      <c r="G171" s="33" t="s">
        <v>1060</v>
      </c>
      <c r="H171" s="34" t="s">
        <v>1464</v>
      </c>
      <c r="I171" s="372">
        <v>434000</v>
      </c>
      <c r="J171" s="371"/>
      <c r="K171" s="372">
        <v>434000</v>
      </c>
      <c r="L171" s="371"/>
      <c r="M171" s="371"/>
      <c r="N171" s="371"/>
      <c r="O171" s="371"/>
      <c r="P171" s="371">
        <v>0</v>
      </c>
      <c r="Q171" s="371">
        <v>0</v>
      </c>
      <c r="R171" s="371"/>
      <c r="S171" s="371"/>
      <c r="T171" s="371">
        <f t="shared" si="7"/>
        <v>303800</v>
      </c>
      <c r="U171" s="31" t="s">
        <v>1471</v>
      </c>
    </row>
    <row r="172" spans="1:21" ht="39" x14ac:dyDescent="0.25">
      <c r="A172" s="451">
        <v>164</v>
      </c>
      <c r="B172" s="32" t="s">
        <v>739</v>
      </c>
      <c r="C172" s="33" t="s">
        <v>1457</v>
      </c>
      <c r="D172" s="33" t="s">
        <v>1634</v>
      </c>
      <c r="E172" s="33" t="str">
        <f t="shared" si="8"/>
        <v>Δ.Ε.Υ.Α ΚΑΛΥΜΝΟΥ</v>
      </c>
      <c r="F172" s="32"/>
      <c r="G172" s="33" t="s">
        <v>1062</v>
      </c>
      <c r="H172" s="34" t="s">
        <v>1464</v>
      </c>
      <c r="I172" s="372">
        <v>2339830.23</v>
      </c>
      <c r="J172" s="371"/>
      <c r="K172" s="371"/>
      <c r="L172" s="371"/>
      <c r="M172" s="371"/>
      <c r="N172" s="371"/>
      <c r="O172" s="372">
        <v>2339830.23</v>
      </c>
      <c r="P172" s="371">
        <v>0</v>
      </c>
      <c r="Q172" s="371">
        <v>0</v>
      </c>
      <c r="R172" s="371"/>
      <c r="S172" s="371"/>
      <c r="T172" s="371">
        <f t="shared" si="7"/>
        <v>1637881.1609999998</v>
      </c>
      <c r="U172" s="31" t="s">
        <v>1471</v>
      </c>
    </row>
    <row r="173" spans="1:21" ht="26.25" x14ac:dyDescent="0.25">
      <c r="A173" s="451">
        <v>165</v>
      </c>
      <c r="B173" s="32" t="s">
        <v>739</v>
      </c>
      <c r="C173" s="33" t="s">
        <v>1454</v>
      </c>
      <c r="D173" s="33" t="s">
        <v>1635</v>
      </c>
      <c r="E173" s="33" t="str">
        <f t="shared" si="8"/>
        <v>ΔΗΜΟΣ ΣΑΜΟΥ</v>
      </c>
      <c r="F173" s="32"/>
      <c r="G173" s="33" t="s">
        <v>1064</v>
      </c>
      <c r="H173" s="34" t="s">
        <v>1464</v>
      </c>
      <c r="I173" s="372">
        <v>2996700</v>
      </c>
      <c r="J173" s="371"/>
      <c r="K173" s="371"/>
      <c r="L173" s="371"/>
      <c r="M173" s="371"/>
      <c r="N173" s="372">
        <v>2996700</v>
      </c>
      <c r="O173" s="371"/>
      <c r="P173" s="371">
        <v>0</v>
      </c>
      <c r="Q173" s="371">
        <v>0</v>
      </c>
      <c r="R173" s="371"/>
      <c r="S173" s="371"/>
      <c r="T173" s="371">
        <f t="shared" si="7"/>
        <v>2097690</v>
      </c>
      <c r="U173" s="31" t="s">
        <v>1471</v>
      </c>
    </row>
    <row r="174" spans="1:21" ht="51.75" x14ac:dyDescent="0.25">
      <c r="A174" s="451">
        <v>166</v>
      </c>
      <c r="B174" s="32" t="s">
        <v>739</v>
      </c>
      <c r="C174" s="33" t="s">
        <v>1454</v>
      </c>
      <c r="D174" s="33" t="s">
        <v>1636</v>
      </c>
      <c r="E174" s="33" t="str">
        <f t="shared" si="8"/>
        <v>ΔΗΜΟΣ ΣΙΦΝΟΥ</v>
      </c>
      <c r="F174" s="32"/>
      <c r="G174" s="33" t="s">
        <v>1066</v>
      </c>
      <c r="H174" s="34" t="s">
        <v>1464</v>
      </c>
      <c r="I174" s="372">
        <v>3327355.24</v>
      </c>
      <c r="J174" s="371"/>
      <c r="K174" s="371"/>
      <c r="L174" s="371"/>
      <c r="M174" s="371"/>
      <c r="N174" s="371"/>
      <c r="O174" s="372">
        <v>3327355.24</v>
      </c>
      <c r="P174" s="371">
        <v>0</v>
      </c>
      <c r="Q174" s="371">
        <v>0</v>
      </c>
      <c r="R174" s="371"/>
      <c r="S174" s="371"/>
      <c r="T174" s="371">
        <f t="shared" si="7"/>
        <v>2329148.6680000001</v>
      </c>
      <c r="U174" s="31" t="s">
        <v>1471</v>
      </c>
    </row>
    <row r="175" spans="1:21" ht="26.25" x14ac:dyDescent="0.25">
      <c r="A175" s="451">
        <v>167</v>
      </c>
      <c r="B175" s="32" t="s">
        <v>739</v>
      </c>
      <c r="C175" s="33" t="s">
        <v>1454</v>
      </c>
      <c r="D175" s="33" t="s">
        <v>1637</v>
      </c>
      <c r="E175" s="33" t="str">
        <f t="shared" si="8"/>
        <v>ΔΗΜΟΣ ΜΗΛΟΥ</v>
      </c>
      <c r="F175" s="32"/>
      <c r="G175" s="33" t="s">
        <v>1068</v>
      </c>
      <c r="H175" s="34" t="s">
        <v>1464</v>
      </c>
      <c r="I175" s="372">
        <v>1489946.8</v>
      </c>
      <c r="J175" s="371"/>
      <c r="K175" s="371"/>
      <c r="L175" s="371"/>
      <c r="M175" s="371"/>
      <c r="N175" s="371"/>
      <c r="O175" s="372">
        <v>1489946.8</v>
      </c>
      <c r="P175" s="371">
        <v>0</v>
      </c>
      <c r="Q175" s="371">
        <v>0</v>
      </c>
      <c r="R175" s="371"/>
      <c r="S175" s="371"/>
      <c r="T175" s="371">
        <f t="shared" si="7"/>
        <v>1042962.76</v>
      </c>
      <c r="U175" s="31" t="s">
        <v>1471</v>
      </c>
    </row>
    <row r="176" spans="1:21" ht="51.75" x14ac:dyDescent="0.25">
      <c r="A176" s="451">
        <v>168</v>
      </c>
      <c r="B176" s="32" t="s">
        <v>739</v>
      </c>
      <c r="C176" s="33" t="s">
        <v>1457</v>
      </c>
      <c r="D176" s="33" t="s">
        <v>1638</v>
      </c>
      <c r="E176" s="33" t="str">
        <f t="shared" si="8"/>
        <v>Δ.Ε.Υ.Α ΜΥΚΟΝΟΥ</v>
      </c>
      <c r="F176" s="32"/>
      <c r="G176" s="33" t="s">
        <v>1070</v>
      </c>
      <c r="H176" s="34" t="s">
        <v>1464</v>
      </c>
      <c r="I176" s="372">
        <v>805700</v>
      </c>
      <c r="J176" s="371"/>
      <c r="K176" s="371"/>
      <c r="L176" s="371"/>
      <c r="M176" s="371"/>
      <c r="N176" s="371"/>
      <c r="O176" s="372">
        <v>805700</v>
      </c>
      <c r="P176" s="371">
        <v>0</v>
      </c>
      <c r="Q176" s="371">
        <v>0</v>
      </c>
      <c r="R176" s="371"/>
      <c r="S176" s="371"/>
      <c r="T176" s="371">
        <f t="shared" si="7"/>
        <v>563990</v>
      </c>
      <c r="U176" s="31" t="s">
        <v>1471</v>
      </c>
    </row>
    <row r="177" spans="1:21" ht="26.25" x14ac:dyDescent="0.25">
      <c r="A177" s="451">
        <v>169</v>
      </c>
      <c r="B177" s="32" t="s">
        <v>739</v>
      </c>
      <c r="C177" s="33" t="s">
        <v>1454</v>
      </c>
      <c r="D177" s="33" t="s">
        <v>1639</v>
      </c>
      <c r="E177" s="33" t="str">
        <f t="shared" si="8"/>
        <v>ΔΗΜΟΣ ΦΟΥΡΝΩΝ ΚΟΡΣΕΩΝ</v>
      </c>
      <c r="F177" s="32"/>
      <c r="G177" s="33" t="s">
        <v>1072</v>
      </c>
      <c r="H177" s="34" t="s">
        <v>1464</v>
      </c>
      <c r="I177" s="372">
        <v>528225.81000000006</v>
      </c>
      <c r="J177" s="371"/>
      <c r="K177" s="371"/>
      <c r="L177" s="371"/>
      <c r="M177" s="371"/>
      <c r="N177" s="372">
        <v>528225.81000000006</v>
      </c>
      <c r="O177" s="371"/>
      <c r="P177" s="371">
        <v>0</v>
      </c>
      <c r="Q177" s="371">
        <v>0</v>
      </c>
      <c r="R177" s="371"/>
      <c r="S177" s="371"/>
      <c r="T177" s="371">
        <f t="shared" si="7"/>
        <v>369758.06700000004</v>
      </c>
      <c r="U177" s="31" t="s">
        <v>1471</v>
      </c>
    </row>
    <row r="178" spans="1:21" ht="26.25" x14ac:dyDescent="0.25">
      <c r="A178" s="451">
        <v>170</v>
      </c>
      <c r="B178" s="32" t="s">
        <v>739</v>
      </c>
      <c r="C178" s="33" t="s">
        <v>1454</v>
      </c>
      <c r="D178" s="33" t="s">
        <v>1640</v>
      </c>
      <c r="E178" s="33" t="str">
        <f t="shared" si="8"/>
        <v>ΔΗΜΟΣ ΚΙΜΩΛΟΥ</v>
      </c>
      <c r="F178" s="32"/>
      <c r="G178" s="33" t="s">
        <v>1074</v>
      </c>
      <c r="H178" s="34" t="s">
        <v>1464</v>
      </c>
      <c r="I178" s="372">
        <v>2411000</v>
      </c>
      <c r="J178" s="371"/>
      <c r="K178" s="371"/>
      <c r="L178" s="371"/>
      <c r="M178" s="371"/>
      <c r="N178" s="372">
        <v>2411000</v>
      </c>
      <c r="O178" s="371"/>
      <c r="P178" s="371">
        <v>0</v>
      </c>
      <c r="Q178" s="371">
        <v>0</v>
      </c>
      <c r="R178" s="371"/>
      <c r="S178" s="371"/>
      <c r="T178" s="371">
        <f t="shared" si="7"/>
        <v>1687700</v>
      </c>
      <c r="U178" s="31" t="s">
        <v>1471</v>
      </c>
    </row>
    <row r="179" spans="1:21" ht="26.25" x14ac:dyDescent="0.25">
      <c r="A179" s="451">
        <v>171</v>
      </c>
      <c r="B179" s="32" t="s">
        <v>739</v>
      </c>
      <c r="C179" s="33" t="s">
        <v>1454</v>
      </c>
      <c r="D179" s="33" t="s">
        <v>1641</v>
      </c>
      <c r="E179" s="33" t="str">
        <f t="shared" si="8"/>
        <v>ΔΗΜΟΣ ΑΝΔΡΟΥ</v>
      </c>
      <c r="F179" s="32"/>
      <c r="G179" s="33" t="s">
        <v>1076</v>
      </c>
      <c r="H179" s="34" t="s">
        <v>1464</v>
      </c>
      <c r="I179" s="372">
        <v>3223736.47</v>
      </c>
      <c r="J179" s="371"/>
      <c r="K179" s="371"/>
      <c r="L179" s="371"/>
      <c r="M179" s="371"/>
      <c r="N179" s="371"/>
      <c r="O179" s="372">
        <v>3223736.47</v>
      </c>
      <c r="P179" s="371">
        <v>0</v>
      </c>
      <c r="Q179" s="371">
        <v>0</v>
      </c>
      <c r="R179" s="371"/>
      <c r="S179" s="371"/>
      <c r="T179" s="371">
        <f t="shared" si="7"/>
        <v>2256615.5290000001</v>
      </c>
      <c r="U179" s="31" t="s">
        <v>1471</v>
      </c>
    </row>
    <row r="180" spans="1:21" ht="39" x14ac:dyDescent="0.25">
      <c r="A180" s="451">
        <v>172</v>
      </c>
      <c r="B180" s="32" t="s">
        <v>739</v>
      </c>
      <c r="C180" s="33" t="s">
        <v>1454</v>
      </c>
      <c r="D180" s="33" t="s">
        <v>1642</v>
      </c>
      <c r="E180" s="33" t="str">
        <f t="shared" si="8"/>
        <v>ΔΗΜΟΣ ΚΥΘΝΟΥ</v>
      </c>
      <c r="F180" s="32"/>
      <c r="G180" s="33" t="s">
        <v>1078</v>
      </c>
      <c r="H180" s="34" t="s">
        <v>1464</v>
      </c>
      <c r="I180" s="372">
        <v>3717047.56</v>
      </c>
      <c r="J180" s="371"/>
      <c r="K180" s="371"/>
      <c r="L180" s="371"/>
      <c r="M180" s="371"/>
      <c r="N180" s="371"/>
      <c r="O180" s="372">
        <v>3717047.56</v>
      </c>
      <c r="P180" s="371">
        <v>0</v>
      </c>
      <c r="Q180" s="371">
        <v>0</v>
      </c>
      <c r="R180" s="371"/>
      <c r="S180" s="371"/>
      <c r="T180" s="371">
        <f t="shared" si="7"/>
        <v>2601933.2919999999</v>
      </c>
      <c r="U180" s="31" t="s">
        <v>1471</v>
      </c>
    </row>
    <row r="181" spans="1:21" ht="26.25" x14ac:dyDescent="0.25">
      <c r="A181" s="451">
        <v>173</v>
      </c>
      <c r="B181" s="32" t="s">
        <v>739</v>
      </c>
      <c r="C181" s="33" t="s">
        <v>1454</v>
      </c>
      <c r="D181" s="33" t="s">
        <v>1643</v>
      </c>
      <c r="E181" s="33" t="str">
        <f t="shared" si="8"/>
        <v>ΔΗΜΟΣ ΚΕΑΣ</v>
      </c>
      <c r="F181" s="32"/>
      <c r="G181" s="33" t="s">
        <v>1080</v>
      </c>
      <c r="H181" s="34" t="s">
        <v>1464</v>
      </c>
      <c r="I181" s="372">
        <v>1598348</v>
      </c>
      <c r="J181" s="371"/>
      <c r="K181" s="371"/>
      <c r="L181" s="371"/>
      <c r="M181" s="371"/>
      <c r="N181" s="372">
        <v>1598348</v>
      </c>
      <c r="O181" s="371"/>
      <c r="P181" s="371">
        <v>0</v>
      </c>
      <c r="Q181" s="371">
        <v>0</v>
      </c>
      <c r="R181" s="371"/>
      <c r="S181" s="371"/>
      <c r="T181" s="371">
        <f t="shared" si="7"/>
        <v>1118843.5999999999</v>
      </c>
      <c r="U181" s="31" t="s">
        <v>1471</v>
      </c>
    </row>
    <row r="182" spans="1:21" ht="26.25" x14ac:dyDescent="0.25">
      <c r="A182" s="451">
        <v>174</v>
      </c>
      <c r="B182" s="32" t="s">
        <v>739</v>
      </c>
      <c r="C182" s="33" t="s">
        <v>1454</v>
      </c>
      <c r="D182" s="33" t="s">
        <v>1644</v>
      </c>
      <c r="E182" s="33" t="str">
        <f t="shared" si="8"/>
        <v>ΔΗΜΟΣ ΛΕΡΟΥ</v>
      </c>
      <c r="F182" s="32"/>
      <c r="G182" s="33" t="s">
        <v>1082</v>
      </c>
      <c r="H182" s="34" t="s">
        <v>1464</v>
      </c>
      <c r="I182" s="372">
        <v>3716493.28</v>
      </c>
      <c r="J182" s="371"/>
      <c r="K182" s="371"/>
      <c r="L182" s="371"/>
      <c r="M182" s="371"/>
      <c r="N182" s="371"/>
      <c r="O182" s="372">
        <v>3716493.28</v>
      </c>
      <c r="P182" s="371">
        <v>0</v>
      </c>
      <c r="Q182" s="371">
        <v>0</v>
      </c>
      <c r="R182" s="371"/>
      <c r="S182" s="371"/>
      <c r="T182" s="371">
        <f t="shared" si="7"/>
        <v>2601545.2959999996</v>
      </c>
      <c r="U182" s="31" t="s">
        <v>1471</v>
      </c>
    </row>
    <row r="183" spans="1:21" ht="26.25" x14ac:dyDescent="0.25">
      <c r="A183" s="451">
        <v>175</v>
      </c>
      <c r="B183" s="32" t="s">
        <v>739</v>
      </c>
      <c r="C183" s="33" t="s">
        <v>1454</v>
      </c>
      <c r="D183" s="33" t="s">
        <v>1645</v>
      </c>
      <c r="E183" s="33" t="str">
        <f t="shared" si="8"/>
        <v>ΔΗΜΟΣ ΦΟΛΕΓΑΝΔΡΟΥ</v>
      </c>
      <c r="F183" s="32"/>
      <c r="G183" s="33" t="s">
        <v>1084</v>
      </c>
      <c r="H183" s="34" t="s">
        <v>1464</v>
      </c>
      <c r="I183" s="372">
        <v>620000</v>
      </c>
      <c r="J183" s="371"/>
      <c r="K183" s="372">
        <v>620000</v>
      </c>
      <c r="L183" s="371"/>
      <c r="M183" s="371"/>
      <c r="N183" s="371"/>
      <c r="O183" s="371"/>
      <c r="P183" s="371">
        <v>0</v>
      </c>
      <c r="Q183" s="371">
        <v>0</v>
      </c>
      <c r="R183" s="371"/>
      <c r="S183" s="371"/>
      <c r="T183" s="371">
        <f t="shared" si="7"/>
        <v>434000</v>
      </c>
      <c r="U183" s="31" t="s">
        <v>1471</v>
      </c>
    </row>
    <row r="184" spans="1:21" ht="26.25" x14ac:dyDescent="0.25">
      <c r="A184" s="451">
        <v>176</v>
      </c>
      <c r="B184" s="32" t="s">
        <v>739</v>
      </c>
      <c r="C184" s="33" t="s">
        <v>1454</v>
      </c>
      <c r="D184" s="33" t="s">
        <v>1646</v>
      </c>
      <c r="E184" s="33" t="str">
        <f t="shared" si="8"/>
        <v>ΔΗΜΟΣ ΑΣΤΥΠΑΛΑΙΑΣ</v>
      </c>
      <c r="F184" s="32"/>
      <c r="G184" s="33" t="s">
        <v>1086</v>
      </c>
      <c r="H184" s="34" t="s">
        <v>1464</v>
      </c>
      <c r="I184" s="372">
        <v>750000</v>
      </c>
      <c r="J184" s="371"/>
      <c r="K184" s="371"/>
      <c r="L184" s="371"/>
      <c r="M184" s="371"/>
      <c r="N184" s="372">
        <v>750000</v>
      </c>
      <c r="O184" s="371"/>
      <c r="P184" s="371">
        <v>0</v>
      </c>
      <c r="Q184" s="371">
        <v>0</v>
      </c>
      <c r="R184" s="371"/>
      <c r="S184" s="371"/>
      <c r="T184" s="371">
        <f t="shared" si="7"/>
        <v>525000</v>
      </c>
      <c r="U184" s="31" t="s">
        <v>1471</v>
      </c>
    </row>
    <row r="185" spans="1:21" ht="26.25" x14ac:dyDescent="0.25">
      <c r="A185" s="451">
        <v>177</v>
      </c>
      <c r="B185" s="32" t="s">
        <v>739</v>
      </c>
      <c r="C185" s="33" t="s">
        <v>1454</v>
      </c>
      <c r="D185" s="33" t="s">
        <v>1647</v>
      </c>
      <c r="E185" s="33" t="str">
        <f t="shared" si="8"/>
        <v>ΔΗΜΟΣ ΙΚΑΡΙΑΣ</v>
      </c>
      <c r="F185" s="32"/>
      <c r="G185" s="33" t="s">
        <v>1088</v>
      </c>
      <c r="H185" s="34" t="s">
        <v>1464</v>
      </c>
      <c r="I185" s="372">
        <v>821110</v>
      </c>
      <c r="J185" s="371"/>
      <c r="K185" s="371"/>
      <c r="L185" s="371"/>
      <c r="M185" s="371"/>
      <c r="N185" s="372">
        <v>821110</v>
      </c>
      <c r="O185" s="371"/>
      <c r="P185" s="371">
        <v>0</v>
      </c>
      <c r="Q185" s="371">
        <v>0</v>
      </c>
      <c r="R185" s="371"/>
      <c r="S185" s="371"/>
      <c r="T185" s="371">
        <f t="shared" si="7"/>
        <v>574777</v>
      </c>
      <c r="U185" s="31" t="s">
        <v>1471</v>
      </c>
    </row>
    <row r="186" spans="1:21" ht="26.25" x14ac:dyDescent="0.25">
      <c r="A186" s="451">
        <v>178</v>
      </c>
      <c r="B186" s="32" t="s">
        <v>739</v>
      </c>
      <c r="C186" s="33" t="s">
        <v>1454</v>
      </c>
      <c r="D186" s="33" t="s">
        <v>1648</v>
      </c>
      <c r="E186" s="33" t="str">
        <f t="shared" si="8"/>
        <v>ΔΗΜΟΣ ΛΕΙΨΩΝ</v>
      </c>
      <c r="F186" s="32"/>
      <c r="G186" s="33" t="s">
        <v>1090</v>
      </c>
      <c r="H186" s="34" t="s">
        <v>1464</v>
      </c>
      <c r="I186" s="372">
        <v>308064.52</v>
      </c>
      <c r="J186" s="371"/>
      <c r="K186" s="371"/>
      <c r="L186" s="371"/>
      <c r="M186" s="371"/>
      <c r="N186" s="372">
        <v>308064.52</v>
      </c>
      <c r="O186" s="371"/>
      <c r="P186" s="371">
        <v>0</v>
      </c>
      <c r="Q186" s="371">
        <v>0</v>
      </c>
      <c r="R186" s="371"/>
      <c r="S186" s="371"/>
      <c r="T186" s="371">
        <f t="shared" si="7"/>
        <v>215645.16399999999</v>
      </c>
      <c r="U186" s="31" t="s">
        <v>1471</v>
      </c>
    </row>
    <row r="187" spans="1:21" ht="51.75" x14ac:dyDescent="0.25">
      <c r="A187" s="451">
        <v>179</v>
      </c>
      <c r="B187" s="32" t="s">
        <v>739</v>
      </c>
      <c r="C187" s="33" t="s">
        <v>1454</v>
      </c>
      <c r="D187" s="33" t="s">
        <v>1649</v>
      </c>
      <c r="E187" s="33" t="str">
        <f t="shared" si="8"/>
        <v>ΔΗΜΟΣ ΝΑΞΟΥ &amp; ΜΙΚΡΩΝ ΚΥΚΛΑΔΩΝ</v>
      </c>
      <c r="F187" s="32"/>
      <c r="G187" s="33" t="s">
        <v>1092</v>
      </c>
      <c r="H187" s="34" t="s">
        <v>1464</v>
      </c>
      <c r="I187" s="372">
        <v>788000</v>
      </c>
      <c r="J187" s="372">
        <v>788000</v>
      </c>
      <c r="K187" s="371"/>
      <c r="L187" s="371"/>
      <c r="M187" s="371"/>
      <c r="N187" s="371"/>
      <c r="O187" s="371"/>
      <c r="P187" s="371">
        <v>0</v>
      </c>
      <c r="Q187" s="371">
        <v>0</v>
      </c>
      <c r="R187" s="371"/>
      <c r="S187" s="371"/>
      <c r="T187" s="371">
        <f t="shared" si="7"/>
        <v>551600</v>
      </c>
      <c r="U187" s="31" t="s">
        <v>1471</v>
      </c>
    </row>
    <row r="188" spans="1:21" ht="90" x14ac:dyDescent="0.25">
      <c r="A188" s="451">
        <v>180</v>
      </c>
      <c r="B188" s="32" t="s">
        <v>739</v>
      </c>
      <c r="C188" s="33" t="s">
        <v>1506</v>
      </c>
      <c r="D188" s="33" t="s">
        <v>1650</v>
      </c>
      <c r="E188" s="33" t="str">
        <f t="shared" si="8"/>
        <v>ΣΥΝΔΕΣΜΟΣ ΣΥΝΔΕΣΜΟΣ ΥΔΡΕΥΣΗΣ ΔΗΜΩΝ ΚΑΛΑΜΑΤΑΣ - ΜΕΣΣΗΝΗΣ &amp; ΚΟΙΝΟΤΗΤΩΝ  ΠΕΡΙΟΧΗΣ ΚΑΛΑΜΑΤΑΣ</v>
      </c>
      <c r="F188" s="32"/>
      <c r="G188" s="33" t="s">
        <v>1094</v>
      </c>
      <c r="H188" s="34" t="s">
        <v>1475</v>
      </c>
      <c r="I188" s="372">
        <v>11127000</v>
      </c>
      <c r="J188" s="371"/>
      <c r="K188" s="371"/>
      <c r="L188" s="372">
        <v>11127000</v>
      </c>
      <c r="M188" s="371"/>
      <c r="N188" s="371"/>
      <c r="O188" s="371"/>
      <c r="P188" s="371">
        <v>0</v>
      </c>
      <c r="Q188" s="371">
        <v>0</v>
      </c>
      <c r="R188" s="371"/>
      <c r="S188" s="371"/>
      <c r="T188" s="371">
        <f t="shared" si="7"/>
        <v>7788899.9999999991</v>
      </c>
      <c r="U188" s="31" t="s">
        <v>1471</v>
      </c>
    </row>
    <row r="189" spans="1:21" ht="64.5" x14ac:dyDescent="0.25">
      <c r="A189" s="451">
        <v>181</v>
      </c>
      <c r="B189" s="32" t="s">
        <v>739</v>
      </c>
      <c r="C189" s="33" t="s">
        <v>1457</v>
      </c>
      <c r="D189" s="33" t="s">
        <v>1651</v>
      </c>
      <c r="E189" s="33" t="str">
        <f t="shared" si="8"/>
        <v>Δ.Ε.Υ.Α ΒΟΡEΙΑΣ ΚΥΝΟΥΡΙΑΣ</v>
      </c>
      <c r="F189" s="32"/>
      <c r="G189" s="33" t="s">
        <v>1096</v>
      </c>
      <c r="H189" s="34" t="s">
        <v>1475</v>
      </c>
      <c r="I189" s="372">
        <v>2587300.77</v>
      </c>
      <c r="J189" s="371"/>
      <c r="K189" s="371"/>
      <c r="L189" s="371"/>
      <c r="M189" s="371"/>
      <c r="N189" s="371"/>
      <c r="O189" s="372">
        <v>2587300.77</v>
      </c>
      <c r="P189" s="371">
        <v>0</v>
      </c>
      <c r="Q189" s="371">
        <v>0</v>
      </c>
      <c r="R189" s="371"/>
      <c r="S189" s="371"/>
      <c r="T189" s="371">
        <f t="shared" si="7"/>
        <v>1811110.5389999999</v>
      </c>
      <c r="U189" s="31" t="s">
        <v>1471</v>
      </c>
    </row>
    <row r="190" spans="1:21" ht="39" x14ac:dyDescent="0.25">
      <c r="A190" s="451">
        <v>182</v>
      </c>
      <c r="B190" s="32" t="s">
        <v>739</v>
      </c>
      <c r="C190" s="33" t="s">
        <v>1454</v>
      </c>
      <c r="D190" s="33" t="s">
        <v>1652</v>
      </c>
      <c r="E190" s="33" t="str">
        <f t="shared" si="8"/>
        <v>ΔΗΜΟΣ ΜΕΓΑΛΟΠΟΛΗΣ</v>
      </c>
      <c r="F190" s="32"/>
      <c r="G190" s="33" t="s">
        <v>1098</v>
      </c>
      <c r="H190" s="34" t="s">
        <v>1475</v>
      </c>
      <c r="I190" s="372">
        <v>979600</v>
      </c>
      <c r="J190" s="371"/>
      <c r="K190" s="371"/>
      <c r="L190" s="371"/>
      <c r="M190" s="371"/>
      <c r="N190" s="371"/>
      <c r="O190" s="372">
        <v>979600</v>
      </c>
      <c r="P190" s="371">
        <v>0</v>
      </c>
      <c r="Q190" s="371">
        <v>0</v>
      </c>
      <c r="R190" s="371"/>
      <c r="S190" s="371"/>
      <c r="T190" s="371">
        <f t="shared" si="7"/>
        <v>685720</v>
      </c>
      <c r="U190" s="31" t="s">
        <v>1471</v>
      </c>
    </row>
    <row r="191" spans="1:21" ht="26.25" x14ac:dyDescent="0.25">
      <c r="A191" s="451">
        <v>183</v>
      </c>
      <c r="B191" s="32" t="s">
        <v>739</v>
      </c>
      <c r="C191" s="33" t="s">
        <v>1457</v>
      </c>
      <c r="D191" s="33" t="s">
        <v>1653</v>
      </c>
      <c r="E191" s="33" t="str">
        <f t="shared" si="8"/>
        <v>Δ.Ε.Υ.Α ΞΥΛΟΚΑΣΤΡΟΥ - ΕΥΡΩΣΤΙΝΗΣ</v>
      </c>
      <c r="F191" s="32"/>
      <c r="G191" s="33" t="s">
        <v>1100</v>
      </c>
      <c r="H191" s="34" t="s">
        <v>1475</v>
      </c>
      <c r="I191" s="372">
        <v>497500</v>
      </c>
      <c r="J191" s="371"/>
      <c r="K191" s="371"/>
      <c r="L191" s="371"/>
      <c r="M191" s="371"/>
      <c r="N191" s="372">
        <v>497500</v>
      </c>
      <c r="O191" s="371"/>
      <c r="P191" s="371">
        <v>0</v>
      </c>
      <c r="Q191" s="371">
        <v>0</v>
      </c>
      <c r="R191" s="371"/>
      <c r="S191" s="371"/>
      <c r="T191" s="371">
        <f t="shared" si="7"/>
        <v>348250</v>
      </c>
      <c r="U191" s="31" t="s">
        <v>1471</v>
      </c>
    </row>
    <row r="192" spans="1:21" ht="39" x14ac:dyDescent="0.25">
      <c r="A192" s="451">
        <v>184</v>
      </c>
      <c r="B192" s="32" t="s">
        <v>739</v>
      </c>
      <c r="C192" s="33" t="s">
        <v>1457</v>
      </c>
      <c r="D192" s="33" t="s">
        <v>1654</v>
      </c>
      <c r="E192" s="33" t="str">
        <f t="shared" si="8"/>
        <v>Δ.Ε.Υ.Α ΑΝΑΤΟΛΙΚΗΣ ΜΑΝΗΣ</v>
      </c>
      <c r="F192" s="32"/>
      <c r="G192" s="33" t="s">
        <v>1102</v>
      </c>
      <c r="H192" s="34" t="s">
        <v>1475</v>
      </c>
      <c r="I192" s="372">
        <v>976000</v>
      </c>
      <c r="J192" s="371"/>
      <c r="K192" s="371"/>
      <c r="L192" s="371"/>
      <c r="M192" s="371"/>
      <c r="N192" s="372">
        <v>976000</v>
      </c>
      <c r="O192" s="371"/>
      <c r="P192" s="371">
        <v>0</v>
      </c>
      <c r="Q192" s="371">
        <v>0</v>
      </c>
      <c r="R192" s="371"/>
      <c r="S192" s="371"/>
      <c r="T192" s="371">
        <f t="shared" si="7"/>
        <v>683200</v>
      </c>
      <c r="U192" s="31" t="s">
        <v>1471</v>
      </c>
    </row>
    <row r="193" spans="1:21" ht="51.75" x14ac:dyDescent="0.25">
      <c r="A193" s="451">
        <v>185</v>
      </c>
      <c r="B193" s="32" t="s">
        <v>739</v>
      </c>
      <c r="C193" s="33" t="s">
        <v>1454</v>
      </c>
      <c r="D193" s="33" t="s">
        <v>1655</v>
      </c>
      <c r="E193" s="33" t="str">
        <f t="shared" si="8"/>
        <v>ΔΗΜΟΣ ΟΙΧΑΛΙΑΣ</v>
      </c>
      <c r="F193" s="32"/>
      <c r="G193" s="33" t="s">
        <v>1104</v>
      </c>
      <c r="H193" s="34" t="s">
        <v>1475</v>
      </c>
      <c r="I193" s="372">
        <v>2076612.9</v>
      </c>
      <c r="J193" s="371"/>
      <c r="K193" s="371"/>
      <c r="L193" s="372">
        <v>2076612.9</v>
      </c>
      <c r="M193" s="371"/>
      <c r="N193" s="371"/>
      <c r="O193" s="371"/>
      <c r="P193" s="371">
        <v>0</v>
      </c>
      <c r="Q193" s="371">
        <v>0</v>
      </c>
      <c r="R193" s="371"/>
      <c r="S193" s="371"/>
      <c r="T193" s="371">
        <f t="shared" si="7"/>
        <v>1453629.0299999998</v>
      </c>
      <c r="U193" s="31" t="s">
        <v>1471</v>
      </c>
    </row>
    <row r="194" spans="1:21" ht="26.25" x14ac:dyDescent="0.25">
      <c r="A194" s="451">
        <v>186</v>
      </c>
      <c r="B194" s="32" t="s">
        <v>739</v>
      </c>
      <c r="C194" s="33" t="s">
        <v>1454</v>
      </c>
      <c r="D194" s="33" t="s">
        <v>1656</v>
      </c>
      <c r="E194" s="33" t="str">
        <f t="shared" si="8"/>
        <v>ΔΗΜΟΣ ΓΟΡΤΥΝΙΑΣ</v>
      </c>
      <c r="F194" s="32"/>
      <c r="G194" s="33" t="s">
        <v>1106</v>
      </c>
      <c r="H194" s="34" t="s">
        <v>1475</v>
      </c>
      <c r="I194" s="372">
        <v>3346296</v>
      </c>
      <c r="J194" s="371"/>
      <c r="K194" s="371"/>
      <c r="L194" s="371"/>
      <c r="M194" s="371"/>
      <c r="N194" s="371"/>
      <c r="O194" s="372">
        <v>3346296</v>
      </c>
      <c r="P194" s="371">
        <v>0</v>
      </c>
      <c r="Q194" s="371">
        <v>0</v>
      </c>
      <c r="R194" s="371"/>
      <c r="S194" s="371"/>
      <c r="T194" s="371">
        <f t="shared" si="7"/>
        <v>2342407.1999999997</v>
      </c>
      <c r="U194" s="31" t="s">
        <v>1471</v>
      </c>
    </row>
    <row r="195" spans="1:21" ht="26.25" x14ac:dyDescent="0.25">
      <c r="A195" s="451">
        <v>187</v>
      </c>
      <c r="B195" s="32" t="s">
        <v>739</v>
      </c>
      <c r="C195" s="33" t="s">
        <v>1457</v>
      </c>
      <c r="D195" s="33" t="s">
        <v>1657</v>
      </c>
      <c r="E195" s="33" t="str">
        <f t="shared" si="8"/>
        <v>Δ.Ε.Υ.Α ΤΡΙΠΟΛΗΣ</v>
      </c>
      <c r="F195" s="32"/>
      <c r="G195" s="33" t="s">
        <v>1108</v>
      </c>
      <c r="H195" s="34" t="s">
        <v>1475</v>
      </c>
      <c r="I195" s="372">
        <v>497276.42</v>
      </c>
      <c r="J195" s="371"/>
      <c r="K195" s="371"/>
      <c r="L195" s="372">
        <v>497276.42</v>
      </c>
      <c r="M195" s="371"/>
      <c r="N195" s="371"/>
      <c r="O195" s="371"/>
      <c r="P195" s="371">
        <v>0</v>
      </c>
      <c r="Q195" s="371">
        <v>0</v>
      </c>
      <c r="R195" s="371"/>
      <c r="S195" s="371"/>
      <c r="T195" s="371">
        <f t="shared" ref="T195:T213" si="9">I195*0.7</f>
        <v>348093.49399999995</v>
      </c>
      <c r="U195" s="31" t="s">
        <v>1471</v>
      </c>
    </row>
    <row r="196" spans="1:21" ht="26.25" x14ac:dyDescent="0.25">
      <c r="A196" s="451">
        <v>188</v>
      </c>
      <c r="B196" s="32" t="s">
        <v>739</v>
      </c>
      <c r="C196" s="33" t="s">
        <v>1457</v>
      </c>
      <c r="D196" s="33" t="s">
        <v>1658</v>
      </c>
      <c r="E196" s="33" t="str">
        <f t="shared" si="8"/>
        <v>Δ.Ε.Υ.Α ΚΑΛΑΜΑΤΑΣ</v>
      </c>
      <c r="F196" s="32"/>
      <c r="G196" s="33" t="s">
        <v>1110</v>
      </c>
      <c r="H196" s="34" t="s">
        <v>1475</v>
      </c>
      <c r="I196" s="372">
        <v>3000000</v>
      </c>
      <c r="J196" s="371"/>
      <c r="K196" s="371"/>
      <c r="L196" s="371"/>
      <c r="M196" s="371"/>
      <c r="N196" s="372">
        <v>3000000</v>
      </c>
      <c r="O196" s="371"/>
      <c r="P196" s="371">
        <v>0</v>
      </c>
      <c r="Q196" s="371">
        <v>0</v>
      </c>
      <c r="R196" s="371"/>
      <c r="S196" s="371"/>
      <c r="T196" s="371">
        <f t="shared" si="9"/>
        <v>2100000</v>
      </c>
      <c r="U196" s="31" t="s">
        <v>1471</v>
      </c>
    </row>
    <row r="197" spans="1:21" ht="26.25" x14ac:dyDescent="0.25">
      <c r="A197" s="451">
        <v>189</v>
      </c>
      <c r="B197" s="32" t="s">
        <v>739</v>
      </c>
      <c r="C197" s="33" t="s">
        <v>1454</v>
      </c>
      <c r="D197" s="33" t="s">
        <v>1659</v>
      </c>
      <c r="E197" s="33" t="str">
        <f t="shared" si="8"/>
        <v>ΔΗΜΟΣ ΕΥΡΩΤΑ</v>
      </c>
      <c r="F197" s="32"/>
      <c r="G197" s="33" t="s">
        <v>1112</v>
      </c>
      <c r="H197" s="34" t="s">
        <v>1475</v>
      </c>
      <c r="I197" s="372">
        <v>2157837.6</v>
      </c>
      <c r="J197" s="371"/>
      <c r="K197" s="371"/>
      <c r="L197" s="371"/>
      <c r="M197" s="371"/>
      <c r="N197" s="371"/>
      <c r="O197" s="372">
        <v>2157837.6</v>
      </c>
      <c r="P197" s="371">
        <v>0</v>
      </c>
      <c r="Q197" s="371">
        <v>0</v>
      </c>
      <c r="R197" s="371"/>
      <c r="S197" s="371"/>
      <c r="T197" s="371">
        <f t="shared" si="9"/>
        <v>1510486.32</v>
      </c>
      <c r="U197" s="31" t="s">
        <v>1471</v>
      </c>
    </row>
    <row r="198" spans="1:21" ht="26.25" x14ac:dyDescent="0.25">
      <c r="A198" s="451">
        <v>190</v>
      </c>
      <c r="B198" s="32" t="s">
        <v>739</v>
      </c>
      <c r="C198" s="33" t="s">
        <v>1457</v>
      </c>
      <c r="D198" s="33" t="s">
        <v>1660</v>
      </c>
      <c r="E198" s="33" t="str">
        <f t="shared" si="8"/>
        <v>Δ.Ε.Υ.Α ΚΟΡΙΝΘΟΥ</v>
      </c>
      <c r="F198" s="32"/>
      <c r="G198" s="33" t="s">
        <v>1114</v>
      </c>
      <c r="H198" s="34" t="s">
        <v>1475</v>
      </c>
      <c r="I198" s="372">
        <v>3000000</v>
      </c>
      <c r="J198" s="371"/>
      <c r="K198" s="371"/>
      <c r="L198" s="372">
        <v>3000000</v>
      </c>
      <c r="M198" s="371"/>
      <c r="N198" s="371"/>
      <c r="O198" s="371"/>
      <c r="P198" s="371">
        <v>0</v>
      </c>
      <c r="Q198" s="371">
        <v>0</v>
      </c>
      <c r="R198" s="371"/>
      <c r="S198" s="371"/>
      <c r="T198" s="371">
        <f t="shared" si="9"/>
        <v>2100000</v>
      </c>
      <c r="U198" s="31" t="s">
        <v>1471</v>
      </c>
    </row>
    <row r="199" spans="1:21" ht="51.75" x14ac:dyDescent="0.25">
      <c r="A199" s="451">
        <v>191</v>
      </c>
      <c r="B199" s="32" t="s">
        <v>739</v>
      </c>
      <c r="C199" s="33" t="s">
        <v>1454</v>
      </c>
      <c r="D199" s="33" t="s">
        <v>1661</v>
      </c>
      <c r="E199" s="33" t="str">
        <f t="shared" si="8"/>
        <v>ΔΗΜΟΣ ΚΑΛΑΒΡΥΤΩΝ</v>
      </c>
      <c r="F199" s="32"/>
      <c r="G199" s="33" t="s">
        <v>1116</v>
      </c>
      <c r="H199" s="34" t="s">
        <v>1475</v>
      </c>
      <c r="I199" s="372">
        <v>2418000</v>
      </c>
      <c r="J199" s="371"/>
      <c r="K199" s="371"/>
      <c r="L199" s="371"/>
      <c r="M199" s="371"/>
      <c r="N199" s="371"/>
      <c r="O199" s="372">
        <v>2418000</v>
      </c>
      <c r="P199" s="371">
        <v>0</v>
      </c>
      <c r="Q199" s="371">
        <v>0</v>
      </c>
      <c r="R199" s="371"/>
      <c r="S199" s="371"/>
      <c r="T199" s="371">
        <f t="shared" si="9"/>
        <v>1692600</v>
      </c>
      <c r="U199" s="31" t="s">
        <v>1471</v>
      </c>
    </row>
    <row r="200" spans="1:21" ht="26.25" x14ac:dyDescent="0.25">
      <c r="A200" s="451">
        <v>192</v>
      </c>
      <c r="B200" s="32" t="s">
        <v>739</v>
      </c>
      <c r="C200" s="33" t="s">
        <v>1457</v>
      </c>
      <c r="D200" s="33" t="s">
        <v>1662</v>
      </c>
      <c r="E200" s="33" t="str">
        <f t="shared" si="8"/>
        <v>Δ.Ε.Υ.Α ΛΙΒΑΔΕΙΑΣ</v>
      </c>
      <c r="F200" s="32"/>
      <c r="G200" s="33" t="s">
        <v>1118</v>
      </c>
      <c r="H200" s="34" t="s">
        <v>1477</v>
      </c>
      <c r="I200" s="372">
        <v>2548714.9300000002</v>
      </c>
      <c r="J200" s="371"/>
      <c r="K200" s="371"/>
      <c r="L200" s="371"/>
      <c r="M200" s="371"/>
      <c r="N200" s="371"/>
      <c r="O200" s="372">
        <v>2548714.9300000002</v>
      </c>
      <c r="P200" s="371">
        <v>0</v>
      </c>
      <c r="Q200" s="371">
        <v>0</v>
      </c>
      <c r="R200" s="371"/>
      <c r="S200" s="371"/>
      <c r="T200" s="371">
        <f t="shared" si="9"/>
        <v>1784100.4510000001</v>
      </c>
      <c r="U200" s="31" t="s">
        <v>1471</v>
      </c>
    </row>
    <row r="201" spans="1:21" ht="39" x14ac:dyDescent="0.25">
      <c r="A201" s="451">
        <v>193</v>
      </c>
      <c r="B201" s="32" t="s">
        <v>739</v>
      </c>
      <c r="C201" s="33" t="s">
        <v>1457</v>
      </c>
      <c r="D201" s="33" t="s">
        <v>1663</v>
      </c>
      <c r="E201" s="33" t="str">
        <f t="shared" si="8"/>
        <v>Δ.Ε.Υ.Α ΚΥΜΗΣ - ΑΛΙΒΕΡΙΟΥ</v>
      </c>
      <c r="F201" s="32"/>
      <c r="G201" s="33" t="s">
        <v>1120</v>
      </c>
      <c r="H201" s="34" t="s">
        <v>1477</v>
      </c>
      <c r="I201" s="372">
        <v>2943104</v>
      </c>
      <c r="J201" s="371"/>
      <c r="K201" s="371"/>
      <c r="L201" s="371"/>
      <c r="M201" s="371"/>
      <c r="N201" s="371"/>
      <c r="O201" s="372">
        <v>2943104</v>
      </c>
      <c r="P201" s="371">
        <v>0</v>
      </c>
      <c r="Q201" s="371">
        <v>0</v>
      </c>
      <c r="R201" s="371"/>
      <c r="S201" s="371"/>
      <c r="T201" s="371">
        <f t="shared" si="9"/>
        <v>2060172.7999999998</v>
      </c>
      <c r="U201" s="31" t="s">
        <v>1471</v>
      </c>
    </row>
    <row r="202" spans="1:21" ht="39" x14ac:dyDescent="0.25">
      <c r="A202" s="451">
        <v>194</v>
      </c>
      <c r="B202" s="32" t="s">
        <v>739</v>
      </c>
      <c r="C202" s="33" t="s">
        <v>1457</v>
      </c>
      <c r="D202" s="33" t="s">
        <v>1664</v>
      </c>
      <c r="E202" s="33" t="str">
        <f t="shared" si="8"/>
        <v>Δ.Ε.Υ.Α ΜΑΝΤΟΥΔΙΟΥ-ΛΙΜΝΗΣ-ΑΓΙΑΣ ΑΝΝΑΣ</v>
      </c>
      <c r="F202" s="32"/>
      <c r="G202" s="33" t="s">
        <v>1122</v>
      </c>
      <c r="H202" s="34" t="s">
        <v>1477</v>
      </c>
      <c r="I202" s="372">
        <v>1008957</v>
      </c>
      <c r="J202" s="371"/>
      <c r="K202" s="371"/>
      <c r="L202" s="371"/>
      <c r="M202" s="371"/>
      <c r="N202" s="371"/>
      <c r="O202" s="372">
        <v>1008957</v>
      </c>
      <c r="P202" s="371">
        <v>0</v>
      </c>
      <c r="Q202" s="371">
        <v>0</v>
      </c>
      <c r="R202" s="371"/>
      <c r="S202" s="371"/>
      <c r="T202" s="371">
        <f t="shared" si="9"/>
        <v>706269.89999999991</v>
      </c>
      <c r="U202" s="31" t="s">
        <v>1471</v>
      </c>
    </row>
    <row r="203" spans="1:21" ht="26.25" x14ac:dyDescent="0.25">
      <c r="A203" s="451">
        <v>195</v>
      </c>
      <c r="B203" s="32" t="s">
        <v>739</v>
      </c>
      <c r="C203" s="33" t="s">
        <v>1454</v>
      </c>
      <c r="D203" s="33" t="s">
        <v>1665</v>
      </c>
      <c r="E203" s="33" t="str">
        <f t="shared" si="8"/>
        <v>ΔΗΜΟΣ ΛΟΚΡΩΝ</v>
      </c>
      <c r="F203" s="32"/>
      <c r="G203" s="33" t="s">
        <v>1124</v>
      </c>
      <c r="H203" s="34" t="s">
        <v>1477</v>
      </c>
      <c r="I203" s="372">
        <v>3517950.58</v>
      </c>
      <c r="J203" s="371"/>
      <c r="K203" s="371"/>
      <c r="L203" s="371"/>
      <c r="M203" s="371"/>
      <c r="N203" s="371"/>
      <c r="O203" s="372">
        <v>3517950.58</v>
      </c>
      <c r="P203" s="371">
        <v>0</v>
      </c>
      <c r="Q203" s="371">
        <v>0</v>
      </c>
      <c r="R203" s="371"/>
      <c r="S203" s="371"/>
      <c r="T203" s="371">
        <f t="shared" si="9"/>
        <v>2462565.406</v>
      </c>
      <c r="U203" s="31" t="s">
        <v>1471</v>
      </c>
    </row>
    <row r="204" spans="1:21" ht="26.25" x14ac:dyDescent="0.25">
      <c r="A204" s="451">
        <v>196</v>
      </c>
      <c r="B204" s="32" t="s">
        <v>739</v>
      </c>
      <c r="C204" s="33" t="s">
        <v>1454</v>
      </c>
      <c r="D204" s="33" t="s">
        <v>1666</v>
      </c>
      <c r="E204" s="33" t="str">
        <f t="shared" si="8"/>
        <v>ΔΗΜΟΣ ΙΣΤΙΑΙΑΣ - ΑΙΔΗΨΟΥ</v>
      </c>
      <c r="F204" s="32"/>
      <c r="G204" s="33" t="s">
        <v>1126</v>
      </c>
      <c r="H204" s="34" t="s">
        <v>1477</v>
      </c>
      <c r="I204" s="372">
        <v>804878.04</v>
      </c>
      <c r="J204" s="371"/>
      <c r="K204" s="371"/>
      <c r="L204" s="371"/>
      <c r="M204" s="371"/>
      <c r="N204" s="371"/>
      <c r="O204" s="372">
        <v>804878.04</v>
      </c>
      <c r="P204" s="371">
        <v>0</v>
      </c>
      <c r="Q204" s="371">
        <v>0</v>
      </c>
      <c r="R204" s="371"/>
      <c r="S204" s="371"/>
      <c r="T204" s="371">
        <f t="shared" si="9"/>
        <v>563414.62800000003</v>
      </c>
      <c r="U204" s="31" t="s">
        <v>1471</v>
      </c>
    </row>
    <row r="205" spans="1:21" ht="64.5" x14ac:dyDescent="0.25">
      <c r="A205" s="451">
        <v>197</v>
      </c>
      <c r="B205" s="32" t="s">
        <v>739</v>
      </c>
      <c r="C205" s="33" t="s">
        <v>1506</v>
      </c>
      <c r="D205" s="33" t="s">
        <v>1667</v>
      </c>
      <c r="E205" s="33" t="str">
        <f t="shared" si="8"/>
        <v>ΣΥΝΔΕΣΜΟΣ ΣΥΝΔΕΣΜΟΣ ΥΔΡΕΥΣΗΣ Ο.Τ.Α. Ν. ΦΘΙΩΤΙΔΑΣ από Πηγές "Κανάλια" Πύργου Υπάτης</v>
      </c>
      <c r="F205" s="32"/>
      <c r="G205" s="33" t="s">
        <v>1128</v>
      </c>
      <c r="H205" s="34" t="s">
        <v>1477</v>
      </c>
      <c r="I205" s="372">
        <v>3250000</v>
      </c>
      <c r="J205" s="371"/>
      <c r="K205" s="371"/>
      <c r="L205" s="372">
        <v>3250000</v>
      </c>
      <c r="M205" s="371"/>
      <c r="N205" s="371"/>
      <c r="O205" s="371"/>
      <c r="P205" s="371">
        <v>0</v>
      </c>
      <c r="Q205" s="371">
        <v>0</v>
      </c>
      <c r="R205" s="371"/>
      <c r="S205" s="371"/>
      <c r="T205" s="371">
        <f t="shared" si="9"/>
        <v>2275000</v>
      </c>
      <c r="U205" s="31" t="s">
        <v>1471</v>
      </c>
    </row>
    <row r="206" spans="1:21" ht="77.25" x14ac:dyDescent="0.25">
      <c r="A206" s="451">
        <v>198</v>
      </c>
      <c r="B206" s="32" t="s">
        <v>739</v>
      </c>
      <c r="C206" s="33" t="s">
        <v>1454</v>
      </c>
      <c r="D206" s="33" t="s">
        <v>1668</v>
      </c>
      <c r="E206" s="33" t="str">
        <f t="shared" ref="E206:E213" si="10">C206&amp; " "&amp;D206</f>
        <v>ΔΗΜΟΣ ΔΩΡΙΔΟΣ</v>
      </c>
      <c r="F206" s="32"/>
      <c r="G206" s="33" t="s">
        <v>1130</v>
      </c>
      <c r="H206" s="34" t="s">
        <v>1477</v>
      </c>
      <c r="I206" s="372">
        <v>3021670.15</v>
      </c>
      <c r="J206" s="371"/>
      <c r="K206" s="371"/>
      <c r="L206" s="371"/>
      <c r="M206" s="371"/>
      <c r="N206" s="371"/>
      <c r="O206" s="372">
        <v>3021670.15</v>
      </c>
      <c r="P206" s="371">
        <v>0</v>
      </c>
      <c r="Q206" s="371">
        <v>0</v>
      </c>
      <c r="R206" s="371"/>
      <c r="S206" s="371"/>
      <c r="T206" s="371">
        <f t="shared" si="9"/>
        <v>2115169.105</v>
      </c>
      <c r="U206" s="31" t="s">
        <v>1471</v>
      </c>
    </row>
    <row r="207" spans="1:21" ht="39" x14ac:dyDescent="0.25">
      <c r="A207" s="451">
        <v>199</v>
      </c>
      <c r="B207" s="32" t="s">
        <v>739</v>
      </c>
      <c r="C207" s="33" t="s">
        <v>1454</v>
      </c>
      <c r="D207" s="33" t="s">
        <v>1669</v>
      </c>
      <c r="E207" s="33" t="str">
        <f t="shared" si="10"/>
        <v>ΔΗΜΟΣ ΔΟΜΟΚΟΥ</v>
      </c>
      <c r="F207" s="32"/>
      <c r="G207" s="33" t="s">
        <v>1132</v>
      </c>
      <c r="H207" s="34" t="s">
        <v>1477</v>
      </c>
      <c r="I207" s="372">
        <v>2967444</v>
      </c>
      <c r="J207" s="371"/>
      <c r="K207" s="371"/>
      <c r="L207" s="371"/>
      <c r="M207" s="371"/>
      <c r="N207" s="371"/>
      <c r="O207" s="372">
        <v>2967444</v>
      </c>
      <c r="P207" s="371">
        <v>0</v>
      </c>
      <c r="Q207" s="371">
        <v>0</v>
      </c>
      <c r="R207" s="371"/>
      <c r="S207" s="371"/>
      <c r="T207" s="371">
        <f t="shared" si="9"/>
        <v>2077210.7999999998</v>
      </c>
      <c r="U207" s="31" t="s">
        <v>1471</v>
      </c>
    </row>
    <row r="208" spans="1:21" ht="39" x14ac:dyDescent="0.25">
      <c r="A208" s="451">
        <v>200</v>
      </c>
      <c r="B208" s="32" t="s">
        <v>739</v>
      </c>
      <c r="C208" s="33" t="s">
        <v>1457</v>
      </c>
      <c r="D208" s="33" t="s">
        <v>1670</v>
      </c>
      <c r="E208" s="33" t="str">
        <f t="shared" si="10"/>
        <v>Δ.Ε.Υ.Α ΔΕΛΦΩΝ</v>
      </c>
      <c r="F208" s="32"/>
      <c r="G208" s="33" t="s">
        <v>1134</v>
      </c>
      <c r="H208" s="34" t="s">
        <v>1477</v>
      </c>
      <c r="I208" s="372">
        <v>1216828.99</v>
      </c>
      <c r="J208" s="371"/>
      <c r="K208" s="371"/>
      <c r="L208" s="371"/>
      <c r="M208" s="371"/>
      <c r="N208" s="371"/>
      <c r="O208" s="372">
        <v>1216828.99</v>
      </c>
      <c r="P208" s="371">
        <v>0</v>
      </c>
      <c r="Q208" s="371">
        <v>0</v>
      </c>
      <c r="R208" s="371"/>
      <c r="S208" s="371"/>
      <c r="T208" s="371">
        <f t="shared" si="9"/>
        <v>851780.29299999995</v>
      </c>
      <c r="U208" s="31" t="s">
        <v>1471</v>
      </c>
    </row>
    <row r="209" spans="1:21" ht="26.25" x14ac:dyDescent="0.25">
      <c r="A209" s="451">
        <v>201</v>
      </c>
      <c r="B209" s="32" t="s">
        <v>739</v>
      </c>
      <c r="C209" s="33" t="s">
        <v>1454</v>
      </c>
      <c r="D209" s="33" t="s">
        <v>1671</v>
      </c>
      <c r="E209" s="33" t="str">
        <f t="shared" si="10"/>
        <v>ΔΗΜΟΣ ΚΑΡΠΕΝΗΣΙΟΥ</v>
      </c>
      <c r="F209" s="32"/>
      <c r="G209" s="33" t="s">
        <v>1136</v>
      </c>
      <c r="H209" s="34" t="s">
        <v>1477</v>
      </c>
      <c r="I209" s="372">
        <v>1598335.48</v>
      </c>
      <c r="J209" s="371"/>
      <c r="K209" s="371"/>
      <c r="L209" s="371"/>
      <c r="M209" s="371"/>
      <c r="N209" s="372">
        <v>1598335.48</v>
      </c>
      <c r="O209" s="371"/>
      <c r="P209" s="371">
        <v>0</v>
      </c>
      <c r="Q209" s="371">
        <v>0</v>
      </c>
      <c r="R209" s="371"/>
      <c r="S209" s="371"/>
      <c r="T209" s="371">
        <f t="shared" si="9"/>
        <v>1118834.8359999999</v>
      </c>
      <c r="U209" s="31" t="s">
        <v>1471</v>
      </c>
    </row>
    <row r="210" spans="1:21" ht="26.25" x14ac:dyDescent="0.25">
      <c r="A210" s="451">
        <v>202</v>
      </c>
      <c r="B210" s="32" t="s">
        <v>739</v>
      </c>
      <c r="C210" s="33" t="s">
        <v>1454</v>
      </c>
      <c r="D210" s="33" t="s">
        <v>1672</v>
      </c>
      <c r="E210" s="33" t="str">
        <f t="shared" si="10"/>
        <v>ΔΗΜΟΣ ΑΓΡΑΦΩΝ</v>
      </c>
      <c r="F210" s="32"/>
      <c r="G210" s="33" t="s">
        <v>1138</v>
      </c>
      <c r="H210" s="34" t="s">
        <v>1477</v>
      </c>
      <c r="I210" s="372">
        <v>3711820.96</v>
      </c>
      <c r="J210" s="371"/>
      <c r="K210" s="371"/>
      <c r="L210" s="371"/>
      <c r="M210" s="371"/>
      <c r="N210" s="371"/>
      <c r="O210" s="372">
        <v>3711820.96</v>
      </c>
      <c r="P210" s="371">
        <v>0</v>
      </c>
      <c r="Q210" s="371">
        <v>0</v>
      </c>
      <c r="R210" s="371"/>
      <c r="S210" s="371"/>
      <c r="T210" s="371">
        <f t="shared" si="9"/>
        <v>2598274.6719999998</v>
      </c>
      <c r="U210" s="31" t="s">
        <v>1471</v>
      </c>
    </row>
    <row r="211" spans="1:21" ht="39" x14ac:dyDescent="0.25">
      <c r="A211" s="451">
        <v>203</v>
      </c>
      <c r="B211" s="32" t="s">
        <v>739</v>
      </c>
      <c r="C211" s="33" t="s">
        <v>1454</v>
      </c>
      <c r="D211" s="33" t="s">
        <v>1673</v>
      </c>
      <c r="E211" s="33" t="str">
        <f t="shared" si="10"/>
        <v>ΔΗΜΟΣ ΚΑΜΕΝΩΝ ΒΟΥΡΛΩΝ</v>
      </c>
      <c r="F211" s="32"/>
      <c r="G211" s="33" t="s">
        <v>1140</v>
      </c>
      <c r="H211" s="34" t="s">
        <v>1477</v>
      </c>
      <c r="I211" s="372">
        <v>3720000</v>
      </c>
      <c r="J211" s="371"/>
      <c r="K211" s="371"/>
      <c r="L211" s="371"/>
      <c r="M211" s="371"/>
      <c r="N211" s="371"/>
      <c r="O211" s="371">
        <v>3720000</v>
      </c>
      <c r="P211" s="371">
        <v>0</v>
      </c>
      <c r="Q211" s="371">
        <v>0</v>
      </c>
      <c r="R211" s="371"/>
      <c r="S211" s="371"/>
      <c r="T211" s="371">
        <f t="shared" si="9"/>
        <v>2604000</v>
      </c>
      <c r="U211" s="31" t="s">
        <v>1471</v>
      </c>
    </row>
    <row r="212" spans="1:21" ht="26.25" x14ac:dyDescent="0.25">
      <c r="A212" s="451">
        <v>204</v>
      </c>
      <c r="B212" s="32" t="s">
        <v>739</v>
      </c>
      <c r="C212" s="33" t="s">
        <v>1454</v>
      </c>
      <c r="D212" s="33" t="s">
        <v>1674</v>
      </c>
      <c r="E212" s="33" t="str">
        <f t="shared" si="10"/>
        <v>ΔΗΜΟΣ ΚΑΡΥΣΤΟΥ</v>
      </c>
      <c r="F212" s="32"/>
      <c r="G212" s="33" t="s">
        <v>1142</v>
      </c>
      <c r="H212" s="34" t="s">
        <v>1477</v>
      </c>
      <c r="I212" s="372">
        <v>3000000</v>
      </c>
      <c r="J212" s="371"/>
      <c r="K212" s="371"/>
      <c r="L212" s="371"/>
      <c r="M212" s="371"/>
      <c r="N212" s="371">
        <v>3000000</v>
      </c>
      <c r="O212" s="371"/>
      <c r="P212" s="371">
        <v>0</v>
      </c>
      <c r="Q212" s="371">
        <v>0</v>
      </c>
      <c r="R212" s="371"/>
      <c r="S212" s="371"/>
      <c r="T212" s="371">
        <f t="shared" si="9"/>
        <v>2100000</v>
      </c>
      <c r="U212" s="31" t="s">
        <v>1471</v>
      </c>
    </row>
    <row r="213" spans="1:21" ht="77.25" x14ac:dyDescent="0.25">
      <c r="A213" s="451">
        <v>205</v>
      </c>
      <c r="B213" s="32" t="s">
        <v>739</v>
      </c>
      <c r="C213" s="33" t="s">
        <v>1454</v>
      </c>
      <c r="D213" s="33" t="s">
        <v>1675</v>
      </c>
      <c r="E213" s="33" t="str">
        <f t="shared" si="10"/>
        <v>ΔΗΜΟΣ ΣΑΜΟΘΡΑΚΗΣ</v>
      </c>
      <c r="F213" s="32"/>
      <c r="G213" s="33" t="s">
        <v>1144</v>
      </c>
      <c r="H213" s="34" t="s">
        <v>195</v>
      </c>
      <c r="I213" s="372">
        <v>3370084.7</v>
      </c>
      <c r="J213" s="371"/>
      <c r="K213" s="371"/>
      <c r="L213" s="371"/>
      <c r="M213" s="371"/>
      <c r="N213" s="371"/>
      <c r="O213" s="372">
        <v>3370084.7</v>
      </c>
      <c r="P213" s="371">
        <v>0</v>
      </c>
      <c r="Q213" s="371">
        <v>0</v>
      </c>
      <c r="R213" s="371"/>
      <c r="S213" s="371"/>
      <c r="T213" s="371">
        <f t="shared" si="9"/>
        <v>2359059.29</v>
      </c>
      <c r="U213" s="31" t="s">
        <v>1471</v>
      </c>
    </row>
  </sheetData>
  <mergeCells count="1">
    <mergeCell ref="J7:S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864C3-0397-4612-8C8C-B43B5E2811FF}">
  <dimension ref="A1:T22"/>
  <sheetViews>
    <sheetView showZeros="0" zoomScaleNormal="100" workbookViewId="0">
      <selection activeCell="O6" sqref="O6"/>
    </sheetView>
  </sheetViews>
  <sheetFormatPr defaultRowHeight="15" x14ac:dyDescent="0.25"/>
  <cols>
    <col min="1" max="1" width="6" customWidth="1"/>
    <col min="2" max="2" width="15" customWidth="1"/>
    <col min="3" max="3" width="17.5703125" bestFit="1" customWidth="1"/>
    <col min="4" max="4" width="15.140625" bestFit="1" customWidth="1"/>
    <col min="5" max="5" width="25.42578125" customWidth="1"/>
    <col min="6" max="6" width="17.42578125" bestFit="1" customWidth="1"/>
    <col min="7" max="7" width="16.28515625" bestFit="1" customWidth="1"/>
    <col min="8" max="8" width="13.5703125" bestFit="1" customWidth="1"/>
    <col min="9" max="9" width="12.140625" customWidth="1"/>
    <col min="10" max="10" width="10.7109375" customWidth="1"/>
    <col min="11" max="11" width="13.85546875" customWidth="1"/>
    <col min="12" max="12" width="13.28515625" bestFit="1" customWidth="1"/>
    <col min="13" max="13" width="14" customWidth="1"/>
    <col min="14" max="14" width="11.5703125" bestFit="1" customWidth="1"/>
    <col min="15" max="15" width="11.7109375" customWidth="1"/>
    <col min="16" max="16" width="12.42578125" customWidth="1"/>
    <col min="17" max="17" width="16" bestFit="1" customWidth="1"/>
    <col min="18" max="18" width="16.28515625" bestFit="1" customWidth="1"/>
    <col min="19" max="19" width="17.7109375" hidden="1" customWidth="1"/>
  </cols>
  <sheetData>
    <row r="1" spans="1:20" ht="15.75" x14ac:dyDescent="0.25">
      <c r="F1" s="392" t="s">
        <v>1676</v>
      </c>
      <c r="G1" s="30"/>
    </row>
    <row r="2" spans="1:20" ht="15" customHeight="1" x14ac:dyDescent="0.25">
      <c r="F2" s="399" t="s">
        <v>30</v>
      </c>
      <c r="G2" s="399">
        <f>COUNTIF(G6:G93,"&gt;0")</f>
        <v>10</v>
      </c>
      <c r="H2" s="399">
        <f t="shared" ref="H2:R2" si="0">COUNTIF(H6:H93,"&gt;0")</f>
        <v>1</v>
      </c>
      <c r="I2" s="399">
        <f t="shared" si="0"/>
        <v>0</v>
      </c>
      <c r="J2" s="399">
        <f t="shared" si="0"/>
        <v>0</v>
      </c>
      <c r="K2" s="399">
        <f t="shared" si="0"/>
        <v>0</v>
      </c>
      <c r="L2" s="399">
        <f t="shared" si="0"/>
        <v>3</v>
      </c>
      <c r="M2" s="399">
        <f t="shared" si="0"/>
        <v>1</v>
      </c>
      <c r="N2" s="399">
        <f t="shared" si="0"/>
        <v>4</v>
      </c>
      <c r="O2" s="399">
        <f t="shared" si="0"/>
        <v>0</v>
      </c>
      <c r="P2" s="399">
        <f t="shared" si="0"/>
        <v>0</v>
      </c>
      <c r="Q2" s="399">
        <f t="shared" si="0"/>
        <v>2</v>
      </c>
      <c r="R2" s="399">
        <f t="shared" si="0"/>
        <v>10</v>
      </c>
    </row>
    <row r="3" spans="1:20" ht="15" customHeight="1" x14ac:dyDescent="0.25">
      <c r="F3" s="402" t="s">
        <v>31</v>
      </c>
      <c r="G3" s="402">
        <f>G4/$G$4</f>
        <v>1</v>
      </c>
      <c r="H3" s="402">
        <f t="shared" ref="H3:P3" si="1">H4/$G$4</f>
        <v>1.1785030727301709E-2</v>
      </c>
      <c r="I3" s="402">
        <f t="shared" si="1"/>
        <v>0</v>
      </c>
      <c r="J3" s="402">
        <f t="shared" si="1"/>
        <v>0</v>
      </c>
      <c r="K3" s="402">
        <f t="shared" si="1"/>
        <v>0</v>
      </c>
      <c r="L3" s="402">
        <f t="shared" si="1"/>
        <v>3.3386530231437894E-2</v>
      </c>
      <c r="M3" s="402">
        <f t="shared" si="1"/>
        <v>9.8258162887297617E-3</v>
      </c>
      <c r="N3" s="402">
        <f t="shared" si="1"/>
        <v>3.3015693092632321E-3</v>
      </c>
      <c r="O3" s="402">
        <f t="shared" si="1"/>
        <v>0</v>
      </c>
      <c r="P3" s="402">
        <f t="shared" si="1"/>
        <v>0</v>
      </c>
      <c r="Q3" s="402"/>
      <c r="R3" s="402"/>
    </row>
    <row r="4" spans="1:20" ht="15" customHeight="1" thickBot="1" x14ac:dyDescent="0.3">
      <c r="F4" s="401" t="s">
        <v>1677</v>
      </c>
      <c r="G4" s="401">
        <f>SUM(G7:G16)</f>
        <v>90793144.689999998</v>
      </c>
      <c r="H4" s="401">
        <f t="shared" ref="H4:R4" si="2">SUM(H7:H16)</f>
        <v>1070000</v>
      </c>
      <c r="I4" s="401">
        <f t="shared" si="2"/>
        <v>0</v>
      </c>
      <c r="J4" s="401">
        <f t="shared" si="2"/>
        <v>0</v>
      </c>
      <c r="K4" s="401">
        <f t="shared" si="2"/>
        <v>0</v>
      </c>
      <c r="L4" s="401">
        <f t="shared" si="2"/>
        <v>3031268.07</v>
      </c>
      <c r="M4" s="401">
        <f t="shared" si="2"/>
        <v>892116.76</v>
      </c>
      <c r="N4" s="401">
        <f t="shared" si="2"/>
        <v>299759.86</v>
      </c>
      <c r="O4" s="401">
        <f t="shared" si="2"/>
        <v>0</v>
      </c>
      <c r="P4" s="401">
        <f t="shared" si="2"/>
        <v>0</v>
      </c>
      <c r="Q4" s="401">
        <f t="shared" si="2"/>
        <v>1962116.76</v>
      </c>
      <c r="R4" s="401">
        <f t="shared" si="2"/>
        <v>90793144.689999998</v>
      </c>
    </row>
    <row r="5" spans="1:20" ht="15.75" thickBot="1" x14ac:dyDescent="0.3">
      <c r="G5" s="18"/>
      <c r="H5" s="471" t="s">
        <v>1678</v>
      </c>
      <c r="I5" s="472"/>
      <c r="J5" s="472"/>
      <c r="K5" s="472"/>
      <c r="L5" s="472"/>
      <c r="M5" s="472"/>
      <c r="N5" s="472"/>
      <c r="O5" s="472"/>
      <c r="P5" s="473"/>
      <c r="Q5" s="19"/>
      <c r="R5" s="19"/>
    </row>
    <row r="6" spans="1:20" ht="84.75" thickBot="1" x14ac:dyDescent="0.3">
      <c r="A6" s="20" t="s">
        <v>34</v>
      </c>
      <c r="B6" s="21" t="s">
        <v>1447</v>
      </c>
      <c r="C6" s="21" t="s">
        <v>36</v>
      </c>
      <c r="D6" s="21" t="s">
        <v>37</v>
      </c>
      <c r="E6" s="21" t="s">
        <v>38</v>
      </c>
      <c r="F6" s="21" t="s">
        <v>39</v>
      </c>
      <c r="G6" s="21" t="s">
        <v>1450</v>
      </c>
      <c r="H6" s="4" t="s">
        <v>8</v>
      </c>
      <c r="I6" s="4" t="s">
        <v>9</v>
      </c>
      <c r="J6" s="4" t="s">
        <v>10</v>
      </c>
      <c r="K6" s="4" t="s">
        <v>11</v>
      </c>
      <c r="L6" s="4" t="s">
        <v>12</v>
      </c>
      <c r="M6" s="4" t="s">
        <v>1451</v>
      </c>
      <c r="N6" s="4" t="s">
        <v>14</v>
      </c>
      <c r="O6" s="4" t="s">
        <v>15</v>
      </c>
      <c r="P6" s="4" t="s">
        <v>16</v>
      </c>
      <c r="Q6" s="22" t="s">
        <v>1452</v>
      </c>
      <c r="R6" s="22" t="s">
        <v>1453</v>
      </c>
      <c r="S6" s="22" t="s">
        <v>1188</v>
      </c>
    </row>
    <row r="7" spans="1:20" s="23" customFormat="1" ht="90" x14ac:dyDescent="0.25">
      <c r="A7" s="24">
        <v>1</v>
      </c>
      <c r="B7" s="24" t="s">
        <v>1145</v>
      </c>
      <c r="C7" s="24" t="s">
        <v>1146</v>
      </c>
      <c r="D7" s="24" t="s">
        <v>1147</v>
      </c>
      <c r="E7" s="452" t="s">
        <v>1148</v>
      </c>
      <c r="F7" s="24" t="s">
        <v>1475</v>
      </c>
      <c r="G7" s="378">
        <v>1070000</v>
      </c>
      <c r="H7" s="378">
        <v>1070000</v>
      </c>
      <c r="I7" s="378"/>
      <c r="J7" s="378"/>
      <c r="K7" s="378"/>
      <c r="L7" s="378"/>
      <c r="M7" s="378"/>
      <c r="N7" s="378"/>
      <c r="O7" s="378"/>
      <c r="P7" s="378"/>
      <c r="Q7" s="378">
        <v>1070000</v>
      </c>
      <c r="R7" s="378">
        <v>1070000</v>
      </c>
      <c r="S7" s="24"/>
    </row>
    <row r="8" spans="1:20" s="23" customFormat="1" ht="165" x14ac:dyDescent="0.25">
      <c r="A8" s="24">
        <v>2</v>
      </c>
      <c r="B8" s="24" t="s">
        <v>1145</v>
      </c>
      <c r="C8" s="24" t="s">
        <v>932</v>
      </c>
      <c r="D8" s="24" t="s">
        <v>1149</v>
      </c>
      <c r="E8" s="452" t="s">
        <v>1150</v>
      </c>
      <c r="F8" s="24" t="s">
        <v>1479</v>
      </c>
      <c r="G8" s="378">
        <v>892116.76</v>
      </c>
      <c r="H8" s="378"/>
      <c r="I8" s="378"/>
      <c r="J8" s="378"/>
      <c r="K8" s="378"/>
      <c r="L8" s="378"/>
      <c r="M8" s="378">
        <v>892116.76</v>
      </c>
      <c r="N8" s="378"/>
      <c r="O8" s="378"/>
      <c r="P8" s="378"/>
      <c r="Q8" s="378">
        <v>892116.76</v>
      </c>
      <c r="R8" s="378">
        <v>892116.76</v>
      </c>
      <c r="S8" s="24"/>
    </row>
    <row r="9" spans="1:20" s="23" customFormat="1" ht="60" x14ac:dyDescent="0.25">
      <c r="A9" s="24">
        <v>3</v>
      </c>
      <c r="B9" s="24" t="s">
        <v>1145</v>
      </c>
      <c r="C9" s="24" t="s">
        <v>1151</v>
      </c>
      <c r="D9" s="24" t="s">
        <v>1152</v>
      </c>
      <c r="E9" s="452" t="s">
        <v>1153</v>
      </c>
      <c r="F9" s="24" t="s">
        <v>1459</v>
      </c>
      <c r="G9" s="378">
        <v>372000</v>
      </c>
      <c r="H9" s="378"/>
      <c r="I9" s="378"/>
      <c r="J9" s="378"/>
      <c r="K9" s="378"/>
      <c r="L9" s="378">
        <v>372000</v>
      </c>
      <c r="M9" s="378"/>
      <c r="N9" s="378"/>
      <c r="O9" s="378"/>
      <c r="P9" s="378"/>
      <c r="Q9" s="378">
        <v>0</v>
      </c>
      <c r="R9" s="378">
        <v>372000</v>
      </c>
      <c r="S9" s="24"/>
    </row>
    <row r="10" spans="1:20" s="23" customFormat="1" ht="90" x14ac:dyDescent="0.25">
      <c r="A10" s="24">
        <v>4</v>
      </c>
      <c r="B10" s="24" t="s">
        <v>1145</v>
      </c>
      <c r="C10" s="24" t="s">
        <v>1154</v>
      </c>
      <c r="D10" s="24" t="s">
        <v>1155</v>
      </c>
      <c r="E10" s="452" t="s">
        <v>1156</v>
      </c>
      <c r="F10" s="24" t="s">
        <v>1459</v>
      </c>
      <c r="G10" s="378">
        <v>2632268.0699999998</v>
      </c>
      <c r="H10" s="378"/>
      <c r="I10" s="378"/>
      <c r="J10" s="378"/>
      <c r="K10" s="378"/>
      <c r="L10" s="378">
        <v>2632268.0699999998</v>
      </c>
      <c r="M10" s="378"/>
      <c r="N10" s="378"/>
      <c r="O10" s="378"/>
      <c r="P10" s="378"/>
      <c r="Q10" s="378">
        <v>0</v>
      </c>
      <c r="R10" s="378">
        <v>2632268.0699999998</v>
      </c>
      <c r="S10" s="24"/>
    </row>
    <row r="11" spans="1:20" s="23" customFormat="1" ht="90" x14ac:dyDescent="0.25">
      <c r="A11" s="24">
        <v>5</v>
      </c>
      <c r="B11" s="24" t="s">
        <v>1145</v>
      </c>
      <c r="C11" s="24" t="s">
        <v>1157</v>
      </c>
      <c r="D11" s="24" t="s">
        <v>1158</v>
      </c>
      <c r="E11" s="452" t="s">
        <v>1159</v>
      </c>
      <c r="F11" s="24" t="s">
        <v>1477</v>
      </c>
      <c r="G11" s="378">
        <v>27000</v>
      </c>
      <c r="H11" s="378"/>
      <c r="I11" s="378"/>
      <c r="J11" s="378"/>
      <c r="K11" s="378"/>
      <c r="L11" s="378">
        <v>27000</v>
      </c>
      <c r="M11" s="378"/>
      <c r="N11" s="378"/>
      <c r="O11" s="378"/>
      <c r="P11" s="378"/>
      <c r="Q11" s="378">
        <v>0</v>
      </c>
      <c r="R11" s="378">
        <v>27000</v>
      </c>
      <c r="S11" s="24"/>
    </row>
    <row r="12" spans="1:20" s="23" customFormat="1" ht="120" x14ac:dyDescent="0.25">
      <c r="A12" s="24">
        <v>6</v>
      </c>
      <c r="B12" s="24" t="s">
        <v>1145</v>
      </c>
      <c r="C12" s="25" t="s">
        <v>1160</v>
      </c>
      <c r="D12" s="24" t="s">
        <v>1161</v>
      </c>
      <c r="E12" s="452" t="s">
        <v>1162</v>
      </c>
      <c r="F12" s="25" t="s">
        <v>1160</v>
      </c>
      <c r="G12" s="378">
        <v>85500000</v>
      </c>
      <c r="H12" s="378"/>
      <c r="I12" s="378"/>
      <c r="J12" s="378"/>
      <c r="K12" s="378"/>
      <c r="L12" s="378"/>
      <c r="M12" s="378"/>
      <c r="N12" s="378"/>
      <c r="O12" s="378"/>
      <c r="P12" s="378"/>
      <c r="Q12" s="378" t="s">
        <v>1163</v>
      </c>
      <c r="R12" s="378">
        <v>85500000</v>
      </c>
      <c r="S12" s="25" t="s">
        <v>1679</v>
      </c>
    </row>
    <row r="13" spans="1:20" s="23" customFormat="1" ht="150" x14ac:dyDescent="0.25">
      <c r="A13" s="24">
        <v>7</v>
      </c>
      <c r="B13" s="25" t="s">
        <v>1164</v>
      </c>
      <c r="C13" s="24" t="s">
        <v>1165</v>
      </c>
      <c r="D13" s="24" t="s">
        <v>1166</v>
      </c>
      <c r="E13" s="452" t="s">
        <v>1167</v>
      </c>
      <c r="F13" s="24" t="s">
        <v>1475</v>
      </c>
      <c r="G13" s="378">
        <v>119759.86</v>
      </c>
      <c r="H13" s="378"/>
      <c r="I13" s="378"/>
      <c r="J13" s="378"/>
      <c r="K13" s="378"/>
      <c r="L13" s="378"/>
      <c r="M13" s="378"/>
      <c r="N13" s="378">
        <v>119759.86</v>
      </c>
      <c r="O13" s="378"/>
      <c r="P13" s="378"/>
      <c r="Q13" s="378" t="s">
        <v>1163</v>
      </c>
      <c r="R13" s="378">
        <v>119759.86</v>
      </c>
      <c r="S13" s="24"/>
      <c r="T13" s="23" t="s">
        <v>1248</v>
      </c>
    </row>
    <row r="14" spans="1:20" s="23" customFormat="1" ht="150" x14ac:dyDescent="0.25">
      <c r="A14" s="24">
        <v>8</v>
      </c>
      <c r="B14" s="25" t="s">
        <v>1164</v>
      </c>
      <c r="C14" s="25" t="s">
        <v>1168</v>
      </c>
      <c r="D14" s="24" t="s">
        <v>1166</v>
      </c>
      <c r="E14" s="452" t="s">
        <v>1169</v>
      </c>
      <c r="F14" s="24" t="s">
        <v>1475</v>
      </c>
      <c r="G14" s="378">
        <v>60000</v>
      </c>
      <c r="H14" s="378"/>
      <c r="I14" s="378"/>
      <c r="J14" s="378"/>
      <c r="K14" s="378"/>
      <c r="L14" s="378"/>
      <c r="M14" s="378"/>
      <c r="N14" s="378">
        <v>60000</v>
      </c>
      <c r="O14" s="378"/>
      <c r="P14" s="378"/>
      <c r="Q14" s="378" t="s">
        <v>1163</v>
      </c>
      <c r="R14" s="378">
        <v>60000</v>
      </c>
      <c r="S14" s="24"/>
    </row>
    <row r="15" spans="1:20" s="23" customFormat="1" ht="150" x14ac:dyDescent="0.25">
      <c r="A15" s="24">
        <v>9</v>
      </c>
      <c r="B15" s="25" t="s">
        <v>1164</v>
      </c>
      <c r="C15" s="25" t="s">
        <v>748</v>
      </c>
      <c r="D15" s="24" t="s">
        <v>1166</v>
      </c>
      <c r="E15" s="452" t="s">
        <v>1170</v>
      </c>
      <c r="F15" s="25" t="s">
        <v>1466</v>
      </c>
      <c r="G15" s="378">
        <v>60000</v>
      </c>
      <c r="H15" s="378"/>
      <c r="I15" s="378"/>
      <c r="J15" s="378"/>
      <c r="K15" s="378"/>
      <c r="L15" s="378"/>
      <c r="M15" s="378"/>
      <c r="N15" s="378">
        <v>60000</v>
      </c>
      <c r="O15" s="378"/>
      <c r="P15" s="378"/>
      <c r="Q15" s="378" t="s">
        <v>1163</v>
      </c>
      <c r="R15" s="378">
        <v>60000</v>
      </c>
      <c r="S15" s="24"/>
    </row>
    <row r="16" spans="1:20" s="23" customFormat="1" ht="150" x14ac:dyDescent="0.25">
      <c r="A16" s="453">
        <v>10</v>
      </c>
      <c r="B16" s="452" t="s">
        <v>1164</v>
      </c>
      <c r="C16" s="453" t="s">
        <v>1171</v>
      </c>
      <c r="D16" s="453" t="s">
        <v>1166</v>
      </c>
      <c r="E16" s="452" t="s">
        <v>1172</v>
      </c>
      <c r="F16" s="453" t="s">
        <v>1459</v>
      </c>
      <c r="G16" s="454">
        <v>60000</v>
      </c>
      <c r="H16" s="454"/>
      <c r="I16" s="454"/>
      <c r="J16" s="454"/>
      <c r="K16" s="454"/>
      <c r="L16" s="454"/>
      <c r="M16" s="454"/>
      <c r="N16" s="454">
        <v>60000</v>
      </c>
      <c r="O16" s="454"/>
      <c r="P16" s="454"/>
      <c r="Q16" s="454" t="s">
        <v>1163</v>
      </c>
      <c r="R16" s="454">
        <v>60000</v>
      </c>
      <c r="S16" s="453"/>
    </row>
    <row r="17" spans="5:17" s="23" customFormat="1" x14ac:dyDescent="0.25">
      <c r="E17" s="26"/>
      <c r="G17" s="27"/>
      <c r="Q17" s="27"/>
    </row>
    <row r="18" spans="5:17" s="23" customFormat="1" x14ac:dyDescent="0.25">
      <c r="E18" s="26"/>
      <c r="G18" s="27"/>
      <c r="Q18" s="27"/>
    </row>
    <row r="19" spans="5:17" s="23" customFormat="1" x14ac:dyDescent="0.25">
      <c r="E19" s="26"/>
      <c r="G19" s="27"/>
      <c r="Q19" s="27"/>
    </row>
    <row r="20" spans="5:17" s="23" customFormat="1" x14ac:dyDescent="0.25">
      <c r="E20" s="26"/>
      <c r="G20" s="27"/>
      <c r="Q20" s="27"/>
    </row>
    <row r="21" spans="5:17" s="23" customFormat="1" x14ac:dyDescent="0.25">
      <c r="E21" s="26"/>
      <c r="G21" s="27"/>
      <c r="Q21" s="27"/>
    </row>
    <row r="22" spans="5:17" s="23" customFormat="1" x14ac:dyDescent="0.25">
      <c r="E22" s="26"/>
      <c r="G22" s="27"/>
      <c r="Q22" s="27"/>
    </row>
  </sheetData>
  <mergeCells count="1">
    <mergeCell ref="H5:P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17FCB-609B-46BE-ACDD-8BAB90FF0EF1}">
  <dimension ref="A1:XER19"/>
  <sheetViews>
    <sheetView topLeftCell="A2" workbookViewId="0">
      <selection activeCell="H20" sqref="H20"/>
    </sheetView>
  </sheetViews>
  <sheetFormatPr defaultRowHeight="15" x14ac:dyDescent="0.25"/>
  <cols>
    <col min="2" max="2" width="0" hidden="1" customWidth="1"/>
    <col min="3" max="3" width="18.28515625" customWidth="1"/>
    <col min="4" max="4" width="13.85546875" customWidth="1"/>
    <col min="5" max="5" width="26.85546875" customWidth="1"/>
    <col min="6" max="6" width="9.140625" hidden="1" customWidth="1"/>
    <col min="7" max="7" width="13" customWidth="1"/>
    <col min="8" max="8" width="28" customWidth="1"/>
    <col min="9" max="9" width="21.42578125" customWidth="1"/>
    <col min="14" max="14" width="15.7109375" customWidth="1"/>
  </cols>
  <sheetData>
    <row r="1" spans="1:16372" s="385" customFormat="1" ht="23.25" x14ac:dyDescent="0.35">
      <c r="B1" s="48" t="s">
        <v>1680</v>
      </c>
      <c r="C1" s="385" t="s">
        <v>1681</v>
      </c>
    </row>
    <row r="2" spans="1:16372" s="385" customFormat="1" x14ac:dyDescent="0.25">
      <c r="A2" s="386"/>
      <c r="B2" s="387"/>
      <c r="C2" s="387" t="s">
        <v>1682</v>
      </c>
      <c r="D2" s="387"/>
      <c r="E2" s="388"/>
      <c r="F2" s="388"/>
      <c r="G2" s="388"/>
      <c r="H2" s="388"/>
      <c r="I2" s="388"/>
      <c r="J2" s="389"/>
      <c r="K2" s="387"/>
      <c r="L2" s="387"/>
      <c r="M2" s="387"/>
      <c r="N2" s="387"/>
      <c r="O2" s="387"/>
      <c r="P2" s="387"/>
      <c r="Q2" s="387"/>
      <c r="R2" s="387"/>
      <c r="S2" s="387"/>
      <c r="T2" s="387"/>
      <c r="U2" s="387"/>
      <c r="V2" s="387"/>
      <c r="W2" s="387"/>
      <c r="X2" s="387"/>
      <c r="Y2" s="387"/>
      <c r="Z2" s="387"/>
      <c r="AA2" s="387"/>
      <c r="AB2" s="387"/>
      <c r="AC2" s="387"/>
      <c r="AD2" s="387"/>
      <c r="AE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387"/>
      <c r="BD2" s="387"/>
      <c r="BE2" s="387"/>
      <c r="BF2" s="387"/>
      <c r="BG2" s="387"/>
      <c r="BH2" s="387"/>
      <c r="BI2" s="387"/>
      <c r="BJ2" s="387"/>
      <c r="BK2" s="387"/>
      <c r="BL2" s="387"/>
      <c r="BM2" s="387"/>
      <c r="BN2" s="387"/>
      <c r="BO2" s="387"/>
      <c r="BP2" s="387"/>
      <c r="BQ2" s="387"/>
      <c r="BR2" s="387"/>
      <c r="BS2" s="387"/>
      <c r="BT2" s="387"/>
      <c r="BU2" s="387"/>
      <c r="BV2" s="387"/>
      <c r="BW2" s="387"/>
      <c r="BX2" s="387"/>
      <c r="BY2" s="387"/>
      <c r="BZ2" s="387"/>
      <c r="CA2" s="387"/>
      <c r="CB2" s="387"/>
      <c r="CC2" s="387"/>
      <c r="CD2" s="387"/>
      <c r="CE2" s="387"/>
      <c r="CF2" s="387"/>
      <c r="CG2" s="387"/>
      <c r="CH2" s="387"/>
      <c r="CI2" s="387"/>
      <c r="CJ2" s="387"/>
      <c r="CK2" s="387"/>
      <c r="CL2" s="387"/>
      <c r="CM2" s="387"/>
      <c r="CN2" s="387"/>
      <c r="CO2" s="387"/>
      <c r="CP2" s="387"/>
      <c r="CQ2" s="387"/>
      <c r="CR2" s="387"/>
      <c r="CS2" s="387"/>
      <c r="CT2" s="387"/>
      <c r="CU2" s="387"/>
      <c r="CV2" s="387"/>
      <c r="CW2" s="387"/>
      <c r="CX2" s="387"/>
      <c r="CY2" s="387"/>
      <c r="CZ2" s="387"/>
      <c r="DA2" s="387"/>
      <c r="DB2" s="387"/>
      <c r="DC2" s="387"/>
      <c r="DD2" s="387"/>
      <c r="DE2" s="387"/>
      <c r="DF2" s="387"/>
      <c r="DG2" s="387"/>
      <c r="DH2" s="387"/>
      <c r="DI2" s="387"/>
      <c r="DJ2" s="387"/>
      <c r="DK2" s="387"/>
      <c r="DL2" s="387"/>
      <c r="DM2" s="387"/>
      <c r="DN2" s="387"/>
      <c r="DO2" s="387"/>
      <c r="DP2" s="387"/>
      <c r="DQ2" s="387"/>
      <c r="DR2" s="387"/>
      <c r="DS2" s="387"/>
      <c r="DT2" s="387"/>
      <c r="DU2" s="387"/>
      <c r="DV2" s="387"/>
      <c r="DW2" s="387"/>
      <c r="DX2" s="387"/>
      <c r="DY2" s="387"/>
      <c r="DZ2" s="387"/>
      <c r="EA2" s="387"/>
      <c r="EB2" s="387"/>
      <c r="EC2" s="387"/>
      <c r="ED2" s="387"/>
      <c r="EE2" s="387"/>
      <c r="EF2" s="387"/>
      <c r="EG2" s="387"/>
      <c r="EH2" s="387"/>
      <c r="EI2" s="387"/>
      <c r="EJ2" s="387"/>
      <c r="EK2" s="387"/>
      <c r="EL2" s="387"/>
      <c r="EM2" s="387"/>
      <c r="EN2" s="387"/>
      <c r="EO2" s="387"/>
      <c r="EP2" s="387"/>
      <c r="EQ2" s="387"/>
      <c r="ER2" s="387"/>
      <c r="ES2" s="387"/>
      <c r="ET2" s="387"/>
      <c r="EU2" s="387"/>
      <c r="EV2" s="387"/>
      <c r="EW2" s="387"/>
      <c r="EX2" s="387"/>
      <c r="EY2" s="387"/>
      <c r="EZ2" s="387"/>
      <c r="FA2" s="387"/>
      <c r="FB2" s="387"/>
      <c r="FC2" s="387"/>
      <c r="FD2" s="387"/>
      <c r="FE2" s="387"/>
      <c r="FF2" s="387"/>
      <c r="FG2" s="387"/>
      <c r="FH2" s="387"/>
      <c r="FI2" s="387"/>
      <c r="FJ2" s="387"/>
      <c r="FK2" s="387"/>
      <c r="FL2" s="387"/>
      <c r="FM2" s="387"/>
      <c r="FN2" s="387"/>
      <c r="FO2" s="387"/>
      <c r="FP2" s="387"/>
      <c r="FQ2" s="387"/>
      <c r="FR2" s="387"/>
      <c r="FS2" s="387"/>
      <c r="FT2" s="387"/>
      <c r="FU2" s="387"/>
      <c r="FV2" s="387"/>
      <c r="FW2" s="387"/>
      <c r="FX2" s="387"/>
      <c r="FY2" s="387"/>
      <c r="FZ2" s="387"/>
      <c r="GA2" s="387"/>
      <c r="GB2" s="387"/>
      <c r="GC2" s="387"/>
      <c r="GD2" s="387"/>
      <c r="GE2" s="387"/>
      <c r="GF2" s="387"/>
      <c r="GG2" s="387"/>
      <c r="GH2" s="387"/>
      <c r="GI2" s="387"/>
      <c r="GJ2" s="387"/>
      <c r="GK2" s="387"/>
      <c r="GL2" s="387"/>
      <c r="GM2" s="387"/>
      <c r="GN2" s="387"/>
      <c r="GO2" s="387"/>
      <c r="GP2" s="387"/>
      <c r="GQ2" s="387"/>
      <c r="GR2" s="387"/>
      <c r="GS2" s="387"/>
      <c r="GT2" s="387"/>
      <c r="GU2" s="387"/>
      <c r="GV2" s="387"/>
      <c r="GW2" s="387"/>
      <c r="GX2" s="387"/>
      <c r="GY2" s="387"/>
      <c r="GZ2" s="387"/>
      <c r="HA2" s="387"/>
      <c r="HB2" s="387"/>
      <c r="HC2" s="387"/>
      <c r="HD2" s="387"/>
      <c r="HE2" s="387"/>
      <c r="HF2" s="387"/>
      <c r="HG2" s="387"/>
      <c r="HH2" s="387"/>
      <c r="HI2" s="387"/>
      <c r="HJ2" s="387"/>
      <c r="HK2" s="387"/>
      <c r="HL2" s="387"/>
      <c r="HM2" s="387"/>
      <c r="HN2" s="387"/>
      <c r="HO2" s="387"/>
      <c r="HP2" s="387"/>
      <c r="HQ2" s="387"/>
      <c r="HR2" s="387"/>
      <c r="HS2" s="387"/>
      <c r="HT2" s="387"/>
      <c r="HU2" s="387"/>
      <c r="HV2" s="387"/>
      <c r="HW2" s="387"/>
      <c r="HX2" s="387"/>
      <c r="HY2" s="387"/>
      <c r="HZ2" s="387"/>
      <c r="IA2" s="387"/>
      <c r="IB2" s="387"/>
      <c r="IC2" s="387"/>
      <c r="ID2" s="387"/>
      <c r="IE2" s="387"/>
      <c r="IF2" s="387"/>
      <c r="IG2" s="387"/>
      <c r="IH2" s="387"/>
      <c r="II2" s="387"/>
      <c r="IJ2" s="387"/>
      <c r="IK2" s="387"/>
      <c r="IL2" s="387"/>
      <c r="IM2" s="387"/>
      <c r="IN2" s="387"/>
      <c r="IO2" s="387"/>
      <c r="IP2" s="387"/>
      <c r="IQ2" s="387"/>
      <c r="IR2" s="387"/>
      <c r="IS2" s="387"/>
      <c r="IT2" s="387"/>
      <c r="IU2" s="387"/>
      <c r="IV2" s="387"/>
      <c r="IW2" s="387"/>
      <c r="IX2" s="387"/>
      <c r="IY2" s="387"/>
      <c r="IZ2" s="387"/>
      <c r="JA2" s="387"/>
      <c r="JB2" s="387"/>
      <c r="JC2" s="387"/>
      <c r="JD2" s="387"/>
      <c r="JE2" s="387"/>
      <c r="JF2" s="387"/>
      <c r="JG2" s="387"/>
      <c r="JH2" s="387"/>
      <c r="JI2" s="387"/>
      <c r="JJ2" s="387"/>
      <c r="JK2" s="387"/>
      <c r="JL2" s="387"/>
      <c r="JM2" s="387"/>
      <c r="JN2" s="387"/>
      <c r="JO2" s="387"/>
      <c r="JP2" s="387"/>
      <c r="JQ2" s="387"/>
      <c r="JR2" s="387"/>
      <c r="JS2" s="387"/>
      <c r="JT2" s="387"/>
      <c r="JU2" s="387"/>
      <c r="JV2" s="387"/>
      <c r="JW2" s="387"/>
      <c r="JX2" s="387"/>
      <c r="JY2" s="387"/>
      <c r="JZ2" s="387"/>
      <c r="KA2" s="387"/>
      <c r="KB2" s="387"/>
      <c r="KC2" s="387"/>
      <c r="KD2" s="387"/>
      <c r="KE2" s="387"/>
      <c r="KF2" s="387"/>
      <c r="KG2" s="387"/>
      <c r="KH2" s="387"/>
      <c r="KI2" s="387"/>
      <c r="KJ2" s="387"/>
      <c r="KK2" s="387"/>
      <c r="KL2" s="387"/>
      <c r="KM2" s="387"/>
      <c r="KN2" s="387"/>
      <c r="KO2" s="387"/>
      <c r="KP2" s="387"/>
      <c r="KQ2" s="387"/>
      <c r="KR2" s="387"/>
      <c r="KS2" s="387"/>
      <c r="KT2" s="387"/>
      <c r="KU2" s="387"/>
      <c r="KV2" s="387"/>
      <c r="KW2" s="387"/>
      <c r="KX2" s="387"/>
      <c r="KY2" s="387"/>
      <c r="KZ2" s="387"/>
      <c r="LA2" s="387"/>
      <c r="LB2" s="387"/>
      <c r="LC2" s="387"/>
      <c r="LD2" s="387"/>
      <c r="LE2" s="387"/>
      <c r="LF2" s="387"/>
      <c r="LG2" s="387"/>
      <c r="LH2" s="387"/>
      <c r="LI2" s="387"/>
      <c r="LJ2" s="387"/>
      <c r="LK2" s="387"/>
      <c r="LL2" s="387"/>
      <c r="LM2" s="387"/>
      <c r="LN2" s="387"/>
      <c r="LO2" s="387"/>
      <c r="LP2" s="387"/>
      <c r="LQ2" s="387"/>
      <c r="LR2" s="387"/>
      <c r="LS2" s="387"/>
      <c r="LT2" s="387"/>
      <c r="LU2" s="387"/>
      <c r="LV2" s="387"/>
      <c r="LW2" s="387"/>
      <c r="LX2" s="387"/>
      <c r="LY2" s="387"/>
      <c r="LZ2" s="387"/>
      <c r="MA2" s="387"/>
      <c r="MB2" s="387"/>
      <c r="MC2" s="387"/>
      <c r="MD2" s="387"/>
      <c r="ME2" s="387"/>
      <c r="MF2" s="387"/>
      <c r="MG2" s="387"/>
      <c r="MH2" s="387"/>
      <c r="MI2" s="387"/>
      <c r="MJ2" s="387"/>
      <c r="MK2" s="387"/>
      <c r="ML2" s="387"/>
      <c r="MM2" s="387"/>
      <c r="MN2" s="387"/>
      <c r="MO2" s="387"/>
      <c r="MP2" s="387"/>
      <c r="MQ2" s="387"/>
      <c r="MR2" s="387"/>
      <c r="MS2" s="387"/>
      <c r="MT2" s="387"/>
      <c r="MU2" s="387"/>
      <c r="MV2" s="387"/>
      <c r="MW2" s="387"/>
      <c r="MX2" s="387"/>
      <c r="MY2" s="387"/>
      <c r="MZ2" s="387"/>
      <c r="NA2" s="387"/>
      <c r="NB2" s="387"/>
      <c r="NC2" s="387"/>
      <c r="ND2" s="387"/>
      <c r="NE2" s="387"/>
      <c r="NF2" s="387"/>
      <c r="NG2" s="387"/>
      <c r="NH2" s="387"/>
      <c r="NI2" s="387"/>
      <c r="NJ2" s="387"/>
      <c r="NK2" s="387"/>
      <c r="NL2" s="387"/>
      <c r="NM2" s="387"/>
      <c r="NN2" s="387"/>
      <c r="NO2" s="387"/>
      <c r="NP2" s="387"/>
      <c r="NQ2" s="387"/>
      <c r="NR2" s="387"/>
      <c r="NS2" s="387"/>
      <c r="NT2" s="387"/>
      <c r="NU2" s="387"/>
      <c r="NV2" s="387"/>
      <c r="NW2" s="387"/>
      <c r="NX2" s="387"/>
      <c r="NY2" s="387"/>
      <c r="NZ2" s="387"/>
      <c r="OA2" s="387"/>
      <c r="OB2" s="387"/>
      <c r="OC2" s="387"/>
      <c r="OD2" s="387"/>
      <c r="OE2" s="387"/>
      <c r="OF2" s="387"/>
      <c r="OG2" s="387"/>
      <c r="OH2" s="387"/>
      <c r="OI2" s="387"/>
      <c r="OJ2" s="387"/>
      <c r="OK2" s="387"/>
      <c r="OL2" s="387"/>
      <c r="OM2" s="387"/>
      <c r="ON2" s="387"/>
      <c r="OO2" s="387"/>
      <c r="OP2" s="387"/>
      <c r="OQ2" s="387"/>
      <c r="OR2" s="387"/>
      <c r="OS2" s="387"/>
      <c r="OT2" s="387"/>
      <c r="OU2" s="387"/>
      <c r="OV2" s="387"/>
      <c r="OW2" s="387"/>
      <c r="OX2" s="387"/>
      <c r="OY2" s="387"/>
      <c r="OZ2" s="387"/>
      <c r="PA2" s="387"/>
      <c r="PB2" s="387"/>
      <c r="PC2" s="387"/>
      <c r="PD2" s="387"/>
      <c r="PE2" s="387"/>
      <c r="PF2" s="387"/>
      <c r="PG2" s="387"/>
      <c r="PH2" s="387"/>
      <c r="PI2" s="387"/>
      <c r="PJ2" s="387"/>
      <c r="PK2" s="387"/>
      <c r="PL2" s="387"/>
      <c r="PM2" s="387"/>
      <c r="PN2" s="387"/>
      <c r="PO2" s="387"/>
      <c r="PP2" s="387"/>
      <c r="PQ2" s="387"/>
      <c r="PR2" s="387"/>
      <c r="PS2" s="387"/>
      <c r="PT2" s="387"/>
      <c r="PU2" s="387"/>
      <c r="PV2" s="387"/>
      <c r="PW2" s="387"/>
      <c r="PX2" s="387"/>
      <c r="PY2" s="387"/>
      <c r="PZ2" s="387"/>
      <c r="QA2" s="387"/>
      <c r="QB2" s="387"/>
      <c r="QC2" s="387"/>
      <c r="QD2" s="387"/>
      <c r="QE2" s="387"/>
      <c r="QF2" s="387"/>
      <c r="QG2" s="387"/>
      <c r="QH2" s="387"/>
      <c r="QI2" s="387"/>
      <c r="QJ2" s="387"/>
      <c r="QK2" s="387"/>
      <c r="QL2" s="387"/>
      <c r="QM2" s="387"/>
      <c r="QN2" s="387"/>
      <c r="QO2" s="387"/>
      <c r="QP2" s="387"/>
      <c r="QQ2" s="387"/>
      <c r="QR2" s="387"/>
      <c r="QS2" s="387"/>
      <c r="QT2" s="387"/>
      <c r="QU2" s="387"/>
      <c r="QV2" s="387"/>
      <c r="QW2" s="387"/>
      <c r="QX2" s="387"/>
      <c r="QY2" s="387"/>
      <c r="QZ2" s="387"/>
      <c r="RA2" s="387"/>
      <c r="RB2" s="387"/>
      <c r="RC2" s="387"/>
      <c r="RD2" s="387"/>
      <c r="RE2" s="387"/>
      <c r="RF2" s="387"/>
      <c r="RG2" s="387"/>
      <c r="RH2" s="387"/>
      <c r="RI2" s="387"/>
      <c r="RJ2" s="387"/>
      <c r="RK2" s="387"/>
      <c r="RL2" s="387"/>
      <c r="RM2" s="387"/>
      <c r="RN2" s="387"/>
      <c r="RO2" s="387"/>
      <c r="RP2" s="387"/>
      <c r="RQ2" s="387"/>
      <c r="RR2" s="387"/>
      <c r="RS2" s="387"/>
      <c r="RT2" s="387"/>
      <c r="RU2" s="387"/>
      <c r="RV2" s="387"/>
      <c r="RW2" s="387"/>
      <c r="RX2" s="387"/>
      <c r="RY2" s="387"/>
      <c r="RZ2" s="387"/>
      <c r="SA2" s="387"/>
      <c r="SB2" s="387"/>
      <c r="SC2" s="387"/>
      <c r="SD2" s="387"/>
      <c r="SE2" s="387"/>
      <c r="SF2" s="387"/>
      <c r="SG2" s="387"/>
      <c r="SH2" s="387"/>
      <c r="SI2" s="387"/>
      <c r="SJ2" s="387"/>
      <c r="SK2" s="387"/>
      <c r="SL2" s="387"/>
      <c r="SM2" s="387"/>
      <c r="SN2" s="387"/>
      <c r="SO2" s="387"/>
      <c r="SP2" s="387"/>
      <c r="SQ2" s="387"/>
      <c r="SR2" s="387"/>
      <c r="SS2" s="387"/>
      <c r="ST2" s="387"/>
      <c r="SU2" s="387"/>
      <c r="SV2" s="387"/>
      <c r="SW2" s="387"/>
      <c r="SX2" s="387"/>
      <c r="SY2" s="387"/>
      <c r="SZ2" s="387"/>
      <c r="TA2" s="387"/>
      <c r="TB2" s="387"/>
      <c r="TC2" s="387"/>
      <c r="TD2" s="387"/>
      <c r="TE2" s="387"/>
      <c r="TF2" s="387"/>
      <c r="TG2" s="387"/>
      <c r="TH2" s="387"/>
      <c r="TI2" s="387"/>
      <c r="TJ2" s="387"/>
      <c r="TK2" s="387"/>
      <c r="TL2" s="387"/>
      <c r="TM2" s="387"/>
      <c r="TN2" s="387"/>
      <c r="TO2" s="387"/>
      <c r="TP2" s="387"/>
      <c r="TQ2" s="387"/>
      <c r="TR2" s="387"/>
      <c r="TS2" s="387"/>
      <c r="TT2" s="387"/>
      <c r="TU2" s="387"/>
      <c r="TV2" s="387"/>
      <c r="TW2" s="387"/>
      <c r="TX2" s="387"/>
      <c r="TY2" s="387"/>
      <c r="TZ2" s="387"/>
      <c r="UA2" s="387"/>
      <c r="UB2" s="387"/>
      <c r="UC2" s="387"/>
      <c r="UD2" s="387"/>
      <c r="UE2" s="387"/>
      <c r="UF2" s="387"/>
      <c r="UG2" s="387"/>
      <c r="UH2" s="387"/>
      <c r="UI2" s="387"/>
      <c r="UJ2" s="387"/>
      <c r="UK2" s="387"/>
      <c r="UL2" s="387"/>
      <c r="UM2" s="387"/>
      <c r="UN2" s="387"/>
      <c r="UO2" s="387"/>
      <c r="UP2" s="387"/>
      <c r="UQ2" s="387"/>
      <c r="UR2" s="387"/>
      <c r="US2" s="387"/>
      <c r="UT2" s="387"/>
      <c r="UU2" s="387"/>
      <c r="UV2" s="387"/>
      <c r="UW2" s="387"/>
      <c r="UX2" s="387"/>
      <c r="UY2" s="387"/>
      <c r="UZ2" s="387"/>
      <c r="VA2" s="387"/>
      <c r="VB2" s="387"/>
      <c r="VC2" s="387"/>
      <c r="VD2" s="387"/>
      <c r="VE2" s="387"/>
      <c r="VF2" s="387"/>
      <c r="VG2" s="387"/>
      <c r="VH2" s="387"/>
      <c r="VI2" s="387"/>
      <c r="VJ2" s="387"/>
      <c r="VK2" s="387"/>
      <c r="VL2" s="387"/>
      <c r="VM2" s="387"/>
      <c r="VN2" s="387"/>
      <c r="VO2" s="387"/>
      <c r="VP2" s="387"/>
      <c r="VQ2" s="387"/>
      <c r="VR2" s="387"/>
      <c r="VS2" s="387"/>
      <c r="VT2" s="387"/>
      <c r="VU2" s="387"/>
      <c r="VV2" s="387"/>
      <c r="VW2" s="387"/>
      <c r="VX2" s="387"/>
      <c r="VY2" s="387"/>
      <c r="VZ2" s="387"/>
      <c r="WA2" s="387"/>
      <c r="WB2" s="387"/>
      <c r="WC2" s="387"/>
      <c r="WD2" s="387"/>
      <c r="WE2" s="387"/>
      <c r="WF2" s="387"/>
      <c r="WG2" s="387"/>
      <c r="WH2" s="387"/>
      <c r="WI2" s="387"/>
      <c r="WJ2" s="387"/>
      <c r="WK2" s="387"/>
      <c r="WL2" s="387"/>
      <c r="WM2" s="387"/>
      <c r="WN2" s="387"/>
      <c r="WO2" s="387"/>
      <c r="WP2" s="387"/>
      <c r="WQ2" s="387"/>
      <c r="WR2" s="387"/>
      <c r="WS2" s="387"/>
      <c r="WT2" s="387"/>
      <c r="WU2" s="387"/>
      <c r="WV2" s="387"/>
      <c r="WW2" s="387"/>
      <c r="WX2" s="387"/>
      <c r="WY2" s="387"/>
      <c r="WZ2" s="387"/>
      <c r="XA2" s="387"/>
      <c r="XB2" s="387"/>
      <c r="XC2" s="387"/>
      <c r="XD2" s="387"/>
      <c r="XE2" s="387"/>
      <c r="XF2" s="387"/>
      <c r="XG2" s="387"/>
      <c r="XH2" s="387"/>
      <c r="XI2" s="387"/>
      <c r="XJ2" s="387"/>
      <c r="XK2" s="387"/>
      <c r="XL2" s="387"/>
      <c r="XM2" s="387"/>
      <c r="XN2" s="387"/>
      <c r="XO2" s="387"/>
      <c r="XP2" s="387"/>
      <c r="XQ2" s="387"/>
      <c r="XR2" s="387"/>
      <c r="XS2" s="387"/>
      <c r="XT2" s="387"/>
      <c r="XU2" s="387"/>
      <c r="XV2" s="387"/>
      <c r="XW2" s="387"/>
      <c r="XX2" s="387"/>
      <c r="XY2" s="387"/>
      <c r="XZ2" s="387"/>
      <c r="YA2" s="387"/>
      <c r="YB2" s="387"/>
      <c r="YC2" s="387"/>
      <c r="YD2" s="387"/>
      <c r="YE2" s="387"/>
      <c r="YF2" s="387"/>
      <c r="YG2" s="387"/>
      <c r="YH2" s="387"/>
      <c r="YI2" s="387"/>
      <c r="YJ2" s="387"/>
      <c r="YK2" s="387"/>
      <c r="YL2" s="387"/>
      <c r="YM2" s="387"/>
      <c r="YN2" s="387"/>
      <c r="YO2" s="387"/>
      <c r="YP2" s="387"/>
      <c r="YQ2" s="387"/>
      <c r="YR2" s="387"/>
      <c r="YS2" s="387"/>
      <c r="YT2" s="387"/>
      <c r="YU2" s="387"/>
      <c r="YV2" s="387"/>
      <c r="YW2" s="387"/>
      <c r="YX2" s="387"/>
      <c r="YY2" s="387"/>
      <c r="YZ2" s="387"/>
      <c r="ZA2" s="387"/>
      <c r="ZB2" s="387"/>
      <c r="ZC2" s="387"/>
      <c r="ZD2" s="387"/>
      <c r="ZE2" s="387"/>
      <c r="ZF2" s="387"/>
      <c r="ZG2" s="387"/>
      <c r="ZH2" s="387"/>
      <c r="ZI2" s="387"/>
      <c r="ZJ2" s="387"/>
      <c r="ZK2" s="387"/>
      <c r="ZL2" s="387"/>
      <c r="ZM2" s="387"/>
      <c r="ZN2" s="387"/>
      <c r="ZO2" s="387"/>
      <c r="ZP2" s="387"/>
      <c r="ZQ2" s="387"/>
      <c r="ZR2" s="387"/>
      <c r="ZS2" s="387"/>
      <c r="ZT2" s="387"/>
      <c r="ZU2" s="387"/>
      <c r="ZV2" s="387"/>
      <c r="ZW2" s="387"/>
      <c r="ZX2" s="387"/>
      <c r="ZY2" s="387"/>
      <c r="ZZ2" s="387"/>
      <c r="AAA2" s="387"/>
      <c r="AAB2" s="387"/>
      <c r="AAC2" s="387"/>
      <c r="AAD2" s="387"/>
      <c r="AAE2" s="387"/>
      <c r="AAF2" s="387"/>
      <c r="AAG2" s="387"/>
      <c r="AAH2" s="387"/>
      <c r="AAI2" s="387"/>
      <c r="AAJ2" s="387"/>
      <c r="AAK2" s="387"/>
      <c r="AAL2" s="387"/>
      <c r="AAM2" s="387"/>
      <c r="AAN2" s="387"/>
      <c r="AAO2" s="387"/>
      <c r="AAP2" s="387"/>
      <c r="AAQ2" s="387"/>
      <c r="AAR2" s="387"/>
      <c r="AAS2" s="387"/>
      <c r="AAT2" s="387"/>
      <c r="AAU2" s="387"/>
      <c r="AAV2" s="387"/>
      <c r="AAW2" s="387"/>
      <c r="AAX2" s="387"/>
      <c r="AAY2" s="387"/>
      <c r="AAZ2" s="387"/>
      <c r="ABA2" s="387"/>
      <c r="ABB2" s="387"/>
      <c r="ABC2" s="387"/>
      <c r="ABD2" s="387"/>
      <c r="ABE2" s="387"/>
      <c r="ABF2" s="387"/>
      <c r="ABG2" s="387"/>
      <c r="ABH2" s="387"/>
      <c r="ABI2" s="387"/>
      <c r="ABJ2" s="387"/>
      <c r="ABK2" s="387"/>
      <c r="ABL2" s="387"/>
      <c r="ABM2" s="387"/>
      <c r="ABN2" s="387"/>
      <c r="ABO2" s="387"/>
      <c r="ABP2" s="387"/>
      <c r="ABQ2" s="387"/>
      <c r="ABR2" s="387"/>
      <c r="ABS2" s="387"/>
      <c r="ABT2" s="387"/>
      <c r="ABU2" s="387"/>
      <c r="ABV2" s="387"/>
      <c r="ABW2" s="387"/>
      <c r="ABX2" s="387"/>
      <c r="ABY2" s="387"/>
      <c r="ABZ2" s="387"/>
      <c r="ACA2" s="387"/>
      <c r="ACB2" s="387"/>
      <c r="ACC2" s="387"/>
      <c r="ACD2" s="387"/>
      <c r="ACE2" s="387"/>
      <c r="ACF2" s="387"/>
      <c r="ACG2" s="387"/>
      <c r="ACH2" s="387"/>
      <c r="ACI2" s="387"/>
      <c r="ACJ2" s="387"/>
      <c r="ACK2" s="387"/>
      <c r="ACL2" s="387"/>
      <c r="ACM2" s="387"/>
      <c r="ACN2" s="387"/>
      <c r="ACO2" s="387"/>
      <c r="ACP2" s="387"/>
      <c r="ACQ2" s="387"/>
      <c r="ACR2" s="387"/>
      <c r="ACS2" s="387"/>
      <c r="ACT2" s="387"/>
      <c r="ACU2" s="387"/>
      <c r="ACV2" s="387"/>
      <c r="ACW2" s="387"/>
      <c r="ACX2" s="387"/>
      <c r="ACY2" s="387"/>
      <c r="ACZ2" s="387"/>
      <c r="ADA2" s="387"/>
      <c r="ADB2" s="387"/>
      <c r="ADC2" s="387"/>
      <c r="ADD2" s="387"/>
      <c r="ADE2" s="387"/>
      <c r="ADF2" s="387"/>
      <c r="ADG2" s="387"/>
      <c r="ADH2" s="387"/>
      <c r="ADI2" s="387"/>
      <c r="ADJ2" s="387"/>
      <c r="ADK2" s="387"/>
      <c r="ADL2" s="387"/>
      <c r="ADM2" s="387"/>
      <c r="ADN2" s="387"/>
      <c r="ADO2" s="387"/>
      <c r="ADP2" s="387"/>
      <c r="ADQ2" s="387"/>
      <c r="ADR2" s="387"/>
      <c r="ADS2" s="387"/>
      <c r="ADT2" s="387"/>
      <c r="ADU2" s="387"/>
      <c r="ADV2" s="387"/>
      <c r="ADW2" s="387"/>
      <c r="ADX2" s="387"/>
      <c r="ADY2" s="387"/>
      <c r="ADZ2" s="387"/>
      <c r="AEA2" s="387"/>
      <c r="AEB2" s="387"/>
      <c r="AEC2" s="387"/>
      <c r="AED2" s="387"/>
      <c r="AEE2" s="387"/>
      <c r="AEF2" s="387"/>
      <c r="AEG2" s="387"/>
      <c r="AEH2" s="387"/>
      <c r="AEI2" s="387"/>
      <c r="AEJ2" s="387"/>
      <c r="AEK2" s="387"/>
      <c r="AEL2" s="387"/>
      <c r="AEM2" s="387"/>
      <c r="AEN2" s="387"/>
      <c r="AEO2" s="387"/>
      <c r="AEP2" s="387"/>
      <c r="AEQ2" s="387"/>
      <c r="AER2" s="387"/>
      <c r="AES2" s="387"/>
      <c r="AET2" s="387"/>
      <c r="AEU2" s="387"/>
      <c r="AEV2" s="387"/>
      <c r="AEW2" s="387"/>
      <c r="AEX2" s="387"/>
      <c r="AEY2" s="387"/>
      <c r="AEZ2" s="387"/>
      <c r="AFA2" s="387"/>
      <c r="AFB2" s="387"/>
      <c r="AFC2" s="387"/>
      <c r="AFD2" s="387"/>
      <c r="AFE2" s="387"/>
      <c r="AFF2" s="387"/>
      <c r="AFG2" s="387"/>
      <c r="AFH2" s="387"/>
      <c r="AFI2" s="387"/>
      <c r="AFJ2" s="387"/>
      <c r="AFK2" s="387"/>
      <c r="AFL2" s="387"/>
      <c r="AFM2" s="387"/>
      <c r="AFN2" s="387"/>
      <c r="AFO2" s="387"/>
      <c r="AFP2" s="387"/>
      <c r="AFQ2" s="387"/>
      <c r="AFR2" s="387"/>
      <c r="AFS2" s="387"/>
      <c r="AFT2" s="387"/>
      <c r="AFU2" s="387"/>
      <c r="AFV2" s="387"/>
      <c r="AFW2" s="387"/>
      <c r="AFX2" s="387"/>
      <c r="AFY2" s="387"/>
      <c r="AFZ2" s="387"/>
      <c r="AGA2" s="387"/>
      <c r="AGB2" s="387"/>
      <c r="AGC2" s="387"/>
      <c r="AGD2" s="387"/>
      <c r="AGE2" s="387"/>
      <c r="AGF2" s="387"/>
      <c r="AGG2" s="387"/>
      <c r="AGH2" s="387"/>
      <c r="AGI2" s="387"/>
      <c r="AGJ2" s="387"/>
      <c r="AGK2" s="387"/>
      <c r="AGL2" s="387"/>
      <c r="AGM2" s="387"/>
      <c r="AGN2" s="387"/>
      <c r="AGO2" s="387"/>
      <c r="AGP2" s="387"/>
      <c r="AGQ2" s="387"/>
      <c r="AGR2" s="387"/>
      <c r="AGS2" s="387"/>
      <c r="AGT2" s="387"/>
      <c r="AGU2" s="387"/>
      <c r="AGV2" s="387"/>
      <c r="AGW2" s="387"/>
      <c r="AGX2" s="387"/>
      <c r="AGY2" s="387"/>
      <c r="AGZ2" s="387"/>
      <c r="AHA2" s="387"/>
      <c r="AHB2" s="387"/>
      <c r="AHC2" s="387"/>
      <c r="AHD2" s="387"/>
      <c r="AHE2" s="387"/>
      <c r="AHF2" s="387"/>
      <c r="AHG2" s="387"/>
      <c r="AHH2" s="387"/>
      <c r="AHI2" s="387"/>
      <c r="AHJ2" s="387"/>
      <c r="AHK2" s="387"/>
      <c r="AHL2" s="387"/>
      <c r="AHM2" s="387"/>
      <c r="AHN2" s="387"/>
      <c r="AHO2" s="387"/>
      <c r="AHP2" s="387"/>
      <c r="AHQ2" s="387"/>
      <c r="AHR2" s="387"/>
      <c r="AHS2" s="387"/>
      <c r="AHT2" s="387"/>
      <c r="AHU2" s="387"/>
      <c r="AHV2" s="387"/>
      <c r="AHW2" s="387"/>
      <c r="AHX2" s="387"/>
      <c r="AHY2" s="387"/>
      <c r="AHZ2" s="387"/>
      <c r="AIA2" s="387"/>
      <c r="AIB2" s="387"/>
      <c r="AIC2" s="387"/>
      <c r="AID2" s="387"/>
      <c r="AIE2" s="387"/>
      <c r="AIF2" s="387"/>
      <c r="AIG2" s="387"/>
      <c r="AIH2" s="387"/>
      <c r="AII2" s="387"/>
      <c r="AIJ2" s="387"/>
      <c r="AIK2" s="387"/>
      <c r="AIL2" s="387"/>
      <c r="AIM2" s="387"/>
      <c r="AIN2" s="387"/>
      <c r="AIO2" s="387"/>
      <c r="AIP2" s="387"/>
      <c r="AIQ2" s="387"/>
      <c r="AIR2" s="387"/>
      <c r="AIS2" s="387"/>
      <c r="AIT2" s="387"/>
      <c r="AIU2" s="387"/>
      <c r="AIV2" s="387"/>
      <c r="AIW2" s="387"/>
      <c r="AIX2" s="387"/>
      <c r="AIY2" s="387"/>
      <c r="AIZ2" s="387"/>
      <c r="AJA2" s="387"/>
      <c r="AJB2" s="387"/>
      <c r="AJC2" s="387"/>
      <c r="AJD2" s="387"/>
      <c r="AJE2" s="387"/>
      <c r="AJF2" s="387"/>
      <c r="AJG2" s="387"/>
      <c r="AJH2" s="387"/>
      <c r="AJI2" s="387"/>
      <c r="AJJ2" s="387"/>
      <c r="AJK2" s="387"/>
      <c r="AJL2" s="387"/>
      <c r="AJM2" s="387"/>
      <c r="AJN2" s="387"/>
      <c r="AJO2" s="387"/>
      <c r="AJP2" s="387"/>
      <c r="AJQ2" s="387"/>
      <c r="AJR2" s="387"/>
      <c r="AJS2" s="387"/>
      <c r="AJT2" s="387"/>
      <c r="AJU2" s="387"/>
      <c r="AJV2" s="387"/>
      <c r="AJW2" s="387"/>
      <c r="AJX2" s="387"/>
      <c r="AJY2" s="387"/>
      <c r="AJZ2" s="387"/>
      <c r="AKA2" s="387"/>
      <c r="AKB2" s="387"/>
      <c r="AKC2" s="387"/>
      <c r="AKD2" s="387"/>
      <c r="AKE2" s="387"/>
      <c r="AKF2" s="387"/>
      <c r="AKG2" s="387"/>
      <c r="AKH2" s="387"/>
      <c r="AKI2" s="387"/>
      <c r="AKJ2" s="387"/>
      <c r="AKK2" s="387"/>
      <c r="AKL2" s="387"/>
      <c r="AKM2" s="387"/>
      <c r="AKN2" s="387"/>
      <c r="AKO2" s="387"/>
      <c r="AKP2" s="387"/>
      <c r="AKQ2" s="387"/>
      <c r="AKR2" s="387"/>
      <c r="AKS2" s="387"/>
      <c r="AKT2" s="387"/>
      <c r="AKU2" s="387"/>
      <c r="AKV2" s="387"/>
      <c r="AKW2" s="387"/>
      <c r="AKX2" s="387"/>
      <c r="AKY2" s="387"/>
      <c r="AKZ2" s="387"/>
      <c r="ALA2" s="387"/>
      <c r="ALB2" s="387"/>
      <c r="ALC2" s="387"/>
      <c r="ALD2" s="387"/>
      <c r="ALE2" s="387"/>
      <c r="ALF2" s="387"/>
      <c r="ALG2" s="387"/>
      <c r="ALH2" s="387"/>
      <c r="ALI2" s="387"/>
      <c r="ALJ2" s="387"/>
      <c r="ALK2" s="387"/>
      <c r="ALL2" s="387"/>
      <c r="ALM2" s="387"/>
      <c r="ALN2" s="387"/>
      <c r="ALO2" s="387"/>
      <c r="ALP2" s="387"/>
      <c r="ALQ2" s="387"/>
      <c r="ALR2" s="387"/>
      <c r="ALS2" s="387"/>
      <c r="ALT2" s="387"/>
      <c r="ALU2" s="387"/>
      <c r="ALV2" s="387"/>
      <c r="ALW2" s="387"/>
      <c r="ALX2" s="387"/>
      <c r="ALY2" s="387"/>
      <c r="ALZ2" s="387"/>
      <c r="AMA2" s="387"/>
      <c r="AMB2" s="387"/>
      <c r="AMC2" s="387"/>
      <c r="AMD2" s="387"/>
      <c r="AME2" s="387"/>
      <c r="AMF2" s="387"/>
      <c r="AMG2" s="387"/>
      <c r="AMH2" s="387"/>
      <c r="AMI2" s="387"/>
      <c r="AMJ2" s="387"/>
      <c r="AMK2" s="387"/>
      <c r="AML2" s="387"/>
      <c r="AMM2" s="387"/>
      <c r="AMN2" s="387"/>
      <c r="AMO2" s="387"/>
      <c r="AMP2" s="387"/>
      <c r="AMQ2" s="387"/>
      <c r="AMR2" s="387"/>
      <c r="AMS2" s="387"/>
      <c r="AMT2" s="387"/>
      <c r="AMU2" s="387"/>
      <c r="AMV2" s="387"/>
      <c r="AMW2" s="387"/>
      <c r="AMX2" s="387"/>
      <c r="AMY2" s="387"/>
      <c r="AMZ2" s="387"/>
      <c r="ANA2" s="387"/>
      <c r="ANB2" s="387"/>
      <c r="ANC2" s="387"/>
      <c r="AND2" s="387"/>
      <c r="ANE2" s="387"/>
      <c r="ANF2" s="387"/>
      <c r="ANG2" s="387"/>
      <c r="ANH2" s="387"/>
      <c r="ANI2" s="387"/>
      <c r="ANJ2" s="387"/>
      <c r="ANK2" s="387"/>
      <c r="ANL2" s="387"/>
      <c r="ANM2" s="387"/>
      <c r="ANN2" s="387"/>
      <c r="ANO2" s="387"/>
      <c r="ANP2" s="387"/>
      <c r="ANQ2" s="387"/>
      <c r="ANR2" s="387"/>
      <c r="ANS2" s="387"/>
      <c r="ANT2" s="387"/>
      <c r="ANU2" s="387"/>
      <c r="ANV2" s="387"/>
      <c r="ANW2" s="387"/>
      <c r="ANX2" s="387"/>
      <c r="ANY2" s="387"/>
      <c r="ANZ2" s="387"/>
      <c r="AOA2" s="387"/>
      <c r="AOB2" s="387"/>
      <c r="AOC2" s="387"/>
      <c r="AOD2" s="387"/>
      <c r="AOE2" s="387"/>
      <c r="AOF2" s="387"/>
      <c r="AOG2" s="387"/>
      <c r="AOH2" s="387"/>
      <c r="AOI2" s="387"/>
      <c r="AOJ2" s="387"/>
      <c r="AOK2" s="387"/>
      <c r="AOL2" s="387"/>
      <c r="AOM2" s="387"/>
      <c r="AON2" s="387"/>
      <c r="AOO2" s="387"/>
      <c r="AOP2" s="387"/>
      <c r="AOQ2" s="387"/>
      <c r="AOR2" s="387"/>
      <c r="AOS2" s="387"/>
      <c r="AOT2" s="387"/>
      <c r="AOU2" s="387"/>
      <c r="AOV2" s="387"/>
      <c r="AOW2" s="387"/>
      <c r="AOX2" s="387"/>
      <c r="AOY2" s="387"/>
      <c r="AOZ2" s="387"/>
      <c r="APA2" s="387"/>
      <c r="APB2" s="387"/>
      <c r="APC2" s="387"/>
      <c r="APD2" s="387"/>
      <c r="APE2" s="387"/>
      <c r="APF2" s="387"/>
      <c r="APG2" s="387"/>
      <c r="APH2" s="387"/>
      <c r="API2" s="387"/>
      <c r="APJ2" s="387"/>
      <c r="APK2" s="387"/>
      <c r="APL2" s="387"/>
      <c r="APM2" s="387"/>
      <c r="APN2" s="387"/>
      <c r="APO2" s="387"/>
      <c r="APP2" s="387"/>
      <c r="APQ2" s="387"/>
      <c r="APR2" s="387"/>
      <c r="APS2" s="387"/>
      <c r="APT2" s="387"/>
      <c r="APU2" s="387"/>
      <c r="APV2" s="387"/>
      <c r="APW2" s="387"/>
      <c r="APX2" s="387"/>
      <c r="APY2" s="387"/>
      <c r="APZ2" s="387"/>
      <c r="AQA2" s="387"/>
      <c r="AQB2" s="387"/>
      <c r="AQC2" s="387"/>
      <c r="AQD2" s="387"/>
      <c r="AQE2" s="387"/>
      <c r="AQF2" s="387"/>
      <c r="AQG2" s="387"/>
      <c r="AQH2" s="387"/>
      <c r="AQI2" s="387"/>
      <c r="AQJ2" s="387"/>
      <c r="AQK2" s="387"/>
      <c r="AQL2" s="387"/>
      <c r="AQM2" s="387"/>
      <c r="AQN2" s="387"/>
      <c r="AQO2" s="387"/>
      <c r="AQP2" s="387"/>
      <c r="AQQ2" s="387"/>
      <c r="AQR2" s="387"/>
      <c r="AQS2" s="387"/>
      <c r="AQT2" s="387"/>
      <c r="AQU2" s="387"/>
      <c r="AQV2" s="387"/>
      <c r="AQW2" s="387"/>
      <c r="AQX2" s="387"/>
      <c r="AQY2" s="387"/>
      <c r="AQZ2" s="387"/>
      <c r="ARA2" s="387"/>
      <c r="ARB2" s="387"/>
      <c r="ARC2" s="387"/>
      <c r="ARD2" s="387"/>
      <c r="ARE2" s="387"/>
      <c r="ARF2" s="387"/>
      <c r="ARG2" s="387"/>
      <c r="ARH2" s="387"/>
      <c r="ARI2" s="387"/>
      <c r="ARJ2" s="387"/>
      <c r="ARK2" s="387"/>
      <c r="ARL2" s="387"/>
      <c r="ARM2" s="387"/>
      <c r="ARN2" s="387"/>
      <c r="ARO2" s="387"/>
      <c r="ARP2" s="387"/>
      <c r="ARQ2" s="387"/>
      <c r="ARR2" s="387"/>
      <c r="ARS2" s="387"/>
      <c r="ART2" s="387"/>
      <c r="ARU2" s="387"/>
      <c r="ARV2" s="387"/>
      <c r="ARW2" s="387"/>
      <c r="ARX2" s="387"/>
      <c r="ARY2" s="387"/>
      <c r="ARZ2" s="387"/>
      <c r="ASA2" s="387"/>
      <c r="ASB2" s="387"/>
      <c r="ASC2" s="387"/>
      <c r="ASD2" s="387"/>
      <c r="ASE2" s="387"/>
      <c r="ASF2" s="387"/>
      <c r="ASG2" s="387"/>
      <c r="ASH2" s="387"/>
      <c r="ASI2" s="387"/>
      <c r="ASJ2" s="387"/>
      <c r="ASK2" s="387"/>
      <c r="ASL2" s="387"/>
      <c r="ASM2" s="387"/>
      <c r="ASN2" s="387"/>
      <c r="ASO2" s="387"/>
      <c r="ASP2" s="387"/>
      <c r="ASQ2" s="387"/>
      <c r="ASR2" s="387"/>
      <c r="ASS2" s="387"/>
      <c r="AST2" s="387"/>
      <c r="ASU2" s="387"/>
      <c r="ASV2" s="387"/>
      <c r="ASW2" s="387"/>
      <c r="ASX2" s="387"/>
      <c r="ASY2" s="387"/>
      <c r="ASZ2" s="387"/>
      <c r="ATA2" s="387"/>
      <c r="ATB2" s="387"/>
      <c r="ATC2" s="387"/>
      <c r="ATD2" s="387"/>
      <c r="ATE2" s="387"/>
      <c r="ATF2" s="387"/>
      <c r="ATG2" s="387"/>
      <c r="ATH2" s="387"/>
      <c r="ATI2" s="387"/>
      <c r="ATJ2" s="387"/>
      <c r="ATK2" s="387"/>
      <c r="ATL2" s="387"/>
      <c r="ATM2" s="387"/>
      <c r="ATN2" s="387"/>
      <c r="ATO2" s="387"/>
      <c r="ATP2" s="387"/>
      <c r="ATQ2" s="387"/>
      <c r="ATR2" s="387"/>
      <c r="ATS2" s="387"/>
      <c r="ATT2" s="387"/>
      <c r="ATU2" s="387"/>
      <c r="ATV2" s="387"/>
      <c r="ATW2" s="387"/>
      <c r="ATX2" s="387"/>
      <c r="ATY2" s="387"/>
      <c r="ATZ2" s="387"/>
      <c r="AUA2" s="387"/>
      <c r="AUB2" s="387"/>
      <c r="AUC2" s="387"/>
      <c r="AUD2" s="387"/>
      <c r="AUE2" s="387"/>
      <c r="AUF2" s="387"/>
      <c r="AUG2" s="387"/>
      <c r="AUH2" s="387"/>
      <c r="AUI2" s="387"/>
      <c r="AUJ2" s="387"/>
      <c r="AUK2" s="387"/>
      <c r="AUL2" s="387"/>
      <c r="AUM2" s="387"/>
      <c r="AUN2" s="387"/>
      <c r="AUO2" s="387"/>
      <c r="AUP2" s="387"/>
      <c r="AUQ2" s="387"/>
      <c r="AUR2" s="387"/>
      <c r="AUS2" s="387"/>
      <c r="AUT2" s="387"/>
      <c r="AUU2" s="387"/>
      <c r="AUV2" s="387"/>
      <c r="AUW2" s="387"/>
      <c r="AUX2" s="387"/>
      <c r="AUY2" s="387"/>
      <c r="AUZ2" s="387"/>
      <c r="AVA2" s="387"/>
      <c r="AVB2" s="387"/>
      <c r="AVC2" s="387"/>
      <c r="AVD2" s="387"/>
      <c r="AVE2" s="387"/>
      <c r="AVF2" s="387"/>
      <c r="AVG2" s="387"/>
      <c r="AVH2" s="387"/>
      <c r="AVI2" s="387"/>
      <c r="AVJ2" s="387"/>
      <c r="AVK2" s="387"/>
      <c r="AVL2" s="387"/>
      <c r="AVM2" s="387"/>
      <c r="AVN2" s="387"/>
      <c r="AVO2" s="387"/>
      <c r="AVP2" s="387"/>
      <c r="AVQ2" s="387"/>
      <c r="AVR2" s="387"/>
      <c r="AVS2" s="387"/>
      <c r="AVT2" s="387"/>
      <c r="AVU2" s="387"/>
      <c r="AVV2" s="387"/>
      <c r="AVW2" s="387"/>
      <c r="AVX2" s="387"/>
      <c r="AVY2" s="387"/>
      <c r="AVZ2" s="387"/>
      <c r="AWA2" s="387"/>
      <c r="AWB2" s="387"/>
      <c r="AWC2" s="387"/>
      <c r="AWD2" s="387"/>
      <c r="AWE2" s="387"/>
      <c r="AWF2" s="387"/>
      <c r="AWG2" s="387"/>
      <c r="AWH2" s="387"/>
      <c r="AWI2" s="387"/>
      <c r="AWJ2" s="387"/>
      <c r="AWK2" s="387"/>
      <c r="AWL2" s="387"/>
      <c r="AWM2" s="387"/>
      <c r="AWN2" s="387"/>
      <c r="AWO2" s="387"/>
      <c r="AWP2" s="387"/>
      <c r="AWQ2" s="387"/>
      <c r="AWR2" s="387"/>
      <c r="AWS2" s="387"/>
      <c r="AWT2" s="387"/>
      <c r="AWU2" s="387"/>
      <c r="AWV2" s="387"/>
      <c r="AWW2" s="387"/>
      <c r="AWX2" s="387"/>
      <c r="AWY2" s="387"/>
      <c r="AWZ2" s="387"/>
      <c r="AXA2" s="387"/>
      <c r="AXB2" s="387"/>
      <c r="AXC2" s="387"/>
      <c r="AXD2" s="387"/>
      <c r="AXE2" s="387"/>
      <c r="AXF2" s="387"/>
      <c r="AXG2" s="387"/>
      <c r="AXH2" s="387"/>
      <c r="AXI2" s="387"/>
      <c r="AXJ2" s="387"/>
      <c r="AXK2" s="387"/>
      <c r="AXL2" s="387"/>
      <c r="AXM2" s="387"/>
      <c r="AXN2" s="387"/>
      <c r="AXO2" s="387"/>
      <c r="AXP2" s="387"/>
      <c r="AXQ2" s="387"/>
      <c r="AXR2" s="387"/>
      <c r="AXS2" s="387"/>
      <c r="AXT2" s="387"/>
      <c r="AXU2" s="387"/>
      <c r="AXV2" s="387"/>
      <c r="AXW2" s="387"/>
      <c r="AXX2" s="387"/>
      <c r="AXY2" s="387"/>
      <c r="AXZ2" s="387"/>
      <c r="AYA2" s="387"/>
      <c r="AYB2" s="387"/>
      <c r="AYC2" s="387"/>
      <c r="AYD2" s="387"/>
      <c r="AYE2" s="387"/>
      <c r="AYF2" s="387"/>
      <c r="AYG2" s="387"/>
      <c r="AYH2" s="387"/>
      <c r="AYI2" s="387"/>
      <c r="AYJ2" s="387"/>
      <c r="AYK2" s="387"/>
      <c r="AYL2" s="387"/>
      <c r="AYM2" s="387"/>
      <c r="AYN2" s="387"/>
      <c r="AYO2" s="387"/>
      <c r="AYP2" s="387"/>
      <c r="AYQ2" s="387"/>
      <c r="AYR2" s="387"/>
      <c r="AYS2" s="387"/>
      <c r="AYT2" s="387"/>
      <c r="AYU2" s="387"/>
      <c r="AYV2" s="387"/>
      <c r="AYW2" s="387"/>
      <c r="AYX2" s="387"/>
      <c r="AYY2" s="387"/>
      <c r="AYZ2" s="387"/>
      <c r="AZA2" s="387"/>
      <c r="AZB2" s="387"/>
      <c r="AZC2" s="387"/>
      <c r="AZD2" s="387"/>
      <c r="AZE2" s="387"/>
      <c r="AZF2" s="387"/>
      <c r="AZG2" s="387"/>
      <c r="AZH2" s="387"/>
      <c r="AZI2" s="387"/>
      <c r="AZJ2" s="387"/>
      <c r="AZK2" s="387"/>
      <c r="AZL2" s="387"/>
      <c r="AZM2" s="387"/>
      <c r="AZN2" s="387"/>
      <c r="AZO2" s="387"/>
      <c r="AZP2" s="387"/>
      <c r="AZQ2" s="387"/>
      <c r="AZR2" s="387"/>
      <c r="AZS2" s="387"/>
      <c r="AZT2" s="387"/>
      <c r="AZU2" s="387"/>
      <c r="AZV2" s="387"/>
      <c r="AZW2" s="387"/>
      <c r="AZX2" s="387"/>
      <c r="AZY2" s="387"/>
      <c r="AZZ2" s="387"/>
      <c r="BAA2" s="387"/>
      <c r="BAB2" s="387"/>
      <c r="BAC2" s="387"/>
      <c r="BAD2" s="387"/>
      <c r="BAE2" s="387"/>
      <c r="BAF2" s="387"/>
      <c r="BAG2" s="387"/>
      <c r="BAH2" s="387"/>
      <c r="BAI2" s="387"/>
      <c r="BAJ2" s="387"/>
      <c r="BAK2" s="387"/>
      <c r="BAL2" s="387"/>
      <c r="BAM2" s="387"/>
      <c r="BAN2" s="387"/>
      <c r="BAO2" s="387"/>
      <c r="BAP2" s="387"/>
      <c r="BAQ2" s="387"/>
      <c r="BAR2" s="387"/>
      <c r="BAS2" s="387"/>
      <c r="BAT2" s="387"/>
      <c r="BAU2" s="387"/>
      <c r="BAV2" s="387"/>
      <c r="BAW2" s="387"/>
      <c r="BAX2" s="387"/>
      <c r="BAY2" s="387"/>
      <c r="BAZ2" s="387"/>
      <c r="BBA2" s="387"/>
      <c r="BBB2" s="387"/>
      <c r="BBC2" s="387"/>
      <c r="BBD2" s="387"/>
      <c r="BBE2" s="387"/>
      <c r="BBF2" s="387"/>
      <c r="BBG2" s="387"/>
      <c r="BBH2" s="387"/>
      <c r="BBI2" s="387"/>
      <c r="BBJ2" s="387"/>
      <c r="BBK2" s="387"/>
      <c r="BBL2" s="387"/>
      <c r="BBM2" s="387"/>
      <c r="BBN2" s="387"/>
      <c r="BBO2" s="387"/>
      <c r="BBP2" s="387"/>
      <c r="BBQ2" s="387"/>
      <c r="BBR2" s="387"/>
      <c r="BBS2" s="387"/>
      <c r="BBT2" s="387"/>
      <c r="BBU2" s="387"/>
      <c r="BBV2" s="387"/>
      <c r="BBW2" s="387"/>
      <c r="BBX2" s="387"/>
      <c r="BBY2" s="387"/>
      <c r="BBZ2" s="387"/>
      <c r="BCA2" s="387"/>
      <c r="BCB2" s="387"/>
      <c r="BCC2" s="387"/>
      <c r="BCD2" s="387"/>
      <c r="BCE2" s="387"/>
      <c r="BCF2" s="387"/>
      <c r="BCG2" s="387"/>
      <c r="BCH2" s="387"/>
      <c r="BCI2" s="387"/>
      <c r="BCJ2" s="387"/>
      <c r="BCK2" s="387"/>
      <c r="BCL2" s="387"/>
      <c r="BCM2" s="387"/>
      <c r="BCN2" s="387"/>
      <c r="BCO2" s="387"/>
      <c r="BCP2" s="387"/>
      <c r="BCQ2" s="387"/>
      <c r="BCR2" s="387"/>
      <c r="BCS2" s="387"/>
      <c r="BCT2" s="387"/>
      <c r="BCU2" s="387"/>
      <c r="BCV2" s="387"/>
      <c r="BCW2" s="387"/>
      <c r="BCX2" s="387"/>
      <c r="BCY2" s="387"/>
      <c r="BCZ2" s="387"/>
      <c r="BDA2" s="387"/>
      <c r="BDB2" s="387"/>
      <c r="BDC2" s="387"/>
      <c r="BDD2" s="387"/>
      <c r="BDE2" s="387"/>
      <c r="BDF2" s="387"/>
      <c r="BDG2" s="387"/>
      <c r="BDH2" s="387"/>
      <c r="BDI2" s="387"/>
      <c r="BDJ2" s="387"/>
      <c r="BDK2" s="387"/>
      <c r="BDL2" s="387"/>
      <c r="BDM2" s="387"/>
      <c r="BDN2" s="387"/>
      <c r="BDO2" s="387"/>
      <c r="BDP2" s="387"/>
      <c r="BDQ2" s="387"/>
      <c r="BDR2" s="387"/>
      <c r="BDS2" s="387"/>
      <c r="BDT2" s="387"/>
      <c r="BDU2" s="387"/>
      <c r="BDV2" s="387"/>
      <c r="BDW2" s="387"/>
      <c r="BDX2" s="387"/>
      <c r="BDY2" s="387"/>
      <c r="BDZ2" s="387"/>
      <c r="BEA2" s="387"/>
      <c r="BEB2" s="387"/>
      <c r="BEC2" s="387"/>
      <c r="BED2" s="387"/>
      <c r="BEE2" s="387"/>
      <c r="BEF2" s="387"/>
      <c r="BEG2" s="387"/>
      <c r="BEH2" s="387"/>
      <c r="BEI2" s="387"/>
      <c r="BEJ2" s="387"/>
      <c r="BEK2" s="387"/>
      <c r="BEL2" s="387"/>
      <c r="BEM2" s="387"/>
      <c r="BEN2" s="387"/>
      <c r="BEO2" s="387"/>
      <c r="BEP2" s="387"/>
      <c r="BEQ2" s="387"/>
      <c r="BER2" s="387"/>
      <c r="BES2" s="387"/>
      <c r="BET2" s="387"/>
      <c r="BEU2" s="387"/>
      <c r="BEV2" s="387"/>
      <c r="BEW2" s="387"/>
      <c r="BEX2" s="387"/>
      <c r="BEY2" s="387"/>
      <c r="BEZ2" s="387"/>
      <c r="BFA2" s="387"/>
      <c r="BFB2" s="387"/>
      <c r="BFC2" s="387"/>
      <c r="BFD2" s="387"/>
      <c r="BFE2" s="387"/>
      <c r="BFF2" s="387"/>
      <c r="BFG2" s="387"/>
      <c r="BFH2" s="387"/>
      <c r="BFI2" s="387"/>
      <c r="BFJ2" s="387"/>
      <c r="BFK2" s="387"/>
      <c r="BFL2" s="387"/>
      <c r="BFM2" s="387"/>
      <c r="BFN2" s="387"/>
      <c r="BFO2" s="387"/>
      <c r="BFP2" s="387"/>
      <c r="BFQ2" s="387"/>
      <c r="BFR2" s="387"/>
      <c r="BFS2" s="387"/>
      <c r="BFT2" s="387"/>
      <c r="BFU2" s="387"/>
      <c r="BFV2" s="387"/>
      <c r="BFW2" s="387"/>
      <c r="BFX2" s="387"/>
      <c r="BFY2" s="387"/>
      <c r="BFZ2" s="387"/>
      <c r="BGA2" s="387"/>
      <c r="BGB2" s="387"/>
      <c r="BGC2" s="387"/>
      <c r="BGD2" s="387"/>
      <c r="BGE2" s="387"/>
      <c r="BGF2" s="387"/>
      <c r="BGG2" s="387"/>
      <c r="BGH2" s="387"/>
      <c r="BGI2" s="387"/>
      <c r="BGJ2" s="387"/>
      <c r="BGK2" s="387"/>
      <c r="BGL2" s="387"/>
      <c r="BGM2" s="387"/>
      <c r="BGN2" s="387"/>
      <c r="BGO2" s="387"/>
      <c r="BGP2" s="387"/>
      <c r="BGQ2" s="387"/>
      <c r="BGR2" s="387"/>
      <c r="BGS2" s="387"/>
      <c r="BGT2" s="387"/>
      <c r="BGU2" s="387"/>
      <c r="BGV2" s="387"/>
      <c r="BGW2" s="387"/>
      <c r="BGX2" s="387"/>
      <c r="BGY2" s="387"/>
      <c r="BGZ2" s="387"/>
      <c r="BHA2" s="387"/>
      <c r="BHB2" s="387"/>
      <c r="BHC2" s="387"/>
      <c r="BHD2" s="387"/>
      <c r="BHE2" s="387"/>
      <c r="BHF2" s="387"/>
      <c r="BHG2" s="387"/>
      <c r="BHH2" s="387"/>
      <c r="BHI2" s="387"/>
      <c r="BHJ2" s="387"/>
      <c r="BHK2" s="387"/>
      <c r="BHL2" s="387"/>
      <c r="BHM2" s="387"/>
      <c r="BHN2" s="387"/>
      <c r="BHO2" s="387"/>
      <c r="BHP2" s="387"/>
      <c r="BHQ2" s="387"/>
      <c r="BHR2" s="387"/>
      <c r="BHS2" s="387"/>
      <c r="BHT2" s="387"/>
      <c r="BHU2" s="387"/>
      <c r="BHV2" s="387"/>
      <c r="BHW2" s="387"/>
      <c r="BHX2" s="387"/>
      <c r="BHY2" s="387"/>
      <c r="BHZ2" s="387"/>
      <c r="BIA2" s="387"/>
      <c r="BIB2" s="387"/>
      <c r="BIC2" s="387"/>
      <c r="BID2" s="387"/>
      <c r="BIE2" s="387"/>
      <c r="BIF2" s="387"/>
      <c r="BIG2" s="387"/>
      <c r="BIH2" s="387"/>
      <c r="BII2" s="387"/>
      <c r="BIJ2" s="387"/>
      <c r="BIK2" s="387"/>
      <c r="BIL2" s="387"/>
      <c r="BIM2" s="387"/>
      <c r="BIN2" s="387"/>
      <c r="BIO2" s="387"/>
      <c r="BIP2" s="387"/>
      <c r="BIQ2" s="387"/>
      <c r="BIR2" s="387"/>
      <c r="BIS2" s="387"/>
      <c r="BIT2" s="387"/>
      <c r="BIU2" s="387"/>
      <c r="BIV2" s="387"/>
      <c r="BIW2" s="387"/>
      <c r="BIX2" s="387"/>
      <c r="BIY2" s="387"/>
      <c r="BIZ2" s="387"/>
      <c r="BJA2" s="387"/>
      <c r="BJB2" s="387"/>
      <c r="BJC2" s="387"/>
      <c r="BJD2" s="387"/>
      <c r="BJE2" s="387"/>
      <c r="BJF2" s="387"/>
      <c r="BJG2" s="387"/>
      <c r="BJH2" s="387"/>
      <c r="BJI2" s="387"/>
      <c r="BJJ2" s="387"/>
      <c r="BJK2" s="387"/>
      <c r="BJL2" s="387"/>
      <c r="BJM2" s="387"/>
      <c r="BJN2" s="387"/>
      <c r="BJO2" s="387"/>
      <c r="BJP2" s="387"/>
      <c r="BJQ2" s="387"/>
      <c r="BJR2" s="387"/>
      <c r="BJS2" s="387"/>
      <c r="BJT2" s="387"/>
      <c r="BJU2" s="387"/>
      <c r="BJV2" s="387"/>
      <c r="BJW2" s="387"/>
      <c r="BJX2" s="387"/>
      <c r="BJY2" s="387"/>
      <c r="BJZ2" s="387"/>
      <c r="BKA2" s="387"/>
      <c r="BKB2" s="387"/>
      <c r="BKC2" s="387"/>
      <c r="BKD2" s="387"/>
      <c r="BKE2" s="387"/>
      <c r="BKF2" s="387"/>
      <c r="BKG2" s="387"/>
      <c r="BKH2" s="387"/>
      <c r="BKI2" s="387"/>
      <c r="BKJ2" s="387"/>
      <c r="BKK2" s="387"/>
      <c r="BKL2" s="387"/>
      <c r="BKM2" s="387"/>
      <c r="BKN2" s="387"/>
      <c r="BKO2" s="387"/>
      <c r="BKP2" s="387"/>
      <c r="BKQ2" s="387"/>
      <c r="BKR2" s="387"/>
      <c r="BKS2" s="387"/>
      <c r="BKT2" s="387"/>
      <c r="BKU2" s="387"/>
      <c r="BKV2" s="387"/>
      <c r="BKW2" s="387"/>
      <c r="BKX2" s="387"/>
      <c r="BKY2" s="387"/>
      <c r="BKZ2" s="387"/>
      <c r="BLA2" s="387"/>
      <c r="BLB2" s="387"/>
      <c r="BLC2" s="387"/>
      <c r="BLD2" s="387"/>
      <c r="BLE2" s="387"/>
      <c r="BLF2" s="387"/>
      <c r="BLG2" s="387"/>
      <c r="BLH2" s="387"/>
      <c r="BLI2" s="387"/>
      <c r="BLJ2" s="387"/>
      <c r="BLK2" s="387"/>
      <c r="BLL2" s="387"/>
      <c r="BLM2" s="387"/>
      <c r="BLN2" s="387"/>
      <c r="BLO2" s="387"/>
      <c r="BLP2" s="387"/>
      <c r="BLQ2" s="387"/>
      <c r="BLR2" s="387"/>
      <c r="BLS2" s="387"/>
      <c r="BLT2" s="387"/>
      <c r="BLU2" s="387"/>
      <c r="BLV2" s="387"/>
      <c r="BLW2" s="387"/>
      <c r="BLX2" s="387"/>
      <c r="BLY2" s="387"/>
      <c r="BLZ2" s="387"/>
      <c r="BMA2" s="387"/>
      <c r="BMB2" s="387"/>
      <c r="BMC2" s="387"/>
      <c r="BMD2" s="387"/>
      <c r="BME2" s="387"/>
      <c r="BMF2" s="387"/>
      <c r="BMG2" s="387"/>
      <c r="BMH2" s="387"/>
      <c r="BMI2" s="387"/>
      <c r="BMJ2" s="387"/>
      <c r="BMK2" s="387"/>
      <c r="BML2" s="387"/>
      <c r="BMM2" s="387"/>
      <c r="BMN2" s="387"/>
      <c r="BMO2" s="387"/>
      <c r="BMP2" s="387"/>
      <c r="BMQ2" s="387"/>
      <c r="BMR2" s="387"/>
      <c r="BMS2" s="387"/>
      <c r="BMT2" s="387"/>
      <c r="BMU2" s="387"/>
      <c r="BMV2" s="387"/>
      <c r="BMW2" s="387"/>
      <c r="BMX2" s="387"/>
      <c r="BMY2" s="387"/>
      <c r="BMZ2" s="387"/>
      <c r="BNA2" s="387"/>
      <c r="BNB2" s="387"/>
      <c r="BNC2" s="387"/>
      <c r="BND2" s="387"/>
      <c r="BNE2" s="387"/>
      <c r="BNF2" s="387"/>
      <c r="BNG2" s="387"/>
      <c r="BNH2" s="387"/>
      <c r="BNI2" s="387"/>
      <c r="BNJ2" s="387"/>
      <c r="BNK2" s="387"/>
      <c r="BNL2" s="387"/>
      <c r="BNM2" s="387"/>
      <c r="BNN2" s="387"/>
      <c r="BNO2" s="387"/>
      <c r="BNP2" s="387"/>
      <c r="BNQ2" s="387"/>
      <c r="BNR2" s="387"/>
      <c r="BNS2" s="387"/>
      <c r="BNT2" s="387"/>
      <c r="BNU2" s="387"/>
      <c r="BNV2" s="387"/>
      <c r="BNW2" s="387"/>
      <c r="BNX2" s="387"/>
      <c r="BNY2" s="387"/>
      <c r="BNZ2" s="387"/>
      <c r="BOA2" s="387"/>
      <c r="BOB2" s="387"/>
      <c r="BOC2" s="387"/>
      <c r="BOD2" s="387"/>
      <c r="BOE2" s="387"/>
      <c r="BOF2" s="387"/>
      <c r="BOG2" s="387"/>
      <c r="BOH2" s="387"/>
      <c r="BOI2" s="387"/>
      <c r="BOJ2" s="387"/>
      <c r="BOK2" s="387"/>
      <c r="BOL2" s="387"/>
      <c r="BOM2" s="387"/>
      <c r="BON2" s="387"/>
      <c r="BOO2" s="387"/>
      <c r="BOP2" s="387"/>
      <c r="BOQ2" s="387"/>
      <c r="BOR2" s="387"/>
      <c r="BOS2" s="387"/>
      <c r="BOT2" s="387"/>
      <c r="BOU2" s="387"/>
      <c r="BOV2" s="387"/>
      <c r="BOW2" s="387"/>
      <c r="BOX2" s="387"/>
      <c r="BOY2" s="387"/>
      <c r="BOZ2" s="387"/>
      <c r="BPA2" s="387"/>
      <c r="BPB2" s="387"/>
      <c r="BPC2" s="387"/>
      <c r="BPD2" s="387"/>
      <c r="BPE2" s="387"/>
      <c r="BPF2" s="387"/>
      <c r="BPG2" s="387"/>
      <c r="BPH2" s="387"/>
      <c r="BPI2" s="387"/>
      <c r="BPJ2" s="387"/>
      <c r="BPK2" s="387"/>
      <c r="BPL2" s="387"/>
      <c r="BPM2" s="387"/>
      <c r="BPN2" s="387"/>
      <c r="BPO2" s="387"/>
      <c r="BPP2" s="387"/>
      <c r="BPQ2" s="387"/>
      <c r="BPR2" s="387"/>
      <c r="BPS2" s="387"/>
      <c r="BPT2" s="387"/>
      <c r="BPU2" s="387"/>
      <c r="BPV2" s="387"/>
      <c r="BPW2" s="387"/>
      <c r="BPX2" s="387"/>
      <c r="BPY2" s="387"/>
      <c r="BPZ2" s="387"/>
      <c r="BQA2" s="387"/>
      <c r="BQB2" s="387"/>
      <c r="BQC2" s="387"/>
      <c r="BQD2" s="387"/>
      <c r="BQE2" s="387"/>
      <c r="BQF2" s="387"/>
      <c r="BQG2" s="387"/>
      <c r="BQH2" s="387"/>
      <c r="BQI2" s="387"/>
      <c r="BQJ2" s="387"/>
      <c r="BQK2" s="387"/>
      <c r="BQL2" s="387"/>
      <c r="BQM2" s="387"/>
      <c r="BQN2" s="387"/>
      <c r="BQO2" s="387"/>
      <c r="BQP2" s="387"/>
      <c r="BQQ2" s="387"/>
      <c r="BQR2" s="387"/>
      <c r="BQS2" s="387"/>
      <c r="BQT2" s="387"/>
      <c r="BQU2" s="387"/>
      <c r="BQV2" s="387"/>
      <c r="BQW2" s="387"/>
      <c r="BQX2" s="387"/>
      <c r="BQY2" s="387"/>
      <c r="BQZ2" s="387"/>
      <c r="BRA2" s="387"/>
      <c r="BRB2" s="387"/>
      <c r="BRC2" s="387"/>
      <c r="BRD2" s="387"/>
      <c r="BRE2" s="387"/>
      <c r="BRF2" s="387"/>
      <c r="BRG2" s="387"/>
      <c r="BRH2" s="387"/>
      <c r="BRI2" s="387"/>
      <c r="BRJ2" s="387"/>
      <c r="BRK2" s="387"/>
      <c r="BRL2" s="387"/>
      <c r="BRM2" s="387"/>
      <c r="BRN2" s="387"/>
      <c r="BRO2" s="387"/>
      <c r="BRP2" s="387"/>
      <c r="BRQ2" s="387"/>
      <c r="BRR2" s="387"/>
      <c r="BRS2" s="387"/>
      <c r="BRT2" s="387"/>
      <c r="BRU2" s="387"/>
      <c r="BRV2" s="387"/>
      <c r="BRW2" s="387"/>
      <c r="BRX2" s="387"/>
      <c r="BRY2" s="387"/>
      <c r="BRZ2" s="387"/>
      <c r="BSA2" s="387"/>
      <c r="BSB2" s="387"/>
      <c r="BSC2" s="387"/>
      <c r="BSD2" s="387"/>
      <c r="BSE2" s="387"/>
      <c r="BSF2" s="387"/>
      <c r="BSG2" s="387"/>
      <c r="BSH2" s="387"/>
      <c r="BSI2" s="387"/>
      <c r="BSJ2" s="387"/>
      <c r="BSK2" s="387"/>
      <c r="BSL2" s="387"/>
      <c r="BSM2" s="387"/>
      <c r="BSN2" s="387"/>
      <c r="BSO2" s="387"/>
      <c r="BSP2" s="387"/>
      <c r="BSQ2" s="387"/>
      <c r="BSR2" s="387"/>
      <c r="BSS2" s="387"/>
      <c r="BST2" s="387"/>
      <c r="BSU2" s="387"/>
      <c r="BSV2" s="387"/>
      <c r="BSW2" s="387"/>
      <c r="BSX2" s="387"/>
      <c r="BSY2" s="387"/>
      <c r="BSZ2" s="387"/>
      <c r="BTA2" s="387"/>
      <c r="BTB2" s="387"/>
      <c r="BTC2" s="387"/>
      <c r="BTD2" s="387"/>
      <c r="BTE2" s="387"/>
      <c r="BTF2" s="387"/>
      <c r="BTG2" s="387"/>
      <c r="BTH2" s="387"/>
      <c r="BTI2" s="387"/>
      <c r="BTJ2" s="387"/>
      <c r="BTK2" s="387"/>
      <c r="BTL2" s="387"/>
      <c r="BTM2" s="387"/>
      <c r="BTN2" s="387"/>
      <c r="BTO2" s="387"/>
      <c r="BTP2" s="387"/>
      <c r="BTQ2" s="387"/>
      <c r="BTR2" s="387"/>
      <c r="BTS2" s="387"/>
      <c r="BTT2" s="387"/>
      <c r="BTU2" s="387"/>
      <c r="BTV2" s="387"/>
      <c r="BTW2" s="387"/>
      <c r="BTX2" s="387"/>
      <c r="BTY2" s="387"/>
      <c r="BTZ2" s="387"/>
      <c r="BUA2" s="387"/>
      <c r="BUB2" s="387"/>
      <c r="BUC2" s="387"/>
      <c r="BUD2" s="387"/>
      <c r="BUE2" s="387"/>
      <c r="BUF2" s="387"/>
      <c r="BUG2" s="387"/>
      <c r="BUH2" s="387"/>
      <c r="BUI2" s="387"/>
      <c r="BUJ2" s="387"/>
      <c r="BUK2" s="387"/>
      <c r="BUL2" s="387"/>
      <c r="BUM2" s="387"/>
      <c r="BUN2" s="387"/>
      <c r="BUO2" s="387"/>
      <c r="BUP2" s="387"/>
      <c r="BUQ2" s="387"/>
      <c r="BUR2" s="387"/>
      <c r="BUS2" s="387"/>
      <c r="BUT2" s="387"/>
      <c r="BUU2" s="387"/>
      <c r="BUV2" s="387"/>
      <c r="BUW2" s="387"/>
      <c r="BUX2" s="387"/>
      <c r="BUY2" s="387"/>
      <c r="BUZ2" s="387"/>
      <c r="BVA2" s="387"/>
      <c r="BVB2" s="387"/>
      <c r="BVC2" s="387"/>
      <c r="BVD2" s="387"/>
      <c r="BVE2" s="387"/>
      <c r="BVF2" s="387"/>
      <c r="BVG2" s="387"/>
      <c r="BVH2" s="387"/>
      <c r="BVI2" s="387"/>
      <c r="BVJ2" s="387"/>
      <c r="BVK2" s="387"/>
      <c r="BVL2" s="387"/>
      <c r="BVM2" s="387"/>
      <c r="BVN2" s="387"/>
      <c r="BVO2" s="387"/>
      <c r="BVP2" s="387"/>
      <c r="BVQ2" s="387"/>
      <c r="BVR2" s="387"/>
      <c r="BVS2" s="387"/>
      <c r="BVT2" s="387"/>
      <c r="BVU2" s="387"/>
      <c r="BVV2" s="387"/>
      <c r="BVW2" s="387"/>
      <c r="BVX2" s="387"/>
      <c r="BVY2" s="387"/>
      <c r="BVZ2" s="387"/>
      <c r="BWA2" s="387"/>
      <c r="BWB2" s="387"/>
      <c r="BWC2" s="387"/>
      <c r="BWD2" s="387"/>
      <c r="BWE2" s="387"/>
      <c r="BWF2" s="387"/>
      <c r="BWG2" s="387"/>
      <c r="BWH2" s="387"/>
      <c r="BWI2" s="387"/>
      <c r="BWJ2" s="387"/>
      <c r="BWK2" s="387"/>
      <c r="BWL2" s="387"/>
      <c r="BWM2" s="387"/>
      <c r="BWN2" s="387"/>
      <c r="BWO2" s="387"/>
      <c r="BWP2" s="387"/>
      <c r="BWQ2" s="387"/>
      <c r="BWR2" s="387"/>
      <c r="BWS2" s="387"/>
      <c r="BWT2" s="387"/>
      <c r="BWU2" s="387"/>
      <c r="BWV2" s="387"/>
      <c r="BWW2" s="387"/>
      <c r="BWX2" s="387"/>
      <c r="BWY2" s="387"/>
      <c r="BWZ2" s="387"/>
      <c r="BXA2" s="387"/>
      <c r="BXB2" s="387"/>
      <c r="BXC2" s="387"/>
      <c r="BXD2" s="387"/>
      <c r="BXE2" s="387"/>
      <c r="BXF2" s="387"/>
      <c r="BXG2" s="387"/>
      <c r="BXH2" s="387"/>
      <c r="BXI2" s="387"/>
      <c r="BXJ2" s="387"/>
      <c r="BXK2" s="387"/>
      <c r="BXL2" s="387"/>
      <c r="BXM2" s="387"/>
      <c r="BXN2" s="387"/>
      <c r="BXO2" s="387"/>
      <c r="BXP2" s="387"/>
      <c r="BXQ2" s="387"/>
      <c r="BXR2" s="387"/>
      <c r="BXS2" s="387"/>
      <c r="BXT2" s="387"/>
      <c r="BXU2" s="387"/>
      <c r="BXV2" s="387"/>
      <c r="BXW2" s="387"/>
      <c r="BXX2" s="387"/>
      <c r="BXY2" s="387"/>
      <c r="BXZ2" s="387"/>
      <c r="BYA2" s="387"/>
      <c r="BYB2" s="387"/>
      <c r="BYC2" s="387"/>
      <c r="BYD2" s="387"/>
      <c r="BYE2" s="387"/>
      <c r="BYF2" s="387"/>
      <c r="BYG2" s="387"/>
      <c r="BYH2" s="387"/>
      <c r="BYI2" s="387"/>
      <c r="BYJ2" s="387"/>
      <c r="BYK2" s="387"/>
      <c r="BYL2" s="387"/>
      <c r="BYM2" s="387"/>
      <c r="BYN2" s="387"/>
      <c r="BYO2" s="387"/>
      <c r="BYP2" s="387"/>
      <c r="BYQ2" s="387"/>
      <c r="BYR2" s="387"/>
      <c r="BYS2" s="387"/>
      <c r="BYT2" s="387"/>
      <c r="BYU2" s="387"/>
      <c r="BYV2" s="387"/>
      <c r="BYW2" s="387"/>
      <c r="BYX2" s="387"/>
      <c r="BYY2" s="387"/>
      <c r="BYZ2" s="387"/>
      <c r="BZA2" s="387"/>
      <c r="BZB2" s="387"/>
      <c r="BZC2" s="387"/>
      <c r="BZD2" s="387"/>
      <c r="BZE2" s="387"/>
      <c r="BZF2" s="387"/>
      <c r="BZG2" s="387"/>
      <c r="BZH2" s="387"/>
      <c r="BZI2" s="387"/>
      <c r="BZJ2" s="387"/>
      <c r="BZK2" s="387"/>
      <c r="BZL2" s="387"/>
      <c r="BZM2" s="387"/>
      <c r="BZN2" s="387"/>
      <c r="BZO2" s="387"/>
      <c r="BZP2" s="387"/>
      <c r="BZQ2" s="387"/>
      <c r="BZR2" s="387"/>
      <c r="BZS2" s="387"/>
      <c r="BZT2" s="387"/>
      <c r="BZU2" s="387"/>
      <c r="BZV2" s="387"/>
      <c r="BZW2" s="387"/>
      <c r="BZX2" s="387"/>
      <c r="BZY2" s="387"/>
      <c r="BZZ2" s="387"/>
      <c r="CAA2" s="387"/>
      <c r="CAB2" s="387"/>
      <c r="CAC2" s="387"/>
      <c r="CAD2" s="387"/>
      <c r="CAE2" s="387"/>
      <c r="CAF2" s="387"/>
      <c r="CAG2" s="387"/>
      <c r="CAH2" s="387"/>
      <c r="CAI2" s="387"/>
      <c r="CAJ2" s="387"/>
      <c r="CAK2" s="387"/>
      <c r="CAL2" s="387"/>
      <c r="CAM2" s="387"/>
      <c r="CAN2" s="387"/>
      <c r="CAO2" s="387"/>
      <c r="CAP2" s="387"/>
      <c r="CAQ2" s="387"/>
      <c r="CAR2" s="387"/>
      <c r="CAS2" s="387"/>
      <c r="CAT2" s="387"/>
      <c r="CAU2" s="387"/>
      <c r="CAV2" s="387"/>
      <c r="CAW2" s="387"/>
      <c r="CAX2" s="387"/>
      <c r="CAY2" s="387"/>
      <c r="CAZ2" s="387"/>
      <c r="CBA2" s="387"/>
      <c r="CBB2" s="387"/>
      <c r="CBC2" s="387"/>
      <c r="CBD2" s="387"/>
      <c r="CBE2" s="387"/>
      <c r="CBF2" s="387"/>
      <c r="CBG2" s="387"/>
      <c r="CBH2" s="387"/>
      <c r="CBI2" s="387"/>
      <c r="CBJ2" s="387"/>
      <c r="CBK2" s="387"/>
      <c r="CBL2" s="387"/>
      <c r="CBM2" s="387"/>
      <c r="CBN2" s="387"/>
      <c r="CBO2" s="387"/>
      <c r="CBP2" s="387"/>
      <c r="CBQ2" s="387"/>
      <c r="CBR2" s="387"/>
      <c r="CBS2" s="387"/>
      <c r="CBT2" s="387"/>
      <c r="CBU2" s="387"/>
      <c r="CBV2" s="387"/>
      <c r="CBW2" s="387"/>
      <c r="CBX2" s="387"/>
      <c r="CBY2" s="387"/>
      <c r="CBZ2" s="387"/>
      <c r="CCA2" s="387"/>
      <c r="CCB2" s="387"/>
      <c r="CCC2" s="387"/>
      <c r="CCD2" s="387"/>
      <c r="CCE2" s="387"/>
      <c r="CCF2" s="387"/>
      <c r="CCG2" s="387"/>
      <c r="CCH2" s="387"/>
      <c r="CCI2" s="387"/>
      <c r="CCJ2" s="387"/>
      <c r="CCK2" s="387"/>
      <c r="CCL2" s="387"/>
      <c r="CCM2" s="387"/>
      <c r="CCN2" s="387"/>
      <c r="CCO2" s="387"/>
      <c r="CCP2" s="387"/>
      <c r="CCQ2" s="387"/>
      <c r="CCR2" s="387"/>
      <c r="CCS2" s="387"/>
      <c r="CCT2" s="387"/>
      <c r="CCU2" s="387"/>
      <c r="CCV2" s="387"/>
      <c r="CCW2" s="387"/>
      <c r="CCX2" s="387"/>
      <c r="CCY2" s="387"/>
      <c r="CCZ2" s="387"/>
      <c r="CDA2" s="387"/>
      <c r="CDB2" s="387"/>
      <c r="CDC2" s="387"/>
      <c r="CDD2" s="387"/>
      <c r="CDE2" s="387"/>
      <c r="CDF2" s="387"/>
      <c r="CDG2" s="387"/>
      <c r="CDH2" s="387"/>
      <c r="CDI2" s="387"/>
      <c r="CDJ2" s="387"/>
      <c r="CDK2" s="387"/>
      <c r="CDL2" s="387"/>
      <c r="CDM2" s="387"/>
      <c r="CDN2" s="387"/>
      <c r="CDO2" s="387"/>
      <c r="CDP2" s="387"/>
      <c r="CDQ2" s="387"/>
      <c r="CDR2" s="387"/>
      <c r="CDS2" s="387"/>
      <c r="CDT2" s="387"/>
      <c r="CDU2" s="387"/>
      <c r="CDV2" s="387"/>
      <c r="CDW2" s="387"/>
      <c r="CDX2" s="387"/>
      <c r="CDY2" s="387"/>
      <c r="CDZ2" s="387"/>
      <c r="CEA2" s="387"/>
      <c r="CEB2" s="387"/>
      <c r="CEC2" s="387"/>
      <c r="CED2" s="387"/>
      <c r="CEE2" s="387"/>
      <c r="CEF2" s="387"/>
      <c r="CEG2" s="387"/>
      <c r="CEH2" s="387"/>
      <c r="CEI2" s="387"/>
      <c r="CEJ2" s="387"/>
      <c r="CEK2" s="387"/>
      <c r="CEL2" s="387"/>
      <c r="CEM2" s="387"/>
      <c r="CEN2" s="387"/>
      <c r="CEO2" s="387"/>
      <c r="CEP2" s="387"/>
      <c r="CEQ2" s="387"/>
      <c r="CER2" s="387"/>
      <c r="CES2" s="387"/>
      <c r="CET2" s="387"/>
      <c r="CEU2" s="387"/>
      <c r="CEV2" s="387"/>
      <c r="CEW2" s="387"/>
      <c r="CEX2" s="387"/>
      <c r="CEY2" s="387"/>
      <c r="CEZ2" s="387"/>
      <c r="CFA2" s="387"/>
      <c r="CFB2" s="387"/>
      <c r="CFC2" s="387"/>
      <c r="CFD2" s="387"/>
      <c r="CFE2" s="387"/>
      <c r="CFF2" s="387"/>
      <c r="CFG2" s="387"/>
      <c r="CFH2" s="387"/>
      <c r="CFI2" s="387"/>
      <c r="CFJ2" s="387"/>
      <c r="CFK2" s="387"/>
      <c r="CFL2" s="387"/>
      <c r="CFM2" s="387"/>
      <c r="CFN2" s="387"/>
      <c r="CFO2" s="387"/>
      <c r="CFP2" s="387"/>
      <c r="CFQ2" s="387"/>
      <c r="CFR2" s="387"/>
      <c r="CFS2" s="387"/>
      <c r="CFT2" s="387"/>
      <c r="CFU2" s="387"/>
      <c r="CFV2" s="387"/>
      <c r="CFW2" s="387"/>
      <c r="CFX2" s="387"/>
      <c r="CFY2" s="387"/>
      <c r="CFZ2" s="387"/>
      <c r="CGA2" s="387"/>
      <c r="CGB2" s="387"/>
      <c r="CGC2" s="387"/>
      <c r="CGD2" s="387"/>
      <c r="CGE2" s="387"/>
      <c r="CGF2" s="387"/>
      <c r="CGG2" s="387"/>
      <c r="CGH2" s="387"/>
      <c r="CGI2" s="387"/>
      <c r="CGJ2" s="387"/>
      <c r="CGK2" s="387"/>
      <c r="CGL2" s="387"/>
      <c r="CGM2" s="387"/>
      <c r="CGN2" s="387"/>
      <c r="CGO2" s="387"/>
      <c r="CGP2" s="387"/>
      <c r="CGQ2" s="387"/>
      <c r="CGR2" s="387"/>
      <c r="CGS2" s="387"/>
      <c r="CGT2" s="387"/>
      <c r="CGU2" s="387"/>
      <c r="CGV2" s="387"/>
      <c r="CGW2" s="387"/>
      <c r="CGX2" s="387"/>
      <c r="CGY2" s="387"/>
      <c r="CGZ2" s="387"/>
      <c r="CHA2" s="387"/>
      <c r="CHB2" s="387"/>
      <c r="CHC2" s="387"/>
      <c r="CHD2" s="387"/>
      <c r="CHE2" s="387"/>
      <c r="CHF2" s="387"/>
      <c r="CHG2" s="387"/>
      <c r="CHH2" s="387"/>
      <c r="CHI2" s="387"/>
      <c r="CHJ2" s="387"/>
      <c r="CHK2" s="387"/>
      <c r="CHL2" s="387"/>
      <c r="CHM2" s="387"/>
      <c r="CHN2" s="387"/>
      <c r="CHO2" s="387"/>
      <c r="CHP2" s="387"/>
      <c r="CHQ2" s="387"/>
      <c r="CHR2" s="387"/>
      <c r="CHS2" s="387"/>
      <c r="CHT2" s="387"/>
      <c r="CHU2" s="387"/>
      <c r="CHV2" s="387"/>
      <c r="CHW2" s="387"/>
      <c r="CHX2" s="387"/>
      <c r="CHY2" s="387"/>
      <c r="CHZ2" s="387"/>
      <c r="CIA2" s="387"/>
      <c r="CIB2" s="387"/>
      <c r="CIC2" s="387"/>
      <c r="CID2" s="387"/>
      <c r="CIE2" s="387"/>
      <c r="CIF2" s="387"/>
      <c r="CIG2" s="387"/>
      <c r="CIH2" s="387"/>
      <c r="CII2" s="387"/>
      <c r="CIJ2" s="387"/>
      <c r="CIK2" s="387"/>
      <c r="CIL2" s="387"/>
      <c r="CIM2" s="387"/>
      <c r="CIN2" s="387"/>
      <c r="CIO2" s="387"/>
      <c r="CIP2" s="387"/>
      <c r="CIQ2" s="387"/>
      <c r="CIR2" s="387"/>
      <c r="CIS2" s="387"/>
      <c r="CIT2" s="387"/>
      <c r="CIU2" s="387"/>
      <c r="CIV2" s="387"/>
      <c r="CIW2" s="387"/>
      <c r="CIX2" s="387"/>
      <c r="CIY2" s="387"/>
      <c r="CIZ2" s="387"/>
      <c r="CJA2" s="387"/>
      <c r="CJB2" s="387"/>
      <c r="CJC2" s="387"/>
      <c r="CJD2" s="387"/>
      <c r="CJE2" s="387"/>
      <c r="CJF2" s="387"/>
      <c r="CJG2" s="387"/>
      <c r="CJH2" s="387"/>
      <c r="CJI2" s="387"/>
      <c r="CJJ2" s="387"/>
      <c r="CJK2" s="387"/>
      <c r="CJL2" s="387"/>
      <c r="CJM2" s="387"/>
      <c r="CJN2" s="387"/>
      <c r="CJO2" s="387"/>
      <c r="CJP2" s="387"/>
      <c r="CJQ2" s="387"/>
      <c r="CJR2" s="387"/>
      <c r="CJS2" s="387"/>
      <c r="CJT2" s="387"/>
      <c r="CJU2" s="387"/>
      <c r="CJV2" s="387"/>
      <c r="CJW2" s="387"/>
      <c r="CJX2" s="387"/>
      <c r="CJY2" s="387"/>
      <c r="CJZ2" s="387"/>
      <c r="CKA2" s="387"/>
      <c r="CKB2" s="387"/>
      <c r="CKC2" s="387"/>
      <c r="CKD2" s="387"/>
      <c r="CKE2" s="387"/>
      <c r="CKF2" s="387"/>
      <c r="CKG2" s="387"/>
      <c r="CKH2" s="387"/>
      <c r="CKI2" s="387"/>
      <c r="CKJ2" s="387"/>
      <c r="CKK2" s="387"/>
      <c r="CKL2" s="387"/>
      <c r="CKM2" s="387"/>
      <c r="CKN2" s="387"/>
      <c r="CKO2" s="387"/>
      <c r="CKP2" s="387"/>
      <c r="CKQ2" s="387"/>
      <c r="CKR2" s="387"/>
      <c r="CKS2" s="387"/>
      <c r="CKT2" s="387"/>
      <c r="CKU2" s="387"/>
      <c r="CKV2" s="387"/>
      <c r="CKW2" s="387"/>
      <c r="CKX2" s="387"/>
      <c r="CKY2" s="387"/>
      <c r="CKZ2" s="387"/>
      <c r="CLA2" s="387"/>
      <c r="CLB2" s="387"/>
      <c r="CLC2" s="387"/>
      <c r="CLD2" s="387"/>
      <c r="CLE2" s="387"/>
      <c r="CLF2" s="387"/>
      <c r="CLG2" s="387"/>
      <c r="CLH2" s="387"/>
      <c r="CLI2" s="387"/>
      <c r="CLJ2" s="387"/>
      <c r="CLK2" s="387"/>
      <c r="CLL2" s="387"/>
      <c r="CLM2" s="387"/>
      <c r="CLN2" s="387"/>
      <c r="CLO2" s="387"/>
      <c r="CLP2" s="387"/>
      <c r="CLQ2" s="387"/>
      <c r="CLR2" s="387"/>
      <c r="CLS2" s="387"/>
      <c r="CLT2" s="387"/>
      <c r="CLU2" s="387"/>
      <c r="CLV2" s="387"/>
      <c r="CLW2" s="387"/>
      <c r="CLX2" s="387"/>
      <c r="CLY2" s="387"/>
      <c r="CLZ2" s="387"/>
      <c r="CMA2" s="387"/>
      <c r="CMB2" s="387"/>
      <c r="CMC2" s="387"/>
      <c r="CMD2" s="387"/>
      <c r="CME2" s="387"/>
      <c r="CMF2" s="387"/>
      <c r="CMG2" s="387"/>
      <c r="CMH2" s="387"/>
      <c r="CMI2" s="387"/>
      <c r="CMJ2" s="387"/>
      <c r="CMK2" s="387"/>
      <c r="CML2" s="387"/>
      <c r="CMM2" s="387"/>
      <c r="CMN2" s="387"/>
      <c r="CMO2" s="387"/>
      <c r="CMP2" s="387"/>
      <c r="CMQ2" s="387"/>
      <c r="CMR2" s="387"/>
      <c r="CMS2" s="387"/>
      <c r="CMT2" s="387"/>
      <c r="CMU2" s="387"/>
      <c r="CMV2" s="387"/>
      <c r="CMW2" s="387"/>
      <c r="CMX2" s="387"/>
      <c r="CMY2" s="387"/>
      <c r="CMZ2" s="387"/>
      <c r="CNA2" s="387"/>
      <c r="CNB2" s="387"/>
      <c r="CNC2" s="387"/>
      <c r="CND2" s="387"/>
      <c r="CNE2" s="387"/>
      <c r="CNF2" s="387"/>
      <c r="CNG2" s="387"/>
      <c r="CNH2" s="387"/>
      <c r="CNI2" s="387"/>
      <c r="CNJ2" s="387"/>
      <c r="CNK2" s="387"/>
      <c r="CNL2" s="387"/>
      <c r="CNM2" s="387"/>
      <c r="CNN2" s="387"/>
      <c r="CNO2" s="387"/>
      <c r="CNP2" s="387"/>
      <c r="CNQ2" s="387"/>
      <c r="CNR2" s="387"/>
      <c r="CNS2" s="387"/>
      <c r="CNT2" s="387"/>
      <c r="CNU2" s="387"/>
      <c r="CNV2" s="387"/>
      <c r="CNW2" s="387"/>
      <c r="CNX2" s="387"/>
      <c r="CNY2" s="387"/>
      <c r="CNZ2" s="387"/>
      <c r="COA2" s="387"/>
      <c r="COB2" s="387"/>
      <c r="COC2" s="387"/>
      <c r="COD2" s="387"/>
      <c r="COE2" s="387"/>
      <c r="COF2" s="387"/>
      <c r="COG2" s="387"/>
      <c r="COH2" s="387"/>
      <c r="COI2" s="387"/>
      <c r="COJ2" s="387"/>
      <c r="COK2" s="387"/>
      <c r="COL2" s="387"/>
      <c r="COM2" s="387"/>
      <c r="CON2" s="387"/>
      <c r="COO2" s="387"/>
      <c r="COP2" s="387"/>
      <c r="COQ2" s="387"/>
      <c r="COR2" s="387"/>
      <c r="COS2" s="387"/>
      <c r="COT2" s="387"/>
      <c r="COU2" s="387"/>
      <c r="COV2" s="387"/>
      <c r="COW2" s="387"/>
      <c r="COX2" s="387"/>
      <c r="COY2" s="387"/>
      <c r="COZ2" s="387"/>
      <c r="CPA2" s="387"/>
      <c r="CPB2" s="387"/>
      <c r="CPC2" s="387"/>
      <c r="CPD2" s="387"/>
      <c r="CPE2" s="387"/>
      <c r="CPF2" s="387"/>
      <c r="CPG2" s="387"/>
      <c r="CPH2" s="387"/>
      <c r="CPI2" s="387"/>
      <c r="CPJ2" s="387"/>
      <c r="CPK2" s="387"/>
      <c r="CPL2" s="387"/>
      <c r="CPM2" s="387"/>
      <c r="CPN2" s="387"/>
      <c r="CPO2" s="387"/>
      <c r="CPP2" s="387"/>
      <c r="CPQ2" s="387"/>
      <c r="CPR2" s="387"/>
      <c r="CPS2" s="387"/>
      <c r="CPT2" s="387"/>
      <c r="CPU2" s="387"/>
      <c r="CPV2" s="387"/>
      <c r="CPW2" s="387"/>
      <c r="CPX2" s="387"/>
      <c r="CPY2" s="387"/>
      <c r="CPZ2" s="387"/>
      <c r="CQA2" s="387"/>
      <c r="CQB2" s="387"/>
      <c r="CQC2" s="387"/>
      <c r="CQD2" s="387"/>
      <c r="CQE2" s="387"/>
      <c r="CQF2" s="387"/>
      <c r="CQG2" s="387"/>
      <c r="CQH2" s="387"/>
      <c r="CQI2" s="387"/>
      <c r="CQJ2" s="387"/>
      <c r="CQK2" s="387"/>
      <c r="CQL2" s="387"/>
      <c r="CQM2" s="387"/>
      <c r="CQN2" s="387"/>
      <c r="CQO2" s="387"/>
      <c r="CQP2" s="387"/>
      <c r="CQQ2" s="387"/>
      <c r="CQR2" s="387"/>
      <c r="CQS2" s="387"/>
      <c r="CQT2" s="387"/>
      <c r="CQU2" s="387"/>
      <c r="CQV2" s="387"/>
      <c r="CQW2" s="387"/>
      <c r="CQX2" s="387"/>
      <c r="CQY2" s="387"/>
      <c r="CQZ2" s="387"/>
      <c r="CRA2" s="387"/>
      <c r="CRB2" s="387"/>
      <c r="CRC2" s="387"/>
      <c r="CRD2" s="387"/>
      <c r="CRE2" s="387"/>
      <c r="CRF2" s="387"/>
      <c r="CRG2" s="387"/>
      <c r="CRH2" s="387"/>
      <c r="CRI2" s="387"/>
      <c r="CRJ2" s="387"/>
      <c r="CRK2" s="387"/>
      <c r="CRL2" s="387"/>
      <c r="CRM2" s="387"/>
      <c r="CRN2" s="387"/>
      <c r="CRO2" s="387"/>
      <c r="CRP2" s="387"/>
      <c r="CRQ2" s="387"/>
      <c r="CRR2" s="387"/>
      <c r="CRS2" s="387"/>
      <c r="CRT2" s="387"/>
      <c r="CRU2" s="387"/>
      <c r="CRV2" s="387"/>
      <c r="CRW2" s="387"/>
      <c r="CRX2" s="387"/>
      <c r="CRY2" s="387"/>
      <c r="CRZ2" s="387"/>
      <c r="CSA2" s="387"/>
      <c r="CSB2" s="387"/>
      <c r="CSC2" s="387"/>
      <c r="CSD2" s="387"/>
      <c r="CSE2" s="387"/>
      <c r="CSF2" s="387"/>
      <c r="CSG2" s="387"/>
      <c r="CSH2" s="387"/>
      <c r="CSI2" s="387"/>
      <c r="CSJ2" s="387"/>
      <c r="CSK2" s="387"/>
      <c r="CSL2" s="387"/>
      <c r="CSM2" s="387"/>
      <c r="CSN2" s="387"/>
      <c r="CSO2" s="387"/>
      <c r="CSP2" s="387"/>
      <c r="CSQ2" s="387"/>
      <c r="CSR2" s="387"/>
      <c r="CSS2" s="387"/>
      <c r="CST2" s="387"/>
      <c r="CSU2" s="387"/>
      <c r="CSV2" s="387"/>
      <c r="CSW2" s="387"/>
      <c r="CSX2" s="387"/>
      <c r="CSY2" s="387"/>
      <c r="CSZ2" s="387"/>
      <c r="CTA2" s="387"/>
      <c r="CTB2" s="387"/>
      <c r="CTC2" s="387"/>
      <c r="CTD2" s="387"/>
      <c r="CTE2" s="387"/>
      <c r="CTF2" s="387"/>
      <c r="CTG2" s="387"/>
      <c r="CTH2" s="387"/>
      <c r="CTI2" s="387"/>
      <c r="CTJ2" s="387"/>
      <c r="CTK2" s="387"/>
      <c r="CTL2" s="387"/>
      <c r="CTM2" s="387"/>
      <c r="CTN2" s="387"/>
      <c r="CTO2" s="387"/>
      <c r="CTP2" s="387"/>
      <c r="CTQ2" s="387"/>
      <c r="CTR2" s="387"/>
      <c r="CTS2" s="387"/>
      <c r="CTT2" s="387"/>
      <c r="CTU2" s="387"/>
      <c r="CTV2" s="387"/>
      <c r="CTW2" s="387"/>
      <c r="CTX2" s="387"/>
      <c r="CTY2" s="387"/>
      <c r="CTZ2" s="387"/>
      <c r="CUA2" s="387"/>
      <c r="CUB2" s="387"/>
      <c r="CUC2" s="387"/>
      <c r="CUD2" s="387"/>
      <c r="CUE2" s="387"/>
      <c r="CUF2" s="387"/>
      <c r="CUG2" s="387"/>
      <c r="CUH2" s="387"/>
      <c r="CUI2" s="387"/>
      <c r="CUJ2" s="387"/>
      <c r="CUK2" s="387"/>
      <c r="CUL2" s="387"/>
      <c r="CUM2" s="387"/>
      <c r="CUN2" s="387"/>
      <c r="CUO2" s="387"/>
      <c r="CUP2" s="387"/>
      <c r="CUQ2" s="387"/>
      <c r="CUR2" s="387"/>
      <c r="CUS2" s="387"/>
      <c r="CUT2" s="387"/>
      <c r="CUU2" s="387"/>
      <c r="CUV2" s="387"/>
      <c r="CUW2" s="387"/>
      <c r="CUX2" s="387"/>
      <c r="CUY2" s="387"/>
      <c r="CUZ2" s="387"/>
      <c r="CVA2" s="387"/>
      <c r="CVB2" s="387"/>
      <c r="CVC2" s="387"/>
      <c r="CVD2" s="387"/>
      <c r="CVE2" s="387"/>
      <c r="CVF2" s="387"/>
      <c r="CVG2" s="387"/>
      <c r="CVH2" s="387"/>
      <c r="CVI2" s="387"/>
      <c r="CVJ2" s="387"/>
      <c r="CVK2" s="387"/>
      <c r="CVL2" s="387"/>
      <c r="CVM2" s="387"/>
      <c r="CVN2" s="387"/>
      <c r="CVO2" s="387"/>
      <c r="CVP2" s="387"/>
      <c r="CVQ2" s="387"/>
      <c r="CVR2" s="387"/>
      <c r="CVS2" s="387"/>
      <c r="CVT2" s="387"/>
      <c r="CVU2" s="387"/>
      <c r="CVV2" s="387"/>
      <c r="CVW2" s="387"/>
      <c r="CVX2" s="387"/>
      <c r="CVY2" s="387"/>
      <c r="CVZ2" s="387"/>
      <c r="CWA2" s="387"/>
      <c r="CWB2" s="387"/>
      <c r="CWC2" s="387"/>
      <c r="CWD2" s="387"/>
      <c r="CWE2" s="387"/>
      <c r="CWF2" s="387"/>
      <c r="CWG2" s="387"/>
      <c r="CWH2" s="387"/>
      <c r="CWI2" s="387"/>
      <c r="CWJ2" s="387"/>
      <c r="CWK2" s="387"/>
      <c r="CWL2" s="387"/>
      <c r="CWM2" s="387"/>
      <c r="CWN2" s="387"/>
      <c r="CWO2" s="387"/>
      <c r="CWP2" s="387"/>
      <c r="CWQ2" s="387"/>
      <c r="CWR2" s="387"/>
      <c r="CWS2" s="387"/>
      <c r="CWT2" s="387"/>
      <c r="CWU2" s="387"/>
      <c r="CWV2" s="387"/>
      <c r="CWW2" s="387"/>
      <c r="CWX2" s="387"/>
      <c r="CWY2" s="387"/>
      <c r="CWZ2" s="387"/>
      <c r="CXA2" s="387"/>
      <c r="CXB2" s="387"/>
      <c r="CXC2" s="387"/>
      <c r="CXD2" s="387"/>
      <c r="CXE2" s="387"/>
      <c r="CXF2" s="387"/>
      <c r="CXG2" s="387"/>
      <c r="CXH2" s="387"/>
      <c r="CXI2" s="387"/>
      <c r="CXJ2" s="387"/>
      <c r="CXK2" s="387"/>
      <c r="CXL2" s="387"/>
      <c r="CXM2" s="387"/>
      <c r="CXN2" s="387"/>
      <c r="CXO2" s="387"/>
      <c r="CXP2" s="387"/>
      <c r="CXQ2" s="387"/>
      <c r="CXR2" s="387"/>
      <c r="CXS2" s="387"/>
      <c r="CXT2" s="387"/>
      <c r="CXU2" s="387"/>
      <c r="CXV2" s="387"/>
      <c r="CXW2" s="387"/>
      <c r="CXX2" s="387"/>
      <c r="CXY2" s="387"/>
      <c r="CXZ2" s="387"/>
      <c r="CYA2" s="387"/>
      <c r="CYB2" s="387"/>
      <c r="CYC2" s="387"/>
      <c r="CYD2" s="387"/>
      <c r="CYE2" s="387"/>
      <c r="CYF2" s="387"/>
      <c r="CYG2" s="387"/>
      <c r="CYH2" s="387"/>
      <c r="CYI2" s="387"/>
      <c r="CYJ2" s="387"/>
      <c r="CYK2" s="387"/>
      <c r="CYL2" s="387"/>
      <c r="CYM2" s="387"/>
      <c r="CYN2" s="387"/>
      <c r="CYO2" s="387"/>
      <c r="CYP2" s="387"/>
      <c r="CYQ2" s="387"/>
      <c r="CYR2" s="387"/>
      <c r="CYS2" s="387"/>
      <c r="CYT2" s="387"/>
      <c r="CYU2" s="387"/>
      <c r="CYV2" s="387"/>
      <c r="CYW2" s="387"/>
      <c r="CYX2" s="387"/>
      <c r="CYY2" s="387"/>
      <c r="CYZ2" s="387"/>
      <c r="CZA2" s="387"/>
      <c r="CZB2" s="387"/>
      <c r="CZC2" s="387"/>
      <c r="CZD2" s="387"/>
      <c r="CZE2" s="387"/>
      <c r="CZF2" s="387"/>
      <c r="CZG2" s="387"/>
      <c r="CZH2" s="387"/>
      <c r="CZI2" s="387"/>
      <c r="CZJ2" s="387"/>
      <c r="CZK2" s="387"/>
      <c r="CZL2" s="387"/>
      <c r="CZM2" s="387"/>
      <c r="CZN2" s="387"/>
      <c r="CZO2" s="387"/>
      <c r="CZP2" s="387"/>
      <c r="CZQ2" s="387"/>
      <c r="CZR2" s="387"/>
      <c r="CZS2" s="387"/>
      <c r="CZT2" s="387"/>
      <c r="CZU2" s="387"/>
      <c r="CZV2" s="387"/>
      <c r="CZW2" s="387"/>
      <c r="CZX2" s="387"/>
      <c r="CZY2" s="387"/>
      <c r="CZZ2" s="387"/>
      <c r="DAA2" s="387"/>
      <c r="DAB2" s="387"/>
      <c r="DAC2" s="387"/>
      <c r="DAD2" s="387"/>
      <c r="DAE2" s="387"/>
      <c r="DAF2" s="387"/>
      <c r="DAG2" s="387"/>
      <c r="DAH2" s="387"/>
      <c r="DAI2" s="387"/>
      <c r="DAJ2" s="387"/>
      <c r="DAK2" s="387"/>
      <c r="DAL2" s="387"/>
      <c r="DAM2" s="387"/>
      <c r="DAN2" s="387"/>
      <c r="DAO2" s="387"/>
      <c r="DAP2" s="387"/>
      <c r="DAQ2" s="387"/>
      <c r="DAR2" s="387"/>
      <c r="DAS2" s="387"/>
      <c r="DAT2" s="387"/>
      <c r="DAU2" s="387"/>
      <c r="DAV2" s="387"/>
      <c r="DAW2" s="387"/>
      <c r="DAX2" s="387"/>
      <c r="DAY2" s="387"/>
      <c r="DAZ2" s="387"/>
      <c r="DBA2" s="387"/>
      <c r="DBB2" s="387"/>
      <c r="DBC2" s="387"/>
      <c r="DBD2" s="387"/>
      <c r="DBE2" s="387"/>
      <c r="DBF2" s="387"/>
      <c r="DBG2" s="387"/>
      <c r="DBH2" s="387"/>
      <c r="DBI2" s="387"/>
      <c r="DBJ2" s="387"/>
      <c r="DBK2" s="387"/>
      <c r="DBL2" s="387"/>
      <c r="DBM2" s="387"/>
      <c r="DBN2" s="387"/>
      <c r="DBO2" s="387"/>
      <c r="DBP2" s="387"/>
      <c r="DBQ2" s="387"/>
      <c r="DBR2" s="387"/>
      <c r="DBS2" s="387"/>
      <c r="DBT2" s="387"/>
      <c r="DBU2" s="387"/>
      <c r="DBV2" s="387"/>
      <c r="DBW2" s="387"/>
      <c r="DBX2" s="387"/>
      <c r="DBY2" s="387"/>
      <c r="DBZ2" s="387"/>
      <c r="DCA2" s="387"/>
      <c r="DCB2" s="387"/>
      <c r="DCC2" s="387"/>
      <c r="DCD2" s="387"/>
      <c r="DCE2" s="387"/>
      <c r="DCF2" s="387"/>
      <c r="DCG2" s="387"/>
      <c r="DCH2" s="387"/>
      <c r="DCI2" s="387"/>
      <c r="DCJ2" s="387"/>
      <c r="DCK2" s="387"/>
      <c r="DCL2" s="387"/>
      <c r="DCM2" s="387"/>
      <c r="DCN2" s="387"/>
      <c r="DCO2" s="387"/>
      <c r="DCP2" s="387"/>
      <c r="DCQ2" s="387"/>
      <c r="DCR2" s="387"/>
      <c r="DCS2" s="387"/>
      <c r="DCT2" s="387"/>
      <c r="DCU2" s="387"/>
      <c r="DCV2" s="387"/>
      <c r="DCW2" s="387"/>
      <c r="DCX2" s="387"/>
      <c r="DCY2" s="387"/>
      <c r="DCZ2" s="387"/>
      <c r="DDA2" s="387"/>
      <c r="DDB2" s="387"/>
      <c r="DDC2" s="387"/>
      <c r="DDD2" s="387"/>
      <c r="DDE2" s="387"/>
      <c r="DDF2" s="387"/>
      <c r="DDG2" s="387"/>
      <c r="DDH2" s="387"/>
      <c r="DDI2" s="387"/>
      <c r="DDJ2" s="387"/>
      <c r="DDK2" s="387"/>
      <c r="DDL2" s="387"/>
      <c r="DDM2" s="387"/>
      <c r="DDN2" s="387"/>
      <c r="DDO2" s="387"/>
      <c r="DDP2" s="387"/>
      <c r="DDQ2" s="387"/>
      <c r="DDR2" s="387"/>
      <c r="DDS2" s="387"/>
      <c r="DDT2" s="387"/>
      <c r="DDU2" s="387"/>
      <c r="DDV2" s="387"/>
      <c r="DDW2" s="387"/>
      <c r="DDX2" s="387"/>
      <c r="DDY2" s="387"/>
      <c r="DDZ2" s="387"/>
      <c r="DEA2" s="387"/>
      <c r="DEB2" s="387"/>
      <c r="DEC2" s="387"/>
      <c r="DED2" s="387"/>
      <c r="DEE2" s="387"/>
      <c r="DEF2" s="387"/>
      <c r="DEG2" s="387"/>
      <c r="DEH2" s="387"/>
      <c r="DEI2" s="387"/>
      <c r="DEJ2" s="387"/>
      <c r="DEK2" s="387"/>
      <c r="DEL2" s="387"/>
      <c r="DEM2" s="387"/>
      <c r="DEN2" s="387"/>
      <c r="DEO2" s="387"/>
      <c r="DEP2" s="387"/>
      <c r="DEQ2" s="387"/>
      <c r="DER2" s="387"/>
      <c r="DES2" s="387"/>
      <c r="DET2" s="387"/>
      <c r="DEU2" s="387"/>
      <c r="DEV2" s="387"/>
      <c r="DEW2" s="387"/>
      <c r="DEX2" s="387"/>
      <c r="DEY2" s="387"/>
      <c r="DEZ2" s="387"/>
      <c r="DFA2" s="387"/>
      <c r="DFB2" s="387"/>
      <c r="DFC2" s="387"/>
      <c r="DFD2" s="387"/>
      <c r="DFE2" s="387"/>
      <c r="DFF2" s="387"/>
      <c r="DFG2" s="387"/>
      <c r="DFH2" s="387"/>
      <c r="DFI2" s="387"/>
      <c r="DFJ2" s="387"/>
      <c r="DFK2" s="387"/>
      <c r="DFL2" s="387"/>
      <c r="DFM2" s="387"/>
      <c r="DFN2" s="387"/>
      <c r="DFO2" s="387"/>
      <c r="DFP2" s="387"/>
      <c r="DFQ2" s="387"/>
      <c r="DFR2" s="387"/>
      <c r="DFS2" s="387"/>
      <c r="DFT2" s="387"/>
      <c r="DFU2" s="387"/>
      <c r="DFV2" s="387"/>
      <c r="DFW2" s="387"/>
      <c r="DFX2" s="387"/>
      <c r="DFY2" s="387"/>
      <c r="DFZ2" s="387"/>
      <c r="DGA2" s="387"/>
      <c r="DGB2" s="387"/>
      <c r="DGC2" s="387"/>
      <c r="DGD2" s="387"/>
      <c r="DGE2" s="387"/>
      <c r="DGF2" s="387"/>
      <c r="DGG2" s="387"/>
      <c r="DGH2" s="387"/>
      <c r="DGI2" s="387"/>
      <c r="DGJ2" s="387"/>
      <c r="DGK2" s="387"/>
      <c r="DGL2" s="387"/>
      <c r="DGM2" s="387"/>
      <c r="DGN2" s="387"/>
      <c r="DGO2" s="387"/>
      <c r="DGP2" s="387"/>
      <c r="DGQ2" s="387"/>
      <c r="DGR2" s="387"/>
      <c r="DGS2" s="387"/>
      <c r="DGT2" s="387"/>
      <c r="DGU2" s="387"/>
      <c r="DGV2" s="387"/>
      <c r="DGW2" s="387"/>
      <c r="DGX2" s="387"/>
      <c r="DGY2" s="387"/>
      <c r="DGZ2" s="387"/>
      <c r="DHA2" s="387"/>
      <c r="DHB2" s="387"/>
      <c r="DHC2" s="387"/>
      <c r="DHD2" s="387"/>
      <c r="DHE2" s="387"/>
      <c r="DHF2" s="387"/>
      <c r="DHG2" s="387"/>
      <c r="DHH2" s="387"/>
      <c r="DHI2" s="387"/>
      <c r="DHJ2" s="387"/>
      <c r="DHK2" s="387"/>
      <c r="DHL2" s="387"/>
      <c r="DHM2" s="387"/>
      <c r="DHN2" s="387"/>
      <c r="DHO2" s="387"/>
      <c r="DHP2" s="387"/>
      <c r="DHQ2" s="387"/>
      <c r="DHR2" s="387"/>
      <c r="DHS2" s="387"/>
      <c r="DHT2" s="387"/>
      <c r="DHU2" s="387"/>
      <c r="DHV2" s="387"/>
      <c r="DHW2" s="387"/>
      <c r="DHX2" s="387"/>
      <c r="DHY2" s="387"/>
      <c r="DHZ2" s="387"/>
      <c r="DIA2" s="387"/>
      <c r="DIB2" s="387"/>
      <c r="DIC2" s="387"/>
      <c r="DID2" s="387"/>
      <c r="DIE2" s="387"/>
      <c r="DIF2" s="387"/>
      <c r="DIG2" s="387"/>
      <c r="DIH2" s="387"/>
      <c r="DII2" s="387"/>
      <c r="DIJ2" s="387"/>
      <c r="DIK2" s="387"/>
      <c r="DIL2" s="387"/>
      <c r="DIM2" s="387"/>
      <c r="DIN2" s="387"/>
      <c r="DIO2" s="387"/>
      <c r="DIP2" s="387"/>
      <c r="DIQ2" s="387"/>
      <c r="DIR2" s="387"/>
      <c r="DIS2" s="387"/>
      <c r="DIT2" s="387"/>
      <c r="DIU2" s="387"/>
      <c r="DIV2" s="387"/>
      <c r="DIW2" s="387"/>
      <c r="DIX2" s="387"/>
      <c r="DIY2" s="387"/>
      <c r="DIZ2" s="387"/>
      <c r="DJA2" s="387"/>
      <c r="DJB2" s="387"/>
      <c r="DJC2" s="387"/>
      <c r="DJD2" s="387"/>
      <c r="DJE2" s="387"/>
      <c r="DJF2" s="387"/>
      <c r="DJG2" s="387"/>
      <c r="DJH2" s="387"/>
      <c r="DJI2" s="387"/>
      <c r="DJJ2" s="387"/>
      <c r="DJK2" s="387"/>
      <c r="DJL2" s="387"/>
      <c r="DJM2" s="387"/>
      <c r="DJN2" s="387"/>
      <c r="DJO2" s="387"/>
      <c r="DJP2" s="387"/>
      <c r="DJQ2" s="387"/>
      <c r="DJR2" s="387"/>
      <c r="DJS2" s="387"/>
      <c r="DJT2" s="387"/>
      <c r="DJU2" s="387"/>
      <c r="DJV2" s="387"/>
      <c r="DJW2" s="387"/>
      <c r="DJX2" s="387"/>
      <c r="DJY2" s="387"/>
      <c r="DJZ2" s="387"/>
      <c r="DKA2" s="387"/>
      <c r="DKB2" s="387"/>
      <c r="DKC2" s="387"/>
      <c r="DKD2" s="387"/>
      <c r="DKE2" s="387"/>
      <c r="DKF2" s="387"/>
      <c r="DKG2" s="387"/>
      <c r="DKH2" s="387"/>
      <c r="DKI2" s="387"/>
      <c r="DKJ2" s="387"/>
      <c r="DKK2" s="387"/>
      <c r="DKL2" s="387"/>
      <c r="DKM2" s="387"/>
      <c r="DKN2" s="387"/>
      <c r="DKO2" s="387"/>
      <c r="DKP2" s="387"/>
      <c r="DKQ2" s="387"/>
      <c r="DKR2" s="387"/>
      <c r="DKS2" s="387"/>
      <c r="DKT2" s="387"/>
      <c r="DKU2" s="387"/>
      <c r="DKV2" s="387"/>
      <c r="DKW2" s="387"/>
      <c r="DKX2" s="387"/>
      <c r="DKY2" s="387"/>
      <c r="DKZ2" s="387"/>
      <c r="DLA2" s="387"/>
      <c r="DLB2" s="387"/>
      <c r="DLC2" s="387"/>
      <c r="DLD2" s="387"/>
      <c r="DLE2" s="387"/>
      <c r="DLF2" s="387"/>
      <c r="DLG2" s="387"/>
      <c r="DLH2" s="387"/>
      <c r="DLI2" s="387"/>
      <c r="DLJ2" s="387"/>
      <c r="DLK2" s="387"/>
      <c r="DLL2" s="387"/>
      <c r="DLM2" s="387"/>
      <c r="DLN2" s="387"/>
      <c r="DLO2" s="387"/>
      <c r="DLP2" s="387"/>
      <c r="DLQ2" s="387"/>
      <c r="DLR2" s="387"/>
      <c r="DLS2" s="387"/>
      <c r="DLT2" s="387"/>
      <c r="DLU2" s="387"/>
      <c r="DLV2" s="387"/>
      <c r="DLW2" s="387"/>
      <c r="DLX2" s="387"/>
      <c r="DLY2" s="387"/>
      <c r="DLZ2" s="387"/>
      <c r="DMA2" s="387"/>
      <c r="DMB2" s="387"/>
      <c r="DMC2" s="387"/>
      <c r="DMD2" s="387"/>
      <c r="DME2" s="387"/>
      <c r="DMF2" s="387"/>
      <c r="DMG2" s="387"/>
      <c r="DMH2" s="387"/>
      <c r="DMI2" s="387"/>
      <c r="DMJ2" s="387"/>
      <c r="DMK2" s="387"/>
      <c r="DML2" s="387"/>
      <c r="DMM2" s="387"/>
      <c r="DMN2" s="387"/>
      <c r="DMO2" s="387"/>
      <c r="DMP2" s="387"/>
      <c r="DMQ2" s="387"/>
      <c r="DMR2" s="387"/>
      <c r="DMS2" s="387"/>
      <c r="DMT2" s="387"/>
      <c r="DMU2" s="387"/>
      <c r="DMV2" s="387"/>
      <c r="DMW2" s="387"/>
      <c r="DMX2" s="387"/>
      <c r="DMY2" s="387"/>
      <c r="DMZ2" s="387"/>
      <c r="DNA2" s="387"/>
      <c r="DNB2" s="387"/>
      <c r="DNC2" s="387"/>
      <c r="DND2" s="387"/>
      <c r="DNE2" s="387"/>
      <c r="DNF2" s="387"/>
      <c r="DNG2" s="387"/>
      <c r="DNH2" s="387"/>
      <c r="DNI2" s="387"/>
      <c r="DNJ2" s="387"/>
      <c r="DNK2" s="387"/>
      <c r="DNL2" s="387"/>
      <c r="DNM2" s="387"/>
      <c r="DNN2" s="387"/>
      <c r="DNO2" s="387"/>
      <c r="DNP2" s="387"/>
      <c r="DNQ2" s="387"/>
      <c r="DNR2" s="387"/>
      <c r="DNS2" s="387"/>
      <c r="DNT2" s="387"/>
      <c r="DNU2" s="387"/>
      <c r="DNV2" s="387"/>
      <c r="DNW2" s="387"/>
      <c r="DNX2" s="387"/>
      <c r="DNY2" s="387"/>
      <c r="DNZ2" s="387"/>
      <c r="DOA2" s="387"/>
      <c r="DOB2" s="387"/>
      <c r="DOC2" s="387"/>
      <c r="DOD2" s="387"/>
      <c r="DOE2" s="387"/>
      <c r="DOF2" s="387"/>
      <c r="DOG2" s="387"/>
      <c r="DOH2" s="387"/>
      <c r="DOI2" s="387"/>
      <c r="DOJ2" s="387"/>
      <c r="DOK2" s="387"/>
      <c r="DOL2" s="387"/>
      <c r="DOM2" s="387"/>
      <c r="DON2" s="387"/>
      <c r="DOO2" s="387"/>
      <c r="DOP2" s="387"/>
      <c r="DOQ2" s="387"/>
      <c r="DOR2" s="387"/>
      <c r="DOS2" s="387"/>
      <c r="DOT2" s="387"/>
      <c r="DOU2" s="387"/>
      <c r="DOV2" s="387"/>
      <c r="DOW2" s="387"/>
      <c r="DOX2" s="387"/>
      <c r="DOY2" s="387"/>
      <c r="DOZ2" s="387"/>
      <c r="DPA2" s="387"/>
      <c r="DPB2" s="387"/>
      <c r="DPC2" s="387"/>
      <c r="DPD2" s="387"/>
      <c r="DPE2" s="387"/>
      <c r="DPF2" s="387"/>
      <c r="DPG2" s="387"/>
      <c r="DPH2" s="387"/>
      <c r="DPI2" s="387"/>
      <c r="DPJ2" s="387"/>
      <c r="DPK2" s="387"/>
      <c r="DPL2" s="387"/>
      <c r="DPM2" s="387"/>
      <c r="DPN2" s="387"/>
      <c r="DPO2" s="387"/>
      <c r="DPP2" s="387"/>
      <c r="DPQ2" s="387"/>
      <c r="DPR2" s="387"/>
      <c r="DPS2" s="387"/>
      <c r="DPT2" s="387"/>
      <c r="DPU2" s="387"/>
      <c r="DPV2" s="387"/>
      <c r="DPW2" s="387"/>
      <c r="DPX2" s="387"/>
      <c r="DPY2" s="387"/>
      <c r="DPZ2" s="387"/>
      <c r="DQA2" s="387"/>
      <c r="DQB2" s="387"/>
      <c r="DQC2" s="387"/>
      <c r="DQD2" s="387"/>
      <c r="DQE2" s="387"/>
      <c r="DQF2" s="387"/>
      <c r="DQG2" s="387"/>
      <c r="DQH2" s="387"/>
      <c r="DQI2" s="387"/>
      <c r="DQJ2" s="387"/>
      <c r="DQK2" s="387"/>
      <c r="DQL2" s="387"/>
      <c r="DQM2" s="387"/>
      <c r="DQN2" s="387"/>
      <c r="DQO2" s="387"/>
      <c r="DQP2" s="387"/>
      <c r="DQQ2" s="387"/>
      <c r="DQR2" s="387"/>
      <c r="DQS2" s="387"/>
      <c r="DQT2" s="387"/>
      <c r="DQU2" s="387"/>
      <c r="DQV2" s="387"/>
      <c r="DQW2" s="387"/>
      <c r="DQX2" s="387"/>
      <c r="DQY2" s="387"/>
      <c r="DQZ2" s="387"/>
      <c r="DRA2" s="387"/>
      <c r="DRB2" s="387"/>
      <c r="DRC2" s="387"/>
      <c r="DRD2" s="387"/>
      <c r="DRE2" s="387"/>
      <c r="DRF2" s="387"/>
      <c r="DRG2" s="387"/>
      <c r="DRH2" s="387"/>
      <c r="DRI2" s="387"/>
      <c r="DRJ2" s="387"/>
      <c r="DRK2" s="387"/>
      <c r="DRL2" s="387"/>
      <c r="DRM2" s="387"/>
      <c r="DRN2" s="387"/>
      <c r="DRO2" s="387"/>
      <c r="DRP2" s="387"/>
      <c r="DRQ2" s="387"/>
      <c r="DRR2" s="387"/>
      <c r="DRS2" s="387"/>
      <c r="DRT2" s="387"/>
      <c r="DRU2" s="387"/>
      <c r="DRV2" s="387"/>
      <c r="DRW2" s="387"/>
      <c r="DRX2" s="387"/>
      <c r="DRY2" s="387"/>
      <c r="DRZ2" s="387"/>
      <c r="DSA2" s="387"/>
      <c r="DSB2" s="387"/>
      <c r="DSC2" s="387"/>
      <c r="DSD2" s="387"/>
      <c r="DSE2" s="387"/>
      <c r="DSF2" s="387"/>
      <c r="DSG2" s="387"/>
      <c r="DSH2" s="387"/>
      <c r="DSI2" s="387"/>
      <c r="DSJ2" s="387"/>
      <c r="DSK2" s="387"/>
      <c r="DSL2" s="387"/>
      <c r="DSM2" s="387"/>
      <c r="DSN2" s="387"/>
      <c r="DSO2" s="387"/>
      <c r="DSP2" s="387"/>
      <c r="DSQ2" s="387"/>
      <c r="DSR2" s="387"/>
      <c r="DSS2" s="387"/>
      <c r="DST2" s="387"/>
      <c r="DSU2" s="387"/>
      <c r="DSV2" s="387"/>
      <c r="DSW2" s="387"/>
      <c r="DSX2" s="387"/>
      <c r="DSY2" s="387"/>
      <c r="DSZ2" s="387"/>
      <c r="DTA2" s="387"/>
      <c r="DTB2" s="387"/>
      <c r="DTC2" s="387"/>
      <c r="DTD2" s="387"/>
      <c r="DTE2" s="387"/>
      <c r="DTF2" s="387"/>
      <c r="DTG2" s="387"/>
      <c r="DTH2" s="387"/>
      <c r="DTI2" s="387"/>
      <c r="DTJ2" s="387"/>
      <c r="DTK2" s="387"/>
      <c r="DTL2" s="387"/>
      <c r="DTM2" s="387"/>
      <c r="DTN2" s="387"/>
      <c r="DTO2" s="387"/>
      <c r="DTP2" s="387"/>
      <c r="DTQ2" s="387"/>
      <c r="DTR2" s="387"/>
      <c r="DTS2" s="387"/>
      <c r="DTT2" s="387"/>
      <c r="DTU2" s="387"/>
      <c r="DTV2" s="387"/>
      <c r="DTW2" s="387"/>
      <c r="DTX2" s="387"/>
      <c r="DTY2" s="387"/>
      <c r="DTZ2" s="387"/>
      <c r="DUA2" s="387"/>
      <c r="DUB2" s="387"/>
      <c r="DUC2" s="387"/>
      <c r="DUD2" s="387"/>
      <c r="DUE2" s="387"/>
      <c r="DUF2" s="387"/>
      <c r="DUG2" s="387"/>
      <c r="DUH2" s="387"/>
      <c r="DUI2" s="387"/>
      <c r="DUJ2" s="387"/>
      <c r="DUK2" s="387"/>
      <c r="DUL2" s="387"/>
      <c r="DUM2" s="387"/>
      <c r="DUN2" s="387"/>
      <c r="DUO2" s="387"/>
      <c r="DUP2" s="387"/>
      <c r="DUQ2" s="387"/>
      <c r="DUR2" s="387"/>
      <c r="DUS2" s="387"/>
      <c r="DUT2" s="387"/>
      <c r="DUU2" s="387"/>
      <c r="DUV2" s="387"/>
      <c r="DUW2" s="387"/>
      <c r="DUX2" s="387"/>
      <c r="DUY2" s="387"/>
      <c r="DUZ2" s="387"/>
      <c r="DVA2" s="387"/>
      <c r="DVB2" s="387"/>
      <c r="DVC2" s="387"/>
      <c r="DVD2" s="387"/>
      <c r="DVE2" s="387"/>
      <c r="DVF2" s="387"/>
      <c r="DVG2" s="387"/>
      <c r="DVH2" s="387"/>
      <c r="DVI2" s="387"/>
      <c r="DVJ2" s="387"/>
      <c r="DVK2" s="387"/>
      <c r="DVL2" s="387"/>
      <c r="DVM2" s="387"/>
      <c r="DVN2" s="387"/>
      <c r="DVO2" s="387"/>
      <c r="DVP2" s="387"/>
      <c r="DVQ2" s="387"/>
      <c r="DVR2" s="387"/>
      <c r="DVS2" s="387"/>
      <c r="DVT2" s="387"/>
      <c r="DVU2" s="387"/>
      <c r="DVV2" s="387"/>
      <c r="DVW2" s="387"/>
      <c r="DVX2" s="387"/>
      <c r="DVY2" s="387"/>
      <c r="DVZ2" s="387"/>
      <c r="DWA2" s="387"/>
      <c r="DWB2" s="387"/>
      <c r="DWC2" s="387"/>
      <c r="DWD2" s="387"/>
      <c r="DWE2" s="387"/>
      <c r="DWF2" s="387"/>
      <c r="DWG2" s="387"/>
      <c r="DWH2" s="387"/>
      <c r="DWI2" s="387"/>
      <c r="DWJ2" s="387"/>
      <c r="DWK2" s="387"/>
      <c r="DWL2" s="387"/>
      <c r="DWM2" s="387"/>
      <c r="DWN2" s="387"/>
      <c r="DWO2" s="387"/>
      <c r="DWP2" s="387"/>
      <c r="DWQ2" s="387"/>
      <c r="DWR2" s="387"/>
      <c r="DWS2" s="387"/>
      <c r="DWT2" s="387"/>
      <c r="DWU2" s="387"/>
      <c r="DWV2" s="387"/>
      <c r="DWW2" s="387"/>
      <c r="DWX2" s="387"/>
      <c r="DWY2" s="387"/>
      <c r="DWZ2" s="387"/>
      <c r="DXA2" s="387"/>
      <c r="DXB2" s="387"/>
      <c r="DXC2" s="387"/>
      <c r="DXD2" s="387"/>
      <c r="DXE2" s="387"/>
      <c r="DXF2" s="387"/>
      <c r="DXG2" s="387"/>
      <c r="DXH2" s="387"/>
      <c r="DXI2" s="387"/>
      <c r="DXJ2" s="387"/>
      <c r="DXK2" s="387"/>
      <c r="DXL2" s="387"/>
      <c r="DXM2" s="387"/>
      <c r="DXN2" s="387"/>
      <c r="DXO2" s="387"/>
      <c r="DXP2" s="387"/>
      <c r="DXQ2" s="387"/>
      <c r="DXR2" s="387"/>
      <c r="DXS2" s="387"/>
      <c r="DXT2" s="387"/>
      <c r="DXU2" s="387"/>
      <c r="DXV2" s="387"/>
      <c r="DXW2" s="387"/>
      <c r="DXX2" s="387"/>
      <c r="DXY2" s="387"/>
      <c r="DXZ2" s="387"/>
      <c r="DYA2" s="387"/>
      <c r="DYB2" s="387"/>
      <c r="DYC2" s="387"/>
      <c r="DYD2" s="387"/>
      <c r="DYE2" s="387"/>
      <c r="DYF2" s="387"/>
      <c r="DYG2" s="387"/>
      <c r="DYH2" s="387"/>
      <c r="DYI2" s="387"/>
      <c r="DYJ2" s="387"/>
      <c r="DYK2" s="387"/>
      <c r="DYL2" s="387"/>
      <c r="DYM2" s="387"/>
      <c r="DYN2" s="387"/>
      <c r="DYO2" s="387"/>
      <c r="DYP2" s="387"/>
      <c r="DYQ2" s="387"/>
      <c r="DYR2" s="387"/>
      <c r="DYS2" s="387"/>
      <c r="DYT2" s="387"/>
      <c r="DYU2" s="387"/>
      <c r="DYV2" s="387"/>
      <c r="DYW2" s="387"/>
      <c r="DYX2" s="387"/>
      <c r="DYY2" s="387"/>
      <c r="DYZ2" s="387"/>
      <c r="DZA2" s="387"/>
      <c r="DZB2" s="387"/>
      <c r="DZC2" s="387"/>
      <c r="DZD2" s="387"/>
      <c r="DZE2" s="387"/>
      <c r="DZF2" s="387"/>
      <c r="DZG2" s="387"/>
      <c r="DZH2" s="387"/>
      <c r="DZI2" s="387"/>
      <c r="DZJ2" s="387"/>
      <c r="DZK2" s="387"/>
      <c r="DZL2" s="387"/>
      <c r="DZM2" s="387"/>
      <c r="DZN2" s="387"/>
      <c r="DZO2" s="387"/>
      <c r="DZP2" s="387"/>
      <c r="DZQ2" s="387"/>
      <c r="DZR2" s="387"/>
      <c r="DZS2" s="387"/>
      <c r="DZT2" s="387"/>
      <c r="DZU2" s="387"/>
      <c r="DZV2" s="387"/>
      <c r="DZW2" s="387"/>
      <c r="DZX2" s="387"/>
      <c r="DZY2" s="387"/>
      <c r="DZZ2" s="387"/>
      <c r="EAA2" s="387"/>
      <c r="EAB2" s="387"/>
      <c r="EAC2" s="387"/>
      <c r="EAD2" s="387"/>
      <c r="EAE2" s="387"/>
      <c r="EAF2" s="387"/>
      <c r="EAG2" s="387"/>
      <c r="EAH2" s="387"/>
      <c r="EAI2" s="387"/>
      <c r="EAJ2" s="387"/>
      <c r="EAK2" s="387"/>
      <c r="EAL2" s="387"/>
      <c r="EAM2" s="387"/>
      <c r="EAN2" s="387"/>
      <c r="EAO2" s="387"/>
      <c r="EAP2" s="387"/>
      <c r="EAQ2" s="387"/>
      <c r="EAR2" s="387"/>
      <c r="EAS2" s="387"/>
      <c r="EAT2" s="387"/>
      <c r="EAU2" s="387"/>
      <c r="EAV2" s="387"/>
      <c r="EAW2" s="387"/>
      <c r="EAX2" s="387"/>
      <c r="EAY2" s="387"/>
      <c r="EAZ2" s="387"/>
      <c r="EBA2" s="387"/>
      <c r="EBB2" s="387"/>
      <c r="EBC2" s="387"/>
      <c r="EBD2" s="387"/>
      <c r="EBE2" s="387"/>
      <c r="EBF2" s="387"/>
      <c r="EBG2" s="387"/>
      <c r="EBH2" s="387"/>
      <c r="EBI2" s="387"/>
      <c r="EBJ2" s="387"/>
      <c r="EBK2" s="387"/>
      <c r="EBL2" s="387"/>
      <c r="EBM2" s="387"/>
      <c r="EBN2" s="387"/>
      <c r="EBO2" s="387"/>
      <c r="EBP2" s="387"/>
      <c r="EBQ2" s="387"/>
      <c r="EBR2" s="387"/>
      <c r="EBS2" s="387"/>
      <c r="EBT2" s="387"/>
      <c r="EBU2" s="387"/>
      <c r="EBV2" s="387"/>
      <c r="EBW2" s="387"/>
      <c r="EBX2" s="387"/>
      <c r="EBY2" s="387"/>
      <c r="EBZ2" s="387"/>
      <c r="ECA2" s="387"/>
      <c r="ECB2" s="387"/>
      <c r="ECC2" s="387"/>
      <c r="ECD2" s="387"/>
      <c r="ECE2" s="387"/>
      <c r="ECF2" s="387"/>
      <c r="ECG2" s="387"/>
      <c r="ECH2" s="387"/>
      <c r="ECI2" s="387"/>
      <c r="ECJ2" s="387"/>
      <c r="ECK2" s="387"/>
      <c r="ECL2" s="387"/>
      <c r="ECM2" s="387"/>
      <c r="ECN2" s="387"/>
      <c r="ECO2" s="387"/>
      <c r="ECP2" s="387"/>
      <c r="ECQ2" s="387"/>
      <c r="ECR2" s="387"/>
      <c r="ECS2" s="387"/>
      <c r="ECT2" s="387"/>
      <c r="ECU2" s="387"/>
      <c r="ECV2" s="387"/>
      <c r="ECW2" s="387"/>
      <c r="ECX2" s="387"/>
      <c r="ECY2" s="387"/>
      <c r="ECZ2" s="387"/>
      <c r="EDA2" s="387"/>
      <c r="EDB2" s="387"/>
      <c r="EDC2" s="387"/>
      <c r="EDD2" s="387"/>
      <c r="EDE2" s="387"/>
      <c r="EDF2" s="387"/>
      <c r="EDG2" s="387"/>
      <c r="EDH2" s="387"/>
      <c r="EDI2" s="387"/>
      <c r="EDJ2" s="387"/>
      <c r="EDK2" s="387"/>
      <c r="EDL2" s="387"/>
      <c r="EDM2" s="387"/>
      <c r="EDN2" s="387"/>
      <c r="EDO2" s="387"/>
      <c r="EDP2" s="387"/>
      <c r="EDQ2" s="387"/>
      <c r="EDR2" s="387"/>
      <c r="EDS2" s="387"/>
      <c r="EDT2" s="387"/>
      <c r="EDU2" s="387"/>
      <c r="EDV2" s="387"/>
      <c r="EDW2" s="387"/>
      <c r="EDX2" s="387"/>
      <c r="EDY2" s="387"/>
      <c r="EDZ2" s="387"/>
      <c r="EEA2" s="387"/>
      <c r="EEB2" s="387"/>
      <c r="EEC2" s="387"/>
      <c r="EED2" s="387"/>
      <c r="EEE2" s="387"/>
      <c r="EEF2" s="387"/>
      <c r="EEG2" s="387"/>
      <c r="EEH2" s="387"/>
      <c r="EEI2" s="387"/>
      <c r="EEJ2" s="387"/>
      <c r="EEK2" s="387"/>
      <c r="EEL2" s="387"/>
      <c r="EEM2" s="387"/>
      <c r="EEN2" s="387"/>
      <c r="EEO2" s="387"/>
      <c r="EEP2" s="387"/>
      <c r="EEQ2" s="387"/>
      <c r="EER2" s="387"/>
      <c r="EES2" s="387"/>
      <c r="EET2" s="387"/>
      <c r="EEU2" s="387"/>
      <c r="EEV2" s="387"/>
      <c r="EEW2" s="387"/>
      <c r="EEX2" s="387"/>
      <c r="EEY2" s="387"/>
      <c r="EEZ2" s="387"/>
      <c r="EFA2" s="387"/>
      <c r="EFB2" s="387"/>
      <c r="EFC2" s="387"/>
      <c r="EFD2" s="387"/>
      <c r="EFE2" s="387"/>
      <c r="EFF2" s="387"/>
      <c r="EFG2" s="387"/>
      <c r="EFH2" s="387"/>
      <c r="EFI2" s="387"/>
      <c r="EFJ2" s="387"/>
      <c r="EFK2" s="387"/>
      <c r="EFL2" s="387"/>
      <c r="EFM2" s="387"/>
      <c r="EFN2" s="387"/>
      <c r="EFO2" s="387"/>
      <c r="EFP2" s="387"/>
      <c r="EFQ2" s="387"/>
      <c r="EFR2" s="387"/>
      <c r="EFS2" s="387"/>
      <c r="EFT2" s="387"/>
      <c r="EFU2" s="387"/>
      <c r="EFV2" s="387"/>
      <c r="EFW2" s="387"/>
      <c r="EFX2" s="387"/>
      <c r="EFY2" s="387"/>
      <c r="EFZ2" s="387"/>
      <c r="EGA2" s="387"/>
      <c r="EGB2" s="387"/>
      <c r="EGC2" s="387"/>
      <c r="EGD2" s="387"/>
      <c r="EGE2" s="387"/>
      <c r="EGF2" s="387"/>
      <c r="EGG2" s="387"/>
      <c r="EGH2" s="387"/>
      <c r="EGI2" s="387"/>
      <c r="EGJ2" s="387"/>
      <c r="EGK2" s="387"/>
      <c r="EGL2" s="387"/>
      <c r="EGM2" s="387"/>
      <c r="EGN2" s="387"/>
      <c r="EGO2" s="387"/>
      <c r="EGP2" s="387"/>
      <c r="EGQ2" s="387"/>
      <c r="EGR2" s="387"/>
      <c r="EGS2" s="387"/>
      <c r="EGT2" s="387"/>
      <c r="EGU2" s="387"/>
      <c r="EGV2" s="387"/>
      <c r="EGW2" s="387"/>
      <c r="EGX2" s="387"/>
      <c r="EGY2" s="387"/>
      <c r="EGZ2" s="387"/>
      <c r="EHA2" s="387"/>
      <c r="EHB2" s="387"/>
      <c r="EHC2" s="387"/>
      <c r="EHD2" s="387"/>
      <c r="EHE2" s="387"/>
      <c r="EHF2" s="387"/>
      <c r="EHG2" s="387"/>
      <c r="EHH2" s="387"/>
      <c r="EHI2" s="387"/>
      <c r="EHJ2" s="387"/>
      <c r="EHK2" s="387"/>
      <c r="EHL2" s="387"/>
      <c r="EHM2" s="387"/>
      <c r="EHN2" s="387"/>
      <c r="EHO2" s="387"/>
      <c r="EHP2" s="387"/>
      <c r="EHQ2" s="387"/>
      <c r="EHR2" s="387"/>
      <c r="EHS2" s="387"/>
      <c r="EHT2" s="387"/>
      <c r="EHU2" s="387"/>
      <c r="EHV2" s="387"/>
      <c r="EHW2" s="387"/>
      <c r="EHX2" s="387"/>
      <c r="EHY2" s="387"/>
      <c r="EHZ2" s="387"/>
      <c r="EIA2" s="387"/>
      <c r="EIB2" s="387"/>
      <c r="EIC2" s="387"/>
      <c r="EID2" s="387"/>
      <c r="EIE2" s="387"/>
      <c r="EIF2" s="387"/>
      <c r="EIG2" s="387"/>
      <c r="EIH2" s="387"/>
      <c r="EII2" s="387"/>
      <c r="EIJ2" s="387"/>
      <c r="EIK2" s="387"/>
      <c r="EIL2" s="387"/>
      <c r="EIM2" s="387"/>
      <c r="EIN2" s="387"/>
      <c r="EIO2" s="387"/>
      <c r="EIP2" s="387"/>
      <c r="EIQ2" s="387"/>
      <c r="EIR2" s="387"/>
      <c r="EIS2" s="387"/>
      <c r="EIT2" s="387"/>
      <c r="EIU2" s="387"/>
      <c r="EIV2" s="387"/>
      <c r="EIW2" s="387"/>
      <c r="EIX2" s="387"/>
      <c r="EIY2" s="387"/>
      <c r="EIZ2" s="387"/>
      <c r="EJA2" s="387"/>
      <c r="EJB2" s="387"/>
      <c r="EJC2" s="387"/>
      <c r="EJD2" s="387"/>
      <c r="EJE2" s="387"/>
      <c r="EJF2" s="387"/>
      <c r="EJG2" s="387"/>
      <c r="EJH2" s="387"/>
      <c r="EJI2" s="387"/>
      <c r="EJJ2" s="387"/>
      <c r="EJK2" s="387"/>
      <c r="EJL2" s="387"/>
      <c r="EJM2" s="387"/>
      <c r="EJN2" s="387"/>
      <c r="EJO2" s="387"/>
      <c r="EJP2" s="387"/>
      <c r="EJQ2" s="387"/>
      <c r="EJR2" s="387"/>
      <c r="EJS2" s="387"/>
      <c r="EJT2" s="387"/>
      <c r="EJU2" s="387"/>
      <c r="EJV2" s="387"/>
      <c r="EJW2" s="387"/>
      <c r="EJX2" s="387"/>
      <c r="EJY2" s="387"/>
      <c r="EJZ2" s="387"/>
      <c r="EKA2" s="387"/>
      <c r="EKB2" s="387"/>
      <c r="EKC2" s="387"/>
      <c r="EKD2" s="387"/>
      <c r="EKE2" s="387"/>
      <c r="EKF2" s="387"/>
      <c r="EKG2" s="387"/>
      <c r="EKH2" s="387"/>
      <c r="EKI2" s="387"/>
      <c r="EKJ2" s="387"/>
      <c r="EKK2" s="387"/>
      <c r="EKL2" s="387"/>
      <c r="EKM2" s="387"/>
      <c r="EKN2" s="387"/>
      <c r="EKO2" s="387"/>
      <c r="EKP2" s="387"/>
      <c r="EKQ2" s="387"/>
      <c r="EKR2" s="387"/>
      <c r="EKS2" s="387"/>
      <c r="EKT2" s="387"/>
      <c r="EKU2" s="387"/>
      <c r="EKV2" s="387"/>
      <c r="EKW2" s="387"/>
      <c r="EKX2" s="387"/>
      <c r="EKY2" s="387"/>
      <c r="EKZ2" s="387"/>
      <c r="ELA2" s="387"/>
      <c r="ELB2" s="387"/>
      <c r="ELC2" s="387"/>
      <c r="ELD2" s="387"/>
      <c r="ELE2" s="387"/>
      <c r="ELF2" s="387"/>
      <c r="ELG2" s="387"/>
      <c r="ELH2" s="387"/>
      <c r="ELI2" s="387"/>
      <c r="ELJ2" s="387"/>
      <c r="ELK2" s="387"/>
      <c r="ELL2" s="387"/>
      <c r="ELM2" s="387"/>
      <c r="ELN2" s="387"/>
      <c r="ELO2" s="387"/>
      <c r="ELP2" s="387"/>
      <c r="ELQ2" s="387"/>
      <c r="ELR2" s="387"/>
      <c r="ELS2" s="387"/>
      <c r="ELT2" s="387"/>
      <c r="ELU2" s="387"/>
      <c r="ELV2" s="387"/>
      <c r="ELW2" s="387"/>
      <c r="ELX2" s="387"/>
      <c r="ELY2" s="387"/>
      <c r="ELZ2" s="387"/>
      <c r="EMA2" s="387"/>
      <c r="EMB2" s="387"/>
      <c r="EMC2" s="387"/>
      <c r="EMD2" s="387"/>
      <c r="EME2" s="387"/>
      <c r="EMF2" s="387"/>
      <c r="EMG2" s="387"/>
      <c r="EMH2" s="387"/>
      <c r="EMI2" s="387"/>
      <c r="EMJ2" s="387"/>
      <c r="EMK2" s="387"/>
      <c r="EML2" s="387"/>
      <c r="EMM2" s="387"/>
      <c r="EMN2" s="387"/>
      <c r="EMO2" s="387"/>
      <c r="EMP2" s="387"/>
      <c r="EMQ2" s="387"/>
      <c r="EMR2" s="387"/>
      <c r="EMS2" s="387"/>
      <c r="EMT2" s="387"/>
      <c r="EMU2" s="387"/>
      <c r="EMV2" s="387"/>
      <c r="EMW2" s="387"/>
      <c r="EMX2" s="387"/>
      <c r="EMY2" s="387"/>
      <c r="EMZ2" s="387"/>
      <c r="ENA2" s="387"/>
      <c r="ENB2" s="387"/>
      <c r="ENC2" s="387"/>
      <c r="END2" s="387"/>
      <c r="ENE2" s="387"/>
      <c r="ENF2" s="387"/>
      <c r="ENG2" s="387"/>
      <c r="ENH2" s="387"/>
      <c r="ENI2" s="387"/>
      <c r="ENJ2" s="387"/>
      <c r="ENK2" s="387"/>
      <c r="ENL2" s="387"/>
      <c r="ENM2" s="387"/>
      <c r="ENN2" s="387"/>
      <c r="ENO2" s="387"/>
      <c r="ENP2" s="387"/>
      <c r="ENQ2" s="387"/>
      <c r="ENR2" s="387"/>
      <c r="ENS2" s="387"/>
      <c r="ENT2" s="387"/>
      <c r="ENU2" s="387"/>
      <c r="ENV2" s="387"/>
      <c r="ENW2" s="387"/>
      <c r="ENX2" s="387"/>
      <c r="ENY2" s="387"/>
      <c r="ENZ2" s="387"/>
      <c r="EOA2" s="387"/>
      <c r="EOB2" s="387"/>
      <c r="EOC2" s="387"/>
      <c r="EOD2" s="387"/>
      <c r="EOE2" s="387"/>
      <c r="EOF2" s="387"/>
      <c r="EOG2" s="387"/>
      <c r="EOH2" s="387"/>
      <c r="EOI2" s="387"/>
      <c r="EOJ2" s="387"/>
      <c r="EOK2" s="387"/>
      <c r="EOL2" s="387"/>
      <c r="EOM2" s="387"/>
      <c r="EON2" s="387"/>
      <c r="EOO2" s="387"/>
      <c r="EOP2" s="387"/>
      <c r="EOQ2" s="387"/>
      <c r="EOR2" s="387"/>
      <c r="EOS2" s="387"/>
      <c r="EOT2" s="387"/>
      <c r="EOU2" s="387"/>
      <c r="EOV2" s="387"/>
      <c r="EOW2" s="387"/>
      <c r="EOX2" s="387"/>
      <c r="EOY2" s="387"/>
      <c r="EOZ2" s="387"/>
      <c r="EPA2" s="387"/>
      <c r="EPB2" s="387"/>
      <c r="EPC2" s="387"/>
      <c r="EPD2" s="387"/>
      <c r="EPE2" s="387"/>
      <c r="EPF2" s="387"/>
      <c r="EPG2" s="387"/>
      <c r="EPH2" s="387"/>
      <c r="EPI2" s="387"/>
      <c r="EPJ2" s="387"/>
      <c r="EPK2" s="387"/>
      <c r="EPL2" s="387"/>
      <c r="EPM2" s="387"/>
      <c r="EPN2" s="387"/>
      <c r="EPO2" s="387"/>
      <c r="EPP2" s="387"/>
      <c r="EPQ2" s="387"/>
      <c r="EPR2" s="387"/>
      <c r="EPS2" s="387"/>
      <c r="EPT2" s="387"/>
      <c r="EPU2" s="387"/>
      <c r="EPV2" s="387"/>
      <c r="EPW2" s="387"/>
      <c r="EPX2" s="387"/>
      <c r="EPY2" s="387"/>
      <c r="EPZ2" s="387"/>
      <c r="EQA2" s="387"/>
      <c r="EQB2" s="387"/>
      <c r="EQC2" s="387"/>
      <c r="EQD2" s="387"/>
      <c r="EQE2" s="387"/>
      <c r="EQF2" s="387"/>
      <c r="EQG2" s="387"/>
      <c r="EQH2" s="387"/>
      <c r="EQI2" s="387"/>
      <c r="EQJ2" s="387"/>
      <c r="EQK2" s="387"/>
      <c r="EQL2" s="387"/>
      <c r="EQM2" s="387"/>
      <c r="EQN2" s="387"/>
      <c r="EQO2" s="387"/>
      <c r="EQP2" s="387"/>
      <c r="EQQ2" s="387"/>
      <c r="EQR2" s="387"/>
      <c r="EQS2" s="387"/>
      <c r="EQT2" s="387"/>
      <c r="EQU2" s="387"/>
      <c r="EQV2" s="387"/>
      <c r="EQW2" s="387"/>
      <c r="EQX2" s="387"/>
      <c r="EQY2" s="387"/>
      <c r="EQZ2" s="387"/>
      <c r="ERA2" s="387"/>
      <c r="ERB2" s="387"/>
      <c r="ERC2" s="387"/>
      <c r="ERD2" s="387"/>
      <c r="ERE2" s="387"/>
      <c r="ERF2" s="387"/>
      <c r="ERG2" s="387"/>
      <c r="ERH2" s="387"/>
      <c r="ERI2" s="387"/>
      <c r="ERJ2" s="387"/>
      <c r="ERK2" s="387"/>
      <c r="ERL2" s="387"/>
      <c r="ERM2" s="387"/>
      <c r="ERN2" s="387"/>
      <c r="ERO2" s="387"/>
      <c r="ERP2" s="387"/>
      <c r="ERQ2" s="387"/>
      <c r="ERR2" s="387"/>
      <c r="ERS2" s="387"/>
      <c r="ERT2" s="387"/>
      <c r="ERU2" s="387"/>
      <c r="ERV2" s="387"/>
      <c r="ERW2" s="387"/>
      <c r="ERX2" s="387"/>
      <c r="ERY2" s="387"/>
      <c r="ERZ2" s="387"/>
      <c r="ESA2" s="387"/>
      <c r="ESB2" s="387"/>
      <c r="ESC2" s="387"/>
      <c r="ESD2" s="387"/>
      <c r="ESE2" s="387"/>
      <c r="ESF2" s="387"/>
      <c r="ESG2" s="387"/>
      <c r="ESH2" s="387"/>
      <c r="ESI2" s="387"/>
      <c r="ESJ2" s="387"/>
      <c r="ESK2" s="387"/>
      <c r="ESL2" s="387"/>
      <c r="ESM2" s="387"/>
      <c r="ESN2" s="387"/>
      <c r="ESO2" s="387"/>
      <c r="ESP2" s="387"/>
      <c r="ESQ2" s="387"/>
      <c r="ESR2" s="387"/>
      <c r="ESS2" s="387"/>
      <c r="EST2" s="387"/>
      <c r="ESU2" s="387"/>
      <c r="ESV2" s="387"/>
      <c r="ESW2" s="387"/>
      <c r="ESX2" s="387"/>
      <c r="ESY2" s="387"/>
      <c r="ESZ2" s="387"/>
      <c r="ETA2" s="387"/>
      <c r="ETB2" s="387"/>
      <c r="ETC2" s="387"/>
      <c r="ETD2" s="387"/>
      <c r="ETE2" s="387"/>
      <c r="ETF2" s="387"/>
      <c r="ETG2" s="387"/>
      <c r="ETH2" s="387"/>
      <c r="ETI2" s="387"/>
      <c r="ETJ2" s="387"/>
      <c r="ETK2" s="387"/>
      <c r="ETL2" s="387"/>
      <c r="ETM2" s="387"/>
      <c r="ETN2" s="387"/>
      <c r="ETO2" s="387"/>
      <c r="ETP2" s="387"/>
      <c r="ETQ2" s="387"/>
      <c r="ETR2" s="387"/>
      <c r="ETS2" s="387"/>
      <c r="ETT2" s="387"/>
      <c r="ETU2" s="387"/>
      <c r="ETV2" s="387"/>
      <c r="ETW2" s="387"/>
      <c r="ETX2" s="387"/>
      <c r="ETY2" s="387"/>
      <c r="ETZ2" s="387"/>
      <c r="EUA2" s="387"/>
      <c r="EUB2" s="387"/>
      <c r="EUC2" s="387"/>
      <c r="EUD2" s="387"/>
      <c r="EUE2" s="387"/>
      <c r="EUF2" s="387"/>
      <c r="EUG2" s="387"/>
      <c r="EUH2" s="387"/>
      <c r="EUI2" s="387"/>
      <c r="EUJ2" s="387"/>
      <c r="EUK2" s="387"/>
      <c r="EUL2" s="387"/>
      <c r="EUM2" s="387"/>
      <c r="EUN2" s="387"/>
      <c r="EUO2" s="387"/>
      <c r="EUP2" s="387"/>
      <c r="EUQ2" s="387"/>
      <c r="EUR2" s="387"/>
      <c r="EUS2" s="387"/>
      <c r="EUT2" s="387"/>
      <c r="EUU2" s="387"/>
      <c r="EUV2" s="387"/>
      <c r="EUW2" s="387"/>
      <c r="EUX2" s="387"/>
      <c r="EUY2" s="387"/>
      <c r="EUZ2" s="387"/>
      <c r="EVA2" s="387"/>
      <c r="EVB2" s="387"/>
      <c r="EVC2" s="387"/>
      <c r="EVD2" s="387"/>
      <c r="EVE2" s="387"/>
      <c r="EVF2" s="387"/>
      <c r="EVG2" s="387"/>
      <c r="EVH2" s="387"/>
      <c r="EVI2" s="387"/>
      <c r="EVJ2" s="387"/>
      <c r="EVK2" s="387"/>
      <c r="EVL2" s="387"/>
      <c r="EVM2" s="387"/>
      <c r="EVN2" s="387"/>
      <c r="EVO2" s="387"/>
      <c r="EVP2" s="387"/>
      <c r="EVQ2" s="387"/>
      <c r="EVR2" s="387"/>
      <c r="EVS2" s="387"/>
      <c r="EVT2" s="387"/>
      <c r="EVU2" s="387"/>
      <c r="EVV2" s="387"/>
      <c r="EVW2" s="387"/>
      <c r="EVX2" s="387"/>
      <c r="EVY2" s="387"/>
      <c r="EVZ2" s="387"/>
      <c r="EWA2" s="387"/>
      <c r="EWB2" s="387"/>
      <c r="EWC2" s="387"/>
      <c r="EWD2" s="387"/>
      <c r="EWE2" s="387"/>
      <c r="EWF2" s="387"/>
      <c r="EWG2" s="387"/>
      <c r="EWH2" s="387"/>
      <c r="EWI2" s="387"/>
      <c r="EWJ2" s="387"/>
      <c r="EWK2" s="387"/>
      <c r="EWL2" s="387"/>
      <c r="EWM2" s="387"/>
      <c r="EWN2" s="387"/>
      <c r="EWO2" s="387"/>
      <c r="EWP2" s="387"/>
      <c r="EWQ2" s="387"/>
      <c r="EWR2" s="387"/>
      <c r="EWS2" s="387"/>
      <c r="EWT2" s="387"/>
      <c r="EWU2" s="387"/>
      <c r="EWV2" s="387"/>
      <c r="EWW2" s="387"/>
      <c r="EWX2" s="387"/>
      <c r="EWY2" s="387"/>
      <c r="EWZ2" s="387"/>
      <c r="EXA2" s="387"/>
      <c r="EXB2" s="387"/>
      <c r="EXC2" s="387"/>
      <c r="EXD2" s="387"/>
      <c r="EXE2" s="387"/>
      <c r="EXF2" s="387"/>
      <c r="EXG2" s="387"/>
      <c r="EXH2" s="387"/>
      <c r="EXI2" s="387"/>
      <c r="EXJ2" s="387"/>
      <c r="EXK2" s="387"/>
      <c r="EXL2" s="387"/>
      <c r="EXM2" s="387"/>
      <c r="EXN2" s="387"/>
      <c r="EXO2" s="387"/>
      <c r="EXP2" s="387"/>
      <c r="EXQ2" s="387"/>
      <c r="EXR2" s="387"/>
      <c r="EXS2" s="387"/>
      <c r="EXT2" s="387"/>
      <c r="EXU2" s="387"/>
      <c r="EXV2" s="387"/>
      <c r="EXW2" s="387"/>
      <c r="EXX2" s="387"/>
      <c r="EXY2" s="387"/>
      <c r="EXZ2" s="387"/>
      <c r="EYA2" s="387"/>
      <c r="EYB2" s="387"/>
      <c r="EYC2" s="387"/>
      <c r="EYD2" s="387"/>
      <c r="EYE2" s="387"/>
      <c r="EYF2" s="387"/>
      <c r="EYG2" s="387"/>
      <c r="EYH2" s="387"/>
      <c r="EYI2" s="387"/>
      <c r="EYJ2" s="387"/>
      <c r="EYK2" s="387"/>
      <c r="EYL2" s="387"/>
      <c r="EYM2" s="387"/>
      <c r="EYN2" s="387"/>
      <c r="EYO2" s="387"/>
      <c r="EYP2" s="387"/>
      <c r="EYQ2" s="387"/>
      <c r="EYR2" s="387"/>
      <c r="EYS2" s="387"/>
      <c r="EYT2" s="387"/>
      <c r="EYU2" s="387"/>
      <c r="EYV2" s="387"/>
      <c r="EYW2" s="387"/>
      <c r="EYX2" s="387"/>
      <c r="EYY2" s="387"/>
      <c r="EYZ2" s="387"/>
      <c r="EZA2" s="387"/>
      <c r="EZB2" s="387"/>
      <c r="EZC2" s="387"/>
      <c r="EZD2" s="387"/>
      <c r="EZE2" s="387"/>
      <c r="EZF2" s="387"/>
      <c r="EZG2" s="387"/>
      <c r="EZH2" s="387"/>
      <c r="EZI2" s="387"/>
      <c r="EZJ2" s="387"/>
      <c r="EZK2" s="387"/>
      <c r="EZL2" s="387"/>
      <c r="EZM2" s="387"/>
      <c r="EZN2" s="387"/>
      <c r="EZO2" s="387"/>
      <c r="EZP2" s="387"/>
      <c r="EZQ2" s="387"/>
      <c r="EZR2" s="387"/>
      <c r="EZS2" s="387"/>
      <c r="EZT2" s="387"/>
      <c r="EZU2" s="387"/>
      <c r="EZV2" s="387"/>
      <c r="EZW2" s="387"/>
      <c r="EZX2" s="387"/>
      <c r="EZY2" s="387"/>
      <c r="EZZ2" s="387"/>
      <c r="FAA2" s="387"/>
      <c r="FAB2" s="387"/>
      <c r="FAC2" s="387"/>
      <c r="FAD2" s="387"/>
      <c r="FAE2" s="387"/>
      <c r="FAF2" s="387"/>
      <c r="FAG2" s="387"/>
      <c r="FAH2" s="387"/>
      <c r="FAI2" s="387"/>
      <c r="FAJ2" s="387"/>
      <c r="FAK2" s="387"/>
      <c r="FAL2" s="387"/>
      <c r="FAM2" s="387"/>
      <c r="FAN2" s="387"/>
      <c r="FAO2" s="387"/>
      <c r="FAP2" s="387"/>
      <c r="FAQ2" s="387"/>
      <c r="FAR2" s="387"/>
      <c r="FAS2" s="387"/>
      <c r="FAT2" s="387"/>
      <c r="FAU2" s="387"/>
      <c r="FAV2" s="387"/>
      <c r="FAW2" s="387"/>
      <c r="FAX2" s="387"/>
      <c r="FAY2" s="387"/>
      <c r="FAZ2" s="387"/>
      <c r="FBA2" s="387"/>
      <c r="FBB2" s="387"/>
      <c r="FBC2" s="387"/>
      <c r="FBD2" s="387"/>
      <c r="FBE2" s="387"/>
      <c r="FBF2" s="387"/>
      <c r="FBG2" s="387"/>
      <c r="FBH2" s="387"/>
      <c r="FBI2" s="387"/>
      <c r="FBJ2" s="387"/>
      <c r="FBK2" s="387"/>
      <c r="FBL2" s="387"/>
      <c r="FBM2" s="387"/>
      <c r="FBN2" s="387"/>
      <c r="FBO2" s="387"/>
      <c r="FBP2" s="387"/>
      <c r="FBQ2" s="387"/>
      <c r="FBR2" s="387"/>
      <c r="FBS2" s="387"/>
      <c r="FBT2" s="387"/>
      <c r="FBU2" s="387"/>
      <c r="FBV2" s="387"/>
      <c r="FBW2" s="387"/>
      <c r="FBX2" s="387"/>
      <c r="FBY2" s="387"/>
      <c r="FBZ2" s="387"/>
      <c r="FCA2" s="387"/>
      <c r="FCB2" s="387"/>
      <c r="FCC2" s="387"/>
      <c r="FCD2" s="387"/>
      <c r="FCE2" s="387"/>
      <c r="FCF2" s="387"/>
      <c r="FCG2" s="387"/>
      <c r="FCH2" s="387"/>
      <c r="FCI2" s="387"/>
      <c r="FCJ2" s="387"/>
      <c r="FCK2" s="387"/>
      <c r="FCL2" s="387"/>
      <c r="FCM2" s="387"/>
      <c r="FCN2" s="387"/>
      <c r="FCO2" s="387"/>
      <c r="FCP2" s="387"/>
      <c r="FCQ2" s="387"/>
      <c r="FCR2" s="387"/>
      <c r="FCS2" s="387"/>
      <c r="FCT2" s="387"/>
      <c r="FCU2" s="387"/>
      <c r="FCV2" s="387"/>
      <c r="FCW2" s="387"/>
      <c r="FCX2" s="387"/>
      <c r="FCY2" s="387"/>
      <c r="FCZ2" s="387"/>
      <c r="FDA2" s="387"/>
      <c r="FDB2" s="387"/>
      <c r="FDC2" s="387"/>
      <c r="FDD2" s="387"/>
      <c r="FDE2" s="387"/>
      <c r="FDF2" s="387"/>
      <c r="FDG2" s="387"/>
      <c r="FDH2" s="387"/>
      <c r="FDI2" s="387"/>
      <c r="FDJ2" s="387"/>
      <c r="FDK2" s="387"/>
      <c r="FDL2" s="387"/>
      <c r="FDM2" s="387"/>
      <c r="FDN2" s="387"/>
      <c r="FDO2" s="387"/>
      <c r="FDP2" s="387"/>
      <c r="FDQ2" s="387"/>
      <c r="FDR2" s="387"/>
      <c r="FDS2" s="387"/>
      <c r="FDT2" s="387"/>
      <c r="FDU2" s="387"/>
      <c r="FDV2" s="387"/>
      <c r="FDW2" s="387"/>
      <c r="FDX2" s="387"/>
      <c r="FDY2" s="387"/>
      <c r="FDZ2" s="387"/>
      <c r="FEA2" s="387"/>
      <c r="FEB2" s="387"/>
      <c r="FEC2" s="387"/>
      <c r="FED2" s="387"/>
      <c r="FEE2" s="387"/>
      <c r="FEF2" s="387"/>
      <c r="FEG2" s="387"/>
      <c r="FEH2" s="387"/>
      <c r="FEI2" s="387"/>
      <c r="FEJ2" s="387"/>
      <c r="FEK2" s="387"/>
      <c r="FEL2" s="387"/>
      <c r="FEM2" s="387"/>
      <c r="FEN2" s="387"/>
      <c r="FEO2" s="387"/>
      <c r="FEP2" s="387"/>
      <c r="FEQ2" s="387"/>
      <c r="FER2" s="387"/>
      <c r="FES2" s="387"/>
      <c r="FET2" s="387"/>
      <c r="FEU2" s="387"/>
      <c r="FEV2" s="387"/>
      <c r="FEW2" s="387"/>
      <c r="FEX2" s="387"/>
      <c r="FEY2" s="387"/>
      <c r="FEZ2" s="387"/>
      <c r="FFA2" s="387"/>
      <c r="FFB2" s="387"/>
      <c r="FFC2" s="387"/>
      <c r="FFD2" s="387"/>
      <c r="FFE2" s="387"/>
      <c r="FFF2" s="387"/>
      <c r="FFG2" s="387"/>
      <c r="FFH2" s="387"/>
      <c r="FFI2" s="387"/>
      <c r="FFJ2" s="387"/>
      <c r="FFK2" s="387"/>
      <c r="FFL2" s="387"/>
      <c r="FFM2" s="387"/>
      <c r="FFN2" s="387"/>
      <c r="FFO2" s="387"/>
      <c r="FFP2" s="387"/>
      <c r="FFQ2" s="387"/>
      <c r="FFR2" s="387"/>
      <c r="FFS2" s="387"/>
      <c r="FFT2" s="387"/>
      <c r="FFU2" s="387"/>
      <c r="FFV2" s="387"/>
      <c r="FFW2" s="387"/>
      <c r="FFX2" s="387"/>
      <c r="FFY2" s="387"/>
      <c r="FFZ2" s="387"/>
      <c r="FGA2" s="387"/>
      <c r="FGB2" s="387"/>
      <c r="FGC2" s="387"/>
      <c r="FGD2" s="387"/>
      <c r="FGE2" s="387"/>
      <c r="FGF2" s="387"/>
      <c r="FGG2" s="387"/>
      <c r="FGH2" s="387"/>
      <c r="FGI2" s="387"/>
      <c r="FGJ2" s="387"/>
      <c r="FGK2" s="387"/>
      <c r="FGL2" s="387"/>
      <c r="FGM2" s="387"/>
      <c r="FGN2" s="387"/>
      <c r="FGO2" s="387"/>
      <c r="FGP2" s="387"/>
      <c r="FGQ2" s="387"/>
      <c r="FGR2" s="387"/>
      <c r="FGS2" s="387"/>
      <c r="FGT2" s="387"/>
      <c r="FGU2" s="387"/>
      <c r="FGV2" s="387"/>
      <c r="FGW2" s="387"/>
      <c r="FGX2" s="387"/>
      <c r="FGY2" s="387"/>
      <c r="FGZ2" s="387"/>
      <c r="FHA2" s="387"/>
      <c r="FHB2" s="387"/>
      <c r="FHC2" s="387"/>
      <c r="FHD2" s="387"/>
      <c r="FHE2" s="387"/>
      <c r="FHF2" s="387"/>
      <c r="FHG2" s="387"/>
      <c r="FHH2" s="387"/>
      <c r="FHI2" s="387"/>
      <c r="FHJ2" s="387"/>
      <c r="FHK2" s="387"/>
      <c r="FHL2" s="387"/>
      <c r="FHM2" s="387"/>
      <c r="FHN2" s="387"/>
      <c r="FHO2" s="387"/>
      <c r="FHP2" s="387"/>
      <c r="FHQ2" s="387"/>
      <c r="FHR2" s="387"/>
      <c r="FHS2" s="387"/>
      <c r="FHT2" s="387"/>
      <c r="FHU2" s="387"/>
      <c r="FHV2" s="387"/>
      <c r="FHW2" s="387"/>
      <c r="FHX2" s="387"/>
      <c r="FHY2" s="387"/>
      <c r="FHZ2" s="387"/>
      <c r="FIA2" s="387"/>
      <c r="FIB2" s="387"/>
      <c r="FIC2" s="387"/>
      <c r="FID2" s="387"/>
      <c r="FIE2" s="387"/>
      <c r="FIF2" s="387"/>
      <c r="FIG2" s="387"/>
      <c r="FIH2" s="387"/>
      <c r="FII2" s="387"/>
      <c r="FIJ2" s="387"/>
      <c r="FIK2" s="387"/>
      <c r="FIL2" s="387"/>
      <c r="FIM2" s="387"/>
      <c r="FIN2" s="387"/>
      <c r="FIO2" s="387"/>
      <c r="FIP2" s="387"/>
      <c r="FIQ2" s="387"/>
      <c r="FIR2" s="387"/>
      <c r="FIS2" s="387"/>
      <c r="FIT2" s="387"/>
      <c r="FIU2" s="387"/>
      <c r="FIV2" s="387"/>
      <c r="FIW2" s="387"/>
      <c r="FIX2" s="387"/>
      <c r="FIY2" s="387"/>
      <c r="FIZ2" s="387"/>
      <c r="FJA2" s="387"/>
      <c r="FJB2" s="387"/>
      <c r="FJC2" s="387"/>
      <c r="FJD2" s="387"/>
      <c r="FJE2" s="387"/>
      <c r="FJF2" s="387"/>
      <c r="FJG2" s="387"/>
      <c r="FJH2" s="387"/>
      <c r="FJI2" s="387"/>
      <c r="FJJ2" s="387"/>
      <c r="FJK2" s="387"/>
      <c r="FJL2" s="387"/>
      <c r="FJM2" s="387"/>
      <c r="FJN2" s="387"/>
      <c r="FJO2" s="387"/>
      <c r="FJP2" s="387"/>
      <c r="FJQ2" s="387"/>
      <c r="FJR2" s="387"/>
      <c r="FJS2" s="387"/>
      <c r="FJT2" s="387"/>
      <c r="FJU2" s="387"/>
      <c r="FJV2" s="387"/>
      <c r="FJW2" s="387"/>
      <c r="FJX2" s="387"/>
      <c r="FJY2" s="387"/>
      <c r="FJZ2" s="387"/>
      <c r="FKA2" s="387"/>
      <c r="FKB2" s="387"/>
      <c r="FKC2" s="387"/>
      <c r="FKD2" s="387"/>
      <c r="FKE2" s="387"/>
      <c r="FKF2" s="387"/>
      <c r="FKG2" s="387"/>
      <c r="FKH2" s="387"/>
      <c r="FKI2" s="387"/>
      <c r="FKJ2" s="387"/>
      <c r="FKK2" s="387"/>
      <c r="FKL2" s="387"/>
      <c r="FKM2" s="387"/>
      <c r="FKN2" s="387"/>
      <c r="FKO2" s="387"/>
      <c r="FKP2" s="387"/>
      <c r="FKQ2" s="387"/>
      <c r="FKR2" s="387"/>
      <c r="FKS2" s="387"/>
      <c r="FKT2" s="387"/>
      <c r="FKU2" s="387"/>
      <c r="FKV2" s="387"/>
      <c r="FKW2" s="387"/>
      <c r="FKX2" s="387"/>
      <c r="FKY2" s="387"/>
      <c r="FKZ2" s="387"/>
      <c r="FLA2" s="387"/>
      <c r="FLB2" s="387"/>
      <c r="FLC2" s="387"/>
      <c r="FLD2" s="387"/>
      <c r="FLE2" s="387"/>
      <c r="FLF2" s="387"/>
      <c r="FLG2" s="387"/>
      <c r="FLH2" s="387"/>
      <c r="FLI2" s="387"/>
      <c r="FLJ2" s="387"/>
      <c r="FLK2" s="387"/>
      <c r="FLL2" s="387"/>
      <c r="FLM2" s="387"/>
      <c r="FLN2" s="387"/>
      <c r="FLO2" s="387"/>
      <c r="FLP2" s="387"/>
      <c r="FLQ2" s="387"/>
      <c r="FLR2" s="387"/>
      <c r="FLS2" s="387"/>
      <c r="FLT2" s="387"/>
      <c r="FLU2" s="387"/>
      <c r="FLV2" s="387"/>
      <c r="FLW2" s="387"/>
      <c r="FLX2" s="387"/>
      <c r="FLY2" s="387"/>
      <c r="FLZ2" s="387"/>
      <c r="FMA2" s="387"/>
      <c r="FMB2" s="387"/>
      <c r="FMC2" s="387"/>
      <c r="FMD2" s="387"/>
      <c r="FME2" s="387"/>
      <c r="FMF2" s="387"/>
      <c r="FMG2" s="387"/>
      <c r="FMH2" s="387"/>
      <c r="FMI2" s="387"/>
      <c r="FMJ2" s="387"/>
      <c r="FMK2" s="387"/>
      <c r="FML2" s="387"/>
      <c r="FMM2" s="387"/>
      <c r="FMN2" s="387"/>
      <c r="FMO2" s="387"/>
      <c r="FMP2" s="387"/>
      <c r="FMQ2" s="387"/>
      <c r="FMR2" s="387"/>
      <c r="FMS2" s="387"/>
      <c r="FMT2" s="387"/>
      <c r="FMU2" s="387"/>
      <c r="FMV2" s="387"/>
      <c r="FMW2" s="387"/>
      <c r="FMX2" s="387"/>
      <c r="FMY2" s="387"/>
      <c r="FMZ2" s="387"/>
      <c r="FNA2" s="387"/>
      <c r="FNB2" s="387"/>
      <c r="FNC2" s="387"/>
      <c r="FND2" s="387"/>
      <c r="FNE2" s="387"/>
      <c r="FNF2" s="387"/>
      <c r="FNG2" s="387"/>
      <c r="FNH2" s="387"/>
      <c r="FNI2" s="387"/>
      <c r="FNJ2" s="387"/>
      <c r="FNK2" s="387"/>
      <c r="FNL2" s="387"/>
      <c r="FNM2" s="387"/>
      <c r="FNN2" s="387"/>
      <c r="FNO2" s="387"/>
      <c r="FNP2" s="387"/>
      <c r="FNQ2" s="387"/>
      <c r="FNR2" s="387"/>
      <c r="FNS2" s="387"/>
      <c r="FNT2" s="387"/>
      <c r="FNU2" s="387"/>
      <c r="FNV2" s="387"/>
      <c r="FNW2" s="387"/>
      <c r="FNX2" s="387"/>
      <c r="FNY2" s="387"/>
      <c r="FNZ2" s="387"/>
      <c r="FOA2" s="387"/>
      <c r="FOB2" s="387"/>
      <c r="FOC2" s="387"/>
      <c r="FOD2" s="387"/>
      <c r="FOE2" s="387"/>
      <c r="FOF2" s="387"/>
      <c r="FOG2" s="387"/>
      <c r="FOH2" s="387"/>
      <c r="FOI2" s="387"/>
      <c r="FOJ2" s="387"/>
      <c r="FOK2" s="387"/>
      <c r="FOL2" s="387"/>
      <c r="FOM2" s="387"/>
      <c r="FON2" s="387"/>
      <c r="FOO2" s="387"/>
      <c r="FOP2" s="387"/>
      <c r="FOQ2" s="387"/>
      <c r="FOR2" s="387"/>
      <c r="FOS2" s="387"/>
      <c r="FOT2" s="387"/>
      <c r="FOU2" s="387"/>
      <c r="FOV2" s="387"/>
      <c r="FOW2" s="387"/>
      <c r="FOX2" s="387"/>
      <c r="FOY2" s="387"/>
      <c r="FOZ2" s="387"/>
      <c r="FPA2" s="387"/>
      <c r="FPB2" s="387"/>
      <c r="FPC2" s="387"/>
      <c r="FPD2" s="387"/>
      <c r="FPE2" s="387"/>
      <c r="FPF2" s="387"/>
      <c r="FPG2" s="387"/>
      <c r="FPH2" s="387"/>
      <c r="FPI2" s="387"/>
      <c r="FPJ2" s="387"/>
      <c r="FPK2" s="387"/>
      <c r="FPL2" s="387"/>
      <c r="FPM2" s="387"/>
      <c r="FPN2" s="387"/>
      <c r="FPO2" s="387"/>
      <c r="FPP2" s="387"/>
      <c r="FPQ2" s="387"/>
      <c r="FPR2" s="387"/>
      <c r="FPS2" s="387"/>
      <c r="FPT2" s="387"/>
      <c r="FPU2" s="387"/>
      <c r="FPV2" s="387"/>
      <c r="FPW2" s="387"/>
      <c r="FPX2" s="387"/>
      <c r="FPY2" s="387"/>
      <c r="FPZ2" s="387"/>
      <c r="FQA2" s="387"/>
      <c r="FQB2" s="387"/>
      <c r="FQC2" s="387"/>
      <c r="FQD2" s="387"/>
      <c r="FQE2" s="387"/>
      <c r="FQF2" s="387"/>
      <c r="FQG2" s="387"/>
      <c r="FQH2" s="387"/>
      <c r="FQI2" s="387"/>
      <c r="FQJ2" s="387"/>
      <c r="FQK2" s="387"/>
      <c r="FQL2" s="387"/>
      <c r="FQM2" s="387"/>
      <c r="FQN2" s="387"/>
      <c r="FQO2" s="387"/>
      <c r="FQP2" s="387"/>
      <c r="FQQ2" s="387"/>
      <c r="FQR2" s="387"/>
      <c r="FQS2" s="387"/>
      <c r="FQT2" s="387"/>
      <c r="FQU2" s="387"/>
      <c r="FQV2" s="387"/>
      <c r="FQW2" s="387"/>
      <c r="FQX2" s="387"/>
      <c r="FQY2" s="387"/>
      <c r="FQZ2" s="387"/>
      <c r="FRA2" s="387"/>
      <c r="FRB2" s="387"/>
      <c r="FRC2" s="387"/>
      <c r="FRD2" s="387"/>
      <c r="FRE2" s="387"/>
      <c r="FRF2" s="387"/>
      <c r="FRG2" s="387"/>
      <c r="FRH2" s="387"/>
      <c r="FRI2" s="387"/>
      <c r="FRJ2" s="387"/>
      <c r="FRK2" s="387"/>
      <c r="FRL2" s="387"/>
      <c r="FRM2" s="387"/>
      <c r="FRN2" s="387"/>
      <c r="FRO2" s="387"/>
      <c r="FRP2" s="387"/>
      <c r="FRQ2" s="387"/>
      <c r="FRR2" s="387"/>
      <c r="FRS2" s="387"/>
      <c r="FRT2" s="387"/>
      <c r="FRU2" s="387"/>
      <c r="FRV2" s="387"/>
      <c r="FRW2" s="387"/>
      <c r="FRX2" s="387"/>
      <c r="FRY2" s="387"/>
      <c r="FRZ2" s="387"/>
      <c r="FSA2" s="387"/>
      <c r="FSB2" s="387"/>
      <c r="FSC2" s="387"/>
      <c r="FSD2" s="387"/>
      <c r="FSE2" s="387"/>
      <c r="FSF2" s="387"/>
      <c r="FSG2" s="387"/>
      <c r="FSH2" s="387"/>
      <c r="FSI2" s="387"/>
      <c r="FSJ2" s="387"/>
      <c r="FSK2" s="387"/>
      <c r="FSL2" s="387"/>
      <c r="FSM2" s="387"/>
      <c r="FSN2" s="387"/>
      <c r="FSO2" s="387"/>
      <c r="FSP2" s="387"/>
      <c r="FSQ2" s="387"/>
      <c r="FSR2" s="387"/>
      <c r="FSS2" s="387"/>
      <c r="FST2" s="387"/>
      <c r="FSU2" s="387"/>
      <c r="FSV2" s="387"/>
      <c r="FSW2" s="387"/>
      <c r="FSX2" s="387"/>
      <c r="FSY2" s="387"/>
      <c r="FSZ2" s="387"/>
      <c r="FTA2" s="387"/>
      <c r="FTB2" s="387"/>
      <c r="FTC2" s="387"/>
      <c r="FTD2" s="387"/>
      <c r="FTE2" s="387"/>
      <c r="FTF2" s="387"/>
      <c r="FTG2" s="387"/>
      <c r="FTH2" s="387"/>
      <c r="FTI2" s="387"/>
      <c r="FTJ2" s="387"/>
      <c r="FTK2" s="387"/>
      <c r="FTL2" s="387"/>
      <c r="FTM2" s="387"/>
      <c r="FTN2" s="387"/>
      <c r="FTO2" s="387"/>
      <c r="FTP2" s="387"/>
      <c r="FTQ2" s="387"/>
      <c r="FTR2" s="387"/>
      <c r="FTS2" s="387"/>
      <c r="FTT2" s="387"/>
      <c r="FTU2" s="387"/>
      <c r="FTV2" s="387"/>
      <c r="FTW2" s="387"/>
      <c r="FTX2" s="387"/>
      <c r="FTY2" s="387"/>
      <c r="FTZ2" s="387"/>
      <c r="FUA2" s="387"/>
      <c r="FUB2" s="387"/>
      <c r="FUC2" s="387"/>
      <c r="FUD2" s="387"/>
      <c r="FUE2" s="387"/>
      <c r="FUF2" s="387"/>
      <c r="FUG2" s="387"/>
      <c r="FUH2" s="387"/>
      <c r="FUI2" s="387"/>
      <c r="FUJ2" s="387"/>
      <c r="FUK2" s="387"/>
      <c r="FUL2" s="387"/>
      <c r="FUM2" s="387"/>
      <c r="FUN2" s="387"/>
      <c r="FUO2" s="387"/>
      <c r="FUP2" s="387"/>
      <c r="FUQ2" s="387"/>
      <c r="FUR2" s="387"/>
      <c r="FUS2" s="387"/>
      <c r="FUT2" s="387"/>
      <c r="FUU2" s="387"/>
      <c r="FUV2" s="387"/>
      <c r="FUW2" s="387"/>
      <c r="FUX2" s="387"/>
      <c r="FUY2" s="387"/>
      <c r="FUZ2" s="387"/>
      <c r="FVA2" s="387"/>
      <c r="FVB2" s="387"/>
      <c r="FVC2" s="387"/>
      <c r="FVD2" s="387"/>
      <c r="FVE2" s="387"/>
      <c r="FVF2" s="387"/>
      <c r="FVG2" s="387"/>
      <c r="FVH2" s="387"/>
      <c r="FVI2" s="387"/>
      <c r="FVJ2" s="387"/>
      <c r="FVK2" s="387"/>
      <c r="FVL2" s="387"/>
      <c r="FVM2" s="387"/>
      <c r="FVN2" s="387"/>
      <c r="FVO2" s="387"/>
      <c r="FVP2" s="387"/>
      <c r="FVQ2" s="387"/>
      <c r="FVR2" s="387"/>
      <c r="FVS2" s="387"/>
      <c r="FVT2" s="387"/>
      <c r="FVU2" s="387"/>
      <c r="FVV2" s="387"/>
      <c r="FVW2" s="387"/>
      <c r="FVX2" s="387"/>
      <c r="FVY2" s="387"/>
      <c r="FVZ2" s="387"/>
      <c r="FWA2" s="387"/>
      <c r="FWB2" s="387"/>
      <c r="FWC2" s="387"/>
      <c r="FWD2" s="387"/>
      <c r="FWE2" s="387"/>
      <c r="FWF2" s="387"/>
      <c r="FWG2" s="387"/>
      <c r="FWH2" s="387"/>
      <c r="FWI2" s="387"/>
      <c r="FWJ2" s="387"/>
      <c r="FWK2" s="387"/>
      <c r="FWL2" s="387"/>
      <c r="FWM2" s="387"/>
      <c r="FWN2" s="387"/>
      <c r="FWO2" s="387"/>
      <c r="FWP2" s="387"/>
      <c r="FWQ2" s="387"/>
      <c r="FWR2" s="387"/>
      <c r="FWS2" s="387"/>
      <c r="FWT2" s="387"/>
      <c r="FWU2" s="387"/>
      <c r="FWV2" s="387"/>
      <c r="FWW2" s="387"/>
      <c r="FWX2" s="387"/>
      <c r="FWY2" s="387"/>
      <c r="FWZ2" s="387"/>
      <c r="FXA2" s="387"/>
      <c r="FXB2" s="387"/>
      <c r="FXC2" s="387"/>
      <c r="FXD2" s="387"/>
      <c r="FXE2" s="387"/>
      <c r="FXF2" s="387"/>
      <c r="FXG2" s="387"/>
      <c r="FXH2" s="387"/>
      <c r="FXI2" s="387"/>
      <c r="FXJ2" s="387"/>
      <c r="FXK2" s="387"/>
      <c r="FXL2" s="387"/>
      <c r="FXM2" s="387"/>
      <c r="FXN2" s="387"/>
      <c r="FXO2" s="387"/>
      <c r="FXP2" s="387"/>
      <c r="FXQ2" s="387"/>
      <c r="FXR2" s="387"/>
      <c r="FXS2" s="387"/>
      <c r="FXT2" s="387"/>
      <c r="FXU2" s="387"/>
      <c r="FXV2" s="387"/>
      <c r="FXW2" s="387"/>
      <c r="FXX2" s="387"/>
      <c r="FXY2" s="387"/>
      <c r="FXZ2" s="387"/>
      <c r="FYA2" s="387"/>
      <c r="FYB2" s="387"/>
      <c r="FYC2" s="387"/>
      <c r="FYD2" s="387"/>
      <c r="FYE2" s="387"/>
      <c r="FYF2" s="387"/>
      <c r="FYG2" s="387"/>
      <c r="FYH2" s="387"/>
      <c r="FYI2" s="387"/>
      <c r="FYJ2" s="387"/>
      <c r="FYK2" s="387"/>
      <c r="FYL2" s="387"/>
      <c r="FYM2" s="387"/>
      <c r="FYN2" s="387"/>
      <c r="FYO2" s="387"/>
      <c r="FYP2" s="387"/>
      <c r="FYQ2" s="387"/>
      <c r="FYR2" s="387"/>
      <c r="FYS2" s="387"/>
      <c r="FYT2" s="387"/>
      <c r="FYU2" s="387"/>
      <c r="FYV2" s="387"/>
      <c r="FYW2" s="387"/>
      <c r="FYX2" s="387"/>
      <c r="FYY2" s="387"/>
      <c r="FYZ2" s="387"/>
      <c r="FZA2" s="387"/>
      <c r="FZB2" s="387"/>
      <c r="FZC2" s="387"/>
      <c r="FZD2" s="387"/>
      <c r="FZE2" s="387"/>
      <c r="FZF2" s="387"/>
      <c r="FZG2" s="387"/>
      <c r="FZH2" s="387"/>
      <c r="FZI2" s="387"/>
      <c r="FZJ2" s="387"/>
      <c r="FZK2" s="387"/>
      <c r="FZL2" s="387"/>
      <c r="FZM2" s="387"/>
      <c r="FZN2" s="387"/>
      <c r="FZO2" s="387"/>
      <c r="FZP2" s="387"/>
      <c r="FZQ2" s="387"/>
      <c r="FZR2" s="387"/>
      <c r="FZS2" s="387"/>
      <c r="FZT2" s="387"/>
      <c r="FZU2" s="387"/>
      <c r="FZV2" s="387"/>
      <c r="FZW2" s="387"/>
      <c r="FZX2" s="387"/>
      <c r="FZY2" s="387"/>
      <c r="FZZ2" s="387"/>
      <c r="GAA2" s="387"/>
      <c r="GAB2" s="387"/>
      <c r="GAC2" s="387"/>
      <c r="GAD2" s="387"/>
      <c r="GAE2" s="387"/>
      <c r="GAF2" s="387"/>
      <c r="GAG2" s="387"/>
      <c r="GAH2" s="387"/>
      <c r="GAI2" s="387"/>
      <c r="GAJ2" s="387"/>
      <c r="GAK2" s="387"/>
      <c r="GAL2" s="387"/>
      <c r="GAM2" s="387"/>
      <c r="GAN2" s="387"/>
      <c r="GAO2" s="387"/>
      <c r="GAP2" s="387"/>
      <c r="GAQ2" s="387"/>
      <c r="GAR2" s="387"/>
      <c r="GAS2" s="387"/>
      <c r="GAT2" s="387"/>
      <c r="GAU2" s="387"/>
      <c r="GAV2" s="387"/>
      <c r="GAW2" s="387"/>
      <c r="GAX2" s="387"/>
      <c r="GAY2" s="387"/>
      <c r="GAZ2" s="387"/>
      <c r="GBA2" s="387"/>
      <c r="GBB2" s="387"/>
      <c r="GBC2" s="387"/>
      <c r="GBD2" s="387"/>
      <c r="GBE2" s="387"/>
      <c r="GBF2" s="387"/>
      <c r="GBG2" s="387"/>
      <c r="GBH2" s="387"/>
      <c r="GBI2" s="387"/>
      <c r="GBJ2" s="387"/>
      <c r="GBK2" s="387"/>
      <c r="GBL2" s="387"/>
      <c r="GBM2" s="387"/>
      <c r="GBN2" s="387"/>
      <c r="GBO2" s="387"/>
      <c r="GBP2" s="387"/>
      <c r="GBQ2" s="387"/>
      <c r="GBR2" s="387"/>
      <c r="GBS2" s="387"/>
      <c r="GBT2" s="387"/>
      <c r="GBU2" s="387"/>
      <c r="GBV2" s="387"/>
      <c r="GBW2" s="387"/>
      <c r="GBX2" s="387"/>
      <c r="GBY2" s="387"/>
      <c r="GBZ2" s="387"/>
      <c r="GCA2" s="387"/>
      <c r="GCB2" s="387"/>
      <c r="GCC2" s="387"/>
      <c r="GCD2" s="387"/>
      <c r="GCE2" s="387"/>
      <c r="GCF2" s="387"/>
      <c r="GCG2" s="387"/>
      <c r="GCH2" s="387"/>
      <c r="GCI2" s="387"/>
      <c r="GCJ2" s="387"/>
      <c r="GCK2" s="387"/>
      <c r="GCL2" s="387"/>
      <c r="GCM2" s="387"/>
      <c r="GCN2" s="387"/>
      <c r="GCO2" s="387"/>
      <c r="GCP2" s="387"/>
      <c r="GCQ2" s="387"/>
      <c r="GCR2" s="387"/>
      <c r="GCS2" s="387"/>
      <c r="GCT2" s="387"/>
      <c r="GCU2" s="387"/>
      <c r="GCV2" s="387"/>
      <c r="GCW2" s="387"/>
      <c r="GCX2" s="387"/>
      <c r="GCY2" s="387"/>
      <c r="GCZ2" s="387"/>
      <c r="GDA2" s="387"/>
      <c r="GDB2" s="387"/>
      <c r="GDC2" s="387"/>
      <c r="GDD2" s="387"/>
      <c r="GDE2" s="387"/>
      <c r="GDF2" s="387"/>
      <c r="GDG2" s="387"/>
      <c r="GDH2" s="387"/>
      <c r="GDI2" s="387"/>
      <c r="GDJ2" s="387"/>
      <c r="GDK2" s="387"/>
      <c r="GDL2" s="387"/>
      <c r="GDM2" s="387"/>
      <c r="GDN2" s="387"/>
      <c r="GDO2" s="387"/>
      <c r="GDP2" s="387"/>
      <c r="GDQ2" s="387"/>
      <c r="GDR2" s="387"/>
      <c r="GDS2" s="387"/>
      <c r="GDT2" s="387"/>
      <c r="GDU2" s="387"/>
      <c r="GDV2" s="387"/>
      <c r="GDW2" s="387"/>
      <c r="GDX2" s="387"/>
      <c r="GDY2" s="387"/>
      <c r="GDZ2" s="387"/>
      <c r="GEA2" s="387"/>
      <c r="GEB2" s="387"/>
      <c r="GEC2" s="387"/>
      <c r="GED2" s="387"/>
      <c r="GEE2" s="387"/>
      <c r="GEF2" s="387"/>
      <c r="GEG2" s="387"/>
      <c r="GEH2" s="387"/>
      <c r="GEI2" s="387"/>
      <c r="GEJ2" s="387"/>
      <c r="GEK2" s="387"/>
      <c r="GEL2" s="387"/>
      <c r="GEM2" s="387"/>
      <c r="GEN2" s="387"/>
      <c r="GEO2" s="387"/>
      <c r="GEP2" s="387"/>
      <c r="GEQ2" s="387"/>
      <c r="GER2" s="387"/>
      <c r="GES2" s="387"/>
      <c r="GET2" s="387"/>
      <c r="GEU2" s="387"/>
      <c r="GEV2" s="387"/>
      <c r="GEW2" s="387"/>
      <c r="GEX2" s="387"/>
      <c r="GEY2" s="387"/>
      <c r="GEZ2" s="387"/>
      <c r="GFA2" s="387"/>
      <c r="GFB2" s="387"/>
      <c r="GFC2" s="387"/>
      <c r="GFD2" s="387"/>
      <c r="GFE2" s="387"/>
      <c r="GFF2" s="387"/>
      <c r="GFG2" s="387"/>
      <c r="GFH2" s="387"/>
      <c r="GFI2" s="387"/>
      <c r="GFJ2" s="387"/>
      <c r="GFK2" s="387"/>
      <c r="GFL2" s="387"/>
      <c r="GFM2" s="387"/>
      <c r="GFN2" s="387"/>
      <c r="GFO2" s="387"/>
      <c r="GFP2" s="387"/>
      <c r="GFQ2" s="387"/>
      <c r="GFR2" s="387"/>
      <c r="GFS2" s="387"/>
      <c r="GFT2" s="387"/>
      <c r="GFU2" s="387"/>
      <c r="GFV2" s="387"/>
      <c r="GFW2" s="387"/>
      <c r="GFX2" s="387"/>
      <c r="GFY2" s="387"/>
      <c r="GFZ2" s="387"/>
      <c r="GGA2" s="387"/>
      <c r="GGB2" s="387"/>
      <c r="GGC2" s="387"/>
      <c r="GGD2" s="387"/>
      <c r="GGE2" s="387"/>
      <c r="GGF2" s="387"/>
      <c r="GGG2" s="387"/>
      <c r="GGH2" s="387"/>
      <c r="GGI2" s="387"/>
      <c r="GGJ2" s="387"/>
      <c r="GGK2" s="387"/>
      <c r="GGL2" s="387"/>
      <c r="GGM2" s="387"/>
      <c r="GGN2" s="387"/>
      <c r="GGO2" s="387"/>
      <c r="GGP2" s="387"/>
      <c r="GGQ2" s="387"/>
      <c r="GGR2" s="387"/>
      <c r="GGS2" s="387"/>
      <c r="GGT2" s="387"/>
      <c r="GGU2" s="387"/>
      <c r="GGV2" s="387"/>
      <c r="GGW2" s="387"/>
      <c r="GGX2" s="387"/>
      <c r="GGY2" s="387"/>
      <c r="GGZ2" s="387"/>
      <c r="GHA2" s="387"/>
      <c r="GHB2" s="387"/>
      <c r="GHC2" s="387"/>
      <c r="GHD2" s="387"/>
      <c r="GHE2" s="387"/>
      <c r="GHF2" s="387"/>
      <c r="GHG2" s="387"/>
      <c r="GHH2" s="387"/>
      <c r="GHI2" s="387"/>
      <c r="GHJ2" s="387"/>
      <c r="GHK2" s="387"/>
      <c r="GHL2" s="387"/>
      <c r="GHM2" s="387"/>
      <c r="GHN2" s="387"/>
      <c r="GHO2" s="387"/>
      <c r="GHP2" s="387"/>
      <c r="GHQ2" s="387"/>
      <c r="GHR2" s="387"/>
      <c r="GHS2" s="387"/>
      <c r="GHT2" s="387"/>
      <c r="GHU2" s="387"/>
      <c r="GHV2" s="387"/>
      <c r="GHW2" s="387"/>
      <c r="GHX2" s="387"/>
      <c r="GHY2" s="387"/>
      <c r="GHZ2" s="387"/>
      <c r="GIA2" s="387"/>
      <c r="GIB2" s="387"/>
      <c r="GIC2" s="387"/>
      <c r="GID2" s="387"/>
      <c r="GIE2" s="387"/>
      <c r="GIF2" s="387"/>
      <c r="GIG2" s="387"/>
      <c r="GIH2" s="387"/>
      <c r="GII2" s="387"/>
      <c r="GIJ2" s="387"/>
      <c r="GIK2" s="387"/>
      <c r="GIL2" s="387"/>
      <c r="GIM2" s="387"/>
      <c r="GIN2" s="387"/>
      <c r="GIO2" s="387"/>
      <c r="GIP2" s="387"/>
      <c r="GIQ2" s="387"/>
      <c r="GIR2" s="387"/>
      <c r="GIS2" s="387"/>
      <c r="GIT2" s="387"/>
      <c r="GIU2" s="387"/>
      <c r="GIV2" s="387"/>
      <c r="GIW2" s="387"/>
      <c r="GIX2" s="387"/>
      <c r="GIY2" s="387"/>
      <c r="GIZ2" s="387"/>
      <c r="GJA2" s="387"/>
      <c r="GJB2" s="387"/>
      <c r="GJC2" s="387"/>
      <c r="GJD2" s="387"/>
      <c r="GJE2" s="387"/>
      <c r="GJF2" s="387"/>
      <c r="GJG2" s="387"/>
      <c r="GJH2" s="387"/>
      <c r="GJI2" s="387"/>
      <c r="GJJ2" s="387"/>
      <c r="GJK2" s="387"/>
      <c r="GJL2" s="387"/>
      <c r="GJM2" s="387"/>
      <c r="GJN2" s="387"/>
      <c r="GJO2" s="387"/>
      <c r="GJP2" s="387"/>
      <c r="GJQ2" s="387"/>
      <c r="GJR2" s="387"/>
      <c r="GJS2" s="387"/>
      <c r="GJT2" s="387"/>
      <c r="GJU2" s="387"/>
      <c r="GJV2" s="387"/>
      <c r="GJW2" s="387"/>
      <c r="GJX2" s="387"/>
      <c r="GJY2" s="387"/>
      <c r="GJZ2" s="387"/>
      <c r="GKA2" s="387"/>
      <c r="GKB2" s="387"/>
      <c r="GKC2" s="387"/>
      <c r="GKD2" s="387"/>
      <c r="GKE2" s="387"/>
      <c r="GKF2" s="387"/>
      <c r="GKG2" s="387"/>
      <c r="GKH2" s="387"/>
      <c r="GKI2" s="387"/>
      <c r="GKJ2" s="387"/>
      <c r="GKK2" s="387"/>
      <c r="GKL2" s="387"/>
      <c r="GKM2" s="387"/>
      <c r="GKN2" s="387"/>
      <c r="GKO2" s="387"/>
      <c r="GKP2" s="387"/>
      <c r="GKQ2" s="387"/>
      <c r="GKR2" s="387"/>
      <c r="GKS2" s="387"/>
      <c r="GKT2" s="387"/>
      <c r="GKU2" s="387"/>
      <c r="GKV2" s="387"/>
      <c r="GKW2" s="387"/>
      <c r="GKX2" s="387"/>
      <c r="GKY2" s="387"/>
      <c r="GKZ2" s="387"/>
      <c r="GLA2" s="387"/>
      <c r="GLB2" s="387"/>
      <c r="GLC2" s="387"/>
      <c r="GLD2" s="387"/>
      <c r="GLE2" s="387"/>
      <c r="GLF2" s="387"/>
      <c r="GLG2" s="387"/>
      <c r="GLH2" s="387"/>
      <c r="GLI2" s="387"/>
      <c r="GLJ2" s="387"/>
      <c r="GLK2" s="387"/>
      <c r="GLL2" s="387"/>
      <c r="GLM2" s="387"/>
      <c r="GLN2" s="387"/>
      <c r="GLO2" s="387"/>
      <c r="GLP2" s="387"/>
      <c r="GLQ2" s="387"/>
      <c r="GLR2" s="387"/>
      <c r="GLS2" s="387"/>
      <c r="GLT2" s="387"/>
      <c r="GLU2" s="387"/>
      <c r="GLV2" s="387"/>
      <c r="GLW2" s="387"/>
      <c r="GLX2" s="387"/>
      <c r="GLY2" s="387"/>
      <c r="GLZ2" s="387"/>
      <c r="GMA2" s="387"/>
      <c r="GMB2" s="387"/>
      <c r="GMC2" s="387"/>
      <c r="GMD2" s="387"/>
      <c r="GME2" s="387"/>
      <c r="GMF2" s="387"/>
      <c r="GMG2" s="387"/>
      <c r="GMH2" s="387"/>
      <c r="GMI2" s="387"/>
      <c r="GMJ2" s="387"/>
      <c r="GMK2" s="387"/>
      <c r="GML2" s="387"/>
      <c r="GMM2" s="387"/>
      <c r="GMN2" s="387"/>
      <c r="GMO2" s="387"/>
      <c r="GMP2" s="387"/>
      <c r="GMQ2" s="387"/>
      <c r="GMR2" s="387"/>
      <c r="GMS2" s="387"/>
      <c r="GMT2" s="387"/>
      <c r="GMU2" s="387"/>
      <c r="GMV2" s="387"/>
      <c r="GMW2" s="387"/>
      <c r="GMX2" s="387"/>
      <c r="GMY2" s="387"/>
      <c r="GMZ2" s="387"/>
      <c r="GNA2" s="387"/>
      <c r="GNB2" s="387"/>
      <c r="GNC2" s="387"/>
      <c r="GND2" s="387"/>
      <c r="GNE2" s="387"/>
      <c r="GNF2" s="387"/>
      <c r="GNG2" s="387"/>
      <c r="GNH2" s="387"/>
      <c r="GNI2" s="387"/>
      <c r="GNJ2" s="387"/>
      <c r="GNK2" s="387"/>
      <c r="GNL2" s="387"/>
      <c r="GNM2" s="387"/>
      <c r="GNN2" s="387"/>
      <c r="GNO2" s="387"/>
      <c r="GNP2" s="387"/>
      <c r="GNQ2" s="387"/>
      <c r="GNR2" s="387"/>
      <c r="GNS2" s="387"/>
      <c r="GNT2" s="387"/>
      <c r="GNU2" s="387"/>
      <c r="GNV2" s="387"/>
      <c r="GNW2" s="387"/>
      <c r="GNX2" s="387"/>
      <c r="GNY2" s="387"/>
      <c r="GNZ2" s="387"/>
      <c r="GOA2" s="387"/>
      <c r="GOB2" s="387"/>
      <c r="GOC2" s="387"/>
      <c r="GOD2" s="387"/>
      <c r="GOE2" s="387"/>
      <c r="GOF2" s="387"/>
      <c r="GOG2" s="387"/>
      <c r="GOH2" s="387"/>
      <c r="GOI2" s="387"/>
      <c r="GOJ2" s="387"/>
      <c r="GOK2" s="387"/>
      <c r="GOL2" s="387"/>
      <c r="GOM2" s="387"/>
      <c r="GON2" s="387"/>
      <c r="GOO2" s="387"/>
      <c r="GOP2" s="387"/>
      <c r="GOQ2" s="387"/>
      <c r="GOR2" s="387"/>
      <c r="GOS2" s="387"/>
      <c r="GOT2" s="387"/>
      <c r="GOU2" s="387"/>
      <c r="GOV2" s="387"/>
      <c r="GOW2" s="387"/>
      <c r="GOX2" s="387"/>
      <c r="GOY2" s="387"/>
      <c r="GOZ2" s="387"/>
      <c r="GPA2" s="387"/>
      <c r="GPB2" s="387"/>
      <c r="GPC2" s="387"/>
      <c r="GPD2" s="387"/>
      <c r="GPE2" s="387"/>
      <c r="GPF2" s="387"/>
      <c r="GPG2" s="387"/>
      <c r="GPH2" s="387"/>
      <c r="GPI2" s="387"/>
      <c r="GPJ2" s="387"/>
      <c r="GPK2" s="387"/>
      <c r="GPL2" s="387"/>
      <c r="GPM2" s="387"/>
      <c r="GPN2" s="387"/>
      <c r="GPO2" s="387"/>
      <c r="GPP2" s="387"/>
      <c r="GPQ2" s="387"/>
      <c r="GPR2" s="387"/>
      <c r="GPS2" s="387"/>
      <c r="GPT2" s="387"/>
      <c r="GPU2" s="387"/>
      <c r="GPV2" s="387"/>
      <c r="GPW2" s="387"/>
      <c r="GPX2" s="387"/>
      <c r="GPY2" s="387"/>
      <c r="GPZ2" s="387"/>
      <c r="GQA2" s="387"/>
      <c r="GQB2" s="387"/>
      <c r="GQC2" s="387"/>
      <c r="GQD2" s="387"/>
      <c r="GQE2" s="387"/>
      <c r="GQF2" s="387"/>
      <c r="GQG2" s="387"/>
      <c r="GQH2" s="387"/>
      <c r="GQI2" s="387"/>
      <c r="GQJ2" s="387"/>
      <c r="GQK2" s="387"/>
      <c r="GQL2" s="387"/>
      <c r="GQM2" s="387"/>
      <c r="GQN2" s="387"/>
      <c r="GQO2" s="387"/>
      <c r="GQP2" s="387"/>
      <c r="GQQ2" s="387"/>
      <c r="GQR2" s="387"/>
      <c r="GQS2" s="387"/>
      <c r="GQT2" s="387"/>
      <c r="GQU2" s="387"/>
      <c r="GQV2" s="387"/>
      <c r="GQW2" s="387"/>
      <c r="GQX2" s="387"/>
      <c r="GQY2" s="387"/>
      <c r="GQZ2" s="387"/>
      <c r="GRA2" s="387"/>
      <c r="GRB2" s="387"/>
      <c r="GRC2" s="387"/>
      <c r="GRD2" s="387"/>
      <c r="GRE2" s="387"/>
      <c r="GRF2" s="387"/>
      <c r="GRG2" s="387"/>
      <c r="GRH2" s="387"/>
      <c r="GRI2" s="387"/>
      <c r="GRJ2" s="387"/>
      <c r="GRK2" s="387"/>
      <c r="GRL2" s="387"/>
      <c r="GRM2" s="387"/>
      <c r="GRN2" s="387"/>
      <c r="GRO2" s="387"/>
      <c r="GRP2" s="387"/>
      <c r="GRQ2" s="387"/>
      <c r="GRR2" s="387"/>
      <c r="GRS2" s="387"/>
      <c r="GRT2" s="387"/>
      <c r="GRU2" s="387"/>
      <c r="GRV2" s="387"/>
      <c r="GRW2" s="387"/>
      <c r="GRX2" s="387"/>
      <c r="GRY2" s="387"/>
      <c r="GRZ2" s="387"/>
      <c r="GSA2" s="387"/>
      <c r="GSB2" s="387"/>
      <c r="GSC2" s="387"/>
      <c r="GSD2" s="387"/>
      <c r="GSE2" s="387"/>
      <c r="GSF2" s="387"/>
      <c r="GSG2" s="387"/>
      <c r="GSH2" s="387"/>
      <c r="GSI2" s="387"/>
      <c r="GSJ2" s="387"/>
      <c r="GSK2" s="387"/>
      <c r="GSL2" s="387"/>
      <c r="GSM2" s="387"/>
      <c r="GSN2" s="387"/>
      <c r="GSO2" s="387"/>
      <c r="GSP2" s="387"/>
      <c r="GSQ2" s="387"/>
      <c r="GSR2" s="387"/>
      <c r="GSS2" s="387"/>
      <c r="GST2" s="387"/>
      <c r="GSU2" s="387"/>
      <c r="GSV2" s="387"/>
      <c r="GSW2" s="387"/>
      <c r="GSX2" s="387"/>
      <c r="GSY2" s="387"/>
      <c r="GSZ2" s="387"/>
      <c r="GTA2" s="387"/>
      <c r="GTB2" s="387"/>
      <c r="GTC2" s="387"/>
      <c r="GTD2" s="387"/>
      <c r="GTE2" s="387"/>
      <c r="GTF2" s="387"/>
      <c r="GTG2" s="387"/>
      <c r="GTH2" s="387"/>
      <c r="GTI2" s="387"/>
      <c r="GTJ2" s="387"/>
      <c r="GTK2" s="387"/>
      <c r="GTL2" s="387"/>
      <c r="GTM2" s="387"/>
      <c r="GTN2" s="387"/>
      <c r="GTO2" s="387"/>
      <c r="GTP2" s="387"/>
      <c r="GTQ2" s="387"/>
      <c r="GTR2" s="387"/>
      <c r="GTS2" s="387"/>
      <c r="GTT2" s="387"/>
      <c r="GTU2" s="387"/>
      <c r="GTV2" s="387"/>
      <c r="GTW2" s="387"/>
      <c r="GTX2" s="387"/>
      <c r="GTY2" s="387"/>
      <c r="GTZ2" s="387"/>
      <c r="GUA2" s="387"/>
      <c r="GUB2" s="387"/>
      <c r="GUC2" s="387"/>
      <c r="GUD2" s="387"/>
      <c r="GUE2" s="387"/>
      <c r="GUF2" s="387"/>
      <c r="GUG2" s="387"/>
      <c r="GUH2" s="387"/>
      <c r="GUI2" s="387"/>
      <c r="GUJ2" s="387"/>
      <c r="GUK2" s="387"/>
      <c r="GUL2" s="387"/>
      <c r="GUM2" s="387"/>
      <c r="GUN2" s="387"/>
      <c r="GUO2" s="387"/>
      <c r="GUP2" s="387"/>
      <c r="GUQ2" s="387"/>
      <c r="GUR2" s="387"/>
      <c r="GUS2" s="387"/>
      <c r="GUT2" s="387"/>
      <c r="GUU2" s="387"/>
      <c r="GUV2" s="387"/>
      <c r="GUW2" s="387"/>
      <c r="GUX2" s="387"/>
      <c r="GUY2" s="387"/>
      <c r="GUZ2" s="387"/>
      <c r="GVA2" s="387"/>
      <c r="GVB2" s="387"/>
      <c r="GVC2" s="387"/>
      <c r="GVD2" s="387"/>
      <c r="GVE2" s="387"/>
      <c r="GVF2" s="387"/>
      <c r="GVG2" s="387"/>
      <c r="GVH2" s="387"/>
      <c r="GVI2" s="387"/>
      <c r="GVJ2" s="387"/>
      <c r="GVK2" s="387"/>
      <c r="GVL2" s="387"/>
      <c r="GVM2" s="387"/>
      <c r="GVN2" s="387"/>
      <c r="GVO2" s="387"/>
      <c r="GVP2" s="387"/>
      <c r="GVQ2" s="387"/>
      <c r="GVR2" s="387"/>
      <c r="GVS2" s="387"/>
      <c r="GVT2" s="387"/>
      <c r="GVU2" s="387"/>
      <c r="GVV2" s="387"/>
      <c r="GVW2" s="387"/>
      <c r="GVX2" s="387"/>
      <c r="GVY2" s="387"/>
      <c r="GVZ2" s="387"/>
      <c r="GWA2" s="387"/>
      <c r="GWB2" s="387"/>
      <c r="GWC2" s="387"/>
      <c r="GWD2" s="387"/>
      <c r="GWE2" s="387"/>
      <c r="GWF2" s="387"/>
      <c r="GWG2" s="387"/>
      <c r="GWH2" s="387"/>
      <c r="GWI2" s="387"/>
      <c r="GWJ2" s="387"/>
      <c r="GWK2" s="387"/>
      <c r="GWL2" s="387"/>
      <c r="GWM2" s="387"/>
      <c r="GWN2" s="387"/>
      <c r="GWO2" s="387"/>
      <c r="GWP2" s="387"/>
      <c r="GWQ2" s="387"/>
      <c r="GWR2" s="387"/>
      <c r="GWS2" s="387"/>
      <c r="GWT2" s="387"/>
      <c r="GWU2" s="387"/>
      <c r="GWV2" s="387"/>
      <c r="GWW2" s="387"/>
      <c r="GWX2" s="387"/>
      <c r="GWY2" s="387"/>
      <c r="GWZ2" s="387"/>
      <c r="GXA2" s="387"/>
      <c r="GXB2" s="387"/>
      <c r="GXC2" s="387"/>
      <c r="GXD2" s="387"/>
      <c r="GXE2" s="387"/>
      <c r="GXF2" s="387"/>
      <c r="GXG2" s="387"/>
      <c r="GXH2" s="387"/>
      <c r="GXI2" s="387"/>
      <c r="GXJ2" s="387"/>
      <c r="GXK2" s="387"/>
      <c r="GXL2" s="387"/>
      <c r="GXM2" s="387"/>
      <c r="GXN2" s="387"/>
      <c r="GXO2" s="387"/>
      <c r="GXP2" s="387"/>
      <c r="GXQ2" s="387"/>
      <c r="GXR2" s="387"/>
      <c r="GXS2" s="387"/>
      <c r="GXT2" s="387"/>
      <c r="GXU2" s="387"/>
      <c r="GXV2" s="387"/>
      <c r="GXW2" s="387"/>
      <c r="GXX2" s="387"/>
      <c r="GXY2" s="387"/>
      <c r="GXZ2" s="387"/>
      <c r="GYA2" s="387"/>
      <c r="GYB2" s="387"/>
      <c r="GYC2" s="387"/>
      <c r="GYD2" s="387"/>
      <c r="GYE2" s="387"/>
      <c r="GYF2" s="387"/>
      <c r="GYG2" s="387"/>
      <c r="GYH2" s="387"/>
      <c r="GYI2" s="387"/>
      <c r="GYJ2" s="387"/>
      <c r="GYK2" s="387"/>
      <c r="GYL2" s="387"/>
      <c r="GYM2" s="387"/>
      <c r="GYN2" s="387"/>
      <c r="GYO2" s="387"/>
      <c r="GYP2" s="387"/>
      <c r="GYQ2" s="387"/>
      <c r="GYR2" s="387"/>
      <c r="GYS2" s="387"/>
      <c r="GYT2" s="387"/>
      <c r="GYU2" s="387"/>
      <c r="GYV2" s="387"/>
      <c r="GYW2" s="387"/>
      <c r="GYX2" s="387"/>
      <c r="GYY2" s="387"/>
      <c r="GYZ2" s="387"/>
      <c r="GZA2" s="387"/>
      <c r="GZB2" s="387"/>
      <c r="GZC2" s="387"/>
      <c r="GZD2" s="387"/>
      <c r="GZE2" s="387"/>
      <c r="GZF2" s="387"/>
      <c r="GZG2" s="387"/>
      <c r="GZH2" s="387"/>
      <c r="GZI2" s="387"/>
      <c r="GZJ2" s="387"/>
      <c r="GZK2" s="387"/>
      <c r="GZL2" s="387"/>
      <c r="GZM2" s="387"/>
      <c r="GZN2" s="387"/>
      <c r="GZO2" s="387"/>
      <c r="GZP2" s="387"/>
      <c r="GZQ2" s="387"/>
      <c r="GZR2" s="387"/>
      <c r="GZS2" s="387"/>
      <c r="GZT2" s="387"/>
      <c r="GZU2" s="387"/>
      <c r="GZV2" s="387"/>
      <c r="GZW2" s="387"/>
      <c r="GZX2" s="387"/>
      <c r="GZY2" s="387"/>
      <c r="GZZ2" s="387"/>
      <c r="HAA2" s="387"/>
      <c r="HAB2" s="387"/>
      <c r="HAC2" s="387"/>
      <c r="HAD2" s="387"/>
      <c r="HAE2" s="387"/>
      <c r="HAF2" s="387"/>
      <c r="HAG2" s="387"/>
      <c r="HAH2" s="387"/>
      <c r="HAI2" s="387"/>
      <c r="HAJ2" s="387"/>
      <c r="HAK2" s="387"/>
      <c r="HAL2" s="387"/>
      <c r="HAM2" s="387"/>
      <c r="HAN2" s="387"/>
      <c r="HAO2" s="387"/>
      <c r="HAP2" s="387"/>
      <c r="HAQ2" s="387"/>
      <c r="HAR2" s="387"/>
      <c r="HAS2" s="387"/>
      <c r="HAT2" s="387"/>
      <c r="HAU2" s="387"/>
      <c r="HAV2" s="387"/>
      <c r="HAW2" s="387"/>
      <c r="HAX2" s="387"/>
      <c r="HAY2" s="387"/>
      <c r="HAZ2" s="387"/>
      <c r="HBA2" s="387"/>
      <c r="HBB2" s="387"/>
      <c r="HBC2" s="387"/>
      <c r="HBD2" s="387"/>
      <c r="HBE2" s="387"/>
      <c r="HBF2" s="387"/>
      <c r="HBG2" s="387"/>
      <c r="HBH2" s="387"/>
      <c r="HBI2" s="387"/>
      <c r="HBJ2" s="387"/>
      <c r="HBK2" s="387"/>
      <c r="HBL2" s="387"/>
      <c r="HBM2" s="387"/>
      <c r="HBN2" s="387"/>
      <c r="HBO2" s="387"/>
      <c r="HBP2" s="387"/>
      <c r="HBQ2" s="387"/>
      <c r="HBR2" s="387"/>
      <c r="HBS2" s="387"/>
      <c r="HBT2" s="387"/>
      <c r="HBU2" s="387"/>
      <c r="HBV2" s="387"/>
      <c r="HBW2" s="387"/>
      <c r="HBX2" s="387"/>
      <c r="HBY2" s="387"/>
      <c r="HBZ2" s="387"/>
      <c r="HCA2" s="387"/>
      <c r="HCB2" s="387"/>
      <c r="HCC2" s="387"/>
      <c r="HCD2" s="387"/>
      <c r="HCE2" s="387"/>
      <c r="HCF2" s="387"/>
      <c r="HCG2" s="387"/>
      <c r="HCH2" s="387"/>
      <c r="HCI2" s="387"/>
      <c r="HCJ2" s="387"/>
      <c r="HCK2" s="387"/>
      <c r="HCL2" s="387"/>
      <c r="HCM2" s="387"/>
      <c r="HCN2" s="387"/>
      <c r="HCO2" s="387"/>
      <c r="HCP2" s="387"/>
      <c r="HCQ2" s="387"/>
      <c r="HCR2" s="387"/>
      <c r="HCS2" s="387"/>
      <c r="HCT2" s="387"/>
      <c r="HCU2" s="387"/>
      <c r="HCV2" s="387"/>
      <c r="HCW2" s="387"/>
      <c r="HCX2" s="387"/>
      <c r="HCY2" s="387"/>
      <c r="HCZ2" s="387"/>
      <c r="HDA2" s="387"/>
      <c r="HDB2" s="387"/>
      <c r="HDC2" s="387"/>
      <c r="HDD2" s="387"/>
      <c r="HDE2" s="387"/>
      <c r="HDF2" s="387"/>
      <c r="HDG2" s="387"/>
      <c r="HDH2" s="387"/>
      <c r="HDI2" s="387"/>
      <c r="HDJ2" s="387"/>
      <c r="HDK2" s="387"/>
      <c r="HDL2" s="387"/>
      <c r="HDM2" s="387"/>
      <c r="HDN2" s="387"/>
      <c r="HDO2" s="387"/>
      <c r="HDP2" s="387"/>
      <c r="HDQ2" s="387"/>
      <c r="HDR2" s="387"/>
      <c r="HDS2" s="387"/>
      <c r="HDT2" s="387"/>
      <c r="HDU2" s="387"/>
      <c r="HDV2" s="387"/>
      <c r="HDW2" s="387"/>
      <c r="HDX2" s="387"/>
      <c r="HDY2" s="387"/>
      <c r="HDZ2" s="387"/>
      <c r="HEA2" s="387"/>
      <c r="HEB2" s="387"/>
      <c r="HEC2" s="387"/>
      <c r="HED2" s="387"/>
      <c r="HEE2" s="387"/>
      <c r="HEF2" s="387"/>
      <c r="HEG2" s="387"/>
      <c r="HEH2" s="387"/>
      <c r="HEI2" s="387"/>
      <c r="HEJ2" s="387"/>
      <c r="HEK2" s="387"/>
      <c r="HEL2" s="387"/>
      <c r="HEM2" s="387"/>
      <c r="HEN2" s="387"/>
      <c r="HEO2" s="387"/>
      <c r="HEP2" s="387"/>
      <c r="HEQ2" s="387"/>
      <c r="HER2" s="387"/>
      <c r="HES2" s="387"/>
      <c r="HET2" s="387"/>
      <c r="HEU2" s="387"/>
      <c r="HEV2" s="387"/>
      <c r="HEW2" s="387"/>
      <c r="HEX2" s="387"/>
      <c r="HEY2" s="387"/>
      <c r="HEZ2" s="387"/>
      <c r="HFA2" s="387"/>
      <c r="HFB2" s="387"/>
      <c r="HFC2" s="387"/>
      <c r="HFD2" s="387"/>
      <c r="HFE2" s="387"/>
      <c r="HFF2" s="387"/>
      <c r="HFG2" s="387"/>
      <c r="HFH2" s="387"/>
      <c r="HFI2" s="387"/>
      <c r="HFJ2" s="387"/>
      <c r="HFK2" s="387"/>
      <c r="HFL2" s="387"/>
      <c r="HFM2" s="387"/>
      <c r="HFN2" s="387"/>
      <c r="HFO2" s="387"/>
      <c r="HFP2" s="387"/>
      <c r="HFQ2" s="387"/>
      <c r="HFR2" s="387"/>
      <c r="HFS2" s="387"/>
      <c r="HFT2" s="387"/>
      <c r="HFU2" s="387"/>
      <c r="HFV2" s="387"/>
      <c r="HFW2" s="387"/>
      <c r="HFX2" s="387"/>
      <c r="HFY2" s="387"/>
      <c r="HFZ2" s="387"/>
      <c r="HGA2" s="387"/>
      <c r="HGB2" s="387"/>
      <c r="HGC2" s="387"/>
      <c r="HGD2" s="387"/>
      <c r="HGE2" s="387"/>
      <c r="HGF2" s="387"/>
      <c r="HGG2" s="387"/>
      <c r="HGH2" s="387"/>
      <c r="HGI2" s="387"/>
      <c r="HGJ2" s="387"/>
      <c r="HGK2" s="387"/>
      <c r="HGL2" s="387"/>
      <c r="HGM2" s="387"/>
      <c r="HGN2" s="387"/>
      <c r="HGO2" s="387"/>
      <c r="HGP2" s="387"/>
      <c r="HGQ2" s="387"/>
      <c r="HGR2" s="387"/>
      <c r="HGS2" s="387"/>
      <c r="HGT2" s="387"/>
      <c r="HGU2" s="387"/>
      <c r="HGV2" s="387"/>
      <c r="HGW2" s="387"/>
      <c r="HGX2" s="387"/>
      <c r="HGY2" s="387"/>
      <c r="HGZ2" s="387"/>
      <c r="HHA2" s="387"/>
      <c r="HHB2" s="387"/>
      <c r="HHC2" s="387"/>
      <c r="HHD2" s="387"/>
      <c r="HHE2" s="387"/>
      <c r="HHF2" s="387"/>
      <c r="HHG2" s="387"/>
      <c r="HHH2" s="387"/>
      <c r="HHI2" s="387"/>
      <c r="HHJ2" s="387"/>
      <c r="HHK2" s="387"/>
      <c r="HHL2" s="387"/>
      <c r="HHM2" s="387"/>
      <c r="HHN2" s="387"/>
      <c r="HHO2" s="387"/>
      <c r="HHP2" s="387"/>
      <c r="HHQ2" s="387"/>
      <c r="HHR2" s="387"/>
      <c r="HHS2" s="387"/>
      <c r="HHT2" s="387"/>
      <c r="HHU2" s="387"/>
      <c r="HHV2" s="387"/>
      <c r="HHW2" s="387"/>
      <c r="HHX2" s="387"/>
      <c r="HHY2" s="387"/>
      <c r="HHZ2" s="387"/>
      <c r="HIA2" s="387"/>
      <c r="HIB2" s="387"/>
      <c r="HIC2" s="387"/>
      <c r="HID2" s="387"/>
      <c r="HIE2" s="387"/>
      <c r="HIF2" s="387"/>
      <c r="HIG2" s="387"/>
      <c r="HIH2" s="387"/>
      <c r="HII2" s="387"/>
      <c r="HIJ2" s="387"/>
      <c r="HIK2" s="387"/>
      <c r="HIL2" s="387"/>
      <c r="HIM2" s="387"/>
      <c r="HIN2" s="387"/>
      <c r="HIO2" s="387"/>
      <c r="HIP2" s="387"/>
      <c r="HIQ2" s="387"/>
      <c r="HIR2" s="387"/>
      <c r="HIS2" s="387"/>
      <c r="HIT2" s="387"/>
      <c r="HIU2" s="387"/>
      <c r="HIV2" s="387"/>
      <c r="HIW2" s="387"/>
      <c r="HIX2" s="387"/>
      <c r="HIY2" s="387"/>
      <c r="HIZ2" s="387"/>
      <c r="HJA2" s="387"/>
      <c r="HJB2" s="387"/>
      <c r="HJC2" s="387"/>
      <c r="HJD2" s="387"/>
      <c r="HJE2" s="387"/>
      <c r="HJF2" s="387"/>
      <c r="HJG2" s="387"/>
      <c r="HJH2" s="387"/>
      <c r="HJI2" s="387"/>
      <c r="HJJ2" s="387"/>
      <c r="HJK2" s="387"/>
      <c r="HJL2" s="387"/>
      <c r="HJM2" s="387"/>
      <c r="HJN2" s="387"/>
      <c r="HJO2" s="387"/>
      <c r="HJP2" s="387"/>
      <c r="HJQ2" s="387"/>
      <c r="HJR2" s="387"/>
      <c r="HJS2" s="387"/>
      <c r="HJT2" s="387"/>
      <c r="HJU2" s="387"/>
      <c r="HJV2" s="387"/>
      <c r="HJW2" s="387"/>
      <c r="HJX2" s="387"/>
      <c r="HJY2" s="387"/>
      <c r="HJZ2" s="387"/>
      <c r="HKA2" s="387"/>
      <c r="HKB2" s="387"/>
      <c r="HKC2" s="387"/>
      <c r="HKD2" s="387"/>
      <c r="HKE2" s="387"/>
      <c r="HKF2" s="387"/>
      <c r="HKG2" s="387"/>
      <c r="HKH2" s="387"/>
      <c r="HKI2" s="387"/>
      <c r="HKJ2" s="387"/>
      <c r="HKK2" s="387"/>
      <c r="HKL2" s="387"/>
      <c r="HKM2" s="387"/>
      <c r="HKN2" s="387"/>
      <c r="HKO2" s="387"/>
      <c r="HKP2" s="387"/>
      <c r="HKQ2" s="387"/>
      <c r="HKR2" s="387"/>
      <c r="HKS2" s="387"/>
      <c r="HKT2" s="387"/>
      <c r="HKU2" s="387"/>
      <c r="HKV2" s="387"/>
      <c r="HKW2" s="387"/>
      <c r="HKX2" s="387"/>
      <c r="HKY2" s="387"/>
      <c r="HKZ2" s="387"/>
      <c r="HLA2" s="387"/>
      <c r="HLB2" s="387"/>
      <c r="HLC2" s="387"/>
      <c r="HLD2" s="387"/>
      <c r="HLE2" s="387"/>
      <c r="HLF2" s="387"/>
      <c r="HLG2" s="387"/>
      <c r="HLH2" s="387"/>
      <c r="HLI2" s="387"/>
      <c r="HLJ2" s="387"/>
      <c r="HLK2" s="387"/>
      <c r="HLL2" s="387"/>
      <c r="HLM2" s="387"/>
      <c r="HLN2" s="387"/>
      <c r="HLO2" s="387"/>
      <c r="HLP2" s="387"/>
      <c r="HLQ2" s="387"/>
      <c r="HLR2" s="387"/>
      <c r="HLS2" s="387"/>
      <c r="HLT2" s="387"/>
      <c r="HLU2" s="387"/>
      <c r="HLV2" s="387"/>
      <c r="HLW2" s="387"/>
      <c r="HLX2" s="387"/>
      <c r="HLY2" s="387"/>
      <c r="HLZ2" s="387"/>
      <c r="HMA2" s="387"/>
      <c r="HMB2" s="387"/>
      <c r="HMC2" s="387"/>
      <c r="HMD2" s="387"/>
      <c r="HME2" s="387"/>
      <c r="HMF2" s="387"/>
      <c r="HMG2" s="387"/>
      <c r="HMH2" s="387"/>
      <c r="HMI2" s="387"/>
      <c r="HMJ2" s="387"/>
      <c r="HMK2" s="387"/>
      <c r="HML2" s="387"/>
      <c r="HMM2" s="387"/>
      <c r="HMN2" s="387"/>
      <c r="HMO2" s="387"/>
      <c r="HMP2" s="387"/>
      <c r="HMQ2" s="387"/>
      <c r="HMR2" s="387"/>
      <c r="HMS2" s="387"/>
      <c r="HMT2" s="387"/>
      <c r="HMU2" s="387"/>
      <c r="HMV2" s="387"/>
      <c r="HMW2" s="387"/>
      <c r="HMX2" s="387"/>
      <c r="HMY2" s="387"/>
      <c r="HMZ2" s="387"/>
      <c r="HNA2" s="387"/>
      <c r="HNB2" s="387"/>
      <c r="HNC2" s="387"/>
      <c r="HND2" s="387"/>
      <c r="HNE2" s="387"/>
      <c r="HNF2" s="387"/>
      <c r="HNG2" s="387"/>
      <c r="HNH2" s="387"/>
      <c r="HNI2" s="387"/>
      <c r="HNJ2" s="387"/>
      <c r="HNK2" s="387"/>
      <c r="HNL2" s="387"/>
      <c r="HNM2" s="387"/>
      <c r="HNN2" s="387"/>
      <c r="HNO2" s="387"/>
      <c r="HNP2" s="387"/>
      <c r="HNQ2" s="387"/>
      <c r="HNR2" s="387"/>
      <c r="HNS2" s="387"/>
      <c r="HNT2" s="387"/>
      <c r="HNU2" s="387"/>
      <c r="HNV2" s="387"/>
      <c r="HNW2" s="387"/>
      <c r="HNX2" s="387"/>
      <c r="HNY2" s="387"/>
      <c r="HNZ2" s="387"/>
      <c r="HOA2" s="387"/>
      <c r="HOB2" s="387"/>
      <c r="HOC2" s="387"/>
      <c r="HOD2" s="387"/>
      <c r="HOE2" s="387"/>
      <c r="HOF2" s="387"/>
      <c r="HOG2" s="387"/>
      <c r="HOH2" s="387"/>
      <c r="HOI2" s="387"/>
      <c r="HOJ2" s="387"/>
      <c r="HOK2" s="387"/>
      <c r="HOL2" s="387"/>
      <c r="HOM2" s="387"/>
      <c r="HON2" s="387"/>
      <c r="HOO2" s="387"/>
      <c r="HOP2" s="387"/>
      <c r="HOQ2" s="387"/>
      <c r="HOR2" s="387"/>
      <c r="HOS2" s="387"/>
      <c r="HOT2" s="387"/>
      <c r="HOU2" s="387"/>
      <c r="HOV2" s="387"/>
      <c r="HOW2" s="387"/>
      <c r="HOX2" s="387"/>
      <c r="HOY2" s="387"/>
      <c r="HOZ2" s="387"/>
      <c r="HPA2" s="387"/>
      <c r="HPB2" s="387"/>
      <c r="HPC2" s="387"/>
      <c r="HPD2" s="387"/>
      <c r="HPE2" s="387"/>
      <c r="HPF2" s="387"/>
      <c r="HPG2" s="387"/>
      <c r="HPH2" s="387"/>
      <c r="HPI2" s="387"/>
      <c r="HPJ2" s="387"/>
      <c r="HPK2" s="387"/>
      <c r="HPL2" s="387"/>
      <c r="HPM2" s="387"/>
      <c r="HPN2" s="387"/>
      <c r="HPO2" s="387"/>
      <c r="HPP2" s="387"/>
      <c r="HPQ2" s="387"/>
      <c r="HPR2" s="387"/>
      <c r="HPS2" s="387"/>
      <c r="HPT2" s="387"/>
      <c r="HPU2" s="387"/>
      <c r="HPV2" s="387"/>
      <c r="HPW2" s="387"/>
      <c r="HPX2" s="387"/>
      <c r="HPY2" s="387"/>
      <c r="HPZ2" s="387"/>
      <c r="HQA2" s="387"/>
      <c r="HQB2" s="387"/>
      <c r="HQC2" s="387"/>
      <c r="HQD2" s="387"/>
      <c r="HQE2" s="387"/>
      <c r="HQF2" s="387"/>
      <c r="HQG2" s="387"/>
      <c r="HQH2" s="387"/>
      <c r="HQI2" s="387"/>
      <c r="HQJ2" s="387"/>
      <c r="HQK2" s="387"/>
      <c r="HQL2" s="387"/>
      <c r="HQM2" s="387"/>
      <c r="HQN2" s="387"/>
      <c r="HQO2" s="387"/>
      <c r="HQP2" s="387"/>
      <c r="HQQ2" s="387"/>
      <c r="HQR2" s="387"/>
      <c r="HQS2" s="387"/>
      <c r="HQT2" s="387"/>
      <c r="HQU2" s="387"/>
      <c r="HQV2" s="387"/>
      <c r="HQW2" s="387"/>
      <c r="HQX2" s="387"/>
      <c r="HQY2" s="387"/>
      <c r="HQZ2" s="387"/>
      <c r="HRA2" s="387"/>
      <c r="HRB2" s="387"/>
      <c r="HRC2" s="387"/>
      <c r="HRD2" s="387"/>
      <c r="HRE2" s="387"/>
      <c r="HRF2" s="387"/>
      <c r="HRG2" s="387"/>
      <c r="HRH2" s="387"/>
      <c r="HRI2" s="387"/>
      <c r="HRJ2" s="387"/>
      <c r="HRK2" s="387"/>
      <c r="HRL2" s="387"/>
      <c r="HRM2" s="387"/>
      <c r="HRN2" s="387"/>
      <c r="HRO2" s="387"/>
      <c r="HRP2" s="387"/>
      <c r="HRQ2" s="387"/>
      <c r="HRR2" s="387"/>
      <c r="HRS2" s="387"/>
      <c r="HRT2" s="387"/>
      <c r="HRU2" s="387"/>
      <c r="HRV2" s="387"/>
      <c r="HRW2" s="387"/>
      <c r="HRX2" s="387"/>
      <c r="HRY2" s="387"/>
      <c r="HRZ2" s="387"/>
      <c r="HSA2" s="387"/>
      <c r="HSB2" s="387"/>
      <c r="HSC2" s="387"/>
      <c r="HSD2" s="387"/>
      <c r="HSE2" s="387"/>
      <c r="HSF2" s="387"/>
      <c r="HSG2" s="387"/>
      <c r="HSH2" s="387"/>
      <c r="HSI2" s="387"/>
      <c r="HSJ2" s="387"/>
      <c r="HSK2" s="387"/>
      <c r="HSL2" s="387"/>
      <c r="HSM2" s="387"/>
      <c r="HSN2" s="387"/>
      <c r="HSO2" s="387"/>
      <c r="HSP2" s="387"/>
      <c r="HSQ2" s="387"/>
      <c r="HSR2" s="387"/>
      <c r="HSS2" s="387"/>
      <c r="HST2" s="387"/>
      <c r="HSU2" s="387"/>
      <c r="HSV2" s="387"/>
      <c r="HSW2" s="387"/>
      <c r="HSX2" s="387"/>
      <c r="HSY2" s="387"/>
      <c r="HSZ2" s="387"/>
      <c r="HTA2" s="387"/>
      <c r="HTB2" s="387"/>
      <c r="HTC2" s="387"/>
      <c r="HTD2" s="387"/>
      <c r="HTE2" s="387"/>
      <c r="HTF2" s="387"/>
      <c r="HTG2" s="387"/>
      <c r="HTH2" s="387"/>
      <c r="HTI2" s="387"/>
      <c r="HTJ2" s="387"/>
      <c r="HTK2" s="387"/>
      <c r="HTL2" s="387"/>
      <c r="HTM2" s="387"/>
      <c r="HTN2" s="387"/>
      <c r="HTO2" s="387"/>
      <c r="HTP2" s="387"/>
      <c r="HTQ2" s="387"/>
      <c r="HTR2" s="387"/>
      <c r="HTS2" s="387"/>
      <c r="HTT2" s="387"/>
      <c r="HTU2" s="387"/>
      <c r="HTV2" s="387"/>
      <c r="HTW2" s="387"/>
      <c r="HTX2" s="387"/>
      <c r="HTY2" s="387"/>
      <c r="HTZ2" s="387"/>
      <c r="HUA2" s="387"/>
      <c r="HUB2" s="387"/>
      <c r="HUC2" s="387"/>
      <c r="HUD2" s="387"/>
      <c r="HUE2" s="387"/>
      <c r="HUF2" s="387"/>
      <c r="HUG2" s="387"/>
      <c r="HUH2" s="387"/>
      <c r="HUI2" s="387"/>
      <c r="HUJ2" s="387"/>
      <c r="HUK2" s="387"/>
      <c r="HUL2" s="387"/>
      <c r="HUM2" s="387"/>
      <c r="HUN2" s="387"/>
      <c r="HUO2" s="387"/>
      <c r="HUP2" s="387"/>
      <c r="HUQ2" s="387"/>
      <c r="HUR2" s="387"/>
      <c r="HUS2" s="387"/>
      <c r="HUT2" s="387"/>
      <c r="HUU2" s="387"/>
      <c r="HUV2" s="387"/>
      <c r="HUW2" s="387"/>
      <c r="HUX2" s="387"/>
      <c r="HUY2" s="387"/>
      <c r="HUZ2" s="387"/>
      <c r="HVA2" s="387"/>
      <c r="HVB2" s="387"/>
      <c r="HVC2" s="387"/>
      <c r="HVD2" s="387"/>
      <c r="HVE2" s="387"/>
      <c r="HVF2" s="387"/>
      <c r="HVG2" s="387"/>
      <c r="HVH2" s="387"/>
      <c r="HVI2" s="387"/>
      <c r="HVJ2" s="387"/>
      <c r="HVK2" s="387"/>
      <c r="HVL2" s="387"/>
      <c r="HVM2" s="387"/>
      <c r="HVN2" s="387"/>
      <c r="HVO2" s="387"/>
      <c r="HVP2" s="387"/>
      <c r="HVQ2" s="387"/>
      <c r="HVR2" s="387"/>
      <c r="HVS2" s="387"/>
      <c r="HVT2" s="387"/>
      <c r="HVU2" s="387"/>
      <c r="HVV2" s="387"/>
      <c r="HVW2" s="387"/>
      <c r="HVX2" s="387"/>
      <c r="HVY2" s="387"/>
      <c r="HVZ2" s="387"/>
      <c r="HWA2" s="387"/>
      <c r="HWB2" s="387"/>
      <c r="HWC2" s="387"/>
      <c r="HWD2" s="387"/>
      <c r="HWE2" s="387"/>
      <c r="HWF2" s="387"/>
      <c r="HWG2" s="387"/>
      <c r="HWH2" s="387"/>
      <c r="HWI2" s="387"/>
      <c r="HWJ2" s="387"/>
      <c r="HWK2" s="387"/>
      <c r="HWL2" s="387"/>
      <c r="HWM2" s="387"/>
      <c r="HWN2" s="387"/>
      <c r="HWO2" s="387"/>
      <c r="HWP2" s="387"/>
      <c r="HWQ2" s="387"/>
      <c r="HWR2" s="387"/>
      <c r="HWS2" s="387"/>
      <c r="HWT2" s="387"/>
      <c r="HWU2" s="387"/>
      <c r="HWV2" s="387"/>
      <c r="HWW2" s="387"/>
      <c r="HWX2" s="387"/>
      <c r="HWY2" s="387"/>
      <c r="HWZ2" s="387"/>
      <c r="HXA2" s="387"/>
      <c r="HXB2" s="387"/>
      <c r="HXC2" s="387"/>
      <c r="HXD2" s="387"/>
      <c r="HXE2" s="387"/>
      <c r="HXF2" s="387"/>
      <c r="HXG2" s="387"/>
      <c r="HXH2" s="387"/>
      <c r="HXI2" s="387"/>
      <c r="HXJ2" s="387"/>
      <c r="HXK2" s="387"/>
      <c r="HXL2" s="387"/>
      <c r="HXM2" s="387"/>
      <c r="HXN2" s="387"/>
      <c r="HXO2" s="387"/>
      <c r="HXP2" s="387"/>
      <c r="HXQ2" s="387"/>
      <c r="HXR2" s="387"/>
      <c r="HXS2" s="387"/>
      <c r="HXT2" s="387"/>
      <c r="HXU2" s="387"/>
      <c r="HXV2" s="387"/>
      <c r="HXW2" s="387"/>
      <c r="HXX2" s="387"/>
      <c r="HXY2" s="387"/>
      <c r="HXZ2" s="387"/>
      <c r="HYA2" s="387"/>
      <c r="HYB2" s="387"/>
      <c r="HYC2" s="387"/>
      <c r="HYD2" s="387"/>
      <c r="HYE2" s="387"/>
      <c r="HYF2" s="387"/>
      <c r="HYG2" s="387"/>
      <c r="HYH2" s="387"/>
      <c r="HYI2" s="387"/>
      <c r="HYJ2" s="387"/>
      <c r="HYK2" s="387"/>
      <c r="HYL2" s="387"/>
      <c r="HYM2" s="387"/>
      <c r="HYN2" s="387"/>
      <c r="HYO2" s="387"/>
      <c r="HYP2" s="387"/>
      <c r="HYQ2" s="387"/>
      <c r="HYR2" s="387"/>
      <c r="HYS2" s="387"/>
      <c r="HYT2" s="387"/>
      <c r="HYU2" s="387"/>
      <c r="HYV2" s="387"/>
      <c r="HYW2" s="387"/>
      <c r="HYX2" s="387"/>
      <c r="HYY2" s="387"/>
      <c r="HYZ2" s="387"/>
      <c r="HZA2" s="387"/>
      <c r="HZB2" s="387"/>
      <c r="HZC2" s="387"/>
      <c r="HZD2" s="387"/>
      <c r="HZE2" s="387"/>
      <c r="HZF2" s="387"/>
      <c r="HZG2" s="387"/>
      <c r="HZH2" s="387"/>
      <c r="HZI2" s="387"/>
      <c r="HZJ2" s="387"/>
      <c r="HZK2" s="387"/>
      <c r="HZL2" s="387"/>
      <c r="HZM2" s="387"/>
      <c r="HZN2" s="387"/>
      <c r="HZO2" s="387"/>
      <c r="HZP2" s="387"/>
      <c r="HZQ2" s="387"/>
      <c r="HZR2" s="387"/>
      <c r="HZS2" s="387"/>
      <c r="HZT2" s="387"/>
      <c r="HZU2" s="387"/>
      <c r="HZV2" s="387"/>
      <c r="HZW2" s="387"/>
      <c r="HZX2" s="387"/>
      <c r="HZY2" s="387"/>
      <c r="HZZ2" s="387"/>
      <c r="IAA2" s="387"/>
      <c r="IAB2" s="387"/>
      <c r="IAC2" s="387"/>
      <c r="IAD2" s="387"/>
      <c r="IAE2" s="387"/>
      <c r="IAF2" s="387"/>
      <c r="IAG2" s="387"/>
      <c r="IAH2" s="387"/>
      <c r="IAI2" s="387"/>
      <c r="IAJ2" s="387"/>
      <c r="IAK2" s="387"/>
      <c r="IAL2" s="387"/>
      <c r="IAM2" s="387"/>
      <c r="IAN2" s="387"/>
      <c r="IAO2" s="387"/>
      <c r="IAP2" s="387"/>
      <c r="IAQ2" s="387"/>
      <c r="IAR2" s="387"/>
      <c r="IAS2" s="387"/>
      <c r="IAT2" s="387"/>
      <c r="IAU2" s="387"/>
      <c r="IAV2" s="387"/>
      <c r="IAW2" s="387"/>
      <c r="IAX2" s="387"/>
      <c r="IAY2" s="387"/>
      <c r="IAZ2" s="387"/>
      <c r="IBA2" s="387"/>
      <c r="IBB2" s="387"/>
      <c r="IBC2" s="387"/>
      <c r="IBD2" s="387"/>
      <c r="IBE2" s="387"/>
      <c r="IBF2" s="387"/>
      <c r="IBG2" s="387"/>
      <c r="IBH2" s="387"/>
      <c r="IBI2" s="387"/>
      <c r="IBJ2" s="387"/>
      <c r="IBK2" s="387"/>
      <c r="IBL2" s="387"/>
      <c r="IBM2" s="387"/>
      <c r="IBN2" s="387"/>
      <c r="IBO2" s="387"/>
      <c r="IBP2" s="387"/>
      <c r="IBQ2" s="387"/>
      <c r="IBR2" s="387"/>
      <c r="IBS2" s="387"/>
      <c r="IBT2" s="387"/>
      <c r="IBU2" s="387"/>
      <c r="IBV2" s="387"/>
      <c r="IBW2" s="387"/>
      <c r="IBX2" s="387"/>
      <c r="IBY2" s="387"/>
      <c r="IBZ2" s="387"/>
      <c r="ICA2" s="387"/>
      <c r="ICB2" s="387"/>
      <c r="ICC2" s="387"/>
      <c r="ICD2" s="387"/>
      <c r="ICE2" s="387"/>
      <c r="ICF2" s="387"/>
      <c r="ICG2" s="387"/>
      <c r="ICH2" s="387"/>
      <c r="ICI2" s="387"/>
      <c r="ICJ2" s="387"/>
      <c r="ICK2" s="387"/>
      <c r="ICL2" s="387"/>
      <c r="ICM2" s="387"/>
      <c r="ICN2" s="387"/>
      <c r="ICO2" s="387"/>
      <c r="ICP2" s="387"/>
      <c r="ICQ2" s="387"/>
      <c r="ICR2" s="387"/>
      <c r="ICS2" s="387"/>
      <c r="ICT2" s="387"/>
      <c r="ICU2" s="387"/>
      <c r="ICV2" s="387"/>
      <c r="ICW2" s="387"/>
      <c r="ICX2" s="387"/>
      <c r="ICY2" s="387"/>
      <c r="ICZ2" s="387"/>
      <c r="IDA2" s="387"/>
      <c r="IDB2" s="387"/>
      <c r="IDC2" s="387"/>
      <c r="IDD2" s="387"/>
      <c r="IDE2" s="387"/>
      <c r="IDF2" s="387"/>
      <c r="IDG2" s="387"/>
      <c r="IDH2" s="387"/>
      <c r="IDI2" s="387"/>
      <c r="IDJ2" s="387"/>
      <c r="IDK2" s="387"/>
      <c r="IDL2" s="387"/>
      <c r="IDM2" s="387"/>
      <c r="IDN2" s="387"/>
      <c r="IDO2" s="387"/>
      <c r="IDP2" s="387"/>
      <c r="IDQ2" s="387"/>
      <c r="IDR2" s="387"/>
      <c r="IDS2" s="387"/>
      <c r="IDT2" s="387"/>
      <c r="IDU2" s="387"/>
      <c r="IDV2" s="387"/>
      <c r="IDW2" s="387"/>
      <c r="IDX2" s="387"/>
      <c r="IDY2" s="387"/>
      <c r="IDZ2" s="387"/>
      <c r="IEA2" s="387"/>
      <c r="IEB2" s="387"/>
      <c r="IEC2" s="387"/>
      <c r="IED2" s="387"/>
      <c r="IEE2" s="387"/>
      <c r="IEF2" s="387"/>
      <c r="IEG2" s="387"/>
      <c r="IEH2" s="387"/>
      <c r="IEI2" s="387"/>
      <c r="IEJ2" s="387"/>
      <c r="IEK2" s="387"/>
      <c r="IEL2" s="387"/>
      <c r="IEM2" s="387"/>
      <c r="IEN2" s="387"/>
      <c r="IEO2" s="387"/>
      <c r="IEP2" s="387"/>
      <c r="IEQ2" s="387"/>
      <c r="IER2" s="387"/>
      <c r="IES2" s="387"/>
      <c r="IET2" s="387"/>
      <c r="IEU2" s="387"/>
      <c r="IEV2" s="387"/>
      <c r="IEW2" s="387"/>
      <c r="IEX2" s="387"/>
      <c r="IEY2" s="387"/>
      <c r="IEZ2" s="387"/>
      <c r="IFA2" s="387"/>
      <c r="IFB2" s="387"/>
      <c r="IFC2" s="387"/>
      <c r="IFD2" s="387"/>
      <c r="IFE2" s="387"/>
      <c r="IFF2" s="387"/>
      <c r="IFG2" s="387"/>
      <c r="IFH2" s="387"/>
      <c r="IFI2" s="387"/>
      <c r="IFJ2" s="387"/>
      <c r="IFK2" s="387"/>
      <c r="IFL2" s="387"/>
      <c r="IFM2" s="387"/>
      <c r="IFN2" s="387"/>
      <c r="IFO2" s="387"/>
      <c r="IFP2" s="387"/>
      <c r="IFQ2" s="387"/>
      <c r="IFR2" s="387"/>
      <c r="IFS2" s="387"/>
      <c r="IFT2" s="387"/>
      <c r="IFU2" s="387"/>
      <c r="IFV2" s="387"/>
      <c r="IFW2" s="387"/>
      <c r="IFX2" s="387"/>
      <c r="IFY2" s="387"/>
      <c r="IFZ2" s="387"/>
      <c r="IGA2" s="387"/>
      <c r="IGB2" s="387"/>
      <c r="IGC2" s="387"/>
      <c r="IGD2" s="387"/>
      <c r="IGE2" s="387"/>
      <c r="IGF2" s="387"/>
      <c r="IGG2" s="387"/>
      <c r="IGH2" s="387"/>
      <c r="IGI2" s="387"/>
      <c r="IGJ2" s="387"/>
      <c r="IGK2" s="387"/>
      <c r="IGL2" s="387"/>
      <c r="IGM2" s="387"/>
      <c r="IGN2" s="387"/>
      <c r="IGO2" s="387"/>
      <c r="IGP2" s="387"/>
      <c r="IGQ2" s="387"/>
      <c r="IGR2" s="387"/>
      <c r="IGS2" s="387"/>
      <c r="IGT2" s="387"/>
      <c r="IGU2" s="387"/>
      <c r="IGV2" s="387"/>
      <c r="IGW2" s="387"/>
      <c r="IGX2" s="387"/>
      <c r="IGY2" s="387"/>
      <c r="IGZ2" s="387"/>
      <c r="IHA2" s="387"/>
      <c r="IHB2" s="387"/>
      <c r="IHC2" s="387"/>
      <c r="IHD2" s="387"/>
      <c r="IHE2" s="387"/>
      <c r="IHF2" s="387"/>
      <c r="IHG2" s="387"/>
      <c r="IHH2" s="387"/>
      <c r="IHI2" s="387"/>
      <c r="IHJ2" s="387"/>
      <c r="IHK2" s="387"/>
      <c r="IHL2" s="387"/>
      <c r="IHM2" s="387"/>
      <c r="IHN2" s="387"/>
      <c r="IHO2" s="387"/>
      <c r="IHP2" s="387"/>
      <c r="IHQ2" s="387"/>
      <c r="IHR2" s="387"/>
      <c r="IHS2" s="387"/>
      <c r="IHT2" s="387"/>
      <c r="IHU2" s="387"/>
      <c r="IHV2" s="387"/>
      <c r="IHW2" s="387"/>
      <c r="IHX2" s="387"/>
      <c r="IHY2" s="387"/>
      <c r="IHZ2" s="387"/>
      <c r="IIA2" s="387"/>
      <c r="IIB2" s="387"/>
      <c r="IIC2" s="387"/>
      <c r="IID2" s="387"/>
      <c r="IIE2" s="387"/>
      <c r="IIF2" s="387"/>
      <c r="IIG2" s="387"/>
      <c r="IIH2" s="387"/>
      <c r="III2" s="387"/>
      <c r="IIJ2" s="387"/>
      <c r="IIK2" s="387"/>
      <c r="IIL2" s="387"/>
      <c r="IIM2" s="387"/>
      <c r="IIN2" s="387"/>
      <c r="IIO2" s="387"/>
      <c r="IIP2" s="387"/>
      <c r="IIQ2" s="387"/>
      <c r="IIR2" s="387"/>
      <c r="IIS2" s="387"/>
      <c r="IIT2" s="387"/>
      <c r="IIU2" s="387"/>
      <c r="IIV2" s="387"/>
      <c r="IIW2" s="387"/>
      <c r="IIX2" s="387"/>
      <c r="IIY2" s="387"/>
      <c r="IIZ2" s="387"/>
      <c r="IJA2" s="387"/>
      <c r="IJB2" s="387"/>
      <c r="IJC2" s="387"/>
      <c r="IJD2" s="387"/>
      <c r="IJE2" s="387"/>
      <c r="IJF2" s="387"/>
      <c r="IJG2" s="387"/>
      <c r="IJH2" s="387"/>
      <c r="IJI2" s="387"/>
      <c r="IJJ2" s="387"/>
      <c r="IJK2" s="387"/>
      <c r="IJL2" s="387"/>
      <c r="IJM2" s="387"/>
      <c r="IJN2" s="387"/>
      <c r="IJO2" s="387"/>
      <c r="IJP2" s="387"/>
      <c r="IJQ2" s="387"/>
      <c r="IJR2" s="387"/>
      <c r="IJS2" s="387"/>
      <c r="IJT2" s="387"/>
      <c r="IJU2" s="387"/>
      <c r="IJV2" s="387"/>
      <c r="IJW2" s="387"/>
      <c r="IJX2" s="387"/>
      <c r="IJY2" s="387"/>
      <c r="IJZ2" s="387"/>
      <c r="IKA2" s="387"/>
      <c r="IKB2" s="387"/>
      <c r="IKC2" s="387"/>
      <c r="IKD2" s="387"/>
      <c r="IKE2" s="387"/>
      <c r="IKF2" s="387"/>
      <c r="IKG2" s="387"/>
      <c r="IKH2" s="387"/>
      <c r="IKI2" s="387"/>
      <c r="IKJ2" s="387"/>
      <c r="IKK2" s="387"/>
      <c r="IKL2" s="387"/>
      <c r="IKM2" s="387"/>
      <c r="IKN2" s="387"/>
      <c r="IKO2" s="387"/>
      <c r="IKP2" s="387"/>
      <c r="IKQ2" s="387"/>
      <c r="IKR2" s="387"/>
      <c r="IKS2" s="387"/>
      <c r="IKT2" s="387"/>
      <c r="IKU2" s="387"/>
      <c r="IKV2" s="387"/>
      <c r="IKW2" s="387"/>
      <c r="IKX2" s="387"/>
      <c r="IKY2" s="387"/>
      <c r="IKZ2" s="387"/>
      <c r="ILA2" s="387"/>
      <c r="ILB2" s="387"/>
      <c r="ILC2" s="387"/>
      <c r="ILD2" s="387"/>
      <c r="ILE2" s="387"/>
      <c r="ILF2" s="387"/>
      <c r="ILG2" s="387"/>
      <c r="ILH2" s="387"/>
      <c r="ILI2" s="387"/>
      <c r="ILJ2" s="387"/>
      <c r="ILK2" s="387"/>
      <c r="ILL2" s="387"/>
      <c r="ILM2" s="387"/>
      <c r="ILN2" s="387"/>
      <c r="ILO2" s="387"/>
      <c r="ILP2" s="387"/>
      <c r="ILQ2" s="387"/>
      <c r="ILR2" s="387"/>
      <c r="ILS2" s="387"/>
      <c r="ILT2" s="387"/>
      <c r="ILU2" s="387"/>
      <c r="ILV2" s="387"/>
      <c r="ILW2" s="387"/>
      <c r="ILX2" s="387"/>
      <c r="ILY2" s="387"/>
      <c r="ILZ2" s="387"/>
      <c r="IMA2" s="387"/>
      <c r="IMB2" s="387"/>
      <c r="IMC2" s="387"/>
      <c r="IMD2" s="387"/>
      <c r="IME2" s="387"/>
      <c r="IMF2" s="387"/>
      <c r="IMG2" s="387"/>
      <c r="IMH2" s="387"/>
      <c r="IMI2" s="387"/>
      <c r="IMJ2" s="387"/>
      <c r="IMK2" s="387"/>
      <c r="IML2" s="387"/>
      <c r="IMM2" s="387"/>
      <c r="IMN2" s="387"/>
      <c r="IMO2" s="387"/>
      <c r="IMP2" s="387"/>
      <c r="IMQ2" s="387"/>
      <c r="IMR2" s="387"/>
      <c r="IMS2" s="387"/>
      <c r="IMT2" s="387"/>
      <c r="IMU2" s="387"/>
      <c r="IMV2" s="387"/>
      <c r="IMW2" s="387"/>
      <c r="IMX2" s="387"/>
      <c r="IMY2" s="387"/>
      <c r="IMZ2" s="387"/>
      <c r="INA2" s="387"/>
      <c r="INB2" s="387"/>
      <c r="INC2" s="387"/>
      <c r="IND2" s="387"/>
      <c r="INE2" s="387"/>
      <c r="INF2" s="387"/>
      <c r="ING2" s="387"/>
      <c r="INH2" s="387"/>
      <c r="INI2" s="387"/>
      <c r="INJ2" s="387"/>
      <c r="INK2" s="387"/>
      <c r="INL2" s="387"/>
      <c r="INM2" s="387"/>
      <c r="INN2" s="387"/>
      <c r="INO2" s="387"/>
      <c r="INP2" s="387"/>
      <c r="INQ2" s="387"/>
      <c r="INR2" s="387"/>
      <c r="INS2" s="387"/>
      <c r="INT2" s="387"/>
      <c r="INU2" s="387"/>
      <c r="INV2" s="387"/>
      <c r="INW2" s="387"/>
      <c r="INX2" s="387"/>
      <c r="INY2" s="387"/>
      <c r="INZ2" s="387"/>
      <c r="IOA2" s="387"/>
      <c r="IOB2" s="387"/>
      <c r="IOC2" s="387"/>
      <c r="IOD2" s="387"/>
      <c r="IOE2" s="387"/>
      <c r="IOF2" s="387"/>
      <c r="IOG2" s="387"/>
      <c r="IOH2" s="387"/>
      <c r="IOI2" s="387"/>
      <c r="IOJ2" s="387"/>
      <c r="IOK2" s="387"/>
      <c r="IOL2" s="387"/>
      <c r="IOM2" s="387"/>
      <c r="ION2" s="387"/>
      <c r="IOO2" s="387"/>
      <c r="IOP2" s="387"/>
      <c r="IOQ2" s="387"/>
      <c r="IOR2" s="387"/>
      <c r="IOS2" s="387"/>
      <c r="IOT2" s="387"/>
      <c r="IOU2" s="387"/>
      <c r="IOV2" s="387"/>
      <c r="IOW2" s="387"/>
      <c r="IOX2" s="387"/>
      <c r="IOY2" s="387"/>
      <c r="IOZ2" s="387"/>
      <c r="IPA2" s="387"/>
      <c r="IPB2" s="387"/>
      <c r="IPC2" s="387"/>
      <c r="IPD2" s="387"/>
      <c r="IPE2" s="387"/>
      <c r="IPF2" s="387"/>
      <c r="IPG2" s="387"/>
      <c r="IPH2" s="387"/>
      <c r="IPI2" s="387"/>
      <c r="IPJ2" s="387"/>
      <c r="IPK2" s="387"/>
      <c r="IPL2" s="387"/>
      <c r="IPM2" s="387"/>
      <c r="IPN2" s="387"/>
      <c r="IPO2" s="387"/>
      <c r="IPP2" s="387"/>
      <c r="IPQ2" s="387"/>
      <c r="IPR2" s="387"/>
      <c r="IPS2" s="387"/>
      <c r="IPT2" s="387"/>
      <c r="IPU2" s="387"/>
      <c r="IPV2" s="387"/>
      <c r="IPW2" s="387"/>
      <c r="IPX2" s="387"/>
      <c r="IPY2" s="387"/>
      <c r="IPZ2" s="387"/>
      <c r="IQA2" s="387"/>
      <c r="IQB2" s="387"/>
      <c r="IQC2" s="387"/>
      <c r="IQD2" s="387"/>
      <c r="IQE2" s="387"/>
      <c r="IQF2" s="387"/>
      <c r="IQG2" s="387"/>
      <c r="IQH2" s="387"/>
      <c r="IQI2" s="387"/>
      <c r="IQJ2" s="387"/>
      <c r="IQK2" s="387"/>
      <c r="IQL2" s="387"/>
      <c r="IQM2" s="387"/>
      <c r="IQN2" s="387"/>
      <c r="IQO2" s="387"/>
      <c r="IQP2" s="387"/>
      <c r="IQQ2" s="387"/>
      <c r="IQR2" s="387"/>
      <c r="IQS2" s="387"/>
      <c r="IQT2" s="387"/>
      <c r="IQU2" s="387"/>
      <c r="IQV2" s="387"/>
      <c r="IQW2" s="387"/>
      <c r="IQX2" s="387"/>
      <c r="IQY2" s="387"/>
      <c r="IQZ2" s="387"/>
      <c r="IRA2" s="387"/>
      <c r="IRB2" s="387"/>
      <c r="IRC2" s="387"/>
      <c r="IRD2" s="387"/>
      <c r="IRE2" s="387"/>
      <c r="IRF2" s="387"/>
      <c r="IRG2" s="387"/>
      <c r="IRH2" s="387"/>
      <c r="IRI2" s="387"/>
      <c r="IRJ2" s="387"/>
      <c r="IRK2" s="387"/>
      <c r="IRL2" s="387"/>
      <c r="IRM2" s="387"/>
      <c r="IRN2" s="387"/>
      <c r="IRO2" s="387"/>
      <c r="IRP2" s="387"/>
      <c r="IRQ2" s="387"/>
      <c r="IRR2" s="387"/>
      <c r="IRS2" s="387"/>
      <c r="IRT2" s="387"/>
      <c r="IRU2" s="387"/>
      <c r="IRV2" s="387"/>
      <c r="IRW2" s="387"/>
      <c r="IRX2" s="387"/>
      <c r="IRY2" s="387"/>
      <c r="IRZ2" s="387"/>
      <c r="ISA2" s="387"/>
      <c r="ISB2" s="387"/>
      <c r="ISC2" s="387"/>
      <c r="ISD2" s="387"/>
      <c r="ISE2" s="387"/>
      <c r="ISF2" s="387"/>
      <c r="ISG2" s="387"/>
      <c r="ISH2" s="387"/>
      <c r="ISI2" s="387"/>
      <c r="ISJ2" s="387"/>
      <c r="ISK2" s="387"/>
      <c r="ISL2" s="387"/>
      <c r="ISM2" s="387"/>
      <c r="ISN2" s="387"/>
      <c r="ISO2" s="387"/>
      <c r="ISP2" s="387"/>
      <c r="ISQ2" s="387"/>
      <c r="ISR2" s="387"/>
      <c r="ISS2" s="387"/>
      <c r="IST2" s="387"/>
      <c r="ISU2" s="387"/>
      <c r="ISV2" s="387"/>
      <c r="ISW2" s="387"/>
      <c r="ISX2" s="387"/>
      <c r="ISY2" s="387"/>
      <c r="ISZ2" s="387"/>
      <c r="ITA2" s="387"/>
      <c r="ITB2" s="387"/>
      <c r="ITC2" s="387"/>
      <c r="ITD2" s="387"/>
      <c r="ITE2" s="387"/>
      <c r="ITF2" s="387"/>
      <c r="ITG2" s="387"/>
      <c r="ITH2" s="387"/>
      <c r="ITI2" s="387"/>
      <c r="ITJ2" s="387"/>
      <c r="ITK2" s="387"/>
      <c r="ITL2" s="387"/>
      <c r="ITM2" s="387"/>
      <c r="ITN2" s="387"/>
      <c r="ITO2" s="387"/>
      <c r="ITP2" s="387"/>
      <c r="ITQ2" s="387"/>
      <c r="ITR2" s="387"/>
      <c r="ITS2" s="387"/>
      <c r="ITT2" s="387"/>
      <c r="ITU2" s="387"/>
      <c r="ITV2" s="387"/>
      <c r="ITW2" s="387"/>
      <c r="ITX2" s="387"/>
      <c r="ITY2" s="387"/>
      <c r="ITZ2" s="387"/>
      <c r="IUA2" s="387"/>
      <c r="IUB2" s="387"/>
      <c r="IUC2" s="387"/>
      <c r="IUD2" s="387"/>
      <c r="IUE2" s="387"/>
      <c r="IUF2" s="387"/>
      <c r="IUG2" s="387"/>
      <c r="IUH2" s="387"/>
      <c r="IUI2" s="387"/>
      <c r="IUJ2" s="387"/>
      <c r="IUK2" s="387"/>
      <c r="IUL2" s="387"/>
      <c r="IUM2" s="387"/>
      <c r="IUN2" s="387"/>
      <c r="IUO2" s="387"/>
      <c r="IUP2" s="387"/>
      <c r="IUQ2" s="387"/>
      <c r="IUR2" s="387"/>
      <c r="IUS2" s="387"/>
      <c r="IUT2" s="387"/>
      <c r="IUU2" s="387"/>
      <c r="IUV2" s="387"/>
      <c r="IUW2" s="387"/>
      <c r="IUX2" s="387"/>
      <c r="IUY2" s="387"/>
      <c r="IUZ2" s="387"/>
      <c r="IVA2" s="387"/>
      <c r="IVB2" s="387"/>
      <c r="IVC2" s="387"/>
      <c r="IVD2" s="387"/>
      <c r="IVE2" s="387"/>
      <c r="IVF2" s="387"/>
      <c r="IVG2" s="387"/>
      <c r="IVH2" s="387"/>
      <c r="IVI2" s="387"/>
      <c r="IVJ2" s="387"/>
      <c r="IVK2" s="387"/>
      <c r="IVL2" s="387"/>
      <c r="IVM2" s="387"/>
      <c r="IVN2" s="387"/>
      <c r="IVO2" s="387"/>
      <c r="IVP2" s="387"/>
      <c r="IVQ2" s="387"/>
      <c r="IVR2" s="387"/>
      <c r="IVS2" s="387"/>
      <c r="IVT2" s="387"/>
      <c r="IVU2" s="387"/>
      <c r="IVV2" s="387"/>
      <c r="IVW2" s="387"/>
      <c r="IVX2" s="387"/>
      <c r="IVY2" s="387"/>
      <c r="IVZ2" s="387"/>
      <c r="IWA2" s="387"/>
      <c r="IWB2" s="387"/>
      <c r="IWC2" s="387"/>
      <c r="IWD2" s="387"/>
      <c r="IWE2" s="387"/>
      <c r="IWF2" s="387"/>
      <c r="IWG2" s="387"/>
      <c r="IWH2" s="387"/>
      <c r="IWI2" s="387"/>
      <c r="IWJ2" s="387"/>
      <c r="IWK2" s="387"/>
      <c r="IWL2" s="387"/>
      <c r="IWM2" s="387"/>
      <c r="IWN2" s="387"/>
      <c r="IWO2" s="387"/>
      <c r="IWP2" s="387"/>
      <c r="IWQ2" s="387"/>
      <c r="IWR2" s="387"/>
      <c r="IWS2" s="387"/>
      <c r="IWT2" s="387"/>
      <c r="IWU2" s="387"/>
      <c r="IWV2" s="387"/>
      <c r="IWW2" s="387"/>
      <c r="IWX2" s="387"/>
      <c r="IWY2" s="387"/>
      <c r="IWZ2" s="387"/>
      <c r="IXA2" s="387"/>
      <c r="IXB2" s="387"/>
      <c r="IXC2" s="387"/>
      <c r="IXD2" s="387"/>
      <c r="IXE2" s="387"/>
      <c r="IXF2" s="387"/>
      <c r="IXG2" s="387"/>
      <c r="IXH2" s="387"/>
      <c r="IXI2" s="387"/>
      <c r="IXJ2" s="387"/>
      <c r="IXK2" s="387"/>
      <c r="IXL2" s="387"/>
      <c r="IXM2" s="387"/>
      <c r="IXN2" s="387"/>
      <c r="IXO2" s="387"/>
      <c r="IXP2" s="387"/>
      <c r="IXQ2" s="387"/>
      <c r="IXR2" s="387"/>
      <c r="IXS2" s="387"/>
      <c r="IXT2" s="387"/>
      <c r="IXU2" s="387"/>
      <c r="IXV2" s="387"/>
      <c r="IXW2" s="387"/>
      <c r="IXX2" s="387"/>
      <c r="IXY2" s="387"/>
      <c r="IXZ2" s="387"/>
      <c r="IYA2" s="387"/>
      <c r="IYB2" s="387"/>
      <c r="IYC2" s="387"/>
      <c r="IYD2" s="387"/>
      <c r="IYE2" s="387"/>
      <c r="IYF2" s="387"/>
      <c r="IYG2" s="387"/>
      <c r="IYH2" s="387"/>
      <c r="IYI2" s="387"/>
      <c r="IYJ2" s="387"/>
      <c r="IYK2" s="387"/>
      <c r="IYL2" s="387"/>
      <c r="IYM2" s="387"/>
      <c r="IYN2" s="387"/>
      <c r="IYO2" s="387"/>
      <c r="IYP2" s="387"/>
      <c r="IYQ2" s="387"/>
      <c r="IYR2" s="387"/>
      <c r="IYS2" s="387"/>
      <c r="IYT2" s="387"/>
      <c r="IYU2" s="387"/>
      <c r="IYV2" s="387"/>
      <c r="IYW2" s="387"/>
      <c r="IYX2" s="387"/>
      <c r="IYY2" s="387"/>
      <c r="IYZ2" s="387"/>
      <c r="IZA2" s="387"/>
      <c r="IZB2" s="387"/>
      <c r="IZC2" s="387"/>
      <c r="IZD2" s="387"/>
      <c r="IZE2" s="387"/>
      <c r="IZF2" s="387"/>
      <c r="IZG2" s="387"/>
      <c r="IZH2" s="387"/>
      <c r="IZI2" s="387"/>
      <c r="IZJ2" s="387"/>
      <c r="IZK2" s="387"/>
      <c r="IZL2" s="387"/>
      <c r="IZM2" s="387"/>
      <c r="IZN2" s="387"/>
      <c r="IZO2" s="387"/>
      <c r="IZP2" s="387"/>
      <c r="IZQ2" s="387"/>
      <c r="IZR2" s="387"/>
      <c r="IZS2" s="387"/>
      <c r="IZT2" s="387"/>
      <c r="IZU2" s="387"/>
      <c r="IZV2" s="387"/>
      <c r="IZW2" s="387"/>
      <c r="IZX2" s="387"/>
      <c r="IZY2" s="387"/>
      <c r="IZZ2" s="387"/>
      <c r="JAA2" s="387"/>
      <c r="JAB2" s="387"/>
      <c r="JAC2" s="387"/>
      <c r="JAD2" s="387"/>
      <c r="JAE2" s="387"/>
      <c r="JAF2" s="387"/>
      <c r="JAG2" s="387"/>
      <c r="JAH2" s="387"/>
      <c r="JAI2" s="387"/>
      <c r="JAJ2" s="387"/>
      <c r="JAK2" s="387"/>
      <c r="JAL2" s="387"/>
      <c r="JAM2" s="387"/>
      <c r="JAN2" s="387"/>
      <c r="JAO2" s="387"/>
      <c r="JAP2" s="387"/>
      <c r="JAQ2" s="387"/>
      <c r="JAR2" s="387"/>
      <c r="JAS2" s="387"/>
      <c r="JAT2" s="387"/>
      <c r="JAU2" s="387"/>
      <c r="JAV2" s="387"/>
      <c r="JAW2" s="387"/>
      <c r="JAX2" s="387"/>
      <c r="JAY2" s="387"/>
      <c r="JAZ2" s="387"/>
      <c r="JBA2" s="387"/>
      <c r="JBB2" s="387"/>
      <c r="JBC2" s="387"/>
      <c r="JBD2" s="387"/>
      <c r="JBE2" s="387"/>
      <c r="JBF2" s="387"/>
      <c r="JBG2" s="387"/>
      <c r="JBH2" s="387"/>
      <c r="JBI2" s="387"/>
      <c r="JBJ2" s="387"/>
      <c r="JBK2" s="387"/>
      <c r="JBL2" s="387"/>
      <c r="JBM2" s="387"/>
      <c r="JBN2" s="387"/>
      <c r="JBO2" s="387"/>
      <c r="JBP2" s="387"/>
      <c r="JBQ2" s="387"/>
      <c r="JBR2" s="387"/>
      <c r="JBS2" s="387"/>
      <c r="JBT2" s="387"/>
      <c r="JBU2" s="387"/>
      <c r="JBV2" s="387"/>
      <c r="JBW2" s="387"/>
      <c r="JBX2" s="387"/>
      <c r="JBY2" s="387"/>
      <c r="JBZ2" s="387"/>
      <c r="JCA2" s="387"/>
      <c r="JCB2" s="387"/>
      <c r="JCC2" s="387"/>
      <c r="JCD2" s="387"/>
      <c r="JCE2" s="387"/>
      <c r="JCF2" s="387"/>
      <c r="JCG2" s="387"/>
      <c r="JCH2" s="387"/>
      <c r="JCI2" s="387"/>
      <c r="JCJ2" s="387"/>
      <c r="JCK2" s="387"/>
      <c r="JCL2" s="387"/>
      <c r="JCM2" s="387"/>
      <c r="JCN2" s="387"/>
      <c r="JCO2" s="387"/>
      <c r="JCP2" s="387"/>
      <c r="JCQ2" s="387"/>
      <c r="JCR2" s="387"/>
      <c r="JCS2" s="387"/>
      <c r="JCT2" s="387"/>
      <c r="JCU2" s="387"/>
      <c r="JCV2" s="387"/>
      <c r="JCW2" s="387"/>
      <c r="JCX2" s="387"/>
      <c r="JCY2" s="387"/>
      <c r="JCZ2" s="387"/>
      <c r="JDA2" s="387"/>
      <c r="JDB2" s="387"/>
      <c r="JDC2" s="387"/>
      <c r="JDD2" s="387"/>
      <c r="JDE2" s="387"/>
      <c r="JDF2" s="387"/>
      <c r="JDG2" s="387"/>
      <c r="JDH2" s="387"/>
      <c r="JDI2" s="387"/>
      <c r="JDJ2" s="387"/>
      <c r="JDK2" s="387"/>
      <c r="JDL2" s="387"/>
      <c r="JDM2" s="387"/>
      <c r="JDN2" s="387"/>
      <c r="JDO2" s="387"/>
      <c r="JDP2" s="387"/>
      <c r="JDQ2" s="387"/>
      <c r="JDR2" s="387"/>
      <c r="JDS2" s="387"/>
      <c r="JDT2" s="387"/>
      <c r="JDU2" s="387"/>
      <c r="JDV2" s="387"/>
      <c r="JDW2" s="387"/>
      <c r="JDX2" s="387"/>
      <c r="JDY2" s="387"/>
      <c r="JDZ2" s="387"/>
      <c r="JEA2" s="387"/>
      <c r="JEB2" s="387"/>
      <c r="JEC2" s="387"/>
      <c r="JED2" s="387"/>
      <c r="JEE2" s="387"/>
      <c r="JEF2" s="387"/>
      <c r="JEG2" s="387"/>
      <c r="JEH2" s="387"/>
      <c r="JEI2" s="387"/>
      <c r="JEJ2" s="387"/>
      <c r="JEK2" s="387"/>
      <c r="JEL2" s="387"/>
      <c r="JEM2" s="387"/>
      <c r="JEN2" s="387"/>
      <c r="JEO2" s="387"/>
      <c r="JEP2" s="387"/>
      <c r="JEQ2" s="387"/>
      <c r="JER2" s="387"/>
      <c r="JES2" s="387"/>
      <c r="JET2" s="387"/>
      <c r="JEU2" s="387"/>
      <c r="JEV2" s="387"/>
      <c r="JEW2" s="387"/>
      <c r="JEX2" s="387"/>
      <c r="JEY2" s="387"/>
      <c r="JEZ2" s="387"/>
      <c r="JFA2" s="387"/>
      <c r="JFB2" s="387"/>
      <c r="JFC2" s="387"/>
      <c r="JFD2" s="387"/>
      <c r="JFE2" s="387"/>
      <c r="JFF2" s="387"/>
      <c r="JFG2" s="387"/>
      <c r="JFH2" s="387"/>
      <c r="JFI2" s="387"/>
      <c r="JFJ2" s="387"/>
      <c r="JFK2" s="387"/>
      <c r="JFL2" s="387"/>
      <c r="JFM2" s="387"/>
      <c r="JFN2" s="387"/>
      <c r="JFO2" s="387"/>
      <c r="JFP2" s="387"/>
      <c r="JFQ2" s="387"/>
      <c r="JFR2" s="387"/>
      <c r="JFS2" s="387"/>
      <c r="JFT2" s="387"/>
      <c r="JFU2" s="387"/>
      <c r="JFV2" s="387"/>
      <c r="JFW2" s="387"/>
      <c r="JFX2" s="387"/>
      <c r="JFY2" s="387"/>
      <c r="JFZ2" s="387"/>
      <c r="JGA2" s="387"/>
      <c r="JGB2" s="387"/>
      <c r="JGC2" s="387"/>
      <c r="JGD2" s="387"/>
      <c r="JGE2" s="387"/>
      <c r="JGF2" s="387"/>
      <c r="JGG2" s="387"/>
      <c r="JGH2" s="387"/>
      <c r="JGI2" s="387"/>
      <c r="JGJ2" s="387"/>
      <c r="JGK2" s="387"/>
      <c r="JGL2" s="387"/>
      <c r="JGM2" s="387"/>
      <c r="JGN2" s="387"/>
      <c r="JGO2" s="387"/>
      <c r="JGP2" s="387"/>
      <c r="JGQ2" s="387"/>
      <c r="JGR2" s="387"/>
      <c r="JGS2" s="387"/>
      <c r="JGT2" s="387"/>
      <c r="JGU2" s="387"/>
      <c r="JGV2" s="387"/>
      <c r="JGW2" s="387"/>
      <c r="JGX2" s="387"/>
      <c r="JGY2" s="387"/>
      <c r="JGZ2" s="387"/>
      <c r="JHA2" s="387"/>
      <c r="JHB2" s="387"/>
      <c r="JHC2" s="387"/>
      <c r="JHD2" s="387"/>
      <c r="JHE2" s="387"/>
      <c r="JHF2" s="387"/>
      <c r="JHG2" s="387"/>
      <c r="JHH2" s="387"/>
      <c r="JHI2" s="387"/>
      <c r="JHJ2" s="387"/>
      <c r="JHK2" s="387"/>
      <c r="JHL2" s="387"/>
      <c r="JHM2" s="387"/>
      <c r="JHN2" s="387"/>
      <c r="JHO2" s="387"/>
      <c r="JHP2" s="387"/>
      <c r="JHQ2" s="387"/>
      <c r="JHR2" s="387"/>
      <c r="JHS2" s="387"/>
      <c r="JHT2" s="387"/>
      <c r="JHU2" s="387"/>
      <c r="JHV2" s="387"/>
      <c r="JHW2" s="387"/>
      <c r="JHX2" s="387"/>
      <c r="JHY2" s="387"/>
      <c r="JHZ2" s="387"/>
      <c r="JIA2" s="387"/>
      <c r="JIB2" s="387"/>
      <c r="JIC2" s="387"/>
      <c r="JID2" s="387"/>
      <c r="JIE2" s="387"/>
      <c r="JIF2" s="387"/>
      <c r="JIG2" s="387"/>
      <c r="JIH2" s="387"/>
      <c r="JII2" s="387"/>
      <c r="JIJ2" s="387"/>
      <c r="JIK2" s="387"/>
      <c r="JIL2" s="387"/>
      <c r="JIM2" s="387"/>
      <c r="JIN2" s="387"/>
      <c r="JIO2" s="387"/>
      <c r="JIP2" s="387"/>
      <c r="JIQ2" s="387"/>
      <c r="JIR2" s="387"/>
      <c r="JIS2" s="387"/>
      <c r="JIT2" s="387"/>
      <c r="JIU2" s="387"/>
      <c r="JIV2" s="387"/>
      <c r="JIW2" s="387"/>
      <c r="JIX2" s="387"/>
      <c r="JIY2" s="387"/>
      <c r="JIZ2" s="387"/>
      <c r="JJA2" s="387"/>
      <c r="JJB2" s="387"/>
      <c r="JJC2" s="387"/>
      <c r="JJD2" s="387"/>
      <c r="JJE2" s="387"/>
      <c r="JJF2" s="387"/>
      <c r="JJG2" s="387"/>
      <c r="JJH2" s="387"/>
      <c r="JJI2" s="387"/>
      <c r="JJJ2" s="387"/>
      <c r="JJK2" s="387"/>
      <c r="JJL2" s="387"/>
      <c r="JJM2" s="387"/>
      <c r="JJN2" s="387"/>
      <c r="JJO2" s="387"/>
      <c r="JJP2" s="387"/>
      <c r="JJQ2" s="387"/>
      <c r="JJR2" s="387"/>
      <c r="JJS2" s="387"/>
      <c r="JJT2" s="387"/>
      <c r="JJU2" s="387"/>
      <c r="JJV2" s="387"/>
      <c r="JJW2" s="387"/>
      <c r="JJX2" s="387"/>
      <c r="JJY2" s="387"/>
      <c r="JJZ2" s="387"/>
      <c r="JKA2" s="387"/>
      <c r="JKB2" s="387"/>
      <c r="JKC2" s="387"/>
      <c r="JKD2" s="387"/>
      <c r="JKE2" s="387"/>
      <c r="JKF2" s="387"/>
      <c r="JKG2" s="387"/>
      <c r="JKH2" s="387"/>
      <c r="JKI2" s="387"/>
      <c r="JKJ2" s="387"/>
      <c r="JKK2" s="387"/>
      <c r="JKL2" s="387"/>
      <c r="JKM2" s="387"/>
      <c r="JKN2" s="387"/>
      <c r="JKO2" s="387"/>
      <c r="JKP2" s="387"/>
      <c r="JKQ2" s="387"/>
      <c r="JKR2" s="387"/>
      <c r="JKS2" s="387"/>
      <c r="JKT2" s="387"/>
      <c r="JKU2" s="387"/>
      <c r="JKV2" s="387"/>
      <c r="JKW2" s="387"/>
      <c r="JKX2" s="387"/>
      <c r="JKY2" s="387"/>
      <c r="JKZ2" s="387"/>
      <c r="JLA2" s="387"/>
      <c r="JLB2" s="387"/>
      <c r="JLC2" s="387"/>
      <c r="JLD2" s="387"/>
      <c r="JLE2" s="387"/>
      <c r="JLF2" s="387"/>
      <c r="JLG2" s="387"/>
      <c r="JLH2" s="387"/>
      <c r="JLI2" s="387"/>
      <c r="JLJ2" s="387"/>
      <c r="JLK2" s="387"/>
      <c r="JLL2" s="387"/>
      <c r="JLM2" s="387"/>
      <c r="JLN2" s="387"/>
      <c r="JLO2" s="387"/>
      <c r="JLP2" s="387"/>
      <c r="JLQ2" s="387"/>
      <c r="JLR2" s="387"/>
      <c r="JLS2" s="387"/>
      <c r="JLT2" s="387"/>
      <c r="JLU2" s="387"/>
      <c r="JLV2" s="387"/>
      <c r="JLW2" s="387"/>
      <c r="JLX2" s="387"/>
      <c r="JLY2" s="387"/>
      <c r="JLZ2" s="387"/>
      <c r="JMA2" s="387"/>
      <c r="JMB2" s="387"/>
      <c r="JMC2" s="387"/>
      <c r="JMD2" s="387"/>
      <c r="JME2" s="387"/>
      <c r="JMF2" s="387"/>
      <c r="JMG2" s="387"/>
      <c r="JMH2" s="387"/>
      <c r="JMI2" s="387"/>
      <c r="JMJ2" s="387"/>
      <c r="JMK2" s="387"/>
      <c r="JML2" s="387"/>
      <c r="JMM2" s="387"/>
      <c r="JMN2" s="387"/>
      <c r="JMO2" s="387"/>
      <c r="JMP2" s="387"/>
      <c r="JMQ2" s="387"/>
      <c r="JMR2" s="387"/>
      <c r="JMS2" s="387"/>
      <c r="JMT2" s="387"/>
      <c r="JMU2" s="387"/>
      <c r="JMV2" s="387"/>
      <c r="JMW2" s="387"/>
      <c r="JMX2" s="387"/>
      <c r="JMY2" s="387"/>
      <c r="JMZ2" s="387"/>
      <c r="JNA2" s="387"/>
      <c r="JNB2" s="387"/>
      <c r="JNC2" s="387"/>
      <c r="JND2" s="387"/>
      <c r="JNE2" s="387"/>
      <c r="JNF2" s="387"/>
      <c r="JNG2" s="387"/>
      <c r="JNH2" s="387"/>
      <c r="JNI2" s="387"/>
      <c r="JNJ2" s="387"/>
      <c r="JNK2" s="387"/>
      <c r="JNL2" s="387"/>
      <c r="JNM2" s="387"/>
      <c r="JNN2" s="387"/>
      <c r="JNO2" s="387"/>
      <c r="JNP2" s="387"/>
      <c r="JNQ2" s="387"/>
      <c r="JNR2" s="387"/>
      <c r="JNS2" s="387"/>
      <c r="JNT2" s="387"/>
      <c r="JNU2" s="387"/>
      <c r="JNV2" s="387"/>
      <c r="JNW2" s="387"/>
      <c r="JNX2" s="387"/>
      <c r="JNY2" s="387"/>
      <c r="JNZ2" s="387"/>
      <c r="JOA2" s="387"/>
      <c r="JOB2" s="387"/>
      <c r="JOC2" s="387"/>
      <c r="JOD2" s="387"/>
      <c r="JOE2" s="387"/>
      <c r="JOF2" s="387"/>
      <c r="JOG2" s="387"/>
      <c r="JOH2" s="387"/>
      <c r="JOI2" s="387"/>
      <c r="JOJ2" s="387"/>
      <c r="JOK2" s="387"/>
      <c r="JOL2" s="387"/>
      <c r="JOM2" s="387"/>
      <c r="JON2" s="387"/>
      <c r="JOO2" s="387"/>
      <c r="JOP2" s="387"/>
      <c r="JOQ2" s="387"/>
      <c r="JOR2" s="387"/>
      <c r="JOS2" s="387"/>
      <c r="JOT2" s="387"/>
      <c r="JOU2" s="387"/>
      <c r="JOV2" s="387"/>
      <c r="JOW2" s="387"/>
      <c r="JOX2" s="387"/>
      <c r="JOY2" s="387"/>
      <c r="JOZ2" s="387"/>
      <c r="JPA2" s="387"/>
      <c r="JPB2" s="387"/>
      <c r="JPC2" s="387"/>
      <c r="JPD2" s="387"/>
      <c r="JPE2" s="387"/>
      <c r="JPF2" s="387"/>
      <c r="JPG2" s="387"/>
      <c r="JPH2" s="387"/>
      <c r="JPI2" s="387"/>
      <c r="JPJ2" s="387"/>
      <c r="JPK2" s="387"/>
      <c r="JPL2" s="387"/>
      <c r="JPM2" s="387"/>
      <c r="JPN2" s="387"/>
      <c r="JPO2" s="387"/>
      <c r="JPP2" s="387"/>
      <c r="JPQ2" s="387"/>
      <c r="JPR2" s="387"/>
      <c r="JPS2" s="387"/>
      <c r="JPT2" s="387"/>
      <c r="JPU2" s="387"/>
      <c r="JPV2" s="387"/>
      <c r="JPW2" s="387"/>
      <c r="JPX2" s="387"/>
      <c r="JPY2" s="387"/>
      <c r="JPZ2" s="387"/>
      <c r="JQA2" s="387"/>
      <c r="JQB2" s="387"/>
      <c r="JQC2" s="387"/>
      <c r="JQD2" s="387"/>
      <c r="JQE2" s="387"/>
      <c r="JQF2" s="387"/>
      <c r="JQG2" s="387"/>
      <c r="JQH2" s="387"/>
      <c r="JQI2" s="387"/>
      <c r="JQJ2" s="387"/>
      <c r="JQK2" s="387"/>
      <c r="JQL2" s="387"/>
      <c r="JQM2" s="387"/>
      <c r="JQN2" s="387"/>
      <c r="JQO2" s="387"/>
      <c r="JQP2" s="387"/>
      <c r="JQQ2" s="387"/>
      <c r="JQR2" s="387"/>
      <c r="JQS2" s="387"/>
      <c r="JQT2" s="387"/>
      <c r="JQU2" s="387"/>
      <c r="JQV2" s="387"/>
      <c r="JQW2" s="387"/>
      <c r="JQX2" s="387"/>
      <c r="JQY2" s="387"/>
      <c r="JQZ2" s="387"/>
      <c r="JRA2" s="387"/>
      <c r="JRB2" s="387"/>
      <c r="JRC2" s="387"/>
      <c r="JRD2" s="387"/>
      <c r="JRE2" s="387"/>
      <c r="JRF2" s="387"/>
      <c r="JRG2" s="387"/>
      <c r="JRH2" s="387"/>
      <c r="JRI2" s="387"/>
      <c r="JRJ2" s="387"/>
      <c r="JRK2" s="387"/>
      <c r="JRL2" s="387"/>
      <c r="JRM2" s="387"/>
      <c r="JRN2" s="387"/>
      <c r="JRO2" s="387"/>
      <c r="JRP2" s="387"/>
      <c r="JRQ2" s="387"/>
      <c r="JRR2" s="387"/>
      <c r="JRS2" s="387"/>
      <c r="JRT2" s="387"/>
      <c r="JRU2" s="387"/>
      <c r="JRV2" s="387"/>
      <c r="JRW2" s="387"/>
      <c r="JRX2" s="387"/>
      <c r="JRY2" s="387"/>
      <c r="JRZ2" s="387"/>
      <c r="JSA2" s="387"/>
      <c r="JSB2" s="387"/>
      <c r="JSC2" s="387"/>
      <c r="JSD2" s="387"/>
      <c r="JSE2" s="387"/>
      <c r="JSF2" s="387"/>
      <c r="JSG2" s="387"/>
      <c r="JSH2" s="387"/>
      <c r="JSI2" s="387"/>
      <c r="JSJ2" s="387"/>
      <c r="JSK2" s="387"/>
      <c r="JSL2" s="387"/>
      <c r="JSM2" s="387"/>
      <c r="JSN2" s="387"/>
      <c r="JSO2" s="387"/>
      <c r="JSP2" s="387"/>
      <c r="JSQ2" s="387"/>
      <c r="JSR2" s="387"/>
      <c r="JSS2" s="387"/>
      <c r="JST2" s="387"/>
      <c r="JSU2" s="387"/>
      <c r="JSV2" s="387"/>
      <c r="JSW2" s="387"/>
      <c r="JSX2" s="387"/>
      <c r="JSY2" s="387"/>
      <c r="JSZ2" s="387"/>
      <c r="JTA2" s="387"/>
      <c r="JTB2" s="387"/>
      <c r="JTC2" s="387"/>
      <c r="JTD2" s="387"/>
      <c r="JTE2" s="387"/>
      <c r="JTF2" s="387"/>
      <c r="JTG2" s="387"/>
      <c r="JTH2" s="387"/>
      <c r="JTI2" s="387"/>
      <c r="JTJ2" s="387"/>
      <c r="JTK2" s="387"/>
      <c r="JTL2" s="387"/>
      <c r="JTM2" s="387"/>
      <c r="JTN2" s="387"/>
      <c r="JTO2" s="387"/>
      <c r="JTP2" s="387"/>
      <c r="JTQ2" s="387"/>
      <c r="JTR2" s="387"/>
      <c r="JTS2" s="387"/>
      <c r="JTT2" s="387"/>
      <c r="JTU2" s="387"/>
      <c r="JTV2" s="387"/>
      <c r="JTW2" s="387"/>
      <c r="JTX2" s="387"/>
      <c r="JTY2" s="387"/>
      <c r="JTZ2" s="387"/>
      <c r="JUA2" s="387"/>
      <c r="JUB2" s="387"/>
      <c r="JUC2" s="387"/>
      <c r="JUD2" s="387"/>
      <c r="JUE2" s="387"/>
      <c r="JUF2" s="387"/>
      <c r="JUG2" s="387"/>
      <c r="JUH2" s="387"/>
      <c r="JUI2" s="387"/>
      <c r="JUJ2" s="387"/>
      <c r="JUK2" s="387"/>
      <c r="JUL2" s="387"/>
      <c r="JUM2" s="387"/>
      <c r="JUN2" s="387"/>
      <c r="JUO2" s="387"/>
      <c r="JUP2" s="387"/>
      <c r="JUQ2" s="387"/>
      <c r="JUR2" s="387"/>
      <c r="JUS2" s="387"/>
      <c r="JUT2" s="387"/>
      <c r="JUU2" s="387"/>
      <c r="JUV2" s="387"/>
      <c r="JUW2" s="387"/>
      <c r="JUX2" s="387"/>
      <c r="JUY2" s="387"/>
      <c r="JUZ2" s="387"/>
      <c r="JVA2" s="387"/>
      <c r="JVB2" s="387"/>
      <c r="JVC2" s="387"/>
      <c r="JVD2" s="387"/>
      <c r="JVE2" s="387"/>
      <c r="JVF2" s="387"/>
      <c r="JVG2" s="387"/>
      <c r="JVH2" s="387"/>
      <c r="JVI2" s="387"/>
      <c r="JVJ2" s="387"/>
      <c r="JVK2" s="387"/>
      <c r="JVL2" s="387"/>
      <c r="JVM2" s="387"/>
      <c r="JVN2" s="387"/>
      <c r="JVO2" s="387"/>
      <c r="JVP2" s="387"/>
      <c r="JVQ2" s="387"/>
      <c r="JVR2" s="387"/>
      <c r="JVS2" s="387"/>
      <c r="JVT2" s="387"/>
      <c r="JVU2" s="387"/>
      <c r="JVV2" s="387"/>
      <c r="JVW2" s="387"/>
      <c r="JVX2" s="387"/>
      <c r="JVY2" s="387"/>
      <c r="JVZ2" s="387"/>
      <c r="JWA2" s="387"/>
      <c r="JWB2" s="387"/>
      <c r="JWC2" s="387"/>
      <c r="JWD2" s="387"/>
      <c r="JWE2" s="387"/>
      <c r="JWF2" s="387"/>
      <c r="JWG2" s="387"/>
      <c r="JWH2" s="387"/>
      <c r="JWI2" s="387"/>
      <c r="JWJ2" s="387"/>
      <c r="JWK2" s="387"/>
      <c r="JWL2" s="387"/>
      <c r="JWM2" s="387"/>
      <c r="JWN2" s="387"/>
      <c r="JWO2" s="387"/>
      <c r="JWP2" s="387"/>
      <c r="JWQ2" s="387"/>
      <c r="JWR2" s="387"/>
      <c r="JWS2" s="387"/>
      <c r="JWT2" s="387"/>
      <c r="JWU2" s="387"/>
      <c r="JWV2" s="387"/>
      <c r="JWW2" s="387"/>
      <c r="JWX2" s="387"/>
      <c r="JWY2" s="387"/>
      <c r="JWZ2" s="387"/>
      <c r="JXA2" s="387"/>
      <c r="JXB2" s="387"/>
      <c r="JXC2" s="387"/>
      <c r="JXD2" s="387"/>
      <c r="JXE2" s="387"/>
      <c r="JXF2" s="387"/>
      <c r="JXG2" s="387"/>
      <c r="JXH2" s="387"/>
      <c r="JXI2" s="387"/>
      <c r="JXJ2" s="387"/>
      <c r="JXK2" s="387"/>
      <c r="JXL2" s="387"/>
      <c r="JXM2" s="387"/>
      <c r="JXN2" s="387"/>
      <c r="JXO2" s="387"/>
      <c r="JXP2" s="387"/>
      <c r="JXQ2" s="387"/>
      <c r="JXR2" s="387"/>
      <c r="JXS2" s="387"/>
      <c r="JXT2" s="387"/>
      <c r="JXU2" s="387"/>
      <c r="JXV2" s="387"/>
      <c r="JXW2" s="387"/>
      <c r="JXX2" s="387"/>
      <c r="JXY2" s="387"/>
      <c r="JXZ2" s="387"/>
      <c r="JYA2" s="387"/>
      <c r="JYB2" s="387"/>
      <c r="JYC2" s="387"/>
      <c r="JYD2" s="387"/>
      <c r="JYE2" s="387"/>
      <c r="JYF2" s="387"/>
      <c r="JYG2" s="387"/>
      <c r="JYH2" s="387"/>
      <c r="JYI2" s="387"/>
      <c r="JYJ2" s="387"/>
      <c r="JYK2" s="387"/>
      <c r="JYL2" s="387"/>
      <c r="JYM2" s="387"/>
      <c r="JYN2" s="387"/>
      <c r="JYO2" s="387"/>
      <c r="JYP2" s="387"/>
      <c r="JYQ2" s="387"/>
      <c r="JYR2" s="387"/>
      <c r="JYS2" s="387"/>
      <c r="JYT2" s="387"/>
      <c r="JYU2" s="387"/>
      <c r="JYV2" s="387"/>
      <c r="JYW2" s="387"/>
      <c r="JYX2" s="387"/>
      <c r="JYY2" s="387"/>
      <c r="JYZ2" s="387"/>
      <c r="JZA2" s="387"/>
      <c r="JZB2" s="387"/>
      <c r="JZC2" s="387"/>
      <c r="JZD2" s="387"/>
      <c r="JZE2" s="387"/>
      <c r="JZF2" s="387"/>
      <c r="JZG2" s="387"/>
      <c r="JZH2" s="387"/>
      <c r="JZI2" s="387"/>
      <c r="JZJ2" s="387"/>
      <c r="JZK2" s="387"/>
      <c r="JZL2" s="387"/>
      <c r="JZM2" s="387"/>
      <c r="JZN2" s="387"/>
      <c r="JZO2" s="387"/>
      <c r="JZP2" s="387"/>
      <c r="JZQ2" s="387"/>
      <c r="JZR2" s="387"/>
      <c r="JZS2" s="387"/>
      <c r="JZT2" s="387"/>
      <c r="JZU2" s="387"/>
      <c r="JZV2" s="387"/>
      <c r="JZW2" s="387"/>
      <c r="JZX2" s="387"/>
      <c r="JZY2" s="387"/>
      <c r="JZZ2" s="387"/>
      <c r="KAA2" s="387"/>
      <c r="KAB2" s="387"/>
      <c r="KAC2" s="387"/>
      <c r="KAD2" s="387"/>
      <c r="KAE2" s="387"/>
      <c r="KAF2" s="387"/>
      <c r="KAG2" s="387"/>
      <c r="KAH2" s="387"/>
      <c r="KAI2" s="387"/>
      <c r="KAJ2" s="387"/>
      <c r="KAK2" s="387"/>
      <c r="KAL2" s="387"/>
      <c r="KAM2" s="387"/>
      <c r="KAN2" s="387"/>
      <c r="KAO2" s="387"/>
      <c r="KAP2" s="387"/>
      <c r="KAQ2" s="387"/>
      <c r="KAR2" s="387"/>
      <c r="KAS2" s="387"/>
      <c r="KAT2" s="387"/>
      <c r="KAU2" s="387"/>
      <c r="KAV2" s="387"/>
      <c r="KAW2" s="387"/>
      <c r="KAX2" s="387"/>
      <c r="KAY2" s="387"/>
      <c r="KAZ2" s="387"/>
      <c r="KBA2" s="387"/>
      <c r="KBB2" s="387"/>
      <c r="KBC2" s="387"/>
      <c r="KBD2" s="387"/>
      <c r="KBE2" s="387"/>
      <c r="KBF2" s="387"/>
      <c r="KBG2" s="387"/>
      <c r="KBH2" s="387"/>
      <c r="KBI2" s="387"/>
      <c r="KBJ2" s="387"/>
      <c r="KBK2" s="387"/>
      <c r="KBL2" s="387"/>
      <c r="KBM2" s="387"/>
      <c r="KBN2" s="387"/>
      <c r="KBO2" s="387"/>
      <c r="KBP2" s="387"/>
      <c r="KBQ2" s="387"/>
      <c r="KBR2" s="387"/>
      <c r="KBS2" s="387"/>
      <c r="KBT2" s="387"/>
      <c r="KBU2" s="387"/>
      <c r="KBV2" s="387"/>
      <c r="KBW2" s="387"/>
      <c r="KBX2" s="387"/>
      <c r="KBY2" s="387"/>
      <c r="KBZ2" s="387"/>
      <c r="KCA2" s="387"/>
      <c r="KCB2" s="387"/>
      <c r="KCC2" s="387"/>
      <c r="KCD2" s="387"/>
      <c r="KCE2" s="387"/>
      <c r="KCF2" s="387"/>
      <c r="KCG2" s="387"/>
      <c r="KCH2" s="387"/>
      <c r="KCI2" s="387"/>
      <c r="KCJ2" s="387"/>
      <c r="KCK2" s="387"/>
      <c r="KCL2" s="387"/>
      <c r="KCM2" s="387"/>
      <c r="KCN2" s="387"/>
      <c r="KCO2" s="387"/>
      <c r="KCP2" s="387"/>
      <c r="KCQ2" s="387"/>
      <c r="KCR2" s="387"/>
      <c r="KCS2" s="387"/>
      <c r="KCT2" s="387"/>
      <c r="KCU2" s="387"/>
      <c r="KCV2" s="387"/>
      <c r="KCW2" s="387"/>
      <c r="KCX2" s="387"/>
      <c r="KCY2" s="387"/>
      <c r="KCZ2" s="387"/>
      <c r="KDA2" s="387"/>
      <c r="KDB2" s="387"/>
      <c r="KDC2" s="387"/>
      <c r="KDD2" s="387"/>
      <c r="KDE2" s="387"/>
      <c r="KDF2" s="387"/>
      <c r="KDG2" s="387"/>
      <c r="KDH2" s="387"/>
      <c r="KDI2" s="387"/>
      <c r="KDJ2" s="387"/>
      <c r="KDK2" s="387"/>
      <c r="KDL2" s="387"/>
      <c r="KDM2" s="387"/>
      <c r="KDN2" s="387"/>
      <c r="KDO2" s="387"/>
      <c r="KDP2" s="387"/>
      <c r="KDQ2" s="387"/>
      <c r="KDR2" s="387"/>
      <c r="KDS2" s="387"/>
      <c r="KDT2" s="387"/>
      <c r="KDU2" s="387"/>
      <c r="KDV2" s="387"/>
      <c r="KDW2" s="387"/>
      <c r="KDX2" s="387"/>
      <c r="KDY2" s="387"/>
      <c r="KDZ2" s="387"/>
      <c r="KEA2" s="387"/>
      <c r="KEB2" s="387"/>
      <c r="KEC2" s="387"/>
      <c r="KED2" s="387"/>
      <c r="KEE2" s="387"/>
      <c r="KEF2" s="387"/>
      <c r="KEG2" s="387"/>
      <c r="KEH2" s="387"/>
      <c r="KEI2" s="387"/>
      <c r="KEJ2" s="387"/>
      <c r="KEK2" s="387"/>
      <c r="KEL2" s="387"/>
      <c r="KEM2" s="387"/>
      <c r="KEN2" s="387"/>
      <c r="KEO2" s="387"/>
      <c r="KEP2" s="387"/>
      <c r="KEQ2" s="387"/>
      <c r="KER2" s="387"/>
      <c r="KES2" s="387"/>
      <c r="KET2" s="387"/>
      <c r="KEU2" s="387"/>
      <c r="KEV2" s="387"/>
      <c r="KEW2" s="387"/>
      <c r="KEX2" s="387"/>
      <c r="KEY2" s="387"/>
      <c r="KEZ2" s="387"/>
      <c r="KFA2" s="387"/>
      <c r="KFB2" s="387"/>
      <c r="KFC2" s="387"/>
      <c r="KFD2" s="387"/>
      <c r="KFE2" s="387"/>
      <c r="KFF2" s="387"/>
      <c r="KFG2" s="387"/>
      <c r="KFH2" s="387"/>
      <c r="KFI2" s="387"/>
      <c r="KFJ2" s="387"/>
      <c r="KFK2" s="387"/>
      <c r="KFL2" s="387"/>
      <c r="KFM2" s="387"/>
      <c r="KFN2" s="387"/>
      <c r="KFO2" s="387"/>
      <c r="KFP2" s="387"/>
      <c r="KFQ2" s="387"/>
      <c r="KFR2" s="387"/>
      <c r="KFS2" s="387"/>
      <c r="KFT2" s="387"/>
      <c r="KFU2" s="387"/>
      <c r="KFV2" s="387"/>
      <c r="KFW2" s="387"/>
      <c r="KFX2" s="387"/>
      <c r="KFY2" s="387"/>
      <c r="KFZ2" s="387"/>
      <c r="KGA2" s="387"/>
      <c r="KGB2" s="387"/>
      <c r="KGC2" s="387"/>
      <c r="KGD2" s="387"/>
      <c r="KGE2" s="387"/>
      <c r="KGF2" s="387"/>
      <c r="KGG2" s="387"/>
      <c r="KGH2" s="387"/>
      <c r="KGI2" s="387"/>
      <c r="KGJ2" s="387"/>
      <c r="KGK2" s="387"/>
      <c r="KGL2" s="387"/>
      <c r="KGM2" s="387"/>
      <c r="KGN2" s="387"/>
      <c r="KGO2" s="387"/>
      <c r="KGP2" s="387"/>
      <c r="KGQ2" s="387"/>
      <c r="KGR2" s="387"/>
      <c r="KGS2" s="387"/>
      <c r="KGT2" s="387"/>
      <c r="KGU2" s="387"/>
      <c r="KGV2" s="387"/>
      <c r="KGW2" s="387"/>
      <c r="KGX2" s="387"/>
      <c r="KGY2" s="387"/>
      <c r="KGZ2" s="387"/>
      <c r="KHA2" s="387"/>
      <c r="KHB2" s="387"/>
      <c r="KHC2" s="387"/>
      <c r="KHD2" s="387"/>
      <c r="KHE2" s="387"/>
      <c r="KHF2" s="387"/>
      <c r="KHG2" s="387"/>
      <c r="KHH2" s="387"/>
      <c r="KHI2" s="387"/>
      <c r="KHJ2" s="387"/>
      <c r="KHK2" s="387"/>
      <c r="KHL2" s="387"/>
      <c r="KHM2" s="387"/>
      <c r="KHN2" s="387"/>
      <c r="KHO2" s="387"/>
      <c r="KHP2" s="387"/>
      <c r="KHQ2" s="387"/>
      <c r="KHR2" s="387"/>
      <c r="KHS2" s="387"/>
      <c r="KHT2" s="387"/>
      <c r="KHU2" s="387"/>
      <c r="KHV2" s="387"/>
      <c r="KHW2" s="387"/>
      <c r="KHX2" s="387"/>
      <c r="KHY2" s="387"/>
      <c r="KHZ2" s="387"/>
      <c r="KIA2" s="387"/>
      <c r="KIB2" s="387"/>
      <c r="KIC2" s="387"/>
      <c r="KID2" s="387"/>
      <c r="KIE2" s="387"/>
      <c r="KIF2" s="387"/>
      <c r="KIG2" s="387"/>
      <c r="KIH2" s="387"/>
      <c r="KII2" s="387"/>
      <c r="KIJ2" s="387"/>
      <c r="KIK2" s="387"/>
      <c r="KIL2" s="387"/>
      <c r="KIM2" s="387"/>
      <c r="KIN2" s="387"/>
      <c r="KIO2" s="387"/>
      <c r="KIP2" s="387"/>
      <c r="KIQ2" s="387"/>
      <c r="KIR2" s="387"/>
      <c r="KIS2" s="387"/>
      <c r="KIT2" s="387"/>
      <c r="KIU2" s="387"/>
      <c r="KIV2" s="387"/>
      <c r="KIW2" s="387"/>
      <c r="KIX2" s="387"/>
      <c r="KIY2" s="387"/>
      <c r="KIZ2" s="387"/>
      <c r="KJA2" s="387"/>
      <c r="KJB2" s="387"/>
      <c r="KJC2" s="387"/>
      <c r="KJD2" s="387"/>
      <c r="KJE2" s="387"/>
      <c r="KJF2" s="387"/>
      <c r="KJG2" s="387"/>
      <c r="KJH2" s="387"/>
      <c r="KJI2" s="387"/>
      <c r="KJJ2" s="387"/>
      <c r="KJK2" s="387"/>
      <c r="KJL2" s="387"/>
      <c r="KJM2" s="387"/>
      <c r="KJN2" s="387"/>
      <c r="KJO2" s="387"/>
      <c r="KJP2" s="387"/>
      <c r="KJQ2" s="387"/>
      <c r="KJR2" s="387"/>
      <c r="KJS2" s="387"/>
      <c r="KJT2" s="387"/>
      <c r="KJU2" s="387"/>
      <c r="KJV2" s="387"/>
      <c r="KJW2" s="387"/>
      <c r="KJX2" s="387"/>
      <c r="KJY2" s="387"/>
      <c r="KJZ2" s="387"/>
      <c r="KKA2" s="387"/>
      <c r="KKB2" s="387"/>
      <c r="KKC2" s="387"/>
      <c r="KKD2" s="387"/>
      <c r="KKE2" s="387"/>
      <c r="KKF2" s="387"/>
      <c r="KKG2" s="387"/>
      <c r="KKH2" s="387"/>
      <c r="KKI2" s="387"/>
      <c r="KKJ2" s="387"/>
      <c r="KKK2" s="387"/>
      <c r="KKL2" s="387"/>
      <c r="KKM2" s="387"/>
      <c r="KKN2" s="387"/>
      <c r="KKO2" s="387"/>
      <c r="KKP2" s="387"/>
      <c r="KKQ2" s="387"/>
      <c r="KKR2" s="387"/>
      <c r="KKS2" s="387"/>
      <c r="KKT2" s="387"/>
      <c r="KKU2" s="387"/>
      <c r="KKV2" s="387"/>
      <c r="KKW2" s="387"/>
      <c r="KKX2" s="387"/>
      <c r="KKY2" s="387"/>
      <c r="KKZ2" s="387"/>
      <c r="KLA2" s="387"/>
      <c r="KLB2" s="387"/>
      <c r="KLC2" s="387"/>
      <c r="KLD2" s="387"/>
      <c r="KLE2" s="387"/>
      <c r="KLF2" s="387"/>
      <c r="KLG2" s="387"/>
      <c r="KLH2" s="387"/>
      <c r="KLI2" s="387"/>
      <c r="KLJ2" s="387"/>
      <c r="KLK2" s="387"/>
      <c r="KLL2" s="387"/>
      <c r="KLM2" s="387"/>
      <c r="KLN2" s="387"/>
      <c r="KLO2" s="387"/>
      <c r="KLP2" s="387"/>
      <c r="KLQ2" s="387"/>
      <c r="KLR2" s="387"/>
      <c r="KLS2" s="387"/>
      <c r="KLT2" s="387"/>
      <c r="KLU2" s="387"/>
      <c r="KLV2" s="387"/>
      <c r="KLW2" s="387"/>
      <c r="KLX2" s="387"/>
      <c r="KLY2" s="387"/>
      <c r="KLZ2" s="387"/>
      <c r="KMA2" s="387"/>
      <c r="KMB2" s="387"/>
      <c r="KMC2" s="387"/>
      <c r="KMD2" s="387"/>
      <c r="KME2" s="387"/>
      <c r="KMF2" s="387"/>
      <c r="KMG2" s="387"/>
      <c r="KMH2" s="387"/>
      <c r="KMI2" s="387"/>
      <c r="KMJ2" s="387"/>
      <c r="KMK2" s="387"/>
      <c r="KML2" s="387"/>
      <c r="KMM2" s="387"/>
      <c r="KMN2" s="387"/>
      <c r="KMO2" s="387"/>
      <c r="KMP2" s="387"/>
      <c r="KMQ2" s="387"/>
      <c r="KMR2" s="387"/>
      <c r="KMS2" s="387"/>
      <c r="KMT2" s="387"/>
      <c r="KMU2" s="387"/>
      <c r="KMV2" s="387"/>
      <c r="KMW2" s="387"/>
      <c r="KMX2" s="387"/>
      <c r="KMY2" s="387"/>
      <c r="KMZ2" s="387"/>
      <c r="KNA2" s="387"/>
      <c r="KNB2" s="387"/>
      <c r="KNC2" s="387"/>
      <c r="KND2" s="387"/>
      <c r="KNE2" s="387"/>
      <c r="KNF2" s="387"/>
      <c r="KNG2" s="387"/>
      <c r="KNH2" s="387"/>
      <c r="KNI2" s="387"/>
      <c r="KNJ2" s="387"/>
      <c r="KNK2" s="387"/>
      <c r="KNL2" s="387"/>
      <c r="KNM2" s="387"/>
      <c r="KNN2" s="387"/>
      <c r="KNO2" s="387"/>
      <c r="KNP2" s="387"/>
      <c r="KNQ2" s="387"/>
      <c r="KNR2" s="387"/>
      <c r="KNS2" s="387"/>
      <c r="KNT2" s="387"/>
      <c r="KNU2" s="387"/>
      <c r="KNV2" s="387"/>
      <c r="KNW2" s="387"/>
      <c r="KNX2" s="387"/>
      <c r="KNY2" s="387"/>
      <c r="KNZ2" s="387"/>
      <c r="KOA2" s="387"/>
      <c r="KOB2" s="387"/>
      <c r="KOC2" s="387"/>
      <c r="KOD2" s="387"/>
      <c r="KOE2" s="387"/>
      <c r="KOF2" s="387"/>
      <c r="KOG2" s="387"/>
      <c r="KOH2" s="387"/>
      <c r="KOI2" s="387"/>
      <c r="KOJ2" s="387"/>
      <c r="KOK2" s="387"/>
      <c r="KOL2" s="387"/>
      <c r="KOM2" s="387"/>
      <c r="KON2" s="387"/>
      <c r="KOO2" s="387"/>
      <c r="KOP2" s="387"/>
      <c r="KOQ2" s="387"/>
      <c r="KOR2" s="387"/>
      <c r="KOS2" s="387"/>
      <c r="KOT2" s="387"/>
      <c r="KOU2" s="387"/>
      <c r="KOV2" s="387"/>
      <c r="KOW2" s="387"/>
      <c r="KOX2" s="387"/>
      <c r="KOY2" s="387"/>
      <c r="KOZ2" s="387"/>
      <c r="KPA2" s="387"/>
      <c r="KPB2" s="387"/>
      <c r="KPC2" s="387"/>
      <c r="KPD2" s="387"/>
      <c r="KPE2" s="387"/>
      <c r="KPF2" s="387"/>
      <c r="KPG2" s="387"/>
      <c r="KPH2" s="387"/>
      <c r="KPI2" s="387"/>
      <c r="KPJ2" s="387"/>
      <c r="KPK2" s="387"/>
      <c r="KPL2" s="387"/>
      <c r="KPM2" s="387"/>
      <c r="KPN2" s="387"/>
      <c r="KPO2" s="387"/>
      <c r="KPP2" s="387"/>
      <c r="KPQ2" s="387"/>
      <c r="KPR2" s="387"/>
      <c r="KPS2" s="387"/>
      <c r="KPT2" s="387"/>
      <c r="KPU2" s="387"/>
      <c r="KPV2" s="387"/>
      <c r="KPW2" s="387"/>
      <c r="KPX2" s="387"/>
      <c r="KPY2" s="387"/>
      <c r="KPZ2" s="387"/>
      <c r="KQA2" s="387"/>
      <c r="KQB2" s="387"/>
      <c r="KQC2" s="387"/>
      <c r="KQD2" s="387"/>
      <c r="KQE2" s="387"/>
      <c r="KQF2" s="387"/>
      <c r="KQG2" s="387"/>
      <c r="KQH2" s="387"/>
      <c r="KQI2" s="387"/>
      <c r="KQJ2" s="387"/>
      <c r="KQK2" s="387"/>
      <c r="KQL2" s="387"/>
      <c r="KQM2" s="387"/>
      <c r="KQN2" s="387"/>
      <c r="KQO2" s="387"/>
      <c r="KQP2" s="387"/>
      <c r="KQQ2" s="387"/>
      <c r="KQR2" s="387"/>
      <c r="KQS2" s="387"/>
      <c r="KQT2" s="387"/>
      <c r="KQU2" s="387"/>
      <c r="KQV2" s="387"/>
      <c r="KQW2" s="387"/>
      <c r="KQX2" s="387"/>
      <c r="KQY2" s="387"/>
      <c r="KQZ2" s="387"/>
      <c r="KRA2" s="387"/>
      <c r="KRB2" s="387"/>
      <c r="KRC2" s="387"/>
      <c r="KRD2" s="387"/>
      <c r="KRE2" s="387"/>
      <c r="KRF2" s="387"/>
      <c r="KRG2" s="387"/>
      <c r="KRH2" s="387"/>
      <c r="KRI2" s="387"/>
      <c r="KRJ2" s="387"/>
      <c r="KRK2" s="387"/>
      <c r="KRL2" s="387"/>
      <c r="KRM2" s="387"/>
      <c r="KRN2" s="387"/>
      <c r="KRO2" s="387"/>
      <c r="KRP2" s="387"/>
      <c r="KRQ2" s="387"/>
      <c r="KRR2" s="387"/>
      <c r="KRS2" s="387"/>
      <c r="KRT2" s="387"/>
      <c r="KRU2" s="387"/>
      <c r="KRV2" s="387"/>
      <c r="KRW2" s="387"/>
      <c r="KRX2" s="387"/>
      <c r="KRY2" s="387"/>
      <c r="KRZ2" s="387"/>
      <c r="KSA2" s="387"/>
      <c r="KSB2" s="387"/>
      <c r="KSC2" s="387"/>
      <c r="KSD2" s="387"/>
      <c r="KSE2" s="387"/>
      <c r="KSF2" s="387"/>
      <c r="KSG2" s="387"/>
      <c r="KSH2" s="387"/>
      <c r="KSI2" s="387"/>
      <c r="KSJ2" s="387"/>
      <c r="KSK2" s="387"/>
      <c r="KSL2" s="387"/>
      <c r="KSM2" s="387"/>
      <c r="KSN2" s="387"/>
      <c r="KSO2" s="387"/>
      <c r="KSP2" s="387"/>
      <c r="KSQ2" s="387"/>
      <c r="KSR2" s="387"/>
      <c r="KSS2" s="387"/>
      <c r="KST2" s="387"/>
      <c r="KSU2" s="387"/>
      <c r="KSV2" s="387"/>
      <c r="KSW2" s="387"/>
      <c r="KSX2" s="387"/>
      <c r="KSY2" s="387"/>
      <c r="KSZ2" s="387"/>
      <c r="KTA2" s="387"/>
      <c r="KTB2" s="387"/>
      <c r="KTC2" s="387"/>
      <c r="KTD2" s="387"/>
      <c r="KTE2" s="387"/>
      <c r="KTF2" s="387"/>
      <c r="KTG2" s="387"/>
      <c r="KTH2" s="387"/>
      <c r="KTI2" s="387"/>
      <c r="KTJ2" s="387"/>
      <c r="KTK2" s="387"/>
      <c r="KTL2" s="387"/>
      <c r="KTM2" s="387"/>
      <c r="KTN2" s="387"/>
      <c r="KTO2" s="387"/>
      <c r="KTP2" s="387"/>
      <c r="KTQ2" s="387"/>
      <c r="KTR2" s="387"/>
      <c r="KTS2" s="387"/>
      <c r="KTT2" s="387"/>
      <c r="KTU2" s="387"/>
      <c r="KTV2" s="387"/>
      <c r="KTW2" s="387"/>
      <c r="KTX2" s="387"/>
      <c r="KTY2" s="387"/>
      <c r="KTZ2" s="387"/>
      <c r="KUA2" s="387"/>
      <c r="KUB2" s="387"/>
      <c r="KUC2" s="387"/>
      <c r="KUD2" s="387"/>
      <c r="KUE2" s="387"/>
      <c r="KUF2" s="387"/>
      <c r="KUG2" s="387"/>
      <c r="KUH2" s="387"/>
      <c r="KUI2" s="387"/>
      <c r="KUJ2" s="387"/>
      <c r="KUK2" s="387"/>
      <c r="KUL2" s="387"/>
      <c r="KUM2" s="387"/>
      <c r="KUN2" s="387"/>
      <c r="KUO2" s="387"/>
      <c r="KUP2" s="387"/>
      <c r="KUQ2" s="387"/>
      <c r="KUR2" s="387"/>
      <c r="KUS2" s="387"/>
      <c r="KUT2" s="387"/>
      <c r="KUU2" s="387"/>
      <c r="KUV2" s="387"/>
      <c r="KUW2" s="387"/>
      <c r="KUX2" s="387"/>
      <c r="KUY2" s="387"/>
      <c r="KUZ2" s="387"/>
      <c r="KVA2" s="387"/>
      <c r="KVB2" s="387"/>
      <c r="KVC2" s="387"/>
      <c r="KVD2" s="387"/>
      <c r="KVE2" s="387"/>
      <c r="KVF2" s="387"/>
      <c r="KVG2" s="387"/>
      <c r="KVH2" s="387"/>
      <c r="KVI2" s="387"/>
      <c r="KVJ2" s="387"/>
      <c r="KVK2" s="387"/>
      <c r="KVL2" s="387"/>
      <c r="KVM2" s="387"/>
      <c r="KVN2" s="387"/>
      <c r="KVO2" s="387"/>
      <c r="KVP2" s="387"/>
      <c r="KVQ2" s="387"/>
      <c r="KVR2" s="387"/>
      <c r="KVS2" s="387"/>
      <c r="KVT2" s="387"/>
      <c r="KVU2" s="387"/>
      <c r="KVV2" s="387"/>
      <c r="KVW2" s="387"/>
      <c r="KVX2" s="387"/>
      <c r="KVY2" s="387"/>
      <c r="KVZ2" s="387"/>
      <c r="KWA2" s="387"/>
      <c r="KWB2" s="387"/>
      <c r="KWC2" s="387"/>
      <c r="KWD2" s="387"/>
      <c r="KWE2" s="387"/>
      <c r="KWF2" s="387"/>
      <c r="KWG2" s="387"/>
      <c r="KWH2" s="387"/>
      <c r="KWI2" s="387"/>
      <c r="KWJ2" s="387"/>
      <c r="KWK2" s="387"/>
      <c r="KWL2" s="387"/>
      <c r="KWM2" s="387"/>
      <c r="KWN2" s="387"/>
      <c r="KWO2" s="387"/>
      <c r="KWP2" s="387"/>
      <c r="KWQ2" s="387"/>
      <c r="KWR2" s="387"/>
      <c r="KWS2" s="387"/>
      <c r="KWT2" s="387"/>
      <c r="KWU2" s="387"/>
      <c r="KWV2" s="387"/>
      <c r="KWW2" s="387"/>
      <c r="KWX2" s="387"/>
      <c r="KWY2" s="387"/>
      <c r="KWZ2" s="387"/>
      <c r="KXA2" s="387"/>
      <c r="KXB2" s="387"/>
      <c r="KXC2" s="387"/>
      <c r="KXD2" s="387"/>
      <c r="KXE2" s="387"/>
      <c r="KXF2" s="387"/>
      <c r="KXG2" s="387"/>
      <c r="KXH2" s="387"/>
      <c r="KXI2" s="387"/>
      <c r="KXJ2" s="387"/>
      <c r="KXK2" s="387"/>
      <c r="KXL2" s="387"/>
      <c r="KXM2" s="387"/>
      <c r="KXN2" s="387"/>
      <c r="KXO2" s="387"/>
      <c r="KXP2" s="387"/>
      <c r="KXQ2" s="387"/>
      <c r="KXR2" s="387"/>
      <c r="KXS2" s="387"/>
      <c r="KXT2" s="387"/>
      <c r="KXU2" s="387"/>
      <c r="KXV2" s="387"/>
      <c r="KXW2" s="387"/>
      <c r="KXX2" s="387"/>
      <c r="KXY2" s="387"/>
      <c r="KXZ2" s="387"/>
      <c r="KYA2" s="387"/>
      <c r="KYB2" s="387"/>
      <c r="KYC2" s="387"/>
      <c r="KYD2" s="387"/>
      <c r="KYE2" s="387"/>
      <c r="KYF2" s="387"/>
      <c r="KYG2" s="387"/>
      <c r="KYH2" s="387"/>
      <c r="KYI2" s="387"/>
      <c r="KYJ2" s="387"/>
      <c r="KYK2" s="387"/>
      <c r="KYL2" s="387"/>
      <c r="KYM2" s="387"/>
      <c r="KYN2" s="387"/>
      <c r="KYO2" s="387"/>
      <c r="KYP2" s="387"/>
      <c r="KYQ2" s="387"/>
      <c r="KYR2" s="387"/>
      <c r="KYS2" s="387"/>
      <c r="KYT2" s="387"/>
      <c r="KYU2" s="387"/>
      <c r="KYV2" s="387"/>
      <c r="KYW2" s="387"/>
      <c r="KYX2" s="387"/>
      <c r="KYY2" s="387"/>
      <c r="KYZ2" s="387"/>
      <c r="KZA2" s="387"/>
      <c r="KZB2" s="387"/>
      <c r="KZC2" s="387"/>
      <c r="KZD2" s="387"/>
      <c r="KZE2" s="387"/>
      <c r="KZF2" s="387"/>
      <c r="KZG2" s="387"/>
      <c r="KZH2" s="387"/>
      <c r="KZI2" s="387"/>
      <c r="KZJ2" s="387"/>
      <c r="KZK2" s="387"/>
      <c r="KZL2" s="387"/>
      <c r="KZM2" s="387"/>
      <c r="KZN2" s="387"/>
      <c r="KZO2" s="387"/>
      <c r="KZP2" s="387"/>
      <c r="KZQ2" s="387"/>
      <c r="KZR2" s="387"/>
      <c r="KZS2" s="387"/>
      <c r="KZT2" s="387"/>
      <c r="KZU2" s="387"/>
      <c r="KZV2" s="387"/>
      <c r="KZW2" s="387"/>
      <c r="KZX2" s="387"/>
      <c r="KZY2" s="387"/>
      <c r="KZZ2" s="387"/>
      <c r="LAA2" s="387"/>
      <c r="LAB2" s="387"/>
      <c r="LAC2" s="387"/>
      <c r="LAD2" s="387"/>
      <c r="LAE2" s="387"/>
      <c r="LAF2" s="387"/>
      <c r="LAG2" s="387"/>
      <c r="LAH2" s="387"/>
      <c r="LAI2" s="387"/>
      <c r="LAJ2" s="387"/>
      <c r="LAK2" s="387"/>
      <c r="LAL2" s="387"/>
      <c r="LAM2" s="387"/>
      <c r="LAN2" s="387"/>
      <c r="LAO2" s="387"/>
      <c r="LAP2" s="387"/>
      <c r="LAQ2" s="387"/>
      <c r="LAR2" s="387"/>
      <c r="LAS2" s="387"/>
      <c r="LAT2" s="387"/>
      <c r="LAU2" s="387"/>
      <c r="LAV2" s="387"/>
      <c r="LAW2" s="387"/>
      <c r="LAX2" s="387"/>
      <c r="LAY2" s="387"/>
      <c r="LAZ2" s="387"/>
      <c r="LBA2" s="387"/>
      <c r="LBB2" s="387"/>
      <c r="LBC2" s="387"/>
      <c r="LBD2" s="387"/>
      <c r="LBE2" s="387"/>
      <c r="LBF2" s="387"/>
      <c r="LBG2" s="387"/>
      <c r="LBH2" s="387"/>
      <c r="LBI2" s="387"/>
      <c r="LBJ2" s="387"/>
      <c r="LBK2" s="387"/>
      <c r="LBL2" s="387"/>
      <c r="LBM2" s="387"/>
      <c r="LBN2" s="387"/>
      <c r="LBO2" s="387"/>
      <c r="LBP2" s="387"/>
      <c r="LBQ2" s="387"/>
      <c r="LBR2" s="387"/>
      <c r="LBS2" s="387"/>
      <c r="LBT2" s="387"/>
      <c r="LBU2" s="387"/>
      <c r="LBV2" s="387"/>
      <c r="LBW2" s="387"/>
      <c r="LBX2" s="387"/>
      <c r="LBY2" s="387"/>
      <c r="LBZ2" s="387"/>
      <c r="LCA2" s="387"/>
      <c r="LCB2" s="387"/>
      <c r="LCC2" s="387"/>
      <c r="LCD2" s="387"/>
      <c r="LCE2" s="387"/>
      <c r="LCF2" s="387"/>
      <c r="LCG2" s="387"/>
      <c r="LCH2" s="387"/>
      <c r="LCI2" s="387"/>
      <c r="LCJ2" s="387"/>
      <c r="LCK2" s="387"/>
      <c r="LCL2" s="387"/>
      <c r="LCM2" s="387"/>
      <c r="LCN2" s="387"/>
      <c r="LCO2" s="387"/>
      <c r="LCP2" s="387"/>
      <c r="LCQ2" s="387"/>
      <c r="LCR2" s="387"/>
      <c r="LCS2" s="387"/>
      <c r="LCT2" s="387"/>
      <c r="LCU2" s="387"/>
      <c r="LCV2" s="387"/>
      <c r="LCW2" s="387"/>
      <c r="LCX2" s="387"/>
      <c r="LCY2" s="387"/>
      <c r="LCZ2" s="387"/>
      <c r="LDA2" s="387"/>
      <c r="LDB2" s="387"/>
      <c r="LDC2" s="387"/>
      <c r="LDD2" s="387"/>
      <c r="LDE2" s="387"/>
      <c r="LDF2" s="387"/>
      <c r="LDG2" s="387"/>
      <c r="LDH2" s="387"/>
      <c r="LDI2" s="387"/>
      <c r="LDJ2" s="387"/>
      <c r="LDK2" s="387"/>
      <c r="LDL2" s="387"/>
      <c r="LDM2" s="387"/>
      <c r="LDN2" s="387"/>
      <c r="LDO2" s="387"/>
      <c r="LDP2" s="387"/>
      <c r="LDQ2" s="387"/>
      <c r="LDR2" s="387"/>
      <c r="LDS2" s="387"/>
      <c r="LDT2" s="387"/>
      <c r="LDU2" s="387"/>
      <c r="LDV2" s="387"/>
      <c r="LDW2" s="387"/>
      <c r="LDX2" s="387"/>
      <c r="LDY2" s="387"/>
      <c r="LDZ2" s="387"/>
      <c r="LEA2" s="387"/>
      <c r="LEB2" s="387"/>
      <c r="LEC2" s="387"/>
      <c r="LED2" s="387"/>
      <c r="LEE2" s="387"/>
      <c r="LEF2" s="387"/>
      <c r="LEG2" s="387"/>
      <c r="LEH2" s="387"/>
      <c r="LEI2" s="387"/>
      <c r="LEJ2" s="387"/>
      <c r="LEK2" s="387"/>
      <c r="LEL2" s="387"/>
      <c r="LEM2" s="387"/>
      <c r="LEN2" s="387"/>
      <c r="LEO2" s="387"/>
      <c r="LEP2" s="387"/>
      <c r="LEQ2" s="387"/>
      <c r="LER2" s="387"/>
      <c r="LES2" s="387"/>
      <c r="LET2" s="387"/>
      <c r="LEU2" s="387"/>
      <c r="LEV2" s="387"/>
      <c r="LEW2" s="387"/>
      <c r="LEX2" s="387"/>
      <c r="LEY2" s="387"/>
      <c r="LEZ2" s="387"/>
      <c r="LFA2" s="387"/>
      <c r="LFB2" s="387"/>
      <c r="LFC2" s="387"/>
      <c r="LFD2" s="387"/>
      <c r="LFE2" s="387"/>
      <c r="LFF2" s="387"/>
      <c r="LFG2" s="387"/>
      <c r="LFH2" s="387"/>
      <c r="LFI2" s="387"/>
      <c r="LFJ2" s="387"/>
      <c r="LFK2" s="387"/>
      <c r="LFL2" s="387"/>
      <c r="LFM2" s="387"/>
      <c r="LFN2" s="387"/>
      <c r="LFO2" s="387"/>
      <c r="LFP2" s="387"/>
      <c r="LFQ2" s="387"/>
      <c r="LFR2" s="387"/>
      <c r="LFS2" s="387"/>
      <c r="LFT2" s="387"/>
      <c r="LFU2" s="387"/>
      <c r="LFV2" s="387"/>
      <c r="LFW2" s="387"/>
      <c r="LFX2" s="387"/>
      <c r="LFY2" s="387"/>
      <c r="LFZ2" s="387"/>
      <c r="LGA2" s="387"/>
      <c r="LGB2" s="387"/>
      <c r="LGC2" s="387"/>
      <c r="LGD2" s="387"/>
      <c r="LGE2" s="387"/>
      <c r="LGF2" s="387"/>
      <c r="LGG2" s="387"/>
      <c r="LGH2" s="387"/>
      <c r="LGI2" s="387"/>
      <c r="LGJ2" s="387"/>
      <c r="LGK2" s="387"/>
      <c r="LGL2" s="387"/>
      <c r="LGM2" s="387"/>
      <c r="LGN2" s="387"/>
      <c r="LGO2" s="387"/>
      <c r="LGP2" s="387"/>
      <c r="LGQ2" s="387"/>
      <c r="LGR2" s="387"/>
      <c r="LGS2" s="387"/>
      <c r="LGT2" s="387"/>
      <c r="LGU2" s="387"/>
      <c r="LGV2" s="387"/>
      <c r="LGW2" s="387"/>
      <c r="LGX2" s="387"/>
      <c r="LGY2" s="387"/>
      <c r="LGZ2" s="387"/>
      <c r="LHA2" s="387"/>
      <c r="LHB2" s="387"/>
      <c r="LHC2" s="387"/>
      <c r="LHD2" s="387"/>
      <c r="LHE2" s="387"/>
      <c r="LHF2" s="387"/>
      <c r="LHG2" s="387"/>
      <c r="LHH2" s="387"/>
      <c r="LHI2" s="387"/>
      <c r="LHJ2" s="387"/>
      <c r="LHK2" s="387"/>
      <c r="LHL2" s="387"/>
      <c r="LHM2" s="387"/>
      <c r="LHN2" s="387"/>
      <c r="LHO2" s="387"/>
      <c r="LHP2" s="387"/>
      <c r="LHQ2" s="387"/>
      <c r="LHR2" s="387"/>
      <c r="LHS2" s="387"/>
      <c r="LHT2" s="387"/>
      <c r="LHU2" s="387"/>
      <c r="LHV2" s="387"/>
      <c r="LHW2" s="387"/>
      <c r="LHX2" s="387"/>
      <c r="LHY2" s="387"/>
      <c r="LHZ2" s="387"/>
      <c r="LIA2" s="387"/>
      <c r="LIB2" s="387"/>
      <c r="LIC2" s="387"/>
      <c r="LID2" s="387"/>
      <c r="LIE2" s="387"/>
      <c r="LIF2" s="387"/>
      <c r="LIG2" s="387"/>
      <c r="LIH2" s="387"/>
      <c r="LII2" s="387"/>
      <c r="LIJ2" s="387"/>
      <c r="LIK2" s="387"/>
      <c r="LIL2" s="387"/>
      <c r="LIM2" s="387"/>
      <c r="LIN2" s="387"/>
      <c r="LIO2" s="387"/>
      <c r="LIP2" s="387"/>
      <c r="LIQ2" s="387"/>
      <c r="LIR2" s="387"/>
      <c r="LIS2" s="387"/>
      <c r="LIT2" s="387"/>
      <c r="LIU2" s="387"/>
      <c r="LIV2" s="387"/>
      <c r="LIW2" s="387"/>
      <c r="LIX2" s="387"/>
      <c r="LIY2" s="387"/>
      <c r="LIZ2" s="387"/>
      <c r="LJA2" s="387"/>
      <c r="LJB2" s="387"/>
      <c r="LJC2" s="387"/>
      <c r="LJD2" s="387"/>
      <c r="LJE2" s="387"/>
      <c r="LJF2" s="387"/>
      <c r="LJG2" s="387"/>
      <c r="LJH2" s="387"/>
      <c r="LJI2" s="387"/>
      <c r="LJJ2" s="387"/>
      <c r="LJK2" s="387"/>
      <c r="LJL2" s="387"/>
      <c r="LJM2" s="387"/>
      <c r="LJN2" s="387"/>
      <c r="LJO2" s="387"/>
      <c r="LJP2" s="387"/>
      <c r="LJQ2" s="387"/>
      <c r="LJR2" s="387"/>
      <c r="LJS2" s="387"/>
      <c r="LJT2" s="387"/>
      <c r="LJU2" s="387"/>
      <c r="LJV2" s="387"/>
      <c r="LJW2" s="387"/>
      <c r="LJX2" s="387"/>
      <c r="LJY2" s="387"/>
      <c r="LJZ2" s="387"/>
      <c r="LKA2" s="387"/>
      <c r="LKB2" s="387"/>
      <c r="LKC2" s="387"/>
      <c r="LKD2" s="387"/>
      <c r="LKE2" s="387"/>
      <c r="LKF2" s="387"/>
      <c r="LKG2" s="387"/>
      <c r="LKH2" s="387"/>
      <c r="LKI2" s="387"/>
      <c r="LKJ2" s="387"/>
      <c r="LKK2" s="387"/>
      <c r="LKL2" s="387"/>
      <c r="LKM2" s="387"/>
      <c r="LKN2" s="387"/>
      <c r="LKO2" s="387"/>
      <c r="LKP2" s="387"/>
      <c r="LKQ2" s="387"/>
      <c r="LKR2" s="387"/>
      <c r="LKS2" s="387"/>
      <c r="LKT2" s="387"/>
      <c r="LKU2" s="387"/>
      <c r="LKV2" s="387"/>
      <c r="LKW2" s="387"/>
      <c r="LKX2" s="387"/>
      <c r="LKY2" s="387"/>
      <c r="LKZ2" s="387"/>
      <c r="LLA2" s="387"/>
      <c r="LLB2" s="387"/>
      <c r="LLC2" s="387"/>
      <c r="LLD2" s="387"/>
      <c r="LLE2" s="387"/>
      <c r="LLF2" s="387"/>
      <c r="LLG2" s="387"/>
      <c r="LLH2" s="387"/>
      <c r="LLI2" s="387"/>
      <c r="LLJ2" s="387"/>
      <c r="LLK2" s="387"/>
      <c r="LLL2" s="387"/>
      <c r="LLM2" s="387"/>
      <c r="LLN2" s="387"/>
      <c r="LLO2" s="387"/>
      <c r="LLP2" s="387"/>
      <c r="LLQ2" s="387"/>
      <c r="LLR2" s="387"/>
      <c r="LLS2" s="387"/>
      <c r="LLT2" s="387"/>
      <c r="LLU2" s="387"/>
      <c r="LLV2" s="387"/>
      <c r="LLW2" s="387"/>
      <c r="LLX2" s="387"/>
      <c r="LLY2" s="387"/>
      <c r="LLZ2" s="387"/>
      <c r="LMA2" s="387"/>
      <c r="LMB2" s="387"/>
      <c r="LMC2" s="387"/>
      <c r="LMD2" s="387"/>
      <c r="LME2" s="387"/>
      <c r="LMF2" s="387"/>
      <c r="LMG2" s="387"/>
      <c r="LMH2" s="387"/>
      <c r="LMI2" s="387"/>
      <c r="LMJ2" s="387"/>
      <c r="LMK2" s="387"/>
      <c r="LML2" s="387"/>
      <c r="LMM2" s="387"/>
      <c r="LMN2" s="387"/>
      <c r="LMO2" s="387"/>
      <c r="LMP2" s="387"/>
      <c r="LMQ2" s="387"/>
      <c r="LMR2" s="387"/>
      <c r="LMS2" s="387"/>
      <c r="LMT2" s="387"/>
      <c r="LMU2" s="387"/>
      <c r="LMV2" s="387"/>
      <c r="LMW2" s="387"/>
      <c r="LMX2" s="387"/>
      <c r="LMY2" s="387"/>
      <c r="LMZ2" s="387"/>
      <c r="LNA2" s="387"/>
      <c r="LNB2" s="387"/>
      <c r="LNC2" s="387"/>
      <c r="LND2" s="387"/>
      <c r="LNE2" s="387"/>
      <c r="LNF2" s="387"/>
      <c r="LNG2" s="387"/>
      <c r="LNH2" s="387"/>
      <c r="LNI2" s="387"/>
      <c r="LNJ2" s="387"/>
      <c r="LNK2" s="387"/>
      <c r="LNL2" s="387"/>
      <c r="LNM2" s="387"/>
      <c r="LNN2" s="387"/>
      <c r="LNO2" s="387"/>
      <c r="LNP2" s="387"/>
      <c r="LNQ2" s="387"/>
      <c r="LNR2" s="387"/>
      <c r="LNS2" s="387"/>
      <c r="LNT2" s="387"/>
      <c r="LNU2" s="387"/>
      <c r="LNV2" s="387"/>
      <c r="LNW2" s="387"/>
      <c r="LNX2" s="387"/>
      <c r="LNY2" s="387"/>
      <c r="LNZ2" s="387"/>
      <c r="LOA2" s="387"/>
      <c r="LOB2" s="387"/>
      <c r="LOC2" s="387"/>
      <c r="LOD2" s="387"/>
      <c r="LOE2" s="387"/>
      <c r="LOF2" s="387"/>
      <c r="LOG2" s="387"/>
      <c r="LOH2" s="387"/>
      <c r="LOI2" s="387"/>
      <c r="LOJ2" s="387"/>
      <c r="LOK2" s="387"/>
      <c r="LOL2" s="387"/>
      <c r="LOM2" s="387"/>
      <c r="LON2" s="387"/>
      <c r="LOO2" s="387"/>
      <c r="LOP2" s="387"/>
      <c r="LOQ2" s="387"/>
      <c r="LOR2" s="387"/>
      <c r="LOS2" s="387"/>
      <c r="LOT2" s="387"/>
      <c r="LOU2" s="387"/>
      <c r="LOV2" s="387"/>
      <c r="LOW2" s="387"/>
      <c r="LOX2" s="387"/>
      <c r="LOY2" s="387"/>
      <c r="LOZ2" s="387"/>
      <c r="LPA2" s="387"/>
      <c r="LPB2" s="387"/>
      <c r="LPC2" s="387"/>
      <c r="LPD2" s="387"/>
      <c r="LPE2" s="387"/>
      <c r="LPF2" s="387"/>
      <c r="LPG2" s="387"/>
      <c r="LPH2" s="387"/>
      <c r="LPI2" s="387"/>
      <c r="LPJ2" s="387"/>
      <c r="LPK2" s="387"/>
      <c r="LPL2" s="387"/>
      <c r="LPM2" s="387"/>
      <c r="LPN2" s="387"/>
      <c r="LPO2" s="387"/>
      <c r="LPP2" s="387"/>
      <c r="LPQ2" s="387"/>
      <c r="LPR2" s="387"/>
      <c r="LPS2" s="387"/>
      <c r="LPT2" s="387"/>
      <c r="LPU2" s="387"/>
      <c r="LPV2" s="387"/>
      <c r="LPW2" s="387"/>
      <c r="LPX2" s="387"/>
      <c r="LPY2" s="387"/>
      <c r="LPZ2" s="387"/>
      <c r="LQA2" s="387"/>
      <c r="LQB2" s="387"/>
      <c r="LQC2" s="387"/>
      <c r="LQD2" s="387"/>
      <c r="LQE2" s="387"/>
      <c r="LQF2" s="387"/>
      <c r="LQG2" s="387"/>
      <c r="LQH2" s="387"/>
      <c r="LQI2" s="387"/>
      <c r="LQJ2" s="387"/>
      <c r="LQK2" s="387"/>
      <c r="LQL2" s="387"/>
      <c r="LQM2" s="387"/>
      <c r="LQN2" s="387"/>
      <c r="LQO2" s="387"/>
      <c r="LQP2" s="387"/>
      <c r="LQQ2" s="387"/>
      <c r="LQR2" s="387"/>
      <c r="LQS2" s="387"/>
      <c r="LQT2" s="387"/>
      <c r="LQU2" s="387"/>
      <c r="LQV2" s="387"/>
      <c r="LQW2" s="387"/>
      <c r="LQX2" s="387"/>
      <c r="LQY2" s="387"/>
      <c r="LQZ2" s="387"/>
      <c r="LRA2" s="387"/>
      <c r="LRB2" s="387"/>
      <c r="LRC2" s="387"/>
      <c r="LRD2" s="387"/>
      <c r="LRE2" s="387"/>
      <c r="LRF2" s="387"/>
      <c r="LRG2" s="387"/>
      <c r="LRH2" s="387"/>
      <c r="LRI2" s="387"/>
      <c r="LRJ2" s="387"/>
      <c r="LRK2" s="387"/>
      <c r="LRL2" s="387"/>
      <c r="LRM2" s="387"/>
      <c r="LRN2" s="387"/>
      <c r="LRO2" s="387"/>
      <c r="LRP2" s="387"/>
      <c r="LRQ2" s="387"/>
      <c r="LRR2" s="387"/>
      <c r="LRS2" s="387"/>
      <c r="LRT2" s="387"/>
      <c r="LRU2" s="387"/>
      <c r="LRV2" s="387"/>
      <c r="LRW2" s="387"/>
      <c r="LRX2" s="387"/>
      <c r="LRY2" s="387"/>
      <c r="LRZ2" s="387"/>
      <c r="LSA2" s="387"/>
      <c r="LSB2" s="387"/>
      <c r="LSC2" s="387"/>
      <c r="LSD2" s="387"/>
      <c r="LSE2" s="387"/>
      <c r="LSF2" s="387"/>
      <c r="LSG2" s="387"/>
      <c r="LSH2" s="387"/>
      <c r="LSI2" s="387"/>
      <c r="LSJ2" s="387"/>
      <c r="LSK2" s="387"/>
      <c r="LSL2" s="387"/>
      <c r="LSM2" s="387"/>
      <c r="LSN2" s="387"/>
      <c r="LSO2" s="387"/>
      <c r="LSP2" s="387"/>
      <c r="LSQ2" s="387"/>
      <c r="LSR2" s="387"/>
      <c r="LSS2" s="387"/>
      <c r="LST2" s="387"/>
      <c r="LSU2" s="387"/>
      <c r="LSV2" s="387"/>
      <c r="LSW2" s="387"/>
      <c r="LSX2" s="387"/>
      <c r="LSY2" s="387"/>
      <c r="LSZ2" s="387"/>
      <c r="LTA2" s="387"/>
      <c r="LTB2" s="387"/>
      <c r="LTC2" s="387"/>
      <c r="LTD2" s="387"/>
      <c r="LTE2" s="387"/>
      <c r="LTF2" s="387"/>
      <c r="LTG2" s="387"/>
      <c r="LTH2" s="387"/>
      <c r="LTI2" s="387"/>
      <c r="LTJ2" s="387"/>
      <c r="LTK2" s="387"/>
      <c r="LTL2" s="387"/>
      <c r="LTM2" s="387"/>
      <c r="LTN2" s="387"/>
      <c r="LTO2" s="387"/>
      <c r="LTP2" s="387"/>
      <c r="LTQ2" s="387"/>
      <c r="LTR2" s="387"/>
      <c r="LTS2" s="387"/>
      <c r="LTT2" s="387"/>
      <c r="LTU2" s="387"/>
      <c r="LTV2" s="387"/>
      <c r="LTW2" s="387"/>
      <c r="LTX2" s="387"/>
      <c r="LTY2" s="387"/>
      <c r="LTZ2" s="387"/>
      <c r="LUA2" s="387"/>
      <c r="LUB2" s="387"/>
      <c r="LUC2" s="387"/>
      <c r="LUD2" s="387"/>
      <c r="LUE2" s="387"/>
      <c r="LUF2" s="387"/>
      <c r="LUG2" s="387"/>
      <c r="LUH2" s="387"/>
      <c r="LUI2" s="387"/>
      <c r="LUJ2" s="387"/>
      <c r="LUK2" s="387"/>
      <c r="LUL2" s="387"/>
      <c r="LUM2" s="387"/>
      <c r="LUN2" s="387"/>
      <c r="LUO2" s="387"/>
      <c r="LUP2" s="387"/>
      <c r="LUQ2" s="387"/>
      <c r="LUR2" s="387"/>
      <c r="LUS2" s="387"/>
      <c r="LUT2" s="387"/>
      <c r="LUU2" s="387"/>
      <c r="LUV2" s="387"/>
      <c r="LUW2" s="387"/>
      <c r="LUX2" s="387"/>
      <c r="LUY2" s="387"/>
      <c r="LUZ2" s="387"/>
      <c r="LVA2" s="387"/>
      <c r="LVB2" s="387"/>
      <c r="LVC2" s="387"/>
      <c r="LVD2" s="387"/>
      <c r="LVE2" s="387"/>
      <c r="LVF2" s="387"/>
      <c r="LVG2" s="387"/>
      <c r="LVH2" s="387"/>
      <c r="LVI2" s="387"/>
      <c r="LVJ2" s="387"/>
      <c r="LVK2" s="387"/>
      <c r="LVL2" s="387"/>
      <c r="LVM2" s="387"/>
      <c r="LVN2" s="387"/>
      <c r="LVO2" s="387"/>
      <c r="LVP2" s="387"/>
      <c r="LVQ2" s="387"/>
      <c r="LVR2" s="387"/>
      <c r="LVS2" s="387"/>
      <c r="LVT2" s="387"/>
      <c r="LVU2" s="387"/>
      <c r="LVV2" s="387"/>
      <c r="LVW2" s="387"/>
      <c r="LVX2" s="387"/>
      <c r="LVY2" s="387"/>
      <c r="LVZ2" s="387"/>
      <c r="LWA2" s="387"/>
      <c r="LWB2" s="387"/>
      <c r="LWC2" s="387"/>
      <c r="LWD2" s="387"/>
      <c r="LWE2" s="387"/>
      <c r="LWF2" s="387"/>
      <c r="LWG2" s="387"/>
      <c r="LWH2" s="387"/>
      <c r="LWI2" s="387"/>
      <c r="LWJ2" s="387"/>
      <c r="LWK2" s="387"/>
      <c r="LWL2" s="387"/>
      <c r="LWM2" s="387"/>
      <c r="LWN2" s="387"/>
      <c r="LWO2" s="387"/>
      <c r="LWP2" s="387"/>
      <c r="LWQ2" s="387"/>
      <c r="LWR2" s="387"/>
      <c r="LWS2" s="387"/>
      <c r="LWT2" s="387"/>
      <c r="LWU2" s="387"/>
      <c r="LWV2" s="387"/>
      <c r="LWW2" s="387"/>
      <c r="LWX2" s="387"/>
      <c r="LWY2" s="387"/>
      <c r="LWZ2" s="387"/>
      <c r="LXA2" s="387"/>
      <c r="LXB2" s="387"/>
      <c r="LXC2" s="387"/>
      <c r="LXD2" s="387"/>
      <c r="LXE2" s="387"/>
      <c r="LXF2" s="387"/>
      <c r="LXG2" s="387"/>
      <c r="LXH2" s="387"/>
      <c r="LXI2" s="387"/>
      <c r="LXJ2" s="387"/>
      <c r="LXK2" s="387"/>
      <c r="LXL2" s="387"/>
      <c r="LXM2" s="387"/>
      <c r="LXN2" s="387"/>
      <c r="LXO2" s="387"/>
      <c r="LXP2" s="387"/>
      <c r="LXQ2" s="387"/>
      <c r="LXR2" s="387"/>
      <c r="LXS2" s="387"/>
      <c r="LXT2" s="387"/>
      <c r="LXU2" s="387"/>
      <c r="LXV2" s="387"/>
      <c r="LXW2" s="387"/>
      <c r="LXX2" s="387"/>
      <c r="LXY2" s="387"/>
      <c r="LXZ2" s="387"/>
      <c r="LYA2" s="387"/>
      <c r="LYB2" s="387"/>
      <c r="LYC2" s="387"/>
      <c r="LYD2" s="387"/>
      <c r="LYE2" s="387"/>
      <c r="LYF2" s="387"/>
      <c r="LYG2" s="387"/>
      <c r="LYH2" s="387"/>
      <c r="LYI2" s="387"/>
      <c r="LYJ2" s="387"/>
      <c r="LYK2" s="387"/>
      <c r="LYL2" s="387"/>
      <c r="LYM2" s="387"/>
      <c r="LYN2" s="387"/>
      <c r="LYO2" s="387"/>
      <c r="LYP2" s="387"/>
      <c r="LYQ2" s="387"/>
      <c r="LYR2" s="387"/>
      <c r="LYS2" s="387"/>
      <c r="LYT2" s="387"/>
      <c r="LYU2" s="387"/>
      <c r="LYV2" s="387"/>
      <c r="LYW2" s="387"/>
      <c r="LYX2" s="387"/>
      <c r="LYY2" s="387"/>
      <c r="LYZ2" s="387"/>
      <c r="LZA2" s="387"/>
      <c r="LZB2" s="387"/>
      <c r="LZC2" s="387"/>
      <c r="LZD2" s="387"/>
      <c r="LZE2" s="387"/>
      <c r="LZF2" s="387"/>
      <c r="LZG2" s="387"/>
      <c r="LZH2" s="387"/>
      <c r="LZI2" s="387"/>
      <c r="LZJ2" s="387"/>
      <c r="LZK2" s="387"/>
      <c r="LZL2" s="387"/>
      <c r="LZM2" s="387"/>
      <c r="LZN2" s="387"/>
      <c r="LZO2" s="387"/>
      <c r="LZP2" s="387"/>
      <c r="LZQ2" s="387"/>
      <c r="LZR2" s="387"/>
      <c r="LZS2" s="387"/>
      <c r="LZT2" s="387"/>
      <c r="LZU2" s="387"/>
      <c r="LZV2" s="387"/>
      <c r="LZW2" s="387"/>
      <c r="LZX2" s="387"/>
      <c r="LZY2" s="387"/>
      <c r="LZZ2" s="387"/>
      <c r="MAA2" s="387"/>
      <c r="MAB2" s="387"/>
      <c r="MAC2" s="387"/>
      <c r="MAD2" s="387"/>
      <c r="MAE2" s="387"/>
      <c r="MAF2" s="387"/>
      <c r="MAG2" s="387"/>
      <c r="MAH2" s="387"/>
      <c r="MAI2" s="387"/>
      <c r="MAJ2" s="387"/>
      <c r="MAK2" s="387"/>
      <c r="MAL2" s="387"/>
      <c r="MAM2" s="387"/>
      <c r="MAN2" s="387"/>
      <c r="MAO2" s="387"/>
      <c r="MAP2" s="387"/>
      <c r="MAQ2" s="387"/>
      <c r="MAR2" s="387"/>
      <c r="MAS2" s="387"/>
      <c r="MAT2" s="387"/>
      <c r="MAU2" s="387"/>
      <c r="MAV2" s="387"/>
      <c r="MAW2" s="387"/>
      <c r="MAX2" s="387"/>
      <c r="MAY2" s="387"/>
      <c r="MAZ2" s="387"/>
      <c r="MBA2" s="387"/>
      <c r="MBB2" s="387"/>
      <c r="MBC2" s="387"/>
      <c r="MBD2" s="387"/>
      <c r="MBE2" s="387"/>
      <c r="MBF2" s="387"/>
      <c r="MBG2" s="387"/>
      <c r="MBH2" s="387"/>
      <c r="MBI2" s="387"/>
      <c r="MBJ2" s="387"/>
      <c r="MBK2" s="387"/>
      <c r="MBL2" s="387"/>
      <c r="MBM2" s="387"/>
      <c r="MBN2" s="387"/>
      <c r="MBO2" s="387"/>
      <c r="MBP2" s="387"/>
      <c r="MBQ2" s="387"/>
      <c r="MBR2" s="387"/>
      <c r="MBS2" s="387"/>
      <c r="MBT2" s="387"/>
      <c r="MBU2" s="387"/>
      <c r="MBV2" s="387"/>
      <c r="MBW2" s="387"/>
      <c r="MBX2" s="387"/>
      <c r="MBY2" s="387"/>
      <c r="MBZ2" s="387"/>
      <c r="MCA2" s="387"/>
      <c r="MCB2" s="387"/>
      <c r="MCC2" s="387"/>
      <c r="MCD2" s="387"/>
      <c r="MCE2" s="387"/>
      <c r="MCF2" s="387"/>
      <c r="MCG2" s="387"/>
      <c r="MCH2" s="387"/>
      <c r="MCI2" s="387"/>
      <c r="MCJ2" s="387"/>
      <c r="MCK2" s="387"/>
      <c r="MCL2" s="387"/>
      <c r="MCM2" s="387"/>
      <c r="MCN2" s="387"/>
      <c r="MCO2" s="387"/>
      <c r="MCP2" s="387"/>
      <c r="MCQ2" s="387"/>
      <c r="MCR2" s="387"/>
      <c r="MCS2" s="387"/>
      <c r="MCT2" s="387"/>
      <c r="MCU2" s="387"/>
      <c r="MCV2" s="387"/>
      <c r="MCW2" s="387"/>
      <c r="MCX2" s="387"/>
      <c r="MCY2" s="387"/>
      <c r="MCZ2" s="387"/>
      <c r="MDA2" s="387"/>
      <c r="MDB2" s="387"/>
      <c r="MDC2" s="387"/>
      <c r="MDD2" s="387"/>
      <c r="MDE2" s="387"/>
      <c r="MDF2" s="387"/>
      <c r="MDG2" s="387"/>
      <c r="MDH2" s="387"/>
      <c r="MDI2" s="387"/>
      <c r="MDJ2" s="387"/>
      <c r="MDK2" s="387"/>
      <c r="MDL2" s="387"/>
      <c r="MDM2" s="387"/>
      <c r="MDN2" s="387"/>
      <c r="MDO2" s="387"/>
      <c r="MDP2" s="387"/>
      <c r="MDQ2" s="387"/>
      <c r="MDR2" s="387"/>
      <c r="MDS2" s="387"/>
      <c r="MDT2" s="387"/>
      <c r="MDU2" s="387"/>
      <c r="MDV2" s="387"/>
      <c r="MDW2" s="387"/>
      <c r="MDX2" s="387"/>
      <c r="MDY2" s="387"/>
      <c r="MDZ2" s="387"/>
      <c r="MEA2" s="387"/>
      <c r="MEB2" s="387"/>
      <c r="MEC2" s="387"/>
      <c r="MED2" s="387"/>
      <c r="MEE2" s="387"/>
      <c r="MEF2" s="387"/>
      <c r="MEG2" s="387"/>
      <c r="MEH2" s="387"/>
      <c r="MEI2" s="387"/>
      <c r="MEJ2" s="387"/>
      <c r="MEK2" s="387"/>
      <c r="MEL2" s="387"/>
      <c r="MEM2" s="387"/>
      <c r="MEN2" s="387"/>
      <c r="MEO2" s="387"/>
      <c r="MEP2" s="387"/>
      <c r="MEQ2" s="387"/>
      <c r="MER2" s="387"/>
      <c r="MES2" s="387"/>
      <c r="MET2" s="387"/>
      <c r="MEU2" s="387"/>
      <c r="MEV2" s="387"/>
      <c r="MEW2" s="387"/>
      <c r="MEX2" s="387"/>
      <c r="MEY2" s="387"/>
      <c r="MEZ2" s="387"/>
      <c r="MFA2" s="387"/>
      <c r="MFB2" s="387"/>
      <c r="MFC2" s="387"/>
      <c r="MFD2" s="387"/>
      <c r="MFE2" s="387"/>
      <c r="MFF2" s="387"/>
      <c r="MFG2" s="387"/>
      <c r="MFH2" s="387"/>
      <c r="MFI2" s="387"/>
      <c r="MFJ2" s="387"/>
      <c r="MFK2" s="387"/>
      <c r="MFL2" s="387"/>
      <c r="MFM2" s="387"/>
      <c r="MFN2" s="387"/>
      <c r="MFO2" s="387"/>
      <c r="MFP2" s="387"/>
      <c r="MFQ2" s="387"/>
      <c r="MFR2" s="387"/>
      <c r="MFS2" s="387"/>
      <c r="MFT2" s="387"/>
      <c r="MFU2" s="387"/>
      <c r="MFV2" s="387"/>
      <c r="MFW2" s="387"/>
      <c r="MFX2" s="387"/>
      <c r="MFY2" s="387"/>
      <c r="MFZ2" s="387"/>
      <c r="MGA2" s="387"/>
      <c r="MGB2" s="387"/>
      <c r="MGC2" s="387"/>
      <c r="MGD2" s="387"/>
      <c r="MGE2" s="387"/>
      <c r="MGF2" s="387"/>
      <c r="MGG2" s="387"/>
      <c r="MGH2" s="387"/>
      <c r="MGI2" s="387"/>
      <c r="MGJ2" s="387"/>
      <c r="MGK2" s="387"/>
      <c r="MGL2" s="387"/>
      <c r="MGM2" s="387"/>
      <c r="MGN2" s="387"/>
      <c r="MGO2" s="387"/>
      <c r="MGP2" s="387"/>
      <c r="MGQ2" s="387"/>
      <c r="MGR2" s="387"/>
      <c r="MGS2" s="387"/>
      <c r="MGT2" s="387"/>
      <c r="MGU2" s="387"/>
      <c r="MGV2" s="387"/>
      <c r="MGW2" s="387"/>
      <c r="MGX2" s="387"/>
      <c r="MGY2" s="387"/>
      <c r="MGZ2" s="387"/>
      <c r="MHA2" s="387"/>
      <c r="MHB2" s="387"/>
      <c r="MHC2" s="387"/>
      <c r="MHD2" s="387"/>
      <c r="MHE2" s="387"/>
      <c r="MHF2" s="387"/>
      <c r="MHG2" s="387"/>
      <c r="MHH2" s="387"/>
      <c r="MHI2" s="387"/>
      <c r="MHJ2" s="387"/>
      <c r="MHK2" s="387"/>
      <c r="MHL2" s="387"/>
      <c r="MHM2" s="387"/>
      <c r="MHN2" s="387"/>
      <c r="MHO2" s="387"/>
      <c r="MHP2" s="387"/>
      <c r="MHQ2" s="387"/>
      <c r="MHR2" s="387"/>
      <c r="MHS2" s="387"/>
      <c r="MHT2" s="387"/>
      <c r="MHU2" s="387"/>
      <c r="MHV2" s="387"/>
      <c r="MHW2" s="387"/>
      <c r="MHX2" s="387"/>
      <c r="MHY2" s="387"/>
      <c r="MHZ2" s="387"/>
      <c r="MIA2" s="387"/>
      <c r="MIB2" s="387"/>
      <c r="MIC2" s="387"/>
      <c r="MID2" s="387"/>
      <c r="MIE2" s="387"/>
      <c r="MIF2" s="387"/>
      <c r="MIG2" s="387"/>
      <c r="MIH2" s="387"/>
      <c r="MII2" s="387"/>
      <c r="MIJ2" s="387"/>
      <c r="MIK2" s="387"/>
      <c r="MIL2" s="387"/>
      <c r="MIM2" s="387"/>
      <c r="MIN2" s="387"/>
      <c r="MIO2" s="387"/>
      <c r="MIP2" s="387"/>
      <c r="MIQ2" s="387"/>
      <c r="MIR2" s="387"/>
      <c r="MIS2" s="387"/>
      <c r="MIT2" s="387"/>
      <c r="MIU2" s="387"/>
      <c r="MIV2" s="387"/>
      <c r="MIW2" s="387"/>
      <c r="MIX2" s="387"/>
      <c r="MIY2" s="387"/>
      <c r="MIZ2" s="387"/>
      <c r="MJA2" s="387"/>
      <c r="MJB2" s="387"/>
      <c r="MJC2" s="387"/>
      <c r="MJD2" s="387"/>
      <c r="MJE2" s="387"/>
      <c r="MJF2" s="387"/>
      <c r="MJG2" s="387"/>
      <c r="MJH2" s="387"/>
      <c r="MJI2" s="387"/>
      <c r="MJJ2" s="387"/>
      <c r="MJK2" s="387"/>
      <c r="MJL2" s="387"/>
      <c r="MJM2" s="387"/>
      <c r="MJN2" s="387"/>
      <c r="MJO2" s="387"/>
      <c r="MJP2" s="387"/>
      <c r="MJQ2" s="387"/>
      <c r="MJR2" s="387"/>
      <c r="MJS2" s="387"/>
      <c r="MJT2" s="387"/>
      <c r="MJU2" s="387"/>
      <c r="MJV2" s="387"/>
      <c r="MJW2" s="387"/>
      <c r="MJX2" s="387"/>
      <c r="MJY2" s="387"/>
      <c r="MJZ2" s="387"/>
      <c r="MKA2" s="387"/>
      <c r="MKB2" s="387"/>
      <c r="MKC2" s="387"/>
      <c r="MKD2" s="387"/>
      <c r="MKE2" s="387"/>
      <c r="MKF2" s="387"/>
      <c r="MKG2" s="387"/>
      <c r="MKH2" s="387"/>
      <c r="MKI2" s="387"/>
      <c r="MKJ2" s="387"/>
      <c r="MKK2" s="387"/>
      <c r="MKL2" s="387"/>
      <c r="MKM2" s="387"/>
      <c r="MKN2" s="387"/>
      <c r="MKO2" s="387"/>
      <c r="MKP2" s="387"/>
      <c r="MKQ2" s="387"/>
      <c r="MKR2" s="387"/>
      <c r="MKS2" s="387"/>
      <c r="MKT2" s="387"/>
      <c r="MKU2" s="387"/>
      <c r="MKV2" s="387"/>
      <c r="MKW2" s="387"/>
      <c r="MKX2" s="387"/>
      <c r="MKY2" s="387"/>
      <c r="MKZ2" s="387"/>
      <c r="MLA2" s="387"/>
      <c r="MLB2" s="387"/>
      <c r="MLC2" s="387"/>
      <c r="MLD2" s="387"/>
      <c r="MLE2" s="387"/>
      <c r="MLF2" s="387"/>
      <c r="MLG2" s="387"/>
      <c r="MLH2" s="387"/>
      <c r="MLI2" s="387"/>
      <c r="MLJ2" s="387"/>
      <c r="MLK2" s="387"/>
      <c r="MLL2" s="387"/>
      <c r="MLM2" s="387"/>
      <c r="MLN2" s="387"/>
      <c r="MLO2" s="387"/>
      <c r="MLP2" s="387"/>
      <c r="MLQ2" s="387"/>
      <c r="MLR2" s="387"/>
      <c r="MLS2" s="387"/>
      <c r="MLT2" s="387"/>
      <c r="MLU2" s="387"/>
      <c r="MLV2" s="387"/>
      <c r="MLW2" s="387"/>
      <c r="MLX2" s="387"/>
      <c r="MLY2" s="387"/>
      <c r="MLZ2" s="387"/>
      <c r="MMA2" s="387"/>
      <c r="MMB2" s="387"/>
      <c r="MMC2" s="387"/>
      <c r="MMD2" s="387"/>
      <c r="MME2" s="387"/>
      <c r="MMF2" s="387"/>
      <c r="MMG2" s="387"/>
      <c r="MMH2" s="387"/>
      <c r="MMI2" s="387"/>
      <c r="MMJ2" s="387"/>
      <c r="MMK2" s="387"/>
      <c r="MML2" s="387"/>
      <c r="MMM2" s="387"/>
      <c r="MMN2" s="387"/>
      <c r="MMO2" s="387"/>
      <c r="MMP2" s="387"/>
      <c r="MMQ2" s="387"/>
      <c r="MMR2" s="387"/>
      <c r="MMS2" s="387"/>
      <c r="MMT2" s="387"/>
      <c r="MMU2" s="387"/>
      <c r="MMV2" s="387"/>
      <c r="MMW2" s="387"/>
      <c r="MMX2" s="387"/>
      <c r="MMY2" s="387"/>
      <c r="MMZ2" s="387"/>
      <c r="MNA2" s="387"/>
      <c r="MNB2" s="387"/>
      <c r="MNC2" s="387"/>
      <c r="MND2" s="387"/>
      <c r="MNE2" s="387"/>
      <c r="MNF2" s="387"/>
      <c r="MNG2" s="387"/>
      <c r="MNH2" s="387"/>
      <c r="MNI2" s="387"/>
      <c r="MNJ2" s="387"/>
      <c r="MNK2" s="387"/>
      <c r="MNL2" s="387"/>
      <c r="MNM2" s="387"/>
      <c r="MNN2" s="387"/>
      <c r="MNO2" s="387"/>
      <c r="MNP2" s="387"/>
      <c r="MNQ2" s="387"/>
      <c r="MNR2" s="387"/>
      <c r="MNS2" s="387"/>
      <c r="MNT2" s="387"/>
      <c r="MNU2" s="387"/>
      <c r="MNV2" s="387"/>
      <c r="MNW2" s="387"/>
      <c r="MNX2" s="387"/>
      <c r="MNY2" s="387"/>
      <c r="MNZ2" s="387"/>
      <c r="MOA2" s="387"/>
      <c r="MOB2" s="387"/>
      <c r="MOC2" s="387"/>
      <c r="MOD2" s="387"/>
      <c r="MOE2" s="387"/>
      <c r="MOF2" s="387"/>
      <c r="MOG2" s="387"/>
      <c r="MOH2" s="387"/>
      <c r="MOI2" s="387"/>
      <c r="MOJ2" s="387"/>
      <c r="MOK2" s="387"/>
      <c r="MOL2" s="387"/>
      <c r="MOM2" s="387"/>
      <c r="MON2" s="387"/>
      <c r="MOO2" s="387"/>
      <c r="MOP2" s="387"/>
      <c r="MOQ2" s="387"/>
      <c r="MOR2" s="387"/>
      <c r="MOS2" s="387"/>
      <c r="MOT2" s="387"/>
      <c r="MOU2" s="387"/>
      <c r="MOV2" s="387"/>
      <c r="MOW2" s="387"/>
      <c r="MOX2" s="387"/>
      <c r="MOY2" s="387"/>
      <c r="MOZ2" s="387"/>
      <c r="MPA2" s="387"/>
      <c r="MPB2" s="387"/>
      <c r="MPC2" s="387"/>
      <c r="MPD2" s="387"/>
      <c r="MPE2" s="387"/>
      <c r="MPF2" s="387"/>
      <c r="MPG2" s="387"/>
      <c r="MPH2" s="387"/>
      <c r="MPI2" s="387"/>
      <c r="MPJ2" s="387"/>
      <c r="MPK2" s="387"/>
      <c r="MPL2" s="387"/>
      <c r="MPM2" s="387"/>
      <c r="MPN2" s="387"/>
      <c r="MPO2" s="387"/>
      <c r="MPP2" s="387"/>
      <c r="MPQ2" s="387"/>
      <c r="MPR2" s="387"/>
      <c r="MPS2" s="387"/>
      <c r="MPT2" s="387"/>
      <c r="MPU2" s="387"/>
      <c r="MPV2" s="387"/>
      <c r="MPW2" s="387"/>
      <c r="MPX2" s="387"/>
      <c r="MPY2" s="387"/>
      <c r="MPZ2" s="387"/>
      <c r="MQA2" s="387"/>
      <c r="MQB2" s="387"/>
      <c r="MQC2" s="387"/>
      <c r="MQD2" s="387"/>
      <c r="MQE2" s="387"/>
      <c r="MQF2" s="387"/>
      <c r="MQG2" s="387"/>
      <c r="MQH2" s="387"/>
      <c r="MQI2" s="387"/>
      <c r="MQJ2" s="387"/>
      <c r="MQK2" s="387"/>
      <c r="MQL2" s="387"/>
      <c r="MQM2" s="387"/>
      <c r="MQN2" s="387"/>
      <c r="MQO2" s="387"/>
      <c r="MQP2" s="387"/>
      <c r="MQQ2" s="387"/>
      <c r="MQR2" s="387"/>
      <c r="MQS2" s="387"/>
      <c r="MQT2" s="387"/>
      <c r="MQU2" s="387"/>
      <c r="MQV2" s="387"/>
      <c r="MQW2" s="387"/>
      <c r="MQX2" s="387"/>
      <c r="MQY2" s="387"/>
      <c r="MQZ2" s="387"/>
      <c r="MRA2" s="387"/>
      <c r="MRB2" s="387"/>
      <c r="MRC2" s="387"/>
      <c r="MRD2" s="387"/>
      <c r="MRE2" s="387"/>
      <c r="MRF2" s="387"/>
      <c r="MRG2" s="387"/>
      <c r="MRH2" s="387"/>
      <c r="MRI2" s="387"/>
      <c r="MRJ2" s="387"/>
      <c r="MRK2" s="387"/>
      <c r="MRL2" s="387"/>
      <c r="MRM2" s="387"/>
      <c r="MRN2" s="387"/>
      <c r="MRO2" s="387"/>
      <c r="MRP2" s="387"/>
      <c r="MRQ2" s="387"/>
      <c r="MRR2" s="387"/>
      <c r="MRS2" s="387"/>
      <c r="MRT2" s="387"/>
      <c r="MRU2" s="387"/>
      <c r="MRV2" s="387"/>
      <c r="MRW2" s="387"/>
      <c r="MRX2" s="387"/>
      <c r="MRY2" s="387"/>
      <c r="MRZ2" s="387"/>
      <c r="MSA2" s="387"/>
      <c r="MSB2" s="387"/>
      <c r="MSC2" s="387"/>
      <c r="MSD2" s="387"/>
      <c r="MSE2" s="387"/>
      <c r="MSF2" s="387"/>
      <c r="MSG2" s="387"/>
      <c r="MSH2" s="387"/>
      <c r="MSI2" s="387"/>
      <c r="MSJ2" s="387"/>
      <c r="MSK2" s="387"/>
      <c r="MSL2" s="387"/>
      <c r="MSM2" s="387"/>
      <c r="MSN2" s="387"/>
      <c r="MSO2" s="387"/>
      <c r="MSP2" s="387"/>
      <c r="MSQ2" s="387"/>
      <c r="MSR2" s="387"/>
      <c r="MSS2" s="387"/>
      <c r="MST2" s="387"/>
      <c r="MSU2" s="387"/>
      <c r="MSV2" s="387"/>
      <c r="MSW2" s="387"/>
      <c r="MSX2" s="387"/>
      <c r="MSY2" s="387"/>
      <c r="MSZ2" s="387"/>
      <c r="MTA2" s="387"/>
      <c r="MTB2" s="387"/>
      <c r="MTC2" s="387"/>
      <c r="MTD2" s="387"/>
      <c r="MTE2" s="387"/>
      <c r="MTF2" s="387"/>
      <c r="MTG2" s="387"/>
      <c r="MTH2" s="387"/>
      <c r="MTI2" s="387"/>
      <c r="MTJ2" s="387"/>
      <c r="MTK2" s="387"/>
      <c r="MTL2" s="387"/>
      <c r="MTM2" s="387"/>
      <c r="MTN2" s="387"/>
      <c r="MTO2" s="387"/>
      <c r="MTP2" s="387"/>
      <c r="MTQ2" s="387"/>
      <c r="MTR2" s="387"/>
      <c r="MTS2" s="387"/>
      <c r="MTT2" s="387"/>
      <c r="MTU2" s="387"/>
      <c r="MTV2" s="387"/>
      <c r="MTW2" s="387"/>
      <c r="MTX2" s="387"/>
      <c r="MTY2" s="387"/>
      <c r="MTZ2" s="387"/>
      <c r="MUA2" s="387"/>
      <c r="MUB2" s="387"/>
      <c r="MUC2" s="387"/>
      <c r="MUD2" s="387"/>
      <c r="MUE2" s="387"/>
      <c r="MUF2" s="387"/>
      <c r="MUG2" s="387"/>
      <c r="MUH2" s="387"/>
      <c r="MUI2" s="387"/>
      <c r="MUJ2" s="387"/>
      <c r="MUK2" s="387"/>
      <c r="MUL2" s="387"/>
      <c r="MUM2" s="387"/>
      <c r="MUN2" s="387"/>
      <c r="MUO2" s="387"/>
      <c r="MUP2" s="387"/>
      <c r="MUQ2" s="387"/>
      <c r="MUR2" s="387"/>
      <c r="MUS2" s="387"/>
      <c r="MUT2" s="387"/>
      <c r="MUU2" s="387"/>
      <c r="MUV2" s="387"/>
      <c r="MUW2" s="387"/>
      <c r="MUX2" s="387"/>
      <c r="MUY2" s="387"/>
      <c r="MUZ2" s="387"/>
      <c r="MVA2" s="387"/>
      <c r="MVB2" s="387"/>
      <c r="MVC2" s="387"/>
      <c r="MVD2" s="387"/>
      <c r="MVE2" s="387"/>
      <c r="MVF2" s="387"/>
      <c r="MVG2" s="387"/>
      <c r="MVH2" s="387"/>
      <c r="MVI2" s="387"/>
      <c r="MVJ2" s="387"/>
      <c r="MVK2" s="387"/>
      <c r="MVL2" s="387"/>
      <c r="MVM2" s="387"/>
      <c r="MVN2" s="387"/>
      <c r="MVO2" s="387"/>
      <c r="MVP2" s="387"/>
      <c r="MVQ2" s="387"/>
      <c r="MVR2" s="387"/>
      <c r="MVS2" s="387"/>
      <c r="MVT2" s="387"/>
      <c r="MVU2" s="387"/>
      <c r="MVV2" s="387"/>
      <c r="MVW2" s="387"/>
      <c r="MVX2" s="387"/>
      <c r="MVY2" s="387"/>
      <c r="MVZ2" s="387"/>
      <c r="MWA2" s="387"/>
      <c r="MWB2" s="387"/>
      <c r="MWC2" s="387"/>
      <c r="MWD2" s="387"/>
      <c r="MWE2" s="387"/>
      <c r="MWF2" s="387"/>
      <c r="MWG2" s="387"/>
      <c r="MWH2" s="387"/>
      <c r="MWI2" s="387"/>
      <c r="MWJ2" s="387"/>
      <c r="MWK2" s="387"/>
      <c r="MWL2" s="387"/>
      <c r="MWM2" s="387"/>
      <c r="MWN2" s="387"/>
      <c r="MWO2" s="387"/>
      <c r="MWP2" s="387"/>
      <c r="MWQ2" s="387"/>
      <c r="MWR2" s="387"/>
      <c r="MWS2" s="387"/>
      <c r="MWT2" s="387"/>
      <c r="MWU2" s="387"/>
      <c r="MWV2" s="387"/>
      <c r="MWW2" s="387"/>
      <c r="MWX2" s="387"/>
      <c r="MWY2" s="387"/>
      <c r="MWZ2" s="387"/>
      <c r="MXA2" s="387"/>
      <c r="MXB2" s="387"/>
      <c r="MXC2" s="387"/>
      <c r="MXD2" s="387"/>
      <c r="MXE2" s="387"/>
      <c r="MXF2" s="387"/>
      <c r="MXG2" s="387"/>
      <c r="MXH2" s="387"/>
      <c r="MXI2" s="387"/>
      <c r="MXJ2" s="387"/>
      <c r="MXK2" s="387"/>
      <c r="MXL2" s="387"/>
      <c r="MXM2" s="387"/>
      <c r="MXN2" s="387"/>
      <c r="MXO2" s="387"/>
      <c r="MXP2" s="387"/>
      <c r="MXQ2" s="387"/>
      <c r="MXR2" s="387"/>
      <c r="MXS2" s="387"/>
      <c r="MXT2" s="387"/>
      <c r="MXU2" s="387"/>
      <c r="MXV2" s="387"/>
      <c r="MXW2" s="387"/>
      <c r="MXX2" s="387"/>
      <c r="MXY2" s="387"/>
      <c r="MXZ2" s="387"/>
      <c r="MYA2" s="387"/>
      <c r="MYB2" s="387"/>
      <c r="MYC2" s="387"/>
      <c r="MYD2" s="387"/>
      <c r="MYE2" s="387"/>
      <c r="MYF2" s="387"/>
      <c r="MYG2" s="387"/>
      <c r="MYH2" s="387"/>
      <c r="MYI2" s="387"/>
      <c r="MYJ2" s="387"/>
      <c r="MYK2" s="387"/>
      <c r="MYL2" s="387"/>
      <c r="MYM2" s="387"/>
      <c r="MYN2" s="387"/>
      <c r="MYO2" s="387"/>
      <c r="MYP2" s="387"/>
      <c r="MYQ2" s="387"/>
      <c r="MYR2" s="387"/>
      <c r="MYS2" s="387"/>
      <c r="MYT2" s="387"/>
      <c r="MYU2" s="387"/>
      <c r="MYV2" s="387"/>
      <c r="MYW2" s="387"/>
      <c r="MYX2" s="387"/>
      <c r="MYY2" s="387"/>
      <c r="MYZ2" s="387"/>
      <c r="MZA2" s="387"/>
      <c r="MZB2" s="387"/>
      <c r="MZC2" s="387"/>
      <c r="MZD2" s="387"/>
      <c r="MZE2" s="387"/>
      <c r="MZF2" s="387"/>
      <c r="MZG2" s="387"/>
      <c r="MZH2" s="387"/>
      <c r="MZI2" s="387"/>
      <c r="MZJ2" s="387"/>
      <c r="MZK2" s="387"/>
      <c r="MZL2" s="387"/>
      <c r="MZM2" s="387"/>
      <c r="MZN2" s="387"/>
      <c r="MZO2" s="387"/>
      <c r="MZP2" s="387"/>
      <c r="MZQ2" s="387"/>
      <c r="MZR2" s="387"/>
      <c r="MZS2" s="387"/>
      <c r="MZT2" s="387"/>
      <c r="MZU2" s="387"/>
      <c r="MZV2" s="387"/>
      <c r="MZW2" s="387"/>
      <c r="MZX2" s="387"/>
      <c r="MZY2" s="387"/>
      <c r="MZZ2" s="387"/>
      <c r="NAA2" s="387"/>
      <c r="NAB2" s="387"/>
      <c r="NAC2" s="387"/>
      <c r="NAD2" s="387"/>
      <c r="NAE2" s="387"/>
      <c r="NAF2" s="387"/>
      <c r="NAG2" s="387"/>
      <c r="NAH2" s="387"/>
      <c r="NAI2" s="387"/>
      <c r="NAJ2" s="387"/>
      <c r="NAK2" s="387"/>
      <c r="NAL2" s="387"/>
      <c r="NAM2" s="387"/>
      <c r="NAN2" s="387"/>
      <c r="NAO2" s="387"/>
      <c r="NAP2" s="387"/>
      <c r="NAQ2" s="387"/>
      <c r="NAR2" s="387"/>
      <c r="NAS2" s="387"/>
      <c r="NAT2" s="387"/>
      <c r="NAU2" s="387"/>
      <c r="NAV2" s="387"/>
      <c r="NAW2" s="387"/>
      <c r="NAX2" s="387"/>
      <c r="NAY2" s="387"/>
      <c r="NAZ2" s="387"/>
      <c r="NBA2" s="387"/>
      <c r="NBB2" s="387"/>
      <c r="NBC2" s="387"/>
      <c r="NBD2" s="387"/>
      <c r="NBE2" s="387"/>
      <c r="NBF2" s="387"/>
      <c r="NBG2" s="387"/>
      <c r="NBH2" s="387"/>
      <c r="NBI2" s="387"/>
      <c r="NBJ2" s="387"/>
      <c r="NBK2" s="387"/>
      <c r="NBL2" s="387"/>
      <c r="NBM2" s="387"/>
      <c r="NBN2" s="387"/>
      <c r="NBO2" s="387"/>
      <c r="NBP2" s="387"/>
      <c r="NBQ2" s="387"/>
      <c r="NBR2" s="387"/>
      <c r="NBS2" s="387"/>
      <c r="NBT2" s="387"/>
      <c r="NBU2" s="387"/>
      <c r="NBV2" s="387"/>
      <c r="NBW2" s="387"/>
      <c r="NBX2" s="387"/>
      <c r="NBY2" s="387"/>
      <c r="NBZ2" s="387"/>
      <c r="NCA2" s="387"/>
      <c r="NCB2" s="387"/>
      <c r="NCC2" s="387"/>
      <c r="NCD2" s="387"/>
      <c r="NCE2" s="387"/>
      <c r="NCF2" s="387"/>
      <c r="NCG2" s="387"/>
      <c r="NCH2" s="387"/>
      <c r="NCI2" s="387"/>
      <c r="NCJ2" s="387"/>
      <c r="NCK2" s="387"/>
      <c r="NCL2" s="387"/>
      <c r="NCM2" s="387"/>
      <c r="NCN2" s="387"/>
      <c r="NCO2" s="387"/>
      <c r="NCP2" s="387"/>
      <c r="NCQ2" s="387"/>
      <c r="NCR2" s="387"/>
      <c r="NCS2" s="387"/>
      <c r="NCT2" s="387"/>
      <c r="NCU2" s="387"/>
      <c r="NCV2" s="387"/>
      <c r="NCW2" s="387"/>
      <c r="NCX2" s="387"/>
      <c r="NCY2" s="387"/>
      <c r="NCZ2" s="387"/>
      <c r="NDA2" s="387"/>
      <c r="NDB2" s="387"/>
      <c r="NDC2" s="387"/>
      <c r="NDD2" s="387"/>
      <c r="NDE2" s="387"/>
      <c r="NDF2" s="387"/>
      <c r="NDG2" s="387"/>
      <c r="NDH2" s="387"/>
      <c r="NDI2" s="387"/>
      <c r="NDJ2" s="387"/>
      <c r="NDK2" s="387"/>
      <c r="NDL2" s="387"/>
      <c r="NDM2" s="387"/>
      <c r="NDN2" s="387"/>
      <c r="NDO2" s="387"/>
      <c r="NDP2" s="387"/>
      <c r="NDQ2" s="387"/>
      <c r="NDR2" s="387"/>
      <c r="NDS2" s="387"/>
      <c r="NDT2" s="387"/>
      <c r="NDU2" s="387"/>
      <c r="NDV2" s="387"/>
      <c r="NDW2" s="387"/>
      <c r="NDX2" s="387"/>
      <c r="NDY2" s="387"/>
      <c r="NDZ2" s="387"/>
      <c r="NEA2" s="387"/>
      <c r="NEB2" s="387"/>
      <c r="NEC2" s="387"/>
      <c r="NED2" s="387"/>
      <c r="NEE2" s="387"/>
      <c r="NEF2" s="387"/>
      <c r="NEG2" s="387"/>
      <c r="NEH2" s="387"/>
      <c r="NEI2" s="387"/>
      <c r="NEJ2" s="387"/>
      <c r="NEK2" s="387"/>
      <c r="NEL2" s="387"/>
      <c r="NEM2" s="387"/>
      <c r="NEN2" s="387"/>
      <c r="NEO2" s="387"/>
      <c r="NEP2" s="387"/>
      <c r="NEQ2" s="387"/>
      <c r="NER2" s="387"/>
      <c r="NES2" s="387"/>
      <c r="NET2" s="387"/>
      <c r="NEU2" s="387"/>
      <c r="NEV2" s="387"/>
      <c r="NEW2" s="387"/>
      <c r="NEX2" s="387"/>
      <c r="NEY2" s="387"/>
      <c r="NEZ2" s="387"/>
      <c r="NFA2" s="387"/>
      <c r="NFB2" s="387"/>
      <c r="NFC2" s="387"/>
      <c r="NFD2" s="387"/>
      <c r="NFE2" s="387"/>
      <c r="NFF2" s="387"/>
      <c r="NFG2" s="387"/>
      <c r="NFH2" s="387"/>
      <c r="NFI2" s="387"/>
      <c r="NFJ2" s="387"/>
      <c r="NFK2" s="387"/>
      <c r="NFL2" s="387"/>
      <c r="NFM2" s="387"/>
      <c r="NFN2" s="387"/>
      <c r="NFO2" s="387"/>
      <c r="NFP2" s="387"/>
      <c r="NFQ2" s="387"/>
      <c r="NFR2" s="387"/>
      <c r="NFS2" s="387"/>
      <c r="NFT2" s="387"/>
      <c r="NFU2" s="387"/>
      <c r="NFV2" s="387"/>
      <c r="NFW2" s="387"/>
      <c r="NFX2" s="387"/>
      <c r="NFY2" s="387"/>
      <c r="NFZ2" s="387"/>
      <c r="NGA2" s="387"/>
      <c r="NGB2" s="387"/>
      <c r="NGC2" s="387"/>
      <c r="NGD2" s="387"/>
      <c r="NGE2" s="387"/>
      <c r="NGF2" s="387"/>
      <c r="NGG2" s="387"/>
      <c r="NGH2" s="387"/>
      <c r="NGI2" s="387"/>
      <c r="NGJ2" s="387"/>
      <c r="NGK2" s="387"/>
      <c r="NGL2" s="387"/>
      <c r="NGM2" s="387"/>
      <c r="NGN2" s="387"/>
      <c r="NGO2" s="387"/>
      <c r="NGP2" s="387"/>
      <c r="NGQ2" s="387"/>
      <c r="NGR2" s="387"/>
      <c r="NGS2" s="387"/>
      <c r="NGT2" s="387"/>
      <c r="NGU2" s="387"/>
      <c r="NGV2" s="387"/>
      <c r="NGW2" s="387"/>
      <c r="NGX2" s="387"/>
      <c r="NGY2" s="387"/>
      <c r="NGZ2" s="387"/>
      <c r="NHA2" s="387"/>
      <c r="NHB2" s="387"/>
      <c r="NHC2" s="387"/>
      <c r="NHD2" s="387"/>
      <c r="NHE2" s="387"/>
      <c r="NHF2" s="387"/>
      <c r="NHG2" s="387"/>
      <c r="NHH2" s="387"/>
      <c r="NHI2" s="387"/>
      <c r="NHJ2" s="387"/>
      <c r="NHK2" s="387"/>
      <c r="NHL2" s="387"/>
      <c r="NHM2" s="387"/>
      <c r="NHN2" s="387"/>
      <c r="NHO2" s="387"/>
      <c r="NHP2" s="387"/>
      <c r="NHQ2" s="387"/>
      <c r="NHR2" s="387"/>
      <c r="NHS2" s="387"/>
      <c r="NHT2" s="387"/>
      <c r="NHU2" s="387"/>
      <c r="NHV2" s="387"/>
      <c r="NHW2" s="387"/>
      <c r="NHX2" s="387"/>
      <c r="NHY2" s="387"/>
      <c r="NHZ2" s="387"/>
      <c r="NIA2" s="387"/>
      <c r="NIB2" s="387"/>
      <c r="NIC2" s="387"/>
      <c r="NID2" s="387"/>
      <c r="NIE2" s="387"/>
      <c r="NIF2" s="387"/>
      <c r="NIG2" s="387"/>
      <c r="NIH2" s="387"/>
      <c r="NII2" s="387"/>
      <c r="NIJ2" s="387"/>
      <c r="NIK2" s="387"/>
      <c r="NIL2" s="387"/>
      <c r="NIM2" s="387"/>
      <c r="NIN2" s="387"/>
      <c r="NIO2" s="387"/>
      <c r="NIP2" s="387"/>
      <c r="NIQ2" s="387"/>
      <c r="NIR2" s="387"/>
      <c r="NIS2" s="387"/>
      <c r="NIT2" s="387"/>
      <c r="NIU2" s="387"/>
      <c r="NIV2" s="387"/>
      <c r="NIW2" s="387"/>
      <c r="NIX2" s="387"/>
      <c r="NIY2" s="387"/>
      <c r="NIZ2" s="387"/>
      <c r="NJA2" s="387"/>
      <c r="NJB2" s="387"/>
      <c r="NJC2" s="387"/>
      <c r="NJD2" s="387"/>
      <c r="NJE2" s="387"/>
      <c r="NJF2" s="387"/>
      <c r="NJG2" s="387"/>
      <c r="NJH2" s="387"/>
      <c r="NJI2" s="387"/>
      <c r="NJJ2" s="387"/>
      <c r="NJK2" s="387"/>
      <c r="NJL2" s="387"/>
      <c r="NJM2" s="387"/>
      <c r="NJN2" s="387"/>
      <c r="NJO2" s="387"/>
      <c r="NJP2" s="387"/>
      <c r="NJQ2" s="387"/>
      <c r="NJR2" s="387"/>
      <c r="NJS2" s="387"/>
      <c r="NJT2" s="387"/>
      <c r="NJU2" s="387"/>
      <c r="NJV2" s="387"/>
      <c r="NJW2" s="387"/>
      <c r="NJX2" s="387"/>
      <c r="NJY2" s="387"/>
      <c r="NJZ2" s="387"/>
      <c r="NKA2" s="387"/>
      <c r="NKB2" s="387"/>
      <c r="NKC2" s="387"/>
      <c r="NKD2" s="387"/>
      <c r="NKE2" s="387"/>
      <c r="NKF2" s="387"/>
      <c r="NKG2" s="387"/>
      <c r="NKH2" s="387"/>
      <c r="NKI2" s="387"/>
      <c r="NKJ2" s="387"/>
      <c r="NKK2" s="387"/>
      <c r="NKL2" s="387"/>
      <c r="NKM2" s="387"/>
      <c r="NKN2" s="387"/>
      <c r="NKO2" s="387"/>
      <c r="NKP2" s="387"/>
      <c r="NKQ2" s="387"/>
      <c r="NKR2" s="387"/>
      <c r="NKS2" s="387"/>
      <c r="NKT2" s="387"/>
      <c r="NKU2" s="387"/>
      <c r="NKV2" s="387"/>
      <c r="NKW2" s="387"/>
      <c r="NKX2" s="387"/>
      <c r="NKY2" s="387"/>
      <c r="NKZ2" s="387"/>
      <c r="NLA2" s="387"/>
      <c r="NLB2" s="387"/>
      <c r="NLC2" s="387"/>
      <c r="NLD2" s="387"/>
      <c r="NLE2" s="387"/>
      <c r="NLF2" s="387"/>
      <c r="NLG2" s="387"/>
      <c r="NLH2" s="387"/>
      <c r="NLI2" s="387"/>
      <c r="NLJ2" s="387"/>
      <c r="NLK2" s="387"/>
      <c r="NLL2" s="387"/>
      <c r="NLM2" s="387"/>
      <c r="NLN2" s="387"/>
      <c r="NLO2" s="387"/>
      <c r="NLP2" s="387"/>
      <c r="NLQ2" s="387"/>
      <c r="NLR2" s="387"/>
      <c r="NLS2" s="387"/>
      <c r="NLT2" s="387"/>
      <c r="NLU2" s="387"/>
      <c r="NLV2" s="387"/>
      <c r="NLW2" s="387"/>
      <c r="NLX2" s="387"/>
      <c r="NLY2" s="387"/>
      <c r="NLZ2" s="387"/>
      <c r="NMA2" s="387"/>
      <c r="NMB2" s="387"/>
      <c r="NMC2" s="387"/>
      <c r="NMD2" s="387"/>
      <c r="NME2" s="387"/>
      <c r="NMF2" s="387"/>
      <c r="NMG2" s="387"/>
      <c r="NMH2" s="387"/>
      <c r="NMI2" s="387"/>
      <c r="NMJ2" s="387"/>
      <c r="NMK2" s="387"/>
      <c r="NML2" s="387"/>
      <c r="NMM2" s="387"/>
      <c r="NMN2" s="387"/>
      <c r="NMO2" s="387"/>
      <c r="NMP2" s="387"/>
      <c r="NMQ2" s="387"/>
      <c r="NMR2" s="387"/>
      <c r="NMS2" s="387"/>
      <c r="NMT2" s="387"/>
      <c r="NMU2" s="387"/>
      <c r="NMV2" s="387"/>
      <c r="NMW2" s="387"/>
      <c r="NMX2" s="387"/>
      <c r="NMY2" s="387"/>
      <c r="NMZ2" s="387"/>
      <c r="NNA2" s="387"/>
      <c r="NNB2" s="387"/>
      <c r="NNC2" s="387"/>
      <c r="NND2" s="387"/>
      <c r="NNE2" s="387"/>
      <c r="NNF2" s="387"/>
      <c r="NNG2" s="387"/>
      <c r="NNH2" s="387"/>
      <c r="NNI2" s="387"/>
      <c r="NNJ2" s="387"/>
      <c r="NNK2" s="387"/>
      <c r="NNL2" s="387"/>
      <c r="NNM2" s="387"/>
      <c r="NNN2" s="387"/>
      <c r="NNO2" s="387"/>
      <c r="NNP2" s="387"/>
      <c r="NNQ2" s="387"/>
      <c r="NNR2" s="387"/>
      <c r="NNS2" s="387"/>
      <c r="NNT2" s="387"/>
      <c r="NNU2" s="387"/>
      <c r="NNV2" s="387"/>
      <c r="NNW2" s="387"/>
      <c r="NNX2" s="387"/>
      <c r="NNY2" s="387"/>
      <c r="NNZ2" s="387"/>
      <c r="NOA2" s="387"/>
      <c r="NOB2" s="387"/>
      <c r="NOC2" s="387"/>
      <c r="NOD2" s="387"/>
      <c r="NOE2" s="387"/>
      <c r="NOF2" s="387"/>
      <c r="NOG2" s="387"/>
      <c r="NOH2" s="387"/>
      <c r="NOI2" s="387"/>
      <c r="NOJ2" s="387"/>
      <c r="NOK2" s="387"/>
      <c r="NOL2" s="387"/>
      <c r="NOM2" s="387"/>
      <c r="NON2" s="387"/>
      <c r="NOO2" s="387"/>
      <c r="NOP2" s="387"/>
      <c r="NOQ2" s="387"/>
      <c r="NOR2" s="387"/>
      <c r="NOS2" s="387"/>
      <c r="NOT2" s="387"/>
      <c r="NOU2" s="387"/>
      <c r="NOV2" s="387"/>
      <c r="NOW2" s="387"/>
      <c r="NOX2" s="387"/>
      <c r="NOY2" s="387"/>
      <c r="NOZ2" s="387"/>
      <c r="NPA2" s="387"/>
      <c r="NPB2" s="387"/>
      <c r="NPC2" s="387"/>
      <c r="NPD2" s="387"/>
      <c r="NPE2" s="387"/>
      <c r="NPF2" s="387"/>
      <c r="NPG2" s="387"/>
      <c r="NPH2" s="387"/>
      <c r="NPI2" s="387"/>
      <c r="NPJ2" s="387"/>
      <c r="NPK2" s="387"/>
      <c r="NPL2" s="387"/>
      <c r="NPM2" s="387"/>
      <c r="NPN2" s="387"/>
      <c r="NPO2" s="387"/>
      <c r="NPP2" s="387"/>
      <c r="NPQ2" s="387"/>
      <c r="NPR2" s="387"/>
      <c r="NPS2" s="387"/>
      <c r="NPT2" s="387"/>
      <c r="NPU2" s="387"/>
      <c r="NPV2" s="387"/>
      <c r="NPW2" s="387"/>
      <c r="NPX2" s="387"/>
      <c r="NPY2" s="387"/>
      <c r="NPZ2" s="387"/>
      <c r="NQA2" s="387"/>
      <c r="NQB2" s="387"/>
      <c r="NQC2" s="387"/>
      <c r="NQD2" s="387"/>
      <c r="NQE2" s="387"/>
      <c r="NQF2" s="387"/>
      <c r="NQG2" s="387"/>
      <c r="NQH2" s="387"/>
      <c r="NQI2" s="387"/>
      <c r="NQJ2" s="387"/>
      <c r="NQK2" s="387"/>
      <c r="NQL2" s="387"/>
      <c r="NQM2" s="387"/>
      <c r="NQN2" s="387"/>
      <c r="NQO2" s="387"/>
      <c r="NQP2" s="387"/>
      <c r="NQQ2" s="387"/>
      <c r="NQR2" s="387"/>
      <c r="NQS2" s="387"/>
      <c r="NQT2" s="387"/>
      <c r="NQU2" s="387"/>
      <c r="NQV2" s="387"/>
      <c r="NQW2" s="387"/>
      <c r="NQX2" s="387"/>
      <c r="NQY2" s="387"/>
      <c r="NQZ2" s="387"/>
      <c r="NRA2" s="387"/>
      <c r="NRB2" s="387"/>
      <c r="NRC2" s="387"/>
      <c r="NRD2" s="387"/>
      <c r="NRE2" s="387"/>
      <c r="NRF2" s="387"/>
      <c r="NRG2" s="387"/>
      <c r="NRH2" s="387"/>
      <c r="NRI2" s="387"/>
      <c r="NRJ2" s="387"/>
      <c r="NRK2" s="387"/>
      <c r="NRL2" s="387"/>
      <c r="NRM2" s="387"/>
      <c r="NRN2" s="387"/>
      <c r="NRO2" s="387"/>
      <c r="NRP2" s="387"/>
      <c r="NRQ2" s="387"/>
      <c r="NRR2" s="387"/>
      <c r="NRS2" s="387"/>
      <c r="NRT2" s="387"/>
      <c r="NRU2" s="387"/>
      <c r="NRV2" s="387"/>
      <c r="NRW2" s="387"/>
      <c r="NRX2" s="387"/>
      <c r="NRY2" s="387"/>
      <c r="NRZ2" s="387"/>
      <c r="NSA2" s="387"/>
      <c r="NSB2" s="387"/>
      <c r="NSC2" s="387"/>
      <c r="NSD2" s="387"/>
      <c r="NSE2" s="387"/>
      <c r="NSF2" s="387"/>
      <c r="NSG2" s="387"/>
      <c r="NSH2" s="387"/>
      <c r="NSI2" s="387"/>
      <c r="NSJ2" s="387"/>
      <c r="NSK2" s="387"/>
      <c r="NSL2" s="387"/>
      <c r="NSM2" s="387"/>
      <c r="NSN2" s="387"/>
      <c r="NSO2" s="387"/>
      <c r="NSP2" s="387"/>
      <c r="NSQ2" s="387"/>
      <c r="NSR2" s="387"/>
      <c r="NSS2" s="387"/>
      <c r="NST2" s="387"/>
      <c r="NSU2" s="387"/>
      <c r="NSV2" s="387"/>
      <c r="NSW2" s="387"/>
      <c r="NSX2" s="387"/>
      <c r="NSY2" s="387"/>
      <c r="NSZ2" s="387"/>
      <c r="NTA2" s="387"/>
      <c r="NTB2" s="387"/>
      <c r="NTC2" s="387"/>
      <c r="NTD2" s="387"/>
      <c r="NTE2" s="387"/>
      <c r="NTF2" s="387"/>
      <c r="NTG2" s="387"/>
      <c r="NTH2" s="387"/>
      <c r="NTI2" s="387"/>
      <c r="NTJ2" s="387"/>
      <c r="NTK2" s="387"/>
      <c r="NTL2" s="387"/>
      <c r="NTM2" s="387"/>
      <c r="NTN2" s="387"/>
      <c r="NTO2" s="387"/>
      <c r="NTP2" s="387"/>
      <c r="NTQ2" s="387"/>
      <c r="NTR2" s="387"/>
      <c r="NTS2" s="387"/>
      <c r="NTT2" s="387"/>
      <c r="NTU2" s="387"/>
      <c r="NTV2" s="387"/>
      <c r="NTW2" s="387"/>
      <c r="NTX2" s="387"/>
      <c r="NTY2" s="387"/>
      <c r="NTZ2" s="387"/>
      <c r="NUA2" s="387"/>
      <c r="NUB2" s="387"/>
      <c r="NUC2" s="387"/>
      <c r="NUD2" s="387"/>
      <c r="NUE2" s="387"/>
      <c r="NUF2" s="387"/>
      <c r="NUG2" s="387"/>
      <c r="NUH2" s="387"/>
      <c r="NUI2" s="387"/>
      <c r="NUJ2" s="387"/>
      <c r="NUK2" s="387"/>
      <c r="NUL2" s="387"/>
      <c r="NUM2" s="387"/>
      <c r="NUN2" s="387"/>
      <c r="NUO2" s="387"/>
      <c r="NUP2" s="387"/>
      <c r="NUQ2" s="387"/>
      <c r="NUR2" s="387"/>
      <c r="NUS2" s="387"/>
      <c r="NUT2" s="387"/>
      <c r="NUU2" s="387"/>
      <c r="NUV2" s="387"/>
      <c r="NUW2" s="387"/>
      <c r="NUX2" s="387"/>
      <c r="NUY2" s="387"/>
      <c r="NUZ2" s="387"/>
      <c r="NVA2" s="387"/>
      <c r="NVB2" s="387"/>
      <c r="NVC2" s="387"/>
      <c r="NVD2" s="387"/>
      <c r="NVE2" s="387"/>
      <c r="NVF2" s="387"/>
      <c r="NVG2" s="387"/>
      <c r="NVH2" s="387"/>
      <c r="NVI2" s="387"/>
      <c r="NVJ2" s="387"/>
      <c r="NVK2" s="387"/>
      <c r="NVL2" s="387"/>
      <c r="NVM2" s="387"/>
      <c r="NVN2" s="387"/>
      <c r="NVO2" s="387"/>
      <c r="NVP2" s="387"/>
      <c r="NVQ2" s="387"/>
      <c r="NVR2" s="387"/>
      <c r="NVS2" s="387"/>
      <c r="NVT2" s="387"/>
      <c r="NVU2" s="387"/>
      <c r="NVV2" s="387"/>
      <c r="NVW2" s="387"/>
      <c r="NVX2" s="387"/>
      <c r="NVY2" s="387"/>
      <c r="NVZ2" s="387"/>
      <c r="NWA2" s="387"/>
      <c r="NWB2" s="387"/>
      <c r="NWC2" s="387"/>
      <c r="NWD2" s="387"/>
      <c r="NWE2" s="387"/>
      <c r="NWF2" s="387"/>
      <c r="NWG2" s="387"/>
      <c r="NWH2" s="387"/>
      <c r="NWI2" s="387"/>
      <c r="NWJ2" s="387"/>
      <c r="NWK2" s="387"/>
      <c r="NWL2" s="387"/>
      <c r="NWM2" s="387"/>
      <c r="NWN2" s="387"/>
      <c r="NWO2" s="387"/>
      <c r="NWP2" s="387"/>
      <c r="NWQ2" s="387"/>
      <c r="NWR2" s="387"/>
      <c r="NWS2" s="387"/>
      <c r="NWT2" s="387"/>
      <c r="NWU2" s="387"/>
      <c r="NWV2" s="387"/>
      <c r="NWW2" s="387"/>
      <c r="NWX2" s="387"/>
      <c r="NWY2" s="387"/>
      <c r="NWZ2" s="387"/>
      <c r="NXA2" s="387"/>
      <c r="NXB2" s="387"/>
      <c r="NXC2" s="387"/>
      <c r="NXD2" s="387"/>
      <c r="NXE2" s="387"/>
      <c r="NXF2" s="387"/>
      <c r="NXG2" s="387"/>
      <c r="NXH2" s="387"/>
      <c r="NXI2" s="387"/>
      <c r="NXJ2" s="387"/>
      <c r="NXK2" s="387"/>
      <c r="NXL2" s="387"/>
      <c r="NXM2" s="387"/>
      <c r="NXN2" s="387"/>
      <c r="NXO2" s="387"/>
      <c r="NXP2" s="387"/>
      <c r="NXQ2" s="387"/>
      <c r="NXR2" s="387"/>
      <c r="NXS2" s="387"/>
      <c r="NXT2" s="387"/>
      <c r="NXU2" s="387"/>
      <c r="NXV2" s="387"/>
      <c r="NXW2" s="387"/>
      <c r="NXX2" s="387"/>
      <c r="NXY2" s="387"/>
      <c r="NXZ2" s="387"/>
      <c r="NYA2" s="387"/>
      <c r="NYB2" s="387"/>
      <c r="NYC2" s="387"/>
      <c r="NYD2" s="387"/>
      <c r="NYE2" s="387"/>
      <c r="NYF2" s="387"/>
      <c r="NYG2" s="387"/>
      <c r="NYH2" s="387"/>
      <c r="NYI2" s="387"/>
      <c r="NYJ2" s="387"/>
      <c r="NYK2" s="387"/>
      <c r="NYL2" s="387"/>
      <c r="NYM2" s="387"/>
      <c r="NYN2" s="387"/>
      <c r="NYO2" s="387"/>
      <c r="NYP2" s="387"/>
      <c r="NYQ2" s="387"/>
      <c r="NYR2" s="387"/>
      <c r="NYS2" s="387"/>
      <c r="NYT2" s="387"/>
      <c r="NYU2" s="387"/>
      <c r="NYV2" s="387"/>
      <c r="NYW2" s="387"/>
      <c r="NYX2" s="387"/>
      <c r="NYY2" s="387"/>
      <c r="NYZ2" s="387"/>
      <c r="NZA2" s="387"/>
      <c r="NZB2" s="387"/>
      <c r="NZC2" s="387"/>
      <c r="NZD2" s="387"/>
      <c r="NZE2" s="387"/>
      <c r="NZF2" s="387"/>
      <c r="NZG2" s="387"/>
      <c r="NZH2" s="387"/>
      <c r="NZI2" s="387"/>
      <c r="NZJ2" s="387"/>
      <c r="NZK2" s="387"/>
      <c r="NZL2" s="387"/>
      <c r="NZM2" s="387"/>
      <c r="NZN2" s="387"/>
      <c r="NZO2" s="387"/>
      <c r="NZP2" s="387"/>
      <c r="NZQ2" s="387"/>
      <c r="NZR2" s="387"/>
      <c r="NZS2" s="387"/>
      <c r="NZT2" s="387"/>
      <c r="NZU2" s="387"/>
      <c r="NZV2" s="387"/>
      <c r="NZW2" s="387"/>
      <c r="NZX2" s="387"/>
      <c r="NZY2" s="387"/>
      <c r="NZZ2" s="387"/>
      <c r="OAA2" s="387"/>
      <c r="OAB2" s="387"/>
      <c r="OAC2" s="387"/>
      <c r="OAD2" s="387"/>
      <c r="OAE2" s="387"/>
      <c r="OAF2" s="387"/>
      <c r="OAG2" s="387"/>
      <c r="OAH2" s="387"/>
      <c r="OAI2" s="387"/>
      <c r="OAJ2" s="387"/>
      <c r="OAK2" s="387"/>
      <c r="OAL2" s="387"/>
      <c r="OAM2" s="387"/>
      <c r="OAN2" s="387"/>
      <c r="OAO2" s="387"/>
      <c r="OAP2" s="387"/>
      <c r="OAQ2" s="387"/>
      <c r="OAR2" s="387"/>
      <c r="OAS2" s="387"/>
      <c r="OAT2" s="387"/>
      <c r="OAU2" s="387"/>
      <c r="OAV2" s="387"/>
      <c r="OAW2" s="387"/>
      <c r="OAX2" s="387"/>
      <c r="OAY2" s="387"/>
      <c r="OAZ2" s="387"/>
      <c r="OBA2" s="387"/>
      <c r="OBB2" s="387"/>
      <c r="OBC2" s="387"/>
      <c r="OBD2" s="387"/>
      <c r="OBE2" s="387"/>
      <c r="OBF2" s="387"/>
      <c r="OBG2" s="387"/>
      <c r="OBH2" s="387"/>
      <c r="OBI2" s="387"/>
      <c r="OBJ2" s="387"/>
      <c r="OBK2" s="387"/>
      <c r="OBL2" s="387"/>
      <c r="OBM2" s="387"/>
      <c r="OBN2" s="387"/>
      <c r="OBO2" s="387"/>
      <c r="OBP2" s="387"/>
      <c r="OBQ2" s="387"/>
      <c r="OBR2" s="387"/>
      <c r="OBS2" s="387"/>
      <c r="OBT2" s="387"/>
      <c r="OBU2" s="387"/>
      <c r="OBV2" s="387"/>
      <c r="OBW2" s="387"/>
      <c r="OBX2" s="387"/>
      <c r="OBY2" s="387"/>
      <c r="OBZ2" s="387"/>
      <c r="OCA2" s="387"/>
      <c r="OCB2" s="387"/>
      <c r="OCC2" s="387"/>
      <c r="OCD2" s="387"/>
      <c r="OCE2" s="387"/>
      <c r="OCF2" s="387"/>
      <c r="OCG2" s="387"/>
      <c r="OCH2" s="387"/>
      <c r="OCI2" s="387"/>
      <c r="OCJ2" s="387"/>
      <c r="OCK2" s="387"/>
      <c r="OCL2" s="387"/>
      <c r="OCM2" s="387"/>
      <c r="OCN2" s="387"/>
      <c r="OCO2" s="387"/>
      <c r="OCP2" s="387"/>
      <c r="OCQ2" s="387"/>
      <c r="OCR2" s="387"/>
      <c r="OCS2" s="387"/>
      <c r="OCT2" s="387"/>
      <c r="OCU2" s="387"/>
      <c r="OCV2" s="387"/>
      <c r="OCW2" s="387"/>
      <c r="OCX2" s="387"/>
      <c r="OCY2" s="387"/>
      <c r="OCZ2" s="387"/>
      <c r="ODA2" s="387"/>
      <c r="ODB2" s="387"/>
      <c r="ODC2" s="387"/>
      <c r="ODD2" s="387"/>
      <c r="ODE2" s="387"/>
      <c r="ODF2" s="387"/>
      <c r="ODG2" s="387"/>
      <c r="ODH2" s="387"/>
      <c r="ODI2" s="387"/>
      <c r="ODJ2" s="387"/>
      <c r="ODK2" s="387"/>
      <c r="ODL2" s="387"/>
      <c r="ODM2" s="387"/>
      <c r="ODN2" s="387"/>
      <c r="ODO2" s="387"/>
      <c r="ODP2" s="387"/>
      <c r="ODQ2" s="387"/>
      <c r="ODR2" s="387"/>
      <c r="ODS2" s="387"/>
      <c r="ODT2" s="387"/>
      <c r="ODU2" s="387"/>
      <c r="ODV2" s="387"/>
      <c r="ODW2" s="387"/>
      <c r="ODX2" s="387"/>
      <c r="ODY2" s="387"/>
      <c r="ODZ2" s="387"/>
      <c r="OEA2" s="387"/>
      <c r="OEB2" s="387"/>
      <c r="OEC2" s="387"/>
      <c r="OED2" s="387"/>
      <c r="OEE2" s="387"/>
      <c r="OEF2" s="387"/>
      <c r="OEG2" s="387"/>
      <c r="OEH2" s="387"/>
      <c r="OEI2" s="387"/>
      <c r="OEJ2" s="387"/>
      <c r="OEK2" s="387"/>
      <c r="OEL2" s="387"/>
      <c r="OEM2" s="387"/>
      <c r="OEN2" s="387"/>
      <c r="OEO2" s="387"/>
      <c r="OEP2" s="387"/>
      <c r="OEQ2" s="387"/>
      <c r="OER2" s="387"/>
      <c r="OES2" s="387"/>
      <c r="OET2" s="387"/>
      <c r="OEU2" s="387"/>
      <c r="OEV2" s="387"/>
      <c r="OEW2" s="387"/>
      <c r="OEX2" s="387"/>
      <c r="OEY2" s="387"/>
      <c r="OEZ2" s="387"/>
      <c r="OFA2" s="387"/>
      <c r="OFB2" s="387"/>
      <c r="OFC2" s="387"/>
      <c r="OFD2" s="387"/>
      <c r="OFE2" s="387"/>
      <c r="OFF2" s="387"/>
      <c r="OFG2" s="387"/>
      <c r="OFH2" s="387"/>
      <c r="OFI2" s="387"/>
      <c r="OFJ2" s="387"/>
      <c r="OFK2" s="387"/>
      <c r="OFL2" s="387"/>
      <c r="OFM2" s="387"/>
      <c r="OFN2" s="387"/>
      <c r="OFO2" s="387"/>
      <c r="OFP2" s="387"/>
      <c r="OFQ2" s="387"/>
      <c r="OFR2" s="387"/>
      <c r="OFS2" s="387"/>
      <c r="OFT2" s="387"/>
      <c r="OFU2" s="387"/>
      <c r="OFV2" s="387"/>
      <c r="OFW2" s="387"/>
      <c r="OFX2" s="387"/>
      <c r="OFY2" s="387"/>
      <c r="OFZ2" s="387"/>
      <c r="OGA2" s="387"/>
      <c r="OGB2" s="387"/>
      <c r="OGC2" s="387"/>
      <c r="OGD2" s="387"/>
      <c r="OGE2" s="387"/>
      <c r="OGF2" s="387"/>
      <c r="OGG2" s="387"/>
      <c r="OGH2" s="387"/>
      <c r="OGI2" s="387"/>
      <c r="OGJ2" s="387"/>
      <c r="OGK2" s="387"/>
      <c r="OGL2" s="387"/>
      <c r="OGM2" s="387"/>
      <c r="OGN2" s="387"/>
      <c r="OGO2" s="387"/>
      <c r="OGP2" s="387"/>
      <c r="OGQ2" s="387"/>
      <c r="OGR2" s="387"/>
      <c r="OGS2" s="387"/>
      <c r="OGT2" s="387"/>
      <c r="OGU2" s="387"/>
      <c r="OGV2" s="387"/>
      <c r="OGW2" s="387"/>
      <c r="OGX2" s="387"/>
      <c r="OGY2" s="387"/>
      <c r="OGZ2" s="387"/>
      <c r="OHA2" s="387"/>
      <c r="OHB2" s="387"/>
      <c r="OHC2" s="387"/>
      <c r="OHD2" s="387"/>
      <c r="OHE2" s="387"/>
      <c r="OHF2" s="387"/>
      <c r="OHG2" s="387"/>
      <c r="OHH2" s="387"/>
      <c r="OHI2" s="387"/>
      <c r="OHJ2" s="387"/>
      <c r="OHK2" s="387"/>
      <c r="OHL2" s="387"/>
      <c r="OHM2" s="387"/>
      <c r="OHN2" s="387"/>
      <c r="OHO2" s="387"/>
      <c r="OHP2" s="387"/>
      <c r="OHQ2" s="387"/>
      <c r="OHR2" s="387"/>
      <c r="OHS2" s="387"/>
      <c r="OHT2" s="387"/>
      <c r="OHU2" s="387"/>
      <c r="OHV2" s="387"/>
      <c r="OHW2" s="387"/>
      <c r="OHX2" s="387"/>
      <c r="OHY2" s="387"/>
      <c r="OHZ2" s="387"/>
      <c r="OIA2" s="387"/>
      <c r="OIB2" s="387"/>
      <c r="OIC2" s="387"/>
      <c r="OID2" s="387"/>
      <c r="OIE2" s="387"/>
      <c r="OIF2" s="387"/>
      <c r="OIG2" s="387"/>
      <c r="OIH2" s="387"/>
      <c r="OII2" s="387"/>
      <c r="OIJ2" s="387"/>
      <c r="OIK2" s="387"/>
      <c r="OIL2" s="387"/>
      <c r="OIM2" s="387"/>
      <c r="OIN2" s="387"/>
      <c r="OIO2" s="387"/>
      <c r="OIP2" s="387"/>
      <c r="OIQ2" s="387"/>
      <c r="OIR2" s="387"/>
      <c r="OIS2" s="387"/>
      <c r="OIT2" s="387"/>
      <c r="OIU2" s="387"/>
      <c r="OIV2" s="387"/>
      <c r="OIW2" s="387"/>
      <c r="OIX2" s="387"/>
      <c r="OIY2" s="387"/>
      <c r="OIZ2" s="387"/>
      <c r="OJA2" s="387"/>
      <c r="OJB2" s="387"/>
      <c r="OJC2" s="387"/>
      <c r="OJD2" s="387"/>
      <c r="OJE2" s="387"/>
      <c r="OJF2" s="387"/>
      <c r="OJG2" s="387"/>
      <c r="OJH2" s="387"/>
      <c r="OJI2" s="387"/>
      <c r="OJJ2" s="387"/>
      <c r="OJK2" s="387"/>
      <c r="OJL2" s="387"/>
      <c r="OJM2" s="387"/>
      <c r="OJN2" s="387"/>
      <c r="OJO2" s="387"/>
      <c r="OJP2" s="387"/>
      <c r="OJQ2" s="387"/>
      <c r="OJR2" s="387"/>
      <c r="OJS2" s="387"/>
      <c r="OJT2" s="387"/>
      <c r="OJU2" s="387"/>
      <c r="OJV2" s="387"/>
      <c r="OJW2" s="387"/>
      <c r="OJX2" s="387"/>
      <c r="OJY2" s="387"/>
      <c r="OJZ2" s="387"/>
      <c r="OKA2" s="387"/>
      <c r="OKB2" s="387"/>
      <c r="OKC2" s="387"/>
      <c r="OKD2" s="387"/>
      <c r="OKE2" s="387"/>
      <c r="OKF2" s="387"/>
      <c r="OKG2" s="387"/>
      <c r="OKH2" s="387"/>
      <c r="OKI2" s="387"/>
      <c r="OKJ2" s="387"/>
      <c r="OKK2" s="387"/>
      <c r="OKL2" s="387"/>
      <c r="OKM2" s="387"/>
      <c r="OKN2" s="387"/>
      <c r="OKO2" s="387"/>
      <c r="OKP2" s="387"/>
      <c r="OKQ2" s="387"/>
      <c r="OKR2" s="387"/>
      <c r="OKS2" s="387"/>
      <c r="OKT2" s="387"/>
      <c r="OKU2" s="387"/>
      <c r="OKV2" s="387"/>
      <c r="OKW2" s="387"/>
      <c r="OKX2" s="387"/>
      <c r="OKY2" s="387"/>
      <c r="OKZ2" s="387"/>
      <c r="OLA2" s="387"/>
      <c r="OLB2" s="387"/>
      <c r="OLC2" s="387"/>
      <c r="OLD2" s="387"/>
      <c r="OLE2" s="387"/>
      <c r="OLF2" s="387"/>
      <c r="OLG2" s="387"/>
      <c r="OLH2" s="387"/>
      <c r="OLI2" s="387"/>
      <c r="OLJ2" s="387"/>
      <c r="OLK2" s="387"/>
      <c r="OLL2" s="387"/>
      <c r="OLM2" s="387"/>
      <c r="OLN2" s="387"/>
      <c r="OLO2" s="387"/>
      <c r="OLP2" s="387"/>
      <c r="OLQ2" s="387"/>
      <c r="OLR2" s="387"/>
      <c r="OLS2" s="387"/>
      <c r="OLT2" s="387"/>
      <c r="OLU2" s="387"/>
      <c r="OLV2" s="387"/>
      <c r="OLW2" s="387"/>
      <c r="OLX2" s="387"/>
      <c r="OLY2" s="387"/>
      <c r="OLZ2" s="387"/>
      <c r="OMA2" s="387"/>
      <c r="OMB2" s="387"/>
      <c r="OMC2" s="387"/>
      <c r="OMD2" s="387"/>
      <c r="OME2" s="387"/>
      <c r="OMF2" s="387"/>
      <c r="OMG2" s="387"/>
      <c r="OMH2" s="387"/>
      <c r="OMI2" s="387"/>
      <c r="OMJ2" s="387"/>
      <c r="OMK2" s="387"/>
      <c r="OML2" s="387"/>
      <c r="OMM2" s="387"/>
      <c r="OMN2" s="387"/>
      <c r="OMO2" s="387"/>
      <c r="OMP2" s="387"/>
      <c r="OMQ2" s="387"/>
      <c r="OMR2" s="387"/>
      <c r="OMS2" s="387"/>
      <c r="OMT2" s="387"/>
      <c r="OMU2" s="387"/>
      <c r="OMV2" s="387"/>
      <c r="OMW2" s="387"/>
      <c r="OMX2" s="387"/>
      <c r="OMY2" s="387"/>
      <c r="OMZ2" s="387"/>
      <c r="ONA2" s="387"/>
      <c r="ONB2" s="387"/>
      <c r="ONC2" s="387"/>
      <c r="OND2" s="387"/>
      <c r="ONE2" s="387"/>
      <c r="ONF2" s="387"/>
      <c r="ONG2" s="387"/>
      <c r="ONH2" s="387"/>
      <c r="ONI2" s="387"/>
      <c r="ONJ2" s="387"/>
      <c r="ONK2" s="387"/>
      <c r="ONL2" s="387"/>
      <c r="ONM2" s="387"/>
      <c r="ONN2" s="387"/>
      <c r="ONO2" s="387"/>
      <c r="ONP2" s="387"/>
      <c r="ONQ2" s="387"/>
      <c r="ONR2" s="387"/>
      <c r="ONS2" s="387"/>
      <c r="ONT2" s="387"/>
      <c r="ONU2" s="387"/>
      <c r="ONV2" s="387"/>
      <c r="ONW2" s="387"/>
      <c r="ONX2" s="387"/>
      <c r="ONY2" s="387"/>
      <c r="ONZ2" s="387"/>
      <c r="OOA2" s="387"/>
      <c r="OOB2" s="387"/>
      <c r="OOC2" s="387"/>
      <c r="OOD2" s="387"/>
      <c r="OOE2" s="387"/>
      <c r="OOF2" s="387"/>
      <c r="OOG2" s="387"/>
      <c r="OOH2" s="387"/>
      <c r="OOI2" s="387"/>
      <c r="OOJ2" s="387"/>
      <c r="OOK2" s="387"/>
      <c r="OOL2" s="387"/>
      <c r="OOM2" s="387"/>
      <c r="OON2" s="387"/>
      <c r="OOO2" s="387"/>
      <c r="OOP2" s="387"/>
      <c r="OOQ2" s="387"/>
      <c r="OOR2" s="387"/>
      <c r="OOS2" s="387"/>
      <c r="OOT2" s="387"/>
      <c r="OOU2" s="387"/>
      <c r="OOV2" s="387"/>
      <c r="OOW2" s="387"/>
      <c r="OOX2" s="387"/>
      <c r="OOY2" s="387"/>
      <c r="OOZ2" s="387"/>
      <c r="OPA2" s="387"/>
      <c r="OPB2" s="387"/>
      <c r="OPC2" s="387"/>
      <c r="OPD2" s="387"/>
      <c r="OPE2" s="387"/>
      <c r="OPF2" s="387"/>
      <c r="OPG2" s="387"/>
      <c r="OPH2" s="387"/>
      <c r="OPI2" s="387"/>
      <c r="OPJ2" s="387"/>
      <c r="OPK2" s="387"/>
      <c r="OPL2" s="387"/>
      <c r="OPM2" s="387"/>
      <c r="OPN2" s="387"/>
      <c r="OPO2" s="387"/>
      <c r="OPP2" s="387"/>
      <c r="OPQ2" s="387"/>
      <c r="OPR2" s="387"/>
      <c r="OPS2" s="387"/>
      <c r="OPT2" s="387"/>
      <c r="OPU2" s="387"/>
      <c r="OPV2" s="387"/>
      <c r="OPW2" s="387"/>
      <c r="OPX2" s="387"/>
      <c r="OPY2" s="387"/>
      <c r="OPZ2" s="387"/>
      <c r="OQA2" s="387"/>
      <c r="OQB2" s="387"/>
      <c r="OQC2" s="387"/>
      <c r="OQD2" s="387"/>
      <c r="OQE2" s="387"/>
      <c r="OQF2" s="387"/>
      <c r="OQG2" s="387"/>
      <c r="OQH2" s="387"/>
      <c r="OQI2" s="387"/>
      <c r="OQJ2" s="387"/>
      <c r="OQK2" s="387"/>
      <c r="OQL2" s="387"/>
      <c r="OQM2" s="387"/>
      <c r="OQN2" s="387"/>
      <c r="OQO2" s="387"/>
      <c r="OQP2" s="387"/>
      <c r="OQQ2" s="387"/>
      <c r="OQR2" s="387"/>
      <c r="OQS2" s="387"/>
      <c r="OQT2" s="387"/>
      <c r="OQU2" s="387"/>
      <c r="OQV2" s="387"/>
      <c r="OQW2" s="387"/>
      <c r="OQX2" s="387"/>
      <c r="OQY2" s="387"/>
      <c r="OQZ2" s="387"/>
      <c r="ORA2" s="387"/>
      <c r="ORB2" s="387"/>
      <c r="ORC2" s="387"/>
      <c r="ORD2" s="387"/>
      <c r="ORE2" s="387"/>
      <c r="ORF2" s="387"/>
      <c r="ORG2" s="387"/>
      <c r="ORH2" s="387"/>
      <c r="ORI2" s="387"/>
      <c r="ORJ2" s="387"/>
      <c r="ORK2" s="387"/>
      <c r="ORL2" s="387"/>
      <c r="ORM2" s="387"/>
      <c r="ORN2" s="387"/>
      <c r="ORO2" s="387"/>
      <c r="ORP2" s="387"/>
      <c r="ORQ2" s="387"/>
      <c r="ORR2" s="387"/>
      <c r="ORS2" s="387"/>
      <c r="ORT2" s="387"/>
      <c r="ORU2" s="387"/>
      <c r="ORV2" s="387"/>
      <c r="ORW2" s="387"/>
      <c r="ORX2" s="387"/>
      <c r="ORY2" s="387"/>
      <c r="ORZ2" s="387"/>
      <c r="OSA2" s="387"/>
      <c r="OSB2" s="387"/>
      <c r="OSC2" s="387"/>
      <c r="OSD2" s="387"/>
      <c r="OSE2" s="387"/>
      <c r="OSF2" s="387"/>
      <c r="OSG2" s="387"/>
      <c r="OSH2" s="387"/>
      <c r="OSI2" s="387"/>
      <c r="OSJ2" s="387"/>
      <c r="OSK2" s="387"/>
      <c r="OSL2" s="387"/>
      <c r="OSM2" s="387"/>
      <c r="OSN2" s="387"/>
      <c r="OSO2" s="387"/>
      <c r="OSP2" s="387"/>
      <c r="OSQ2" s="387"/>
      <c r="OSR2" s="387"/>
      <c r="OSS2" s="387"/>
      <c r="OST2" s="387"/>
      <c r="OSU2" s="387"/>
      <c r="OSV2" s="387"/>
      <c r="OSW2" s="387"/>
      <c r="OSX2" s="387"/>
      <c r="OSY2" s="387"/>
      <c r="OSZ2" s="387"/>
      <c r="OTA2" s="387"/>
      <c r="OTB2" s="387"/>
      <c r="OTC2" s="387"/>
      <c r="OTD2" s="387"/>
      <c r="OTE2" s="387"/>
      <c r="OTF2" s="387"/>
      <c r="OTG2" s="387"/>
      <c r="OTH2" s="387"/>
      <c r="OTI2" s="387"/>
      <c r="OTJ2" s="387"/>
      <c r="OTK2" s="387"/>
      <c r="OTL2" s="387"/>
      <c r="OTM2" s="387"/>
      <c r="OTN2" s="387"/>
      <c r="OTO2" s="387"/>
      <c r="OTP2" s="387"/>
      <c r="OTQ2" s="387"/>
      <c r="OTR2" s="387"/>
      <c r="OTS2" s="387"/>
      <c r="OTT2" s="387"/>
      <c r="OTU2" s="387"/>
      <c r="OTV2" s="387"/>
      <c r="OTW2" s="387"/>
      <c r="OTX2" s="387"/>
      <c r="OTY2" s="387"/>
      <c r="OTZ2" s="387"/>
      <c r="OUA2" s="387"/>
      <c r="OUB2" s="387"/>
      <c r="OUC2" s="387"/>
      <c r="OUD2" s="387"/>
      <c r="OUE2" s="387"/>
      <c r="OUF2" s="387"/>
      <c r="OUG2" s="387"/>
      <c r="OUH2" s="387"/>
      <c r="OUI2" s="387"/>
      <c r="OUJ2" s="387"/>
      <c r="OUK2" s="387"/>
      <c r="OUL2" s="387"/>
      <c r="OUM2" s="387"/>
      <c r="OUN2" s="387"/>
      <c r="OUO2" s="387"/>
      <c r="OUP2" s="387"/>
      <c r="OUQ2" s="387"/>
      <c r="OUR2" s="387"/>
      <c r="OUS2" s="387"/>
      <c r="OUT2" s="387"/>
      <c r="OUU2" s="387"/>
      <c r="OUV2" s="387"/>
      <c r="OUW2" s="387"/>
      <c r="OUX2" s="387"/>
      <c r="OUY2" s="387"/>
      <c r="OUZ2" s="387"/>
      <c r="OVA2" s="387"/>
      <c r="OVB2" s="387"/>
      <c r="OVC2" s="387"/>
      <c r="OVD2" s="387"/>
      <c r="OVE2" s="387"/>
      <c r="OVF2" s="387"/>
      <c r="OVG2" s="387"/>
      <c r="OVH2" s="387"/>
      <c r="OVI2" s="387"/>
      <c r="OVJ2" s="387"/>
      <c r="OVK2" s="387"/>
      <c r="OVL2" s="387"/>
      <c r="OVM2" s="387"/>
      <c r="OVN2" s="387"/>
      <c r="OVO2" s="387"/>
      <c r="OVP2" s="387"/>
      <c r="OVQ2" s="387"/>
      <c r="OVR2" s="387"/>
      <c r="OVS2" s="387"/>
      <c r="OVT2" s="387"/>
      <c r="OVU2" s="387"/>
      <c r="OVV2" s="387"/>
      <c r="OVW2" s="387"/>
      <c r="OVX2" s="387"/>
      <c r="OVY2" s="387"/>
      <c r="OVZ2" s="387"/>
      <c r="OWA2" s="387"/>
      <c r="OWB2" s="387"/>
      <c r="OWC2" s="387"/>
      <c r="OWD2" s="387"/>
      <c r="OWE2" s="387"/>
      <c r="OWF2" s="387"/>
      <c r="OWG2" s="387"/>
      <c r="OWH2" s="387"/>
      <c r="OWI2" s="387"/>
      <c r="OWJ2" s="387"/>
      <c r="OWK2" s="387"/>
      <c r="OWL2" s="387"/>
      <c r="OWM2" s="387"/>
      <c r="OWN2" s="387"/>
      <c r="OWO2" s="387"/>
      <c r="OWP2" s="387"/>
      <c r="OWQ2" s="387"/>
      <c r="OWR2" s="387"/>
      <c r="OWS2" s="387"/>
      <c r="OWT2" s="387"/>
      <c r="OWU2" s="387"/>
      <c r="OWV2" s="387"/>
      <c r="OWW2" s="387"/>
      <c r="OWX2" s="387"/>
      <c r="OWY2" s="387"/>
      <c r="OWZ2" s="387"/>
      <c r="OXA2" s="387"/>
      <c r="OXB2" s="387"/>
      <c r="OXC2" s="387"/>
      <c r="OXD2" s="387"/>
      <c r="OXE2" s="387"/>
      <c r="OXF2" s="387"/>
      <c r="OXG2" s="387"/>
      <c r="OXH2" s="387"/>
      <c r="OXI2" s="387"/>
      <c r="OXJ2" s="387"/>
      <c r="OXK2" s="387"/>
      <c r="OXL2" s="387"/>
      <c r="OXM2" s="387"/>
      <c r="OXN2" s="387"/>
      <c r="OXO2" s="387"/>
      <c r="OXP2" s="387"/>
      <c r="OXQ2" s="387"/>
      <c r="OXR2" s="387"/>
      <c r="OXS2" s="387"/>
      <c r="OXT2" s="387"/>
      <c r="OXU2" s="387"/>
      <c r="OXV2" s="387"/>
      <c r="OXW2" s="387"/>
      <c r="OXX2" s="387"/>
      <c r="OXY2" s="387"/>
      <c r="OXZ2" s="387"/>
      <c r="OYA2" s="387"/>
      <c r="OYB2" s="387"/>
      <c r="OYC2" s="387"/>
      <c r="OYD2" s="387"/>
      <c r="OYE2" s="387"/>
      <c r="OYF2" s="387"/>
      <c r="OYG2" s="387"/>
      <c r="OYH2" s="387"/>
      <c r="OYI2" s="387"/>
      <c r="OYJ2" s="387"/>
      <c r="OYK2" s="387"/>
      <c r="OYL2" s="387"/>
      <c r="OYM2" s="387"/>
      <c r="OYN2" s="387"/>
      <c r="OYO2" s="387"/>
      <c r="OYP2" s="387"/>
      <c r="OYQ2" s="387"/>
      <c r="OYR2" s="387"/>
      <c r="OYS2" s="387"/>
      <c r="OYT2" s="387"/>
      <c r="OYU2" s="387"/>
      <c r="OYV2" s="387"/>
      <c r="OYW2" s="387"/>
      <c r="OYX2" s="387"/>
      <c r="OYY2" s="387"/>
      <c r="OYZ2" s="387"/>
      <c r="OZA2" s="387"/>
      <c r="OZB2" s="387"/>
      <c r="OZC2" s="387"/>
      <c r="OZD2" s="387"/>
      <c r="OZE2" s="387"/>
      <c r="OZF2" s="387"/>
      <c r="OZG2" s="387"/>
      <c r="OZH2" s="387"/>
      <c r="OZI2" s="387"/>
      <c r="OZJ2" s="387"/>
      <c r="OZK2" s="387"/>
      <c r="OZL2" s="387"/>
      <c r="OZM2" s="387"/>
      <c r="OZN2" s="387"/>
      <c r="OZO2" s="387"/>
      <c r="OZP2" s="387"/>
      <c r="OZQ2" s="387"/>
      <c r="OZR2" s="387"/>
      <c r="OZS2" s="387"/>
      <c r="OZT2" s="387"/>
      <c r="OZU2" s="387"/>
      <c r="OZV2" s="387"/>
      <c r="OZW2" s="387"/>
      <c r="OZX2" s="387"/>
      <c r="OZY2" s="387"/>
      <c r="OZZ2" s="387"/>
      <c r="PAA2" s="387"/>
      <c r="PAB2" s="387"/>
      <c r="PAC2" s="387"/>
      <c r="PAD2" s="387"/>
      <c r="PAE2" s="387"/>
      <c r="PAF2" s="387"/>
      <c r="PAG2" s="387"/>
      <c r="PAH2" s="387"/>
      <c r="PAI2" s="387"/>
      <c r="PAJ2" s="387"/>
      <c r="PAK2" s="387"/>
      <c r="PAL2" s="387"/>
      <c r="PAM2" s="387"/>
      <c r="PAN2" s="387"/>
      <c r="PAO2" s="387"/>
      <c r="PAP2" s="387"/>
      <c r="PAQ2" s="387"/>
      <c r="PAR2" s="387"/>
      <c r="PAS2" s="387"/>
      <c r="PAT2" s="387"/>
      <c r="PAU2" s="387"/>
      <c r="PAV2" s="387"/>
      <c r="PAW2" s="387"/>
      <c r="PAX2" s="387"/>
      <c r="PAY2" s="387"/>
      <c r="PAZ2" s="387"/>
      <c r="PBA2" s="387"/>
      <c r="PBB2" s="387"/>
      <c r="PBC2" s="387"/>
      <c r="PBD2" s="387"/>
      <c r="PBE2" s="387"/>
      <c r="PBF2" s="387"/>
      <c r="PBG2" s="387"/>
      <c r="PBH2" s="387"/>
      <c r="PBI2" s="387"/>
      <c r="PBJ2" s="387"/>
      <c r="PBK2" s="387"/>
      <c r="PBL2" s="387"/>
      <c r="PBM2" s="387"/>
      <c r="PBN2" s="387"/>
      <c r="PBO2" s="387"/>
      <c r="PBP2" s="387"/>
      <c r="PBQ2" s="387"/>
      <c r="PBR2" s="387"/>
      <c r="PBS2" s="387"/>
      <c r="PBT2" s="387"/>
      <c r="PBU2" s="387"/>
      <c r="PBV2" s="387"/>
      <c r="PBW2" s="387"/>
      <c r="PBX2" s="387"/>
      <c r="PBY2" s="387"/>
      <c r="PBZ2" s="387"/>
      <c r="PCA2" s="387"/>
      <c r="PCB2" s="387"/>
      <c r="PCC2" s="387"/>
      <c r="PCD2" s="387"/>
      <c r="PCE2" s="387"/>
      <c r="PCF2" s="387"/>
      <c r="PCG2" s="387"/>
      <c r="PCH2" s="387"/>
      <c r="PCI2" s="387"/>
      <c r="PCJ2" s="387"/>
      <c r="PCK2" s="387"/>
      <c r="PCL2" s="387"/>
      <c r="PCM2" s="387"/>
      <c r="PCN2" s="387"/>
      <c r="PCO2" s="387"/>
      <c r="PCP2" s="387"/>
      <c r="PCQ2" s="387"/>
      <c r="PCR2" s="387"/>
      <c r="PCS2" s="387"/>
      <c r="PCT2" s="387"/>
      <c r="PCU2" s="387"/>
      <c r="PCV2" s="387"/>
      <c r="PCW2" s="387"/>
      <c r="PCX2" s="387"/>
      <c r="PCY2" s="387"/>
      <c r="PCZ2" s="387"/>
      <c r="PDA2" s="387"/>
      <c r="PDB2" s="387"/>
      <c r="PDC2" s="387"/>
      <c r="PDD2" s="387"/>
      <c r="PDE2" s="387"/>
      <c r="PDF2" s="387"/>
      <c r="PDG2" s="387"/>
      <c r="PDH2" s="387"/>
      <c r="PDI2" s="387"/>
      <c r="PDJ2" s="387"/>
      <c r="PDK2" s="387"/>
      <c r="PDL2" s="387"/>
      <c r="PDM2" s="387"/>
      <c r="PDN2" s="387"/>
      <c r="PDO2" s="387"/>
      <c r="PDP2" s="387"/>
      <c r="PDQ2" s="387"/>
      <c r="PDR2" s="387"/>
      <c r="PDS2" s="387"/>
      <c r="PDT2" s="387"/>
      <c r="PDU2" s="387"/>
      <c r="PDV2" s="387"/>
      <c r="PDW2" s="387"/>
      <c r="PDX2" s="387"/>
      <c r="PDY2" s="387"/>
      <c r="PDZ2" s="387"/>
      <c r="PEA2" s="387"/>
      <c r="PEB2" s="387"/>
      <c r="PEC2" s="387"/>
      <c r="PED2" s="387"/>
      <c r="PEE2" s="387"/>
      <c r="PEF2" s="387"/>
      <c r="PEG2" s="387"/>
      <c r="PEH2" s="387"/>
      <c r="PEI2" s="387"/>
      <c r="PEJ2" s="387"/>
      <c r="PEK2" s="387"/>
      <c r="PEL2" s="387"/>
      <c r="PEM2" s="387"/>
      <c r="PEN2" s="387"/>
      <c r="PEO2" s="387"/>
      <c r="PEP2" s="387"/>
      <c r="PEQ2" s="387"/>
      <c r="PER2" s="387"/>
      <c r="PES2" s="387"/>
      <c r="PET2" s="387"/>
      <c r="PEU2" s="387"/>
      <c r="PEV2" s="387"/>
      <c r="PEW2" s="387"/>
      <c r="PEX2" s="387"/>
      <c r="PEY2" s="387"/>
      <c r="PEZ2" s="387"/>
      <c r="PFA2" s="387"/>
      <c r="PFB2" s="387"/>
      <c r="PFC2" s="387"/>
      <c r="PFD2" s="387"/>
      <c r="PFE2" s="387"/>
      <c r="PFF2" s="387"/>
      <c r="PFG2" s="387"/>
      <c r="PFH2" s="387"/>
      <c r="PFI2" s="387"/>
      <c r="PFJ2" s="387"/>
      <c r="PFK2" s="387"/>
      <c r="PFL2" s="387"/>
      <c r="PFM2" s="387"/>
      <c r="PFN2" s="387"/>
      <c r="PFO2" s="387"/>
      <c r="PFP2" s="387"/>
      <c r="PFQ2" s="387"/>
      <c r="PFR2" s="387"/>
      <c r="PFS2" s="387"/>
      <c r="PFT2" s="387"/>
      <c r="PFU2" s="387"/>
      <c r="PFV2" s="387"/>
      <c r="PFW2" s="387"/>
      <c r="PFX2" s="387"/>
      <c r="PFY2" s="387"/>
      <c r="PFZ2" s="387"/>
      <c r="PGA2" s="387"/>
      <c r="PGB2" s="387"/>
      <c r="PGC2" s="387"/>
      <c r="PGD2" s="387"/>
      <c r="PGE2" s="387"/>
      <c r="PGF2" s="387"/>
      <c r="PGG2" s="387"/>
      <c r="PGH2" s="387"/>
      <c r="PGI2" s="387"/>
      <c r="PGJ2" s="387"/>
      <c r="PGK2" s="387"/>
      <c r="PGL2" s="387"/>
      <c r="PGM2" s="387"/>
      <c r="PGN2" s="387"/>
      <c r="PGO2" s="387"/>
      <c r="PGP2" s="387"/>
      <c r="PGQ2" s="387"/>
      <c r="PGR2" s="387"/>
      <c r="PGS2" s="387"/>
      <c r="PGT2" s="387"/>
      <c r="PGU2" s="387"/>
      <c r="PGV2" s="387"/>
      <c r="PGW2" s="387"/>
      <c r="PGX2" s="387"/>
      <c r="PGY2" s="387"/>
      <c r="PGZ2" s="387"/>
      <c r="PHA2" s="387"/>
      <c r="PHB2" s="387"/>
      <c r="PHC2" s="387"/>
      <c r="PHD2" s="387"/>
      <c r="PHE2" s="387"/>
      <c r="PHF2" s="387"/>
      <c r="PHG2" s="387"/>
      <c r="PHH2" s="387"/>
      <c r="PHI2" s="387"/>
      <c r="PHJ2" s="387"/>
      <c r="PHK2" s="387"/>
      <c r="PHL2" s="387"/>
      <c r="PHM2" s="387"/>
      <c r="PHN2" s="387"/>
      <c r="PHO2" s="387"/>
      <c r="PHP2" s="387"/>
      <c r="PHQ2" s="387"/>
      <c r="PHR2" s="387"/>
      <c r="PHS2" s="387"/>
      <c r="PHT2" s="387"/>
      <c r="PHU2" s="387"/>
      <c r="PHV2" s="387"/>
      <c r="PHW2" s="387"/>
      <c r="PHX2" s="387"/>
      <c r="PHY2" s="387"/>
      <c r="PHZ2" s="387"/>
      <c r="PIA2" s="387"/>
      <c r="PIB2" s="387"/>
      <c r="PIC2" s="387"/>
      <c r="PID2" s="387"/>
      <c r="PIE2" s="387"/>
      <c r="PIF2" s="387"/>
      <c r="PIG2" s="387"/>
      <c r="PIH2" s="387"/>
      <c r="PII2" s="387"/>
      <c r="PIJ2" s="387"/>
      <c r="PIK2" s="387"/>
      <c r="PIL2" s="387"/>
      <c r="PIM2" s="387"/>
      <c r="PIN2" s="387"/>
      <c r="PIO2" s="387"/>
      <c r="PIP2" s="387"/>
      <c r="PIQ2" s="387"/>
      <c r="PIR2" s="387"/>
      <c r="PIS2" s="387"/>
      <c r="PIT2" s="387"/>
      <c r="PIU2" s="387"/>
      <c r="PIV2" s="387"/>
      <c r="PIW2" s="387"/>
      <c r="PIX2" s="387"/>
      <c r="PIY2" s="387"/>
      <c r="PIZ2" s="387"/>
      <c r="PJA2" s="387"/>
      <c r="PJB2" s="387"/>
      <c r="PJC2" s="387"/>
      <c r="PJD2" s="387"/>
      <c r="PJE2" s="387"/>
      <c r="PJF2" s="387"/>
      <c r="PJG2" s="387"/>
      <c r="PJH2" s="387"/>
      <c r="PJI2" s="387"/>
      <c r="PJJ2" s="387"/>
      <c r="PJK2" s="387"/>
      <c r="PJL2" s="387"/>
      <c r="PJM2" s="387"/>
      <c r="PJN2" s="387"/>
      <c r="PJO2" s="387"/>
      <c r="PJP2" s="387"/>
      <c r="PJQ2" s="387"/>
      <c r="PJR2" s="387"/>
      <c r="PJS2" s="387"/>
      <c r="PJT2" s="387"/>
      <c r="PJU2" s="387"/>
      <c r="PJV2" s="387"/>
      <c r="PJW2" s="387"/>
      <c r="PJX2" s="387"/>
      <c r="PJY2" s="387"/>
      <c r="PJZ2" s="387"/>
      <c r="PKA2" s="387"/>
      <c r="PKB2" s="387"/>
      <c r="PKC2" s="387"/>
      <c r="PKD2" s="387"/>
      <c r="PKE2" s="387"/>
      <c r="PKF2" s="387"/>
      <c r="PKG2" s="387"/>
      <c r="PKH2" s="387"/>
      <c r="PKI2" s="387"/>
      <c r="PKJ2" s="387"/>
      <c r="PKK2" s="387"/>
      <c r="PKL2" s="387"/>
      <c r="PKM2" s="387"/>
      <c r="PKN2" s="387"/>
      <c r="PKO2" s="387"/>
      <c r="PKP2" s="387"/>
      <c r="PKQ2" s="387"/>
      <c r="PKR2" s="387"/>
      <c r="PKS2" s="387"/>
      <c r="PKT2" s="387"/>
      <c r="PKU2" s="387"/>
      <c r="PKV2" s="387"/>
      <c r="PKW2" s="387"/>
      <c r="PKX2" s="387"/>
      <c r="PKY2" s="387"/>
      <c r="PKZ2" s="387"/>
      <c r="PLA2" s="387"/>
      <c r="PLB2" s="387"/>
      <c r="PLC2" s="387"/>
      <c r="PLD2" s="387"/>
      <c r="PLE2" s="387"/>
      <c r="PLF2" s="387"/>
      <c r="PLG2" s="387"/>
      <c r="PLH2" s="387"/>
      <c r="PLI2" s="387"/>
      <c r="PLJ2" s="387"/>
      <c r="PLK2" s="387"/>
      <c r="PLL2" s="387"/>
      <c r="PLM2" s="387"/>
      <c r="PLN2" s="387"/>
      <c r="PLO2" s="387"/>
      <c r="PLP2" s="387"/>
      <c r="PLQ2" s="387"/>
      <c r="PLR2" s="387"/>
      <c r="PLS2" s="387"/>
      <c r="PLT2" s="387"/>
      <c r="PLU2" s="387"/>
      <c r="PLV2" s="387"/>
      <c r="PLW2" s="387"/>
      <c r="PLX2" s="387"/>
      <c r="PLY2" s="387"/>
      <c r="PLZ2" s="387"/>
      <c r="PMA2" s="387"/>
      <c r="PMB2" s="387"/>
      <c r="PMC2" s="387"/>
      <c r="PMD2" s="387"/>
      <c r="PME2" s="387"/>
      <c r="PMF2" s="387"/>
      <c r="PMG2" s="387"/>
      <c r="PMH2" s="387"/>
      <c r="PMI2" s="387"/>
      <c r="PMJ2" s="387"/>
      <c r="PMK2" s="387"/>
      <c r="PML2" s="387"/>
      <c r="PMM2" s="387"/>
      <c r="PMN2" s="387"/>
      <c r="PMO2" s="387"/>
      <c r="PMP2" s="387"/>
      <c r="PMQ2" s="387"/>
      <c r="PMR2" s="387"/>
      <c r="PMS2" s="387"/>
      <c r="PMT2" s="387"/>
      <c r="PMU2" s="387"/>
      <c r="PMV2" s="387"/>
      <c r="PMW2" s="387"/>
      <c r="PMX2" s="387"/>
      <c r="PMY2" s="387"/>
      <c r="PMZ2" s="387"/>
      <c r="PNA2" s="387"/>
      <c r="PNB2" s="387"/>
      <c r="PNC2" s="387"/>
      <c r="PND2" s="387"/>
      <c r="PNE2" s="387"/>
      <c r="PNF2" s="387"/>
      <c r="PNG2" s="387"/>
      <c r="PNH2" s="387"/>
      <c r="PNI2" s="387"/>
      <c r="PNJ2" s="387"/>
      <c r="PNK2" s="387"/>
      <c r="PNL2" s="387"/>
      <c r="PNM2" s="387"/>
      <c r="PNN2" s="387"/>
      <c r="PNO2" s="387"/>
      <c r="PNP2" s="387"/>
      <c r="PNQ2" s="387"/>
      <c r="PNR2" s="387"/>
      <c r="PNS2" s="387"/>
      <c r="PNT2" s="387"/>
      <c r="PNU2" s="387"/>
      <c r="PNV2" s="387"/>
      <c r="PNW2" s="387"/>
      <c r="PNX2" s="387"/>
      <c r="PNY2" s="387"/>
      <c r="PNZ2" s="387"/>
      <c r="POA2" s="387"/>
      <c r="POB2" s="387"/>
      <c r="POC2" s="387"/>
      <c r="POD2" s="387"/>
      <c r="POE2" s="387"/>
      <c r="POF2" s="387"/>
      <c r="POG2" s="387"/>
      <c r="POH2" s="387"/>
      <c r="POI2" s="387"/>
      <c r="POJ2" s="387"/>
      <c r="POK2" s="387"/>
      <c r="POL2" s="387"/>
      <c r="POM2" s="387"/>
      <c r="PON2" s="387"/>
      <c r="POO2" s="387"/>
      <c r="POP2" s="387"/>
      <c r="POQ2" s="387"/>
      <c r="POR2" s="387"/>
      <c r="POS2" s="387"/>
      <c r="POT2" s="387"/>
      <c r="POU2" s="387"/>
      <c r="POV2" s="387"/>
      <c r="POW2" s="387"/>
      <c r="POX2" s="387"/>
      <c r="POY2" s="387"/>
      <c r="POZ2" s="387"/>
      <c r="PPA2" s="387"/>
      <c r="PPB2" s="387"/>
      <c r="PPC2" s="387"/>
      <c r="PPD2" s="387"/>
      <c r="PPE2" s="387"/>
      <c r="PPF2" s="387"/>
      <c r="PPG2" s="387"/>
      <c r="PPH2" s="387"/>
      <c r="PPI2" s="387"/>
      <c r="PPJ2" s="387"/>
      <c r="PPK2" s="387"/>
      <c r="PPL2" s="387"/>
      <c r="PPM2" s="387"/>
      <c r="PPN2" s="387"/>
      <c r="PPO2" s="387"/>
      <c r="PPP2" s="387"/>
      <c r="PPQ2" s="387"/>
      <c r="PPR2" s="387"/>
      <c r="PPS2" s="387"/>
      <c r="PPT2" s="387"/>
      <c r="PPU2" s="387"/>
      <c r="PPV2" s="387"/>
      <c r="PPW2" s="387"/>
      <c r="PPX2" s="387"/>
      <c r="PPY2" s="387"/>
      <c r="PPZ2" s="387"/>
      <c r="PQA2" s="387"/>
      <c r="PQB2" s="387"/>
      <c r="PQC2" s="387"/>
      <c r="PQD2" s="387"/>
      <c r="PQE2" s="387"/>
      <c r="PQF2" s="387"/>
      <c r="PQG2" s="387"/>
      <c r="PQH2" s="387"/>
      <c r="PQI2" s="387"/>
      <c r="PQJ2" s="387"/>
      <c r="PQK2" s="387"/>
      <c r="PQL2" s="387"/>
      <c r="PQM2" s="387"/>
      <c r="PQN2" s="387"/>
      <c r="PQO2" s="387"/>
      <c r="PQP2" s="387"/>
      <c r="PQQ2" s="387"/>
      <c r="PQR2" s="387"/>
      <c r="PQS2" s="387"/>
      <c r="PQT2" s="387"/>
      <c r="PQU2" s="387"/>
      <c r="PQV2" s="387"/>
      <c r="PQW2" s="387"/>
      <c r="PQX2" s="387"/>
      <c r="PQY2" s="387"/>
      <c r="PQZ2" s="387"/>
      <c r="PRA2" s="387"/>
      <c r="PRB2" s="387"/>
      <c r="PRC2" s="387"/>
      <c r="PRD2" s="387"/>
      <c r="PRE2" s="387"/>
      <c r="PRF2" s="387"/>
      <c r="PRG2" s="387"/>
      <c r="PRH2" s="387"/>
      <c r="PRI2" s="387"/>
      <c r="PRJ2" s="387"/>
      <c r="PRK2" s="387"/>
      <c r="PRL2" s="387"/>
      <c r="PRM2" s="387"/>
      <c r="PRN2" s="387"/>
      <c r="PRO2" s="387"/>
      <c r="PRP2" s="387"/>
      <c r="PRQ2" s="387"/>
      <c r="PRR2" s="387"/>
      <c r="PRS2" s="387"/>
      <c r="PRT2" s="387"/>
      <c r="PRU2" s="387"/>
      <c r="PRV2" s="387"/>
      <c r="PRW2" s="387"/>
      <c r="PRX2" s="387"/>
      <c r="PRY2" s="387"/>
      <c r="PRZ2" s="387"/>
      <c r="PSA2" s="387"/>
      <c r="PSB2" s="387"/>
      <c r="PSC2" s="387"/>
      <c r="PSD2" s="387"/>
      <c r="PSE2" s="387"/>
      <c r="PSF2" s="387"/>
      <c r="PSG2" s="387"/>
      <c r="PSH2" s="387"/>
      <c r="PSI2" s="387"/>
      <c r="PSJ2" s="387"/>
      <c r="PSK2" s="387"/>
      <c r="PSL2" s="387"/>
      <c r="PSM2" s="387"/>
      <c r="PSN2" s="387"/>
      <c r="PSO2" s="387"/>
      <c r="PSP2" s="387"/>
      <c r="PSQ2" s="387"/>
      <c r="PSR2" s="387"/>
      <c r="PSS2" s="387"/>
      <c r="PST2" s="387"/>
      <c r="PSU2" s="387"/>
      <c r="PSV2" s="387"/>
      <c r="PSW2" s="387"/>
      <c r="PSX2" s="387"/>
      <c r="PSY2" s="387"/>
      <c r="PSZ2" s="387"/>
      <c r="PTA2" s="387"/>
      <c r="PTB2" s="387"/>
      <c r="PTC2" s="387"/>
      <c r="PTD2" s="387"/>
      <c r="PTE2" s="387"/>
      <c r="PTF2" s="387"/>
      <c r="PTG2" s="387"/>
      <c r="PTH2" s="387"/>
      <c r="PTI2" s="387"/>
      <c r="PTJ2" s="387"/>
      <c r="PTK2" s="387"/>
      <c r="PTL2" s="387"/>
      <c r="PTM2" s="387"/>
      <c r="PTN2" s="387"/>
      <c r="PTO2" s="387"/>
      <c r="PTP2" s="387"/>
      <c r="PTQ2" s="387"/>
      <c r="PTR2" s="387"/>
      <c r="PTS2" s="387"/>
      <c r="PTT2" s="387"/>
      <c r="PTU2" s="387"/>
      <c r="PTV2" s="387"/>
      <c r="PTW2" s="387"/>
      <c r="PTX2" s="387"/>
      <c r="PTY2" s="387"/>
      <c r="PTZ2" s="387"/>
      <c r="PUA2" s="387"/>
      <c r="PUB2" s="387"/>
      <c r="PUC2" s="387"/>
      <c r="PUD2" s="387"/>
      <c r="PUE2" s="387"/>
      <c r="PUF2" s="387"/>
      <c r="PUG2" s="387"/>
      <c r="PUH2" s="387"/>
      <c r="PUI2" s="387"/>
      <c r="PUJ2" s="387"/>
      <c r="PUK2" s="387"/>
      <c r="PUL2" s="387"/>
      <c r="PUM2" s="387"/>
      <c r="PUN2" s="387"/>
      <c r="PUO2" s="387"/>
      <c r="PUP2" s="387"/>
      <c r="PUQ2" s="387"/>
      <c r="PUR2" s="387"/>
      <c r="PUS2" s="387"/>
      <c r="PUT2" s="387"/>
      <c r="PUU2" s="387"/>
      <c r="PUV2" s="387"/>
      <c r="PUW2" s="387"/>
      <c r="PUX2" s="387"/>
      <c r="PUY2" s="387"/>
      <c r="PUZ2" s="387"/>
      <c r="PVA2" s="387"/>
      <c r="PVB2" s="387"/>
      <c r="PVC2" s="387"/>
      <c r="PVD2" s="387"/>
      <c r="PVE2" s="387"/>
      <c r="PVF2" s="387"/>
      <c r="PVG2" s="387"/>
      <c r="PVH2" s="387"/>
      <c r="PVI2" s="387"/>
      <c r="PVJ2" s="387"/>
      <c r="PVK2" s="387"/>
      <c r="PVL2" s="387"/>
      <c r="PVM2" s="387"/>
      <c r="PVN2" s="387"/>
      <c r="PVO2" s="387"/>
      <c r="PVP2" s="387"/>
      <c r="PVQ2" s="387"/>
      <c r="PVR2" s="387"/>
      <c r="PVS2" s="387"/>
      <c r="PVT2" s="387"/>
      <c r="PVU2" s="387"/>
      <c r="PVV2" s="387"/>
      <c r="PVW2" s="387"/>
      <c r="PVX2" s="387"/>
      <c r="PVY2" s="387"/>
      <c r="PVZ2" s="387"/>
      <c r="PWA2" s="387"/>
      <c r="PWB2" s="387"/>
      <c r="PWC2" s="387"/>
      <c r="PWD2" s="387"/>
      <c r="PWE2" s="387"/>
      <c r="PWF2" s="387"/>
      <c r="PWG2" s="387"/>
      <c r="PWH2" s="387"/>
      <c r="PWI2" s="387"/>
      <c r="PWJ2" s="387"/>
      <c r="PWK2" s="387"/>
      <c r="PWL2" s="387"/>
      <c r="PWM2" s="387"/>
      <c r="PWN2" s="387"/>
      <c r="PWO2" s="387"/>
      <c r="PWP2" s="387"/>
      <c r="PWQ2" s="387"/>
      <c r="PWR2" s="387"/>
      <c r="PWS2" s="387"/>
      <c r="PWT2" s="387"/>
      <c r="PWU2" s="387"/>
      <c r="PWV2" s="387"/>
      <c r="PWW2" s="387"/>
      <c r="PWX2" s="387"/>
      <c r="PWY2" s="387"/>
      <c r="PWZ2" s="387"/>
      <c r="PXA2" s="387"/>
      <c r="PXB2" s="387"/>
      <c r="PXC2" s="387"/>
      <c r="PXD2" s="387"/>
      <c r="PXE2" s="387"/>
      <c r="PXF2" s="387"/>
      <c r="PXG2" s="387"/>
      <c r="PXH2" s="387"/>
      <c r="PXI2" s="387"/>
      <c r="PXJ2" s="387"/>
      <c r="PXK2" s="387"/>
      <c r="PXL2" s="387"/>
      <c r="PXM2" s="387"/>
      <c r="PXN2" s="387"/>
      <c r="PXO2" s="387"/>
      <c r="PXP2" s="387"/>
      <c r="PXQ2" s="387"/>
      <c r="PXR2" s="387"/>
      <c r="PXS2" s="387"/>
      <c r="PXT2" s="387"/>
      <c r="PXU2" s="387"/>
      <c r="PXV2" s="387"/>
      <c r="PXW2" s="387"/>
      <c r="PXX2" s="387"/>
      <c r="PXY2" s="387"/>
      <c r="PXZ2" s="387"/>
      <c r="PYA2" s="387"/>
      <c r="PYB2" s="387"/>
      <c r="PYC2" s="387"/>
      <c r="PYD2" s="387"/>
      <c r="PYE2" s="387"/>
      <c r="PYF2" s="387"/>
      <c r="PYG2" s="387"/>
      <c r="PYH2" s="387"/>
      <c r="PYI2" s="387"/>
      <c r="PYJ2" s="387"/>
      <c r="PYK2" s="387"/>
      <c r="PYL2" s="387"/>
      <c r="PYM2" s="387"/>
      <c r="PYN2" s="387"/>
      <c r="PYO2" s="387"/>
      <c r="PYP2" s="387"/>
      <c r="PYQ2" s="387"/>
      <c r="PYR2" s="387"/>
      <c r="PYS2" s="387"/>
      <c r="PYT2" s="387"/>
      <c r="PYU2" s="387"/>
      <c r="PYV2" s="387"/>
      <c r="PYW2" s="387"/>
      <c r="PYX2" s="387"/>
      <c r="PYY2" s="387"/>
      <c r="PYZ2" s="387"/>
      <c r="PZA2" s="387"/>
      <c r="PZB2" s="387"/>
      <c r="PZC2" s="387"/>
      <c r="PZD2" s="387"/>
      <c r="PZE2" s="387"/>
      <c r="PZF2" s="387"/>
      <c r="PZG2" s="387"/>
      <c r="PZH2" s="387"/>
      <c r="PZI2" s="387"/>
      <c r="PZJ2" s="387"/>
      <c r="PZK2" s="387"/>
      <c r="PZL2" s="387"/>
      <c r="PZM2" s="387"/>
      <c r="PZN2" s="387"/>
      <c r="PZO2" s="387"/>
      <c r="PZP2" s="387"/>
      <c r="PZQ2" s="387"/>
      <c r="PZR2" s="387"/>
      <c r="PZS2" s="387"/>
      <c r="PZT2" s="387"/>
      <c r="PZU2" s="387"/>
      <c r="PZV2" s="387"/>
      <c r="PZW2" s="387"/>
      <c r="PZX2" s="387"/>
      <c r="PZY2" s="387"/>
      <c r="PZZ2" s="387"/>
      <c r="QAA2" s="387"/>
      <c r="QAB2" s="387"/>
      <c r="QAC2" s="387"/>
      <c r="QAD2" s="387"/>
      <c r="QAE2" s="387"/>
      <c r="QAF2" s="387"/>
      <c r="QAG2" s="387"/>
      <c r="QAH2" s="387"/>
      <c r="QAI2" s="387"/>
      <c r="QAJ2" s="387"/>
      <c r="QAK2" s="387"/>
      <c r="QAL2" s="387"/>
      <c r="QAM2" s="387"/>
      <c r="QAN2" s="387"/>
      <c r="QAO2" s="387"/>
      <c r="QAP2" s="387"/>
      <c r="QAQ2" s="387"/>
      <c r="QAR2" s="387"/>
      <c r="QAS2" s="387"/>
      <c r="QAT2" s="387"/>
      <c r="QAU2" s="387"/>
      <c r="QAV2" s="387"/>
      <c r="QAW2" s="387"/>
      <c r="QAX2" s="387"/>
      <c r="QAY2" s="387"/>
      <c r="QAZ2" s="387"/>
      <c r="QBA2" s="387"/>
      <c r="QBB2" s="387"/>
      <c r="QBC2" s="387"/>
      <c r="QBD2" s="387"/>
      <c r="QBE2" s="387"/>
      <c r="QBF2" s="387"/>
      <c r="QBG2" s="387"/>
      <c r="QBH2" s="387"/>
      <c r="QBI2" s="387"/>
      <c r="QBJ2" s="387"/>
      <c r="QBK2" s="387"/>
      <c r="QBL2" s="387"/>
      <c r="QBM2" s="387"/>
      <c r="QBN2" s="387"/>
      <c r="QBO2" s="387"/>
      <c r="QBP2" s="387"/>
      <c r="QBQ2" s="387"/>
      <c r="QBR2" s="387"/>
      <c r="QBS2" s="387"/>
      <c r="QBT2" s="387"/>
      <c r="QBU2" s="387"/>
      <c r="QBV2" s="387"/>
      <c r="QBW2" s="387"/>
      <c r="QBX2" s="387"/>
      <c r="QBY2" s="387"/>
      <c r="QBZ2" s="387"/>
      <c r="QCA2" s="387"/>
      <c r="QCB2" s="387"/>
      <c r="QCC2" s="387"/>
      <c r="QCD2" s="387"/>
      <c r="QCE2" s="387"/>
      <c r="QCF2" s="387"/>
      <c r="QCG2" s="387"/>
      <c r="QCH2" s="387"/>
      <c r="QCI2" s="387"/>
      <c r="QCJ2" s="387"/>
      <c r="QCK2" s="387"/>
      <c r="QCL2" s="387"/>
      <c r="QCM2" s="387"/>
      <c r="QCN2" s="387"/>
      <c r="QCO2" s="387"/>
      <c r="QCP2" s="387"/>
      <c r="QCQ2" s="387"/>
      <c r="QCR2" s="387"/>
      <c r="QCS2" s="387"/>
      <c r="QCT2" s="387"/>
      <c r="QCU2" s="387"/>
      <c r="QCV2" s="387"/>
      <c r="QCW2" s="387"/>
      <c r="QCX2" s="387"/>
      <c r="QCY2" s="387"/>
      <c r="QCZ2" s="387"/>
      <c r="QDA2" s="387"/>
      <c r="QDB2" s="387"/>
      <c r="QDC2" s="387"/>
      <c r="QDD2" s="387"/>
      <c r="QDE2" s="387"/>
      <c r="QDF2" s="387"/>
      <c r="QDG2" s="387"/>
      <c r="QDH2" s="387"/>
      <c r="QDI2" s="387"/>
      <c r="QDJ2" s="387"/>
      <c r="QDK2" s="387"/>
      <c r="QDL2" s="387"/>
      <c r="QDM2" s="387"/>
      <c r="QDN2" s="387"/>
      <c r="QDO2" s="387"/>
      <c r="QDP2" s="387"/>
      <c r="QDQ2" s="387"/>
      <c r="QDR2" s="387"/>
      <c r="QDS2" s="387"/>
      <c r="QDT2" s="387"/>
      <c r="QDU2" s="387"/>
      <c r="QDV2" s="387"/>
      <c r="QDW2" s="387"/>
      <c r="QDX2" s="387"/>
      <c r="QDY2" s="387"/>
      <c r="QDZ2" s="387"/>
      <c r="QEA2" s="387"/>
      <c r="QEB2" s="387"/>
      <c r="QEC2" s="387"/>
      <c r="QED2" s="387"/>
      <c r="QEE2" s="387"/>
      <c r="QEF2" s="387"/>
      <c r="QEG2" s="387"/>
      <c r="QEH2" s="387"/>
      <c r="QEI2" s="387"/>
      <c r="QEJ2" s="387"/>
      <c r="QEK2" s="387"/>
      <c r="QEL2" s="387"/>
      <c r="QEM2" s="387"/>
      <c r="QEN2" s="387"/>
      <c r="QEO2" s="387"/>
      <c r="QEP2" s="387"/>
      <c r="QEQ2" s="387"/>
      <c r="QER2" s="387"/>
      <c r="QES2" s="387"/>
      <c r="QET2" s="387"/>
      <c r="QEU2" s="387"/>
      <c r="QEV2" s="387"/>
      <c r="QEW2" s="387"/>
      <c r="QEX2" s="387"/>
      <c r="QEY2" s="387"/>
      <c r="QEZ2" s="387"/>
      <c r="QFA2" s="387"/>
      <c r="QFB2" s="387"/>
      <c r="QFC2" s="387"/>
      <c r="QFD2" s="387"/>
      <c r="QFE2" s="387"/>
      <c r="QFF2" s="387"/>
      <c r="QFG2" s="387"/>
      <c r="QFH2" s="387"/>
      <c r="QFI2" s="387"/>
      <c r="QFJ2" s="387"/>
      <c r="QFK2" s="387"/>
      <c r="QFL2" s="387"/>
      <c r="QFM2" s="387"/>
      <c r="QFN2" s="387"/>
      <c r="QFO2" s="387"/>
      <c r="QFP2" s="387"/>
      <c r="QFQ2" s="387"/>
      <c r="QFR2" s="387"/>
      <c r="QFS2" s="387"/>
      <c r="QFT2" s="387"/>
      <c r="QFU2" s="387"/>
      <c r="QFV2" s="387"/>
      <c r="QFW2" s="387"/>
      <c r="QFX2" s="387"/>
      <c r="QFY2" s="387"/>
      <c r="QFZ2" s="387"/>
      <c r="QGA2" s="387"/>
      <c r="QGB2" s="387"/>
      <c r="QGC2" s="387"/>
      <c r="QGD2" s="387"/>
      <c r="QGE2" s="387"/>
      <c r="QGF2" s="387"/>
      <c r="QGG2" s="387"/>
      <c r="QGH2" s="387"/>
      <c r="QGI2" s="387"/>
      <c r="QGJ2" s="387"/>
      <c r="QGK2" s="387"/>
      <c r="QGL2" s="387"/>
      <c r="QGM2" s="387"/>
      <c r="QGN2" s="387"/>
      <c r="QGO2" s="387"/>
      <c r="QGP2" s="387"/>
      <c r="QGQ2" s="387"/>
      <c r="QGR2" s="387"/>
      <c r="QGS2" s="387"/>
      <c r="QGT2" s="387"/>
      <c r="QGU2" s="387"/>
      <c r="QGV2" s="387"/>
      <c r="QGW2" s="387"/>
      <c r="QGX2" s="387"/>
      <c r="QGY2" s="387"/>
      <c r="QGZ2" s="387"/>
      <c r="QHA2" s="387"/>
      <c r="QHB2" s="387"/>
      <c r="QHC2" s="387"/>
      <c r="QHD2" s="387"/>
      <c r="QHE2" s="387"/>
      <c r="QHF2" s="387"/>
      <c r="QHG2" s="387"/>
      <c r="QHH2" s="387"/>
      <c r="QHI2" s="387"/>
      <c r="QHJ2" s="387"/>
      <c r="QHK2" s="387"/>
      <c r="QHL2" s="387"/>
      <c r="QHM2" s="387"/>
      <c r="QHN2" s="387"/>
      <c r="QHO2" s="387"/>
      <c r="QHP2" s="387"/>
      <c r="QHQ2" s="387"/>
      <c r="QHR2" s="387"/>
      <c r="QHS2" s="387"/>
      <c r="QHT2" s="387"/>
      <c r="QHU2" s="387"/>
      <c r="QHV2" s="387"/>
      <c r="QHW2" s="387"/>
      <c r="QHX2" s="387"/>
      <c r="QHY2" s="387"/>
      <c r="QHZ2" s="387"/>
      <c r="QIA2" s="387"/>
      <c r="QIB2" s="387"/>
      <c r="QIC2" s="387"/>
      <c r="QID2" s="387"/>
      <c r="QIE2" s="387"/>
      <c r="QIF2" s="387"/>
      <c r="QIG2" s="387"/>
      <c r="QIH2" s="387"/>
      <c r="QII2" s="387"/>
      <c r="QIJ2" s="387"/>
      <c r="QIK2" s="387"/>
      <c r="QIL2" s="387"/>
      <c r="QIM2" s="387"/>
      <c r="QIN2" s="387"/>
      <c r="QIO2" s="387"/>
      <c r="QIP2" s="387"/>
      <c r="QIQ2" s="387"/>
      <c r="QIR2" s="387"/>
      <c r="QIS2" s="387"/>
      <c r="QIT2" s="387"/>
      <c r="QIU2" s="387"/>
      <c r="QIV2" s="387"/>
      <c r="QIW2" s="387"/>
      <c r="QIX2" s="387"/>
      <c r="QIY2" s="387"/>
      <c r="QIZ2" s="387"/>
      <c r="QJA2" s="387"/>
      <c r="QJB2" s="387"/>
      <c r="QJC2" s="387"/>
      <c r="QJD2" s="387"/>
      <c r="QJE2" s="387"/>
      <c r="QJF2" s="387"/>
      <c r="QJG2" s="387"/>
      <c r="QJH2" s="387"/>
      <c r="QJI2" s="387"/>
      <c r="QJJ2" s="387"/>
      <c r="QJK2" s="387"/>
      <c r="QJL2" s="387"/>
      <c r="QJM2" s="387"/>
      <c r="QJN2" s="387"/>
      <c r="QJO2" s="387"/>
      <c r="QJP2" s="387"/>
      <c r="QJQ2" s="387"/>
      <c r="QJR2" s="387"/>
      <c r="QJS2" s="387"/>
      <c r="QJT2" s="387"/>
      <c r="QJU2" s="387"/>
      <c r="QJV2" s="387"/>
      <c r="QJW2" s="387"/>
      <c r="QJX2" s="387"/>
      <c r="QJY2" s="387"/>
      <c r="QJZ2" s="387"/>
      <c r="QKA2" s="387"/>
      <c r="QKB2" s="387"/>
      <c r="QKC2" s="387"/>
      <c r="QKD2" s="387"/>
      <c r="QKE2" s="387"/>
      <c r="QKF2" s="387"/>
      <c r="QKG2" s="387"/>
      <c r="QKH2" s="387"/>
      <c r="QKI2" s="387"/>
      <c r="QKJ2" s="387"/>
      <c r="QKK2" s="387"/>
      <c r="QKL2" s="387"/>
      <c r="QKM2" s="387"/>
      <c r="QKN2" s="387"/>
      <c r="QKO2" s="387"/>
      <c r="QKP2" s="387"/>
      <c r="QKQ2" s="387"/>
      <c r="QKR2" s="387"/>
      <c r="QKS2" s="387"/>
      <c r="QKT2" s="387"/>
      <c r="QKU2" s="387"/>
      <c r="QKV2" s="387"/>
      <c r="QKW2" s="387"/>
      <c r="QKX2" s="387"/>
      <c r="QKY2" s="387"/>
      <c r="QKZ2" s="387"/>
      <c r="QLA2" s="387"/>
      <c r="QLB2" s="387"/>
      <c r="QLC2" s="387"/>
      <c r="QLD2" s="387"/>
      <c r="QLE2" s="387"/>
      <c r="QLF2" s="387"/>
      <c r="QLG2" s="387"/>
      <c r="QLH2" s="387"/>
      <c r="QLI2" s="387"/>
      <c r="QLJ2" s="387"/>
      <c r="QLK2" s="387"/>
      <c r="QLL2" s="387"/>
      <c r="QLM2" s="387"/>
      <c r="QLN2" s="387"/>
      <c r="QLO2" s="387"/>
      <c r="QLP2" s="387"/>
      <c r="QLQ2" s="387"/>
      <c r="QLR2" s="387"/>
      <c r="QLS2" s="387"/>
      <c r="QLT2" s="387"/>
      <c r="QLU2" s="387"/>
      <c r="QLV2" s="387"/>
      <c r="QLW2" s="387"/>
      <c r="QLX2" s="387"/>
      <c r="QLY2" s="387"/>
      <c r="QLZ2" s="387"/>
      <c r="QMA2" s="387"/>
      <c r="QMB2" s="387"/>
      <c r="QMC2" s="387"/>
      <c r="QMD2" s="387"/>
      <c r="QME2" s="387"/>
      <c r="QMF2" s="387"/>
      <c r="QMG2" s="387"/>
      <c r="QMH2" s="387"/>
      <c r="QMI2" s="387"/>
      <c r="QMJ2" s="387"/>
      <c r="QMK2" s="387"/>
      <c r="QML2" s="387"/>
      <c r="QMM2" s="387"/>
      <c r="QMN2" s="387"/>
      <c r="QMO2" s="387"/>
      <c r="QMP2" s="387"/>
      <c r="QMQ2" s="387"/>
      <c r="QMR2" s="387"/>
      <c r="QMS2" s="387"/>
      <c r="QMT2" s="387"/>
      <c r="QMU2" s="387"/>
      <c r="QMV2" s="387"/>
      <c r="QMW2" s="387"/>
      <c r="QMX2" s="387"/>
      <c r="QMY2" s="387"/>
      <c r="QMZ2" s="387"/>
      <c r="QNA2" s="387"/>
      <c r="QNB2" s="387"/>
      <c r="QNC2" s="387"/>
      <c r="QND2" s="387"/>
      <c r="QNE2" s="387"/>
      <c r="QNF2" s="387"/>
      <c r="QNG2" s="387"/>
      <c r="QNH2" s="387"/>
      <c r="QNI2" s="387"/>
      <c r="QNJ2" s="387"/>
      <c r="QNK2" s="387"/>
      <c r="QNL2" s="387"/>
      <c r="QNM2" s="387"/>
      <c r="QNN2" s="387"/>
      <c r="QNO2" s="387"/>
      <c r="QNP2" s="387"/>
      <c r="QNQ2" s="387"/>
      <c r="QNR2" s="387"/>
      <c r="QNS2" s="387"/>
      <c r="QNT2" s="387"/>
      <c r="QNU2" s="387"/>
      <c r="QNV2" s="387"/>
      <c r="QNW2" s="387"/>
      <c r="QNX2" s="387"/>
      <c r="QNY2" s="387"/>
      <c r="QNZ2" s="387"/>
      <c r="QOA2" s="387"/>
      <c r="QOB2" s="387"/>
      <c r="QOC2" s="387"/>
      <c r="QOD2" s="387"/>
      <c r="QOE2" s="387"/>
      <c r="QOF2" s="387"/>
      <c r="QOG2" s="387"/>
      <c r="QOH2" s="387"/>
      <c r="QOI2" s="387"/>
      <c r="QOJ2" s="387"/>
      <c r="QOK2" s="387"/>
      <c r="QOL2" s="387"/>
      <c r="QOM2" s="387"/>
      <c r="QON2" s="387"/>
      <c r="QOO2" s="387"/>
      <c r="QOP2" s="387"/>
      <c r="QOQ2" s="387"/>
      <c r="QOR2" s="387"/>
      <c r="QOS2" s="387"/>
      <c r="QOT2" s="387"/>
      <c r="QOU2" s="387"/>
      <c r="QOV2" s="387"/>
      <c r="QOW2" s="387"/>
      <c r="QOX2" s="387"/>
      <c r="QOY2" s="387"/>
      <c r="QOZ2" s="387"/>
      <c r="QPA2" s="387"/>
      <c r="QPB2" s="387"/>
      <c r="QPC2" s="387"/>
      <c r="QPD2" s="387"/>
      <c r="QPE2" s="387"/>
      <c r="QPF2" s="387"/>
      <c r="QPG2" s="387"/>
      <c r="QPH2" s="387"/>
      <c r="QPI2" s="387"/>
      <c r="QPJ2" s="387"/>
      <c r="QPK2" s="387"/>
      <c r="QPL2" s="387"/>
      <c r="QPM2" s="387"/>
      <c r="QPN2" s="387"/>
      <c r="QPO2" s="387"/>
      <c r="QPP2" s="387"/>
      <c r="QPQ2" s="387"/>
      <c r="QPR2" s="387"/>
      <c r="QPS2" s="387"/>
      <c r="QPT2" s="387"/>
      <c r="QPU2" s="387"/>
      <c r="QPV2" s="387"/>
      <c r="QPW2" s="387"/>
      <c r="QPX2" s="387"/>
      <c r="QPY2" s="387"/>
      <c r="QPZ2" s="387"/>
      <c r="QQA2" s="387"/>
      <c r="QQB2" s="387"/>
      <c r="QQC2" s="387"/>
      <c r="QQD2" s="387"/>
      <c r="QQE2" s="387"/>
      <c r="QQF2" s="387"/>
      <c r="QQG2" s="387"/>
      <c r="QQH2" s="387"/>
      <c r="QQI2" s="387"/>
      <c r="QQJ2" s="387"/>
      <c r="QQK2" s="387"/>
      <c r="QQL2" s="387"/>
      <c r="QQM2" s="387"/>
      <c r="QQN2" s="387"/>
      <c r="QQO2" s="387"/>
      <c r="QQP2" s="387"/>
      <c r="QQQ2" s="387"/>
      <c r="QQR2" s="387"/>
      <c r="QQS2" s="387"/>
      <c r="QQT2" s="387"/>
      <c r="QQU2" s="387"/>
      <c r="QQV2" s="387"/>
      <c r="QQW2" s="387"/>
      <c r="QQX2" s="387"/>
      <c r="QQY2" s="387"/>
      <c r="QQZ2" s="387"/>
      <c r="QRA2" s="387"/>
      <c r="QRB2" s="387"/>
      <c r="QRC2" s="387"/>
      <c r="QRD2" s="387"/>
      <c r="QRE2" s="387"/>
      <c r="QRF2" s="387"/>
      <c r="QRG2" s="387"/>
      <c r="QRH2" s="387"/>
      <c r="QRI2" s="387"/>
      <c r="QRJ2" s="387"/>
      <c r="QRK2" s="387"/>
      <c r="QRL2" s="387"/>
      <c r="QRM2" s="387"/>
      <c r="QRN2" s="387"/>
      <c r="QRO2" s="387"/>
      <c r="QRP2" s="387"/>
      <c r="QRQ2" s="387"/>
      <c r="QRR2" s="387"/>
      <c r="QRS2" s="387"/>
      <c r="QRT2" s="387"/>
      <c r="QRU2" s="387"/>
      <c r="QRV2" s="387"/>
      <c r="QRW2" s="387"/>
      <c r="QRX2" s="387"/>
      <c r="QRY2" s="387"/>
      <c r="QRZ2" s="387"/>
      <c r="QSA2" s="387"/>
      <c r="QSB2" s="387"/>
      <c r="QSC2" s="387"/>
      <c r="QSD2" s="387"/>
      <c r="QSE2" s="387"/>
      <c r="QSF2" s="387"/>
      <c r="QSG2" s="387"/>
      <c r="QSH2" s="387"/>
      <c r="QSI2" s="387"/>
      <c r="QSJ2" s="387"/>
      <c r="QSK2" s="387"/>
      <c r="QSL2" s="387"/>
      <c r="QSM2" s="387"/>
      <c r="QSN2" s="387"/>
      <c r="QSO2" s="387"/>
      <c r="QSP2" s="387"/>
      <c r="QSQ2" s="387"/>
      <c r="QSR2" s="387"/>
      <c r="QSS2" s="387"/>
      <c r="QST2" s="387"/>
      <c r="QSU2" s="387"/>
      <c r="QSV2" s="387"/>
      <c r="QSW2" s="387"/>
      <c r="QSX2" s="387"/>
      <c r="QSY2" s="387"/>
      <c r="QSZ2" s="387"/>
      <c r="QTA2" s="387"/>
      <c r="QTB2" s="387"/>
      <c r="QTC2" s="387"/>
      <c r="QTD2" s="387"/>
      <c r="QTE2" s="387"/>
      <c r="QTF2" s="387"/>
      <c r="QTG2" s="387"/>
      <c r="QTH2" s="387"/>
      <c r="QTI2" s="387"/>
      <c r="QTJ2" s="387"/>
      <c r="QTK2" s="387"/>
      <c r="QTL2" s="387"/>
      <c r="QTM2" s="387"/>
      <c r="QTN2" s="387"/>
      <c r="QTO2" s="387"/>
      <c r="QTP2" s="387"/>
      <c r="QTQ2" s="387"/>
      <c r="QTR2" s="387"/>
      <c r="QTS2" s="387"/>
      <c r="QTT2" s="387"/>
      <c r="QTU2" s="387"/>
      <c r="QTV2" s="387"/>
      <c r="QTW2" s="387"/>
      <c r="QTX2" s="387"/>
      <c r="QTY2" s="387"/>
      <c r="QTZ2" s="387"/>
      <c r="QUA2" s="387"/>
      <c r="QUB2" s="387"/>
      <c r="QUC2" s="387"/>
      <c r="QUD2" s="387"/>
      <c r="QUE2" s="387"/>
      <c r="QUF2" s="387"/>
      <c r="QUG2" s="387"/>
      <c r="QUH2" s="387"/>
      <c r="QUI2" s="387"/>
      <c r="QUJ2" s="387"/>
      <c r="QUK2" s="387"/>
      <c r="QUL2" s="387"/>
      <c r="QUM2" s="387"/>
      <c r="QUN2" s="387"/>
      <c r="QUO2" s="387"/>
      <c r="QUP2" s="387"/>
      <c r="QUQ2" s="387"/>
      <c r="QUR2" s="387"/>
      <c r="QUS2" s="387"/>
      <c r="QUT2" s="387"/>
      <c r="QUU2" s="387"/>
      <c r="QUV2" s="387"/>
      <c r="QUW2" s="387"/>
      <c r="QUX2" s="387"/>
      <c r="QUY2" s="387"/>
      <c r="QUZ2" s="387"/>
      <c r="QVA2" s="387"/>
      <c r="QVB2" s="387"/>
      <c r="QVC2" s="387"/>
      <c r="QVD2" s="387"/>
      <c r="QVE2" s="387"/>
      <c r="QVF2" s="387"/>
      <c r="QVG2" s="387"/>
      <c r="QVH2" s="387"/>
      <c r="QVI2" s="387"/>
      <c r="QVJ2" s="387"/>
      <c r="QVK2" s="387"/>
      <c r="QVL2" s="387"/>
      <c r="QVM2" s="387"/>
      <c r="QVN2" s="387"/>
      <c r="QVO2" s="387"/>
      <c r="QVP2" s="387"/>
      <c r="QVQ2" s="387"/>
      <c r="QVR2" s="387"/>
      <c r="QVS2" s="387"/>
      <c r="QVT2" s="387"/>
      <c r="QVU2" s="387"/>
      <c r="QVV2" s="387"/>
      <c r="QVW2" s="387"/>
      <c r="QVX2" s="387"/>
      <c r="QVY2" s="387"/>
      <c r="QVZ2" s="387"/>
      <c r="QWA2" s="387"/>
      <c r="QWB2" s="387"/>
      <c r="QWC2" s="387"/>
      <c r="QWD2" s="387"/>
      <c r="QWE2" s="387"/>
      <c r="QWF2" s="387"/>
      <c r="QWG2" s="387"/>
      <c r="QWH2" s="387"/>
      <c r="QWI2" s="387"/>
      <c r="QWJ2" s="387"/>
      <c r="QWK2" s="387"/>
      <c r="QWL2" s="387"/>
      <c r="QWM2" s="387"/>
      <c r="QWN2" s="387"/>
      <c r="QWO2" s="387"/>
      <c r="QWP2" s="387"/>
      <c r="QWQ2" s="387"/>
      <c r="QWR2" s="387"/>
      <c r="QWS2" s="387"/>
      <c r="QWT2" s="387"/>
      <c r="QWU2" s="387"/>
      <c r="QWV2" s="387"/>
      <c r="QWW2" s="387"/>
      <c r="QWX2" s="387"/>
      <c r="QWY2" s="387"/>
      <c r="QWZ2" s="387"/>
      <c r="QXA2" s="387"/>
      <c r="QXB2" s="387"/>
      <c r="QXC2" s="387"/>
      <c r="QXD2" s="387"/>
      <c r="QXE2" s="387"/>
      <c r="QXF2" s="387"/>
      <c r="QXG2" s="387"/>
      <c r="QXH2" s="387"/>
      <c r="QXI2" s="387"/>
      <c r="QXJ2" s="387"/>
      <c r="QXK2" s="387"/>
      <c r="QXL2" s="387"/>
      <c r="QXM2" s="387"/>
      <c r="QXN2" s="387"/>
      <c r="QXO2" s="387"/>
      <c r="QXP2" s="387"/>
      <c r="QXQ2" s="387"/>
      <c r="QXR2" s="387"/>
      <c r="QXS2" s="387"/>
      <c r="QXT2" s="387"/>
      <c r="QXU2" s="387"/>
      <c r="QXV2" s="387"/>
      <c r="QXW2" s="387"/>
      <c r="QXX2" s="387"/>
      <c r="QXY2" s="387"/>
      <c r="QXZ2" s="387"/>
      <c r="QYA2" s="387"/>
      <c r="QYB2" s="387"/>
      <c r="QYC2" s="387"/>
      <c r="QYD2" s="387"/>
      <c r="QYE2" s="387"/>
      <c r="QYF2" s="387"/>
      <c r="QYG2" s="387"/>
      <c r="QYH2" s="387"/>
      <c r="QYI2" s="387"/>
      <c r="QYJ2" s="387"/>
      <c r="QYK2" s="387"/>
      <c r="QYL2" s="387"/>
      <c r="QYM2" s="387"/>
      <c r="QYN2" s="387"/>
      <c r="QYO2" s="387"/>
      <c r="QYP2" s="387"/>
      <c r="QYQ2" s="387"/>
      <c r="QYR2" s="387"/>
      <c r="QYS2" s="387"/>
      <c r="QYT2" s="387"/>
      <c r="QYU2" s="387"/>
      <c r="QYV2" s="387"/>
      <c r="QYW2" s="387"/>
      <c r="QYX2" s="387"/>
      <c r="QYY2" s="387"/>
      <c r="QYZ2" s="387"/>
      <c r="QZA2" s="387"/>
      <c r="QZB2" s="387"/>
      <c r="QZC2" s="387"/>
      <c r="QZD2" s="387"/>
      <c r="QZE2" s="387"/>
      <c r="QZF2" s="387"/>
      <c r="QZG2" s="387"/>
      <c r="QZH2" s="387"/>
      <c r="QZI2" s="387"/>
      <c r="QZJ2" s="387"/>
      <c r="QZK2" s="387"/>
      <c r="QZL2" s="387"/>
      <c r="QZM2" s="387"/>
      <c r="QZN2" s="387"/>
      <c r="QZO2" s="387"/>
      <c r="QZP2" s="387"/>
      <c r="QZQ2" s="387"/>
      <c r="QZR2" s="387"/>
      <c r="QZS2" s="387"/>
      <c r="QZT2" s="387"/>
      <c r="QZU2" s="387"/>
      <c r="QZV2" s="387"/>
      <c r="QZW2" s="387"/>
      <c r="QZX2" s="387"/>
      <c r="QZY2" s="387"/>
      <c r="QZZ2" s="387"/>
      <c r="RAA2" s="387"/>
      <c r="RAB2" s="387"/>
      <c r="RAC2" s="387"/>
      <c r="RAD2" s="387"/>
      <c r="RAE2" s="387"/>
      <c r="RAF2" s="387"/>
      <c r="RAG2" s="387"/>
      <c r="RAH2" s="387"/>
      <c r="RAI2" s="387"/>
      <c r="RAJ2" s="387"/>
      <c r="RAK2" s="387"/>
      <c r="RAL2" s="387"/>
      <c r="RAM2" s="387"/>
      <c r="RAN2" s="387"/>
      <c r="RAO2" s="387"/>
      <c r="RAP2" s="387"/>
      <c r="RAQ2" s="387"/>
      <c r="RAR2" s="387"/>
      <c r="RAS2" s="387"/>
      <c r="RAT2" s="387"/>
      <c r="RAU2" s="387"/>
      <c r="RAV2" s="387"/>
      <c r="RAW2" s="387"/>
      <c r="RAX2" s="387"/>
      <c r="RAY2" s="387"/>
      <c r="RAZ2" s="387"/>
      <c r="RBA2" s="387"/>
      <c r="RBB2" s="387"/>
      <c r="RBC2" s="387"/>
      <c r="RBD2" s="387"/>
      <c r="RBE2" s="387"/>
      <c r="RBF2" s="387"/>
      <c r="RBG2" s="387"/>
      <c r="RBH2" s="387"/>
      <c r="RBI2" s="387"/>
      <c r="RBJ2" s="387"/>
      <c r="RBK2" s="387"/>
      <c r="RBL2" s="387"/>
      <c r="RBM2" s="387"/>
      <c r="RBN2" s="387"/>
      <c r="RBO2" s="387"/>
      <c r="RBP2" s="387"/>
      <c r="RBQ2" s="387"/>
      <c r="RBR2" s="387"/>
      <c r="RBS2" s="387"/>
      <c r="RBT2" s="387"/>
      <c r="RBU2" s="387"/>
      <c r="RBV2" s="387"/>
      <c r="RBW2" s="387"/>
      <c r="RBX2" s="387"/>
      <c r="RBY2" s="387"/>
      <c r="RBZ2" s="387"/>
      <c r="RCA2" s="387"/>
      <c r="RCB2" s="387"/>
      <c r="RCC2" s="387"/>
      <c r="RCD2" s="387"/>
      <c r="RCE2" s="387"/>
      <c r="RCF2" s="387"/>
      <c r="RCG2" s="387"/>
      <c r="RCH2" s="387"/>
      <c r="RCI2" s="387"/>
      <c r="RCJ2" s="387"/>
      <c r="RCK2" s="387"/>
      <c r="RCL2" s="387"/>
      <c r="RCM2" s="387"/>
      <c r="RCN2" s="387"/>
      <c r="RCO2" s="387"/>
      <c r="RCP2" s="387"/>
      <c r="RCQ2" s="387"/>
      <c r="RCR2" s="387"/>
      <c r="RCS2" s="387"/>
      <c r="RCT2" s="387"/>
      <c r="RCU2" s="387"/>
      <c r="RCV2" s="387"/>
      <c r="RCW2" s="387"/>
      <c r="RCX2" s="387"/>
      <c r="RCY2" s="387"/>
      <c r="RCZ2" s="387"/>
      <c r="RDA2" s="387"/>
      <c r="RDB2" s="387"/>
      <c r="RDC2" s="387"/>
      <c r="RDD2" s="387"/>
      <c r="RDE2" s="387"/>
      <c r="RDF2" s="387"/>
      <c r="RDG2" s="387"/>
      <c r="RDH2" s="387"/>
      <c r="RDI2" s="387"/>
      <c r="RDJ2" s="387"/>
      <c r="RDK2" s="387"/>
      <c r="RDL2" s="387"/>
      <c r="RDM2" s="387"/>
      <c r="RDN2" s="387"/>
      <c r="RDO2" s="387"/>
      <c r="RDP2" s="387"/>
      <c r="RDQ2" s="387"/>
      <c r="RDR2" s="387"/>
      <c r="RDS2" s="387"/>
      <c r="RDT2" s="387"/>
      <c r="RDU2" s="387"/>
      <c r="RDV2" s="387"/>
      <c r="RDW2" s="387"/>
      <c r="RDX2" s="387"/>
      <c r="RDY2" s="387"/>
      <c r="RDZ2" s="387"/>
      <c r="REA2" s="387"/>
      <c r="REB2" s="387"/>
      <c r="REC2" s="387"/>
      <c r="RED2" s="387"/>
      <c r="REE2" s="387"/>
      <c r="REF2" s="387"/>
      <c r="REG2" s="387"/>
      <c r="REH2" s="387"/>
      <c r="REI2" s="387"/>
      <c r="REJ2" s="387"/>
      <c r="REK2" s="387"/>
      <c r="REL2" s="387"/>
      <c r="REM2" s="387"/>
      <c r="REN2" s="387"/>
      <c r="REO2" s="387"/>
      <c r="REP2" s="387"/>
      <c r="REQ2" s="387"/>
      <c r="RER2" s="387"/>
      <c r="RES2" s="387"/>
      <c r="RET2" s="387"/>
      <c r="REU2" s="387"/>
      <c r="REV2" s="387"/>
      <c r="REW2" s="387"/>
      <c r="REX2" s="387"/>
      <c r="REY2" s="387"/>
      <c r="REZ2" s="387"/>
      <c r="RFA2" s="387"/>
      <c r="RFB2" s="387"/>
      <c r="RFC2" s="387"/>
      <c r="RFD2" s="387"/>
      <c r="RFE2" s="387"/>
      <c r="RFF2" s="387"/>
      <c r="RFG2" s="387"/>
      <c r="RFH2" s="387"/>
      <c r="RFI2" s="387"/>
      <c r="RFJ2" s="387"/>
      <c r="RFK2" s="387"/>
      <c r="RFL2" s="387"/>
      <c r="RFM2" s="387"/>
      <c r="RFN2" s="387"/>
      <c r="RFO2" s="387"/>
      <c r="RFP2" s="387"/>
      <c r="RFQ2" s="387"/>
      <c r="RFR2" s="387"/>
      <c r="RFS2" s="387"/>
      <c r="RFT2" s="387"/>
      <c r="RFU2" s="387"/>
      <c r="RFV2" s="387"/>
      <c r="RFW2" s="387"/>
      <c r="RFX2" s="387"/>
      <c r="RFY2" s="387"/>
      <c r="RFZ2" s="387"/>
      <c r="RGA2" s="387"/>
      <c r="RGB2" s="387"/>
      <c r="RGC2" s="387"/>
      <c r="RGD2" s="387"/>
      <c r="RGE2" s="387"/>
      <c r="RGF2" s="387"/>
      <c r="RGG2" s="387"/>
      <c r="RGH2" s="387"/>
      <c r="RGI2" s="387"/>
      <c r="RGJ2" s="387"/>
      <c r="RGK2" s="387"/>
      <c r="RGL2" s="387"/>
      <c r="RGM2" s="387"/>
      <c r="RGN2" s="387"/>
      <c r="RGO2" s="387"/>
      <c r="RGP2" s="387"/>
      <c r="RGQ2" s="387"/>
      <c r="RGR2" s="387"/>
      <c r="RGS2" s="387"/>
      <c r="RGT2" s="387"/>
      <c r="RGU2" s="387"/>
      <c r="RGV2" s="387"/>
      <c r="RGW2" s="387"/>
      <c r="RGX2" s="387"/>
      <c r="RGY2" s="387"/>
      <c r="RGZ2" s="387"/>
      <c r="RHA2" s="387"/>
      <c r="RHB2" s="387"/>
      <c r="RHC2" s="387"/>
      <c r="RHD2" s="387"/>
      <c r="RHE2" s="387"/>
      <c r="RHF2" s="387"/>
      <c r="RHG2" s="387"/>
      <c r="RHH2" s="387"/>
      <c r="RHI2" s="387"/>
      <c r="RHJ2" s="387"/>
      <c r="RHK2" s="387"/>
      <c r="RHL2" s="387"/>
      <c r="RHM2" s="387"/>
      <c r="RHN2" s="387"/>
      <c r="RHO2" s="387"/>
      <c r="RHP2" s="387"/>
      <c r="RHQ2" s="387"/>
      <c r="RHR2" s="387"/>
      <c r="RHS2" s="387"/>
      <c r="RHT2" s="387"/>
      <c r="RHU2" s="387"/>
      <c r="RHV2" s="387"/>
      <c r="RHW2" s="387"/>
      <c r="RHX2" s="387"/>
      <c r="RHY2" s="387"/>
      <c r="RHZ2" s="387"/>
      <c r="RIA2" s="387"/>
      <c r="RIB2" s="387"/>
      <c r="RIC2" s="387"/>
      <c r="RID2" s="387"/>
      <c r="RIE2" s="387"/>
      <c r="RIF2" s="387"/>
      <c r="RIG2" s="387"/>
      <c r="RIH2" s="387"/>
      <c r="RII2" s="387"/>
      <c r="RIJ2" s="387"/>
      <c r="RIK2" s="387"/>
      <c r="RIL2" s="387"/>
      <c r="RIM2" s="387"/>
      <c r="RIN2" s="387"/>
      <c r="RIO2" s="387"/>
      <c r="RIP2" s="387"/>
      <c r="RIQ2" s="387"/>
      <c r="RIR2" s="387"/>
      <c r="RIS2" s="387"/>
      <c r="RIT2" s="387"/>
      <c r="RIU2" s="387"/>
      <c r="RIV2" s="387"/>
      <c r="RIW2" s="387"/>
      <c r="RIX2" s="387"/>
      <c r="RIY2" s="387"/>
      <c r="RIZ2" s="387"/>
      <c r="RJA2" s="387"/>
      <c r="RJB2" s="387"/>
      <c r="RJC2" s="387"/>
      <c r="RJD2" s="387"/>
      <c r="RJE2" s="387"/>
      <c r="RJF2" s="387"/>
      <c r="RJG2" s="387"/>
      <c r="RJH2" s="387"/>
      <c r="RJI2" s="387"/>
      <c r="RJJ2" s="387"/>
      <c r="RJK2" s="387"/>
      <c r="RJL2" s="387"/>
      <c r="RJM2" s="387"/>
      <c r="RJN2" s="387"/>
      <c r="RJO2" s="387"/>
      <c r="RJP2" s="387"/>
      <c r="RJQ2" s="387"/>
      <c r="RJR2" s="387"/>
      <c r="RJS2" s="387"/>
      <c r="RJT2" s="387"/>
      <c r="RJU2" s="387"/>
      <c r="RJV2" s="387"/>
      <c r="RJW2" s="387"/>
      <c r="RJX2" s="387"/>
      <c r="RJY2" s="387"/>
      <c r="RJZ2" s="387"/>
      <c r="RKA2" s="387"/>
      <c r="RKB2" s="387"/>
      <c r="RKC2" s="387"/>
      <c r="RKD2" s="387"/>
      <c r="RKE2" s="387"/>
      <c r="RKF2" s="387"/>
      <c r="RKG2" s="387"/>
      <c r="RKH2" s="387"/>
      <c r="RKI2" s="387"/>
      <c r="RKJ2" s="387"/>
      <c r="RKK2" s="387"/>
      <c r="RKL2" s="387"/>
      <c r="RKM2" s="387"/>
      <c r="RKN2" s="387"/>
      <c r="RKO2" s="387"/>
      <c r="RKP2" s="387"/>
      <c r="RKQ2" s="387"/>
      <c r="RKR2" s="387"/>
      <c r="RKS2" s="387"/>
      <c r="RKT2" s="387"/>
      <c r="RKU2" s="387"/>
      <c r="RKV2" s="387"/>
      <c r="RKW2" s="387"/>
      <c r="RKX2" s="387"/>
      <c r="RKY2" s="387"/>
      <c r="RKZ2" s="387"/>
      <c r="RLA2" s="387"/>
      <c r="RLB2" s="387"/>
      <c r="RLC2" s="387"/>
      <c r="RLD2" s="387"/>
      <c r="RLE2" s="387"/>
      <c r="RLF2" s="387"/>
      <c r="RLG2" s="387"/>
      <c r="RLH2" s="387"/>
      <c r="RLI2" s="387"/>
      <c r="RLJ2" s="387"/>
      <c r="RLK2" s="387"/>
      <c r="RLL2" s="387"/>
      <c r="RLM2" s="387"/>
      <c r="RLN2" s="387"/>
      <c r="RLO2" s="387"/>
      <c r="RLP2" s="387"/>
      <c r="RLQ2" s="387"/>
      <c r="RLR2" s="387"/>
      <c r="RLS2" s="387"/>
      <c r="RLT2" s="387"/>
      <c r="RLU2" s="387"/>
      <c r="RLV2" s="387"/>
      <c r="RLW2" s="387"/>
      <c r="RLX2" s="387"/>
      <c r="RLY2" s="387"/>
      <c r="RLZ2" s="387"/>
      <c r="RMA2" s="387"/>
      <c r="RMB2" s="387"/>
      <c r="RMC2" s="387"/>
      <c r="RMD2" s="387"/>
      <c r="RME2" s="387"/>
      <c r="RMF2" s="387"/>
      <c r="RMG2" s="387"/>
      <c r="RMH2" s="387"/>
      <c r="RMI2" s="387"/>
      <c r="RMJ2" s="387"/>
      <c r="RMK2" s="387"/>
      <c r="RML2" s="387"/>
      <c r="RMM2" s="387"/>
      <c r="RMN2" s="387"/>
      <c r="RMO2" s="387"/>
      <c r="RMP2" s="387"/>
      <c r="RMQ2" s="387"/>
      <c r="RMR2" s="387"/>
      <c r="RMS2" s="387"/>
      <c r="RMT2" s="387"/>
      <c r="RMU2" s="387"/>
      <c r="RMV2" s="387"/>
      <c r="RMW2" s="387"/>
      <c r="RMX2" s="387"/>
      <c r="RMY2" s="387"/>
      <c r="RMZ2" s="387"/>
      <c r="RNA2" s="387"/>
      <c r="RNB2" s="387"/>
      <c r="RNC2" s="387"/>
      <c r="RND2" s="387"/>
      <c r="RNE2" s="387"/>
      <c r="RNF2" s="387"/>
      <c r="RNG2" s="387"/>
      <c r="RNH2" s="387"/>
      <c r="RNI2" s="387"/>
      <c r="RNJ2" s="387"/>
      <c r="RNK2" s="387"/>
      <c r="RNL2" s="387"/>
      <c r="RNM2" s="387"/>
      <c r="RNN2" s="387"/>
      <c r="RNO2" s="387"/>
      <c r="RNP2" s="387"/>
      <c r="RNQ2" s="387"/>
      <c r="RNR2" s="387"/>
      <c r="RNS2" s="387"/>
      <c r="RNT2" s="387"/>
      <c r="RNU2" s="387"/>
      <c r="RNV2" s="387"/>
      <c r="RNW2" s="387"/>
      <c r="RNX2" s="387"/>
      <c r="RNY2" s="387"/>
      <c r="RNZ2" s="387"/>
      <c r="ROA2" s="387"/>
      <c r="ROB2" s="387"/>
      <c r="ROC2" s="387"/>
      <c r="ROD2" s="387"/>
      <c r="ROE2" s="387"/>
      <c r="ROF2" s="387"/>
      <c r="ROG2" s="387"/>
      <c r="ROH2" s="387"/>
      <c r="ROI2" s="387"/>
      <c r="ROJ2" s="387"/>
      <c r="ROK2" s="387"/>
      <c r="ROL2" s="387"/>
      <c r="ROM2" s="387"/>
      <c r="RON2" s="387"/>
      <c r="ROO2" s="387"/>
      <c r="ROP2" s="387"/>
      <c r="ROQ2" s="387"/>
      <c r="ROR2" s="387"/>
      <c r="ROS2" s="387"/>
      <c r="ROT2" s="387"/>
      <c r="ROU2" s="387"/>
      <c r="ROV2" s="387"/>
      <c r="ROW2" s="387"/>
      <c r="ROX2" s="387"/>
      <c r="ROY2" s="387"/>
      <c r="ROZ2" s="387"/>
      <c r="RPA2" s="387"/>
      <c r="RPB2" s="387"/>
      <c r="RPC2" s="387"/>
      <c r="RPD2" s="387"/>
      <c r="RPE2" s="387"/>
      <c r="RPF2" s="387"/>
      <c r="RPG2" s="387"/>
      <c r="RPH2" s="387"/>
      <c r="RPI2" s="387"/>
      <c r="RPJ2" s="387"/>
      <c r="RPK2" s="387"/>
      <c r="RPL2" s="387"/>
      <c r="RPM2" s="387"/>
      <c r="RPN2" s="387"/>
      <c r="RPO2" s="387"/>
      <c r="RPP2" s="387"/>
      <c r="RPQ2" s="387"/>
      <c r="RPR2" s="387"/>
      <c r="RPS2" s="387"/>
      <c r="RPT2" s="387"/>
      <c r="RPU2" s="387"/>
      <c r="RPV2" s="387"/>
      <c r="RPW2" s="387"/>
      <c r="RPX2" s="387"/>
      <c r="RPY2" s="387"/>
      <c r="RPZ2" s="387"/>
      <c r="RQA2" s="387"/>
      <c r="RQB2" s="387"/>
      <c r="RQC2" s="387"/>
      <c r="RQD2" s="387"/>
      <c r="RQE2" s="387"/>
      <c r="RQF2" s="387"/>
      <c r="RQG2" s="387"/>
      <c r="RQH2" s="387"/>
      <c r="RQI2" s="387"/>
      <c r="RQJ2" s="387"/>
      <c r="RQK2" s="387"/>
      <c r="RQL2" s="387"/>
      <c r="RQM2" s="387"/>
      <c r="RQN2" s="387"/>
      <c r="RQO2" s="387"/>
      <c r="RQP2" s="387"/>
      <c r="RQQ2" s="387"/>
      <c r="RQR2" s="387"/>
      <c r="RQS2" s="387"/>
      <c r="RQT2" s="387"/>
      <c r="RQU2" s="387"/>
      <c r="RQV2" s="387"/>
      <c r="RQW2" s="387"/>
      <c r="RQX2" s="387"/>
      <c r="RQY2" s="387"/>
      <c r="RQZ2" s="387"/>
      <c r="RRA2" s="387"/>
      <c r="RRB2" s="387"/>
      <c r="RRC2" s="387"/>
      <c r="RRD2" s="387"/>
      <c r="RRE2" s="387"/>
      <c r="RRF2" s="387"/>
      <c r="RRG2" s="387"/>
      <c r="RRH2" s="387"/>
      <c r="RRI2" s="387"/>
      <c r="RRJ2" s="387"/>
      <c r="RRK2" s="387"/>
      <c r="RRL2" s="387"/>
      <c r="RRM2" s="387"/>
      <c r="RRN2" s="387"/>
      <c r="RRO2" s="387"/>
      <c r="RRP2" s="387"/>
      <c r="RRQ2" s="387"/>
      <c r="RRR2" s="387"/>
      <c r="RRS2" s="387"/>
      <c r="RRT2" s="387"/>
      <c r="RRU2" s="387"/>
      <c r="RRV2" s="387"/>
      <c r="RRW2" s="387"/>
      <c r="RRX2" s="387"/>
      <c r="RRY2" s="387"/>
      <c r="RRZ2" s="387"/>
      <c r="RSA2" s="387"/>
      <c r="RSB2" s="387"/>
      <c r="RSC2" s="387"/>
      <c r="RSD2" s="387"/>
      <c r="RSE2" s="387"/>
      <c r="RSF2" s="387"/>
      <c r="RSG2" s="387"/>
      <c r="RSH2" s="387"/>
      <c r="RSI2" s="387"/>
      <c r="RSJ2" s="387"/>
      <c r="RSK2" s="387"/>
      <c r="RSL2" s="387"/>
      <c r="RSM2" s="387"/>
      <c r="RSN2" s="387"/>
      <c r="RSO2" s="387"/>
      <c r="RSP2" s="387"/>
      <c r="RSQ2" s="387"/>
      <c r="RSR2" s="387"/>
      <c r="RSS2" s="387"/>
      <c r="RST2" s="387"/>
      <c r="RSU2" s="387"/>
      <c r="RSV2" s="387"/>
      <c r="RSW2" s="387"/>
      <c r="RSX2" s="387"/>
      <c r="RSY2" s="387"/>
      <c r="RSZ2" s="387"/>
      <c r="RTA2" s="387"/>
      <c r="RTB2" s="387"/>
      <c r="RTC2" s="387"/>
      <c r="RTD2" s="387"/>
      <c r="RTE2" s="387"/>
      <c r="RTF2" s="387"/>
      <c r="RTG2" s="387"/>
      <c r="RTH2" s="387"/>
      <c r="RTI2" s="387"/>
      <c r="RTJ2" s="387"/>
      <c r="RTK2" s="387"/>
      <c r="RTL2" s="387"/>
      <c r="RTM2" s="387"/>
      <c r="RTN2" s="387"/>
      <c r="RTO2" s="387"/>
      <c r="RTP2" s="387"/>
      <c r="RTQ2" s="387"/>
      <c r="RTR2" s="387"/>
      <c r="RTS2" s="387"/>
      <c r="RTT2" s="387"/>
      <c r="RTU2" s="387"/>
      <c r="RTV2" s="387"/>
      <c r="RTW2" s="387"/>
      <c r="RTX2" s="387"/>
      <c r="RTY2" s="387"/>
      <c r="RTZ2" s="387"/>
      <c r="RUA2" s="387"/>
      <c r="RUB2" s="387"/>
      <c r="RUC2" s="387"/>
      <c r="RUD2" s="387"/>
      <c r="RUE2" s="387"/>
      <c r="RUF2" s="387"/>
      <c r="RUG2" s="387"/>
      <c r="RUH2" s="387"/>
      <c r="RUI2" s="387"/>
      <c r="RUJ2" s="387"/>
      <c r="RUK2" s="387"/>
      <c r="RUL2" s="387"/>
      <c r="RUM2" s="387"/>
      <c r="RUN2" s="387"/>
      <c r="RUO2" s="387"/>
      <c r="RUP2" s="387"/>
      <c r="RUQ2" s="387"/>
      <c r="RUR2" s="387"/>
      <c r="RUS2" s="387"/>
      <c r="RUT2" s="387"/>
      <c r="RUU2" s="387"/>
      <c r="RUV2" s="387"/>
      <c r="RUW2" s="387"/>
      <c r="RUX2" s="387"/>
      <c r="RUY2" s="387"/>
      <c r="RUZ2" s="387"/>
      <c r="RVA2" s="387"/>
      <c r="RVB2" s="387"/>
      <c r="RVC2" s="387"/>
      <c r="RVD2" s="387"/>
      <c r="RVE2" s="387"/>
      <c r="RVF2" s="387"/>
      <c r="RVG2" s="387"/>
      <c r="RVH2" s="387"/>
      <c r="RVI2" s="387"/>
      <c r="RVJ2" s="387"/>
      <c r="RVK2" s="387"/>
      <c r="RVL2" s="387"/>
      <c r="RVM2" s="387"/>
      <c r="RVN2" s="387"/>
      <c r="RVO2" s="387"/>
      <c r="RVP2" s="387"/>
      <c r="RVQ2" s="387"/>
      <c r="RVR2" s="387"/>
      <c r="RVS2" s="387"/>
      <c r="RVT2" s="387"/>
      <c r="RVU2" s="387"/>
      <c r="RVV2" s="387"/>
      <c r="RVW2" s="387"/>
      <c r="RVX2" s="387"/>
      <c r="RVY2" s="387"/>
      <c r="RVZ2" s="387"/>
      <c r="RWA2" s="387"/>
      <c r="RWB2" s="387"/>
      <c r="RWC2" s="387"/>
      <c r="RWD2" s="387"/>
      <c r="RWE2" s="387"/>
      <c r="RWF2" s="387"/>
      <c r="RWG2" s="387"/>
      <c r="RWH2" s="387"/>
      <c r="RWI2" s="387"/>
      <c r="RWJ2" s="387"/>
      <c r="RWK2" s="387"/>
      <c r="RWL2" s="387"/>
      <c r="RWM2" s="387"/>
      <c r="RWN2" s="387"/>
      <c r="RWO2" s="387"/>
      <c r="RWP2" s="387"/>
      <c r="RWQ2" s="387"/>
      <c r="RWR2" s="387"/>
      <c r="RWS2" s="387"/>
      <c r="RWT2" s="387"/>
      <c r="RWU2" s="387"/>
      <c r="RWV2" s="387"/>
      <c r="RWW2" s="387"/>
      <c r="RWX2" s="387"/>
      <c r="RWY2" s="387"/>
      <c r="RWZ2" s="387"/>
      <c r="RXA2" s="387"/>
      <c r="RXB2" s="387"/>
      <c r="RXC2" s="387"/>
      <c r="RXD2" s="387"/>
      <c r="RXE2" s="387"/>
      <c r="RXF2" s="387"/>
      <c r="RXG2" s="387"/>
      <c r="RXH2" s="387"/>
      <c r="RXI2" s="387"/>
      <c r="RXJ2" s="387"/>
      <c r="RXK2" s="387"/>
      <c r="RXL2" s="387"/>
      <c r="RXM2" s="387"/>
      <c r="RXN2" s="387"/>
      <c r="RXO2" s="387"/>
      <c r="RXP2" s="387"/>
      <c r="RXQ2" s="387"/>
      <c r="RXR2" s="387"/>
      <c r="RXS2" s="387"/>
      <c r="RXT2" s="387"/>
      <c r="RXU2" s="387"/>
      <c r="RXV2" s="387"/>
      <c r="RXW2" s="387"/>
      <c r="RXX2" s="387"/>
      <c r="RXY2" s="387"/>
      <c r="RXZ2" s="387"/>
      <c r="RYA2" s="387"/>
      <c r="RYB2" s="387"/>
      <c r="RYC2" s="387"/>
      <c r="RYD2" s="387"/>
      <c r="RYE2" s="387"/>
      <c r="RYF2" s="387"/>
      <c r="RYG2" s="387"/>
      <c r="RYH2" s="387"/>
      <c r="RYI2" s="387"/>
      <c r="RYJ2" s="387"/>
      <c r="RYK2" s="387"/>
      <c r="RYL2" s="387"/>
      <c r="RYM2" s="387"/>
      <c r="RYN2" s="387"/>
      <c r="RYO2" s="387"/>
      <c r="RYP2" s="387"/>
      <c r="RYQ2" s="387"/>
      <c r="RYR2" s="387"/>
      <c r="RYS2" s="387"/>
      <c r="RYT2" s="387"/>
      <c r="RYU2" s="387"/>
      <c r="RYV2" s="387"/>
      <c r="RYW2" s="387"/>
      <c r="RYX2" s="387"/>
      <c r="RYY2" s="387"/>
      <c r="RYZ2" s="387"/>
      <c r="RZA2" s="387"/>
      <c r="RZB2" s="387"/>
      <c r="RZC2" s="387"/>
      <c r="RZD2" s="387"/>
      <c r="RZE2" s="387"/>
      <c r="RZF2" s="387"/>
      <c r="RZG2" s="387"/>
      <c r="RZH2" s="387"/>
      <c r="RZI2" s="387"/>
      <c r="RZJ2" s="387"/>
      <c r="RZK2" s="387"/>
      <c r="RZL2" s="387"/>
      <c r="RZM2" s="387"/>
      <c r="RZN2" s="387"/>
      <c r="RZO2" s="387"/>
      <c r="RZP2" s="387"/>
      <c r="RZQ2" s="387"/>
      <c r="RZR2" s="387"/>
      <c r="RZS2" s="387"/>
      <c r="RZT2" s="387"/>
      <c r="RZU2" s="387"/>
      <c r="RZV2" s="387"/>
      <c r="RZW2" s="387"/>
      <c r="RZX2" s="387"/>
      <c r="RZY2" s="387"/>
      <c r="RZZ2" s="387"/>
      <c r="SAA2" s="387"/>
      <c r="SAB2" s="387"/>
      <c r="SAC2" s="387"/>
      <c r="SAD2" s="387"/>
      <c r="SAE2" s="387"/>
      <c r="SAF2" s="387"/>
      <c r="SAG2" s="387"/>
      <c r="SAH2" s="387"/>
      <c r="SAI2" s="387"/>
      <c r="SAJ2" s="387"/>
      <c r="SAK2" s="387"/>
      <c r="SAL2" s="387"/>
      <c r="SAM2" s="387"/>
      <c r="SAN2" s="387"/>
      <c r="SAO2" s="387"/>
      <c r="SAP2" s="387"/>
      <c r="SAQ2" s="387"/>
      <c r="SAR2" s="387"/>
      <c r="SAS2" s="387"/>
      <c r="SAT2" s="387"/>
      <c r="SAU2" s="387"/>
      <c r="SAV2" s="387"/>
      <c r="SAW2" s="387"/>
      <c r="SAX2" s="387"/>
      <c r="SAY2" s="387"/>
      <c r="SAZ2" s="387"/>
      <c r="SBA2" s="387"/>
      <c r="SBB2" s="387"/>
      <c r="SBC2" s="387"/>
      <c r="SBD2" s="387"/>
      <c r="SBE2" s="387"/>
      <c r="SBF2" s="387"/>
      <c r="SBG2" s="387"/>
      <c r="SBH2" s="387"/>
      <c r="SBI2" s="387"/>
      <c r="SBJ2" s="387"/>
      <c r="SBK2" s="387"/>
      <c r="SBL2" s="387"/>
      <c r="SBM2" s="387"/>
      <c r="SBN2" s="387"/>
      <c r="SBO2" s="387"/>
      <c r="SBP2" s="387"/>
      <c r="SBQ2" s="387"/>
      <c r="SBR2" s="387"/>
      <c r="SBS2" s="387"/>
      <c r="SBT2" s="387"/>
      <c r="SBU2" s="387"/>
      <c r="SBV2" s="387"/>
      <c r="SBW2" s="387"/>
      <c r="SBX2" s="387"/>
      <c r="SBY2" s="387"/>
      <c r="SBZ2" s="387"/>
      <c r="SCA2" s="387"/>
      <c r="SCB2" s="387"/>
      <c r="SCC2" s="387"/>
      <c r="SCD2" s="387"/>
      <c r="SCE2" s="387"/>
      <c r="SCF2" s="387"/>
      <c r="SCG2" s="387"/>
      <c r="SCH2" s="387"/>
      <c r="SCI2" s="387"/>
      <c r="SCJ2" s="387"/>
      <c r="SCK2" s="387"/>
      <c r="SCL2" s="387"/>
      <c r="SCM2" s="387"/>
      <c r="SCN2" s="387"/>
      <c r="SCO2" s="387"/>
      <c r="SCP2" s="387"/>
      <c r="SCQ2" s="387"/>
      <c r="SCR2" s="387"/>
      <c r="SCS2" s="387"/>
      <c r="SCT2" s="387"/>
      <c r="SCU2" s="387"/>
      <c r="SCV2" s="387"/>
      <c r="SCW2" s="387"/>
      <c r="SCX2" s="387"/>
      <c r="SCY2" s="387"/>
      <c r="SCZ2" s="387"/>
      <c r="SDA2" s="387"/>
      <c r="SDB2" s="387"/>
      <c r="SDC2" s="387"/>
      <c r="SDD2" s="387"/>
      <c r="SDE2" s="387"/>
      <c r="SDF2" s="387"/>
      <c r="SDG2" s="387"/>
      <c r="SDH2" s="387"/>
      <c r="SDI2" s="387"/>
      <c r="SDJ2" s="387"/>
      <c r="SDK2" s="387"/>
      <c r="SDL2" s="387"/>
      <c r="SDM2" s="387"/>
      <c r="SDN2" s="387"/>
      <c r="SDO2" s="387"/>
      <c r="SDP2" s="387"/>
      <c r="SDQ2" s="387"/>
      <c r="SDR2" s="387"/>
      <c r="SDS2" s="387"/>
      <c r="SDT2" s="387"/>
      <c r="SDU2" s="387"/>
      <c r="SDV2" s="387"/>
      <c r="SDW2" s="387"/>
      <c r="SDX2" s="387"/>
      <c r="SDY2" s="387"/>
      <c r="SDZ2" s="387"/>
      <c r="SEA2" s="387"/>
      <c r="SEB2" s="387"/>
      <c r="SEC2" s="387"/>
      <c r="SED2" s="387"/>
      <c r="SEE2" s="387"/>
      <c r="SEF2" s="387"/>
      <c r="SEG2" s="387"/>
      <c r="SEH2" s="387"/>
      <c r="SEI2" s="387"/>
      <c r="SEJ2" s="387"/>
      <c r="SEK2" s="387"/>
      <c r="SEL2" s="387"/>
      <c r="SEM2" s="387"/>
      <c r="SEN2" s="387"/>
      <c r="SEO2" s="387"/>
      <c r="SEP2" s="387"/>
      <c r="SEQ2" s="387"/>
      <c r="SER2" s="387"/>
      <c r="SES2" s="387"/>
      <c r="SET2" s="387"/>
      <c r="SEU2" s="387"/>
      <c r="SEV2" s="387"/>
      <c r="SEW2" s="387"/>
      <c r="SEX2" s="387"/>
      <c r="SEY2" s="387"/>
      <c r="SEZ2" s="387"/>
      <c r="SFA2" s="387"/>
      <c r="SFB2" s="387"/>
      <c r="SFC2" s="387"/>
      <c r="SFD2" s="387"/>
      <c r="SFE2" s="387"/>
      <c r="SFF2" s="387"/>
      <c r="SFG2" s="387"/>
      <c r="SFH2" s="387"/>
      <c r="SFI2" s="387"/>
      <c r="SFJ2" s="387"/>
      <c r="SFK2" s="387"/>
      <c r="SFL2" s="387"/>
      <c r="SFM2" s="387"/>
      <c r="SFN2" s="387"/>
      <c r="SFO2" s="387"/>
      <c r="SFP2" s="387"/>
      <c r="SFQ2" s="387"/>
      <c r="SFR2" s="387"/>
      <c r="SFS2" s="387"/>
      <c r="SFT2" s="387"/>
      <c r="SFU2" s="387"/>
      <c r="SFV2" s="387"/>
      <c r="SFW2" s="387"/>
      <c r="SFX2" s="387"/>
      <c r="SFY2" s="387"/>
      <c r="SFZ2" s="387"/>
      <c r="SGA2" s="387"/>
      <c r="SGB2" s="387"/>
      <c r="SGC2" s="387"/>
      <c r="SGD2" s="387"/>
      <c r="SGE2" s="387"/>
      <c r="SGF2" s="387"/>
      <c r="SGG2" s="387"/>
      <c r="SGH2" s="387"/>
      <c r="SGI2" s="387"/>
      <c r="SGJ2" s="387"/>
      <c r="SGK2" s="387"/>
      <c r="SGL2" s="387"/>
      <c r="SGM2" s="387"/>
      <c r="SGN2" s="387"/>
      <c r="SGO2" s="387"/>
      <c r="SGP2" s="387"/>
      <c r="SGQ2" s="387"/>
      <c r="SGR2" s="387"/>
      <c r="SGS2" s="387"/>
      <c r="SGT2" s="387"/>
      <c r="SGU2" s="387"/>
      <c r="SGV2" s="387"/>
      <c r="SGW2" s="387"/>
      <c r="SGX2" s="387"/>
      <c r="SGY2" s="387"/>
      <c r="SGZ2" s="387"/>
      <c r="SHA2" s="387"/>
      <c r="SHB2" s="387"/>
      <c r="SHC2" s="387"/>
      <c r="SHD2" s="387"/>
      <c r="SHE2" s="387"/>
      <c r="SHF2" s="387"/>
      <c r="SHG2" s="387"/>
      <c r="SHH2" s="387"/>
      <c r="SHI2" s="387"/>
      <c r="SHJ2" s="387"/>
      <c r="SHK2" s="387"/>
      <c r="SHL2" s="387"/>
      <c r="SHM2" s="387"/>
      <c r="SHN2" s="387"/>
      <c r="SHO2" s="387"/>
      <c r="SHP2" s="387"/>
      <c r="SHQ2" s="387"/>
      <c r="SHR2" s="387"/>
      <c r="SHS2" s="387"/>
      <c r="SHT2" s="387"/>
      <c r="SHU2" s="387"/>
      <c r="SHV2" s="387"/>
      <c r="SHW2" s="387"/>
      <c r="SHX2" s="387"/>
      <c r="SHY2" s="387"/>
      <c r="SHZ2" s="387"/>
      <c r="SIA2" s="387"/>
      <c r="SIB2" s="387"/>
      <c r="SIC2" s="387"/>
      <c r="SID2" s="387"/>
      <c r="SIE2" s="387"/>
      <c r="SIF2" s="387"/>
      <c r="SIG2" s="387"/>
      <c r="SIH2" s="387"/>
      <c r="SII2" s="387"/>
      <c r="SIJ2" s="387"/>
      <c r="SIK2" s="387"/>
      <c r="SIL2" s="387"/>
      <c r="SIM2" s="387"/>
      <c r="SIN2" s="387"/>
      <c r="SIO2" s="387"/>
      <c r="SIP2" s="387"/>
      <c r="SIQ2" s="387"/>
      <c r="SIR2" s="387"/>
      <c r="SIS2" s="387"/>
      <c r="SIT2" s="387"/>
      <c r="SIU2" s="387"/>
      <c r="SIV2" s="387"/>
      <c r="SIW2" s="387"/>
      <c r="SIX2" s="387"/>
      <c r="SIY2" s="387"/>
      <c r="SIZ2" s="387"/>
      <c r="SJA2" s="387"/>
      <c r="SJB2" s="387"/>
      <c r="SJC2" s="387"/>
      <c r="SJD2" s="387"/>
      <c r="SJE2" s="387"/>
      <c r="SJF2" s="387"/>
      <c r="SJG2" s="387"/>
      <c r="SJH2" s="387"/>
      <c r="SJI2" s="387"/>
      <c r="SJJ2" s="387"/>
      <c r="SJK2" s="387"/>
      <c r="SJL2" s="387"/>
      <c r="SJM2" s="387"/>
      <c r="SJN2" s="387"/>
      <c r="SJO2" s="387"/>
      <c r="SJP2" s="387"/>
      <c r="SJQ2" s="387"/>
      <c r="SJR2" s="387"/>
      <c r="SJS2" s="387"/>
      <c r="SJT2" s="387"/>
      <c r="SJU2" s="387"/>
      <c r="SJV2" s="387"/>
      <c r="SJW2" s="387"/>
      <c r="SJX2" s="387"/>
      <c r="SJY2" s="387"/>
      <c r="SJZ2" s="387"/>
      <c r="SKA2" s="387"/>
      <c r="SKB2" s="387"/>
      <c r="SKC2" s="387"/>
      <c r="SKD2" s="387"/>
      <c r="SKE2" s="387"/>
      <c r="SKF2" s="387"/>
      <c r="SKG2" s="387"/>
      <c r="SKH2" s="387"/>
      <c r="SKI2" s="387"/>
      <c r="SKJ2" s="387"/>
      <c r="SKK2" s="387"/>
      <c r="SKL2" s="387"/>
      <c r="SKM2" s="387"/>
      <c r="SKN2" s="387"/>
      <c r="SKO2" s="387"/>
      <c r="SKP2" s="387"/>
      <c r="SKQ2" s="387"/>
      <c r="SKR2" s="387"/>
      <c r="SKS2" s="387"/>
      <c r="SKT2" s="387"/>
      <c r="SKU2" s="387"/>
      <c r="SKV2" s="387"/>
      <c r="SKW2" s="387"/>
      <c r="SKX2" s="387"/>
      <c r="SKY2" s="387"/>
      <c r="SKZ2" s="387"/>
      <c r="SLA2" s="387"/>
      <c r="SLB2" s="387"/>
      <c r="SLC2" s="387"/>
      <c r="SLD2" s="387"/>
      <c r="SLE2" s="387"/>
      <c r="SLF2" s="387"/>
      <c r="SLG2" s="387"/>
      <c r="SLH2" s="387"/>
      <c r="SLI2" s="387"/>
      <c r="SLJ2" s="387"/>
      <c r="SLK2" s="387"/>
      <c r="SLL2" s="387"/>
      <c r="SLM2" s="387"/>
      <c r="SLN2" s="387"/>
      <c r="SLO2" s="387"/>
      <c r="SLP2" s="387"/>
      <c r="SLQ2" s="387"/>
      <c r="SLR2" s="387"/>
      <c r="SLS2" s="387"/>
      <c r="SLT2" s="387"/>
      <c r="SLU2" s="387"/>
      <c r="SLV2" s="387"/>
      <c r="SLW2" s="387"/>
      <c r="SLX2" s="387"/>
      <c r="SLY2" s="387"/>
      <c r="SLZ2" s="387"/>
      <c r="SMA2" s="387"/>
      <c r="SMB2" s="387"/>
      <c r="SMC2" s="387"/>
      <c r="SMD2" s="387"/>
      <c r="SME2" s="387"/>
      <c r="SMF2" s="387"/>
      <c r="SMG2" s="387"/>
      <c r="SMH2" s="387"/>
      <c r="SMI2" s="387"/>
      <c r="SMJ2" s="387"/>
      <c r="SMK2" s="387"/>
      <c r="SML2" s="387"/>
      <c r="SMM2" s="387"/>
      <c r="SMN2" s="387"/>
      <c r="SMO2" s="387"/>
      <c r="SMP2" s="387"/>
      <c r="SMQ2" s="387"/>
      <c r="SMR2" s="387"/>
      <c r="SMS2" s="387"/>
      <c r="SMT2" s="387"/>
      <c r="SMU2" s="387"/>
      <c r="SMV2" s="387"/>
      <c r="SMW2" s="387"/>
      <c r="SMX2" s="387"/>
      <c r="SMY2" s="387"/>
      <c r="SMZ2" s="387"/>
      <c r="SNA2" s="387"/>
      <c r="SNB2" s="387"/>
      <c r="SNC2" s="387"/>
      <c r="SND2" s="387"/>
      <c r="SNE2" s="387"/>
      <c r="SNF2" s="387"/>
      <c r="SNG2" s="387"/>
      <c r="SNH2" s="387"/>
      <c r="SNI2" s="387"/>
      <c r="SNJ2" s="387"/>
      <c r="SNK2" s="387"/>
      <c r="SNL2" s="387"/>
      <c r="SNM2" s="387"/>
      <c r="SNN2" s="387"/>
      <c r="SNO2" s="387"/>
      <c r="SNP2" s="387"/>
      <c r="SNQ2" s="387"/>
      <c r="SNR2" s="387"/>
      <c r="SNS2" s="387"/>
      <c r="SNT2" s="387"/>
      <c r="SNU2" s="387"/>
      <c r="SNV2" s="387"/>
      <c r="SNW2" s="387"/>
      <c r="SNX2" s="387"/>
      <c r="SNY2" s="387"/>
      <c r="SNZ2" s="387"/>
      <c r="SOA2" s="387"/>
      <c r="SOB2" s="387"/>
      <c r="SOC2" s="387"/>
      <c r="SOD2" s="387"/>
      <c r="SOE2" s="387"/>
      <c r="SOF2" s="387"/>
      <c r="SOG2" s="387"/>
      <c r="SOH2" s="387"/>
      <c r="SOI2" s="387"/>
      <c r="SOJ2" s="387"/>
      <c r="SOK2" s="387"/>
      <c r="SOL2" s="387"/>
      <c r="SOM2" s="387"/>
      <c r="SON2" s="387"/>
      <c r="SOO2" s="387"/>
      <c r="SOP2" s="387"/>
      <c r="SOQ2" s="387"/>
      <c r="SOR2" s="387"/>
      <c r="SOS2" s="387"/>
      <c r="SOT2" s="387"/>
      <c r="SOU2" s="387"/>
      <c r="SOV2" s="387"/>
      <c r="SOW2" s="387"/>
      <c r="SOX2" s="387"/>
      <c r="SOY2" s="387"/>
      <c r="SOZ2" s="387"/>
      <c r="SPA2" s="387"/>
      <c r="SPB2" s="387"/>
      <c r="SPC2" s="387"/>
      <c r="SPD2" s="387"/>
      <c r="SPE2" s="387"/>
      <c r="SPF2" s="387"/>
      <c r="SPG2" s="387"/>
      <c r="SPH2" s="387"/>
      <c r="SPI2" s="387"/>
      <c r="SPJ2" s="387"/>
      <c r="SPK2" s="387"/>
      <c r="SPL2" s="387"/>
      <c r="SPM2" s="387"/>
      <c r="SPN2" s="387"/>
      <c r="SPO2" s="387"/>
      <c r="SPP2" s="387"/>
      <c r="SPQ2" s="387"/>
      <c r="SPR2" s="387"/>
      <c r="SPS2" s="387"/>
      <c r="SPT2" s="387"/>
      <c r="SPU2" s="387"/>
      <c r="SPV2" s="387"/>
      <c r="SPW2" s="387"/>
      <c r="SPX2" s="387"/>
      <c r="SPY2" s="387"/>
      <c r="SPZ2" s="387"/>
      <c r="SQA2" s="387"/>
      <c r="SQB2" s="387"/>
      <c r="SQC2" s="387"/>
      <c r="SQD2" s="387"/>
      <c r="SQE2" s="387"/>
      <c r="SQF2" s="387"/>
      <c r="SQG2" s="387"/>
      <c r="SQH2" s="387"/>
      <c r="SQI2" s="387"/>
      <c r="SQJ2" s="387"/>
      <c r="SQK2" s="387"/>
      <c r="SQL2" s="387"/>
      <c r="SQM2" s="387"/>
      <c r="SQN2" s="387"/>
      <c r="SQO2" s="387"/>
      <c r="SQP2" s="387"/>
      <c r="SQQ2" s="387"/>
      <c r="SQR2" s="387"/>
      <c r="SQS2" s="387"/>
      <c r="SQT2" s="387"/>
      <c r="SQU2" s="387"/>
      <c r="SQV2" s="387"/>
      <c r="SQW2" s="387"/>
      <c r="SQX2" s="387"/>
      <c r="SQY2" s="387"/>
      <c r="SQZ2" s="387"/>
      <c r="SRA2" s="387"/>
      <c r="SRB2" s="387"/>
      <c r="SRC2" s="387"/>
      <c r="SRD2" s="387"/>
      <c r="SRE2" s="387"/>
      <c r="SRF2" s="387"/>
      <c r="SRG2" s="387"/>
      <c r="SRH2" s="387"/>
      <c r="SRI2" s="387"/>
      <c r="SRJ2" s="387"/>
      <c r="SRK2" s="387"/>
      <c r="SRL2" s="387"/>
      <c r="SRM2" s="387"/>
      <c r="SRN2" s="387"/>
      <c r="SRO2" s="387"/>
      <c r="SRP2" s="387"/>
      <c r="SRQ2" s="387"/>
      <c r="SRR2" s="387"/>
      <c r="SRS2" s="387"/>
      <c r="SRT2" s="387"/>
      <c r="SRU2" s="387"/>
      <c r="SRV2" s="387"/>
      <c r="SRW2" s="387"/>
      <c r="SRX2" s="387"/>
      <c r="SRY2" s="387"/>
      <c r="SRZ2" s="387"/>
      <c r="SSA2" s="387"/>
      <c r="SSB2" s="387"/>
      <c r="SSC2" s="387"/>
      <c r="SSD2" s="387"/>
      <c r="SSE2" s="387"/>
      <c r="SSF2" s="387"/>
      <c r="SSG2" s="387"/>
      <c r="SSH2" s="387"/>
      <c r="SSI2" s="387"/>
      <c r="SSJ2" s="387"/>
      <c r="SSK2" s="387"/>
      <c r="SSL2" s="387"/>
      <c r="SSM2" s="387"/>
      <c r="SSN2" s="387"/>
      <c r="SSO2" s="387"/>
      <c r="SSP2" s="387"/>
      <c r="SSQ2" s="387"/>
      <c r="SSR2" s="387"/>
      <c r="SSS2" s="387"/>
      <c r="SST2" s="387"/>
      <c r="SSU2" s="387"/>
      <c r="SSV2" s="387"/>
      <c r="SSW2" s="387"/>
      <c r="SSX2" s="387"/>
      <c r="SSY2" s="387"/>
      <c r="SSZ2" s="387"/>
      <c r="STA2" s="387"/>
      <c r="STB2" s="387"/>
      <c r="STC2" s="387"/>
      <c r="STD2" s="387"/>
      <c r="STE2" s="387"/>
      <c r="STF2" s="387"/>
      <c r="STG2" s="387"/>
      <c r="STH2" s="387"/>
      <c r="STI2" s="387"/>
      <c r="STJ2" s="387"/>
      <c r="STK2" s="387"/>
      <c r="STL2" s="387"/>
      <c r="STM2" s="387"/>
      <c r="STN2" s="387"/>
      <c r="STO2" s="387"/>
      <c r="STP2" s="387"/>
      <c r="STQ2" s="387"/>
      <c r="STR2" s="387"/>
      <c r="STS2" s="387"/>
      <c r="STT2" s="387"/>
      <c r="STU2" s="387"/>
      <c r="STV2" s="387"/>
      <c r="STW2" s="387"/>
      <c r="STX2" s="387"/>
      <c r="STY2" s="387"/>
      <c r="STZ2" s="387"/>
      <c r="SUA2" s="387"/>
      <c r="SUB2" s="387"/>
      <c r="SUC2" s="387"/>
      <c r="SUD2" s="387"/>
      <c r="SUE2" s="387"/>
      <c r="SUF2" s="387"/>
      <c r="SUG2" s="387"/>
      <c r="SUH2" s="387"/>
      <c r="SUI2" s="387"/>
      <c r="SUJ2" s="387"/>
      <c r="SUK2" s="387"/>
      <c r="SUL2" s="387"/>
      <c r="SUM2" s="387"/>
      <c r="SUN2" s="387"/>
      <c r="SUO2" s="387"/>
      <c r="SUP2" s="387"/>
      <c r="SUQ2" s="387"/>
      <c r="SUR2" s="387"/>
      <c r="SUS2" s="387"/>
      <c r="SUT2" s="387"/>
      <c r="SUU2" s="387"/>
      <c r="SUV2" s="387"/>
      <c r="SUW2" s="387"/>
      <c r="SUX2" s="387"/>
      <c r="SUY2" s="387"/>
      <c r="SUZ2" s="387"/>
      <c r="SVA2" s="387"/>
      <c r="SVB2" s="387"/>
      <c r="SVC2" s="387"/>
      <c r="SVD2" s="387"/>
      <c r="SVE2" s="387"/>
      <c r="SVF2" s="387"/>
      <c r="SVG2" s="387"/>
      <c r="SVH2" s="387"/>
      <c r="SVI2" s="387"/>
      <c r="SVJ2" s="387"/>
      <c r="SVK2" s="387"/>
      <c r="SVL2" s="387"/>
      <c r="SVM2" s="387"/>
      <c r="SVN2" s="387"/>
      <c r="SVO2" s="387"/>
      <c r="SVP2" s="387"/>
      <c r="SVQ2" s="387"/>
      <c r="SVR2" s="387"/>
      <c r="SVS2" s="387"/>
      <c r="SVT2" s="387"/>
      <c r="SVU2" s="387"/>
      <c r="SVV2" s="387"/>
      <c r="SVW2" s="387"/>
      <c r="SVX2" s="387"/>
      <c r="SVY2" s="387"/>
      <c r="SVZ2" s="387"/>
      <c r="SWA2" s="387"/>
      <c r="SWB2" s="387"/>
      <c r="SWC2" s="387"/>
      <c r="SWD2" s="387"/>
      <c r="SWE2" s="387"/>
      <c r="SWF2" s="387"/>
      <c r="SWG2" s="387"/>
      <c r="SWH2" s="387"/>
      <c r="SWI2" s="387"/>
      <c r="SWJ2" s="387"/>
      <c r="SWK2" s="387"/>
      <c r="SWL2" s="387"/>
      <c r="SWM2" s="387"/>
      <c r="SWN2" s="387"/>
      <c r="SWO2" s="387"/>
      <c r="SWP2" s="387"/>
      <c r="SWQ2" s="387"/>
      <c r="SWR2" s="387"/>
      <c r="SWS2" s="387"/>
      <c r="SWT2" s="387"/>
      <c r="SWU2" s="387"/>
      <c r="SWV2" s="387"/>
      <c r="SWW2" s="387"/>
      <c r="SWX2" s="387"/>
      <c r="SWY2" s="387"/>
      <c r="SWZ2" s="387"/>
      <c r="SXA2" s="387"/>
      <c r="SXB2" s="387"/>
      <c r="SXC2" s="387"/>
      <c r="SXD2" s="387"/>
      <c r="SXE2" s="387"/>
      <c r="SXF2" s="387"/>
      <c r="SXG2" s="387"/>
      <c r="SXH2" s="387"/>
      <c r="SXI2" s="387"/>
      <c r="SXJ2" s="387"/>
      <c r="SXK2" s="387"/>
      <c r="SXL2" s="387"/>
      <c r="SXM2" s="387"/>
      <c r="SXN2" s="387"/>
      <c r="SXO2" s="387"/>
      <c r="SXP2" s="387"/>
      <c r="SXQ2" s="387"/>
      <c r="SXR2" s="387"/>
      <c r="SXS2" s="387"/>
      <c r="SXT2" s="387"/>
      <c r="SXU2" s="387"/>
      <c r="SXV2" s="387"/>
      <c r="SXW2" s="387"/>
      <c r="SXX2" s="387"/>
      <c r="SXY2" s="387"/>
      <c r="SXZ2" s="387"/>
      <c r="SYA2" s="387"/>
      <c r="SYB2" s="387"/>
      <c r="SYC2" s="387"/>
      <c r="SYD2" s="387"/>
      <c r="SYE2" s="387"/>
      <c r="SYF2" s="387"/>
      <c r="SYG2" s="387"/>
      <c r="SYH2" s="387"/>
      <c r="SYI2" s="387"/>
      <c r="SYJ2" s="387"/>
      <c r="SYK2" s="387"/>
      <c r="SYL2" s="387"/>
      <c r="SYM2" s="387"/>
      <c r="SYN2" s="387"/>
      <c r="SYO2" s="387"/>
      <c r="SYP2" s="387"/>
      <c r="SYQ2" s="387"/>
      <c r="SYR2" s="387"/>
      <c r="SYS2" s="387"/>
      <c r="SYT2" s="387"/>
      <c r="SYU2" s="387"/>
      <c r="SYV2" s="387"/>
      <c r="SYW2" s="387"/>
      <c r="SYX2" s="387"/>
      <c r="SYY2" s="387"/>
      <c r="SYZ2" s="387"/>
      <c r="SZA2" s="387"/>
      <c r="SZB2" s="387"/>
      <c r="SZC2" s="387"/>
      <c r="SZD2" s="387"/>
      <c r="SZE2" s="387"/>
      <c r="SZF2" s="387"/>
      <c r="SZG2" s="387"/>
      <c r="SZH2" s="387"/>
      <c r="SZI2" s="387"/>
      <c r="SZJ2" s="387"/>
      <c r="SZK2" s="387"/>
      <c r="SZL2" s="387"/>
      <c r="SZM2" s="387"/>
      <c r="SZN2" s="387"/>
      <c r="SZO2" s="387"/>
      <c r="SZP2" s="387"/>
      <c r="SZQ2" s="387"/>
      <c r="SZR2" s="387"/>
      <c r="SZS2" s="387"/>
      <c r="SZT2" s="387"/>
      <c r="SZU2" s="387"/>
      <c r="SZV2" s="387"/>
      <c r="SZW2" s="387"/>
      <c r="SZX2" s="387"/>
      <c r="SZY2" s="387"/>
      <c r="SZZ2" s="387"/>
      <c r="TAA2" s="387"/>
      <c r="TAB2" s="387"/>
      <c r="TAC2" s="387"/>
      <c r="TAD2" s="387"/>
      <c r="TAE2" s="387"/>
      <c r="TAF2" s="387"/>
      <c r="TAG2" s="387"/>
      <c r="TAH2" s="387"/>
      <c r="TAI2" s="387"/>
      <c r="TAJ2" s="387"/>
      <c r="TAK2" s="387"/>
      <c r="TAL2" s="387"/>
      <c r="TAM2" s="387"/>
      <c r="TAN2" s="387"/>
      <c r="TAO2" s="387"/>
      <c r="TAP2" s="387"/>
      <c r="TAQ2" s="387"/>
      <c r="TAR2" s="387"/>
      <c r="TAS2" s="387"/>
      <c r="TAT2" s="387"/>
      <c r="TAU2" s="387"/>
      <c r="TAV2" s="387"/>
      <c r="TAW2" s="387"/>
      <c r="TAX2" s="387"/>
      <c r="TAY2" s="387"/>
      <c r="TAZ2" s="387"/>
      <c r="TBA2" s="387"/>
      <c r="TBB2" s="387"/>
      <c r="TBC2" s="387"/>
      <c r="TBD2" s="387"/>
      <c r="TBE2" s="387"/>
      <c r="TBF2" s="387"/>
      <c r="TBG2" s="387"/>
      <c r="TBH2" s="387"/>
      <c r="TBI2" s="387"/>
      <c r="TBJ2" s="387"/>
      <c r="TBK2" s="387"/>
      <c r="TBL2" s="387"/>
      <c r="TBM2" s="387"/>
      <c r="TBN2" s="387"/>
      <c r="TBO2" s="387"/>
      <c r="TBP2" s="387"/>
      <c r="TBQ2" s="387"/>
      <c r="TBR2" s="387"/>
      <c r="TBS2" s="387"/>
      <c r="TBT2" s="387"/>
      <c r="TBU2" s="387"/>
      <c r="TBV2" s="387"/>
      <c r="TBW2" s="387"/>
      <c r="TBX2" s="387"/>
      <c r="TBY2" s="387"/>
      <c r="TBZ2" s="387"/>
      <c r="TCA2" s="387"/>
      <c r="TCB2" s="387"/>
      <c r="TCC2" s="387"/>
      <c r="TCD2" s="387"/>
      <c r="TCE2" s="387"/>
      <c r="TCF2" s="387"/>
      <c r="TCG2" s="387"/>
      <c r="TCH2" s="387"/>
      <c r="TCI2" s="387"/>
      <c r="TCJ2" s="387"/>
      <c r="TCK2" s="387"/>
      <c r="TCL2" s="387"/>
      <c r="TCM2" s="387"/>
      <c r="TCN2" s="387"/>
      <c r="TCO2" s="387"/>
      <c r="TCP2" s="387"/>
      <c r="TCQ2" s="387"/>
      <c r="TCR2" s="387"/>
      <c r="TCS2" s="387"/>
      <c r="TCT2" s="387"/>
      <c r="TCU2" s="387"/>
      <c r="TCV2" s="387"/>
      <c r="TCW2" s="387"/>
      <c r="TCX2" s="387"/>
      <c r="TCY2" s="387"/>
      <c r="TCZ2" s="387"/>
      <c r="TDA2" s="387"/>
      <c r="TDB2" s="387"/>
      <c r="TDC2" s="387"/>
      <c r="TDD2" s="387"/>
      <c r="TDE2" s="387"/>
      <c r="TDF2" s="387"/>
      <c r="TDG2" s="387"/>
      <c r="TDH2" s="387"/>
      <c r="TDI2" s="387"/>
      <c r="TDJ2" s="387"/>
      <c r="TDK2" s="387"/>
      <c r="TDL2" s="387"/>
      <c r="TDM2" s="387"/>
      <c r="TDN2" s="387"/>
      <c r="TDO2" s="387"/>
      <c r="TDP2" s="387"/>
      <c r="TDQ2" s="387"/>
      <c r="TDR2" s="387"/>
      <c r="TDS2" s="387"/>
      <c r="TDT2" s="387"/>
      <c r="TDU2" s="387"/>
      <c r="TDV2" s="387"/>
      <c r="TDW2" s="387"/>
      <c r="TDX2" s="387"/>
      <c r="TDY2" s="387"/>
      <c r="TDZ2" s="387"/>
      <c r="TEA2" s="387"/>
      <c r="TEB2" s="387"/>
      <c r="TEC2" s="387"/>
      <c r="TED2" s="387"/>
      <c r="TEE2" s="387"/>
      <c r="TEF2" s="387"/>
      <c r="TEG2" s="387"/>
      <c r="TEH2" s="387"/>
      <c r="TEI2" s="387"/>
      <c r="TEJ2" s="387"/>
      <c r="TEK2" s="387"/>
      <c r="TEL2" s="387"/>
      <c r="TEM2" s="387"/>
      <c r="TEN2" s="387"/>
      <c r="TEO2" s="387"/>
      <c r="TEP2" s="387"/>
      <c r="TEQ2" s="387"/>
      <c r="TER2" s="387"/>
      <c r="TES2" s="387"/>
      <c r="TET2" s="387"/>
      <c r="TEU2" s="387"/>
      <c r="TEV2" s="387"/>
      <c r="TEW2" s="387"/>
      <c r="TEX2" s="387"/>
      <c r="TEY2" s="387"/>
      <c r="TEZ2" s="387"/>
      <c r="TFA2" s="387"/>
      <c r="TFB2" s="387"/>
      <c r="TFC2" s="387"/>
      <c r="TFD2" s="387"/>
      <c r="TFE2" s="387"/>
      <c r="TFF2" s="387"/>
      <c r="TFG2" s="387"/>
      <c r="TFH2" s="387"/>
      <c r="TFI2" s="387"/>
      <c r="TFJ2" s="387"/>
      <c r="TFK2" s="387"/>
      <c r="TFL2" s="387"/>
      <c r="TFM2" s="387"/>
      <c r="TFN2" s="387"/>
      <c r="TFO2" s="387"/>
      <c r="TFP2" s="387"/>
      <c r="TFQ2" s="387"/>
      <c r="TFR2" s="387"/>
      <c r="TFS2" s="387"/>
      <c r="TFT2" s="387"/>
      <c r="TFU2" s="387"/>
      <c r="TFV2" s="387"/>
      <c r="TFW2" s="387"/>
      <c r="TFX2" s="387"/>
      <c r="TFY2" s="387"/>
      <c r="TFZ2" s="387"/>
      <c r="TGA2" s="387"/>
      <c r="TGB2" s="387"/>
      <c r="TGC2" s="387"/>
      <c r="TGD2" s="387"/>
      <c r="TGE2" s="387"/>
      <c r="TGF2" s="387"/>
      <c r="TGG2" s="387"/>
      <c r="TGH2" s="387"/>
      <c r="TGI2" s="387"/>
      <c r="TGJ2" s="387"/>
      <c r="TGK2" s="387"/>
      <c r="TGL2" s="387"/>
      <c r="TGM2" s="387"/>
      <c r="TGN2" s="387"/>
      <c r="TGO2" s="387"/>
      <c r="TGP2" s="387"/>
      <c r="TGQ2" s="387"/>
      <c r="TGR2" s="387"/>
      <c r="TGS2" s="387"/>
      <c r="TGT2" s="387"/>
      <c r="TGU2" s="387"/>
      <c r="TGV2" s="387"/>
      <c r="TGW2" s="387"/>
      <c r="TGX2" s="387"/>
      <c r="TGY2" s="387"/>
      <c r="TGZ2" s="387"/>
      <c r="THA2" s="387"/>
      <c r="THB2" s="387"/>
      <c r="THC2" s="387"/>
      <c r="THD2" s="387"/>
      <c r="THE2" s="387"/>
      <c r="THF2" s="387"/>
      <c r="THG2" s="387"/>
      <c r="THH2" s="387"/>
      <c r="THI2" s="387"/>
      <c r="THJ2" s="387"/>
      <c r="THK2" s="387"/>
      <c r="THL2" s="387"/>
      <c r="THM2" s="387"/>
      <c r="THN2" s="387"/>
      <c r="THO2" s="387"/>
      <c r="THP2" s="387"/>
      <c r="THQ2" s="387"/>
      <c r="THR2" s="387"/>
      <c r="THS2" s="387"/>
      <c r="THT2" s="387"/>
      <c r="THU2" s="387"/>
      <c r="THV2" s="387"/>
      <c r="THW2" s="387"/>
      <c r="THX2" s="387"/>
      <c r="THY2" s="387"/>
      <c r="THZ2" s="387"/>
      <c r="TIA2" s="387"/>
      <c r="TIB2" s="387"/>
      <c r="TIC2" s="387"/>
      <c r="TID2" s="387"/>
      <c r="TIE2" s="387"/>
      <c r="TIF2" s="387"/>
      <c r="TIG2" s="387"/>
      <c r="TIH2" s="387"/>
      <c r="TII2" s="387"/>
      <c r="TIJ2" s="387"/>
      <c r="TIK2" s="387"/>
      <c r="TIL2" s="387"/>
      <c r="TIM2" s="387"/>
      <c r="TIN2" s="387"/>
      <c r="TIO2" s="387"/>
      <c r="TIP2" s="387"/>
      <c r="TIQ2" s="387"/>
      <c r="TIR2" s="387"/>
      <c r="TIS2" s="387"/>
      <c r="TIT2" s="387"/>
      <c r="TIU2" s="387"/>
      <c r="TIV2" s="387"/>
      <c r="TIW2" s="387"/>
      <c r="TIX2" s="387"/>
      <c r="TIY2" s="387"/>
      <c r="TIZ2" s="387"/>
      <c r="TJA2" s="387"/>
      <c r="TJB2" s="387"/>
      <c r="TJC2" s="387"/>
      <c r="TJD2" s="387"/>
      <c r="TJE2" s="387"/>
      <c r="TJF2" s="387"/>
      <c r="TJG2" s="387"/>
      <c r="TJH2" s="387"/>
      <c r="TJI2" s="387"/>
      <c r="TJJ2" s="387"/>
      <c r="TJK2" s="387"/>
      <c r="TJL2" s="387"/>
      <c r="TJM2" s="387"/>
      <c r="TJN2" s="387"/>
      <c r="TJO2" s="387"/>
      <c r="TJP2" s="387"/>
      <c r="TJQ2" s="387"/>
      <c r="TJR2" s="387"/>
      <c r="TJS2" s="387"/>
      <c r="TJT2" s="387"/>
      <c r="TJU2" s="387"/>
      <c r="TJV2" s="387"/>
      <c r="TJW2" s="387"/>
      <c r="TJX2" s="387"/>
      <c r="TJY2" s="387"/>
      <c r="TJZ2" s="387"/>
      <c r="TKA2" s="387"/>
      <c r="TKB2" s="387"/>
      <c r="TKC2" s="387"/>
      <c r="TKD2" s="387"/>
      <c r="TKE2" s="387"/>
      <c r="TKF2" s="387"/>
      <c r="TKG2" s="387"/>
      <c r="TKH2" s="387"/>
      <c r="TKI2" s="387"/>
      <c r="TKJ2" s="387"/>
      <c r="TKK2" s="387"/>
      <c r="TKL2" s="387"/>
      <c r="TKM2" s="387"/>
      <c r="TKN2" s="387"/>
      <c r="TKO2" s="387"/>
      <c r="TKP2" s="387"/>
      <c r="TKQ2" s="387"/>
      <c r="TKR2" s="387"/>
      <c r="TKS2" s="387"/>
      <c r="TKT2" s="387"/>
      <c r="TKU2" s="387"/>
      <c r="TKV2" s="387"/>
      <c r="TKW2" s="387"/>
      <c r="TKX2" s="387"/>
      <c r="TKY2" s="387"/>
      <c r="TKZ2" s="387"/>
      <c r="TLA2" s="387"/>
      <c r="TLB2" s="387"/>
      <c r="TLC2" s="387"/>
      <c r="TLD2" s="387"/>
      <c r="TLE2" s="387"/>
      <c r="TLF2" s="387"/>
      <c r="TLG2" s="387"/>
      <c r="TLH2" s="387"/>
      <c r="TLI2" s="387"/>
      <c r="TLJ2" s="387"/>
      <c r="TLK2" s="387"/>
      <c r="TLL2" s="387"/>
      <c r="TLM2" s="387"/>
      <c r="TLN2" s="387"/>
      <c r="TLO2" s="387"/>
      <c r="TLP2" s="387"/>
      <c r="TLQ2" s="387"/>
      <c r="TLR2" s="387"/>
      <c r="TLS2" s="387"/>
      <c r="TLT2" s="387"/>
      <c r="TLU2" s="387"/>
      <c r="TLV2" s="387"/>
      <c r="TLW2" s="387"/>
      <c r="TLX2" s="387"/>
      <c r="TLY2" s="387"/>
      <c r="TLZ2" s="387"/>
      <c r="TMA2" s="387"/>
      <c r="TMB2" s="387"/>
      <c r="TMC2" s="387"/>
      <c r="TMD2" s="387"/>
      <c r="TME2" s="387"/>
      <c r="TMF2" s="387"/>
      <c r="TMG2" s="387"/>
      <c r="TMH2" s="387"/>
      <c r="TMI2" s="387"/>
      <c r="TMJ2" s="387"/>
      <c r="TMK2" s="387"/>
      <c r="TML2" s="387"/>
      <c r="TMM2" s="387"/>
      <c r="TMN2" s="387"/>
      <c r="TMO2" s="387"/>
      <c r="TMP2" s="387"/>
      <c r="TMQ2" s="387"/>
      <c r="TMR2" s="387"/>
      <c r="TMS2" s="387"/>
      <c r="TMT2" s="387"/>
      <c r="TMU2" s="387"/>
      <c r="TMV2" s="387"/>
      <c r="TMW2" s="387"/>
      <c r="TMX2" s="387"/>
      <c r="TMY2" s="387"/>
      <c r="TMZ2" s="387"/>
      <c r="TNA2" s="387"/>
      <c r="TNB2" s="387"/>
      <c r="TNC2" s="387"/>
      <c r="TND2" s="387"/>
      <c r="TNE2" s="387"/>
      <c r="TNF2" s="387"/>
      <c r="TNG2" s="387"/>
      <c r="TNH2" s="387"/>
      <c r="TNI2" s="387"/>
      <c r="TNJ2" s="387"/>
      <c r="TNK2" s="387"/>
      <c r="TNL2" s="387"/>
      <c r="TNM2" s="387"/>
      <c r="TNN2" s="387"/>
      <c r="TNO2" s="387"/>
      <c r="TNP2" s="387"/>
      <c r="TNQ2" s="387"/>
      <c r="TNR2" s="387"/>
      <c r="TNS2" s="387"/>
      <c r="TNT2" s="387"/>
      <c r="TNU2" s="387"/>
      <c r="TNV2" s="387"/>
      <c r="TNW2" s="387"/>
      <c r="TNX2" s="387"/>
      <c r="TNY2" s="387"/>
      <c r="TNZ2" s="387"/>
      <c r="TOA2" s="387"/>
      <c r="TOB2" s="387"/>
      <c r="TOC2" s="387"/>
      <c r="TOD2" s="387"/>
      <c r="TOE2" s="387"/>
      <c r="TOF2" s="387"/>
      <c r="TOG2" s="387"/>
      <c r="TOH2" s="387"/>
      <c r="TOI2" s="387"/>
      <c r="TOJ2" s="387"/>
      <c r="TOK2" s="387"/>
      <c r="TOL2" s="387"/>
      <c r="TOM2" s="387"/>
      <c r="TON2" s="387"/>
      <c r="TOO2" s="387"/>
      <c r="TOP2" s="387"/>
      <c r="TOQ2" s="387"/>
      <c r="TOR2" s="387"/>
      <c r="TOS2" s="387"/>
      <c r="TOT2" s="387"/>
      <c r="TOU2" s="387"/>
      <c r="TOV2" s="387"/>
      <c r="TOW2" s="387"/>
      <c r="TOX2" s="387"/>
      <c r="TOY2" s="387"/>
      <c r="TOZ2" s="387"/>
      <c r="TPA2" s="387"/>
      <c r="TPB2" s="387"/>
      <c r="TPC2" s="387"/>
      <c r="TPD2" s="387"/>
      <c r="TPE2" s="387"/>
      <c r="TPF2" s="387"/>
      <c r="TPG2" s="387"/>
      <c r="TPH2" s="387"/>
      <c r="TPI2" s="387"/>
      <c r="TPJ2" s="387"/>
      <c r="TPK2" s="387"/>
      <c r="TPL2" s="387"/>
      <c r="TPM2" s="387"/>
      <c r="TPN2" s="387"/>
      <c r="TPO2" s="387"/>
      <c r="TPP2" s="387"/>
      <c r="TPQ2" s="387"/>
      <c r="TPR2" s="387"/>
      <c r="TPS2" s="387"/>
      <c r="TPT2" s="387"/>
      <c r="TPU2" s="387"/>
      <c r="TPV2" s="387"/>
      <c r="TPW2" s="387"/>
      <c r="TPX2" s="387"/>
      <c r="TPY2" s="387"/>
      <c r="TPZ2" s="387"/>
      <c r="TQA2" s="387"/>
      <c r="TQB2" s="387"/>
      <c r="TQC2" s="387"/>
      <c r="TQD2" s="387"/>
      <c r="TQE2" s="387"/>
      <c r="TQF2" s="387"/>
      <c r="TQG2" s="387"/>
      <c r="TQH2" s="387"/>
      <c r="TQI2" s="387"/>
      <c r="TQJ2" s="387"/>
      <c r="TQK2" s="387"/>
      <c r="TQL2" s="387"/>
      <c r="TQM2" s="387"/>
      <c r="TQN2" s="387"/>
      <c r="TQO2" s="387"/>
      <c r="TQP2" s="387"/>
      <c r="TQQ2" s="387"/>
      <c r="TQR2" s="387"/>
      <c r="TQS2" s="387"/>
      <c r="TQT2" s="387"/>
      <c r="TQU2" s="387"/>
      <c r="TQV2" s="387"/>
      <c r="TQW2" s="387"/>
      <c r="TQX2" s="387"/>
      <c r="TQY2" s="387"/>
      <c r="TQZ2" s="387"/>
      <c r="TRA2" s="387"/>
      <c r="TRB2" s="387"/>
      <c r="TRC2" s="387"/>
      <c r="TRD2" s="387"/>
      <c r="TRE2" s="387"/>
      <c r="TRF2" s="387"/>
      <c r="TRG2" s="387"/>
      <c r="TRH2" s="387"/>
      <c r="TRI2" s="387"/>
      <c r="TRJ2" s="387"/>
      <c r="TRK2" s="387"/>
      <c r="TRL2" s="387"/>
      <c r="TRM2" s="387"/>
      <c r="TRN2" s="387"/>
      <c r="TRO2" s="387"/>
      <c r="TRP2" s="387"/>
      <c r="TRQ2" s="387"/>
      <c r="TRR2" s="387"/>
      <c r="TRS2" s="387"/>
      <c r="TRT2" s="387"/>
      <c r="TRU2" s="387"/>
      <c r="TRV2" s="387"/>
      <c r="TRW2" s="387"/>
      <c r="TRX2" s="387"/>
      <c r="TRY2" s="387"/>
      <c r="TRZ2" s="387"/>
      <c r="TSA2" s="387"/>
      <c r="TSB2" s="387"/>
      <c r="TSC2" s="387"/>
      <c r="TSD2" s="387"/>
      <c r="TSE2" s="387"/>
      <c r="TSF2" s="387"/>
      <c r="TSG2" s="387"/>
      <c r="TSH2" s="387"/>
      <c r="TSI2" s="387"/>
      <c r="TSJ2" s="387"/>
      <c r="TSK2" s="387"/>
      <c r="TSL2" s="387"/>
      <c r="TSM2" s="387"/>
      <c r="TSN2" s="387"/>
      <c r="TSO2" s="387"/>
      <c r="TSP2" s="387"/>
      <c r="TSQ2" s="387"/>
      <c r="TSR2" s="387"/>
      <c r="TSS2" s="387"/>
      <c r="TST2" s="387"/>
      <c r="TSU2" s="387"/>
      <c r="TSV2" s="387"/>
      <c r="TSW2" s="387"/>
      <c r="TSX2" s="387"/>
      <c r="TSY2" s="387"/>
      <c r="TSZ2" s="387"/>
      <c r="TTA2" s="387"/>
      <c r="TTB2" s="387"/>
      <c r="TTC2" s="387"/>
      <c r="TTD2" s="387"/>
      <c r="TTE2" s="387"/>
      <c r="TTF2" s="387"/>
      <c r="TTG2" s="387"/>
      <c r="TTH2" s="387"/>
      <c r="TTI2" s="387"/>
      <c r="TTJ2" s="387"/>
      <c r="TTK2" s="387"/>
      <c r="TTL2" s="387"/>
      <c r="TTM2" s="387"/>
      <c r="TTN2" s="387"/>
      <c r="TTO2" s="387"/>
      <c r="TTP2" s="387"/>
      <c r="TTQ2" s="387"/>
      <c r="TTR2" s="387"/>
      <c r="TTS2" s="387"/>
      <c r="TTT2" s="387"/>
      <c r="TTU2" s="387"/>
      <c r="TTV2" s="387"/>
      <c r="TTW2" s="387"/>
      <c r="TTX2" s="387"/>
      <c r="TTY2" s="387"/>
      <c r="TTZ2" s="387"/>
      <c r="TUA2" s="387"/>
      <c r="TUB2" s="387"/>
      <c r="TUC2" s="387"/>
      <c r="TUD2" s="387"/>
      <c r="TUE2" s="387"/>
      <c r="TUF2" s="387"/>
      <c r="TUG2" s="387"/>
      <c r="TUH2" s="387"/>
      <c r="TUI2" s="387"/>
      <c r="TUJ2" s="387"/>
      <c r="TUK2" s="387"/>
      <c r="TUL2" s="387"/>
      <c r="TUM2" s="387"/>
      <c r="TUN2" s="387"/>
      <c r="TUO2" s="387"/>
      <c r="TUP2" s="387"/>
      <c r="TUQ2" s="387"/>
      <c r="TUR2" s="387"/>
      <c r="TUS2" s="387"/>
      <c r="TUT2" s="387"/>
      <c r="TUU2" s="387"/>
      <c r="TUV2" s="387"/>
      <c r="TUW2" s="387"/>
      <c r="TUX2" s="387"/>
      <c r="TUY2" s="387"/>
      <c r="TUZ2" s="387"/>
      <c r="TVA2" s="387"/>
      <c r="TVB2" s="387"/>
      <c r="TVC2" s="387"/>
      <c r="TVD2" s="387"/>
      <c r="TVE2" s="387"/>
      <c r="TVF2" s="387"/>
      <c r="TVG2" s="387"/>
      <c r="TVH2" s="387"/>
      <c r="TVI2" s="387"/>
      <c r="TVJ2" s="387"/>
      <c r="TVK2" s="387"/>
      <c r="TVL2" s="387"/>
      <c r="TVM2" s="387"/>
      <c r="TVN2" s="387"/>
      <c r="TVO2" s="387"/>
      <c r="TVP2" s="387"/>
      <c r="TVQ2" s="387"/>
      <c r="TVR2" s="387"/>
      <c r="TVS2" s="387"/>
      <c r="TVT2" s="387"/>
      <c r="TVU2" s="387"/>
      <c r="TVV2" s="387"/>
      <c r="TVW2" s="387"/>
      <c r="TVX2" s="387"/>
      <c r="TVY2" s="387"/>
      <c r="TVZ2" s="387"/>
      <c r="TWA2" s="387"/>
      <c r="TWB2" s="387"/>
      <c r="TWC2" s="387"/>
      <c r="TWD2" s="387"/>
      <c r="TWE2" s="387"/>
      <c r="TWF2" s="387"/>
      <c r="TWG2" s="387"/>
      <c r="TWH2" s="387"/>
      <c r="TWI2" s="387"/>
      <c r="TWJ2" s="387"/>
      <c r="TWK2" s="387"/>
      <c r="TWL2" s="387"/>
      <c r="TWM2" s="387"/>
      <c r="TWN2" s="387"/>
      <c r="TWO2" s="387"/>
      <c r="TWP2" s="387"/>
      <c r="TWQ2" s="387"/>
      <c r="TWR2" s="387"/>
      <c r="TWS2" s="387"/>
      <c r="TWT2" s="387"/>
      <c r="TWU2" s="387"/>
      <c r="TWV2" s="387"/>
      <c r="TWW2" s="387"/>
      <c r="TWX2" s="387"/>
      <c r="TWY2" s="387"/>
      <c r="TWZ2" s="387"/>
      <c r="TXA2" s="387"/>
      <c r="TXB2" s="387"/>
      <c r="TXC2" s="387"/>
      <c r="TXD2" s="387"/>
      <c r="TXE2" s="387"/>
      <c r="TXF2" s="387"/>
      <c r="TXG2" s="387"/>
      <c r="TXH2" s="387"/>
      <c r="TXI2" s="387"/>
      <c r="TXJ2" s="387"/>
      <c r="TXK2" s="387"/>
      <c r="TXL2" s="387"/>
      <c r="TXM2" s="387"/>
      <c r="TXN2" s="387"/>
      <c r="TXO2" s="387"/>
      <c r="TXP2" s="387"/>
      <c r="TXQ2" s="387"/>
      <c r="TXR2" s="387"/>
      <c r="TXS2" s="387"/>
      <c r="TXT2" s="387"/>
      <c r="TXU2" s="387"/>
      <c r="TXV2" s="387"/>
      <c r="TXW2" s="387"/>
      <c r="TXX2" s="387"/>
      <c r="TXY2" s="387"/>
      <c r="TXZ2" s="387"/>
      <c r="TYA2" s="387"/>
      <c r="TYB2" s="387"/>
      <c r="TYC2" s="387"/>
      <c r="TYD2" s="387"/>
      <c r="TYE2" s="387"/>
      <c r="TYF2" s="387"/>
      <c r="TYG2" s="387"/>
      <c r="TYH2" s="387"/>
      <c r="TYI2" s="387"/>
      <c r="TYJ2" s="387"/>
      <c r="TYK2" s="387"/>
      <c r="TYL2" s="387"/>
      <c r="TYM2" s="387"/>
      <c r="TYN2" s="387"/>
      <c r="TYO2" s="387"/>
      <c r="TYP2" s="387"/>
      <c r="TYQ2" s="387"/>
      <c r="TYR2" s="387"/>
      <c r="TYS2" s="387"/>
      <c r="TYT2" s="387"/>
      <c r="TYU2" s="387"/>
      <c r="TYV2" s="387"/>
      <c r="TYW2" s="387"/>
      <c r="TYX2" s="387"/>
      <c r="TYY2" s="387"/>
      <c r="TYZ2" s="387"/>
      <c r="TZA2" s="387"/>
      <c r="TZB2" s="387"/>
      <c r="TZC2" s="387"/>
      <c r="TZD2" s="387"/>
      <c r="TZE2" s="387"/>
      <c r="TZF2" s="387"/>
      <c r="TZG2" s="387"/>
      <c r="TZH2" s="387"/>
      <c r="TZI2" s="387"/>
      <c r="TZJ2" s="387"/>
      <c r="TZK2" s="387"/>
      <c r="TZL2" s="387"/>
      <c r="TZM2" s="387"/>
      <c r="TZN2" s="387"/>
      <c r="TZO2" s="387"/>
      <c r="TZP2" s="387"/>
      <c r="TZQ2" s="387"/>
      <c r="TZR2" s="387"/>
      <c r="TZS2" s="387"/>
      <c r="TZT2" s="387"/>
      <c r="TZU2" s="387"/>
      <c r="TZV2" s="387"/>
      <c r="TZW2" s="387"/>
      <c r="TZX2" s="387"/>
      <c r="TZY2" s="387"/>
      <c r="TZZ2" s="387"/>
      <c r="UAA2" s="387"/>
      <c r="UAB2" s="387"/>
      <c r="UAC2" s="387"/>
      <c r="UAD2" s="387"/>
      <c r="UAE2" s="387"/>
      <c r="UAF2" s="387"/>
      <c r="UAG2" s="387"/>
      <c r="UAH2" s="387"/>
      <c r="UAI2" s="387"/>
      <c r="UAJ2" s="387"/>
      <c r="UAK2" s="387"/>
      <c r="UAL2" s="387"/>
      <c r="UAM2" s="387"/>
      <c r="UAN2" s="387"/>
      <c r="UAO2" s="387"/>
      <c r="UAP2" s="387"/>
      <c r="UAQ2" s="387"/>
      <c r="UAR2" s="387"/>
      <c r="UAS2" s="387"/>
      <c r="UAT2" s="387"/>
      <c r="UAU2" s="387"/>
      <c r="UAV2" s="387"/>
      <c r="UAW2" s="387"/>
      <c r="UAX2" s="387"/>
      <c r="UAY2" s="387"/>
      <c r="UAZ2" s="387"/>
      <c r="UBA2" s="387"/>
      <c r="UBB2" s="387"/>
      <c r="UBC2" s="387"/>
      <c r="UBD2" s="387"/>
      <c r="UBE2" s="387"/>
      <c r="UBF2" s="387"/>
      <c r="UBG2" s="387"/>
      <c r="UBH2" s="387"/>
      <c r="UBI2" s="387"/>
      <c r="UBJ2" s="387"/>
      <c r="UBK2" s="387"/>
      <c r="UBL2" s="387"/>
      <c r="UBM2" s="387"/>
      <c r="UBN2" s="387"/>
      <c r="UBO2" s="387"/>
      <c r="UBP2" s="387"/>
      <c r="UBQ2" s="387"/>
      <c r="UBR2" s="387"/>
      <c r="UBS2" s="387"/>
      <c r="UBT2" s="387"/>
      <c r="UBU2" s="387"/>
      <c r="UBV2" s="387"/>
      <c r="UBW2" s="387"/>
      <c r="UBX2" s="387"/>
      <c r="UBY2" s="387"/>
      <c r="UBZ2" s="387"/>
      <c r="UCA2" s="387"/>
      <c r="UCB2" s="387"/>
      <c r="UCC2" s="387"/>
      <c r="UCD2" s="387"/>
      <c r="UCE2" s="387"/>
      <c r="UCF2" s="387"/>
      <c r="UCG2" s="387"/>
      <c r="UCH2" s="387"/>
      <c r="UCI2" s="387"/>
      <c r="UCJ2" s="387"/>
      <c r="UCK2" s="387"/>
      <c r="UCL2" s="387"/>
      <c r="UCM2" s="387"/>
      <c r="UCN2" s="387"/>
      <c r="UCO2" s="387"/>
      <c r="UCP2" s="387"/>
      <c r="UCQ2" s="387"/>
      <c r="UCR2" s="387"/>
      <c r="UCS2" s="387"/>
      <c r="UCT2" s="387"/>
      <c r="UCU2" s="387"/>
      <c r="UCV2" s="387"/>
      <c r="UCW2" s="387"/>
      <c r="UCX2" s="387"/>
      <c r="UCY2" s="387"/>
      <c r="UCZ2" s="387"/>
      <c r="UDA2" s="387"/>
      <c r="UDB2" s="387"/>
      <c r="UDC2" s="387"/>
      <c r="UDD2" s="387"/>
      <c r="UDE2" s="387"/>
      <c r="UDF2" s="387"/>
      <c r="UDG2" s="387"/>
      <c r="UDH2" s="387"/>
      <c r="UDI2" s="387"/>
      <c r="UDJ2" s="387"/>
      <c r="UDK2" s="387"/>
      <c r="UDL2" s="387"/>
      <c r="UDM2" s="387"/>
      <c r="UDN2" s="387"/>
      <c r="UDO2" s="387"/>
      <c r="UDP2" s="387"/>
      <c r="UDQ2" s="387"/>
      <c r="UDR2" s="387"/>
      <c r="UDS2" s="387"/>
      <c r="UDT2" s="387"/>
      <c r="UDU2" s="387"/>
      <c r="UDV2" s="387"/>
      <c r="UDW2" s="387"/>
      <c r="UDX2" s="387"/>
      <c r="UDY2" s="387"/>
      <c r="UDZ2" s="387"/>
      <c r="UEA2" s="387"/>
      <c r="UEB2" s="387"/>
      <c r="UEC2" s="387"/>
      <c r="UED2" s="387"/>
      <c r="UEE2" s="387"/>
      <c r="UEF2" s="387"/>
      <c r="UEG2" s="387"/>
      <c r="UEH2" s="387"/>
      <c r="UEI2" s="387"/>
      <c r="UEJ2" s="387"/>
      <c r="UEK2" s="387"/>
      <c r="UEL2" s="387"/>
      <c r="UEM2" s="387"/>
      <c r="UEN2" s="387"/>
      <c r="UEO2" s="387"/>
      <c r="UEP2" s="387"/>
      <c r="UEQ2" s="387"/>
      <c r="UER2" s="387"/>
      <c r="UES2" s="387"/>
      <c r="UET2" s="387"/>
      <c r="UEU2" s="387"/>
      <c r="UEV2" s="387"/>
      <c r="UEW2" s="387"/>
      <c r="UEX2" s="387"/>
      <c r="UEY2" s="387"/>
      <c r="UEZ2" s="387"/>
      <c r="UFA2" s="387"/>
      <c r="UFB2" s="387"/>
      <c r="UFC2" s="387"/>
      <c r="UFD2" s="387"/>
      <c r="UFE2" s="387"/>
      <c r="UFF2" s="387"/>
      <c r="UFG2" s="387"/>
      <c r="UFH2" s="387"/>
      <c r="UFI2" s="387"/>
      <c r="UFJ2" s="387"/>
      <c r="UFK2" s="387"/>
      <c r="UFL2" s="387"/>
      <c r="UFM2" s="387"/>
      <c r="UFN2" s="387"/>
      <c r="UFO2" s="387"/>
      <c r="UFP2" s="387"/>
      <c r="UFQ2" s="387"/>
      <c r="UFR2" s="387"/>
      <c r="UFS2" s="387"/>
      <c r="UFT2" s="387"/>
      <c r="UFU2" s="387"/>
      <c r="UFV2" s="387"/>
      <c r="UFW2" s="387"/>
      <c r="UFX2" s="387"/>
      <c r="UFY2" s="387"/>
      <c r="UFZ2" s="387"/>
      <c r="UGA2" s="387"/>
      <c r="UGB2" s="387"/>
      <c r="UGC2" s="387"/>
      <c r="UGD2" s="387"/>
      <c r="UGE2" s="387"/>
      <c r="UGF2" s="387"/>
      <c r="UGG2" s="387"/>
      <c r="UGH2" s="387"/>
      <c r="UGI2" s="387"/>
      <c r="UGJ2" s="387"/>
      <c r="UGK2" s="387"/>
      <c r="UGL2" s="387"/>
      <c r="UGM2" s="387"/>
      <c r="UGN2" s="387"/>
      <c r="UGO2" s="387"/>
      <c r="UGP2" s="387"/>
      <c r="UGQ2" s="387"/>
      <c r="UGR2" s="387"/>
      <c r="UGS2" s="387"/>
      <c r="UGT2" s="387"/>
      <c r="UGU2" s="387"/>
      <c r="UGV2" s="387"/>
      <c r="UGW2" s="387"/>
      <c r="UGX2" s="387"/>
      <c r="UGY2" s="387"/>
      <c r="UGZ2" s="387"/>
      <c r="UHA2" s="387"/>
      <c r="UHB2" s="387"/>
      <c r="UHC2" s="387"/>
      <c r="UHD2" s="387"/>
      <c r="UHE2" s="387"/>
      <c r="UHF2" s="387"/>
      <c r="UHG2" s="387"/>
      <c r="UHH2" s="387"/>
      <c r="UHI2" s="387"/>
      <c r="UHJ2" s="387"/>
      <c r="UHK2" s="387"/>
      <c r="UHL2" s="387"/>
      <c r="UHM2" s="387"/>
      <c r="UHN2" s="387"/>
      <c r="UHO2" s="387"/>
      <c r="UHP2" s="387"/>
      <c r="UHQ2" s="387"/>
      <c r="UHR2" s="387"/>
      <c r="UHS2" s="387"/>
      <c r="UHT2" s="387"/>
      <c r="UHU2" s="387"/>
      <c r="UHV2" s="387"/>
      <c r="UHW2" s="387"/>
      <c r="UHX2" s="387"/>
      <c r="UHY2" s="387"/>
      <c r="UHZ2" s="387"/>
      <c r="UIA2" s="387"/>
      <c r="UIB2" s="387"/>
      <c r="UIC2" s="387"/>
      <c r="UID2" s="387"/>
      <c r="UIE2" s="387"/>
      <c r="UIF2" s="387"/>
      <c r="UIG2" s="387"/>
      <c r="UIH2" s="387"/>
      <c r="UII2" s="387"/>
      <c r="UIJ2" s="387"/>
      <c r="UIK2" s="387"/>
      <c r="UIL2" s="387"/>
      <c r="UIM2" s="387"/>
      <c r="UIN2" s="387"/>
      <c r="UIO2" s="387"/>
      <c r="UIP2" s="387"/>
      <c r="UIQ2" s="387"/>
      <c r="UIR2" s="387"/>
      <c r="UIS2" s="387"/>
      <c r="UIT2" s="387"/>
      <c r="UIU2" s="387"/>
      <c r="UIV2" s="387"/>
      <c r="UIW2" s="387"/>
      <c r="UIX2" s="387"/>
      <c r="UIY2" s="387"/>
      <c r="UIZ2" s="387"/>
      <c r="UJA2" s="387"/>
      <c r="UJB2" s="387"/>
      <c r="UJC2" s="387"/>
      <c r="UJD2" s="387"/>
      <c r="UJE2" s="387"/>
      <c r="UJF2" s="387"/>
      <c r="UJG2" s="387"/>
      <c r="UJH2" s="387"/>
      <c r="UJI2" s="387"/>
      <c r="UJJ2" s="387"/>
      <c r="UJK2" s="387"/>
      <c r="UJL2" s="387"/>
      <c r="UJM2" s="387"/>
      <c r="UJN2" s="387"/>
      <c r="UJO2" s="387"/>
      <c r="UJP2" s="387"/>
      <c r="UJQ2" s="387"/>
      <c r="UJR2" s="387"/>
      <c r="UJS2" s="387"/>
      <c r="UJT2" s="387"/>
      <c r="UJU2" s="387"/>
      <c r="UJV2" s="387"/>
      <c r="UJW2" s="387"/>
      <c r="UJX2" s="387"/>
      <c r="UJY2" s="387"/>
      <c r="UJZ2" s="387"/>
      <c r="UKA2" s="387"/>
      <c r="UKB2" s="387"/>
      <c r="UKC2" s="387"/>
      <c r="UKD2" s="387"/>
      <c r="UKE2" s="387"/>
      <c r="UKF2" s="387"/>
      <c r="UKG2" s="387"/>
      <c r="UKH2" s="387"/>
      <c r="UKI2" s="387"/>
      <c r="UKJ2" s="387"/>
      <c r="UKK2" s="387"/>
      <c r="UKL2" s="387"/>
      <c r="UKM2" s="387"/>
      <c r="UKN2" s="387"/>
      <c r="UKO2" s="387"/>
      <c r="UKP2" s="387"/>
      <c r="UKQ2" s="387"/>
      <c r="UKR2" s="387"/>
      <c r="UKS2" s="387"/>
      <c r="UKT2" s="387"/>
      <c r="UKU2" s="387"/>
      <c r="UKV2" s="387"/>
      <c r="UKW2" s="387"/>
      <c r="UKX2" s="387"/>
      <c r="UKY2" s="387"/>
      <c r="UKZ2" s="387"/>
      <c r="ULA2" s="387"/>
      <c r="ULB2" s="387"/>
      <c r="ULC2" s="387"/>
      <c r="ULD2" s="387"/>
      <c r="ULE2" s="387"/>
      <c r="ULF2" s="387"/>
      <c r="ULG2" s="387"/>
      <c r="ULH2" s="387"/>
      <c r="ULI2" s="387"/>
      <c r="ULJ2" s="387"/>
      <c r="ULK2" s="387"/>
      <c r="ULL2" s="387"/>
      <c r="ULM2" s="387"/>
      <c r="ULN2" s="387"/>
      <c r="ULO2" s="387"/>
      <c r="ULP2" s="387"/>
      <c r="ULQ2" s="387"/>
      <c r="ULR2" s="387"/>
      <c r="ULS2" s="387"/>
      <c r="ULT2" s="387"/>
      <c r="ULU2" s="387"/>
      <c r="ULV2" s="387"/>
      <c r="ULW2" s="387"/>
      <c r="ULX2" s="387"/>
      <c r="ULY2" s="387"/>
      <c r="ULZ2" s="387"/>
      <c r="UMA2" s="387"/>
      <c r="UMB2" s="387"/>
      <c r="UMC2" s="387"/>
      <c r="UMD2" s="387"/>
      <c r="UME2" s="387"/>
      <c r="UMF2" s="387"/>
      <c r="UMG2" s="387"/>
      <c r="UMH2" s="387"/>
      <c r="UMI2" s="387"/>
      <c r="UMJ2" s="387"/>
      <c r="UMK2" s="387"/>
      <c r="UML2" s="387"/>
      <c r="UMM2" s="387"/>
      <c r="UMN2" s="387"/>
      <c r="UMO2" s="387"/>
      <c r="UMP2" s="387"/>
      <c r="UMQ2" s="387"/>
      <c r="UMR2" s="387"/>
      <c r="UMS2" s="387"/>
      <c r="UMT2" s="387"/>
      <c r="UMU2" s="387"/>
      <c r="UMV2" s="387"/>
      <c r="UMW2" s="387"/>
      <c r="UMX2" s="387"/>
      <c r="UMY2" s="387"/>
      <c r="UMZ2" s="387"/>
      <c r="UNA2" s="387"/>
      <c r="UNB2" s="387"/>
      <c r="UNC2" s="387"/>
      <c r="UND2" s="387"/>
      <c r="UNE2" s="387"/>
      <c r="UNF2" s="387"/>
      <c r="UNG2" s="387"/>
      <c r="UNH2" s="387"/>
      <c r="UNI2" s="387"/>
      <c r="UNJ2" s="387"/>
      <c r="UNK2" s="387"/>
      <c r="UNL2" s="387"/>
      <c r="UNM2" s="387"/>
      <c r="UNN2" s="387"/>
      <c r="UNO2" s="387"/>
      <c r="UNP2" s="387"/>
      <c r="UNQ2" s="387"/>
      <c r="UNR2" s="387"/>
      <c r="UNS2" s="387"/>
      <c r="UNT2" s="387"/>
      <c r="UNU2" s="387"/>
      <c r="UNV2" s="387"/>
      <c r="UNW2" s="387"/>
      <c r="UNX2" s="387"/>
      <c r="UNY2" s="387"/>
      <c r="UNZ2" s="387"/>
      <c r="UOA2" s="387"/>
      <c r="UOB2" s="387"/>
      <c r="UOC2" s="387"/>
      <c r="UOD2" s="387"/>
      <c r="UOE2" s="387"/>
      <c r="UOF2" s="387"/>
      <c r="UOG2" s="387"/>
      <c r="UOH2" s="387"/>
      <c r="UOI2" s="387"/>
      <c r="UOJ2" s="387"/>
      <c r="UOK2" s="387"/>
      <c r="UOL2" s="387"/>
      <c r="UOM2" s="387"/>
      <c r="UON2" s="387"/>
      <c r="UOO2" s="387"/>
      <c r="UOP2" s="387"/>
      <c r="UOQ2" s="387"/>
      <c r="UOR2" s="387"/>
      <c r="UOS2" s="387"/>
      <c r="UOT2" s="387"/>
      <c r="UOU2" s="387"/>
      <c r="UOV2" s="387"/>
      <c r="UOW2" s="387"/>
      <c r="UOX2" s="387"/>
      <c r="UOY2" s="387"/>
      <c r="UOZ2" s="387"/>
      <c r="UPA2" s="387"/>
      <c r="UPB2" s="387"/>
      <c r="UPC2" s="387"/>
      <c r="UPD2" s="387"/>
      <c r="UPE2" s="387"/>
      <c r="UPF2" s="387"/>
      <c r="UPG2" s="387"/>
      <c r="UPH2" s="387"/>
      <c r="UPI2" s="387"/>
      <c r="UPJ2" s="387"/>
      <c r="UPK2" s="387"/>
      <c r="UPL2" s="387"/>
      <c r="UPM2" s="387"/>
      <c r="UPN2" s="387"/>
      <c r="UPO2" s="387"/>
      <c r="UPP2" s="387"/>
      <c r="UPQ2" s="387"/>
      <c r="UPR2" s="387"/>
      <c r="UPS2" s="387"/>
      <c r="UPT2" s="387"/>
      <c r="UPU2" s="387"/>
      <c r="UPV2" s="387"/>
      <c r="UPW2" s="387"/>
      <c r="UPX2" s="387"/>
      <c r="UPY2" s="387"/>
      <c r="UPZ2" s="387"/>
      <c r="UQA2" s="387"/>
      <c r="UQB2" s="387"/>
      <c r="UQC2" s="387"/>
      <c r="UQD2" s="387"/>
      <c r="UQE2" s="387"/>
      <c r="UQF2" s="387"/>
      <c r="UQG2" s="387"/>
      <c r="UQH2" s="387"/>
      <c r="UQI2" s="387"/>
      <c r="UQJ2" s="387"/>
      <c r="UQK2" s="387"/>
      <c r="UQL2" s="387"/>
      <c r="UQM2" s="387"/>
      <c r="UQN2" s="387"/>
      <c r="UQO2" s="387"/>
      <c r="UQP2" s="387"/>
      <c r="UQQ2" s="387"/>
      <c r="UQR2" s="387"/>
      <c r="UQS2" s="387"/>
      <c r="UQT2" s="387"/>
      <c r="UQU2" s="387"/>
      <c r="UQV2" s="387"/>
      <c r="UQW2" s="387"/>
      <c r="UQX2" s="387"/>
      <c r="UQY2" s="387"/>
      <c r="UQZ2" s="387"/>
      <c r="URA2" s="387"/>
      <c r="URB2" s="387"/>
      <c r="URC2" s="387"/>
      <c r="URD2" s="387"/>
      <c r="URE2" s="387"/>
      <c r="URF2" s="387"/>
      <c r="URG2" s="387"/>
      <c r="URH2" s="387"/>
      <c r="URI2" s="387"/>
      <c r="URJ2" s="387"/>
      <c r="URK2" s="387"/>
      <c r="URL2" s="387"/>
      <c r="URM2" s="387"/>
      <c r="URN2" s="387"/>
      <c r="URO2" s="387"/>
      <c r="URP2" s="387"/>
      <c r="URQ2" s="387"/>
      <c r="URR2" s="387"/>
      <c r="URS2" s="387"/>
      <c r="URT2" s="387"/>
      <c r="URU2" s="387"/>
      <c r="URV2" s="387"/>
      <c r="URW2" s="387"/>
      <c r="URX2" s="387"/>
      <c r="URY2" s="387"/>
      <c r="URZ2" s="387"/>
      <c r="USA2" s="387"/>
      <c r="USB2" s="387"/>
      <c r="USC2" s="387"/>
      <c r="USD2" s="387"/>
      <c r="USE2" s="387"/>
      <c r="USF2" s="387"/>
      <c r="USG2" s="387"/>
      <c r="USH2" s="387"/>
      <c r="USI2" s="387"/>
      <c r="USJ2" s="387"/>
      <c r="USK2" s="387"/>
      <c r="USL2" s="387"/>
      <c r="USM2" s="387"/>
      <c r="USN2" s="387"/>
      <c r="USO2" s="387"/>
      <c r="USP2" s="387"/>
      <c r="USQ2" s="387"/>
      <c r="USR2" s="387"/>
      <c r="USS2" s="387"/>
      <c r="UST2" s="387"/>
      <c r="USU2" s="387"/>
      <c r="USV2" s="387"/>
      <c r="USW2" s="387"/>
      <c r="USX2" s="387"/>
      <c r="USY2" s="387"/>
      <c r="USZ2" s="387"/>
      <c r="UTA2" s="387"/>
      <c r="UTB2" s="387"/>
      <c r="UTC2" s="387"/>
      <c r="UTD2" s="387"/>
      <c r="UTE2" s="387"/>
      <c r="UTF2" s="387"/>
      <c r="UTG2" s="387"/>
      <c r="UTH2" s="387"/>
      <c r="UTI2" s="387"/>
      <c r="UTJ2" s="387"/>
      <c r="UTK2" s="387"/>
      <c r="UTL2" s="387"/>
      <c r="UTM2" s="387"/>
      <c r="UTN2" s="387"/>
      <c r="UTO2" s="387"/>
      <c r="UTP2" s="387"/>
      <c r="UTQ2" s="387"/>
      <c r="UTR2" s="387"/>
      <c r="UTS2" s="387"/>
      <c r="UTT2" s="387"/>
      <c r="UTU2" s="387"/>
      <c r="UTV2" s="387"/>
      <c r="UTW2" s="387"/>
      <c r="UTX2" s="387"/>
      <c r="UTY2" s="387"/>
      <c r="UTZ2" s="387"/>
      <c r="UUA2" s="387"/>
      <c r="UUB2" s="387"/>
      <c r="UUC2" s="387"/>
      <c r="UUD2" s="387"/>
      <c r="UUE2" s="387"/>
      <c r="UUF2" s="387"/>
      <c r="UUG2" s="387"/>
      <c r="UUH2" s="387"/>
      <c r="UUI2" s="387"/>
      <c r="UUJ2" s="387"/>
      <c r="UUK2" s="387"/>
      <c r="UUL2" s="387"/>
      <c r="UUM2" s="387"/>
      <c r="UUN2" s="387"/>
      <c r="UUO2" s="387"/>
      <c r="UUP2" s="387"/>
      <c r="UUQ2" s="387"/>
      <c r="UUR2" s="387"/>
      <c r="UUS2" s="387"/>
      <c r="UUT2" s="387"/>
      <c r="UUU2" s="387"/>
      <c r="UUV2" s="387"/>
      <c r="UUW2" s="387"/>
      <c r="UUX2" s="387"/>
      <c r="UUY2" s="387"/>
      <c r="UUZ2" s="387"/>
      <c r="UVA2" s="387"/>
      <c r="UVB2" s="387"/>
      <c r="UVC2" s="387"/>
      <c r="UVD2" s="387"/>
      <c r="UVE2" s="387"/>
      <c r="UVF2" s="387"/>
      <c r="UVG2" s="387"/>
      <c r="UVH2" s="387"/>
      <c r="UVI2" s="387"/>
      <c r="UVJ2" s="387"/>
      <c r="UVK2" s="387"/>
      <c r="UVL2" s="387"/>
      <c r="UVM2" s="387"/>
      <c r="UVN2" s="387"/>
      <c r="UVO2" s="387"/>
      <c r="UVP2" s="387"/>
      <c r="UVQ2" s="387"/>
      <c r="UVR2" s="387"/>
      <c r="UVS2" s="387"/>
      <c r="UVT2" s="387"/>
      <c r="UVU2" s="387"/>
      <c r="UVV2" s="387"/>
      <c r="UVW2" s="387"/>
      <c r="UVX2" s="387"/>
      <c r="UVY2" s="387"/>
      <c r="UVZ2" s="387"/>
      <c r="UWA2" s="387"/>
      <c r="UWB2" s="387"/>
      <c r="UWC2" s="387"/>
      <c r="UWD2" s="387"/>
      <c r="UWE2" s="387"/>
      <c r="UWF2" s="387"/>
      <c r="UWG2" s="387"/>
      <c r="UWH2" s="387"/>
      <c r="UWI2" s="387"/>
      <c r="UWJ2" s="387"/>
      <c r="UWK2" s="387"/>
      <c r="UWL2" s="387"/>
      <c r="UWM2" s="387"/>
      <c r="UWN2" s="387"/>
      <c r="UWO2" s="387"/>
      <c r="UWP2" s="387"/>
      <c r="UWQ2" s="387"/>
      <c r="UWR2" s="387"/>
      <c r="UWS2" s="387"/>
      <c r="UWT2" s="387"/>
      <c r="UWU2" s="387"/>
      <c r="UWV2" s="387"/>
      <c r="UWW2" s="387"/>
      <c r="UWX2" s="387"/>
      <c r="UWY2" s="387"/>
      <c r="UWZ2" s="387"/>
      <c r="UXA2" s="387"/>
      <c r="UXB2" s="387"/>
      <c r="UXC2" s="387"/>
      <c r="UXD2" s="387"/>
      <c r="UXE2" s="387"/>
      <c r="UXF2" s="387"/>
      <c r="UXG2" s="387"/>
      <c r="UXH2" s="387"/>
      <c r="UXI2" s="387"/>
      <c r="UXJ2" s="387"/>
      <c r="UXK2" s="387"/>
      <c r="UXL2" s="387"/>
      <c r="UXM2" s="387"/>
      <c r="UXN2" s="387"/>
      <c r="UXO2" s="387"/>
      <c r="UXP2" s="387"/>
      <c r="UXQ2" s="387"/>
      <c r="UXR2" s="387"/>
      <c r="UXS2" s="387"/>
      <c r="UXT2" s="387"/>
      <c r="UXU2" s="387"/>
      <c r="UXV2" s="387"/>
      <c r="UXW2" s="387"/>
      <c r="UXX2" s="387"/>
      <c r="UXY2" s="387"/>
      <c r="UXZ2" s="387"/>
      <c r="UYA2" s="387"/>
      <c r="UYB2" s="387"/>
      <c r="UYC2" s="387"/>
      <c r="UYD2" s="387"/>
      <c r="UYE2" s="387"/>
      <c r="UYF2" s="387"/>
      <c r="UYG2" s="387"/>
      <c r="UYH2" s="387"/>
      <c r="UYI2" s="387"/>
      <c r="UYJ2" s="387"/>
      <c r="UYK2" s="387"/>
      <c r="UYL2" s="387"/>
      <c r="UYM2" s="387"/>
      <c r="UYN2" s="387"/>
      <c r="UYO2" s="387"/>
      <c r="UYP2" s="387"/>
      <c r="UYQ2" s="387"/>
      <c r="UYR2" s="387"/>
      <c r="UYS2" s="387"/>
      <c r="UYT2" s="387"/>
      <c r="UYU2" s="387"/>
      <c r="UYV2" s="387"/>
      <c r="UYW2" s="387"/>
      <c r="UYX2" s="387"/>
      <c r="UYY2" s="387"/>
      <c r="UYZ2" s="387"/>
      <c r="UZA2" s="387"/>
      <c r="UZB2" s="387"/>
      <c r="UZC2" s="387"/>
      <c r="UZD2" s="387"/>
      <c r="UZE2" s="387"/>
      <c r="UZF2" s="387"/>
      <c r="UZG2" s="387"/>
      <c r="UZH2" s="387"/>
      <c r="UZI2" s="387"/>
      <c r="UZJ2" s="387"/>
      <c r="UZK2" s="387"/>
      <c r="UZL2" s="387"/>
      <c r="UZM2" s="387"/>
      <c r="UZN2" s="387"/>
      <c r="UZO2" s="387"/>
      <c r="UZP2" s="387"/>
      <c r="UZQ2" s="387"/>
      <c r="UZR2" s="387"/>
      <c r="UZS2" s="387"/>
      <c r="UZT2" s="387"/>
      <c r="UZU2" s="387"/>
      <c r="UZV2" s="387"/>
      <c r="UZW2" s="387"/>
      <c r="UZX2" s="387"/>
      <c r="UZY2" s="387"/>
      <c r="UZZ2" s="387"/>
      <c r="VAA2" s="387"/>
      <c r="VAB2" s="387"/>
      <c r="VAC2" s="387"/>
      <c r="VAD2" s="387"/>
      <c r="VAE2" s="387"/>
      <c r="VAF2" s="387"/>
      <c r="VAG2" s="387"/>
      <c r="VAH2" s="387"/>
      <c r="VAI2" s="387"/>
      <c r="VAJ2" s="387"/>
      <c r="VAK2" s="387"/>
      <c r="VAL2" s="387"/>
      <c r="VAM2" s="387"/>
      <c r="VAN2" s="387"/>
      <c r="VAO2" s="387"/>
      <c r="VAP2" s="387"/>
      <c r="VAQ2" s="387"/>
      <c r="VAR2" s="387"/>
      <c r="VAS2" s="387"/>
      <c r="VAT2" s="387"/>
      <c r="VAU2" s="387"/>
      <c r="VAV2" s="387"/>
      <c r="VAW2" s="387"/>
      <c r="VAX2" s="387"/>
      <c r="VAY2" s="387"/>
      <c r="VAZ2" s="387"/>
      <c r="VBA2" s="387"/>
      <c r="VBB2" s="387"/>
      <c r="VBC2" s="387"/>
      <c r="VBD2" s="387"/>
      <c r="VBE2" s="387"/>
      <c r="VBF2" s="387"/>
      <c r="VBG2" s="387"/>
      <c r="VBH2" s="387"/>
      <c r="VBI2" s="387"/>
      <c r="VBJ2" s="387"/>
      <c r="VBK2" s="387"/>
      <c r="VBL2" s="387"/>
      <c r="VBM2" s="387"/>
      <c r="VBN2" s="387"/>
      <c r="VBO2" s="387"/>
      <c r="VBP2" s="387"/>
      <c r="VBQ2" s="387"/>
      <c r="VBR2" s="387"/>
      <c r="VBS2" s="387"/>
      <c r="VBT2" s="387"/>
      <c r="VBU2" s="387"/>
      <c r="VBV2" s="387"/>
      <c r="VBW2" s="387"/>
      <c r="VBX2" s="387"/>
      <c r="VBY2" s="387"/>
      <c r="VBZ2" s="387"/>
      <c r="VCA2" s="387"/>
      <c r="VCB2" s="387"/>
      <c r="VCC2" s="387"/>
      <c r="VCD2" s="387"/>
      <c r="VCE2" s="387"/>
      <c r="VCF2" s="387"/>
      <c r="VCG2" s="387"/>
      <c r="VCH2" s="387"/>
      <c r="VCI2" s="387"/>
      <c r="VCJ2" s="387"/>
      <c r="VCK2" s="387"/>
      <c r="VCL2" s="387"/>
      <c r="VCM2" s="387"/>
      <c r="VCN2" s="387"/>
      <c r="VCO2" s="387"/>
      <c r="VCP2" s="387"/>
      <c r="VCQ2" s="387"/>
      <c r="VCR2" s="387"/>
      <c r="VCS2" s="387"/>
      <c r="VCT2" s="387"/>
      <c r="VCU2" s="387"/>
      <c r="VCV2" s="387"/>
      <c r="VCW2" s="387"/>
      <c r="VCX2" s="387"/>
      <c r="VCY2" s="387"/>
      <c r="VCZ2" s="387"/>
      <c r="VDA2" s="387"/>
      <c r="VDB2" s="387"/>
      <c r="VDC2" s="387"/>
      <c r="VDD2" s="387"/>
      <c r="VDE2" s="387"/>
      <c r="VDF2" s="387"/>
      <c r="VDG2" s="387"/>
      <c r="VDH2" s="387"/>
      <c r="VDI2" s="387"/>
      <c r="VDJ2" s="387"/>
      <c r="VDK2" s="387"/>
      <c r="VDL2" s="387"/>
      <c r="VDM2" s="387"/>
      <c r="VDN2" s="387"/>
      <c r="VDO2" s="387"/>
      <c r="VDP2" s="387"/>
      <c r="VDQ2" s="387"/>
      <c r="VDR2" s="387"/>
      <c r="VDS2" s="387"/>
      <c r="VDT2" s="387"/>
      <c r="VDU2" s="387"/>
      <c r="VDV2" s="387"/>
      <c r="VDW2" s="387"/>
      <c r="VDX2" s="387"/>
      <c r="VDY2" s="387"/>
      <c r="VDZ2" s="387"/>
      <c r="VEA2" s="387"/>
      <c r="VEB2" s="387"/>
      <c r="VEC2" s="387"/>
      <c r="VED2" s="387"/>
      <c r="VEE2" s="387"/>
      <c r="VEF2" s="387"/>
      <c r="VEG2" s="387"/>
      <c r="VEH2" s="387"/>
      <c r="VEI2" s="387"/>
      <c r="VEJ2" s="387"/>
      <c r="VEK2" s="387"/>
      <c r="VEL2" s="387"/>
      <c r="VEM2" s="387"/>
      <c r="VEN2" s="387"/>
      <c r="VEO2" s="387"/>
      <c r="VEP2" s="387"/>
      <c r="VEQ2" s="387"/>
      <c r="VER2" s="387"/>
      <c r="VES2" s="387"/>
      <c r="VET2" s="387"/>
      <c r="VEU2" s="387"/>
      <c r="VEV2" s="387"/>
      <c r="VEW2" s="387"/>
      <c r="VEX2" s="387"/>
      <c r="VEY2" s="387"/>
      <c r="VEZ2" s="387"/>
      <c r="VFA2" s="387"/>
      <c r="VFB2" s="387"/>
      <c r="VFC2" s="387"/>
      <c r="VFD2" s="387"/>
      <c r="VFE2" s="387"/>
      <c r="VFF2" s="387"/>
      <c r="VFG2" s="387"/>
      <c r="VFH2" s="387"/>
      <c r="VFI2" s="387"/>
      <c r="VFJ2" s="387"/>
      <c r="VFK2" s="387"/>
      <c r="VFL2" s="387"/>
      <c r="VFM2" s="387"/>
      <c r="VFN2" s="387"/>
      <c r="VFO2" s="387"/>
      <c r="VFP2" s="387"/>
      <c r="VFQ2" s="387"/>
      <c r="VFR2" s="387"/>
      <c r="VFS2" s="387"/>
      <c r="VFT2" s="387"/>
      <c r="VFU2" s="387"/>
      <c r="VFV2" s="387"/>
      <c r="VFW2" s="387"/>
      <c r="VFX2" s="387"/>
      <c r="VFY2" s="387"/>
      <c r="VFZ2" s="387"/>
      <c r="VGA2" s="387"/>
      <c r="VGB2" s="387"/>
      <c r="VGC2" s="387"/>
      <c r="VGD2" s="387"/>
      <c r="VGE2" s="387"/>
      <c r="VGF2" s="387"/>
      <c r="VGG2" s="387"/>
      <c r="VGH2" s="387"/>
      <c r="VGI2" s="387"/>
      <c r="VGJ2" s="387"/>
      <c r="VGK2" s="387"/>
      <c r="VGL2" s="387"/>
      <c r="VGM2" s="387"/>
      <c r="VGN2" s="387"/>
      <c r="VGO2" s="387"/>
      <c r="VGP2" s="387"/>
      <c r="VGQ2" s="387"/>
      <c r="VGR2" s="387"/>
      <c r="VGS2" s="387"/>
      <c r="VGT2" s="387"/>
      <c r="VGU2" s="387"/>
      <c r="VGV2" s="387"/>
      <c r="VGW2" s="387"/>
      <c r="VGX2" s="387"/>
      <c r="VGY2" s="387"/>
      <c r="VGZ2" s="387"/>
      <c r="VHA2" s="387"/>
      <c r="VHB2" s="387"/>
      <c r="VHC2" s="387"/>
      <c r="VHD2" s="387"/>
      <c r="VHE2" s="387"/>
      <c r="VHF2" s="387"/>
      <c r="VHG2" s="387"/>
      <c r="VHH2" s="387"/>
      <c r="VHI2" s="387"/>
      <c r="VHJ2" s="387"/>
      <c r="VHK2" s="387"/>
      <c r="VHL2" s="387"/>
      <c r="VHM2" s="387"/>
      <c r="VHN2" s="387"/>
      <c r="VHO2" s="387"/>
      <c r="VHP2" s="387"/>
      <c r="VHQ2" s="387"/>
      <c r="VHR2" s="387"/>
      <c r="VHS2" s="387"/>
      <c r="VHT2" s="387"/>
      <c r="VHU2" s="387"/>
      <c r="VHV2" s="387"/>
      <c r="VHW2" s="387"/>
      <c r="VHX2" s="387"/>
      <c r="VHY2" s="387"/>
      <c r="VHZ2" s="387"/>
      <c r="VIA2" s="387"/>
      <c r="VIB2" s="387"/>
      <c r="VIC2" s="387"/>
      <c r="VID2" s="387"/>
      <c r="VIE2" s="387"/>
      <c r="VIF2" s="387"/>
      <c r="VIG2" s="387"/>
      <c r="VIH2" s="387"/>
      <c r="VII2" s="387"/>
      <c r="VIJ2" s="387"/>
      <c r="VIK2" s="387"/>
      <c r="VIL2" s="387"/>
      <c r="VIM2" s="387"/>
      <c r="VIN2" s="387"/>
      <c r="VIO2" s="387"/>
      <c r="VIP2" s="387"/>
      <c r="VIQ2" s="387"/>
      <c r="VIR2" s="387"/>
      <c r="VIS2" s="387"/>
      <c r="VIT2" s="387"/>
      <c r="VIU2" s="387"/>
      <c r="VIV2" s="387"/>
      <c r="VIW2" s="387"/>
      <c r="VIX2" s="387"/>
      <c r="VIY2" s="387"/>
      <c r="VIZ2" s="387"/>
      <c r="VJA2" s="387"/>
      <c r="VJB2" s="387"/>
      <c r="VJC2" s="387"/>
      <c r="VJD2" s="387"/>
      <c r="VJE2" s="387"/>
      <c r="VJF2" s="387"/>
      <c r="VJG2" s="387"/>
      <c r="VJH2" s="387"/>
      <c r="VJI2" s="387"/>
      <c r="VJJ2" s="387"/>
      <c r="VJK2" s="387"/>
      <c r="VJL2" s="387"/>
      <c r="VJM2" s="387"/>
      <c r="VJN2" s="387"/>
      <c r="VJO2" s="387"/>
      <c r="VJP2" s="387"/>
      <c r="VJQ2" s="387"/>
      <c r="VJR2" s="387"/>
      <c r="VJS2" s="387"/>
      <c r="VJT2" s="387"/>
      <c r="VJU2" s="387"/>
      <c r="VJV2" s="387"/>
      <c r="VJW2" s="387"/>
      <c r="VJX2" s="387"/>
      <c r="VJY2" s="387"/>
      <c r="VJZ2" s="387"/>
      <c r="VKA2" s="387"/>
      <c r="VKB2" s="387"/>
      <c r="VKC2" s="387"/>
      <c r="VKD2" s="387"/>
      <c r="VKE2" s="387"/>
      <c r="VKF2" s="387"/>
      <c r="VKG2" s="387"/>
      <c r="VKH2" s="387"/>
      <c r="VKI2" s="387"/>
      <c r="VKJ2" s="387"/>
      <c r="VKK2" s="387"/>
      <c r="VKL2" s="387"/>
      <c r="VKM2" s="387"/>
      <c r="VKN2" s="387"/>
      <c r="VKO2" s="387"/>
      <c r="VKP2" s="387"/>
      <c r="VKQ2" s="387"/>
      <c r="VKR2" s="387"/>
      <c r="VKS2" s="387"/>
      <c r="VKT2" s="387"/>
      <c r="VKU2" s="387"/>
      <c r="VKV2" s="387"/>
      <c r="VKW2" s="387"/>
      <c r="VKX2" s="387"/>
      <c r="VKY2" s="387"/>
      <c r="VKZ2" s="387"/>
      <c r="VLA2" s="387"/>
      <c r="VLB2" s="387"/>
      <c r="VLC2" s="387"/>
      <c r="VLD2" s="387"/>
      <c r="VLE2" s="387"/>
      <c r="VLF2" s="387"/>
      <c r="VLG2" s="387"/>
      <c r="VLH2" s="387"/>
      <c r="VLI2" s="387"/>
      <c r="VLJ2" s="387"/>
      <c r="VLK2" s="387"/>
      <c r="VLL2" s="387"/>
      <c r="VLM2" s="387"/>
      <c r="VLN2" s="387"/>
      <c r="VLO2" s="387"/>
      <c r="VLP2" s="387"/>
      <c r="VLQ2" s="387"/>
      <c r="VLR2" s="387"/>
      <c r="VLS2" s="387"/>
      <c r="VLT2" s="387"/>
      <c r="VLU2" s="387"/>
      <c r="VLV2" s="387"/>
      <c r="VLW2" s="387"/>
      <c r="VLX2" s="387"/>
      <c r="VLY2" s="387"/>
      <c r="VLZ2" s="387"/>
      <c r="VMA2" s="387"/>
      <c r="VMB2" s="387"/>
      <c r="VMC2" s="387"/>
      <c r="VMD2" s="387"/>
      <c r="VME2" s="387"/>
      <c r="VMF2" s="387"/>
      <c r="VMG2" s="387"/>
      <c r="VMH2" s="387"/>
      <c r="VMI2" s="387"/>
      <c r="VMJ2" s="387"/>
      <c r="VMK2" s="387"/>
      <c r="VML2" s="387"/>
      <c r="VMM2" s="387"/>
      <c r="VMN2" s="387"/>
      <c r="VMO2" s="387"/>
      <c r="VMP2" s="387"/>
      <c r="VMQ2" s="387"/>
      <c r="VMR2" s="387"/>
      <c r="VMS2" s="387"/>
      <c r="VMT2" s="387"/>
      <c r="VMU2" s="387"/>
      <c r="VMV2" s="387"/>
      <c r="VMW2" s="387"/>
      <c r="VMX2" s="387"/>
      <c r="VMY2" s="387"/>
      <c r="VMZ2" s="387"/>
      <c r="VNA2" s="387"/>
      <c r="VNB2" s="387"/>
      <c r="VNC2" s="387"/>
      <c r="VND2" s="387"/>
      <c r="VNE2" s="387"/>
      <c r="VNF2" s="387"/>
      <c r="VNG2" s="387"/>
      <c r="VNH2" s="387"/>
      <c r="VNI2" s="387"/>
      <c r="VNJ2" s="387"/>
      <c r="VNK2" s="387"/>
      <c r="VNL2" s="387"/>
      <c r="VNM2" s="387"/>
      <c r="VNN2" s="387"/>
      <c r="VNO2" s="387"/>
      <c r="VNP2" s="387"/>
      <c r="VNQ2" s="387"/>
      <c r="VNR2" s="387"/>
      <c r="VNS2" s="387"/>
      <c r="VNT2" s="387"/>
      <c r="VNU2" s="387"/>
      <c r="VNV2" s="387"/>
      <c r="VNW2" s="387"/>
      <c r="VNX2" s="387"/>
      <c r="VNY2" s="387"/>
      <c r="VNZ2" s="387"/>
      <c r="VOA2" s="387"/>
      <c r="VOB2" s="387"/>
      <c r="VOC2" s="387"/>
      <c r="VOD2" s="387"/>
      <c r="VOE2" s="387"/>
      <c r="VOF2" s="387"/>
      <c r="VOG2" s="387"/>
      <c r="VOH2" s="387"/>
      <c r="VOI2" s="387"/>
      <c r="VOJ2" s="387"/>
      <c r="VOK2" s="387"/>
      <c r="VOL2" s="387"/>
      <c r="VOM2" s="387"/>
      <c r="VON2" s="387"/>
      <c r="VOO2" s="387"/>
      <c r="VOP2" s="387"/>
      <c r="VOQ2" s="387"/>
      <c r="VOR2" s="387"/>
      <c r="VOS2" s="387"/>
      <c r="VOT2" s="387"/>
      <c r="VOU2" s="387"/>
      <c r="VOV2" s="387"/>
      <c r="VOW2" s="387"/>
      <c r="VOX2" s="387"/>
      <c r="VOY2" s="387"/>
      <c r="VOZ2" s="387"/>
      <c r="VPA2" s="387"/>
      <c r="VPB2" s="387"/>
      <c r="VPC2" s="387"/>
      <c r="VPD2" s="387"/>
      <c r="VPE2" s="387"/>
      <c r="VPF2" s="387"/>
      <c r="VPG2" s="387"/>
      <c r="VPH2" s="387"/>
      <c r="VPI2" s="387"/>
      <c r="VPJ2" s="387"/>
      <c r="VPK2" s="387"/>
      <c r="VPL2" s="387"/>
      <c r="VPM2" s="387"/>
      <c r="VPN2" s="387"/>
      <c r="VPO2" s="387"/>
      <c r="VPP2" s="387"/>
      <c r="VPQ2" s="387"/>
      <c r="VPR2" s="387"/>
      <c r="VPS2" s="387"/>
      <c r="VPT2" s="387"/>
      <c r="VPU2" s="387"/>
      <c r="VPV2" s="387"/>
      <c r="VPW2" s="387"/>
      <c r="VPX2" s="387"/>
      <c r="VPY2" s="387"/>
      <c r="VPZ2" s="387"/>
      <c r="VQA2" s="387"/>
      <c r="VQB2" s="387"/>
      <c r="VQC2" s="387"/>
      <c r="VQD2" s="387"/>
      <c r="VQE2" s="387"/>
      <c r="VQF2" s="387"/>
      <c r="VQG2" s="387"/>
      <c r="VQH2" s="387"/>
      <c r="VQI2" s="387"/>
      <c r="VQJ2" s="387"/>
      <c r="VQK2" s="387"/>
      <c r="VQL2" s="387"/>
      <c r="VQM2" s="387"/>
      <c r="VQN2" s="387"/>
      <c r="VQO2" s="387"/>
      <c r="VQP2" s="387"/>
      <c r="VQQ2" s="387"/>
      <c r="VQR2" s="387"/>
      <c r="VQS2" s="387"/>
      <c r="VQT2" s="387"/>
      <c r="VQU2" s="387"/>
      <c r="VQV2" s="387"/>
      <c r="VQW2" s="387"/>
      <c r="VQX2" s="387"/>
      <c r="VQY2" s="387"/>
      <c r="VQZ2" s="387"/>
      <c r="VRA2" s="387"/>
      <c r="VRB2" s="387"/>
      <c r="VRC2" s="387"/>
      <c r="VRD2" s="387"/>
      <c r="VRE2" s="387"/>
      <c r="VRF2" s="387"/>
      <c r="VRG2" s="387"/>
      <c r="VRH2" s="387"/>
      <c r="VRI2" s="387"/>
      <c r="VRJ2" s="387"/>
      <c r="VRK2" s="387"/>
      <c r="VRL2" s="387"/>
      <c r="VRM2" s="387"/>
      <c r="VRN2" s="387"/>
      <c r="VRO2" s="387"/>
      <c r="VRP2" s="387"/>
      <c r="VRQ2" s="387"/>
      <c r="VRR2" s="387"/>
      <c r="VRS2" s="387"/>
      <c r="VRT2" s="387"/>
      <c r="VRU2" s="387"/>
      <c r="VRV2" s="387"/>
      <c r="VRW2" s="387"/>
      <c r="VRX2" s="387"/>
      <c r="VRY2" s="387"/>
      <c r="VRZ2" s="387"/>
      <c r="VSA2" s="387"/>
      <c r="VSB2" s="387"/>
      <c r="VSC2" s="387"/>
      <c r="VSD2" s="387"/>
      <c r="VSE2" s="387"/>
      <c r="VSF2" s="387"/>
      <c r="VSG2" s="387"/>
      <c r="VSH2" s="387"/>
      <c r="VSI2" s="387"/>
      <c r="VSJ2" s="387"/>
      <c r="VSK2" s="387"/>
      <c r="VSL2" s="387"/>
      <c r="VSM2" s="387"/>
      <c r="VSN2" s="387"/>
      <c r="VSO2" s="387"/>
      <c r="VSP2" s="387"/>
      <c r="VSQ2" s="387"/>
      <c r="VSR2" s="387"/>
      <c r="VSS2" s="387"/>
      <c r="VST2" s="387"/>
      <c r="VSU2" s="387"/>
      <c r="VSV2" s="387"/>
      <c r="VSW2" s="387"/>
      <c r="VSX2" s="387"/>
      <c r="VSY2" s="387"/>
      <c r="VSZ2" s="387"/>
      <c r="VTA2" s="387"/>
      <c r="VTB2" s="387"/>
      <c r="VTC2" s="387"/>
      <c r="VTD2" s="387"/>
      <c r="VTE2" s="387"/>
      <c r="VTF2" s="387"/>
      <c r="VTG2" s="387"/>
      <c r="VTH2" s="387"/>
      <c r="VTI2" s="387"/>
      <c r="VTJ2" s="387"/>
      <c r="VTK2" s="387"/>
      <c r="VTL2" s="387"/>
      <c r="VTM2" s="387"/>
      <c r="VTN2" s="387"/>
      <c r="VTO2" s="387"/>
      <c r="VTP2" s="387"/>
      <c r="VTQ2" s="387"/>
      <c r="VTR2" s="387"/>
      <c r="VTS2" s="387"/>
      <c r="VTT2" s="387"/>
      <c r="VTU2" s="387"/>
      <c r="VTV2" s="387"/>
      <c r="VTW2" s="387"/>
      <c r="VTX2" s="387"/>
      <c r="VTY2" s="387"/>
      <c r="VTZ2" s="387"/>
      <c r="VUA2" s="387"/>
      <c r="VUB2" s="387"/>
      <c r="VUC2" s="387"/>
      <c r="VUD2" s="387"/>
      <c r="VUE2" s="387"/>
      <c r="VUF2" s="387"/>
      <c r="VUG2" s="387"/>
      <c r="VUH2" s="387"/>
      <c r="VUI2" s="387"/>
      <c r="VUJ2" s="387"/>
      <c r="VUK2" s="387"/>
      <c r="VUL2" s="387"/>
      <c r="VUM2" s="387"/>
      <c r="VUN2" s="387"/>
      <c r="VUO2" s="387"/>
      <c r="VUP2" s="387"/>
      <c r="VUQ2" s="387"/>
      <c r="VUR2" s="387"/>
      <c r="VUS2" s="387"/>
      <c r="VUT2" s="387"/>
      <c r="VUU2" s="387"/>
      <c r="VUV2" s="387"/>
      <c r="VUW2" s="387"/>
      <c r="VUX2" s="387"/>
      <c r="VUY2" s="387"/>
      <c r="VUZ2" s="387"/>
      <c r="VVA2" s="387"/>
      <c r="VVB2" s="387"/>
      <c r="VVC2" s="387"/>
      <c r="VVD2" s="387"/>
      <c r="VVE2" s="387"/>
      <c r="VVF2" s="387"/>
      <c r="VVG2" s="387"/>
      <c r="VVH2" s="387"/>
      <c r="VVI2" s="387"/>
      <c r="VVJ2" s="387"/>
      <c r="VVK2" s="387"/>
      <c r="VVL2" s="387"/>
      <c r="VVM2" s="387"/>
      <c r="VVN2" s="387"/>
      <c r="VVO2" s="387"/>
      <c r="VVP2" s="387"/>
      <c r="VVQ2" s="387"/>
      <c r="VVR2" s="387"/>
      <c r="VVS2" s="387"/>
      <c r="VVT2" s="387"/>
      <c r="VVU2" s="387"/>
      <c r="VVV2" s="387"/>
      <c r="VVW2" s="387"/>
      <c r="VVX2" s="387"/>
      <c r="VVY2" s="387"/>
      <c r="VVZ2" s="387"/>
      <c r="VWA2" s="387"/>
      <c r="VWB2" s="387"/>
      <c r="VWC2" s="387"/>
      <c r="VWD2" s="387"/>
      <c r="VWE2" s="387"/>
      <c r="VWF2" s="387"/>
      <c r="VWG2" s="387"/>
      <c r="VWH2" s="387"/>
      <c r="VWI2" s="387"/>
      <c r="VWJ2" s="387"/>
      <c r="VWK2" s="387"/>
      <c r="VWL2" s="387"/>
      <c r="VWM2" s="387"/>
      <c r="VWN2" s="387"/>
      <c r="VWO2" s="387"/>
      <c r="VWP2" s="387"/>
      <c r="VWQ2" s="387"/>
      <c r="VWR2" s="387"/>
      <c r="VWS2" s="387"/>
      <c r="VWT2" s="387"/>
      <c r="VWU2" s="387"/>
      <c r="VWV2" s="387"/>
      <c r="VWW2" s="387"/>
      <c r="VWX2" s="387"/>
      <c r="VWY2" s="387"/>
      <c r="VWZ2" s="387"/>
      <c r="VXA2" s="387"/>
      <c r="VXB2" s="387"/>
      <c r="VXC2" s="387"/>
      <c r="VXD2" s="387"/>
      <c r="VXE2" s="387"/>
      <c r="VXF2" s="387"/>
      <c r="VXG2" s="387"/>
      <c r="VXH2" s="387"/>
      <c r="VXI2" s="387"/>
      <c r="VXJ2" s="387"/>
      <c r="VXK2" s="387"/>
      <c r="VXL2" s="387"/>
      <c r="VXM2" s="387"/>
      <c r="VXN2" s="387"/>
      <c r="VXO2" s="387"/>
      <c r="VXP2" s="387"/>
      <c r="VXQ2" s="387"/>
      <c r="VXR2" s="387"/>
      <c r="VXS2" s="387"/>
      <c r="VXT2" s="387"/>
      <c r="VXU2" s="387"/>
      <c r="VXV2" s="387"/>
      <c r="VXW2" s="387"/>
      <c r="VXX2" s="387"/>
      <c r="VXY2" s="387"/>
      <c r="VXZ2" s="387"/>
      <c r="VYA2" s="387"/>
      <c r="VYB2" s="387"/>
      <c r="VYC2" s="387"/>
      <c r="VYD2" s="387"/>
      <c r="VYE2" s="387"/>
      <c r="VYF2" s="387"/>
      <c r="VYG2" s="387"/>
      <c r="VYH2" s="387"/>
      <c r="VYI2" s="387"/>
      <c r="VYJ2" s="387"/>
      <c r="VYK2" s="387"/>
      <c r="VYL2" s="387"/>
      <c r="VYM2" s="387"/>
      <c r="VYN2" s="387"/>
      <c r="VYO2" s="387"/>
      <c r="VYP2" s="387"/>
      <c r="VYQ2" s="387"/>
      <c r="VYR2" s="387"/>
      <c r="VYS2" s="387"/>
      <c r="VYT2" s="387"/>
      <c r="VYU2" s="387"/>
      <c r="VYV2" s="387"/>
      <c r="VYW2" s="387"/>
      <c r="VYX2" s="387"/>
      <c r="VYY2" s="387"/>
      <c r="VYZ2" s="387"/>
      <c r="VZA2" s="387"/>
      <c r="VZB2" s="387"/>
      <c r="VZC2" s="387"/>
      <c r="VZD2" s="387"/>
      <c r="VZE2" s="387"/>
      <c r="VZF2" s="387"/>
      <c r="VZG2" s="387"/>
      <c r="VZH2" s="387"/>
      <c r="VZI2" s="387"/>
      <c r="VZJ2" s="387"/>
      <c r="VZK2" s="387"/>
      <c r="VZL2" s="387"/>
      <c r="VZM2" s="387"/>
      <c r="VZN2" s="387"/>
      <c r="VZO2" s="387"/>
      <c r="VZP2" s="387"/>
      <c r="VZQ2" s="387"/>
      <c r="VZR2" s="387"/>
      <c r="VZS2" s="387"/>
      <c r="VZT2" s="387"/>
      <c r="VZU2" s="387"/>
      <c r="VZV2" s="387"/>
      <c r="VZW2" s="387"/>
      <c r="VZX2" s="387"/>
      <c r="VZY2" s="387"/>
      <c r="VZZ2" s="387"/>
      <c r="WAA2" s="387"/>
      <c r="WAB2" s="387"/>
      <c r="WAC2" s="387"/>
      <c r="WAD2" s="387"/>
      <c r="WAE2" s="387"/>
      <c r="WAF2" s="387"/>
      <c r="WAG2" s="387"/>
      <c r="WAH2" s="387"/>
      <c r="WAI2" s="387"/>
      <c r="WAJ2" s="387"/>
      <c r="WAK2" s="387"/>
      <c r="WAL2" s="387"/>
      <c r="WAM2" s="387"/>
      <c r="WAN2" s="387"/>
      <c r="WAO2" s="387"/>
      <c r="WAP2" s="387"/>
      <c r="WAQ2" s="387"/>
      <c r="WAR2" s="387"/>
      <c r="WAS2" s="387"/>
      <c r="WAT2" s="387"/>
      <c r="WAU2" s="387"/>
      <c r="WAV2" s="387"/>
      <c r="WAW2" s="387"/>
      <c r="WAX2" s="387"/>
      <c r="WAY2" s="387"/>
      <c r="WAZ2" s="387"/>
      <c r="WBA2" s="387"/>
      <c r="WBB2" s="387"/>
      <c r="WBC2" s="387"/>
      <c r="WBD2" s="387"/>
      <c r="WBE2" s="387"/>
      <c r="WBF2" s="387"/>
      <c r="WBG2" s="387"/>
      <c r="WBH2" s="387"/>
      <c r="WBI2" s="387"/>
      <c r="WBJ2" s="387"/>
      <c r="WBK2" s="387"/>
      <c r="WBL2" s="387"/>
      <c r="WBM2" s="387"/>
      <c r="WBN2" s="387"/>
      <c r="WBO2" s="387"/>
      <c r="WBP2" s="387"/>
      <c r="WBQ2" s="387"/>
      <c r="WBR2" s="387"/>
      <c r="WBS2" s="387"/>
      <c r="WBT2" s="387"/>
      <c r="WBU2" s="387"/>
      <c r="WBV2" s="387"/>
      <c r="WBW2" s="387"/>
      <c r="WBX2" s="387"/>
      <c r="WBY2" s="387"/>
      <c r="WBZ2" s="387"/>
      <c r="WCA2" s="387"/>
      <c r="WCB2" s="387"/>
      <c r="WCC2" s="387"/>
      <c r="WCD2" s="387"/>
      <c r="WCE2" s="387"/>
      <c r="WCF2" s="387"/>
      <c r="WCG2" s="387"/>
      <c r="WCH2" s="387"/>
      <c r="WCI2" s="387"/>
      <c r="WCJ2" s="387"/>
      <c r="WCK2" s="387"/>
      <c r="WCL2" s="387"/>
      <c r="WCM2" s="387"/>
      <c r="WCN2" s="387"/>
      <c r="WCO2" s="387"/>
      <c r="WCP2" s="387"/>
      <c r="WCQ2" s="387"/>
      <c r="WCR2" s="387"/>
      <c r="WCS2" s="387"/>
      <c r="WCT2" s="387"/>
      <c r="WCU2" s="387"/>
      <c r="WCV2" s="387"/>
      <c r="WCW2" s="387"/>
      <c r="WCX2" s="387"/>
      <c r="WCY2" s="387"/>
      <c r="WCZ2" s="387"/>
      <c r="WDA2" s="387"/>
      <c r="WDB2" s="387"/>
      <c r="WDC2" s="387"/>
      <c r="WDD2" s="387"/>
      <c r="WDE2" s="387"/>
      <c r="WDF2" s="387"/>
      <c r="WDG2" s="387"/>
      <c r="WDH2" s="387"/>
      <c r="WDI2" s="387"/>
      <c r="WDJ2" s="387"/>
      <c r="WDK2" s="387"/>
      <c r="WDL2" s="387"/>
      <c r="WDM2" s="387"/>
      <c r="WDN2" s="387"/>
      <c r="WDO2" s="387"/>
      <c r="WDP2" s="387"/>
      <c r="WDQ2" s="387"/>
      <c r="WDR2" s="387"/>
      <c r="WDS2" s="387"/>
      <c r="WDT2" s="387"/>
      <c r="WDU2" s="387"/>
      <c r="WDV2" s="387"/>
      <c r="WDW2" s="387"/>
      <c r="WDX2" s="387"/>
      <c r="WDY2" s="387"/>
      <c r="WDZ2" s="387"/>
      <c r="WEA2" s="387"/>
      <c r="WEB2" s="387"/>
      <c r="WEC2" s="387"/>
      <c r="WED2" s="387"/>
      <c r="WEE2" s="387"/>
      <c r="WEF2" s="387"/>
      <c r="WEG2" s="387"/>
      <c r="WEH2" s="387"/>
      <c r="WEI2" s="387"/>
      <c r="WEJ2" s="387"/>
      <c r="WEK2" s="387"/>
      <c r="WEL2" s="387"/>
      <c r="WEM2" s="387"/>
      <c r="WEN2" s="387"/>
      <c r="WEO2" s="387"/>
      <c r="WEP2" s="387"/>
      <c r="WEQ2" s="387"/>
      <c r="WER2" s="387"/>
      <c r="WES2" s="387"/>
      <c r="WET2" s="387"/>
      <c r="WEU2" s="387"/>
      <c r="WEV2" s="387"/>
      <c r="WEW2" s="387"/>
      <c r="WEX2" s="387"/>
      <c r="WEY2" s="387"/>
      <c r="WEZ2" s="387"/>
      <c r="WFA2" s="387"/>
      <c r="WFB2" s="387"/>
      <c r="WFC2" s="387"/>
      <c r="WFD2" s="387"/>
      <c r="WFE2" s="387"/>
      <c r="WFF2" s="387"/>
      <c r="WFG2" s="387"/>
      <c r="WFH2" s="387"/>
      <c r="WFI2" s="387"/>
      <c r="WFJ2" s="387"/>
      <c r="WFK2" s="387"/>
      <c r="WFL2" s="387"/>
      <c r="WFM2" s="387"/>
      <c r="WFN2" s="387"/>
      <c r="WFO2" s="387"/>
      <c r="WFP2" s="387"/>
      <c r="WFQ2" s="387"/>
      <c r="WFR2" s="387"/>
      <c r="WFS2" s="387"/>
      <c r="WFT2" s="387"/>
      <c r="WFU2" s="387"/>
      <c r="WFV2" s="387"/>
      <c r="WFW2" s="387"/>
      <c r="WFX2" s="387"/>
      <c r="WFY2" s="387"/>
      <c r="WFZ2" s="387"/>
      <c r="WGA2" s="387"/>
      <c r="WGB2" s="387"/>
      <c r="WGC2" s="387"/>
      <c r="WGD2" s="387"/>
      <c r="WGE2" s="387"/>
      <c r="WGF2" s="387"/>
      <c r="WGG2" s="387"/>
      <c r="WGH2" s="387"/>
      <c r="WGI2" s="387"/>
      <c r="WGJ2" s="387"/>
      <c r="WGK2" s="387"/>
      <c r="WGL2" s="387"/>
      <c r="WGM2" s="387"/>
      <c r="WGN2" s="387"/>
      <c r="WGO2" s="387"/>
      <c r="WGP2" s="387"/>
      <c r="WGQ2" s="387"/>
      <c r="WGR2" s="387"/>
      <c r="WGS2" s="387"/>
      <c r="WGT2" s="387"/>
      <c r="WGU2" s="387"/>
      <c r="WGV2" s="387"/>
      <c r="WGW2" s="387"/>
      <c r="WGX2" s="387"/>
      <c r="WGY2" s="387"/>
      <c r="WGZ2" s="387"/>
      <c r="WHA2" s="387"/>
      <c r="WHB2" s="387"/>
      <c r="WHC2" s="387"/>
      <c r="WHD2" s="387"/>
      <c r="WHE2" s="387"/>
      <c r="WHF2" s="387"/>
      <c r="WHG2" s="387"/>
      <c r="WHH2" s="387"/>
      <c r="WHI2" s="387"/>
      <c r="WHJ2" s="387"/>
      <c r="WHK2" s="387"/>
      <c r="WHL2" s="387"/>
      <c r="WHM2" s="387"/>
      <c r="WHN2" s="387"/>
      <c r="WHO2" s="387"/>
      <c r="WHP2" s="387"/>
      <c r="WHQ2" s="387"/>
      <c r="WHR2" s="387"/>
      <c r="WHS2" s="387"/>
      <c r="WHT2" s="387"/>
      <c r="WHU2" s="387"/>
      <c r="WHV2" s="387"/>
      <c r="WHW2" s="387"/>
      <c r="WHX2" s="387"/>
      <c r="WHY2" s="387"/>
      <c r="WHZ2" s="387"/>
      <c r="WIA2" s="387"/>
      <c r="WIB2" s="387"/>
      <c r="WIC2" s="387"/>
      <c r="WID2" s="387"/>
      <c r="WIE2" s="387"/>
      <c r="WIF2" s="387"/>
      <c r="WIG2" s="387"/>
      <c r="WIH2" s="387"/>
      <c r="WII2" s="387"/>
      <c r="WIJ2" s="387"/>
      <c r="WIK2" s="387"/>
      <c r="WIL2" s="387"/>
      <c r="WIM2" s="387"/>
      <c r="WIN2" s="387"/>
      <c r="WIO2" s="387"/>
      <c r="WIP2" s="387"/>
      <c r="WIQ2" s="387"/>
      <c r="WIR2" s="387"/>
      <c r="WIS2" s="387"/>
      <c r="WIT2" s="387"/>
      <c r="WIU2" s="387"/>
      <c r="WIV2" s="387"/>
      <c r="WIW2" s="387"/>
      <c r="WIX2" s="387"/>
      <c r="WIY2" s="387"/>
      <c r="WIZ2" s="387"/>
      <c r="WJA2" s="387"/>
      <c r="WJB2" s="387"/>
      <c r="WJC2" s="387"/>
      <c r="WJD2" s="387"/>
      <c r="WJE2" s="387"/>
      <c r="WJF2" s="387"/>
      <c r="WJG2" s="387"/>
      <c r="WJH2" s="387"/>
      <c r="WJI2" s="387"/>
      <c r="WJJ2" s="387"/>
      <c r="WJK2" s="387"/>
      <c r="WJL2" s="387"/>
      <c r="WJM2" s="387"/>
      <c r="WJN2" s="387"/>
      <c r="WJO2" s="387"/>
      <c r="WJP2" s="387"/>
      <c r="WJQ2" s="387"/>
      <c r="WJR2" s="387"/>
      <c r="WJS2" s="387"/>
      <c r="WJT2" s="387"/>
      <c r="WJU2" s="387"/>
      <c r="WJV2" s="387"/>
      <c r="WJW2" s="387"/>
      <c r="WJX2" s="387"/>
      <c r="WJY2" s="387"/>
      <c r="WJZ2" s="387"/>
      <c r="WKA2" s="387"/>
      <c r="WKB2" s="387"/>
      <c r="WKC2" s="387"/>
      <c r="WKD2" s="387"/>
      <c r="WKE2" s="387"/>
      <c r="WKF2" s="387"/>
      <c r="WKG2" s="387"/>
      <c r="WKH2" s="387"/>
      <c r="WKI2" s="387"/>
      <c r="WKJ2" s="387"/>
      <c r="WKK2" s="387"/>
      <c r="WKL2" s="387"/>
      <c r="WKM2" s="387"/>
      <c r="WKN2" s="387"/>
      <c r="WKO2" s="387"/>
      <c r="WKP2" s="387"/>
      <c r="WKQ2" s="387"/>
      <c r="WKR2" s="387"/>
      <c r="WKS2" s="387"/>
      <c r="WKT2" s="387"/>
      <c r="WKU2" s="387"/>
      <c r="WKV2" s="387"/>
      <c r="WKW2" s="387"/>
      <c r="WKX2" s="387"/>
      <c r="WKY2" s="387"/>
      <c r="WKZ2" s="387"/>
      <c r="WLA2" s="387"/>
      <c r="WLB2" s="387"/>
      <c r="WLC2" s="387"/>
      <c r="WLD2" s="387"/>
      <c r="WLE2" s="387"/>
      <c r="WLF2" s="387"/>
      <c r="WLG2" s="387"/>
      <c r="WLH2" s="387"/>
      <c r="WLI2" s="387"/>
      <c r="WLJ2" s="387"/>
      <c r="WLK2" s="387"/>
      <c r="WLL2" s="387"/>
      <c r="WLM2" s="387"/>
      <c r="WLN2" s="387"/>
      <c r="WLO2" s="387"/>
      <c r="WLP2" s="387"/>
      <c r="WLQ2" s="387"/>
      <c r="WLR2" s="387"/>
      <c r="WLS2" s="387"/>
      <c r="WLT2" s="387"/>
      <c r="WLU2" s="387"/>
      <c r="WLV2" s="387"/>
      <c r="WLW2" s="387"/>
      <c r="WLX2" s="387"/>
      <c r="WLY2" s="387"/>
      <c r="WLZ2" s="387"/>
      <c r="WMA2" s="387"/>
      <c r="WMB2" s="387"/>
      <c r="WMC2" s="387"/>
      <c r="WMD2" s="387"/>
      <c r="WME2" s="387"/>
      <c r="WMF2" s="387"/>
      <c r="WMG2" s="387"/>
      <c r="WMH2" s="387"/>
      <c r="WMI2" s="387"/>
      <c r="WMJ2" s="387"/>
      <c r="WMK2" s="387"/>
      <c r="WML2" s="387"/>
      <c r="WMM2" s="387"/>
      <c r="WMN2" s="387"/>
      <c r="WMO2" s="387"/>
      <c r="WMP2" s="387"/>
      <c r="WMQ2" s="387"/>
      <c r="WMR2" s="387"/>
      <c r="WMS2" s="387"/>
      <c r="WMT2" s="387"/>
      <c r="WMU2" s="387"/>
      <c r="WMV2" s="387"/>
      <c r="WMW2" s="387"/>
      <c r="WMX2" s="387"/>
      <c r="WMY2" s="387"/>
      <c r="WMZ2" s="387"/>
      <c r="WNA2" s="387"/>
      <c r="WNB2" s="387"/>
      <c r="WNC2" s="387"/>
      <c r="WND2" s="387"/>
      <c r="WNE2" s="387"/>
      <c r="WNF2" s="387"/>
      <c r="WNG2" s="387"/>
      <c r="WNH2" s="387"/>
      <c r="WNI2" s="387"/>
      <c r="WNJ2" s="387"/>
      <c r="WNK2" s="387"/>
      <c r="WNL2" s="387"/>
      <c r="WNM2" s="387"/>
      <c r="WNN2" s="387"/>
      <c r="WNO2" s="387"/>
      <c r="WNP2" s="387"/>
      <c r="WNQ2" s="387"/>
      <c r="WNR2" s="387"/>
      <c r="WNS2" s="387"/>
      <c r="WNT2" s="387"/>
      <c r="WNU2" s="387"/>
      <c r="WNV2" s="387"/>
      <c r="WNW2" s="387"/>
      <c r="WNX2" s="387"/>
      <c r="WNY2" s="387"/>
      <c r="WNZ2" s="387"/>
      <c r="WOA2" s="387"/>
      <c r="WOB2" s="387"/>
      <c r="WOC2" s="387"/>
      <c r="WOD2" s="387"/>
      <c r="WOE2" s="387"/>
      <c r="WOF2" s="387"/>
      <c r="WOG2" s="387"/>
      <c r="WOH2" s="387"/>
      <c r="WOI2" s="387"/>
      <c r="WOJ2" s="387"/>
      <c r="WOK2" s="387"/>
      <c r="WOL2" s="387"/>
      <c r="WOM2" s="387"/>
      <c r="WON2" s="387"/>
      <c r="WOO2" s="387"/>
      <c r="WOP2" s="387"/>
      <c r="WOQ2" s="387"/>
      <c r="WOR2" s="387"/>
      <c r="WOS2" s="387"/>
      <c r="WOT2" s="387"/>
      <c r="WOU2" s="387"/>
      <c r="WOV2" s="387"/>
      <c r="WOW2" s="387"/>
      <c r="WOX2" s="387"/>
      <c r="WOY2" s="387"/>
      <c r="WOZ2" s="387"/>
      <c r="WPA2" s="387"/>
      <c r="WPB2" s="387"/>
      <c r="WPC2" s="387"/>
      <c r="WPD2" s="387"/>
      <c r="WPE2" s="387"/>
      <c r="WPF2" s="387"/>
      <c r="WPG2" s="387"/>
      <c r="WPH2" s="387"/>
      <c r="WPI2" s="387"/>
      <c r="WPJ2" s="387"/>
      <c r="WPK2" s="387"/>
      <c r="WPL2" s="387"/>
      <c r="WPM2" s="387"/>
      <c r="WPN2" s="387"/>
      <c r="WPO2" s="387"/>
      <c r="WPP2" s="387"/>
      <c r="WPQ2" s="387"/>
      <c r="WPR2" s="387"/>
      <c r="WPS2" s="387"/>
      <c r="WPT2" s="387"/>
      <c r="WPU2" s="387"/>
      <c r="WPV2" s="387"/>
      <c r="WPW2" s="387"/>
      <c r="WPX2" s="387"/>
      <c r="WPY2" s="387"/>
      <c r="WPZ2" s="387"/>
      <c r="WQA2" s="387"/>
      <c r="WQB2" s="387"/>
      <c r="WQC2" s="387"/>
      <c r="WQD2" s="387"/>
      <c r="WQE2" s="387"/>
      <c r="WQF2" s="387"/>
      <c r="WQG2" s="387"/>
      <c r="WQH2" s="387"/>
      <c r="WQI2" s="387"/>
      <c r="WQJ2" s="387"/>
      <c r="WQK2" s="387"/>
      <c r="WQL2" s="387"/>
      <c r="WQM2" s="387"/>
      <c r="WQN2" s="387"/>
      <c r="WQO2" s="387"/>
      <c r="WQP2" s="387"/>
      <c r="WQQ2" s="387"/>
      <c r="WQR2" s="387"/>
      <c r="WQS2" s="387"/>
      <c r="WQT2" s="387"/>
      <c r="WQU2" s="387"/>
      <c r="WQV2" s="387"/>
      <c r="WQW2" s="387"/>
      <c r="WQX2" s="387"/>
      <c r="WQY2" s="387"/>
      <c r="WQZ2" s="387"/>
      <c r="WRA2" s="387"/>
      <c r="WRB2" s="387"/>
      <c r="WRC2" s="387"/>
      <c r="WRD2" s="387"/>
      <c r="WRE2" s="387"/>
      <c r="WRF2" s="387"/>
      <c r="WRG2" s="387"/>
      <c r="WRH2" s="387"/>
      <c r="WRI2" s="387"/>
      <c r="WRJ2" s="387"/>
      <c r="WRK2" s="387"/>
      <c r="WRL2" s="387"/>
      <c r="WRM2" s="387"/>
      <c r="WRN2" s="387"/>
      <c r="WRO2" s="387"/>
      <c r="WRP2" s="387"/>
      <c r="WRQ2" s="387"/>
      <c r="WRR2" s="387"/>
      <c r="WRS2" s="387"/>
      <c r="WRT2" s="387"/>
      <c r="WRU2" s="387"/>
      <c r="WRV2" s="387"/>
      <c r="WRW2" s="387"/>
      <c r="WRX2" s="387"/>
      <c r="WRY2" s="387"/>
      <c r="WRZ2" s="387"/>
      <c r="WSA2" s="387"/>
      <c r="WSB2" s="387"/>
      <c r="WSC2" s="387"/>
      <c r="WSD2" s="387"/>
      <c r="WSE2" s="387"/>
      <c r="WSF2" s="387"/>
      <c r="WSG2" s="387"/>
      <c r="WSH2" s="387"/>
      <c r="WSI2" s="387"/>
      <c r="WSJ2" s="387"/>
      <c r="WSK2" s="387"/>
      <c r="WSL2" s="387"/>
      <c r="WSM2" s="387"/>
      <c r="WSN2" s="387"/>
      <c r="WSO2" s="387"/>
      <c r="WSP2" s="387"/>
      <c r="WSQ2" s="387"/>
      <c r="WSR2" s="387"/>
      <c r="WSS2" s="387"/>
      <c r="WST2" s="387"/>
      <c r="WSU2" s="387"/>
      <c r="WSV2" s="387"/>
      <c r="WSW2" s="387"/>
      <c r="WSX2" s="387"/>
      <c r="WSY2" s="387"/>
      <c r="WSZ2" s="387"/>
      <c r="WTA2" s="387"/>
      <c r="WTB2" s="387"/>
      <c r="WTC2" s="387"/>
      <c r="WTD2" s="387"/>
      <c r="WTE2" s="387"/>
      <c r="WTF2" s="387"/>
      <c r="WTG2" s="387"/>
      <c r="WTH2" s="387"/>
      <c r="WTI2" s="387"/>
      <c r="WTJ2" s="387"/>
      <c r="WTK2" s="387"/>
      <c r="WTL2" s="387"/>
      <c r="WTM2" s="387"/>
      <c r="WTN2" s="387"/>
      <c r="WTO2" s="387"/>
      <c r="WTP2" s="387"/>
      <c r="WTQ2" s="387"/>
      <c r="WTR2" s="387"/>
      <c r="WTS2" s="387"/>
      <c r="WTT2" s="387"/>
      <c r="WTU2" s="387"/>
      <c r="WTV2" s="387"/>
      <c r="WTW2" s="387"/>
      <c r="WTX2" s="387"/>
      <c r="WTY2" s="387"/>
      <c r="WTZ2" s="387"/>
      <c r="WUA2" s="387"/>
      <c r="WUB2" s="387"/>
      <c r="WUC2" s="387"/>
      <c r="WUD2" s="387"/>
      <c r="WUE2" s="387"/>
      <c r="WUF2" s="387"/>
      <c r="WUG2" s="387"/>
      <c r="WUH2" s="387"/>
      <c r="WUI2" s="387"/>
      <c r="WUJ2" s="387"/>
      <c r="WUK2" s="387"/>
      <c r="WUL2" s="387"/>
      <c r="WUM2" s="387"/>
      <c r="WUN2" s="387"/>
      <c r="WUO2" s="387"/>
      <c r="WUP2" s="387"/>
      <c r="WUQ2" s="387"/>
      <c r="WUR2" s="387"/>
      <c r="WUS2" s="387"/>
      <c r="WUT2" s="387"/>
      <c r="WUU2" s="387"/>
      <c r="WUV2" s="387"/>
      <c r="WUW2" s="387"/>
      <c r="WUX2" s="387"/>
      <c r="WUY2" s="387"/>
      <c r="WUZ2" s="387"/>
      <c r="WVA2" s="387"/>
      <c r="WVB2" s="387"/>
      <c r="WVC2" s="387"/>
      <c r="WVD2" s="387"/>
      <c r="WVE2" s="387"/>
      <c r="WVF2" s="387"/>
      <c r="WVG2" s="387"/>
      <c r="WVH2" s="387"/>
      <c r="WVI2" s="387"/>
      <c r="WVJ2" s="387"/>
      <c r="WVK2" s="387"/>
      <c r="WVL2" s="387"/>
      <c r="WVM2" s="387"/>
      <c r="WVN2" s="387"/>
      <c r="WVO2" s="387"/>
      <c r="WVP2" s="387"/>
      <c r="WVQ2" s="387"/>
      <c r="WVR2" s="387"/>
      <c r="WVS2" s="387"/>
      <c r="WVT2" s="387"/>
      <c r="WVU2" s="387"/>
      <c r="WVV2" s="387"/>
      <c r="WVW2" s="387"/>
      <c r="WVX2" s="387"/>
      <c r="WVY2" s="387"/>
      <c r="WVZ2" s="387"/>
      <c r="WWA2" s="387"/>
      <c r="WWB2" s="387"/>
      <c r="WWC2" s="387"/>
      <c r="WWD2" s="387"/>
      <c r="WWE2" s="387"/>
      <c r="WWF2" s="387"/>
      <c r="WWG2" s="387"/>
      <c r="WWH2" s="387"/>
      <c r="WWI2" s="387"/>
      <c r="WWJ2" s="387"/>
      <c r="WWK2" s="387"/>
      <c r="WWL2" s="387"/>
      <c r="WWM2" s="387"/>
      <c r="WWN2" s="387"/>
      <c r="WWO2" s="387"/>
      <c r="WWP2" s="387"/>
      <c r="WWQ2" s="387"/>
      <c r="WWR2" s="387"/>
      <c r="WWS2" s="387"/>
      <c r="WWT2" s="387"/>
      <c r="WWU2" s="387"/>
      <c r="WWV2" s="387"/>
      <c r="WWW2" s="387"/>
      <c r="WWX2" s="387"/>
      <c r="WWY2" s="387"/>
      <c r="WWZ2" s="387"/>
      <c r="WXA2" s="387"/>
      <c r="WXB2" s="387"/>
      <c r="WXC2" s="387"/>
      <c r="WXD2" s="387"/>
      <c r="WXE2" s="387"/>
      <c r="WXF2" s="387"/>
      <c r="WXG2" s="387"/>
      <c r="WXH2" s="387"/>
      <c r="WXI2" s="387"/>
      <c r="WXJ2" s="387"/>
      <c r="WXK2" s="387"/>
      <c r="WXL2" s="387"/>
      <c r="WXM2" s="387"/>
      <c r="WXN2" s="387"/>
      <c r="WXO2" s="387"/>
      <c r="WXP2" s="387"/>
      <c r="WXQ2" s="387"/>
      <c r="WXR2" s="387"/>
      <c r="WXS2" s="387"/>
      <c r="WXT2" s="387"/>
      <c r="WXU2" s="387"/>
      <c r="WXV2" s="387"/>
      <c r="WXW2" s="387"/>
      <c r="WXX2" s="387"/>
      <c r="WXY2" s="387"/>
      <c r="WXZ2" s="387"/>
      <c r="WYA2" s="387"/>
      <c r="WYB2" s="387"/>
      <c r="WYC2" s="387"/>
      <c r="WYD2" s="387"/>
      <c r="WYE2" s="387"/>
      <c r="WYF2" s="387"/>
      <c r="WYG2" s="387"/>
      <c r="WYH2" s="387"/>
      <c r="WYI2" s="387"/>
      <c r="WYJ2" s="387"/>
      <c r="WYK2" s="387"/>
      <c r="WYL2" s="387"/>
      <c r="WYM2" s="387"/>
      <c r="WYN2" s="387"/>
      <c r="WYO2" s="387"/>
      <c r="WYP2" s="387"/>
      <c r="WYQ2" s="387"/>
      <c r="WYR2" s="387"/>
      <c r="WYS2" s="387"/>
      <c r="WYT2" s="387"/>
      <c r="WYU2" s="387"/>
      <c r="WYV2" s="387"/>
      <c r="WYW2" s="387"/>
      <c r="WYX2" s="387"/>
      <c r="WYY2" s="387"/>
      <c r="WYZ2" s="387"/>
      <c r="WZA2" s="387"/>
      <c r="WZB2" s="387"/>
      <c r="WZC2" s="387"/>
      <c r="WZD2" s="387"/>
      <c r="WZE2" s="387"/>
      <c r="WZF2" s="387"/>
      <c r="WZG2" s="387"/>
      <c r="WZH2" s="387"/>
      <c r="WZI2" s="387"/>
      <c r="WZJ2" s="387"/>
      <c r="WZK2" s="387"/>
      <c r="WZL2" s="387"/>
      <c r="WZM2" s="387"/>
      <c r="WZN2" s="387"/>
      <c r="WZO2" s="387"/>
      <c r="WZP2" s="387"/>
      <c r="WZQ2" s="387"/>
      <c r="WZR2" s="387"/>
      <c r="WZS2" s="387"/>
      <c r="WZT2" s="387"/>
      <c r="WZU2" s="387"/>
      <c r="WZV2" s="387"/>
      <c r="WZW2" s="387"/>
      <c r="WZX2" s="387"/>
      <c r="WZY2" s="387"/>
      <c r="WZZ2" s="387"/>
      <c r="XAA2" s="387"/>
      <c r="XAB2" s="387"/>
      <c r="XAC2" s="387"/>
      <c r="XAD2" s="387"/>
      <c r="XAE2" s="387"/>
      <c r="XAF2" s="387"/>
      <c r="XAG2" s="387"/>
      <c r="XAH2" s="387"/>
      <c r="XAI2" s="387"/>
      <c r="XAJ2" s="387"/>
      <c r="XAK2" s="387"/>
      <c r="XAL2" s="387"/>
      <c r="XAM2" s="387"/>
      <c r="XAN2" s="387"/>
      <c r="XAO2" s="387"/>
      <c r="XAP2" s="387"/>
      <c r="XAQ2" s="387"/>
      <c r="XAR2" s="387"/>
      <c r="XAS2" s="387"/>
      <c r="XAT2" s="387"/>
      <c r="XAU2" s="387"/>
      <c r="XAV2" s="387"/>
      <c r="XAW2" s="387"/>
      <c r="XAX2" s="387"/>
      <c r="XAY2" s="387"/>
      <c r="XAZ2" s="387"/>
      <c r="XBA2" s="387"/>
      <c r="XBB2" s="387"/>
      <c r="XBC2" s="387"/>
      <c r="XBD2" s="387"/>
      <c r="XBE2" s="387"/>
      <c r="XBF2" s="387"/>
      <c r="XBG2" s="387"/>
      <c r="XBH2" s="387"/>
      <c r="XBI2" s="387"/>
      <c r="XBJ2" s="387"/>
      <c r="XBK2" s="387"/>
      <c r="XBL2" s="387"/>
      <c r="XBM2" s="387"/>
      <c r="XBN2" s="387"/>
      <c r="XBO2" s="387"/>
      <c r="XBP2" s="387"/>
      <c r="XBQ2" s="387"/>
      <c r="XBR2" s="387"/>
      <c r="XBS2" s="387"/>
      <c r="XBT2" s="387"/>
      <c r="XBU2" s="387"/>
      <c r="XBV2" s="387"/>
      <c r="XBW2" s="387"/>
      <c r="XBX2" s="387"/>
      <c r="XBY2" s="387"/>
      <c r="XBZ2" s="387"/>
      <c r="XCA2" s="387"/>
      <c r="XCB2" s="387"/>
      <c r="XCC2" s="387"/>
      <c r="XCD2" s="387"/>
      <c r="XCE2" s="387"/>
      <c r="XCF2" s="387"/>
      <c r="XCG2" s="387"/>
      <c r="XCH2" s="387"/>
      <c r="XCI2" s="387"/>
      <c r="XCJ2" s="387"/>
      <c r="XCK2" s="387"/>
      <c r="XCL2" s="387"/>
      <c r="XCM2" s="387"/>
      <c r="XCN2" s="387"/>
      <c r="XCO2" s="387"/>
      <c r="XCP2" s="387"/>
      <c r="XCQ2" s="387"/>
      <c r="XCR2" s="387"/>
      <c r="XCS2" s="387"/>
      <c r="XCT2" s="387"/>
      <c r="XCU2" s="387"/>
      <c r="XCV2" s="387"/>
      <c r="XCW2" s="387"/>
      <c r="XCX2" s="387"/>
      <c r="XCY2" s="387"/>
      <c r="XCZ2" s="387"/>
      <c r="XDA2" s="387"/>
      <c r="XDB2" s="387"/>
      <c r="XDC2" s="387"/>
      <c r="XDD2" s="387"/>
      <c r="XDE2" s="387"/>
      <c r="XDF2" s="387"/>
      <c r="XDG2" s="387"/>
      <c r="XDH2" s="387"/>
      <c r="XDI2" s="387"/>
      <c r="XDJ2" s="387"/>
      <c r="XDK2" s="387"/>
      <c r="XDL2" s="387"/>
      <c r="XDM2" s="387"/>
      <c r="XDN2" s="387"/>
      <c r="XDO2" s="387"/>
      <c r="XDP2" s="387"/>
      <c r="XDQ2" s="387"/>
      <c r="XDR2" s="387"/>
      <c r="XDS2" s="387"/>
      <c r="XDT2" s="387"/>
      <c r="XDU2" s="387"/>
      <c r="XDV2" s="387"/>
      <c r="XDW2" s="387"/>
      <c r="XDX2" s="387"/>
      <c r="XDY2" s="387"/>
      <c r="XDZ2" s="387"/>
      <c r="XEA2" s="387"/>
      <c r="XEB2" s="387"/>
      <c r="XEC2" s="387"/>
      <c r="XED2" s="387"/>
      <c r="XEE2" s="387"/>
      <c r="XEF2" s="387"/>
      <c r="XEG2" s="387"/>
      <c r="XEH2" s="387"/>
      <c r="XEI2" s="387"/>
      <c r="XEJ2" s="387"/>
      <c r="XEK2" s="387"/>
      <c r="XEL2" s="387"/>
      <c r="XEM2" s="386"/>
      <c r="XEN2" s="387"/>
      <c r="XEO2" s="387"/>
      <c r="XEP2" s="387"/>
      <c r="XEQ2" s="387"/>
      <c r="XER2" s="389"/>
    </row>
    <row r="3" spans="1:16372" s="385" customFormat="1" x14ac:dyDescent="0.25">
      <c r="A3" s="389"/>
      <c r="B3" s="389"/>
      <c r="C3" s="389"/>
      <c r="D3" s="389"/>
      <c r="E3" s="389" t="s">
        <v>1683</v>
      </c>
      <c r="F3" s="389"/>
      <c r="G3" s="390">
        <f>SUM(G5:G16)</f>
        <v>145300000</v>
      </c>
      <c r="H3" s="389"/>
      <c r="I3" s="389"/>
      <c r="J3" s="389"/>
      <c r="K3" s="389"/>
      <c r="L3" s="389"/>
      <c r="M3" s="389"/>
      <c r="N3" s="389"/>
      <c r="O3" s="389"/>
      <c r="P3" s="389"/>
      <c r="Q3" s="389"/>
      <c r="R3" s="389"/>
      <c r="S3" s="389"/>
      <c r="T3" s="389"/>
      <c r="U3" s="389"/>
      <c r="V3" s="389"/>
      <c r="W3" s="389"/>
      <c r="X3" s="389"/>
      <c r="Y3" s="389"/>
      <c r="Z3" s="389"/>
      <c r="AA3" s="389"/>
      <c r="AB3" s="389"/>
      <c r="AC3" s="389"/>
      <c r="AD3" s="389"/>
      <c r="AE3" s="389"/>
      <c r="AF3" s="389"/>
      <c r="AG3" s="389"/>
      <c r="AH3" s="389"/>
      <c r="AI3" s="389"/>
      <c r="AJ3" s="389"/>
      <c r="AK3" s="389"/>
      <c r="AL3" s="389"/>
      <c r="AM3" s="389"/>
      <c r="AN3" s="389"/>
      <c r="AO3" s="389"/>
      <c r="AP3" s="389"/>
      <c r="AQ3" s="389"/>
      <c r="AR3" s="389"/>
      <c r="AS3" s="389"/>
      <c r="AT3" s="389"/>
      <c r="AU3" s="389"/>
      <c r="AV3" s="389"/>
      <c r="AW3" s="389"/>
      <c r="AX3" s="389"/>
      <c r="AY3" s="389"/>
      <c r="AZ3" s="389"/>
      <c r="BA3" s="389"/>
      <c r="BB3" s="389"/>
      <c r="BC3" s="389"/>
      <c r="BD3" s="389"/>
      <c r="BE3" s="389"/>
      <c r="BF3" s="389"/>
      <c r="BG3" s="389"/>
      <c r="BH3" s="389"/>
      <c r="BI3" s="389"/>
      <c r="BJ3" s="389"/>
      <c r="BK3" s="389"/>
      <c r="BL3" s="389"/>
      <c r="BM3" s="389"/>
      <c r="BN3" s="389"/>
      <c r="BO3" s="389"/>
      <c r="BP3" s="389"/>
      <c r="BQ3" s="389"/>
      <c r="BR3" s="389"/>
      <c r="BS3" s="389"/>
      <c r="BT3" s="389"/>
      <c r="BU3" s="389"/>
      <c r="BV3" s="389"/>
      <c r="BW3" s="389"/>
      <c r="BX3" s="389"/>
      <c r="BY3" s="389"/>
      <c r="BZ3" s="389"/>
      <c r="CA3" s="389"/>
      <c r="CB3" s="389"/>
      <c r="CC3" s="389"/>
      <c r="CD3" s="389"/>
      <c r="CE3" s="389"/>
      <c r="CF3" s="389"/>
      <c r="CG3" s="389"/>
      <c r="CH3" s="389"/>
      <c r="CI3" s="389"/>
      <c r="CJ3" s="389"/>
      <c r="CK3" s="389"/>
      <c r="CL3" s="389"/>
      <c r="CM3" s="389"/>
      <c r="CN3" s="389"/>
      <c r="CO3" s="389"/>
      <c r="CP3" s="389"/>
      <c r="CQ3" s="389"/>
      <c r="CR3" s="389"/>
      <c r="CS3" s="389"/>
      <c r="CT3" s="389"/>
      <c r="CU3" s="389"/>
      <c r="CV3" s="389"/>
      <c r="CW3" s="389"/>
      <c r="CX3" s="389"/>
      <c r="CY3" s="389"/>
      <c r="CZ3" s="389"/>
      <c r="DA3" s="389"/>
      <c r="DB3" s="389"/>
      <c r="DC3" s="389"/>
      <c r="DD3" s="389"/>
      <c r="DE3" s="389"/>
      <c r="DF3" s="389"/>
      <c r="DG3" s="389"/>
      <c r="DH3" s="389"/>
      <c r="DI3" s="389"/>
      <c r="DJ3" s="389"/>
      <c r="DK3" s="389"/>
      <c r="DL3" s="389"/>
      <c r="DM3" s="389"/>
      <c r="DN3" s="389"/>
      <c r="DO3" s="389"/>
      <c r="DP3" s="389"/>
      <c r="DQ3" s="389"/>
      <c r="DR3" s="389"/>
      <c r="DS3" s="389"/>
      <c r="DT3" s="389"/>
      <c r="DU3" s="389"/>
      <c r="DV3" s="389"/>
      <c r="DW3" s="389"/>
      <c r="DX3" s="389"/>
      <c r="DY3" s="389"/>
      <c r="DZ3" s="389"/>
      <c r="EA3" s="389"/>
      <c r="EB3" s="389"/>
      <c r="EC3" s="389"/>
      <c r="ED3" s="389"/>
      <c r="EE3" s="389"/>
      <c r="EF3" s="389"/>
      <c r="EG3" s="389"/>
      <c r="EH3" s="389"/>
      <c r="EI3" s="389"/>
      <c r="EJ3" s="389"/>
      <c r="EK3" s="389"/>
      <c r="EL3" s="389"/>
      <c r="EM3" s="389"/>
      <c r="EN3" s="389"/>
      <c r="EO3" s="389"/>
      <c r="EP3" s="389"/>
      <c r="EQ3" s="389"/>
      <c r="ER3" s="389"/>
      <c r="ES3" s="389"/>
      <c r="ET3" s="389"/>
      <c r="EU3" s="389"/>
      <c r="EV3" s="389"/>
      <c r="EW3" s="389"/>
      <c r="EX3" s="389"/>
      <c r="EY3" s="389"/>
      <c r="EZ3" s="389"/>
      <c r="FA3" s="389"/>
      <c r="FB3" s="389"/>
      <c r="FC3" s="389"/>
      <c r="FD3" s="389"/>
      <c r="FE3" s="389"/>
      <c r="FF3" s="389"/>
      <c r="FG3" s="389"/>
      <c r="FH3" s="389"/>
      <c r="FI3" s="389"/>
      <c r="FJ3" s="389"/>
      <c r="FK3" s="389"/>
      <c r="FL3" s="389"/>
      <c r="FM3" s="389"/>
      <c r="FN3" s="389"/>
      <c r="FO3" s="389"/>
      <c r="FP3" s="389"/>
      <c r="FQ3" s="389"/>
      <c r="FR3" s="389"/>
      <c r="FS3" s="389"/>
      <c r="FT3" s="389"/>
      <c r="FU3" s="389"/>
      <c r="FV3" s="389"/>
      <c r="FW3" s="389"/>
      <c r="FX3" s="389"/>
      <c r="FY3" s="389"/>
      <c r="FZ3" s="389"/>
      <c r="GA3" s="389"/>
      <c r="GB3" s="389"/>
      <c r="GC3" s="389"/>
      <c r="GD3" s="389"/>
      <c r="GE3" s="389"/>
      <c r="GF3" s="389"/>
      <c r="GG3" s="389"/>
      <c r="GH3" s="389"/>
      <c r="GI3" s="389"/>
      <c r="GJ3" s="389"/>
      <c r="GK3" s="389"/>
      <c r="GL3" s="389"/>
      <c r="GM3" s="389"/>
      <c r="GN3" s="389"/>
      <c r="GO3" s="389"/>
      <c r="GP3" s="389"/>
      <c r="GQ3" s="389"/>
      <c r="GR3" s="389"/>
      <c r="GS3" s="389"/>
      <c r="GT3" s="389"/>
      <c r="GU3" s="389"/>
      <c r="GV3" s="389"/>
      <c r="GW3" s="389"/>
      <c r="GX3" s="389"/>
      <c r="GY3" s="389"/>
      <c r="GZ3" s="389"/>
      <c r="HA3" s="389"/>
      <c r="HB3" s="389"/>
      <c r="HC3" s="389"/>
      <c r="HD3" s="389"/>
      <c r="HE3" s="389"/>
      <c r="HF3" s="389"/>
      <c r="HG3" s="389"/>
      <c r="HH3" s="389"/>
      <c r="HI3" s="389"/>
      <c r="HJ3" s="389"/>
      <c r="HK3" s="389"/>
      <c r="HL3" s="389"/>
      <c r="HM3" s="389"/>
      <c r="HN3" s="389"/>
      <c r="HO3" s="389"/>
      <c r="HP3" s="389"/>
      <c r="HQ3" s="389"/>
      <c r="HR3" s="389"/>
      <c r="HS3" s="389"/>
      <c r="HT3" s="389"/>
      <c r="HU3" s="389"/>
      <c r="HV3" s="389"/>
      <c r="HW3" s="389"/>
      <c r="HX3" s="389"/>
      <c r="HY3" s="389"/>
      <c r="HZ3" s="389"/>
      <c r="IA3" s="389"/>
      <c r="IB3" s="389"/>
      <c r="IC3" s="389"/>
      <c r="ID3" s="389"/>
      <c r="IE3" s="389"/>
      <c r="IF3" s="389"/>
      <c r="IG3" s="389"/>
      <c r="IH3" s="389"/>
      <c r="II3" s="389"/>
      <c r="IJ3" s="389"/>
      <c r="IK3" s="389"/>
      <c r="IL3" s="389"/>
      <c r="IM3" s="389"/>
      <c r="IN3" s="389"/>
      <c r="IO3" s="389"/>
      <c r="IP3" s="389"/>
      <c r="IQ3" s="389"/>
      <c r="IR3" s="389"/>
      <c r="IS3" s="389"/>
      <c r="IT3" s="389"/>
      <c r="IU3" s="389"/>
      <c r="IV3" s="389"/>
      <c r="IW3" s="389"/>
      <c r="IX3" s="389"/>
      <c r="IY3" s="389"/>
      <c r="IZ3" s="389"/>
      <c r="JA3" s="389"/>
      <c r="JB3" s="389"/>
      <c r="JC3" s="389"/>
      <c r="JD3" s="389"/>
      <c r="JE3" s="389"/>
      <c r="JF3" s="389"/>
      <c r="JG3" s="389"/>
      <c r="JH3" s="389"/>
      <c r="JI3" s="389"/>
      <c r="JJ3" s="389"/>
      <c r="JK3" s="389"/>
      <c r="JL3" s="389"/>
      <c r="JM3" s="389"/>
      <c r="JN3" s="389"/>
      <c r="JO3" s="389"/>
      <c r="JP3" s="389"/>
      <c r="JQ3" s="389"/>
      <c r="JR3" s="389"/>
      <c r="JS3" s="389"/>
      <c r="JT3" s="389"/>
      <c r="JU3" s="389"/>
      <c r="JV3" s="389"/>
      <c r="JW3" s="389"/>
      <c r="JX3" s="389"/>
      <c r="JY3" s="389"/>
      <c r="JZ3" s="389"/>
      <c r="KA3" s="389"/>
      <c r="KB3" s="389"/>
      <c r="KC3" s="389"/>
      <c r="KD3" s="389"/>
      <c r="KE3" s="389"/>
      <c r="KF3" s="389"/>
      <c r="KG3" s="389"/>
      <c r="KH3" s="389"/>
      <c r="KI3" s="389"/>
      <c r="KJ3" s="389"/>
      <c r="KK3" s="389"/>
      <c r="KL3" s="389"/>
      <c r="KM3" s="389"/>
      <c r="KN3" s="389"/>
      <c r="KO3" s="389"/>
      <c r="KP3" s="389"/>
      <c r="KQ3" s="389"/>
      <c r="KR3" s="389"/>
      <c r="KS3" s="389"/>
      <c r="KT3" s="389"/>
      <c r="KU3" s="389"/>
      <c r="KV3" s="389"/>
      <c r="KW3" s="389"/>
      <c r="KX3" s="389"/>
      <c r="KY3" s="389"/>
      <c r="KZ3" s="389"/>
      <c r="LA3" s="389"/>
      <c r="LB3" s="389"/>
      <c r="LC3" s="389"/>
      <c r="LD3" s="389"/>
      <c r="LE3" s="389"/>
      <c r="LF3" s="389"/>
      <c r="LG3" s="389"/>
      <c r="LH3" s="389"/>
      <c r="LI3" s="389"/>
      <c r="LJ3" s="389"/>
      <c r="LK3" s="389"/>
      <c r="LL3" s="389"/>
      <c r="LM3" s="389"/>
      <c r="LN3" s="389"/>
      <c r="LO3" s="389"/>
      <c r="LP3" s="389"/>
      <c r="LQ3" s="389"/>
      <c r="LR3" s="389"/>
      <c r="LS3" s="389"/>
      <c r="LT3" s="389"/>
      <c r="LU3" s="389"/>
      <c r="LV3" s="389"/>
      <c r="LW3" s="389"/>
      <c r="LX3" s="389"/>
      <c r="LY3" s="389"/>
      <c r="LZ3" s="389"/>
      <c r="MA3" s="389"/>
      <c r="MB3" s="389"/>
      <c r="MC3" s="389"/>
      <c r="MD3" s="389"/>
      <c r="ME3" s="389"/>
      <c r="MF3" s="389"/>
      <c r="MG3" s="389"/>
      <c r="MH3" s="389"/>
      <c r="MI3" s="389"/>
      <c r="MJ3" s="389"/>
      <c r="MK3" s="389"/>
      <c r="ML3" s="389"/>
      <c r="MM3" s="389"/>
      <c r="MN3" s="389"/>
      <c r="MO3" s="389"/>
      <c r="MP3" s="389"/>
      <c r="MQ3" s="389"/>
      <c r="MR3" s="389"/>
      <c r="MS3" s="389"/>
      <c r="MT3" s="389"/>
      <c r="MU3" s="389"/>
      <c r="MV3" s="389"/>
      <c r="MW3" s="389"/>
      <c r="MX3" s="389"/>
      <c r="MY3" s="389"/>
      <c r="MZ3" s="389"/>
      <c r="NA3" s="389"/>
      <c r="NB3" s="389"/>
      <c r="NC3" s="389"/>
      <c r="ND3" s="389"/>
      <c r="NE3" s="389"/>
      <c r="NF3" s="389"/>
      <c r="NG3" s="389"/>
      <c r="NH3" s="389"/>
      <c r="NI3" s="389"/>
      <c r="NJ3" s="389"/>
      <c r="NK3" s="389"/>
      <c r="NL3" s="389"/>
      <c r="NM3" s="389"/>
      <c r="NN3" s="389"/>
      <c r="NO3" s="389"/>
      <c r="NP3" s="389"/>
      <c r="NQ3" s="389"/>
      <c r="NR3" s="389"/>
      <c r="NS3" s="389"/>
      <c r="NT3" s="389"/>
      <c r="NU3" s="389"/>
      <c r="NV3" s="389"/>
      <c r="NW3" s="389"/>
      <c r="NX3" s="389"/>
      <c r="NY3" s="389"/>
      <c r="NZ3" s="389"/>
      <c r="OA3" s="389"/>
      <c r="OB3" s="389"/>
      <c r="OC3" s="389"/>
      <c r="OD3" s="389"/>
      <c r="OE3" s="389"/>
      <c r="OF3" s="389"/>
      <c r="OG3" s="389"/>
      <c r="OH3" s="389"/>
      <c r="OI3" s="389"/>
      <c r="OJ3" s="389"/>
      <c r="OK3" s="389"/>
      <c r="OL3" s="389"/>
      <c r="OM3" s="389"/>
      <c r="ON3" s="389"/>
      <c r="OO3" s="389"/>
      <c r="OP3" s="389"/>
      <c r="OQ3" s="389"/>
      <c r="OR3" s="389"/>
      <c r="OS3" s="389"/>
      <c r="OT3" s="389"/>
      <c r="OU3" s="389"/>
      <c r="OV3" s="389"/>
      <c r="OW3" s="389"/>
      <c r="OX3" s="389"/>
      <c r="OY3" s="389"/>
      <c r="OZ3" s="389"/>
      <c r="PA3" s="389"/>
      <c r="PB3" s="389"/>
      <c r="PC3" s="389"/>
      <c r="PD3" s="389"/>
      <c r="PE3" s="389"/>
      <c r="PF3" s="389"/>
      <c r="PG3" s="389"/>
      <c r="PH3" s="389"/>
      <c r="PI3" s="389"/>
      <c r="PJ3" s="389"/>
      <c r="PK3" s="389"/>
      <c r="PL3" s="389"/>
      <c r="PM3" s="389"/>
      <c r="PN3" s="389"/>
      <c r="PO3" s="389"/>
      <c r="PP3" s="389"/>
      <c r="PQ3" s="389"/>
      <c r="PR3" s="389"/>
      <c r="PS3" s="389"/>
      <c r="PT3" s="389"/>
      <c r="PU3" s="389"/>
      <c r="PV3" s="389"/>
      <c r="PW3" s="389"/>
      <c r="PX3" s="389"/>
      <c r="PY3" s="389"/>
      <c r="PZ3" s="389"/>
      <c r="QA3" s="389"/>
      <c r="QB3" s="389"/>
      <c r="QC3" s="389"/>
      <c r="QD3" s="389"/>
      <c r="QE3" s="389"/>
      <c r="QF3" s="389"/>
      <c r="QG3" s="389"/>
      <c r="QH3" s="389"/>
      <c r="QI3" s="389"/>
      <c r="QJ3" s="389"/>
      <c r="QK3" s="389"/>
      <c r="QL3" s="389"/>
      <c r="QM3" s="389"/>
      <c r="QN3" s="389"/>
      <c r="QO3" s="389"/>
      <c r="QP3" s="389"/>
      <c r="QQ3" s="389"/>
      <c r="QR3" s="389"/>
      <c r="QS3" s="389"/>
      <c r="QT3" s="389"/>
      <c r="QU3" s="389"/>
      <c r="QV3" s="389"/>
      <c r="QW3" s="389"/>
      <c r="QX3" s="389"/>
      <c r="QY3" s="389"/>
      <c r="QZ3" s="389"/>
      <c r="RA3" s="389"/>
      <c r="RB3" s="389"/>
      <c r="RC3" s="389"/>
      <c r="RD3" s="389"/>
      <c r="RE3" s="389"/>
      <c r="RF3" s="389"/>
      <c r="RG3" s="389"/>
      <c r="RH3" s="389"/>
      <c r="RI3" s="389"/>
      <c r="RJ3" s="389"/>
      <c r="RK3" s="389"/>
      <c r="RL3" s="389"/>
      <c r="RM3" s="389"/>
      <c r="RN3" s="389"/>
      <c r="RO3" s="389"/>
      <c r="RP3" s="389"/>
      <c r="RQ3" s="389"/>
      <c r="RR3" s="389"/>
      <c r="RS3" s="389"/>
      <c r="RT3" s="389"/>
      <c r="RU3" s="389"/>
      <c r="RV3" s="389"/>
      <c r="RW3" s="389"/>
      <c r="RX3" s="389"/>
      <c r="RY3" s="389"/>
      <c r="RZ3" s="389"/>
      <c r="SA3" s="389"/>
      <c r="SB3" s="389"/>
      <c r="SC3" s="389"/>
      <c r="SD3" s="389"/>
      <c r="SE3" s="389"/>
      <c r="SF3" s="389"/>
      <c r="SG3" s="389"/>
      <c r="SH3" s="389"/>
      <c r="SI3" s="389"/>
      <c r="SJ3" s="389"/>
      <c r="SK3" s="389"/>
      <c r="SL3" s="389"/>
      <c r="SM3" s="389"/>
      <c r="SN3" s="389"/>
      <c r="SO3" s="389"/>
      <c r="SP3" s="389"/>
      <c r="SQ3" s="389"/>
      <c r="SR3" s="389"/>
      <c r="SS3" s="389"/>
      <c r="ST3" s="389"/>
      <c r="SU3" s="389"/>
      <c r="SV3" s="389"/>
      <c r="SW3" s="389"/>
      <c r="SX3" s="389"/>
      <c r="SY3" s="389"/>
      <c r="SZ3" s="389"/>
      <c r="TA3" s="389"/>
      <c r="TB3" s="389"/>
      <c r="TC3" s="389"/>
      <c r="TD3" s="389"/>
      <c r="TE3" s="389"/>
      <c r="TF3" s="389"/>
      <c r="TG3" s="389"/>
      <c r="TH3" s="389"/>
      <c r="TI3" s="389"/>
      <c r="TJ3" s="389"/>
      <c r="TK3" s="389"/>
      <c r="TL3" s="389"/>
      <c r="TM3" s="389"/>
      <c r="TN3" s="389"/>
      <c r="TO3" s="389"/>
      <c r="TP3" s="389"/>
      <c r="TQ3" s="389"/>
      <c r="TR3" s="389"/>
      <c r="TS3" s="389"/>
      <c r="TT3" s="389"/>
      <c r="TU3" s="389"/>
      <c r="TV3" s="389"/>
      <c r="TW3" s="389"/>
      <c r="TX3" s="389"/>
      <c r="TY3" s="389"/>
      <c r="TZ3" s="389"/>
      <c r="UA3" s="389"/>
      <c r="UB3" s="389"/>
      <c r="UC3" s="389"/>
      <c r="UD3" s="389"/>
      <c r="UE3" s="389"/>
      <c r="UF3" s="389"/>
      <c r="UG3" s="389"/>
      <c r="UH3" s="389"/>
      <c r="UI3" s="389"/>
      <c r="UJ3" s="389"/>
      <c r="UK3" s="389"/>
      <c r="UL3" s="389"/>
      <c r="UM3" s="389"/>
      <c r="UN3" s="389"/>
      <c r="UO3" s="389"/>
      <c r="UP3" s="389"/>
      <c r="UQ3" s="389"/>
      <c r="UR3" s="389"/>
      <c r="US3" s="389"/>
      <c r="UT3" s="389"/>
      <c r="UU3" s="389"/>
      <c r="UV3" s="389"/>
      <c r="UW3" s="389"/>
      <c r="UX3" s="389"/>
      <c r="UY3" s="389"/>
      <c r="UZ3" s="389"/>
      <c r="VA3" s="389"/>
      <c r="VB3" s="389"/>
      <c r="VC3" s="389"/>
      <c r="VD3" s="389"/>
      <c r="VE3" s="389"/>
      <c r="VF3" s="389"/>
      <c r="VG3" s="389"/>
      <c r="VH3" s="389"/>
      <c r="VI3" s="389"/>
      <c r="VJ3" s="389"/>
      <c r="VK3" s="389"/>
      <c r="VL3" s="389"/>
      <c r="VM3" s="389"/>
      <c r="VN3" s="389"/>
      <c r="VO3" s="389"/>
      <c r="VP3" s="389"/>
      <c r="VQ3" s="389"/>
      <c r="VR3" s="389"/>
      <c r="VS3" s="389"/>
      <c r="VT3" s="389"/>
      <c r="VU3" s="389"/>
      <c r="VV3" s="389"/>
      <c r="VW3" s="389"/>
      <c r="VX3" s="389"/>
      <c r="VY3" s="389"/>
      <c r="VZ3" s="389"/>
      <c r="WA3" s="389"/>
      <c r="WB3" s="389"/>
      <c r="WC3" s="389"/>
      <c r="WD3" s="389"/>
      <c r="WE3" s="389"/>
      <c r="WF3" s="389"/>
      <c r="WG3" s="389"/>
      <c r="WH3" s="389"/>
      <c r="WI3" s="389"/>
      <c r="WJ3" s="389"/>
      <c r="WK3" s="389"/>
      <c r="WL3" s="389"/>
      <c r="WM3" s="389"/>
      <c r="WN3" s="389"/>
      <c r="WO3" s="389"/>
      <c r="WP3" s="389"/>
      <c r="WQ3" s="389"/>
      <c r="WR3" s="389"/>
      <c r="WS3" s="389"/>
      <c r="WT3" s="389"/>
      <c r="WU3" s="389"/>
      <c r="WV3" s="389"/>
      <c r="WW3" s="389"/>
      <c r="WX3" s="389"/>
      <c r="WY3" s="389"/>
      <c r="WZ3" s="389"/>
      <c r="XA3" s="389"/>
      <c r="XB3" s="389"/>
      <c r="XC3" s="389"/>
      <c r="XD3" s="389"/>
      <c r="XE3" s="389"/>
      <c r="XF3" s="389"/>
      <c r="XG3" s="389"/>
      <c r="XH3" s="389"/>
      <c r="XI3" s="389"/>
      <c r="XJ3" s="389"/>
      <c r="XK3" s="389"/>
      <c r="XL3" s="389"/>
      <c r="XM3" s="389"/>
      <c r="XN3" s="389"/>
      <c r="XO3" s="389"/>
      <c r="XP3" s="389"/>
      <c r="XQ3" s="389"/>
      <c r="XR3" s="389"/>
      <c r="XS3" s="389"/>
      <c r="XT3" s="389"/>
      <c r="XU3" s="389"/>
      <c r="XV3" s="389"/>
      <c r="XW3" s="389"/>
      <c r="XX3" s="389"/>
      <c r="XY3" s="389"/>
      <c r="XZ3" s="389"/>
      <c r="YA3" s="389"/>
      <c r="YB3" s="389"/>
      <c r="YC3" s="389"/>
      <c r="YD3" s="389"/>
      <c r="YE3" s="389"/>
      <c r="YF3" s="389"/>
      <c r="YG3" s="389"/>
      <c r="YH3" s="389"/>
      <c r="YI3" s="389"/>
      <c r="YJ3" s="389"/>
      <c r="YK3" s="389"/>
      <c r="YL3" s="389"/>
      <c r="YM3" s="389"/>
      <c r="YN3" s="389"/>
      <c r="YO3" s="389"/>
      <c r="YP3" s="389"/>
      <c r="YQ3" s="389"/>
      <c r="YR3" s="389"/>
      <c r="YS3" s="389"/>
      <c r="YT3" s="389"/>
      <c r="YU3" s="389"/>
      <c r="YV3" s="389"/>
      <c r="YW3" s="389"/>
      <c r="YX3" s="389"/>
      <c r="YY3" s="389"/>
      <c r="YZ3" s="389"/>
      <c r="ZA3" s="389"/>
      <c r="ZB3" s="389"/>
      <c r="ZC3" s="389"/>
      <c r="ZD3" s="389"/>
      <c r="ZE3" s="389"/>
      <c r="ZF3" s="389"/>
      <c r="ZG3" s="389"/>
      <c r="ZH3" s="389"/>
      <c r="ZI3" s="389"/>
      <c r="ZJ3" s="389"/>
      <c r="ZK3" s="389"/>
      <c r="ZL3" s="389"/>
      <c r="ZM3" s="389"/>
      <c r="ZN3" s="389"/>
      <c r="ZO3" s="389"/>
      <c r="ZP3" s="389"/>
      <c r="ZQ3" s="389"/>
      <c r="ZR3" s="389"/>
      <c r="ZS3" s="389"/>
      <c r="ZT3" s="389"/>
      <c r="ZU3" s="389"/>
      <c r="ZV3" s="389"/>
      <c r="ZW3" s="389"/>
      <c r="ZX3" s="389"/>
      <c r="ZY3" s="389"/>
      <c r="ZZ3" s="389"/>
      <c r="AAA3" s="389"/>
      <c r="AAB3" s="389"/>
      <c r="AAC3" s="389"/>
      <c r="AAD3" s="389"/>
      <c r="AAE3" s="389"/>
      <c r="AAF3" s="389"/>
      <c r="AAG3" s="389"/>
      <c r="AAH3" s="389"/>
      <c r="AAI3" s="389"/>
      <c r="AAJ3" s="389"/>
      <c r="AAK3" s="389"/>
      <c r="AAL3" s="389"/>
      <c r="AAM3" s="389"/>
      <c r="AAN3" s="389"/>
      <c r="AAO3" s="389"/>
      <c r="AAP3" s="389"/>
      <c r="AAQ3" s="389"/>
      <c r="AAR3" s="389"/>
      <c r="AAS3" s="389"/>
      <c r="AAT3" s="389"/>
      <c r="AAU3" s="389"/>
      <c r="AAV3" s="389"/>
      <c r="AAW3" s="389"/>
      <c r="AAX3" s="389"/>
      <c r="AAY3" s="389"/>
      <c r="AAZ3" s="389"/>
      <c r="ABA3" s="389"/>
      <c r="ABB3" s="389"/>
      <c r="ABC3" s="389"/>
      <c r="ABD3" s="389"/>
      <c r="ABE3" s="389"/>
      <c r="ABF3" s="389"/>
      <c r="ABG3" s="389"/>
      <c r="ABH3" s="389"/>
      <c r="ABI3" s="389"/>
      <c r="ABJ3" s="389"/>
      <c r="ABK3" s="389"/>
      <c r="ABL3" s="389"/>
      <c r="ABM3" s="389"/>
      <c r="ABN3" s="389"/>
      <c r="ABO3" s="389"/>
      <c r="ABP3" s="389"/>
      <c r="ABQ3" s="389"/>
      <c r="ABR3" s="389"/>
      <c r="ABS3" s="389"/>
      <c r="ABT3" s="389"/>
      <c r="ABU3" s="389"/>
      <c r="ABV3" s="389"/>
      <c r="ABW3" s="389"/>
      <c r="ABX3" s="389"/>
      <c r="ABY3" s="389"/>
      <c r="ABZ3" s="389"/>
      <c r="ACA3" s="389"/>
      <c r="ACB3" s="389"/>
      <c r="ACC3" s="389"/>
      <c r="ACD3" s="389"/>
      <c r="ACE3" s="389"/>
      <c r="ACF3" s="389"/>
      <c r="ACG3" s="389"/>
      <c r="ACH3" s="389"/>
      <c r="ACI3" s="389"/>
      <c r="ACJ3" s="389"/>
      <c r="ACK3" s="389"/>
      <c r="ACL3" s="389"/>
      <c r="ACM3" s="389"/>
      <c r="ACN3" s="389"/>
      <c r="ACO3" s="389"/>
      <c r="ACP3" s="389"/>
      <c r="ACQ3" s="389"/>
      <c r="ACR3" s="389"/>
      <c r="ACS3" s="389"/>
      <c r="ACT3" s="389"/>
      <c r="ACU3" s="389"/>
      <c r="ACV3" s="389"/>
      <c r="ACW3" s="389"/>
      <c r="ACX3" s="389"/>
      <c r="ACY3" s="389"/>
      <c r="ACZ3" s="389"/>
      <c r="ADA3" s="389"/>
      <c r="ADB3" s="389"/>
      <c r="ADC3" s="389"/>
      <c r="ADD3" s="389"/>
      <c r="ADE3" s="389"/>
      <c r="ADF3" s="389"/>
      <c r="ADG3" s="389"/>
      <c r="ADH3" s="389"/>
      <c r="ADI3" s="389"/>
      <c r="ADJ3" s="389"/>
      <c r="ADK3" s="389"/>
      <c r="ADL3" s="389"/>
      <c r="ADM3" s="389"/>
      <c r="ADN3" s="389"/>
      <c r="ADO3" s="389"/>
      <c r="ADP3" s="389"/>
      <c r="ADQ3" s="389"/>
      <c r="ADR3" s="389"/>
      <c r="ADS3" s="389"/>
      <c r="ADT3" s="389"/>
      <c r="ADU3" s="389"/>
      <c r="ADV3" s="389"/>
      <c r="ADW3" s="389"/>
      <c r="ADX3" s="389"/>
      <c r="ADY3" s="389"/>
      <c r="ADZ3" s="389"/>
      <c r="AEA3" s="389"/>
      <c r="AEB3" s="389"/>
      <c r="AEC3" s="389"/>
      <c r="AED3" s="389"/>
      <c r="AEE3" s="389"/>
      <c r="AEF3" s="389"/>
      <c r="AEG3" s="389"/>
      <c r="AEH3" s="389"/>
      <c r="AEI3" s="389"/>
      <c r="AEJ3" s="389"/>
      <c r="AEK3" s="389"/>
      <c r="AEL3" s="389"/>
      <c r="AEM3" s="389"/>
      <c r="AEN3" s="389"/>
      <c r="AEO3" s="389"/>
      <c r="AEP3" s="389"/>
      <c r="AEQ3" s="389"/>
      <c r="AER3" s="389"/>
      <c r="AES3" s="389"/>
      <c r="AET3" s="389"/>
      <c r="AEU3" s="389"/>
      <c r="AEV3" s="389"/>
      <c r="AEW3" s="389"/>
      <c r="AEX3" s="389"/>
      <c r="AEY3" s="389"/>
      <c r="AEZ3" s="389"/>
      <c r="AFA3" s="389"/>
      <c r="AFB3" s="389"/>
      <c r="AFC3" s="389"/>
      <c r="AFD3" s="389"/>
      <c r="AFE3" s="389"/>
      <c r="AFF3" s="389"/>
      <c r="AFG3" s="389"/>
      <c r="AFH3" s="389"/>
      <c r="AFI3" s="389"/>
      <c r="AFJ3" s="389"/>
      <c r="AFK3" s="389"/>
      <c r="AFL3" s="389"/>
      <c r="AFM3" s="389"/>
      <c r="AFN3" s="389"/>
      <c r="AFO3" s="389"/>
      <c r="AFP3" s="389"/>
      <c r="AFQ3" s="389"/>
      <c r="AFR3" s="389"/>
      <c r="AFS3" s="389"/>
      <c r="AFT3" s="389"/>
      <c r="AFU3" s="389"/>
      <c r="AFV3" s="389"/>
      <c r="AFW3" s="389"/>
      <c r="AFX3" s="389"/>
      <c r="AFY3" s="389"/>
      <c r="AFZ3" s="389"/>
      <c r="AGA3" s="389"/>
      <c r="AGB3" s="389"/>
      <c r="AGC3" s="389"/>
      <c r="AGD3" s="389"/>
      <c r="AGE3" s="389"/>
      <c r="AGF3" s="389"/>
      <c r="AGG3" s="389"/>
      <c r="AGH3" s="389"/>
      <c r="AGI3" s="389"/>
      <c r="AGJ3" s="389"/>
      <c r="AGK3" s="389"/>
      <c r="AGL3" s="389"/>
      <c r="AGM3" s="389"/>
      <c r="AGN3" s="389"/>
      <c r="AGO3" s="389"/>
      <c r="AGP3" s="389"/>
      <c r="AGQ3" s="389"/>
      <c r="AGR3" s="389"/>
      <c r="AGS3" s="389"/>
      <c r="AGT3" s="389"/>
      <c r="AGU3" s="389"/>
      <c r="AGV3" s="389"/>
      <c r="AGW3" s="389"/>
      <c r="AGX3" s="389"/>
      <c r="AGY3" s="389"/>
      <c r="AGZ3" s="389"/>
      <c r="AHA3" s="389"/>
      <c r="AHB3" s="389"/>
      <c r="AHC3" s="389"/>
      <c r="AHD3" s="389"/>
      <c r="AHE3" s="389"/>
      <c r="AHF3" s="389"/>
      <c r="AHG3" s="389"/>
      <c r="AHH3" s="389"/>
      <c r="AHI3" s="389"/>
      <c r="AHJ3" s="389"/>
      <c r="AHK3" s="389"/>
      <c r="AHL3" s="389"/>
      <c r="AHM3" s="389"/>
      <c r="AHN3" s="389"/>
      <c r="AHO3" s="389"/>
      <c r="AHP3" s="389"/>
      <c r="AHQ3" s="389"/>
      <c r="AHR3" s="389"/>
      <c r="AHS3" s="389"/>
      <c r="AHT3" s="389"/>
      <c r="AHU3" s="389"/>
      <c r="AHV3" s="389"/>
      <c r="AHW3" s="389"/>
      <c r="AHX3" s="389"/>
      <c r="AHY3" s="389"/>
      <c r="AHZ3" s="389"/>
      <c r="AIA3" s="389"/>
      <c r="AIB3" s="389"/>
      <c r="AIC3" s="389"/>
      <c r="AID3" s="389"/>
      <c r="AIE3" s="389"/>
      <c r="AIF3" s="389"/>
      <c r="AIG3" s="389"/>
      <c r="AIH3" s="389"/>
      <c r="AII3" s="389"/>
      <c r="AIJ3" s="389"/>
      <c r="AIK3" s="389"/>
      <c r="AIL3" s="389"/>
      <c r="AIM3" s="389"/>
      <c r="AIN3" s="389"/>
      <c r="AIO3" s="389"/>
      <c r="AIP3" s="389"/>
      <c r="AIQ3" s="389"/>
      <c r="AIR3" s="389"/>
      <c r="AIS3" s="389"/>
      <c r="AIT3" s="389"/>
      <c r="AIU3" s="389"/>
      <c r="AIV3" s="389"/>
      <c r="AIW3" s="389"/>
      <c r="AIX3" s="389"/>
      <c r="AIY3" s="389"/>
      <c r="AIZ3" s="389"/>
      <c r="AJA3" s="389"/>
      <c r="AJB3" s="389"/>
      <c r="AJC3" s="389"/>
      <c r="AJD3" s="389"/>
      <c r="AJE3" s="389"/>
      <c r="AJF3" s="389"/>
      <c r="AJG3" s="389"/>
      <c r="AJH3" s="389"/>
      <c r="AJI3" s="389"/>
      <c r="AJJ3" s="389"/>
      <c r="AJK3" s="389"/>
      <c r="AJL3" s="389"/>
      <c r="AJM3" s="389"/>
      <c r="AJN3" s="389"/>
      <c r="AJO3" s="389"/>
      <c r="AJP3" s="389"/>
      <c r="AJQ3" s="389"/>
      <c r="AJR3" s="389"/>
      <c r="AJS3" s="389"/>
      <c r="AJT3" s="389"/>
      <c r="AJU3" s="389"/>
      <c r="AJV3" s="389"/>
      <c r="AJW3" s="389"/>
      <c r="AJX3" s="389"/>
      <c r="AJY3" s="389"/>
      <c r="AJZ3" s="389"/>
      <c r="AKA3" s="389"/>
      <c r="AKB3" s="389"/>
      <c r="AKC3" s="389"/>
      <c r="AKD3" s="389"/>
      <c r="AKE3" s="389"/>
      <c r="AKF3" s="389"/>
      <c r="AKG3" s="389"/>
      <c r="AKH3" s="389"/>
      <c r="AKI3" s="389"/>
      <c r="AKJ3" s="389"/>
      <c r="AKK3" s="389"/>
      <c r="AKL3" s="389"/>
      <c r="AKM3" s="389"/>
      <c r="AKN3" s="389"/>
      <c r="AKO3" s="389"/>
      <c r="AKP3" s="389"/>
      <c r="AKQ3" s="389"/>
      <c r="AKR3" s="389"/>
      <c r="AKS3" s="389"/>
      <c r="AKT3" s="389"/>
      <c r="AKU3" s="389"/>
      <c r="AKV3" s="389"/>
      <c r="AKW3" s="389"/>
      <c r="AKX3" s="389"/>
      <c r="AKY3" s="389"/>
      <c r="AKZ3" s="389"/>
      <c r="ALA3" s="389"/>
      <c r="ALB3" s="389"/>
      <c r="ALC3" s="389"/>
      <c r="ALD3" s="389"/>
      <c r="ALE3" s="389"/>
      <c r="ALF3" s="389"/>
      <c r="ALG3" s="389"/>
      <c r="ALH3" s="389"/>
      <c r="ALI3" s="389"/>
      <c r="ALJ3" s="389"/>
      <c r="ALK3" s="389"/>
      <c r="ALL3" s="389"/>
      <c r="ALM3" s="389"/>
      <c r="ALN3" s="389"/>
      <c r="ALO3" s="389"/>
      <c r="ALP3" s="389"/>
      <c r="ALQ3" s="389"/>
      <c r="ALR3" s="389"/>
      <c r="ALS3" s="389"/>
      <c r="ALT3" s="389"/>
      <c r="ALU3" s="389"/>
      <c r="ALV3" s="389"/>
      <c r="ALW3" s="389"/>
      <c r="ALX3" s="389"/>
      <c r="ALY3" s="389"/>
      <c r="ALZ3" s="389"/>
      <c r="AMA3" s="389"/>
      <c r="AMB3" s="389"/>
      <c r="AMC3" s="389"/>
      <c r="AMD3" s="389"/>
      <c r="AME3" s="389"/>
      <c r="AMF3" s="389"/>
      <c r="AMG3" s="389"/>
      <c r="AMH3" s="389"/>
      <c r="AMI3" s="389"/>
      <c r="AMJ3" s="389"/>
      <c r="AMK3" s="389"/>
      <c r="AML3" s="389"/>
      <c r="AMM3" s="389"/>
      <c r="AMN3" s="389"/>
      <c r="AMO3" s="389"/>
      <c r="AMP3" s="389"/>
      <c r="AMQ3" s="389"/>
      <c r="AMR3" s="389"/>
      <c r="AMS3" s="389"/>
      <c r="AMT3" s="389"/>
      <c r="AMU3" s="389"/>
      <c r="AMV3" s="389"/>
      <c r="AMW3" s="389"/>
      <c r="AMX3" s="389"/>
      <c r="AMY3" s="389"/>
      <c r="AMZ3" s="389"/>
      <c r="ANA3" s="389"/>
      <c r="ANB3" s="389"/>
      <c r="ANC3" s="389"/>
      <c r="AND3" s="389"/>
      <c r="ANE3" s="389"/>
      <c r="ANF3" s="389"/>
      <c r="ANG3" s="389"/>
      <c r="ANH3" s="389"/>
      <c r="ANI3" s="389"/>
      <c r="ANJ3" s="389"/>
      <c r="ANK3" s="389"/>
      <c r="ANL3" s="389"/>
      <c r="ANM3" s="389"/>
      <c r="ANN3" s="389"/>
      <c r="ANO3" s="389"/>
      <c r="ANP3" s="389"/>
      <c r="ANQ3" s="389"/>
      <c r="ANR3" s="389"/>
      <c r="ANS3" s="389"/>
      <c r="ANT3" s="389"/>
      <c r="ANU3" s="389"/>
      <c r="ANV3" s="389"/>
      <c r="ANW3" s="389"/>
      <c r="ANX3" s="389"/>
      <c r="ANY3" s="389"/>
      <c r="ANZ3" s="389"/>
      <c r="AOA3" s="389"/>
      <c r="AOB3" s="389"/>
      <c r="AOC3" s="389"/>
      <c r="AOD3" s="389"/>
      <c r="AOE3" s="389"/>
      <c r="AOF3" s="389"/>
      <c r="AOG3" s="389"/>
      <c r="AOH3" s="389"/>
      <c r="AOI3" s="389"/>
      <c r="AOJ3" s="389"/>
      <c r="AOK3" s="389"/>
      <c r="AOL3" s="389"/>
      <c r="AOM3" s="389"/>
      <c r="AON3" s="389"/>
      <c r="AOO3" s="389"/>
      <c r="AOP3" s="389"/>
      <c r="AOQ3" s="389"/>
      <c r="AOR3" s="389"/>
      <c r="AOS3" s="389"/>
      <c r="AOT3" s="389"/>
      <c r="AOU3" s="389"/>
      <c r="AOV3" s="389"/>
      <c r="AOW3" s="389"/>
      <c r="AOX3" s="389"/>
      <c r="AOY3" s="389"/>
      <c r="AOZ3" s="389"/>
      <c r="APA3" s="389"/>
      <c r="APB3" s="389"/>
      <c r="APC3" s="389"/>
      <c r="APD3" s="389"/>
      <c r="APE3" s="389"/>
      <c r="APF3" s="389"/>
      <c r="APG3" s="389"/>
      <c r="APH3" s="389"/>
      <c r="API3" s="389"/>
      <c r="APJ3" s="389"/>
      <c r="APK3" s="389"/>
      <c r="APL3" s="389"/>
      <c r="APM3" s="389"/>
      <c r="APN3" s="389"/>
      <c r="APO3" s="389"/>
      <c r="APP3" s="389"/>
      <c r="APQ3" s="389"/>
      <c r="APR3" s="389"/>
      <c r="APS3" s="389"/>
      <c r="APT3" s="389"/>
      <c r="APU3" s="389"/>
      <c r="APV3" s="389"/>
      <c r="APW3" s="389"/>
      <c r="APX3" s="389"/>
      <c r="APY3" s="389"/>
      <c r="APZ3" s="389"/>
      <c r="AQA3" s="389"/>
      <c r="AQB3" s="389"/>
      <c r="AQC3" s="389"/>
      <c r="AQD3" s="389"/>
      <c r="AQE3" s="389"/>
      <c r="AQF3" s="389"/>
      <c r="AQG3" s="389"/>
      <c r="AQH3" s="389"/>
      <c r="AQI3" s="389"/>
      <c r="AQJ3" s="389"/>
      <c r="AQK3" s="389"/>
      <c r="AQL3" s="389"/>
      <c r="AQM3" s="389"/>
      <c r="AQN3" s="389"/>
      <c r="AQO3" s="389"/>
      <c r="AQP3" s="389"/>
      <c r="AQQ3" s="389"/>
      <c r="AQR3" s="389"/>
      <c r="AQS3" s="389"/>
      <c r="AQT3" s="389"/>
      <c r="AQU3" s="389"/>
      <c r="AQV3" s="389"/>
      <c r="AQW3" s="389"/>
      <c r="AQX3" s="389"/>
      <c r="AQY3" s="389"/>
      <c r="AQZ3" s="389"/>
      <c r="ARA3" s="389"/>
      <c r="ARB3" s="389"/>
      <c r="ARC3" s="389"/>
      <c r="ARD3" s="389"/>
      <c r="ARE3" s="389"/>
      <c r="ARF3" s="389"/>
      <c r="ARG3" s="389"/>
      <c r="ARH3" s="389"/>
      <c r="ARI3" s="389"/>
      <c r="ARJ3" s="389"/>
      <c r="ARK3" s="389"/>
      <c r="ARL3" s="389"/>
      <c r="ARM3" s="389"/>
      <c r="ARN3" s="389"/>
      <c r="ARO3" s="389"/>
      <c r="ARP3" s="389"/>
      <c r="ARQ3" s="389"/>
      <c r="ARR3" s="389"/>
      <c r="ARS3" s="389"/>
      <c r="ART3" s="389"/>
      <c r="ARU3" s="389"/>
      <c r="ARV3" s="389"/>
      <c r="ARW3" s="389"/>
      <c r="ARX3" s="389"/>
      <c r="ARY3" s="389"/>
      <c r="ARZ3" s="389"/>
      <c r="ASA3" s="389"/>
      <c r="ASB3" s="389"/>
      <c r="ASC3" s="389"/>
      <c r="ASD3" s="389"/>
      <c r="ASE3" s="389"/>
      <c r="ASF3" s="389"/>
      <c r="ASG3" s="389"/>
      <c r="ASH3" s="389"/>
      <c r="ASI3" s="389"/>
      <c r="ASJ3" s="389"/>
      <c r="ASK3" s="389"/>
      <c r="ASL3" s="389"/>
      <c r="ASM3" s="389"/>
      <c r="ASN3" s="389"/>
      <c r="ASO3" s="389"/>
      <c r="ASP3" s="389"/>
      <c r="ASQ3" s="389"/>
      <c r="ASR3" s="389"/>
      <c r="ASS3" s="389"/>
      <c r="AST3" s="389"/>
      <c r="ASU3" s="389"/>
      <c r="ASV3" s="389"/>
      <c r="ASW3" s="389"/>
      <c r="ASX3" s="389"/>
      <c r="ASY3" s="389"/>
      <c r="ASZ3" s="389"/>
      <c r="ATA3" s="389"/>
      <c r="ATB3" s="389"/>
      <c r="ATC3" s="389"/>
      <c r="ATD3" s="389"/>
      <c r="ATE3" s="389"/>
      <c r="ATF3" s="389"/>
      <c r="ATG3" s="389"/>
      <c r="ATH3" s="389"/>
      <c r="ATI3" s="389"/>
      <c r="ATJ3" s="389"/>
      <c r="ATK3" s="389"/>
      <c r="ATL3" s="389"/>
      <c r="ATM3" s="389"/>
      <c r="ATN3" s="389"/>
      <c r="ATO3" s="389"/>
      <c r="ATP3" s="389"/>
      <c r="ATQ3" s="389"/>
      <c r="ATR3" s="389"/>
      <c r="ATS3" s="389"/>
      <c r="ATT3" s="389"/>
      <c r="ATU3" s="389"/>
      <c r="ATV3" s="389"/>
      <c r="ATW3" s="389"/>
      <c r="ATX3" s="389"/>
      <c r="ATY3" s="389"/>
      <c r="ATZ3" s="389"/>
      <c r="AUA3" s="389"/>
      <c r="AUB3" s="389"/>
      <c r="AUC3" s="389"/>
      <c r="AUD3" s="389"/>
      <c r="AUE3" s="389"/>
      <c r="AUF3" s="389"/>
      <c r="AUG3" s="389"/>
      <c r="AUH3" s="389"/>
      <c r="AUI3" s="389"/>
      <c r="AUJ3" s="389"/>
      <c r="AUK3" s="389"/>
      <c r="AUL3" s="389"/>
      <c r="AUM3" s="389"/>
      <c r="AUN3" s="389"/>
      <c r="AUO3" s="389"/>
      <c r="AUP3" s="389"/>
      <c r="AUQ3" s="389"/>
      <c r="AUR3" s="389"/>
      <c r="AUS3" s="389"/>
      <c r="AUT3" s="389"/>
      <c r="AUU3" s="389"/>
      <c r="AUV3" s="389"/>
      <c r="AUW3" s="389"/>
      <c r="AUX3" s="389"/>
      <c r="AUY3" s="389"/>
      <c r="AUZ3" s="389"/>
      <c r="AVA3" s="389"/>
      <c r="AVB3" s="389"/>
      <c r="AVC3" s="389"/>
      <c r="AVD3" s="389"/>
      <c r="AVE3" s="389"/>
      <c r="AVF3" s="389"/>
      <c r="AVG3" s="389"/>
      <c r="AVH3" s="389"/>
      <c r="AVI3" s="389"/>
      <c r="AVJ3" s="389"/>
      <c r="AVK3" s="389"/>
      <c r="AVL3" s="389"/>
      <c r="AVM3" s="389"/>
      <c r="AVN3" s="389"/>
      <c r="AVO3" s="389"/>
      <c r="AVP3" s="389"/>
      <c r="AVQ3" s="389"/>
      <c r="AVR3" s="389"/>
      <c r="AVS3" s="389"/>
      <c r="AVT3" s="389"/>
      <c r="AVU3" s="389"/>
      <c r="AVV3" s="389"/>
      <c r="AVW3" s="389"/>
      <c r="AVX3" s="389"/>
      <c r="AVY3" s="389"/>
      <c r="AVZ3" s="389"/>
      <c r="AWA3" s="389"/>
      <c r="AWB3" s="389"/>
      <c r="AWC3" s="389"/>
      <c r="AWD3" s="389"/>
      <c r="AWE3" s="389"/>
      <c r="AWF3" s="389"/>
      <c r="AWG3" s="389"/>
      <c r="AWH3" s="389"/>
      <c r="AWI3" s="389"/>
      <c r="AWJ3" s="389"/>
      <c r="AWK3" s="389"/>
      <c r="AWL3" s="389"/>
      <c r="AWM3" s="389"/>
      <c r="AWN3" s="389"/>
      <c r="AWO3" s="389"/>
      <c r="AWP3" s="389"/>
      <c r="AWQ3" s="389"/>
      <c r="AWR3" s="389"/>
      <c r="AWS3" s="389"/>
      <c r="AWT3" s="389"/>
      <c r="AWU3" s="389"/>
      <c r="AWV3" s="389"/>
      <c r="AWW3" s="389"/>
      <c r="AWX3" s="389"/>
      <c r="AWY3" s="389"/>
      <c r="AWZ3" s="389"/>
      <c r="AXA3" s="389"/>
      <c r="AXB3" s="389"/>
      <c r="AXC3" s="389"/>
      <c r="AXD3" s="389"/>
      <c r="AXE3" s="389"/>
      <c r="AXF3" s="389"/>
      <c r="AXG3" s="389"/>
      <c r="AXH3" s="389"/>
      <c r="AXI3" s="389"/>
      <c r="AXJ3" s="389"/>
      <c r="AXK3" s="389"/>
      <c r="AXL3" s="389"/>
      <c r="AXM3" s="389"/>
      <c r="AXN3" s="389"/>
      <c r="AXO3" s="389"/>
      <c r="AXP3" s="389"/>
      <c r="AXQ3" s="389"/>
      <c r="AXR3" s="389"/>
      <c r="AXS3" s="389"/>
      <c r="AXT3" s="389"/>
      <c r="AXU3" s="389"/>
      <c r="AXV3" s="389"/>
      <c r="AXW3" s="389"/>
      <c r="AXX3" s="389"/>
      <c r="AXY3" s="389"/>
      <c r="AXZ3" s="389"/>
      <c r="AYA3" s="389"/>
      <c r="AYB3" s="389"/>
      <c r="AYC3" s="389"/>
      <c r="AYD3" s="389"/>
      <c r="AYE3" s="389"/>
      <c r="AYF3" s="389"/>
      <c r="AYG3" s="389"/>
      <c r="AYH3" s="389"/>
      <c r="AYI3" s="389"/>
      <c r="AYJ3" s="389"/>
      <c r="AYK3" s="389"/>
      <c r="AYL3" s="389"/>
      <c r="AYM3" s="389"/>
      <c r="AYN3" s="389"/>
      <c r="AYO3" s="389"/>
      <c r="AYP3" s="389"/>
      <c r="AYQ3" s="389"/>
      <c r="AYR3" s="389"/>
      <c r="AYS3" s="389"/>
      <c r="AYT3" s="389"/>
      <c r="AYU3" s="389"/>
      <c r="AYV3" s="389"/>
      <c r="AYW3" s="389"/>
      <c r="AYX3" s="389"/>
      <c r="AYY3" s="389"/>
      <c r="AYZ3" s="389"/>
      <c r="AZA3" s="389"/>
      <c r="AZB3" s="389"/>
      <c r="AZC3" s="389"/>
      <c r="AZD3" s="389"/>
      <c r="AZE3" s="389"/>
      <c r="AZF3" s="389"/>
      <c r="AZG3" s="389"/>
      <c r="AZH3" s="389"/>
      <c r="AZI3" s="389"/>
      <c r="AZJ3" s="389"/>
      <c r="AZK3" s="389"/>
      <c r="AZL3" s="389"/>
      <c r="AZM3" s="389"/>
      <c r="AZN3" s="389"/>
      <c r="AZO3" s="389"/>
      <c r="AZP3" s="389"/>
      <c r="AZQ3" s="389"/>
      <c r="AZR3" s="389"/>
      <c r="AZS3" s="389"/>
      <c r="AZT3" s="389"/>
      <c r="AZU3" s="389"/>
      <c r="AZV3" s="389"/>
      <c r="AZW3" s="389"/>
      <c r="AZX3" s="389"/>
      <c r="AZY3" s="389"/>
      <c r="AZZ3" s="389"/>
      <c r="BAA3" s="389"/>
      <c r="BAB3" s="389"/>
      <c r="BAC3" s="389"/>
      <c r="BAD3" s="389"/>
      <c r="BAE3" s="389"/>
      <c r="BAF3" s="389"/>
      <c r="BAG3" s="389"/>
      <c r="BAH3" s="389"/>
      <c r="BAI3" s="389"/>
      <c r="BAJ3" s="389"/>
      <c r="BAK3" s="389"/>
      <c r="BAL3" s="389"/>
      <c r="BAM3" s="389"/>
      <c r="BAN3" s="389"/>
      <c r="BAO3" s="389"/>
      <c r="BAP3" s="389"/>
      <c r="BAQ3" s="389"/>
      <c r="BAR3" s="389"/>
      <c r="BAS3" s="389"/>
      <c r="BAT3" s="389"/>
      <c r="BAU3" s="389"/>
      <c r="BAV3" s="389"/>
      <c r="BAW3" s="389"/>
      <c r="BAX3" s="389"/>
      <c r="BAY3" s="389"/>
      <c r="BAZ3" s="389"/>
      <c r="BBA3" s="389"/>
      <c r="BBB3" s="389"/>
      <c r="BBC3" s="389"/>
      <c r="BBD3" s="389"/>
      <c r="BBE3" s="389"/>
      <c r="BBF3" s="389"/>
      <c r="BBG3" s="389"/>
      <c r="BBH3" s="389"/>
      <c r="BBI3" s="389"/>
      <c r="BBJ3" s="389"/>
      <c r="BBK3" s="389"/>
      <c r="BBL3" s="389"/>
      <c r="BBM3" s="389"/>
      <c r="BBN3" s="389"/>
      <c r="BBO3" s="389"/>
      <c r="BBP3" s="389"/>
      <c r="BBQ3" s="389"/>
      <c r="BBR3" s="389"/>
      <c r="BBS3" s="389"/>
      <c r="BBT3" s="389"/>
      <c r="BBU3" s="389"/>
      <c r="BBV3" s="389"/>
      <c r="BBW3" s="389"/>
      <c r="BBX3" s="389"/>
      <c r="BBY3" s="389"/>
      <c r="BBZ3" s="389"/>
      <c r="BCA3" s="389"/>
      <c r="BCB3" s="389"/>
      <c r="BCC3" s="389"/>
      <c r="BCD3" s="389"/>
      <c r="BCE3" s="389"/>
      <c r="BCF3" s="389"/>
      <c r="BCG3" s="389"/>
      <c r="BCH3" s="389"/>
      <c r="BCI3" s="389"/>
      <c r="BCJ3" s="389"/>
      <c r="BCK3" s="389"/>
      <c r="BCL3" s="389"/>
      <c r="BCM3" s="389"/>
      <c r="BCN3" s="389"/>
      <c r="BCO3" s="389"/>
      <c r="BCP3" s="389"/>
      <c r="BCQ3" s="389"/>
      <c r="BCR3" s="389"/>
      <c r="BCS3" s="389"/>
      <c r="BCT3" s="389"/>
      <c r="BCU3" s="389"/>
      <c r="BCV3" s="389"/>
      <c r="BCW3" s="389"/>
      <c r="BCX3" s="389"/>
      <c r="BCY3" s="389"/>
      <c r="BCZ3" s="389"/>
      <c r="BDA3" s="389"/>
      <c r="BDB3" s="389"/>
      <c r="BDC3" s="389"/>
      <c r="BDD3" s="389"/>
      <c r="BDE3" s="389"/>
      <c r="BDF3" s="389"/>
      <c r="BDG3" s="389"/>
      <c r="BDH3" s="389"/>
      <c r="BDI3" s="389"/>
      <c r="BDJ3" s="389"/>
      <c r="BDK3" s="389"/>
      <c r="BDL3" s="389"/>
      <c r="BDM3" s="389"/>
      <c r="BDN3" s="389"/>
      <c r="BDO3" s="389"/>
      <c r="BDP3" s="389"/>
      <c r="BDQ3" s="389"/>
      <c r="BDR3" s="389"/>
      <c r="BDS3" s="389"/>
      <c r="BDT3" s="389"/>
      <c r="BDU3" s="389"/>
      <c r="BDV3" s="389"/>
      <c r="BDW3" s="389"/>
      <c r="BDX3" s="389"/>
      <c r="BDY3" s="389"/>
      <c r="BDZ3" s="389"/>
      <c r="BEA3" s="389"/>
      <c r="BEB3" s="389"/>
      <c r="BEC3" s="389"/>
      <c r="BED3" s="389"/>
      <c r="BEE3" s="389"/>
      <c r="BEF3" s="389"/>
      <c r="BEG3" s="389"/>
      <c r="BEH3" s="389"/>
      <c r="BEI3" s="389"/>
      <c r="BEJ3" s="389"/>
      <c r="BEK3" s="389"/>
      <c r="BEL3" s="389"/>
      <c r="BEM3" s="389"/>
      <c r="BEN3" s="389"/>
      <c r="BEO3" s="389"/>
      <c r="BEP3" s="389"/>
      <c r="BEQ3" s="389"/>
      <c r="BER3" s="389"/>
      <c r="BES3" s="389"/>
      <c r="BET3" s="389"/>
      <c r="BEU3" s="389"/>
      <c r="BEV3" s="389"/>
      <c r="BEW3" s="389"/>
      <c r="BEX3" s="389"/>
      <c r="BEY3" s="389"/>
      <c r="BEZ3" s="389"/>
      <c r="BFA3" s="389"/>
      <c r="BFB3" s="389"/>
      <c r="BFC3" s="389"/>
      <c r="BFD3" s="389"/>
      <c r="BFE3" s="389"/>
      <c r="BFF3" s="389"/>
      <c r="BFG3" s="389"/>
      <c r="BFH3" s="389"/>
      <c r="BFI3" s="389"/>
      <c r="BFJ3" s="389"/>
      <c r="BFK3" s="389"/>
      <c r="BFL3" s="389"/>
      <c r="BFM3" s="389"/>
      <c r="BFN3" s="389"/>
      <c r="BFO3" s="389"/>
      <c r="BFP3" s="389"/>
      <c r="BFQ3" s="389"/>
      <c r="BFR3" s="389"/>
      <c r="BFS3" s="389"/>
      <c r="BFT3" s="389"/>
      <c r="BFU3" s="389"/>
      <c r="BFV3" s="389"/>
      <c r="BFW3" s="389"/>
      <c r="BFX3" s="389"/>
      <c r="BFY3" s="389"/>
      <c r="BFZ3" s="389"/>
      <c r="BGA3" s="389"/>
      <c r="BGB3" s="389"/>
      <c r="BGC3" s="389"/>
      <c r="BGD3" s="389"/>
      <c r="BGE3" s="389"/>
      <c r="BGF3" s="389"/>
      <c r="BGG3" s="389"/>
      <c r="BGH3" s="389"/>
      <c r="BGI3" s="389"/>
      <c r="BGJ3" s="389"/>
      <c r="BGK3" s="389"/>
      <c r="BGL3" s="389"/>
      <c r="BGM3" s="389"/>
      <c r="BGN3" s="389"/>
      <c r="BGO3" s="389"/>
      <c r="BGP3" s="389"/>
      <c r="BGQ3" s="389"/>
      <c r="BGR3" s="389"/>
      <c r="BGS3" s="389"/>
      <c r="BGT3" s="389"/>
      <c r="BGU3" s="389"/>
      <c r="BGV3" s="389"/>
      <c r="BGW3" s="389"/>
      <c r="BGX3" s="389"/>
      <c r="BGY3" s="389"/>
      <c r="BGZ3" s="389"/>
      <c r="BHA3" s="389"/>
      <c r="BHB3" s="389"/>
      <c r="BHC3" s="389"/>
      <c r="BHD3" s="389"/>
      <c r="BHE3" s="389"/>
      <c r="BHF3" s="389"/>
      <c r="BHG3" s="389"/>
      <c r="BHH3" s="389"/>
      <c r="BHI3" s="389"/>
      <c r="BHJ3" s="389"/>
      <c r="BHK3" s="389"/>
      <c r="BHL3" s="389"/>
      <c r="BHM3" s="389"/>
      <c r="BHN3" s="389"/>
      <c r="BHO3" s="389"/>
      <c r="BHP3" s="389"/>
      <c r="BHQ3" s="389"/>
      <c r="BHR3" s="389"/>
      <c r="BHS3" s="389"/>
      <c r="BHT3" s="389"/>
      <c r="BHU3" s="389"/>
      <c r="BHV3" s="389"/>
      <c r="BHW3" s="389"/>
      <c r="BHX3" s="389"/>
      <c r="BHY3" s="389"/>
      <c r="BHZ3" s="389"/>
      <c r="BIA3" s="389"/>
      <c r="BIB3" s="389"/>
      <c r="BIC3" s="389"/>
      <c r="BID3" s="389"/>
      <c r="BIE3" s="389"/>
      <c r="BIF3" s="389"/>
      <c r="BIG3" s="389"/>
      <c r="BIH3" s="389"/>
      <c r="BII3" s="389"/>
      <c r="BIJ3" s="389"/>
      <c r="BIK3" s="389"/>
      <c r="BIL3" s="389"/>
      <c r="BIM3" s="389"/>
      <c r="BIN3" s="389"/>
      <c r="BIO3" s="389"/>
      <c r="BIP3" s="389"/>
      <c r="BIQ3" s="389"/>
      <c r="BIR3" s="389"/>
      <c r="BIS3" s="389"/>
      <c r="BIT3" s="389"/>
      <c r="BIU3" s="389"/>
      <c r="BIV3" s="389"/>
      <c r="BIW3" s="389"/>
      <c r="BIX3" s="389"/>
      <c r="BIY3" s="389"/>
      <c r="BIZ3" s="389"/>
      <c r="BJA3" s="389"/>
      <c r="BJB3" s="389"/>
      <c r="BJC3" s="389"/>
      <c r="BJD3" s="389"/>
      <c r="BJE3" s="389"/>
      <c r="BJF3" s="389"/>
      <c r="BJG3" s="389"/>
      <c r="BJH3" s="389"/>
      <c r="BJI3" s="389"/>
      <c r="BJJ3" s="389"/>
      <c r="BJK3" s="389"/>
      <c r="BJL3" s="389"/>
      <c r="BJM3" s="389"/>
      <c r="BJN3" s="389"/>
      <c r="BJO3" s="389"/>
      <c r="BJP3" s="389"/>
      <c r="BJQ3" s="389"/>
      <c r="BJR3" s="389"/>
      <c r="BJS3" s="389"/>
      <c r="BJT3" s="389"/>
      <c r="BJU3" s="389"/>
      <c r="BJV3" s="389"/>
      <c r="BJW3" s="389"/>
      <c r="BJX3" s="389"/>
      <c r="BJY3" s="389"/>
      <c r="BJZ3" s="389"/>
      <c r="BKA3" s="389"/>
      <c r="BKB3" s="389"/>
      <c r="BKC3" s="389"/>
      <c r="BKD3" s="389"/>
      <c r="BKE3" s="389"/>
      <c r="BKF3" s="389"/>
      <c r="BKG3" s="389"/>
      <c r="BKH3" s="389"/>
      <c r="BKI3" s="389"/>
      <c r="BKJ3" s="389"/>
      <c r="BKK3" s="389"/>
      <c r="BKL3" s="389"/>
      <c r="BKM3" s="389"/>
      <c r="BKN3" s="389"/>
      <c r="BKO3" s="389"/>
      <c r="BKP3" s="389"/>
      <c r="BKQ3" s="389"/>
      <c r="BKR3" s="389"/>
      <c r="BKS3" s="389"/>
      <c r="BKT3" s="389"/>
      <c r="BKU3" s="389"/>
      <c r="BKV3" s="389"/>
      <c r="BKW3" s="389"/>
      <c r="BKX3" s="389"/>
      <c r="BKY3" s="389"/>
      <c r="BKZ3" s="389"/>
      <c r="BLA3" s="389"/>
      <c r="BLB3" s="389"/>
      <c r="BLC3" s="389"/>
      <c r="BLD3" s="389"/>
      <c r="BLE3" s="389"/>
      <c r="BLF3" s="389"/>
      <c r="BLG3" s="389"/>
      <c r="BLH3" s="389"/>
      <c r="BLI3" s="389"/>
      <c r="BLJ3" s="389"/>
      <c r="BLK3" s="389"/>
      <c r="BLL3" s="389"/>
      <c r="BLM3" s="389"/>
      <c r="BLN3" s="389"/>
      <c r="BLO3" s="389"/>
      <c r="BLP3" s="389"/>
      <c r="BLQ3" s="389"/>
      <c r="BLR3" s="389"/>
      <c r="BLS3" s="389"/>
      <c r="BLT3" s="389"/>
      <c r="BLU3" s="389"/>
      <c r="BLV3" s="389"/>
      <c r="BLW3" s="389"/>
      <c r="BLX3" s="389"/>
      <c r="BLY3" s="389"/>
      <c r="BLZ3" s="389"/>
      <c r="BMA3" s="389"/>
      <c r="BMB3" s="389"/>
      <c r="BMC3" s="389"/>
      <c r="BMD3" s="389"/>
      <c r="BME3" s="389"/>
      <c r="BMF3" s="389"/>
      <c r="BMG3" s="389"/>
      <c r="BMH3" s="389"/>
      <c r="BMI3" s="389"/>
      <c r="BMJ3" s="389"/>
      <c r="BMK3" s="389"/>
      <c r="BML3" s="389"/>
      <c r="BMM3" s="389"/>
      <c r="BMN3" s="389"/>
      <c r="BMO3" s="389"/>
      <c r="BMP3" s="389"/>
      <c r="BMQ3" s="389"/>
      <c r="BMR3" s="389"/>
      <c r="BMS3" s="389"/>
      <c r="BMT3" s="389"/>
      <c r="BMU3" s="389"/>
      <c r="BMV3" s="389"/>
      <c r="BMW3" s="389"/>
      <c r="BMX3" s="389"/>
      <c r="BMY3" s="389"/>
      <c r="BMZ3" s="389"/>
      <c r="BNA3" s="389"/>
      <c r="BNB3" s="389"/>
      <c r="BNC3" s="389"/>
      <c r="BND3" s="389"/>
      <c r="BNE3" s="389"/>
      <c r="BNF3" s="389"/>
      <c r="BNG3" s="389"/>
      <c r="BNH3" s="389"/>
      <c r="BNI3" s="389"/>
      <c r="BNJ3" s="389"/>
      <c r="BNK3" s="389"/>
      <c r="BNL3" s="389"/>
      <c r="BNM3" s="389"/>
      <c r="BNN3" s="389"/>
      <c r="BNO3" s="389"/>
      <c r="BNP3" s="389"/>
      <c r="BNQ3" s="389"/>
      <c r="BNR3" s="389"/>
      <c r="BNS3" s="389"/>
      <c r="BNT3" s="389"/>
      <c r="BNU3" s="389"/>
      <c r="BNV3" s="389"/>
      <c r="BNW3" s="389"/>
      <c r="BNX3" s="389"/>
      <c r="BNY3" s="389"/>
      <c r="BNZ3" s="389"/>
      <c r="BOA3" s="389"/>
      <c r="BOB3" s="389"/>
      <c r="BOC3" s="389"/>
      <c r="BOD3" s="389"/>
      <c r="BOE3" s="389"/>
      <c r="BOF3" s="389"/>
      <c r="BOG3" s="389"/>
      <c r="BOH3" s="389"/>
      <c r="BOI3" s="389"/>
      <c r="BOJ3" s="389"/>
      <c r="BOK3" s="389"/>
      <c r="BOL3" s="389"/>
      <c r="BOM3" s="389"/>
      <c r="BON3" s="389"/>
      <c r="BOO3" s="389"/>
      <c r="BOP3" s="389"/>
      <c r="BOQ3" s="389"/>
      <c r="BOR3" s="389"/>
      <c r="BOS3" s="389"/>
      <c r="BOT3" s="389"/>
      <c r="BOU3" s="389"/>
      <c r="BOV3" s="389"/>
      <c r="BOW3" s="389"/>
      <c r="BOX3" s="389"/>
      <c r="BOY3" s="389"/>
      <c r="BOZ3" s="389"/>
      <c r="BPA3" s="389"/>
      <c r="BPB3" s="389"/>
      <c r="BPC3" s="389"/>
      <c r="BPD3" s="389"/>
      <c r="BPE3" s="389"/>
      <c r="BPF3" s="389"/>
      <c r="BPG3" s="389"/>
      <c r="BPH3" s="389"/>
      <c r="BPI3" s="389"/>
      <c r="BPJ3" s="389"/>
      <c r="BPK3" s="389"/>
      <c r="BPL3" s="389"/>
      <c r="BPM3" s="389"/>
      <c r="BPN3" s="389"/>
      <c r="BPO3" s="389"/>
      <c r="BPP3" s="389"/>
      <c r="BPQ3" s="389"/>
      <c r="BPR3" s="389"/>
      <c r="BPS3" s="389"/>
      <c r="BPT3" s="389"/>
      <c r="BPU3" s="389"/>
      <c r="BPV3" s="389"/>
      <c r="BPW3" s="389"/>
      <c r="BPX3" s="389"/>
      <c r="BPY3" s="389"/>
      <c r="BPZ3" s="389"/>
      <c r="BQA3" s="389"/>
      <c r="BQB3" s="389"/>
      <c r="BQC3" s="389"/>
      <c r="BQD3" s="389"/>
      <c r="BQE3" s="389"/>
      <c r="BQF3" s="389"/>
      <c r="BQG3" s="389"/>
      <c r="BQH3" s="389"/>
      <c r="BQI3" s="389"/>
      <c r="BQJ3" s="389"/>
      <c r="BQK3" s="389"/>
      <c r="BQL3" s="389"/>
      <c r="BQM3" s="389"/>
      <c r="BQN3" s="389"/>
      <c r="BQO3" s="389"/>
      <c r="BQP3" s="389"/>
      <c r="BQQ3" s="389"/>
      <c r="BQR3" s="389"/>
      <c r="BQS3" s="389"/>
      <c r="BQT3" s="389"/>
      <c r="BQU3" s="389"/>
      <c r="BQV3" s="389"/>
      <c r="BQW3" s="389"/>
      <c r="BQX3" s="389"/>
      <c r="BQY3" s="389"/>
      <c r="BQZ3" s="389"/>
      <c r="BRA3" s="389"/>
      <c r="BRB3" s="389"/>
      <c r="BRC3" s="389"/>
      <c r="BRD3" s="389"/>
      <c r="BRE3" s="389"/>
      <c r="BRF3" s="389"/>
      <c r="BRG3" s="389"/>
      <c r="BRH3" s="389"/>
      <c r="BRI3" s="389"/>
      <c r="BRJ3" s="389"/>
      <c r="BRK3" s="389"/>
      <c r="BRL3" s="389"/>
      <c r="BRM3" s="389"/>
      <c r="BRN3" s="389"/>
      <c r="BRO3" s="389"/>
      <c r="BRP3" s="389"/>
      <c r="BRQ3" s="389"/>
      <c r="BRR3" s="389"/>
      <c r="BRS3" s="389"/>
      <c r="BRT3" s="389"/>
      <c r="BRU3" s="389"/>
      <c r="BRV3" s="389"/>
      <c r="BRW3" s="389"/>
      <c r="BRX3" s="389"/>
      <c r="BRY3" s="389"/>
      <c r="BRZ3" s="389"/>
      <c r="BSA3" s="389"/>
      <c r="BSB3" s="389"/>
      <c r="BSC3" s="389"/>
      <c r="BSD3" s="389"/>
      <c r="BSE3" s="389"/>
      <c r="BSF3" s="389"/>
      <c r="BSG3" s="389"/>
      <c r="BSH3" s="389"/>
      <c r="BSI3" s="389"/>
      <c r="BSJ3" s="389"/>
      <c r="BSK3" s="389"/>
      <c r="BSL3" s="389"/>
      <c r="BSM3" s="389"/>
      <c r="BSN3" s="389"/>
      <c r="BSO3" s="389"/>
      <c r="BSP3" s="389"/>
      <c r="BSQ3" s="389"/>
      <c r="BSR3" s="389"/>
      <c r="BSS3" s="389"/>
      <c r="BST3" s="389"/>
      <c r="BSU3" s="389"/>
      <c r="BSV3" s="389"/>
      <c r="BSW3" s="389"/>
      <c r="BSX3" s="389"/>
      <c r="BSY3" s="389"/>
      <c r="BSZ3" s="389"/>
      <c r="BTA3" s="389"/>
      <c r="BTB3" s="389"/>
      <c r="BTC3" s="389"/>
      <c r="BTD3" s="389"/>
      <c r="BTE3" s="389"/>
      <c r="BTF3" s="389"/>
      <c r="BTG3" s="389"/>
      <c r="BTH3" s="389"/>
      <c r="BTI3" s="389"/>
      <c r="BTJ3" s="389"/>
      <c r="BTK3" s="389"/>
      <c r="BTL3" s="389"/>
      <c r="BTM3" s="389"/>
      <c r="BTN3" s="389"/>
      <c r="BTO3" s="389"/>
      <c r="BTP3" s="389"/>
      <c r="BTQ3" s="389"/>
      <c r="BTR3" s="389"/>
      <c r="BTS3" s="389"/>
      <c r="BTT3" s="389"/>
      <c r="BTU3" s="389"/>
      <c r="BTV3" s="389"/>
      <c r="BTW3" s="389"/>
      <c r="BTX3" s="389"/>
      <c r="BTY3" s="389"/>
      <c r="BTZ3" s="389"/>
      <c r="BUA3" s="389"/>
      <c r="BUB3" s="389"/>
      <c r="BUC3" s="389"/>
      <c r="BUD3" s="389"/>
      <c r="BUE3" s="389"/>
      <c r="BUF3" s="389"/>
      <c r="BUG3" s="389"/>
      <c r="BUH3" s="389"/>
      <c r="BUI3" s="389"/>
      <c r="BUJ3" s="389"/>
      <c r="BUK3" s="389"/>
      <c r="BUL3" s="389"/>
      <c r="BUM3" s="389"/>
      <c r="BUN3" s="389"/>
      <c r="BUO3" s="389"/>
      <c r="BUP3" s="389"/>
      <c r="BUQ3" s="389"/>
      <c r="BUR3" s="389"/>
      <c r="BUS3" s="389"/>
      <c r="BUT3" s="389"/>
      <c r="BUU3" s="389"/>
      <c r="BUV3" s="389"/>
      <c r="BUW3" s="389"/>
      <c r="BUX3" s="389"/>
      <c r="BUY3" s="389"/>
      <c r="BUZ3" s="389"/>
      <c r="BVA3" s="389"/>
      <c r="BVB3" s="389"/>
      <c r="BVC3" s="389"/>
      <c r="BVD3" s="389"/>
      <c r="BVE3" s="389"/>
      <c r="BVF3" s="389"/>
      <c r="BVG3" s="389"/>
      <c r="BVH3" s="389"/>
      <c r="BVI3" s="389"/>
      <c r="BVJ3" s="389"/>
      <c r="BVK3" s="389"/>
      <c r="BVL3" s="389"/>
      <c r="BVM3" s="389"/>
      <c r="BVN3" s="389"/>
      <c r="BVO3" s="389"/>
      <c r="BVP3" s="389"/>
      <c r="BVQ3" s="389"/>
      <c r="BVR3" s="389"/>
      <c r="BVS3" s="389"/>
      <c r="BVT3" s="389"/>
      <c r="BVU3" s="389"/>
      <c r="BVV3" s="389"/>
      <c r="BVW3" s="389"/>
      <c r="BVX3" s="389"/>
      <c r="BVY3" s="389"/>
      <c r="BVZ3" s="389"/>
      <c r="BWA3" s="389"/>
      <c r="BWB3" s="389"/>
      <c r="BWC3" s="389"/>
      <c r="BWD3" s="389"/>
      <c r="BWE3" s="389"/>
      <c r="BWF3" s="389"/>
      <c r="BWG3" s="389"/>
      <c r="BWH3" s="389"/>
      <c r="BWI3" s="389"/>
      <c r="BWJ3" s="389"/>
      <c r="BWK3" s="389"/>
      <c r="BWL3" s="389"/>
      <c r="BWM3" s="389"/>
      <c r="BWN3" s="389"/>
      <c r="BWO3" s="389"/>
      <c r="BWP3" s="389"/>
      <c r="BWQ3" s="389"/>
      <c r="BWR3" s="389"/>
      <c r="BWS3" s="389"/>
      <c r="BWT3" s="389"/>
      <c r="BWU3" s="389"/>
      <c r="BWV3" s="389"/>
      <c r="BWW3" s="389"/>
      <c r="BWX3" s="389"/>
      <c r="BWY3" s="389"/>
      <c r="BWZ3" s="389"/>
      <c r="BXA3" s="389"/>
      <c r="BXB3" s="389"/>
      <c r="BXC3" s="389"/>
      <c r="BXD3" s="389"/>
      <c r="BXE3" s="389"/>
      <c r="BXF3" s="389"/>
      <c r="BXG3" s="389"/>
      <c r="BXH3" s="389"/>
      <c r="BXI3" s="389"/>
      <c r="BXJ3" s="389"/>
      <c r="BXK3" s="389"/>
      <c r="BXL3" s="389"/>
      <c r="BXM3" s="389"/>
      <c r="BXN3" s="389"/>
      <c r="BXO3" s="389"/>
      <c r="BXP3" s="389"/>
      <c r="BXQ3" s="389"/>
      <c r="BXR3" s="389"/>
      <c r="BXS3" s="389"/>
      <c r="BXT3" s="389"/>
      <c r="BXU3" s="389"/>
      <c r="BXV3" s="389"/>
      <c r="BXW3" s="389"/>
      <c r="BXX3" s="389"/>
      <c r="BXY3" s="389"/>
      <c r="BXZ3" s="389"/>
      <c r="BYA3" s="389"/>
      <c r="BYB3" s="389"/>
      <c r="BYC3" s="389"/>
      <c r="BYD3" s="389"/>
      <c r="BYE3" s="389"/>
      <c r="BYF3" s="389"/>
      <c r="BYG3" s="389"/>
      <c r="BYH3" s="389"/>
      <c r="BYI3" s="389"/>
      <c r="BYJ3" s="389"/>
      <c r="BYK3" s="389"/>
      <c r="BYL3" s="389"/>
      <c r="BYM3" s="389"/>
      <c r="BYN3" s="389"/>
      <c r="BYO3" s="389"/>
      <c r="BYP3" s="389"/>
      <c r="BYQ3" s="389"/>
      <c r="BYR3" s="389"/>
      <c r="BYS3" s="389"/>
      <c r="BYT3" s="389"/>
      <c r="BYU3" s="389"/>
      <c r="BYV3" s="389"/>
      <c r="BYW3" s="389"/>
      <c r="BYX3" s="389"/>
      <c r="BYY3" s="389"/>
      <c r="BYZ3" s="389"/>
      <c r="BZA3" s="389"/>
      <c r="BZB3" s="389"/>
      <c r="BZC3" s="389"/>
      <c r="BZD3" s="389"/>
      <c r="BZE3" s="389"/>
      <c r="BZF3" s="389"/>
      <c r="BZG3" s="389"/>
      <c r="BZH3" s="389"/>
      <c r="BZI3" s="389"/>
      <c r="BZJ3" s="389"/>
      <c r="BZK3" s="389"/>
      <c r="BZL3" s="389"/>
      <c r="BZM3" s="389"/>
      <c r="BZN3" s="389"/>
      <c r="BZO3" s="389"/>
      <c r="BZP3" s="389"/>
      <c r="BZQ3" s="389"/>
      <c r="BZR3" s="389"/>
      <c r="BZS3" s="389"/>
      <c r="BZT3" s="389"/>
      <c r="BZU3" s="389"/>
      <c r="BZV3" s="389"/>
      <c r="BZW3" s="389"/>
      <c r="BZX3" s="389"/>
      <c r="BZY3" s="389"/>
      <c r="BZZ3" s="389"/>
      <c r="CAA3" s="389"/>
      <c r="CAB3" s="389"/>
      <c r="CAC3" s="389"/>
      <c r="CAD3" s="389"/>
      <c r="CAE3" s="389"/>
      <c r="CAF3" s="389"/>
      <c r="CAG3" s="389"/>
      <c r="CAH3" s="389"/>
      <c r="CAI3" s="389"/>
      <c r="CAJ3" s="389"/>
      <c r="CAK3" s="389"/>
      <c r="CAL3" s="389"/>
      <c r="CAM3" s="389"/>
      <c r="CAN3" s="389"/>
      <c r="CAO3" s="389"/>
      <c r="CAP3" s="389"/>
      <c r="CAQ3" s="389"/>
      <c r="CAR3" s="389"/>
      <c r="CAS3" s="389"/>
      <c r="CAT3" s="389"/>
      <c r="CAU3" s="389"/>
      <c r="CAV3" s="389"/>
      <c r="CAW3" s="389"/>
      <c r="CAX3" s="389"/>
      <c r="CAY3" s="389"/>
      <c r="CAZ3" s="389"/>
      <c r="CBA3" s="389"/>
      <c r="CBB3" s="389"/>
      <c r="CBC3" s="389"/>
      <c r="CBD3" s="389"/>
      <c r="CBE3" s="389"/>
      <c r="CBF3" s="389"/>
      <c r="CBG3" s="389"/>
      <c r="CBH3" s="389"/>
      <c r="CBI3" s="389"/>
      <c r="CBJ3" s="389"/>
      <c r="CBK3" s="389"/>
      <c r="CBL3" s="389"/>
      <c r="CBM3" s="389"/>
      <c r="CBN3" s="389"/>
      <c r="CBO3" s="389"/>
      <c r="CBP3" s="389"/>
      <c r="CBQ3" s="389"/>
      <c r="CBR3" s="389"/>
      <c r="CBS3" s="389"/>
      <c r="CBT3" s="389"/>
      <c r="CBU3" s="389"/>
      <c r="CBV3" s="389"/>
      <c r="CBW3" s="389"/>
      <c r="CBX3" s="389"/>
      <c r="CBY3" s="389"/>
      <c r="CBZ3" s="389"/>
      <c r="CCA3" s="389"/>
      <c r="CCB3" s="389"/>
      <c r="CCC3" s="389"/>
      <c r="CCD3" s="389"/>
      <c r="CCE3" s="389"/>
      <c r="CCF3" s="389"/>
      <c r="CCG3" s="389"/>
      <c r="CCH3" s="389"/>
      <c r="CCI3" s="389"/>
      <c r="CCJ3" s="389"/>
      <c r="CCK3" s="389"/>
      <c r="CCL3" s="389"/>
      <c r="CCM3" s="389"/>
      <c r="CCN3" s="389"/>
      <c r="CCO3" s="389"/>
      <c r="CCP3" s="389"/>
      <c r="CCQ3" s="389"/>
      <c r="CCR3" s="389"/>
      <c r="CCS3" s="389"/>
      <c r="CCT3" s="389"/>
      <c r="CCU3" s="389"/>
      <c r="CCV3" s="389"/>
      <c r="CCW3" s="389"/>
      <c r="CCX3" s="389"/>
      <c r="CCY3" s="389"/>
      <c r="CCZ3" s="389"/>
      <c r="CDA3" s="389"/>
      <c r="CDB3" s="389"/>
      <c r="CDC3" s="389"/>
      <c r="CDD3" s="389"/>
      <c r="CDE3" s="389"/>
      <c r="CDF3" s="389"/>
      <c r="CDG3" s="389"/>
      <c r="CDH3" s="389"/>
      <c r="CDI3" s="389"/>
      <c r="CDJ3" s="389"/>
      <c r="CDK3" s="389"/>
      <c r="CDL3" s="389"/>
      <c r="CDM3" s="389"/>
      <c r="CDN3" s="389"/>
      <c r="CDO3" s="389"/>
      <c r="CDP3" s="389"/>
      <c r="CDQ3" s="389"/>
      <c r="CDR3" s="389"/>
      <c r="CDS3" s="389"/>
      <c r="CDT3" s="389"/>
      <c r="CDU3" s="389"/>
      <c r="CDV3" s="389"/>
      <c r="CDW3" s="389"/>
      <c r="CDX3" s="389"/>
      <c r="CDY3" s="389"/>
      <c r="CDZ3" s="389"/>
      <c r="CEA3" s="389"/>
      <c r="CEB3" s="389"/>
      <c r="CEC3" s="389"/>
      <c r="CED3" s="389"/>
      <c r="CEE3" s="389"/>
      <c r="CEF3" s="389"/>
      <c r="CEG3" s="389"/>
      <c r="CEH3" s="389"/>
      <c r="CEI3" s="389"/>
      <c r="CEJ3" s="389"/>
      <c r="CEK3" s="389"/>
      <c r="CEL3" s="389"/>
      <c r="CEM3" s="389"/>
      <c r="CEN3" s="389"/>
      <c r="CEO3" s="389"/>
      <c r="CEP3" s="389"/>
      <c r="CEQ3" s="389"/>
      <c r="CER3" s="389"/>
      <c r="CES3" s="389"/>
      <c r="CET3" s="389"/>
      <c r="CEU3" s="389"/>
      <c r="CEV3" s="389"/>
      <c r="CEW3" s="389"/>
      <c r="CEX3" s="389"/>
      <c r="CEY3" s="389"/>
      <c r="CEZ3" s="389"/>
      <c r="CFA3" s="389"/>
      <c r="CFB3" s="389"/>
      <c r="CFC3" s="389"/>
      <c r="CFD3" s="389"/>
      <c r="CFE3" s="389"/>
      <c r="CFF3" s="389"/>
      <c r="CFG3" s="389"/>
      <c r="CFH3" s="389"/>
      <c r="CFI3" s="389"/>
      <c r="CFJ3" s="389"/>
      <c r="CFK3" s="389"/>
      <c r="CFL3" s="389"/>
      <c r="CFM3" s="389"/>
      <c r="CFN3" s="389"/>
      <c r="CFO3" s="389"/>
      <c r="CFP3" s="389"/>
      <c r="CFQ3" s="389"/>
      <c r="CFR3" s="389"/>
      <c r="CFS3" s="389"/>
      <c r="CFT3" s="389"/>
      <c r="CFU3" s="389"/>
      <c r="CFV3" s="389"/>
      <c r="CFW3" s="389"/>
      <c r="CFX3" s="389"/>
      <c r="CFY3" s="389"/>
      <c r="CFZ3" s="389"/>
      <c r="CGA3" s="389"/>
      <c r="CGB3" s="389"/>
      <c r="CGC3" s="389"/>
      <c r="CGD3" s="389"/>
      <c r="CGE3" s="389"/>
      <c r="CGF3" s="389"/>
      <c r="CGG3" s="389"/>
      <c r="CGH3" s="389"/>
      <c r="CGI3" s="389"/>
      <c r="CGJ3" s="389"/>
      <c r="CGK3" s="389"/>
      <c r="CGL3" s="389"/>
      <c r="CGM3" s="389"/>
      <c r="CGN3" s="389"/>
      <c r="CGO3" s="389"/>
      <c r="CGP3" s="389"/>
      <c r="CGQ3" s="389"/>
      <c r="CGR3" s="389"/>
      <c r="CGS3" s="389"/>
      <c r="CGT3" s="389"/>
      <c r="CGU3" s="389"/>
      <c r="CGV3" s="389"/>
      <c r="CGW3" s="389"/>
      <c r="CGX3" s="389"/>
      <c r="CGY3" s="389"/>
      <c r="CGZ3" s="389"/>
      <c r="CHA3" s="389"/>
      <c r="CHB3" s="389"/>
      <c r="CHC3" s="389"/>
      <c r="CHD3" s="389"/>
      <c r="CHE3" s="389"/>
      <c r="CHF3" s="389"/>
      <c r="CHG3" s="389"/>
      <c r="CHH3" s="389"/>
      <c r="CHI3" s="389"/>
      <c r="CHJ3" s="389"/>
      <c r="CHK3" s="389"/>
      <c r="CHL3" s="389"/>
      <c r="CHM3" s="389"/>
      <c r="CHN3" s="389"/>
      <c r="CHO3" s="389"/>
      <c r="CHP3" s="389"/>
      <c r="CHQ3" s="389"/>
      <c r="CHR3" s="389"/>
      <c r="CHS3" s="389"/>
      <c r="CHT3" s="389"/>
      <c r="CHU3" s="389"/>
      <c r="CHV3" s="389"/>
      <c r="CHW3" s="389"/>
      <c r="CHX3" s="389"/>
      <c r="CHY3" s="389"/>
      <c r="CHZ3" s="389"/>
      <c r="CIA3" s="389"/>
      <c r="CIB3" s="389"/>
      <c r="CIC3" s="389"/>
      <c r="CID3" s="389"/>
      <c r="CIE3" s="389"/>
      <c r="CIF3" s="389"/>
      <c r="CIG3" s="389"/>
      <c r="CIH3" s="389"/>
      <c r="CII3" s="389"/>
      <c r="CIJ3" s="389"/>
      <c r="CIK3" s="389"/>
      <c r="CIL3" s="389"/>
      <c r="CIM3" s="389"/>
      <c r="CIN3" s="389"/>
      <c r="CIO3" s="389"/>
      <c r="CIP3" s="389"/>
      <c r="CIQ3" s="389"/>
      <c r="CIR3" s="389"/>
      <c r="CIS3" s="389"/>
      <c r="CIT3" s="389"/>
      <c r="CIU3" s="389"/>
      <c r="CIV3" s="389"/>
      <c r="CIW3" s="389"/>
      <c r="CIX3" s="389"/>
      <c r="CIY3" s="389"/>
      <c r="CIZ3" s="389"/>
      <c r="CJA3" s="389"/>
      <c r="CJB3" s="389"/>
      <c r="CJC3" s="389"/>
      <c r="CJD3" s="389"/>
      <c r="CJE3" s="389"/>
      <c r="CJF3" s="389"/>
      <c r="CJG3" s="389"/>
      <c r="CJH3" s="389"/>
      <c r="CJI3" s="389"/>
      <c r="CJJ3" s="389"/>
      <c r="CJK3" s="389"/>
      <c r="CJL3" s="389"/>
      <c r="CJM3" s="389"/>
      <c r="CJN3" s="389"/>
      <c r="CJO3" s="389"/>
      <c r="CJP3" s="389"/>
      <c r="CJQ3" s="389"/>
      <c r="CJR3" s="389"/>
      <c r="CJS3" s="389"/>
      <c r="CJT3" s="389"/>
      <c r="CJU3" s="389"/>
      <c r="CJV3" s="389"/>
      <c r="CJW3" s="389"/>
      <c r="CJX3" s="389"/>
      <c r="CJY3" s="389"/>
      <c r="CJZ3" s="389"/>
      <c r="CKA3" s="389"/>
      <c r="CKB3" s="389"/>
      <c r="CKC3" s="389"/>
      <c r="CKD3" s="389"/>
      <c r="CKE3" s="389"/>
      <c r="CKF3" s="389"/>
      <c r="CKG3" s="389"/>
      <c r="CKH3" s="389"/>
      <c r="CKI3" s="389"/>
      <c r="CKJ3" s="389"/>
      <c r="CKK3" s="389"/>
      <c r="CKL3" s="389"/>
      <c r="CKM3" s="389"/>
      <c r="CKN3" s="389"/>
      <c r="CKO3" s="389"/>
      <c r="CKP3" s="389"/>
      <c r="CKQ3" s="389"/>
      <c r="CKR3" s="389"/>
      <c r="CKS3" s="389"/>
      <c r="CKT3" s="389"/>
      <c r="CKU3" s="389"/>
      <c r="CKV3" s="389"/>
      <c r="CKW3" s="389"/>
      <c r="CKX3" s="389"/>
      <c r="CKY3" s="389"/>
      <c r="CKZ3" s="389"/>
      <c r="CLA3" s="389"/>
      <c r="CLB3" s="389"/>
      <c r="CLC3" s="389"/>
      <c r="CLD3" s="389"/>
      <c r="CLE3" s="389"/>
      <c r="CLF3" s="389"/>
      <c r="CLG3" s="389"/>
      <c r="CLH3" s="389"/>
      <c r="CLI3" s="389"/>
      <c r="CLJ3" s="389"/>
      <c r="CLK3" s="389"/>
      <c r="CLL3" s="389"/>
      <c r="CLM3" s="389"/>
      <c r="CLN3" s="389"/>
      <c r="CLO3" s="389"/>
      <c r="CLP3" s="389"/>
      <c r="CLQ3" s="389"/>
      <c r="CLR3" s="389"/>
      <c r="CLS3" s="389"/>
      <c r="CLT3" s="389"/>
      <c r="CLU3" s="389"/>
      <c r="CLV3" s="389"/>
      <c r="CLW3" s="389"/>
      <c r="CLX3" s="389"/>
      <c r="CLY3" s="389"/>
      <c r="CLZ3" s="389"/>
      <c r="CMA3" s="389"/>
      <c r="CMB3" s="389"/>
      <c r="CMC3" s="389"/>
      <c r="CMD3" s="389"/>
      <c r="CME3" s="389"/>
      <c r="CMF3" s="389"/>
      <c r="CMG3" s="389"/>
      <c r="CMH3" s="389"/>
      <c r="CMI3" s="389"/>
      <c r="CMJ3" s="389"/>
      <c r="CMK3" s="389"/>
      <c r="CML3" s="389"/>
      <c r="CMM3" s="389"/>
      <c r="CMN3" s="389"/>
      <c r="CMO3" s="389"/>
      <c r="CMP3" s="389"/>
      <c r="CMQ3" s="389"/>
      <c r="CMR3" s="389"/>
      <c r="CMS3" s="389"/>
      <c r="CMT3" s="389"/>
      <c r="CMU3" s="389"/>
      <c r="CMV3" s="389"/>
      <c r="CMW3" s="389"/>
      <c r="CMX3" s="389"/>
      <c r="CMY3" s="389"/>
      <c r="CMZ3" s="389"/>
      <c r="CNA3" s="389"/>
      <c r="CNB3" s="389"/>
      <c r="CNC3" s="389"/>
      <c r="CND3" s="389"/>
      <c r="CNE3" s="389"/>
      <c r="CNF3" s="389"/>
      <c r="CNG3" s="389"/>
      <c r="CNH3" s="389"/>
      <c r="CNI3" s="389"/>
      <c r="CNJ3" s="389"/>
      <c r="CNK3" s="389"/>
      <c r="CNL3" s="389"/>
      <c r="CNM3" s="389"/>
      <c r="CNN3" s="389"/>
      <c r="CNO3" s="389"/>
      <c r="CNP3" s="389"/>
      <c r="CNQ3" s="389"/>
      <c r="CNR3" s="389"/>
      <c r="CNS3" s="389"/>
      <c r="CNT3" s="389"/>
      <c r="CNU3" s="389"/>
      <c r="CNV3" s="389"/>
      <c r="CNW3" s="389"/>
      <c r="CNX3" s="389"/>
      <c r="CNY3" s="389"/>
      <c r="CNZ3" s="389"/>
      <c r="COA3" s="389"/>
      <c r="COB3" s="389"/>
      <c r="COC3" s="389"/>
      <c r="COD3" s="389"/>
      <c r="COE3" s="389"/>
      <c r="COF3" s="389"/>
      <c r="COG3" s="389"/>
      <c r="COH3" s="389"/>
      <c r="COI3" s="389"/>
      <c r="COJ3" s="389"/>
      <c r="COK3" s="389"/>
      <c r="COL3" s="389"/>
      <c r="COM3" s="389"/>
      <c r="CON3" s="389"/>
      <c r="COO3" s="389"/>
      <c r="COP3" s="389"/>
      <c r="COQ3" s="389"/>
      <c r="COR3" s="389"/>
      <c r="COS3" s="389"/>
      <c r="COT3" s="389"/>
      <c r="COU3" s="389"/>
      <c r="COV3" s="389"/>
      <c r="COW3" s="389"/>
      <c r="COX3" s="389"/>
      <c r="COY3" s="389"/>
      <c r="COZ3" s="389"/>
      <c r="CPA3" s="389"/>
      <c r="CPB3" s="389"/>
      <c r="CPC3" s="389"/>
      <c r="CPD3" s="389"/>
      <c r="CPE3" s="389"/>
      <c r="CPF3" s="389"/>
      <c r="CPG3" s="389"/>
      <c r="CPH3" s="389"/>
      <c r="CPI3" s="389"/>
      <c r="CPJ3" s="389"/>
      <c r="CPK3" s="389"/>
      <c r="CPL3" s="389"/>
      <c r="CPM3" s="389"/>
      <c r="CPN3" s="389"/>
      <c r="CPO3" s="389"/>
      <c r="CPP3" s="389"/>
      <c r="CPQ3" s="389"/>
      <c r="CPR3" s="389"/>
      <c r="CPS3" s="389"/>
      <c r="CPT3" s="389"/>
      <c r="CPU3" s="389"/>
      <c r="CPV3" s="389"/>
      <c r="CPW3" s="389"/>
      <c r="CPX3" s="389"/>
      <c r="CPY3" s="389"/>
      <c r="CPZ3" s="389"/>
      <c r="CQA3" s="389"/>
      <c r="CQB3" s="389"/>
      <c r="CQC3" s="389"/>
      <c r="CQD3" s="389"/>
      <c r="CQE3" s="389"/>
      <c r="CQF3" s="389"/>
      <c r="CQG3" s="389"/>
      <c r="CQH3" s="389"/>
      <c r="CQI3" s="389"/>
      <c r="CQJ3" s="389"/>
      <c r="CQK3" s="389"/>
      <c r="CQL3" s="389"/>
      <c r="CQM3" s="389"/>
      <c r="CQN3" s="389"/>
      <c r="CQO3" s="389"/>
      <c r="CQP3" s="389"/>
      <c r="CQQ3" s="389"/>
      <c r="CQR3" s="389"/>
      <c r="CQS3" s="389"/>
      <c r="CQT3" s="389"/>
      <c r="CQU3" s="389"/>
      <c r="CQV3" s="389"/>
      <c r="CQW3" s="389"/>
      <c r="CQX3" s="389"/>
      <c r="CQY3" s="389"/>
      <c r="CQZ3" s="389"/>
      <c r="CRA3" s="389"/>
      <c r="CRB3" s="389"/>
      <c r="CRC3" s="389"/>
      <c r="CRD3" s="389"/>
      <c r="CRE3" s="389"/>
      <c r="CRF3" s="389"/>
      <c r="CRG3" s="389"/>
      <c r="CRH3" s="389"/>
      <c r="CRI3" s="389"/>
      <c r="CRJ3" s="389"/>
      <c r="CRK3" s="389"/>
      <c r="CRL3" s="389"/>
      <c r="CRM3" s="389"/>
      <c r="CRN3" s="389"/>
      <c r="CRO3" s="389"/>
      <c r="CRP3" s="389"/>
      <c r="CRQ3" s="389"/>
      <c r="CRR3" s="389"/>
      <c r="CRS3" s="389"/>
      <c r="CRT3" s="389"/>
      <c r="CRU3" s="389"/>
      <c r="CRV3" s="389"/>
      <c r="CRW3" s="389"/>
      <c r="CRX3" s="389"/>
      <c r="CRY3" s="389"/>
      <c r="CRZ3" s="389"/>
      <c r="CSA3" s="389"/>
      <c r="CSB3" s="389"/>
      <c r="CSC3" s="389"/>
      <c r="CSD3" s="389"/>
      <c r="CSE3" s="389"/>
      <c r="CSF3" s="389"/>
      <c r="CSG3" s="389"/>
      <c r="CSH3" s="389"/>
      <c r="CSI3" s="389"/>
      <c r="CSJ3" s="389"/>
      <c r="CSK3" s="389"/>
      <c r="CSL3" s="389"/>
      <c r="CSM3" s="389"/>
      <c r="CSN3" s="389"/>
      <c r="CSO3" s="389"/>
      <c r="CSP3" s="389"/>
      <c r="CSQ3" s="389"/>
      <c r="CSR3" s="389"/>
      <c r="CSS3" s="389"/>
      <c r="CST3" s="389"/>
      <c r="CSU3" s="389"/>
      <c r="CSV3" s="389"/>
      <c r="CSW3" s="389"/>
      <c r="CSX3" s="389"/>
      <c r="CSY3" s="389"/>
      <c r="CSZ3" s="389"/>
      <c r="CTA3" s="389"/>
      <c r="CTB3" s="389"/>
      <c r="CTC3" s="389"/>
      <c r="CTD3" s="389"/>
      <c r="CTE3" s="389"/>
      <c r="CTF3" s="389"/>
      <c r="CTG3" s="389"/>
      <c r="CTH3" s="389"/>
      <c r="CTI3" s="389"/>
      <c r="CTJ3" s="389"/>
      <c r="CTK3" s="389"/>
      <c r="CTL3" s="389"/>
      <c r="CTM3" s="389"/>
      <c r="CTN3" s="389"/>
      <c r="CTO3" s="389"/>
      <c r="CTP3" s="389"/>
      <c r="CTQ3" s="389"/>
      <c r="CTR3" s="389"/>
      <c r="CTS3" s="389"/>
      <c r="CTT3" s="389"/>
      <c r="CTU3" s="389"/>
      <c r="CTV3" s="389"/>
      <c r="CTW3" s="389"/>
      <c r="CTX3" s="389"/>
      <c r="CTY3" s="389"/>
      <c r="CTZ3" s="389"/>
      <c r="CUA3" s="389"/>
      <c r="CUB3" s="389"/>
      <c r="CUC3" s="389"/>
      <c r="CUD3" s="389"/>
      <c r="CUE3" s="389"/>
      <c r="CUF3" s="389"/>
      <c r="CUG3" s="389"/>
      <c r="CUH3" s="389"/>
      <c r="CUI3" s="389"/>
      <c r="CUJ3" s="389"/>
      <c r="CUK3" s="389"/>
      <c r="CUL3" s="389"/>
      <c r="CUM3" s="389"/>
      <c r="CUN3" s="389"/>
      <c r="CUO3" s="389"/>
      <c r="CUP3" s="389"/>
      <c r="CUQ3" s="389"/>
      <c r="CUR3" s="389"/>
      <c r="CUS3" s="389"/>
      <c r="CUT3" s="389"/>
      <c r="CUU3" s="389"/>
      <c r="CUV3" s="389"/>
      <c r="CUW3" s="389"/>
      <c r="CUX3" s="389"/>
      <c r="CUY3" s="389"/>
      <c r="CUZ3" s="389"/>
      <c r="CVA3" s="389"/>
      <c r="CVB3" s="389"/>
      <c r="CVC3" s="389"/>
      <c r="CVD3" s="389"/>
      <c r="CVE3" s="389"/>
      <c r="CVF3" s="389"/>
      <c r="CVG3" s="389"/>
      <c r="CVH3" s="389"/>
      <c r="CVI3" s="389"/>
      <c r="CVJ3" s="389"/>
      <c r="CVK3" s="389"/>
      <c r="CVL3" s="389"/>
      <c r="CVM3" s="389"/>
      <c r="CVN3" s="389"/>
      <c r="CVO3" s="389"/>
      <c r="CVP3" s="389"/>
      <c r="CVQ3" s="389"/>
      <c r="CVR3" s="389"/>
      <c r="CVS3" s="389"/>
      <c r="CVT3" s="389"/>
      <c r="CVU3" s="389"/>
      <c r="CVV3" s="389"/>
      <c r="CVW3" s="389"/>
      <c r="CVX3" s="389"/>
      <c r="CVY3" s="389"/>
      <c r="CVZ3" s="389"/>
      <c r="CWA3" s="389"/>
      <c r="CWB3" s="389"/>
      <c r="CWC3" s="389"/>
      <c r="CWD3" s="389"/>
      <c r="CWE3" s="389"/>
      <c r="CWF3" s="389"/>
      <c r="CWG3" s="389"/>
      <c r="CWH3" s="389"/>
      <c r="CWI3" s="389"/>
      <c r="CWJ3" s="389"/>
      <c r="CWK3" s="389"/>
      <c r="CWL3" s="389"/>
      <c r="CWM3" s="389"/>
      <c r="CWN3" s="389"/>
      <c r="CWO3" s="389"/>
      <c r="CWP3" s="389"/>
      <c r="CWQ3" s="389"/>
      <c r="CWR3" s="389"/>
      <c r="CWS3" s="389"/>
      <c r="CWT3" s="389"/>
      <c r="CWU3" s="389"/>
      <c r="CWV3" s="389"/>
      <c r="CWW3" s="389"/>
      <c r="CWX3" s="389"/>
      <c r="CWY3" s="389"/>
      <c r="CWZ3" s="389"/>
      <c r="CXA3" s="389"/>
      <c r="CXB3" s="389"/>
      <c r="CXC3" s="389"/>
      <c r="CXD3" s="389"/>
      <c r="CXE3" s="389"/>
      <c r="CXF3" s="389"/>
      <c r="CXG3" s="389"/>
      <c r="CXH3" s="389"/>
      <c r="CXI3" s="389"/>
      <c r="CXJ3" s="389"/>
      <c r="CXK3" s="389"/>
      <c r="CXL3" s="389"/>
      <c r="CXM3" s="389"/>
      <c r="CXN3" s="389"/>
      <c r="CXO3" s="389"/>
      <c r="CXP3" s="389"/>
      <c r="CXQ3" s="389"/>
      <c r="CXR3" s="389"/>
      <c r="CXS3" s="389"/>
      <c r="CXT3" s="389"/>
      <c r="CXU3" s="389"/>
      <c r="CXV3" s="389"/>
      <c r="CXW3" s="389"/>
      <c r="CXX3" s="389"/>
      <c r="CXY3" s="389"/>
      <c r="CXZ3" s="389"/>
      <c r="CYA3" s="389"/>
      <c r="CYB3" s="389"/>
      <c r="CYC3" s="389"/>
      <c r="CYD3" s="389"/>
      <c r="CYE3" s="389"/>
      <c r="CYF3" s="389"/>
      <c r="CYG3" s="389"/>
      <c r="CYH3" s="389"/>
      <c r="CYI3" s="389"/>
      <c r="CYJ3" s="389"/>
      <c r="CYK3" s="389"/>
      <c r="CYL3" s="389"/>
      <c r="CYM3" s="389"/>
      <c r="CYN3" s="389"/>
      <c r="CYO3" s="389"/>
      <c r="CYP3" s="389"/>
      <c r="CYQ3" s="389"/>
      <c r="CYR3" s="389"/>
      <c r="CYS3" s="389"/>
      <c r="CYT3" s="389"/>
      <c r="CYU3" s="389"/>
      <c r="CYV3" s="389"/>
      <c r="CYW3" s="389"/>
      <c r="CYX3" s="389"/>
      <c r="CYY3" s="389"/>
      <c r="CYZ3" s="389"/>
      <c r="CZA3" s="389"/>
      <c r="CZB3" s="389"/>
      <c r="CZC3" s="389"/>
      <c r="CZD3" s="389"/>
      <c r="CZE3" s="389"/>
      <c r="CZF3" s="389"/>
      <c r="CZG3" s="389"/>
      <c r="CZH3" s="389"/>
      <c r="CZI3" s="389"/>
      <c r="CZJ3" s="389"/>
      <c r="CZK3" s="389"/>
      <c r="CZL3" s="389"/>
      <c r="CZM3" s="389"/>
      <c r="CZN3" s="389"/>
      <c r="CZO3" s="389"/>
      <c r="CZP3" s="389"/>
      <c r="CZQ3" s="389"/>
      <c r="CZR3" s="389"/>
      <c r="CZS3" s="389"/>
      <c r="CZT3" s="389"/>
      <c r="CZU3" s="389"/>
      <c r="CZV3" s="389"/>
      <c r="CZW3" s="389"/>
      <c r="CZX3" s="389"/>
      <c r="CZY3" s="389"/>
      <c r="CZZ3" s="389"/>
      <c r="DAA3" s="389"/>
      <c r="DAB3" s="389"/>
      <c r="DAC3" s="389"/>
      <c r="DAD3" s="389"/>
      <c r="DAE3" s="389"/>
      <c r="DAF3" s="389"/>
      <c r="DAG3" s="389"/>
      <c r="DAH3" s="389"/>
      <c r="DAI3" s="389"/>
      <c r="DAJ3" s="389"/>
      <c r="DAK3" s="389"/>
      <c r="DAL3" s="389"/>
      <c r="DAM3" s="389"/>
      <c r="DAN3" s="389"/>
      <c r="DAO3" s="389"/>
      <c r="DAP3" s="389"/>
      <c r="DAQ3" s="389"/>
      <c r="DAR3" s="389"/>
      <c r="DAS3" s="389"/>
      <c r="DAT3" s="389"/>
      <c r="DAU3" s="389"/>
      <c r="DAV3" s="389"/>
      <c r="DAW3" s="389"/>
      <c r="DAX3" s="389"/>
      <c r="DAY3" s="389"/>
      <c r="DAZ3" s="389"/>
      <c r="DBA3" s="389"/>
      <c r="DBB3" s="389"/>
      <c r="DBC3" s="389"/>
      <c r="DBD3" s="389"/>
      <c r="DBE3" s="389"/>
      <c r="DBF3" s="389"/>
      <c r="DBG3" s="389"/>
      <c r="DBH3" s="389"/>
      <c r="DBI3" s="389"/>
      <c r="DBJ3" s="389"/>
      <c r="DBK3" s="389"/>
      <c r="DBL3" s="389"/>
      <c r="DBM3" s="389"/>
      <c r="DBN3" s="389"/>
      <c r="DBO3" s="389"/>
      <c r="DBP3" s="389"/>
      <c r="DBQ3" s="389"/>
      <c r="DBR3" s="389"/>
      <c r="DBS3" s="389"/>
      <c r="DBT3" s="389"/>
      <c r="DBU3" s="389"/>
      <c r="DBV3" s="389"/>
      <c r="DBW3" s="389"/>
      <c r="DBX3" s="389"/>
      <c r="DBY3" s="389"/>
      <c r="DBZ3" s="389"/>
      <c r="DCA3" s="389"/>
      <c r="DCB3" s="389"/>
      <c r="DCC3" s="389"/>
      <c r="DCD3" s="389"/>
      <c r="DCE3" s="389"/>
      <c r="DCF3" s="389"/>
      <c r="DCG3" s="389"/>
      <c r="DCH3" s="389"/>
      <c r="DCI3" s="389"/>
      <c r="DCJ3" s="389"/>
      <c r="DCK3" s="389"/>
      <c r="DCL3" s="389"/>
      <c r="DCM3" s="389"/>
      <c r="DCN3" s="389"/>
      <c r="DCO3" s="389"/>
      <c r="DCP3" s="389"/>
      <c r="DCQ3" s="389"/>
      <c r="DCR3" s="389"/>
      <c r="DCS3" s="389"/>
      <c r="DCT3" s="389"/>
      <c r="DCU3" s="389"/>
      <c r="DCV3" s="389"/>
      <c r="DCW3" s="389"/>
      <c r="DCX3" s="389"/>
      <c r="DCY3" s="389"/>
      <c r="DCZ3" s="389"/>
      <c r="DDA3" s="389"/>
      <c r="DDB3" s="389"/>
      <c r="DDC3" s="389"/>
      <c r="DDD3" s="389"/>
      <c r="DDE3" s="389"/>
      <c r="DDF3" s="389"/>
      <c r="DDG3" s="389"/>
      <c r="DDH3" s="389"/>
      <c r="DDI3" s="389"/>
      <c r="DDJ3" s="389"/>
      <c r="DDK3" s="389"/>
      <c r="DDL3" s="389"/>
      <c r="DDM3" s="389"/>
      <c r="DDN3" s="389"/>
      <c r="DDO3" s="389"/>
      <c r="DDP3" s="389"/>
      <c r="DDQ3" s="389"/>
      <c r="DDR3" s="389"/>
      <c r="DDS3" s="389"/>
      <c r="DDT3" s="389"/>
      <c r="DDU3" s="389"/>
      <c r="DDV3" s="389"/>
      <c r="DDW3" s="389"/>
      <c r="DDX3" s="389"/>
      <c r="DDY3" s="389"/>
      <c r="DDZ3" s="389"/>
      <c r="DEA3" s="389"/>
      <c r="DEB3" s="389"/>
      <c r="DEC3" s="389"/>
      <c r="DED3" s="389"/>
      <c r="DEE3" s="389"/>
      <c r="DEF3" s="389"/>
      <c r="DEG3" s="389"/>
      <c r="DEH3" s="389"/>
      <c r="DEI3" s="389"/>
      <c r="DEJ3" s="389"/>
      <c r="DEK3" s="389"/>
      <c r="DEL3" s="389"/>
      <c r="DEM3" s="389"/>
      <c r="DEN3" s="389"/>
      <c r="DEO3" s="389"/>
      <c r="DEP3" s="389"/>
      <c r="DEQ3" s="389"/>
      <c r="DER3" s="389"/>
      <c r="DES3" s="389"/>
      <c r="DET3" s="389"/>
      <c r="DEU3" s="389"/>
      <c r="DEV3" s="389"/>
      <c r="DEW3" s="389"/>
      <c r="DEX3" s="389"/>
      <c r="DEY3" s="389"/>
      <c r="DEZ3" s="389"/>
      <c r="DFA3" s="389"/>
      <c r="DFB3" s="389"/>
      <c r="DFC3" s="389"/>
      <c r="DFD3" s="389"/>
      <c r="DFE3" s="389"/>
      <c r="DFF3" s="389"/>
      <c r="DFG3" s="389"/>
      <c r="DFH3" s="389"/>
      <c r="DFI3" s="389"/>
      <c r="DFJ3" s="389"/>
      <c r="DFK3" s="389"/>
      <c r="DFL3" s="389"/>
      <c r="DFM3" s="389"/>
      <c r="DFN3" s="389"/>
      <c r="DFO3" s="389"/>
      <c r="DFP3" s="389"/>
      <c r="DFQ3" s="389"/>
      <c r="DFR3" s="389"/>
      <c r="DFS3" s="389"/>
      <c r="DFT3" s="389"/>
      <c r="DFU3" s="389"/>
      <c r="DFV3" s="389"/>
      <c r="DFW3" s="389"/>
      <c r="DFX3" s="389"/>
      <c r="DFY3" s="389"/>
      <c r="DFZ3" s="389"/>
      <c r="DGA3" s="389"/>
      <c r="DGB3" s="389"/>
      <c r="DGC3" s="389"/>
      <c r="DGD3" s="389"/>
      <c r="DGE3" s="389"/>
      <c r="DGF3" s="389"/>
      <c r="DGG3" s="389"/>
      <c r="DGH3" s="389"/>
      <c r="DGI3" s="389"/>
      <c r="DGJ3" s="389"/>
      <c r="DGK3" s="389"/>
      <c r="DGL3" s="389"/>
      <c r="DGM3" s="389"/>
      <c r="DGN3" s="389"/>
      <c r="DGO3" s="389"/>
      <c r="DGP3" s="389"/>
      <c r="DGQ3" s="389"/>
      <c r="DGR3" s="389"/>
      <c r="DGS3" s="389"/>
      <c r="DGT3" s="389"/>
      <c r="DGU3" s="389"/>
      <c r="DGV3" s="389"/>
      <c r="DGW3" s="389"/>
      <c r="DGX3" s="389"/>
      <c r="DGY3" s="389"/>
      <c r="DGZ3" s="389"/>
      <c r="DHA3" s="389"/>
      <c r="DHB3" s="389"/>
      <c r="DHC3" s="389"/>
      <c r="DHD3" s="389"/>
      <c r="DHE3" s="389"/>
      <c r="DHF3" s="389"/>
      <c r="DHG3" s="389"/>
      <c r="DHH3" s="389"/>
      <c r="DHI3" s="389"/>
      <c r="DHJ3" s="389"/>
      <c r="DHK3" s="389"/>
      <c r="DHL3" s="389"/>
      <c r="DHM3" s="389"/>
      <c r="DHN3" s="389"/>
      <c r="DHO3" s="389"/>
      <c r="DHP3" s="389"/>
      <c r="DHQ3" s="389"/>
      <c r="DHR3" s="389"/>
      <c r="DHS3" s="389"/>
      <c r="DHT3" s="389"/>
      <c r="DHU3" s="389"/>
      <c r="DHV3" s="389"/>
      <c r="DHW3" s="389"/>
      <c r="DHX3" s="389"/>
      <c r="DHY3" s="389"/>
      <c r="DHZ3" s="389"/>
      <c r="DIA3" s="389"/>
      <c r="DIB3" s="389"/>
      <c r="DIC3" s="389"/>
      <c r="DID3" s="389"/>
      <c r="DIE3" s="389"/>
      <c r="DIF3" s="389"/>
      <c r="DIG3" s="389"/>
      <c r="DIH3" s="389"/>
      <c r="DII3" s="389"/>
      <c r="DIJ3" s="389"/>
      <c r="DIK3" s="389"/>
      <c r="DIL3" s="389"/>
      <c r="DIM3" s="389"/>
      <c r="DIN3" s="389"/>
      <c r="DIO3" s="389"/>
      <c r="DIP3" s="389"/>
      <c r="DIQ3" s="389"/>
      <c r="DIR3" s="389"/>
      <c r="DIS3" s="389"/>
      <c r="DIT3" s="389"/>
      <c r="DIU3" s="389"/>
      <c r="DIV3" s="389"/>
      <c r="DIW3" s="389"/>
      <c r="DIX3" s="389"/>
      <c r="DIY3" s="389"/>
      <c r="DIZ3" s="389"/>
      <c r="DJA3" s="389"/>
      <c r="DJB3" s="389"/>
      <c r="DJC3" s="389"/>
      <c r="DJD3" s="389"/>
      <c r="DJE3" s="389"/>
      <c r="DJF3" s="389"/>
      <c r="DJG3" s="389"/>
      <c r="DJH3" s="389"/>
      <c r="DJI3" s="389"/>
      <c r="DJJ3" s="389"/>
      <c r="DJK3" s="389"/>
      <c r="DJL3" s="389"/>
      <c r="DJM3" s="389"/>
      <c r="DJN3" s="389"/>
      <c r="DJO3" s="389"/>
      <c r="DJP3" s="389"/>
      <c r="DJQ3" s="389"/>
      <c r="DJR3" s="389"/>
      <c r="DJS3" s="389"/>
      <c r="DJT3" s="389"/>
      <c r="DJU3" s="389"/>
      <c r="DJV3" s="389"/>
      <c r="DJW3" s="389"/>
      <c r="DJX3" s="389"/>
      <c r="DJY3" s="389"/>
      <c r="DJZ3" s="389"/>
      <c r="DKA3" s="389"/>
      <c r="DKB3" s="389"/>
      <c r="DKC3" s="389"/>
      <c r="DKD3" s="389"/>
      <c r="DKE3" s="389"/>
      <c r="DKF3" s="389"/>
      <c r="DKG3" s="389"/>
      <c r="DKH3" s="389"/>
      <c r="DKI3" s="389"/>
      <c r="DKJ3" s="389"/>
      <c r="DKK3" s="389"/>
      <c r="DKL3" s="389"/>
      <c r="DKM3" s="389"/>
      <c r="DKN3" s="389"/>
      <c r="DKO3" s="389"/>
      <c r="DKP3" s="389"/>
      <c r="DKQ3" s="389"/>
      <c r="DKR3" s="389"/>
      <c r="DKS3" s="389"/>
      <c r="DKT3" s="389"/>
      <c r="DKU3" s="389"/>
      <c r="DKV3" s="389"/>
      <c r="DKW3" s="389"/>
      <c r="DKX3" s="389"/>
      <c r="DKY3" s="389"/>
      <c r="DKZ3" s="389"/>
      <c r="DLA3" s="389"/>
      <c r="DLB3" s="389"/>
      <c r="DLC3" s="389"/>
      <c r="DLD3" s="389"/>
      <c r="DLE3" s="389"/>
      <c r="DLF3" s="389"/>
      <c r="DLG3" s="389"/>
      <c r="DLH3" s="389"/>
      <c r="DLI3" s="389"/>
      <c r="DLJ3" s="389"/>
      <c r="DLK3" s="389"/>
      <c r="DLL3" s="389"/>
      <c r="DLM3" s="389"/>
      <c r="DLN3" s="389"/>
      <c r="DLO3" s="389"/>
      <c r="DLP3" s="389"/>
      <c r="DLQ3" s="389"/>
      <c r="DLR3" s="389"/>
      <c r="DLS3" s="389"/>
      <c r="DLT3" s="389"/>
      <c r="DLU3" s="389"/>
      <c r="DLV3" s="389"/>
      <c r="DLW3" s="389"/>
      <c r="DLX3" s="389"/>
      <c r="DLY3" s="389"/>
      <c r="DLZ3" s="389"/>
      <c r="DMA3" s="389"/>
      <c r="DMB3" s="389"/>
      <c r="DMC3" s="389"/>
      <c r="DMD3" s="389"/>
      <c r="DME3" s="389"/>
      <c r="DMF3" s="389"/>
      <c r="DMG3" s="389"/>
      <c r="DMH3" s="389"/>
      <c r="DMI3" s="389"/>
      <c r="DMJ3" s="389"/>
      <c r="DMK3" s="389"/>
      <c r="DML3" s="389"/>
      <c r="DMM3" s="389"/>
      <c r="DMN3" s="389"/>
      <c r="DMO3" s="389"/>
      <c r="DMP3" s="389"/>
      <c r="DMQ3" s="389"/>
      <c r="DMR3" s="389"/>
      <c r="DMS3" s="389"/>
      <c r="DMT3" s="389"/>
      <c r="DMU3" s="389"/>
      <c r="DMV3" s="389"/>
      <c r="DMW3" s="389"/>
      <c r="DMX3" s="389"/>
      <c r="DMY3" s="389"/>
      <c r="DMZ3" s="389"/>
      <c r="DNA3" s="389"/>
      <c r="DNB3" s="389"/>
      <c r="DNC3" s="389"/>
      <c r="DND3" s="389"/>
      <c r="DNE3" s="389"/>
      <c r="DNF3" s="389"/>
      <c r="DNG3" s="389"/>
      <c r="DNH3" s="389"/>
      <c r="DNI3" s="389"/>
      <c r="DNJ3" s="389"/>
      <c r="DNK3" s="389"/>
      <c r="DNL3" s="389"/>
      <c r="DNM3" s="389"/>
      <c r="DNN3" s="389"/>
      <c r="DNO3" s="389"/>
      <c r="DNP3" s="389"/>
      <c r="DNQ3" s="389"/>
      <c r="DNR3" s="389"/>
      <c r="DNS3" s="389"/>
      <c r="DNT3" s="389"/>
      <c r="DNU3" s="389"/>
      <c r="DNV3" s="389"/>
      <c r="DNW3" s="389"/>
      <c r="DNX3" s="389"/>
      <c r="DNY3" s="389"/>
      <c r="DNZ3" s="389"/>
      <c r="DOA3" s="389"/>
      <c r="DOB3" s="389"/>
      <c r="DOC3" s="389"/>
      <c r="DOD3" s="389"/>
      <c r="DOE3" s="389"/>
      <c r="DOF3" s="389"/>
      <c r="DOG3" s="389"/>
      <c r="DOH3" s="389"/>
      <c r="DOI3" s="389"/>
      <c r="DOJ3" s="389"/>
      <c r="DOK3" s="389"/>
      <c r="DOL3" s="389"/>
      <c r="DOM3" s="389"/>
      <c r="DON3" s="389"/>
      <c r="DOO3" s="389"/>
      <c r="DOP3" s="389"/>
      <c r="DOQ3" s="389"/>
      <c r="DOR3" s="389"/>
      <c r="DOS3" s="389"/>
      <c r="DOT3" s="389"/>
      <c r="DOU3" s="389"/>
      <c r="DOV3" s="389"/>
      <c r="DOW3" s="389"/>
      <c r="DOX3" s="389"/>
      <c r="DOY3" s="389"/>
      <c r="DOZ3" s="389"/>
      <c r="DPA3" s="389"/>
      <c r="DPB3" s="389"/>
      <c r="DPC3" s="389"/>
      <c r="DPD3" s="389"/>
      <c r="DPE3" s="389"/>
      <c r="DPF3" s="389"/>
      <c r="DPG3" s="389"/>
      <c r="DPH3" s="389"/>
      <c r="DPI3" s="389"/>
      <c r="DPJ3" s="389"/>
      <c r="DPK3" s="389"/>
      <c r="DPL3" s="389"/>
      <c r="DPM3" s="389"/>
      <c r="DPN3" s="389"/>
      <c r="DPO3" s="389"/>
      <c r="DPP3" s="389"/>
      <c r="DPQ3" s="389"/>
      <c r="DPR3" s="389"/>
      <c r="DPS3" s="389"/>
      <c r="DPT3" s="389"/>
      <c r="DPU3" s="389"/>
      <c r="DPV3" s="389"/>
      <c r="DPW3" s="389"/>
      <c r="DPX3" s="389"/>
      <c r="DPY3" s="389"/>
      <c r="DPZ3" s="389"/>
      <c r="DQA3" s="389"/>
      <c r="DQB3" s="389"/>
      <c r="DQC3" s="389"/>
      <c r="DQD3" s="389"/>
      <c r="DQE3" s="389"/>
      <c r="DQF3" s="389"/>
      <c r="DQG3" s="389"/>
      <c r="DQH3" s="389"/>
      <c r="DQI3" s="389"/>
      <c r="DQJ3" s="389"/>
      <c r="DQK3" s="389"/>
      <c r="DQL3" s="389"/>
      <c r="DQM3" s="389"/>
      <c r="DQN3" s="389"/>
      <c r="DQO3" s="389"/>
      <c r="DQP3" s="389"/>
      <c r="DQQ3" s="389"/>
      <c r="DQR3" s="389"/>
      <c r="DQS3" s="389"/>
      <c r="DQT3" s="389"/>
      <c r="DQU3" s="389"/>
      <c r="DQV3" s="389"/>
      <c r="DQW3" s="389"/>
      <c r="DQX3" s="389"/>
      <c r="DQY3" s="389"/>
      <c r="DQZ3" s="389"/>
      <c r="DRA3" s="389"/>
      <c r="DRB3" s="389"/>
      <c r="DRC3" s="389"/>
      <c r="DRD3" s="389"/>
      <c r="DRE3" s="389"/>
      <c r="DRF3" s="389"/>
      <c r="DRG3" s="389"/>
      <c r="DRH3" s="389"/>
      <c r="DRI3" s="389"/>
      <c r="DRJ3" s="389"/>
      <c r="DRK3" s="389"/>
      <c r="DRL3" s="389"/>
      <c r="DRM3" s="389"/>
      <c r="DRN3" s="389"/>
      <c r="DRO3" s="389"/>
      <c r="DRP3" s="389"/>
      <c r="DRQ3" s="389"/>
      <c r="DRR3" s="389"/>
      <c r="DRS3" s="389"/>
      <c r="DRT3" s="389"/>
      <c r="DRU3" s="389"/>
      <c r="DRV3" s="389"/>
      <c r="DRW3" s="389"/>
      <c r="DRX3" s="389"/>
      <c r="DRY3" s="389"/>
      <c r="DRZ3" s="389"/>
      <c r="DSA3" s="389"/>
      <c r="DSB3" s="389"/>
      <c r="DSC3" s="389"/>
      <c r="DSD3" s="389"/>
      <c r="DSE3" s="389"/>
      <c r="DSF3" s="389"/>
      <c r="DSG3" s="389"/>
      <c r="DSH3" s="389"/>
      <c r="DSI3" s="389"/>
      <c r="DSJ3" s="389"/>
      <c r="DSK3" s="389"/>
      <c r="DSL3" s="389"/>
      <c r="DSM3" s="389"/>
      <c r="DSN3" s="389"/>
      <c r="DSO3" s="389"/>
      <c r="DSP3" s="389"/>
      <c r="DSQ3" s="389"/>
      <c r="DSR3" s="389"/>
      <c r="DSS3" s="389"/>
      <c r="DST3" s="389"/>
      <c r="DSU3" s="389"/>
      <c r="DSV3" s="389"/>
      <c r="DSW3" s="389"/>
      <c r="DSX3" s="389"/>
      <c r="DSY3" s="389"/>
      <c r="DSZ3" s="389"/>
      <c r="DTA3" s="389"/>
      <c r="DTB3" s="389"/>
      <c r="DTC3" s="389"/>
      <c r="DTD3" s="389"/>
      <c r="DTE3" s="389"/>
      <c r="DTF3" s="389"/>
      <c r="DTG3" s="389"/>
      <c r="DTH3" s="389"/>
      <c r="DTI3" s="389"/>
      <c r="DTJ3" s="389"/>
      <c r="DTK3" s="389"/>
      <c r="DTL3" s="389"/>
      <c r="DTM3" s="389"/>
      <c r="DTN3" s="389"/>
      <c r="DTO3" s="389"/>
      <c r="DTP3" s="389"/>
      <c r="DTQ3" s="389"/>
      <c r="DTR3" s="389"/>
      <c r="DTS3" s="389"/>
      <c r="DTT3" s="389"/>
      <c r="DTU3" s="389"/>
      <c r="DTV3" s="389"/>
      <c r="DTW3" s="389"/>
      <c r="DTX3" s="389"/>
      <c r="DTY3" s="389"/>
      <c r="DTZ3" s="389"/>
      <c r="DUA3" s="389"/>
      <c r="DUB3" s="389"/>
      <c r="DUC3" s="389"/>
      <c r="DUD3" s="389"/>
      <c r="DUE3" s="389"/>
      <c r="DUF3" s="389"/>
      <c r="DUG3" s="389"/>
      <c r="DUH3" s="389"/>
      <c r="DUI3" s="389"/>
      <c r="DUJ3" s="389"/>
      <c r="DUK3" s="389"/>
      <c r="DUL3" s="389"/>
      <c r="DUM3" s="389"/>
      <c r="DUN3" s="389"/>
      <c r="DUO3" s="389"/>
      <c r="DUP3" s="389"/>
      <c r="DUQ3" s="389"/>
      <c r="DUR3" s="389"/>
      <c r="DUS3" s="389"/>
      <c r="DUT3" s="389"/>
      <c r="DUU3" s="389"/>
      <c r="DUV3" s="389"/>
      <c r="DUW3" s="389"/>
      <c r="DUX3" s="389"/>
      <c r="DUY3" s="389"/>
      <c r="DUZ3" s="389"/>
      <c r="DVA3" s="389"/>
      <c r="DVB3" s="389"/>
      <c r="DVC3" s="389"/>
      <c r="DVD3" s="389"/>
      <c r="DVE3" s="389"/>
      <c r="DVF3" s="389"/>
      <c r="DVG3" s="389"/>
      <c r="DVH3" s="389"/>
      <c r="DVI3" s="389"/>
      <c r="DVJ3" s="389"/>
      <c r="DVK3" s="389"/>
      <c r="DVL3" s="389"/>
      <c r="DVM3" s="389"/>
      <c r="DVN3" s="389"/>
      <c r="DVO3" s="389"/>
      <c r="DVP3" s="389"/>
      <c r="DVQ3" s="389"/>
      <c r="DVR3" s="389"/>
      <c r="DVS3" s="389"/>
      <c r="DVT3" s="389"/>
      <c r="DVU3" s="389"/>
      <c r="DVV3" s="389"/>
      <c r="DVW3" s="389"/>
      <c r="DVX3" s="389"/>
      <c r="DVY3" s="389"/>
      <c r="DVZ3" s="389"/>
      <c r="DWA3" s="389"/>
      <c r="DWB3" s="389"/>
      <c r="DWC3" s="389"/>
      <c r="DWD3" s="389"/>
      <c r="DWE3" s="389"/>
      <c r="DWF3" s="389"/>
      <c r="DWG3" s="389"/>
      <c r="DWH3" s="389"/>
      <c r="DWI3" s="389"/>
      <c r="DWJ3" s="389"/>
      <c r="DWK3" s="389"/>
      <c r="DWL3" s="389"/>
      <c r="DWM3" s="389"/>
      <c r="DWN3" s="389"/>
      <c r="DWO3" s="389"/>
      <c r="DWP3" s="389"/>
      <c r="DWQ3" s="389"/>
      <c r="DWR3" s="389"/>
      <c r="DWS3" s="389"/>
      <c r="DWT3" s="389"/>
      <c r="DWU3" s="389"/>
      <c r="DWV3" s="389"/>
      <c r="DWW3" s="389"/>
      <c r="DWX3" s="389"/>
      <c r="DWY3" s="389"/>
      <c r="DWZ3" s="389"/>
      <c r="DXA3" s="389"/>
      <c r="DXB3" s="389"/>
      <c r="DXC3" s="389"/>
      <c r="DXD3" s="389"/>
      <c r="DXE3" s="389"/>
      <c r="DXF3" s="389"/>
      <c r="DXG3" s="389"/>
      <c r="DXH3" s="389"/>
      <c r="DXI3" s="389"/>
      <c r="DXJ3" s="389"/>
      <c r="DXK3" s="389"/>
      <c r="DXL3" s="389"/>
      <c r="DXM3" s="389"/>
      <c r="DXN3" s="389"/>
      <c r="DXO3" s="389"/>
      <c r="DXP3" s="389"/>
      <c r="DXQ3" s="389"/>
      <c r="DXR3" s="389"/>
      <c r="DXS3" s="389"/>
      <c r="DXT3" s="389"/>
      <c r="DXU3" s="389"/>
      <c r="DXV3" s="389"/>
      <c r="DXW3" s="389"/>
      <c r="DXX3" s="389"/>
      <c r="DXY3" s="389"/>
      <c r="DXZ3" s="389"/>
      <c r="DYA3" s="389"/>
      <c r="DYB3" s="389"/>
      <c r="DYC3" s="389"/>
      <c r="DYD3" s="389"/>
      <c r="DYE3" s="389"/>
      <c r="DYF3" s="389"/>
      <c r="DYG3" s="389"/>
      <c r="DYH3" s="389"/>
      <c r="DYI3" s="389"/>
      <c r="DYJ3" s="389"/>
      <c r="DYK3" s="389"/>
      <c r="DYL3" s="389"/>
      <c r="DYM3" s="389"/>
      <c r="DYN3" s="389"/>
      <c r="DYO3" s="389"/>
      <c r="DYP3" s="389"/>
      <c r="DYQ3" s="389"/>
      <c r="DYR3" s="389"/>
      <c r="DYS3" s="389"/>
      <c r="DYT3" s="389"/>
      <c r="DYU3" s="389"/>
      <c r="DYV3" s="389"/>
      <c r="DYW3" s="389"/>
      <c r="DYX3" s="389"/>
      <c r="DYY3" s="389"/>
      <c r="DYZ3" s="389"/>
      <c r="DZA3" s="389"/>
      <c r="DZB3" s="389"/>
      <c r="DZC3" s="389"/>
      <c r="DZD3" s="389"/>
      <c r="DZE3" s="389"/>
      <c r="DZF3" s="389"/>
      <c r="DZG3" s="389"/>
      <c r="DZH3" s="389"/>
      <c r="DZI3" s="389"/>
      <c r="DZJ3" s="389"/>
      <c r="DZK3" s="389"/>
      <c r="DZL3" s="389"/>
      <c r="DZM3" s="389"/>
      <c r="DZN3" s="389"/>
      <c r="DZO3" s="389"/>
      <c r="DZP3" s="389"/>
      <c r="DZQ3" s="389"/>
      <c r="DZR3" s="389"/>
      <c r="DZS3" s="389"/>
      <c r="DZT3" s="389"/>
      <c r="DZU3" s="389"/>
      <c r="DZV3" s="389"/>
      <c r="DZW3" s="389"/>
      <c r="DZX3" s="389"/>
      <c r="DZY3" s="389"/>
      <c r="DZZ3" s="389"/>
      <c r="EAA3" s="389"/>
      <c r="EAB3" s="389"/>
      <c r="EAC3" s="389"/>
      <c r="EAD3" s="389"/>
      <c r="EAE3" s="389"/>
      <c r="EAF3" s="389"/>
      <c r="EAG3" s="389"/>
      <c r="EAH3" s="389"/>
      <c r="EAI3" s="389"/>
      <c r="EAJ3" s="389"/>
      <c r="EAK3" s="389"/>
      <c r="EAL3" s="389"/>
      <c r="EAM3" s="389"/>
      <c r="EAN3" s="389"/>
      <c r="EAO3" s="389"/>
      <c r="EAP3" s="389"/>
      <c r="EAQ3" s="389"/>
      <c r="EAR3" s="389"/>
      <c r="EAS3" s="389"/>
      <c r="EAT3" s="389"/>
      <c r="EAU3" s="389"/>
      <c r="EAV3" s="389"/>
      <c r="EAW3" s="389"/>
      <c r="EAX3" s="389"/>
      <c r="EAY3" s="389"/>
      <c r="EAZ3" s="389"/>
      <c r="EBA3" s="389"/>
      <c r="EBB3" s="389"/>
      <c r="EBC3" s="389"/>
      <c r="EBD3" s="389"/>
      <c r="EBE3" s="389"/>
      <c r="EBF3" s="389"/>
      <c r="EBG3" s="389"/>
      <c r="EBH3" s="389"/>
      <c r="EBI3" s="389"/>
      <c r="EBJ3" s="389"/>
      <c r="EBK3" s="389"/>
      <c r="EBL3" s="389"/>
      <c r="EBM3" s="389"/>
      <c r="EBN3" s="389"/>
      <c r="EBO3" s="389"/>
      <c r="EBP3" s="389"/>
      <c r="EBQ3" s="389"/>
      <c r="EBR3" s="389"/>
      <c r="EBS3" s="389"/>
      <c r="EBT3" s="389"/>
      <c r="EBU3" s="389"/>
      <c r="EBV3" s="389"/>
      <c r="EBW3" s="389"/>
      <c r="EBX3" s="389"/>
      <c r="EBY3" s="389"/>
      <c r="EBZ3" s="389"/>
      <c r="ECA3" s="389"/>
      <c r="ECB3" s="389"/>
      <c r="ECC3" s="389"/>
      <c r="ECD3" s="389"/>
      <c r="ECE3" s="389"/>
      <c r="ECF3" s="389"/>
      <c r="ECG3" s="389"/>
      <c r="ECH3" s="389"/>
      <c r="ECI3" s="389"/>
      <c r="ECJ3" s="389"/>
      <c r="ECK3" s="389"/>
      <c r="ECL3" s="389"/>
      <c r="ECM3" s="389"/>
      <c r="ECN3" s="389"/>
      <c r="ECO3" s="389"/>
      <c r="ECP3" s="389"/>
      <c r="ECQ3" s="389"/>
      <c r="ECR3" s="389"/>
      <c r="ECS3" s="389"/>
      <c r="ECT3" s="389"/>
      <c r="ECU3" s="389"/>
      <c r="ECV3" s="389"/>
      <c r="ECW3" s="389"/>
      <c r="ECX3" s="389"/>
      <c r="ECY3" s="389"/>
      <c r="ECZ3" s="389"/>
      <c r="EDA3" s="389"/>
      <c r="EDB3" s="389"/>
      <c r="EDC3" s="389"/>
      <c r="EDD3" s="389"/>
      <c r="EDE3" s="389"/>
      <c r="EDF3" s="389"/>
      <c r="EDG3" s="389"/>
      <c r="EDH3" s="389"/>
      <c r="EDI3" s="389"/>
      <c r="EDJ3" s="389"/>
      <c r="EDK3" s="389"/>
      <c r="EDL3" s="389"/>
      <c r="EDM3" s="389"/>
      <c r="EDN3" s="389"/>
      <c r="EDO3" s="389"/>
      <c r="EDP3" s="389"/>
      <c r="EDQ3" s="389"/>
      <c r="EDR3" s="389"/>
      <c r="EDS3" s="389"/>
      <c r="EDT3" s="389"/>
      <c r="EDU3" s="389"/>
      <c r="EDV3" s="389"/>
      <c r="EDW3" s="389"/>
      <c r="EDX3" s="389"/>
      <c r="EDY3" s="389"/>
      <c r="EDZ3" s="389"/>
      <c r="EEA3" s="389"/>
      <c r="EEB3" s="389"/>
      <c r="EEC3" s="389"/>
      <c r="EED3" s="389"/>
      <c r="EEE3" s="389"/>
      <c r="EEF3" s="389"/>
      <c r="EEG3" s="389"/>
      <c r="EEH3" s="389"/>
      <c r="EEI3" s="389"/>
      <c r="EEJ3" s="389"/>
      <c r="EEK3" s="389"/>
      <c r="EEL3" s="389"/>
      <c r="EEM3" s="389"/>
      <c r="EEN3" s="389"/>
      <c r="EEO3" s="389"/>
      <c r="EEP3" s="389"/>
      <c r="EEQ3" s="389"/>
      <c r="EER3" s="389"/>
      <c r="EES3" s="389"/>
      <c r="EET3" s="389"/>
      <c r="EEU3" s="389"/>
      <c r="EEV3" s="389"/>
      <c r="EEW3" s="389"/>
      <c r="EEX3" s="389"/>
      <c r="EEY3" s="389"/>
      <c r="EEZ3" s="389"/>
      <c r="EFA3" s="389"/>
      <c r="EFB3" s="389"/>
      <c r="EFC3" s="389"/>
      <c r="EFD3" s="389"/>
      <c r="EFE3" s="389"/>
      <c r="EFF3" s="389"/>
      <c r="EFG3" s="389"/>
      <c r="EFH3" s="389"/>
      <c r="EFI3" s="389"/>
      <c r="EFJ3" s="389"/>
      <c r="EFK3" s="389"/>
      <c r="EFL3" s="389"/>
      <c r="EFM3" s="389"/>
      <c r="EFN3" s="389"/>
      <c r="EFO3" s="389"/>
      <c r="EFP3" s="389"/>
      <c r="EFQ3" s="389"/>
      <c r="EFR3" s="389"/>
      <c r="EFS3" s="389"/>
      <c r="EFT3" s="389"/>
      <c r="EFU3" s="389"/>
      <c r="EFV3" s="389"/>
      <c r="EFW3" s="389"/>
      <c r="EFX3" s="389"/>
      <c r="EFY3" s="389"/>
      <c r="EFZ3" s="389"/>
      <c r="EGA3" s="389"/>
      <c r="EGB3" s="389"/>
      <c r="EGC3" s="389"/>
      <c r="EGD3" s="389"/>
      <c r="EGE3" s="389"/>
      <c r="EGF3" s="389"/>
      <c r="EGG3" s="389"/>
      <c r="EGH3" s="389"/>
      <c r="EGI3" s="389"/>
      <c r="EGJ3" s="389"/>
      <c r="EGK3" s="389"/>
      <c r="EGL3" s="389"/>
      <c r="EGM3" s="389"/>
      <c r="EGN3" s="389"/>
      <c r="EGO3" s="389"/>
      <c r="EGP3" s="389"/>
      <c r="EGQ3" s="389"/>
      <c r="EGR3" s="389"/>
      <c r="EGS3" s="389"/>
      <c r="EGT3" s="389"/>
      <c r="EGU3" s="389"/>
      <c r="EGV3" s="389"/>
      <c r="EGW3" s="389"/>
      <c r="EGX3" s="389"/>
      <c r="EGY3" s="389"/>
      <c r="EGZ3" s="389"/>
      <c r="EHA3" s="389"/>
      <c r="EHB3" s="389"/>
      <c r="EHC3" s="389"/>
      <c r="EHD3" s="389"/>
      <c r="EHE3" s="389"/>
      <c r="EHF3" s="389"/>
      <c r="EHG3" s="389"/>
      <c r="EHH3" s="389"/>
      <c r="EHI3" s="389"/>
      <c r="EHJ3" s="389"/>
      <c r="EHK3" s="389"/>
      <c r="EHL3" s="389"/>
      <c r="EHM3" s="389"/>
      <c r="EHN3" s="389"/>
      <c r="EHO3" s="389"/>
      <c r="EHP3" s="389"/>
      <c r="EHQ3" s="389"/>
      <c r="EHR3" s="389"/>
      <c r="EHS3" s="389"/>
      <c r="EHT3" s="389"/>
      <c r="EHU3" s="389"/>
      <c r="EHV3" s="389"/>
      <c r="EHW3" s="389"/>
      <c r="EHX3" s="389"/>
      <c r="EHY3" s="389"/>
      <c r="EHZ3" s="389"/>
      <c r="EIA3" s="389"/>
      <c r="EIB3" s="389"/>
      <c r="EIC3" s="389"/>
      <c r="EID3" s="389"/>
      <c r="EIE3" s="389"/>
      <c r="EIF3" s="389"/>
      <c r="EIG3" s="389"/>
      <c r="EIH3" s="389"/>
      <c r="EII3" s="389"/>
      <c r="EIJ3" s="389"/>
      <c r="EIK3" s="389"/>
      <c r="EIL3" s="389"/>
      <c r="EIM3" s="389"/>
      <c r="EIN3" s="389"/>
      <c r="EIO3" s="389"/>
      <c r="EIP3" s="389"/>
      <c r="EIQ3" s="389"/>
      <c r="EIR3" s="389"/>
      <c r="EIS3" s="389"/>
      <c r="EIT3" s="389"/>
      <c r="EIU3" s="389"/>
      <c r="EIV3" s="389"/>
      <c r="EIW3" s="389"/>
      <c r="EIX3" s="389"/>
      <c r="EIY3" s="389"/>
      <c r="EIZ3" s="389"/>
      <c r="EJA3" s="389"/>
      <c r="EJB3" s="389"/>
      <c r="EJC3" s="389"/>
      <c r="EJD3" s="389"/>
      <c r="EJE3" s="389"/>
      <c r="EJF3" s="389"/>
      <c r="EJG3" s="389"/>
      <c r="EJH3" s="389"/>
      <c r="EJI3" s="389"/>
      <c r="EJJ3" s="389"/>
      <c r="EJK3" s="389"/>
      <c r="EJL3" s="389"/>
      <c r="EJM3" s="389"/>
      <c r="EJN3" s="389"/>
      <c r="EJO3" s="389"/>
      <c r="EJP3" s="389"/>
      <c r="EJQ3" s="389"/>
      <c r="EJR3" s="389"/>
      <c r="EJS3" s="389"/>
      <c r="EJT3" s="389"/>
      <c r="EJU3" s="389"/>
      <c r="EJV3" s="389"/>
      <c r="EJW3" s="389"/>
      <c r="EJX3" s="389"/>
      <c r="EJY3" s="389"/>
      <c r="EJZ3" s="389"/>
      <c r="EKA3" s="389"/>
      <c r="EKB3" s="389"/>
      <c r="EKC3" s="389"/>
      <c r="EKD3" s="389"/>
      <c r="EKE3" s="389"/>
      <c r="EKF3" s="389"/>
      <c r="EKG3" s="389"/>
      <c r="EKH3" s="389"/>
      <c r="EKI3" s="389"/>
      <c r="EKJ3" s="389"/>
      <c r="EKK3" s="389"/>
      <c r="EKL3" s="389"/>
      <c r="EKM3" s="389"/>
      <c r="EKN3" s="389"/>
      <c r="EKO3" s="389"/>
      <c r="EKP3" s="389"/>
      <c r="EKQ3" s="389"/>
      <c r="EKR3" s="389"/>
      <c r="EKS3" s="389"/>
      <c r="EKT3" s="389"/>
      <c r="EKU3" s="389"/>
      <c r="EKV3" s="389"/>
      <c r="EKW3" s="389"/>
      <c r="EKX3" s="389"/>
      <c r="EKY3" s="389"/>
      <c r="EKZ3" s="389"/>
      <c r="ELA3" s="389"/>
      <c r="ELB3" s="389"/>
      <c r="ELC3" s="389"/>
      <c r="ELD3" s="389"/>
      <c r="ELE3" s="389"/>
      <c r="ELF3" s="389"/>
      <c r="ELG3" s="389"/>
      <c r="ELH3" s="389"/>
      <c r="ELI3" s="389"/>
      <c r="ELJ3" s="389"/>
      <c r="ELK3" s="389"/>
      <c r="ELL3" s="389"/>
      <c r="ELM3" s="389"/>
      <c r="ELN3" s="389"/>
      <c r="ELO3" s="389"/>
      <c r="ELP3" s="389"/>
      <c r="ELQ3" s="389"/>
      <c r="ELR3" s="389"/>
      <c r="ELS3" s="389"/>
      <c r="ELT3" s="389"/>
      <c r="ELU3" s="389"/>
      <c r="ELV3" s="389"/>
      <c r="ELW3" s="389"/>
      <c r="ELX3" s="389"/>
      <c r="ELY3" s="389"/>
      <c r="ELZ3" s="389"/>
      <c r="EMA3" s="389"/>
      <c r="EMB3" s="389"/>
      <c r="EMC3" s="389"/>
      <c r="EMD3" s="389"/>
      <c r="EME3" s="389"/>
      <c r="EMF3" s="389"/>
      <c r="EMG3" s="389"/>
      <c r="EMH3" s="389"/>
      <c r="EMI3" s="389"/>
      <c r="EMJ3" s="389"/>
      <c r="EMK3" s="389"/>
      <c r="EML3" s="389"/>
      <c r="EMM3" s="389"/>
      <c r="EMN3" s="389"/>
      <c r="EMO3" s="389"/>
      <c r="EMP3" s="389"/>
      <c r="EMQ3" s="389"/>
      <c r="EMR3" s="389"/>
      <c r="EMS3" s="389"/>
      <c r="EMT3" s="389"/>
      <c r="EMU3" s="389"/>
      <c r="EMV3" s="389"/>
      <c r="EMW3" s="389"/>
      <c r="EMX3" s="389"/>
      <c r="EMY3" s="389"/>
      <c r="EMZ3" s="389"/>
      <c r="ENA3" s="389"/>
      <c r="ENB3" s="389"/>
      <c r="ENC3" s="389"/>
      <c r="END3" s="389"/>
      <c r="ENE3" s="389"/>
      <c r="ENF3" s="389"/>
      <c r="ENG3" s="389"/>
      <c r="ENH3" s="389"/>
      <c r="ENI3" s="389"/>
      <c r="ENJ3" s="389"/>
      <c r="ENK3" s="389"/>
      <c r="ENL3" s="389"/>
      <c r="ENM3" s="389"/>
      <c r="ENN3" s="389"/>
      <c r="ENO3" s="389"/>
      <c r="ENP3" s="389"/>
      <c r="ENQ3" s="389"/>
      <c r="ENR3" s="389"/>
      <c r="ENS3" s="389"/>
      <c r="ENT3" s="389"/>
      <c r="ENU3" s="389"/>
      <c r="ENV3" s="389"/>
      <c r="ENW3" s="389"/>
      <c r="ENX3" s="389"/>
      <c r="ENY3" s="389"/>
      <c r="ENZ3" s="389"/>
      <c r="EOA3" s="389"/>
      <c r="EOB3" s="389"/>
      <c r="EOC3" s="389"/>
      <c r="EOD3" s="389"/>
      <c r="EOE3" s="389"/>
      <c r="EOF3" s="389"/>
      <c r="EOG3" s="389"/>
      <c r="EOH3" s="389"/>
      <c r="EOI3" s="389"/>
      <c r="EOJ3" s="389"/>
      <c r="EOK3" s="389"/>
      <c r="EOL3" s="389"/>
      <c r="EOM3" s="389"/>
      <c r="EON3" s="389"/>
      <c r="EOO3" s="389"/>
      <c r="EOP3" s="389"/>
      <c r="EOQ3" s="389"/>
      <c r="EOR3" s="389"/>
      <c r="EOS3" s="389"/>
      <c r="EOT3" s="389"/>
      <c r="EOU3" s="389"/>
      <c r="EOV3" s="389"/>
      <c r="EOW3" s="389"/>
      <c r="EOX3" s="389"/>
      <c r="EOY3" s="389"/>
      <c r="EOZ3" s="389"/>
      <c r="EPA3" s="389"/>
      <c r="EPB3" s="389"/>
      <c r="EPC3" s="389"/>
      <c r="EPD3" s="389"/>
      <c r="EPE3" s="389"/>
      <c r="EPF3" s="389"/>
      <c r="EPG3" s="389"/>
      <c r="EPH3" s="389"/>
      <c r="EPI3" s="389"/>
      <c r="EPJ3" s="389"/>
      <c r="EPK3" s="389"/>
      <c r="EPL3" s="389"/>
      <c r="EPM3" s="389"/>
      <c r="EPN3" s="389"/>
      <c r="EPO3" s="389"/>
      <c r="EPP3" s="389"/>
      <c r="EPQ3" s="389"/>
      <c r="EPR3" s="389"/>
      <c r="EPS3" s="389"/>
      <c r="EPT3" s="389"/>
      <c r="EPU3" s="389"/>
      <c r="EPV3" s="389"/>
      <c r="EPW3" s="389"/>
      <c r="EPX3" s="389"/>
      <c r="EPY3" s="389"/>
      <c r="EPZ3" s="389"/>
      <c r="EQA3" s="389"/>
      <c r="EQB3" s="389"/>
      <c r="EQC3" s="389"/>
      <c r="EQD3" s="389"/>
      <c r="EQE3" s="389"/>
      <c r="EQF3" s="389"/>
      <c r="EQG3" s="389"/>
      <c r="EQH3" s="389"/>
      <c r="EQI3" s="389"/>
      <c r="EQJ3" s="389"/>
      <c r="EQK3" s="389"/>
      <c r="EQL3" s="389"/>
      <c r="EQM3" s="389"/>
      <c r="EQN3" s="389"/>
      <c r="EQO3" s="389"/>
      <c r="EQP3" s="389"/>
      <c r="EQQ3" s="389"/>
      <c r="EQR3" s="389"/>
      <c r="EQS3" s="389"/>
      <c r="EQT3" s="389"/>
      <c r="EQU3" s="389"/>
      <c r="EQV3" s="389"/>
      <c r="EQW3" s="389"/>
      <c r="EQX3" s="389"/>
      <c r="EQY3" s="389"/>
      <c r="EQZ3" s="389"/>
      <c r="ERA3" s="389"/>
      <c r="ERB3" s="389"/>
      <c r="ERC3" s="389"/>
      <c r="ERD3" s="389"/>
      <c r="ERE3" s="389"/>
      <c r="ERF3" s="389"/>
      <c r="ERG3" s="389"/>
      <c r="ERH3" s="389"/>
      <c r="ERI3" s="389"/>
      <c r="ERJ3" s="389"/>
      <c r="ERK3" s="389"/>
      <c r="ERL3" s="389"/>
      <c r="ERM3" s="389"/>
      <c r="ERN3" s="389"/>
      <c r="ERO3" s="389"/>
      <c r="ERP3" s="389"/>
      <c r="ERQ3" s="389"/>
      <c r="ERR3" s="389"/>
      <c r="ERS3" s="389"/>
      <c r="ERT3" s="389"/>
      <c r="ERU3" s="389"/>
      <c r="ERV3" s="389"/>
      <c r="ERW3" s="389"/>
      <c r="ERX3" s="389"/>
      <c r="ERY3" s="389"/>
      <c r="ERZ3" s="389"/>
      <c r="ESA3" s="389"/>
      <c r="ESB3" s="389"/>
      <c r="ESC3" s="389"/>
      <c r="ESD3" s="389"/>
      <c r="ESE3" s="389"/>
      <c r="ESF3" s="389"/>
      <c r="ESG3" s="389"/>
      <c r="ESH3" s="389"/>
      <c r="ESI3" s="389"/>
      <c r="ESJ3" s="389"/>
      <c r="ESK3" s="389"/>
      <c r="ESL3" s="389"/>
      <c r="ESM3" s="389"/>
      <c r="ESN3" s="389"/>
      <c r="ESO3" s="389"/>
      <c r="ESP3" s="389"/>
      <c r="ESQ3" s="389"/>
      <c r="ESR3" s="389"/>
      <c r="ESS3" s="389"/>
      <c r="EST3" s="389"/>
      <c r="ESU3" s="389"/>
      <c r="ESV3" s="389"/>
      <c r="ESW3" s="389"/>
      <c r="ESX3" s="389"/>
      <c r="ESY3" s="389"/>
      <c r="ESZ3" s="389"/>
      <c r="ETA3" s="389"/>
      <c r="ETB3" s="389"/>
      <c r="ETC3" s="389"/>
      <c r="ETD3" s="389"/>
      <c r="ETE3" s="389"/>
      <c r="ETF3" s="389"/>
      <c r="ETG3" s="389"/>
      <c r="ETH3" s="389"/>
      <c r="ETI3" s="389"/>
      <c r="ETJ3" s="389"/>
      <c r="ETK3" s="389"/>
      <c r="ETL3" s="389"/>
      <c r="ETM3" s="389"/>
      <c r="ETN3" s="389"/>
      <c r="ETO3" s="389"/>
      <c r="ETP3" s="389"/>
      <c r="ETQ3" s="389"/>
      <c r="ETR3" s="389"/>
      <c r="ETS3" s="389"/>
      <c r="ETT3" s="389"/>
      <c r="ETU3" s="389"/>
      <c r="ETV3" s="389"/>
      <c r="ETW3" s="389"/>
      <c r="ETX3" s="389"/>
      <c r="ETY3" s="389"/>
      <c r="ETZ3" s="389"/>
      <c r="EUA3" s="389"/>
      <c r="EUB3" s="389"/>
      <c r="EUC3" s="389"/>
      <c r="EUD3" s="389"/>
      <c r="EUE3" s="389"/>
      <c r="EUF3" s="389"/>
      <c r="EUG3" s="389"/>
      <c r="EUH3" s="389"/>
      <c r="EUI3" s="389"/>
      <c r="EUJ3" s="389"/>
      <c r="EUK3" s="389"/>
      <c r="EUL3" s="389"/>
      <c r="EUM3" s="389"/>
      <c r="EUN3" s="389"/>
      <c r="EUO3" s="389"/>
      <c r="EUP3" s="389"/>
      <c r="EUQ3" s="389"/>
      <c r="EUR3" s="389"/>
      <c r="EUS3" s="389"/>
      <c r="EUT3" s="389"/>
      <c r="EUU3" s="389"/>
      <c r="EUV3" s="389"/>
      <c r="EUW3" s="389"/>
      <c r="EUX3" s="389"/>
      <c r="EUY3" s="389"/>
      <c r="EUZ3" s="389"/>
      <c r="EVA3" s="389"/>
      <c r="EVB3" s="389"/>
      <c r="EVC3" s="389"/>
      <c r="EVD3" s="389"/>
      <c r="EVE3" s="389"/>
      <c r="EVF3" s="389"/>
      <c r="EVG3" s="389"/>
      <c r="EVH3" s="389"/>
      <c r="EVI3" s="389"/>
      <c r="EVJ3" s="389"/>
      <c r="EVK3" s="389"/>
      <c r="EVL3" s="389"/>
      <c r="EVM3" s="389"/>
      <c r="EVN3" s="389"/>
      <c r="EVO3" s="389"/>
      <c r="EVP3" s="389"/>
      <c r="EVQ3" s="389"/>
      <c r="EVR3" s="389"/>
      <c r="EVS3" s="389"/>
      <c r="EVT3" s="389"/>
      <c r="EVU3" s="389"/>
      <c r="EVV3" s="389"/>
      <c r="EVW3" s="389"/>
      <c r="EVX3" s="389"/>
      <c r="EVY3" s="389"/>
      <c r="EVZ3" s="389"/>
      <c r="EWA3" s="389"/>
      <c r="EWB3" s="389"/>
      <c r="EWC3" s="389"/>
      <c r="EWD3" s="389"/>
      <c r="EWE3" s="389"/>
      <c r="EWF3" s="389"/>
      <c r="EWG3" s="389"/>
      <c r="EWH3" s="389"/>
      <c r="EWI3" s="389"/>
      <c r="EWJ3" s="389"/>
      <c r="EWK3" s="389"/>
      <c r="EWL3" s="389"/>
      <c r="EWM3" s="389"/>
      <c r="EWN3" s="389"/>
      <c r="EWO3" s="389"/>
      <c r="EWP3" s="389"/>
      <c r="EWQ3" s="389"/>
      <c r="EWR3" s="389"/>
      <c r="EWS3" s="389"/>
      <c r="EWT3" s="389"/>
      <c r="EWU3" s="389"/>
      <c r="EWV3" s="389"/>
      <c r="EWW3" s="389"/>
      <c r="EWX3" s="389"/>
      <c r="EWY3" s="389"/>
      <c r="EWZ3" s="389"/>
      <c r="EXA3" s="389"/>
      <c r="EXB3" s="389"/>
      <c r="EXC3" s="389"/>
      <c r="EXD3" s="389"/>
      <c r="EXE3" s="389"/>
      <c r="EXF3" s="389"/>
      <c r="EXG3" s="389"/>
      <c r="EXH3" s="389"/>
      <c r="EXI3" s="389"/>
      <c r="EXJ3" s="389"/>
      <c r="EXK3" s="389"/>
      <c r="EXL3" s="389"/>
      <c r="EXM3" s="389"/>
      <c r="EXN3" s="389"/>
      <c r="EXO3" s="389"/>
      <c r="EXP3" s="389"/>
      <c r="EXQ3" s="389"/>
      <c r="EXR3" s="389"/>
      <c r="EXS3" s="389"/>
      <c r="EXT3" s="389"/>
      <c r="EXU3" s="389"/>
      <c r="EXV3" s="389"/>
      <c r="EXW3" s="389"/>
      <c r="EXX3" s="389"/>
      <c r="EXY3" s="389"/>
      <c r="EXZ3" s="389"/>
      <c r="EYA3" s="389"/>
      <c r="EYB3" s="389"/>
      <c r="EYC3" s="389"/>
      <c r="EYD3" s="389"/>
      <c r="EYE3" s="389"/>
      <c r="EYF3" s="389"/>
      <c r="EYG3" s="389"/>
      <c r="EYH3" s="389"/>
      <c r="EYI3" s="389"/>
      <c r="EYJ3" s="389"/>
      <c r="EYK3" s="389"/>
      <c r="EYL3" s="389"/>
      <c r="EYM3" s="389"/>
      <c r="EYN3" s="389"/>
      <c r="EYO3" s="389"/>
      <c r="EYP3" s="389"/>
      <c r="EYQ3" s="389"/>
      <c r="EYR3" s="389"/>
      <c r="EYS3" s="389"/>
      <c r="EYT3" s="389"/>
      <c r="EYU3" s="389"/>
      <c r="EYV3" s="389"/>
      <c r="EYW3" s="389"/>
      <c r="EYX3" s="389"/>
      <c r="EYY3" s="389"/>
      <c r="EYZ3" s="389"/>
      <c r="EZA3" s="389"/>
      <c r="EZB3" s="389"/>
      <c r="EZC3" s="389"/>
      <c r="EZD3" s="389"/>
      <c r="EZE3" s="389"/>
      <c r="EZF3" s="389"/>
      <c r="EZG3" s="389"/>
      <c r="EZH3" s="389"/>
      <c r="EZI3" s="389"/>
      <c r="EZJ3" s="389"/>
      <c r="EZK3" s="389"/>
      <c r="EZL3" s="389"/>
      <c r="EZM3" s="389"/>
      <c r="EZN3" s="389"/>
      <c r="EZO3" s="389"/>
      <c r="EZP3" s="389"/>
      <c r="EZQ3" s="389"/>
      <c r="EZR3" s="389"/>
      <c r="EZS3" s="389"/>
      <c r="EZT3" s="389"/>
      <c r="EZU3" s="389"/>
      <c r="EZV3" s="389"/>
      <c r="EZW3" s="389"/>
      <c r="EZX3" s="389"/>
      <c r="EZY3" s="389"/>
      <c r="EZZ3" s="389"/>
      <c r="FAA3" s="389"/>
      <c r="FAB3" s="389"/>
      <c r="FAC3" s="389"/>
      <c r="FAD3" s="389"/>
      <c r="FAE3" s="389"/>
      <c r="FAF3" s="389"/>
      <c r="FAG3" s="389"/>
      <c r="FAH3" s="389"/>
      <c r="FAI3" s="389"/>
      <c r="FAJ3" s="389"/>
      <c r="FAK3" s="389"/>
      <c r="FAL3" s="389"/>
      <c r="FAM3" s="389"/>
      <c r="FAN3" s="389"/>
      <c r="FAO3" s="389"/>
      <c r="FAP3" s="389"/>
      <c r="FAQ3" s="389"/>
      <c r="FAR3" s="389"/>
      <c r="FAS3" s="389"/>
      <c r="FAT3" s="389"/>
      <c r="FAU3" s="389"/>
      <c r="FAV3" s="389"/>
      <c r="FAW3" s="389"/>
      <c r="FAX3" s="389"/>
      <c r="FAY3" s="389"/>
      <c r="FAZ3" s="389"/>
      <c r="FBA3" s="389"/>
      <c r="FBB3" s="389"/>
      <c r="FBC3" s="389"/>
      <c r="FBD3" s="389"/>
      <c r="FBE3" s="389"/>
      <c r="FBF3" s="389"/>
      <c r="FBG3" s="389"/>
      <c r="FBH3" s="389"/>
      <c r="FBI3" s="389"/>
      <c r="FBJ3" s="389"/>
      <c r="FBK3" s="389"/>
      <c r="FBL3" s="389"/>
      <c r="FBM3" s="389"/>
      <c r="FBN3" s="389"/>
      <c r="FBO3" s="389"/>
      <c r="FBP3" s="389"/>
      <c r="FBQ3" s="389"/>
      <c r="FBR3" s="389"/>
      <c r="FBS3" s="389"/>
      <c r="FBT3" s="389"/>
      <c r="FBU3" s="389"/>
      <c r="FBV3" s="389"/>
      <c r="FBW3" s="389"/>
      <c r="FBX3" s="389"/>
      <c r="FBY3" s="389"/>
      <c r="FBZ3" s="389"/>
      <c r="FCA3" s="389"/>
      <c r="FCB3" s="389"/>
      <c r="FCC3" s="389"/>
      <c r="FCD3" s="389"/>
      <c r="FCE3" s="389"/>
      <c r="FCF3" s="389"/>
      <c r="FCG3" s="389"/>
      <c r="FCH3" s="389"/>
      <c r="FCI3" s="389"/>
      <c r="FCJ3" s="389"/>
      <c r="FCK3" s="389"/>
      <c r="FCL3" s="389"/>
      <c r="FCM3" s="389"/>
      <c r="FCN3" s="389"/>
      <c r="FCO3" s="389"/>
      <c r="FCP3" s="389"/>
      <c r="FCQ3" s="389"/>
      <c r="FCR3" s="389"/>
      <c r="FCS3" s="389"/>
      <c r="FCT3" s="389"/>
      <c r="FCU3" s="389"/>
      <c r="FCV3" s="389"/>
      <c r="FCW3" s="389"/>
      <c r="FCX3" s="389"/>
      <c r="FCY3" s="389"/>
      <c r="FCZ3" s="389"/>
      <c r="FDA3" s="389"/>
      <c r="FDB3" s="389"/>
      <c r="FDC3" s="389"/>
      <c r="FDD3" s="389"/>
      <c r="FDE3" s="389"/>
      <c r="FDF3" s="389"/>
      <c r="FDG3" s="389"/>
      <c r="FDH3" s="389"/>
      <c r="FDI3" s="389"/>
      <c r="FDJ3" s="389"/>
      <c r="FDK3" s="389"/>
      <c r="FDL3" s="389"/>
      <c r="FDM3" s="389"/>
      <c r="FDN3" s="389"/>
      <c r="FDO3" s="389"/>
      <c r="FDP3" s="389"/>
      <c r="FDQ3" s="389"/>
      <c r="FDR3" s="389"/>
      <c r="FDS3" s="389"/>
      <c r="FDT3" s="389"/>
      <c r="FDU3" s="389"/>
      <c r="FDV3" s="389"/>
      <c r="FDW3" s="389"/>
      <c r="FDX3" s="389"/>
      <c r="FDY3" s="389"/>
      <c r="FDZ3" s="389"/>
      <c r="FEA3" s="389"/>
      <c r="FEB3" s="389"/>
      <c r="FEC3" s="389"/>
      <c r="FED3" s="389"/>
      <c r="FEE3" s="389"/>
      <c r="FEF3" s="389"/>
      <c r="FEG3" s="389"/>
      <c r="FEH3" s="389"/>
      <c r="FEI3" s="389"/>
      <c r="FEJ3" s="389"/>
      <c r="FEK3" s="389"/>
      <c r="FEL3" s="389"/>
      <c r="FEM3" s="389"/>
      <c r="FEN3" s="389"/>
      <c r="FEO3" s="389"/>
      <c r="FEP3" s="389"/>
      <c r="FEQ3" s="389"/>
      <c r="FER3" s="389"/>
      <c r="FES3" s="389"/>
      <c r="FET3" s="389"/>
      <c r="FEU3" s="389"/>
      <c r="FEV3" s="389"/>
      <c r="FEW3" s="389"/>
      <c r="FEX3" s="389"/>
      <c r="FEY3" s="389"/>
      <c r="FEZ3" s="389"/>
      <c r="FFA3" s="389"/>
      <c r="FFB3" s="389"/>
      <c r="FFC3" s="389"/>
      <c r="FFD3" s="389"/>
      <c r="FFE3" s="389"/>
      <c r="FFF3" s="389"/>
      <c r="FFG3" s="389"/>
      <c r="FFH3" s="389"/>
      <c r="FFI3" s="389"/>
      <c r="FFJ3" s="389"/>
      <c r="FFK3" s="389"/>
      <c r="FFL3" s="389"/>
      <c r="FFM3" s="389"/>
      <c r="FFN3" s="389"/>
      <c r="FFO3" s="389"/>
      <c r="FFP3" s="389"/>
      <c r="FFQ3" s="389"/>
      <c r="FFR3" s="389"/>
      <c r="FFS3" s="389"/>
      <c r="FFT3" s="389"/>
      <c r="FFU3" s="389"/>
      <c r="FFV3" s="389"/>
      <c r="FFW3" s="389"/>
      <c r="FFX3" s="389"/>
      <c r="FFY3" s="389"/>
      <c r="FFZ3" s="389"/>
      <c r="FGA3" s="389"/>
      <c r="FGB3" s="389"/>
      <c r="FGC3" s="389"/>
      <c r="FGD3" s="389"/>
      <c r="FGE3" s="389"/>
      <c r="FGF3" s="389"/>
      <c r="FGG3" s="389"/>
      <c r="FGH3" s="389"/>
      <c r="FGI3" s="389"/>
      <c r="FGJ3" s="389"/>
      <c r="FGK3" s="389"/>
      <c r="FGL3" s="389"/>
      <c r="FGM3" s="389"/>
      <c r="FGN3" s="389"/>
      <c r="FGO3" s="389"/>
      <c r="FGP3" s="389"/>
      <c r="FGQ3" s="389"/>
      <c r="FGR3" s="389"/>
      <c r="FGS3" s="389"/>
      <c r="FGT3" s="389"/>
      <c r="FGU3" s="389"/>
      <c r="FGV3" s="389"/>
      <c r="FGW3" s="389"/>
      <c r="FGX3" s="389"/>
      <c r="FGY3" s="389"/>
      <c r="FGZ3" s="389"/>
      <c r="FHA3" s="389"/>
      <c r="FHB3" s="389"/>
      <c r="FHC3" s="389"/>
      <c r="FHD3" s="389"/>
      <c r="FHE3" s="389"/>
      <c r="FHF3" s="389"/>
      <c r="FHG3" s="389"/>
      <c r="FHH3" s="389"/>
      <c r="FHI3" s="389"/>
      <c r="FHJ3" s="389"/>
      <c r="FHK3" s="389"/>
      <c r="FHL3" s="389"/>
      <c r="FHM3" s="389"/>
      <c r="FHN3" s="389"/>
      <c r="FHO3" s="389"/>
      <c r="FHP3" s="389"/>
      <c r="FHQ3" s="389"/>
      <c r="FHR3" s="389"/>
      <c r="FHS3" s="389"/>
      <c r="FHT3" s="389"/>
      <c r="FHU3" s="389"/>
      <c r="FHV3" s="389"/>
      <c r="FHW3" s="389"/>
      <c r="FHX3" s="389"/>
      <c r="FHY3" s="389"/>
      <c r="FHZ3" s="389"/>
      <c r="FIA3" s="389"/>
      <c r="FIB3" s="389"/>
      <c r="FIC3" s="389"/>
      <c r="FID3" s="389"/>
      <c r="FIE3" s="389"/>
      <c r="FIF3" s="389"/>
      <c r="FIG3" s="389"/>
      <c r="FIH3" s="389"/>
      <c r="FII3" s="389"/>
      <c r="FIJ3" s="389"/>
      <c r="FIK3" s="389"/>
      <c r="FIL3" s="389"/>
      <c r="FIM3" s="389"/>
      <c r="FIN3" s="389"/>
      <c r="FIO3" s="389"/>
      <c r="FIP3" s="389"/>
      <c r="FIQ3" s="389"/>
      <c r="FIR3" s="389"/>
      <c r="FIS3" s="389"/>
      <c r="FIT3" s="389"/>
      <c r="FIU3" s="389"/>
      <c r="FIV3" s="389"/>
      <c r="FIW3" s="389"/>
      <c r="FIX3" s="389"/>
      <c r="FIY3" s="389"/>
      <c r="FIZ3" s="389"/>
      <c r="FJA3" s="389"/>
      <c r="FJB3" s="389"/>
      <c r="FJC3" s="389"/>
      <c r="FJD3" s="389"/>
      <c r="FJE3" s="389"/>
      <c r="FJF3" s="389"/>
      <c r="FJG3" s="389"/>
      <c r="FJH3" s="389"/>
      <c r="FJI3" s="389"/>
      <c r="FJJ3" s="389"/>
      <c r="FJK3" s="389"/>
      <c r="FJL3" s="389"/>
      <c r="FJM3" s="389"/>
      <c r="FJN3" s="389"/>
      <c r="FJO3" s="389"/>
      <c r="FJP3" s="389"/>
      <c r="FJQ3" s="389"/>
      <c r="FJR3" s="389"/>
      <c r="FJS3" s="389"/>
      <c r="FJT3" s="389"/>
      <c r="FJU3" s="389"/>
      <c r="FJV3" s="389"/>
      <c r="FJW3" s="389"/>
      <c r="FJX3" s="389"/>
      <c r="FJY3" s="389"/>
      <c r="FJZ3" s="389"/>
      <c r="FKA3" s="389"/>
      <c r="FKB3" s="389"/>
      <c r="FKC3" s="389"/>
      <c r="FKD3" s="389"/>
      <c r="FKE3" s="389"/>
      <c r="FKF3" s="389"/>
      <c r="FKG3" s="389"/>
      <c r="FKH3" s="389"/>
      <c r="FKI3" s="389"/>
      <c r="FKJ3" s="389"/>
      <c r="FKK3" s="389"/>
      <c r="FKL3" s="389"/>
      <c r="FKM3" s="389"/>
      <c r="FKN3" s="389"/>
      <c r="FKO3" s="389"/>
      <c r="FKP3" s="389"/>
      <c r="FKQ3" s="389"/>
      <c r="FKR3" s="389"/>
      <c r="FKS3" s="389"/>
      <c r="FKT3" s="389"/>
      <c r="FKU3" s="389"/>
      <c r="FKV3" s="389"/>
      <c r="FKW3" s="389"/>
      <c r="FKX3" s="389"/>
      <c r="FKY3" s="389"/>
      <c r="FKZ3" s="389"/>
      <c r="FLA3" s="389"/>
      <c r="FLB3" s="389"/>
      <c r="FLC3" s="389"/>
      <c r="FLD3" s="389"/>
      <c r="FLE3" s="389"/>
      <c r="FLF3" s="389"/>
      <c r="FLG3" s="389"/>
      <c r="FLH3" s="389"/>
      <c r="FLI3" s="389"/>
      <c r="FLJ3" s="389"/>
      <c r="FLK3" s="389"/>
      <c r="FLL3" s="389"/>
      <c r="FLM3" s="389"/>
      <c r="FLN3" s="389"/>
      <c r="FLO3" s="389"/>
      <c r="FLP3" s="389"/>
      <c r="FLQ3" s="389"/>
      <c r="FLR3" s="389"/>
      <c r="FLS3" s="389"/>
      <c r="FLT3" s="389"/>
      <c r="FLU3" s="389"/>
      <c r="FLV3" s="389"/>
      <c r="FLW3" s="389"/>
      <c r="FLX3" s="389"/>
      <c r="FLY3" s="389"/>
      <c r="FLZ3" s="389"/>
      <c r="FMA3" s="389"/>
      <c r="FMB3" s="389"/>
      <c r="FMC3" s="389"/>
      <c r="FMD3" s="389"/>
      <c r="FME3" s="389"/>
      <c r="FMF3" s="389"/>
      <c r="FMG3" s="389"/>
      <c r="FMH3" s="389"/>
      <c r="FMI3" s="389"/>
      <c r="FMJ3" s="389"/>
      <c r="FMK3" s="389"/>
      <c r="FML3" s="389"/>
      <c r="FMM3" s="389"/>
      <c r="FMN3" s="389"/>
      <c r="FMO3" s="389"/>
      <c r="FMP3" s="389"/>
      <c r="FMQ3" s="389"/>
      <c r="FMR3" s="389"/>
      <c r="FMS3" s="389"/>
      <c r="FMT3" s="389"/>
      <c r="FMU3" s="389"/>
      <c r="FMV3" s="389"/>
      <c r="FMW3" s="389"/>
      <c r="FMX3" s="389"/>
      <c r="FMY3" s="389"/>
      <c r="FMZ3" s="389"/>
      <c r="FNA3" s="389"/>
      <c r="FNB3" s="389"/>
      <c r="FNC3" s="389"/>
      <c r="FND3" s="389"/>
      <c r="FNE3" s="389"/>
      <c r="FNF3" s="389"/>
      <c r="FNG3" s="389"/>
      <c r="FNH3" s="389"/>
      <c r="FNI3" s="389"/>
      <c r="FNJ3" s="389"/>
      <c r="FNK3" s="389"/>
      <c r="FNL3" s="389"/>
      <c r="FNM3" s="389"/>
      <c r="FNN3" s="389"/>
      <c r="FNO3" s="389"/>
      <c r="FNP3" s="389"/>
      <c r="FNQ3" s="389"/>
      <c r="FNR3" s="389"/>
      <c r="FNS3" s="389"/>
      <c r="FNT3" s="389"/>
      <c r="FNU3" s="389"/>
      <c r="FNV3" s="389"/>
      <c r="FNW3" s="389"/>
      <c r="FNX3" s="389"/>
      <c r="FNY3" s="389"/>
      <c r="FNZ3" s="389"/>
      <c r="FOA3" s="389"/>
      <c r="FOB3" s="389"/>
      <c r="FOC3" s="389"/>
      <c r="FOD3" s="389"/>
      <c r="FOE3" s="389"/>
      <c r="FOF3" s="389"/>
      <c r="FOG3" s="389"/>
      <c r="FOH3" s="389"/>
      <c r="FOI3" s="389"/>
      <c r="FOJ3" s="389"/>
      <c r="FOK3" s="389"/>
      <c r="FOL3" s="389"/>
      <c r="FOM3" s="389"/>
      <c r="FON3" s="389"/>
      <c r="FOO3" s="389"/>
      <c r="FOP3" s="389"/>
      <c r="FOQ3" s="389"/>
      <c r="FOR3" s="389"/>
      <c r="FOS3" s="389"/>
      <c r="FOT3" s="389"/>
      <c r="FOU3" s="389"/>
      <c r="FOV3" s="389"/>
      <c r="FOW3" s="389"/>
      <c r="FOX3" s="389"/>
      <c r="FOY3" s="389"/>
      <c r="FOZ3" s="389"/>
      <c r="FPA3" s="389"/>
      <c r="FPB3" s="389"/>
      <c r="FPC3" s="389"/>
      <c r="FPD3" s="389"/>
      <c r="FPE3" s="389"/>
      <c r="FPF3" s="389"/>
      <c r="FPG3" s="389"/>
      <c r="FPH3" s="389"/>
      <c r="FPI3" s="389"/>
      <c r="FPJ3" s="389"/>
      <c r="FPK3" s="389"/>
      <c r="FPL3" s="389"/>
      <c r="FPM3" s="389"/>
      <c r="FPN3" s="389"/>
      <c r="FPO3" s="389"/>
      <c r="FPP3" s="389"/>
      <c r="FPQ3" s="389"/>
      <c r="FPR3" s="389"/>
      <c r="FPS3" s="389"/>
      <c r="FPT3" s="389"/>
      <c r="FPU3" s="389"/>
      <c r="FPV3" s="389"/>
      <c r="FPW3" s="389"/>
      <c r="FPX3" s="389"/>
      <c r="FPY3" s="389"/>
      <c r="FPZ3" s="389"/>
      <c r="FQA3" s="389"/>
      <c r="FQB3" s="389"/>
      <c r="FQC3" s="389"/>
      <c r="FQD3" s="389"/>
      <c r="FQE3" s="389"/>
      <c r="FQF3" s="389"/>
      <c r="FQG3" s="389"/>
      <c r="FQH3" s="389"/>
      <c r="FQI3" s="389"/>
      <c r="FQJ3" s="389"/>
      <c r="FQK3" s="389"/>
      <c r="FQL3" s="389"/>
      <c r="FQM3" s="389"/>
      <c r="FQN3" s="389"/>
      <c r="FQO3" s="389"/>
      <c r="FQP3" s="389"/>
      <c r="FQQ3" s="389"/>
      <c r="FQR3" s="389"/>
      <c r="FQS3" s="389"/>
      <c r="FQT3" s="389"/>
      <c r="FQU3" s="389"/>
      <c r="FQV3" s="389"/>
      <c r="FQW3" s="389"/>
      <c r="FQX3" s="389"/>
      <c r="FQY3" s="389"/>
      <c r="FQZ3" s="389"/>
      <c r="FRA3" s="389"/>
      <c r="FRB3" s="389"/>
      <c r="FRC3" s="389"/>
      <c r="FRD3" s="389"/>
      <c r="FRE3" s="389"/>
      <c r="FRF3" s="389"/>
      <c r="FRG3" s="389"/>
      <c r="FRH3" s="389"/>
      <c r="FRI3" s="389"/>
      <c r="FRJ3" s="389"/>
      <c r="FRK3" s="389"/>
      <c r="FRL3" s="389"/>
      <c r="FRM3" s="389"/>
      <c r="FRN3" s="389"/>
      <c r="FRO3" s="389"/>
      <c r="FRP3" s="389"/>
      <c r="FRQ3" s="389"/>
      <c r="FRR3" s="389"/>
      <c r="FRS3" s="389"/>
      <c r="FRT3" s="389"/>
      <c r="FRU3" s="389"/>
      <c r="FRV3" s="389"/>
      <c r="FRW3" s="389"/>
      <c r="FRX3" s="389"/>
      <c r="FRY3" s="389"/>
      <c r="FRZ3" s="389"/>
      <c r="FSA3" s="389"/>
      <c r="FSB3" s="389"/>
      <c r="FSC3" s="389"/>
      <c r="FSD3" s="389"/>
      <c r="FSE3" s="389"/>
      <c r="FSF3" s="389"/>
      <c r="FSG3" s="389"/>
      <c r="FSH3" s="389"/>
      <c r="FSI3" s="389"/>
      <c r="FSJ3" s="389"/>
      <c r="FSK3" s="389"/>
      <c r="FSL3" s="389"/>
      <c r="FSM3" s="389"/>
      <c r="FSN3" s="389"/>
      <c r="FSO3" s="389"/>
      <c r="FSP3" s="389"/>
      <c r="FSQ3" s="389"/>
      <c r="FSR3" s="389"/>
      <c r="FSS3" s="389"/>
      <c r="FST3" s="389"/>
      <c r="FSU3" s="389"/>
      <c r="FSV3" s="389"/>
      <c r="FSW3" s="389"/>
      <c r="FSX3" s="389"/>
      <c r="FSY3" s="389"/>
      <c r="FSZ3" s="389"/>
      <c r="FTA3" s="389"/>
      <c r="FTB3" s="389"/>
      <c r="FTC3" s="389"/>
      <c r="FTD3" s="389"/>
      <c r="FTE3" s="389"/>
      <c r="FTF3" s="389"/>
      <c r="FTG3" s="389"/>
      <c r="FTH3" s="389"/>
      <c r="FTI3" s="389"/>
      <c r="FTJ3" s="389"/>
      <c r="FTK3" s="389"/>
      <c r="FTL3" s="389"/>
      <c r="FTM3" s="389"/>
      <c r="FTN3" s="389"/>
      <c r="FTO3" s="389"/>
      <c r="FTP3" s="389"/>
      <c r="FTQ3" s="389"/>
      <c r="FTR3" s="389"/>
      <c r="FTS3" s="389"/>
      <c r="FTT3" s="389"/>
      <c r="FTU3" s="389"/>
      <c r="FTV3" s="389"/>
      <c r="FTW3" s="389"/>
      <c r="FTX3" s="389"/>
      <c r="FTY3" s="389"/>
      <c r="FTZ3" s="389"/>
      <c r="FUA3" s="389"/>
      <c r="FUB3" s="389"/>
      <c r="FUC3" s="389"/>
      <c r="FUD3" s="389"/>
      <c r="FUE3" s="389"/>
      <c r="FUF3" s="389"/>
      <c r="FUG3" s="389"/>
      <c r="FUH3" s="389"/>
      <c r="FUI3" s="389"/>
      <c r="FUJ3" s="389"/>
      <c r="FUK3" s="389"/>
      <c r="FUL3" s="389"/>
      <c r="FUM3" s="389"/>
      <c r="FUN3" s="389"/>
      <c r="FUO3" s="389"/>
      <c r="FUP3" s="389"/>
      <c r="FUQ3" s="389"/>
      <c r="FUR3" s="389"/>
      <c r="FUS3" s="389"/>
      <c r="FUT3" s="389"/>
      <c r="FUU3" s="389"/>
      <c r="FUV3" s="389"/>
      <c r="FUW3" s="389"/>
      <c r="FUX3" s="389"/>
      <c r="FUY3" s="389"/>
      <c r="FUZ3" s="389"/>
      <c r="FVA3" s="389"/>
      <c r="FVB3" s="389"/>
      <c r="FVC3" s="389"/>
      <c r="FVD3" s="389"/>
      <c r="FVE3" s="389"/>
      <c r="FVF3" s="389"/>
      <c r="FVG3" s="389"/>
      <c r="FVH3" s="389"/>
      <c r="FVI3" s="389"/>
      <c r="FVJ3" s="389"/>
      <c r="FVK3" s="389"/>
      <c r="FVL3" s="389"/>
      <c r="FVM3" s="389"/>
      <c r="FVN3" s="389"/>
      <c r="FVO3" s="389"/>
      <c r="FVP3" s="389"/>
      <c r="FVQ3" s="389"/>
      <c r="FVR3" s="389"/>
      <c r="FVS3" s="389"/>
      <c r="FVT3" s="389"/>
      <c r="FVU3" s="389"/>
      <c r="FVV3" s="389"/>
      <c r="FVW3" s="389"/>
      <c r="FVX3" s="389"/>
      <c r="FVY3" s="389"/>
      <c r="FVZ3" s="389"/>
      <c r="FWA3" s="389"/>
      <c r="FWB3" s="389"/>
      <c r="FWC3" s="389"/>
      <c r="FWD3" s="389"/>
      <c r="FWE3" s="389"/>
      <c r="FWF3" s="389"/>
      <c r="FWG3" s="389"/>
      <c r="FWH3" s="389"/>
      <c r="FWI3" s="389"/>
      <c r="FWJ3" s="389"/>
      <c r="FWK3" s="389"/>
      <c r="FWL3" s="389"/>
      <c r="FWM3" s="389"/>
      <c r="FWN3" s="389"/>
      <c r="FWO3" s="389"/>
      <c r="FWP3" s="389"/>
      <c r="FWQ3" s="389"/>
      <c r="FWR3" s="389"/>
      <c r="FWS3" s="389"/>
      <c r="FWT3" s="389"/>
      <c r="FWU3" s="389"/>
      <c r="FWV3" s="389"/>
      <c r="FWW3" s="389"/>
      <c r="FWX3" s="389"/>
      <c r="FWY3" s="389"/>
      <c r="FWZ3" s="389"/>
      <c r="FXA3" s="389"/>
      <c r="FXB3" s="389"/>
      <c r="FXC3" s="389"/>
      <c r="FXD3" s="389"/>
      <c r="FXE3" s="389"/>
      <c r="FXF3" s="389"/>
      <c r="FXG3" s="389"/>
      <c r="FXH3" s="389"/>
      <c r="FXI3" s="389"/>
      <c r="FXJ3" s="389"/>
      <c r="FXK3" s="389"/>
      <c r="FXL3" s="389"/>
      <c r="FXM3" s="389"/>
      <c r="FXN3" s="389"/>
      <c r="FXO3" s="389"/>
      <c r="FXP3" s="389"/>
      <c r="FXQ3" s="389"/>
      <c r="FXR3" s="389"/>
      <c r="FXS3" s="389"/>
      <c r="FXT3" s="389"/>
      <c r="FXU3" s="389"/>
      <c r="FXV3" s="389"/>
      <c r="FXW3" s="389"/>
      <c r="FXX3" s="389"/>
      <c r="FXY3" s="389"/>
      <c r="FXZ3" s="389"/>
      <c r="FYA3" s="389"/>
      <c r="FYB3" s="389"/>
      <c r="FYC3" s="389"/>
      <c r="FYD3" s="389"/>
      <c r="FYE3" s="389"/>
      <c r="FYF3" s="389"/>
      <c r="FYG3" s="389"/>
      <c r="FYH3" s="389"/>
      <c r="FYI3" s="389"/>
      <c r="FYJ3" s="389"/>
      <c r="FYK3" s="389"/>
      <c r="FYL3" s="389"/>
      <c r="FYM3" s="389"/>
      <c r="FYN3" s="389"/>
      <c r="FYO3" s="389"/>
      <c r="FYP3" s="389"/>
      <c r="FYQ3" s="389"/>
      <c r="FYR3" s="389"/>
      <c r="FYS3" s="389"/>
      <c r="FYT3" s="389"/>
      <c r="FYU3" s="389"/>
      <c r="FYV3" s="389"/>
      <c r="FYW3" s="389"/>
      <c r="FYX3" s="389"/>
      <c r="FYY3" s="389"/>
      <c r="FYZ3" s="389"/>
      <c r="FZA3" s="389"/>
      <c r="FZB3" s="389"/>
      <c r="FZC3" s="389"/>
      <c r="FZD3" s="389"/>
      <c r="FZE3" s="389"/>
      <c r="FZF3" s="389"/>
      <c r="FZG3" s="389"/>
      <c r="FZH3" s="389"/>
      <c r="FZI3" s="389"/>
      <c r="FZJ3" s="389"/>
      <c r="FZK3" s="389"/>
      <c r="FZL3" s="389"/>
      <c r="FZM3" s="389"/>
      <c r="FZN3" s="389"/>
      <c r="FZO3" s="389"/>
      <c r="FZP3" s="389"/>
      <c r="FZQ3" s="389"/>
      <c r="FZR3" s="389"/>
      <c r="FZS3" s="389"/>
      <c r="FZT3" s="389"/>
      <c r="FZU3" s="389"/>
      <c r="FZV3" s="389"/>
      <c r="FZW3" s="389"/>
      <c r="FZX3" s="389"/>
      <c r="FZY3" s="389"/>
      <c r="FZZ3" s="389"/>
      <c r="GAA3" s="389"/>
      <c r="GAB3" s="389"/>
      <c r="GAC3" s="389"/>
      <c r="GAD3" s="389"/>
      <c r="GAE3" s="389"/>
      <c r="GAF3" s="389"/>
      <c r="GAG3" s="389"/>
      <c r="GAH3" s="389"/>
      <c r="GAI3" s="389"/>
      <c r="GAJ3" s="389"/>
      <c r="GAK3" s="389"/>
      <c r="GAL3" s="389"/>
      <c r="GAM3" s="389"/>
      <c r="GAN3" s="389"/>
      <c r="GAO3" s="389"/>
      <c r="GAP3" s="389"/>
      <c r="GAQ3" s="389"/>
      <c r="GAR3" s="389"/>
      <c r="GAS3" s="389"/>
      <c r="GAT3" s="389"/>
      <c r="GAU3" s="389"/>
      <c r="GAV3" s="389"/>
      <c r="GAW3" s="389"/>
      <c r="GAX3" s="389"/>
      <c r="GAY3" s="389"/>
      <c r="GAZ3" s="389"/>
      <c r="GBA3" s="389"/>
      <c r="GBB3" s="389"/>
      <c r="GBC3" s="389"/>
      <c r="GBD3" s="389"/>
      <c r="GBE3" s="389"/>
      <c r="GBF3" s="389"/>
      <c r="GBG3" s="389"/>
      <c r="GBH3" s="389"/>
      <c r="GBI3" s="389"/>
      <c r="GBJ3" s="389"/>
      <c r="GBK3" s="389"/>
      <c r="GBL3" s="389"/>
      <c r="GBM3" s="389"/>
      <c r="GBN3" s="389"/>
      <c r="GBO3" s="389"/>
      <c r="GBP3" s="389"/>
      <c r="GBQ3" s="389"/>
      <c r="GBR3" s="389"/>
      <c r="GBS3" s="389"/>
      <c r="GBT3" s="389"/>
      <c r="GBU3" s="389"/>
      <c r="GBV3" s="389"/>
      <c r="GBW3" s="389"/>
      <c r="GBX3" s="389"/>
      <c r="GBY3" s="389"/>
      <c r="GBZ3" s="389"/>
      <c r="GCA3" s="389"/>
      <c r="GCB3" s="389"/>
      <c r="GCC3" s="389"/>
      <c r="GCD3" s="389"/>
      <c r="GCE3" s="389"/>
      <c r="GCF3" s="389"/>
      <c r="GCG3" s="389"/>
      <c r="GCH3" s="389"/>
      <c r="GCI3" s="389"/>
      <c r="GCJ3" s="389"/>
      <c r="GCK3" s="389"/>
      <c r="GCL3" s="389"/>
      <c r="GCM3" s="389"/>
      <c r="GCN3" s="389"/>
      <c r="GCO3" s="389"/>
      <c r="GCP3" s="389"/>
      <c r="GCQ3" s="389"/>
      <c r="GCR3" s="389"/>
      <c r="GCS3" s="389"/>
      <c r="GCT3" s="389"/>
      <c r="GCU3" s="389"/>
      <c r="GCV3" s="389"/>
      <c r="GCW3" s="389"/>
      <c r="GCX3" s="389"/>
      <c r="GCY3" s="389"/>
      <c r="GCZ3" s="389"/>
      <c r="GDA3" s="389"/>
      <c r="GDB3" s="389"/>
      <c r="GDC3" s="389"/>
      <c r="GDD3" s="389"/>
      <c r="GDE3" s="389"/>
      <c r="GDF3" s="389"/>
      <c r="GDG3" s="389"/>
      <c r="GDH3" s="389"/>
      <c r="GDI3" s="389"/>
      <c r="GDJ3" s="389"/>
      <c r="GDK3" s="389"/>
      <c r="GDL3" s="389"/>
      <c r="GDM3" s="389"/>
      <c r="GDN3" s="389"/>
      <c r="GDO3" s="389"/>
      <c r="GDP3" s="389"/>
      <c r="GDQ3" s="389"/>
      <c r="GDR3" s="389"/>
      <c r="GDS3" s="389"/>
      <c r="GDT3" s="389"/>
      <c r="GDU3" s="389"/>
      <c r="GDV3" s="389"/>
      <c r="GDW3" s="389"/>
      <c r="GDX3" s="389"/>
      <c r="GDY3" s="389"/>
      <c r="GDZ3" s="389"/>
      <c r="GEA3" s="389"/>
      <c r="GEB3" s="389"/>
      <c r="GEC3" s="389"/>
      <c r="GED3" s="389"/>
      <c r="GEE3" s="389"/>
      <c r="GEF3" s="389"/>
      <c r="GEG3" s="389"/>
      <c r="GEH3" s="389"/>
      <c r="GEI3" s="389"/>
      <c r="GEJ3" s="389"/>
      <c r="GEK3" s="389"/>
      <c r="GEL3" s="389"/>
      <c r="GEM3" s="389"/>
      <c r="GEN3" s="389"/>
      <c r="GEO3" s="389"/>
      <c r="GEP3" s="389"/>
      <c r="GEQ3" s="389"/>
      <c r="GER3" s="389"/>
      <c r="GES3" s="389"/>
      <c r="GET3" s="389"/>
      <c r="GEU3" s="389"/>
      <c r="GEV3" s="389"/>
      <c r="GEW3" s="389"/>
      <c r="GEX3" s="389"/>
      <c r="GEY3" s="389"/>
      <c r="GEZ3" s="389"/>
      <c r="GFA3" s="389"/>
      <c r="GFB3" s="389"/>
      <c r="GFC3" s="389"/>
      <c r="GFD3" s="389"/>
      <c r="GFE3" s="389"/>
      <c r="GFF3" s="389"/>
      <c r="GFG3" s="389"/>
      <c r="GFH3" s="389"/>
      <c r="GFI3" s="389"/>
      <c r="GFJ3" s="389"/>
      <c r="GFK3" s="389"/>
      <c r="GFL3" s="389"/>
      <c r="GFM3" s="389"/>
      <c r="GFN3" s="389"/>
      <c r="GFO3" s="389"/>
      <c r="GFP3" s="389"/>
      <c r="GFQ3" s="389"/>
      <c r="GFR3" s="389"/>
      <c r="GFS3" s="389"/>
      <c r="GFT3" s="389"/>
      <c r="GFU3" s="389"/>
      <c r="GFV3" s="389"/>
      <c r="GFW3" s="389"/>
      <c r="GFX3" s="389"/>
      <c r="GFY3" s="389"/>
      <c r="GFZ3" s="389"/>
      <c r="GGA3" s="389"/>
      <c r="GGB3" s="389"/>
      <c r="GGC3" s="389"/>
      <c r="GGD3" s="389"/>
      <c r="GGE3" s="389"/>
      <c r="GGF3" s="389"/>
      <c r="GGG3" s="389"/>
      <c r="GGH3" s="389"/>
      <c r="GGI3" s="389"/>
      <c r="GGJ3" s="389"/>
      <c r="GGK3" s="389"/>
      <c r="GGL3" s="389"/>
      <c r="GGM3" s="389"/>
      <c r="GGN3" s="389"/>
      <c r="GGO3" s="389"/>
      <c r="GGP3" s="389"/>
      <c r="GGQ3" s="389"/>
      <c r="GGR3" s="389"/>
      <c r="GGS3" s="389"/>
      <c r="GGT3" s="389"/>
      <c r="GGU3" s="389"/>
      <c r="GGV3" s="389"/>
      <c r="GGW3" s="389"/>
      <c r="GGX3" s="389"/>
      <c r="GGY3" s="389"/>
      <c r="GGZ3" s="389"/>
      <c r="GHA3" s="389"/>
      <c r="GHB3" s="389"/>
      <c r="GHC3" s="389"/>
      <c r="GHD3" s="389"/>
      <c r="GHE3" s="389"/>
      <c r="GHF3" s="389"/>
      <c r="GHG3" s="389"/>
      <c r="GHH3" s="389"/>
      <c r="GHI3" s="389"/>
      <c r="GHJ3" s="389"/>
      <c r="GHK3" s="389"/>
      <c r="GHL3" s="389"/>
      <c r="GHM3" s="389"/>
      <c r="GHN3" s="389"/>
      <c r="GHO3" s="389"/>
      <c r="GHP3" s="389"/>
      <c r="GHQ3" s="389"/>
      <c r="GHR3" s="389"/>
      <c r="GHS3" s="389"/>
      <c r="GHT3" s="389"/>
      <c r="GHU3" s="389"/>
      <c r="GHV3" s="389"/>
      <c r="GHW3" s="389"/>
      <c r="GHX3" s="389"/>
      <c r="GHY3" s="389"/>
      <c r="GHZ3" s="389"/>
      <c r="GIA3" s="389"/>
      <c r="GIB3" s="389"/>
      <c r="GIC3" s="389"/>
      <c r="GID3" s="389"/>
      <c r="GIE3" s="389"/>
      <c r="GIF3" s="389"/>
      <c r="GIG3" s="389"/>
      <c r="GIH3" s="389"/>
      <c r="GII3" s="389"/>
      <c r="GIJ3" s="389"/>
      <c r="GIK3" s="389"/>
      <c r="GIL3" s="389"/>
      <c r="GIM3" s="389"/>
      <c r="GIN3" s="389"/>
      <c r="GIO3" s="389"/>
      <c r="GIP3" s="389"/>
      <c r="GIQ3" s="389"/>
      <c r="GIR3" s="389"/>
      <c r="GIS3" s="389"/>
      <c r="GIT3" s="389"/>
      <c r="GIU3" s="389"/>
      <c r="GIV3" s="389"/>
      <c r="GIW3" s="389"/>
      <c r="GIX3" s="389"/>
      <c r="GIY3" s="389"/>
      <c r="GIZ3" s="389"/>
      <c r="GJA3" s="389"/>
      <c r="GJB3" s="389"/>
      <c r="GJC3" s="389"/>
      <c r="GJD3" s="389"/>
      <c r="GJE3" s="389"/>
      <c r="GJF3" s="389"/>
      <c r="GJG3" s="389"/>
      <c r="GJH3" s="389"/>
      <c r="GJI3" s="389"/>
      <c r="GJJ3" s="389"/>
      <c r="GJK3" s="389"/>
      <c r="GJL3" s="389"/>
      <c r="GJM3" s="389"/>
      <c r="GJN3" s="389"/>
      <c r="GJO3" s="389"/>
      <c r="GJP3" s="389"/>
      <c r="GJQ3" s="389"/>
      <c r="GJR3" s="389"/>
      <c r="GJS3" s="389"/>
      <c r="GJT3" s="389"/>
      <c r="GJU3" s="389"/>
      <c r="GJV3" s="389"/>
      <c r="GJW3" s="389"/>
      <c r="GJX3" s="389"/>
      <c r="GJY3" s="389"/>
      <c r="GJZ3" s="389"/>
      <c r="GKA3" s="389"/>
      <c r="GKB3" s="389"/>
      <c r="GKC3" s="389"/>
      <c r="GKD3" s="389"/>
      <c r="GKE3" s="389"/>
      <c r="GKF3" s="389"/>
      <c r="GKG3" s="389"/>
      <c r="GKH3" s="389"/>
      <c r="GKI3" s="389"/>
      <c r="GKJ3" s="389"/>
      <c r="GKK3" s="389"/>
      <c r="GKL3" s="389"/>
      <c r="GKM3" s="389"/>
      <c r="GKN3" s="389"/>
      <c r="GKO3" s="389"/>
      <c r="GKP3" s="389"/>
      <c r="GKQ3" s="389"/>
      <c r="GKR3" s="389"/>
      <c r="GKS3" s="389"/>
      <c r="GKT3" s="389"/>
      <c r="GKU3" s="389"/>
      <c r="GKV3" s="389"/>
      <c r="GKW3" s="389"/>
      <c r="GKX3" s="389"/>
      <c r="GKY3" s="389"/>
      <c r="GKZ3" s="389"/>
      <c r="GLA3" s="389"/>
      <c r="GLB3" s="389"/>
      <c r="GLC3" s="389"/>
      <c r="GLD3" s="389"/>
      <c r="GLE3" s="389"/>
      <c r="GLF3" s="389"/>
      <c r="GLG3" s="389"/>
      <c r="GLH3" s="389"/>
      <c r="GLI3" s="389"/>
      <c r="GLJ3" s="389"/>
      <c r="GLK3" s="389"/>
      <c r="GLL3" s="389"/>
      <c r="GLM3" s="389"/>
      <c r="GLN3" s="389"/>
      <c r="GLO3" s="389"/>
      <c r="GLP3" s="389"/>
      <c r="GLQ3" s="389"/>
      <c r="GLR3" s="389"/>
      <c r="GLS3" s="389"/>
      <c r="GLT3" s="389"/>
      <c r="GLU3" s="389"/>
      <c r="GLV3" s="389"/>
      <c r="GLW3" s="389"/>
      <c r="GLX3" s="389"/>
      <c r="GLY3" s="389"/>
      <c r="GLZ3" s="389"/>
      <c r="GMA3" s="389"/>
      <c r="GMB3" s="389"/>
      <c r="GMC3" s="389"/>
      <c r="GMD3" s="389"/>
      <c r="GME3" s="389"/>
      <c r="GMF3" s="389"/>
      <c r="GMG3" s="389"/>
      <c r="GMH3" s="389"/>
      <c r="GMI3" s="389"/>
      <c r="GMJ3" s="389"/>
      <c r="GMK3" s="389"/>
      <c r="GML3" s="389"/>
      <c r="GMM3" s="389"/>
      <c r="GMN3" s="389"/>
      <c r="GMO3" s="389"/>
      <c r="GMP3" s="389"/>
      <c r="GMQ3" s="389"/>
      <c r="GMR3" s="389"/>
      <c r="GMS3" s="389"/>
      <c r="GMT3" s="389"/>
      <c r="GMU3" s="389"/>
      <c r="GMV3" s="389"/>
      <c r="GMW3" s="389"/>
      <c r="GMX3" s="389"/>
      <c r="GMY3" s="389"/>
      <c r="GMZ3" s="389"/>
      <c r="GNA3" s="389"/>
      <c r="GNB3" s="389"/>
      <c r="GNC3" s="389"/>
      <c r="GND3" s="389"/>
      <c r="GNE3" s="389"/>
      <c r="GNF3" s="389"/>
      <c r="GNG3" s="389"/>
      <c r="GNH3" s="389"/>
      <c r="GNI3" s="389"/>
      <c r="GNJ3" s="389"/>
      <c r="GNK3" s="389"/>
      <c r="GNL3" s="389"/>
      <c r="GNM3" s="389"/>
      <c r="GNN3" s="389"/>
      <c r="GNO3" s="389"/>
      <c r="GNP3" s="389"/>
      <c r="GNQ3" s="389"/>
      <c r="GNR3" s="389"/>
      <c r="GNS3" s="389"/>
      <c r="GNT3" s="389"/>
      <c r="GNU3" s="389"/>
      <c r="GNV3" s="389"/>
      <c r="GNW3" s="389"/>
      <c r="GNX3" s="389"/>
      <c r="GNY3" s="389"/>
      <c r="GNZ3" s="389"/>
      <c r="GOA3" s="389"/>
      <c r="GOB3" s="389"/>
      <c r="GOC3" s="389"/>
      <c r="GOD3" s="389"/>
      <c r="GOE3" s="389"/>
      <c r="GOF3" s="389"/>
      <c r="GOG3" s="389"/>
      <c r="GOH3" s="389"/>
      <c r="GOI3" s="389"/>
      <c r="GOJ3" s="389"/>
      <c r="GOK3" s="389"/>
      <c r="GOL3" s="389"/>
      <c r="GOM3" s="389"/>
      <c r="GON3" s="389"/>
      <c r="GOO3" s="389"/>
      <c r="GOP3" s="389"/>
      <c r="GOQ3" s="389"/>
      <c r="GOR3" s="389"/>
      <c r="GOS3" s="389"/>
      <c r="GOT3" s="389"/>
      <c r="GOU3" s="389"/>
      <c r="GOV3" s="389"/>
      <c r="GOW3" s="389"/>
      <c r="GOX3" s="389"/>
      <c r="GOY3" s="389"/>
      <c r="GOZ3" s="389"/>
      <c r="GPA3" s="389"/>
      <c r="GPB3" s="389"/>
      <c r="GPC3" s="389"/>
      <c r="GPD3" s="389"/>
      <c r="GPE3" s="389"/>
      <c r="GPF3" s="389"/>
      <c r="GPG3" s="389"/>
      <c r="GPH3" s="389"/>
      <c r="GPI3" s="389"/>
      <c r="GPJ3" s="389"/>
      <c r="GPK3" s="389"/>
      <c r="GPL3" s="389"/>
      <c r="GPM3" s="389"/>
      <c r="GPN3" s="389"/>
      <c r="GPO3" s="389"/>
      <c r="GPP3" s="389"/>
      <c r="GPQ3" s="389"/>
      <c r="GPR3" s="389"/>
      <c r="GPS3" s="389"/>
      <c r="GPT3" s="389"/>
      <c r="GPU3" s="389"/>
      <c r="GPV3" s="389"/>
      <c r="GPW3" s="389"/>
      <c r="GPX3" s="389"/>
      <c r="GPY3" s="389"/>
      <c r="GPZ3" s="389"/>
      <c r="GQA3" s="389"/>
      <c r="GQB3" s="389"/>
      <c r="GQC3" s="389"/>
      <c r="GQD3" s="389"/>
      <c r="GQE3" s="389"/>
      <c r="GQF3" s="389"/>
      <c r="GQG3" s="389"/>
      <c r="GQH3" s="389"/>
      <c r="GQI3" s="389"/>
      <c r="GQJ3" s="389"/>
      <c r="GQK3" s="389"/>
      <c r="GQL3" s="389"/>
      <c r="GQM3" s="389"/>
      <c r="GQN3" s="389"/>
      <c r="GQO3" s="389"/>
      <c r="GQP3" s="389"/>
      <c r="GQQ3" s="389"/>
      <c r="GQR3" s="389"/>
      <c r="GQS3" s="389"/>
      <c r="GQT3" s="389"/>
      <c r="GQU3" s="389"/>
      <c r="GQV3" s="389"/>
      <c r="GQW3" s="389"/>
      <c r="GQX3" s="389"/>
      <c r="GQY3" s="389"/>
      <c r="GQZ3" s="389"/>
      <c r="GRA3" s="389"/>
      <c r="GRB3" s="389"/>
      <c r="GRC3" s="389"/>
      <c r="GRD3" s="389"/>
      <c r="GRE3" s="389"/>
      <c r="GRF3" s="389"/>
      <c r="GRG3" s="389"/>
      <c r="GRH3" s="389"/>
      <c r="GRI3" s="389"/>
      <c r="GRJ3" s="389"/>
      <c r="GRK3" s="389"/>
      <c r="GRL3" s="389"/>
      <c r="GRM3" s="389"/>
      <c r="GRN3" s="389"/>
      <c r="GRO3" s="389"/>
      <c r="GRP3" s="389"/>
      <c r="GRQ3" s="389"/>
      <c r="GRR3" s="389"/>
      <c r="GRS3" s="389"/>
      <c r="GRT3" s="389"/>
      <c r="GRU3" s="389"/>
      <c r="GRV3" s="389"/>
      <c r="GRW3" s="389"/>
      <c r="GRX3" s="389"/>
      <c r="GRY3" s="389"/>
      <c r="GRZ3" s="389"/>
      <c r="GSA3" s="389"/>
      <c r="GSB3" s="389"/>
      <c r="GSC3" s="389"/>
      <c r="GSD3" s="389"/>
      <c r="GSE3" s="389"/>
      <c r="GSF3" s="389"/>
      <c r="GSG3" s="389"/>
      <c r="GSH3" s="389"/>
      <c r="GSI3" s="389"/>
      <c r="GSJ3" s="389"/>
      <c r="GSK3" s="389"/>
      <c r="GSL3" s="389"/>
      <c r="GSM3" s="389"/>
      <c r="GSN3" s="389"/>
      <c r="GSO3" s="389"/>
      <c r="GSP3" s="389"/>
      <c r="GSQ3" s="389"/>
      <c r="GSR3" s="389"/>
      <c r="GSS3" s="389"/>
      <c r="GST3" s="389"/>
      <c r="GSU3" s="389"/>
      <c r="GSV3" s="389"/>
      <c r="GSW3" s="389"/>
      <c r="GSX3" s="389"/>
      <c r="GSY3" s="389"/>
      <c r="GSZ3" s="389"/>
      <c r="GTA3" s="389"/>
      <c r="GTB3" s="389"/>
      <c r="GTC3" s="389"/>
      <c r="GTD3" s="389"/>
      <c r="GTE3" s="389"/>
      <c r="GTF3" s="389"/>
      <c r="GTG3" s="389"/>
      <c r="GTH3" s="389"/>
      <c r="GTI3" s="389"/>
      <c r="GTJ3" s="389"/>
      <c r="GTK3" s="389"/>
      <c r="GTL3" s="389"/>
      <c r="GTM3" s="389"/>
      <c r="GTN3" s="389"/>
      <c r="GTO3" s="389"/>
      <c r="GTP3" s="389"/>
      <c r="GTQ3" s="389"/>
      <c r="GTR3" s="389"/>
      <c r="GTS3" s="389"/>
      <c r="GTT3" s="389"/>
      <c r="GTU3" s="389"/>
      <c r="GTV3" s="389"/>
      <c r="GTW3" s="389"/>
      <c r="GTX3" s="389"/>
      <c r="GTY3" s="389"/>
      <c r="GTZ3" s="389"/>
      <c r="GUA3" s="389"/>
      <c r="GUB3" s="389"/>
      <c r="GUC3" s="389"/>
      <c r="GUD3" s="389"/>
      <c r="GUE3" s="389"/>
      <c r="GUF3" s="389"/>
      <c r="GUG3" s="389"/>
      <c r="GUH3" s="389"/>
      <c r="GUI3" s="389"/>
      <c r="GUJ3" s="389"/>
      <c r="GUK3" s="389"/>
      <c r="GUL3" s="389"/>
      <c r="GUM3" s="389"/>
      <c r="GUN3" s="389"/>
      <c r="GUO3" s="389"/>
      <c r="GUP3" s="389"/>
      <c r="GUQ3" s="389"/>
      <c r="GUR3" s="389"/>
      <c r="GUS3" s="389"/>
      <c r="GUT3" s="389"/>
      <c r="GUU3" s="389"/>
      <c r="GUV3" s="389"/>
      <c r="GUW3" s="389"/>
      <c r="GUX3" s="389"/>
      <c r="GUY3" s="389"/>
      <c r="GUZ3" s="389"/>
      <c r="GVA3" s="389"/>
      <c r="GVB3" s="389"/>
      <c r="GVC3" s="389"/>
      <c r="GVD3" s="389"/>
      <c r="GVE3" s="389"/>
      <c r="GVF3" s="389"/>
      <c r="GVG3" s="389"/>
      <c r="GVH3" s="389"/>
      <c r="GVI3" s="389"/>
      <c r="GVJ3" s="389"/>
      <c r="GVK3" s="389"/>
      <c r="GVL3" s="389"/>
      <c r="GVM3" s="389"/>
      <c r="GVN3" s="389"/>
      <c r="GVO3" s="389"/>
      <c r="GVP3" s="389"/>
      <c r="GVQ3" s="389"/>
      <c r="GVR3" s="389"/>
      <c r="GVS3" s="389"/>
      <c r="GVT3" s="389"/>
      <c r="GVU3" s="389"/>
      <c r="GVV3" s="389"/>
      <c r="GVW3" s="389"/>
      <c r="GVX3" s="389"/>
      <c r="GVY3" s="389"/>
      <c r="GVZ3" s="389"/>
      <c r="GWA3" s="389"/>
      <c r="GWB3" s="389"/>
      <c r="GWC3" s="389"/>
      <c r="GWD3" s="389"/>
      <c r="GWE3" s="389"/>
      <c r="GWF3" s="389"/>
      <c r="GWG3" s="389"/>
      <c r="GWH3" s="389"/>
      <c r="GWI3" s="389"/>
      <c r="GWJ3" s="389"/>
      <c r="GWK3" s="389"/>
      <c r="GWL3" s="389"/>
      <c r="GWM3" s="389"/>
      <c r="GWN3" s="389"/>
      <c r="GWO3" s="389"/>
      <c r="GWP3" s="389"/>
      <c r="GWQ3" s="389"/>
      <c r="GWR3" s="389"/>
      <c r="GWS3" s="389"/>
      <c r="GWT3" s="389"/>
      <c r="GWU3" s="389"/>
      <c r="GWV3" s="389"/>
      <c r="GWW3" s="389"/>
      <c r="GWX3" s="389"/>
      <c r="GWY3" s="389"/>
      <c r="GWZ3" s="389"/>
      <c r="GXA3" s="389"/>
      <c r="GXB3" s="389"/>
      <c r="GXC3" s="389"/>
      <c r="GXD3" s="389"/>
      <c r="GXE3" s="389"/>
      <c r="GXF3" s="389"/>
      <c r="GXG3" s="389"/>
      <c r="GXH3" s="389"/>
      <c r="GXI3" s="389"/>
      <c r="GXJ3" s="389"/>
      <c r="GXK3" s="389"/>
      <c r="GXL3" s="389"/>
      <c r="GXM3" s="389"/>
      <c r="GXN3" s="389"/>
      <c r="GXO3" s="389"/>
      <c r="GXP3" s="389"/>
      <c r="GXQ3" s="389"/>
      <c r="GXR3" s="389"/>
      <c r="GXS3" s="389"/>
      <c r="GXT3" s="389"/>
      <c r="GXU3" s="389"/>
      <c r="GXV3" s="389"/>
      <c r="GXW3" s="389"/>
      <c r="GXX3" s="389"/>
      <c r="GXY3" s="389"/>
      <c r="GXZ3" s="389"/>
      <c r="GYA3" s="389"/>
      <c r="GYB3" s="389"/>
      <c r="GYC3" s="389"/>
      <c r="GYD3" s="389"/>
      <c r="GYE3" s="389"/>
      <c r="GYF3" s="389"/>
      <c r="GYG3" s="389"/>
      <c r="GYH3" s="389"/>
      <c r="GYI3" s="389"/>
      <c r="GYJ3" s="389"/>
      <c r="GYK3" s="389"/>
      <c r="GYL3" s="389"/>
      <c r="GYM3" s="389"/>
      <c r="GYN3" s="389"/>
      <c r="GYO3" s="389"/>
      <c r="GYP3" s="389"/>
      <c r="GYQ3" s="389"/>
      <c r="GYR3" s="389"/>
      <c r="GYS3" s="389"/>
      <c r="GYT3" s="389"/>
      <c r="GYU3" s="389"/>
      <c r="GYV3" s="389"/>
      <c r="GYW3" s="389"/>
      <c r="GYX3" s="389"/>
      <c r="GYY3" s="389"/>
      <c r="GYZ3" s="389"/>
      <c r="GZA3" s="389"/>
      <c r="GZB3" s="389"/>
      <c r="GZC3" s="389"/>
      <c r="GZD3" s="389"/>
      <c r="GZE3" s="389"/>
      <c r="GZF3" s="389"/>
      <c r="GZG3" s="389"/>
      <c r="GZH3" s="389"/>
      <c r="GZI3" s="389"/>
      <c r="GZJ3" s="389"/>
      <c r="GZK3" s="389"/>
      <c r="GZL3" s="389"/>
      <c r="GZM3" s="389"/>
      <c r="GZN3" s="389"/>
      <c r="GZO3" s="389"/>
      <c r="GZP3" s="389"/>
      <c r="GZQ3" s="389"/>
      <c r="GZR3" s="389"/>
      <c r="GZS3" s="389"/>
      <c r="GZT3" s="389"/>
      <c r="GZU3" s="389"/>
      <c r="GZV3" s="389"/>
      <c r="GZW3" s="389"/>
      <c r="GZX3" s="389"/>
      <c r="GZY3" s="389"/>
      <c r="GZZ3" s="389"/>
      <c r="HAA3" s="389"/>
      <c r="HAB3" s="389"/>
      <c r="HAC3" s="389"/>
      <c r="HAD3" s="389"/>
      <c r="HAE3" s="389"/>
      <c r="HAF3" s="389"/>
      <c r="HAG3" s="389"/>
      <c r="HAH3" s="389"/>
      <c r="HAI3" s="389"/>
      <c r="HAJ3" s="389"/>
      <c r="HAK3" s="389"/>
      <c r="HAL3" s="389"/>
      <c r="HAM3" s="389"/>
      <c r="HAN3" s="389"/>
      <c r="HAO3" s="389"/>
      <c r="HAP3" s="389"/>
      <c r="HAQ3" s="389"/>
      <c r="HAR3" s="389"/>
      <c r="HAS3" s="389"/>
      <c r="HAT3" s="389"/>
      <c r="HAU3" s="389"/>
      <c r="HAV3" s="389"/>
      <c r="HAW3" s="389"/>
      <c r="HAX3" s="389"/>
      <c r="HAY3" s="389"/>
      <c r="HAZ3" s="389"/>
      <c r="HBA3" s="389"/>
      <c r="HBB3" s="389"/>
      <c r="HBC3" s="389"/>
      <c r="HBD3" s="389"/>
      <c r="HBE3" s="389"/>
      <c r="HBF3" s="389"/>
      <c r="HBG3" s="389"/>
      <c r="HBH3" s="389"/>
      <c r="HBI3" s="389"/>
      <c r="HBJ3" s="389"/>
      <c r="HBK3" s="389"/>
      <c r="HBL3" s="389"/>
      <c r="HBM3" s="389"/>
      <c r="HBN3" s="389"/>
      <c r="HBO3" s="389"/>
      <c r="HBP3" s="389"/>
      <c r="HBQ3" s="389"/>
      <c r="HBR3" s="389"/>
      <c r="HBS3" s="389"/>
      <c r="HBT3" s="389"/>
      <c r="HBU3" s="389"/>
      <c r="HBV3" s="389"/>
      <c r="HBW3" s="389"/>
      <c r="HBX3" s="389"/>
      <c r="HBY3" s="389"/>
      <c r="HBZ3" s="389"/>
      <c r="HCA3" s="389"/>
      <c r="HCB3" s="389"/>
      <c r="HCC3" s="389"/>
      <c r="HCD3" s="389"/>
      <c r="HCE3" s="389"/>
      <c r="HCF3" s="389"/>
      <c r="HCG3" s="389"/>
      <c r="HCH3" s="389"/>
      <c r="HCI3" s="389"/>
      <c r="HCJ3" s="389"/>
      <c r="HCK3" s="389"/>
      <c r="HCL3" s="389"/>
      <c r="HCM3" s="389"/>
      <c r="HCN3" s="389"/>
      <c r="HCO3" s="389"/>
      <c r="HCP3" s="389"/>
      <c r="HCQ3" s="389"/>
      <c r="HCR3" s="389"/>
      <c r="HCS3" s="389"/>
      <c r="HCT3" s="389"/>
      <c r="HCU3" s="389"/>
      <c r="HCV3" s="389"/>
      <c r="HCW3" s="389"/>
      <c r="HCX3" s="389"/>
      <c r="HCY3" s="389"/>
      <c r="HCZ3" s="389"/>
      <c r="HDA3" s="389"/>
      <c r="HDB3" s="389"/>
      <c r="HDC3" s="389"/>
      <c r="HDD3" s="389"/>
      <c r="HDE3" s="389"/>
      <c r="HDF3" s="389"/>
      <c r="HDG3" s="389"/>
      <c r="HDH3" s="389"/>
      <c r="HDI3" s="389"/>
      <c r="HDJ3" s="389"/>
      <c r="HDK3" s="389"/>
      <c r="HDL3" s="389"/>
      <c r="HDM3" s="389"/>
      <c r="HDN3" s="389"/>
      <c r="HDO3" s="389"/>
      <c r="HDP3" s="389"/>
      <c r="HDQ3" s="389"/>
      <c r="HDR3" s="389"/>
      <c r="HDS3" s="389"/>
      <c r="HDT3" s="389"/>
      <c r="HDU3" s="389"/>
      <c r="HDV3" s="389"/>
      <c r="HDW3" s="389"/>
      <c r="HDX3" s="389"/>
      <c r="HDY3" s="389"/>
      <c r="HDZ3" s="389"/>
      <c r="HEA3" s="389"/>
      <c r="HEB3" s="389"/>
      <c r="HEC3" s="389"/>
      <c r="HED3" s="389"/>
      <c r="HEE3" s="389"/>
      <c r="HEF3" s="389"/>
      <c r="HEG3" s="389"/>
      <c r="HEH3" s="389"/>
      <c r="HEI3" s="389"/>
      <c r="HEJ3" s="389"/>
      <c r="HEK3" s="389"/>
      <c r="HEL3" s="389"/>
      <c r="HEM3" s="389"/>
      <c r="HEN3" s="389"/>
      <c r="HEO3" s="389"/>
      <c r="HEP3" s="389"/>
      <c r="HEQ3" s="389"/>
      <c r="HER3" s="389"/>
      <c r="HES3" s="389"/>
      <c r="HET3" s="389"/>
      <c r="HEU3" s="389"/>
      <c r="HEV3" s="389"/>
      <c r="HEW3" s="389"/>
      <c r="HEX3" s="389"/>
      <c r="HEY3" s="389"/>
      <c r="HEZ3" s="389"/>
      <c r="HFA3" s="389"/>
      <c r="HFB3" s="389"/>
      <c r="HFC3" s="389"/>
      <c r="HFD3" s="389"/>
      <c r="HFE3" s="389"/>
      <c r="HFF3" s="389"/>
      <c r="HFG3" s="389"/>
      <c r="HFH3" s="389"/>
      <c r="HFI3" s="389"/>
      <c r="HFJ3" s="389"/>
      <c r="HFK3" s="389"/>
      <c r="HFL3" s="389"/>
      <c r="HFM3" s="389"/>
      <c r="HFN3" s="389"/>
      <c r="HFO3" s="389"/>
      <c r="HFP3" s="389"/>
      <c r="HFQ3" s="389"/>
      <c r="HFR3" s="389"/>
      <c r="HFS3" s="389"/>
      <c r="HFT3" s="389"/>
      <c r="HFU3" s="389"/>
      <c r="HFV3" s="389"/>
      <c r="HFW3" s="389"/>
      <c r="HFX3" s="389"/>
      <c r="HFY3" s="389"/>
      <c r="HFZ3" s="389"/>
      <c r="HGA3" s="389"/>
      <c r="HGB3" s="389"/>
      <c r="HGC3" s="389"/>
      <c r="HGD3" s="389"/>
      <c r="HGE3" s="389"/>
      <c r="HGF3" s="389"/>
      <c r="HGG3" s="389"/>
      <c r="HGH3" s="389"/>
      <c r="HGI3" s="389"/>
      <c r="HGJ3" s="389"/>
      <c r="HGK3" s="389"/>
      <c r="HGL3" s="389"/>
      <c r="HGM3" s="389"/>
      <c r="HGN3" s="389"/>
      <c r="HGO3" s="389"/>
      <c r="HGP3" s="389"/>
      <c r="HGQ3" s="389"/>
      <c r="HGR3" s="389"/>
      <c r="HGS3" s="389"/>
      <c r="HGT3" s="389"/>
      <c r="HGU3" s="389"/>
      <c r="HGV3" s="389"/>
      <c r="HGW3" s="389"/>
      <c r="HGX3" s="389"/>
      <c r="HGY3" s="389"/>
      <c r="HGZ3" s="389"/>
      <c r="HHA3" s="389"/>
      <c r="HHB3" s="389"/>
      <c r="HHC3" s="389"/>
      <c r="HHD3" s="389"/>
      <c r="HHE3" s="389"/>
      <c r="HHF3" s="389"/>
      <c r="HHG3" s="389"/>
      <c r="HHH3" s="389"/>
      <c r="HHI3" s="389"/>
      <c r="HHJ3" s="389"/>
      <c r="HHK3" s="389"/>
      <c r="HHL3" s="389"/>
      <c r="HHM3" s="389"/>
      <c r="HHN3" s="389"/>
      <c r="HHO3" s="389"/>
      <c r="HHP3" s="389"/>
      <c r="HHQ3" s="389"/>
      <c r="HHR3" s="389"/>
      <c r="HHS3" s="389"/>
      <c r="HHT3" s="389"/>
      <c r="HHU3" s="389"/>
      <c r="HHV3" s="389"/>
      <c r="HHW3" s="389"/>
      <c r="HHX3" s="389"/>
      <c r="HHY3" s="389"/>
      <c r="HHZ3" s="389"/>
      <c r="HIA3" s="389"/>
      <c r="HIB3" s="389"/>
      <c r="HIC3" s="389"/>
      <c r="HID3" s="389"/>
      <c r="HIE3" s="389"/>
      <c r="HIF3" s="389"/>
      <c r="HIG3" s="389"/>
      <c r="HIH3" s="389"/>
      <c r="HII3" s="389"/>
      <c r="HIJ3" s="389"/>
      <c r="HIK3" s="389"/>
      <c r="HIL3" s="389"/>
      <c r="HIM3" s="389"/>
      <c r="HIN3" s="389"/>
      <c r="HIO3" s="389"/>
      <c r="HIP3" s="389"/>
      <c r="HIQ3" s="389"/>
      <c r="HIR3" s="389"/>
      <c r="HIS3" s="389"/>
      <c r="HIT3" s="389"/>
      <c r="HIU3" s="389"/>
      <c r="HIV3" s="389"/>
      <c r="HIW3" s="389"/>
      <c r="HIX3" s="389"/>
      <c r="HIY3" s="389"/>
      <c r="HIZ3" s="389"/>
      <c r="HJA3" s="389"/>
      <c r="HJB3" s="389"/>
      <c r="HJC3" s="389"/>
      <c r="HJD3" s="389"/>
      <c r="HJE3" s="389"/>
      <c r="HJF3" s="389"/>
      <c r="HJG3" s="389"/>
      <c r="HJH3" s="389"/>
      <c r="HJI3" s="389"/>
      <c r="HJJ3" s="389"/>
      <c r="HJK3" s="389"/>
      <c r="HJL3" s="389"/>
      <c r="HJM3" s="389"/>
      <c r="HJN3" s="389"/>
      <c r="HJO3" s="389"/>
      <c r="HJP3" s="389"/>
      <c r="HJQ3" s="389"/>
      <c r="HJR3" s="389"/>
      <c r="HJS3" s="389"/>
      <c r="HJT3" s="389"/>
      <c r="HJU3" s="389"/>
      <c r="HJV3" s="389"/>
      <c r="HJW3" s="389"/>
      <c r="HJX3" s="389"/>
      <c r="HJY3" s="389"/>
      <c r="HJZ3" s="389"/>
      <c r="HKA3" s="389"/>
      <c r="HKB3" s="389"/>
      <c r="HKC3" s="389"/>
      <c r="HKD3" s="389"/>
      <c r="HKE3" s="389"/>
      <c r="HKF3" s="389"/>
      <c r="HKG3" s="389"/>
      <c r="HKH3" s="389"/>
      <c r="HKI3" s="389"/>
      <c r="HKJ3" s="389"/>
      <c r="HKK3" s="389"/>
      <c r="HKL3" s="389"/>
      <c r="HKM3" s="389"/>
      <c r="HKN3" s="389"/>
      <c r="HKO3" s="389"/>
      <c r="HKP3" s="389"/>
      <c r="HKQ3" s="389"/>
      <c r="HKR3" s="389"/>
      <c r="HKS3" s="389"/>
      <c r="HKT3" s="389"/>
      <c r="HKU3" s="389"/>
      <c r="HKV3" s="389"/>
      <c r="HKW3" s="389"/>
      <c r="HKX3" s="389"/>
      <c r="HKY3" s="389"/>
      <c r="HKZ3" s="389"/>
      <c r="HLA3" s="389"/>
      <c r="HLB3" s="389"/>
      <c r="HLC3" s="389"/>
      <c r="HLD3" s="389"/>
      <c r="HLE3" s="389"/>
      <c r="HLF3" s="389"/>
      <c r="HLG3" s="389"/>
      <c r="HLH3" s="389"/>
      <c r="HLI3" s="389"/>
      <c r="HLJ3" s="389"/>
      <c r="HLK3" s="389"/>
      <c r="HLL3" s="389"/>
      <c r="HLM3" s="389"/>
      <c r="HLN3" s="389"/>
      <c r="HLO3" s="389"/>
      <c r="HLP3" s="389"/>
      <c r="HLQ3" s="389"/>
      <c r="HLR3" s="389"/>
      <c r="HLS3" s="389"/>
      <c r="HLT3" s="389"/>
      <c r="HLU3" s="389"/>
      <c r="HLV3" s="389"/>
      <c r="HLW3" s="389"/>
      <c r="HLX3" s="389"/>
      <c r="HLY3" s="389"/>
      <c r="HLZ3" s="389"/>
      <c r="HMA3" s="389"/>
      <c r="HMB3" s="389"/>
      <c r="HMC3" s="389"/>
      <c r="HMD3" s="389"/>
      <c r="HME3" s="389"/>
      <c r="HMF3" s="389"/>
      <c r="HMG3" s="389"/>
      <c r="HMH3" s="389"/>
      <c r="HMI3" s="389"/>
      <c r="HMJ3" s="389"/>
      <c r="HMK3" s="389"/>
      <c r="HML3" s="389"/>
      <c r="HMM3" s="389"/>
      <c r="HMN3" s="389"/>
      <c r="HMO3" s="389"/>
      <c r="HMP3" s="389"/>
      <c r="HMQ3" s="389"/>
      <c r="HMR3" s="389"/>
      <c r="HMS3" s="389"/>
      <c r="HMT3" s="389"/>
      <c r="HMU3" s="389"/>
      <c r="HMV3" s="389"/>
      <c r="HMW3" s="389"/>
      <c r="HMX3" s="389"/>
      <c r="HMY3" s="389"/>
      <c r="HMZ3" s="389"/>
      <c r="HNA3" s="389"/>
      <c r="HNB3" s="389"/>
      <c r="HNC3" s="389"/>
      <c r="HND3" s="389"/>
      <c r="HNE3" s="389"/>
      <c r="HNF3" s="389"/>
      <c r="HNG3" s="389"/>
      <c r="HNH3" s="389"/>
      <c r="HNI3" s="389"/>
      <c r="HNJ3" s="389"/>
      <c r="HNK3" s="389"/>
      <c r="HNL3" s="389"/>
      <c r="HNM3" s="389"/>
      <c r="HNN3" s="389"/>
      <c r="HNO3" s="389"/>
      <c r="HNP3" s="389"/>
      <c r="HNQ3" s="389"/>
      <c r="HNR3" s="389"/>
      <c r="HNS3" s="389"/>
      <c r="HNT3" s="389"/>
      <c r="HNU3" s="389"/>
      <c r="HNV3" s="389"/>
      <c r="HNW3" s="389"/>
      <c r="HNX3" s="389"/>
      <c r="HNY3" s="389"/>
      <c r="HNZ3" s="389"/>
      <c r="HOA3" s="389"/>
      <c r="HOB3" s="389"/>
      <c r="HOC3" s="389"/>
      <c r="HOD3" s="389"/>
      <c r="HOE3" s="389"/>
      <c r="HOF3" s="389"/>
      <c r="HOG3" s="389"/>
      <c r="HOH3" s="389"/>
      <c r="HOI3" s="389"/>
      <c r="HOJ3" s="389"/>
      <c r="HOK3" s="389"/>
      <c r="HOL3" s="389"/>
      <c r="HOM3" s="389"/>
      <c r="HON3" s="389"/>
      <c r="HOO3" s="389"/>
      <c r="HOP3" s="389"/>
      <c r="HOQ3" s="389"/>
      <c r="HOR3" s="389"/>
      <c r="HOS3" s="389"/>
      <c r="HOT3" s="389"/>
      <c r="HOU3" s="389"/>
      <c r="HOV3" s="389"/>
      <c r="HOW3" s="389"/>
      <c r="HOX3" s="389"/>
      <c r="HOY3" s="389"/>
      <c r="HOZ3" s="389"/>
      <c r="HPA3" s="389"/>
      <c r="HPB3" s="389"/>
      <c r="HPC3" s="389"/>
      <c r="HPD3" s="389"/>
      <c r="HPE3" s="389"/>
      <c r="HPF3" s="389"/>
      <c r="HPG3" s="389"/>
      <c r="HPH3" s="389"/>
      <c r="HPI3" s="389"/>
      <c r="HPJ3" s="389"/>
      <c r="HPK3" s="389"/>
      <c r="HPL3" s="389"/>
      <c r="HPM3" s="389"/>
      <c r="HPN3" s="389"/>
      <c r="HPO3" s="389"/>
      <c r="HPP3" s="389"/>
      <c r="HPQ3" s="389"/>
      <c r="HPR3" s="389"/>
      <c r="HPS3" s="389"/>
      <c r="HPT3" s="389"/>
      <c r="HPU3" s="389"/>
      <c r="HPV3" s="389"/>
      <c r="HPW3" s="389"/>
      <c r="HPX3" s="389"/>
      <c r="HPY3" s="389"/>
      <c r="HPZ3" s="389"/>
      <c r="HQA3" s="389"/>
      <c r="HQB3" s="389"/>
      <c r="HQC3" s="389"/>
      <c r="HQD3" s="389"/>
      <c r="HQE3" s="389"/>
      <c r="HQF3" s="389"/>
      <c r="HQG3" s="389"/>
      <c r="HQH3" s="389"/>
      <c r="HQI3" s="389"/>
      <c r="HQJ3" s="389"/>
      <c r="HQK3" s="389"/>
      <c r="HQL3" s="389"/>
      <c r="HQM3" s="389"/>
      <c r="HQN3" s="389"/>
      <c r="HQO3" s="389"/>
      <c r="HQP3" s="389"/>
      <c r="HQQ3" s="389"/>
      <c r="HQR3" s="389"/>
      <c r="HQS3" s="389"/>
      <c r="HQT3" s="389"/>
      <c r="HQU3" s="389"/>
      <c r="HQV3" s="389"/>
      <c r="HQW3" s="389"/>
      <c r="HQX3" s="389"/>
      <c r="HQY3" s="389"/>
      <c r="HQZ3" s="389"/>
      <c r="HRA3" s="389"/>
      <c r="HRB3" s="389"/>
      <c r="HRC3" s="389"/>
      <c r="HRD3" s="389"/>
      <c r="HRE3" s="389"/>
      <c r="HRF3" s="389"/>
      <c r="HRG3" s="389"/>
      <c r="HRH3" s="389"/>
      <c r="HRI3" s="389"/>
      <c r="HRJ3" s="389"/>
      <c r="HRK3" s="389"/>
      <c r="HRL3" s="389"/>
      <c r="HRM3" s="389"/>
      <c r="HRN3" s="389"/>
      <c r="HRO3" s="389"/>
      <c r="HRP3" s="389"/>
      <c r="HRQ3" s="389"/>
      <c r="HRR3" s="389"/>
      <c r="HRS3" s="389"/>
      <c r="HRT3" s="389"/>
      <c r="HRU3" s="389"/>
      <c r="HRV3" s="389"/>
      <c r="HRW3" s="389"/>
      <c r="HRX3" s="389"/>
      <c r="HRY3" s="389"/>
      <c r="HRZ3" s="389"/>
      <c r="HSA3" s="389"/>
      <c r="HSB3" s="389"/>
      <c r="HSC3" s="389"/>
      <c r="HSD3" s="389"/>
      <c r="HSE3" s="389"/>
      <c r="HSF3" s="389"/>
      <c r="HSG3" s="389"/>
      <c r="HSH3" s="389"/>
      <c r="HSI3" s="389"/>
      <c r="HSJ3" s="389"/>
      <c r="HSK3" s="389"/>
      <c r="HSL3" s="389"/>
      <c r="HSM3" s="389"/>
      <c r="HSN3" s="389"/>
      <c r="HSO3" s="389"/>
      <c r="HSP3" s="389"/>
      <c r="HSQ3" s="389"/>
      <c r="HSR3" s="389"/>
      <c r="HSS3" s="389"/>
      <c r="HST3" s="389"/>
      <c r="HSU3" s="389"/>
      <c r="HSV3" s="389"/>
      <c r="HSW3" s="389"/>
      <c r="HSX3" s="389"/>
      <c r="HSY3" s="389"/>
      <c r="HSZ3" s="389"/>
      <c r="HTA3" s="389"/>
      <c r="HTB3" s="389"/>
      <c r="HTC3" s="389"/>
      <c r="HTD3" s="389"/>
      <c r="HTE3" s="389"/>
      <c r="HTF3" s="389"/>
      <c r="HTG3" s="389"/>
      <c r="HTH3" s="389"/>
      <c r="HTI3" s="389"/>
      <c r="HTJ3" s="389"/>
      <c r="HTK3" s="389"/>
      <c r="HTL3" s="389"/>
      <c r="HTM3" s="389"/>
      <c r="HTN3" s="389"/>
      <c r="HTO3" s="389"/>
      <c r="HTP3" s="389"/>
      <c r="HTQ3" s="389"/>
      <c r="HTR3" s="389"/>
      <c r="HTS3" s="389"/>
      <c r="HTT3" s="389"/>
      <c r="HTU3" s="389"/>
      <c r="HTV3" s="389"/>
      <c r="HTW3" s="389"/>
      <c r="HTX3" s="389"/>
      <c r="HTY3" s="389"/>
      <c r="HTZ3" s="389"/>
      <c r="HUA3" s="389"/>
      <c r="HUB3" s="389"/>
      <c r="HUC3" s="389"/>
      <c r="HUD3" s="389"/>
      <c r="HUE3" s="389"/>
      <c r="HUF3" s="389"/>
      <c r="HUG3" s="389"/>
      <c r="HUH3" s="389"/>
      <c r="HUI3" s="389"/>
      <c r="HUJ3" s="389"/>
      <c r="HUK3" s="389"/>
      <c r="HUL3" s="389"/>
      <c r="HUM3" s="389"/>
      <c r="HUN3" s="389"/>
      <c r="HUO3" s="389"/>
      <c r="HUP3" s="389"/>
      <c r="HUQ3" s="389"/>
      <c r="HUR3" s="389"/>
      <c r="HUS3" s="389"/>
      <c r="HUT3" s="389"/>
      <c r="HUU3" s="389"/>
      <c r="HUV3" s="389"/>
      <c r="HUW3" s="389"/>
      <c r="HUX3" s="389"/>
      <c r="HUY3" s="389"/>
      <c r="HUZ3" s="389"/>
      <c r="HVA3" s="389"/>
      <c r="HVB3" s="389"/>
      <c r="HVC3" s="389"/>
      <c r="HVD3" s="389"/>
      <c r="HVE3" s="389"/>
      <c r="HVF3" s="389"/>
      <c r="HVG3" s="389"/>
      <c r="HVH3" s="389"/>
      <c r="HVI3" s="389"/>
      <c r="HVJ3" s="389"/>
      <c r="HVK3" s="389"/>
      <c r="HVL3" s="389"/>
      <c r="HVM3" s="389"/>
      <c r="HVN3" s="389"/>
      <c r="HVO3" s="389"/>
      <c r="HVP3" s="389"/>
      <c r="HVQ3" s="389"/>
      <c r="HVR3" s="389"/>
      <c r="HVS3" s="389"/>
      <c r="HVT3" s="389"/>
      <c r="HVU3" s="389"/>
      <c r="HVV3" s="389"/>
      <c r="HVW3" s="389"/>
      <c r="HVX3" s="389"/>
      <c r="HVY3" s="389"/>
      <c r="HVZ3" s="389"/>
      <c r="HWA3" s="389"/>
      <c r="HWB3" s="389"/>
      <c r="HWC3" s="389"/>
      <c r="HWD3" s="389"/>
      <c r="HWE3" s="389"/>
      <c r="HWF3" s="389"/>
      <c r="HWG3" s="389"/>
      <c r="HWH3" s="389"/>
      <c r="HWI3" s="389"/>
      <c r="HWJ3" s="389"/>
      <c r="HWK3" s="389"/>
      <c r="HWL3" s="389"/>
      <c r="HWM3" s="389"/>
      <c r="HWN3" s="389"/>
      <c r="HWO3" s="389"/>
      <c r="HWP3" s="389"/>
      <c r="HWQ3" s="389"/>
      <c r="HWR3" s="389"/>
      <c r="HWS3" s="389"/>
      <c r="HWT3" s="389"/>
      <c r="HWU3" s="389"/>
      <c r="HWV3" s="389"/>
      <c r="HWW3" s="389"/>
      <c r="HWX3" s="389"/>
      <c r="HWY3" s="389"/>
      <c r="HWZ3" s="389"/>
      <c r="HXA3" s="389"/>
      <c r="HXB3" s="389"/>
      <c r="HXC3" s="389"/>
      <c r="HXD3" s="389"/>
      <c r="HXE3" s="389"/>
      <c r="HXF3" s="389"/>
      <c r="HXG3" s="389"/>
      <c r="HXH3" s="389"/>
      <c r="HXI3" s="389"/>
      <c r="HXJ3" s="389"/>
      <c r="HXK3" s="389"/>
      <c r="HXL3" s="389"/>
      <c r="HXM3" s="389"/>
      <c r="HXN3" s="389"/>
      <c r="HXO3" s="389"/>
      <c r="HXP3" s="389"/>
      <c r="HXQ3" s="389"/>
      <c r="HXR3" s="389"/>
      <c r="HXS3" s="389"/>
      <c r="HXT3" s="389"/>
      <c r="HXU3" s="389"/>
      <c r="HXV3" s="389"/>
      <c r="HXW3" s="389"/>
      <c r="HXX3" s="389"/>
      <c r="HXY3" s="389"/>
      <c r="HXZ3" s="389"/>
      <c r="HYA3" s="389"/>
      <c r="HYB3" s="389"/>
      <c r="HYC3" s="389"/>
      <c r="HYD3" s="389"/>
      <c r="HYE3" s="389"/>
      <c r="HYF3" s="389"/>
      <c r="HYG3" s="389"/>
      <c r="HYH3" s="389"/>
      <c r="HYI3" s="389"/>
      <c r="HYJ3" s="389"/>
      <c r="HYK3" s="389"/>
      <c r="HYL3" s="389"/>
      <c r="HYM3" s="389"/>
      <c r="HYN3" s="389"/>
      <c r="HYO3" s="389"/>
      <c r="HYP3" s="389"/>
      <c r="HYQ3" s="389"/>
      <c r="HYR3" s="389"/>
      <c r="HYS3" s="389"/>
      <c r="HYT3" s="389"/>
      <c r="HYU3" s="389"/>
      <c r="HYV3" s="389"/>
      <c r="HYW3" s="389"/>
      <c r="HYX3" s="389"/>
      <c r="HYY3" s="389"/>
      <c r="HYZ3" s="389"/>
      <c r="HZA3" s="389"/>
      <c r="HZB3" s="389"/>
      <c r="HZC3" s="389"/>
      <c r="HZD3" s="389"/>
      <c r="HZE3" s="389"/>
      <c r="HZF3" s="389"/>
      <c r="HZG3" s="389"/>
      <c r="HZH3" s="389"/>
      <c r="HZI3" s="389"/>
      <c r="HZJ3" s="389"/>
      <c r="HZK3" s="389"/>
      <c r="HZL3" s="389"/>
      <c r="HZM3" s="389"/>
      <c r="HZN3" s="389"/>
      <c r="HZO3" s="389"/>
      <c r="HZP3" s="389"/>
      <c r="HZQ3" s="389"/>
      <c r="HZR3" s="389"/>
      <c r="HZS3" s="389"/>
      <c r="HZT3" s="389"/>
      <c r="HZU3" s="389"/>
      <c r="HZV3" s="389"/>
      <c r="HZW3" s="389"/>
      <c r="HZX3" s="389"/>
      <c r="HZY3" s="389"/>
      <c r="HZZ3" s="389"/>
      <c r="IAA3" s="389"/>
      <c r="IAB3" s="389"/>
      <c r="IAC3" s="389"/>
      <c r="IAD3" s="389"/>
      <c r="IAE3" s="389"/>
      <c r="IAF3" s="389"/>
      <c r="IAG3" s="389"/>
      <c r="IAH3" s="389"/>
      <c r="IAI3" s="389"/>
      <c r="IAJ3" s="389"/>
      <c r="IAK3" s="389"/>
      <c r="IAL3" s="389"/>
      <c r="IAM3" s="389"/>
      <c r="IAN3" s="389"/>
      <c r="IAO3" s="389"/>
      <c r="IAP3" s="389"/>
      <c r="IAQ3" s="389"/>
      <c r="IAR3" s="389"/>
      <c r="IAS3" s="389"/>
      <c r="IAT3" s="389"/>
      <c r="IAU3" s="389"/>
      <c r="IAV3" s="389"/>
      <c r="IAW3" s="389"/>
      <c r="IAX3" s="389"/>
      <c r="IAY3" s="389"/>
      <c r="IAZ3" s="389"/>
      <c r="IBA3" s="389"/>
      <c r="IBB3" s="389"/>
      <c r="IBC3" s="389"/>
      <c r="IBD3" s="389"/>
      <c r="IBE3" s="389"/>
      <c r="IBF3" s="389"/>
      <c r="IBG3" s="389"/>
      <c r="IBH3" s="389"/>
      <c r="IBI3" s="389"/>
      <c r="IBJ3" s="389"/>
      <c r="IBK3" s="389"/>
      <c r="IBL3" s="389"/>
      <c r="IBM3" s="389"/>
      <c r="IBN3" s="389"/>
      <c r="IBO3" s="389"/>
      <c r="IBP3" s="389"/>
      <c r="IBQ3" s="389"/>
      <c r="IBR3" s="389"/>
      <c r="IBS3" s="389"/>
      <c r="IBT3" s="389"/>
      <c r="IBU3" s="389"/>
      <c r="IBV3" s="389"/>
      <c r="IBW3" s="389"/>
      <c r="IBX3" s="389"/>
      <c r="IBY3" s="389"/>
      <c r="IBZ3" s="389"/>
      <c r="ICA3" s="389"/>
      <c r="ICB3" s="389"/>
      <c r="ICC3" s="389"/>
      <c r="ICD3" s="389"/>
      <c r="ICE3" s="389"/>
      <c r="ICF3" s="389"/>
      <c r="ICG3" s="389"/>
      <c r="ICH3" s="389"/>
      <c r="ICI3" s="389"/>
      <c r="ICJ3" s="389"/>
      <c r="ICK3" s="389"/>
      <c r="ICL3" s="389"/>
      <c r="ICM3" s="389"/>
      <c r="ICN3" s="389"/>
      <c r="ICO3" s="389"/>
      <c r="ICP3" s="389"/>
      <c r="ICQ3" s="389"/>
      <c r="ICR3" s="389"/>
      <c r="ICS3" s="389"/>
      <c r="ICT3" s="389"/>
      <c r="ICU3" s="389"/>
      <c r="ICV3" s="389"/>
      <c r="ICW3" s="389"/>
      <c r="ICX3" s="389"/>
      <c r="ICY3" s="389"/>
      <c r="ICZ3" s="389"/>
      <c r="IDA3" s="389"/>
      <c r="IDB3" s="389"/>
      <c r="IDC3" s="389"/>
      <c r="IDD3" s="389"/>
      <c r="IDE3" s="389"/>
      <c r="IDF3" s="389"/>
      <c r="IDG3" s="389"/>
      <c r="IDH3" s="389"/>
      <c r="IDI3" s="389"/>
      <c r="IDJ3" s="389"/>
      <c r="IDK3" s="389"/>
      <c r="IDL3" s="389"/>
      <c r="IDM3" s="389"/>
      <c r="IDN3" s="389"/>
      <c r="IDO3" s="389"/>
      <c r="IDP3" s="389"/>
      <c r="IDQ3" s="389"/>
      <c r="IDR3" s="389"/>
      <c r="IDS3" s="389"/>
      <c r="IDT3" s="389"/>
      <c r="IDU3" s="389"/>
      <c r="IDV3" s="389"/>
      <c r="IDW3" s="389"/>
      <c r="IDX3" s="389"/>
      <c r="IDY3" s="389"/>
      <c r="IDZ3" s="389"/>
      <c r="IEA3" s="389"/>
      <c r="IEB3" s="389"/>
      <c r="IEC3" s="389"/>
      <c r="IED3" s="389"/>
      <c r="IEE3" s="389"/>
      <c r="IEF3" s="389"/>
      <c r="IEG3" s="389"/>
      <c r="IEH3" s="389"/>
      <c r="IEI3" s="389"/>
      <c r="IEJ3" s="389"/>
      <c r="IEK3" s="389"/>
      <c r="IEL3" s="389"/>
      <c r="IEM3" s="389"/>
      <c r="IEN3" s="389"/>
      <c r="IEO3" s="389"/>
      <c r="IEP3" s="389"/>
      <c r="IEQ3" s="389"/>
      <c r="IER3" s="389"/>
      <c r="IES3" s="389"/>
      <c r="IET3" s="389"/>
      <c r="IEU3" s="389"/>
      <c r="IEV3" s="389"/>
      <c r="IEW3" s="389"/>
      <c r="IEX3" s="389"/>
      <c r="IEY3" s="389"/>
      <c r="IEZ3" s="389"/>
      <c r="IFA3" s="389"/>
      <c r="IFB3" s="389"/>
      <c r="IFC3" s="389"/>
      <c r="IFD3" s="389"/>
      <c r="IFE3" s="389"/>
      <c r="IFF3" s="389"/>
      <c r="IFG3" s="389"/>
      <c r="IFH3" s="389"/>
      <c r="IFI3" s="389"/>
      <c r="IFJ3" s="389"/>
      <c r="IFK3" s="389"/>
      <c r="IFL3" s="389"/>
      <c r="IFM3" s="389"/>
      <c r="IFN3" s="389"/>
      <c r="IFO3" s="389"/>
      <c r="IFP3" s="389"/>
      <c r="IFQ3" s="389"/>
      <c r="IFR3" s="389"/>
      <c r="IFS3" s="389"/>
      <c r="IFT3" s="389"/>
      <c r="IFU3" s="389"/>
      <c r="IFV3" s="389"/>
      <c r="IFW3" s="389"/>
      <c r="IFX3" s="389"/>
      <c r="IFY3" s="389"/>
      <c r="IFZ3" s="389"/>
      <c r="IGA3" s="389"/>
      <c r="IGB3" s="389"/>
      <c r="IGC3" s="389"/>
      <c r="IGD3" s="389"/>
      <c r="IGE3" s="389"/>
      <c r="IGF3" s="389"/>
      <c r="IGG3" s="389"/>
      <c r="IGH3" s="389"/>
      <c r="IGI3" s="389"/>
      <c r="IGJ3" s="389"/>
      <c r="IGK3" s="389"/>
      <c r="IGL3" s="389"/>
      <c r="IGM3" s="389"/>
      <c r="IGN3" s="389"/>
      <c r="IGO3" s="389"/>
      <c r="IGP3" s="389"/>
      <c r="IGQ3" s="389"/>
      <c r="IGR3" s="389"/>
      <c r="IGS3" s="389"/>
      <c r="IGT3" s="389"/>
      <c r="IGU3" s="389"/>
      <c r="IGV3" s="389"/>
      <c r="IGW3" s="389"/>
      <c r="IGX3" s="389"/>
      <c r="IGY3" s="389"/>
      <c r="IGZ3" s="389"/>
      <c r="IHA3" s="389"/>
      <c r="IHB3" s="389"/>
      <c r="IHC3" s="389"/>
      <c r="IHD3" s="389"/>
      <c r="IHE3" s="389"/>
      <c r="IHF3" s="389"/>
      <c r="IHG3" s="389"/>
      <c r="IHH3" s="389"/>
      <c r="IHI3" s="389"/>
      <c r="IHJ3" s="389"/>
      <c r="IHK3" s="389"/>
      <c r="IHL3" s="389"/>
      <c r="IHM3" s="389"/>
      <c r="IHN3" s="389"/>
      <c r="IHO3" s="389"/>
      <c r="IHP3" s="389"/>
      <c r="IHQ3" s="389"/>
      <c r="IHR3" s="389"/>
      <c r="IHS3" s="389"/>
      <c r="IHT3" s="389"/>
      <c r="IHU3" s="389"/>
      <c r="IHV3" s="389"/>
      <c r="IHW3" s="389"/>
      <c r="IHX3" s="389"/>
      <c r="IHY3" s="389"/>
      <c r="IHZ3" s="389"/>
      <c r="IIA3" s="389"/>
      <c r="IIB3" s="389"/>
      <c r="IIC3" s="389"/>
      <c r="IID3" s="389"/>
      <c r="IIE3" s="389"/>
      <c r="IIF3" s="389"/>
      <c r="IIG3" s="389"/>
      <c r="IIH3" s="389"/>
      <c r="III3" s="389"/>
      <c r="IIJ3" s="389"/>
      <c r="IIK3" s="389"/>
      <c r="IIL3" s="389"/>
      <c r="IIM3" s="389"/>
      <c r="IIN3" s="389"/>
      <c r="IIO3" s="389"/>
      <c r="IIP3" s="389"/>
      <c r="IIQ3" s="389"/>
      <c r="IIR3" s="389"/>
      <c r="IIS3" s="389"/>
      <c r="IIT3" s="389"/>
      <c r="IIU3" s="389"/>
      <c r="IIV3" s="389"/>
      <c r="IIW3" s="389"/>
      <c r="IIX3" s="389"/>
      <c r="IIY3" s="389"/>
      <c r="IIZ3" s="389"/>
      <c r="IJA3" s="389"/>
      <c r="IJB3" s="389"/>
      <c r="IJC3" s="389"/>
      <c r="IJD3" s="389"/>
      <c r="IJE3" s="389"/>
      <c r="IJF3" s="389"/>
      <c r="IJG3" s="389"/>
      <c r="IJH3" s="389"/>
      <c r="IJI3" s="389"/>
      <c r="IJJ3" s="389"/>
      <c r="IJK3" s="389"/>
      <c r="IJL3" s="389"/>
      <c r="IJM3" s="389"/>
      <c r="IJN3" s="389"/>
      <c r="IJO3" s="389"/>
      <c r="IJP3" s="389"/>
      <c r="IJQ3" s="389"/>
      <c r="IJR3" s="389"/>
      <c r="IJS3" s="389"/>
      <c r="IJT3" s="389"/>
      <c r="IJU3" s="389"/>
      <c r="IJV3" s="389"/>
      <c r="IJW3" s="389"/>
      <c r="IJX3" s="389"/>
      <c r="IJY3" s="389"/>
      <c r="IJZ3" s="389"/>
      <c r="IKA3" s="389"/>
      <c r="IKB3" s="389"/>
      <c r="IKC3" s="389"/>
      <c r="IKD3" s="389"/>
      <c r="IKE3" s="389"/>
      <c r="IKF3" s="389"/>
      <c r="IKG3" s="389"/>
      <c r="IKH3" s="389"/>
      <c r="IKI3" s="389"/>
      <c r="IKJ3" s="389"/>
      <c r="IKK3" s="389"/>
      <c r="IKL3" s="389"/>
      <c r="IKM3" s="389"/>
      <c r="IKN3" s="389"/>
      <c r="IKO3" s="389"/>
      <c r="IKP3" s="389"/>
      <c r="IKQ3" s="389"/>
      <c r="IKR3" s="389"/>
      <c r="IKS3" s="389"/>
      <c r="IKT3" s="389"/>
      <c r="IKU3" s="389"/>
      <c r="IKV3" s="389"/>
      <c r="IKW3" s="389"/>
      <c r="IKX3" s="389"/>
      <c r="IKY3" s="389"/>
      <c r="IKZ3" s="389"/>
      <c r="ILA3" s="389"/>
      <c r="ILB3" s="389"/>
      <c r="ILC3" s="389"/>
      <c r="ILD3" s="389"/>
      <c r="ILE3" s="389"/>
      <c r="ILF3" s="389"/>
      <c r="ILG3" s="389"/>
      <c r="ILH3" s="389"/>
      <c r="ILI3" s="389"/>
      <c r="ILJ3" s="389"/>
      <c r="ILK3" s="389"/>
      <c r="ILL3" s="389"/>
      <c r="ILM3" s="389"/>
      <c r="ILN3" s="389"/>
      <c r="ILO3" s="389"/>
      <c r="ILP3" s="389"/>
      <c r="ILQ3" s="389"/>
      <c r="ILR3" s="389"/>
      <c r="ILS3" s="389"/>
      <c r="ILT3" s="389"/>
      <c r="ILU3" s="389"/>
      <c r="ILV3" s="389"/>
      <c r="ILW3" s="389"/>
      <c r="ILX3" s="389"/>
      <c r="ILY3" s="389"/>
      <c r="ILZ3" s="389"/>
      <c r="IMA3" s="389"/>
      <c r="IMB3" s="389"/>
      <c r="IMC3" s="389"/>
      <c r="IMD3" s="389"/>
      <c r="IME3" s="389"/>
      <c r="IMF3" s="389"/>
      <c r="IMG3" s="389"/>
      <c r="IMH3" s="389"/>
      <c r="IMI3" s="389"/>
      <c r="IMJ3" s="389"/>
      <c r="IMK3" s="389"/>
      <c r="IML3" s="389"/>
      <c r="IMM3" s="389"/>
      <c r="IMN3" s="389"/>
      <c r="IMO3" s="389"/>
      <c r="IMP3" s="389"/>
      <c r="IMQ3" s="389"/>
      <c r="IMR3" s="389"/>
      <c r="IMS3" s="389"/>
      <c r="IMT3" s="389"/>
      <c r="IMU3" s="389"/>
      <c r="IMV3" s="389"/>
      <c r="IMW3" s="389"/>
      <c r="IMX3" s="389"/>
      <c r="IMY3" s="389"/>
      <c r="IMZ3" s="389"/>
      <c r="INA3" s="389"/>
      <c r="INB3" s="389"/>
      <c r="INC3" s="389"/>
      <c r="IND3" s="389"/>
      <c r="INE3" s="389"/>
      <c r="INF3" s="389"/>
      <c r="ING3" s="389"/>
      <c r="INH3" s="389"/>
      <c r="INI3" s="389"/>
      <c r="INJ3" s="389"/>
      <c r="INK3" s="389"/>
      <c r="INL3" s="389"/>
      <c r="INM3" s="389"/>
      <c r="INN3" s="389"/>
      <c r="INO3" s="389"/>
      <c r="INP3" s="389"/>
      <c r="INQ3" s="389"/>
      <c r="INR3" s="389"/>
      <c r="INS3" s="389"/>
      <c r="INT3" s="389"/>
      <c r="INU3" s="389"/>
      <c r="INV3" s="389"/>
      <c r="INW3" s="389"/>
      <c r="INX3" s="389"/>
      <c r="INY3" s="389"/>
      <c r="INZ3" s="389"/>
      <c r="IOA3" s="389"/>
      <c r="IOB3" s="389"/>
      <c r="IOC3" s="389"/>
      <c r="IOD3" s="389"/>
      <c r="IOE3" s="389"/>
      <c r="IOF3" s="389"/>
      <c r="IOG3" s="389"/>
      <c r="IOH3" s="389"/>
      <c r="IOI3" s="389"/>
      <c r="IOJ3" s="389"/>
      <c r="IOK3" s="389"/>
      <c r="IOL3" s="389"/>
      <c r="IOM3" s="389"/>
      <c r="ION3" s="389"/>
      <c r="IOO3" s="389"/>
      <c r="IOP3" s="389"/>
      <c r="IOQ3" s="389"/>
      <c r="IOR3" s="389"/>
      <c r="IOS3" s="389"/>
      <c r="IOT3" s="389"/>
      <c r="IOU3" s="389"/>
      <c r="IOV3" s="389"/>
      <c r="IOW3" s="389"/>
      <c r="IOX3" s="389"/>
      <c r="IOY3" s="389"/>
      <c r="IOZ3" s="389"/>
      <c r="IPA3" s="389"/>
      <c r="IPB3" s="389"/>
      <c r="IPC3" s="389"/>
      <c r="IPD3" s="389"/>
      <c r="IPE3" s="389"/>
      <c r="IPF3" s="389"/>
      <c r="IPG3" s="389"/>
      <c r="IPH3" s="389"/>
      <c r="IPI3" s="389"/>
      <c r="IPJ3" s="389"/>
      <c r="IPK3" s="389"/>
      <c r="IPL3" s="389"/>
      <c r="IPM3" s="389"/>
      <c r="IPN3" s="389"/>
      <c r="IPO3" s="389"/>
      <c r="IPP3" s="389"/>
      <c r="IPQ3" s="389"/>
      <c r="IPR3" s="389"/>
      <c r="IPS3" s="389"/>
      <c r="IPT3" s="389"/>
      <c r="IPU3" s="389"/>
      <c r="IPV3" s="389"/>
      <c r="IPW3" s="389"/>
      <c r="IPX3" s="389"/>
      <c r="IPY3" s="389"/>
      <c r="IPZ3" s="389"/>
      <c r="IQA3" s="389"/>
      <c r="IQB3" s="389"/>
      <c r="IQC3" s="389"/>
      <c r="IQD3" s="389"/>
      <c r="IQE3" s="389"/>
      <c r="IQF3" s="389"/>
      <c r="IQG3" s="389"/>
      <c r="IQH3" s="389"/>
      <c r="IQI3" s="389"/>
      <c r="IQJ3" s="389"/>
      <c r="IQK3" s="389"/>
      <c r="IQL3" s="389"/>
      <c r="IQM3" s="389"/>
      <c r="IQN3" s="389"/>
      <c r="IQO3" s="389"/>
      <c r="IQP3" s="389"/>
      <c r="IQQ3" s="389"/>
      <c r="IQR3" s="389"/>
      <c r="IQS3" s="389"/>
      <c r="IQT3" s="389"/>
      <c r="IQU3" s="389"/>
      <c r="IQV3" s="389"/>
      <c r="IQW3" s="389"/>
      <c r="IQX3" s="389"/>
      <c r="IQY3" s="389"/>
      <c r="IQZ3" s="389"/>
      <c r="IRA3" s="389"/>
      <c r="IRB3" s="389"/>
      <c r="IRC3" s="389"/>
      <c r="IRD3" s="389"/>
      <c r="IRE3" s="389"/>
      <c r="IRF3" s="389"/>
      <c r="IRG3" s="389"/>
      <c r="IRH3" s="389"/>
      <c r="IRI3" s="389"/>
      <c r="IRJ3" s="389"/>
      <c r="IRK3" s="389"/>
      <c r="IRL3" s="389"/>
      <c r="IRM3" s="389"/>
      <c r="IRN3" s="389"/>
      <c r="IRO3" s="389"/>
      <c r="IRP3" s="389"/>
      <c r="IRQ3" s="389"/>
      <c r="IRR3" s="389"/>
      <c r="IRS3" s="389"/>
      <c r="IRT3" s="389"/>
      <c r="IRU3" s="389"/>
      <c r="IRV3" s="389"/>
      <c r="IRW3" s="389"/>
      <c r="IRX3" s="389"/>
      <c r="IRY3" s="389"/>
      <c r="IRZ3" s="389"/>
      <c r="ISA3" s="389"/>
      <c r="ISB3" s="389"/>
      <c r="ISC3" s="389"/>
      <c r="ISD3" s="389"/>
      <c r="ISE3" s="389"/>
      <c r="ISF3" s="389"/>
      <c r="ISG3" s="389"/>
      <c r="ISH3" s="389"/>
      <c r="ISI3" s="389"/>
      <c r="ISJ3" s="389"/>
      <c r="ISK3" s="389"/>
      <c r="ISL3" s="389"/>
      <c r="ISM3" s="389"/>
      <c r="ISN3" s="389"/>
      <c r="ISO3" s="389"/>
      <c r="ISP3" s="389"/>
      <c r="ISQ3" s="389"/>
      <c r="ISR3" s="389"/>
      <c r="ISS3" s="389"/>
      <c r="IST3" s="389"/>
      <c r="ISU3" s="389"/>
      <c r="ISV3" s="389"/>
      <c r="ISW3" s="389"/>
      <c r="ISX3" s="389"/>
      <c r="ISY3" s="389"/>
      <c r="ISZ3" s="389"/>
      <c r="ITA3" s="389"/>
      <c r="ITB3" s="389"/>
      <c r="ITC3" s="389"/>
      <c r="ITD3" s="389"/>
      <c r="ITE3" s="389"/>
      <c r="ITF3" s="389"/>
      <c r="ITG3" s="389"/>
      <c r="ITH3" s="389"/>
      <c r="ITI3" s="389"/>
      <c r="ITJ3" s="389"/>
      <c r="ITK3" s="389"/>
      <c r="ITL3" s="389"/>
      <c r="ITM3" s="389"/>
      <c r="ITN3" s="389"/>
      <c r="ITO3" s="389"/>
      <c r="ITP3" s="389"/>
      <c r="ITQ3" s="389"/>
      <c r="ITR3" s="389"/>
      <c r="ITS3" s="389"/>
      <c r="ITT3" s="389"/>
      <c r="ITU3" s="389"/>
      <c r="ITV3" s="389"/>
      <c r="ITW3" s="389"/>
      <c r="ITX3" s="389"/>
      <c r="ITY3" s="389"/>
      <c r="ITZ3" s="389"/>
      <c r="IUA3" s="389"/>
      <c r="IUB3" s="389"/>
      <c r="IUC3" s="389"/>
      <c r="IUD3" s="389"/>
      <c r="IUE3" s="389"/>
      <c r="IUF3" s="389"/>
      <c r="IUG3" s="389"/>
      <c r="IUH3" s="389"/>
      <c r="IUI3" s="389"/>
      <c r="IUJ3" s="389"/>
      <c r="IUK3" s="389"/>
      <c r="IUL3" s="389"/>
      <c r="IUM3" s="389"/>
      <c r="IUN3" s="389"/>
      <c r="IUO3" s="389"/>
      <c r="IUP3" s="389"/>
      <c r="IUQ3" s="389"/>
      <c r="IUR3" s="389"/>
      <c r="IUS3" s="389"/>
      <c r="IUT3" s="389"/>
      <c r="IUU3" s="389"/>
      <c r="IUV3" s="389"/>
      <c r="IUW3" s="389"/>
      <c r="IUX3" s="389"/>
      <c r="IUY3" s="389"/>
      <c r="IUZ3" s="389"/>
      <c r="IVA3" s="389"/>
      <c r="IVB3" s="389"/>
      <c r="IVC3" s="389"/>
      <c r="IVD3" s="389"/>
      <c r="IVE3" s="389"/>
      <c r="IVF3" s="389"/>
      <c r="IVG3" s="389"/>
      <c r="IVH3" s="389"/>
      <c r="IVI3" s="389"/>
      <c r="IVJ3" s="389"/>
      <c r="IVK3" s="389"/>
      <c r="IVL3" s="389"/>
      <c r="IVM3" s="389"/>
      <c r="IVN3" s="389"/>
      <c r="IVO3" s="389"/>
      <c r="IVP3" s="389"/>
      <c r="IVQ3" s="389"/>
      <c r="IVR3" s="389"/>
      <c r="IVS3" s="389"/>
      <c r="IVT3" s="389"/>
      <c r="IVU3" s="389"/>
      <c r="IVV3" s="389"/>
      <c r="IVW3" s="389"/>
      <c r="IVX3" s="389"/>
      <c r="IVY3" s="389"/>
      <c r="IVZ3" s="389"/>
      <c r="IWA3" s="389"/>
      <c r="IWB3" s="389"/>
      <c r="IWC3" s="389"/>
      <c r="IWD3" s="389"/>
      <c r="IWE3" s="389"/>
      <c r="IWF3" s="389"/>
      <c r="IWG3" s="389"/>
      <c r="IWH3" s="389"/>
      <c r="IWI3" s="389"/>
      <c r="IWJ3" s="389"/>
      <c r="IWK3" s="389"/>
      <c r="IWL3" s="389"/>
      <c r="IWM3" s="389"/>
      <c r="IWN3" s="389"/>
      <c r="IWO3" s="389"/>
      <c r="IWP3" s="389"/>
      <c r="IWQ3" s="389"/>
      <c r="IWR3" s="389"/>
      <c r="IWS3" s="389"/>
      <c r="IWT3" s="389"/>
      <c r="IWU3" s="389"/>
      <c r="IWV3" s="389"/>
      <c r="IWW3" s="389"/>
      <c r="IWX3" s="389"/>
      <c r="IWY3" s="389"/>
      <c r="IWZ3" s="389"/>
      <c r="IXA3" s="389"/>
      <c r="IXB3" s="389"/>
      <c r="IXC3" s="389"/>
      <c r="IXD3" s="389"/>
      <c r="IXE3" s="389"/>
      <c r="IXF3" s="389"/>
      <c r="IXG3" s="389"/>
      <c r="IXH3" s="389"/>
      <c r="IXI3" s="389"/>
      <c r="IXJ3" s="389"/>
      <c r="IXK3" s="389"/>
      <c r="IXL3" s="389"/>
      <c r="IXM3" s="389"/>
      <c r="IXN3" s="389"/>
      <c r="IXO3" s="389"/>
      <c r="IXP3" s="389"/>
      <c r="IXQ3" s="389"/>
      <c r="IXR3" s="389"/>
      <c r="IXS3" s="389"/>
      <c r="IXT3" s="389"/>
      <c r="IXU3" s="389"/>
      <c r="IXV3" s="389"/>
      <c r="IXW3" s="389"/>
      <c r="IXX3" s="389"/>
      <c r="IXY3" s="389"/>
      <c r="IXZ3" s="389"/>
      <c r="IYA3" s="389"/>
      <c r="IYB3" s="389"/>
      <c r="IYC3" s="389"/>
      <c r="IYD3" s="389"/>
      <c r="IYE3" s="389"/>
      <c r="IYF3" s="389"/>
      <c r="IYG3" s="389"/>
      <c r="IYH3" s="389"/>
      <c r="IYI3" s="389"/>
      <c r="IYJ3" s="389"/>
      <c r="IYK3" s="389"/>
      <c r="IYL3" s="389"/>
      <c r="IYM3" s="389"/>
      <c r="IYN3" s="389"/>
      <c r="IYO3" s="389"/>
      <c r="IYP3" s="389"/>
      <c r="IYQ3" s="389"/>
      <c r="IYR3" s="389"/>
      <c r="IYS3" s="389"/>
      <c r="IYT3" s="389"/>
      <c r="IYU3" s="389"/>
      <c r="IYV3" s="389"/>
      <c r="IYW3" s="389"/>
      <c r="IYX3" s="389"/>
      <c r="IYY3" s="389"/>
      <c r="IYZ3" s="389"/>
      <c r="IZA3" s="389"/>
      <c r="IZB3" s="389"/>
      <c r="IZC3" s="389"/>
      <c r="IZD3" s="389"/>
      <c r="IZE3" s="389"/>
      <c r="IZF3" s="389"/>
      <c r="IZG3" s="389"/>
      <c r="IZH3" s="389"/>
      <c r="IZI3" s="389"/>
      <c r="IZJ3" s="389"/>
      <c r="IZK3" s="389"/>
      <c r="IZL3" s="389"/>
      <c r="IZM3" s="389"/>
      <c r="IZN3" s="389"/>
      <c r="IZO3" s="389"/>
      <c r="IZP3" s="389"/>
      <c r="IZQ3" s="389"/>
      <c r="IZR3" s="389"/>
      <c r="IZS3" s="389"/>
      <c r="IZT3" s="389"/>
      <c r="IZU3" s="389"/>
      <c r="IZV3" s="389"/>
      <c r="IZW3" s="389"/>
      <c r="IZX3" s="389"/>
      <c r="IZY3" s="389"/>
      <c r="IZZ3" s="389"/>
      <c r="JAA3" s="389"/>
      <c r="JAB3" s="389"/>
      <c r="JAC3" s="389"/>
      <c r="JAD3" s="389"/>
      <c r="JAE3" s="389"/>
      <c r="JAF3" s="389"/>
      <c r="JAG3" s="389"/>
      <c r="JAH3" s="389"/>
      <c r="JAI3" s="389"/>
      <c r="JAJ3" s="389"/>
      <c r="JAK3" s="389"/>
      <c r="JAL3" s="389"/>
      <c r="JAM3" s="389"/>
      <c r="JAN3" s="389"/>
      <c r="JAO3" s="389"/>
      <c r="JAP3" s="389"/>
      <c r="JAQ3" s="389"/>
      <c r="JAR3" s="389"/>
      <c r="JAS3" s="389"/>
      <c r="JAT3" s="389"/>
      <c r="JAU3" s="389"/>
      <c r="JAV3" s="389"/>
      <c r="JAW3" s="389"/>
      <c r="JAX3" s="389"/>
      <c r="JAY3" s="389"/>
      <c r="JAZ3" s="389"/>
      <c r="JBA3" s="389"/>
      <c r="JBB3" s="389"/>
      <c r="JBC3" s="389"/>
      <c r="JBD3" s="389"/>
      <c r="JBE3" s="389"/>
      <c r="JBF3" s="389"/>
      <c r="JBG3" s="389"/>
      <c r="JBH3" s="389"/>
      <c r="JBI3" s="389"/>
      <c r="JBJ3" s="389"/>
      <c r="JBK3" s="389"/>
      <c r="JBL3" s="389"/>
      <c r="JBM3" s="389"/>
      <c r="JBN3" s="389"/>
      <c r="JBO3" s="389"/>
      <c r="JBP3" s="389"/>
      <c r="JBQ3" s="389"/>
      <c r="JBR3" s="389"/>
      <c r="JBS3" s="389"/>
      <c r="JBT3" s="389"/>
      <c r="JBU3" s="389"/>
      <c r="JBV3" s="389"/>
      <c r="JBW3" s="389"/>
      <c r="JBX3" s="389"/>
      <c r="JBY3" s="389"/>
      <c r="JBZ3" s="389"/>
      <c r="JCA3" s="389"/>
      <c r="JCB3" s="389"/>
      <c r="JCC3" s="389"/>
      <c r="JCD3" s="389"/>
      <c r="JCE3" s="389"/>
      <c r="JCF3" s="389"/>
      <c r="JCG3" s="389"/>
      <c r="JCH3" s="389"/>
      <c r="JCI3" s="389"/>
      <c r="JCJ3" s="389"/>
      <c r="JCK3" s="389"/>
      <c r="JCL3" s="389"/>
      <c r="JCM3" s="389"/>
      <c r="JCN3" s="389"/>
      <c r="JCO3" s="389"/>
      <c r="JCP3" s="389"/>
      <c r="JCQ3" s="389"/>
      <c r="JCR3" s="389"/>
      <c r="JCS3" s="389"/>
      <c r="JCT3" s="389"/>
      <c r="JCU3" s="389"/>
      <c r="JCV3" s="389"/>
      <c r="JCW3" s="389"/>
      <c r="JCX3" s="389"/>
      <c r="JCY3" s="389"/>
      <c r="JCZ3" s="389"/>
      <c r="JDA3" s="389"/>
      <c r="JDB3" s="389"/>
      <c r="JDC3" s="389"/>
      <c r="JDD3" s="389"/>
      <c r="JDE3" s="389"/>
      <c r="JDF3" s="389"/>
      <c r="JDG3" s="389"/>
      <c r="JDH3" s="389"/>
      <c r="JDI3" s="389"/>
      <c r="JDJ3" s="389"/>
      <c r="JDK3" s="389"/>
      <c r="JDL3" s="389"/>
      <c r="JDM3" s="389"/>
      <c r="JDN3" s="389"/>
      <c r="JDO3" s="389"/>
      <c r="JDP3" s="389"/>
      <c r="JDQ3" s="389"/>
      <c r="JDR3" s="389"/>
      <c r="JDS3" s="389"/>
      <c r="JDT3" s="389"/>
      <c r="JDU3" s="389"/>
      <c r="JDV3" s="389"/>
      <c r="JDW3" s="389"/>
      <c r="JDX3" s="389"/>
      <c r="JDY3" s="389"/>
      <c r="JDZ3" s="389"/>
      <c r="JEA3" s="389"/>
      <c r="JEB3" s="389"/>
      <c r="JEC3" s="389"/>
      <c r="JED3" s="389"/>
      <c r="JEE3" s="389"/>
      <c r="JEF3" s="389"/>
      <c r="JEG3" s="389"/>
      <c r="JEH3" s="389"/>
      <c r="JEI3" s="389"/>
      <c r="JEJ3" s="389"/>
      <c r="JEK3" s="389"/>
      <c r="JEL3" s="389"/>
      <c r="JEM3" s="389"/>
      <c r="JEN3" s="389"/>
      <c r="JEO3" s="389"/>
      <c r="JEP3" s="389"/>
      <c r="JEQ3" s="389"/>
      <c r="JER3" s="389"/>
      <c r="JES3" s="389"/>
      <c r="JET3" s="389"/>
      <c r="JEU3" s="389"/>
      <c r="JEV3" s="389"/>
      <c r="JEW3" s="389"/>
      <c r="JEX3" s="389"/>
      <c r="JEY3" s="389"/>
      <c r="JEZ3" s="389"/>
      <c r="JFA3" s="389"/>
      <c r="JFB3" s="389"/>
      <c r="JFC3" s="389"/>
      <c r="JFD3" s="389"/>
      <c r="JFE3" s="389"/>
      <c r="JFF3" s="389"/>
      <c r="JFG3" s="389"/>
      <c r="JFH3" s="389"/>
      <c r="JFI3" s="389"/>
      <c r="JFJ3" s="389"/>
      <c r="JFK3" s="389"/>
      <c r="JFL3" s="389"/>
      <c r="JFM3" s="389"/>
      <c r="JFN3" s="389"/>
      <c r="JFO3" s="389"/>
      <c r="JFP3" s="389"/>
      <c r="JFQ3" s="389"/>
      <c r="JFR3" s="389"/>
      <c r="JFS3" s="389"/>
      <c r="JFT3" s="389"/>
      <c r="JFU3" s="389"/>
      <c r="JFV3" s="389"/>
      <c r="JFW3" s="389"/>
      <c r="JFX3" s="389"/>
      <c r="JFY3" s="389"/>
      <c r="JFZ3" s="389"/>
      <c r="JGA3" s="389"/>
      <c r="JGB3" s="389"/>
      <c r="JGC3" s="389"/>
      <c r="JGD3" s="389"/>
      <c r="JGE3" s="389"/>
      <c r="JGF3" s="389"/>
      <c r="JGG3" s="389"/>
      <c r="JGH3" s="389"/>
      <c r="JGI3" s="389"/>
      <c r="JGJ3" s="389"/>
      <c r="JGK3" s="389"/>
      <c r="JGL3" s="389"/>
      <c r="JGM3" s="389"/>
      <c r="JGN3" s="389"/>
      <c r="JGO3" s="389"/>
      <c r="JGP3" s="389"/>
      <c r="JGQ3" s="389"/>
      <c r="JGR3" s="389"/>
      <c r="JGS3" s="389"/>
      <c r="JGT3" s="389"/>
      <c r="JGU3" s="389"/>
      <c r="JGV3" s="389"/>
      <c r="JGW3" s="389"/>
      <c r="JGX3" s="389"/>
      <c r="JGY3" s="389"/>
      <c r="JGZ3" s="389"/>
      <c r="JHA3" s="389"/>
      <c r="JHB3" s="389"/>
      <c r="JHC3" s="389"/>
      <c r="JHD3" s="389"/>
      <c r="JHE3" s="389"/>
      <c r="JHF3" s="389"/>
      <c r="JHG3" s="389"/>
      <c r="JHH3" s="389"/>
      <c r="JHI3" s="389"/>
      <c r="JHJ3" s="389"/>
      <c r="JHK3" s="389"/>
      <c r="JHL3" s="389"/>
      <c r="JHM3" s="389"/>
      <c r="JHN3" s="389"/>
      <c r="JHO3" s="389"/>
      <c r="JHP3" s="389"/>
      <c r="JHQ3" s="389"/>
      <c r="JHR3" s="389"/>
      <c r="JHS3" s="389"/>
      <c r="JHT3" s="389"/>
      <c r="JHU3" s="389"/>
      <c r="JHV3" s="389"/>
      <c r="JHW3" s="389"/>
      <c r="JHX3" s="389"/>
      <c r="JHY3" s="389"/>
      <c r="JHZ3" s="389"/>
      <c r="JIA3" s="389"/>
      <c r="JIB3" s="389"/>
      <c r="JIC3" s="389"/>
      <c r="JID3" s="389"/>
      <c r="JIE3" s="389"/>
      <c r="JIF3" s="389"/>
      <c r="JIG3" s="389"/>
      <c r="JIH3" s="389"/>
      <c r="JII3" s="389"/>
      <c r="JIJ3" s="389"/>
      <c r="JIK3" s="389"/>
      <c r="JIL3" s="389"/>
      <c r="JIM3" s="389"/>
      <c r="JIN3" s="389"/>
      <c r="JIO3" s="389"/>
      <c r="JIP3" s="389"/>
      <c r="JIQ3" s="389"/>
      <c r="JIR3" s="389"/>
      <c r="JIS3" s="389"/>
      <c r="JIT3" s="389"/>
      <c r="JIU3" s="389"/>
      <c r="JIV3" s="389"/>
      <c r="JIW3" s="389"/>
      <c r="JIX3" s="389"/>
      <c r="JIY3" s="389"/>
      <c r="JIZ3" s="389"/>
      <c r="JJA3" s="389"/>
      <c r="JJB3" s="389"/>
      <c r="JJC3" s="389"/>
      <c r="JJD3" s="389"/>
      <c r="JJE3" s="389"/>
      <c r="JJF3" s="389"/>
      <c r="JJG3" s="389"/>
      <c r="JJH3" s="389"/>
      <c r="JJI3" s="389"/>
      <c r="JJJ3" s="389"/>
      <c r="JJK3" s="389"/>
      <c r="JJL3" s="389"/>
      <c r="JJM3" s="389"/>
      <c r="JJN3" s="389"/>
      <c r="JJO3" s="389"/>
      <c r="JJP3" s="389"/>
      <c r="JJQ3" s="389"/>
      <c r="JJR3" s="389"/>
      <c r="JJS3" s="389"/>
      <c r="JJT3" s="389"/>
      <c r="JJU3" s="389"/>
      <c r="JJV3" s="389"/>
      <c r="JJW3" s="389"/>
      <c r="JJX3" s="389"/>
      <c r="JJY3" s="389"/>
      <c r="JJZ3" s="389"/>
      <c r="JKA3" s="389"/>
      <c r="JKB3" s="389"/>
      <c r="JKC3" s="389"/>
      <c r="JKD3" s="389"/>
      <c r="JKE3" s="389"/>
      <c r="JKF3" s="389"/>
      <c r="JKG3" s="389"/>
      <c r="JKH3" s="389"/>
      <c r="JKI3" s="389"/>
      <c r="JKJ3" s="389"/>
      <c r="JKK3" s="389"/>
      <c r="JKL3" s="389"/>
      <c r="JKM3" s="389"/>
      <c r="JKN3" s="389"/>
      <c r="JKO3" s="389"/>
      <c r="JKP3" s="389"/>
      <c r="JKQ3" s="389"/>
      <c r="JKR3" s="389"/>
      <c r="JKS3" s="389"/>
      <c r="JKT3" s="389"/>
      <c r="JKU3" s="389"/>
      <c r="JKV3" s="389"/>
      <c r="JKW3" s="389"/>
      <c r="JKX3" s="389"/>
      <c r="JKY3" s="389"/>
      <c r="JKZ3" s="389"/>
      <c r="JLA3" s="389"/>
      <c r="JLB3" s="389"/>
      <c r="JLC3" s="389"/>
      <c r="JLD3" s="389"/>
      <c r="JLE3" s="389"/>
      <c r="JLF3" s="389"/>
      <c r="JLG3" s="389"/>
      <c r="JLH3" s="389"/>
      <c r="JLI3" s="389"/>
      <c r="JLJ3" s="389"/>
      <c r="JLK3" s="389"/>
      <c r="JLL3" s="389"/>
      <c r="JLM3" s="389"/>
      <c r="JLN3" s="389"/>
      <c r="JLO3" s="389"/>
      <c r="JLP3" s="389"/>
      <c r="JLQ3" s="389"/>
      <c r="JLR3" s="389"/>
      <c r="JLS3" s="389"/>
      <c r="JLT3" s="389"/>
      <c r="JLU3" s="389"/>
      <c r="JLV3" s="389"/>
      <c r="JLW3" s="389"/>
      <c r="JLX3" s="389"/>
      <c r="JLY3" s="389"/>
      <c r="JLZ3" s="389"/>
      <c r="JMA3" s="389"/>
      <c r="JMB3" s="389"/>
      <c r="JMC3" s="389"/>
      <c r="JMD3" s="389"/>
      <c r="JME3" s="389"/>
      <c r="JMF3" s="389"/>
      <c r="JMG3" s="389"/>
      <c r="JMH3" s="389"/>
      <c r="JMI3" s="389"/>
      <c r="JMJ3" s="389"/>
      <c r="JMK3" s="389"/>
      <c r="JML3" s="389"/>
      <c r="JMM3" s="389"/>
      <c r="JMN3" s="389"/>
      <c r="JMO3" s="389"/>
      <c r="JMP3" s="389"/>
      <c r="JMQ3" s="389"/>
      <c r="JMR3" s="389"/>
      <c r="JMS3" s="389"/>
      <c r="JMT3" s="389"/>
      <c r="JMU3" s="389"/>
      <c r="JMV3" s="389"/>
      <c r="JMW3" s="389"/>
      <c r="JMX3" s="389"/>
      <c r="JMY3" s="389"/>
      <c r="JMZ3" s="389"/>
      <c r="JNA3" s="389"/>
      <c r="JNB3" s="389"/>
      <c r="JNC3" s="389"/>
      <c r="JND3" s="389"/>
      <c r="JNE3" s="389"/>
      <c r="JNF3" s="389"/>
      <c r="JNG3" s="389"/>
      <c r="JNH3" s="389"/>
      <c r="JNI3" s="389"/>
      <c r="JNJ3" s="389"/>
      <c r="JNK3" s="389"/>
      <c r="JNL3" s="389"/>
      <c r="JNM3" s="389"/>
      <c r="JNN3" s="389"/>
      <c r="JNO3" s="389"/>
      <c r="JNP3" s="389"/>
      <c r="JNQ3" s="389"/>
      <c r="JNR3" s="389"/>
      <c r="JNS3" s="389"/>
      <c r="JNT3" s="389"/>
      <c r="JNU3" s="389"/>
      <c r="JNV3" s="389"/>
      <c r="JNW3" s="389"/>
      <c r="JNX3" s="389"/>
      <c r="JNY3" s="389"/>
      <c r="JNZ3" s="389"/>
      <c r="JOA3" s="389"/>
      <c r="JOB3" s="389"/>
      <c r="JOC3" s="389"/>
      <c r="JOD3" s="389"/>
      <c r="JOE3" s="389"/>
      <c r="JOF3" s="389"/>
      <c r="JOG3" s="389"/>
      <c r="JOH3" s="389"/>
      <c r="JOI3" s="389"/>
      <c r="JOJ3" s="389"/>
      <c r="JOK3" s="389"/>
      <c r="JOL3" s="389"/>
      <c r="JOM3" s="389"/>
      <c r="JON3" s="389"/>
      <c r="JOO3" s="389"/>
      <c r="JOP3" s="389"/>
      <c r="JOQ3" s="389"/>
      <c r="JOR3" s="389"/>
      <c r="JOS3" s="389"/>
      <c r="JOT3" s="389"/>
      <c r="JOU3" s="389"/>
      <c r="JOV3" s="389"/>
      <c r="JOW3" s="389"/>
      <c r="JOX3" s="389"/>
      <c r="JOY3" s="389"/>
      <c r="JOZ3" s="389"/>
      <c r="JPA3" s="389"/>
      <c r="JPB3" s="389"/>
      <c r="JPC3" s="389"/>
      <c r="JPD3" s="389"/>
      <c r="JPE3" s="389"/>
      <c r="JPF3" s="389"/>
      <c r="JPG3" s="389"/>
      <c r="JPH3" s="389"/>
      <c r="JPI3" s="389"/>
      <c r="JPJ3" s="389"/>
      <c r="JPK3" s="389"/>
      <c r="JPL3" s="389"/>
      <c r="JPM3" s="389"/>
      <c r="JPN3" s="389"/>
      <c r="JPO3" s="389"/>
      <c r="JPP3" s="389"/>
      <c r="JPQ3" s="389"/>
      <c r="JPR3" s="389"/>
      <c r="JPS3" s="389"/>
      <c r="JPT3" s="389"/>
      <c r="JPU3" s="389"/>
      <c r="JPV3" s="389"/>
      <c r="JPW3" s="389"/>
      <c r="JPX3" s="389"/>
      <c r="JPY3" s="389"/>
      <c r="JPZ3" s="389"/>
      <c r="JQA3" s="389"/>
      <c r="JQB3" s="389"/>
      <c r="JQC3" s="389"/>
      <c r="JQD3" s="389"/>
      <c r="JQE3" s="389"/>
      <c r="JQF3" s="389"/>
      <c r="JQG3" s="389"/>
      <c r="JQH3" s="389"/>
      <c r="JQI3" s="389"/>
      <c r="JQJ3" s="389"/>
      <c r="JQK3" s="389"/>
      <c r="JQL3" s="389"/>
      <c r="JQM3" s="389"/>
      <c r="JQN3" s="389"/>
      <c r="JQO3" s="389"/>
      <c r="JQP3" s="389"/>
      <c r="JQQ3" s="389"/>
      <c r="JQR3" s="389"/>
      <c r="JQS3" s="389"/>
      <c r="JQT3" s="389"/>
      <c r="JQU3" s="389"/>
      <c r="JQV3" s="389"/>
      <c r="JQW3" s="389"/>
      <c r="JQX3" s="389"/>
      <c r="JQY3" s="389"/>
      <c r="JQZ3" s="389"/>
      <c r="JRA3" s="389"/>
      <c r="JRB3" s="389"/>
      <c r="JRC3" s="389"/>
      <c r="JRD3" s="389"/>
      <c r="JRE3" s="389"/>
      <c r="JRF3" s="389"/>
      <c r="JRG3" s="389"/>
      <c r="JRH3" s="389"/>
      <c r="JRI3" s="389"/>
      <c r="JRJ3" s="389"/>
      <c r="JRK3" s="389"/>
      <c r="JRL3" s="389"/>
      <c r="JRM3" s="389"/>
      <c r="JRN3" s="389"/>
      <c r="JRO3" s="389"/>
      <c r="JRP3" s="389"/>
      <c r="JRQ3" s="389"/>
      <c r="JRR3" s="389"/>
      <c r="JRS3" s="389"/>
      <c r="JRT3" s="389"/>
      <c r="JRU3" s="389"/>
      <c r="JRV3" s="389"/>
      <c r="JRW3" s="389"/>
      <c r="JRX3" s="389"/>
      <c r="JRY3" s="389"/>
      <c r="JRZ3" s="389"/>
      <c r="JSA3" s="389"/>
      <c r="JSB3" s="389"/>
      <c r="JSC3" s="389"/>
      <c r="JSD3" s="389"/>
      <c r="JSE3" s="389"/>
      <c r="JSF3" s="389"/>
      <c r="JSG3" s="389"/>
      <c r="JSH3" s="389"/>
      <c r="JSI3" s="389"/>
      <c r="JSJ3" s="389"/>
      <c r="JSK3" s="389"/>
      <c r="JSL3" s="389"/>
      <c r="JSM3" s="389"/>
      <c r="JSN3" s="389"/>
      <c r="JSO3" s="389"/>
      <c r="JSP3" s="389"/>
      <c r="JSQ3" s="389"/>
      <c r="JSR3" s="389"/>
      <c r="JSS3" s="389"/>
      <c r="JST3" s="389"/>
      <c r="JSU3" s="389"/>
      <c r="JSV3" s="389"/>
      <c r="JSW3" s="389"/>
      <c r="JSX3" s="389"/>
      <c r="JSY3" s="389"/>
      <c r="JSZ3" s="389"/>
      <c r="JTA3" s="389"/>
      <c r="JTB3" s="389"/>
      <c r="JTC3" s="389"/>
      <c r="JTD3" s="389"/>
      <c r="JTE3" s="389"/>
      <c r="JTF3" s="389"/>
      <c r="JTG3" s="389"/>
      <c r="JTH3" s="389"/>
      <c r="JTI3" s="389"/>
      <c r="JTJ3" s="389"/>
      <c r="JTK3" s="389"/>
      <c r="JTL3" s="389"/>
      <c r="JTM3" s="389"/>
      <c r="JTN3" s="389"/>
      <c r="JTO3" s="389"/>
      <c r="JTP3" s="389"/>
      <c r="JTQ3" s="389"/>
      <c r="JTR3" s="389"/>
      <c r="JTS3" s="389"/>
      <c r="JTT3" s="389"/>
      <c r="JTU3" s="389"/>
      <c r="JTV3" s="389"/>
      <c r="JTW3" s="389"/>
      <c r="JTX3" s="389"/>
      <c r="JTY3" s="389"/>
      <c r="JTZ3" s="389"/>
      <c r="JUA3" s="389"/>
      <c r="JUB3" s="389"/>
      <c r="JUC3" s="389"/>
      <c r="JUD3" s="389"/>
      <c r="JUE3" s="389"/>
      <c r="JUF3" s="389"/>
      <c r="JUG3" s="389"/>
      <c r="JUH3" s="389"/>
      <c r="JUI3" s="389"/>
      <c r="JUJ3" s="389"/>
      <c r="JUK3" s="389"/>
      <c r="JUL3" s="389"/>
      <c r="JUM3" s="389"/>
      <c r="JUN3" s="389"/>
      <c r="JUO3" s="389"/>
      <c r="JUP3" s="389"/>
      <c r="JUQ3" s="389"/>
      <c r="JUR3" s="389"/>
      <c r="JUS3" s="389"/>
      <c r="JUT3" s="389"/>
      <c r="JUU3" s="389"/>
      <c r="JUV3" s="389"/>
      <c r="JUW3" s="389"/>
      <c r="JUX3" s="389"/>
      <c r="JUY3" s="389"/>
      <c r="JUZ3" s="389"/>
      <c r="JVA3" s="389"/>
      <c r="JVB3" s="389"/>
      <c r="JVC3" s="389"/>
      <c r="JVD3" s="389"/>
      <c r="JVE3" s="389"/>
      <c r="JVF3" s="389"/>
      <c r="JVG3" s="389"/>
      <c r="JVH3" s="389"/>
      <c r="JVI3" s="389"/>
      <c r="JVJ3" s="389"/>
      <c r="JVK3" s="389"/>
      <c r="JVL3" s="389"/>
      <c r="JVM3" s="389"/>
      <c r="JVN3" s="389"/>
      <c r="JVO3" s="389"/>
      <c r="JVP3" s="389"/>
      <c r="JVQ3" s="389"/>
      <c r="JVR3" s="389"/>
      <c r="JVS3" s="389"/>
      <c r="JVT3" s="389"/>
      <c r="JVU3" s="389"/>
      <c r="JVV3" s="389"/>
      <c r="JVW3" s="389"/>
      <c r="JVX3" s="389"/>
      <c r="JVY3" s="389"/>
      <c r="JVZ3" s="389"/>
      <c r="JWA3" s="389"/>
      <c r="JWB3" s="389"/>
      <c r="JWC3" s="389"/>
      <c r="JWD3" s="389"/>
      <c r="JWE3" s="389"/>
      <c r="JWF3" s="389"/>
      <c r="JWG3" s="389"/>
      <c r="JWH3" s="389"/>
      <c r="JWI3" s="389"/>
      <c r="JWJ3" s="389"/>
      <c r="JWK3" s="389"/>
      <c r="JWL3" s="389"/>
      <c r="JWM3" s="389"/>
      <c r="JWN3" s="389"/>
      <c r="JWO3" s="389"/>
      <c r="JWP3" s="389"/>
      <c r="JWQ3" s="389"/>
      <c r="JWR3" s="389"/>
      <c r="JWS3" s="389"/>
      <c r="JWT3" s="389"/>
      <c r="JWU3" s="389"/>
      <c r="JWV3" s="389"/>
      <c r="JWW3" s="389"/>
      <c r="JWX3" s="389"/>
      <c r="JWY3" s="389"/>
      <c r="JWZ3" s="389"/>
      <c r="JXA3" s="389"/>
      <c r="JXB3" s="389"/>
      <c r="JXC3" s="389"/>
      <c r="JXD3" s="389"/>
      <c r="JXE3" s="389"/>
      <c r="JXF3" s="389"/>
      <c r="JXG3" s="389"/>
      <c r="JXH3" s="389"/>
      <c r="JXI3" s="389"/>
      <c r="JXJ3" s="389"/>
      <c r="JXK3" s="389"/>
      <c r="JXL3" s="389"/>
      <c r="JXM3" s="389"/>
      <c r="JXN3" s="389"/>
      <c r="JXO3" s="389"/>
      <c r="JXP3" s="389"/>
      <c r="JXQ3" s="389"/>
      <c r="JXR3" s="389"/>
      <c r="JXS3" s="389"/>
      <c r="JXT3" s="389"/>
      <c r="JXU3" s="389"/>
      <c r="JXV3" s="389"/>
      <c r="JXW3" s="389"/>
      <c r="JXX3" s="389"/>
      <c r="JXY3" s="389"/>
      <c r="JXZ3" s="389"/>
      <c r="JYA3" s="389"/>
      <c r="JYB3" s="389"/>
      <c r="JYC3" s="389"/>
      <c r="JYD3" s="389"/>
      <c r="JYE3" s="389"/>
      <c r="JYF3" s="389"/>
      <c r="JYG3" s="389"/>
      <c r="JYH3" s="389"/>
      <c r="JYI3" s="389"/>
      <c r="JYJ3" s="389"/>
      <c r="JYK3" s="389"/>
      <c r="JYL3" s="389"/>
      <c r="JYM3" s="389"/>
      <c r="JYN3" s="389"/>
      <c r="JYO3" s="389"/>
      <c r="JYP3" s="389"/>
      <c r="JYQ3" s="389"/>
      <c r="JYR3" s="389"/>
      <c r="JYS3" s="389"/>
      <c r="JYT3" s="389"/>
      <c r="JYU3" s="389"/>
      <c r="JYV3" s="389"/>
      <c r="JYW3" s="389"/>
      <c r="JYX3" s="389"/>
      <c r="JYY3" s="389"/>
      <c r="JYZ3" s="389"/>
      <c r="JZA3" s="389"/>
      <c r="JZB3" s="389"/>
      <c r="JZC3" s="389"/>
      <c r="JZD3" s="389"/>
      <c r="JZE3" s="389"/>
      <c r="JZF3" s="389"/>
      <c r="JZG3" s="389"/>
      <c r="JZH3" s="389"/>
      <c r="JZI3" s="389"/>
      <c r="JZJ3" s="389"/>
      <c r="JZK3" s="389"/>
      <c r="JZL3" s="389"/>
      <c r="JZM3" s="389"/>
      <c r="JZN3" s="389"/>
      <c r="JZO3" s="389"/>
      <c r="JZP3" s="389"/>
      <c r="JZQ3" s="389"/>
      <c r="JZR3" s="389"/>
      <c r="JZS3" s="389"/>
      <c r="JZT3" s="389"/>
      <c r="JZU3" s="389"/>
      <c r="JZV3" s="389"/>
      <c r="JZW3" s="389"/>
      <c r="JZX3" s="389"/>
      <c r="JZY3" s="389"/>
      <c r="JZZ3" s="389"/>
      <c r="KAA3" s="389"/>
      <c r="KAB3" s="389"/>
      <c r="KAC3" s="389"/>
      <c r="KAD3" s="389"/>
      <c r="KAE3" s="389"/>
      <c r="KAF3" s="389"/>
      <c r="KAG3" s="389"/>
      <c r="KAH3" s="389"/>
      <c r="KAI3" s="389"/>
      <c r="KAJ3" s="389"/>
      <c r="KAK3" s="389"/>
      <c r="KAL3" s="389"/>
      <c r="KAM3" s="389"/>
      <c r="KAN3" s="389"/>
      <c r="KAO3" s="389"/>
      <c r="KAP3" s="389"/>
      <c r="KAQ3" s="389"/>
      <c r="KAR3" s="389"/>
      <c r="KAS3" s="389"/>
      <c r="KAT3" s="389"/>
      <c r="KAU3" s="389"/>
      <c r="KAV3" s="389"/>
      <c r="KAW3" s="389"/>
      <c r="KAX3" s="389"/>
      <c r="KAY3" s="389"/>
      <c r="KAZ3" s="389"/>
      <c r="KBA3" s="389"/>
      <c r="KBB3" s="389"/>
      <c r="KBC3" s="389"/>
      <c r="KBD3" s="389"/>
      <c r="KBE3" s="389"/>
      <c r="KBF3" s="389"/>
      <c r="KBG3" s="389"/>
      <c r="KBH3" s="389"/>
      <c r="KBI3" s="389"/>
      <c r="KBJ3" s="389"/>
      <c r="KBK3" s="389"/>
      <c r="KBL3" s="389"/>
      <c r="KBM3" s="389"/>
      <c r="KBN3" s="389"/>
      <c r="KBO3" s="389"/>
      <c r="KBP3" s="389"/>
      <c r="KBQ3" s="389"/>
      <c r="KBR3" s="389"/>
      <c r="KBS3" s="389"/>
      <c r="KBT3" s="389"/>
      <c r="KBU3" s="389"/>
      <c r="KBV3" s="389"/>
      <c r="KBW3" s="389"/>
      <c r="KBX3" s="389"/>
      <c r="KBY3" s="389"/>
      <c r="KBZ3" s="389"/>
      <c r="KCA3" s="389"/>
      <c r="KCB3" s="389"/>
      <c r="KCC3" s="389"/>
      <c r="KCD3" s="389"/>
      <c r="KCE3" s="389"/>
      <c r="KCF3" s="389"/>
      <c r="KCG3" s="389"/>
      <c r="KCH3" s="389"/>
      <c r="KCI3" s="389"/>
      <c r="KCJ3" s="389"/>
      <c r="KCK3" s="389"/>
      <c r="KCL3" s="389"/>
      <c r="KCM3" s="389"/>
      <c r="KCN3" s="389"/>
      <c r="KCO3" s="389"/>
      <c r="KCP3" s="389"/>
      <c r="KCQ3" s="389"/>
      <c r="KCR3" s="389"/>
      <c r="KCS3" s="389"/>
      <c r="KCT3" s="389"/>
      <c r="KCU3" s="389"/>
      <c r="KCV3" s="389"/>
      <c r="KCW3" s="389"/>
      <c r="KCX3" s="389"/>
      <c r="KCY3" s="389"/>
      <c r="KCZ3" s="389"/>
      <c r="KDA3" s="389"/>
      <c r="KDB3" s="389"/>
      <c r="KDC3" s="389"/>
      <c r="KDD3" s="389"/>
      <c r="KDE3" s="389"/>
      <c r="KDF3" s="389"/>
      <c r="KDG3" s="389"/>
      <c r="KDH3" s="389"/>
      <c r="KDI3" s="389"/>
      <c r="KDJ3" s="389"/>
      <c r="KDK3" s="389"/>
      <c r="KDL3" s="389"/>
      <c r="KDM3" s="389"/>
      <c r="KDN3" s="389"/>
      <c r="KDO3" s="389"/>
      <c r="KDP3" s="389"/>
      <c r="KDQ3" s="389"/>
      <c r="KDR3" s="389"/>
      <c r="KDS3" s="389"/>
      <c r="KDT3" s="389"/>
      <c r="KDU3" s="389"/>
      <c r="KDV3" s="389"/>
      <c r="KDW3" s="389"/>
      <c r="KDX3" s="389"/>
      <c r="KDY3" s="389"/>
      <c r="KDZ3" s="389"/>
      <c r="KEA3" s="389"/>
      <c r="KEB3" s="389"/>
      <c r="KEC3" s="389"/>
      <c r="KED3" s="389"/>
      <c r="KEE3" s="389"/>
      <c r="KEF3" s="389"/>
      <c r="KEG3" s="389"/>
      <c r="KEH3" s="389"/>
      <c r="KEI3" s="389"/>
      <c r="KEJ3" s="389"/>
      <c r="KEK3" s="389"/>
      <c r="KEL3" s="389"/>
      <c r="KEM3" s="389"/>
      <c r="KEN3" s="389"/>
      <c r="KEO3" s="389"/>
      <c r="KEP3" s="389"/>
      <c r="KEQ3" s="389"/>
      <c r="KER3" s="389"/>
      <c r="KES3" s="389"/>
      <c r="KET3" s="389"/>
      <c r="KEU3" s="389"/>
      <c r="KEV3" s="389"/>
      <c r="KEW3" s="389"/>
      <c r="KEX3" s="389"/>
      <c r="KEY3" s="389"/>
      <c r="KEZ3" s="389"/>
      <c r="KFA3" s="389"/>
      <c r="KFB3" s="389"/>
      <c r="KFC3" s="389"/>
      <c r="KFD3" s="389"/>
      <c r="KFE3" s="389"/>
      <c r="KFF3" s="389"/>
      <c r="KFG3" s="389"/>
      <c r="KFH3" s="389"/>
      <c r="KFI3" s="389"/>
      <c r="KFJ3" s="389"/>
      <c r="KFK3" s="389"/>
      <c r="KFL3" s="389"/>
      <c r="KFM3" s="389"/>
      <c r="KFN3" s="389"/>
      <c r="KFO3" s="389"/>
      <c r="KFP3" s="389"/>
      <c r="KFQ3" s="389"/>
      <c r="KFR3" s="389"/>
      <c r="KFS3" s="389"/>
      <c r="KFT3" s="389"/>
      <c r="KFU3" s="389"/>
      <c r="KFV3" s="389"/>
      <c r="KFW3" s="389"/>
      <c r="KFX3" s="389"/>
      <c r="KFY3" s="389"/>
      <c r="KFZ3" s="389"/>
      <c r="KGA3" s="389"/>
      <c r="KGB3" s="389"/>
      <c r="KGC3" s="389"/>
      <c r="KGD3" s="389"/>
      <c r="KGE3" s="389"/>
      <c r="KGF3" s="389"/>
      <c r="KGG3" s="389"/>
      <c r="KGH3" s="389"/>
      <c r="KGI3" s="389"/>
      <c r="KGJ3" s="389"/>
      <c r="KGK3" s="389"/>
      <c r="KGL3" s="389"/>
      <c r="KGM3" s="389"/>
      <c r="KGN3" s="389"/>
      <c r="KGO3" s="389"/>
      <c r="KGP3" s="389"/>
      <c r="KGQ3" s="389"/>
      <c r="KGR3" s="389"/>
      <c r="KGS3" s="389"/>
      <c r="KGT3" s="389"/>
      <c r="KGU3" s="389"/>
      <c r="KGV3" s="389"/>
      <c r="KGW3" s="389"/>
      <c r="KGX3" s="389"/>
      <c r="KGY3" s="389"/>
      <c r="KGZ3" s="389"/>
      <c r="KHA3" s="389"/>
      <c r="KHB3" s="389"/>
      <c r="KHC3" s="389"/>
      <c r="KHD3" s="389"/>
      <c r="KHE3" s="389"/>
      <c r="KHF3" s="389"/>
      <c r="KHG3" s="389"/>
      <c r="KHH3" s="389"/>
      <c r="KHI3" s="389"/>
      <c r="KHJ3" s="389"/>
      <c r="KHK3" s="389"/>
      <c r="KHL3" s="389"/>
      <c r="KHM3" s="389"/>
      <c r="KHN3" s="389"/>
      <c r="KHO3" s="389"/>
      <c r="KHP3" s="389"/>
      <c r="KHQ3" s="389"/>
      <c r="KHR3" s="389"/>
      <c r="KHS3" s="389"/>
      <c r="KHT3" s="389"/>
      <c r="KHU3" s="389"/>
      <c r="KHV3" s="389"/>
      <c r="KHW3" s="389"/>
      <c r="KHX3" s="389"/>
      <c r="KHY3" s="389"/>
      <c r="KHZ3" s="389"/>
      <c r="KIA3" s="389"/>
      <c r="KIB3" s="389"/>
      <c r="KIC3" s="389"/>
      <c r="KID3" s="389"/>
      <c r="KIE3" s="389"/>
      <c r="KIF3" s="389"/>
      <c r="KIG3" s="389"/>
      <c r="KIH3" s="389"/>
      <c r="KII3" s="389"/>
      <c r="KIJ3" s="389"/>
      <c r="KIK3" s="389"/>
      <c r="KIL3" s="389"/>
      <c r="KIM3" s="389"/>
      <c r="KIN3" s="389"/>
      <c r="KIO3" s="389"/>
      <c r="KIP3" s="389"/>
      <c r="KIQ3" s="389"/>
      <c r="KIR3" s="389"/>
      <c r="KIS3" s="389"/>
      <c r="KIT3" s="389"/>
      <c r="KIU3" s="389"/>
      <c r="KIV3" s="389"/>
      <c r="KIW3" s="389"/>
      <c r="KIX3" s="389"/>
      <c r="KIY3" s="389"/>
      <c r="KIZ3" s="389"/>
      <c r="KJA3" s="389"/>
      <c r="KJB3" s="389"/>
      <c r="KJC3" s="389"/>
      <c r="KJD3" s="389"/>
      <c r="KJE3" s="389"/>
      <c r="KJF3" s="389"/>
      <c r="KJG3" s="389"/>
      <c r="KJH3" s="389"/>
      <c r="KJI3" s="389"/>
      <c r="KJJ3" s="389"/>
      <c r="KJK3" s="389"/>
      <c r="KJL3" s="389"/>
      <c r="KJM3" s="389"/>
      <c r="KJN3" s="389"/>
      <c r="KJO3" s="389"/>
      <c r="KJP3" s="389"/>
      <c r="KJQ3" s="389"/>
      <c r="KJR3" s="389"/>
      <c r="KJS3" s="389"/>
      <c r="KJT3" s="389"/>
      <c r="KJU3" s="389"/>
      <c r="KJV3" s="389"/>
      <c r="KJW3" s="389"/>
      <c r="KJX3" s="389"/>
      <c r="KJY3" s="389"/>
      <c r="KJZ3" s="389"/>
      <c r="KKA3" s="389"/>
      <c r="KKB3" s="389"/>
      <c r="KKC3" s="389"/>
      <c r="KKD3" s="389"/>
      <c r="KKE3" s="389"/>
      <c r="KKF3" s="389"/>
      <c r="KKG3" s="389"/>
      <c r="KKH3" s="389"/>
      <c r="KKI3" s="389"/>
      <c r="KKJ3" s="389"/>
      <c r="KKK3" s="389"/>
      <c r="KKL3" s="389"/>
      <c r="KKM3" s="389"/>
      <c r="KKN3" s="389"/>
      <c r="KKO3" s="389"/>
      <c r="KKP3" s="389"/>
      <c r="KKQ3" s="389"/>
      <c r="KKR3" s="389"/>
      <c r="KKS3" s="389"/>
      <c r="KKT3" s="389"/>
      <c r="KKU3" s="389"/>
      <c r="KKV3" s="389"/>
      <c r="KKW3" s="389"/>
      <c r="KKX3" s="389"/>
      <c r="KKY3" s="389"/>
      <c r="KKZ3" s="389"/>
      <c r="KLA3" s="389"/>
      <c r="KLB3" s="389"/>
      <c r="KLC3" s="389"/>
      <c r="KLD3" s="389"/>
      <c r="KLE3" s="389"/>
      <c r="KLF3" s="389"/>
      <c r="KLG3" s="389"/>
      <c r="KLH3" s="389"/>
      <c r="KLI3" s="389"/>
      <c r="KLJ3" s="389"/>
      <c r="KLK3" s="389"/>
      <c r="KLL3" s="389"/>
      <c r="KLM3" s="389"/>
      <c r="KLN3" s="389"/>
      <c r="KLO3" s="389"/>
      <c r="KLP3" s="389"/>
      <c r="KLQ3" s="389"/>
      <c r="KLR3" s="389"/>
      <c r="KLS3" s="389"/>
      <c r="KLT3" s="389"/>
      <c r="KLU3" s="389"/>
      <c r="KLV3" s="389"/>
      <c r="KLW3" s="389"/>
      <c r="KLX3" s="389"/>
      <c r="KLY3" s="389"/>
      <c r="KLZ3" s="389"/>
      <c r="KMA3" s="389"/>
      <c r="KMB3" s="389"/>
      <c r="KMC3" s="389"/>
      <c r="KMD3" s="389"/>
      <c r="KME3" s="389"/>
      <c r="KMF3" s="389"/>
      <c r="KMG3" s="389"/>
      <c r="KMH3" s="389"/>
      <c r="KMI3" s="389"/>
      <c r="KMJ3" s="389"/>
      <c r="KMK3" s="389"/>
      <c r="KML3" s="389"/>
      <c r="KMM3" s="389"/>
      <c r="KMN3" s="389"/>
      <c r="KMO3" s="389"/>
      <c r="KMP3" s="389"/>
      <c r="KMQ3" s="389"/>
      <c r="KMR3" s="389"/>
      <c r="KMS3" s="389"/>
      <c r="KMT3" s="389"/>
      <c r="KMU3" s="389"/>
      <c r="KMV3" s="389"/>
      <c r="KMW3" s="389"/>
      <c r="KMX3" s="389"/>
      <c r="KMY3" s="389"/>
      <c r="KMZ3" s="389"/>
      <c r="KNA3" s="389"/>
      <c r="KNB3" s="389"/>
      <c r="KNC3" s="389"/>
      <c r="KND3" s="389"/>
      <c r="KNE3" s="389"/>
      <c r="KNF3" s="389"/>
      <c r="KNG3" s="389"/>
      <c r="KNH3" s="389"/>
      <c r="KNI3" s="389"/>
      <c r="KNJ3" s="389"/>
      <c r="KNK3" s="389"/>
      <c r="KNL3" s="389"/>
      <c r="KNM3" s="389"/>
      <c r="KNN3" s="389"/>
      <c r="KNO3" s="389"/>
      <c r="KNP3" s="389"/>
      <c r="KNQ3" s="389"/>
      <c r="KNR3" s="389"/>
      <c r="KNS3" s="389"/>
      <c r="KNT3" s="389"/>
      <c r="KNU3" s="389"/>
      <c r="KNV3" s="389"/>
      <c r="KNW3" s="389"/>
      <c r="KNX3" s="389"/>
      <c r="KNY3" s="389"/>
      <c r="KNZ3" s="389"/>
      <c r="KOA3" s="389"/>
      <c r="KOB3" s="389"/>
      <c r="KOC3" s="389"/>
      <c r="KOD3" s="389"/>
      <c r="KOE3" s="389"/>
      <c r="KOF3" s="389"/>
      <c r="KOG3" s="389"/>
      <c r="KOH3" s="389"/>
      <c r="KOI3" s="389"/>
      <c r="KOJ3" s="389"/>
      <c r="KOK3" s="389"/>
      <c r="KOL3" s="389"/>
      <c r="KOM3" s="389"/>
      <c r="KON3" s="389"/>
      <c r="KOO3" s="389"/>
      <c r="KOP3" s="389"/>
      <c r="KOQ3" s="389"/>
      <c r="KOR3" s="389"/>
      <c r="KOS3" s="389"/>
      <c r="KOT3" s="389"/>
      <c r="KOU3" s="389"/>
      <c r="KOV3" s="389"/>
      <c r="KOW3" s="389"/>
      <c r="KOX3" s="389"/>
      <c r="KOY3" s="389"/>
      <c r="KOZ3" s="389"/>
      <c r="KPA3" s="389"/>
      <c r="KPB3" s="389"/>
      <c r="KPC3" s="389"/>
      <c r="KPD3" s="389"/>
      <c r="KPE3" s="389"/>
      <c r="KPF3" s="389"/>
      <c r="KPG3" s="389"/>
      <c r="KPH3" s="389"/>
      <c r="KPI3" s="389"/>
      <c r="KPJ3" s="389"/>
      <c r="KPK3" s="389"/>
      <c r="KPL3" s="389"/>
      <c r="KPM3" s="389"/>
      <c r="KPN3" s="389"/>
      <c r="KPO3" s="389"/>
      <c r="KPP3" s="389"/>
      <c r="KPQ3" s="389"/>
      <c r="KPR3" s="389"/>
      <c r="KPS3" s="389"/>
      <c r="KPT3" s="389"/>
      <c r="KPU3" s="389"/>
      <c r="KPV3" s="389"/>
      <c r="KPW3" s="389"/>
      <c r="KPX3" s="389"/>
      <c r="KPY3" s="389"/>
      <c r="KPZ3" s="389"/>
      <c r="KQA3" s="389"/>
      <c r="KQB3" s="389"/>
      <c r="KQC3" s="389"/>
      <c r="KQD3" s="389"/>
      <c r="KQE3" s="389"/>
      <c r="KQF3" s="389"/>
      <c r="KQG3" s="389"/>
      <c r="KQH3" s="389"/>
      <c r="KQI3" s="389"/>
      <c r="KQJ3" s="389"/>
      <c r="KQK3" s="389"/>
      <c r="KQL3" s="389"/>
      <c r="KQM3" s="389"/>
      <c r="KQN3" s="389"/>
      <c r="KQO3" s="389"/>
      <c r="KQP3" s="389"/>
      <c r="KQQ3" s="389"/>
      <c r="KQR3" s="389"/>
      <c r="KQS3" s="389"/>
      <c r="KQT3" s="389"/>
      <c r="KQU3" s="389"/>
      <c r="KQV3" s="389"/>
      <c r="KQW3" s="389"/>
      <c r="KQX3" s="389"/>
      <c r="KQY3" s="389"/>
      <c r="KQZ3" s="389"/>
      <c r="KRA3" s="389"/>
      <c r="KRB3" s="389"/>
      <c r="KRC3" s="389"/>
      <c r="KRD3" s="389"/>
      <c r="KRE3" s="389"/>
      <c r="KRF3" s="389"/>
      <c r="KRG3" s="389"/>
      <c r="KRH3" s="389"/>
      <c r="KRI3" s="389"/>
      <c r="KRJ3" s="389"/>
      <c r="KRK3" s="389"/>
      <c r="KRL3" s="389"/>
      <c r="KRM3" s="389"/>
      <c r="KRN3" s="389"/>
      <c r="KRO3" s="389"/>
      <c r="KRP3" s="389"/>
      <c r="KRQ3" s="389"/>
      <c r="KRR3" s="389"/>
      <c r="KRS3" s="389"/>
      <c r="KRT3" s="389"/>
      <c r="KRU3" s="389"/>
      <c r="KRV3" s="389"/>
      <c r="KRW3" s="389"/>
      <c r="KRX3" s="389"/>
      <c r="KRY3" s="389"/>
      <c r="KRZ3" s="389"/>
      <c r="KSA3" s="389"/>
      <c r="KSB3" s="389"/>
      <c r="KSC3" s="389"/>
      <c r="KSD3" s="389"/>
      <c r="KSE3" s="389"/>
      <c r="KSF3" s="389"/>
      <c r="KSG3" s="389"/>
      <c r="KSH3" s="389"/>
      <c r="KSI3" s="389"/>
      <c r="KSJ3" s="389"/>
      <c r="KSK3" s="389"/>
      <c r="KSL3" s="389"/>
      <c r="KSM3" s="389"/>
      <c r="KSN3" s="389"/>
      <c r="KSO3" s="389"/>
      <c r="KSP3" s="389"/>
      <c r="KSQ3" s="389"/>
      <c r="KSR3" s="389"/>
      <c r="KSS3" s="389"/>
      <c r="KST3" s="389"/>
      <c r="KSU3" s="389"/>
      <c r="KSV3" s="389"/>
      <c r="KSW3" s="389"/>
      <c r="KSX3" s="389"/>
      <c r="KSY3" s="389"/>
      <c r="KSZ3" s="389"/>
      <c r="KTA3" s="389"/>
      <c r="KTB3" s="389"/>
      <c r="KTC3" s="389"/>
      <c r="KTD3" s="389"/>
      <c r="KTE3" s="389"/>
      <c r="KTF3" s="389"/>
      <c r="KTG3" s="389"/>
      <c r="KTH3" s="389"/>
      <c r="KTI3" s="389"/>
      <c r="KTJ3" s="389"/>
      <c r="KTK3" s="389"/>
      <c r="KTL3" s="389"/>
      <c r="KTM3" s="389"/>
      <c r="KTN3" s="389"/>
      <c r="KTO3" s="389"/>
      <c r="KTP3" s="389"/>
      <c r="KTQ3" s="389"/>
      <c r="KTR3" s="389"/>
      <c r="KTS3" s="389"/>
      <c r="KTT3" s="389"/>
      <c r="KTU3" s="389"/>
      <c r="KTV3" s="389"/>
      <c r="KTW3" s="389"/>
      <c r="KTX3" s="389"/>
      <c r="KTY3" s="389"/>
      <c r="KTZ3" s="389"/>
      <c r="KUA3" s="389"/>
      <c r="KUB3" s="389"/>
      <c r="KUC3" s="389"/>
      <c r="KUD3" s="389"/>
      <c r="KUE3" s="389"/>
      <c r="KUF3" s="389"/>
      <c r="KUG3" s="389"/>
      <c r="KUH3" s="389"/>
      <c r="KUI3" s="389"/>
      <c r="KUJ3" s="389"/>
      <c r="KUK3" s="389"/>
      <c r="KUL3" s="389"/>
      <c r="KUM3" s="389"/>
      <c r="KUN3" s="389"/>
      <c r="KUO3" s="389"/>
      <c r="KUP3" s="389"/>
      <c r="KUQ3" s="389"/>
      <c r="KUR3" s="389"/>
      <c r="KUS3" s="389"/>
      <c r="KUT3" s="389"/>
      <c r="KUU3" s="389"/>
      <c r="KUV3" s="389"/>
      <c r="KUW3" s="389"/>
      <c r="KUX3" s="389"/>
      <c r="KUY3" s="389"/>
      <c r="KUZ3" s="389"/>
      <c r="KVA3" s="389"/>
      <c r="KVB3" s="389"/>
      <c r="KVC3" s="389"/>
      <c r="KVD3" s="389"/>
      <c r="KVE3" s="389"/>
      <c r="KVF3" s="389"/>
      <c r="KVG3" s="389"/>
      <c r="KVH3" s="389"/>
      <c r="KVI3" s="389"/>
      <c r="KVJ3" s="389"/>
      <c r="KVK3" s="389"/>
      <c r="KVL3" s="389"/>
      <c r="KVM3" s="389"/>
      <c r="KVN3" s="389"/>
      <c r="KVO3" s="389"/>
      <c r="KVP3" s="389"/>
      <c r="KVQ3" s="389"/>
      <c r="KVR3" s="389"/>
      <c r="KVS3" s="389"/>
      <c r="KVT3" s="389"/>
      <c r="KVU3" s="389"/>
      <c r="KVV3" s="389"/>
      <c r="KVW3" s="389"/>
      <c r="KVX3" s="389"/>
      <c r="KVY3" s="389"/>
      <c r="KVZ3" s="389"/>
      <c r="KWA3" s="389"/>
      <c r="KWB3" s="389"/>
      <c r="KWC3" s="389"/>
      <c r="KWD3" s="389"/>
      <c r="KWE3" s="389"/>
      <c r="KWF3" s="389"/>
      <c r="KWG3" s="389"/>
      <c r="KWH3" s="389"/>
      <c r="KWI3" s="389"/>
      <c r="KWJ3" s="389"/>
      <c r="KWK3" s="389"/>
      <c r="KWL3" s="389"/>
      <c r="KWM3" s="389"/>
      <c r="KWN3" s="389"/>
      <c r="KWO3" s="389"/>
      <c r="KWP3" s="389"/>
      <c r="KWQ3" s="389"/>
      <c r="KWR3" s="389"/>
      <c r="KWS3" s="389"/>
      <c r="KWT3" s="389"/>
      <c r="KWU3" s="389"/>
      <c r="KWV3" s="389"/>
      <c r="KWW3" s="389"/>
      <c r="KWX3" s="389"/>
      <c r="KWY3" s="389"/>
      <c r="KWZ3" s="389"/>
      <c r="KXA3" s="389"/>
      <c r="KXB3" s="389"/>
      <c r="KXC3" s="389"/>
      <c r="KXD3" s="389"/>
      <c r="KXE3" s="389"/>
      <c r="KXF3" s="389"/>
      <c r="KXG3" s="389"/>
      <c r="KXH3" s="389"/>
      <c r="KXI3" s="389"/>
      <c r="KXJ3" s="389"/>
      <c r="KXK3" s="389"/>
      <c r="KXL3" s="389"/>
      <c r="KXM3" s="389"/>
      <c r="KXN3" s="389"/>
      <c r="KXO3" s="389"/>
      <c r="KXP3" s="389"/>
      <c r="KXQ3" s="389"/>
      <c r="KXR3" s="389"/>
      <c r="KXS3" s="389"/>
      <c r="KXT3" s="389"/>
      <c r="KXU3" s="389"/>
      <c r="KXV3" s="389"/>
      <c r="KXW3" s="389"/>
      <c r="KXX3" s="389"/>
      <c r="KXY3" s="389"/>
      <c r="KXZ3" s="389"/>
      <c r="KYA3" s="389"/>
      <c r="KYB3" s="389"/>
      <c r="KYC3" s="389"/>
      <c r="KYD3" s="389"/>
      <c r="KYE3" s="389"/>
      <c r="KYF3" s="389"/>
      <c r="KYG3" s="389"/>
      <c r="KYH3" s="389"/>
      <c r="KYI3" s="389"/>
      <c r="KYJ3" s="389"/>
      <c r="KYK3" s="389"/>
      <c r="KYL3" s="389"/>
      <c r="KYM3" s="389"/>
      <c r="KYN3" s="389"/>
      <c r="KYO3" s="389"/>
      <c r="KYP3" s="389"/>
      <c r="KYQ3" s="389"/>
      <c r="KYR3" s="389"/>
      <c r="KYS3" s="389"/>
      <c r="KYT3" s="389"/>
      <c r="KYU3" s="389"/>
      <c r="KYV3" s="389"/>
      <c r="KYW3" s="389"/>
      <c r="KYX3" s="389"/>
      <c r="KYY3" s="389"/>
      <c r="KYZ3" s="389"/>
      <c r="KZA3" s="389"/>
      <c r="KZB3" s="389"/>
      <c r="KZC3" s="389"/>
      <c r="KZD3" s="389"/>
      <c r="KZE3" s="389"/>
      <c r="KZF3" s="389"/>
      <c r="KZG3" s="389"/>
      <c r="KZH3" s="389"/>
      <c r="KZI3" s="389"/>
      <c r="KZJ3" s="389"/>
      <c r="KZK3" s="389"/>
      <c r="KZL3" s="389"/>
      <c r="KZM3" s="389"/>
      <c r="KZN3" s="389"/>
      <c r="KZO3" s="389"/>
      <c r="KZP3" s="389"/>
      <c r="KZQ3" s="389"/>
      <c r="KZR3" s="389"/>
      <c r="KZS3" s="389"/>
      <c r="KZT3" s="389"/>
      <c r="KZU3" s="389"/>
      <c r="KZV3" s="389"/>
      <c r="KZW3" s="389"/>
      <c r="KZX3" s="389"/>
      <c r="KZY3" s="389"/>
      <c r="KZZ3" s="389"/>
      <c r="LAA3" s="389"/>
      <c r="LAB3" s="389"/>
      <c r="LAC3" s="389"/>
      <c r="LAD3" s="389"/>
      <c r="LAE3" s="389"/>
      <c r="LAF3" s="389"/>
      <c r="LAG3" s="389"/>
      <c r="LAH3" s="389"/>
      <c r="LAI3" s="389"/>
      <c r="LAJ3" s="389"/>
      <c r="LAK3" s="389"/>
      <c r="LAL3" s="389"/>
      <c r="LAM3" s="389"/>
      <c r="LAN3" s="389"/>
      <c r="LAO3" s="389"/>
      <c r="LAP3" s="389"/>
      <c r="LAQ3" s="389"/>
      <c r="LAR3" s="389"/>
      <c r="LAS3" s="389"/>
      <c r="LAT3" s="389"/>
      <c r="LAU3" s="389"/>
      <c r="LAV3" s="389"/>
      <c r="LAW3" s="389"/>
      <c r="LAX3" s="389"/>
      <c r="LAY3" s="389"/>
      <c r="LAZ3" s="389"/>
      <c r="LBA3" s="389"/>
      <c r="LBB3" s="389"/>
      <c r="LBC3" s="389"/>
      <c r="LBD3" s="389"/>
      <c r="LBE3" s="389"/>
      <c r="LBF3" s="389"/>
      <c r="LBG3" s="389"/>
      <c r="LBH3" s="389"/>
      <c r="LBI3" s="389"/>
      <c r="LBJ3" s="389"/>
      <c r="LBK3" s="389"/>
      <c r="LBL3" s="389"/>
      <c r="LBM3" s="389"/>
      <c r="LBN3" s="389"/>
      <c r="LBO3" s="389"/>
      <c r="LBP3" s="389"/>
      <c r="LBQ3" s="389"/>
      <c r="LBR3" s="389"/>
      <c r="LBS3" s="389"/>
      <c r="LBT3" s="389"/>
      <c r="LBU3" s="389"/>
      <c r="LBV3" s="389"/>
      <c r="LBW3" s="389"/>
      <c r="LBX3" s="389"/>
      <c r="LBY3" s="389"/>
      <c r="LBZ3" s="389"/>
      <c r="LCA3" s="389"/>
      <c r="LCB3" s="389"/>
      <c r="LCC3" s="389"/>
      <c r="LCD3" s="389"/>
      <c r="LCE3" s="389"/>
      <c r="LCF3" s="389"/>
      <c r="LCG3" s="389"/>
      <c r="LCH3" s="389"/>
      <c r="LCI3" s="389"/>
      <c r="LCJ3" s="389"/>
      <c r="LCK3" s="389"/>
      <c r="LCL3" s="389"/>
      <c r="LCM3" s="389"/>
      <c r="LCN3" s="389"/>
      <c r="LCO3" s="389"/>
      <c r="LCP3" s="389"/>
      <c r="LCQ3" s="389"/>
      <c r="LCR3" s="389"/>
      <c r="LCS3" s="389"/>
      <c r="LCT3" s="389"/>
      <c r="LCU3" s="389"/>
      <c r="LCV3" s="389"/>
      <c r="LCW3" s="389"/>
      <c r="LCX3" s="389"/>
      <c r="LCY3" s="389"/>
      <c r="LCZ3" s="389"/>
      <c r="LDA3" s="389"/>
      <c r="LDB3" s="389"/>
      <c r="LDC3" s="389"/>
      <c r="LDD3" s="389"/>
      <c r="LDE3" s="389"/>
      <c r="LDF3" s="389"/>
      <c r="LDG3" s="389"/>
      <c r="LDH3" s="389"/>
      <c r="LDI3" s="389"/>
      <c r="LDJ3" s="389"/>
      <c r="LDK3" s="389"/>
      <c r="LDL3" s="389"/>
      <c r="LDM3" s="389"/>
      <c r="LDN3" s="389"/>
      <c r="LDO3" s="389"/>
      <c r="LDP3" s="389"/>
      <c r="LDQ3" s="389"/>
      <c r="LDR3" s="389"/>
      <c r="LDS3" s="389"/>
      <c r="LDT3" s="389"/>
      <c r="LDU3" s="389"/>
      <c r="LDV3" s="389"/>
      <c r="LDW3" s="389"/>
      <c r="LDX3" s="389"/>
      <c r="LDY3" s="389"/>
      <c r="LDZ3" s="389"/>
      <c r="LEA3" s="389"/>
      <c r="LEB3" s="389"/>
      <c r="LEC3" s="389"/>
      <c r="LED3" s="389"/>
      <c r="LEE3" s="389"/>
      <c r="LEF3" s="389"/>
      <c r="LEG3" s="389"/>
      <c r="LEH3" s="389"/>
      <c r="LEI3" s="389"/>
      <c r="LEJ3" s="389"/>
      <c r="LEK3" s="389"/>
      <c r="LEL3" s="389"/>
      <c r="LEM3" s="389"/>
      <c r="LEN3" s="389"/>
      <c r="LEO3" s="389"/>
      <c r="LEP3" s="389"/>
      <c r="LEQ3" s="389"/>
      <c r="LER3" s="389"/>
      <c r="LES3" s="389"/>
      <c r="LET3" s="389"/>
      <c r="LEU3" s="389"/>
      <c r="LEV3" s="389"/>
      <c r="LEW3" s="389"/>
      <c r="LEX3" s="389"/>
      <c r="LEY3" s="389"/>
      <c r="LEZ3" s="389"/>
      <c r="LFA3" s="389"/>
      <c r="LFB3" s="389"/>
      <c r="LFC3" s="389"/>
      <c r="LFD3" s="389"/>
      <c r="LFE3" s="389"/>
      <c r="LFF3" s="389"/>
      <c r="LFG3" s="389"/>
      <c r="LFH3" s="389"/>
      <c r="LFI3" s="389"/>
      <c r="LFJ3" s="389"/>
      <c r="LFK3" s="389"/>
      <c r="LFL3" s="389"/>
      <c r="LFM3" s="389"/>
      <c r="LFN3" s="389"/>
      <c r="LFO3" s="389"/>
      <c r="LFP3" s="389"/>
      <c r="LFQ3" s="389"/>
      <c r="LFR3" s="389"/>
      <c r="LFS3" s="389"/>
      <c r="LFT3" s="389"/>
      <c r="LFU3" s="389"/>
      <c r="LFV3" s="389"/>
      <c r="LFW3" s="389"/>
      <c r="LFX3" s="389"/>
      <c r="LFY3" s="389"/>
      <c r="LFZ3" s="389"/>
      <c r="LGA3" s="389"/>
      <c r="LGB3" s="389"/>
      <c r="LGC3" s="389"/>
      <c r="LGD3" s="389"/>
      <c r="LGE3" s="389"/>
      <c r="LGF3" s="389"/>
      <c r="LGG3" s="389"/>
      <c r="LGH3" s="389"/>
      <c r="LGI3" s="389"/>
      <c r="LGJ3" s="389"/>
      <c r="LGK3" s="389"/>
      <c r="LGL3" s="389"/>
      <c r="LGM3" s="389"/>
      <c r="LGN3" s="389"/>
      <c r="LGO3" s="389"/>
      <c r="LGP3" s="389"/>
      <c r="LGQ3" s="389"/>
      <c r="LGR3" s="389"/>
      <c r="LGS3" s="389"/>
      <c r="LGT3" s="389"/>
      <c r="LGU3" s="389"/>
      <c r="LGV3" s="389"/>
      <c r="LGW3" s="389"/>
      <c r="LGX3" s="389"/>
      <c r="LGY3" s="389"/>
      <c r="LGZ3" s="389"/>
      <c r="LHA3" s="389"/>
      <c r="LHB3" s="389"/>
      <c r="LHC3" s="389"/>
      <c r="LHD3" s="389"/>
      <c r="LHE3" s="389"/>
      <c r="LHF3" s="389"/>
      <c r="LHG3" s="389"/>
      <c r="LHH3" s="389"/>
      <c r="LHI3" s="389"/>
      <c r="LHJ3" s="389"/>
      <c r="LHK3" s="389"/>
      <c r="LHL3" s="389"/>
      <c r="LHM3" s="389"/>
      <c r="LHN3" s="389"/>
      <c r="LHO3" s="389"/>
      <c r="LHP3" s="389"/>
      <c r="LHQ3" s="389"/>
      <c r="LHR3" s="389"/>
      <c r="LHS3" s="389"/>
      <c r="LHT3" s="389"/>
      <c r="LHU3" s="389"/>
      <c r="LHV3" s="389"/>
      <c r="LHW3" s="389"/>
      <c r="LHX3" s="389"/>
      <c r="LHY3" s="389"/>
      <c r="LHZ3" s="389"/>
      <c r="LIA3" s="389"/>
      <c r="LIB3" s="389"/>
      <c r="LIC3" s="389"/>
      <c r="LID3" s="389"/>
      <c r="LIE3" s="389"/>
      <c r="LIF3" s="389"/>
      <c r="LIG3" s="389"/>
      <c r="LIH3" s="389"/>
      <c r="LII3" s="389"/>
      <c r="LIJ3" s="389"/>
      <c r="LIK3" s="389"/>
      <c r="LIL3" s="389"/>
      <c r="LIM3" s="389"/>
      <c r="LIN3" s="389"/>
      <c r="LIO3" s="389"/>
      <c r="LIP3" s="389"/>
      <c r="LIQ3" s="389"/>
      <c r="LIR3" s="389"/>
      <c r="LIS3" s="389"/>
      <c r="LIT3" s="389"/>
      <c r="LIU3" s="389"/>
      <c r="LIV3" s="389"/>
      <c r="LIW3" s="389"/>
      <c r="LIX3" s="389"/>
      <c r="LIY3" s="389"/>
      <c r="LIZ3" s="389"/>
      <c r="LJA3" s="389"/>
      <c r="LJB3" s="389"/>
      <c r="LJC3" s="389"/>
      <c r="LJD3" s="389"/>
      <c r="LJE3" s="389"/>
      <c r="LJF3" s="389"/>
      <c r="LJG3" s="389"/>
      <c r="LJH3" s="389"/>
      <c r="LJI3" s="389"/>
      <c r="LJJ3" s="389"/>
      <c r="LJK3" s="389"/>
      <c r="LJL3" s="389"/>
      <c r="LJM3" s="389"/>
      <c r="LJN3" s="389"/>
      <c r="LJO3" s="389"/>
      <c r="LJP3" s="389"/>
      <c r="LJQ3" s="389"/>
      <c r="LJR3" s="389"/>
      <c r="LJS3" s="389"/>
      <c r="LJT3" s="389"/>
      <c r="LJU3" s="389"/>
      <c r="LJV3" s="389"/>
      <c r="LJW3" s="389"/>
      <c r="LJX3" s="389"/>
      <c r="LJY3" s="389"/>
      <c r="LJZ3" s="389"/>
      <c r="LKA3" s="389"/>
      <c r="LKB3" s="389"/>
      <c r="LKC3" s="389"/>
      <c r="LKD3" s="389"/>
      <c r="LKE3" s="389"/>
      <c r="LKF3" s="389"/>
      <c r="LKG3" s="389"/>
      <c r="LKH3" s="389"/>
      <c r="LKI3" s="389"/>
      <c r="LKJ3" s="389"/>
      <c r="LKK3" s="389"/>
      <c r="LKL3" s="389"/>
      <c r="LKM3" s="389"/>
      <c r="LKN3" s="389"/>
      <c r="LKO3" s="389"/>
      <c r="LKP3" s="389"/>
      <c r="LKQ3" s="389"/>
      <c r="LKR3" s="389"/>
      <c r="LKS3" s="389"/>
      <c r="LKT3" s="389"/>
      <c r="LKU3" s="389"/>
      <c r="LKV3" s="389"/>
      <c r="LKW3" s="389"/>
      <c r="LKX3" s="389"/>
      <c r="LKY3" s="389"/>
      <c r="LKZ3" s="389"/>
      <c r="LLA3" s="389"/>
      <c r="LLB3" s="389"/>
      <c r="LLC3" s="389"/>
      <c r="LLD3" s="389"/>
      <c r="LLE3" s="389"/>
      <c r="LLF3" s="389"/>
      <c r="LLG3" s="389"/>
      <c r="LLH3" s="389"/>
      <c r="LLI3" s="389"/>
      <c r="LLJ3" s="389"/>
      <c r="LLK3" s="389"/>
      <c r="LLL3" s="389"/>
      <c r="LLM3" s="389"/>
      <c r="LLN3" s="389"/>
      <c r="LLO3" s="389"/>
      <c r="LLP3" s="389"/>
      <c r="LLQ3" s="389"/>
      <c r="LLR3" s="389"/>
      <c r="LLS3" s="389"/>
      <c r="LLT3" s="389"/>
      <c r="LLU3" s="389"/>
      <c r="LLV3" s="389"/>
      <c r="LLW3" s="389"/>
      <c r="LLX3" s="389"/>
      <c r="LLY3" s="389"/>
      <c r="LLZ3" s="389"/>
      <c r="LMA3" s="389"/>
      <c r="LMB3" s="389"/>
      <c r="LMC3" s="389"/>
      <c r="LMD3" s="389"/>
      <c r="LME3" s="389"/>
      <c r="LMF3" s="389"/>
      <c r="LMG3" s="389"/>
      <c r="LMH3" s="389"/>
      <c r="LMI3" s="389"/>
      <c r="LMJ3" s="389"/>
      <c r="LMK3" s="389"/>
      <c r="LML3" s="389"/>
      <c r="LMM3" s="389"/>
      <c r="LMN3" s="389"/>
      <c r="LMO3" s="389"/>
      <c r="LMP3" s="389"/>
      <c r="LMQ3" s="389"/>
      <c r="LMR3" s="389"/>
      <c r="LMS3" s="389"/>
      <c r="LMT3" s="389"/>
      <c r="LMU3" s="389"/>
      <c r="LMV3" s="389"/>
      <c r="LMW3" s="389"/>
      <c r="LMX3" s="389"/>
      <c r="LMY3" s="389"/>
      <c r="LMZ3" s="389"/>
      <c r="LNA3" s="389"/>
      <c r="LNB3" s="389"/>
      <c r="LNC3" s="389"/>
      <c r="LND3" s="389"/>
      <c r="LNE3" s="389"/>
      <c r="LNF3" s="389"/>
      <c r="LNG3" s="389"/>
      <c r="LNH3" s="389"/>
      <c r="LNI3" s="389"/>
      <c r="LNJ3" s="389"/>
      <c r="LNK3" s="389"/>
      <c r="LNL3" s="389"/>
      <c r="LNM3" s="389"/>
      <c r="LNN3" s="389"/>
      <c r="LNO3" s="389"/>
      <c r="LNP3" s="389"/>
      <c r="LNQ3" s="389"/>
      <c r="LNR3" s="389"/>
      <c r="LNS3" s="389"/>
      <c r="LNT3" s="389"/>
      <c r="LNU3" s="389"/>
      <c r="LNV3" s="389"/>
      <c r="LNW3" s="389"/>
      <c r="LNX3" s="389"/>
      <c r="LNY3" s="389"/>
      <c r="LNZ3" s="389"/>
      <c r="LOA3" s="389"/>
      <c r="LOB3" s="389"/>
      <c r="LOC3" s="389"/>
      <c r="LOD3" s="389"/>
      <c r="LOE3" s="389"/>
      <c r="LOF3" s="389"/>
      <c r="LOG3" s="389"/>
      <c r="LOH3" s="389"/>
      <c r="LOI3" s="389"/>
      <c r="LOJ3" s="389"/>
      <c r="LOK3" s="389"/>
      <c r="LOL3" s="389"/>
      <c r="LOM3" s="389"/>
      <c r="LON3" s="389"/>
      <c r="LOO3" s="389"/>
      <c r="LOP3" s="389"/>
      <c r="LOQ3" s="389"/>
      <c r="LOR3" s="389"/>
      <c r="LOS3" s="389"/>
      <c r="LOT3" s="389"/>
      <c r="LOU3" s="389"/>
      <c r="LOV3" s="389"/>
      <c r="LOW3" s="389"/>
      <c r="LOX3" s="389"/>
      <c r="LOY3" s="389"/>
      <c r="LOZ3" s="389"/>
      <c r="LPA3" s="389"/>
      <c r="LPB3" s="389"/>
      <c r="LPC3" s="389"/>
      <c r="LPD3" s="389"/>
      <c r="LPE3" s="389"/>
      <c r="LPF3" s="389"/>
      <c r="LPG3" s="389"/>
      <c r="LPH3" s="389"/>
      <c r="LPI3" s="389"/>
      <c r="LPJ3" s="389"/>
      <c r="LPK3" s="389"/>
      <c r="LPL3" s="389"/>
      <c r="LPM3" s="389"/>
      <c r="LPN3" s="389"/>
      <c r="LPO3" s="389"/>
      <c r="LPP3" s="389"/>
      <c r="LPQ3" s="389"/>
      <c r="LPR3" s="389"/>
      <c r="LPS3" s="389"/>
      <c r="LPT3" s="389"/>
      <c r="LPU3" s="389"/>
      <c r="LPV3" s="389"/>
      <c r="LPW3" s="389"/>
      <c r="LPX3" s="389"/>
      <c r="LPY3" s="389"/>
      <c r="LPZ3" s="389"/>
      <c r="LQA3" s="389"/>
      <c r="LQB3" s="389"/>
      <c r="LQC3" s="389"/>
      <c r="LQD3" s="389"/>
      <c r="LQE3" s="389"/>
      <c r="LQF3" s="389"/>
      <c r="LQG3" s="389"/>
      <c r="LQH3" s="389"/>
      <c r="LQI3" s="389"/>
      <c r="LQJ3" s="389"/>
      <c r="LQK3" s="389"/>
      <c r="LQL3" s="389"/>
      <c r="LQM3" s="389"/>
      <c r="LQN3" s="389"/>
      <c r="LQO3" s="389"/>
      <c r="LQP3" s="389"/>
      <c r="LQQ3" s="389"/>
      <c r="LQR3" s="389"/>
      <c r="LQS3" s="389"/>
      <c r="LQT3" s="389"/>
      <c r="LQU3" s="389"/>
      <c r="LQV3" s="389"/>
      <c r="LQW3" s="389"/>
      <c r="LQX3" s="389"/>
      <c r="LQY3" s="389"/>
      <c r="LQZ3" s="389"/>
      <c r="LRA3" s="389"/>
      <c r="LRB3" s="389"/>
      <c r="LRC3" s="389"/>
      <c r="LRD3" s="389"/>
      <c r="LRE3" s="389"/>
      <c r="LRF3" s="389"/>
      <c r="LRG3" s="389"/>
      <c r="LRH3" s="389"/>
      <c r="LRI3" s="389"/>
      <c r="LRJ3" s="389"/>
      <c r="LRK3" s="389"/>
      <c r="LRL3" s="389"/>
      <c r="LRM3" s="389"/>
      <c r="LRN3" s="389"/>
      <c r="LRO3" s="389"/>
      <c r="LRP3" s="389"/>
      <c r="LRQ3" s="389"/>
      <c r="LRR3" s="389"/>
      <c r="LRS3" s="389"/>
      <c r="LRT3" s="389"/>
      <c r="LRU3" s="389"/>
      <c r="LRV3" s="389"/>
      <c r="LRW3" s="389"/>
      <c r="LRX3" s="389"/>
      <c r="LRY3" s="389"/>
      <c r="LRZ3" s="389"/>
      <c r="LSA3" s="389"/>
      <c r="LSB3" s="389"/>
      <c r="LSC3" s="389"/>
      <c r="LSD3" s="389"/>
      <c r="LSE3" s="389"/>
      <c r="LSF3" s="389"/>
      <c r="LSG3" s="389"/>
      <c r="LSH3" s="389"/>
      <c r="LSI3" s="389"/>
      <c r="LSJ3" s="389"/>
      <c r="LSK3" s="389"/>
      <c r="LSL3" s="389"/>
      <c r="LSM3" s="389"/>
      <c r="LSN3" s="389"/>
      <c r="LSO3" s="389"/>
      <c r="LSP3" s="389"/>
      <c r="LSQ3" s="389"/>
      <c r="LSR3" s="389"/>
      <c r="LSS3" s="389"/>
      <c r="LST3" s="389"/>
      <c r="LSU3" s="389"/>
      <c r="LSV3" s="389"/>
      <c r="LSW3" s="389"/>
      <c r="LSX3" s="389"/>
      <c r="LSY3" s="389"/>
      <c r="LSZ3" s="389"/>
      <c r="LTA3" s="389"/>
      <c r="LTB3" s="389"/>
      <c r="LTC3" s="389"/>
      <c r="LTD3" s="389"/>
      <c r="LTE3" s="389"/>
      <c r="LTF3" s="389"/>
      <c r="LTG3" s="389"/>
      <c r="LTH3" s="389"/>
      <c r="LTI3" s="389"/>
      <c r="LTJ3" s="389"/>
      <c r="LTK3" s="389"/>
      <c r="LTL3" s="389"/>
      <c r="LTM3" s="389"/>
      <c r="LTN3" s="389"/>
      <c r="LTO3" s="389"/>
      <c r="LTP3" s="389"/>
      <c r="LTQ3" s="389"/>
      <c r="LTR3" s="389"/>
      <c r="LTS3" s="389"/>
      <c r="LTT3" s="389"/>
      <c r="LTU3" s="389"/>
      <c r="LTV3" s="389"/>
      <c r="LTW3" s="389"/>
      <c r="LTX3" s="389"/>
      <c r="LTY3" s="389"/>
      <c r="LTZ3" s="389"/>
      <c r="LUA3" s="389"/>
      <c r="LUB3" s="389"/>
      <c r="LUC3" s="389"/>
      <c r="LUD3" s="389"/>
      <c r="LUE3" s="389"/>
      <c r="LUF3" s="389"/>
      <c r="LUG3" s="389"/>
      <c r="LUH3" s="389"/>
      <c r="LUI3" s="389"/>
      <c r="LUJ3" s="389"/>
      <c r="LUK3" s="389"/>
      <c r="LUL3" s="389"/>
      <c r="LUM3" s="389"/>
      <c r="LUN3" s="389"/>
      <c r="LUO3" s="389"/>
      <c r="LUP3" s="389"/>
      <c r="LUQ3" s="389"/>
      <c r="LUR3" s="389"/>
      <c r="LUS3" s="389"/>
      <c r="LUT3" s="389"/>
      <c r="LUU3" s="389"/>
      <c r="LUV3" s="389"/>
      <c r="LUW3" s="389"/>
      <c r="LUX3" s="389"/>
      <c r="LUY3" s="389"/>
      <c r="LUZ3" s="389"/>
      <c r="LVA3" s="389"/>
      <c r="LVB3" s="389"/>
      <c r="LVC3" s="389"/>
      <c r="LVD3" s="389"/>
      <c r="LVE3" s="389"/>
      <c r="LVF3" s="389"/>
      <c r="LVG3" s="389"/>
      <c r="LVH3" s="389"/>
      <c r="LVI3" s="389"/>
      <c r="LVJ3" s="389"/>
      <c r="LVK3" s="389"/>
      <c r="LVL3" s="389"/>
      <c r="LVM3" s="389"/>
      <c r="LVN3" s="389"/>
      <c r="LVO3" s="389"/>
      <c r="LVP3" s="389"/>
      <c r="LVQ3" s="389"/>
      <c r="LVR3" s="389"/>
      <c r="LVS3" s="389"/>
      <c r="LVT3" s="389"/>
      <c r="LVU3" s="389"/>
      <c r="LVV3" s="389"/>
      <c r="LVW3" s="389"/>
      <c r="LVX3" s="389"/>
      <c r="LVY3" s="389"/>
      <c r="LVZ3" s="389"/>
      <c r="LWA3" s="389"/>
      <c r="LWB3" s="389"/>
      <c r="LWC3" s="389"/>
      <c r="LWD3" s="389"/>
      <c r="LWE3" s="389"/>
      <c r="LWF3" s="389"/>
      <c r="LWG3" s="389"/>
      <c r="LWH3" s="389"/>
      <c r="LWI3" s="389"/>
      <c r="LWJ3" s="389"/>
      <c r="LWK3" s="389"/>
      <c r="LWL3" s="389"/>
      <c r="LWM3" s="389"/>
      <c r="LWN3" s="389"/>
      <c r="LWO3" s="389"/>
      <c r="LWP3" s="389"/>
      <c r="LWQ3" s="389"/>
      <c r="LWR3" s="389"/>
      <c r="LWS3" s="389"/>
      <c r="LWT3" s="389"/>
      <c r="LWU3" s="389"/>
      <c r="LWV3" s="389"/>
      <c r="LWW3" s="389"/>
      <c r="LWX3" s="389"/>
      <c r="LWY3" s="389"/>
      <c r="LWZ3" s="389"/>
      <c r="LXA3" s="389"/>
      <c r="LXB3" s="389"/>
      <c r="LXC3" s="389"/>
      <c r="LXD3" s="389"/>
      <c r="LXE3" s="389"/>
      <c r="LXF3" s="389"/>
      <c r="LXG3" s="389"/>
      <c r="LXH3" s="389"/>
      <c r="LXI3" s="389"/>
      <c r="LXJ3" s="389"/>
      <c r="LXK3" s="389"/>
      <c r="LXL3" s="389"/>
      <c r="LXM3" s="389"/>
      <c r="LXN3" s="389"/>
      <c r="LXO3" s="389"/>
      <c r="LXP3" s="389"/>
      <c r="LXQ3" s="389"/>
      <c r="LXR3" s="389"/>
      <c r="LXS3" s="389"/>
      <c r="LXT3" s="389"/>
      <c r="LXU3" s="389"/>
      <c r="LXV3" s="389"/>
      <c r="LXW3" s="389"/>
      <c r="LXX3" s="389"/>
      <c r="LXY3" s="389"/>
      <c r="LXZ3" s="389"/>
      <c r="LYA3" s="389"/>
      <c r="LYB3" s="389"/>
      <c r="LYC3" s="389"/>
      <c r="LYD3" s="389"/>
      <c r="LYE3" s="389"/>
      <c r="LYF3" s="389"/>
      <c r="LYG3" s="389"/>
      <c r="LYH3" s="389"/>
      <c r="LYI3" s="389"/>
      <c r="LYJ3" s="389"/>
      <c r="LYK3" s="389"/>
      <c r="LYL3" s="389"/>
      <c r="LYM3" s="389"/>
      <c r="LYN3" s="389"/>
      <c r="LYO3" s="389"/>
      <c r="LYP3" s="389"/>
      <c r="LYQ3" s="389"/>
      <c r="LYR3" s="389"/>
      <c r="LYS3" s="389"/>
      <c r="LYT3" s="389"/>
      <c r="LYU3" s="389"/>
      <c r="LYV3" s="389"/>
      <c r="LYW3" s="389"/>
      <c r="LYX3" s="389"/>
      <c r="LYY3" s="389"/>
      <c r="LYZ3" s="389"/>
      <c r="LZA3" s="389"/>
      <c r="LZB3" s="389"/>
      <c r="LZC3" s="389"/>
      <c r="LZD3" s="389"/>
      <c r="LZE3" s="389"/>
      <c r="LZF3" s="389"/>
      <c r="LZG3" s="389"/>
      <c r="LZH3" s="389"/>
      <c r="LZI3" s="389"/>
      <c r="LZJ3" s="389"/>
      <c r="LZK3" s="389"/>
      <c r="LZL3" s="389"/>
      <c r="LZM3" s="389"/>
      <c r="LZN3" s="389"/>
      <c r="LZO3" s="389"/>
      <c r="LZP3" s="389"/>
      <c r="LZQ3" s="389"/>
      <c r="LZR3" s="389"/>
      <c r="LZS3" s="389"/>
      <c r="LZT3" s="389"/>
      <c r="LZU3" s="389"/>
      <c r="LZV3" s="389"/>
      <c r="LZW3" s="389"/>
      <c r="LZX3" s="389"/>
      <c r="LZY3" s="389"/>
      <c r="LZZ3" s="389"/>
      <c r="MAA3" s="389"/>
      <c r="MAB3" s="389"/>
      <c r="MAC3" s="389"/>
      <c r="MAD3" s="389"/>
      <c r="MAE3" s="389"/>
      <c r="MAF3" s="389"/>
      <c r="MAG3" s="389"/>
      <c r="MAH3" s="389"/>
      <c r="MAI3" s="389"/>
      <c r="MAJ3" s="389"/>
      <c r="MAK3" s="389"/>
      <c r="MAL3" s="389"/>
      <c r="MAM3" s="389"/>
      <c r="MAN3" s="389"/>
      <c r="MAO3" s="389"/>
      <c r="MAP3" s="389"/>
      <c r="MAQ3" s="389"/>
      <c r="MAR3" s="389"/>
      <c r="MAS3" s="389"/>
      <c r="MAT3" s="389"/>
      <c r="MAU3" s="389"/>
      <c r="MAV3" s="389"/>
      <c r="MAW3" s="389"/>
      <c r="MAX3" s="389"/>
      <c r="MAY3" s="389"/>
      <c r="MAZ3" s="389"/>
      <c r="MBA3" s="389"/>
      <c r="MBB3" s="389"/>
      <c r="MBC3" s="389"/>
      <c r="MBD3" s="389"/>
      <c r="MBE3" s="389"/>
      <c r="MBF3" s="389"/>
      <c r="MBG3" s="389"/>
      <c r="MBH3" s="389"/>
      <c r="MBI3" s="389"/>
      <c r="MBJ3" s="389"/>
      <c r="MBK3" s="389"/>
      <c r="MBL3" s="389"/>
      <c r="MBM3" s="389"/>
      <c r="MBN3" s="389"/>
      <c r="MBO3" s="389"/>
      <c r="MBP3" s="389"/>
      <c r="MBQ3" s="389"/>
      <c r="MBR3" s="389"/>
      <c r="MBS3" s="389"/>
      <c r="MBT3" s="389"/>
      <c r="MBU3" s="389"/>
      <c r="MBV3" s="389"/>
      <c r="MBW3" s="389"/>
      <c r="MBX3" s="389"/>
      <c r="MBY3" s="389"/>
      <c r="MBZ3" s="389"/>
      <c r="MCA3" s="389"/>
      <c r="MCB3" s="389"/>
      <c r="MCC3" s="389"/>
      <c r="MCD3" s="389"/>
      <c r="MCE3" s="389"/>
      <c r="MCF3" s="389"/>
      <c r="MCG3" s="389"/>
      <c r="MCH3" s="389"/>
      <c r="MCI3" s="389"/>
      <c r="MCJ3" s="389"/>
      <c r="MCK3" s="389"/>
      <c r="MCL3" s="389"/>
      <c r="MCM3" s="389"/>
      <c r="MCN3" s="389"/>
      <c r="MCO3" s="389"/>
      <c r="MCP3" s="389"/>
      <c r="MCQ3" s="389"/>
      <c r="MCR3" s="389"/>
      <c r="MCS3" s="389"/>
      <c r="MCT3" s="389"/>
      <c r="MCU3" s="389"/>
      <c r="MCV3" s="389"/>
      <c r="MCW3" s="389"/>
      <c r="MCX3" s="389"/>
      <c r="MCY3" s="389"/>
      <c r="MCZ3" s="389"/>
      <c r="MDA3" s="389"/>
      <c r="MDB3" s="389"/>
      <c r="MDC3" s="389"/>
      <c r="MDD3" s="389"/>
      <c r="MDE3" s="389"/>
      <c r="MDF3" s="389"/>
      <c r="MDG3" s="389"/>
      <c r="MDH3" s="389"/>
      <c r="MDI3" s="389"/>
      <c r="MDJ3" s="389"/>
      <c r="MDK3" s="389"/>
      <c r="MDL3" s="389"/>
      <c r="MDM3" s="389"/>
      <c r="MDN3" s="389"/>
      <c r="MDO3" s="389"/>
      <c r="MDP3" s="389"/>
      <c r="MDQ3" s="389"/>
      <c r="MDR3" s="389"/>
      <c r="MDS3" s="389"/>
      <c r="MDT3" s="389"/>
      <c r="MDU3" s="389"/>
      <c r="MDV3" s="389"/>
      <c r="MDW3" s="389"/>
      <c r="MDX3" s="389"/>
      <c r="MDY3" s="389"/>
      <c r="MDZ3" s="389"/>
      <c r="MEA3" s="389"/>
      <c r="MEB3" s="389"/>
      <c r="MEC3" s="389"/>
      <c r="MED3" s="389"/>
      <c r="MEE3" s="389"/>
      <c r="MEF3" s="389"/>
      <c r="MEG3" s="389"/>
      <c r="MEH3" s="389"/>
      <c r="MEI3" s="389"/>
      <c r="MEJ3" s="389"/>
      <c r="MEK3" s="389"/>
      <c r="MEL3" s="389"/>
      <c r="MEM3" s="389"/>
      <c r="MEN3" s="389"/>
      <c r="MEO3" s="389"/>
      <c r="MEP3" s="389"/>
      <c r="MEQ3" s="389"/>
      <c r="MER3" s="389"/>
      <c r="MES3" s="389"/>
      <c r="MET3" s="389"/>
      <c r="MEU3" s="389"/>
      <c r="MEV3" s="389"/>
      <c r="MEW3" s="389"/>
      <c r="MEX3" s="389"/>
      <c r="MEY3" s="389"/>
      <c r="MEZ3" s="389"/>
      <c r="MFA3" s="389"/>
      <c r="MFB3" s="389"/>
      <c r="MFC3" s="389"/>
      <c r="MFD3" s="389"/>
      <c r="MFE3" s="389"/>
      <c r="MFF3" s="389"/>
      <c r="MFG3" s="389"/>
      <c r="MFH3" s="389"/>
      <c r="MFI3" s="389"/>
      <c r="MFJ3" s="389"/>
      <c r="MFK3" s="389"/>
      <c r="MFL3" s="389"/>
      <c r="MFM3" s="389"/>
      <c r="MFN3" s="389"/>
      <c r="MFO3" s="389"/>
      <c r="MFP3" s="389"/>
      <c r="MFQ3" s="389"/>
      <c r="MFR3" s="389"/>
      <c r="MFS3" s="389"/>
      <c r="MFT3" s="389"/>
      <c r="MFU3" s="389"/>
      <c r="MFV3" s="389"/>
      <c r="MFW3" s="389"/>
      <c r="MFX3" s="389"/>
      <c r="MFY3" s="389"/>
      <c r="MFZ3" s="389"/>
      <c r="MGA3" s="389"/>
      <c r="MGB3" s="389"/>
      <c r="MGC3" s="389"/>
      <c r="MGD3" s="389"/>
      <c r="MGE3" s="389"/>
      <c r="MGF3" s="389"/>
      <c r="MGG3" s="389"/>
      <c r="MGH3" s="389"/>
      <c r="MGI3" s="389"/>
      <c r="MGJ3" s="389"/>
      <c r="MGK3" s="389"/>
      <c r="MGL3" s="389"/>
      <c r="MGM3" s="389"/>
      <c r="MGN3" s="389"/>
      <c r="MGO3" s="389"/>
      <c r="MGP3" s="389"/>
      <c r="MGQ3" s="389"/>
      <c r="MGR3" s="389"/>
      <c r="MGS3" s="389"/>
      <c r="MGT3" s="389"/>
      <c r="MGU3" s="389"/>
      <c r="MGV3" s="389"/>
      <c r="MGW3" s="389"/>
      <c r="MGX3" s="389"/>
      <c r="MGY3" s="389"/>
      <c r="MGZ3" s="389"/>
      <c r="MHA3" s="389"/>
      <c r="MHB3" s="389"/>
      <c r="MHC3" s="389"/>
      <c r="MHD3" s="389"/>
      <c r="MHE3" s="389"/>
      <c r="MHF3" s="389"/>
      <c r="MHG3" s="389"/>
      <c r="MHH3" s="389"/>
      <c r="MHI3" s="389"/>
      <c r="MHJ3" s="389"/>
      <c r="MHK3" s="389"/>
      <c r="MHL3" s="389"/>
      <c r="MHM3" s="389"/>
      <c r="MHN3" s="389"/>
      <c r="MHO3" s="389"/>
      <c r="MHP3" s="389"/>
      <c r="MHQ3" s="389"/>
      <c r="MHR3" s="389"/>
      <c r="MHS3" s="389"/>
      <c r="MHT3" s="389"/>
      <c r="MHU3" s="389"/>
      <c r="MHV3" s="389"/>
      <c r="MHW3" s="389"/>
      <c r="MHX3" s="389"/>
      <c r="MHY3" s="389"/>
      <c r="MHZ3" s="389"/>
      <c r="MIA3" s="389"/>
      <c r="MIB3" s="389"/>
      <c r="MIC3" s="389"/>
      <c r="MID3" s="389"/>
      <c r="MIE3" s="389"/>
      <c r="MIF3" s="389"/>
      <c r="MIG3" s="389"/>
      <c r="MIH3" s="389"/>
      <c r="MII3" s="389"/>
      <c r="MIJ3" s="389"/>
      <c r="MIK3" s="389"/>
      <c r="MIL3" s="389"/>
      <c r="MIM3" s="389"/>
      <c r="MIN3" s="389"/>
      <c r="MIO3" s="389"/>
      <c r="MIP3" s="389"/>
      <c r="MIQ3" s="389"/>
      <c r="MIR3" s="389"/>
      <c r="MIS3" s="389"/>
      <c r="MIT3" s="389"/>
      <c r="MIU3" s="389"/>
      <c r="MIV3" s="389"/>
      <c r="MIW3" s="389"/>
      <c r="MIX3" s="389"/>
      <c r="MIY3" s="389"/>
      <c r="MIZ3" s="389"/>
      <c r="MJA3" s="389"/>
      <c r="MJB3" s="389"/>
      <c r="MJC3" s="389"/>
      <c r="MJD3" s="389"/>
      <c r="MJE3" s="389"/>
      <c r="MJF3" s="389"/>
      <c r="MJG3" s="389"/>
      <c r="MJH3" s="389"/>
      <c r="MJI3" s="389"/>
      <c r="MJJ3" s="389"/>
      <c r="MJK3" s="389"/>
      <c r="MJL3" s="389"/>
      <c r="MJM3" s="389"/>
      <c r="MJN3" s="389"/>
      <c r="MJO3" s="389"/>
      <c r="MJP3" s="389"/>
      <c r="MJQ3" s="389"/>
      <c r="MJR3" s="389"/>
      <c r="MJS3" s="389"/>
      <c r="MJT3" s="389"/>
      <c r="MJU3" s="389"/>
      <c r="MJV3" s="389"/>
      <c r="MJW3" s="389"/>
      <c r="MJX3" s="389"/>
      <c r="MJY3" s="389"/>
      <c r="MJZ3" s="389"/>
      <c r="MKA3" s="389"/>
      <c r="MKB3" s="389"/>
      <c r="MKC3" s="389"/>
      <c r="MKD3" s="389"/>
      <c r="MKE3" s="389"/>
      <c r="MKF3" s="389"/>
      <c r="MKG3" s="389"/>
      <c r="MKH3" s="389"/>
      <c r="MKI3" s="389"/>
      <c r="MKJ3" s="389"/>
      <c r="MKK3" s="389"/>
      <c r="MKL3" s="389"/>
      <c r="MKM3" s="389"/>
      <c r="MKN3" s="389"/>
      <c r="MKO3" s="389"/>
      <c r="MKP3" s="389"/>
      <c r="MKQ3" s="389"/>
      <c r="MKR3" s="389"/>
      <c r="MKS3" s="389"/>
      <c r="MKT3" s="389"/>
      <c r="MKU3" s="389"/>
      <c r="MKV3" s="389"/>
      <c r="MKW3" s="389"/>
      <c r="MKX3" s="389"/>
      <c r="MKY3" s="389"/>
      <c r="MKZ3" s="389"/>
      <c r="MLA3" s="389"/>
      <c r="MLB3" s="389"/>
      <c r="MLC3" s="389"/>
      <c r="MLD3" s="389"/>
      <c r="MLE3" s="389"/>
      <c r="MLF3" s="389"/>
      <c r="MLG3" s="389"/>
      <c r="MLH3" s="389"/>
      <c r="MLI3" s="389"/>
      <c r="MLJ3" s="389"/>
      <c r="MLK3" s="389"/>
      <c r="MLL3" s="389"/>
      <c r="MLM3" s="389"/>
      <c r="MLN3" s="389"/>
      <c r="MLO3" s="389"/>
      <c r="MLP3" s="389"/>
      <c r="MLQ3" s="389"/>
      <c r="MLR3" s="389"/>
      <c r="MLS3" s="389"/>
      <c r="MLT3" s="389"/>
      <c r="MLU3" s="389"/>
      <c r="MLV3" s="389"/>
      <c r="MLW3" s="389"/>
      <c r="MLX3" s="389"/>
      <c r="MLY3" s="389"/>
      <c r="MLZ3" s="389"/>
      <c r="MMA3" s="389"/>
      <c r="MMB3" s="389"/>
      <c r="MMC3" s="389"/>
      <c r="MMD3" s="389"/>
      <c r="MME3" s="389"/>
      <c r="MMF3" s="389"/>
      <c r="MMG3" s="389"/>
      <c r="MMH3" s="389"/>
      <c r="MMI3" s="389"/>
      <c r="MMJ3" s="389"/>
      <c r="MMK3" s="389"/>
      <c r="MML3" s="389"/>
      <c r="MMM3" s="389"/>
      <c r="MMN3" s="389"/>
      <c r="MMO3" s="389"/>
      <c r="MMP3" s="389"/>
      <c r="MMQ3" s="389"/>
      <c r="MMR3" s="389"/>
      <c r="MMS3" s="389"/>
      <c r="MMT3" s="389"/>
      <c r="MMU3" s="389"/>
      <c r="MMV3" s="389"/>
      <c r="MMW3" s="389"/>
      <c r="MMX3" s="389"/>
      <c r="MMY3" s="389"/>
      <c r="MMZ3" s="389"/>
      <c r="MNA3" s="389"/>
      <c r="MNB3" s="389"/>
      <c r="MNC3" s="389"/>
      <c r="MND3" s="389"/>
      <c r="MNE3" s="389"/>
      <c r="MNF3" s="389"/>
      <c r="MNG3" s="389"/>
      <c r="MNH3" s="389"/>
      <c r="MNI3" s="389"/>
      <c r="MNJ3" s="389"/>
      <c r="MNK3" s="389"/>
      <c r="MNL3" s="389"/>
      <c r="MNM3" s="389"/>
      <c r="MNN3" s="389"/>
      <c r="MNO3" s="389"/>
      <c r="MNP3" s="389"/>
      <c r="MNQ3" s="389"/>
      <c r="MNR3" s="389"/>
      <c r="MNS3" s="389"/>
      <c r="MNT3" s="389"/>
      <c r="MNU3" s="389"/>
      <c r="MNV3" s="389"/>
      <c r="MNW3" s="389"/>
      <c r="MNX3" s="389"/>
      <c r="MNY3" s="389"/>
      <c r="MNZ3" s="389"/>
      <c r="MOA3" s="389"/>
      <c r="MOB3" s="389"/>
      <c r="MOC3" s="389"/>
      <c r="MOD3" s="389"/>
      <c r="MOE3" s="389"/>
      <c r="MOF3" s="389"/>
      <c r="MOG3" s="389"/>
      <c r="MOH3" s="389"/>
      <c r="MOI3" s="389"/>
      <c r="MOJ3" s="389"/>
      <c r="MOK3" s="389"/>
      <c r="MOL3" s="389"/>
      <c r="MOM3" s="389"/>
      <c r="MON3" s="389"/>
      <c r="MOO3" s="389"/>
      <c r="MOP3" s="389"/>
      <c r="MOQ3" s="389"/>
      <c r="MOR3" s="389"/>
      <c r="MOS3" s="389"/>
      <c r="MOT3" s="389"/>
      <c r="MOU3" s="389"/>
      <c r="MOV3" s="389"/>
      <c r="MOW3" s="389"/>
      <c r="MOX3" s="389"/>
      <c r="MOY3" s="389"/>
      <c r="MOZ3" s="389"/>
      <c r="MPA3" s="389"/>
      <c r="MPB3" s="389"/>
      <c r="MPC3" s="389"/>
      <c r="MPD3" s="389"/>
      <c r="MPE3" s="389"/>
      <c r="MPF3" s="389"/>
      <c r="MPG3" s="389"/>
      <c r="MPH3" s="389"/>
      <c r="MPI3" s="389"/>
      <c r="MPJ3" s="389"/>
      <c r="MPK3" s="389"/>
      <c r="MPL3" s="389"/>
      <c r="MPM3" s="389"/>
      <c r="MPN3" s="389"/>
      <c r="MPO3" s="389"/>
      <c r="MPP3" s="389"/>
      <c r="MPQ3" s="389"/>
      <c r="MPR3" s="389"/>
      <c r="MPS3" s="389"/>
      <c r="MPT3" s="389"/>
      <c r="MPU3" s="389"/>
      <c r="MPV3" s="389"/>
      <c r="MPW3" s="389"/>
      <c r="MPX3" s="389"/>
      <c r="MPY3" s="389"/>
      <c r="MPZ3" s="389"/>
      <c r="MQA3" s="389"/>
      <c r="MQB3" s="389"/>
      <c r="MQC3" s="389"/>
      <c r="MQD3" s="389"/>
      <c r="MQE3" s="389"/>
      <c r="MQF3" s="389"/>
      <c r="MQG3" s="389"/>
      <c r="MQH3" s="389"/>
      <c r="MQI3" s="389"/>
      <c r="MQJ3" s="389"/>
      <c r="MQK3" s="389"/>
      <c r="MQL3" s="389"/>
      <c r="MQM3" s="389"/>
      <c r="MQN3" s="389"/>
      <c r="MQO3" s="389"/>
      <c r="MQP3" s="389"/>
      <c r="MQQ3" s="389"/>
      <c r="MQR3" s="389"/>
      <c r="MQS3" s="389"/>
      <c r="MQT3" s="389"/>
      <c r="MQU3" s="389"/>
      <c r="MQV3" s="389"/>
      <c r="MQW3" s="389"/>
      <c r="MQX3" s="389"/>
      <c r="MQY3" s="389"/>
      <c r="MQZ3" s="389"/>
      <c r="MRA3" s="389"/>
      <c r="MRB3" s="389"/>
      <c r="MRC3" s="389"/>
      <c r="MRD3" s="389"/>
      <c r="MRE3" s="389"/>
      <c r="MRF3" s="389"/>
      <c r="MRG3" s="389"/>
      <c r="MRH3" s="389"/>
      <c r="MRI3" s="389"/>
      <c r="MRJ3" s="389"/>
      <c r="MRK3" s="389"/>
      <c r="MRL3" s="389"/>
      <c r="MRM3" s="389"/>
      <c r="MRN3" s="389"/>
      <c r="MRO3" s="389"/>
      <c r="MRP3" s="389"/>
      <c r="MRQ3" s="389"/>
      <c r="MRR3" s="389"/>
      <c r="MRS3" s="389"/>
      <c r="MRT3" s="389"/>
      <c r="MRU3" s="389"/>
      <c r="MRV3" s="389"/>
      <c r="MRW3" s="389"/>
      <c r="MRX3" s="389"/>
      <c r="MRY3" s="389"/>
      <c r="MRZ3" s="389"/>
      <c r="MSA3" s="389"/>
      <c r="MSB3" s="389"/>
      <c r="MSC3" s="389"/>
      <c r="MSD3" s="389"/>
      <c r="MSE3" s="389"/>
      <c r="MSF3" s="389"/>
      <c r="MSG3" s="389"/>
      <c r="MSH3" s="389"/>
      <c r="MSI3" s="389"/>
      <c r="MSJ3" s="389"/>
      <c r="MSK3" s="389"/>
      <c r="MSL3" s="389"/>
      <c r="MSM3" s="389"/>
      <c r="MSN3" s="389"/>
      <c r="MSO3" s="389"/>
      <c r="MSP3" s="389"/>
      <c r="MSQ3" s="389"/>
      <c r="MSR3" s="389"/>
      <c r="MSS3" s="389"/>
      <c r="MST3" s="389"/>
      <c r="MSU3" s="389"/>
      <c r="MSV3" s="389"/>
      <c r="MSW3" s="389"/>
      <c r="MSX3" s="389"/>
      <c r="MSY3" s="389"/>
      <c r="MSZ3" s="389"/>
      <c r="MTA3" s="389"/>
      <c r="MTB3" s="389"/>
      <c r="MTC3" s="389"/>
      <c r="MTD3" s="389"/>
      <c r="MTE3" s="389"/>
      <c r="MTF3" s="389"/>
      <c r="MTG3" s="389"/>
      <c r="MTH3" s="389"/>
      <c r="MTI3" s="389"/>
      <c r="MTJ3" s="389"/>
      <c r="MTK3" s="389"/>
      <c r="MTL3" s="389"/>
      <c r="MTM3" s="389"/>
      <c r="MTN3" s="389"/>
      <c r="MTO3" s="389"/>
      <c r="MTP3" s="389"/>
      <c r="MTQ3" s="389"/>
      <c r="MTR3" s="389"/>
      <c r="MTS3" s="389"/>
      <c r="MTT3" s="389"/>
      <c r="MTU3" s="389"/>
      <c r="MTV3" s="389"/>
      <c r="MTW3" s="389"/>
      <c r="MTX3" s="389"/>
      <c r="MTY3" s="389"/>
      <c r="MTZ3" s="389"/>
      <c r="MUA3" s="389"/>
      <c r="MUB3" s="389"/>
      <c r="MUC3" s="389"/>
      <c r="MUD3" s="389"/>
      <c r="MUE3" s="389"/>
      <c r="MUF3" s="389"/>
      <c r="MUG3" s="389"/>
      <c r="MUH3" s="389"/>
      <c r="MUI3" s="389"/>
      <c r="MUJ3" s="389"/>
      <c r="MUK3" s="389"/>
      <c r="MUL3" s="389"/>
      <c r="MUM3" s="389"/>
      <c r="MUN3" s="389"/>
      <c r="MUO3" s="389"/>
      <c r="MUP3" s="389"/>
      <c r="MUQ3" s="389"/>
      <c r="MUR3" s="389"/>
      <c r="MUS3" s="389"/>
      <c r="MUT3" s="389"/>
      <c r="MUU3" s="389"/>
      <c r="MUV3" s="389"/>
      <c r="MUW3" s="389"/>
      <c r="MUX3" s="389"/>
      <c r="MUY3" s="389"/>
      <c r="MUZ3" s="389"/>
      <c r="MVA3" s="389"/>
      <c r="MVB3" s="389"/>
      <c r="MVC3" s="389"/>
      <c r="MVD3" s="389"/>
      <c r="MVE3" s="389"/>
      <c r="MVF3" s="389"/>
      <c r="MVG3" s="389"/>
      <c r="MVH3" s="389"/>
      <c r="MVI3" s="389"/>
      <c r="MVJ3" s="389"/>
      <c r="MVK3" s="389"/>
      <c r="MVL3" s="389"/>
      <c r="MVM3" s="389"/>
      <c r="MVN3" s="389"/>
      <c r="MVO3" s="389"/>
      <c r="MVP3" s="389"/>
      <c r="MVQ3" s="389"/>
      <c r="MVR3" s="389"/>
      <c r="MVS3" s="389"/>
      <c r="MVT3" s="389"/>
      <c r="MVU3" s="389"/>
      <c r="MVV3" s="389"/>
      <c r="MVW3" s="389"/>
      <c r="MVX3" s="389"/>
      <c r="MVY3" s="389"/>
      <c r="MVZ3" s="389"/>
      <c r="MWA3" s="389"/>
      <c r="MWB3" s="389"/>
      <c r="MWC3" s="389"/>
      <c r="MWD3" s="389"/>
      <c r="MWE3" s="389"/>
      <c r="MWF3" s="389"/>
      <c r="MWG3" s="389"/>
      <c r="MWH3" s="389"/>
      <c r="MWI3" s="389"/>
      <c r="MWJ3" s="389"/>
      <c r="MWK3" s="389"/>
      <c r="MWL3" s="389"/>
      <c r="MWM3" s="389"/>
      <c r="MWN3" s="389"/>
      <c r="MWO3" s="389"/>
      <c r="MWP3" s="389"/>
      <c r="MWQ3" s="389"/>
      <c r="MWR3" s="389"/>
      <c r="MWS3" s="389"/>
      <c r="MWT3" s="389"/>
      <c r="MWU3" s="389"/>
      <c r="MWV3" s="389"/>
      <c r="MWW3" s="389"/>
      <c r="MWX3" s="389"/>
      <c r="MWY3" s="389"/>
      <c r="MWZ3" s="389"/>
      <c r="MXA3" s="389"/>
      <c r="MXB3" s="389"/>
      <c r="MXC3" s="389"/>
      <c r="MXD3" s="389"/>
      <c r="MXE3" s="389"/>
      <c r="MXF3" s="389"/>
      <c r="MXG3" s="389"/>
      <c r="MXH3" s="389"/>
      <c r="MXI3" s="389"/>
      <c r="MXJ3" s="389"/>
      <c r="MXK3" s="389"/>
      <c r="MXL3" s="389"/>
      <c r="MXM3" s="389"/>
      <c r="MXN3" s="389"/>
      <c r="MXO3" s="389"/>
      <c r="MXP3" s="389"/>
      <c r="MXQ3" s="389"/>
      <c r="MXR3" s="389"/>
      <c r="MXS3" s="389"/>
      <c r="MXT3" s="389"/>
      <c r="MXU3" s="389"/>
      <c r="MXV3" s="389"/>
      <c r="MXW3" s="389"/>
      <c r="MXX3" s="389"/>
      <c r="MXY3" s="389"/>
      <c r="MXZ3" s="389"/>
      <c r="MYA3" s="389"/>
      <c r="MYB3" s="389"/>
      <c r="MYC3" s="389"/>
      <c r="MYD3" s="389"/>
      <c r="MYE3" s="389"/>
      <c r="MYF3" s="389"/>
      <c r="MYG3" s="389"/>
      <c r="MYH3" s="389"/>
      <c r="MYI3" s="389"/>
      <c r="MYJ3" s="389"/>
      <c r="MYK3" s="389"/>
      <c r="MYL3" s="389"/>
      <c r="MYM3" s="389"/>
      <c r="MYN3" s="389"/>
      <c r="MYO3" s="389"/>
      <c r="MYP3" s="389"/>
      <c r="MYQ3" s="389"/>
      <c r="MYR3" s="389"/>
      <c r="MYS3" s="389"/>
      <c r="MYT3" s="389"/>
      <c r="MYU3" s="389"/>
      <c r="MYV3" s="389"/>
      <c r="MYW3" s="389"/>
      <c r="MYX3" s="389"/>
      <c r="MYY3" s="389"/>
      <c r="MYZ3" s="389"/>
      <c r="MZA3" s="389"/>
      <c r="MZB3" s="389"/>
      <c r="MZC3" s="389"/>
      <c r="MZD3" s="389"/>
      <c r="MZE3" s="389"/>
      <c r="MZF3" s="389"/>
      <c r="MZG3" s="389"/>
      <c r="MZH3" s="389"/>
      <c r="MZI3" s="389"/>
      <c r="MZJ3" s="389"/>
      <c r="MZK3" s="389"/>
      <c r="MZL3" s="389"/>
      <c r="MZM3" s="389"/>
      <c r="MZN3" s="389"/>
      <c r="MZO3" s="389"/>
      <c r="MZP3" s="389"/>
      <c r="MZQ3" s="389"/>
      <c r="MZR3" s="389"/>
      <c r="MZS3" s="389"/>
      <c r="MZT3" s="389"/>
      <c r="MZU3" s="389"/>
      <c r="MZV3" s="389"/>
      <c r="MZW3" s="389"/>
      <c r="MZX3" s="389"/>
      <c r="MZY3" s="389"/>
      <c r="MZZ3" s="389"/>
      <c r="NAA3" s="389"/>
      <c r="NAB3" s="389"/>
      <c r="NAC3" s="389"/>
      <c r="NAD3" s="389"/>
      <c r="NAE3" s="389"/>
      <c r="NAF3" s="389"/>
      <c r="NAG3" s="389"/>
      <c r="NAH3" s="389"/>
      <c r="NAI3" s="389"/>
      <c r="NAJ3" s="389"/>
      <c r="NAK3" s="389"/>
      <c r="NAL3" s="389"/>
      <c r="NAM3" s="389"/>
      <c r="NAN3" s="389"/>
      <c r="NAO3" s="389"/>
      <c r="NAP3" s="389"/>
      <c r="NAQ3" s="389"/>
      <c r="NAR3" s="389"/>
      <c r="NAS3" s="389"/>
      <c r="NAT3" s="389"/>
      <c r="NAU3" s="389"/>
      <c r="NAV3" s="389"/>
      <c r="NAW3" s="389"/>
      <c r="NAX3" s="389"/>
      <c r="NAY3" s="389"/>
      <c r="NAZ3" s="389"/>
      <c r="NBA3" s="389"/>
      <c r="NBB3" s="389"/>
      <c r="NBC3" s="389"/>
      <c r="NBD3" s="389"/>
      <c r="NBE3" s="389"/>
      <c r="NBF3" s="389"/>
      <c r="NBG3" s="389"/>
      <c r="NBH3" s="389"/>
      <c r="NBI3" s="389"/>
      <c r="NBJ3" s="389"/>
      <c r="NBK3" s="389"/>
      <c r="NBL3" s="389"/>
      <c r="NBM3" s="389"/>
      <c r="NBN3" s="389"/>
      <c r="NBO3" s="389"/>
      <c r="NBP3" s="389"/>
      <c r="NBQ3" s="389"/>
      <c r="NBR3" s="389"/>
      <c r="NBS3" s="389"/>
      <c r="NBT3" s="389"/>
      <c r="NBU3" s="389"/>
      <c r="NBV3" s="389"/>
      <c r="NBW3" s="389"/>
      <c r="NBX3" s="389"/>
      <c r="NBY3" s="389"/>
      <c r="NBZ3" s="389"/>
      <c r="NCA3" s="389"/>
      <c r="NCB3" s="389"/>
      <c r="NCC3" s="389"/>
      <c r="NCD3" s="389"/>
      <c r="NCE3" s="389"/>
      <c r="NCF3" s="389"/>
      <c r="NCG3" s="389"/>
      <c r="NCH3" s="389"/>
      <c r="NCI3" s="389"/>
      <c r="NCJ3" s="389"/>
      <c r="NCK3" s="389"/>
      <c r="NCL3" s="389"/>
      <c r="NCM3" s="389"/>
      <c r="NCN3" s="389"/>
      <c r="NCO3" s="389"/>
      <c r="NCP3" s="389"/>
      <c r="NCQ3" s="389"/>
      <c r="NCR3" s="389"/>
      <c r="NCS3" s="389"/>
      <c r="NCT3" s="389"/>
      <c r="NCU3" s="389"/>
      <c r="NCV3" s="389"/>
      <c r="NCW3" s="389"/>
      <c r="NCX3" s="389"/>
      <c r="NCY3" s="389"/>
      <c r="NCZ3" s="389"/>
      <c r="NDA3" s="389"/>
      <c r="NDB3" s="389"/>
      <c r="NDC3" s="389"/>
      <c r="NDD3" s="389"/>
      <c r="NDE3" s="389"/>
      <c r="NDF3" s="389"/>
      <c r="NDG3" s="389"/>
      <c r="NDH3" s="389"/>
      <c r="NDI3" s="389"/>
      <c r="NDJ3" s="389"/>
      <c r="NDK3" s="389"/>
      <c r="NDL3" s="389"/>
      <c r="NDM3" s="389"/>
      <c r="NDN3" s="389"/>
      <c r="NDO3" s="389"/>
      <c r="NDP3" s="389"/>
      <c r="NDQ3" s="389"/>
      <c r="NDR3" s="389"/>
      <c r="NDS3" s="389"/>
      <c r="NDT3" s="389"/>
      <c r="NDU3" s="389"/>
      <c r="NDV3" s="389"/>
      <c r="NDW3" s="389"/>
      <c r="NDX3" s="389"/>
      <c r="NDY3" s="389"/>
      <c r="NDZ3" s="389"/>
      <c r="NEA3" s="389"/>
      <c r="NEB3" s="389"/>
      <c r="NEC3" s="389"/>
      <c r="NED3" s="389"/>
      <c r="NEE3" s="389"/>
      <c r="NEF3" s="389"/>
      <c r="NEG3" s="389"/>
      <c r="NEH3" s="389"/>
      <c r="NEI3" s="389"/>
      <c r="NEJ3" s="389"/>
      <c r="NEK3" s="389"/>
      <c r="NEL3" s="389"/>
      <c r="NEM3" s="389"/>
      <c r="NEN3" s="389"/>
      <c r="NEO3" s="389"/>
      <c r="NEP3" s="389"/>
      <c r="NEQ3" s="389"/>
      <c r="NER3" s="389"/>
      <c r="NES3" s="389"/>
      <c r="NET3" s="389"/>
      <c r="NEU3" s="389"/>
      <c r="NEV3" s="389"/>
      <c r="NEW3" s="389"/>
      <c r="NEX3" s="389"/>
      <c r="NEY3" s="389"/>
      <c r="NEZ3" s="389"/>
      <c r="NFA3" s="389"/>
      <c r="NFB3" s="389"/>
      <c r="NFC3" s="389"/>
      <c r="NFD3" s="389"/>
      <c r="NFE3" s="389"/>
      <c r="NFF3" s="389"/>
      <c r="NFG3" s="389"/>
      <c r="NFH3" s="389"/>
      <c r="NFI3" s="389"/>
      <c r="NFJ3" s="389"/>
      <c r="NFK3" s="389"/>
      <c r="NFL3" s="389"/>
      <c r="NFM3" s="389"/>
      <c r="NFN3" s="389"/>
      <c r="NFO3" s="389"/>
      <c r="NFP3" s="389"/>
      <c r="NFQ3" s="389"/>
      <c r="NFR3" s="389"/>
      <c r="NFS3" s="389"/>
      <c r="NFT3" s="389"/>
      <c r="NFU3" s="389"/>
      <c r="NFV3" s="389"/>
      <c r="NFW3" s="389"/>
      <c r="NFX3" s="389"/>
      <c r="NFY3" s="389"/>
      <c r="NFZ3" s="389"/>
      <c r="NGA3" s="389"/>
      <c r="NGB3" s="389"/>
      <c r="NGC3" s="389"/>
      <c r="NGD3" s="389"/>
      <c r="NGE3" s="389"/>
      <c r="NGF3" s="389"/>
      <c r="NGG3" s="389"/>
      <c r="NGH3" s="389"/>
      <c r="NGI3" s="389"/>
      <c r="NGJ3" s="389"/>
      <c r="NGK3" s="389"/>
      <c r="NGL3" s="389"/>
      <c r="NGM3" s="389"/>
      <c r="NGN3" s="389"/>
      <c r="NGO3" s="389"/>
      <c r="NGP3" s="389"/>
      <c r="NGQ3" s="389"/>
      <c r="NGR3" s="389"/>
      <c r="NGS3" s="389"/>
      <c r="NGT3" s="389"/>
      <c r="NGU3" s="389"/>
      <c r="NGV3" s="389"/>
      <c r="NGW3" s="389"/>
      <c r="NGX3" s="389"/>
      <c r="NGY3" s="389"/>
      <c r="NGZ3" s="389"/>
      <c r="NHA3" s="389"/>
      <c r="NHB3" s="389"/>
      <c r="NHC3" s="389"/>
      <c r="NHD3" s="389"/>
      <c r="NHE3" s="389"/>
      <c r="NHF3" s="389"/>
      <c r="NHG3" s="389"/>
      <c r="NHH3" s="389"/>
      <c r="NHI3" s="389"/>
      <c r="NHJ3" s="389"/>
      <c r="NHK3" s="389"/>
      <c r="NHL3" s="389"/>
      <c r="NHM3" s="389"/>
      <c r="NHN3" s="389"/>
      <c r="NHO3" s="389"/>
      <c r="NHP3" s="389"/>
      <c r="NHQ3" s="389"/>
      <c r="NHR3" s="389"/>
      <c r="NHS3" s="389"/>
      <c r="NHT3" s="389"/>
      <c r="NHU3" s="389"/>
      <c r="NHV3" s="389"/>
      <c r="NHW3" s="389"/>
      <c r="NHX3" s="389"/>
      <c r="NHY3" s="389"/>
      <c r="NHZ3" s="389"/>
      <c r="NIA3" s="389"/>
      <c r="NIB3" s="389"/>
      <c r="NIC3" s="389"/>
      <c r="NID3" s="389"/>
      <c r="NIE3" s="389"/>
      <c r="NIF3" s="389"/>
      <c r="NIG3" s="389"/>
      <c r="NIH3" s="389"/>
      <c r="NII3" s="389"/>
      <c r="NIJ3" s="389"/>
      <c r="NIK3" s="389"/>
      <c r="NIL3" s="389"/>
      <c r="NIM3" s="389"/>
      <c r="NIN3" s="389"/>
      <c r="NIO3" s="389"/>
      <c r="NIP3" s="389"/>
      <c r="NIQ3" s="389"/>
      <c r="NIR3" s="389"/>
      <c r="NIS3" s="389"/>
      <c r="NIT3" s="389"/>
      <c r="NIU3" s="389"/>
      <c r="NIV3" s="389"/>
      <c r="NIW3" s="389"/>
      <c r="NIX3" s="389"/>
      <c r="NIY3" s="389"/>
      <c r="NIZ3" s="389"/>
      <c r="NJA3" s="389"/>
      <c r="NJB3" s="389"/>
      <c r="NJC3" s="389"/>
      <c r="NJD3" s="389"/>
      <c r="NJE3" s="389"/>
      <c r="NJF3" s="389"/>
      <c r="NJG3" s="389"/>
      <c r="NJH3" s="389"/>
      <c r="NJI3" s="389"/>
      <c r="NJJ3" s="389"/>
      <c r="NJK3" s="389"/>
      <c r="NJL3" s="389"/>
      <c r="NJM3" s="389"/>
      <c r="NJN3" s="389"/>
      <c r="NJO3" s="389"/>
      <c r="NJP3" s="389"/>
      <c r="NJQ3" s="389"/>
      <c r="NJR3" s="389"/>
      <c r="NJS3" s="389"/>
      <c r="NJT3" s="389"/>
      <c r="NJU3" s="389"/>
      <c r="NJV3" s="389"/>
      <c r="NJW3" s="389"/>
      <c r="NJX3" s="389"/>
      <c r="NJY3" s="389"/>
      <c r="NJZ3" s="389"/>
      <c r="NKA3" s="389"/>
      <c r="NKB3" s="389"/>
      <c r="NKC3" s="389"/>
      <c r="NKD3" s="389"/>
      <c r="NKE3" s="389"/>
      <c r="NKF3" s="389"/>
      <c r="NKG3" s="389"/>
      <c r="NKH3" s="389"/>
      <c r="NKI3" s="389"/>
      <c r="NKJ3" s="389"/>
      <c r="NKK3" s="389"/>
      <c r="NKL3" s="389"/>
      <c r="NKM3" s="389"/>
      <c r="NKN3" s="389"/>
      <c r="NKO3" s="389"/>
      <c r="NKP3" s="389"/>
      <c r="NKQ3" s="389"/>
      <c r="NKR3" s="389"/>
      <c r="NKS3" s="389"/>
      <c r="NKT3" s="389"/>
      <c r="NKU3" s="389"/>
      <c r="NKV3" s="389"/>
      <c r="NKW3" s="389"/>
      <c r="NKX3" s="389"/>
      <c r="NKY3" s="389"/>
      <c r="NKZ3" s="389"/>
      <c r="NLA3" s="389"/>
      <c r="NLB3" s="389"/>
      <c r="NLC3" s="389"/>
      <c r="NLD3" s="389"/>
      <c r="NLE3" s="389"/>
      <c r="NLF3" s="389"/>
      <c r="NLG3" s="389"/>
      <c r="NLH3" s="389"/>
      <c r="NLI3" s="389"/>
      <c r="NLJ3" s="389"/>
      <c r="NLK3" s="389"/>
      <c r="NLL3" s="389"/>
      <c r="NLM3" s="389"/>
      <c r="NLN3" s="389"/>
      <c r="NLO3" s="389"/>
      <c r="NLP3" s="389"/>
      <c r="NLQ3" s="389"/>
      <c r="NLR3" s="389"/>
      <c r="NLS3" s="389"/>
      <c r="NLT3" s="389"/>
      <c r="NLU3" s="389"/>
      <c r="NLV3" s="389"/>
      <c r="NLW3" s="389"/>
      <c r="NLX3" s="389"/>
      <c r="NLY3" s="389"/>
      <c r="NLZ3" s="389"/>
      <c r="NMA3" s="389"/>
      <c r="NMB3" s="389"/>
      <c r="NMC3" s="389"/>
      <c r="NMD3" s="389"/>
      <c r="NME3" s="389"/>
      <c r="NMF3" s="389"/>
      <c r="NMG3" s="389"/>
      <c r="NMH3" s="389"/>
      <c r="NMI3" s="389"/>
      <c r="NMJ3" s="389"/>
      <c r="NMK3" s="389"/>
      <c r="NML3" s="389"/>
      <c r="NMM3" s="389"/>
      <c r="NMN3" s="389"/>
      <c r="NMO3" s="389"/>
      <c r="NMP3" s="389"/>
      <c r="NMQ3" s="389"/>
      <c r="NMR3" s="389"/>
      <c r="NMS3" s="389"/>
      <c r="NMT3" s="389"/>
      <c r="NMU3" s="389"/>
      <c r="NMV3" s="389"/>
      <c r="NMW3" s="389"/>
      <c r="NMX3" s="389"/>
      <c r="NMY3" s="389"/>
      <c r="NMZ3" s="389"/>
      <c r="NNA3" s="389"/>
      <c r="NNB3" s="389"/>
      <c r="NNC3" s="389"/>
      <c r="NND3" s="389"/>
      <c r="NNE3" s="389"/>
      <c r="NNF3" s="389"/>
      <c r="NNG3" s="389"/>
      <c r="NNH3" s="389"/>
      <c r="NNI3" s="389"/>
      <c r="NNJ3" s="389"/>
      <c r="NNK3" s="389"/>
      <c r="NNL3" s="389"/>
      <c r="NNM3" s="389"/>
      <c r="NNN3" s="389"/>
      <c r="NNO3" s="389"/>
      <c r="NNP3" s="389"/>
      <c r="NNQ3" s="389"/>
      <c r="NNR3" s="389"/>
      <c r="NNS3" s="389"/>
      <c r="NNT3" s="389"/>
      <c r="NNU3" s="389"/>
      <c r="NNV3" s="389"/>
      <c r="NNW3" s="389"/>
      <c r="NNX3" s="389"/>
      <c r="NNY3" s="389"/>
      <c r="NNZ3" s="389"/>
      <c r="NOA3" s="389"/>
      <c r="NOB3" s="389"/>
      <c r="NOC3" s="389"/>
      <c r="NOD3" s="389"/>
      <c r="NOE3" s="389"/>
      <c r="NOF3" s="389"/>
      <c r="NOG3" s="389"/>
      <c r="NOH3" s="389"/>
      <c r="NOI3" s="389"/>
      <c r="NOJ3" s="389"/>
      <c r="NOK3" s="389"/>
      <c r="NOL3" s="389"/>
      <c r="NOM3" s="389"/>
      <c r="NON3" s="389"/>
      <c r="NOO3" s="389"/>
      <c r="NOP3" s="389"/>
      <c r="NOQ3" s="389"/>
      <c r="NOR3" s="389"/>
      <c r="NOS3" s="389"/>
      <c r="NOT3" s="389"/>
      <c r="NOU3" s="389"/>
      <c r="NOV3" s="389"/>
      <c r="NOW3" s="389"/>
      <c r="NOX3" s="389"/>
      <c r="NOY3" s="389"/>
      <c r="NOZ3" s="389"/>
      <c r="NPA3" s="389"/>
      <c r="NPB3" s="389"/>
      <c r="NPC3" s="389"/>
      <c r="NPD3" s="389"/>
      <c r="NPE3" s="389"/>
      <c r="NPF3" s="389"/>
      <c r="NPG3" s="389"/>
      <c r="NPH3" s="389"/>
      <c r="NPI3" s="389"/>
      <c r="NPJ3" s="389"/>
      <c r="NPK3" s="389"/>
      <c r="NPL3" s="389"/>
      <c r="NPM3" s="389"/>
      <c r="NPN3" s="389"/>
      <c r="NPO3" s="389"/>
      <c r="NPP3" s="389"/>
      <c r="NPQ3" s="389"/>
      <c r="NPR3" s="389"/>
      <c r="NPS3" s="389"/>
      <c r="NPT3" s="389"/>
      <c r="NPU3" s="389"/>
      <c r="NPV3" s="389"/>
      <c r="NPW3" s="389"/>
      <c r="NPX3" s="389"/>
      <c r="NPY3" s="389"/>
      <c r="NPZ3" s="389"/>
      <c r="NQA3" s="389"/>
      <c r="NQB3" s="389"/>
      <c r="NQC3" s="389"/>
      <c r="NQD3" s="389"/>
      <c r="NQE3" s="389"/>
      <c r="NQF3" s="389"/>
      <c r="NQG3" s="389"/>
      <c r="NQH3" s="389"/>
      <c r="NQI3" s="389"/>
      <c r="NQJ3" s="389"/>
      <c r="NQK3" s="389"/>
      <c r="NQL3" s="389"/>
      <c r="NQM3" s="389"/>
      <c r="NQN3" s="389"/>
      <c r="NQO3" s="389"/>
      <c r="NQP3" s="389"/>
      <c r="NQQ3" s="389"/>
      <c r="NQR3" s="389"/>
      <c r="NQS3" s="389"/>
      <c r="NQT3" s="389"/>
      <c r="NQU3" s="389"/>
      <c r="NQV3" s="389"/>
      <c r="NQW3" s="389"/>
      <c r="NQX3" s="389"/>
      <c r="NQY3" s="389"/>
      <c r="NQZ3" s="389"/>
      <c r="NRA3" s="389"/>
      <c r="NRB3" s="389"/>
      <c r="NRC3" s="389"/>
      <c r="NRD3" s="389"/>
      <c r="NRE3" s="389"/>
      <c r="NRF3" s="389"/>
      <c r="NRG3" s="389"/>
      <c r="NRH3" s="389"/>
      <c r="NRI3" s="389"/>
      <c r="NRJ3" s="389"/>
      <c r="NRK3" s="389"/>
      <c r="NRL3" s="389"/>
      <c r="NRM3" s="389"/>
      <c r="NRN3" s="389"/>
      <c r="NRO3" s="389"/>
      <c r="NRP3" s="389"/>
      <c r="NRQ3" s="389"/>
      <c r="NRR3" s="389"/>
      <c r="NRS3" s="389"/>
      <c r="NRT3" s="389"/>
      <c r="NRU3" s="389"/>
      <c r="NRV3" s="389"/>
      <c r="NRW3" s="389"/>
      <c r="NRX3" s="389"/>
      <c r="NRY3" s="389"/>
      <c r="NRZ3" s="389"/>
      <c r="NSA3" s="389"/>
      <c r="NSB3" s="389"/>
      <c r="NSC3" s="389"/>
      <c r="NSD3" s="389"/>
      <c r="NSE3" s="389"/>
      <c r="NSF3" s="389"/>
      <c r="NSG3" s="389"/>
      <c r="NSH3" s="389"/>
      <c r="NSI3" s="389"/>
      <c r="NSJ3" s="389"/>
      <c r="NSK3" s="389"/>
      <c r="NSL3" s="389"/>
      <c r="NSM3" s="389"/>
      <c r="NSN3" s="389"/>
      <c r="NSO3" s="389"/>
      <c r="NSP3" s="389"/>
      <c r="NSQ3" s="389"/>
      <c r="NSR3" s="389"/>
      <c r="NSS3" s="389"/>
      <c r="NST3" s="389"/>
      <c r="NSU3" s="389"/>
      <c r="NSV3" s="389"/>
      <c r="NSW3" s="389"/>
      <c r="NSX3" s="389"/>
      <c r="NSY3" s="389"/>
      <c r="NSZ3" s="389"/>
      <c r="NTA3" s="389"/>
      <c r="NTB3" s="389"/>
      <c r="NTC3" s="389"/>
      <c r="NTD3" s="389"/>
      <c r="NTE3" s="389"/>
      <c r="NTF3" s="389"/>
      <c r="NTG3" s="389"/>
      <c r="NTH3" s="389"/>
      <c r="NTI3" s="389"/>
      <c r="NTJ3" s="389"/>
      <c r="NTK3" s="389"/>
      <c r="NTL3" s="389"/>
      <c r="NTM3" s="389"/>
      <c r="NTN3" s="389"/>
      <c r="NTO3" s="389"/>
      <c r="NTP3" s="389"/>
      <c r="NTQ3" s="389"/>
      <c r="NTR3" s="389"/>
      <c r="NTS3" s="389"/>
      <c r="NTT3" s="389"/>
      <c r="NTU3" s="389"/>
      <c r="NTV3" s="389"/>
      <c r="NTW3" s="389"/>
      <c r="NTX3" s="389"/>
      <c r="NTY3" s="389"/>
      <c r="NTZ3" s="389"/>
      <c r="NUA3" s="389"/>
      <c r="NUB3" s="389"/>
      <c r="NUC3" s="389"/>
      <c r="NUD3" s="389"/>
      <c r="NUE3" s="389"/>
      <c r="NUF3" s="389"/>
      <c r="NUG3" s="389"/>
      <c r="NUH3" s="389"/>
      <c r="NUI3" s="389"/>
      <c r="NUJ3" s="389"/>
      <c r="NUK3" s="389"/>
      <c r="NUL3" s="389"/>
      <c r="NUM3" s="389"/>
      <c r="NUN3" s="389"/>
      <c r="NUO3" s="389"/>
      <c r="NUP3" s="389"/>
      <c r="NUQ3" s="389"/>
      <c r="NUR3" s="389"/>
      <c r="NUS3" s="389"/>
      <c r="NUT3" s="389"/>
      <c r="NUU3" s="389"/>
      <c r="NUV3" s="389"/>
      <c r="NUW3" s="389"/>
      <c r="NUX3" s="389"/>
      <c r="NUY3" s="389"/>
      <c r="NUZ3" s="389"/>
      <c r="NVA3" s="389"/>
      <c r="NVB3" s="389"/>
      <c r="NVC3" s="389"/>
      <c r="NVD3" s="389"/>
      <c r="NVE3" s="389"/>
      <c r="NVF3" s="389"/>
      <c r="NVG3" s="389"/>
      <c r="NVH3" s="389"/>
      <c r="NVI3" s="389"/>
      <c r="NVJ3" s="389"/>
      <c r="NVK3" s="389"/>
      <c r="NVL3" s="389"/>
      <c r="NVM3" s="389"/>
      <c r="NVN3" s="389"/>
      <c r="NVO3" s="389"/>
      <c r="NVP3" s="389"/>
      <c r="NVQ3" s="389"/>
      <c r="NVR3" s="389"/>
      <c r="NVS3" s="389"/>
      <c r="NVT3" s="389"/>
      <c r="NVU3" s="389"/>
      <c r="NVV3" s="389"/>
      <c r="NVW3" s="389"/>
      <c r="NVX3" s="389"/>
      <c r="NVY3" s="389"/>
      <c r="NVZ3" s="389"/>
      <c r="NWA3" s="389"/>
      <c r="NWB3" s="389"/>
      <c r="NWC3" s="389"/>
      <c r="NWD3" s="389"/>
      <c r="NWE3" s="389"/>
      <c r="NWF3" s="389"/>
      <c r="NWG3" s="389"/>
      <c r="NWH3" s="389"/>
      <c r="NWI3" s="389"/>
      <c r="NWJ3" s="389"/>
      <c r="NWK3" s="389"/>
      <c r="NWL3" s="389"/>
      <c r="NWM3" s="389"/>
      <c r="NWN3" s="389"/>
      <c r="NWO3" s="389"/>
      <c r="NWP3" s="389"/>
      <c r="NWQ3" s="389"/>
      <c r="NWR3" s="389"/>
      <c r="NWS3" s="389"/>
      <c r="NWT3" s="389"/>
      <c r="NWU3" s="389"/>
      <c r="NWV3" s="389"/>
      <c r="NWW3" s="389"/>
      <c r="NWX3" s="389"/>
      <c r="NWY3" s="389"/>
      <c r="NWZ3" s="389"/>
      <c r="NXA3" s="389"/>
      <c r="NXB3" s="389"/>
      <c r="NXC3" s="389"/>
      <c r="NXD3" s="389"/>
      <c r="NXE3" s="389"/>
      <c r="NXF3" s="389"/>
      <c r="NXG3" s="389"/>
      <c r="NXH3" s="389"/>
      <c r="NXI3" s="389"/>
      <c r="NXJ3" s="389"/>
      <c r="NXK3" s="389"/>
      <c r="NXL3" s="389"/>
      <c r="NXM3" s="389"/>
      <c r="NXN3" s="389"/>
      <c r="NXO3" s="389"/>
      <c r="NXP3" s="389"/>
      <c r="NXQ3" s="389"/>
      <c r="NXR3" s="389"/>
      <c r="NXS3" s="389"/>
      <c r="NXT3" s="389"/>
      <c r="NXU3" s="389"/>
      <c r="NXV3" s="389"/>
      <c r="NXW3" s="389"/>
      <c r="NXX3" s="389"/>
      <c r="NXY3" s="389"/>
      <c r="NXZ3" s="389"/>
      <c r="NYA3" s="389"/>
      <c r="NYB3" s="389"/>
      <c r="NYC3" s="389"/>
      <c r="NYD3" s="389"/>
      <c r="NYE3" s="389"/>
      <c r="NYF3" s="389"/>
      <c r="NYG3" s="389"/>
      <c r="NYH3" s="389"/>
      <c r="NYI3" s="389"/>
      <c r="NYJ3" s="389"/>
      <c r="NYK3" s="389"/>
      <c r="NYL3" s="389"/>
      <c r="NYM3" s="389"/>
      <c r="NYN3" s="389"/>
      <c r="NYO3" s="389"/>
      <c r="NYP3" s="389"/>
      <c r="NYQ3" s="389"/>
      <c r="NYR3" s="389"/>
      <c r="NYS3" s="389"/>
      <c r="NYT3" s="389"/>
      <c r="NYU3" s="389"/>
      <c r="NYV3" s="389"/>
      <c r="NYW3" s="389"/>
      <c r="NYX3" s="389"/>
      <c r="NYY3" s="389"/>
      <c r="NYZ3" s="389"/>
      <c r="NZA3" s="389"/>
      <c r="NZB3" s="389"/>
      <c r="NZC3" s="389"/>
      <c r="NZD3" s="389"/>
      <c r="NZE3" s="389"/>
      <c r="NZF3" s="389"/>
      <c r="NZG3" s="389"/>
      <c r="NZH3" s="389"/>
      <c r="NZI3" s="389"/>
      <c r="NZJ3" s="389"/>
      <c r="NZK3" s="389"/>
      <c r="NZL3" s="389"/>
      <c r="NZM3" s="389"/>
      <c r="NZN3" s="389"/>
      <c r="NZO3" s="389"/>
      <c r="NZP3" s="389"/>
      <c r="NZQ3" s="389"/>
      <c r="NZR3" s="389"/>
      <c r="NZS3" s="389"/>
      <c r="NZT3" s="389"/>
      <c r="NZU3" s="389"/>
      <c r="NZV3" s="389"/>
      <c r="NZW3" s="389"/>
      <c r="NZX3" s="389"/>
      <c r="NZY3" s="389"/>
      <c r="NZZ3" s="389"/>
      <c r="OAA3" s="389"/>
      <c r="OAB3" s="389"/>
      <c r="OAC3" s="389"/>
      <c r="OAD3" s="389"/>
      <c r="OAE3" s="389"/>
      <c r="OAF3" s="389"/>
      <c r="OAG3" s="389"/>
      <c r="OAH3" s="389"/>
      <c r="OAI3" s="389"/>
      <c r="OAJ3" s="389"/>
      <c r="OAK3" s="389"/>
      <c r="OAL3" s="389"/>
      <c r="OAM3" s="389"/>
      <c r="OAN3" s="389"/>
      <c r="OAO3" s="389"/>
      <c r="OAP3" s="389"/>
      <c r="OAQ3" s="389"/>
      <c r="OAR3" s="389"/>
      <c r="OAS3" s="389"/>
      <c r="OAT3" s="389"/>
      <c r="OAU3" s="389"/>
      <c r="OAV3" s="389"/>
      <c r="OAW3" s="389"/>
      <c r="OAX3" s="389"/>
      <c r="OAY3" s="389"/>
      <c r="OAZ3" s="389"/>
      <c r="OBA3" s="389"/>
      <c r="OBB3" s="389"/>
      <c r="OBC3" s="389"/>
      <c r="OBD3" s="389"/>
      <c r="OBE3" s="389"/>
      <c r="OBF3" s="389"/>
      <c r="OBG3" s="389"/>
      <c r="OBH3" s="389"/>
      <c r="OBI3" s="389"/>
      <c r="OBJ3" s="389"/>
      <c r="OBK3" s="389"/>
      <c r="OBL3" s="389"/>
      <c r="OBM3" s="389"/>
      <c r="OBN3" s="389"/>
      <c r="OBO3" s="389"/>
      <c r="OBP3" s="389"/>
      <c r="OBQ3" s="389"/>
      <c r="OBR3" s="389"/>
      <c r="OBS3" s="389"/>
      <c r="OBT3" s="389"/>
      <c r="OBU3" s="389"/>
      <c r="OBV3" s="389"/>
      <c r="OBW3" s="389"/>
      <c r="OBX3" s="389"/>
      <c r="OBY3" s="389"/>
      <c r="OBZ3" s="389"/>
      <c r="OCA3" s="389"/>
      <c r="OCB3" s="389"/>
      <c r="OCC3" s="389"/>
      <c r="OCD3" s="389"/>
      <c r="OCE3" s="389"/>
      <c r="OCF3" s="389"/>
      <c r="OCG3" s="389"/>
      <c r="OCH3" s="389"/>
      <c r="OCI3" s="389"/>
      <c r="OCJ3" s="389"/>
      <c r="OCK3" s="389"/>
      <c r="OCL3" s="389"/>
      <c r="OCM3" s="389"/>
      <c r="OCN3" s="389"/>
      <c r="OCO3" s="389"/>
      <c r="OCP3" s="389"/>
      <c r="OCQ3" s="389"/>
      <c r="OCR3" s="389"/>
      <c r="OCS3" s="389"/>
      <c r="OCT3" s="389"/>
      <c r="OCU3" s="389"/>
      <c r="OCV3" s="389"/>
      <c r="OCW3" s="389"/>
      <c r="OCX3" s="389"/>
      <c r="OCY3" s="389"/>
      <c r="OCZ3" s="389"/>
      <c r="ODA3" s="389"/>
      <c r="ODB3" s="389"/>
      <c r="ODC3" s="389"/>
      <c r="ODD3" s="389"/>
      <c r="ODE3" s="389"/>
      <c r="ODF3" s="389"/>
      <c r="ODG3" s="389"/>
      <c r="ODH3" s="389"/>
      <c r="ODI3" s="389"/>
      <c r="ODJ3" s="389"/>
      <c r="ODK3" s="389"/>
      <c r="ODL3" s="389"/>
      <c r="ODM3" s="389"/>
      <c r="ODN3" s="389"/>
      <c r="ODO3" s="389"/>
      <c r="ODP3" s="389"/>
      <c r="ODQ3" s="389"/>
      <c r="ODR3" s="389"/>
      <c r="ODS3" s="389"/>
      <c r="ODT3" s="389"/>
      <c r="ODU3" s="389"/>
      <c r="ODV3" s="389"/>
      <c r="ODW3" s="389"/>
      <c r="ODX3" s="389"/>
      <c r="ODY3" s="389"/>
      <c r="ODZ3" s="389"/>
      <c r="OEA3" s="389"/>
      <c r="OEB3" s="389"/>
      <c r="OEC3" s="389"/>
      <c r="OED3" s="389"/>
      <c r="OEE3" s="389"/>
      <c r="OEF3" s="389"/>
      <c r="OEG3" s="389"/>
      <c r="OEH3" s="389"/>
      <c r="OEI3" s="389"/>
      <c r="OEJ3" s="389"/>
      <c r="OEK3" s="389"/>
      <c r="OEL3" s="389"/>
      <c r="OEM3" s="389"/>
      <c r="OEN3" s="389"/>
      <c r="OEO3" s="389"/>
      <c r="OEP3" s="389"/>
      <c r="OEQ3" s="389"/>
      <c r="OER3" s="389"/>
      <c r="OES3" s="389"/>
      <c r="OET3" s="389"/>
      <c r="OEU3" s="389"/>
      <c r="OEV3" s="389"/>
      <c r="OEW3" s="389"/>
      <c r="OEX3" s="389"/>
      <c r="OEY3" s="389"/>
      <c r="OEZ3" s="389"/>
      <c r="OFA3" s="389"/>
      <c r="OFB3" s="389"/>
      <c r="OFC3" s="389"/>
      <c r="OFD3" s="389"/>
      <c r="OFE3" s="389"/>
      <c r="OFF3" s="389"/>
      <c r="OFG3" s="389"/>
      <c r="OFH3" s="389"/>
      <c r="OFI3" s="389"/>
      <c r="OFJ3" s="389"/>
      <c r="OFK3" s="389"/>
      <c r="OFL3" s="389"/>
      <c r="OFM3" s="389"/>
      <c r="OFN3" s="389"/>
      <c r="OFO3" s="389"/>
      <c r="OFP3" s="389"/>
      <c r="OFQ3" s="389"/>
      <c r="OFR3" s="389"/>
      <c r="OFS3" s="389"/>
      <c r="OFT3" s="389"/>
      <c r="OFU3" s="389"/>
      <c r="OFV3" s="389"/>
      <c r="OFW3" s="389"/>
      <c r="OFX3" s="389"/>
      <c r="OFY3" s="389"/>
      <c r="OFZ3" s="389"/>
      <c r="OGA3" s="389"/>
      <c r="OGB3" s="389"/>
      <c r="OGC3" s="389"/>
      <c r="OGD3" s="389"/>
      <c r="OGE3" s="389"/>
      <c r="OGF3" s="389"/>
      <c r="OGG3" s="389"/>
      <c r="OGH3" s="389"/>
      <c r="OGI3" s="389"/>
      <c r="OGJ3" s="389"/>
      <c r="OGK3" s="389"/>
      <c r="OGL3" s="389"/>
      <c r="OGM3" s="389"/>
      <c r="OGN3" s="389"/>
      <c r="OGO3" s="389"/>
      <c r="OGP3" s="389"/>
      <c r="OGQ3" s="389"/>
      <c r="OGR3" s="389"/>
      <c r="OGS3" s="389"/>
      <c r="OGT3" s="389"/>
      <c r="OGU3" s="389"/>
      <c r="OGV3" s="389"/>
      <c r="OGW3" s="389"/>
      <c r="OGX3" s="389"/>
      <c r="OGY3" s="389"/>
      <c r="OGZ3" s="389"/>
      <c r="OHA3" s="389"/>
      <c r="OHB3" s="389"/>
      <c r="OHC3" s="389"/>
      <c r="OHD3" s="389"/>
      <c r="OHE3" s="389"/>
      <c r="OHF3" s="389"/>
      <c r="OHG3" s="389"/>
      <c r="OHH3" s="389"/>
      <c r="OHI3" s="389"/>
      <c r="OHJ3" s="389"/>
      <c r="OHK3" s="389"/>
      <c r="OHL3" s="389"/>
      <c r="OHM3" s="389"/>
      <c r="OHN3" s="389"/>
      <c r="OHO3" s="389"/>
      <c r="OHP3" s="389"/>
      <c r="OHQ3" s="389"/>
      <c r="OHR3" s="389"/>
      <c r="OHS3" s="389"/>
      <c r="OHT3" s="389"/>
      <c r="OHU3" s="389"/>
      <c r="OHV3" s="389"/>
      <c r="OHW3" s="389"/>
      <c r="OHX3" s="389"/>
      <c r="OHY3" s="389"/>
      <c r="OHZ3" s="389"/>
      <c r="OIA3" s="389"/>
      <c r="OIB3" s="389"/>
      <c r="OIC3" s="389"/>
      <c r="OID3" s="389"/>
      <c r="OIE3" s="389"/>
      <c r="OIF3" s="389"/>
      <c r="OIG3" s="389"/>
      <c r="OIH3" s="389"/>
      <c r="OII3" s="389"/>
      <c r="OIJ3" s="389"/>
      <c r="OIK3" s="389"/>
      <c r="OIL3" s="389"/>
      <c r="OIM3" s="389"/>
      <c r="OIN3" s="389"/>
      <c r="OIO3" s="389"/>
      <c r="OIP3" s="389"/>
      <c r="OIQ3" s="389"/>
      <c r="OIR3" s="389"/>
      <c r="OIS3" s="389"/>
      <c r="OIT3" s="389"/>
      <c r="OIU3" s="389"/>
      <c r="OIV3" s="389"/>
      <c r="OIW3" s="389"/>
      <c r="OIX3" s="389"/>
      <c r="OIY3" s="389"/>
      <c r="OIZ3" s="389"/>
      <c r="OJA3" s="389"/>
      <c r="OJB3" s="389"/>
      <c r="OJC3" s="389"/>
      <c r="OJD3" s="389"/>
      <c r="OJE3" s="389"/>
      <c r="OJF3" s="389"/>
      <c r="OJG3" s="389"/>
      <c r="OJH3" s="389"/>
      <c r="OJI3" s="389"/>
      <c r="OJJ3" s="389"/>
      <c r="OJK3" s="389"/>
      <c r="OJL3" s="389"/>
      <c r="OJM3" s="389"/>
      <c r="OJN3" s="389"/>
      <c r="OJO3" s="389"/>
      <c r="OJP3" s="389"/>
      <c r="OJQ3" s="389"/>
      <c r="OJR3" s="389"/>
      <c r="OJS3" s="389"/>
      <c r="OJT3" s="389"/>
      <c r="OJU3" s="389"/>
      <c r="OJV3" s="389"/>
      <c r="OJW3" s="389"/>
      <c r="OJX3" s="389"/>
      <c r="OJY3" s="389"/>
      <c r="OJZ3" s="389"/>
      <c r="OKA3" s="389"/>
      <c r="OKB3" s="389"/>
      <c r="OKC3" s="389"/>
      <c r="OKD3" s="389"/>
      <c r="OKE3" s="389"/>
      <c r="OKF3" s="389"/>
      <c r="OKG3" s="389"/>
      <c r="OKH3" s="389"/>
      <c r="OKI3" s="389"/>
      <c r="OKJ3" s="389"/>
      <c r="OKK3" s="389"/>
      <c r="OKL3" s="389"/>
      <c r="OKM3" s="389"/>
      <c r="OKN3" s="389"/>
      <c r="OKO3" s="389"/>
      <c r="OKP3" s="389"/>
      <c r="OKQ3" s="389"/>
      <c r="OKR3" s="389"/>
      <c r="OKS3" s="389"/>
      <c r="OKT3" s="389"/>
      <c r="OKU3" s="389"/>
      <c r="OKV3" s="389"/>
      <c r="OKW3" s="389"/>
      <c r="OKX3" s="389"/>
      <c r="OKY3" s="389"/>
      <c r="OKZ3" s="389"/>
      <c r="OLA3" s="389"/>
      <c r="OLB3" s="389"/>
      <c r="OLC3" s="389"/>
      <c r="OLD3" s="389"/>
      <c r="OLE3" s="389"/>
      <c r="OLF3" s="389"/>
      <c r="OLG3" s="389"/>
      <c r="OLH3" s="389"/>
      <c r="OLI3" s="389"/>
      <c r="OLJ3" s="389"/>
      <c r="OLK3" s="389"/>
      <c r="OLL3" s="389"/>
      <c r="OLM3" s="389"/>
      <c r="OLN3" s="389"/>
      <c r="OLO3" s="389"/>
      <c r="OLP3" s="389"/>
      <c r="OLQ3" s="389"/>
      <c r="OLR3" s="389"/>
      <c r="OLS3" s="389"/>
      <c r="OLT3" s="389"/>
      <c r="OLU3" s="389"/>
      <c r="OLV3" s="389"/>
      <c r="OLW3" s="389"/>
      <c r="OLX3" s="389"/>
      <c r="OLY3" s="389"/>
      <c r="OLZ3" s="389"/>
      <c r="OMA3" s="389"/>
      <c r="OMB3" s="389"/>
      <c r="OMC3" s="389"/>
      <c r="OMD3" s="389"/>
      <c r="OME3" s="389"/>
      <c r="OMF3" s="389"/>
      <c r="OMG3" s="389"/>
      <c r="OMH3" s="389"/>
      <c r="OMI3" s="389"/>
      <c r="OMJ3" s="389"/>
      <c r="OMK3" s="389"/>
      <c r="OML3" s="389"/>
      <c r="OMM3" s="389"/>
      <c r="OMN3" s="389"/>
      <c r="OMO3" s="389"/>
      <c r="OMP3" s="389"/>
      <c r="OMQ3" s="389"/>
      <c r="OMR3" s="389"/>
      <c r="OMS3" s="389"/>
      <c r="OMT3" s="389"/>
      <c r="OMU3" s="389"/>
      <c r="OMV3" s="389"/>
      <c r="OMW3" s="389"/>
      <c r="OMX3" s="389"/>
      <c r="OMY3" s="389"/>
      <c r="OMZ3" s="389"/>
      <c r="ONA3" s="389"/>
      <c r="ONB3" s="389"/>
      <c r="ONC3" s="389"/>
      <c r="OND3" s="389"/>
      <c r="ONE3" s="389"/>
      <c r="ONF3" s="389"/>
      <c r="ONG3" s="389"/>
      <c r="ONH3" s="389"/>
      <c r="ONI3" s="389"/>
      <c r="ONJ3" s="389"/>
      <c r="ONK3" s="389"/>
      <c r="ONL3" s="389"/>
      <c r="ONM3" s="389"/>
      <c r="ONN3" s="389"/>
      <c r="ONO3" s="389"/>
      <c r="ONP3" s="389"/>
      <c r="ONQ3" s="389"/>
      <c r="ONR3" s="389"/>
      <c r="ONS3" s="389"/>
      <c r="ONT3" s="389"/>
      <c r="ONU3" s="389"/>
      <c r="ONV3" s="389"/>
      <c r="ONW3" s="389"/>
      <c r="ONX3" s="389"/>
      <c r="ONY3" s="389"/>
      <c r="ONZ3" s="389"/>
      <c r="OOA3" s="389"/>
      <c r="OOB3" s="389"/>
      <c r="OOC3" s="389"/>
      <c r="OOD3" s="389"/>
      <c r="OOE3" s="389"/>
      <c r="OOF3" s="389"/>
      <c r="OOG3" s="389"/>
      <c r="OOH3" s="389"/>
      <c r="OOI3" s="389"/>
      <c r="OOJ3" s="389"/>
      <c r="OOK3" s="389"/>
      <c r="OOL3" s="389"/>
      <c r="OOM3" s="389"/>
      <c r="OON3" s="389"/>
      <c r="OOO3" s="389"/>
      <c r="OOP3" s="389"/>
      <c r="OOQ3" s="389"/>
      <c r="OOR3" s="389"/>
      <c r="OOS3" s="389"/>
      <c r="OOT3" s="389"/>
      <c r="OOU3" s="389"/>
      <c r="OOV3" s="389"/>
      <c r="OOW3" s="389"/>
      <c r="OOX3" s="389"/>
      <c r="OOY3" s="389"/>
      <c r="OOZ3" s="389"/>
      <c r="OPA3" s="389"/>
      <c r="OPB3" s="389"/>
      <c r="OPC3" s="389"/>
      <c r="OPD3" s="389"/>
      <c r="OPE3" s="389"/>
      <c r="OPF3" s="389"/>
      <c r="OPG3" s="389"/>
      <c r="OPH3" s="389"/>
      <c r="OPI3" s="389"/>
      <c r="OPJ3" s="389"/>
      <c r="OPK3" s="389"/>
      <c r="OPL3" s="389"/>
      <c r="OPM3" s="389"/>
      <c r="OPN3" s="389"/>
      <c r="OPO3" s="389"/>
      <c r="OPP3" s="389"/>
      <c r="OPQ3" s="389"/>
      <c r="OPR3" s="389"/>
      <c r="OPS3" s="389"/>
      <c r="OPT3" s="389"/>
      <c r="OPU3" s="389"/>
      <c r="OPV3" s="389"/>
      <c r="OPW3" s="389"/>
      <c r="OPX3" s="389"/>
      <c r="OPY3" s="389"/>
      <c r="OPZ3" s="389"/>
      <c r="OQA3" s="389"/>
      <c r="OQB3" s="389"/>
      <c r="OQC3" s="389"/>
      <c r="OQD3" s="389"/>
      <c r="OQE3" s="389"/>
      <c r="OQF3" s="389"/>
      <c r="OQG3" s="389"/>
      <c r="OQH3" s="389"/>
      <c r="OQI3" s="389"/>
      <c r="OQJ3" s="389"/>
      <c r="OQK3" s="389"/>
      <c r="OQL3" s="389"/>
      <c r="OQM3" s="389"/>
      <c r="OQN3" s="389"/>
      <c r="OQO3" s="389"/>
      <c r="OQP3" s="389"/>
      <c r="OQQ3" s="389"/>
      <c r="OQR3" s="389"/>
      <c r="OQS3" s="389"/>
      <c r="OQT3" s="389"/>
      <c r="OQU3" s="389"/>
      <c r="OQV3" s="389"/>
      <c r="OQW3" s="389"/>
      <c r="OQX3" s="389"/>
      <c r="OQY3" s="389"/>
      <c r="OQZ3" s="389"/>
      <c r="ORA3" s="389"/>
      <c r="ORB3" s="389"/>
      <c r="ORC3" s="389"/>
      <c r="ORD3" s="389"/>
      <c r="ORE3" s="389"/>
      <c r="ORF3" s="389"/>
      <c r="ORG3" s="389"/>
      <c r="ORH3" s="389"/>
      <c r="ORI3" s="389"/>
      <c r="ORJ3" s="389"/>
      <c r="ORK3" s="389"/>
      <c r="ORL3" s="389"/>
      <c r="ORM3" s="389"/>
      <c r="ORN3" s="389"/>
      <c r="ORO3" s="389"/>
      <c r="ORP3" s="389"/>
      <c r="ORQ3" s="389"/>
      <c r="ORR3" s="389"/>
      <c r="ORS3" s="389"/>
      <c r="ORT3" s="389"/>
      <c r="ORU3" s="389"/>
      <c r="ORV3" s="389"/>
      <c r="ORW3" s="389"/>
      <c r="ORX3" s="389"/>
      <c r="ORY3" s="389"/>
      <c r="ORZ3" s="389"/>
      <c r="OSA3" s="389"/>
      <c r="OSB3" s="389"/>
      <c r="OSC3" s="389"/>
      <c r="OSD3" s="389"/>
      <c r="OSE3" s="389"/>
      <c r="OSF3" s="389"/>
      <c r="OSG3" s="389"/>
      <c r="OSH3" s="389"/>
      <c r="OSI3" s="389"/>
      <c r="OSJ3" s="389"/>
      <c r="OSK3" s="389"/>
      <c r="OSL3" s="389"/>
      <c r="OSM3" s="389"/>
      <c r="OSN3" s="389"/>
      <c r="OSO3" s="389"/>
      <c r="OSP3" s="389"/>
      <c r="OSQ3" s="389"/>
      <c r="OSR3" s="389"/>
      <c r="OSS3" s="389"/>
      <c r="OST3" s="389"/>
      <c r="OSU3" s="389"/>
      <c r="OSV3" s="389"/>
      <c r="OSW3" s="389"/>
      <c r="OSX3" s="389"/>
      <c r="OSY3" s="389"/>
      <c r="OSZ3" s="389"/>
      <c r="OTA3" s="389"/>
      <c r="OTB3" s="389"/>
      <c r="OTC3" s="389"/>
      <c r="OTD3" s="389"/>
      <c r="OTE3" s="389"/>
      <c r="OTF3" s="389"/>
      <c r="OTG3" s="389"/>
      <c r="OTH3" s="389"/>
      <c r="OTI3" s="389"/>
      <c r="OTJ3" s="389"/>
      <c r="OTK3" s="389"/>
      <c r="OTL3" s="389"/>
      <c r="OTM3" s="389"/>
      <c r="OTN3" s="389"/>
      <c r="OTO3" s="389"/>
      <c r="OTP3" s="389"/>
      <c r="OTQ3" s="389"/>
      <c r="OTR3" s="389"/>
      <c r="OTS3" s="389"/>
      <c r="OTT3" s="389"/>
      <c r="OTU3" s="389"/>
      <c r="OTV3" s="389"/>
      <c r="OTW3" s="389"/>
      <c r="OTX3" s="389"/>
      <c r="OTY3" s="389"/>
      <c r="OTZ3" s="389"/>
      <c r="OUA3" s="389"/>
      <c r="OUB3" s="389"/>
      <c r="OUC3" s="389"/>
      <c r="OUD3" s="389"/>
      <c r="OUE3" s="389"/>
      <c r="OUF3" s="389"/>
      <c r="OUG3" s="389"/>
      <c r="OUH3" s="389"/>
      <c r="OUI3" s="389"/>
      <c r="OUJ3" s="389"/>
      <c r="OUK3" s="389"/>
      <c r="OUL3" s="389"/>
      <c r="OUM3" s="389"/>
      <c r="OUN3" s="389"/>
      <c r="OUO3" s="389"/>
      <c r="OUP3" s="389"/>
      <c r="OUQ3" s="389"/>
      <c r="OUR3" s="389"/>
      <c r="OUS3" s="389"/>
      <c r="OUT3" s="389"/>
      <c r="OUU3" s="389"/>
      <c r="OUV3" s="389"/>
      <c r="OUW3" s="389"/>
      <c r="OUX3" s="389"/>
      <c r="OUY3" s="389"/>
      <c r="OUZ3" s="389"/>
      <c r="OVA3" s="389"/>
      <c r="OVB3" s="389"/>
      <c r="OVC3" s="389"/>
      <c r="OVD3" s="389"/>
      <c r="OVE3" s="389"/>
      <c r="OVF3" s="389"/>
      <c r="OVG3" s="389"/>
      <c r="OVH3" s="389"/>
      <c r="OVI3" s="389"/>
      <c r="OVJ3" s="389"/>
      <c r="OVK3" s="389"/>
      <c r="OVL3" s="389"/>
      <c r="OVM3" s="389"/>
      <c r="OVN3" s="389"/>
      <c r="OVO3" s="389"/>
      <c r="OVP3" s="389"/>
      <c r="OVQ3" s="389"/>
      <c r="OVR3" s="389"/>
      <c r="OVS3" s="389"/>
      <c r="OVT3" s="389"/>
      <c r="OVU3" s="389"/>
      <c r="OVV3" s="389"/>
      <c r="OVW3" s="389"/>
      <c r="OVX3" s="389"/>
      <c r="OVY3" s="389"/>
      <c r="OVZ3" s="389"/>
      <c r="OWA3" s="389"/>
      <c r="OWB3" s="389"/>
      <c r="OWC3" s="389"/>
      <c r="OWD3" s="389"/>
      <c r="OWE3" s="389"/>
      <c r="OWF3" s="389"/>
      <c r="OWG3" s="389"/>
      <c r="OWH3" s="389"/>
      <c r="OWI3" s="389"/>
      <c r="OWJ3" s="389"/>
      <c r="OWK3" s="389"/>
      <c r="OWL3" s="389"/>
      <c r="OWM3" s="389"/>
      <c r="OWN3" s="389"/>
      <c r="OWO3" s="389"/>
      <c r="OWP3" s="389"/>
      <c r="OWQ3" s="389"/>
      <c r="OWR3" s="389"/>
      <c r="OWS3" s="389"/>
      <c r="OWT3" s="389"/>
      <c r="OWU3" s="389"/>
      <c r="OWV3" s="389"/>
      <c r="OWW3" s="389"/>
      <c r="OWX3" s="389"/>
      <c r="OWY3" s="389"/>
      <c r="OWZ3" s="389"/>
      <c r="OXA3" s="389"/>
      <c r="OXB3" s="389"/>
      <c r="OXC3" s="389"/>
      <c r="OXD3" s="389"/>
      <c r="OXE3" s="389"/>
      <c r="OXF3" s="389"/>
      <c r="OXG3" s="389"/>
      <c r="OXH3" s="389"/>
      <c r="OXI3" s="389"/>
      <c r="OXJ3" s="389"/>
      <c r="OXK3" s="389"/>
      <c r="OXL3" s="389"/>
      <c r="OXM3" s="389"/>
      <c r="OXN3" s="389"/>
      <c r="OXO3" s="389"/>
      <c r="OXP3" s="389"/>
      <c r="OXQ3" s="389"/>
      <c r="OXR3" s="389"/>
      <c r="OXS3" s="389"/>
      <c r="OXT3" s="389"/>
      <c r="OXU3" s="389"/>
      <c r="OXV3" s="389"/>
      <c r="OXW3" s="389"/>
      <c r="OXX3" s="389"/>
      <c r="OXY3" s="389"/>
      <c r="OXZ3" s="389"/>
      <c r="OYA3" s="389"/>
      <c r="OYB3" s="389"/>
      <c r="OYC3" s="389"/>
      <c r="OYD3" s="389"/>
      <c r="OYE3" s="389"/>
      <c r="OYF3" s="389"/>
      <c r="OYG3" s="389"/>
      <c r="OYH3" s="389"/>
      <c r="OYI3" s="389"/>
      <c r="OYJ3" s="389"/>
      <c r="OYK3" s="389"/>
      <c r="OYL3" s="389"/>
      <c r="OYM3" s="389"/>
      <c r="OYN3" s="389"/>
      <c r="OYO3" s="389"/>
      <c r="OYP3" s="389"/>
      <c r="OYQ3" s="389"/>
      <c r="OYR3" s="389"/>
      <c r="OYS3" s="389"/>
      <c r="OYT3" s="389"/>
      <c r="OYU3" s="389"/>
      <c r="OYV3" s="389"/>
      <c r="OYW3" s="389"/>
      <c r="OYX3" s="389"/>
      <c r="OYY3" s="389"/>
      <c r="OYZ3" s="389"/>
      <c r="OZA3" s="389"/>
      <c r="OZB3" s="389"/>
      <c r="OZC3" s="389"/>
      <c r="OZD3" s="389"/>
      <c r="OZE3" s="389"/>
      <c r="OZF3" s="389"/>
      <c r="OZG3" s="389"/>
      <c r="OZH3" s="389"/>
      <c r="OZI3" s="389"/>
      <c r="OZJ3" s="389"/>
      <c r="OZK3" s="389"/>
      <c r="OZL3" s="389"/>
      <c r="OZM3" s="389"/>
      <c r="OZN3" s="389"/>
      <c r="OZO3" s="389"/>
      <c r="OZP3" s="389"/>
      <c r="OZQ3" s="389"/>
      <c r="OZR3" s="389"/>
      <c r="OZS3" s="389"/>
      <c r="OZT3" s="389"/>
      <c r="OZU3" s="389"/>
      <c r="OZV3" s="389"/>
      <c r="OZW3" s="389"/>
      <c r="OZX3" s="389"/>
      <c r="OZY3" s="389"/>
      <c r="OZZ3" s="389"/>
      <c r="PAA3" s="389"/>
      <c r="PAB3" s="389"/>
      <c r="PAC3" s="389"/>
      <c r="PAD3" s="389"/>
      <c r="PAE3" s="389"/>
      <c r="PAF3" s="389"/>
      <c r="PAG3" s="389"/>
      <c r="PAH3" s="389"/>
      <c r="PAI3" s="389"/>
      <c r="PAJ3" s="389"/>
      <c r="PAK3" s="389"/>
      <c r="PAL3" s="389"/>
      <c r="PAM3" s="389"/>
      <c r="PAN3" s="389"/>
      <c r="PAO3" s="389"/>
      <c r="PAP3" s="389"/>
      <c r="PAQ3" s="389"/>
      <c r="PAR3" s="389"/>
      <c r="PAS3" s="389"/>
      <c r="PAT3" s="389"/>
      <c r="PAU3" s="389"/>
      <c r="PAV3" s="389"/>
      <c r="PAW3" s="389"/>
      <c r="PAX3" s="389"/>
      <c r="PAY3" s="389"/>
      <c r="PAZ3" s="389"/>
      <c r="PBA3" s="389"/>
      <c r="PBB3" s="389"/>
      <c r="PBC3" s="389"/>
      <c r="PBD3" s="389"/>
      <c r="PBE3" s="389"/>
      <c r="PBF3" s="389"/>
      <c r="PBG3" s="389"/>
      <c r="PBH3" s="389"/>
      <c r="PBI3" s="389"/>
      <c r="PBJ3" s="389"/>
      <c r="PBK3" s="389"/>
      <c r="PBL3" s="389"/>
      <c r="PBM3" s="389"/>
      <c r="PBN3" s="389"/>
      <c r="PBO3" s="389"/>
      <c r="PBP3" s="389"/>
      <c r="PBQ3" s="389"/>
      <c r="PBR3" s="389"/>
      <c r="PBS3" s="389"/>
      <c r="PBT3" s="389"/>
      <c r="PBU3" s="389"/>
      <c r="PBV3" s="389"/>
      <c r="PBW3" s="389"/>
      <c r="PBX3" s="389"/>
      <c r="PBY3" s="389"/>
      <c r="PBZ3" s="389"/>
      <c r="PCA3" s="389"/>
      <c r="PCB3" s="389"/>
      <c r="PCC3" s="389"/>
      <c r="PCD3" s="389"/>
      <c r="PCE3" s="389"/>
      <c r="PCF3" s="389"/>
      <c r="PCG3" s="389"/>
      <c r="PCH3" s="389"/>
      <c r="PCI3" s="389"/>
      <c r="PCJ3" s="389"/>
      <c r="PCK3" s="389"/>
      <c r="PCL3" s="389"/>
      <c r="PCM3" s="389"/>
      <c r="PCN3" s="389"/>
      <c r="PCO3" s="389"/>
      <c r="PCP3" s="389"/>
      <c r="PCQ3" s="389"/>
      <c r="PCR3" s="389"/>
      <c r="PCS3" s="389"/>
      <c r="PCT3" s="389"/>
      <c r="PCU3" s="389"/>
      <c r="PCV3" s="389"/>
      <c r="PCW3" s="389"/>
      <c r="PCX3" s="389"/>
      <c r="PCY3" s="389"/>
      <c r="PCZ3" s="389"/>
      <c r="PDA3" s="389"/>
      <c r="PDB3" s="389"/>
      <c r="PDC3" s="389"/>
      <c r="PDD3" s="389"/>
      <c r="PDE3" s="389"/>
      <c r="PDF3" s="389"/>
      <c r="PDG3" s="389"/>
      <c r="PDH3" s="389"/>
      <c r="PDI3" s="389"/>
      <c r="PDJ3" s="389"/>
      <c r="PDK3" s="389"/>
      <c r="PDL3" s="389"/>
      <c r="PDM3" s="389"/>
      <c r="PDN3" s="389"/>
      <c r="PDO3" s="389"/>
      <c r="PDP3" s="389"/>
      <c r="PDQ3" s="389"/>
      <c r="PDR3" s="389"/>
      <c r="PDS3" s="389"/>
      <c r="PDT3" s="389"/>
      <c r="PDU3" s="389"/>
      <c r="PDV3" s="389"/>
      <c r="PDW3" s="389"/>
      <c r="PDX3" s="389"/>
      <c r="PDY3" s="389"/>
      <c r="PDZ3" s="389"/>
      <c r="PEA3" s="389"/>
      <c r="PEB3" s="389"/>
      <c r="PEC3" s="389"/>
      <c r="PED3" s="389"/>
      <c r="PEE3" s="389"/>
      <c r="PEF3" s="389"/>
      <c r="PEG3" s="389"/>
      <c r="PEH3" s="389"/>
      <c r="PEI3" s="389"/>
      <c r="PEJ3" s="389"/>
      <c r="PEK3" s="389"/>
      <c r="PEL3" s="389"/>
      <c r="PEM3" s="389"/>
      <c r="PEN3" s="389"/>
      <c r="PEO3" s="389"/>
      <c r="PEP3" s="389"/>
      <c r="PEQ3" s="389"/>
      <c r="PER3" s="389"/>
      <c r="PES3" s="389"/>
      <c r="PET3" s="389"/>
      <c r="PEU3" s="389"/>
      <c r="PEV3" s="389"/>
      <c r="PEW3" s="389"/>
      <c r="PEX3" s="389"/>
      <c r="PEY3" s="389"/>
      <c r="PEZ3" s="389"/>
      <c r="PFA3" s="389"/>
      <c r="PFB3" s="389"/>
      <c r="PFC3" s="389"/>
      <c r="PFD3" s="389"/>
      <c r="PFE3" s="389"/>
      <c r="PFF3" s="389"/>
      <c r="PFG3" s="389"/>
      <c r="PFH3" s="389"/>
      <c r="PFI3" s="389"/>
      <c r="PFJ3" s="389"/>
      <c r="PFK3" s="389"/>
      <c r="PFL3" s="389"/>
      <c r="PFM3" s="389"/>
      <c r="PFN3" s="389"/>
      <c r="PFO3" s="389"/>
      <c r="PFP3" s="389"/>
      <c r="PFQ3" s="389"/>
      <c r="PFR3" s="389"/>
      <c r="PFS3" s="389"/>
      <c r="PFT3" s="389"/>
      <c r="PFU3" s="389"/>
      <c r="PFV3" s="389"/>
      <c r="PFW3" s="389"/>
      <c r="PFX3" s="389"/>
      <c r="PFY3" s="389"/>
      <c r="PFZ3" s="389"/>
      <c r="PGA3" s="389"/>
      <c r="PGB3" s="389"/>
      <c r="PGC3" s="389"/>
      <c r="PGD3" s="389"/>
      <c r="PGE3" s="389"/>
      <c r="PGF3" s="389"/>
      <c r="PGG3" s="389"/>
      <c r="PGH3" s="389"/>
      <c r="PGI3" s="389"/>
      <c r="PGJ3" s="389"/>
      <c r="PGK3" s="389"/>
      <c r="PGL3" s="389"/>
      <c r="PGM3" s="389"/>
      <c r="PGN3" s="389"/>
      <c r="PGO3" s="389"/>
      <c r="PGP3" s="389"/>
      <c r="PGQ3" s="389"/>
      <c r="PGR3" s="389"/>
      <c r="PGS3" s="389"/>
      <c r="PGT3" s="389"/>
      <c r="PGU3" s="389"/>
      <c r="PGV3" s="389"/>
      <c r="PGW3" s="389"/>
      <c r="PGX3" s="389"/>
      <c r="PGY3" s="389"/>
      <c r="PGZ3" s="389"/>
      <c r="PHA3" s="389"/>
      <c r="PHB3" s="389"/>
      <c r="PHC3" s="389"/>
      <c r="PHD3" s="389"/>
      <c r="PHE3" s="389"/>
      <c r="PHF3" s="389"/>
      <c r="PHG3" s="389"/>
      <c r="PHH3" s="389"/>
      <c r="PHI3" s="389"/>
      <c r="PHJ3" s="389"/>
      <c r="PHK3" s="389"/>
      <c r="PHL3" s="389"/>
      <c r="PHM3" s="389"/>
      <c r="PHN3" s="389"/>
      <c r="PHO3" s="389"/>
      <c r="PHP3" s="389"/>
      <c r="PHQ3" s="389"/>
      <c r="PHR3" s="389"/>
      <c r="PHS3" s="389"/>
      <c r="PHT3" s="389"/>
      <c r="PHU3" s="389"/>
      <c r="PHV3" s="389"/>
      <c r="PHW3" s="389"/>
      <c r="PHX3" s="389"/>
      <c r="PHY3" s="389"/>
      <c r="PHZ3" s="389"/>
      <c r="PIA3" s="389"/>
      <c r="PIB3" s="389"/>
      <c r="PIC3" s="389"/>
      <c r="PID3" s="389"/>
      <c r="PIE3" s="389"/>
      <c r="PIF3" s="389"/>
      <c r="PIG3" s="389"/>
      <c r="PIH3" s="389"/>
      <c r="PII3" s="389"/>
      <c r="PIJ3" s="389"/>
      <c r="PIK3" s="389"/>
      <c r="PIL3" s="389"/>
      <c r="PIM3" s="389"/>
      <c r="PIN3" s="389"/>
      <c r="PIO3" s="389"/>
      <c r="PIP3" s="389"/>
      <c r="PIQ3" s="389"/>
      <c r="PIR3" s="389"/>
      <c r="PIS3" s="389"/>
      <c r="PIT3" s="389"/>
      <c r="PIU3" s="389"/>
      <c r="PIV3" s="389"/>
      <c r="PIW3" s="389"/>
      <c r="PIX3" s="389"/>
      <c r="PIY3" s="389"/>
      <c r="PIZ3" s="389"/>
      <c r="PJA3" s="389"/>
      <c r="PJB3" s="389"/>
      <c r="PJC3" s="389"/>
      <c r="PJD3" s="389"/>
      <c r="PJE3" s="389"/>
      <c r="PJF3" s="389"/>
      <c r="PJG3" s="389"/>
      <c r="PJH3" s="389"/>
      <c r="PJI3" s="389"/>
      <c r="PJJ3" s="389"/>
      <c r="PJK3" s="389"/>
      <c r="PJL3" s="389"/>
      <c r="PJM3" s="389"/>
      <c r="PJN3" s="389"/>
      <c r="PJO3" s="389"/>
      <c r="PJP3" s="389"/>
      <c r="PJQ3" s="389"/>
      <c r="PJR3" s="389"/>
      <c r="PJS3" s="389"/>
      <c r="PJT3" s="389"/>
      <c r="PJU3" s="389"/>
      <c r="PJV3" s="389"/>
      <c r="PJW3" s="389"/>
      <c r="PJX3" s="389"/>
      <c r="PJY3" s="389"/>
      <c r="PJZ3" s="389"/>
      <c r="PKA3" s="389"/>
      <c r="PKB3" s="389"/>
      <c r="PKC3" s="389"/>
      <c r="PKD3" s="389"/>
      <c r="PKE3" s="389"/>
      <c r="PKF3" s="389"/>
      <c r="PKG3" s="389"/>
      <c r="PKH3" s="389"/>
      <c r="PKI3" s="389"/>
      <c r="PKJ3" s="389"/>
      <c r="PKK3" s="389"/>
      <c r="PKL3" s="389"/>
      <c r="PKM3" s="389"/>
      <c r="PKN3" s="389"/>
      <c r="PKO3" s="389"/>
      <c r="PKP3" s="389"/>
      <c r="PKQ3" s="389"/>
      <c r="PKR3" s="389"/>
      <c r="PKS3" s="389"/>
      <c r="PKT3" s="389"/>
      <c r="PKU3" s="389"/>
      <c r="PKV3" s="389"/>
      <c r="PKW3" s="389"/>
      <c r="PKX3" s="389"/>
      <c r="PKY3" s="389"/>
      <c r="PKZ3" s="389"/>
      <c r="PLA3" s="389"/>
      <c r="PLB3" s="389"/>
      <c r="PLC3" s="389"/>
      <c r="PLD3" s="389"/>
      <c r="PLE3" s="389"/>
      <c r="PLF3" s="389"/>
      <c r="PLG3" s="389"/>
      <c r="PLH3" s="389"/>
      <c r="PLI3" s="389"/>
      <c r="PLJ3" s="389"/>
      <c r="PLK3" s="389"/>
      <c r="PLL3" s="389"/>
      <c r="PLM3" s="389"/>
      <c r="PLN3" s="389"/>
      <c r="PLO3" s="389"/>
      <c r="PLP3" s="389"/>
      <c r="PLQ3" s="389"/>
      <c r="PLR3" s="389"/>
      <c r="PLS3" s="389"/>
      <c r="PLT3" s="389"/>
      <c r="PLU3" s="389"/>
      <c r="PLV3" s="389"/>
      <c r="PLW3" s="389"/>
      <c r="PLX3" s="389"/>
      <c r="PLY3" s="389"/>
      <c r="PLZ3" s="389"/>
      <c r="PMA3" s="389"/>
      <c r="PMB3" s="389"/>
      <c r="PMC3" s="389"/>
      <c r="PMD3" s="389"/>
      <c r="PME3" s="389"/>
      <c r="PMF3" s="389"/>
      <c r="PMG3" s="389"/>
      <c r="PMH3" s="389"/>
      <c r="PMI3" s="389"/>
      <c r="PMJ3" s="389"/>
      <c r="PMK3" s="389"/>
      <c r="PML3" s="389"/>
      <c r="PMM3" s="389"/>
      <c r="PMN3" s="389"/>
      <c r="PMO3" s="389"/>
      <c r="PMP3" s="389"/>
      <c r="PMQ3" s="389"/>
      <c r="PMR3" s="389"/>
      <c r="PMS3" s="389"/>
      <c r="PMT3" s="389"/>
      <c r="PMU3" s="389"/>
      <c r="PMV3" s="389"/>
      <c r="PMW3" s="389"/>
      <c r="PMX3" s="389"/>
      <c r="PMY3" s="389"/>
      <c r="PMZ3" s="389"/>
      <c r="PNA3" s="389"/>
      <c r="PNB3" s="389"/>
      <c r="PNC3" s="389"/>
      <c r="PND3" s="389"/>
      <c r="PNE3" s="389"/>
      <c r="PNF3" s="389"/>
      <c r="PNG3" s="389"/>
      <c r="PNH3" s="389"/>
      <c r="PNI3" s="389"/>
      <c r="PNJ3" s="389"/>
      <c r="PNK3" s="389"/>
      <c r="PNL3" s="389"/>
      <c r="PNM3" s="389"/>
      <c r="PNN3" s="389"/>
      <c r="PNO3" s="389"/>
      <c r="PNP3" s="389"/>
      <c r="PNQ3" s="389"/>
      <c r="PNR3" s="389"/>
      <c r="PNS3" s="389"/>
      <c r="PNT3" s="389"/>
      <c r="PNU3" s="389"/>
      <c r="PNV3" s="389"/>
      <c r="PNW3" s="389"/>
      <c r="PNX3" s="389"/>
      <c r="PNY3" s="389"/>
      <c r="PNZ3" s="389"/>
      <c r="POA3" s="389"/>
      <c r="POB3" s="389"/>
      <c r="POC3" s="389"/>
      <c r="POD3" s="389"/>
      <c r="POE3" s="389"/>
      <c r="POF3" s="389"/>
      <c r="POG3" s="389"/>
      <c r="POH3" s="389"/>
      <c r="POI3" s="389"/>
      <c r="POJ3" s="389"/>
      <c r="POK3" s="389"/>
      <c r="POL3" s="389"/>
      <c r="POM3" s="389"/>
      <c r="PON3" s="389"/>
      <c r="POO3" s="389"/>
      <c r="POP3" s="389"/>
      <c r="POQ3" s="389"/>
      <c r="POR3" s="389"/>
      <c r="POS3" s="389"/>
      <c r="POT3" s="389"/>
      <c r="POU3" s="389"/>
      <c r="POV3" s="389"/>
      <c r="POW3" s="389"/>
      <c r="POX3" s="389"/>
      <c r="POY3" s="389"/>
      <c r="POZ3" s="389"/>
      <c r="PPA3" s="389"/>
      <c r="PPB3" s="389"/>
      <c r="PPC3" s="389"/>
      <c r="PPD3" s="389"/>
      <c r="PPE3" s="389"/>
      <c r="PPF3" s="389"/>
      <c r="PPG3" s="389"/>
      <c r="PPH3" s="389"/>
      <c r="PPI3" s="389"/>
      <c r="PPJ3" s="389"/>
      <c r="PPK3" s="389"/>
      <c r="PPL3" s="389"/>
      <c r="PPM3" s="389"/>
      <c r="PPN3" s="389"/>
      <c r="PPO3" s="389"/>
      <c r="PPP3" s="389"/>
      <c r="PPQ3" s="389"/>
      <c r="PPR3" s="389"/>
      <c r="PPS3" s="389"/>
      <c r="PPT3" s="389"/>
      <c r="PPU3" s="389"/>
      <c r="PPV3" s="389"/>
      <c r="PPW3" s="389"/>
      <c r="PPX3" s="389"/>
      <c r="PPY3" s="389"/>
      <c r="PPZ3" s="389"/>
      <c r="PQA3" s="389"/>
      <c r="PQB3" s="389"/>
      <c r="PQC3" s="389"/>
      <c r="PQD3" s="389"/>
      <c r="PQE3" s="389"/>
      <c r="PQF3" s="389"/>
      <c r="PQG3" s="389"/>
      <c r="PQH3" s="389"/>
      <c r="PQI3" s="389"/>
      <c r="PQJ3" s="389"/>
      <c r="PQK3" s="389"/>
      <c r="PQL3" s="389"/>
      <c r="PQM3" s="389"/>
      <c r="PQN3" s="389"/>
      <c r="PQO3" s="389"/>
      <c r="PQP3" s="389"/>
      <c r="PQQ3" s="389"/>
      <c r="PQR3" s="389"/>
      <c r="PQS3" s="389"/>
      <c r="PQT3" s="389"/>
      <c r="PQU3" s="389"/>
      <c r="PQV3" s="389"/>
      <c r="PQW3" s="389"/>
      <c r="PQX3" s="389"/>
      <c r="PQY3" s="389"/>
      <c r="PQZ3" s="389"/>
      <c r="PRA3" s="389"/>
      <c r="PRB3" s="389"/>
      <c r="PRC3" s="389"/>
      <c r="PRD3" s="389"/>
      <c r="PRE3" s="389"/>
      <c r="PRF3" s="389"/>
      <c r="PRG3" s="389"/>
      <c r="PRH3" s="389"/>
      <c r="PRI3" s="389"/>
      <c r="PRJ3" s="389"/>
      <c r="PRK3" s="389"/>
      <c r="PRL3" s="389"/>
      <c r="PRM3" s="389"/>
      <c r="PRN3" s="389"/>
      <c r="PRO3" s="389"/>
      <c r="PRP3" s="389"/>
      <c r="PRQ3" s="389"/>
      <c r="PRR3" s="389"/>
      <c r="PRS3" s="389"/>
      <c r="PRT3" s="389"/>
      <c r="PRU3" s="389"/>
      <c r="PRV3" s="389"/>
      <c r="PRW3" s="389"/>
      <c r="PRX3" s="389"/>
      <c r="PRY3" s="389"/>
      <c r="PRZ3" s="389"/>
      <c r="PSA3" s="389"/>
      <c r="PSB3" s="389"/>
      <c r="PSC3" s="389"/>
      <c r="PSD3" s="389"/>
      <c r="PSE3" s="389"/>
      <c r="PSF3" s="389"/>
      <c r="PSG3" s="389"/>
      <c r="PSH3" s="389"/>
      <c r="PSI3" s="389"/>
      <c r="PSJ3" s="389"/>
      <c r="PSK3" s="389"/>
      <c r="PSL3" s="389"/>
      <c r="PSM3" s="389"/>
      <c r="PSN3" s="389"/>
      <c r="PSO3" s="389"/>
      <c r="PSP3" s="389"/>
      <c r="PSQ3" s="389"/>
      <c r="PSR3" s="389"/>
      <c r="PSS3" s="389"/>
      <c r="PST3" s="389"/>
      <c r="PSU3" s="389"/>
      <c r="PSV3" s="389"/>
      <c r="PSW3" s="389"/>
      <c r="PSX3" s="389"/>
      <c r="PSY3" s="389"/>
      <c r="PSZ3" s="389"/>
      <c r="PTA3" s="389"/>
      <c r="PTB3" s="389"/>
      <c r="PTC3" s="389"/>
      <c r="PTD3" s="389"/>
      <c r="PTE3" s="389"/>
      <c r="PTF3" s="389"/>
      <c r="PTG3" s="389"/>
      <c r="PTH3" s="389"/>
      <c r="PTI3" s="389"/>
      <c r="PTJ3" s="389"/>
      <c r="PTK3" s="389"/>
      <c r="PTL3" s="389"/>
      <c r="PTM3" s="389"/>
      <c r="PTN3" s="389"/>
      <c r="PTO3" s="389"/>
      <c r="PTP3" s="389"/>
      <c r="PTQ3" s="389"/>
      <c r="PTR3" s="389"/>
      <c r="PTS3" s="389"/>
      <c r="PTT3" s="389"/>
      <c r="PTU3" s="389"/>
      <c r="PTV3" s="389"/>
      <c r="PTW3" s="389"/>
      <c r="PTX3" s="389"/>
      <c r="PTY3" s="389"/>
      <c r="PTZ3" s="389"/>
      <c r="PUA3" s="389"/>
      <c r="PUB3" s="389"/>
      <c r="PUC3" s="389"/>
      <c r="PUD3" s="389"/>
      <c r="PUE3" s="389"/>
      <c r="PUF3" s="389"/>
      <c r="PUG3" s="389"/>
      <c r="PUH3" s="389"/>
      <c r="PUI3" s="389"/>
      <c r="PUJ3" s="389"/>
      <c r="PUK3" s="389"/>
      <c r="PUL3" s="389"/>
      <c r="PUM3" s="389"/>
      <c r="PUN3" s="389"/>
      <c r="PUO3" s="389"/>
      <c r="PUP3" s="389"/>
      <c r="PUQ3" s="389"/>
      <c r="PUR3" s="389"/>
      <c r="PUS3" s="389"/>
      <c r="PUT3" s="389"/>
      <c r="PUU3" s="389"/>
      <c r="PUV3" s="389"/>
      <c r="PUW3" s="389"/>
      <c r="PUX3" s="389"/>
      <c r="PUY3" s="389"/>
      <c r="PUZ3" s="389"/>
      <c r="PVA3" s="389"/>
      <c r="PVB3" s="389"/>
      <c r="PVC3" s="389"/>
      <c r="PVD3" s="389"/>
      <c r="PVE3" s="389"/>
      <c r="PVF3" s="389"/>
      <c r="PVG3" s="389"/>
      <c r="PVH3" s="389"/>
      <c r="PVI3" s="389"/>
      <c r="PVJ3" s="389"/>
      <c r="PVK3" s="389"/>
      <c r="PVL3" s="389"/>
      <c r="PVM3" s="389"/>
      <c r="PVN3" s="389"/>
      <c r="PVO3" s="389"/>
      <c r="PVP3" s="389"/>
      <c r="PVQ3" s="389"/>
      <c r="PVR3" s="389"/>
      <c r="PVS3" s="389"/>
      <c r="PVT3" s="389"/>
      <c r="PVU3" s="389"/>
      <c r="PVV3" s="389"/>
      <c r="PVW3" s="389"/>
      <c r="PVX3" s="389"/>
      <c r="PVY3" s="389"/>
      <c r="PVZ3" s="389"/>
      <c r="PWA3" s="389"/>
      <c r="PWB3" s="389"/>
      <c r="PWC3" s="389"/>
      <c r="PWD3" s="389"/>
      <c r="PWE3" s="389"/>
      <c r="PWF3" s="389"/>
      <c r="PWG3" s="389"/>
      <c r="PWH3" s="389"/>
      <c r="PWI3" s="389"/>
      <c r="PWJ3" s="389"/>
      <c r="PWK3" s="389"/>
      <c r="PWL3" s="389"/>
      <c r="PWM3" s="389"/>
      <c r="PWN3" s="389"/>
      <c r="PWO3" s="389"/>
      <c r="PWP3" s="389"/>
      <c r="PWQ3" s="389"/>
      <c r="PWR3" s="389"/>
      <c r="PWS3" s="389"/>
      <c r="PWT3" s="389"/>
      <c r="PWU3" s="389"/>
      <c r="PWV3" s="389"/>
      <c r="PWW3" s="389"/>
      <c r="PWX3" s="389"/>
      <c r="PWY3" s="389"/>
      <c r="PWZ3" s="389"/>
      <c r="PXA3" s="389"/>
      <c r="PXB3" s="389"/>
      <c r="PXC3" s="389"/>
      <c r="PXD3" s="389"/>
      <c r="PXE3" s="389"/>
      <c r="PXF3" s="389"/>
      <c r="PXG3" s="389"/>
      <c r="PXH3" s="389"/>
      <c r="PXI3" s="389"/>
      <c r="PXJ3" s="389"/>
      <c r="PXK3" s="389"/>
      <c r="PXL3" s="389"/>
      <c r="PXM3" s="389"/>
      <c r="PXN3" s="389"/>
      <c r="PXO3" s="389"/>
      <c r="PXP3" s="389"/>
      <c r="PXQ3" s="389"/>
      <c r="PXR3" s="389"/>
      <c r="PXS3" s="389"/>
      <c r="PXT3" s="389"/>
      <c r="PXU3" s="389"/>
      <c r="PXV3" s="389"/>
      <c r="PXW3" s="389"/>
      <c r="PXX3" s="389"/>
      <c r="PXY3" s="389"/>
      <c r="PXZ3" s="389"/>
      <c r="PYA3" s="389"/>
      <c r="PYB3" s="389"/>
      <c r="PYC3" s="389"/>
      <c r="PYD3" s="389"/>
      <c r="PYE3" s="389"/>
      <c r="PYF3" s="389"/>
      <c r="PYG3" s="389"/>
      <c r="PYH3" s="389"/>
      <c r="PYI3" s="389"/>
      <c r="PYJ3" s="389"/>
      <c r="PYK3" s="389"/>
      <c r="PYL3" s="389"/>
      <c r="PYM3" s="389"/>
      <c r="PYN3" s="389"/>
      <c r="PYO3" s="389"/>
      <c r="PYP3" s="389"/>
      <c r="PYQ3" s="389"/>
      <c r="PYR3" s="389"/>
      <c r="PYS3" s="389"/>
      <c r="PYT3" s="389"/>
      <c r="PYU3" s="389"/>
      <c r="PYV3" s="389"/>
      <c r="PYW3" s="389"/>
      <c r="PYX3" s="389"/>
      <c r="PYY3" s="389"/>
      <c r="PYZ3" s="389"/>
      <c r="PZA3" s="389"/>
      <c r="PZB3" s="389"/>
      <c r="PZC3" s="389"/>
      <c r="PZD3" s="389"/>
      <c r="PZE3" s="389"/>
      <c r="PZF3" s="389"/>
      <c r="PZG3" s="389"/>
      <c r="PZH3" s="389"/>
      <c r="PZI3" s="389"/>
      <c r="PZJ3" s="389"/>
      <c r="PZK3" s="389"/>
      <c r="PZL3" s="389"/>
      <c r="PZM3" s="389"/>
      <c r="PZN3" s="389"/>
      <c r="PZO3" s="389"/>
      <c r="PZP3" s="389"/>
      <c r="PZQ3" s="389"/>
      <c r="PZR3" s="389"/>
      <c r="PZS3" s="389"/>
      <c r="PZT3" s="389"/>
      <c r="PZU3" s="389"/>
      <c r="PZV3" s="389"/>
      <c r="PZW3" s="389"/>
      <c r="PZX3" s="389"/>
      <c r="PZY3" s="389"/>
      <c r="PZZ3" s="389"/>
      <c r="QAA3" s="389"/>
      <c r="QAB3" s="389"/>
      <c r="QAC3" s="389"/>
      <c r="QAD3" s="389"/>
      <c r="QAE3" s="389"/>
      <c r="QAF3" s="389"/>
      <c r="QAG3" s="389"/>
      <c r="QAH3" s="389"/>
      <c r="QAI3" s="389"/>
      <c r="QAJ3" s="389"/>
      <c r="QAK3" s="389"/>
      <c r="QAL3" s="389"/>
      <c r="QAM3" s="389"/>
      <c r="QAN3" s="389"/>
      <c r="QAO3" s="389"/>
      <c r="QAP3" s="389"/>
      <c r="QAQ3" s="389"/>
      <c r="QAR3" s="389"/>
      <c r="QAS3" s="389"/>
      <c r="QAT3" s="389"/>
      <c r="QAU3" s="389"/>
      <c r="QAV3" s="389"/>
      <c r="QAW3" s="389"/>
      <c r="QAX3" s="389"/>
      <c r="QAY3" s="389"/>
      <c r="QAZ3" s="389"/>
      <c r="QBA3" s="389"/>
      <c r="QBB3" s="389"/>
      <c r="QBC3" s="389"/>
      <c r="QBD3" s="389"/>
      <c r="QBE3" s="389"/>
      <c r="QBF3" s="389"/>
      <c r="QBG3" s="389"/>
      <c r="QBH3" s="389"/>
      <c r="QBI3" s="389"/>
      <c r="QBJ3" s="389"/>
      <c r="QBK3" s="389"/>
      <c r="QBL3" s="389"/>
      <c r="QBM3" s="389"/>
      <c r="QBN3" s="389"/>
      <c r="QBO3" s="389"/>
      <c r="QBP3" s="389"/>
      <c r="QBQ3" s="389"/>
      <c r="QBR3" s="389"/>
      <c r="QBS3" s="389"/>
      <c r="QBT3" s="389"/>
      <c r="QBU3" s="389"/>
      <c r="QBV3" s="389"/>
      <c r="QBW3" s="389"/>
      <c r="QBX3" s="389"/>
      <c r="QBY3" s="389"/>
      <c r="QBZ3" s="389"/>
      <c r="QCA3" s="389"/>
      <c r="QCB3" s="389"/>
      <c r="QCC3" s="389"/>
      <c r="QCD3" s="389"/>
      <c r="QCE3" s="389"/>
      <c r="QCF3" s="389"/>
      <c r="QCG3" s="389"/>
      <c r="QCH3" s="389"/>
      <c r="QCI3" s="389"/>
      <c r="QCJ3" s="389"/>
      <c r="QCK3" s="389"/>
      <c r="QCL3" s="389"/>
      <c r="QCM3" s="389"/>
      <c r="QCN3" s="389"/>
      <c r="QCO3" s="389"/>
      <c r="QCP3" s="389"/>
      <c r="QCQ3" s="389"/>
      <c r="QCR3" s="389"/>
      <c r="QCS3" s="389"/>
      <c r="QCT3" s="389"/>
      <c r="QCU3" s="389"/>
      <c r="QCV3" s="389"/>
      <c r="QCW3" s="389"/>
      <c r="QCX3" s="389"/>
      <c r="QCY3" s="389"/>
      <c r="QCZ3" s="389"/>
      <c r="QDA3" s="389"/>
      <c r="QDB3" s="389"/>
      <c r="QDC3" s="389"/>
      <c r="QDD3" s="389"/>
      <c r="QDE3" s="389"/>
      <c r="QDF3" s="389"/>
      <c r="QDG3" s="389"/>
      <c r="QDH3" s="389"/>
      <c r="QDI3" s="389"/>
      <c r="QDJ3" s="389"/>
      <c r="QDK3" s="389"/>
      <c r="QDL3" s="389"/>
      <c r="QDM3" s="389"/>
      <c r="QDN3" s="389"/>
      <c r="QDO3" s="389"/>
      <c r="QDP3" s="389"/>
      <c r="QDQ3" s="389"/>
      <c r="QDR3" s="389"/>
      <c r="QDS3" s="389"/>
      <c r="QDT3" s="389"/>
      <c r="QDU3" s="389"/>
      <c r="QDV3" s="389"/>
      <c r="QDW3" s="389"/>
      <c r="QDX3" s="389"/>
      <c r="QDY3" s="389"/>
      <c r="QDZ3" s="389"/>
      <c r="QEA3" s="389"/>
      <c r="QEB3" s="389"/>
      <c r="QEC3" s="389"/>
      <c r="QED3" s="389"/>
      <c r="QEE3" s="389"/>
      <c r="QEF3" s="389"/>
      <c r="QEG3" s="389"/>
      <c r="QEH3" s="389"/>
      <c r="QEI3" s="389"/>
      <c r="QEJ3" s="389"/>
      <c r="QEK3" s="389"/>
      <c r="QEL3" s="389"/>
      <c r="QEM3" s="389"/>
      <c r="QEN3" s="389"/>
      <c r="QEO3" s="389"/>
      <c r="QEP3" s="389"/>
      <c r="QEQ3" s="389"/>
      <c r="QER3" s="389"/>
      <c r="QES3" s="389"/>
      <c r="QET3" s="389"/>
      <c r="QEU3" s="389"/>
      <c r="QEV3" s="389"/>
      <c r="QEW3" s="389"/>
      <c r="QEX3" s="389"/>
      <c r="QEY3" s="389"/>
      <c r="QEZ3" s="389"/>
      <c r="QFA3" s="389"/>
      <c r="QFB3" s="389"/>
      <c r="QFC3" s="389"/>
      <c r="QFD3" s="389"/>
      <c r="QFE3" s="389"/>
      <c r="QFF3" s="389"/>
      <c r="QFG3" s="389"/>
      <c r="QFH3" s="389"/>
      <c r="QFI3" s="389"/>
      <c r="QFJ3" s="389"/>
      <c r="QFK3" s="389"/>
      <c r="QFL3" s="389"/>
      <c r="QFM3" s="389"/>
      <c r="QFN3" s="389"/>
      <c r="QFO3" s="389"/>
      <c r="QFP3" s="389"/>
      <c r="QFQ3" s="389"/>
      <c r="QFR3" s="389"/>
      <c r="QFS3" s="389"/>
      <c r="QFT3" s="389"/>
      <c r="QFU3" s="389"/>
      <c r="QFV3" s="389"/>
      <c r="QFW3" s="389"/>
      <c r="QFX3" s="389"/>
      <c r="QFY3" s="389"/>
      <c r="QFZ3" s="389"/>
      <c r="QGA3" s="389"/>
      <c r="QGB3" s="389"/>
      <c r="QGC3" s="389"/>
      <c r="QGD3" s="389"/>
      <c r="QGE3" s="389"/>
      <c r="QGF3" s="389"/>
      <c r="QGG3" s="389"/>
      <c r="QGH3" s="389"/>
      <c r="QGI3" s="389"/>
      <c r="QGJ3" s="389"/>
      <c r="QGK3" s="389"/>
      <c r="QGL3" s="389"/>
      <c r="QGM3" s="389"/>
      <c r="QGN3" s="389"/>
      <c r="QGO3" s="389"/>
      <c r="QGP3" s="389"/>
      <c r="QGQ3" s="389"/>
      <c r="QGR3" s="389"/>
      <c r="QGS3" s="389"/>
      <c r="QGT3" s="389"/>
      <c r="QGU3" s="389"/>
      <c r="QGV3" s="389"/>
      <c r="QGW3" s="389"/>
      <c r="QGX3" s="389"/>
      <c r="QGY3" s="389"/>
      <c r="QGZ3" s="389"/>
      <c r="QHA3" s="389"/>
      <c r="QHB3" s="389"/>
      <c r="QHC3" s="389"/>
      <c r="QHD3" s="389"/>
      <c r="QHE3" s="389"/>
      <c r="QHF3" s="389"/>
      <c r="QHG3" s="389"/>
      <c r="QHH3" s="389"/>
      <c r="QHI3" s="389"/>
      <c r="QHJ3" s="389"/>
      <c r="QHK3" s="389"/>
      <c r="QHL3" s="389"/>
      <c r="QHM3" s="389"/>
      <c r="QHN3" s="389"/>
      <c r="QHO3" s="389"/>
      <c r="QHP3" s="389"/>
      <c r="QHQ3" s="389"/>
      <c r="QHR3" s="389"/>
      <c r="QHS3" s="389"/>
      <c r="QHT3" s="389"/>
      <c r="QHU3" s="389"/>
      <c r="QHV3" s="389"/>
      <c r="QHW3" s="389"/>
      <c r="QHX3" s="389"/>
      <c r="QHY3" s="389"/>
      <c r="QHZ3" s="389"/>
      <c r="QIA3" s="389"/>
      <c r="QIB3" s="389"/>
      <c r="QIC3" s="389"/>
      <c r="QID3" s="389"/>
      <c r="QIE3" s="389"/>
      <c r="QIF3" s="389"/>
      <c r="QIG3" s="389"/>
      <c r="QIH3" s="389"/>
      <c r="QII3" s="389"/>
      <c r="QIJ3" s="389"/>
      <c r="QIK3" s="389"/>
      <c r="QIL3" s="389"/>
      <c r="QIM3" s="389"/>
      <c r="QIN3" s="389"/>
      <c r="QIO3" s="389"/>
      <c r="QIP3" s="389"/>
      <c r="QIQ3" s="389"/>
      <c r="QIR3" s="389"/>
      <c r="QIS3" s="389"/>
      <c r="QIT3" s="389"/>
      <c r="QIU3" s="389"/>
      <c r="QIV3" s="389"/>
      <c r="QIW3" s="389"/>
      <c r="QIX3" s="389"/>
      <c r="QIY3" s="389"/>
      <c r="QIZ3" s="389"/>
      <c r="QJA3" s="389"/>
      <c r="QJB3" s="389"/>
      <c r="QJC3" s="389"/>
      <c r="QJD3" s="389"/>
      <c r="QJE3" s="389"/>
      <c r="QJF3" s="389"/>
      <c r="QJG3" s="389"/>
      <c r="QJH3" s="389"/>
      <c r="QJI3" s="389"/>
      <c r="QJJ3" s="389"/>
      <c r="QJK3" s="389"/>
      <c r="QJL3" s="389"/>
      <c r="QJM3" s="389"/>
      <c r="QJN3" s="389"/>
      <c r="QJO3" s="389"/>
      <c r="QJP3" s="389"/>
      <c r="QJQ3" s="389"/>
      <c r="QJR3" s="389"/>
      <c r="QJS3" s="389"/>
      <c r="QJT3" s="389"/>
      <c r="QJU3" s="389"/>
      <c r="QJV3" s="389"/>
      <c r="QJW3" s="389"/>
      <c r="QJX3" s="389"/>
      <c r="QJY3" s="389"/>
      <c r="QJZ3" s="389"/>
      <c r="QKA3" s="389"/>
      <c r="QKB3" s="389"/>
      <c r="QKC3" s="389"/>
      <c r="QKD3" s="389"/>
      <c r="QKE3" s="389"/>
      <c r="QKF3" s="389"/>
      <c r="QKG3" s="389"/>
      <c r="QKH3" s="389"/>
      <c r="QKI3" s="389"/>
      <c r="QKJ3" s="389"/>
      <c r="QKK3" s="389"/>
      <c r="QKL3" s="389"/>
      <c r="QKM3" s="389"/>
      <c r="QKN3" s="389"/>
      <c r="QKO3" s="389"/>
      <c r="QKP3" s="389"/>
      <c r="QKQ3" s="389"/>
      <c r="QKR3" s="389"/>
      <c r="QKS3" s="389"/>
      <c r="QKT3" s="389"/>
      <c r="QKU3" s="389"/>
      <c r="QKV3" s="389"/>
      <c r="QKW3" s="389"/>
      <c r="QKX3" s="389"/>
      <c r="QKY3" s="389"/>
      <c r="QKZ3" s="389"/>
      <c r="QLA3" s="389"/>
      <c r="QLB3" s="389"/>
      <c r="QLC3" s="389"/>
      <c r="QLD3" s="389"/>
      <c r="QLE3" s="389"/>
      <c r="QLF3" s="389"/>
      <c r="QLG3" s="389"/>
      <c r="QLH3" s="389"/>
      <c r="QLI3" s="389"/>
      <c r="QLJ3" s="389"/>
      <c r="QLK3" s="389"/>
      <c r="QLL3" s="389"/>
      <c r="QLM3" s="389"/>
      <c r="QLN3" s="389"/>
      <c r="QLO3" s="389"/>
      <c r="QLP3" s="389"/>
      <c r="QLQ3" s="389"/>
      <c r="QLR3" s="389"/>
      <c r="QLS3" s="389"/>
      <c r="QLT3" s="389"/>
      <c r="QLU3" s="389"/>
      <c r="QLV3" s="389"/>
      <c r="QLW3" s="389"/>
      <c r="QLX3" s="389"/>
      <c r="QLY3" s="389"/>
      <c r="QLZ3" s="389"/>
      <c r="QMA3" s="389"/>
      <c r="QMB3" s="389"/>
      <c r="QMC3" s="389"/>
      <c r="QMD3" s="389"/>
      <c r="QME3" s="389"/>
      <c r="QMF3" s="389"/>
      <c r="QMG3" s="389"/>
      <c r="QMH3" s="389"/>
      <c r="QMI3" s="389"/>
      <c r="QMJ3" s="389"/>
      <c r="QMK3" s="389"/>
      <c r="QML3" s="389"/>
      <c r="QMM3" s="389"/>
      <c r="QMN3" s="389"/>
      <c r="QMO3" s="389"/>
      <c r="QMP3" s="389"/>
      <c r="QMQ3" s="389"/>
      <c r="QMR3" s="389"/>
      <c r="QMS3" s="389"/>
      <c r="QMT3" s="389"/>
      <c r="QMU3" s="389"/>
      <c r="QMV3" s="389"/>
      <c r="QMW3" s="389"/>
      <c r="QMX3" s="389"/>
      <c r="QMY3" s="389"/>
      <c r="QMZ3" s="389"/>
      <c r="QNA3" s="389"/>
      <c r="QNB3" s="389"/>
      <c r="QNC3" s="389"/>
      <c r="QND3" s="389"/>
      <c r="QNE3" s="389"/>
      <c r="QNF3" s="389"/>
      <c r="QNG3" s="389"/>
      <c r="QNH3" s="389"/>
      <c r="QNI3" s="389"/>
      <c r="QNJ3" s="389"/>
      <c r="QNK3" s="389"/>
      <c r="QNL3" s="389"/>
      <c r="QNM3" s="389"/>
      <c r="QNN3" s="389"/>
      <c r="QNO3" s="389"/>
      <c r="QNP3" s="389"/>
      <c r="QNQ3" s="389"/>
      <c r="QNR3" s="389"/>
      <c r="QNS3" s="389"/>
      <c r="QNT3" s="389"/>
      <c r="QNU3" s="389"/>
      <c r="QNV3" s="389"/>
      <c r="QNW3" s="389"/>
      <c r="QNX3" s="389"/>
      <c r="QNY3" s="389"/>
      <c r="QNZ3" s="389"/>
      <c r="QOA3" s="389"/>
      <c r="QOB3" s="389"/>
      <c r="QOC3" s="389"/>
      <c r="QOD3" s="389"/>
      <c r="QOE3" s="389"/>
      <c r="QOF3" s="389"/>
      <c r="QOG3" s="389"/>
      <c r="QOH3" s="389"/>
      <c r="QOI3" s="389"/>
      <c r="QOJ3" s="389"/>
      <c r="QOK3" s="389"/>
      <c r="QOL3" s="389"/>
      <c r="QOM3" s="389"/>
      <c r="QON3" s="389"/>
      <c r="QOO3" s="389"/>
      <c r="QOP3" s="389"/>
      <c r="QOQ3" s="389"/>
      <c r="QOR3" s="389"/>
      <c r="QOS3" s="389"/>
      <c r="QOT3" s="389"/>
      <c r="QOU3" s="389"/>
      <c r="QOV3" s="389"/>
      <c r="QOW3" s="389"/>
      <c r="QOX3" s="389"/>
      <c r="QOY3" s="389"/>
      <c r="QOZ3" s="389"/>
      <c r="QPA3" s="389"/>
      <c r="QPB3" s="389"/>
      <c r="QPC3" s="389"/>
      <c r="QPD3" s="389"/>
      <c r="QPE3" s="389"/>
      <c r="QPF3" s="389"/>
      <c r="QPG3" s="389"/>
      <c r="QPH3" s="389"/>
      <c r="QPI3" s="389"/>
      <c r="QPJ3" s="389"/>
      <c r="QPK3" s="389"/>
      <c r="QPL3" s="389"/>
      <c r="QPM3" s="389"/>
      <c r="QPN3" s="389"/>
      <c r="QPO3" s="389"/>
      <c r="QPP3" s="389"/>
      <c r="QPQ3" s="389"/>
      <c r="QPR3" s="389"/>
      <c r="QPS3" s="389"/>
      <c r="QPT3" s="389"/>
      <c r="QPU3" s="389"/>
      <c r="QPV3" s="389"/>
      <c r="QPW3" s="389"/>
      <c r="QPX3" s="389"/>
      <c r="QPY3" s="389"/>
      <c r="QPZ3" s="389"/>
      <c r="QQA3" s="389"/>
      <c r="QQB3" s="389"/>
      <c r="QQC3" s="389"/>
      <c r="QQD3" s="389"/>
      <c r="QQE3" s="389"/>
      <c r="QQF3" s="389"/>
      <c r="QQG3" s="389"/>
      <c r="QQH3" s="389"/>
      <c r="QQI3" s="389"/>
      <c r="QQJ3" s="389"/>
      <c r="QQK3" s="389"/>
      <c r="QQL3" s="389"/>
      <c r="QQM3" s="389"/>
      <c r="QQN3" s="389"/>
      <c r="QQO3" s="389"/>
      <c r="QQP3" s="389"/>
      <c r="QQQ3" s="389"/>
      <c r="QQR3" s="389"/>
      <c r="QQS3" s="389"/>
      <c r="QQT3" s="389"/>
      <c r="QQU3" s="389"/>
      <c r="QQV3" s="389"/>
      <c r="QQW3" s="389"/>
      <c r="QQX3" s="389"/>
      <c r="QQY3" s="389"/>
      <c r="QQZ3" s="389"/>
      <c r="QRA3" s="389"/>
      <c r="QRB3" s="389"/>
      <c r="QRC3" s="389"/>
      <c r="QRD3" s="389"/>
      <c r="QRE3" s="389"/>
      <c r="QRF3" s="389"/>
      <c r="QRG3" s="389"/>
      <c r="QRH3" s="389"/>
      <c r="QRI3" s="389"/>
      <c r="QRJ3" s="389"/>
      <c r="QRK3" s="389"/>
      <c r="QRL3" s="389"/>
      <c r="QRM3" s="389"/>
      <c r="QRN3" s="389"/>
      <c r="QRO3" s="389"/>
      <c r="QRP3" s="389"/>
      <c r="QRQ3" s="389"/>
      <c r="QRR3" s="389"/>
      <c r="QRS3" s="389"/>
      <c r="QRT3" s="389"/>
      <c r="QRU3" s="389"/>
      <c r="QRV3" s="389"/>
      <c r="QRW3" s="389"/>
      <c r="QRX3" s="389"/>
      <c r="QRY3" s="389"/>
      <c r="QRZ3" s="389"/>
      <c r="QSA3" s="389"/>
      <c r="QSB3" s="389"/>
      <c r="QSC3" s="389"/>
      <c r="QSD3" s="389"/>
      <c r="QSE3" s="389"/>
      <c r="QSF3" s="389"/>
      <c r="QSG3" s="389"/>
      <c r="QSH3" s="389"/>
      <c r="QSI3" s="389"/>
      <c r="QSJ3" s="389"/>
      <c r="QSK3" s="389"/>
      <c r="QSL3" s="389"/>
      <c r="QSM3" s="389"/>
      <c r="QSN3" s="389"/>
      <c r="QSO3" s="389"/>
      <c r="QSP3" s="389"/>
      <c r="QSQ3" s="389"/>
      <c r="QSR3" s="389"/>
      <c r="QSS3" s="389"/>
      <c r="QST3" s="389"/>
      <c r="QSU3" s="389"/>
      <c r="QSV3" s="389"/>
      <c r="QSW3" s="389"/>
      <c r="QSX3" s="389"/>
      <c r="QSY3" s="389"/>
      <c r="QSZ3" s="389"/>
      <c r="QTA3" s="389"/>
      <c r="QTB3" s="389"/>
      <c r="QTC3" s="389"/>
      <c r="QTD3" s="389"/>
      <c r="QTE3" s="389"/>
      <c r="QTF3" s="389"/>
      <c r="QTG3" s="389"/>
      <c r="QTH3" s="389"/>
      <c r="QTI3" s="389"/>
      <c r="QTJ3" s="389"/>
      <c r="QTK3" s="389"/>
      <c r="QTL3" s="389"/>
      <c r="QTM3" s="389"/>
      <c r="QTN3" s="389"/>
      <c r="QTO3" s="389"/>
      <c r="QTP3" s="389"/>
      <c r="QTQ3" s="389"/>
      <c r="QTR3" s="389"/>
      <c r="QTS3" s="389"/>
      <c r="QTT3" s="389"/>
      <c r="QTU3" s="389"/>
      <c r="QTV3" s="389"/>
      <c r="QTW3" s="389"/>
      <c r="QTX3" s="389"/>
      <c r="QTY3" s="389"/>
      <c r="QTZ3" s="389"/>
      <c r="QUA3" s="389"/>
      <c r="QUB3" s="389"/>
      <c r="QUC3" s="389"/>
      <c r="QUD3" s="389"/>
      <c r="QUE3" s="389"/>
      <c r="QUF3" s="389"/>
      <c r="QUG3" s="389"/>
      <c r="QUH3" s="389"/>
      <c r="QUI3" s="389"/>
      <c r="QUJ3" s="389"/>
      <c r="QUK3" s="389"/>
      <c r="QUL3" s="389"/>
      <c r="QUM3" s="389"/>
      <c r="QUN3" s="389"/>
      <c r="QUO3" s="389"/>
      <c r="QUP3" s="389"/>
      <c r="QUQ3" s="389"/>
      <c r="QUR3" s="389"/>
      <c r="QUS3" s="389"/>
      <c r="QUT3" s="389"/>
      <c r="QUU3" s="389"/>
      <c r="QUV3" s="389"/>
      <c r="QUW3" s="389"/>
      <c r="QUX3" s="389"/>
      <c r="QUY3" s="389"/>
      <c r="QUZ3" s="389"/>
      <c r="QVA3" s="389"/>
      <c r="QVB3" s="389"/>
      <c r="QVC3" s="389"/>
      <c r="QVD3" s="389"/>
      <c r="QVE3" s="389"/>
      <c r="QVF3" s="389"/>
      <c r="QVG3" s="389"/>
      <c r="QVH3" s="389"/>
      <c r="QVI3" s="389"/>
      <c r="QVJ3" s="389"/>
      <c r="QVK3" s="389"/>
      <c r="QVL3" s="389"/>
      <c r="QVM3" s="389"/>
      <c r="QVN3" s="389"/>
      <c r="QVO3" s="389"/>
      <c r="QVP3" s="389"/>
      <c r="QVQ3" s="389"/>
      <c r="QVR3" s="389"/>
      <c r="QVS3" s="389"/>
      <c r="QVT3" s="389"/>
      <c r="QVU3" s="389"/>
      <c r="QVV3" s="389"/>
      <c r="QVW3" s="389"/>
      <c r="QVX3" s="389"/>
      <c r="QVY3" s="389"/>
      <c r="QVZ3" s="389"/>
      <c r="QWA3" s="389"/>
      <c r="QWB3" s="389"/>
      <c r="QWC3" s="389"/>
      <c r="QWD3" s="389"/>
      <c r="QWE3" s="389"/>
      <c r="QWF3" s="389"/>
      <c r="QWG3" s="389"/>
      <c r="QWH3" s="389"/>
      <c r="QWI3" s="389"/>
      <c r="QWJ3" s="389"/>
      <c r="QWK3" s="389"/>
      <c r="QWL3" s="389"/>
      <c r="QWM3" s="389"/>
      <c r="QWN3" s="389"/>
      <c r="QWO3" s="389"/>
      <c r="QWP3" s="389"/>
      <c r="QWQ3" s="389"/>
      <c r="QWR3" s="389"/>
      <c r="QWS3" s="389"/>
      <c r="QWT3" s="389"/>
      <c r="QWU3" s="389"/>
      <c r="QWV3" s="389"/>
      <c r="QWW3" s="389"/>
      <c r="QWX3" s="389"/>
      <c r="QWY3" s="389"/>
      <c r="QWZ3" s="389"/>
      <c r="QXA3" s="389"/>
      <c r="QXB3" s="389"/>
      <c r="QXC3" s="389"/>
      <c r="QXD3" s="389"/>
      <c r="QXE3" s="389"/>
      <c r="QXF3" s="389"/>
      <c r="QXG3" s="389"/>
      <c r="QXH3" s="389"/>
      <c r="QXI3" s="389"/>
      <c r="QXJ3" s="389"/>
      <c r="QXK3" s="389"/>
      <c r="QXL3" s="389"/>
      <c r="QXM3" s="389"/>
      <c r="QXN3" s="389"/>
      <c r="QXO3" s="389"/>
      <c r="QXP3" s="389"/>
      <c r="QXQ3" s="389"/>
      <c r="QXR3" s="389"/>
      <c r="QXS3" s="389"/>
      <c r="QXT3" s="389"/>
      <c r="QXU3" s="389"/>
      <c r="QXV3" s="389"/>
      <c r="QXW3" s="389"/>
      <c r="QXX3" s="389"/>
      <c r="QXY3" s="389"/>
      <c r="QXZ3" s="389"/>
      <c r="QYA3" s="389"/>
      <c r="QYB3" s="389"/>
      <c r="QYC3" s="389"/>
      <c r="QYD3" s="389"/>
      <c r="QYE3" s="389"/>
      <c r="QYF3" s="389"/>
      <c r="QYG3" s="389"/>
      <c r="QYH3" s="389"/>
      <c r="QYI3" s="389"/>
      <c r="QYJ3" s="389"/>
      <c r="QYK3" s="389"/>
      <c r="QYL3" s="389"/>
      <c r="QYM3" s="389"/>
      <c r="QYN3" s="389"/>
      <c r="QYO3" s="389"/>
      <c r="QYP3" s="389"/>
      <c r="QYQ3" s="389"/>
      <c r="QYR3" s="389"/>
      <c r="QYS3" s="389"/>
      <c r="QYT3" s="389"/>
      <c r="QYU3" s="389"/>
      <c r="QYV3" s="389"/>
      <c r="QYW3" s="389"/>
      <c r="QYX3" s="389"/>
      <c r="QYY3" s="389"/>
      <c r="QYZ3" s="389"/>
      <c r="QZA3" s="389"/>
      <c r="QZB3" s="389"/>
      <c r="QZC3" s="389"/>
      <c r="QZD3" s="389"/>
      <c r="QZE3" s="389"/>
      <c r="QZF3" s="389"/>
      <c r="QZG3" s="389"/>
      <c r="QZH3" s="389"/>
      <c r="QZI3" s="389"/>
      <c r="QZJ3" s="389"/>
      <c r="QZK3" s="389"/>
      <c r="QZL3" s="389"/>
      <c r="QZM3" s="389"/>
      <c r="QZN3" s="389"/>
      <c r="QZO3" s="389"/>
      <c r="QZP3" s="389"/>
      <c r="QZQ3" s="389"/>
      <c r="QZR3" s="389"/>
      <c r="QZS3" s="389"/>
      <c r="QZT3" s="389"/>
      <c r="QZU3" s="389"/>
      <c r="QZV3" s="389"/>
      <c r="QZW3" s="389"/>
      <c r="QZX3" s="389"/>
      <c r="QZY3" s="389"/>
      <c r="QZZ3" s="389"/>
      <c r="RAA3" s="389"/>
      <c r="RAB3" s="389"/>
      <c r="RAC3" s="389"/>
      <c r="RAD3" s="389"/>
      <c r="RAE3" s="389"/>
      <c r="RAF3" s="389"/>
      <c r="RAG3" s="389"/>
      <c r="RAH3" s="389"/>
      <c r="RAI3" s="389"/>
      <c r="RAJ3" s="389"/>
      <c r="RAK3" s="389"/>
      <c r="RAL3" s="389"/>
      <c r="RAM3" s="389"/>
      <c r="RAN3" s="389"/>
      <c r="RAO3" s="389"/>
      <c r="RAP3" s="389"/>
      <c r="RAQ3" s="389"/>
      <c r="RAR3" s="389"/>
      <c r="RAS3" s="389"/>
      <c r="RAT3" s="389"/>
      <c r="RAU3" s="389"/>
      <c r="RAV3" s="389"/>
      <c r="RAW3" s="389"/>
      <c r="RAX3" s="389"/>
      <c r="RAY3" s="389"/>
      <c r="RAZ3" s="389"/>
      <c r="RBA3" s="389"/>
      <c r="RBB3" s="389"/>
      <c r="RBC3" s="389"/>
      <c r="RBD3" s="389"/>
      <c r="RBE3" s="389"/>
      <c r="RBF3" s="389"/>
      <c r="RBG3" s="389"/>
      <c r="RBH3" s="389"/>
      <c r="RBI3" s="389"/>
      <c r="RBJ3" s="389"/>
      <c r="RBK3" s="389"/>
      <c r="RBL3" s="389"/>
      <c r="RBM3" s="389"/>
      <c r="RBN3" s="389"/>
      <c r="RBO3" s="389"/>
      <c r="RBP3" s="389"/>
      <c r="RBQ3" s="389"/>
      <c r="RBR3" s="389"/>
      <c r="RBS3" s="389"/>
      <c r="RBT3" s="389"/>
      <c r="RBU3" s="389"/>
      <c r="RBV3" s="389"/>
      <c r="RBW3" s="389"/>
      <c r="RBX3" s="389"/>
      <c r="RBY3" s="389"/>
      <c r="RBZ3" s="389"/>
      <c r="RCA3" s="389"/>
      <c r="RCB3" s="389"/>
      <c r="RCC3" s="389"/>
      <c r="RCD3" s="389"/>
      <c r="RCE3" s="389"/>
      <c r="RCF3" s="389"/>
      <c r="RCG3" s="389"/>
      <c r="RCH3" s="389"/>
      <c r="RCI3" s="389"/>
      <c r="RCJ3" s="389"/>
      <c r="RCK3" s="389"/>
      <c r="RCL3" s="389"/>
      <c r="RCM3" s="389"/>
      <c r="RCN3" s="389"/>
      <c r="RCO3" s="389"/>
      <c r="RCP3" s="389"/>
      <c r="RCQ3" s="389"/>
      <c r="RCR3" s="389"/>
      <c r="RCS3" s="389"/>
      <c r="RCT3" s="389"/>
      <c r="RCU3" s="389"/>
      <c r="RCV3" s="389"/>
      <c r="RCW3" s="389"/>
      <c r="RCX3" s="389"/>
      <c r="RCY3" s="389"/>
      <c r="RCZ3" s="389"/>
      <c r="RDA3" s="389"/>
      <c r="RDB3" s="389"/>
      <c r="RDC3" s="389"/>
      <c r="RDD3" s="389"/>
      <c r="RDE3" s="389"/>
      <c r="RDF3" s="389"/>
      <c r="RDG3" s="389"/>
      <c r="RDH3" s="389"/>
      <c r="RDI3" s="389"/>
      <c r="RDJ3" s="389"/>
      <c r="RDK3" s="389"/>
      <c r="RDL3" s="389"/>
      <c r="RDM3" s="389"/>
      <c r="RDN3" s="389"/>
      <c r="RDO3" s="389"/>
      <c r="RDP3" s="389"/>
      <c r="RDQ3" s="389"/>
      <c r="RDR3" s="389"/>
      <c r="RDS3" s="389"/>
      <c r="RDT3" s="389"/>
      <c r="RDU3" s="389"/>
      <c r="RDV3" s="389"/>
      <c r="RDW3" s="389"/>
      <c r="RDX3" s="389"/>
      <c r="RDY3" s="389"/>
      <c r="RDZ3" s="389"/>
      <c r="REA3" s="389"/>
      <c r="REB3" s="389"/>
      <c r="REC3" s="389"/>
      <c r="RED3" s="389"/>
      <c r="REE3" s="389"/>
      <c r="REF3" s="389"/>
      <c r="REG3" s="389"/>
      <c r="REH3" s="389"/>
      <c r="REI3" s="389"/>
      <c r="REJ3" s="389"/>
      <c r="REK3" s="389"/>
      <c r="REL3" s="389"/>
      <c r="REM3" s="389"/>
      <c r="REN3" s="389"/>
      <c r="REO3" s="389"/>
      <c r="REP3" s="389"/>
      <c r="REQ3" s="389"/>
      <c r="RER3" s="389"/>
      <c r="RES3" s="389"/>
      <c r="RET3" s="389"/>
      <c r="REU3" s="389"/>
      <c r="REV3" s="389"/>
      <c r="REW3" s="389"/>
      <c r="REX3" s="389"/>
      <c r="REY3" s="389"/>
      <c r="REZ3" s="389"/>
      <c r="RFA3" s="389"/>
      <c r="RFB3" s="389"/>
      <c r="RFC3" s="389"/>
      <c r="RFD3" s="389"/>
      <c r="RFE3" s="389"/>
      <c r="RFF3" s="389"/>
      <c r="RFG3" s="389"/>
      <c r="RFH3" s="389"/>
      <c r="RFI3" s="389"/>
      <c r="RFJ3" s="389"/>
      <c r="RFK3" s="389"/>
      <c r="RFL3" s="389"/>
      <c r="RFM3" s="389"/>
      <c r="RFN3" s="389"/>
      <c r="RFO3" s="389"/>
      <c r="RFP3" s="389"/>
      <c r="RFQ3" s="389"/>
      <c r="RFR3" s="389"/>
      <c r="RFS3" s="389"/>
      <c r="RFT3" s="389"/>
      <c r="RFU3" s="389"/>
      <c r="RFV3" s="389"/>
      <c r="RFW3" s="389"/>
      <c r="RFX3" s="389"/>
      <c r="RFY3" s="389"/>
      <c r="RFZ3" s="389"/>
      <c r="RGA3" s="389"/>
      <c r="RGB3" s="389"/>
      <c r="RGC3" s="389"/>
      <c r="RGD3" s="389"/>
      <c r="RGE3" s="389"/>
      <c r="RGF3" s="389"/>
      <c r="RGG3" s="389"/>
      <c r="RGH3" s="389"/>
      <c r="RGI3" s="389"/>
      <c r="RGJ3" s="389"/>
      <c r="RGK3" s="389"/>
      <c r="RGL3" s="389"/>
      <c r="RGM3" s="389"/>
      <c r="RGN3" s="389"/>
      <c r="RGO3" s="389"/>
      <c r="RGP3" s="389"/>
      <c r="RGQ3" s="389"/>
      <c r="RGR3" s="389"/>
      <c r="RGS3" s="389"/>
      <c r="RGT3" s="389"/>
      <c r="RGU3" s="389"/>
      <c r="RGV3" s="389"/>
      <c r="RGW3" s="389"/>
      <c r="RGX3" s="389"/>
      <c r="RGY3" s="389"/>
      <c r="RGZ3" s="389"/>
      <c r="RHA3" s="389"/>
      <c r="RHB3" s="389"/>
      <c r="RHC3" s="389"/>
      <c r="RHD3" s="389"/>
      <c r="RHE3" s="389"/>
      <c r="RHF3" s="389"/>
      <c r="RHG3" s="389"/>
      <c r="RHH3" s="389"/>
      <c r="RHI3" s="389"/>
      <c r="RHJ3" s="389"/>
      <c r="RHK3" s="389"/>
      <c r="RHL3" s="389"/>
      <c r="RHM3" s="389"/>
      <c r="RHN3" s="389"/>
      <c r="RHO3" s="389"/>
      <c r="RHP3" s="389"/>
      <c r="RHQ3" s="389"/>
      <c r="RHR3" s="389"/>
      <c r="RHS3" s="389"/>
      <c r="RHT3" s="389"/>
      <c r="RHU3" s="389"/>
      <c r="RHV3" s="389"/>
      <c r="RHW3" s="389"/>
      <c r="RHX3" s="389"/>
      <c r="RHY3" s="389"/>
      <c r="RHZ3" s="389"/>
      <c r="RIA3" s="389"/>
      <c r="RIB3" s="389"/>
      <c r="RIC3" s="389"/>
      <c r="RID3" s="389"/>
      <c r="RIE3" s="389"/>
      <c r="RIF3" s="389"/>
      <c r="RIG3" s="389"/>
      <c r="RIH3" s="389"/>
      <c r="RII3" s="389"/>
      <c r="RIJ3" s="389"/>
      <c r="RIK3" s="389"/>
      <c r="RIL3" s="389"/>
      <c r="RIM3" s="389"/>
      <c r="RIN3" s="389"/>
      <c r="RIO3" s="389"/>
      <c r="RIP3" s="389"/>
      <c r="RIQ3" s="389"/>
      <c r="RIR3" s="389"/>
      <c r="RIS3" s="389"/>
      <c r="RIT3" s="389"/>
      <c r="RIU3" s="389"/>
      <c r="RIV3" s="389"/>
      <c r="RIW3" s="389"/>
      <c r="RIX3" s="389"/>
      <c r="RIY3" s="389"/>
      <c r="RIZ3" s="389"/>
      <c r="RJA3" s="389"/>
      <c r="RJB3" s="389"/>
      <c r="RJC3" s="389"/>
      <c r="RJD3" s="389"/>
      <c r="RJE3" s="389"/>
      <c r="RJF3" s="389"/>
      <c r="RJG3" s="389"/>
      <c r="RJH3" s="389"/>
      <c r="RJI3" s="389"/>
      <c r="RJJ3" s="389"/>
      <c r="RJK3" s="389"/>
      <c r="RJL3" s="389"/>
      <c r="RJM3" s="389"/>
      <c r="RJN3" s="389"/>
      <c r="RJO3" s="389"/>
      <c r="RJP3" s="389"/>
      <c r="RJQ3" s="389"/>
      <c r="RJR3" s="389"/>
      <c r="RJS3" s="389"/>
      <c r="RJT3" s="389"/>
      <c r="RJU3" s="389"/>
      <c r="RJV3" s="389"/>
      <c r="RJW3" s="389"/>
      <c r="RJX3" s="389"/>
      <c r="RJY3" s="389"/>
      <c r="RJZ3" s="389"/>
      <c r="RKA3" s="389"/>
      <c r="RKB3" s="389"/>
      <c r="RKC3" s="389"/>
      <c r="RKD3" s="389"/>
      <c r="RKE3" s="389"/>
      <c r="RKF3" s="389"/>
      <c r="RKG3" s="389"/>
      <c r="RKH3" s="389"/>
      <c r="RKI3" s="389"/>
      <c r="RKJ3" s="389"/>
      <c r="RKK3" s="389"/>
      <c r="RKL3" s="389"/>
      <c r="RKM3" s="389"/>
      <c r="RKN3" s="389"/>
      <c r="RKO3" s="389"/>
      <c r="RKP3" s="389"/>
      <c r="RKQ3" s="389"/>
      <c r="RKR3" s="389"/>
      <c r="RKS3" s="389"/>
      <c r="RKT3" s="389"/>
      <c r="RKU3" s="389"/>
      <c r="RKV3" s="389"/>
      <c r="RKW3" s="389"/>
      <c r="RKX3" s="389"/>
      <c r="RKY3" s="389"/>
      <c r="RKZ3" s="389"/>
      <c r="RLA3" s="389"/>
      <c r="RLB3" s="389"/>
      <c r="RLC3" s="389"/>
      <c r="RLD3" s="389"/>
      <c r="RLE3" s="389"/>
      <c r="RLF3" s="389"/>
      <c r="RLG3" s="389"/>
      <c r="RLH3" s="389"/>
      <c r="RLI3" s="389"/>
      <c r="RLJ3" s="389"/>
      <c r="RLK3" s="389"/>
      <c r="RLL3" s="389"/>
      <c r="RLM3" s="389"/>
      <c r="RLN3" s="389"/>
      <c r="RLO3" s="389"/>
      <c r="RLP3" s="389"/>
      <c r="RLQ3" s="389"/>
      <c r="RLR3" s="389"/>
      <c r="RLS3" s="389"/>
      <c r="RLT3" s="389"/>
      <c r="RLU3" s="389"/>
      <c r="RLV3" s="389"/>
      <c r="RLW3" s="389"/>
      <c r="RLX3" s="389"/>
      <c r="RLY3" s="389"/>
      <c r="RLZ3" s="389"/>
      <c r="RMA3" s="389"/>
      <c r="RMB3" s="389"/>
      <c r="RMC3" s="389"/>
      <c r="RMD3" s="389"/>
      <c r="RME3" s="389"/>
      <c r="RMF3" s="389"/>
      <c r="RMG3" s="389"/>
      <c r="RMH3" s="389"/>
      <c r="RMI3" s="389"/>
      <c r="RMJ3" s="389"/>
      <c r="RMK3" s="389"/>
      <c r="RML3" s="389"/>
      <c r="RMM3" s="389"/>
      <c r="RMN3" s="389"/>
      <c r="RMO3" s="389"/>
      <c r="RMP3" s="389"/>
      <c r="RMQ3" s="389"/>
      <c r="RMR3" s="389"/>
      <c r="RMS3" s="389"/>
      <c r="RMT3" s="389"/>
      <c r="RMU3" s="389"/>
      <c r="RMV3" s="389"/>
      <c r="RMW3" s="389"/>
      <c r="RMX3" s="389"/>
      <c r="RMY3" s="389"/>
      <c r="RMZ3" s="389"/>
      <c r="RNA3" s="389"/>
      <c r="RNB3" s="389"/>
      <c r="RNC3" s="389"/>
      <c r="RND3" s="389"/>
      <c r="RNE3" s="389"/>
      <c r="RNF3" s="389"/>
      <c r="RNG3" s="389"/>
      <c r="RNH3" s="389"/>
      <c r="RNI3" s="389"/>
      <c r="RNJ3" s="389"/>
      <c r="RNK3" s="389"/>
      <c r="RNL3" s="389"/>
      <c r="RNM3" s="389"/>
      <c r="RNN3" s="389"/>
      <c r="RNO3" s="389"/>
      <c r="RNP3" s="389"/>
      <c r="RNQ3" s="389"/>
      <c r="RNR3" s="389"/>
      <c r="RNS3" s="389"/>
      <c r="RNT3" s="389"/>
      <c r="RNU3" s="389"/>
      <c r="RNV3" s="389"/>
      <c r="RNW3" s="389"/>
      <c r="RNX3" s="389"/>
      <c r="RNY3" s="389"/>
      <c r="RNZ3" s="389"/>
      <c r="ROA3" s="389"/>
      <c r="ROB3" s="389"/>
      <c r="ROC3" s="389"/>
      <c r="ROD3" s="389"/>
      <c r="ROE3" s="389"/>
      <c r="ROF3" s="389"/>
      <c r="ROG3" s="389"/>
      <c r="ROH3" s="389"/>
      <c r="ROI3" s="389"/>
      <c r="ROJ3" s="389"/>
      <c r="ROK3" s="389"/>
      <c r="ROL3" s="389"/>
      <c r="ROM3" s="389"/>
      <c r="RON3" s="389"/>
      <c r="ROO3" s="389"/>
      <c r="ROP3" s="389"/>
      <c r="ROQ3" s="389"/>
      <c r="ROR3" s="389"/>
      <c r="ROS3" s="389"/>
      <c r="ROT3" s="389"/>
      <c r="ROU3" s="389"/>
      <c r="ROV3" s="389"/>
      <c r="ROW3" s="389"/>
      <c r="ROX3" s="389"/>
      <c r="ROY3" s="389"/>
      <c r="ROZ3" s="389"/>
      <c r="RPA3" s="389"/>
      <c r="RPB3" s="389"/>
      <c r="RPC3" s="389"/>
      <c r="RPD3" s="389"/>
      <c r="RPE3" s="389"/>
      <c r="RPF3" s="389"/>
      <c r="RPG3" s="389"/>
      <c r="RPH3" s="389"/>
      <c r="RPI3" s="389"/>
      <c r="RPJ3" s="389"/>
      <c r="RPK3" s="389"/>
      <c r="RPL3" s="389"/>
      <c r="RPM3" s="389"/>
      <c r="RPN3" s="389"/>
      <c r="RPO3" s="389"/>
      <c r="RPP3" s="389"/>
      <c r="RPQ3" s="389"/>
      <c r="RPR3" s="389"/>
      <c r="RPS3" s="389"/>
      <c r="RPT3" s="389"/>
      <c r="RPU3" s="389"/>
      <c r="RPV3" s="389"/>
      <c r="RPW3" s="389"/>
      <c r="RPX3" s="389"/>
      <c r="RPY3" s="389"/>
      <c r="RPZ3" s="389"/>
      <c r="RQA3" s="389"/>
      <c r="RQB3" s="389"/>
      <c r="RQC3" s="389"/>
      <c r="RQD3" s="389"/>
      <c r="RQE3" s="389"/>
      <c r="RQF3" s="389"/>
      <c r="RQG3" s="389"/>
      <c r="RQH3" s="389"/>
      <c r="RQI3" s="389"/>
      <c r="RQJ3" s="389"/>
      <c r="RQK3" s="389"/>
      <c r="RQL3" s="389"/>
      <c r="RQM3" s="389"/>
      <c r="RQN3" s="389"/>
      <c r="RQO3" s="389"/>
      <c r="RQP3" s="389"/>
      <c r="RQQ3" s="389"/>
      <c r="RQR3" s="389"/>
      <c r="RQS3" s="389"/>
      <c r="RQT3" s="389"/>
      <c r="RQU3" s="389"/>
      <c r="RQV3" s="389"/>
      <c r="RQW3" s="389"/>
      <c r="RQX3" s="389"/>
      <c r="RQY3" s="389"/>
      <c r="RQZ3" s="389"/>
      <c r="RRA3" s="389"/>
      <c r="RRB3" s="389"/>
      <c r="RRC3" s="389"/>
      <c r="RRD3" s="389"/>
      <c r="RRE3" s="389"/>
      <c r="RRF3" s="389"/>
      <c r="RRG3" s="389"/>
      <c r="RRH3" s="389"/>
      <c r="RRI3" s="389"/>
      <c r="RRJ3" s="389"/>
      <c r="RRK3" s="389"/>
      <c r="RRL3" s="389"/>
      <c r="RRM3" s="389"/>
      <c r="RRN3" s="389"/>
      <c r="RRO3" s="389"/>
      <c r="RRP3" s="389"/>
      <c r="RRQ3" s="389"/>
      <c r="RRR3" s="389"/>
      <c r="RRS3" s="389"/>
      <c r="RRT3" s="389"/>
      <c r="RRU3" s="389"/>
      <c r="RRV3" s="389"/>
      <c r="RRW3" s="389"/>
      <c r="RRX3" s="389"/>
      <c r="RRY3" s="389"/>
      <c r="RRZ3" s="389"/>
      <c r="RSA3" s="389"/>
      <c r="RSB3" s="389"/>
      <c r="RSC3" s="389"/>
      <c r="RSD3" s="389"/>
      <c r="RSE3" s="389"/>
      <c r="RSF3" s="389"/>
      <c r="RSG3" s="389"/>
      <c r="RSH3" s="389"/>
      <c r="RSI3" s="389"/>
      <c r="RSJ3" s="389"/>
      <c r="RSK3" s="389"/>
      <c r="RSL3" s="389"/>
      <c r="RSM3" s="389"/>
      <c r="RSN3" s="389"/>
      <c r="RSO3" s="389"/>
      <c r="RSP3" s="389"/>
      <c r="RSQ3" s="389"/>
      <c r="RSR3" s="389"/>
      <c r="RSS3" s="389"/>
      <c r="RST3" s="389"/>
      <c r="RSU3" s="389"/>
      <c r="RSV3" s="389"/>
      <c r="RSW3" s="389"/>
      <c r="RSX3" s="389"/>
      <c r="RSY3" s="389"/>
      <c r="RSZ3" s="389"/>
      <c r="RTA3" s="389"/>
      <c r="RTB3" s="389"/>
      <c r="RTC3" s="389"/>
      <c r="RTD3" s="389"/>
      <c r="RTE3" s="389"/>
      <c r="RTF3" s="389"/>
      <c r="RTG3" s="389"/>
      <c r="RTH3" s="389"/>
      <c r="RTI3" s="389"/>
      <c r="RTJ3" s="389"/>
      <c r="RTK3" s="389"/>
      <c r="RTL3" s="389"/>
      <c r="RTM3" s="389"/>
      <c r="RTN3" s="389"/>
      <c r="RTO3" s="389"/>
      <c r="RTP3" s="389"/>
      <c r="RTQ3" s="389"/>
      <c r="RTR3" s="389"/>
      <c r="RTS3" s="389"/>
      <c r="RTT3" s="389"/>
      <c r="RTU3" s="389"/>
      <c r="RTV3" s="389"/>
      <c r="RTW3" s="389"/>
      <c r="RTX3" s="389"/>
      <c r="RTY3" s="389"/>
      <c r="RTZ3" s="389"/>
      <c r="RUA3" s="389"/>
      <c r="RUB3" s="389"/>
      <c r="RUC3" s="389"/>
      <c r="RUD3" s="389"/>
      <c r="RUE3" s="389"/>
      <c r="RUF3" s="389"/>
      <c r="RUG3" s="389"/>
      <c r="RUH3" s="389"/>
      <c r="RUI3" s="389"/>
      <c r="RUJ3" s="389"/>
      <c r="RUK3" s="389"/>
      <c r="RUL3" s="389"/>
      <c r="RUM3" s="389"/>
      <c r="RUN3" s="389"/>
      <c r="RUO3" s="389"/>
      <c r="RUP3" s="389"/>
      <c r="RUQ3" s="389"/>
      <c r="RUR3" s="389"/>
      <c r="RUS3" s="389"/>
      <c r="RUT3" s="389"/>
      <c r="RUU3" s="389"/>
      <c r="RUV3" s="389"/>
      <c r="RUW3" s="389"/>
      <c r="RUX3" s="389"/>
      <c r="RUY3" s="389"/>
      <c r="RUZ3" s="389"/>
      <c r="RVA3" s="389"/>
      <c r="RVB3" s="389"/>
      <c r="RVC3" s="389"/>
      <c r="RVD3" s="389"/>
      <c r="RVE3" s="389"/>
      <c r="RVF3" s="389"/>
      <c r="RVG3" s="389"/>
      <c r="RVH3" s="389"/>
      <c r="RVI3" s="389"/>
      <c r="RVJ3" s="389"/>
      <c r="RVK3" s="389"/>
      <c r="RVL3" s="389"/>
      <c r="RVM3" s="389"/>
      <c r="RVN3" s="389"/>
      <c r="RVO3" s="389"/>
      <c r="RVP3" s="389"/>
      <c r="RVQ3" s="389"/>
      <c r="RVR3" s="389"/>
      <c r="RVS3" s="389"/>
      <c r="RVT3" s="389"/>
      <c r="RVU3" s="389"/>
      <c r="RVV3" s="389"/>
      <c r="RVW3" s="389"/>
      <c r="RVX3" s="389"/>
      <c r="RVY3" s="389"/>
      <c r="RVZ3" s="389"/>
      <c r="RWA3" s="389"/>
      <c r="RWB3" s="389"/>
      <c r="RWC3" s="389"/>
      <c r="RWD3" s="389"/>
      <c r="RWE3" s="389"/>
      <c r="RWF3" s="389"/>
      <c r="RWG3" s="389"/>
      <c r="RWH3" s="389"/>
      <c r="RWI3" s="389"/>
      <c r="RWJ3" s="389"/>
      <c r="RWK3" s="389"/>
      <c r="RWL3" s="389"/>
      <c r="RWM3" s="389"/>
      <c r="RWN3" s="389"/>
      <c r="RWO3" s="389"/>
      <c r="RWP3" s="389"/>
      <c r="RWQ3" s="389"/>
      <c r="RWR3" s="389"/>
      <c r="RWS3" s="389"/>
      <c r="RWT3" s="389"/>
      <c r="RWU3" s="389"/>
      <c r="RWV3" s="389"/>
      <c r="RWW3" s="389"/>
      <c r="RWX3" s="389"/>
      <c r="RWY3" s="389"/>
      <c r="RWZ3" s="389"/>
      <c r="RXA3" s="389"/>
      <c r="RXB3" s="389"/>
      <c r="RXC3" s="389"/>
      <c r="RXD3" s="389"/>
      <c r="RXE3" s="389"/>
      <c r="RXF3" s="389"/>
      <c r="RXG3" s="389"/>
      <c r="RXH3" s="389"/>
      <c r="RXI3" s="389"/>
      <c r="RXJ3" s="389"/>
      <c r="RXK3" s="389"/>
      <c r="RXL3" s="389"/>
      <c r="RXM3" s="389"/>
      <c r="RXN3" s="389"/>
      <c r="RXO3" s="389"/>
      <c r="RXP3" s="389"/>
      <c r="RXQ3" s="389"/>
      <c r="RXR3" s="389"/>
      <c r="RXS3" s="389"/>
      <c r="RXT3" s="389"/>
      <c r="RXU3" s="389"/>
      <c r="RXV3" s="389"/>
      <c r="RXW3" s="389"/>
      <c r="RXX3" s="389"/>
      <c r="RXY3" s="389"/>
      <c r="RXZ3" s="389"/>
      <c r="RYA3" s="389"/>
      <c r="RYB3" s="389"/>
      <c r="RYC3" s="389"/>
      <c r="RYD3" s="389"/>
      <c r="RYE3" s="389"/>
      <c r="RYF3" s="389"/>
      <c r="RYG3" s="389"/>
      <c r="RYH3" s="389"/>
      <c r="RYI3" s="389"/>
      <c r="RYJ3" s="389"/>
      <c r="RYK3" s="389"/>
      <c r="RYL3" s="389"/>
      <c r="RYM3" s="389"/>
      <c r="RYN3" s="389"/>
      <c r="RYO3" s="389"/>
      <c r="RYP3" s="389"/>
      <c r="RYQ3" s="389"/>
      <c r="RYR3" s="389"/>
      <c r="RYS3" s="389"/>
      <c r="RYT3" s="389"/>
      <c r="RYU3" s="389"/>
      <c r="RYV3" s="389"/>
      <c r="RYW3" s="389"/>
      <c r="RYX3" s="389"/>
      <c r="RYY3" s="389"/>
      <c r="RYZ3" s="389"/>
      <c r="RZA3" s="389"/>
      <c r="RZB3" s="389"/>
      <c r="RZC3" s="389"/>
      <c r="RZD3" s="389"/>
      <c r="RZE3" s="389"/>
      <c r="RZF3" s="389"/>
      <c r="RZG3" s="389"/>
      <c r="RZH3" s="389"/>
      <c r="RZI3" s="389"/>
      <c r="RZJ3" s="389"/>
      <c r="RZK3" s="389"/>
      <c r="RZL3" s="389"/>
      <c r="RZM3" s="389"/>
      <c r="RZN3" s="389"/>
      <c r="RZO3" s="389"/>
      <c r="RZP3" s="389"/>
      <c r="RZQ3" s="389"/>
      <c r="RZR3" s="389"/>
      <c r="RZS3" s="389"/>
      <c r="RZT3" s="389"/>
      <c r="RZU3" s="389"/>
      <c r="RZV3" s="389"/>
      <c r="RZW3" s="389"/>
      <c r="RZX3" s="389"/>
      <c r="RZY3" s="389"/>
      <c r="RZZ3" s="389"/>
      <c r="SAA3" s="389"/>
      <c r="SAB3" s="389"/>
      <c r="SAC3" s="389"/>
      <c r="SAD3" s="389"/>
      <c r="SAE3" s="389"/>
      <c r="SAF3" s="389"/>
      <c r="SAG3" s="389"/>
      <c r="SAH3" s="389"/>
      <c r="SAI3" s="389"/>
      <c r="SAJ3" s="389"/>
      <c r="SAK3" s="389"/>
      <c r="SAL3" s="389"/>
      <c r="SAM3" s="389"/>
      <c r="SAN3" s="389"/>
      <c r="SAO3" s="389"/>
      <c r="SAP3" s="389"/>
      <c r="SAQ3" s="389"/>
      <c r="SAR3" s="389"/>
      <c r="SAS3" s="389"/>
      <c r="SAT3" s="389"/>
      <c r="SAU3" s="389"/>
      <c r="SAV3" s="389"/>
      <c r="SAW3" s="389"/>
      <c r="SAX3" s="389"/>
      <c r="SAY3" s="389"/>
      <c r="SAZ3" s="389"/>
      <c r="SBA3" s="389"/>
      <c r="SBB3" s="389"/>
      <c r="SBC3" s="389"/>
      <c r="SBD3" s="389"/>
      <c r="SBE3" s="389"/>
      <c r="SBF3" s="389"/>
      <c r="SBG3" s="389"/>
      <c r="SBH3" s="389"/>
      <c r="SBI3" s="389"/>
      <c r="SBJ3" s="389"/>
      <c r="SBK3" s="389"/>
      <c r="SBL3" s="389"/>
      <c r="SBM3" s="389"/>
      <c r="SBN3" s="389"/>
      <c r="SBO3" s="389"/>
      <c r="SBP3" s="389"/>
      <c r="SBQ3" s="389"/>
      <c r="SBR3" s="389"/>
      <c r="SBS3" s="389"/>
      <c r="SBT3" s="389"/>
      <c r="SBU3" s="389"/>
      <c r="SBV3" s="389"/>
      <c r="SBW3" s="389"/>
      <c r="SBX3" s="389"/>
      <c r="SBY3" s="389"/>
      <c r="SBZ3" s="389"/>
      <c r="SCA3" s="389"/>
      <c r="SCB3" s="389"/>
      <c r="SCC3" s="389"/>
      <c r="SCD3" s="389"/>
      <c r="SCE3" s="389"/>
      <c r="SCF3" s="389"/>
      <c r="SCG3" s="389"/>
      <c r="SCH3" s="389"/>
      <c r="SCI3" s="389"/>
      <c r="SCJ3" s="389"/>
      <c r="SCK3" s="389"/>
      <c r="SCL3" s="389"/>
      <c r="SCM3" s="389"/>
      <c r="SCN3" s="389"/>
      <c r="SCO3" s="389"/>
      <c r="SCP3" s="389"/>
      <c r="SCQ3" s="389"/>
      <c r="SCR3" s="389"/>
      <c r="SCS3" s="389"/>
      <c r="SCT3" s="389"/>
      <c r="SCU3" s="389"/>
      <c r="SCV3" s="389"/>
      <c r="SCW3" s="389"/>
      <c r="SCX3" s="389"/>
      <c r="SCY3" s="389"/>
      <c r="SCZ3" s="389"/>
      <c r="SDA3" s="389"/>
      <c r="SDB3" s="389"/>
      <c r="SDC3" s="389"/>
      <c r="SDD3" s="389"/>
      <c r="SDE3" s="389"/>
      <c r="SDF3" s="389"/>
      <c r="SDG3" s="389"/>
      <c r="SDH3" s="389"/>
      <c r="SDI3" s="389"/>
      <c r="SDJ3" s="389"/>
      <c r="SDK3" s="389"/>
      <c r="SDL3" s="389"/>
      <c r="SDM3" s="389"/>
      <c r="SDN3" s="389"/>
      <c r="SDO3" s="389"/>
      <c r="SDP3" s="389"/>
      <c r="SDQ3" s="389"/>
      <c r="SDR3" s="389"/>
      <c r="SDS3" s="389"/>
      <c r="SDT3" s="389"/>
      <c r="SDU3" s="389"/>
      <c r="SDV3" s="389"/>
      <c r="SDW3" s="389"/>
      <c r="SDX3" s="389"/>
      <c r="SDY3" s="389"/>
      <c r="SDZ3" s="389"/>
      <c r="SEA3" s="389"/>
      <c r="SEB3" s="389"/>
      <c r="SEC3" s="389"/>
      <c r="SED3" s="389"/>
      <c r="SEE3" s="389"/>
      <c r="SEF3" s="389"/>
      <c r="SEG3" s="389"/>
      <c r="SEH3" s="389"/>
      <c r="SEI3" s="389"/>
      <c r="SEJ3" s="389"/>
      <c r="SEK3" s="389"/>
      <c r="SEL3" s="389"/>
      <c r="SEM3" s="389"/>
      <c r="SEN3" s="389"/>
      <c r="SEO3" s="389"/>
      <c r="SEP3" s="389"/>
      <c r="SEQ3" s="389"/>
      <c r="SER3" s="389"/>
      <c r="SES3" s="389"/>
      <c r="SET3" s="389"/>
      <c r="SEU3" s="389"/>
      <c r="SEV3" s="389"/>
      <c r="SEW3" s="389"/>
      <c r="SEX3" s="389"/>
      <c r="SEY3" s="389"/>
      <c r="SEZ3" s="389"/>
      <c r="SFA3" s="389"/>
      <c r="SFB3" s="389"/>
      <c r="SFC3" s="389"/>
      <c r="SFD3" s="389"/>
      <c r="SFE3" s="389"/>
      <c r="SFF3" s="389"/>
      <c r="SFG3" s="389"/>
      <c r="SFH3" s="389"/>
      <c r="SFI3" s="389"/>
      <c r="SFJ3" s="389"/>
      <c r="SFK3" s="389"/>
      <c r="SFL3" s="389"/>
      <c r="SFM3" s="389"/>
      <c r="SFN3" s="389"/>
      <c r="SFO3" s="389"/>
      <c r="SFP3" s="389"/>
      <c r="SFQ3" s="389"/>
      <c r="SFR3" s="389"/>
      <c r="SFS3" s="389"/>
      <c r="SFT3" s="389"/>
      <c r="SFU3" s="389"/>
      <c r="SFV3" s="389"/>
      <c r="SFW3" s="389"/>
      <c r="SFX3" s="389"/>
      <c r="SFY3" s="389"/>
      <c r="SFZ3" s="389"/>
      <c r="SGA3" s="389"/>
      <c r="SGB3" s="389"/>
      <c r="SGC3" s="389"/>
      <c r="SGD3" s="389"/>
      <c r="SGE3" s="389"/>
      <c r="SGF3" s="389"/>
      <c r="SGG3" s="389"/>
      <c r="SGH3" s="389"/>
      <c r="SGI3" s="389"/>
      <c r="SGJ3" s="389"/>
      <c r="SGK3" s="389"/>
      <c r="SGL3" s="389"/>
      <c r="SGM3" s="389"/>
      <c r="SGN3" s="389"/>
      <c r="SGO3" s="389"/>
      <c r="SGP3" s="389"/>
      <c r="SGQ3" s="389"/>
      <c r="SGR3" s="389"/>
      <c r="SGS3" s="389"/>
      <c r="SGT3" s="389"/>
      <c r="SGU3" s="389"/>
      <c r="SGV3" s="389"/>
      <c r="SGW3" s="389"/>
      <c r="SGX3" s="389"/>
      <c r="SGY3" s="389"/>
      <c r="SGZ3" s="389"/>
      <c r="SHA3" s="389"/>
      <c r="SHB3" s="389"/>
      <c r="SHC3" s="389"/>
      <c r="SHD3" s="389"/>
      <c r="SHE3" s="389"/>
      <c r="SHF3" s="389"/>
      <c r="SHG3" s="389"/>
      <c r="SHH3" s="389"/>
      <c r="SHI3" s="389"/>
      <c r="SHJ3" s="389"/>
      <c r="SHK3" s="389"/>
      <c r="SHL3" s="389"/>
      <c r="SHM3" s="389"/>
      <c r="SHN3" s="389"/>
      <c r="SHO3" s="389"/>
      <c r="SHP3" s="389"/>
      <c r="SHQ3" s="389"/>
      <c r="SHR3" s="389"/>
      <c r="SHS3" s="389"/>
      <c r="SHT3" s="389"/>
      <c r="SHU3" s="389"/>
      <c r="SHV3" s="389"/>
      <c r="SHW3" s="389"/>
      <c r="SHX3" s="389"/>
      <c r="SHY3" s="389"/>
      <c r="SHZ3" s="389"/>
      <c r="SIA3" s="389"/>
      <c r="SIB3" s="389"/>
      <c r="SIC3" s="389"/>
      <c r="SID3" s="389"/>
      <c r="SIE3" s="389"/>
      <c r="SIF3" s="389"/>
      <c r="SIG3" s="389"/>
      <c r="SIH3" s="389"/>
      <c r="SII3" s="389"/>
      <c r="SIJ3" s="389"/>
      <c r="SIK3" s="389"/>
      <c r="SIL3" s="389"/>
      <c r="SIM3" s="389"/>
      <c r="SIN3" s="389"/>
      <c r="SIO3" s="389"/>
      <c r="SIP3" s="389"/>
      <c r="SIQ3" s="389"/>
      <c r="SIR3" s="389"/>
      <c r="SIS3" s="389"/>
      <c r="SIT3" s="389"/>
      <c r="SIU3" s="389"/>
      <c r="SIV3" s="389"/>
      <c r="SIW3" s="389"/>
      <c r="SIX3" s="389"/>
      <c r="SIY3" s="389"/>
      <c r="SIZ3" s="389"/>
      <c r="SJA3" s="389"/>
      <c r="SJB3" s="389"/>
      <c r="SJC3" s="389"/>
      <c r="SJD3" s="389"/>
      <c r="SJE3" s="389"/>
      <c r="SJF3" s="389"/>
      <c r="SJG3" s="389"/>
      <c r="SJH3" s="389"/>
      <c r="SJI3" s="389"/>
      <c r="SJJ3" s="389"/>
      <c r="SJK3" s="389"/>
      <c r="SJL3" s="389"/>
      <c r="SJM3" s="389"/>
      <c r="SJN3" s="389"/>
      <c r="SJO3" s="389"/>
      <c r="SJP3" s="389"/>
      <c r="SJQ3" s="389"/>
      <c r="SJR3" s="389"/>
      <c r="SJS3" s="389"/>
      <c r="SJT3" s="389"/>
      <c r="SJU3" s="389"/>
      <c r="SJV3" s="389"/>
      <c r="SJW3" s="389"/>
      <c r="SJX3" s="389"/>
      <c r="SJY3" s="389"/>
      <c r="SJZ3" s="389"/>
      <c r="SKA3" s="389"/>
      <c r="SKB3" s="389"/>
      <c r="SKC3" s="389"/>
      <c r="SKD3" s="389"/>
      <c r="SKE3" s="389"/>
      <c r="SKF3" s="389"/>
      <c r="SKG3" s="389"/>
      <c r="SKH3" s="389"/>
      <c r="SKI3" s="389"/>
      <c r="SKJ3" s="389"/>
      <c r="SKK3" s="389"/>
      <c r="SKL3" s="389"/>
      <c r="SKM3" s="389"/>
      <c r="SKN3" s="389"/>
      <c r="SKO3" s="389"/>
      <c r="SKP3" s="389"/>
      <c r="SKQ3" s="389"/>
      <c r="SKR3" s="389"/>
      <c r="SKS3" s="389"/>
      <c r="SKT3" s="389"/>
      <c r="SKU3" s="389"/>
      <c r="SKV3" s="389"/>
      <c r="SKW3" s="389"/>
      <c r="SKX3" s="389"/>
      <c r="SKY3" s="389"/>
      <c r="SKZ3" s="389"/>
      <c r="SLA3" s="389"/>
      <c r="SLB3" s="389"/>
      <c r="SLC3" s="389"/>
      <c r="SLD3" s="389"/>
      <c r="SLE3" s="389"/>
      <c r="SLF3" s="389"/>
      <c r="SLG3" s="389"/>
      <c r="SLH3" s="389"/>
      <c r="SLI3" s="389"/>
      <c r="SLJ3" s="389"/>
      <c r="SLK3" s="389"/>
      <c r="SLL3" s="389"/>
      <c r="SLM3" s="389"/>
      <c r="SLN3" s="389"/>
      <c r="SLO3" s="389"/>
      <c r="SLP3" s="389"/>
      <c r="SLQ3" s="389"/>
      <c r="SLR3" s="389"/>
      <c r="SLS3" s="389"/>
      <c r="SLT3" s="389"/>
      <c r="SLU3" s="389"/>
      <c r="SLV3" s="389"/>
      <c r="SLW3" s="389"/>
      <c r="SLX3" s="389"/>
      <c r="SLY3" s="389"/>
      <c r="SLZ3" s="389"/>
      <c r="SMA3" s="389"/>
      <c r="SMB3" s="389"/>
      <c r="SMC3" s="389"/>
      <c r="SMD3" s="389"/>
      <c r="SME3" s="389"/>
      <c r="SMF3" s="389"/>
      <c r="SMG3" s="389"/>
      <c r="SMH3" s="389"/>
      <c r="SMI3" s="389"/>
      <c r="SMJ3" s="389"/>
      <c r="SMK3" s="389"/>
      <c r="SML3" s="389"/>
      <c r="SMM3" s="389"/>
      <c r="SMN3" s="389"/>
      <c r="SMO3" s="389"/>
      <c r="SMP3" s="389"/>
      <c r="SMQ3" s="389"/>
      <c r="SMR3" s="389"/>
      <c r="SMS3" s="389"/>
      <c r="SMT3" s="389"/>
      <c r="SMU3" s="389"/>
      <c r="SMV3" s="389"/>
      <c r="SMW3" s="389"/>
      <c r="SMX3" s="389"/>
      <c r="SMY3" s="389"/>
      <c r="SMZ3" s="389"/>
      <c r="SNA3" s="389"/>
      <c r="SNB3" s="389"/>
      <c r="SNC3" s="389"/>
      <c r="SND3" s="389"/>
      <c r="SNE3" s="389"/>
      <c r="SNF3" s="389"/>
      <c r="SNG3" s="389"/>
      <c r="SNH3" s="389"/>
      <c r="SNI3" s="389"/>
      <c r="SNJ3" s="389"/>
      <c r="SNK3" s="389"/>
      <c r="SNL3" s="389"/>
      <c r="SNM3" s="389"/>
      <c r="SNN3" s="389"/>
      <c r="SNO3" s="389"/>
      <c r="SNP3" s="389"/>
      <c r="SNQ3" s="389"/>
      <c r="SNR3" s="389"/>
      <c r="SNS3" s="389"/>
      <c r="SNT3" s="389"/>
      <c r="SNU3" s="389"/>
      <c r="SNV3" s="389"/>
      <c r="SNW3" s="389"/>
      <c r="SNX3" s="389"/>
      <c r="SNY3" s="389"/>
      <c r="SNZ3" s="389"/>
      <c r="SOA3" s="389"/>
      <c r="SOB3" s="389"/>
      <c r="SOC3" s="389"/>
      <c r="SOD3" s="389"/>
      <c r="SOE3" s="389"/>
      <c r="SOF3" s="389"/>
      <c r="SOG3" s="389"/>
      <c r="SOH3" s="389"/>
      <c r="SOI3" s="389"/>
      <c r="SOJ3" s="389"/>
      <c r="SOK3" s="389"/>
      <c r="SOL3" s="389"/>
      <c r="SOM3" s="389"/>
      <c r="SON3" s="389"/>
      <c r="SOO3" s="389"/>
      <c r="SOP3" s="389"/>
      <c r="SOQ3" s="389"/>
      <c r="SOR3" s="389"/>
      <c r="SOS3" s="389"/>
      <c r="SOT3" s="389"/>
      <c r="SOU3" s="389"/>
      <c r="SOV3" s="389"/>
      <c r="SOW3" s="389"/>
      <c r="SOX3" s="389"/>
      <c r="SOY3" s="389"/>
      <c r="SOZ3" s="389"/>
      <c r="SPA3" s="389"/>
      <c r="SPB3" s="389"/>
      <c r="SPC3" s="389"/>
      <c r="SPD3" s="389"/>
      <c r="SPE3" s="389"/>
      <c r="SPF3" s="389"/>
      <c r="SPG3" s="389"/>
      <c r="SPH3" s="389"/>
      <c r="SPI3" s="389"/>
      <c r="SPJ3" s="389"/>
      <c r="SPK3" s="389"/>
      <c r="SPL3" s="389"/>
      <c r="SPM3" s="389"/>
      <c r="SPN3" s="389"/>
      <c r="SPO3" s="389"/>
      <c r="SPP3" s="389"/>
      <c r="SPQ3" s="389"/>
      <c r="SPR3" s="389"/>
      <c r="SPS3" s="389"/>
      <c r="SPT3" s="389"/>
      <c r="SPU3" s="389"/>
      <c r="SPV3" s="389"/>
      <c r="SPW3" s="389"/>
      <c r="SPX3" s="389"/>
      <c r="SPY3" s="389"/>
      <c r="SPZ3" s="389"/>
      <c r="SQA3" s="389"/>
      <c r="SQB3" s="389"/>
      <c r="SQC3" s="389"/>
      <c r="SQD3" s="389"/>
      <c r="SQE3" s="389"/>
      <c r="SQF3" s="389"/>
      <c r="SQG3" s="389"/>
      <c r="SQH3" s="389"/>
      <c r="SQI3" s="389"/>
      <c r="SQJ3" s="389"/>
      <c r="SQK3" s="389"/>
      <c r="SQL3" s="389"/>
      <c r="SQM3" s="389"/>
      <c r="SQN3" s="389"/>
      <c r="SQO3" s="389"/>
      <c r="SQP3" s="389"/>
      <c r="SQQ3" s="389"/>
      <c r="SQR3" s="389"/>
      <c r="SQS3" s="389"/>
      <c r="SQT3" s="389"/>
      <c r="SQU3" s="389"/>
      <c r="SQV3" s="389"/>
      <c r="SQW3" s="389"/>
      <c r="SQX3" s="389"/>
      <c r="SQY3" s="389"/>
      <c r="SQZ3" s="389"/>
      <c r="SRA3" s="389"/>
      <c r="SRB3" s="389"/>
      <c r="SRC3" s="389"/>
      <c r="SRD3" s="389"/>
      <c r="SRE3" s="389"/>
      <c r="SRF3" s="389"/>
      <c r="SRG3" s="389"/>
      <c r="SRH3" s="389"/>
      <c r="SRI3" s="389"/>
      <c r="SRJ3" s="389"/>
      <c r="SRK3" s="389"/>
      <c r="SRL3" s="389"/>
      <c r="SRM3" s="389"/>
      <c r="SRN3" s="389"/>
      <c r="SRO3" s="389"/>
      <c r="SRP3" s="389"/>
      <c r="SRQ3" s="389"/>
      <c r="SRR3" s="389"/>
      <c r="SRS3" s="389"/>
      <c r="SRT3" s="389"/>
      <c r="SRU3" s="389"/>
      <c r="SRV3" s="389"/>
      <c r="SRW3" s="389"/>
      <c r="SRX3" s="389"/>
      <c r="SRY3" s="389"/>
      <c r="SRZ3" s="389"/>
      <c r="SSA3" s="389"/>
      <c r="SSB3" s="389"/>
      <c r="SSC3" s="389"/>
      <c r="SSD3" s="389"/>
      <c r="SSE3" s="389"/>
      <c r="SSF3" s="389"/>
      <c r="SSG3" s="389"/>
      <c r="SSH3" s="389"/>
      <c r="SSI3" s="389"/>
      <c r="SSJ3" s="389"/>
      <c r="SSK3" s="389"/>
      <c r="SSL3" s="389"/>
      <c r="SSM3" s="389"/>
      <c r="SSN3" s="389"/>
      <c r="SSO3" s="389"/>
      <c r="SSP3" s="389"/>
      <c r="SSQ3" s="389"/>
      <c r="SSR3" s="389"/>
      <c r="SSS3" s="389"/>
      <c r="SST3" s="389"/>
      <c r="SSU3" s="389"/>
      <c r="SSV3" s="389"/>
      <c r="SSW3" s="389"/>
      <c r="SSX3" s="389"/>
      <c r="SSY3" s="389"/>
      <c r="SSZ3" s="389"/>
      <c r="STA3" s="389"/>
      <c r="STB3" s="389"/>
      <c r="STC3" s="389"/>
      <c r="STD3" s="389"/>
      <c r="STE3" s="389"/>
      <c r="STF3" s="389"/>
      <c r="STG3" s="389"/>
      <c r="STH3" s="389"/>
      <c r="STI3" s="389"/>
      <c r="STJ3" s="389"/>
      <c r="STK3" s="389"/>
      <c r="STL3" s="389"/>
      <c r="STM3" s="389"/>
      <c r="STN3" s="389"/>
      <c r="STO3" s="389"/>
      <c r="STP3" s="389"/>
      <c r="STQ3" s="389"/>
      <c r="STR3" s="389"/>
      <c r="STS3" s="389"/>
      <c r="STT3" s="389"/>
      <c r="STU3" s="389"/>
      <c r="STV3" s="389"/>
      <c r="STW3" s="389"/>
      <c r="STX3" s="389"/>
      <c r="STY3" s="389"/>
      <c r="STZ3" s="389"/>
      <c r="SUA3" s="389"/>
      <c r="SUB3" s="389"/>
      <c r="SUC3" s="389"/>
      <c r="SUD3" s="389"/>
      <c r="SUE3" s="389"/>
      <c r="SUF3" s="389"/>
      <c r="SUG3" s="389"/>
      <c r="SUH3" s="389"/>
      <c r="SUI3" s="389"/>
      <c r="SUJ3" s="389"/>
      <c r="SUK3" s="389"/>
      <c r="SUL3" s="389"/>
      <c r="SUM3" s="389"/>
      <c r="SUN3" s="389"/>
      <c r="SUO3" s="389"/>
      <c r="SUP3" s="389"/>
      <c r="SUQ3" s="389"/>
      <c r="SUR3" s="389"/>
      <c r="SUS3" s="389"/>
      <c r="SUT3" s="389"/>
      <c r="SUU3" s="389"/>
      <c r="SUV3" s="389"/>
      <c r="SUW3" s="389"/>
      <c r="SUX3" s="389"/>
      <c r="SUY3" s="389"/>
      <c r="SUZ3" s="389"/>
      <c r="SVA3" s="389"/>
      <c r="SVB3" s="389"/>
      <c r="SVC3" s="389"/>
      <c r="SVD3" s="389"/>
      <c r="SVE3" s="389"/>
      <c r="SVF3" s="389"/>
      <c r="SVG3" s="389"/>
      <c r="SVH3" s="389"/>
      <c r="SVI3" s="389"/>
      <c r="SVJ3" s="389"/>
      <c r="SVK3" s="389"/>
      <c r="SVL3" s="389"/>
      <c r="SVM3" s="389"/>
      <c r="SVN3" s="389"/>
      <c r="SVO3" s="389"/>
      <c r="SVP3" s="389"/>
      <c r="SVQ3" s="389"/>
      <c r="SVR3" s="389"/>
      <c r="SVS3" s="389"/>
      <c r="SVT3" s="389"/>
      <c r="SVU3" s="389"/>
      <c r="SVV3" s="389"/>
      <c r="SVW3" s="389"/>
      <c r="SVX3" s="389"/>
      <c r="SVY3" s="389"/>
      <c r="SVZ3" s="389"/>
      <c r="SWA3" s="389"/>
      <c r="SWB3" s="389"/>
      <c r="SWC3" s="389"/>
      <c r="SWD3" s="389"/>
      <c r="SWE3" s="389"/>
      <c r="SWF3" s="389"/>
      <c r="SWG3" s="389"/>
      <c r="SWH3" s="389"/>
      <c r="SWI3" s="389"/>
      <c r="SWJ3" s="389"/>
      <c r="SWK3" s="389"/>
      <c r="SWL3" s="389"/>
      <c r="SWM3" s="389"/>
      <c r="SWN3" s="389"/>
      <c r="SWO3" s="389"/>
      <c r="SWP3" s="389"/>
      <c r="SWQ3" s="389"/>
      <c r="SWR3" s="389"/>
      <c r="SWS3" s="389"/>
      <c r="SWT3" s="389"/>
      <c r="SWU3" s="389"/>
      <c r="SWV3" s="389"/>
      <c r="SWW3" s="389"/>
      <c r="SWX3" s="389"/>
      <c r="SWY3" s="389"/>
      <c r="SWZ3" s="389"/>
      <c r="SXA3" s="389"/>
      <c r="SXB3" s="389"/>
      <c r="SXC3" s="389"/>
      <c r="SXD3" s="389"/>
      <c r="SXE3" s="389"/>
      <c r="SXF3" s="389"/>
      <c r="SXG3" s="389"/>
      <c r="SXH3" s="389"/>
      <c r="SXI3" s="389"/>
      <c r="SXJ3" s="389"/>
      <c r="SXK3" s="389"/>
      <c r="SXL3" s="389"/>
      <c r="SXM3" s="389"/>
      <c r="SXN3" s="389"/>
      <c r="SXO3" s="389"/>
      <c r="SXP3" s="389"/>
      <c r="SXQ3" s="389"/>
      <c r="SXR3" s="389"/>
      <c r="SXS3" s="389"/>
      <c r="SXT3" s="389"/>
      <c r="SXU3" s="389"/>
      <c r="SXV3" s="389"/>
      <c r="SXW3" s="389"/>
      <c r="SXX3" s="389"/>
      <c r="SXY3" s="389"/>
      <c r="SXZ3" s="389"/>
      <c r="SYA3" s="389"/>
      <c r="SYB3" s="389"/>
      <c r="SYC3" s="389"/>
      <c r="SYD3" s="389"/>
      <c r="SYE3" s="389"/>
      <c r="SYF3" s="389"/>
      <c r="SYG3" s="389"/>
      <c r="SYH3" s="389"/>
      <c r="SYI3" s="389"/>
      <c r="SYJ3" s="389"/>
      <c r="SYK3" s="389"/>
      <c r="SYL3" s="389"/>
      <c r="SYM3" s="389"/>
      <c r="SYN3" s="389"/>
      <c r="SYO3" s="389"/>
      <c r="SYP3" s="389"/>
      <c r="SYQ3" s="389"/>
      <c r="SYR3" s="389"/>
      <c r="SYS3" s="389"/>
      <c r="SYT3" s="389"/>
      <c r="SYU3" s="389"/>
      <c r="SYV3" s="389"/>
      <c r="SYW3" s="389"/>
      <c r="SYX3" s="389"/>
      <c r="SYY3" s="389"/>
      <c r="SYZ3" s="389"/>
      <c r="SZA3" s="389"/>
      <c r="SZB3" s="389"/>
      <c r="SZC3" s="389"/>
      <c r="SZD3" s="389"/>
      <c r="SZE3" s="389"/>
      <c r="SZF3" s="389"/>
      <c r="SZG3" s="389"/>
      <c r="SZH3" s="389"/>
      <c r="SZI3" s="389"/>
      <c r="SZJ3" s="389"/>
      <c r="SZK3" s="389"/>
      <c r="SZL3" s="389"/>
      <c r="SZM3" s="389"/>
      <c r="SZN3" s="389"/>
      <c r="SZO3" s="389"/>
      <c r="SZP3" s="389"/>
      <c r="SZQ3" s="389"/>
      <c r="SZR3" s="389"/>
      <c r="SZS3" s="389"/>
      <c r="SZT3" s="389"/>
      <c r="SZU3" s="389"/>
      <c r="SZV3" s="389"/>
      <c r="SZW3" s="389"/>
      <c r="SZX3" s="389"/>
      <c r="SZY3" s="389"/>
      <c r="SZZ3" s="389"/>
      <c r="TAA3" s="389"/>
      <c r="TAB3" s="389"/>
      <c r="TAC3" s="389"/>
      <c r="TAD3" s="389"/>
      <c r="TAE3" s="389"/>
      <c r="TAF3" s="389"/>
      <c r="TAG3" s="389"/>
      <c r="TAH3" s="389"/>
      <c r="TAI3" s="389"/>
      <c r="TAJ3" s="389"/>
      <c r="TAK3" s="389"/>
      <c r="TAL3" s="389"/>
      <c r="TAM3" s="389"/>
      <c r="TAN3" s="389"/>
      <c r="TAO3" s="389"/>
      <c r="TAP3" s="389"/>
      <c r="TAQ3" s="389"/>
      <c r="TAR3" s="389"/>
      <c r="TAS3" s="389"/>
      <c r="TAT3" s="389"/>
      <c r="TAU3" s="389"/>
      <c r="TAV3" s="389"/>
      <c r="TAW3" s="389"/>
      <c r="TAX3" s="389"/>
      <c r="TAY3" s="389"/>
      <c r="TAZ3" s="389"/>
      <c r="TBA3" s="389"/>
      <c r="TBB3" s="389"/>
      <c r="TBC3" s="389"/>
      <c r="TBD3" s="389"/>
      <c r="TBE3" s="389"/>
      <c r="TBF3" s="389"/>
      <c r="TBG3" s="389"/>
      <c r="TBH3" s="389"/>
      <c r="TBI3" s="389"/>
      <c r="TBJ3" s="389"/>
      <c r="TBK3" s="389"/>
      <c r="TBL3" s="389"/>
      <c r="TBM3" s="389"/>
      <c r="TBN3" s="389"/>
      <c r="TBO3" s="389"/>
      <c r="TBP3" s="389"/>
      <c r="TBQ3" s="389"/>
      <c r="TBR3" s="389"/>
      <c r="TBS3" s="389"/>
      <c r="TBT3" s="389"/>
      <c r="TBU3" s="389"/>
      <c r="TBV3" s="389"/>
      <c r="TBW3" s="389"/>
      <c r="TBX3" s="389"/>
      <c r="TBY3" s="389"/>
      <c r="TBZ3" s="389"/>
      <c r="TCA3" s="389"/>
      <c r="TCB3" s="389"/>
      <c r="TCC3" s="389"/>
      <c r="TCD3" s="389"/>
      <c r="TCE3" s="389"/>
      <c r="TCF3" s="389"/>
      <c r="TCG3" s="389"/>
      <c r="TCH3" s="389"/>
      <c r="TCI3" s="389"/>
      <c r="TCJ3" s="389"/>
      <c r="TCK3" s="389"/>
      <c r="TCL3" s="389"/>
      <c r="TCM3" s="389"/>
      <c r="TCN3" s="389"/>
      <c r="TCO3" s="389"/>
      <c r="TCP3" s="389"/>
      <c r="TCQ3" s="389"/>
      <c r="TCR3" s="389"/>
      <c r="TCS3" s="389"/>
      <c r="TCT3" s="389"/>
      <c r="TCU3" s="389"/>
      <c r="TCV3" s="389"/>
      <c r="TCW3" s="389"/>
      <c r="TCX3" s="389"/>
      <c r="TCY3" s="389"/>
      <c r="TCZ3" s="389"/>
      <c r="TDA3" s="389"/>
      <c r="TDB3" s="389"/>
      <c r="TDC3" s="389"/>
      <c r="TDD3" s="389"/>
      <c r="TDE3" s="389"/>
      <c r="TDF3" s="389"/>
      <c r="TDG3" s="389"/>
      <c r="TDH3" s="389"/>
      <c r="TDI3" s="389"/>
      <c r="TDJ3" s="389"/>
      <c r="TDK3" s="389"/>
      <c r="TDL3" s="389"/>
      <c r="TDM3" s="389"/>
      <c r="TDN3" s="389"/>
      <c r="TDO3" s="389"/>
      <c r="TDP3" s="389"/>
      <c r="TDQ3" s="389"/>
      <c r="TDR3" s="389"/>
      <c r="TDS3" s="389"/>
      <c r="TDT3" s="389"/>
      <c r="TDU3" s="389"/>
      <c r="TDV3" s="389"/>
      <c r="TDW3" s="389"/>
      <c r="TDX3" s="389"/>
      <c r="TDY3" s="389"/>
      <c r="TDZ3" s="389"/>
      <c r="TEA3" s="389"/>
      <c r="TEB3" s="389"/>
      <c r="TEC3" s="389"/>
      <c r="TED3" s="389"/>
      <c r="TEE3" s="389"/>
      <c r="TEF3" s="389"/>
      <c r="TEG3" s="389"/>
      <c r="TEH3" s="389"/>
      <c r="TEI3" s="389"/>
      <c r="TEJ3" s="389"/>
      <c r="TEK3" s="389"/>
      <c r="TEL3" s="389"/>
      <c r="TEM3" s="389"/>
      <c r="TEN3" s="389"/>
      <c r="TEO3" s="389"/>
      <c r="TEP3" s="389"/>
      <c r="TEQ3" s="389"/>
      <c r="TER3" s="389"/>
      <c r="TES3" s="389"/>
      <c r="TET3" s="389"/>
      <c r="TEU3" s="389"/>
      <c r="TEV3" s="389"/>
      <c r="TEW3" s="389"/>
      <c r="TEX3" s="389"/>
      <c r="TEY3" s="389"/>
      <c r="TEZ3" s="389"/>
      <c r="TFA3" s="389"/>
      <c r="TFB3" s="389"/>
      <c r="TFC3" s="389"/>
      <c r="TFD3" s="389"/>
      <c r="TFE3" s="389"/>
      <c r="TFF3" s="389"/>
      <c r="TFG3" s="389"/>
      <c r="TFH3" s="389"/>
      <c r="TFI3" s="389"/>
      <c r="TFJ3" s="389"/>
      <c r="TFK3" s="389"/>
      <c r="TFL3" s="389"/>
      <c r="TFM3" s="389"/>
      <c r="TFN3" s="389"/>
      <c r="TFO3" s="389"/>
      <c r="TFP3" s="389"/>
      <c r="TFQ3" s="389"/>
      <c r="TFR3" s="389"/>
      <c r="TFS3" s="389"/>
      <c r="TFT3" s="389"/>
      <c r="TFU3" s="389"/>
      <c r="TFV3" s="389"/>
      <c r="TFW3" s="389"/>
      <c r="TFX3" s="389"/>
      <c r="TFY3" s="389"/>
      <c r="TFZ3" s="389"/>
      <c r="TGA3" s="389"/>
      <c r="TGB3" s="389"/>
      <c r="TGC3" s="389"/>
      <c r="TGD3" s="389"/>
      <c r="TGE3" s="389"/>
      <c r="TGF3" s="389"/>
      <c r="TGG3" s="389"/>
      <c r="TGH3" s="389"/>
      <c r="TGI3" s="389"/>
      <c r="TGJ3" s="389"/>
      <c r="TGK3" s="389"/>
      <c r="TGL3" s="389"/>
      <c r="TGM3" s="389"/>
      <c r="TGN3" s="389"/>
      <c r="TGO3" s="389"/>
      <c r="TGP3" s="389"/>
      <c r="TGQ3" s="389"/>
      <c r="TGR3" s="389"/>
      <c r="TGS3" s="389"/>
      <c r="TGT3" s="389"/>
      <c r="TGU3" s="389"/>
      <c r="TGV3" s="389"/>
      <c r="TGW3" s="389"/>
      <c r="TGX3" s="389"/>
      <c r="TGY3" s="389"/>
      <c r="TGZ3" s="389"/>
      <c r="THA3" s="389"/>
      <c r="THB3" s="389"/>
      <c r="THC3" s="389"/>
      <c r="THD3" s="389"/>
      <c r="THE3" s="389"/>
      <c r="THF3" s="389"/>
      <c r="THG3" s="389"/>
      <c r="THH3" s="389"/>
      <c r="THI3" s="389"/>
      <c r="THJ3" s="389"/>
      <c r="THK3" s="389"/>
      <c r="THL3" s="389"/>
      <c r="THM3" s="389"/>
      <c r="THN3" s="389"/>
      <c r="THO3" s="389"/>
      <c r="THP3" s="389"/>
      <c r="THQ3" s="389"/>
      <c r="THR3" s="389"/>
      <c r="THS3" s="389"/>
      <c r="THT3" s="389"/>
      <c r="THU3" s="389"/>
      <c r="THV3" s="389"/>
      <c r="THW3" s="389"/>
      <c r="THX3" s="389"/>
      <c r="THY3" s="389"/>
      <c r="THZ3" s="389"/>
      <c r="TIA3" s="389"/>
      <c r="TIB3" s="389"/>
      <c r="TIC3" s="389"/>
      <c r="TID3" s="389"/>
      <c r="TIE3" s="389"/>
      <c r="TIF3" s="389"/>
      <c r="TIG3" s="389"/>
      <c r="TIH3" s="389"/>
      <c r="TII3" s="389"/>
      <c r="TIJ3" s="389"/>
      <c r="TIK3" s="389"/>
      <c r="TIL3" s="389"/>
      <c r="TIM3" s="389"/>
      <c r="TIN3" s="389"/>
      <c r="TIO3" s="389"/>
      <c r="TIP3" s="389"/>
      <c r="TIQ3" s="389"/>
      <c r="TIR3" s="389"/>
      <c r="TIS3" s="389"/>
      <c r="TIT3" s="389"/>
      <c r="TIU3" s="389"/>
      <c r="TIV3" s="389"/>
      <c r="TIW3" s="389"/>
      <c r="TIX3" s="389"/>
      <c r="TIY3" s="389"/>
      <c r="TIZ3" s="389"/>
      <c r="TJA3" s="389"/>
      <c r="TJB3" s="389"/>
      <c r="TJC3" s="389"/>
      <c r="TJD3" s="389"/>
      <c r="TJE3" s="389"/>
      <c r="TJF3" s="389"/>
      <c r="TJG3" s="389"/>
      <c r="TJH3" s="389"/>
      <c r="TJI3" s="389"/>
      <c r="TJJ3" s="389"/>
      <c r="TJK3" s="389"/>
      <c r="TJL3" s="389"/>
      <c r="TJM3" s="389"/>
      <c r="TJN3" s="389"/>
      <c r="TJO3" s="389"/>
      <c r="TJP3" s="389"/>
      <c r="TJQ3" s="389"/>
      <c r="TJR3" s="389"/>
      <c r="TJS3" s="389"/>
      <c r="TJT3" s="389"/>
      <c r="TJU3" s="389"/>
      <c r="TJV3" s="389"/>
      <c r="TJW3" s="389"/>
      <c r="TJX3" s="389"/>
      <c r="TJY3" s="389"/>
      <c r="TJZ3" s="389"/>
      <c r="TKA3" s="389"/>
      <c r="TKB3" s="389"/>
      <c r="TKC3" s="389"/>
      <c r="TKD3" s="389"/>
      <c r="TKE3" s="389"/>
      <c r="TKF3" s="389"/>
      <c r="TKG3" s="389"/>
      <c r="TKH3" s="389"/>
      <c r="TKI3" s="389"/>
      <c r="TKJ3" s="389"/>
      <c r="TKK3" s="389"/>
      <c r="TKL3" s="389"/>
      <c r="TKM3" s="389"/>
      <c r="TKN3" s="389"/>
      <c r="TKO3" s="389"/>
      <c r="TKP3" s="389"/>
      <c r="TKQ3" s="389"/>
      <c r="TKR3" s="389"/>
      <c r="TKS3" s="389"/>
      <c r="TKT3" s="389"/>
      <c r="TKU3" s="389"/>
      <c r="TKV3" s="389"/>
      <c r="TKW3" s="389"/>
      <c r="TKX3" s="389"/>
      <c r="TKY3" s="389"/>
      <c r="TKZ3" s="389"/>
      <c r="TLA3" s="389"/>
      <c r="TLB3" s="389"/>
      <c r="TLC3" s="389"/>
      <c r="TLD3" s="389"/>
      <c r="TLE3" s="389"/>
      <c r="TLF3" s="389"/>
      <c r="TLG3" s="389"/>
      <c r="TLH3" s="389"/>
      <c r="TLI3" s="389"/>
      <c r="TLJ3" s="389"/>
      <c r="TLK3" s="389"/>
      <c r="TLL3" s="389"/>
      <c r="TLM3" s="389"/>
      <c r="TLN3" s="389"/>
      <c r="TLO3" s="389"/>
      <c r="TLP3" s="389"/>
      <c r="TLQ3" s="389"/>
      <c r="TLR3" s="389"/>
      <c r="TLS3" s="389"/>
      <c r="TLT3" s="389"/>
      <c r="TLU3" s="389"/>
      <c r="TLV3" s="389"/>
      <c r="TLW3" s="389"/>
      <c r="TLX3" s="389"/>
      <c r="TLY3" s="389"/>
      <c r="TLZ3" s="389"/>
      <c r="TMA3" s="389"/>
      <c r="TMB3" s="389"/>
      <c r="TMC3" s="389"/>
      <c r="TMD3" s="389"/>
      <c r="TME3" s="389"/>
      <c r="TMF3" s="389"/>
      <c r="TMG3" s="389"/>
      <c r="TMH3" s="389"/>
      <c r="TMI3" s="389"/>
      <c r="TMJ3" s="389"/>
      <c r="TMK3" s="389"/>
      <c r="TML3" s="389"/>
      <c r="TMM3" s="389"/>
      <c r="TMN3" s="389"/>
      <c r="TMO3" s="389"/>
      <c r="TMP3" s="389"/>
      <c r="TMQ3" s="389"/>
      <c r="TMR3" s="389"/>
      <c r="TMS3" s="389"/>
      <c r="TMT3" s="389"/>
      <c r="TMU3" s="389"/>
      <c r="TMV3" s="389"/>
      <c r="TMW3" s="389"/>
      <c r="TMX3" s="389"/>
      <c r="TMY3" s="389"/>
      <c r="TMZ3" s="389"/>
      <c r="TNA3" s="389"/>
      <c r="TNB3" s="389"/>
      <c r="TNC3" s="389"/>
      <c r="TND3" s="389"/>
      <c r="TNE3" s="389"/>
      <c r="TNF3" s="389"/>
      <c r="TNG3" s="389"/>
      <c r="TNH3" s="389"/>
      <c r="TNI3" s="389"/>
      <c r="TNJ3" s="389"/>
      <c r="TNK3" s="389"/>
      <c r="TNL3" s="389"/>
      <c r="TNM3" s="389"/>
      <c r="TNN3" s="389"/>
      <c r="TNO3" s="389"/>
      <c r="TNP3" s="389"/>
      <c r="TNQ3" s="389"/>
      <c r="TNR3" s="389"/>
      <c r="TNS3" s="389"/>
      <c r="TNT3" s="389"/>
      <c r="TNU3" s="389"/>
      <c r="TNV3" s="389"/>
      <c r="TNW3" s="389"/>
      <c r="TNX3" s="389"/>
      <c r="TNY3" s="389"/>
      <c r="TNZ3" s="389"/>
      <c r="TOA3" s="389"/>
      <c r="TOB3" s="389"/>
      <c r="TOC3" s="389"/>
      <c r="TOD3" s="389"/>
      <c r="TOE3" s="389"/>
      <c r="TOF3" s="389"/>
      <c r="TOG3" s="389"/>
      <c r="TOH3" s="389"/>
      <c r="TOI3" s="389"/>
      <c r="TOJ3" s="389"/>
      <c r="TOK3" s="389"/>
      <c r="TOL3" s="389"/>
      <c r="TOM3" s="389"/>
      <c r="TON3" s="389"/>
      <c r="TOO3" s="389"/>
      <c r="TOP3" s="389"/>
      <c r="TOQ3" s="389"/>
      <c r="TOR3" s="389"/>
      <c r="TOS3" s="389"/>
      <c r="TOT3" s="389"/>
      <c r="TOU3" s="389"/>
      <c r="TOV3" s="389"/>
      <c r="TOW3" s="389"/>
      <c r="TOX3" s="389"/>
      <c r="TOY3" s="389"/>
      <c r="TOZ3" s="389"/>
      <c r="TPA3" s="389"/>
      <c r="TPB3" s="389"/>
      <c r="TPC3" s="389"/>
      <c r="TPD3" s="389"/>
      <c r="TPE3" s="389"/>
      <c r="TPF3" s="389"/>
      <c r="TPG3" s="389"/>
      <c r="TPH3" s="389"/>
      <c r="TPI3" s="389"/>
      <c r="TPJ3" s="389"/>
      <c r="TPK3" s="389"/>
      <c r="TPL3" s="389"/>
      <c r="TPM3" s="389"/>
      <c r="TPN3" s="389"/>
      <c r="TPO3" s="389"/>
      <c r="TPP3" s="389"/>
      <c r="TPQ3" s="389"/>
      <c r="TPR3" s="389"/>
      <c r="TPS3" s="389"/>
      <c r="TPT3" s="389"/>
      <c r="TPU3" s="389"/>
      <c r="TPV3" s="389"/>
      <c r="TPW3" s="389"/>
      <c r="TPX3" s="389"/>
      <c r="TPY3" s="389"/>
      <c r="TPZ3" s="389"/>
      <c r="TQA3" s="389"/>
      <c r="TQB3" s="389"/>
      <c r="TQC3" s="389"/>
      <c r="TQD3" s="389"/>
      <c r="TQE3" s="389"/>
      <c r="TQF3" s="389"/>
      <c r="TQG3" s="389"/>
      <c r="TQH3" s="389"/>
      <c r="TQI3" s="389"/>
      <c r="TQJ3" s="389"/>
      <c r="TQK3" s="389"/>
      <c r="TQL3" s="389"/>
      <c r="TQM3" s="389"/>
      <c r="TQN3" s="389"/>
      <c r="TQO3" s="389"/>
      <c r="TQP3" s="389"/>
      <c r="TQQ3" s="389"/>
      <c r="TQR3" s="389"/>
      <c r="TQS3" s="389"/>
      <c r="TQT3" s="389"/>
      <c r="TQU3" s="389"/>
      <c r="TQV3" s="389"/>
      <c r="TQW3" s="389"/>
      <c r="TQX3" s="389"/>
      <c r="TQY3" s="389"/>
      <c r="TQZ3" s="389"/>
      <c r="TRA3" s="389"/>
      <c r="TRB3" s="389"/>
      <c r="TRC3" s="389"/>
      <c r="TRD3" s="389"/>
      <c r="TRE3" s="389"/>
      <c r="TRF3" s="389"/>
      <c r="TRG3" s="389"/>
      <c r="TRH3" s="389"/>
      <c r="TRI3" s="389"/>
      <c r="TRJ3" s="389"/>
      <c r="TRK3" s="389"/>
      <c r="TRL3" s="389"/>
      <c r="TRM3" s="389"/>
      <c r="TRN3" s="389"/>
      <c r="TRO3" s="389"/>
      <c r="TRP3" s="389"/>
      <c r="TRQ3" s="389"/>
      <c r="TRR3" s="389"/>
      <c r="TRS3" s="389"/>
      <c r="TRT3" s="389"/>
      <c r="TRU3" s="389"/>
      <c r="TRV3" s="389"/>
      <c r="TRW3" s="389"/>
      <c r="TRX3" s="389"/>
      <c r="TRY3" s="389"/>
      <c r="TRZ3" s="389"/>
      <c r="TSA3" s="389"/>
      <c r="TSB3" s="389"/>
      <c r="TSC3" s="389"/>
      <c r="TSD3" s="389"/>
      <c r="TSE3" s="389"/>
      <c r="TSF3" s="389"/>
      <c r="TSG3" s="389"/>
      <c r="TSH3" s="389"/>
      <c r="TSI3" s="389"/>
      <c r="TSJ3" s="389"/>
      <c r="TSK3" s="389"/>
      <c r="TSL3" s="389"/>
      <c r="TSM3" s="389"/>
      <c r="TSN3" s="389"/>
      <c r="TSO3" s="389"/>
      <c r="TSP3" s="389"/>
      <c r="TSQ3" s="389"/>
      <c r="TSR3" s="389"/>
      <c r="TSS3" s="389"/>
      <c r="TST3" s="389"/>
      <c r="TSU3" s="389"/>
      <c r="TSV3" s="389"/>
      <c r="TSW3" s="389"/>
      <c r="TSX3" s="389"/>
      <c r="TSY3" s="389"/>
      <c r="TSZ3" s="389"/>
      <c r="TTA3" s="389"/>
      <c r="TTB3" s="389"/>
      <c r="TTC3" s="389"/>
      <c r="TTD3" s="389"/>
      <c r="TTE3" s="389"/>
      <c r="TTF3" s="389"/>
      <c r="TTG3" s="389"/>
      <c r="TTH3" s="389"/>
      <c r="TTI3" s="389"/>
      <c r="TTJ3" s="389"/>
      <c r="TTK3" s="389"/>
      <c r="TTL3" s="389"/>
      <c r="TTM3" s="389"/>
      <c r="TTN3" s="389"/>
      <c r="TTO3" s="389"/>
      <c r="TTP3" s="389"/>
      <c r="TTQ3" s="389"/>
      <c r="TTR3" s="389"/>
      <c r="TTS3" s="389"/>
      <c r="TTT3" s="389"/>
      <c r="TTU3" s="389"/>
      <c r="TTV3" s="389"/>
      <c r="TTW3" s="389"/>
      <c r="TTX3" s="389"/>
      <c r="TTY3" s="389"/>
      <c r="TTZ3" s="389"/>
      <c r="TUA3" s="389"/>
      <c r="TUB3" s="389"/>
      <c r="TUC3" s="389"/>
      <c r="TUD3" s="389"/>
      <c r="TUE3" s="389"/>
      <c r="TUF3" s="389"/>
      <c r="TUG3" s="389"/>
      <c r="TUH3" s="389"/>
      <c r="TUI3" s="389"/>
      <c r="TUJ3" s="389"/>
      <c r="TUK3" s="389"/>
      <c r="TUL3" s="389"/>
      <c r="TUM3" s="389"/>
      <c r="TUN3" s="389"/>
      <c r="TUO3" s="389"/>
      <c r="TUP3" s="389"/>
      <c r="TUQ3" s="389"/>
      <c r="TUR3" s="389"/>
      <c r="TUS3" s="389"/>
      <c r="TUT3" s="389"/>
      <c r="TUU3" s="389"/>
      <c r="TUV3" s="389"/>
      <c r="TUW3" s="389"/>
      <c r="TUX3" s="389"/>
      <c r="TUY3" s="389"/>
      <c r="TUZ3" s="389"/>
      <c r="TVA3" s="389"/>
      <c r="TVB3" s="389"/>
      <c r="TVC3" s="389"/>
      <c r="TVD3" s="389"/>
      <c r="TVE3" s="389"/>
      <c r="TVF3" s="389"/>
      <c r="TVG3" s="389"/>
      <c r="TVH3" s="389"/>
      <c r="TVI3" s="389"/>
      <c r="TVJ3" s="389"/>
      <c r="TVK3" s="389"/>
      <c r="TVL3" s="389"/>
      <c r="TVM3" s="389"/>
      <c r="TVN3" s="389"/>
      <c r="TVO3" s="389"/>
      <c r="TVP3" s="389"/>
      <c r="TVQ3" s="389"/>
      <c r="TVR3" s="389"/>
      <c r="TVS3" s="389"/>
      <c r="TVT3" s="389"/>
      <c r="TVU3" s="389"/>
      <c r="TVV3" s="389"/>
      <c r="TVW3" s="389"/>
      <c r="TVX3" s="389"/>
      <c r="TVY3" s="389"/>
      <c r="TVZ3" s="389"/>
      <c r="TWA3" s="389"/>
      <c r="TWB3" s="389"/>
      <c r="TWC3" s="389"/>
      <c r="TWD3" s="389"/>
      <c r="TWE3" s="389"/>
      <c r="TWF3" s="389"/>
      <c r="TWG3" s="389"/>
      <c r="TWH3" s="389"/>
      <c r="TWI3" s="389"/>
      <c r="TWJ3" s="389"/>
      <c r="TWK3" s="389"/>
      <c r="TWL3" s="389"/>
      <c r="TWM3" s="389"/>
      <c r="TWN3" s="389"/>
      <c r="TWO3" s="389"/>
      <c r="TWP3" s="389"/>
      <c r="TWQ3" s="389"/>
      <c r="TWR3" s="389"/>
      <c r="TWS3" s="389"/>
      <c r="TWT3" s="389"/>
      <c r="TWU3" s="389"/>
      <c r="TWV3" s="389"/>
      <c r="TWW3" s="389"/>
      <c r="TWX3" s="389"/>
      <c r="TWY3" s="389"/>
      <c r="TWZ3" s="389"/>
      <c r="TXA3" s="389"/>
      <c r="TXB3" s="389"/>
      <c r="TXC3" s="389"/>
      <c r="TXD3" s="389"/>
      <c r="TXE3" s="389"/>
      <c r="TXF3" s="389"/>
      <c r="TXG3" s="389"/>
      <c r="TXH3" s="389"/>
      <c r="TXI3" s="389"/>
      <c r="TXJ3" s="389"/>
      <c r="TXK3" s="389"/>
      <c r="TXL3" s="389"/>
      <c r="TXM3" s="389"/>
      <c r="TXN3" s="389"/>
      <c r="TXO3" s="389"/>
      <c r="TXP3" s="389"/>
      <c r="TXQ3" s="389"/>
      <c r="TXR3" s="389"/>
      <c r="TXS3" s="389"/>
      <c r="TXT3" s="389"/>
      <c r="TXU3" s="389"/>
      <c r="TXV3" s="389"/>
      <c r="TXW3" s="389"/>
      <c r="TXX3" s="389"/>
      <c r="TXY3" s="389"/>
      <c r="TXZ3" s="389"/>
      <c r="TYA3" s="389"/>
      <c r="TYB3" s="389"/>
      <c r="TYC3" s="389"/>
      <c r="TYD3" s="389"/>
      <c r="TYE3" s="389"/>
      <c r="TYF3" s="389"/>
      <c r="TYG3" s="389"/>
      <c r="TYH3" s="389"/>
      <c r="TYI3" s="389"/>
      <c r="TYJ3" s="389"/>
      <c r="TYK3" s="389"/>
      <c r="TYL3" s="389"/>
      <c r="TYM3" s="389"/>
      <c r="TYN3" s="389"/>
      <c r="TYO3" s="389"/>
      <c r="TYP3" s="389"/>
      <c r="TYQ3" s="389"/>
      <c r="TYR3" s="389"/>
      <c r="TYS3" s="389"/>
      <c r="TYT3" s="389"/>
      <c r="TYU3" s="389"/>
      <c r="TYV3" s="389"/>
      <c r="TYW3" s="389"/>
      <c r="TYX3" s="389"/>
      <c r="TYY3" s="389"/>
      <c r="TYZ3" s="389"/>
      <c r="TZA3" s="389"/>
      <c r="TZB3" s="389"/>
      <c r="TZC3" s="389"/>
      <c r="TZD3" s="389"/>
      <c r="TZE3" s="389"/>
      <c r="TZF3" s="389"/>
      <c r="TZG3" s="389"/>
      <c r="TZH3" s="389"/>
      <c r="TZI3" s="389"/>
      <c r="TZJ3" s="389"/>
      <c r="TZK3" s="389"/>
      <c r="TZL3" s="389"/>
      <c r="TZM3" s="389"/>
      <c r="TZN3" s="389"/>
      <c r="TZO3" s="389"/>
      <c r="TZP3" s="389"/>
      <c r="TZQ3" s="389"/>
      <c r="TZR3" s="389"/>
      <c r="TZS3" s="389"/>
      <c r="TZT3" s="389"/>
      <c r="TZU3" s="389"/>
      <c r="TZV3" s="389"/>
      <c r="TZW3" s="389"/>
      <c r="TZX3" s="389"/>
      <c r="TZY3" s="389"/>
      <c r="TZZ3" s="389"/>
      <c r="UAA3" s="389"/>
      <c r="UAB3" s="389"/>
      <c r="UAC3" s="389"/>
      <c r="UAD3" s="389"/>
      <c r="UAE3" s="389"/>
      <c r="UAF3" s="389"/>
      <c r="UAG3" s="389"/>
      <c r="UAH3" s="389"/>
      <c r="UAI3" s="389"/>
      <c r="UAJ3" s="389"/>
      <c r="UAK3" s="389"/>
      <c r="UAL3" s="389"/>
      <c r="UAM3" s="389"/>
      <c r="UAN3" s="389"/>
      <c r="UAO3" s="389"/>
      <c r="UAP3" s="389"/>
      <c r="UAQ3" s="389"/>
      <c r="UAR3" s="389"/>
      <c r="UAS3" s="389"/>
      <c r="UAT3" s="389"/>
      <c r="UAU3" s="389"/>
      <c r="UAV3" s="389"/>
      <c r="UAW3" s="389"/>
      <c r="UAX3" s="389"/>
      <c r="UAY3" s="389"/>
      <c r="UAZ3" s="389"/>
      <c r="UBA3" s="389"/>
      <c r="UBB3" s="389"/>
      <c r="UBC3" s="389"/>
      <c r="UBD3" s="389"/>
      <c r="UBE3" s="389"/>
      <c r="UBF3" s="389"/>
      <c r="UBG3" s="389"/>
      <c r="UBH3" s="389"/>
      <c r="UBI3" s="389"/>
      <c r="UBJ3" s="389"/>
      <c r="UBK3" s="389"/>
      <c r="UBL3" s="389"/>
      <c r="UBM3" s="389"/>
      <c r="UBN3" s="389"/>
      <c r="UBO3" s="389"/>
      <c r="UBP3" s="389"/>
      <c r="UBQ3" s="389"/>
      <c r="UBR3" s="389"/>
      <c r="UBS3" s="389"/>
      <c r="UBT3" s="389"/>
      <c r="UBU3" s="389"/>
      <c r="UBV3" s="389"/>
      <c r="UBW3" s="389"/>
      <c r="UBX3" s="389"/>
      <c r="UBY3" s="389"/>
      <c r="UBZ3" s="389"/>
      <c r="UCA3" s="389"/>
      <c r="UCB3" s="389"/>
      <c r="UCC3" s="389"/>
      <c r="UCD3" s="389"/>
      <c r="UCE3" s="389"/>
      <c r="UCF3" s="389"/>
      <c r="UCG3" s="389"/>
      <c r="UCH3" s="389"/>
      <c r="UCI3" s="389"/>
      <c r="UCJ3" s="389"/>
      <c r="UCK3" s="389"/>
      <c r="UCL3" s="389"/>
      <c r="UCM3" s="389"/>
      <c r="UCN3" s="389"/>
      <c r="UCO3" s="389"/>
      <c r="UCP3" s="389"/>
      <c r="UCQ3" s="389"/>
      <c r="UCR3" s="389"/>
      <c r="UCS3" s="389"/>
      <c r="UCT3" s="389"/>
      <c r="UCU3" s="389"/>
      <c r="UCV3" s="389"/>
      <c r="UCW3" s="389"/>
      <c r="UCX3" s="389"/>
      <c r="UCY3" s="389"/>
      <c r="UCZ3" s="389"/>
      <c r="UDA3" s="389"/>
      <c r="UDB3" s="389"/>
      <c r="UDC3" s="389"/>
      <c r="UDD3" s="389"/>
      <c r="UDE3" s="389"/>
      <c r="UDF3" s="389"/>
      <c r="UDG3" s="389"/>
      <c r="UDH3" s="389"/>
      <c r="UDI3" s="389"/>
      <c r="UDJ3" s="389"/>
      <c r="UDK3" s="389"/>
      <c r="UDL3" s="389"/>
      <c r="UDM3" s="389"/>
      <c r="UDN3" s="389"/>
      <c r="UDO3" s="389"/>
      <c r="UDP3" s="389"/>
      <c r="UDQ3" s="389"/>
      <c r="UDR3" s="389"/>
      <c r="UDS3" s="389"/>
      <c r="UDT3" s="389"/>
      <c r="UDU3" s="389"/>
      <c r="UDV3" s="389"/>
      <c r="UDW3" s="389"/>
      <c r="UDX3" s="389"/>
      <c r="UDY3" s="389"/>
      <c r="UDZ3" s="389"/>
      <c r="UEA3" s="389"/>
      <c r="UEB3" s="389"/>
      <c r="UEC3" s="389"/>
      <c r="UED3" s="389"/>
      <c r="UEE3" s="389"/>
      <c r="UEF3" s="389"/>
      <c r="UEG3" s="389"/>
      <c r="UEH3" s="389"/>
      <c r="UEI3" s="389"/>
      <c r="UEJ3" s="389"/>
      <c r="UEK3" s="389"/>
      <c r="UEL3" s="389"/>
      <c r="UEM3" s="389"/>
      <c r="UEN3" s="389"/>
      <c r="UEO3" s="389"/>
      <c r="UEP3" s="389"/>
      <c r="UEQ3" s="389"/>
      <c r="UER3" s="389"/>
      <c r="UES3" s="389"/>
      <c r="UET3" s="389"/>
      <c r="UEU3" s="389"/>
      <c r="UEV3" s="389"/>
      <c r="UEW3" s="389"/>
      <c r="UEX3" s="389"/>
      <c r="UEY3" s="389"/>
      <c r="UEZ3" s="389"/>
      <c r="UFA3" s="389"/>
      <c r="UFB3" s="389"/>
      <c r="UFC3" s="389"/>
      <c r="UFD3" s="389"/>
      <c r="UFE3" s="389"/>
      <c r="UFF3" s="389"/>
      <c r="UFG3" s="389"/>
      <c r="UFH3" s="389"/>
      <c r="UFI3" s="389"/>
      <c r="UFJ3" s="389"/>
      <c r="UFK3" s="389"/>
      <c r="UFL3" s="389"/>
      <c r="UFM3" s="389"/>
      <c r="UFN3" s="389"/>
      <c r="UFO3" s="389"/>
      <c r="UFP3" s="389"/>
      <c r="UFQ3" s="389"/>
      <c r="UFR3" s="389"/>
      <c r="UFS3" s="389"/>
      <c r="UFT3" s="389"/>
      <c r="UFU3" s="389"/>
      <c r="UFV3" s="389"/>
      <c r="UFW3" s="389"/>
      <c r="UFX3" s="389"/>
      <c r="UFY3" s="389"/>
      <c r="UFZ3" s="389"/>
      <c r="UGA3" s="389"/>
      <c r="UGB3" s="389"/>
      <c r="UGC3" s="389"/>
      <c r="UGD3" s="389"/>
      <c r="UGE3" s="389"/>
      <c r="UGF3" s="389"/>
      <c r="UGG3" s="389"/>
      <c r="UGH3" s="389"/>
      <c r="UGI3" s="389"/>
      <c r="UGJ3" s="389"/>
      <c r="UGK3" s="389"/>
      <c r="UGL3" s="389"/>
      <c r="UGM3" s="389"/>
      <c r="UGN3" s="389"/>
      <c r="UGO3" s="389"/>
      <c r="UGP3" s="389"/>
      <c r="UGQ3" s="389"/>
      <c r="UGR3" s="389"/>
      <c r="UGS3" s="389"/>
      <c r="UGT3" s="389"/>
      <c r="UGU3" s="389"/>
      <c r="UGV3" s="389"/>
      <c r="UGW3" s="389"/>
      <c r="UGX3" s="389"/>
      <c r="UGY3" s="389"/>
      <c r="UGZ3" s="389"/>
      <c r="UHA3" s="389"/>
      <c r="UHB3" s="389"/>
      <c r="UHC3" s="389"/>
      <c r="UHD3" s="389"/>
      <c r="UHE3" s="389"/>
      <c r="UHF3" s="389"/>
      <c r="UHG3" s="389"/>
      <c r="UHH3" s="389"/>
      <c r="UHI3" s="389"/>
      <c r="UHJ3" s="389"/>
      <c r="UHK3" s="389"/>
      <c r="UHL3" s="389"/>
      <c r="UHM3" s="389"/>
      <c r="UHN3" s="389"/>
      <c r="UHO3" s="389"/>
      <c r="UHP3" s="389"/>
      <c r="UHQ3" s="389"/>
      <c r="UHR3" s="389"/>
      <c r="UHS3" s="389"/>
      <c r="UHT3" s="389"/>
      <c r="UHU3" s="389"/>
      <c r="UHV3" s="389"/>
      <c r="UHW3" s="389"/>
      <c r="UHX3" s="389"/>
      <c r="UHY3" s="389"/>
      <c r="UHZ3" s="389"/>
      <c r="UIA3" s="389"/>
      <c r="UIB3" s="389"/>
      <c r="UIC3" s="389"/>
      <c r="UID3" s="389"/>
      <c r="UIE3" s="389"/>
      <c r="UIF3" s="389"/>
      <c r="UIG3" s="389"/>
      <c r="UIH3" s="389"/>
      <c r="UII3" s="389"/>
      <c r="UIJ3" s="389"/>
      <c r="UIK3" s="389"/>
      <c r="UIL3" s="389"/>
      <c r="UIM3" s="389"/>
      <c r="UIN3" s="389"/>
      <c r="UIO3" s="389"/>
      <c r="UIP3" s="389"/>
      <c r="UIQ3" s="389"/>
      <c r="UIR3" s="389"/>
      <c r="UIS3" s="389"/>
      <c r="UIT3" s="389"/>
      <c r="UIU3" s="389"/>
      <c r="UIV3" s="389"/>
      <c r="UIW3" s="389"/>
      <c r="UIX3" s="389"/>
      <c r="UIY3" s="389"/>
      <c r="UIZ3" s="389"/>
      <c r="UJA3" s="389"/>
      <c r="UJB3" s="389"/>
      <c r="UJC3" s="389"/>
      <c r="UJD3" s="389"/>
      <c r="UJE3" s="389"/>
      <c r="UJF3" s="389"/>
      <c r="UJG3" s="389"/>
      <c r="UJH3" s="389"/>
      <c r="UJI3" s="389"/>
      <c r="UJJ3" s="389"/>
      <c r="UJK3" s="389"/>
      <c r="UJL3" s="389"/>
      <c r="UJM3" s="389"/>
      <c r="UJN3" s="389"/>
      <c r="UJO3" s="389"/>
      <c r="UJP3" s="389"/>
      <c r="UJQ3" s="389"/>
      <c r="UJR3" s="389"/>
      <c r="UJS3" s="389"/>
      <c r="UJT3" s="389"/>
      <c r="UJU3" s="389"/>
      <c r="UJV3" s="389"/>
      <c r="UJW3" s="389"/>
      <c r="UJX3" s="389"/>
      <c r="UJY3" s="389"/>
      <c r="UJZ3" s="389"/>
      <c r="UKA3" s="389"/>
      <c r="UKB3" s="389"/>
      <c r="UKC3" s="389"/>
      <c r="UKD3" s="389"/>
      <c r="UKE3" s="389"/>
      <c r="UKF3" s="389"/>
      <c r="UKG3" s="389"/>
      <c r="UKH3" s="389"/>
      <c r="UKI3" s="389"/>
      <c r="UKJ3" s="389"/>
      <c r="UKK3" s="389"/>
      <c r="UKL3" s="389"/>
      <c r="UKM3" s="389"/>
      <c r="UKN3" s="389"/>
      <c r="UKO3" s="389"/>
      <c r="UKP3" s="389"/>
      <c r="UKQ3" s="389"/>
      <c r="UKR3" s="389"/>
      <c r="UKS3" s="389"/>
      <c r="UKT3" s="389"/>
      <c r="UKU3" s="389"/>
      <c r="UKV3" s="389"/>
      <c r="UKW3" s="389"/>
      <c r="UKX3" s="389"/>
      <c r="UKY3" s="389"/>
      <c r="UKZ3" s="389"/>
      <c r="ULA3" s="389"/>
      <c r="ULB3" s="389"/>
      <c r="ULC3" s="389"/>
      <c r="ULD3" s="389"/>
      <c r="ULE3" s="389"/>
      <c r="ULF3" s="389"/>
      <c r="ULG3" s="389"/>
      <c r="ULH3" s="389"/>
      <c r="ULI3" s="389"/>
      <c r="ULJ3" s="389"/>
      <c r="ULK3" s="389"/>
      <c r="ULL3" s="389"/>
      <c r="ULM3" s="389"/>
      <c r="ULN3" s="389"/>
      <c r="ULO3" s="389"/>
      <c r="ULP3" s="389"/>
      <c r="ULQ3" s="389"/>
      <c r="ULR3" s="389"/>
      <c r="ULS3" s="389"/>
      <c r="ULT3" s="389"/>
      <c r="ULU3" s="389"/>
      <c r="ULV3" s="389"/>
      <c r="ULW3" s="389"/>
      <c r="ULX3" s="389"/>
      <c r="ULY3" s="389"/>
      <c r="ULZ3" s="389"/>
      <c r="UMA3" s="389"/>
      <c r="UMB3" s="389"/>
      <c r="UMC3" s="389"/>
      <c r="UMD3" s="389"/>
      <c r="UME3" s="389"/>
      <c r="UMF3" s="389"/>
      <c r="UMG3" s="389"/>
      <c r="UMH3" s="389"/>
      <c r="UMI3" s="389"/>
      <c r="UMJ3" s="389"/>
      <c r="UMK3" s="389"/>
      <c r="UML3" s="389"/>
      <c r="UMM3" s="389"/>
      <c r="UMN3" s="389"/>
      <c r="UMO3" s="389"/>
      <c r="UMP3" s="389"/>
      <c r="UMQ3" s="389"/>
      <c r="UMR3" s="389"/>
      <c r="UMS3" s="389"/>
      <c r="UMT3" s="389"/>
      <c r="UMU3" s="389"/>
      <c r="UMV3" s="389"/>
      <c r="UMW3" s="389"/>
      <c r="UMX3" s="389"/>
      <c r="UMY3" s="389"/>
      <c r="UMZ3" s="389"/>
      <c r="UNA3" s="389"/>
      <c r="UNB3" s="389"/>
      <c r="UNC3" s="389"/>
      <c r="UND3" s="389"/>
      <c r="UNE3" s="389"/>
      <c r="UNF3" s="389"/>
      <c r="UNG3" s="389"/>
      <c r="UNH3" s="389"/>
      <c r="UNI3" s="389"/>
      <c r="UNJ3" s="389"/>
      <c r="UNK3" s="389"/>
      <c r="UNL3" s="389"/>
      <c r="UNM3" s="389"/>
      <c r="UNN3" s="389"/>
      <c r="UNO3" s="389"/>
      <c r="UNP3" s="389"/>
      <c r="UNQ3" s="389"/>
      <c r="UNR3" s="389"/>
      <c r="UNS3" s="389"/>
      <c r="UNT3" s="389"/>
      <c r="UNU3" s="389"/>
      <c r="UNV3" s="389"/>
      <c r="UNW3" s="389"/>
      <c r="UNX3" s="389"/>
      <c r="UNY3" s="389"/>
      <c r="UNZ3" s="389"/>
      <c r="UOA3" s="389"/>
      <c r="UOB3" s="389"/>
      <c r="UOC3" s="389"/>
      <c r="UOD3" s="389"/>
      <c r="UOE3" s="389"/>
      <c r="UOF3" s="389"/>
      <c r="UOG3" s="389"/>
      <c r="UOH3" s="389"/>
      <c r="UOI3" s="389"/>
      <c r="UOJ3" s="389"/>
      <c r="UOK3" s="389"/>
      <c r="UOL3" s="389"/>
      <c r="UOM3" s="389"/>
      <c r="UON3" s="389"/>
      <c r="UOO3" s="389"/>
      <c r="UOP3" s="389"/>
      <c r="UOQ3" s="389"/>
      <c r="UOR3" s="389"/>
      <c r="UOS3" s="389"/>
      <c r="UOT3" s="389"/>
      <c r="UOU3" s="389"/>
      <c r="UOV3" s="389"/>
      <c r="UOW3" s="389"/>
      <c r="UOX3" s="389"/>
      <c r="UOY3" s="389"/>
      <c r="UOZ3" s="389"/>
      <c r="UPA3" s="389"/>
      <c r="UPB3" s="389"/>
      <c r="UPC3" s="389"/>
      <c r="UPD3" s="389"/>
      <c r="UPE3" s="389"/>
      <c r="UPF3" s="389"/>
      <c r="UPG3" s="389"/>
      <c r="UPH3" s="389"/>
      <c r="UPI3" s="389"/>
      <c r="UPJ3" s="389"/>
      <c r="UPK3" s="389"/>
      <c r="UPL3" s="389"/>
      <c r="UPM3" s="389"/>
      <c r="UPN3" s="389"/>
      <c r="UPO3" s="389"/>
      <c r="UPP3" s="389"/>
      <c r="UPQ3" s="389"/>
      <c r="UPR3" s="389"/>
      <c r="UPS3" s="389"/>
      <c r="UPT3" s="389"/>
      <c r="UPU3" s="389"/>
      <c r="UPV3" s="389"/>
      <c r="UPW3" s="389"/>
      <c r="UPX3" s="389"/>
      <c r="UPY3" s="389"/>
      <c r="UPZ3" s="389"/>
      <c r="UQA3" s="389"/>
      <c r="UQB3" s="389"/>
      <c r="UQC3" s="389"/>
      <c r="UQD3" s="389"/>
      <c r="UQE3" s="389"/>
      <c r="UQF3" s="389"/>
      <c r="UQG3" s="389"/>
      <c r="UQH3" s="389"/>
      <c r="UQI3" s="389"/>
      <c r="UQJ3" s="389"/>
      <c r="UQK3" s="389"/>
      <c r="UQL3" s="389"/>
      <c r="UQM3" s="389"/>
      <c r="UQN3" s="389"/>
      <c r="UQO3" s="389"/>
      <c r="UQP3" s="389"/>
      <c r="UQQ3" s="389"/>
      <c r="UQR3" s="389"/>
      <c r="UQS3" s="389"/>
      <c r="UQT3" s="389"/>
      <c r="UQU3" s="389"/>
      <c r="UQV3" s="389"/>
      <c r="UQW3" s="389"/>
      <c r="UQX3" s="389"/>
      <c r="UQY3" s="389"/>
      <c r="UQZ3" s="389"/>
      <c r="URA3" s="389"/>
      <c r="URB3" s="389"/>
      <c r="URC3" s="389"/>
      <c r="URD3" s="389"/>
      <c r="URE3" s="389"/>
      <c r="URF3" s="389"/>
      <c r="URG3" s="389"/>
      <c r="URH3" s="389"/>
      <c r="URI3" s="389"/>
      <c r="URJ3" s="389"/>
      <c r="URK3" s="389"/>
      <c r="URL3" s="389"/>
      <c r="URM3" s="389"/>
      <c r="URN3" s="389"/>
      <c r="URO3" s="389"/>
      <c r="URP3" s="389"/>
      <c r="URQ3" s="389"/>
      <c r="URR3" s="389"/>
      <c r="URS3" s="389"/>
      <c r="URT3" s="389"/>
      <c r="URU3" s="389"/>
      <c r="URV3" s="389"/>
      <c r="URW3" s="389"/>
      <c r="URX3" s="389"/>
      <c r="URY3" s="389"/>
      <c r="URZ3" s="389"/>
      <c r="USA3" s="389"/>
      <c r="USB3" s="389"/>
      <c r="USC3" s="389"/>
      <c r="USD3" s="389"/>
      <c r="USE3" s="389"/>
      <c r="USF3" s="389"/>
      <c r="USG3" s="389"/>
      <c r="USH3" s="389"/>
      <c r="USI3" s="389"/>
      <c r="USJ3" s="389"/>
      <c r="USK3" s="389"/>
      <c r="USL3" s="389"/>
      <c r="USM3" s="389"/>
      <c r="USN3" s="389"/>
      <c r="USO3" s="389"/>
      <c r="USP3" s="389"/>
      <c r="USQ3" s="389"/>
      <c r="USR3" s="389"/>
      <c r="USS3" s="389"/>
      <c r="UST3" s="389"/>
      <c r="USU3" s="389"/>
      <c r="USV3" s="389"/>
      <c r="USW3" s="389"/>
      <c r="USX3" s="389"/>
      <c r="USY3" s="389"/>
      <c r="USZ3" s="389"/>
      <c r="UTA3" s="389"/>
      <c r="UTB3" s="389"/>
      <c r="UTC3" s="389"/>
      <c r="UTD3" s="389"/>
      <c r="UTE3" s="389"/>
      <c r="UTF3" s="389"/>
      <c r="UTG3" s="389"/>
      <c r="UTH3" s="389"/>
      <c r="UTI3" s="389"/>
      <c r="UTJ3" s="389"/>
      <c r="UTK3" s="389"/>
      <c r="UTL3" s="389"/>
      <c r="UTM3" s="389"/>
      <c r="UTN3" s="389"/>
      <c r="UTO3" s="389"/>
      <c r="UTP3" s="389"/>
      <c r="UTQ3" s="389"/>
      <c r="UTR3" s="389"/>
      <c r="UTS3" s="389"/>
      <c r="UTT3" s="389"/>
      <c r="UTU3" s="389"/>
      <c r="UTV3" s="389"/>
      <c r="UTW3" s="389"/>
      <c r="UTX3" s="389"/>
      <c r="UTY3" s="389"/>
      <c r="UTZ3" s="389"/>
      <c r="UUA3" s="389"/>
      <c r="UUB3" s="389"/>
      <c r="UUC3" s="389"/>
      <c r="UUD3" s="389"/>
      <c r="UUE3" s="389"/>
      <c r="UUF3" s="389"/>
      <c r="UUG3" s="389"/>
      <c r="UUH3" s="389"/>
      <c r="UUI3" s="389"/>
      <c r="UUJ3" s="389"/>
      <c r="UUK3" s="389"/>
      <c r="UUL3" s="389"/>
      <c r="UUM3" s="389"/>
      <c r="UUN3" s="389"/>
      <c r="UUO3" s="389"/>
      <c r="UUP3" s="389"/>
      <c r="UUQ3" s="389"/>
      <c r="UUR3" s="389"/>
      <c r="UUS3" s="389"/>
      <c r="UUT3" s="389"/>
      <c r="UUU3" s="389"/>
      <c r="UUV3" s="389"/>
      <c r="UUW3" s="389"/>
      <c r="UUX3" s="389"/>
      <c r="UUY3" s="389"/>
      <c r="UUZ3" s="389"/>
      <c r="UVA3" s="389"/>
      <c r="UVB3" s="389"/>
      <c r="UVC3" s="389"/>
      <c r="UVD3" s="389"/>
      <c r="UVE3" s="389"/>
      <c r="UVF3" s="389"/>
      <c r="UVG3" s="389"/>
      <c r="UVH3" s="389"/>
      <c r="UVI3" s="389"/>
      <c r="UVJ3" s="389"/>
      <c r="UVK3" s="389"/>
      <c r="UVL3" s="389"/>
      <c r="UVM3" s="389"/>
      <c r="UVN3" s="389"/>
      <c r="UVO3" s="389"/>
      <c r="UVP3" s="389"/>
      <c r="UVQ3" s="389"/>
      <c r="UVR3" s="389"/>
      <c r="UVS3" s="389"/>
      <c r="UVT3" s="389"/>
      <c r="UVU3" s="389"/>
      <c r="UVV3" s="389"/>
      <c r="UVW3" s="389"/>
      <c r="UVX3" s="389"/>
      <c r="UVY3" s="389"/>
      <c r="UVZ3" s="389"/>
      <c r="UWA3" s="389"/>
      <c r="UWB3" s="389"/>
      <c r="UWC3" s="389"/>
      <c r="UWD3" s="389"/>
      <c r="UWE3" s="389"/>
      <c r="UWF3" s="389"/>
      <c r="UWG3" s="389"/>
      <c r="UWH3" s="389"/>
      <c r="UWI3" s="389"/>
      <c r="UWJ3" s="389"/>
      <c r="UWK3" s="389"/>
      <c r="UWL3" s="389"/>
      <c r="UWM3" s="389"/>
      <c r="UWN3" s="389"/>
      <c r="UWO3" s="389"/>
      <c r="UWP3" s="389"/>
      <c r="UWQ3" s="389"/>
      <c r="UWR3" s="389"/>
      <c r="UWS3" s="389"/>
      <c r="UWT3" s="389"/>
      <c r="UWU3" s="389"/>
      <c r="UWV3" s="389"/>
      <c r="UWW3" s="389"/>
      <c r="UWX3" s="389"/>
      <c r="UWY3" s="389"/>
      <c r="UWZ3" s="389"/>
      <c r="UXA3" s="389"/>
      <c r="UXB3" s="389"/>
      <c r="UXC3" s="389"/>
      <c r="UXD3" s="389"/>
      <c r="UXE3" s="389"/>
      <c r="UXF3" s="389"/>
      <c r="UXG3" s="389"/>
      <c r="UXH3" s="389"/>
      <c r="UXI3" s="389"/>
      <c r="UXJ3" s="389"/>
      <c r="UXK3" s="389"/>
      <c r="UXL3" s="389"/>
      <c r="UXM3" s="389"/>
      <c r="UXN3" s="389"/>
      <c r="UXO3" s="389"/>
      <c r="UXP3" s="389"/>
      <c r="UXQ3" s="389"/>
      <c r="UXR3" s="389"/>
      <c r="UXS3" s="389"/>
      <c r="UXT3" s="389"/>
      <c r="UXU3" s="389"/>
      <c r="UXV3" s="389"/>
      <c r="UXW3" s="389"/>
      <c r="UXX3" s="389"/>
      <c r="UXY3" s="389"/>
      <c r="UXZ3" s="389"/>
      <c r="UYA3" s="389"/>
      <c r="UYB3" s="389"/>
      <c r="UYC3" s="389"/>
      <c r="UYD3" s="389"/>
      <c r="UYE3" s="389"/>
      <c r="UYF3" s="389"/>
      <c r="UYG3" s="389"/>
      <c r="UYH3" s="389"/>
      <c r="UYI3" s="389"/>
      <c r="UYJ3" s="389"/>
      <c r="UYK3" s="389"/>
      <c r="UYL3" s="389"/>
      <c r="UYM3" s="389"/>
      <c r="UYN3" s="389"/>
      <c r="UYO3" s="389"/>
      <c r="UYP3" s="389"/>
      <c r="UYQ3" s="389"/>
      <c r="UYR3" s="389"/>
      <c r="UYS3" s="389"/>
      <c r="UYT3" s="389"/>
      <c r="UYU3" s="389"/>
      <c r="UYV3" s="389"/>
      <c r="UYW3" s="389"/>
      <c r="UYX3" s="389"/>
      <c r="UYY3" s="389"/>
      <c r="UYZ3" s="389"/>
      <c r="UZA3" s="389"/>
      <c r="UZB3" s="389"/>
      <c r="UZC3" s="389"/>
      <c r="UZD3" s="389"/>
      <c r="UZE3" s="389"/>
      <c r="UZF3" s="389"/>
      <c r="UZG3" s="389"/>
      <c r="UZH3" s="389"/>
      <c r="UZI3" s="389"/>
      <c r="UZJ3" s="389"/>
      <c r="UZK3" s="389"/>
      <c r="UZL3" s="389"/>
      <c r="UZM3" s="389"/>
      <c r="UZN3" s="389"/>
      <c r="UZO3" s="389"/>
      <c r="UZP3" s="389"/>
      <c r="UZQ3" s="389"/>
      <c r="UZR3" s="389"/>
      <c r="UZS3" s="389"/>
      <c r="UZT3" s="389"/>
      <c r="UZU3" s="389"/>
      <c r="UZV3" s="389"/>
      <c r="UZW3" s="389"/>
      <c r="UZX3" s="389"/>
      <c r="UZY3" s="389"/>
      <c r="UZZ3" s="389"/>
      <c r="VAA3" s="389"/>
      <c r="VAB3" s="389"/>
      <c r="VAC3" s="389"/>
      <c r="VAD3" s="389"/>
      <c r="VAE3" s="389"/>
      <c r="VAF3" s="389"/>
      <c r="VAG3" s="389"/>
      <c r="VAH3" s="389"/>
      <c r="VAI3" s="389"/>
      <c r="VAJ3" s="389"/>
      <c r="VAK3" s="389"/>
      <c r="VAL3" s="389"/>
      <c r="VAM3" s="389"/>
      <c r="VAN3" s="389"/>
      <c r="VAO3" s="389"/>
      <c r="VAP3" s="389"/>
      <c r="VAQ3" s="389"/>
      <c r="VAR3" s="389"/>
      <c r="VAS3" s="389"/>
      <c r="VAT3" s="389"/>
      <c r="VAU3" s="389"/>
      <c r="VAV3" s="389"/>
      <c r="VAW3" s="389"/>
      <c r="VAX3" s="389"/>
      <c r="VAY3" s="389"/>
      <c r="VAZ3" s="389"/>
      <c r="VBA3" s="389"/>
      <c r="VBB3" s="389"/>
      <c r="VBC3" s="389"/>
      <c r="VBD3" s="389"/>
      <c r="VBE3" s="389"/>
      <c r="VBF3" s="389"/>
      <c r="VBG3" s="389"/>
      <c r="VBH3" s="389"/>
      <c r="VBI3" s="389"/>
      <c r="VBJ3" s="389"/>
      <c r="VBK3" s="389"/>
      <c r="VBL3" s="389"/>
      <c r="VBM3" s="389"/>
      <c r="VBN3" s="389"/>
      <c r="VBO3" s="389"/>
      <c r="VBP3" s="389"/>
      <c r="VBQ3" s="389"/>
      <c r="VBR3" s="389"/>
      <c r="VBS3" s="389"/>
      <c r="VBT3" s="389"/>
      <c r="VBU3" s="389"/>
      <c r="VBV3" s="389"/>
      <c r="VBW3" s="389"/>
      <c r="VBX3" s="389"/>
      <c r="VBY3" s="389"/>
      <c r="VBZ3" s="389"/>
      <c r="VCA3" s="389"/>
      <c r="VCB3" s="389"/>
      <c r="VCC3" s="389"/>
      <c r="VCD3" s="389"/>
      <c r="VCE3" s="389"/>
      <c r="VCF3" s="389"/>
      <c r="VCG3" s="389"/>
      <c r="VCH3" s="389"/>
      <c r="VCI3" s="389"/>
      <c r="VCJ3" s="389"/>
      <c r="VCK3" s="389"/>
      <c r="VCL3" s="389"/>
      <c r="VCM3" s="389"/>
      <c r="VCN3" s="389"/>
      <c r="VCO3" s="389"/>
      <c r="VCP3" s="389"/>
      <c r="VCQ3" s="389"/>
      <c r="VCR3" s="389"/>
      <c r="VCS3" s="389"/>
      <c r="VCT3" s="389"/>
      <c r="VCU3" s="389"/>
      <c r="VCV3" s="389"/>
      <c r="VCW3" s="389"/>
      <c r="VCX3" s="389"/>
      <c r="VCY3" s="389"/>
      <c r="VCZ3" s="389"/>
      <c r="VDA3" s="389"/>
      <c r="VDB3" s="389"/>
      <c r="VDC3" s="389"/>
      <c r="VDD3" s="389"/>
      <c r="VDE3" s="389"/>
      <c r="VDF3" s="389"/>
      <c r="VDG3" s="389"/>
      <c r="VDH3" s="389"/>
      <c r="VDI3" s="389"/>
      <c r="VDJ3" s="389"/>
      <c r="VDK3" s="389"/>
      <c r="VDL3" s="389"/>
      <c r="VDM3" s="389"/>
      <c r="VDN3" s="389"/>
      <c r="VDO3" s="389"/>
      <c r="VDP3" s="389"/>
      <c r="VDQ3" s="389"/>
      <c r="VDR3" s="389"/>
      <c r="VDS3" s="389"/>
      <c r="VDT3" s="389"/>
      <c r="VDU3" s="389"/>
      <c r="VDV3" s="389"/>
      <c r="VDW3" s="389"/>
      <c r="VDX3" s="389"/>
      <c r="VDY3" s="389"/>
      <c r="VDZ3" s="389"/>
      <c r="VEA3" s="389"/>
      <c r="VEB3" s="389"/>
      <c r="VEC3" s="389"/>
      <c r="VED3" s="389"/>
      <c r="VEE3" s="389"/>
      <c r="VEF3" s="389"/>
      <c r="VEG3" s="389"/>
      <c r="VEH3" s="389"/>
      <c r="VEI3" s="389"/>
      <c r="VEJ3" s="389"/>
      <c r="VEK3" s="389"/>
      <c r="VEL3" s="389"/>
      <c r="VEM3" s="389"/>
      <c r="VEN3" s="389"/>
      <c r="VEO3" s="389"/>
      <c r="VEP3" s="389"/>
      <c r="VEQ3" s="389"/>
      <c r="VER3" s="389"/>
      <c r="VES3" s="389"/>
      <c r="VET3" s="389"/>
      <c r="VEU3" s="389"/>
      <c r="VEV3" s="389"/>
      <c r="VEW3" s="389"/>
      <c r="VEX3" s="389"/>
      <c r="VEY3" s="389"/>
      <c r="VEZ3" s="389"/>
      <c r="VFA3" s="389"/>
      <c r="VFB3" s="389"/>
      <c r="VFC3" s="389"/>
      <c r="VFD3" s="389"/>
      <c r="VFE3" s="389"/>
      <c r="VFF3" s="389"/>
      <c r="VFG3" s="389"/>
      <c r="VFH3" s="389"/>
      <c r="VFI3" s="389"/>
      <c r="VFJ3" s="389"/>
      <c r="VFK3" s="389"/>
      <c r="VFL3" s="389"/>
      <c r="VFM3" s="389"/>
      <c r="VFN3" s="389"/>
      <c r="VFO3" s="389"/>
      <c r="VFP3" s="389"/>
      <c r="VFQ3" s="389"/>
      <c r="VFR3" s="389"/>
      <c r="VFS3" s="389"/>
      <c r="VFT3" s="389"/>
      <c r="VFU3" s="389"/>
      <c r="VFV3" s="389"/>
      <c r="VFW3" s="389"/>
      <c r="VFX3" s="389"/>
      <c r="VFY3" s="389"/>
      <c r="VFZ3" s="389"/>
      <c r="VGA3" s="389"/>
      <c r="VGB3" s="389"/>
      <c r="VGC3" s="389"/>
      <c r="VGD3" s="389"/>
      <c r="VGE3" s="389"/>
      <c r="VGF3" s="389"/>
      <c r="VGG3" s="389"/>
      <c r="VGH3" s="389"/>
      <c r="VGI3" s="389"/>
      <c r="VGJ3" s="389"/>
      <c r="VGK3" s="389"/>
      <c r="VGL3" s="389"/>
      <c r="VGM3" s="389"/>
      <c r="VGN3" s="389"/>
      <c r="VGO3" s="389"/>
      <c r="VGP3" s="389"/>
      <c r="VGQ3" s="389"/>
      <c r="VGR3" s="389"/>
      <c r="VGS3" s="389"/>
      <c r="VGT3" s="389"/>
      <c r="VGU3" s="389"/>
      <c r="VGV3" s="389"/>
      <c r="VGW3" s="389"/>
      <c r="VGX3" s="389"/>
      <c r="VGY3" s="389"/>
      <c r="VGZ3" s="389"/>
      <c r="VHA3" s="389"/>
      <c r="VHB3" s="389"/>
      <c r="VHC3" s="389"/>
      <c r="VHD3" s="389"/>
      <c r="VHE3" s="389"/>
      <c r="VHF3" s="389"/>
      <c r="VHG3" s="389"/>
      <c r="VHH3" s="389"/>
      <c r="VHI3" s="389"/>
      <c r="VHJ3" s="389"/>
      <c r="VHK3" s="389"/>
      <c r="VHL3" s="389"/>
      <c r="VHM3" s="389"/>
      <c r="VHN3" s="389"/>
      <c r="VHO3" s="389"/>
      <c r="VHP3" s="389"/>
      <c r="VHQ3" s="389"/>
      <c r="VHR3" s="389"/>
      <c r="VHS3" s="389"/>
      <c r="VHT3" s="389"/>
      <c r="VHU3" s="389"/>
      <c r="VHV3" s="389"/>
      <c r="VHW3" s="389"/>
      <c r="VHX3" s="389"/>
      <c r="VHY3" s="389"/>
      <c r="VHZ3" s="389"/>
      <c r="VIA3" s="389"/>
      <c r="VIB3" s="389"/>
      <c r="VIC3" s="389"/>
      <c r="VID3" s="389"/>
      <c r="VIE3" s="389"/>
      <c r="VIF3" s="389"/>
      <c r="VIG3" s="389"/>
      <c r="VIH3" s="389"/>
      <c r="VII3" s="389"/>
      <c r="VIJ3" s="389"/>
      <c r="VIK3" s="389"/>
      <c r="VIL3" s="389"/>
      <c r="VIM3" s="389"/>
      <c r="VIN3" s="389"/>
      <c r="VIO3" s="389"/>
      <c r="VIP3" s="389"/>
      <c r="VIQ3" s="389"/>
      <c r="VIR3" s="389"/>
      <c r="VIS3" s="389"/>
      <c r="VIT3" s="389"/>
      <c r="VIU3" s="389"/>
      <c r="VIV3" s="389"/>
      <c r="VIW3" s="389"/>
      <c r="VIX3" s="389"/>
      <c r="VIY3" s="389"/>
      <c r="VIZ3" s="389"/>
      <c r="VJA3" s="389"/>
      <c r="VJB3" s="389"/>
      <c r="VJC3" s="389"/>
      <c r="VJD3" s="389"/>
      <c r="VJE3" s="389"/>
      <c r="VJF3" s="389"/>
      <c r="VJG3" s="389"/>
      <c r="VJH3" s="389"/>
      <c r="VJI3" s="389"/>
      <c r="VJJ3" s="389"/>
      <c r="VJK3" s="389"/>
      <c r="VJL3" s="389"/>
      <c r="VJM3" s="389"/>
      <c r="VJN3" s="389"/>
      <c r="VJO3" s="389"/>
      <c r="VJP3" s="389"/>
      <c r="VJQ3" s="389"/>
      <c r="VJR3" s="389"/>
      <c r="VJS3" s="389"/>
      <c r="VJT3" s="389"/>
      <c r="VJU3" s="389"/>
      <c r="VJV3" s="389"/>
      <c r="VJW3" s="389"/>
      <c r="VJX3" s="389"/>
      <c r="VJY3" s="389"/>
      <c r="VJZ3" s="389"/>
      <c r="VKA3" s="389"/>
      <c r="VKB3" s="389"/>
      <c r="VKC3" s="389"/>
      <c r="VKD3" s="389"/>
      <c r="VKE3" s="389"/>
      <c r="VKF3" s="389"/>
      <c r="VKG3" s="389"/>
      <c r="VKH3" s="389"/>
      <c r="VKI3" s="389"/>
      <c r="VKJ3" s="389"/>
      <c r="VKK3" s="389"/>
      <c r="VKL3" s="389"/>
      <c r="VKM3" s="389"/>
      <c r="VKN3" s="389"/>
      <c r="VKO3" s="389"/>
      <c r="VKP3" s="389"/>
      <c r="VKQ3" s="389"/>
      <c r="VKR3" s="389"/>
      <c r="VKS3" s="389"/>
      <c r="VKT3" s="389"/>
      <c r="VKU3" s="389"/>
      <c r="VKV3" s="389"/>
      <c r="VKW3" s="389"/>
      <c r="VKX3" s="389"/>
      <c r="VKY3" s="389"/>
      <c r="VKZ3" s="389"/>
      <c r="VLA3" s="389"/>
      <c r="VLB3" s="389"/>
      <c r="VLC3" s="389"/>
      <c r="VLD3" s="389"/>
      <c r="VLE3" s="389"/>
      <c r="VLF3" s="389"/>
      <c r="VLG3" s="389"/>
      <c r="VLH3" s="389"/>
      <c r="VLI3" s="389"/>
      <c r="VLJ3" s="389"/>
      <c r="VLK3" s="389"/>
      <c r="VLL3" s="389"/>
      <c r="VLM3" s="389"/>
      <c r="VLN3" s="389"/>
      <c r="VLO3" s="389"/>
      <c r="VLP3" s="389"/>
      <c r="VLQ3" s="389"/>
      <c r="VLR3" s="389"/>
      <c r="VLS3" s="389"/>
      <c r="VLT3" s="389"/>
      <c r="VLU3" s="389"/>
      <c r="VLV3" s="389"/>
      <c r="VLW3" s="389"/>
      <c r="VLX3" s="389"/>
      <c r="VLY3" s="389"/>
      <c r="VLZ3" s="389"/>
      <c r="VMA3" s="389"/>
      <c r="VMB3" s="389"/>
      <c r="VMC3" s="389"/>
      <c r="VMD3" s="389"/>
      <c r="VME3" s="389"/>
      <c r="VMF3" s="389"/>
      <c r="VMG3" s="389"/>
      <c r="VMH3" s="389"/>
      <c r="VMI3" s="389"/>
      <c r="VMJ3" s="389"/>
      <c r="VMK3" s="389"/>
      <c r="VML3" s="389"/>
      <c r="VMM3" s="389"/>
      <c r="VMN3" s="389"/>
      <c r="VMO3" s="389"/>
      <c r="VMP3" s="389"/>
      <c r="VMQ3" s="389"/>
      <c r="VMR3" s="389"/>
      <c r="VMS3" s="389"/>
      <c r="VMT3" s="389"/>
      <c r="VMU3" s="389"/>
      <c r="VMV3" s="389"/>
      <c r="VMW3" s="389"/>
      <c r="VMX3" s="389"/>
      <c r="VMY3" s="389"/>
      <c r="VMZ3" s="389"/>
      <c r="VNA3" s="389"/>
      <c r="VNB3" s="389"/>
      <c r="VNC3" s="389"/>
      <c r="VND3" s="389"/>
      <c r="VNE3" s="389"/>
      <c r="VNF3" s="389"/>
      <c r="VNG3" s="389"/>
      <c r="VNH3" s="389"/>
      <c r="VNI3" s="389"/>
      <c r="VNJ3" s="389"/>
      <c r="VNK3" s="389"/>
      <c r="VNL3" s="389"/>
      <c r="VNM3" s="389"/>
      <c r="VNN3" s="389"/>
      <c r="VNO3" s="389"/>
      <c r="VNP3" s="389"/>
      <c r="VNQ3" s="389"/>
      <c r="VNR3" s="389"/>
      <c r="VNS3" s="389"/>
      <c r="VNT3" s="389"/>
      <c r="VNU3" s="389"/>
      <c r="VNV3" s="389"/>
      <c r="VNW3" s="389"/>
      <c r="VNX3" s="389"/>
      <c r="VNY3" s="389"/>
      <c r="VNZ3" s="389"/>
      <c r="VOA3" s="389"/>
      <c r="VOB3" s="389"/>
      <c r="VOC3" s="389"/>
      <c r="VOD3" s="389"/>
      <c r="VOE3" s="389"/>
      <c r="VOF3" s="389"/>
      <c r="VOG3" s="389"/>
      <c r="VOH3" s="389"/>
      <c r="VOI3" s="389"/>
      <c r="VOJ3" s="389"/>
      <c r="VOK3" s="389"/>
      <c r="VOL3" s="389"/>
      <c r="VOM3" s="389"/>
      <c r="VON3" s="389"/>
      <c r="VOO3" s="389"/>
      <c r="VOP3" s="389"/>
      <c r="VOQ3" s="389"/>
      <c r="VOR3" s="389"/>
      <c r="VOS3" s="389"/>
      <c r="VOT3" s="389"/>
      <c r="VOU3" s="389"/>
      <c r="VOV3" s="389"/>
      <c r="VOW3" s="389"/>
      <c r="VOX3" s="389"/>
      <c r="VOY3" s="389"/>
      <c r="VOZ3" s="389"/>
      <c r="VPA3" s="389"/>
      <c r="VPB3" s="389"/>
      <c r="VPC3" s="389"/>
      <c r="VPD3" s="389"/>
      <c r="VPE3" s="389"/>
      <c r="VPF3" s="389"/>
      <c r="VPG3" s="389"/>
      <c r="VPH3" s="389"/>
      <c r="VPI3" s="389"/>
      <c r="VPJ3" s="389"/>
      <c r="VPK3" s="389"/>
      <c r="VPL3" s="389"/>
      <c r="VPM3" s="389"/>
      <c r="VPN3" s="389"/>
      <c r="VPO3" s="389"/>
      <c r="VPP3" s="389"/>
      <c r="VPQ3" s="389"/>
      <c r="VPR3" s="389"/>
      <c r="VPS3" s="389"/>
      <c r="VPT3" s="389"/>
      <c r="VPU3" s="389"/>
      <c r="VPV3" s="389"/>
      <c r="VPW3" s="389"/>
      <c r="VPX3" s="389"/>
      <c r="VPY3" s="389"/>
      <c r="VPZ3" s="389"/>
      <c r="VQA3" s="389"/>
      <c r="VQB3" s="389"/>
      <c r="VQC3" s="389"/>
      <c r="VQD3" s="389"/>
      <c r="VQE3" s="389"/>
      <c r="VQF3" s="389"/>
      <c r="VQG3" s="389"/>
      <c r="VQH3" s="389"/>
      <c r="VQI3" s="389"/>
      <c r="VQJ3" s="389"/>
      <c r="VQK3" s="389"/>
      <c r="VQL3" s="389"/>
      <c r="VQM3" s="389"/>
      <c r="VQN3" s="389"/>
      <c r="VQO3" s="389"/>
      <c r="VQP3" s="389"/>
      <c r="VQQ3" s="389"/>
      <c r="VQR3" s="389"/>
      <c r="VQS3" s="389"/>
      <c r="VQT3" s="389"/>
      <c r="VQU3" s="389"/>
      <c r="VQV3" s="389"/>
      <c r="VQW3" s="389"/>
      <c r="VQX3" s="389"/>
      <c r="VQY3" s="389"/>
      <c r="VQZ3" s="389"/>
      <c r="VRA3" s="389"/>
      <c r="VRB3" s="389"/>
      <c r="VRC3" s="389"/>
      <c r="VRD3" s="389"/>
      <c r="VRE3" s="389"/>
      <c r="VRF3" s="389"/>
      <c r="VRG3" s="389"/>
      <c r="VRH3" s="389"/>
      <c r="VRI3" s="389"/>
      <c r="VRJ3" s="389"/>
      <c r="VRK3" s="389"/>
      <c r="VRL3" s="389"/>
      <c r="VRM3" s="389"/>
      <c r="VRN3" s="389"/>
      <c r="VRO3" s="389"/>
      <c r="VRP3" s="389"/>
      <c r="VRQ3" s="389"/>
      <c r="VRR3" s="389"/>
      <c r="VRS3" s="389"/>
      <c r="VRT3" s="389"/>
      <c r="VRU3" s="389"/>
      <c r="VRV3" s="389"/>
      <c r="VRW3" s="389"/>
      <c r="VRX3" s="389"/>
      <c r="VRY3" s="389"/>
      <c r="VRZ3" s="389"/>
      <c r="VSA3" s="389"/>
      <c r="VSB3" s="389"/>
      <c r="VSC3" s="389"/>
      <c r="VSD3" s="389"/>
      <c r="VSE3" s="389"/>
      <c r="VSF3" s="389"/>
      <c r="VSG3" s="389"/>
      <c r="VSH3" s="389"/>
      <c r="VSI3" s="389"/>
      <c r="VSJ3" s="389"/>
      <c r="VSK3" s="389"/>
      <c r="VSL3" s="389"/>
      <c r="VSM3" s="389"/>
      <c r="VSN3" s="389"/>
      <c r="VSO3" s="389"/>
      <c r="VSP3" s="389"/>
      <c r="VSQ3" s="389"/>
      <c r="VSR3" s="389"/>
      <c r="VSS3" s="389"/>
      <c r="VST3" s="389"/>
      <c r="VSU3" s="389"/>
      <c r="VSV3" s="389"/>
      <c r="VSW3" s="389"/>
      <c r="VSX3" s="389"/>
      <c r="VSY3" s="389"/>
      <c r="VSZ3" s="389"/>
      <c r="VTA3" s="389"/>
      <c r="VTB3" s="389"/>
      <c r="VTC3" s="389"/>
      <c r="VTD3" s="389"/>
      <c r="VTE3" s="389"/>
      <c r="VTF3" s="389"/>
      <c r="VTG3" s="389"/>
      <c r="VTH3" s="389"/>
      <c r="VTI3" s="389"/>
      <c r="VTJ3" s="389"/>
      <c r="VTK3" s="389"/>
      <c r="VTL3" s="389"/>
      <c r="VTM3" s="389"/>
      <c r="VTN3" s="389"/>
      <c r="VTO3" s="389"/>
      <c r="VTP3" s="389"/>
      <c r="VTQ3" s="389"/>
      <c r="VTR3" s="389"/>
      <c r="VTS3" s="389"/>
      <c r="VTT3" s="389"/>
      <c r="VTU3" s="389"/>
      <c r="VTV3" s="389"/>
      <c r="VTW3" s="389"/>
      <c r="VTX3" s="389"/>
      <c r="VTY3" s="389"/>
      <c r="VTZ3" s="389"/>
      <c r="VUA3" s="389"/>
      <c r="VUB3" s="389"/>
      <c r="VUC3" s="389"/>
      <c r="VUD3" s="389"/>
      <c r="VUE3" s="389"/>
      <c r="VUF3" s="389"/>
      <c r="VUG3" s="389"/>
      <c r="VUH3" s="389"/>
      <c r="VUI3" s="389"/>
      <c r="VUJ3" s="389"/>
      <c r="VUK3" s="389"/>
      <c r="VUL3" s="389"/>
      <c r="VUM3" s="389"/>
      <c r="VUN3" s="389"/>
      <c r="VUO3" s="389"/>
      <c r="VUP3" s="389"/>
      <c r="VUQ3" s="389"/>
      <c r="VUR3" s="389"/>
      <c r="VUS3" s="389"/>
      <c r="VUT3" s="389"/>
      <c r="VUU3" s="389"/>
      <c r="VUV3" s="389"/>
      <c r="VUW3" s="389"/>
      <c r="VUX3" s="389"/>
      <c r="VUY3" s="389"/>
      <c r="VUZ3" s="389"/>
      <c r="VVA3" s="389"/>
      <c r="VVB3" s="389"/>
      <c r="VVC3" s="389"/>
      <c r="VVD3" s="389"/>
      <c r="VVE3" s="389"/>
      <c r="VVF3" s="389"/>
      <c r="VVG3" s="389"/>
      <c r="VVH3" s="389"/>
      <c r="VVI3" s="389"/>
      <c r="VVJ3" s="389"/>
      <c r="VVK3" s="389"/>
      <c r="VVL3" s="389"/>
      <c r="VVM3" s="389"/>
      <c r="VVN3" s="389"/>
      <c r="VVO3" s="389"/>
      <c r="VVP3" s="389"/>
      <c r="VVQ3" s="389"/>
      <c r="VVR3" s="389"/>
      <c r="VVS3" s="389"/>
      <c r="VVT3" s="389"/>
      <c r="VVU3" s="389"/>
      <c r="VVV3" s="389"/>
      <c r="VVW3" s="389"/>
      <c r="VVX3" s="389"/>
      <c r="VVY3" s="389"/>
      <c r="VVZ3" s="389"/>
      <c r="VWA3" s="389"/>
      <c r="VWB3" s="389"/>
      <c r="VWC3" s="389"/>
      <c r="VWD3" s="389"/>
      <c r="VWE3" s="389"/>
      <c r="VWF3" s="389"/>
      <c r="VWG3" s="389"/>
      <c r="VWH3" s="389"/>
      <c r="VWI3" s="389"/>
      <c r="VWJ3" s="389"/>
      <c r="VWK3" s="389"/>
      <c r="VWL3" s="389"/>
      <c r="VWM3" s="389"/>
      <c r="VWN3" s="389"/>
      <c r="VWO3" s="389"/>
      <c r="VWP3" s="389"/>
      <c r="VWQ3" s="389"/>
      <c r="VWR3" s="389"/>
      <c r="VWS3" s="389"/>
      <c r="VWT3" s="389"/>
      <c r="VWU3" s="389"/>
      <c r="VWV3" s="389"/>
      <c r="VWW3" s="389"/>
      <c r="VWX3" s="389"/>
      <c r="VWY3" s="389"/>
      <c r="VWZ3" s="389"/>
      <c r="VXA3" s="389"/>
      <c r="VXB3" s="389"/>
      <c r="VXC3" s="389"/>
      <c r="VXD3" s="389"/>
      <c r="VXE3" s="389"/>
      <c r="VXF3" s="389"/>
      <c r="VXG3" s="389"/>
      <c r="VXH3" s="389"/>
      <c r="VXI3" s="389"/>
      <c r="VXJ3" s="389"/>
      <c r="VXK3" s="389"/>
      <c r="VXL3" s="389"/>
      <c r="VXM3" s="389"/>
      <c r="VXN3" s="389"/>
      <c r="VXO3" s="389"/>
      <c r="VXP3" s="389"/>
      <c r="VXQ3" s="389"/>
      <c r="VXR3" s="389"/>
      <c r="VXS3" s="389"/>
      <c r="VXT3" s="389"/>
      <c r="VXU3" s="389"/>
      <c r="VXV3" s="389"/>
      <c r="VXW3" s="389"/>
      <c r="VXX3" s="389"/>
      <c r="VXY3" s="389"/>
      <c r="VXZ3" s="389"/>
      <c r="VYA3" s="389"/>
      <c r="VYB3" s="389"/>
      <c r="VYC3" s="389"/>
      <c r="VYD3" s="389"/>
      <c r="VYE3" s="389"/>
      <c r="VYF3" s="389"/>
      <c r="VYG3" s="389"/>
      <c r="VYH3" s="389"/>
      <c r="VYI3" s="389"/>
      <c r="VYJ3" s="389"/>
      <c r="VYK3" s="389"/>
      <c r="VYL3" s="389"/>
      <c r="VYM3" s="389"/>
      <c r="VYN3" s="389"/>
      <c r="VYO3" s="389"/>
      <c r="VYP3" s="389"/>
      <c r="VYQ3" s="389"/>
      <c r="VYR3" s="389"/>
      <c r="VYS3" s="389"/>
      <c r="VYT3" s="389"/>
      <c r="VYU3" s="389"/>
      <c r="VYV3" s="389"/>
      <c r="VYW3" s="389"/>
      <c r="VYX3" s="389"/>
      <c r="VYY3" s="389"/>
      <c r="VYZ3" s="389"/>
      <c r="VZA3" s="389"/>
      <c r="VZB3" s="389"/>
      <c r="VZC3" s="389"/>
      <c r="VZD3" s="389"/>
      <c r="VZE3" s="389"/>
      <c r="VZF3" s="389"/>
      <c r="VZG3" s="389"/>
      <c r="VZH3" s="389"/>
      <c r="VZI3" s="389"/>
      <c r="VZJ3" s="389"/>
      <c r="VZK3" s="389"/>
      <c r="VZL3" s="389"/>
      <c r="VZM3" s="389"/>
      <c r="VZN3" s="389"/>
      <c r="VZO3" s="389"/>
      <c r="VZP3" s="389"/>
      <c r="VZQ3" s="389"/>
      <c r="VZR3" s="389"/>
      <c r="VZS3" s="389"/>
      <c r="VZT3" s="389"/>
      <c r="VZU3" s="389"/>
      <c r="VZV3" s="389"/>
      <c r="VZW3" s="389"/>
      <c r="VZX3" s="389"/>
      <c r="VZY3" s="389"/>
      <c r="VZZ3" s="389"/>
      <c r="WAA3" s="389"/>
      <c r="WAB3" s="389"/>
      <c r="WAC3" s="389"/>
      <c r="WAD3" s="389"/>
      <c r="WAE3" s="389"/>
      <c r="WAF3" s="389"/>
      <c r="WAG3" s="389"/>
      <c r="WAH3" s="389"/>
      <c r="WAI3" s="389"/>
      <c r="WAJ3" s="389"/>
      <c r="WAK3" s="389"/>
      <c r="WAL3" s="389"/>
      <c r="WAM3" s="389"/>
      <c r="WAN3" s="389"/>
      <c r="WAO3" s="389"/>
      <c r="WAP3" s="389"/>
      <c r="WAQ3" s="389"/>
      <c r="WAR3" s="389"/>
      <c r="WAS3" s="389"/>
      <c r="WAT3" s="389"/>
      <c r="WAU3" s="389"/>
      <c r="WAV3" s="389"/>
      <c r="WAW3" s="389"/>
      <c r="WAX3" s="389"/>
      <c r="WAY3" s="389"/>
      <c r="WAZ3" s="389"/>
      <c r="WBA3" s="389"/>
      <c r="WBB3" s="389"/>
      <c r="WBC3" s="389"/>
      <c r="WBD3" s="389"/>
      <c r="WBE3" s="389"/>
      <c r="WBF3" s="389"/>
      <c r="WBG3" s="389"/>
      <c r="WBH3" s="389"/>
      <c r="WBI3" s="389"/>
      <c r="WBJ3" s="389"/>
      <c r="WBK3" s="389"/>
      <c r="WBL3" s="389"/>
      <c r="WBM3" s="389"/>
      <c r="WBN3" s="389"/>
      <c r="WBO3" s="389"/>
      <c r="WBP3" s="389"/>
      <c r="WBQ3" s="389"/>
      <c r="WBR3" s="389"/>
      <c r="WBS3" s="389"/>
      <c r="WBT3" s="389"/>
      <c r="WBU3" s="389"/>
      <c r="WBV3" s="389"/>
      <c r="WBW3" s="389"/>
      <c r="WBX3" s="389"/>
      <c r="WBY3" s="389"/>
      <c r="WBZ3" s="389"/>
      <c r="WCA3" s="389"/>
      <c r="WCB3" s="389"/>
      <c r="WCC3" s="389"/>
      <c r="WCD3" s="389"/>
      <c r="WCE3" s="389"/>
      <c r="WCF3" s="389"/>
      <c r="WCG3" s="389"/>
      <c r="WCH3" s="389"/>
      <c r="WCI3" s="389"/>
      <c r="WCJ3" s="389"/>
      <c r="WCK3" s="389"/>
      <c r="WCL3" s="389"/>
      <c r="WCM3" s="389"/>
      <c r="WCN3" s="389"/>
      <c r="WCO3" s="389"/>
      <c r="WCP3" s="389"/>
      <c r="WCQ3" s="389"/>
      <c r="WCR3" s="389"/>
      <c r="WCS3" s="389"/>
      <c r="WCT3" s="389"/>
      <c r="WCU3" s="389"/>
      <c r="WCV3" s="389"/>
      <c r="WCW3" s="389"/>
      <c r="WCX3" s="389"/>
      <c r="WCY3" s="389"/>
      <c r="WCZ3" s="389"/>
      <c r="WDA3" s="389"/>
      <c r="WDB3" s="389"/>
      <c r="WDC3" s="389"/>
      <c r="WDD3" s="389"/>
      <c r="WDE3" s="389"/>
      <c r="WDF3" s="389"/>
      <c r="WDG3" s="389"/>
      <c r="WDH3" s="389"/>
      <c r="WDI3" s="389"/>
      <c r="WDJ3" s="389"/>
      <c r="WDK3" s="389"/>
      <c r="WDL3" s="389"/>
      <c r="WDM3" s="389"/>
      <c r="WDN3" s="389"/>
      <c r="WDO3" s="389"/>
      <c r="WDP3" s="389"/>
      <c r="WDQ3" s="389"/>
      <c r="WDR3" s="389"/>
      <c r="WDS3" s="389"/>
      <c r="WDT3" s="389"/>
      <c r="WDU3" s="389"/>
      <c r="WDV3" s="389"/>
      <c r="WDW3" s="389"/>
      <c r="WDX3" s="389"/>
      <c r="WDY3" s="389"/>
      <c r="WDZ3" s="389"/>
      <c r="WEA3" s="389"/>
      <c r="WEB3" s="389"/>
      <c r="WEC3" s="389"/>
      <c r="WED3" s="389"/>
      <c r="WEE3" s="389"/>
      <c r="WEF3" s="389"/>
      <c r="WEG3" s="389"/>
      <c r="WEH3" s="389"/>
      <c r="WEI3" s="389"/>
      <c r="WEJ3" s="389"/>
      <c r="WEK3" s="389"/>
      <c r="WEL3" s="389"/>
      <c r="WEM3" s="389"/>
      <c r="WEN3" s="389"/>
      <c r="WEO3" s="389"/>
      <c r="WEP3" s="389"/>
      <c r="WEQ3" s="389"/>
      <c r="WER3" s="389"/>
      <c r="WES3" s="389"/>
      <c r="WET3" s="389"/>
      <c r="WEU3" s="389"/>
      <c r="WEV3" s="389"/>
      <c r="WEW3" s="389"/>
      <c r="WEX3" s="389"/>
      <c r="WEY3" s="389"/>
      <c r="WEZ3" s="389"/>
      <c r="WFA3" s="389"/>
      <c r="WFB3" s="389"/>
      <c r="WFC3" s="389"/>
      <c r="WFD3" s="389"/>
      <c r="WFE3" s="389"/>
      <c r="WFF3" s="389"/>
      <c r="WFG3" s="389"/>
      <c r="WFH3" s="389"/>
      <c r="WFI3" s="389"/>
      <c r="WFJ3" s="389"/>
      <c r="WFK3" s="389"/>
      <c r="WFL3" s="389"/>
      <c r="WFM3" s="389"/>
      <c r="WFN3" s="389"/>
      <c r="WFO3" s="389"/>
      <c r="WFP3" s="389"/>
      <c r="WFQ3" s="389"/>
      <c r="WFR3" s="389"/>
      <c r="WFS3" s="389"/>
      <c r="WFT3" s="389"/>
      <c r="WFU3" s="389"/>
      <c r="WFV3" s="389"/>
      <c r="WFW3" s="389"/>
      <c r="WFX3" s="389"/>
      <c r="WFY3" s="389"/>
      <c r="WFZ3" s="389"/>
      <c r="WGA3" s="389"/>
      <c r="WGB3" s="389"/>
      <c r="WGC3" s="389"/>
      <c r="WGD3" s="389"/>
      <c r="WGE3" s="389"/>
      <c r="WGF3" s="389"/>
      <c r="WGG3" s="389"/>
      <c r="WGH3" s="389"/>
      <c r="WGI3" s="389"/>
      <c r="WGJ3" s="389"/>
      <c r="WGK3" s="389"/>
      <c r="WGL3" s="389"/>
      <c r="WGM3" s="389"/>
      <c r="WGN3" s="389"/>
      <c r="WGO3" s="389"/>
      <c r="WGP3" s="389"/>
      <c r="WGQ3" s="389"/>
      <c r="WGR3" s="389"/>
      <c r="WGS3" s="389"/>
      <c r="WGT3" s="389"/>
      <c r="WGU3" s="389"/>
      <c r="WGV3" s="389"/>
      <c r="WGW3" s="389"/>
      <c r="WGX3" s="389"/>
      <c r="WGY3" s="389"/>
      <c r="WGZ3" s="389"/>
      <c r="WHA3" s="389"/>
      <c r="WHB3" s="389"/>
      <c r="WHC3" s="389"/>
      <c r="WHD3" s="389"/>
      <c r="WHE3" s="389"/>
      <c r="WHF3" s="389"/>
      <c r="WHG3" s="389"/>
      <c r="WHH3" s="389"/>
      <c r="WHI3" s="389"/>
      <c r="WHJ3" s="389"/>
      <c r="WHK3" s="389"/>
      <c r="WHL3" s="389"/>
      <c r="WHM3" s="389"/>
      <c r="WHN3" s="389"/>
      <c r="WHO3" s="389"/>
      <c r="WHP3" s="389"/>
      <c r="WHQ3" s="389"/>
      <c r="WHR3" s="389"/>
      <c r="WHS3" s="389"/>
      <c r="WHT3" s="389"/>
      <c r="WHU3" s="389"/>
      <c r="WHV3" s="389"/>
      <c r="WHW3" s="389"/>
      <c r="WHX3" s="389"/>
      <c r="WHY3" s="389"/>
      <c r="WHZ3" s="389"/>
      <c r="WIA3" s="389"/>
      <c r="WIB3" s="389"/>
      <c r="WIC3" s="389"/>
      <c r="WID3" s="389"/>
      <c r="WIE3" s="389"/>
      <c r="WIF3" s="389"/>
      <c r="WIG3" s="389"/>
      <c r="WIH3" s="389"/>
      <c r="WII3" s="389"/>
      <c r="WIJ3" s="389"/>
      <c r="WIK3" s="389"/>
      <c r="WIL3" s="389"/>
      <c r="WIM3" s="389"/>
      <c r="WIN3" s="389"/>
      <c r="WIO3" s="389"/>
      <c r="WIP3" s="389"/>
      <c r="WIQ3" s="389"/>
      <c r="WIR3" s="389"/>
      <c r="WIS3" s="389"/>
      <c r="WIT3" s="389"/>
      <c r="WIU3" s="389"/>
      <c r="WIV3" s="389"/>
      <c r="WIW3" s="389"/>
      <c r="WIX3" s="389"/>
      <c r="WIY3" s="389"/>
      <c r="WIZ3" s="389"/>
      <c r="WJA3" s="389"/>
      <c r="WJB3" s="389"/>
      <c r="WJC3" s="389"/>
      <c r="WJD3" s="389"/>
      <c r="WJE3" s="389"/>
      <c r="WJF3" s="389"/>
      <c r="WJG3" s="389"/>
      <c r="WJH3" s="389"/>
      <c r="WJI3" s="389"/>
      <c r="WJJ3" s="389"/>
      <c r="WJK3" s="389"/>
      <c r="WJL3" s="389"/>
      <c r="WJM3" s="389"/>
      <c r="WJN3" s="389"/>
      <c r="WJO3" s="389"/>
      <c r="WJP3" s="389"/>
      <c r="WJQ3" s="389"/>
      <c r="WJR3" s="389"/>
      <c r="WJS3" s="389"/>
      <c r="WJT3" s="389"/>
      <c r="WJU3" s="389"/>
      <c r="WJV3" s="389"/>
      <c r="WJW3" s="389"/>
      <c r="WJX3" s="389"/>
      <c r="WJY3" s="389"/>
      <c r="WJZ3" s="389"/>
      <c r="WKA3" s="389"/>
      <c r="WKB3" s="389"/>
      <c r="WKC3" s="389"/>
      <c r="WKD3" s="389"/>
      <c r="WKE3" s="389"/>
      <c r="WKF3" s="389"/>
      <c r="WKG3" s="389"/>
      <c r="WKH3" s="389"/>
      <c r="WKI3" s="389"/>
      <c r="WKJ3" s="389"/>
      <c r="WKK3" s="389"/>
      <c r="WKL3" s="389"/>
      <c r="WKM3" s="389"/>
      <c r="WKN3" s="389"/>
      <c r="WKO3" s="389"/>
      <c r="WKP3" s="389"/>
      <c r="WKQ3" s="389"/>
      <c r="WKR3" s="389"/>
      <c r="WKS3" s="389"/>
      <c r="WKT3" s="389"/>
      <c r="WKU3" s="389"/>
      <c r="WKV3" s="389"/>
      <c r="WKW3" s="389"/>
      <c r="WKX3" s="389"/>
      <c r="WKY3" s="389"/>
      <c r="WKZ3" s="389"/>
      <c r="WLA3" s="389"/>
      <c r="WLB3" s="389"/>
      <c r="WLC3" s="389"/>
      <c r="WLD3" s="389"/>
      <c r="WLE3" s="389"/>
      <c r="WLF3" s="389"/>
      <c r="WLG3" s="389"/>
      <c r="WLH3" s="389"/>
      <c r="WLI3" s="389"/>
      <c r="WLJ3" s="389"/>
      <c r="WLK3" s="389"/>
      <c r="WLL3" s="389"/>
      <c r="WLM3" s="389"/>
      <c r="WLN3" s="389"/>
      <c r="WLO3" s="389"/>
      <c r="WLP3" s="389"/>
      <c r="WLQ3" s="389"/>
      <c r="WLR3" s="389"/>
      <c r="WLS3" s="389"/>
      <c r="WLT3" s="389"/>
      <c r="WLU3" s="389"/>
      <c r="WLV3" s="389"/>
      <c r="WLW3" s="389"/>
      <c r="WLX3" s="389"/>
      <c r="WLY3" s="389"/>
      <c r="WLZ3" s="389"/>
      <c r="WMA3" s="389"/>
      <c r="WMB3" s="389"/>
      <c r="WMC3" s="389"/>
      <c r="WMD3" s="389"/>
      <c r="WME3" s="389"/>
      <c r="WMF3" s="389"/>
      <c r="WMG3" s="389"/>
      <c r="WMH3" s="389"/>
      <c r="WMI3" s="389"/>
      <c r="WMJ3" s="389"/>
      <c r="WMK3" s="389"/>
      <c r="WML3" s="389"/>
      <c r="WMM3" s="389"/>
      <c r="WMN3" s="389"/>
      <c r="WMO3" s="389"/>
      <c r="WMP3" s="389"/>
      <c r="WMQ3" s="389"/>
      <c r="WMR3" s="389"/>
      <c r="WMS3" s="389"/>
      <c r="WMT3" s="389"/>
      <c r="WMU3" s="389"/>
      <c r="WMV3" s="389"/>
      <c r="WMW3" s="389"/>
      <c r="WMX3" s="389"/>
      <c r="WMY3" s="389"/>
      <c r="WMZ3" s="389"/>
      <c r="WNA3" s="389"/>
      <c r="WNB3" s="389"/>
      <c r="WNC3" s="389"/>
      <c r="WND3" s="389"/>
      <c r="WNE3" s="389"/>
      <c r="WNF3" s="389"/>
      <c r="WNG3" s="389"/>
      <c r="WNH3" s="389"/>
      <c r="WNI3" s="389"/>
      <c r="WNJ3" s="389"/>
      <c r="WNK3" s="389"/>
      <c r="WNL3" s="389"/>
      <c r="WNM3" s="389"/>
      <c r="WNN3" s="389"/>
      <c r="WNO3" s="389"/>
      <c r="WNP3" s="389"/>
      <c r="WNQ3" s="389"/>
      <c r="WNR3" s="389"/>
      <c r="WNS3" s="389"/>
      <c r="WNT3" s="389"/>
      <c r="WNU3" s="389"/>
      <c r="WNV3" s="389"/>
      <c r="WNW3" s="389"/>
      <c r="WNX3" s="389"/>
      <c r="WNY3" s="389"/>
      <c r="WNZ3" s="389"/>
      <c r="WOA3" s="389"/>
      <c r="WOB3" s="389"/>
      <c r="WOC3" s="389"/>
      <c r="WOD3" s="389"/>
      <c r="WOE3" s="389"/>
      <c r="WOF3" s="389"/>
      <c r="WOG3" s="389"/>
      <c r="WOH3" s="389"/>
      <c r="WOI3" s="389"/>
      <c r="WOJ3" s="389"/>
      <c r="WOK3" s="389"/>
      <c r="WOL3" s="389"/>
      <c r="WOM3" s="389"/>
      <c r="WON3" s="389"/>
      <c r="WOO3" s="389"/>
      <c r="WOP3" s="389"/>
      <c r="WOQ3" s="389"/>
      <c r="WOR3" s="389"/>
      <c r="WOS3" s="389"/>
      <c r="WOT3" s="389"/>
      <c r="WOU3" s="389"/>
      <c r="WOV3" s="389"/>
      <c r="WOW3" s="389"/>
      <c r="WOX3" s="389"/>
      <c r="WOY3" s="389"/>
      <c r="WOZ3" s="389"/>
      <c r="WPA3" s="389"/>
      <c r="WPB3" s="389"/>
      <c r="WPC3" s="389"/>
      <c r="WPD3" s="389"/>
      <c r="WPE3" s="389"/>
      <c r="WPF3" s="389"/>
      <c r="WPG3" s="389"/>
      <c r="WPH3" s="389"/>
      <c r="WPI3" s="389"/>
      <c r="WPJ3" s="389"/>
      <c r="WPK3" s="389"/>
      <c r="WPL3" s="389"/>
      <c r="WPM3" s="389"/>
      <c r="WPN3" s="389"/>
      <c r="WPO3" s="389"/>
      <c r="WPP3" s="389"/>
      <c r="WPQ3" s="389"/>
      <c r="WPR3" s="389"/>
      <c r="WPS3" s="389"/>
      <c r="WPT3" s="389"/>
      <c r="WPU3" s="389"/>
      <c r="WPV3" s="389"/>
      <c r="WPW3" s="389"/>
      <c r="WPX3" s="389"/>
      <c r="WPY3" s="389"/>
      <c r="WPZ3" s="389"/>
      <c r="WQA3" s="389"/>
      <c r="WQB3" s="389"/>
      <c r="WQC3" s="389"/>
      <c r="WQD3" s="389"/>
      <c r="WQE3" s="389"/>
      <c r="WQF3" s="389"/>
      <c r="WQG3" s="389"/>
      <c r="WQH3" s="389"/>
      <c r="WQI3" s="389"/>
      <c r="WQJ3" s="389"/>
      <c r="WQK3" s="389"/>
      <c r="WQL3" s="389"/>
      <c r="WQM3" s="389"/>
      <c r="WQN3" s="389"/>
      <c r="WQO3" s="389"/>
      <c r="WQP3" s="389"/>
      <c r="WQQ3" s="389"/>
      <c r="WQR3" s="389"/>
      <c r="WQS3" s="389"/>
      <c r="WQT3" s="389"/>
      <c r="WQU3" s="389"/>
      <c r="WQV3" s="389"/>
      <c r="WQW3" s="389"/>
      <c r="WQX3" s="389"/>
      <c r="WQY3" s="389"/>
      <c r="WQZ3" s="389"/>
      <c r="WRA3" s="389"/>
      <c r="WRB3" s="389"/>
      <c r="WRC3" s="389"/>
      <c r="WRD3" s="389"/>
      <c r="WRE3" s="389"/>
      <c r="WRF3" s="389"/>
      <c r="WRG3" s="389"/>
      <c r="WRH3" s="389"/>
      <c r="WRI3" s="389"/>
      <c r="WRJ3" s="389"/>
      <c r="WRK3" s="389"/>
      <c r="WRL3" s="389"/>
      <c r="WRM3" s="389"/>
      <c r="WRN3" s="389"/>
      <c r="WRO3" s="389"/>
      <c r="WRP3" s="389"/>
      <c r="WRQ3" s="389"/>
      <c r="WRR3" s="389"/>
      <c r="WRS3" s="389"/>
      <c r="WRT3" s="389"/>
      <c r="WRU3" s="389"/>
      <c r="WRV3" s="389"/>
      <c r="WRW3" s="389"/>
      <c r="WRX3" s="389"/>
      <c r="WRY3" s="389"/>
      <c r="WRZ3" s="389"/>
      <c r="WSA3" s="389"/>
      <c r="WSB3" s="389"/>
      <c r="WSC3" s="389"/>
      <c r="WSD3" s="389"/>
      <c r="WSE3" s="389"/>
      <c r="WSF3" s="389"/>
      <c r="WSG3" s="389"/>
      <c r="WSH3" s="389"/>
      <c r="WSI3" s="389"/>
      <c r="WSJ3" s="389"/>
      <c r="WSK3" s="389"/>
      <c r="WSL3" s="389"/>
      <c r="WSM3" s="389"/>
      <c r="WSN3" s="389"/>
      <c r="WSO3" s="389"/>
      <c r="WSP3" s="389"/>
      <c r="WSQ3" s="389"/>
      <c r="WSR3" s="389"/>
      <c r="WSS3" s="389"/>
      <c r="WST3" s="389"/>
      <c r="WSU3" s="389"/>
      <c r="WSV3" s="389"/>
      <c r="WSW3" s="389"/>
      <c r="WSX3" s="389"/>
      <c r="WSY3" s="389"/>
      <c r="WSZ3" s="389"/>
      <c r="WTA3" s="389"/>
      <c r="WTB3" s="389"/>
      <c r="WTC3" s="389"/>
      <c r="WTD3" s="389"/>
      <c r="WTE3" s="389"/>
      <c r="WTF3" s="389"/>
      <c r="WTG3" s="389"/>
      <c r="WTH3" s="389"/>
      <c r="WTI3" s="389"/>
      <c r="WTJ3" s="389"/>
      <c r="WTK3" s="389"/>
      <c r="WTL3" s="389"/>
      <c r="WTM3" s="389"/>
      <c r="WTN3" s="389"/>
      <c r="WTO3" s="389"/>
      <c r="WTP3" s="389"/>
      <c r="WTQ3" s="389"/>
      <c r="WTR3" s="389"/>
      <c r="WTS3" s="389"/>
      <c r="WTT3" s="389"/>
      <c r="WTU3" s="389"/>
      <c r="WTV3" s="389"/>
      <c r="WTW3" s="389"/>
      <c r="WTX3" s="389"/>
      <c r="WTY3" s="389"/>
      <c r="WTZ3" s="389"/>
      <c r="WUA3" s="389"/>
      <c r="WUB3" s="389"/>
      <c r="WUC3" s="389"/>
      <c r="WUD3" s="389"/>
      <c r="WUE3" s="389"/>
      <c r="WUF3" s="389"/>
      <c r="WUG3" s="389"/>
      <c r="WUH3" s="389"/>
      <c r="WUI3" s="389"/>
      <c r="WUJ3" s="389"/>
      <c r="WUK3" s="389"/>
      <c r="WUL3" s="389"/>
      <c r="WUM3" s="389"/>
      <c r="WUN3" s="389"/>
      <c r="WUO3" s="389"/>
      <c r="WUP3" s="389"/>
      <c r="WUQ3" s="389"/>
      <c r="WUR3" s="389"/>
      <c r="WUS3" s="389"/>
      <c r="WUT3" s="389"/>
      <c r="WUU3" s="389"/>
      <c r="WUV3" s="389"/>
      <c r="WUW3" s="389"/>
      <c r="WUX3" s="389"/>
      <c r="WUY3" s="389"/>
      <c r="WUZ3" s="389"/>
      <c r="WVA3" s="389"/>
      <c r="WVB3" s="389"/>
      <c r="WVC3" s="389"/>
      <c r="WVD3" s="389"/>
      <c r="WVE3" s="389"/>
      <c r="WVF3" s="389"/>
      <c r="WVG3" s="389"/>
      <c r="WVH3" s="389"/>
      <c r="WVI3" s="389"/>
      <c r="WVJ3" s="389"/>
      <c r="WVK3" s="389"/>
      <c r="WVL3" s="389"/>
      <c r="WVM3" s="389"/>
      <c r="WVN3" s="389"/>
      <c r="WVO3" s="389"/>
      <c r="WVP3" s="389"/>
      <c r="WVQ3" s="389"/>
      <c r="WVR3" s="389"/>
      <c r="WVS3" s="389"/>
      <c r="WVT3" s="389"/>
      <c r="WVU3" s="389"/>
      <c r="WVV3" s="389"/>
      <c r="WVW3" s="389"/>
      <c r="WVX3" s="389"/>
      <c r="WVY3" s="389"/>
      <c r="WVZ3" s="389"/>
      <c r="WWA3" s="389"/>
      <c r="WWB3" s="389"/>
      <c r="WWC3" s="389"/>
      <c r="WWD3" s="389"/>
      <c r="WWE3" s="389"/>
      <c r="WWF3" s="389"/>
      <c r="WWG3" s="389"/>
      <c r="WWH3" s="389"/>
      <c r="WWI3" s="389"/>
      <c r="WWJ3" s="389"/>
      <c r="WWK3" s="389"/>
      <c r="WWL3" s="389"/>
      <c r="WWM3" s="389"/>
      <c r="WWN3" s="389"/>
      <c r="WWO3" s="389"/>
      <c r="WWP3" s="389"/>
      <c r="WWQ3" s="389"/>
      <c r="WWR3" s="389"/>
      <c r="WWS3" s="389"/>
      <c r="WWT3" s="389"/>
      <c r="WWU3" s="389"/>
      <c r="WWV3" s="389"/>
      <c r="WWW3" s="389"/>
      <c r="WWX3" s="389"/>
      <c r="WWY3" s="389"/>
      <c r="WWZ3" s="389"/>
      <c r="WXA3" s="389"/>
      <c r="WXB3" s="389"/>
      <c r="WXC3" s="389"/>
      <c r="WXD3" s="389"/>
      <c r="WXE3" s="389"/>
      <c r="WXF3" s="389"/>
      <c r="WXG3" s="389"/>
      <c r="WXH3" s="389"/>
      <c r="WXI3" s="389"/>
      <c r="WXJ3" s="389"/>
      <c r="WXK3" s="389"/>
      <c r="WXL3" s="389"/>
      <c r="WXM3" s="389"/>
      <c r="WXN3" s="389"/>
      <c r="WXO3" s="389"/>
      <c r="WXP3" s="389"/>
      <c r="WXQ3" s="389"/>
      <c r="WXR3" s="389"/>
      <c r="WXS3" s="389"/>
      <c r="WXT3" s="389"/>
      <c r="WXU3" s="389"/>
      <c r="WXV3" s="389"/>
      <c r="WXW3" s="389"/>
      <c r="WXX3" s="389"/>
      <c r="WXY3" s="389"/>
      <c r="WXZ3" s="389"/>
      <c r="WYA3" s="389"/>
      <c r="WYB3" s="389"/>
      <c r="WYC3" s="389"/>
      <c r="WYD3" s="389"/>
      <c r="WYE3" s="389"/>
      <c r="WYF3" s="389"/>
      <c r="WYG3" s="389"/>
      <c r="WYH3" s="389"/>
      <c r="WYI3" s="389"/>
      <c r="WYJ3" s="389"/>
      <c r="WYK3" s="389"/>
      <c r="WYL3" s="389"/>
      <c r="WYM3" s="389"/>
      <c r="WYN3" s="389"/>
      <c r="WYO3" s="389"/>
      <c r="WYP3" s="389"/>
      <c r="WYQ3" s="389"/>
      <c r="WYR3" s="389"/>
      <c r="WYS3" s="389"/>
      <c r="WYT3" s="389"/>
      <c r="WYU3" s="389"/>
      <c r="WYV3" s="389"/>
      <c r="WYW3" s="389"/>
      <c r="WYX3" s="389"/>
      <c r="WYY3" s="389"/>
      <c r="WYZ3" s="389"/>
      <c r="WZA3" s="389"/>
      <c r="WZB3" s="389"/>
      <c r="WZC3" s="389"/>
      <c r="WZD3" s="389"/>
      <c r="WZE3" s="389"/>
      <c r="WZF3" s="389"/>
      <c r="WZG3" s="389"/>
      <c r="WZH3" s="389"/>
      <c r="WZI3" s="389"/>
      <c r="WZJ3" s="389"/>
      <c r="WZK3" s="389"/>
      <c r="WZL3" s="389"/>
      <c r="WZM3" s="389"/>
      <c r="WZN3" s="389"/>
      <c r="WZO3" s="389"/>
      <c r="WZP3" s="389"/>
      <c r="WZQ3" s="389"/>
      <c r="WZR3" s="389"/>
      <c r="WZS3" s="389"/>
      <c r="WZT3" s="389"/>
      <c r="WZU3" s="389"/>
      <c r="WZV3" s="389"/>
      <c r="WZW3" s="389"/>
      <c r="WZX3" s="389"/>
      <c r="WZY3" s="389"/>
      <c r="WZZ3" s="389"/>
      <c r="XAA3" s="389"/>
      <c r="XAB3" s="389"/>
      <c r="XAC3" s="389"/>
      <c r="XAD3" s="389"/>
      <c r="XAE3" s="389"/>
      <c r="XAF3" s="389"/>
      <c r="XAG3" s="389"/>
      <c r="XAH3" s="389"/>
      <c r="XAI3" s="389"/>
      <c r="XAJ3" s="389"/>
      <c r="XAK3" s="389"/>
      <c r="XAL3" s="389"/>
      <c r="XAM3" s="389"/>
      <c r="XAN3" s="389"/>
      <c r="XAO3" s="389"/>
      <c r="XAP3" s="389"/>
      <c r="XAQ3" s="389"/>
      <c r="XAR3" s="389"/>
      <c r="XAS3" s="389"/>
      <c r="XAT3" s="389"/>
      <c r="XAU3" s="389"/>
      <c r="XAV3" s="389"/>
      <c r="XAW3" s="389"/>
      <c r="XAX3" s="389"/>
      <c r="XAY3" s="389"/>
      <c r="XAZ3" s="389"/>
      <c r="XBA3" s="389"/>
      <c r="XBB3" s="389"/>
      <c r="XBC3" s="389"/>
      <c r="XBD3" s="389"/>
      <c r="XBE3" s="389"/>
      <c r="XBF3" s="389"/>
      <c r="XBG3" s="389"/>
      <c r="XBH3" s="389"/>
      <c r="XBI3" s="389"/>
      <c r="XBJ3" s="389"/>
      <c r="XBK3" s="389"/>
      <c r="XBL3" s="389"/>
      <c r="XBM3" s="389"/>
      <c r="XBN3" s="389"/>
      <c r="XBO3" s="389"/>
      <c r="XBP3" s="389"/>
      <c r="XBQ3" s="389"/>
      <c r="XBR3" s="389"/>
      <c r="XBS3" s="389"/>
      <c r="XBT3" s="389"/>
      <c r="XBU3" s="389"/>
      <c r="XBV3" s="389"/>
      <c r="XBW3" s="389"/>
      <c r="XBX3" s="389"/>
      <c r="XBY3" s="389"/>
      <c r="XBZ3" s="389"/>
      <c r="XCA3" s="389"/>
      <c r="XCB3" s="389"/>
      <c r="XCC3" s="389"/>
      <c r="XCD3" s="389"/>
      <c r="XCE3" s="389"/>
      <c r="XCF3" s="389"/>
      <c r="XCG3" s="389"/>
      <c r="XCH3" s="389"/>
      <c r="XCI3" s="389"/>
      <c r="XCJ3" s="389"/>
      <c r="XCK3" s="389"/>
      <c r="XCL3" s="389"/>
      <c r="XCM3" s="389"/>
      <c r="XCN3" s="389"/>
      <c r="XCO3" s="389"/>
      <c r="XCP3" s="389"/>
      <c r="XCQ3" s="389"/>
      <c r="XCR3" s="389"/>
      <c r="XCS3" s="389"/>
      <c r="XCT3" s="389"/>
      <c r="XCU3" s="389"/>
      <c r="XCV3" s="389"/>
      <c r="XCW3" s="389"/>
      <c r="XCX3" s="389"/>
      <c r="XCY3" s="389"/>
      <c r="XCZ3" s="389"/>
      <c r="XDA3" s="389"/>
      <c r="XDB3" s="389"/>
      <c r="XDC3" s="389"/>
      <c r="XDD3" s="389"/>
      <c r="XDE3" s="389"/>
      <c r="XDF3" s="389"/>
      <c r="XDG3" s="389"/>
      <c r="XDH3" s="389"/>
      <c r="XDI3" s="389"/>
      <c r="XDJ3" s="389"/>
      <c r="XDK3" s="389"/>
      <c r="XDL3" s="389"/>
      <c r="XDM3" s="389"/>
      <c r="XDN3" s="389"/>
      <c r="XDO3" s="389"/>
      <c r="XDP3" s="389"/>
      <c r="XDQ3" s="389"/>
      <c r="XDR3" s="389"/>
      <c r="XDS3" s="389"/>
      <c r="XDT3" s="389"/>
      <c r="XDU3" s="389"/>
      <c r="XDV3" s="389"/>
      <c r="XDW3" s="389"/>
      <c r="XDX3" s="389"/>
      <c r="XDY3" s="389"/>
      <c r="XDZ3" s="389"/>
      <c r="XEA3" s="389"/>
      <c r="XEB3" s="389"/>
      <c r="XEC3" s="389"/>
      <c r="XED3" s="389"/>
      <c r="XEE3" s="389"/>
      <c r="XEF3" s="389"/>
      <c r="XEG3" s="389"/>
      <c r="XEH3" s="389"/>
      <c r="XEI3" s="389"/>
      <c r="XEJ3" s="389"/>
      <c r="XEK3" s="389"/>
      <c r="XEL3" s="389"/>
      <c r="XEM3" s="389"/>
      <c r="XEN3" s="389"/>
      <c r="XEO3" s="389"/>
      <c r="XEP3" s="389"/>
      <c r="XEQ3" s="389"/>
      <c r="XER3" s="389"/>
    </row>
    <row r="4" spans="1:16372" ht="36" x14ac:dyDescent="0.25">
      <c r="A4" s="455" t="s">
        <v>34</v>
      </c>
      <c r="B4" s="455" t="s">
        <v>1178</v>
      </c>
      <c r="C4" s="455" t="s">
        <v>35</v>
      </c>
      <c r="D4" s="455" t="s">
        <v>1179</v>
      </c>
      <c r="E4" s="455" t="s">
        <v>38</v>
      </c>
      <c r="F4" s="455" t="s">
        <v>1180</v>
      </c>
      <c r="G4" s="455" t="s">
        <v>1184</v>
      </c>
      <c r="H4" s="455" t="s">
        <v>39</v>
      </c>
      <c r="I4" s="456" t="s">
        <v>1188</v>
      </c>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c r="BY4" s="47"/>
      <c r="BZ4" s="47"/>
      <c r="CA4" s="47"/>
      <c r="CB4" s="47"/>
      <c r="CC4" s="47"/>
      <c r="CD4" s="47"/>
      <c r="CE4" s="47"/>
      <c r="CF4" s="47"/>
      <c r="CG4" s="47"/>
      <c r="CH4" s="47"/>
      <c r="CI4" s="47"/>
      <c r="CJ4" s="47"/>
      <c r="CK4" s="47"/>
      <c r="CL4" s="47"/>
      <c r="CM4" s="47"/>
      <c r="CN4" s="47"/>
      <c r="CO4" s="47"/>
      <c r="CP4" s="47"/>
      <c r="CQ4" s="47"/>
      <c r="CR4" s="47"/>
      <c r="CS4" s="47"/>
      <c r="CT4" s="47"/>
      <c r="CU4" s="47"/>
      <c r="CV4" s="47"/>
      <c r="CW4" s="47"/>
      <c r="CX4" s="47"/>
      <c r="CY4" s="47"/>
      <c r="CZ4" s="47"/>
      <c r="DA4" s="47"/>
      <c r="DB4" s="47"/>
      <c r="DC4" s="47"/>
      <c r="DD4" s="47"/>
      <c r="DE4" s="47"/>
      <c r="DF4" s="47"/>
      <c r="DG4" s="47"/>
      <c r="DH4" s="47"/>
      <c r="DI4" s="47"/>
      <c r="DJ4" s="47"/>
      <c r="DK4" s="47"/>
      <c r="DL4" s="47"/>
      <c r="DM4" s="47"/>
      <c r="DN4" s="47"/>
      <c r="DO4" s="47"/>
      <c r="DP4" s="47"/>
      <c r="DQ4" s="47"/>
      <c r="DR4" s="47"/>
      <c r="DS4" s="47"/>
      <c r="DT4" s="47"/>
      <c r="DU4" s="47"/>
      <c r="DV4" s="47"/>
      <c r="DW4" s="47"/>
      <c r="DX4" s="47"/>
      <c r="DY4" s="47"/>
      <c r="DZ4" s="47"/>
      <c r="EA4" s="47"/>
      <c r="EB4" s="47"/>
      <c r="EC4" s="47"/>
      <c r="ED4" s="47"/>
      <c r="EE4" s="47"/>
      <c r="EF4" s="47"/>
      <c r="EG4" s="47"/>
      <c r="EH4" s="47"/>
      <c r="EI4" s="47"/>
      <c r="EJ4" s="47"/>
      <c r="EK4" s="47"/>
      <c r="EL4" s="47"/>
      <c r="EM4" s="47"/>
      <c r="EN4" s="47"/>
      <c r="EO4" s="47"/>
      <c r="EP4" s="47"/>
      <c r="EQ4" s="47"/>
      <c r="ER4" s="47"/>
      <c r="ES4" s="47"/>
      <c r="ET4" s="47"/>
      <c r="EU4" s="47"/>
      <c r="EV4" s="47"/>
      <c r="EW4" s="47"/>
      <c r="EX4" s="47"/>
      <c r="EY4" s="47"/>
      <c r="EZ4" s="47"/>
      <c r="FA4" s="47"/>
      <c r="FB4" s="47"/>
      <c r="FC4" s="47"/>
      <c r="FD4" s="47"/>
      <c r="FE4" s="47"/>
      <c r="FF4" s="47"/>
      <c r="FG4" s="47"/>
      <c r="FH4" s="47"/>
      <c r="FI4" s="47"/>
      <c r="FJ4" s="47"/>
      <c r="FK4" s="47"/>
      <c r="FL4" s="47"/>
      <c r="FM4" s="47"/>
      <c r="FN4" s="47"/>
      <c r="FO4" s="47"/>
      <c r="FP4" s="47"/>
      <c r="FQ4" s="47"/>
      <c r="FR4" s="47"/>
      <c r="FS4" s="47"/>
      <c r="FT4" s="47"/>
      <c r="FU4" s="47"/>
      <c r="FV4" s="47"/>
      <c r="FW4" s="47"/>
      <c r="FX4" s="47"/>
      <c r="FY4" s="47"/>
      <c r="FZ4" s="47"/>
      <c r="GA4" s="47"/>
      <c r="GB4" s="47"/>
      <c r="GC4" s="47"/>
      <c r="GD4" s="47"/>
      <c r="GE4" s="47"/>
      <c r="GF4" s="47"/>
      <c r="GG4" s="47"/>
      <c r="GH4" s="47"/>
      <c r="GI4" s="47"/>
      <c r="GJ4" s="47"/>
      <c r="GK4" s="47"/>
      <c r="GL4" s="47"/>
      <c r="GM4" s="47"/>
      <c r="GN4" s="47"/>
      <c r="GO4" s="47"/>
      <c r="GP4" s="47"/>
      <c r="GQ4" s="47"/>
      <c r="GR4" s="47"/>
      <c r="GS4" s="47"/>
      <c r="GT4" s="47"/>
      <c r="GU4" s="47"/>
      <c r="GV4" s="47"/>
      <c r="GW4" s="47"/>
      <c r="GX4" s="47"/>
      <c r="GY4" s="47"/>
      <c r="GZ4" s="47"/>
      <c r="HA4" s="47"/>
      <c r="HB4" s="47"/>
      <c r="HC4" s="47"/>
      <c r="HD4" s="47"/>
      <c r="HE4" s="47"/>
      <c r="HF4" s="47"/>
      <c r="HG4" s="47"/>
      <c r="HH4" s="47"/>
      <c r="HI4" s="47"/>
      <c r="HJ4" s="47"/>
      <c r="HK4" s="47"/>
      <c r="HL4" s="47"/>
      <c r="HM4" s="47"/>
      <c r="HN4" s="47"/>
      <c r="HO4" s="47"/>
      <c r="HP4" s="47"/>
      <c r="HQ4" s="47"/>
      <c r="HR4" s="47"/>
      <c r="HS4" s="47"/>
      <c r="HT4" s="47"/>
      <c r="HU4" s="47"/>
      <c r="HV4" s="47"/>
      <c r="HW4" s="47"/>
      <c r="HX4" s="47"/>
      <c r="HY4" s="47"/>
      <c r="HZ4" s="47"/>
      <c r="IA4" s="47"/>
      <c r="IB4" s="47"/>
      <c r="IC4" s="47"/>
      <c r="ID4" s="47"/>
      <c r="IE4" s="47"/>
      <c r="IF4" s="47"/>
      <c r="IG4" s="47"/>
      <c r="IH4" s="47"/>
      <c r="II4" s="47"/>
      <c r="IJ4" s="47"/>
      <c r="IK4" s="47"/>
      <c r="IL4" s="47"/>
      <c r="IM4" s="47"/>
      <c r="IN4" s="47"/>
      <c r="IO4" s="47"/>
      <c r="IP4" s="47"/>
      <c r="IQ4" s="47"/>
      <c r="IR4" s="47"/>
      <c r="IS4" s="47"/>
      <c r="IT4" s="47"/>
      <c r="IU4" s="47"/>
      <c r="IV4" s="47"/>
      <c r="IW4" s="47"/>
      <c r="IX4" s="47"/>
      <c r="IY4" s="47"/>
      <c r="IZ4" s="47"/>
      <c r="JA4" s="47"/>
      <c r="JB4" s="47"/>
      <c r="JC4" s="47"/>
      <c r="JD4" s="47"/>
      <c r="JE4" s="47"/>
      <c r="JF4" s="47"/>
      <c r="JG4" s="47"/>
      <c r="JH4" s="47"/>
      <c r="JI4" s="47"/>
      <c r="JJ4" s="47"/>
      <c r="JK4" s="47"/>
      <c r="JL4" s="47"/>
      <c r="JM4" s="47"/>
      <c r="JN4" s="47"/>
      <c r="JO4" s="47"/>
      <c r="JP4" s="47"/>
      <c r="JQ4" s="47"/>
      <c r="JR4" s="47"/>
      <c r="JS4" s="47"/>
      <c r="JT4" s="47"/>
      <c r="JU4" s="47"/>
      <c r="JV4" s="47"/>
      <c r="JW4" s="47"/>
      <c r="JX4" s="47"/>
      <c r="JY4" s="47"/>
      <c r="JZ4" s="47"/>
      <c r="KA4" s="47"/>
      <c r="KB4" s="47"/>
      <c r="KC4" s="47"/>
      <c r="KD4" s="47"/>
      <c r="KE4" s="47"/>
      <c r="KF4" s="47"/>
      <c r="KG4" s="47"/>
      <c r="KH4" s="47"/>
      <c r="KI4" s="47"/>
      <c r="KJ4" s="47"/>
      <c r="KK4" s="47"/>
      <c r="KL4" s="47"/>
      <c r="KM4" s="47"/>
      <c r="KN4" s="47"/>
      <c r="KO4" s="47"/>
      <c r="KP4" s="47"/>
      <c r="KQ4" s="47"/>
      <c r="KR4" s="47"/>
      <c r="KS4" s="47"/>
      <c r="KT4" s="47"/>
      <c r="KU4" s="47"/>
      <c r="KV4" s="47"/>
      <c r="KW4" s="47"/>
      <c r="KX4" s="47"/>
      <c r="KY4" s="47"/>
      <c r="KZ4" s="47"/>
      <c r="LA4" s="47"/>
      <c r="LB4" s="47"/>
      <c r="LC4" s="47"/>
      <c r="LD4" s="47"/>
      <c r="LE4" s="47"/>
      <c r="LF4" s="47"/>
      <c r="LG4" s="47"/>
      <c r="LH4" s="47"/>
      <c r="LI4" s="47"/>
      <c r="LJ4" s="47"/>
      <c r="LK4" s="47"/>
      <c r="LL4" s="47"/>
      <c r="LM4" s="47"/>
      <c r="LN4" s="47"/>
      <c r="LO4" s="47"/>
      <c r="LP4" s="47"/>
      <c r="LQ4" s="47"/>
      <c r="LR4" s="47"/>
      <c r="LS4" s="47"/>
      <c r="LT4" s="47"/>
      <c r="LU4" s="47"/>
      <c r="LV4" s="47"/>
      <c r="LW4" s="47"/>
      <c r="LX4" s="47"/>
      <c r="LY4" s="47"/>
      <c r="LZ4" s="47"/>
      <c r="MA4" s="47"/>
      <c r="MB4" s="47"/>
      <c r="MC4" s="47"/>
      <c r="MD4" s="47"/>
      <c r="ME4" s="47"/>
      <c r="MF4" s="47"/>
      <c r="MG4" s="47"/>
      <c r="MH4" s="47"/>
      <c r="MI4" s="47"/>
      <c r="MJ4" s="47"/>
      <c r="MK4" s="47"/>
      <c r="ML4" s="47"/>
      <c r="MM4" s="47"/>
      <c r="MN4" s="47"/>
      <c r="MO4" s="47"/>
      <c r="MP4" s="47"/>
      <c r="MQ4" s="47"/>
      <c r="MR4" s="47"/>
      <c r="MS4" s="47"/>
      <c r="MT4" s="47"/>
      <c r="MU4" s="47"/>
      <c r="MV4" s="47"/>
      <c r="MW4" s="47"/>
      <c r="MX4" s="47"/>
      <c r="MY4" s="47"/>
      <c r="MZ4" s="47"/>
      <c r="NA4" s="47"/>
      <c r="NB4" s="47"/>
      <c r="NC4" s="47"/>
      <c r="ND4" s="47"/>
      <c r="NE4" s="47"/>
      <c r="NF4" s="47"/>
      <c r="NG4" s="47"/>
      <c r="NH4" s="47"/>
      <c r="NI4" s="47"/>
      <c r="NJ4" s="47"/>
      <c r="NK4" s="47"/>
      <c r="NL4" s="47"/>
      <c r="NM4" s="47"/>
      <c r="NN4" s="47"/>
      <c r="NO4" s="47"/>
      <c r="NP4" s="47"/>
      <c r="NQ4" s="47"/>
      <c r="NR4" s="47"/>
      <c r="NS4" s="47"/>
      <c r="NT4" s="47"/>
      <c r="NU4" s="47"/>
      <c r="NV4" s="47"/>
      <c r="NW4" s="47"/>
      <c r="NX4" s="47"/>
      <c r="NY4" s="47"/>
      <c r="NZ4" s="47"/>
      <c r="OA4" s="47"/>
      <c r="OB4" s="47"/>
      <c r="OC4" s="47"/>
      <c r="OD4" s="47"/>
      <c r="OE4" s="47"/>
      <c r="OF4" s="47"/>
      <c r="OG4" s="47"/>
      <c r="OH4" s="47"/>
      <c r="OI4" s="47"/>
      <c r="OJ4" s="47"/>
      <c r="OK4" s="47"/>
      <c r="OL4" s="47"/>
      <c r="OM4" s="47"/>
      <c r="ON4" s="47"/>
      <c r="OO4" s="47"/>
      <c r="OP4" s="47"/>
      <c r="OQ4" s="47"/>
      <c r="OR4" s="47"/>
      <c r="OS4" s="47"/>
      <c r="OT4" s="47"/>
      <c r="OU4" s="47"/>
      <c r="OV4" s="47"/>
      <c r="OW4" s="47"/>
      <c r="OX4" s="47"/>
      <c r="OY4" s="47"/>
      <c r="OZ4" s="47"/>
      <c r="PA4" s="47"/>
      <c r="PB4" s="47"/>
      <c r="PC4" s="47"/>
      <c r="PD4" s="47"/>
      <c r="PE4" s="47"/>
      <c r="PF4" s="47"/>
      <c r="PG4" s="47"/>
      <c r="PH4" s="47"/>
      <c r="PI4" s="47"/>
      <c r="PJ4" s="47"/>
      <c r="PK4" s="47"/>
      <c r="PL4" s="47"/>
      <c r="PM4" s="47"/>
      <c r="PN4" s="47"/>
      <c r="PO4" s="47"/>
      <c r="PP4" s="47"/>
      <c r="PQ4" s="47"/>
      <c r="PR4" s="47"/>
      <c r="PS4" s="47"/>
      <c r="PT4" s="47"/>
      <c r="PU4" s="47"/>
      <c r="PV4" s="47"/>
      <c r="PW4" s="47"/>
      <c r="PX4" s="47"/>
      <c r="PY4" s="47"/>
      <c r="PZ4" s="47"/>
      <c r="QA4" s="47"/>
      <c r="QB4" s="47"/>
      <c r="QC4" s="47"/>
      <c r="QD4" s="47"/>
      <c r="QE4" s="47"/>
      <c r="QF4" s="47"/>
      <c r="QG4" s="47"/>
      <c r="QH4" s="47"/>
      <c r="QI4" s="47"/>
      <c r="QJ4" s="47"/>
      <c r="QK4" s="47"/>
      <c r="QL4" s="47"/>
      <c r="QM4" s="47"/>
      <c r="QN4" s="47"/>
      <c r="QO4" s="47"/>
      <c r="QP4" s="47"/>
      <c r="QQ4" s="47"/>
      <c r="QR4" s="47"/>
      <c r="QS4" s="47"/>
      <c r="QT4" s="47"/>
      <c r="QU4" s="47"/>
      <c r="QV4" s="47"/>
      <c r="QW4" s="47"/>
      <c r="QX4" s="47"/>
      <c r="QY4" s="47"/>
      <c r="QZ4" s="47"/>
      <c r="RA4" s="47"/>
      <c r="RB4" s="47"/>
      <c r="RC4" s="47"/>
      <c r="RD4" s="47"/>
      <c r="RE4" s="47"/>
      <c r="RF4" s="47"/>
      <c r="RG4" s="47"/>
      <c r="RH4" s="47"/>
      <c r="RI4" s="47"/>
      <c r="RJ4" s="47"/>
      <c r="RK4" s="47"/>
      <c r="RL4" s="47"/>
      <c r="RM4" s="47"/>
      <c r="RN4" s="47"/>
      <c r="RO4" s="47"/>
      <c r="RP4" s="47"/>
      <c r="RQ4" s="47"/>
      <c r="RR4" s="47"/>
      <c r="RS4" s="47"/>
      <c r="RT4" s="47"/>
      <c r="RU4" s="47"/>
      <c r="RV4" s="47"/>
      <c r="RW4" s="47"/>
      <c r="RX4" s="47"/>
      <c r="RY4" s="47"/>
      <c r="RZ4" s="47"/>
      <c r="SA4" s="47"/>
      <c r="SB4" s="47"/>
      <c r="SC4" s="47"/>
      <c r="SD4" s="47"/>
      <c r="SE4" s="47"/>
      <c r="SF4" s="47"/>
      <c r="SG4" s="47"/>
      <c r="SH4" s="47"/>
      <c r="SI4" s="47"/>
      <c r="SJ4" s="47"/>
      <c r="SK4" s="47"/>
      <c r="SL4" s="47"/>
      <c r="SM4" s="47"/>
      <c r="SN4" s="47"/>
      <c r="SO4" s="47"/>
      <c r="SP4" s="47"/>
      <c r="SQ4" s="47"/>
      <c r="SR4" s="47"/>
      <c r="SS4" s="47"/>
      <c r="ST4" s="47"/>
      <c r="SU4" s="47"/>
      <c r="SV4" s="47"/>
      <c r="SW4" s="47"/>
      <c r="SX4" s="47"/>
      <c r="SY4" s="47"/>
      <c r="SZ4" s="47"/>
      <c r="TA4" s="47"/>
      <c r="TB4" s="47"/>
      <c r="TC4" s="47"/>
      <c r="TD4" s="47"/>
      <c r="TE4" s="47"/>
      <c r="TF4" s="47"/>
      <c r="TG4" s="47"/>
      <c r="TH4" s="47"/>
      <c r="TI4" s="47"/>
      <c r="TJ4" s="47"/>
      <c r="TK4" s="47"/>
      <c r="TL4" s="47"/>
      <c r="TM4" s="47"/>
      <c r="TN4" s="47"/>
      <c r="TO4" s="47"/>
      <c r="TP4" s="47"/>
      <c r="TQ4" s="47"/>
      <c r="TR4" s="47"/>
      <c r="TS4" s="47"/>
      <c r="TT4" s="47"/>
      <c r="TU4" s="47"/>
      <c r="TV4" s="47"/>
      <c r="TW4" s="47"/>
      <c r="TX4" s="47"/>
      <c r="TY4" s="47"/>
      <c r="TZ4" s="47"/>
      <c r="UA4" s="47"/>
      <c r="UB4" s="47"/>
      <c r="UC4" s="47"/>
      <c r="UD4" s="47"/>
      <c r="UE4" s="47"/>
      <c r="UF4" s="47"/>
      <c r="UG4" s="47"/>
      <c r="UH4" s="47"/>
      <c r="UI4" s="47"/>
      <c r="UJ4" s="47"/>
      <c r="UK4" s="47"/>
      <c r="UL4" s="47"/>
      <c r="UM4" s="47"/>
      <c r="UN4" s="47"/>
      <c r="UO4" s="47"/>
      <c r="UP4" s="47"/>
      <c r="UQ4" s="47"/>
      <c r="UR4" s="47"/>
      <c r="US4" s="47"/>
      <c r="UT4" s="47"/>
      <c r="UU4" s="47"/>
      <c r="UV4" s="47"/>
      <c r="UW4" s="47"/>
      <c r="UX4" s="47"/>
      <c r="UY4" s="47"/>
      <c r="UZ4" s="47"/>
      <c r="VA4" s="47"/>
      <c r="VB4" s="47"/>
      <c r="VC4" s="47"/>
      <c r="VD4" s="47"/>
      <c r="VE4" s="47"/>
      <c r="VF4" s="47"/>
      <c r="VG4" s="47"/>
      <c r="VH4" s="47"/>
      <c r="VI4" s="47"/>
      <c r="VJ4" s="47"/>
      <c r="VK4" s="47"/>
      <c r="VL4" s="47"/>
      <c r="VM4" s="47"/>
      <c r="VN4" s="47"/>
      <c r="VO4" s="47"/>
      <c r="VP4" s="47"/>
      <c r="VQ4" s="47"/>
      <c r="VR4" s="47"/>
      <c r="VS4" s="47"/>
      <c r="VT4" s="47"/>
      <c r="VU4" s="47"/>
      <c r="VV4" s="47"/>
      <c r="VW4" s="47"/>
      <c r="VX4" s="47"/>
      <c r="VY4" s="47"/>
      <c r="VZ4" s="47"/>
      <c r="WA4" s="47"/>
      <c r="WB4" s="47"/>
      <c r="WC4" s="47"/>
      <c r="WD4" s="47"/>
      <c r="WE4" s="47"/>
      <c r="WF4" s="47"/>
      <c r="WG4" s="47"/>
      <c r="WH4" s="47"/>
      <c r="WI4" s="47"/>
      <c r="WJ4" s="47"/>
      <c r="WK4" s="47"/>
      <c r="WL4" s="47"/>
      <c r="WM4" s="47"/>
      <c r="WN4" s="47"/>
      <c r="WO4" s="47"/>
      <c r="WP4" s="47"/>
      <c r="WQ4" s="47"/>
      <c r="WR4" s="47"/>
      <c r="WS4" s="47"/>
      <c r="WT4" s="47"/>
      <c r="WU4" s="47"/>
      <c r="WV4" s="47"/>
      <c r="WW4" s="47"/>
      <c r="WX4" s="47"/>
      <c r="WY4" s="47"/>
      <c r="WZ4" s="47"/>
      <c r="XA4" s="47"/>
      <c r="XB4" s="47"/>
      <c r="XC4" s="47"/>
      <c r="XD4" s="47"/>
      <c r="XE4" s="47"/>
      <c r="XF4" s="47"/>
      <c r="XG4" s="47"/>
      <c r="XH4" s="47"/>
      <c r="XI4" s="47"/>
      <c r="XJ4" s="47"/>
      <c r="XK4" s="47"/>
      <c r="XL4" s="47"/>
      <c r="XM4" s="47"/>
      <c r="XN4" s="47"/>
      <c r="XO4" s="47"/>
      <c r="XP4" s="47"/>
      <c r="XQ4" s="47"/>
      <c r="XR4" s="47"/>
      <c r="XS4" s="47"/>
      <c r="XT4" s="47"/>
      <c r="XU4" s="47"/>
      <c r="XV4" s="47"/>
      <c r="XW4" s="47"/>
      <c r="XX4" s="47"/>
      <c r="XY4" s="47"/>
      <c r="XZ4" s="47"/>
      <c r="YA4" s="47"/>
      <c r="YB4" s="47"/>
      <c r="YC4" s="47"/>
      <c r="YD4" s="47"/>
      <c r="YE4" s="47"/>
      <c r="YF4" s="47"/>
      <c r="YG4" s="47"/>
      <c r="YH4" s="47"/>
      <c r="YI4" s="47"/>
      <c r="YJ4" s="47"/>
      <c r="YK4" s="47"/>
      <c r="YL4" s="47"/>
      <c r="YM4" s="47"/>
      <c r="YN4" s="47"/>
      <c r="YO4" s="47"/>
      <c r="YP4" s="47"/>
      <c r="YQ4" s="47"/>
      <c r="YR4" s="47"/>
      <c r="YS4" s="47"/>
      <c r="YT4" s="47"/>
      <c r="YU4" s="47"/>
      <c r="YV4" s="47"/>
      <c r="YW4" s="47"/>
      <c r="YX4" s="47"/>
      <c r="YY4" s="47"/>
      <c r="YZ4" s="47"/>
      <c r="ZA4" s="47"/>
      <c r="ZB4" s="47"/>
      <c r="ZC4" s="47"/>
      <c r="ZD4" s="47"/>
      <c r="ZE4" s="47"/>
      <c r="ZF4" s="47"/>
      <c r="ZG4" s="47"/>
      <c r="ZH4" s="47"/>
      <c r="ZI4" s="47"/>
      <c r="ZJ4" s="47"/>
      <c r="ZK4" s="47"/>
      <c r="ZL4" s="47"/>
      <c r="ZM4" s="47"/>
      <c r="ZN4" s="47"/>
      <c r="ZO4" s="47"/>
      <c r="ZP4" s="47"/>
      <c r="ZQ4" s="47"/>
      <c r="ZR4" s="47"/>
      <c r="ZS4" s="47"/>
      <c r="ZT4" s="47"/>
      <c r="ZU4" s="47"/>
      <c r="ZV4" s="47"/>
      <c r="ZW4" s="47"/>
      <c r="ZX4" s="47"/>
      <c r="ZY4" s="47"/>
      <c r="ZZ4" s="47"/>
      <c r="AAA4" s="47"/>
      <c r="AAB4" s="47"/>
      <c r="AAC4" s="47"/>
      <c r="AAD4" s="47"/>
      <c r="AAE4" s="47"/>
      <c r="AAF4" s="47"/>
      <c r="AAG4" s="47"/>
      <c r="AAH4" s="47"/>
      <c r="AAI4" s="47"/>
      <c r="AAJ4" s="47"/>
      <c r="AAK4" s="47"/>
      <c r="AAL4" s="47"/>
      <c r="AAM4" s="47"/>
      <c r="AAN4" s="47"/>
      <c r="AAO4" s="47"/>
      <c r="AAP4" s="47"/>
      <c r="AAQ4" s="47"/>
      <c r="AAR4" s="47"/>
      <c r="AAS4" s="47"/>
      <c r="AAT4" s="47"/>
      <c r="AAU4" s="47"/>
      <c r="AAV4" s="47"/>
      <c r="AAW4" s="47"/>
      <c r="AAX4" s="47"/>
      <c r="AAY4" s="47"/>
      <c r="AAZ4" s="47"/>
      <c r="ABA4" s="47"/>
      <c r="ABB4" s="47"/>
      <c r="ABC4" s="47"/>
      <c r="ABD4" s="47"/>
      <c r="ABE4" s="47"/>
      <c r="ABF4" s="47"/>
      <c r="ABG4" s="47"/>
      <c r="ABH4" s="47"/>
      <c r="ABI4" s="47"/>
      <c r="ABJ4" s="47"/>
      <c r="ABK4" s="47"/>
      <c r="ABL4" s="47"/>
      <c r="ABM4" s="47"/>
      <c r="ABN4" s="47"/>
      <c r="ABO4" s="47"/>
      <c r="ABP4" s="47"/>
      <c r="ABQ4" s="47"/>
      <c r="ABR4" s="47"/>
      <c r="ABS4" s="47"/>
      <c r="ABT4" s="47"/>
      <c r="ABU4" s="47"/>
      <c r="ABV4" s="47"/>
      <c r="ABW4" s="47"/>
      <c r="ABX4" s="47"/>
      <c r="ABY4" s="47"/>
      <c r="ABZ4" s="47"/>
      <c r="ACA4" s="47"/>
      <c r="ACB4" s="47"/>
      <c r="ACC4" s="47"/>
      <c r="ACD4" s="47"/>
      <c r="ACE4" s="47"/>
      <c r="ACF4" s="47"/>
      <c r="ACG4" s="47"/>
      <c r="ACH4" s="47"/>
      <c r="ACI4" s="47"/>
      <c r="ACJ4" s="47"/>
      <c r="ACK4" s="47"/>
      <c r="ACL4" s="47"/>
      <c r="ACM4" s="47"/>
      <c r="ACN4" s="47"/>
      <c r="ACO4" s="47"/>
      <c r="ACP4" s="47"/>
      <c r="ACQ4" s="47"/>
      <c r="ACR4" s="47"/>
      <c r="ACS4" s="47"/>
      <c r="ACT4" s="47"/>
      <c r="ACU4" s="47"/>
      <c r="ACV4" s="47"/>
      <c r="ACW4" s="47"/>
      <c r="ACX4" s="47"/>
      <c r="ACY4" s="47"/>
      <c r="ACZ4" s="47"/>
      <c r="ADA4" s="47"/>
      <c r="ADB4" s="47"/>
      <c r="ADC4" s="47"/>
      <c r="ADD4" s="47"/>
      <c r="ADE4" s="47"/>
      <c r="ADF4" s="47"/>
      <c r="ADG4" s="47"/>
      <c r="ADH4" s="47"/>
      <c r="ADI4" s="47"/>
      <c r="ADJ4" s="47"/>
      <c r="ADK4" s="47"/>
      <c r="ADL4" s="47"/>
      <c r="ADM4" s="47"/>
      <c r="ADN4" s="47"/>
      <c r="ADO4" s="47"/>
      <c r="ADP4" s="47"/>
      <c r="ADQ4" s="47"/>
      <c r="ADR4" s="47"/>
      <c r="ADS4" s="47"/>
      <c r="ADT4" s="47"/>
      <c r="ADU4" s="47"/>
      <c r="ADV4" s="47"/>
      <c r="ADW4" s="47"/>
      <c r="ADX4" s="47"/>
      <c r="ADY4" s="47"/>
      <c r="ADZ4" s="47"/>
      <c r="AEA4" s="47"/>
      <c r="AEB4" s="47"/>
      <c r="AEC4" s="47"/>
      <c r="AED4" s="47"/>
      <c r="AEE4" s="47"/>
      <c r="AEF4" s="47"/>
      <c r="AEG4" s="47"/>
      <c r="AEH4" s="47"/>
      <c r="AEI4" s="47"/>
      <c r="AEJ4" s="47"/>
      <c r="AEK4" s="47"/>
      <c r="AEL4" s="47"/>
      <c r="AEM4" s="47"/>
      <c r="AEN4" s="47"/>
      <c r="AEO4" s="47"/>
      <c r="AEP4" s="47"/>
      <c r="AEQ4" s="47"/>
      <c r="AER4" s="47"/>
      <c r="AES4" s="47"/>
      <c r="AET4" s="47"/>
      <c r="AEU4" s="47"/>
      <c r="AEV4" s="47"/>
      <c r="AEW4" s="47"/>
      <c r="AEX4" s="47"/>
      <c r="AEY4" s="47"/>
      <c r="AEZ4" s="47"/>
      <c r="AFA4" s="47"/>
      <c r="AFB4" s="47"/>
      <c r="AFC4" s="47"/>
      <c r="AFD4" s="47"/>
      <c r="AFE4" s="47"/>
      <c r="AFF4" s="47"/>
      <c r="AFG4" s="47"/>
      <c r="AFH4" s="47"/>
      <c r="AFI4" s="47"/>
      <c r="AFJ4" s="47"/>
      <c r="AFK4" s="47"/>
      <c r="AFL4" s="47"/>
      <c r="AFM4" s="47"/>
      <c r="AFN4" s="47"/>
      <c r="AFO4" s="47"/>
      <c r="AFP4" s="47"/>
      <c r="AFQ4" s="47"/>
      <c r="AFR4" s="47"/>
      <c r="AFS4" s="47"/>
      <c r="AFT4" s="47"/>
      <c r="AFU4" s="47"/>
      <c r="AFV4" s="47"/>
      <c r="AFW4" s="47"/>
      <c r="AFX4" s="47"/>
      <c r="AFY4" s="47"/>
      <c r="AFZ4" s="47"/>
      <c r="AGA4" s="47"/>
      <c r="AGB4" s="47"/>
      <c r="AGC4" s="47"/>
      <c r="AGD4" s="47"/>
      <c r="AGE4" s="47"/>
      <c r="AGF4" s="47"/>
      <c r="AGG4" s="47"/>
      <c r="AGH4" s="47"/>
      <c r="AGI4" s="47"/>
      <c r="AGJ4" s="47"/>
      <c r="AGK4" s="47"/>
      <c r="AGL4" s="47"/>
      <c r="AGM4" s="47"/>
      <c r="AGN4" s="47"/>
      <c r="AGO4" s="47"/>
      <c r="AGP4" s="47"/>
      <c r="AGQ4" s="47"/>
      <c r="AGR4" s="47"/>
      <c r="AGS4" s="47"/>
      <c r="AGT4" s="47"/>
      <c r="AGU4" s="47"/>
      <c r="AGV4" s="47"/>
      <c r="AGW4" s="47"/>
      <c r="AGX4" s="47"/>
      <c r="AGY4" s="47"/>
      <c r="AGZ4" s="47"/>
      <c r="AHA4" s="47"/>
      <c r="AHB4" s="47"/>
      <c r="AHC4" s="47"/>
      <c r="AHD4" s="47"/>
      <c r="AHE4" s="47"/>
      <c r="AHF4" s="47"/>
      <c r="AHG4" s="47"/>
      <c r="AHH4" s="47"/>
      <c r="AHI4" s="47"/>
      <c r="AHJ4" s="47"/>
      <c r="AHK4" s="47"/>
      <c r="AHL4" s="47"/>
      <c r="AHM4" s="47"/>
      <c r="AHN4" s="47"/>
      <c r="AHO4" s="47"/>
      <c r="AHP4" s="47"/>
      <c r="AHQ4" s="47"/>
      <c r="AHR4" s="47"/>
      <c r="AHS4" s="47"/>
      <c r="AHT4" s="47"/>
      <c r="AHU4" s="47"/>
      <c r="AHV4" s="47"/>
      <c r="AHW4" s="47"/>
      <c r="AHX4" s="47"/>
      <c r="AHY4" s="47"/>
      <c r="AHZ4" s="47"/>
      <c r="AIA4" s="47"/>
      <c r="AIB4" s="47"/>
      <c r="AIC4" s="47"/>
      <c r="AID4" s="47"/>
      <c r="AIE4" s="47"/>
      <c r="AIF4" s="47"/>
      <c r="AIG4" s="47"/>
      <c r="AIH4" s="47"/>
      <c r="AII4" s="47"/>
      <c r="AIJ4" s="47"/>
      <c r="AIK4" s="47"/>
      <c r="AIL4" s="47"/>
      <c r="AIM4" s="47"/>
      <c r="AIN4" s="47"/>
      <c r="AIO4" s="47"/>
      <c r="AIP4" s="47"/>
      <c r="AIQ4" s="47"/>
      <c r="AIR4" s="47"/>
      <c r="AIS4" s="47"/>
      <c r="AIT4" s="47"/>
      <c r="AIU4" s="47"/>
      <c r="AIV4" s="47"/>
      <c r="AIW4" s="47"/>
      <c r="AIX4" s="47"/>
      <c r="AIY4" s="47"/>
      <c r="AIZ4" s="47"/>
      <c r="AJA4" s="47"/>
      <c r="AJB4" s="47"/>
      <c r="AJC4" s="47"/>
      <c r="AJD4" s="47"/>
      <c r="AJE4" s="47"/>
      <c r="AJF4" s="47"/>
      <c r="AJG4" s="47"/>
      <c r="AJH4" s="47"/>
      <c r="AJI4" s="47"/>
      <c r="AJJ4" s="47"/>
      <c r="AJK4" s="47"/>
      <c r="AJL4" s="47"/>
      <c r="AJM4" s="47"/>
      <c r="AJN4" s="47"/>
      <c r="AJO4" s="47"/>
      <c r="AJP4" s="47"/>
      <c r="AJQ4" s="47"/>
      <c r="AJR4" s="47"/>
      <c r="AJS4" s="47"/>
      <c r="AJT4" s="47"/>
      <c r="AJU4" s="47"/>
      <c r="AJV4" s="47"/>
      <c r="AJW4" s="47"/>
      <c r="AJX4" s="47"/>
      <c r="AJY4" s="47"/>
      <c r="AJZ4" s="47"/>
      <c r="AKA4" s="47"/>
      <c r="AKB4" s="47"/>
      <c r="AKC4" s="47"/>
      <c r="AKD4" s="47"/>
      <c r="AKE4" s="47"/>
      <c r="AKF4" s="47"/>
      <c r="AKG4" s="47"/>
      <c r="AKH4" s="47"/>
      <c r="AKI4" s="47"/>
      <c r="AKJ4" s="47"/>
      <c r="AKK4" s="47"/>
      <c r="AKL4" s="47"/>
      <c r="AKM4" s="47"/>
      <c r="AKN4" s="47"/>
      <c r="AKO4" s="47"/>
      <c r="AKP4" s="47"/>
      <c r="AKQ4" s="47"/>
      <c r="AKR4" s="47"/>
      <c r="AKS4" s="47"/>
      <c r="AKT4" s="47"/>
      <c r="AKU4" s="47"/>
      <c r="AKV4" s="47"/>
      <c r="AKW4" s="47"/>
      <c r="AKX4" s="47"/>
      <c r="AKY4" s="47"/>
      <c r="AKZ4" s="47"/>
      <c r="ALA4" s="47"/>
      <c r="ALB4" s="47"/>
      <c r="ALC4" s="47"/>
      <c r="ALD4" s="47"/>
      <c r="ALE4" s="47"/>
      <c r="ALF4" s="47"/>
      <c r="ALG4" s="47"/>
      <c r="ALH4" s="47"/>
      <c r="ALI4" s="47"/>
      <c r="ALJ4" s="47"/>
      <c r="ALK4" s="47"/>
      <c r="ALL4" s="47"/>
      <c r="ALM4" s="47"/>
      <c r="ALN4" s="47"/>
      <c r="ALO4" s="47"/>
      <c r="ALP4" s="47"/>
      <c r="ALQ4" s="47"/>
      <c r="ALR4" s="47"/>
      <c r="ALS4" s="47"/>
      <c r="ALT4" s="47"/>
      <c r="ALU4" s="47"/>
      <c r="ALV4" s="47"/>
      <c r="ALW4" s="47"/>
      <c r="ALX4" s="47"/>
      <c r="ALY4" s="47"/>
      <c r="ALZ4" s="47"/>
      <c r="AMA4" s="47"/>
      <c r="AMB4" s="47"/>
      <c r="AMC4" s="47"/>
      <c r="AMD4" s="47"/>
      <c r="AME4" s="47"/>
      <c r="AMF4" s="47"/>
      <c r="AMG4" s="47"/>
      <c r="AMH4" s="47"/>
      <c r="AMI4" s="47"/>
      <c r="AMJ4" s="47"/>
      <c r="AMK4" s="47"/>
      <c r="AML4" s="47"/>
      <c r="AMM4" s="47"/>
      <c r="AMN4" s="47"/>
      <c r="AMO4" s="47"/>
      <c r="AMP4" s="47"/>
      <c r="AMQ4" s="47"/>
      <c r="AMR4" s="47"/>
      <c r="AMS4" s="47"/>
      <c r="AMT4" s="47"/>
      <c r="AMU4" s="47"/>
      <c r="AMV4" s="47"/>
      <c r="AMW4" s="47"/>
      <c r="AMX4" s="47"/>
      <c r="AMY4" s="47"/>
      <c r="AMZ4" s="47"/>
      <c r="ANA4" s="47"/>
      <c r="ANB4" s="47"/>
      <c r="ANC4" s="47"/>
      <c r="AND4" s="47"/>
      <c r="ANE4" s="47"/>
      <c r="ANF4" s="47"/>
      <c r="ANG4" s="47"/>
      <c r="ANH4" s="47"/>
      <c r="ANI4" s="47"/>
      <c r="ANJ4" s="47"/>
      <c r="ANK4" s="47"/>
      <c r="ANL4" s="47"/>
      <c r="ANM4" s="47"/>
      <c r="ANN4" s="47"/>
      <c r="ANO4" s="47"/>
      <c r="ANP4" s="47"/>
      <c r="ANQ4" s="47"/>
      <c r="ANR4" s="47"/>
      <c r="ANS4" s="47"/>
      <c r="ANT4" s="47"/>
      <c r="ANU4" s="47"/>
      <c r="ANV4" s="47"/>
      <c r="ANW4" s="47"/>
      <c r="ANX4" s="47"/>
      <c r="ANY4" s="47"/>
      <c r="ANZ4" s="47"/>
      <c r="AOA4" s="47"/>
      <c r="AOB4" s="47"/>
      <c r="AOC4" s="47"/>
      <c r="AOD4" s="47"/>
      <c r="AOE4" s="47"/>
      <c r="AOF4" s="47"/>
      <c r="AOG4" s="47"/>
      <c r="AOH4" s="47"/>
      <c r="AOI4" s="47"/>
      <c r="AOJ4" s="47"/>
      <c r="AOK4" s="47"/>
      <c r="AOL4" s="47"/>
      <c r="AOM4" s="47"/>
      <c r="AON4" s="47"/>
      <c r="AOO4" s="47"/>
      <c r="AOP4" s="47"/>
      <c r="AOQ4" s="47"/>
      <c r="AOR4" s="47"/>
      <c r="AOS4" s="47"/>
      <c r="AOT4" s="47"/>
      <c r="AOU4" s="47"/>
      <c r="AOV4" s="47"/>
      <c r="AOW4" s="47"/>
      <c r="AOX4" s="47"/>
      <c r="AOY4" s="47"/>
      <c r="AOZ4" s="47"/>
      <c r="APA4" s="47"/>
      <c r="APB4" s="47"/>
      <c r="APC4" s="47"/>
      <c r="APD4" s="47"/>
      <c r="APE4" s="47"/>
      <c r="APF4" s="47"/>
      <c r="APG4" s="47"/>
      <c r="APH4" s="47"/>
      <c r="API4" s="47"/>
      <c r="APJ4" s="47"/>
      <c r="APK4" s="47"/>
      <c r="APL4" s="47"/>
      <c r="APM4" s="47"/>
      <c r="APN4" s="47"/>
      <c r="APO4" s="47"/>
      <c r="APP4" s="47"/>
      <c r="APQ4" s="47"/>
      <c r="APR4" s="47"/>
      <c r="APS4" s="47"/>
      <c r="APT4" s="47"/>
      <c r="APU4" s="47"/>
      <c r="APV4" s="47"/>
      <c r="APW4" s="47"/>
      <c r="APX4" s="47"/>
      <c r="APY4" s="47"/>
      <c r="APZ4" s="47"/>
      <c r="AQA4" s="47"/>
      <c r="AQB4" s="47"/>
      <c r="AQC4" s="47"/>
      <c r="AQD4" s="47"/>
      <c r="AQE4" s="47"/>
      <c r="AQF4" s="47"/>
      <c r="AQG4" s="47"/>
      <c r="AQH4" s="47"/>
      <c r="AQI4" s="47"/>
      <c r="AQJ4" s="47"/>
      <c r="AQK4" s="47"/>
      <c r="AQL4" s="47"/>
      <c r="AQM4" s="47"/>
      <c r="AQN4" s="47"/>
      <c r="AQO4" s="47"/>
      <c r="AQP4" s="47"/>
      <c r="AQQ4" s="47"/>
      <c r="AQR4" s="47"/>
      <c r="AQS4" s="47"/>
      <c r="AQT4" s="47"/>
      <c r="AQU4" s="47"/>
      <c r="AQV4" s="47"/>
      <c r="AQW4" s="47"/>
      <c r="AQX4" s="47"/>
      <c r="AQY4" s="47"/>
      <c r="AQZ4" s="47"/>
      <c r="ARA4" s="47"/>
      <c r="ARB4" s="47"/>
      <c r="ARC4" s="47"/>
      <c r="ARD4" s="47"/>
      <c r="ARE4" s="47"/>
      <c r="ARF4" s="47"/>
      <c r="ARG4" s="47"/>
      <c r="ARH4" s="47"/>
      <c r="ARI4" s="47"/>
      <c r="ARJ4" s="47"/>
      <c r="ARK4" s="47"/>
      <c r="ARL4" s="47"/>
      <c r="ARM4" s="47"/>
      <c r="ARN4" s="47"/>
      <c r="ARO4" s="47"/>
      <c r="ARP4" s="47"/>
      <c r="ARQ4" s="47"/>
      <c r="ARR4" s="47"/>
      <c r="ARS4" s="47"/>
      <c r="ART4" s="47"/>
      <c r="ARU4" s="47"/>
      <c r="ARV4" s="47"/>
      <c r="ARW4" s="47"/>
      <c r="ARX4" s="47"/>
      <c r="ARY4" s="47"/>
      <c r="ARZ4" s="47"/>
      <c r="ASA4" s="47"/>
      <c r="ASB4" s="47"/>
      <c r="ASC4" s="47"/>
      <c r="ASD4" s="47"/>
      <c r="ASE4" s="47"/>
      <c r="ASF4" s="47"/>
      <c r="ASG4" s="47"/>
      <c r="ASH4" s="47"/>
      <c r="ASI4" s="47"/>
      <c r="ASJ4" s="47"/>
      <c r="ASK4" s="47"/>
      <c r="ASL4" s="47"/>
      <c r="ASM4" s="47"/>
      <c r="ASN4" s="47"/>
      <c r="ASO4" s="47"/>
      <c r="ASP4" s="47"/>
      <c r="ASQ4" s="47"/>
      <c r="ASR4" s="47"/>
      <c r="ASS4" s="47"/>
      <c r="AST4" s="47"/>
      <c r="ASU4" s="47"/>
      <c r="ASV4" s="47"/>
      <c r="ASW4" s="47"/>
      <c r="ASX4" s="47"/>
      <c r="ASY4" s="47"/>
      <c r="ASZ4" s="47"/>
      <c r="ATA4" s="47"/>
      <c r="ATB4" s="47"/>
      <c r="ATC4" s="47"/>
      <c r="ATD4" s="47"/>
      <c r="ATE4" s="47"/>
      <c r="ATF4" s="47"/>
      <c r="ATG4" s="47"/>
      <c r="ATH4" s="47"/>
      <c r="ATI4" s="47"/>
      <c r="ATJ4" s="47"/>
      <c r="ATK4" s="47"/>
      <c r="ATL4" s="47"/>
      <c r="ATM4" s="47"/>
      <c r="ATN4" s="47"/>
      <c r="ATO4" s="47"/>
      <c r="ATP4" s="47"/>
      <c r="ATQ4" s="47"/>
      <c r="ATR4" s="47"/>
      <c r="ATS4" s="47"/>
      <c r="ATT4" s="47"/>
      <c r="ATU4" s="47"/>
      <c r="ATV4" s="47"/>
      <c r="ATW4" s="47"/>
      <c r="ATX4" s="47"/>
      <c r="ATY4" s="47"/>
      <c r="ATZ4" s="47"/>
      <c r="AUA4" s="47"/>
      <c r="AUB4" s="47"/>
      <c r="AUC4" s="47"/>
      <c r="AUD4" s="47"/>
      <c r="AUE4" s="47"/>
      <c r="AUF4" s="47"/>
      <c r="AUG4" s="47"/>
      <c r="AUH4" s="47"/>
      <c r="AUI4" s="47"/>
      <c r="AUJ4" s="47"/>
      <c r="AUK4" s="47"/>
      <c r="AUL4" s="47"/>
      <c r="AUM4" s="47"/>
      <c r="AUN4" s="47"/>
      <c r="AUO4" s="47"/>
      <c r="AUP4" s="47"/>
      <c r="AUQ4" s="47"/>
      <c r="AUR4" s="47"/>
      <c r="AUS4" s="47"/>
      <c r="AUT4" s="47"/>
      <c r="AUU4" s="47"/>
      <c r="AUV4" s="47"/>
      <c r="AUW4" s="47"/>
      <c r="AUX4" s="47"/>
      <c r="AUY4" s="47"/>
      <c r="AUZ4" s="47"/>
      <c r="AVA4" s="47"/>
      <c r="AVB4" s="47"/>
      <c r="AVC4" s="47"/>
      <c r="AVD4" s="47"/>
      <c r="AVE4" s="47"/>
      <c r="AVF4" s="47"/>
      <c r="AVG4" s="47"/>
      <c r="AVH4" s="47"/>
      <c r="AVI4" s="47"/>
      <c r="AVJ4" s="47"/>
      <c r="AVK4" s="47"/>
      <c r="AVL4" s="47"/>
      <c r="AVM4" s="47"/>
      <c r="AVN4" s="47"/>
      <c r="AVO4" s="47"/>
      <c r="AVP4" s="47"/>
      <c r="AVQ4" s="47"/>
      <c r="AVR4" s="47"/>
      <c r="AVS4" s="47"/>
      <c r="AVT4" s="47"/>
      <c r="AVU4" s="47"/>
      <c r="AVV4" s="47"/>
      <c r="AVW4" s="47"/>
      <c r="AVX4" s="47"/>
      <c r="AVY4" s="47"/>
      <c r="AVZ4" s="47"/>
      <c r="AWA4" s="47"/>
      <c r="AWB4" s="47"/>
      <c r="AWC4" s="47"/>
      <c r="AWD4" s="47"/>
      <c r="AWE4" s="47"/>
      <c r="AWF4" s="47"/>
      <c r="AWG4" s="47"/>
      <c r="AWH4" s="47"/>
      <c r="AWI4" s="47"/>
      <c r="AWJ4" s="47"/>
      <c r="AWK4" s="47"/>
      <c r="AWL4" s="47"/>
      <c r="AWM4" s="47"/>
      <c r="AWN4" s="47"/>
      <c r="AWO4" s="47"/>
      <c r="AWP4" s="47"/>
      <c r="AWQ4" s="47"/>
      <c r="AWR4" s="47"/>
      <c r="AWS4" s="47"/>
      <c r="AWT4" s="47"/>
      <c r="AWU4" s="47"/>
      <c r="AWV4" s="47"/>
      <c r="AWW4" s="47"/>
      <c r="AWX4" s="47"/>
      <c r="AWY4" s="47"/>
      <c r="AWZ4" s="47"/>
      <c r="AXA4" s="47"/>
      <c r="AXB4" s="47"/>
      <c r="AXC4" s="47"/>
      <c r="AXD4" s="47"/>
      <c r="AXE4" s="47"/>
      <c r="AXF4" s="47"/>
      <c r="AXG4" s="47"/>
      <c r="AXH4" s="47"/>
      <c r="AXI4" s="47"/>
      <c r="AXJ4" s="47"/>
      <c r="AXK4" s="47"/>
      <c r="AXL4" s="47"/>
      <c r="AXM4" s="47"/>
      <c r="AXN4" s="47"/>
      <c r="AXO4" s="47"/>
      <c r="AXP4" s="47"/>
      <c r="AXQ4" s="47"/>
      <c r="AXR4" s="47"/>
      <c r="AXS4" s="47"/>
      <c r="AXT4" s="47"/>
      <c r="AXU4" s="47"/>
      <c r="AXV4" s="47"/>
      <c r="AXW4" s="47"/>
      <c r="AXX4" s="47"/>
      <c r="AXY4" s="47"/>
      <c r="AXZ4" s="47"/>
      <c r="AYA4" s="47"/>
      <c r="AYB4" s="47"/>
      <c r="AYC4" s="47"/>
      <c r="AYD4" s="47"/>
      <c r="AYE4" s="47"/>
      <c r="AYF4" s="47"/>
      <c r="AYG4" s="47"/>
      <c r="AYH4" s="47"/>
      <c r="AYI4" s="47"/>
      <c r="AYJ4" s="47"/>
      <c r="AYK4" s="47"/>
      <c r="AYL4" s="47"/>
      <c r="AYM4" s="47"/>
      <c r="AYN4" s="47"/>
      <c r="AYO4" s="47"/>
      <c r="AYP4" s="47"/>
      <c r="AYQ4" s="47"/>
      <c r="AYR4" s="47"/>
      <c r="AYS4" s="47"/>
      <c r="AYT4" s="47"/>
      <c r="AYU4" s="47"/>
      <c r="AYV4" s="47"/>
      <c r="AYW4" s="47"/>
      <c r="AYX4" s="47"/>
      <c r="AYY4" s="47"/>
      <c r="AYZ4" s="47"/>
      <c r="AZA4" s="47"/>
      <c r="AZB4" s="47"/>
      <c r="AZC4" s="47"/>
      <c r="AZD4" s="47"/>
      <c r="AZE4" s="47"/>
      <c r="AZF4" s="47"/>
      <c r="AZG4" s="47"/>
      <c r="AZH4" s="47"/>
      <c r="AZI4" s="47"/>
      <c r="AZJ4" s="47"/>
      <c r="AZK4" s="47"/>
      <c r="AZL4" s="47"/>
      <c r="AZM4" s="47"/>
      <c r="AZN4" s="47"/>
      <c r="AZO4" s="47"/>
      <c r="AZP4" s="47"/>
      <c r="AZQ4" s="47"/>
      <c r="AZR4" s="47"/>
      <c r="AZS4" s="47"/>
      <c r="AZT4" s="47"/>
      <c r="AZU4" s="47"/>
      <c r="AZV4" s="47"/>
      <c r="AZW4" s="47"/>
      <c r="AZX4" s="47"/>
      <c r="AZY4" s="47"/>
      <c r="AZZ4" s="47"/>
      <c r="BAA4" s="47"/>
      <c r="BAB4" s="47"/>
      <c r="BAC4" s="47"/>
      <c r="BAD4" s="47"/>
      <c r="BAE4" s="47"/>
      <c r="BAF4" s="47"/>
      <c r="BAG4" s="47"/>
      <c r="BAH4" s="47"/>
      <c r="BAI4" s="47"/>
      <c r="BAJ4" s="47"/>
      <c r="BAK4" s="47"/>
      <c r="BAL4" s="47"/>
      <c r="BAM4" s="47"/>
      <c r="BAN4" s="47"/>
      <c r="BAO4" s="47"/>
      <c r="BAP4" s="47"/>
      <c r="BAQ4" s="47"/>
      <c r="BAR4" s="47"/>
      <c r="BAS4" s="47"/>
      <c r="BAT4" s="47"/>
      <c r="BAU4" s="47"/>
      <c r="BAV4" s="47"/>
      <c r="BAW4" s="47"/>
      <c r="BAX4" s="47"/>
      <c r="BAY4" s="47"/>
      <c r="BAZ4" s="47"/>
      <c r="BBA4" s="47"/>
      <c r="BBB4" s="47"/>
      <c r="BBC4" s="47"/>
      <c r="BBD4" s="47"/>
      <c r="BBE4" s="47"/>
      <c r="BBF4" s="47"/>
      <c r="BBG4" s="47"/>
      <c r="BBH4" s="47"/>
      <c r="BBI4" s="47"/>
      <c r="BBJ4" s="47"/>
      <c r="BBK4" s="47"/>
      <c r="BBL4" s="47"/>
      <c r="BBM4" s="47"/>
      <c r="BBN4" s="47"/>
      <c r="BBO4" s="47"/>
      <c r="BBP4" s="47"/>
      <c r="BBQ4" s="47"/>
      <c r="BBR4" s="47"/>
      <c r="BBS4" s="47"/>
      <c r="BBT4" s="47"/>
      <c r="BBU4" s="47"/>
      <c r="BBV4" s="47"/>
      <c r="BBW4" s="47"/>
      <c r="BBX4" s="47"/>
      <c r="BBY4" s="47"/>
      <c r="BBZ4" s="47"/>
      <c r="BCA4" s="47"/>
      <c r="BCB4" s="47"/>
      <c r="BCC4" s="47"/>
      <c r="BCD4" s="47"/>
      <c r="BCE4" s="47"/>
      <c r="BCF4" s="47"/>
      <c r="BCG4" s="47"/>
      <c r="BCH4" s="47"/>
      <c r="BCI4" s="47"/>
      <c r="BCJ4" s="47"/>
      <c r="BCK4" s="47"/>
      <c r="BCL4" s="47"/>
      <c r="BCM4" s="47"/>
      <c r="BCN4" s="47"/>
      <c r="BCO4" s="47"/>
      <c r="BCP4" s="47"/>
      <c r="BCQ4" s="47"/>
      <c r="BCR4" s="47"/>
      <c r="BCS4" s="47"/>
      <c r="BCT4" s="47"/>
      <c r="BCU4" s="47"/>
      <c r="BCV4" s="47"/>
      <c r="BCW4" s="47"/>
      <c r="BCX4" s="47"/>
      <c r="BCY4" s="47"/>
      <c r="BCZ4" s="47"/>
      <c r="BDA4" s="47"/>
      <c r="BDB4" s="47"/>
      <c r="BDC4" s="47"/>
      <c r="BDD4" s="47"/>
      <c r="BDE4" s="47"/>
      <c r="BDF4" s="47"/>
      <c r="BDG4" s="47"/>
      <c r="BDH4" s="47"/>
      <c r="BDI4" s="47"/>
      <c r="BDJ4" s="47"/>
      <c r="BDK4" s="47"/>
      <c r="BDL4" s="47"/>
      <c r="BDM4" s="47"/>
      <c r="BDN4" s="47"/>
      <c r="BDO4" s="47"/>
      <c r="BDP4" s="47"/>
      <c r="BDQ4" s="47"/>
      <c r="BDR4" s="47"/>
      <c r="BDS4" s="47"/>
      <c r="BDT4" s="47"/>
      <c r="BDU4" s="47"/>
      <c r="BDV4" s="47"/>
      <c r="BDW4" s="47"/>
      <c r="BDX4" s="47"/>
      <c r="BDY4" s="47"/>
      <c r="BDZ4" s="47"/>
      <c r="BEA4" s="47"/>
      <c r="BEB4" s="47"/>
      <c r="BEC4" s="47"/>
      <c r="BED4" s="47"/>
      <c r="BEE4" s="47"/>
      <c r="BEF4" s="47"/>
      <c r="BEG4" s="47"/>
      <c r="BEH4" s="47"/>
      <c r="BEI4" s="47"/>
      <c r="BEJ4" s="47"/>
      <c r="BEK4" s="47"/>
      <c r="BEL4" s="47"/>
      <c r="BEM4" s="47"/>
      <c r="BEN4" s="47"/>
      <c r="BEO4" s="47"/>
      <c r="BEP4" s="47"/>
      <c r="BEQ4" s="47"/>
      <c r="BER4" s="47"/>
      <c r="BES4" s="47"/>
      <c r="BET4" s="47"/>
      <c r="BEU4" s="47"/>
      <c r="BEV4" s="47"/>
      <c r="BEW4" s="47"/>
      <c r="BEX4" s="47"/>
      <c r="BEY4" s="47"/>
      <c r="BEZ4" s="47"/>
      <c r="BFA4" s="47"/>
      <c r="BFB4" s="47"/>
      <c r="BFC4" s="47"/>
      <c r="BFD4" s="47"/>
      <c r="BFE4" s="47"/>
      <c r="BFF4" s="47"/>
      <c r="BFG4" s="47"/>
      <c r="BFH4" s="47"/>
      <c r="BFI4" s="47"/>
      <c r="BFJ4" s="47"/>
      <c r="BFK4" s="47"/>
      <c r="BFL4" s="47"/>
      <c r="BFM4" s="47"/>
      <c r="BFN4" s="47"/>
      <c r="BFO4" s="47"/>
      <c r="BFP4" s="47"/>
      <c r="BFQ4" s="47"/>
      <c r="BFR4" s="47"/>
      <c r="BFS4" s="47"/>
      <c r="BFT4" s="47"/>
      <c r="BFU4" s="47"/>
      <c r="BFV4" s="47"/>
      <c r="BFW4" s="47"/>
      <c r="BFX4" s="47"/>
      <c r="BFY4" s="47"/>
      <c r="BFZ4" s="47"/>
      <c r="BGA4" s="47"/>
      <c r="BGB4" s="47"/>
      <c r="BGC4" s="47"/>
      <c r="BGD4" s="47"/>
      <c r="BGE4" s="47"/>
      <c r="BGF4" s="47"/>
      <c r="BGG4" s="47"/>
      <c r="BGH4" s="47"/>
      <c r="BGI4" s="47"/>
      <c r="BGJ4" s="47"/>
      <c r="BGK4" s="47"/>
      <c r="BGL4" s="47"/>
      <c r="BGM4" s="47"/>
      <c r="BGN4" s="47"/>
      <c r="BGO4" s="47"/>
      <c r="BGP4" s="47"/>
      <c r="BGQ4" s="47"/>
      <c r="BGR4" s="47"/>
      <c r="BGS4" s="47"/>
      <c r="BGT4" s="47"/>
      <c r="BGU4" s="47"/>
      <c r="BGV4" s="47"/>
      <c r="BGW4" s="47"/>
      <c r="BGX4" s="47"/>
      <c r="BGY4" s="47"/>
      <c r="BGZ4" s="47"/>
      <c r="BHA4" s="47"/>
      <c r="BHB4" s="47"/>
      <c r="BHC4" s="47"/>
      <c r="BHD4" s="47"/>
      <c r="BHE4" s="47"/>
      <c r="BHF4" s="47"/>
      <c r="BHG4" s="47"/>
      <c r="BHH4" s="47"/>
      <c r="BHI4" s="47"/>
      <c r="BHJ4" s="47"/>
      <c r="BHK4" s="47"/>
      <c r="BHL4" s="47"/>
      <c r="BHM4" s="47"/>
      <c r="BHN4" s="47"/>
      <c r="BHO4" s="47"/>
      <c r="BHP4" s="47"/>
      <c r="BHQ4" s="47"/>
      <c r="BHR4" s="47"/>
      <c r="BHS4" s="47"/>
      <c r="BHT4" s="47"/>
      <c r="BHU4" s="47"/>
      <c r="BHV4" s="47"/>
      <c r="BHW4" s="47"/>
      <c r="BHX4" s="47"/>
      <c r="BHY4" s="47"/>
      <c r="BHZ4" s="47"/>
      <c r="BIA4" s="47"/>
      <c r="BIB4" s="47"/>
      <c r="BIC4" s="47"/>
      <c r="BID4" s="47"/>
      <c r="BIE4" s="47"/>
      <c r="BIF4" s="47"/>
      <c r="BIG4" s="47"/>
      <c r="BIH4" s="47"/>
      <c r="BII4" s="47"/>
      <c r="BIJ4" s="47"/>
      <c r="BIK4" s="47"/>
      <c r="BIL4" s="47"/>
      <c r="BIM4" s="47"/>
      <c r="BIN4" s="47"/>
      <c r="BIO4" s="47"/>
      <c r="BIP4" s="47"/>
      <c r="BIQ4" s="47"/>
      <c r="BIR4" s="47"/>
      <c r="BIS4" s="47"/>
      <c r="BIT4" s="47"/>
      <c r="BIU4" s="47"/>
      <c r="BIV4" s="47"/>
      <c r="BIW4" s="47"/>
      <c r="BIX4" s="47"/>
      <c r="BIY4" s="47"/>
      <c r="BIZ4" s="47"/>
      <c r="BJA4" s="47"/>
      <c r="BJB4" s="47"/>
      <c r="BJC4" s="47"/>
      <c r="BJD4" s="47"/>
      <c r="BJE4" s="47"/>
      <c r="BJF4" s="47"/>
      <c r="BJG4" s="47"/>
      <c r="BJH4" s="47"/>
      <c r="BJI4" s="47"/>
      <c r="BJJ4" s="47"/>
      <c r="BJK4" s="47"/>
      <c r="BJL4" s="47"/>
      <c r="BJM4" s="47"/>
      <c r="BJN4" s="47"/>
      <c r="BJO4" s="47"/>
      <c r="BJP4" s="47"/>
      <c r="BJQ4" s="47"/>
      <c r="BJR4" s="47"/>
      <c r="BJS4" s="47"/>
      <c r="BJT4" s="47"/>
      <c r="BJU4" s="47"/>
      <c r="BJV4" s="47"/>
      <c r="BJW4" s="47"/>
      <c r="BJX4" s="47"/>
      <c r="BJY4" s="47"/>
      <c r="BJZ4" s="47"/>
      <c r="BKA4" s="47"/>
      <c r="BKB4" s="47"/>
      <c r="BKC4" s="47"/>
      <c r="BKD4" s="47"/>
      <c r="BKE4" s="47"/>
      <c r="BKF4" s="47"/>
      <c r="BKG4" s="47"/>
      <c r="BKH4" s="47"/>
      <c r="BKI4" s="47"/>
      <c r="BKJ4" s="47"/>
      <c r="BKK4" s="47"/>
      <c r="BKL4" s="47"/>
      <c r="BKM4" s="47"/>
      <c r="BKN4" s="47"/>
      <c r="BKO4" s="47"/>
      <c r="BKP4" s="47"/>
      <c r="BKQ4" s="47"/>
      <c r="BKR4" s="47"/>
      <c r="BKS4" s="47"/>
      <c r="BKT4" s="47"/>
      <c r="BKU4" s="47"/>
      <c r="BKV4" s="47"/>
      <c r="BKW4" s="47"/>
      <c r="BKX4" s="47"/>
      <c r="BKY4" s="47"/>
      <c r="BKZ4" s="47"/>
      <c r="BLA4" s="47"/>
      <c r="BLB4" s="47"/>
      <c r="BLC4" s="47"/>
      <c r="BLD4" s="47"/>
      <c r="BLE4" s="47"/>
      <c r="BLF4" s="47"/>
      <c r="BLG4" s="47"/>
      <c r="BLH4" s="47"/>
      <c r="BLI4" s="47"/>
      <c r="BLJ4" s="47"/>
      <c r="BLK4" s="47"/>
      <c r="BLL4" s="47"/>
      <c r="BLM4" s="47"/>
      <c r="BLN4" s="47"/>
      <c r="BLO4" s="47"/>
      <c r="BLP4" s="47"/>
      <c r="BLQ4" s="47"/>
      <c r="BLR4" s="47"/>
      <c r="BLS4" s="47"/>
      <c r="BLT4" s="47"/>
      <c r="BLU4" s="47"/>
      <c r="BLV4" s="47"/>
      <c r="BLW4" s="47"/>
      <c r="BLX4" s="47"/>
      <c r="BLY4" s="47"/>
      <c r="BLZ4" s="47"/>
      <c r="BMA4" s="47"/>
      <c r="BMB4" s="47"/>
      <c r="BMC4" s="47"/>
      <c r="BMD4" s="47"/>
      <c r="BME4" s="47"/>
      <c r="BMF4" s="47"/>
      <c r="BMG4" s="47"/>
      <c r="BMH4" s="47"/>
      <c r="BMI4" s="47"/>
      <c r="BMJ4" s="47"/>
      <c r="BMK4" s="47"/>
      <c r="BML4" s="47"/>
      <c r="BMM4" s="47"/>
      <c r="BMN4" s="47"/>
      <c r="BMO4" s="47"/>
      <c r="BMP4" s="47"/>
      <c r="BMQ4" s="47"/>
      <c r="BMR4" s="47"/>
      <c r="BMS4" s="47"/>
      <c r="BMT4" s="47"/>
      <c r="BMU4" s="47"/>
      <c r="BMV4" s="47"/>
      <c r="BMW4" s="47"/>
      <c r="BMX4" s="47"/>
      <c r="BMY4" s="47"/>
      <c r="BMZ4" s="47"/>
      <c r="BNA4" s="47"/>
      <c r="BNB4" s="47"/>
      <c r="BNC4" s="47"/>
      <c r="BND4" s="47"/>
      <c r="BNE4" s="47"/>
      <c r="BNF4" s="47"/>
      <c r="BNG4" s="47"/>
      <c r="BNH4" s="47"/>
      <c r="BNI4" s="47"/>
      <c r="BNJ4" s="47"/>
      <c r="BNK4" s="47"/>
      <c r="BNL4" s="47"/>
      <c r="BNM4" s="47"/>
      <c r="BNN4" s="47"/>
      <c r="BNO4" s="47"/>
      <c r="BNP4" s="47"/>
      <c r="BNQ4" s="47"/>
      <c r="BNR4" s="47"/>
      <c r="BNS4" s="47"/>
      <c r="BNT4" s="47"/>
      <c r="BNU4" s="47"/>
      <c r="BNV4" s="47"/>
      <c r="BNW4" s="47"/>
      <c r="BNX4" s="47"/>
      <c r="BNY4" s="47"/>
      <c r="BNZ4" s="47"/>
      <c r="BOA4" s="47"/>
      <c r="BOB4" s="47"/>
      <c r="BOC4" s="47"/>
      <c r="BOD4" s="47"/>
      <c r="BOE4" s="47"/>
      <c r="BOF4" s="47"/>
      <c r="BOG4" s="47"/>
      <c r="BOH4" s="47"/>
      <c r="BOI4" s="47"/>
      <c r="BOJ4" s="47"/>
      <c r="BOK4" s="47"/>
      <c r="BOL4" s="47"/>
      <c r="BOM4" s="47"/>
      <c r="BON4" s="47"/>
      <c r="BOO4" s="47"/>
      <c r="BOP4" s="47"/>
      <c r="BOQ4" s="47"/>
      <c r="BOR4" s="47"/>
      <c r="BOS4" s="47"/>
      <c r="BOT4" s="47"/>
      <c r="BOU4" s="47"/>
      <c r="BOV4" s="47"/>
      <c r="BOW4" s="47"/>
      <c r="BOX4" s="47"/>
      <c r="BOY4" s="47"/>
      <c r="BOZ4" s="47"/>
      <c r="BPA4" s="47"/>
      <c r="BPB4" s="47"/>
      <c r="BPC4" s="47"/>
      <c r="BPD4" s="47"/>
      <c r="BPE4" s="47"/>
      <c r="BPF4" s="47"/>
      <c r="BPG4" s="47"/>
      <c r="BPH4" s="47"/>
      <c r="BPI4" s="47"/>
      <c r="BPJ4" s="47"/>
      <c r="BPK4" s="47"/>
      <c r="BPL4" s="47"/>
      <c r="BPM4" s="47"/>
      <c r="BPN4" s="47"/>
      <c r="BPO4" s="47"/>
      <c r="BPP4" s="47"/>
      <c r="BPQ4" s="47"/>
      <c r="BPR4" s="47"/>
      <c r="BPS4" s="47"/>
      <c r="BPT4" s="47"/>
      <c r="BPU4" s="47"/>
      <c r="BPV4" s="47"/>
      <c r="BPW4" s="47"/>
      <c r="BPX4" s="47"/>
      <c r="BPY4" s="47"/>
      <c r="BPZ4" s="47"/>
      <c r="BQA4" s="47"/>
      <c r="BQB4" s="47"/>
      <c r="BQC4" s="47"/>
      <c r="BQD4" s="47"/>
      <c r="BQE4" s="47"/>
      <c r="BQF4" s="47"/>
      <c r="BQG4" s="47"/>
      <c r="BQH4" s="47"/>
      <c r="BQI4" s="47"/>
      <c r="BQJ4" s="47"/>
      <c r="BQK4" s="47"/>
      <c r="BQL4" s="47"/>
      <c r="BQM4" s="47"/>
      <c r="BQN4" s="47"/>
      <c r="BQO4" s="47"/>
      <c r="BQP4" s="47"/>
      <c r="BQQ4" s="47"/>
      <c r="BQR4" s="47"/>
      <c r="BQS4" s="47"/>
      <c r="BQT4" s="47"/>
      <c r="BQU4" s="47"/>
      <c r="BQV4" s="47"/>
      <c r="BQW4" s="47"/>
      <c r="BQX4" s="47"/>
      <c r="BQY4" s="47"/>
      <c r="BQZ4" s="47"/>
      <c r="BRA4" s="47"/>
      <c r="BRB4" s="47"/>
      <c r="BRC4" s="47"/>
      <c r="BRD4" s="47"/>
      <c r="BRE4" s="47"/>
      <c r="BRF4" s="47"/>
      <c r="BRG4" s="47"/>
      <c r="BRH4" s="47"/>
      <c r="BRI4" s="47"/>
      <c r="BRJ4" s="47"/>
      <c r="BRK4" s="47"/>
      <c r="BRL4" s="47"/>
      <c r="BRM4" s="47"/>
      <c r="BRN4" s="47"/>
      <c r="BRO4" s="47"/>
      <c r="BRP4" s="47"/>
      <c r="BRQ4" s="47"/>
      <c r="BRR4" s="47"/>
      <c r="BRS4" s="47"/>
      <c r="BRT4" s="47"/>
      <c r="BRU4" s="47"/>
      <c r="BRV4" s="47"/>
      <c r="BRW4" s="47"/>
      <c r="BRX4" s="47"/>
      <c r="BRY4" s="47"/>
      <c r="BRZ4" s="47"/>
      <c r="BSA4" s="47"/>
      <c r="BSB4" s="47"/>
      <c r="BSC4" s="47"/>
      <c r="BSD4" s="47"/>
      <c r="BSE4" s="47"/>
      <c r="BSF4" s="47"/>
      <c r="BSG4" s="47"/>
      <c r="BSH4" s="47"/>
      <c r="BSI4" s="47"/>
      <c r="BSJ4" s="47"/>
      <c r="BSK4" s="47"/>
      <c r="BSL4" s="47"/>
      <c r="BSM4" s="47"/>
      <c r="BSN4" s="47"/>
      <c r="BSO4" s="47"/>
      <c r="BSP4" s="47"/>
      <c r="BSQ4" s="47"/>
      <c r="BSR4" s="47"/>
      <c r="BSS4" s="47"/>
      <c r="BST4" s="47"/>
      <c r="BSU4" s="47"/>
      <c r="BSV4" s="47"/>
      <c r="BSW4" s="47"/>
      <c r="BSX4" s="47"/>
      <c r="BSY4" s="47"/>
      <c r="BSZ4" s="47"/>
      <c r="BTA4" s="47"/>
      <c r="BTB4" s="47"/>
      <c r="BTC4" s="47"/>
      <c r="BTD4" s="47"/>
      <c r="BTE4" s="47"/>
      <c r="BTF4" s="47"/>
      <c r="BTG4" s="47"/>
      <c r="BTH4" s="47"/>
      <c r="BTI4" s="47"/>
      <c r="BTJ4" s="47"/>
      <c r="BTK4" s="47"/>
      <c r="BTL4" s="47"/>
      <c r="BTM4" s="47"/>
      <c r="BTN4" s="47"/>
      <c r="BTO4" s="47"/>
      <c r="BTP4" s="47"/>
      <c r="BTQ4" s="47"/>
      <c r="BTR4" s="47"/>
      <c r="BTS4" s="47"/>
      <c r="BTT4" s="47"/>
      <c r="BTU4" s="47"/>
      <c r="BTV4" s="47"/>
      <c r="BTW4" s="47"/>
      <c r="BTX4" s="47"/>
      <c r="BTY4" s="47"/>
      <c r="BTZ4" s="47"/>
      <c r="BUA4" s="47"/>
      <c r="BUB4" s="47"/>
      <c r="BUC4" s="47"/>
      <c r="BUD4" s="47"/>
      <c r="BUE4" s="47"/>
      <c r="BUF4" s="47"/>
      <c r="BUG4" s="47"/>
      <c r="BUH4" s="47"/>
      <c r="BUI4" s="47"/>
      <c r="BUJ4" s="47"/>
      <c r="BUK4" s="47"/>
      <c r="BUL4" s="47"/>
      <c r="BUM4" s="47"/>
      <c r="BUN4" s="47"/>
      <c r="BUO4" s="47"/>
      <c r="BUP4" s="47"/>
      <c r="BUQ4" s="47"/>
      <c r="BUR4" s="47"/>
      <c r="BUS4" s="47"/>
      <c r="BUT4" s="47"/>
      <c r="BUU4" s="47"/>
      <c r="BUV4" s="47"/>
      <c r="BUW4" s="47"/>
      <c r="BUX4" s="47"/>
      <c r="BUY4" s="47"/>
      <c r="BUZ4" s="47"/>
      <c r="BVA4" s="47"/>
      <c r="BVB4" s="47"/>
      <c r="BVC4" s="47"/>
      <c r="BVD4" s="47"/>
      <c r="BVE4" s="47"/>
      <c r="BVF4" s="47"/>
      <c r="BVG4" s="47"/>
      <c r="BVH4" s="47"/>
      <c r="BVI4" s="47"/>
      <c r="BVJ4" s="47"/>
      <c r="BVK4" s="47"/>
      <c r="BVL4" s="47"/>
      <c r="BVM4" s="47"/>
      <c r="BVN4" s="47"/>
      <c r="BVO4" s="47"/>
      <c r="BVP4" s="47"/>
      <c r="BVQ4" s="47"/>
      <c r="BVR4" s="47"/>
      <c r="BVS4" s="47"/>
      <c r="BVT4" s="47"/>
      <c r="BVU4" s="47"/>
      <c r="BVV4" s="47"/>
      <c r="BVW4" s="47"/>
      <c r="BVX4" s="47"/>
      <c r="BVY4" s="47"/>
      <c r="BVZ4" s="47"/>
      <c r="BWA4" s="47"/>
      <c r="BWB4" s="47"/>
      <c r="BWC4" s="47"/>
      <c r="BWD4" s="47"/>
      <c r="BWE4" s="47"/>
      <c r="BWF4" s="47"/>
      <c r="BWG4" s="47"/>
      <c r="BWH4" s="47"/>
      <c r="BWI4" s="47"/>
      <c r="BWJ4" s="47"/>
      <c r="BWK4" s="47"/>
      <c r="BWL4" s="47"/>
      <c r="BWM4" s="47"/>
      <c r="BWN4" s="47"/>
      <c r="BWO4" s="47"/>
      <c r="BWP4" s="47"/>
      <c r="BWQ4" s="47"/>
      <c r="BWR4" s="47"/>
      <c r="BWS4" s="47"/>
      <c r="BWT4" s="47"/>
      <c r="BWU4" s="47"/>
      <c r="BWV4" s="47"/>
      <c r="BWW4" s="47"/>
      <c r="BWX4" s="47"/>
      <c r="BWY4" s="47"/>
      <c r="BWZ4" s="47"/>
      <c r="BXA4" s="47"/>
      <c r="BXB4" s="47"/>
      <c r="BXC4" s="47"/>
      <c r="BXD4" s="47"/>
      <c r="BXE4" s="47"/>
      <c r="BXF4" s="47"/>
      <c r="BXG4" s="47"/>
      <c r="BXH4" s="47"/>
      <c r="BXI4" s="47"/>
      <c r="BXJ4" s="47"/>
      <c r="BXK4" s="47"/>
      <c r="BXL4" s="47"/>
      <c r="BXM4" s="47"/>
      <c r="BXN4" s="47"/>
      <c r="BXO4" s="47"/>
      <c r="BXP4" s="47"/>
      <c r="BXQ4" s="47"/>
      <c r="BXR4" s="47"/>
      <c r="BXS4" s="47"/>
      <c r="BXT4" s="47"/>
      <c r="BXU4" s="47"/>
      <c r="BXV4" s="47"/>
      <c r="BXW4" s="47"/>
      <c r="BXX4" s="47"/>
      <c r="BXY4" s="47"/>
      <c r="BXZ4" s="47"/>
      <c r="BYA4" s="47"/>
      <c r="BYB4" s="47"/>
      <c r="BYC4" s="47"/>
      <c r="BYD4" s="47"/>
      <c r="BYE4" s="47"/>
      <c r="BYF4" s="47"/>
      <c r="BYG4" s="47"/>
      <c r="BYH4" s="47"/>
      <c r="BYI4" s="47"/>
      <c r="BYJ4" s="47"/>
      <c r="BYK4" s="47"/>
      <c r="BYL4" s="47"/>
      <c r="BYM4" s="47"/>
      <c r="BYN4" s="47"/>
      <c r="BYO4" s="47"/>
      <c r="BYP4" s="47"/>
      <c r="BYQ4" s="47"/>
      <c r="BYR4" s="47"/>
      <c r="BYS4" s="47"/>
      <c r="BYT4" s="47"/>
      <c r="BYU4" s="47"/>
      <c r="BYV4" s="47"/>
      <c r="BYW4" s="47"/>
      <c r="BYX4" s="47"/>
      <c r="BYY4" s="47"/>
      <c r="BYZ4" s="47"/>
      <c r="BZA4" s="47"/>
      <c r="BZB4" s="47"/>
      <c r="BZC4" s="47"/>
      <c r="BZD4" s="47"/>
      <c r="BZE4" s="47"/>
      <c r="BZF4" s="47"/>
      <c r="BZG4" s="47"/>
      <c r="BZH4" s="47"/>
      <c r="BZI4" s="47"/>
      <c r="BZJ4" s="47"/>
      <c r="BZK4" s="47"/>
      <c r="BZL4" s="47"/>
      <c r="BZM4" s="47"/>
      <c r="BZN4" s="47"/>
      <c r="BZO4" s="47"/>
      <c r="BZP4" s="47"/>
      <c r="BZQ4" s="47"/>
      <c r="BZR4" s="47"/>
      <c r="BZS4" s="47"/>
      <c r="BZT4" s="47"/>
      <c r="BZU4" s="47"/>
      <c r="BZV4" s="47"/>
      <c r="BZW4" s="47"/>
      <c r="BZX4" s="47"/>
      <c r="BZY4" s="47"/>
      <c r="BZZ4" s="47"/>
      <c r="CAA4" s="47"/>
      <c r="CAB4" s="47"/>
      <c r="CAC4" s="47"/>
      <c r="CAD4" s="47"/>
      <c r="CAE4" s="47"/>
      <c r="CAF4" s="47"/>
      <c r="CAG4" s="47"/>
      <c r="CAH4" s="47"/>
      <c r="CAI4" s="47"/>
      <c r="CAJ4" s="47"/>
      <c r="CAK4" s="47"/>
      <c r="CAL4" s="47"/>
      <c r="CAM4" s="47"/>
      <c r="CAN4" s="47"/>
      <c r="CAO4" s="47"/>
      <c r="CAP4" s="47"/>
      <c r="CAQ4" s="47"/>
      <c r="CAR4" s="47"/>
      <c r="CAS4" s="47"/>
      <c r="CAT4" s="47"/>
      <c r="CAU4" s="47"/>
      <c r="CAV4" s="47"/>
      <c r="CAW4" s="47"/>
      <c r="CAX4" s="47"/>
      <c r="CAY4" s="47"/>
      <c r="CAZ4" s="47"/>
      <c r="CBA4" s="47"/>
      <c r="CBB4" s="47"/>
      <c r="CBC4" s="47"/>
      <c r="CBD4" s="47"/>
      <c r="CBE4" s="47"/>
      <c r="CBF4" s="47"/>
      <c r="CBG4" s="47"/>
      <c r="CBH4" s="47"/>
      <c r="CBI4" s="47"/>
      <c r="CBJ4" s="47"/>
      <c r="CBK4" s="47"/>
      <c r="CBL4" s="47"/>
      <c r="CBM4" s="47"/>
      <c r="CBN4" s="47"/>
      <c r="CBO4" s="47"/>
      <c r="CBP4" s="47"/>
      <c r="CBQ4" s="47"/>
      <c r="CBR4" s="47"/>
      <c r="CBS4" s="47"/>
      <c r="CBT4" s="47"/>
      <c r="CBU4" s="47"/>
      <c r="CBV4" s="47"/>
      <c r="CBW4" s="47"/>
      <c r="CBX4" s="47"/>
      <c r="CBY4" s="47"/>
      <c r="CBZ4" s="47"/>
      <c r="CCA4" s="47"/>
      <c r="CCB4" s="47"/>
      <c r="CCC4" s="47"/>
      <c r="CCD4" s="47"/>
      <c r="CCE4" s="47"/>
      <c r="CCF4" s="47"/>
      <c r="CCG4" s="47"/>
      <c r="CCH4" s="47"/>
      <c r="CCI4" s="47"/>
      <c r="CCJ4" s="47"/>
      <c r="CCK4" s="47"/>
      <c r="CCL4" s="47"/>
      <c r="CCM4" s="47"/>
      <c r="CCN4" s="47"/>
      <c r="CCO4" s="47"/>
      <c r="CCP4" s="47"/>
      <c r="CCQ4" s="47"/>
      <c r="CCR4" s="47"/>
      <c r="CCS4" s="47"/>
      <c r="CCT4" s="47"/>
      <c r="CCU4" s="47"/>
      <c r="CCV4" s="47"/>
      <c r="CCW4" s="47"/>
      <c r="CCX4" s="47"/>
      <c r="CCY4" s="47"/>
      <c r="CCZ4" s="47"/>
      <c r="CDA4" s="47"/>
      <c r="CDB4" s="47"/>
      <c r="CDC4" s="47"/>
      <c r="CDD4" s="47"/>
      <c r="CDE4" s="47"/>
      <c r="CDF4" s="47"/>
      <c r="CDG4" s="47"/>
      <c r="CDH4" s="47"/>
      <c r="CDI4" s="47"/>
      <c r="CDJ4" s="47"/>
      <c r="CDK4" s="47"/>
      <c r="CDL4" s="47"/>
      <c r="CDM4" s="47"/>
      <c r="CDN4" s="47"/>
      <c r="CDO4" s="47"/>
      <c r="CDP4" s="47"/>
      <c r="CDQ4" s="47"/>
      <c r="CDR4" s="47"/>
      <c r="CDS4" s="47"/>
      <c r="CDT4" s="47"/>
      <c r="CDU4" s="47"/>
      <c r="CDV4" s="47"/>
      <c r="CDW4" s="47"/>
      <c r="CDX4" s="47"/>
      <c r="CDY4" s="47"/>
      <c r="CDZ4" s="47"/>
      <c r="CEA4" s="47"/>
      <c r="CEB4" s="47"/>
      <c r="CEC4" s="47"/>
      <c r="CED4" s="47"/>
      <c r="CEE4" s="47"/>
      <c r="CEF4" s="47"/>
      <c r="CEG4" s="47"/>
      <c r="CEH4" s="47"/>
      <c r="CEI4" s="47"/>
      <c r="CEJ4" s="47"/>
      <c r="CEK4" s="47"/>
      <c r="CEL4" s="47"/>
      <c r="CEM4" s="47"/>
      <c r="CEN4" s="47"/>
      <c r="CEO4" s="47"/>
      <c r="CEP4" s="47"/>
      <c r="CEQ4" s="47"/>
      <c r="CER4" s="47"/>
      <c r="CES4" s="47"/>
      <c r="CET4" s="47"/>
      <c r="CEU4" s="47"/>
      <c r="CEV4" s="47"/>
      <c r="CEW4" s="47"/>
      <c r="CEX4" s="47"/>
      <c r="CEY4" s="47"/>
      <c r="CEZ4" s="47"/>
      <c r="CFA4" s="47"/>
      <c r="CFB4" s="47"/>
      <c r="CFC4" s="47"/>
      <c r="CFD4" s="47"/>
      <c r="CFE4" s="47"/>
      <c r="CFF4" s="47"/>
      <c r="CFG4" s="47"/>
      <c r="CFH4" s="47"/>
      <c r="CFI4" s="47"/>
      <c r="CFJ4" s="47"/>
      <c r="CFK4" s="47"/>
      <c r="CFL4" s="47"/>
      <c r="CFM4" s="47"/>
      <c r="CFN4" s="47"/>
      <c r="CFO4" s="47"/>
      <c r="CFP4" s="47"/>
      <c r="CFQ4" s="47"/>
      <c r="CFR4" s="47"/>
      <c r="CFS4" s="47"/>
      <c r="CFT4" s="47"/>
      <c r="CFU4" s="47"/>
      <c r="CFV4" s="47"/>
      <c r="CFW4" s="47"/>
      <c r="CFX4" s="47"/>
      <c r="CFY4" s="47"/>
      <c r="CFZ4" s="47"/>
      <c r="CGA4" s="47"/>
      <c r="CGB4" s="47"/>
      <c r="CGC4" s="47"/>
      <c r="CGD4" s="47"/>
      <c r="CGE4" s="47"/>
      <c r="CGF4" s="47"/>
      <c r="CGG4" s="47"/>
      <c r="CGH4" s="47"/>
      <c r="CGI4" s="47"/>
      <c r="CGJ4" s="47"/>
      <c r="CGK4" s="47"/>
      <c r="CGL4" s="47"/>
      <c r="CGM4" s="47"/>
      <c r="CGN4" s="47"/>
      <c r="CGO4" s="47"/>
      <c r="CGP4" s="47"/>
      <c r="CGQ4" s="47"/>
      <c r="CGR4" s="47"/>
      <c r="CGS4" s="47"/>
      <c r="CGT4" s="47"/>
      <c r="CGU4" s="47"/>
      <c r="CGV4" s="47"/>
      <c r="CGW4" s="47"/>
      <c r="CGX4" s="47"/>
      <c r="CGY4" s="47"/>
      <c r="CGZ4" s="47"/>
      <c r="CHA4" s="47"/>
      <c r="CHB4" s="47"/>
      <c r="CHC4" s="47"/>
      <c r="CHD4" s="47"/>
      <c r="CHE4" s="47"/>
      <c r="CHF4" s="47"/>
      <c r="CHG4" s="47"/>
      <c r="CHH4" s="47"/>
      <c r="CHI4" s="47"/>
      <c r="CHJ4" s="47"/>
      <c r="CHK4" s="47"/>
      <c r="CHL4" s="47"/>
      <c r="CHM4" s="47"/>
      <c r="CHN4" s="47"/>
      <c r="CHO4" s="47"/>
      <c r="CHP4" s="47"/>
      <c r="CHQ4" s="47"/>
      <c r="CHR4" s="47"/>
      <c r="CHS4" s="47"/>
      <c r="CHT4" s="47"/>
      <c r="CHU4" s="47"/>
      <c r="CHV4" s="47"/>
      <c r="CHW4" s="47"/>
      <c r="CHX4" s="47"/>
      <c r="CHY4" s="47"/>
      <c r="CHZ4" s="47"/>
      <c r="CIA4" s="47"/>
      <c r="CIB4" s="47"/>
      <c r="CIC4" s="47"/>
      <c r="CID4" s="47"/>
      <c r="CIE4" s="47"/>
      <c r="CIF4" s="47"/>
      <c r="CIG4" s="47"/>
      <c r="CIH4" s="47"/>
      <c r="CII4" s="47"/>
      <c r="CIJ4" s="47"/>
      <c r="CIK4" s="47"/>
      <c r="CIL4" s="47"/>
      <c r="CIM4" s="47"/>
      <c r="CIN4" s="47"/>
      <c r="CIO4" s="47"/>
      <c r="CIP4" s="47"/>
      <c r="CIQ4" s="47"/>
      <c r="CIR4" s="47"/>
      <c r="CIS4" s="47"/>
      <c r="CIT4" s="47"/>
      <c r="CIU4" s="47"/>
      <c r="CIV4" s="47"/>
      <c r="CIW4" s="47"/>
      <c r="CIX4" s="47"/>
      <c r="CIY4" s="47"/>
      <c r="CIZ4" s="47"/>
      <c r="CJA4" s="47"/>
      <c r="CJB4" s="47"/>
      <c r="CJC4" s="47"/>
      <c r="CJD4" s="47"/>
      <c r="CJE4" s="47"/>
      <c r="CJF4" s="47"/>
      <c r="CJG4" s="47"/>
      <c r="CJH4" s="47"/>
      <c r="CJI4" s="47"/>
      <c r="CJJ4" s="47"/>
      <c r="CJK4" s="47"/>
      <c r="CJL4" s="47"/>
      <c r="CJM4" s="47"/>
      <c r="CJN4" s="47"/>
      <c r="CJO4" s="47"/>
      <c r="CJP4" s="47"/>
      <c r="CJQ4" s="47"/>
      <c r="CJR4" s="47"/>
      <c r="CJS4" s="47"/>
      <c r="CJT4" s="47"/>
      <c r="CJU4" s="47"/>
      <c r="CJV4" s="47"/>
      <c r="CJW4" s="47"/>
      <c r="CJX4" s="47"/>
      <c r="CJY4" s="47"/>
      <c r="CJZ4" s="47"/>
      <c r="CKA4" s="47"/>
      <c r="CKB4" s="47"/>
      <c r="CKC4" s="47"/>
      <c r="CKD4" s="47"/>
      <c r="CKE4" s="47"/>
      <c r="CKF4" s="47"/>
      <c r="CKG4" s="47"/>
      <c r="CKH4" s="47"/>
      <c r="CKI4" s="47"/>
      <c r="CKJ4" s="47"/>
      <c r="CKK4" s="47"/>
      <c r="CKL4" s="47"/>
      <c r="CKM4" s="47"/>
      <c r="CKN4" s="47"/>
      <c r="CKO4" s="47"/>
      <c r="CKP4" s="47"/>
      <c r="CKQ4" s="47"/>
      <c r="CKR4" s="47"/>
      <c r="CKS4" s="47"/>
      <c r="CKT4" s="47"/>
      <c r="CKU4" s="47"/>
      <c r="CKV4" s="47"/>
      <c r="CKW4" s="47"/>
      <c r="CKX4" s="47"/>
      <c r="CKY4" s="47"/>
      <c r="CKZ4" s="47"/>
      <c r="CLA4" s="47"/>
      <c r="CLB4" s="47"/>
      <c r="CLC4" s="47"/>
      <c r="CLD4" s="47"/>
      <c r="CLE4" s="47"/>
      <c r="CLF4" s="47"/>
      <c r="CLG4" s="47"/>
      <c r="CLH4" s="47"/>
      <c r="CLI4" s="47"/>
      <c r="CLJ4" s="47"/>
      <c r="CLK4" s="47"/>
      <c r="CLL4" s="47"/>
      <c r="CLM4" s="47"/>
      <c r="CLN4" s="47"/>
      <c r="CLO4" s="47"/>
      <c r="CLP4" s="47"/>
      <c r="CLQ4" s="47"/>
      <c r="CLR4" s="47"/>
      <c r="CLS4" s="47"/>
      <c r="CLT4" s="47"/>
      <c r="CLU4" s="47"/>
      <c r="CLV4" s="47"/>
      <c r="CLW4" s="47"/>
      <c r="CLX4" s="47"/>
      <c r="CLY4" s="47"/>
      <c r="CLZ4" s="47"/>
      <c r="CMA4" s="47"/>
      <c r="CMB4" s="47"/>
      <c r="CMC4" s="47"/>
      <c r="CMD4" s="47"/>
      <c r="CME4" s="47"/>
      <c r="CMF4" s="47"/>
      <c r="CMG4" s="47"/>
      <c r="CMH4" s="47"/>
      <c r="CMI4" s="47"/>
      <c r="CMJ4" s="47"/>
      <c r="CMK4" s="47"/>
      <c r="CML4" s="47"/>
      <c r="CMM4" s="47"/>
      <c r="CMN4" s="47"/>
      <c r="CMO4" s="47"/>
      <c r="CMP4" s="47"/>
      <c r="CMQ4" s="47"/>
      <c r="CMR4" s="47"/>
      <c r="CMS4" s="47"/>
      <c r="CMT4" s="47"/>
      <c r="CMU4" s="47"/>
      <c r="CMV4" s="47"/>
      <c r="CMW4" s="47"/>
      <c r="CMX4" s="47"/>
      <c r="CMY4" s="47"/>
      <c r="CMZ4" s="47"/>
      <c r="CNA4" s="47"/>
      <c r="CNB4" s="47"/>
      <c r="CNC4" s="47"/>
      <c r="CND4" s="47"/>
      <c r="CNE4" s="47"/>
      <c r="CNF4" s="47"/>
      <c r="CNG4" s="47"/>
      <c r="CNH4" s="47"/>
      <c r="CNI4" s="47"/>
      <c r="CNJ4" s="47"/>
      <c r="CNK4" s="47"/>
      <c r="CNL4" s="47"/>
      <c r="CNM4" s="47"/>
      <c r="CNN4" s="47"/>
      <c r="CNO4" s="47"/>
      <c r="CNP4" s="47"/>
      <c r="CNQ4" s="47"/>
      <c r="CNR4" s="47"/>
      <c r="CNS4" s="47"/>
      <c r="CNT4" s="47"/>
      <c r="CNU4" s="47"/>
      <c r="CNV4" s="47"/>
      <c r="CNW4" s="47"/>
      <c r="CNX4" s="47"/>
      <c r="CNY4" s="47"/>
      <c r="CNZ4" s="47"/>
      <c r="COA4" s="47"/>
      <c r="COB4" s="47"/>
      <c r="COC4" s="47"/>
      <c r="COD4" s="47"/>
      <c r="COE4" s="47"/>
      <c r="COF4" s="47"/>
      <c r="COG4" s="47"/>
      <c r="COH4" s="47"/>
      <c r="COI4" s="47"/>
      <c r="COJ4" s="47"/>
      <c r="COK4" s="47"/>
      <c r="COL4" s="47"/>
      <c r="COM4" s="47"/>
      <c r="CON4" s="47"/>
      <c r="COO4" s="47"/>
      <c r="COP4" s="47"/>
      <c r="COQ4" s="47"/>
      <c r="COR4" s="47"/>
      <c r="COS4" s="47"/>
      <c r="COT4" s="47"/>
      <c r="COU4" s="47"/>
      <c r="COV4" s="47"/>
      <c r="COW4" s="47"/>
      <c r="COX4" s="47"/>
      <c r="COY4" s="47"/>
      <c r="COZ4" s="47"/>
      <c r="CPA4" s="47"/>
      <c r="CPB4" s="47"/>
      <c r="CPC4" s="47"/>
      <c r="CPD4" s="47"/>
      <c r="CPE4" s="47"/>
      <c r="CPF4" s="47"/>
      <c r="CPG4" s="47"/>
      <c r="CPH4" s="47"/>
      <c r="CPI4" s="47"/>
      <c r="CPJ4" s="47"/>
      <c r="CPK4" s="47"/>
      <c r="CPL4" s="47"/>
      <c r="CPM4" s="47"/>
      <c r="CPN4" s="47"/>
      <c r="CPO4" s="47"/>
      <c r="CPP4" s="47"/>
      <c r="CPQ4" s="47"/>
      <c r="CPR4" s="47"/>
      <c r="CPS4" s="47"/>
      <c r="CPT4" s="47"/>
      <c r="CPU4" s="47"/>
      <c r="CPV4" s="47"/>
      <c r="CPW4" s="47"/>
      <c r="CPX4" s="47"/>
      <c r="CPY4" s="47"/>
      <c r="CPZ4" s="47"/>
      <c r="CQA4" s="47"/>
      <c r="CQB4" s="47"/>
      <c r="CQC4" s="47"/>
      <c r="CQD4" s="47"/>
      <c r="CQE4" s="47"/>
      <c r="CQF4" s="47"/>
      <c r="CQG4" s="47"/>
      <c r="CQH4" s="47"/>
      <c r="CQI4" s="47"/>
      <c r="CQJ4" s="47"/>
      <c r="CQK4" s="47"/>
      <c r="CQL4" s="47"/>
      <c r="CQM4" s="47"/>
      <c r="CQN4" s="47"/>
      <c r="CQO4" s="47"/>
      <c r="CQP4" s="47"/>
      <c r="CQQ4" s="47"/>
      <c r="CQR4" s="47"/>
      <c r="CQS4" s="47"/>
      <c r="CQT4" s="47"/>
      <c r="CQU4" s="47"/>
      <c r="CQV4" s="47"/>
      <c r="CQW4" s="47"/>
      <c r="CQX4" s="47"/>
      <c r="CQY4" s="47"/>
      <c r="CQZ4" s="47"/>
      <c r="CRA4" s="47"/>
      <c r="CRB4" s="47"/>
      <c r="CRC4" s="47"/>
      <c r="CRD4" s="47"/>
      <c r="CRE4" s="47"/>
      <c r="CRF4" s="47"/>
      <c r="CRG4" s="47"/>
      <c r="CRH4" s="47"/>
      <c r="CRI4" s="47"/>
      <c r="CRJ4" s="47"/>
      <c r="CRK4" s="47"/>
      <c r="CRL4" s="47"/>
      <c r="CRM4" s="47"/>
      <c r="CRN4" s="47"/>
      <c r="CRO4" s="47"/>
      <c r="CRP4" s="47"/>
      <c r="CRQ4" s="47"/>
      <c r="CRR4" s="47"/>
      <c r="CRS4" s="47"/>
      <c r="CRT4" s="47"/>
      <c r="CRU4" s="47"/>
      <c r="CRV4" s="47"/>
      <c r="CRW4" s="47"/>
      <c r="CRX4" s="47"/>
      <c r="CRY4" s="47"/>
      <c r="CRZ4" s="47"/>
      <c r="CSA4" s="47"/>
      <c r="CSB4" s="47"/>
      <c r="CSC4" s="47"/>
      <c r="CSD4" s="47"/>
      <c r="CSE4" s="47"/>
      <c r="CSF4" s="47"/>
      <c r="CSG4" s="47"/>
      <c r="CSH4" s="47"/>
      <c r="CSI4" s="47"/>
      <c r="CSJ4" s="47"/>
      <c r="CSK4" s="47"/>
      <c r="CSL4" s="47"/>
      <c r="CSM4" s="47"/>
      <c r="CSN4" s="47"/>
      <c r="CSO4" s="47"/>
      <c r="CSP4" s="47"/>
      <c r="CSQ4" s="47"/>
      <c r="CSR4" s="47"/>
      <c r="CSS4" s="47"/>
      <c r="CST4" s="47"/>
      <c r="CSU4" s="47"/>
      <c r="CSV4" s="47"/>
      <c r="CSW4" s="47"/>
      <c r="CSX4" s="47"/>
      <c r="CSY4" s="47"/>
      <c r="CSZ4" s="47"/>
      <c r="CTA4" s="47"/>
      <c r="CTB4" s="47"/>
      <c r="CTC4" s="47"/>
      <c r="CTD4" s="47"/>
      <c r="CTE4" s="47"/>
      <c r="CTF4" s="47"/>
      <c r="CTG4" s="47"/>
      <c r="CTH4" s="47"/>
      <c r="CTI4" s="47"/>
      <c r="CTJ4" s="47"/>
      <c r="CTK4" s="47"/>
      <c r="CTL4" s="47"/>
      <c r="CTM4" s="47"/>
      <c r="CTN4" s="47"/>
      <c r="CTO4" s="47"/>
      <c r="CTP4" s="47"/>
      <c r="CTQ4" s="47"/>
      <c r="CTR4" s="47"/>
      <c r="CTS4" s="47"/>
      <c r="CTT4" s="47"/>
      <c r="CTU4" s="47"/>
      <c r="CTV4" s="47"/>
      <c r="CTW4" s="47"/>
      <c r="CTX4" s="47"/>
      <c r="CTY4" s="47"/>
      <c r="CTZ4" s="47"/>
      <c r="CUA4" s="47"/>
      <c r="CUB4" s="47"/>
      <c r="CUC4" s="47"/>
      <c r="CUD4" s="47"/>
      <c r="CUE4" s="47"/>
      <c r="CUF4" s="47"/>
      <c r="CUG4" s="47"/>
      <c r="CUH4" s="47"/>
      <c r="CUI4" s="47"/>
      <c r="CUJ4" s="47"/>
      <c r="CUK4" s="47"/>
      <c r="CUL4" s="47"/>
      <c r="CUM4" s="47"/>
      <c r="CUN4" s="47"/>
      <c r="CUO4" s="47"/>
      <c r="CUP4" s="47"/>
      <c r="CUQ4" s="47"/>
      <c r="CUR4" s="47"/>
      <c r="CUS4" s="47"/>
      <c r="CUT4" s="47"/>
      <c r="CUU4" s="47"/>
      <c r="CUV4" s="47"/>
      <c r="CUW4" s="47"/>
      <c r="CUX4" s="47"/>
      <c r="CUY4" s="47"/>
      <c r="CUZ4" s="47"/>
      <c r="CVA4" s="47"/>
      <c r="CVB4" s="47"/>
      <c r="CVC4" s="47"/>
      <c r="CVD4" s="47"/>
      <c r="CVE4" s="47"/>
      <c r="CVF4" s="47"/>
      <c r="CVG4" s="47"/>
      <c r="CVH4" s="47"/>
      <c r="CVI4" s="47"/>
      <c r="CVJ4" s="47"/>
      <c r="CVK4" s="47"/>
      <c r="CVL4" s="47"/>
      <c r="CVM4" s="47"/>
      <c r="CVN4" s="47"/>
      <c r="CVO4" s="47"/>
      <c r="CVP4" s="47"/>
      <c r="CVQ4" s="47"/>
      <c r="CVR4" s="47"/>
      <c r="CVS4" s="47"/>
      <c r="CVT4" s="47"/>
      <c r="CVU4" s="47"/>
      <c r="CVV4" s="47"/>
      <c r="CVW4" s="47"/>
      <c r="CVX4" s="47"/>
      <c r="CVY4" s="47"/>
      <c r="CVZ4" s="47"/>
      <c r="CWA4" s="47"/>
      <c r="CWB4" s="47"/>
      <c r="CWC4" s="47"/>
      <c r="CWD4" s="47"/>
      <c r="CWE4" s="47"/>
      <c r="CWF4" s="47"/>
      <c r="CWG4" s="47"/>
      <c r="CWH4" s="47"/>
      <c r="CWI4" s="47"/>
      <c r="CWJ4" s="47"/>
      <c r="CWK4" s="47"/>
      <c r="CWL4" s="47"/>
      <c r="CWM4" s="47"/>
      <c r="CWN4" s="47"/>
      <c r="CWO4" s="47"/>
      <c r="CWP4" s="47"/>
      <c r="CWQ4" s="47"/>
      <c r="CWR4" s="47"/>
      <c r="CWS4" s="47"/>
      <c r="CWT4" s="47"/>
      <c r="CWU4" s="47"/>
      <c r="CWV4" s="47"/>
      <c r="CWW4" s="47"/>
      <c r="CWX4" s="47"/>
      <c r="CWY4" s="47"/>
      <c r="CWZ4" s="47"/>
      <c r="CXA4" s="47"/>
      <c r="CXB4" s="47"/>
      <c r="CXC4" s="47"/>
      <c r="CXD4" s="47"/>
      <c r="CXE4" s="47"/>
      <c r="CXF4" s="47"/>
      <c r="CXG4" s="47"/>
      <c r="CXH4" s="47"/>
      <c r="CXI4" s="47"/>
      <c r="CXJ4" s="47"/>
      <c r="CXK4" s="47"/>
      <c r="CXL4" s="47"/>
      <c r="CXM4" s="47"/>
      <c r="CXN4" s="47"/>
      <c r="CXO4" s="47"/>
      <c r="CXP4" s="47"/>
      <c r="CXQ4" s="47"/>
      <c r="CXR4" s="47"/>
      <c r="CXS4" s="47"/>
      <c r="CXT4" s="47"/>
      <c r="CXU4" s="47"/>
      <c r="CXV4" s="47"/>
      <c r="CXW4" s="47"/>
      <c r="CXX4" s="47"/>
      <c r="CXY4" s="47"/>
      <c r="CXZ4" s="47"/>
      <c r="CYA4" s="47"/>
      <c r="CYB4" s="47"/>
      <c r="CYC4" s="47"/>
      <c r="CYD4" s="47"/>
      <c r="CYE4" s="47"/>
      <c r="CYF4" s="47"/>
      <c r="CYG4" s="47"/>
      <c r="CYH4" s="47"/>
      <c r="CYI4" s="47"/>
      <c r="CYJ4" s="47"/>
      <c r="CYK4" s="47"/>
      <c r="CYL4" s="47"/>
      <c r="CYM4" s="47"/>
      <c r="CYN4" s="47"/>
      <c r="CYO4" s="47"/>
      <c r="CYP4" s="47"/>
      <c r="CYQ4" s="47"/>
      <c r="CYR4" s="47"/>
      <c r="CYS4" s="47"/>
      <c r="CYT4" s="47"/>
      <c r="CYU4" s="47"/>
      <c r="CYV4" s="47"/>
      <c r="CYW4" s="47"/>
      <c r="CYX4" s="47"/>
      <c r="CYY4" s="47"/>
      <c r="CYZ4" s="47"/>
      <c r="CZA4" s="47"/>
      <c r="CZB4" s="47"/>
      <c r="CZC4" s="47"/>
      <c r="CZD4" s="47"/>
      <c r="CZE4" s="47"/>
      <c r="CZF4" s="47"/>
      <c r="CZG4" s="47"/>
      <c r="CZH4" s="47"/>
      <c r="CZI4" s="47"/>
      <c r="CZJ4" s="47"/>
      <c r="CZK4" s="47"/>
      <c r="CZL4" s="47"/>
      <c r="CZM4" s="47"/>
      <c r="CZN4" s="47"/>
      <c r="CZO4" s="47"/>
      <c r="CZP4" s="47"/>
      <c r="CZQ4" s="47"/>
      <c r="CZR4" s="47"/>
      <c r="CZS4" s="47"/>
      <c r="CZT4" s="47"/>
      <c r="CZU4" s="47"/>
      <c r="CZV4" s="47"/>
      <c r="CZW4" s="47"/>
      <c r="CZX4" s="47"/>
      <c r="CZY4" s="47"/>
      <c r="CZZ4" s="47"/>
      <c r="DAA4" s="47"/>
      <c r="DAB4" s="47"/>
      <c r="DAC4" s="47"/>
      <c r="DAD4" s="47"/>
      <c r="DAE4" s="47"/>
      <c r="DAF4" s="47"/>
      <c r="DAG4" s="47"/>
      <c r="DAH4" s="47"/>
      <c r="DAI4" s="47"/>
      <c r="DAJ4" s="47"/>
      <c r="DAK4" s="47"/>
      <c r="DAL4" s="47"/>
      <c r="DAM4" s="47"/>
      <c r="DAN4" s="47"/>
      <c r="DAO4" s="47"/>
      <c r="DAP4" s="47"/>
      <c r="DAQ4" s="47"/>
      <c r="DAR4" s="47"/>
      <c r="DAS4" s="47"/>
      <c r="DAT4" s="47"/>
      <c r="DAU4" s="47"/>
      <c r="DAV4" s="47"/>
      <c r="DAW4" s="47"/>
      <c r="DAX4" s="47"/>
      <c r="DAY4" s="47"/>
      <c r="DAZ4" s="47"/>
      <c r="DBA4" s="47"/>
      <c r="DBB4" s="47"/>
      <c r="DBC4" s="47"/>
      <c r="DBD4" s="47"/>
      <c r="DBE4" s="47"/>
      <c r="DBF4" s="47"/>
      <c r="DBG4" s="47"/>
      <c r="DBH4" s="47"/>
      <c r="DBI4" s="47"/>
      <c r="DBJ4" s="47"/>
      <c r="DBK4" s="47"/>
      <c r="DBL4" s="47"/>
      <c r="DBM4" s="47"/>
      <c r="DBN4" s="47"/>
      <c r="DBO4" s="47"/>
      <c r="DBP4" s="47"/>
      <c r="DBQ4" s="47"/>
      <c r="DBR4" s="47"/>
      <c r="DBS4" s="47"/>
      <c r="DBT4" s="47"/>
      <c r="DBU4" s="47"/>
      <c r="DBV4" s="47"/>
      <c r="DBW4" s="47"/>
      <c r="DBX4" s="47"/>
      <c r="DBY4" s="47"/>
      <c r="DBZ4" s="47"/>
      <c r="DCA4" s="47"/>
      <c r="DCB4" s="47"/>
      <c r="DCC4" s="47"/>
      <c r="DCD4" s="47"/>
      <c r="DCE4" s="47"/>
      <c r="DCF4" s="47"/>
      <c r="DCG4" s="47"/>
      <c r="DCH4" s="47"/>
      <c r="DCI4" s="47"/>
      <c r="DCJ4" s="47"/>
      <c r="DCK4" s="47"/>
      <c r="DCL4" s="47"/>
      <c r="DCM4" s="47"/>
      <c r="DCN4" s="47"/>
      <c r="DCO4" s="47"/>
      <c r="DCP4" s="47"/>
      <c r="DCQ4" s="47"/>
      <c r="DCR4" s="47"/>
      <c r="DCS4" s="47"/>
      <c r="DCT4" s="47"/>
      <c r="DCU4" s="47"/>
      <c r="DCV4" s="47"/>
      <c r="DCW4" s="47"/>
      <c r="DCX4" s="47"/>
      <c r="DCY4" s="47"/>
      <c r="DCZ4" s="47"/>
      <c r="DDA4" s="47"/>
      <c r="DDB4" s="47"/>
      <c r="DDC4" s="47"/>
      <c r="DDD4" s="47"/>
      <c r="DDE4" s="47"/>
      <c r="DDF4" s="47"/>
      <c r="DDG4" s="47"/>
      <c r="DDH4" s="47"/>
      <c r="DDI4" s="47"/>
      <c r="DDJ4" s="47"/>
      <c r="DDK4" s="47"/>
      <c r="DDL4" s="47"/>
      <c r="DDM4" s="47"/>
      <c r="DDN4" s="47"/>
      <c r="DDO4" s="47"/>
      <c r="DDP4" s="47"/>
      <c r="DDQ4" s="47"/>
      <c r="DDR4" s="47"/>
      <c r="DDS4" s="47"/>
      <c r="DDT4" s="47"/>
      <c r="DDU4" s="47"/>
      <c r="DDV4" s="47"/>
      <c r="DDW4" s="47"/>
      <c r="DDX4" s="47"/>
      <c r="DDY4" s="47"/>
      <c r="DDZ4" s="47"/>
      <c r="DEA4" s="47"/>
      <c r="DEB4" s="47"/>
      <c r="DEC4" s="47"/>
      <c r="DED4" s="47"/>
      <c r="DEE4" s="47"/>
      <c r="DEF4" s="47"/>
      <c r="DEG4" s="47"/>
      <c r="DEH4" s="47"/>
      <c r="DEI4" s="47"/>
      <c r="DEJ4" s="47"/>
      <c r="DEK4" s="47"/>
      <c r="DEL4" s="47"/>
      <c r="DEM4" s="47"/>
      <c r="DEN4" s="47"/>
      <c r="DEO4" s="47"/>
      <c r="DEP4" s="47"/>
      <c r="DEQ4" s="47"/>
      <c r="DER4" s="47"/>
      <c r="DES4" s="47"/>
      <c r="DET4" s="47"/>
      <c r="DEU4" s="47"/>
      <c r="DEV4" s="47"/>
      <c r="DEW4" s="47"/>
      <c r="DEX4" s="47"/>
      <c r="DEY4" s="47"/>
      <c r="DEZ4" s="47"/>
      <c r="DFA4" s="47"/>
      <c r="DFB4" s="47"/>
      <c r="DFC4" s="47"/>
      <c r="DFD4" s="47"/>
      <c r="DFE4" s="47"/>
      <c r="DFF4" s="47"/>
      <c r="DFG4" s="47"/>
      <c r="DFH4" s="47"/>
      <c r="DFI4" s="47"/>
      <c r="DFJ4" s="47"/>
      <c r="DFK4" s="47"/>
      <c r="DFL4" s="47"/>
      <c r="DFM4" s="47"/>
      <c r="DFN4" s="47"/>
      <c r="DFO4" s="47"/>
      <c r="DFP4" s="47"/>
      <c r="DFQ4" s="47"/>
      <c r="DFR4" s="47"/>
      <c r="DFS4" s="47"/>
      <c r="DFT4" s="47"/>
      <c r="DFU4" s="47"/>
      <c r="DFV4" s="47"/>
      <c r="DFW4" s="47"/>
      <c r="DFX4" s="47"/>
      <c r="DFY4" s="47"/>
      <c r="DFZ4" s="47"/>
      <c r="DGA4" s="47"/>
      <c r="DGB4" s="47"/>
      <c r="DGC4" s="47"/>
      <c r="DGD4" s="47"/>
      <c r="DGE4" s="47"/>
      <c r="DGF4" s="47"/>
      <c r="DGG4" s="47"/>
      <c r="DGH4" s="47"/>
      <c r="DGI4" s="47"/>
      <c r="DGJ4" s="47"/>
      <c r="DGK4" s="47"/>
      <c r="DGL4" s="47"/>
      <c r="DGM4" s="47"/>
      <c r="DGN4" s="47"/>
      <c r="DGO4" s="47"/>
      <c r="DGP4" s="47"/>
      <c r="DGQ4" s="47"/>
      <c r="DGR4" s="47"/>
      <c r="DGS4" s="47"/>
      <c r="DGT4" s="47"/>
      <c r="DGU4" s="47"/>
      <c r="DGV4" s="47"/>
      <c r="DGW4" s="47"/>
      <c r="DGX4" s="47"/>
      <c r="DGY4" s="47"/>
      <c r="DGZ4" s="47"/>
      <c r="DHA4" s="47"/>
      <c r="DHB4" s="47"/>
      <c r="DHC4" s="47"/>
      <c r="DHD4" s="47"/>
      <c r="DHE4" s="47"/>
      <c r="DHF4" s="47"/>
      <c r="DHG4" s="47"/>
      <c r="DHH4" s="47"/>
      <c r="DHI4" s="47"/>
      <c r="DHJ4" s="47"/>
      <c r="DHK4" s="47"/>
      <c r="DHL4" s="47"/>
      <c r="DHM4" s="47"/>
      <c r="DHN4" s="47"/>
      <c r="DHO4" s="47"/>
      <c r="DHP4" s="47"/>
      <c r="DHQ4" s="47"/>
      <c r="DHR4" s="47"/>
      <c r="DHS4" s="47"/>
      <c r="DHT4" s="47"/>
      <c r="DHU4" s="47"/>
      <c r="DHV4" s="47"/>
      <c r="DHW4" s="47"/>
      <c r="DHX4" s="47"/>
      <c r="DHY4" s="47"/>
      <c r="DHZ4" s="47"/>
      <c r="DIA4" s="47"/>
      <c r="DIB4" s="47"/>
      <c r="DIC4" s="47"/>
      <c r="DID4" s="47"/>
      <c r="DIE4" s="47"/>
      <c r="DIF4" s="47"/>
      <c r="DIG4" s="47"/>
      <c r="DIH4" s="47"/>
      <c r="DII4" s="47"/>
      <c r="DIJ4" s="47"/>
      <c r="DIK4" s="47"/>
      <c r="DIL4" s="47"/>
      <c r="DIM4" s="47"/>
      <c r="DIN4" s="47"/>
      <c r="DIO4" s="47"/>
      <c r="DIP4" s="47"/>
      <c r="DIQ4" s="47"/>
      <c r="DIR4" s="47"/>
      <c r="DIS4" s="47"/>
      <c r="DIT4" s="47"/>
      <c r="DIU4" s="47"/>
      <c r="DIV4" s="47"/>
      <c r="DIW4" s="47"/>
      <c r="DIX4" s="47"/>
      <c r="DIY4" s="47"/>
      <c r="DIZ4" s="47"/>
      <c r="DJA4" s="47"/>
      <c r="DJB4" s="47"/>
      <c r="DJC4" s="47"/>
      <c r="DJD4" s="47"/>
      <c r="DJE4" s="47"/>
      <c r="DJF4" s="47"/>
      <c r="DJG4" s="47"/>
      <c r="DJH4" s="47"/>
      <c r="DJI4" s="47"/>
      <c r="DJJ4" s="47"/>
      <c r="DJK4" s="47"/>
      <c r="DJL4" s="47"/>
      <c r="DJM4" s="47"/>
      <c r="DJN4" s="47"/>
      <c r="DJO4" s="47"/>
      <c r="DJP4" s="47"/>
      <c r="DJQ4" s="47"/>
      <c r="DJR4" s="47"/>
      <c r="DJS4" s="47"/>
      <c r="DJT4" s="47"/>
      <c r="DJU4" s="47"/>
      <c r="DJV4" s="47"/>
      <c r="DJW4" s="47"/>
      <c r="DJX4" s="47"/>
      <c r="DJY4" s="47"/>
      <c r="DJZ4" s="47"/>
      <c r="DKA4" s="47"/>
      <c r="DKB4" s="47"/>
      <c r="DKC4" s="47"/>
      <c r="DKD4" s="47"/>
      <c r="DKE4" s="47"/>
      <c r="DKF4" s="47"/>
      <c r="DKG4" s="47"/>
      <c r="DKH4" s="47"/>
      <c r="DKI4" s="47"/>
      <c r="DKJ4" s="47"/>
      <c r="DKK4" s="47"/>
      <c r="DKL4" s="47"/>
      <c r="DKM4" s="47"/>
      <c r="DKN4" s="47"/>
      <c r="DKO4" s="47"/>
      <c r="DKP4" s="47"/>
      <c r="DKQ4" s="47"/>
      <c r="DKR4" s="47"/>
      <c r="DKS4" s="47"/>
      <c r="DKT4" s="47"/>
      <c r="DKU4" s="47"/>
      <c r="DKV4" s="47"/>
      <c r="DKW4" s="47"/>
      <c r="DKX4" s="47"/>
      <c r="DKY4" s="47"/>
      <c r="DKZ4" s="47"/>
      <c r="DLA4" s="47"/>
      <c r="DLB4" s="47"/>
      <c r="DLC4" s="47"/>
      <c r="DLD4" s="47"/>
      <c r="DLE4" s="47"/>
      <c r="DLF4" s="47"/>
      <c r="DLG4" s="47"/>
      <c r="DLH4" s="47"/>
      <c r="DLI4" s="47"/>
      <c r="DLJ4" s="47"/>
      <c r="DLK4" s="47"/>
      <c r="DLL4" s="47"/>
      <c r="DLM4" s="47"/>
      <c r="DLN4" s="47"/>
      <c r="DLO4" s="47"/>
      <c r="DLP4" s="47"/>
      <c r="DLQ4" s="47"/>
      <c r="DLR4" s="47"/>
      <c r="DLS4" s="47"/>
      <c r="DLT4" s="47"/>
      <c r="DLU4" s="47"/>
      <c r="DLV4" s="47"/>
      <c r="DLW4" s="47"/>
      <c r="DLX4" s="47"/>
      <c r="DLY4" s="47"/>
      <c r="DLZ4" s="47"/>
      <c r="DMA4" s="47"/>
      <c r="DMB4" s="47"/>
      <c r="DMC4" s="47"/>
      <c r="DMD4" s="47"/>
      <c r="DME4" s="47"/>
      <c r="DMF4" s="47"/>
      <c r="DMG4" s="47"/>
      <c r="DMH4" s="47"/>
      <c r="DMI4" s="47"/>
      <c r="DMJ4" s="47"/>
      <c r="DMK4" s="47"/>
      <c r="DML4" s="47"/>
      <c r="DMM4" s="47"/>
      <c r="DMN4" s="47"/>
      <c r="DMO4" s="47"/>
      <c r="DMP4" s="47"/>
      <c r="DMQ4" s="47"/>
      <c r="DMR4" s="47"/>
      <c r="DMS4" s="47"/>
      <c r="DMT4" s="47"/>
      <c r="DMU4" s="47"/>
      <c r="DMV4" s="47"/>
      <c r="DMW4" s="47"/>
      <c r="DMX4" s="47"/>
      <c r="DMY4" s="47"/>
      <c r="DMZ4" s="47"/>
      <c r="DNA4" s="47"/>
      <c r="DNB4" s="47"/>
      <c r="DNC4" s="47"/>
      <c r="DND4" s="47"/>
      <c r="DNE4" s="47"/>
      <c r="DNF4" s="47"/>
      <c r="DNG4" s="47"/>
      <c r="DNH4" s="47"/>
      <c r="DNI4" s="47"/>
      <c r="DNJ4" s="47"/>
      <c r="DNK4" s="47"/>
      <c r="DNL4" s="47"/>
      <c r="DNM4" s="47"/>
      <c r="DNN4" s="47"/>
      <c r="DNO4" s="47"/>
      <c r="DNP4" s="47"/>
      <c r="DNQ4" s="47"/>
      <c r="DNR4" s="47"/>
      <c r="DNS4" s="47"/>
      <c r="DNT4" s="47"/>
      <c r="DNU4" s="47"/>
      <c r="DNV4" s="47"/>
      <c r="DNW4" s="47"/>
      <c r="DNX4" s="47"/>
      <c r="DNY4" s="47"/>
      <c r="DNZ4" s="47"/>
      <c r="DOA4" s="47"/>
      <c r="DOB4" s="47"/>
      <c r="DOC4" s="47"/>
      <c r="DOD4" s="47"/>
      <c r="DOE4" s="47"/>
      <c r="DOF4" s="47"/>
      <c r="DOG4" s="47"/>
      <c r="DOH4" s="47"/>
      <c r="DOI4" s="47"/>
      <c r="DOJ4" s="47"/>
      <c r="DOK4" s="47"/>
      <c r="DOL4" s="47"/>
      <c r="DOM4" s="47"/>
      <c r="DON4" s="47"/>
      <c r="DOO4" s="47"/>
      <c r="DOP4" s="47"/>
      <c r="DOQ4" s="47"/>
      <c r="DOR4" s="47"/>
      <c r="DOS4" s="47"/>
      <c r="DOT4" s="47"/>
      <c r="DOU4" s="47"/>
      <c r="DOV4" s="47"/>
      <c r="DOW4" s="47"/>
      <c r="DOX4" s="47"/>
      <c r="DOY4" s="47"/>
      <c r="DOZ4" s="47"/>
      <c r="DPA4" s="47"/>
      <c r="DPB4" s="47"/>
      <c r="DPC4" s="47"/>
      <c r="DPD4" s="47"/>
      <c r="DPE4" s="47"/>
      <c r="DPF4" s="47"/>
      <c r="DPG4" s="47"/>
      <c r="DPH4" s="47"/>
      <c r="DPI4" s="47"/>
      <c r="DPJ4" s="47"/>
      <c r="DPK4" s="47"/>
      <c r="DPL4" s="47"/>
      <c r="DPM4" s="47"/>
      <c r="DPN4" s="47"/>
      <c r="DPO4" s="47"/>
      <c r="DPP4" s="47"/>
      <c r="DPQ4" s="47"/>
      <c r="DPR4" s="47"/>
      <c r="DPS4" s="47"/>
      <c r="DPT4" s="47"/>
      <c r="DPU4" s="47"/>
      <c r="DPV4" s="47"/>
      <c r="DPW4" s="47"/>
      <c r="DPX4" s="47"/>
      <c r="DPY4" s="47"/>
      <c r="DPZ4" s="47"/>
      <c r="DQA4" s="47"/>
      <c r="DQB4" s="47"/>
      <c r="DQC4" s="47"/>
      <c r="DQD4" s="47"/>
      <c r="DQE4" s="47"/>
      <c r="DQF4" s="47"/>
      <c r="DQG4" s="47"/>
      <c r="DQH4" s="47"/>
      <c r="DQI4" s="47"/>
      <c r="DQJ4" s="47"/>
      <c r="DQK4" s="47"/>
      <c r="DQL4" s="47"/>
      <c r="DQM4" s="47"/>
      <c r="DQN4" s="47"/>
      <c r="DQO4" s="47"/>
      <c r="DQP4" s="47"/>
      <c r="DQQ4" s="47"/>
      <c r="DQR4" s="47"/>
      <c r="DQS4" s="47"/>
      <c r="DQT4" s="47"/>
      <c r="DQU4" s="47"/>
      <c r="DQV4" s="47"/>
      <c r="DQW4" s="47"/>
      <c r="DQX4" s="47"/>
      <c r="DQY4" s="47"/>
      <c r="DQZ4" s="47"/>
      <c r="DRA4" s="47"/>
      <c r="DRB4" s="47"/>
      <c r="DRC4" s="47"/>
      <c r="DRD4" s="47"/>
      <c r="DRE4" s="47"/>
      <c r="DRF4" s="47"/>
      <c r="DRG4" s="47"/>
      <c r="DRH4" s="47"/>
      <c r="DRI4" s="47"/>
      <c r="DRJ4" s="47"/>
      <c r="DRK4" s="47"/>
      <c r="DRL4" s="47"/>
      <c r="DRM4" s="47"/>
      <c r="DRN4" s="47"/>
      <c r="DRO4" s="47"/>
      <c r="DRP4" s="47"/>
      <c r="DRQ4" s="47"/>
      <c r="DRR4" s="47"/>
      <c r="DRS4" s="47"/>
      <c r="DRT4" s="47"/>
      <c r="DRU4" s="47"/>
      <c r="DRV4" s="47"/>
      <c r="DRW4" s="47"/>
      <c r="DRX4" s="47"/>
      <c r="DRY4" s="47"/>
      <c r="DRZ4" s="47"/>
      <c r="DSA4" s="47"/>
      <c r="DSB4" s="47"/>
      <c r="DSC4" s="47"/>
      <c r="DSD4" s="47"/>
      <c r="DSE4" s="47"/>
      <c r="DSF4" s="47"/>
      <c r="DSG4" s="47"/>
      <c r="DSH4" s="47"/>
      <c r="DSI4" s="47"/>
      <c r="DSJ4" s="47"/>
      <c r="DSK4" s="47"/>
      <c r="DSL4" s="47"/>
      <c r="DSM4" s="47"/>
      <c r="DSN4" s="47"/>
      <c r="DSO4" s="47"/>
      <c r="DSP4" s="47"/>
      <c r="DSQ4" s="47"/>
      <c r="DSR4" s="47"/>
      <c r="DSS4" s="47"/>
      <c r="DST4" s="47"/>
      <c r="DSU4" s="47"/>
      <c r="DSV4" s="47"/>
      <c r="DSW4" s="47"/>
      <c r="DSX4" s="47"/>
      <c r="DSY4" s="47"/>
      <c r="DSZ4" s="47"/>
      <c r="DTA4" s="47"/>
      <c r="DTB4" s="47"/>
      <c r="DTC4" s="47"/>
      <c r="DTD4" s="47"/>
      <c r="DTE4" s="47"/>
      <c r="DTF4" s="47"/>
      <c r="DTG4" s="47"/>
      <c r="DTH4" s="47"/>
      <c r="DTI4" s="47"/>
      <c r="DTJ4" s="47"/>
      <c r="DTK4" s="47"/>
      <c r="DTL4" s="47"/>
      <c r="DTM4" s="47"/>
      <c r="DTN4" s="47"/>
      <c r="DTO4" s="47"/>
      <c r="DTP4" s="47"/>
      <c r="DTQ4" s="47"/>
      <c r="DTR4" s="47"/>
      <c r="DTS4" s="47"/>
      <c r="DTT4" s="47"/>
      <c r="DTU4" s="47"/>
      <c r="DTV4" s="47"/>
      <c r="DTW4" s="47"/>
      <c r="DTX4" s="47"/>
      <c r="DTY4" s="47"/>
      <c r="DTZ4" s="47"/>
      <c r="DUA4" s="47"/>
      <c r="DUB4" s="47"/>
      <c r="DUC4" s="47"/>
      <c r="DUD4" s="47"/>
      <c r="DUE4" s="47"/>
      <c r="DUF4" s="47"/>
      <c r="DUG4" s="47"/>
      <c r="DUH4" s="47"/>
      <c r="DUI4" s="47"/>
      <c r="DUJ4" s="47"/>
      <c r="DUK4" s="47"/>
      <c r="DUL4" s="47"/>
      <c r="DUM4" s="47"/>
      <c r="DUN4" s="47"/>
      <c r="DUO4" s="47"/>
      <c r="DUP4" s="47"/>
      <c r="DUQ4" s="47"/>
      <c r="DUR4" s="47"/>
      <c r="DUS4" s="47"/>
      <c r="DUT4" s="47"/>
      <c r="DUU4" s="47"/>
      <c r="DUV4" s="47"/>
      <c r="DUW4" s="47"/>
      <c r="DUX4" s="47"/>
      <c r="DUY4" s="47"/>
      <c r="DUZ4" s="47"/>
      <c r="DVA4" s="47"/>
      <c r="DVB4" s="47"/>
      <c r="DVC4" s="47"/>
      <c r="DVD4" s="47"/>
      <c r="DVE4" s="47"/>
      <c r="DVF4" s="47"/>
      <c r="DVG4" s="47"/>
      <c r="DVH4" s="47"/>
      <c r="DVI4" s="47"/>
      <c r="DVJ4" s="47"/>
      <c r="DVK4" s="47"/>
      <c r="DVL4" s="47"/>
      <c r="DVM4" s="47"/>
      <c r="DVN4" s="47"/>
      <c r="DVO4" s="47"/>
      <c r="DVP4" s="47"/>
      <c r="DVQ4" s="47"/>
      <c r="DVR4" s="47"/>
      <c r="DVS4" s="47"/>
      <c r="DVT4" s="47"/>
      <c r="DVU4" s="47"/>
      <c r="DVV4" s="47"/>
      <c r="DVW4" s="47"/>
      <c r="DVX4" s="47"/>
      <c r="DVY4" s="47"/>
      <c r="DVZ4" s="47"/>
      <c r="DWA4" s="47"/>
      <c r="DWB4" s="47"/>
      <c r="DWC4" s="47"/>
      <c r="DWD4" s="47"/>
      <c r="DWE4" s="47"/>
      <c r="DWF4" s="47"/>
      <c r="DWG4" s="47"/>
      <c r="DWH4" s="47"/>
      <c r="DWI4" s="47"/>
      <c r="DWJ4" s="47"/>
      <c r="DWK4" s="47"/>
      <c r="DWL4" s="47"/>
      <c r="DWM4" s="47"/>
      <c r="DWN4" s="47"/>
      <c r="DWO4" s="47"/>
      <c r="DWP4" s="47"/>
      <c r="DWQ4" s="47"/>
      <c r="DWR4" s="47"/>
      <c r="DWS4" s="47"/>
      <c r="DWT4" s="47"/>
      <c r="DWU4" s="47"/>
      <c r="DWV4" s="47"/>
      <c r="DWW4" s="47"/>
      <c r="DWX4" s="47"/>
      <c r="DWY4" s="47"/>
      <c r="DWZ4" s="47"/>
      <c r="DXA4" s="47"/>
      <c r="DXB4" s="47"/>
      <c r="DXC4" s="47"/>
      <c r="DXD4" s="47"/>
      <c r="DXE4" s="47"/>
      <c r="DXF4" s="47"/>
      <c r="DXG4" s="47"/>
      <c r="DXH4" s="47"/>
      <c r="DXI4" s="47"/>
      <c r="DXJ4" s="47"/>
      <c r="DXK4" s="47"/>
      <c r="DXL4" s="47"/>
      <c r="DXM4" s="47"/>
      <c r="DXN4" s="47"/>
      <c r="DXO4" s="47"/>
      <c r="DXP4" s="47"/>
      <c r="DXQ4" s="47"/>
      <c r="DXR4" s="47"/>
      <c r="DXS4" s="47"/>
      <c r="DXT4" s="47"/>
      <c r="DXU4" s="47"/>
      <c r="DXV4" s="47"/>
      <c r="DXW4" s="47"/>
      <c r="DXX4" s="47"/>
      <c r="DXY4" s="47"/>
      <c r="DXZ4" s="47"/>
      <c r="DYA4" s="47"/>
      <c r="DYB4" s="47"/>
      <c r="DYC4" s="47"/>
      <c r="DYD4" s="47"/>
      <c r="DYE4" s="47"/>
      <c r="DYF4" s="47"/>
      <c r="DYG4" s="47"/>
      <c r="DYH4" s="47"/>
      <c r="DYI4" s="47"/>
      <c r="DYJ4" s="47"/>
      <c r="DYK4" s="47"/>
      <c r="DYL4" s="47"/>
      <c r="DYM4" s="47"/>
      <c r="DYN4" s="47"/>
      <c r="DYO4" s="47"/>
      <c r="DYP4" s="47"/>
      <c r="DYQ4" s="47"/>
      <c r="DYR4" s="47"/>
      <c r="DYS4" s="47"/>
      <c r="DYT4" s="47"/>
      <c r="DYU4" s="47"/>
      <c r="DYV4" s="47"/>
      <c r="DYW4" s="47"/>
      <c r="DYX4" s="47"/>
      <c r="DYY4" s="47"/>
      <c r="DYZ4" s="47"/>
      <c r="DZA4" s="47"/>
      <c r="DZB4" s="47"/>
      <c r="DZC4" s="47"/>
      <c r="DZD4" s="47"/>
      <c r="DZE4" s="47"/>
      <c r="DZF4" s="47"/>
      <c r="DZG4" s="47"/>
      <c r="DZH4" s="47"/>
      <c r="DZI4" s="47"/>
      <c r="DZJ4" s="47"/>
      <c r="DZK4" s="47"/>
      <c r="DZL4" s="47"/>
      <c r="DZM4" s="47"/>
      <c r="DZN4" s="47"/>
      <c r="DZO4" s="47"/>
      <c r="DZP4" s="47"/>
      <c r="DZQ4" s="47"/>
      <c r="DZR4" s="47"/>
      <c r="DZS4" s="47"/>
      <c r="DZT4" s="47"/>
      <c r="DZU4" s="47"/>
      <c r="DZV4" s="47"/>
      <c r="DZW4" s="47"/>
      <c r="DZX4" s="47"/>
      <c r="DZY4" s="47"/>
      <c r="DZZ4" s="47"/>
      <c r="EAA4" s="47"/>
      <c r="EAB4" s="47"/>
      <c r="EAC4" s="47"/>
      <c r="EAD4" s="47"/>
      <c r="EAE4" s="47"/>
      <c r="EAF4" s="47"/>
      <c r="EAG4" s="47"/>
      <c r="EAH4" s="47"/>
      <c r="EAI4" s="47"/>
      <c r="EAJ4" s="47"/>
      <c r="EAK4" s="47"/>
      <c r="EAL4" s="47"/>
      <c r="EAM4" s="47"/>
      <c r="EAN4" s="47"/>
      <c r="EAO4" s="47"/>
      <c r="EAP4" s="47"/>
      <c r="EAQ4" s="47"/>
      <c r="EAR4" s="47"/>
      <c r="EAS4" s="47"/>
      <c r="EAT4" s="47"/>
      <c r="EAU4" s="47"/>
      <c r="EAV4" s="47"/>
      <c r="EAW4" s="47"/>
      <c r="EAX4" s="47"/>
      <c r="EAY4" s="47"/>
      <c r="EAZ4" s="47"/>
      <c r="EBA4" s="47"/>
      <c r="EBB4" s="47"/>
      <c r="EBC4" s="47"/>
      <c r="EBD4" s="47"/>
      <c r="EBE4" s="47"/>
      <c r="EBF4" s="47"/>
      <c r="EBG4" s="47"/>
      <c r="EBH4" s="47"/>
      <c r="EBI4" s="47"/>
      <c r="EBJ4" s="47"/>
      <c r="EBK4" s="47"/>
      <c r="EBL4" s="47"/>
      <c r="EBM4" s="47"/>
      <c r="EBN4" s="47"/>
      <c r="EBO4" s="47"/>
      <c r="EBP4" s="47"/>
      <c r="EBQ4" s="47"/>
      <c r="EBR4" s="47"/>
      <c r="EBS4" s="47"/>
      <c r="EBT4" s="47"/>
      <c r="EBU4" s="47"/>
      <c r="EBV4" s="47"/>
      <c r="EBW4" s="47"/>
      <c r="EBX4" s="47"/>
      <c r="EBY4" s="47"/>
      <c r="EBZ4" s="47"/>
      <c r="ECA4" s="47"/>
      <c r="ECB4" s="47"/>
      <c r="ECC4" s="47"/>
      <c r="ECD4" s="47"/>
      <c r="ECE4" s="47"/>
      <c r="ECF4" s="47"/>
      <c r="ECG4" s="47"/>
      <c r="ECH4" s="47"/>
      <c r="ECI4" s="47"/>
      <c r="ECJ4" s="47"/>
      <c r="ECK4" s="47"/>
      <c r="ECL4" s="47"/>
      <c r="ECM4" s="47"/>
      <c r="ECN4" s="47"/>
      <c r="ECO4" s="47"/>
      <c r="ECP4" s="47"/>
      <c r="ECQ4" s="47"/>
      <c r="ECR4" s="47"/>
      <c r="ECS4" s="47"/>
      <c r="ECT4" s="47"/>
      <c r="ECU4" s="47"/>
      <c r="ECV4" s="47"/>
      <c r="ECW4" s="47"/>
      <c r="ECX4" s="47"/>
      <c r="ECY4" s="47"/>
      <c r="ECZ4" s="47"/>
      <c r="EDA4" s="47"/>
      <c r="EDB4" s="47"/>
      <c r="EDC4" s="47"/>
      <c r="EDD4" s="47"/>
      <c r="EDE4" s="47"/>
      <c r="EDF4" s="47"/>
      <c r="EDG4" s="47"/>
      <c r="EDH4" s="47"/>
      <c r="EDI4" s="47"/>
      <c r="EDJ4" s="47"/>
      <c r="EDK4" s="47"/>
      <c r="EDL4" s="47"/>
      <c r="EDM4" s="47"/>
      <c r="EDN4" s="47"/>
      <c r="EDO4" s="47"/>
      <c r="EDP4" s="47"/>
      <c r="EDQ4" s="47"/>
      <c r="EDR4" s="47"/>
      <c r="EDS4" s="47"/>
      <c r="EDT4" s="47"/>
      <c r="EDU4" s="47"/>
      <c r="EDV4" s="47"/>
      <c r="EDW4" s="47"/>
      <c r="EDX4" s="47"/>
      <c r="EDY4" s="47"/>
      <c r="EDZ4" s="47"/>
      <c r="EEA4" s="47"/>
      <c r="EEB4" s="47"/>
      <c r="EEC4" s="47"/>
      <c r="EED4" s="47"/>
      <c r="EEE4" s="47"/>
      <c r="EEF4" s="47"/>
      <c r="EEG4" s="47"/>
      <c r="EEH4" s="47"/>
      <c r="EEI4" s="47"/>
      <c r="EEJ4" s="47"/>
      <c r="EEK4" s="47"/>
      <c r="EEL4" s="47"/>
      <c r="EEM4" s="47"/>
      <c r="EEN4" s="47"/>
      <c r="EEO4" s="47"/>
      <c r="EEP4" s="47"/>
      <c r="EEQ4" s="47"/>
      <c r="EER4" s="47"/>
      <c r="EES4" s="47"/>
      <c r="EET4" s="47"/>
      <c r="EEU4" s="47"/>
      <c r="EEV4" s="47"/>
      <c r="EEW4" s="47"/>
      <c r="EEX4" s="47"/>
      <c r="EEY4" s="47"/>
      <c r="EEZ4" s="47"/>
      <c r="EFA4" s="47"/>
      <c r="EFB4" s="47"/>
      <c r="EFC4" s="47"/>
      <c r="EFD4" s="47"/>
      <c r="EFE4" s="47"/>
      <c r="EFF4" s="47"/>
      <c r="EFG4" s="47"/>
      <c r="EFH4" s="47"/>
      <c r="EFI4" s="47"/>
      <c r="EFJ4" s="47"/>
      <c r="EFK4" s="47"/>
      <c r="EFL4" s="47"/>
      <c r="EFM4" s="47"/>
      <c r="EFN4" s="47"/>
      <c r="EFO4" s="47"/>
      <c r="EFP4" s="47"/>
      <c r="EFQ4" s="47"/>
      <c r="EFR4" s="47"/>
      <c r="EFS4" s="47"/>
      <c r="EFT4" s="47"/>
      <c r="EFU4" s="47"/>
      <c r="EFV4" s="47"/>
      <c r="EFW4" s="47"/>
      <c r="EFX4" s="47"/>
      <c r="EFY4" s="47"/>
      <c r="EFZ4" s="47"/>
      <c r="EGA4" s="47"/>
      <c r="EGB4" s="47"/>
      <c r="EGC4" s="47"/>
      <c r="EGD4" s="47"/>
      <c r="EGE4" s="47"/>
      <c r="EGF4" s="47"/>
      <c r="EGG4" s="47"/>
      <c r="EGH4" s="47"/>
      <c r="EGI4" s="47"/>
      <c r="EGJ4" s="47"/>
      <c r="EGK4" s="47"/>
      <c r="EGL4" s="47"/>
      <c r="EGM4" s="47"/>
      <c r="EGN4" s="47"/>
      <c r="EGO4" s="47"/>
      <c r="EGP4" s="47"/>
      <c r="EGQ4" s="47"/>
      <c r="EGR4" s="47"/>
      <c r="EGS4" s="47"/>
      <c r="EGT4" s="47"/>
      <c r="EGU4" s="47"/>
      <c r="EGV4" s="47"/>
      <c r="EGW4" s="47"/>
      <c r="EGX4" s="47"/>
      <c r="EGY4" s="47"/>
      <c r="EGZ4" s="47"/>
      <c r="EHA4" s="47"/>
      <c r="EHB4" s="47"/>
      <c r="EHC4" s="47"/>
      <c r="EHD4" s="47"/>
      <c r="EHE4" s="47"/>
      <c r="EHF4" s="47"/>
      <c r="EHG4" s="47"/>
      <c r="EHH4" s="47"/>
      <c r="EHI4" s="47"/>
      <c r="EHJ4" s="47"/>
      <c r="EHK4" s="47"/>
      <c r="EHL4" s="47"/>
      <c r="EHM4" s="47"/>
      <c r="EHN4" s="47"/>
      <c r="EHO4" s="47"/>
      <c r="EHP4" s="47"/>
      <c r="EHQ4" s="47"/>
      <c r="EHR4" s="47"/>
      <c r="EHS4" s="47"/>
      <c r="EHT4" s="47"/>
      <c r="EHU4" s="47"/>
      <c r="EHV4" s="47"/>
      <c r="EHW4" s="47"/>
      <c r="EHX4" s="47"/>
      <c r="EHY4" s="47"/>
      <c r="EHZ4" s="47"/>
      <c r="EIA4" s="47"/>
      <c r="EIB4" s="47"/>
      <c r="EIC4" s="47"/>
      <c r="EID4" s="47"/>
      <c r="EIE4" s="47"/>
      <c r="EIF4" s="47"/>
      <c r="EIG4" s="47"/>
      <c r="EIH4" s="47"/>
      <c r="EII4" s="47"/>
      <c r="EIJ4" s="47"/>
      <c r="EIK4" s="47"/>
      <c r="EIL4" s="47"/>
      <c r="EIM4" s="47"/>
      <c r="EIN4" s="47"/>
      <c r="EIO4" s="47"/>
      <c r="EIP4" s="47"/>
      <c r="EIQ4" s="47"/>
      <c r="EIR4" s="47"/>
      <c r="EIS4" s="47"/>
      <c r="EIT4" s="47"/>
      <c r="EIU4" s="47"/>
      <c r="EIV4" s="47"/>
      <c r="EIW4" s="47"/>
      <c r="EIX4" s="47"/>
      <c r="EIY4" s="47"/>
      <c r="EIZ4" s="47"/>
      <c r="EJA4" s="47"/>
      <c r="EJB4" s="47"/>
      <c r="EJC4" s="47"/>
      <c r="EJD4" s="47"/>
      <c r="EJE4" s="47"/>
      <c r="EJF4" s="47"/>
      <c r="EJG4" s="47"/>
      <c r="EJH4" s="47"/>
      <c r="EJI4" s="47"/>
      <c r="EJJ4" s="47"/>
      <c r="EJK4" s="47"/>
      <c r="EJL4" s="47"/>
      <c r="EJM4" s="47"/>
      <c r="EJN4" s="47"/>
      <c r="EJO4" s="47"/>
      <c r="EJP4" s="47"/>
      <c r="EJQ4" s="47"/>
      <c r="EJR4" s="47"/>
      <c r="EJS4" s="47"/>
      <c r="EJT4" s="47"/>
      <c r="EJU4" s="47"/>
      <c r="EJV4" s="47"/>
      <c r="EJW4" s="47"/>
      <c r="EJX4" s="47"/>
      <c r="EJY4" s="47"/>
      <c r="EJZ4" s="47"/>
      <c r="EKA4" s="47"/>
      <c r="EKB4" s="47"/>
      <c r="EKC4" s="47"/>
      <c r="EKD4" s="47"/>
      <c r="EKE4" s="47"/>
      <c r="EKF4" s="47"/>
      <c r="EKG4" s="47"/>
      <c r="EKH4" s="47"/>
      <c r="EKI4" s="47"/>
      <c r="EKJ4" s="47"/>
      <c r="EKK4" s="47"/>
      <c r="EKL4" s="47"/>
      <c r="EKM4" s="47"/>
      <c r="EKN4" s="47"/>
      <c r="EKO4" s="47"/>
      <c r="EKP4" s="47"/>
      <c r="EKQ4" s="47"/>
      <c r="EKR4" s="47"/>
      <c r="EKS4" s="47"/>
      <c r="EKT4" s="47"/>
      <c r="EKU4" s="47"/>
      <c r="EKV4" s="47"/>
      <c r="EKW4" s="47"/>
      <c r="EKX4" s="47"/>
      <c r="EKY4" s="47"/>
      <c r="EKZ4" s="47"/>
      <c r="ELA4" s="47"/>
      <c r="ELB4" s="47"/>
      <c r="ELC4" s="47"/>
      <c r="ELD4" s="47"/>
      <c r="ELE4" s="47"/>
      <c r="ELF4" s="47"/>
      <c r="ELG4" s="47"/>
      <c r="ELH4" s="47"/>
      <c r="ELI4" s="47"/>
      <c r="ELJ4" s="47"/>
      <c r="ELK4" s="47"/>
      <c r="ELL4" s="47"/>
      <c r="ELM4" s="47"/>
      <c r="ELN4" s="47"/>
      <c r="ELO4" s="47"/>
      <c r="ELP4" s="47"/>
      <c r="ELQ4" s="47"/>
      <c r="ELR4" s="47"/>
      <c r="ELS4" s="47"/>
      <c r="ELT4" s="47"/>
      <c r="ELU4" s="47"/>
      <c r="ELV4" s="47"/>
      <c r="ELW4" s="47"/>
      <c r="ELX4" s="47"/>
      <c r="ELY4" s="47"/>
      <c r="ELZ4" s="47"/>
      <c r="EMA4" s="47"/>
      <c r="EMB4" s="47"/>
      <c r="EMC4" s="47"/>
      <c r="EMD4" s="47"/>
      <c r="EME4" s="47"/>
      <c r="EMF4" s="47"/>
      <c r="EMG4" s="47"/>
      <c r="EMH4" s="47"/>
      <c r="EMI4" s="47"/>
      <c r="EMJ4" s="47"/>
      <c r="EMK4" s="47"/>
      <c r="EML4" s="47"/>
      <c r="EMM4" s="47"/>
      <c r="EMN4" s="47"/>
      <c r="EMO4" s="47"/>
      <c r="EMP4" s="47"/>
      <c r="EMQ4" s="47"/>
      <c r="EMR4" s="47"/>
      <c r="EMS4" s="47"/>
      <c r="EMT4" s="47"/>
      <c r="EMU4" s="47"/>
      <c r="EMV4" s="47"/>
      <c r="EMW4" s="47"/>
      <c r="EMX4" s="47"/>
      <c r="EMY4" s="47"/>
      <c r="EMZ4" s="47"/>
      <c r="ENA4" s="47"/>
      <c r="ENB4" s="47"/>
      <c r="ENC4" s="47"/>
      <c r="END4" s="47"/>
      <c r="ENE4" s="47"/>
      <c r="ENF4" s="47"/>
      <c r="ENG4" s="47"/>
      <c r="ENH4" s="47"/>
      <c r="ENI4" s="47"/>
      <c r="ENJ4" s="47"/>
      <c r="ENK4" s="47"/>
      <c r="ENL4" s="47"/>
      <c r="ENM4" s="47"/>
      <c r="ENN4" s="47"/>
      <c r="ENO4" s="47"/>
      <c r="ENP4" s="47"/>
      <c r="ENQ4" s="47"/>
      <c r="ENR4" s="47"/>
      <c r="ENS4" s="47"/>
      <c r="ENT4" s="47"/>
      <c r="ENU4" s="47"/>
      <c r="ENV4" s="47"/>
      <c r="ENW4" s="47"/>
      <c r="ENX4" s="47"/>
      <c r="ENY4" s="47"/>
      <c r="ENZ4" s="47"/>
      <c r="EOA4" s="47"/>
      <c r="EOB4" s="47"/>
      <c r="EOC4" s="47"/>
      <c r="EOD4" s="47"/>
      <c r="EOE4" s="47"/>
      <c r="EOF4" s="47"/>
      <c r="EOG4" s="47"/>
      <c r="EOH4" s="47"/>
      <c r="EOI4" s="47"/>
      <c r="EOJ4" s="47"/>
      <c r="EOK4" s="47"/>
      <c r="EOL4" s="47"/>
      <c r="EOM4" s="47"/>
      <c r="EON4" s="47"/>
      <c r="EOO4" s="47"/>
      <c r="EOP4" s="47"/>
      <c r="EOQ4" s="47"/>
      <c r="EOR4" s="47"/>
      <c r="EOS4" s="47"/>
      <c r="EOT4" s="47"/>
      <c r="EOU4" s="47"/>
      <c r="EOV4" s="47"/>
      <c r="EOW4" s="47"/>
      <c r="EOX4" s="47"/>
      <c r="EOY4" s="47"/>
      <c r="EOZ4" s="47"/>
      <c r="EPA4" s="47"/>
      <c r="EPB4" s="47"/>
      <c r="EPC4" s="47"/>
      <c r="EPD4" s="47"/>
      <c r="EPE4" s="47"/>
      <c r="EPF4" s="47"/>
      <c r="EPG4" s="47"/>
      <c r="EPH4" s="47"/>
      <c r="EPI4" s="47"/>
      <c r="EPJ4" s="47"/>
      <c r="EPK4" s="47"/>
      <c r="EPL4" s="47"/>
      <c r="EPM4" s="47"/>
      <c r="EPN4" s="47"/>
      <c r="EPO4" s="47"/>
      <c r="EPP4" s="47"/>
      <c r="EPQ4" s="47"/>
      <c r="EPR4" s="47"/>
      <c r="EPS4" s="47"/>
      <c r="EPT4" s="47"/>
      <c r="EPU4" s="47"/>
      <c r="EPV4" s="47"/>
      <c r="EPW4" s="47"/>
      <c r="EPX4" s="47"/>
      <c r="EPY4" s="47"/>
      <c r="EPZ4" s="47"/>
      <c r="EQA4" s="47"/>
      <c r="EQB4" s="47"/>
      <c r="EQC4" s="47"/>
      <c r="EQD4" s="47"/>
      <c r="EQE4" s="47"/>
      <c r="EQF4" s="47"/>
      <c r="EQG4" s="47"/>
      <c r="EQH4" s="47"/>
      <c r="EQI4" s="47"/>
      <c r="EQJ4" s="47"/>
      <c r="EQK4" s="47"/>
      <c r="EQL4" s="47"/>
      <c r="EQM4" s="47"/>
      <c r="EQN4" s="47"/>
      <c r="EQO4" s="47"/>
      <c r="EQP4" s="47"/>
      <c r="EQQ4" s="47"/>
      <c r="EQR4" s="47"/>
      <c r="EQS4" s="47"/>
      <c r="EQT4" s="47"/>
      <c r="EQU4" s="47"/>
      <c r="EQV4" s="47"/>
      <c r="EQW4" s="47"/>
      <c r="EQX4" s="47"/>
      <c r="EQY4" s="47"/>
      <c r="EQZ4" s="47"/>
      <c r="ERA4" s="47"/>
      <c r="ERB4" s="47"/>
      <c r="ERC4" s="47"/>
      <c r="ERD4" s="47"/>
      <c r="ERE4" s="47"/>
      <c r="ERF4" s="47"/>
      <c r="ERG4" s="47"/>
      <c r="ERH4" s="47"/>
      <c r="ERI4" s="47"/>
      <c r="ERJ4" s="47"/>
      <c r="ERK4" s="47"/>
      <c r="ERL4" s="47"/>
      <c r="ERM4" s="47"/>
      <c r="ERN4" s="47"/>
      <c r="ERO4" s="47"/>
      <c r="ERP4" s="47"/>
      <c r="ERQ4" s="47"/>
      <c r="ERR4" s="47"/>
      <c r="ERS4" s="47"/>
      <c r="ERT4" s="47"/>
      <c r="ERU4" s="47"/>
      <c r="ERV4" s="47"/>
      <c r="ERW4" s="47"/>
      <c r="ERX4" s="47"/>
      <c r="ERY4" s="47"/>
      <c r="ERZ4" s="47"/>
      <c r="ESA4" s="47"/>
      <c r="ESB4" s="47"/>
      <c r="ESC4" s="47"/>
      <c r="ESD4" s="47"/>
      <c r="ESE4" s="47"/>
      <c r="ESF4" s="47"/>
      <c r="ESG4" s="47"/>
      <c r="ESH4" s="47"/>
      <c r="ESI4" s="47"/>
      <c r="ESJ4" s="47"/>
      <c r="ESK4" s="47"/>
      <c r="ESL4" s="47"/>
      <c r="ESM4" s="47"/>
      <c r="ESN4" s="47"/>
      <c r="ESO4" s="47"/>
      <c r="ESP4" s="47"/>
      <c r="ESQ4" s="47"/>
      <c r="ESR4" s="47"/>
      <c r="ESS4" s="47"/>
      <c r="EST4" s="47"/>
      <c r="ESU4" s="47"/>
      <c r="ESV4" s="47"/>
      <c r="ESW4" s="47"/>
      <c r="ESX4" s="47"/>
      <c r="ESY4" s="47"/>
      <c r="ESZ4" s="47"/>
      <c r="ETA4" s="47"/>
      <c r="ETB4" s="47"/>
      <c r="ETC4" s="47"/>
      <c r="ETD4" s="47"/>
      <c r="ETE4" s="47"/>
      <c r="ETF4" s="47"/>
      <c r="ETG4" s="47"/>
      <c r="ETH4" s="47"/>
      <c r="ETI4" s="47"/>
      <c r="ETJ4" s="47"/>
      <c r="ETK4" s="47"/>
      <c r="ETL4" s="47"/>
      <c r="ETM4" s="47"/>
      <c r="ETN4" s="47"/>
      <c r="ETO4" s="47"/>
      <c r="ETP4" s="47"/>
      <c r="ETQ4" s="47"/>
      <c r="ETR4" s="47"/>
      <c r="ETS4" s="47"/>
      <c r="ETT4" s="47"/>
      <c r="ETU4" s="47"/>
      <c r="ETV4" s="47"/>
      <c r="ETW4" s="47"/>
      <c r="ETX4" s="47"/>
      <c r="ETY4" s="47"/>
      <c r="ETZ4" s="47"/>
      <c r="EUA4" s="47"/>
      <c r="EUB4" s="47"/>
      <c r="EUC4" s="47"/>
      <c r="EUD4" s="47"/>
      <c r="EUE4" s="47"/>
      <c r="EUF4" s="47"/>
      <c r="EUG4" s="47"/>
      <c r="EUH4" s="47"/>
      <c r="EUI4" s="47"/>
      <c r="EUJ4" s="47"/>
      <c r="EUK4" s="47"/>
      <c r="EUL4" s="47"/>
      <c r="EUM4" s="47"/>
      <c r="EUN4" s="47"/>
      <c r="EUO4" s="47"/>
      <c r="EUP4" s="47"/>
      <c r="EUQ4" s="47"/>
      <c r="EUR4" s="47"/>
      <c r="EUS4" s="47"/>
      <c r="EUT4" s="47"/>
      <c r="EUU4" s="47"/>
      <c r="EUV4" s="47"/>
      <c r="EUW4" s="47"/>
      <c r="EUX4" s="47"/>
      <c r="EUY4" s="47"/>
      <c r="EUZ4" s="47"/>
      <c r="EVA4" s="47"/>
      <c r="EVB4" s="47"/>
      <c r="EVC4" s="47"/>
      <c r="EVD4" s="47"/>
      <c r="EVE4" s="47"/>
      <c r="EVF4" s="47"/>
      <c r="EVG4" s="47"/>
      <c r="EVH4" s="47"/>
      <c r="EVI4" s="47"/>
      <c r="EVJ4" s="47"/>
      <c r="EVK4" s="47"/>
      <c r="EVL4" s="47"/>
      <c r="EVM4" s="47"/>
      <c r="EVN4" s="47"/>
      <c r="EVO4" s="47"/>
      <c r="EVP4" s="47"/>
      <c r="EVQ4" s="47"/>
      <c r="EVR4" s="47"/>
      <c r="EVS4" s="47"/>
      <c r="EVT4" s="47"/>
      <c r="EVU4" s="47"/>
      <c r="EVV4" s="47"/>
      <c r="EVW4" s="47"/>
      <c r="EVX4" s="47"/>
      <c r="EVY4" s="47"/>
      <c r="EVZ4" s="47"/>
      <c r="EWA4" s="47"/>
      <c r="EWB4" s="47"/>
      <c r="EWC4" s="47"/>
      <c r="EWD4" s="47"/>
      <c r="EWE4" s="47"/>
      <c r="EWF4" s="47"/>
      <c r="EWG4" s="47"/>
      <c r="EWH4" s="47"/>
      <c r="EWI4" s="47"/>
      <c r="EWJ4" s="47"/>
      <c r="EWK4" s="47"/>
      <c r="EWL4" s="47"/>
      <c r="EWM4" s="47"/>
      <c r="EWN4" s="47"/>
      <c r="EWO4" s="47"/>
      <c r="EWP4" s="47"/>
      <c r="EWQ4" s="47"/>
      <c r="EWR4" s="47"/>
      <c r="EWS4" s="47"/>
      <c r="EWT4" s="47"/>
      <c r="EWU4" s="47"/>
      <c r="EWV4" s="47"/>
      <c r="EWW4" s="47"/>
      <c r="EWX4" s="47"/>
      <c r="EWY4" s="47"/>
      <c r="EWZ4" s="47"/>
      <c r="EXA4" s="47"/>
      <c r="EXB4" s="47"/>
      <c r="EXC4" s="47"/>
      <c r="EXD4" s="47"/>
      <c r="EXE4" s="47"/>
      <c r="EXF4" s="47"/>
      <c r="EXG4" s="47"/>
      <c r="EXH4" s="47"/>
      <c r="EXI4" s="47"/>
      <c r="EXJ4" s="47"/>
      <c r="EXK4" s="47"/>
      <c r="EXL4" s="47"/>
      <c r="EXM4" s="47"/>
      <c r="EXN4" s="47"/>
      <c r="EXO4" s="47"/>
      <c r="EXP4" s="47"/>
      <c r="EXQ4" s="47"/>
      <c r="EXR4" s="47"/>
      <c r="EXS4" s="47"/>
      <c r="EXT4" s="47"/>
      <c r="EXU4" s="47"/>
      <c r="EXV4" s="47"/>
      <c r="EXW4" s="47"/>
      <c r="EXX4" s="47"/>
      <c r="EXY4" s="47"/>
      <c r="EXZ4" s="47"/>
      <c r="EYA4" s="47"/>
      <c r="EYB4" s="47"/>
      <c r="EYC4" s="47"/>
      <c r="EYD4" s="47"/>
      <c r="EYE4" s="47"/>
      <c r="EYF4" s="47"/>
      <c r="EYG4" s="47"/>
      <c r="EYH4" s="47"/>
      <c r="EYI4" s="47"/>
      <c r="EYJ4" s="47"/>
      <c r="EYK4" s="47"/>
      <c r="EYL4" s="47"/>
      <c r="EYM4" s="47"/>
      <c r="EYN4" s="47"/>
      <c r="EYO4" s="47"/>
      <c r="EYP4" s="47"/>
      <c r="EYQ4" s="47"/>
      <c r="EYR4" s="47"/>
      <c r="EYS4" s="47"/>
      <c r="EYT4" s="47"/>
      <c r="EYU4" s="47"/>
      <c r="EYV4" s="47"/>
      <c r="EYW4" s="47"/>
      <c r="EYX4" s="47"/>
      <c r="EYY4" s="47"/>
      <c r="EYZ4" s="47"/>
      <c r="EZA4" s="47"/>
      <c r="EZB4" s="47"/>
      <c r="EZC4" s="47"/>
      <c r="EZD4" s="47"/>
      <c r="EZE4" s="47"/>
      <c r="EZF4" s="47"/>
      <c r="EZG4" s="47"/>
      <c r="EZH4" s="47"/>
      <c r="EZI4" s="47"/>
      <c r="EZJ4" s="47"/>
      <c r="EZK4" s="47"/>
      <c r="EZL4" s="47"/>
      <c r="EZM4" s="47"/>
      <c r="EZN4" s="47"/>
      <c r="EZO4" s="47"/>
      <c r="EZP4" s="47"/>
      <c r="EZQ4" s="47"/>
      <c r="EZR4" s="47"/>
      <c r="EZS4" s="47"/>
      <c r="EZT4" s="47"/>
      <c r="EZU4" s="47"/>
      <c r="EZV4" s="47"/>
      <c r="EZW4" s="47"/>
      <c r="EZX4" s="47"/>
      <c r="EZY4" s="47"/>
      <c r="EZZ4" s="47"/>
      <c r="FAA4" s="47"/>
      <c r="FAB4" s="47"/>
      <c r="FAC4" s="47"/>
      <c r="FAD4" s="47"/>
      <c r="FAE4" s="47"/>
      <c r="FAF4" s="47"/>
      <c r="FAG4" s="47"/>
      <c r="FAH4" s="47"/>
      <c r="FAI4" s="47"/>
      <c r="FAJ4" s="47"/>
      <c r="FAK4" s="47"/>
      <c r="FAL4" s="47"/>
      <c r="FAM4" s="47"/>
      <c r="FAN4" s="47"/>
      <c r="FAO4" s="47"/>
      <c r="FAP4" s="47"/>
      <c r="FAQ4" s="47"/>
      <c r="FAR4" s="47"/>
      <c r="FAS4" s="47"/>
      <c r="FAT4" s="47"/>
      <c r="FAU4" s="47"/>
      <c r="FAV4" s="47"/>
      <c r="FAW4" s="47"/>
      <c r="FAX4" s="47"/>
      <c r="FAY4" s="47"/>
      <c r="FAZ4" s="47"/>
      <c r="FBA4" s="47"/>
      <c r="FBB4" s="47"/>
      <c r="FBC4" s="47"/>
      <c r="FBD4" s="47"/>
      <c r="FBE4" s="47"/>
      <c r="FBF4" s="47"/>
      <c r="FBG4" s="47"/>
      <c r="FBH4" s="47"/>
      <c r="FBI4" s="47"/>
      <c r="FBJ4" s="47"/>
      <c r="FBK4" s="47"/>
      <c r="FBL4" s="47"/>
      <c r="FBM4" s="47"/>
      <c r="FBN4" s="47"/>
      <c r="FBO4" s="47"/>
      <c r="FBP4" s="47"/>
      <c r="FBQ4" s="47"/>
      <c r="FBR4" s="47"/>
      <c r="FBS4" s="47"/>
      <c r="FBT4" s="47"/>
      <c r="FBU4" s="47"/>
      <c r="FBV4" s="47"/>
      <c r="FBW4" s="47"/>
      <c r="FBX4" s="47"/>
      <c r="FBY4" s="47"/>
      <c r="FBZ4" s="47"/>
      <c r="FCA4" s="47"/>
      <c r="FCB4" s="47"/>
      <c r="FCC4" s="47"/>
      <c r="FCD4" s="47"/>
      <c r="FCE4" s="47"/>
      <c r="FCF4" s="47"/>
      <c r="FCG4" s="47"/>
      <c r="FCH4" s="47"/>
      <c r="FCI4" s="47"/>
      <c r="FCJ4" s="47"/>
      <c r="FCK4" s="47"/>
      <c r="FCL4" s="47"/>
      <c r="FCM4" s="47"/>
      <c r="FCN4" s="47"/>
      <c r="FCO4" s="47"/>
      <c r="FCP4" s="47"/>
      <c r="FCQ4" s="47"/>
      <c r="FCR4" s="47"/>
      <c r="FCS4" s="47"/>
      <c r="FCT4" s="47"/>
      <c r="FCU4" s="47"/>
      <c r="FCV4" s="47"/>
      <c r="FCW4" s="47"/>
      <c r="FCX4" s="47"/>
      <c r="FCY4" s="47"/>
      <c r="FCZ4" s="47"/>
      <c r="FDA4" s="47"/>
      <c r="FDB4" s="47"/>
      <c r="FDC4" s="47"/>
      <c r="FDD4" s="47"/>
      <c r="FDE4" s="47"/>
      <c r="FDF4" s="47"/>
      <c r="FDG4" s="47"/>
      <c r="FDH4" s="47"/>
      <c r="FDI4" s="47"/>
      <c r="FDJ4" s="47"/>
      <c r="FDK4" s="47"/>
      <c r="FDL4" s="47"/>
      <c r="FDM4" s="47"/>
      <c r="FDN4" s="47"/>
      <c r="FDO4" s="47"/>
      <c r="FDP4" s="47"/>
      <c r="FDQ4" s="47"/>
      <c r="FDR4" s="47"/>
      <c r="FDS4" s="47"/>
      <c r="FDT4" s="47"/>
      <c r="FDU4" s="47"/>
      <c r="FDV4" s="47"/>
      <c r="FDW4" s="47"/>
      <c r="FDX4" s="47"/>
      <c r="FDY4" s="47"/>
      <c r="FDZ4" s="47"/>
      <c r="FEA4" s="47"/>
      <c r="FEB4" s="47"/>
      <c r="FEC4" s="47"/>
      <c r="FED4" s="47"/>
      <c r="FEE4" s="47"/>
      <c r="FEF4" s="47"/>
      <c r="FEG4" s="47"/>
      <c r="FEH4" s="47"/>
      <c r="FEI4" s="47"/>
      <c r="FEJ4" s="47"/>
      <c r="FEK4" s="47"/>
      <c r="FEL4" s="47"/>
      <c r="FEM4" s="47"/>
      <c r="FEN4" s="47"/>
      <c r="FEO4" s="47"/>
      <c r="FEP4" s="47"/>
      <c r="FEQ4" s="47"/>
      <c r="FER4" s="47"/>
      <c r="FES4" s="47"/>
      <c r="FET4" s="47"/>
      <c r="FEU4" s="47"/>
      <c r="FEV4" s="47"/>
      <c r="FEW4" s="47"/>
      <c r="FEX4" s="47"/>
      <c r="FEY4" s="47"/>
      <c r="FEZ4" s="47"/>
      <c r="FFA4" s="47"/>
      <c r="FFB4" s="47"/>
      <c r="FFC4" s="47"/>
      <c r="FFD4" s="47"/>
      <c r="FFE4" s="47"/>
      <c r="FFF4" s="47"/>
      <c r="FFG4" s="47"/>
      <c r="FFH4" s="47"/>
      <c r="FFI4" s="47"/>
      <c r="FFJ4" s="47"/>
      <c r="FFK4" s="47"/>
      <c r="FFL4" s="47"/>
      <c r="FFM4" s="47"/>
      <c r="FFN4" s="47"/>
      <c r="FFO4" s="47"/>
      <c r="FFP4" s="47"/>
      <c r="FFQ4" s="47"/>
      <c r="FFR4" s="47"/>
      <c r="FFS4" s="47"/>
      <c r="FFT4" s="47"/>
      <c r="FFU4" s="47"/>
      <c r="FFV4" s="47"/>
      <c r="FFW4" s="47"/>
      <c r="FFX4" s="47"/>
      <c r="FFY4" s="47"/>
      <c r="FFZ4" s="47"/>
      <c r="FGA4" s="47"/>
      <c r="FGB4" s="47"/>
      <c r="FGC4" s="47"/>
      <c r="FGD4" s="47"/>
      <c r="FGE4" s="47"/>
      <c r="FGF4" s="47"/>
      <c r="FGG4" s="47"/>
      <c r="FGH4" s="47"/>
      <c r="FGI4" s="47"/>
      <c r="FGJ4" s="47"/>
      <c r="FGK4" s="47"/>
      <c r="FGL4" s="47"/>
      <c r="FGM4" s="47"/>
      <c r="FGN4" s="47"/>
      <c r="FGO4" s="47"/>
      <c r="FGP4" s="47"/>
      <c r="FGQ4" s="47"/>
      <c r="FGR4" s="47"/>
      <c r="FGS4" s="47"/>
      <c r="FGT4" s="47"/>
      <c r="FGU4" s="47"/>
      <c r="FGV4" s="47"/>
      <c r="FGW4" s="47"/>
      <c r="FGX4" s="47"/>
      <c r="FGY4" s="47"/>
      <c r="FGZ4" s="47"/>
      <c r="FHA4" s="47"/>
      <c r="FHB4" s="47"/>
      <c r="FHC4" s="47"/>
      <c r="FHD4" s="47"/>
      <c r="FHE4" s="47"/>
      <c r="FHF4" s="47"/>
      <c r="FHG4" s="47"/>
      <c r="FHH4" s="47"/>
      <c r="FHI4" s="47"/>
      <c r="FHJ4" s="47"/>
      <c r="FHK4" s="47"/>
      <c r="FHL4" s="47"/>
      <c r="FHM4" s="47"/>
      <c r="FHN4" s="47"/>
      <c r="FHO4" s="47"/>
      <c r="FHP4" s="47"/>
      <c r="FHQ4" s="47"/>
      <c r="FHR4" s="47"/>
      <c r="FHS4" s="47"/>
      <c r="FHT4" s="47"/>
      <c r="FHU4" s="47"/>
      <c r="FHV4" s="47"/>
      <c r="FHW4" s="47"/>
      <c r="FHX4" s="47"/>
      <c r="FHY4" s="47"/>
      <c r="FHZ4" s="47"/>
      <c r="FIA4" s="47"/>
      <c r="FIB4" s="47"/>
      <c r="FIC4" s="47"/>
      <c r="FID4" s="47"/>
      <c r="FIE4" s="47"/>
      <c r="FIF4" s="47"/>
      <c r="FIG4" s="47"/>
      <c r="FIH4" s="47"/>
      <c r="FII4" s="47"/>
      <c r="FIJ4" s="47"/>
      <c r="FIK4" s="47"/>
      <c r="FIL4" s="47"/>
      <c r="FIM4" s="47"/>
      <c r="FIN4" s="47"/>
      <c r="FIO4" s="47"/>
      <c r="FIP4" s="47"/>
      <c r="FIQ4" s="47"/>
      <c r="FIR4" s="47"/>
      <c r="FIS4" s="47"/>
      <c r="FIT4" s="47"/>
      <c r="FIU4" s="47"/>
      <c r="FIV4" s="47"/>
      <c r="FIW4" s="47"/>
      <c r="FIX4" s="47"/>
      <c r="FIY4" s="47"/>
      <c r="FIZ4" s="47"/>
      <c r="FJA4" s="47"/>
      <c r="FJB4" s="47"/>
      <c r="FJC4" s="47"/>
      <c r="FJD4" s="47"/>
      <c r="FJE4" s="47"/>
      <c r="FJF4" s="47"/>
      <c r="FJG4" s="47"/>
      <c r="FJH4" s="47"/>
      <c r="FJI4" s="47"/>
      <c r="FJJ4" s="47"/>
      <c r="FJK4" s="47"/>
      <c r="FJL4" s="47"/>
      <c r="FJM4" s="47"/>
      <c r="FJN4" s="47"/>
      <c r="FJO4" s="47"/>
      <c r="FJP4" s="47"/>
      <c r="FJQ4" s="47"/>
      <c r="FJR4" s="47"/>
      <c r="FJS4" s="47"/>
      <c r="FJT4" s="47"/>
      <c r="FJU4" s="47"/>
      <c r="FJV4" s="47"/>
      <c r="FJW4" s="47"/>
      <c r="FJX4" s="47"/>
      <c r="FJY4" s="47"/>
      <c r="FJZ4" s="47"/>
      <c r="FKA4" s="47"/>
      <c r="FKB4" s="47"/>
      <c r="FKC4" s="47"/>
      <c r="FKD4" s="47"/>
      <c r="FKE4" s="47"/>
      <c r="FKF4" s="47"/>
      <c r="FKG4" s="47"/>
      <c r="FKH4" s="47"/>
      <c r="FKI4" s="47"/>
      <c r="FKJ4" s="47"/>
      <c r="FKK4" s="47"/>
      <c r="FKL4" s="47"/>
      <c r="FKM4" s="47"/>
      <c r="FKN4" s="47"/>
      <c r="FKO4" s="47"/>
      <c r="FKP4" s="47"/>
      <c r="FKQ4" s="47"/>
      <c r="FKR4" s="47"/>
      <c r="FKS4" s="47"/>
      <c r="FKT4" s="47"/>
      <c r="FKU4" s="47"/>
      <c r="FKV4" s="47"/>
      <c r="FKW4" s="47"/>
      <c r="FKX4" s="47"/>
      <c r="FKY4" s="47"/>
      <c r="FKZ4" s="47"/>
      <c r="FLA4" s="47"/>
      <c r="FLB4" s="47"/>
      <c r="FLC4" s="47"/>
      <c r="FLD4" s="47"/>
      <c r="FLE4" s="47"/>
      <c r="FLF4" s="47"/>
      <c r="FLG4" s="47"/>
      <c r="FLH4" s="47"/>
      <c r="FLI4" s="47"/>
      <c r="FLJ4" s="47"/>
      <c r="FLK4" s="47"/>
      <c r="FLL4" s="47"/>
      <c r="FLM4" s="47"/>
      <c r="FLN4" s="47"/>
      <c r="FLO4" s="47"/>
      <c r="FLP4" s="47"/>
      <c r="FLQ4" s="47"/>
      <c r="FLR4" s="47"/>
      <c r="FLS4" s="47"/>
      <c r="FLT4" s="47"/>
      <c r="FLU4" s="47"/>
      <c r="FLV4" s="47"/>
      <c r="FLW4" s="47"/>
      <c r="FLX4" s="47"/>
      <c r="FLY4" s="47"/>
      <c r="FLZ4" s="47"/>
      <c r="FMA4" s="47"/>
      <c r="FMB4" s="47"/>
      <c r="FMC4" s="47"/>
      <c r="FMD4" s="47"/>
      <c r="FME4" s="47"/>
      <c r="FMF4" s="47"/>
      <c r="FMG4" s="47"/>
      <c r="FMH4" s="47"/>
      <c r="FMI4" s="47"/>
      <c r="FMJ4" s="47"/>
      <c r="FMK4" s="47"/>
      <c r="FML4" s="47"/>
      <c r="FMM4" s="47"/>
      <c r="FMN4" s="47"/>
      <c r="FMO4" s="47"/>
      <c r="FMP4" s="47"/>
      <c r="FMQ4" s="47"/>
      <c r="FMR4" s="47"/>
      <c r="FMS4" s="47"/>
      <c r="FMT4" s="47"/>
      <c r="FMU4" s="47"/>
      <c r="FMV4" s="47"/>
      <c r="FMW4" s="47"/>
      <c r="FMX4" s="47"/>
      <c r="FMY4" s="47"/>
      <c r="FMZ4" s="47"/>
      <c r="FNA4" s="47"/>
      <c r="FNB4" s="47"/>
      <c r="FNC4" s="47"/>
      <c r="FND4" s="47"/>
      <c r="FNE4" s="47"/>
      <c r="FNF4" s="47"/>
      <c r="FNG4" s="47"/>
      <c r="FNH4" s="47"/>
      <c r="FNI4" s="47"/>
      <c r="FNJ4" s="47"/>
      <c r="FNK4" s="47"/>
      <c r="FNL4" s="47"/>
      <c r="FNM4" s="47"/>
      <c r="FNN4" s="47"/>
      <c r="FNO4" s="47"/>
      <c r="FNP4" s="47"/>
      <c r="FNQ4" s="47"/>
      <c r="FNR4" s="47"/>
      <c r="FNS4" s="47"/>
      <c r="FNT4" s="47"/>
      <c r="FNU4" s="47"/>
      <c r="FNV4" s="47"/>
      <c r="FNW4" s="47"/>
      <c r="FNX4" s="47"/>
      <c r="FNY4" s="47"/>
      <c r="FNZ4" s="47"/>
      <c r="FOA4" s="47"/>
      <c r="FOB4" s="47"/>
      <c r="FOC4" s="47"/>
      <c r="FOD4" s="47"/>
      <c r="FOE4" s="47"/>
      <c r="FOF4" s="47"/>
      <c r="FOG4" s="47"/>
      <c r="FOH4" s="47"/>
      <c r="FOI4" s="47"/>
      <c r="FOJ4" s="47"/>
      <c r="FOK4" s="47"/>
      <c r="FOL4" s="47"/>
      <c r="FOM4" s="47"/>
      <c r="FON4" s="47"/>
      <c r="FOO4" s="47"/>
      <c r="FOP4" s="47"/>
      <c r="FOQ4" s="47"/>
      <c r="FOR4" s="47"/>
      <c r="FOS4" s="47"/>
      <c r="FOT4" s="47"/>
      <c r="FOU4" s="47"/>
      <c r="FOV4" s="47"/>
      <c r="FOW4" s="47"/>
      <c r="FOX4" s="47"/>
      <c r="FOY4" s="47"/>
      <c r="FOZ4" s="47"/>
      <c r="FPA4" s="47"/>
      <c r="FPB4" s="47"/>
      <c r="FPC4" s="47"/>
      <c r="FPD4" s="47"/>
      <c r="FPE4" s="47"/>
      <c r="FPF4" s="47"/>
      <c r="FPG4" s="47"/>
      <c r="FPH4" s="47"/>
      <c r="FPI4" s="47"/>
      <c r="FPJ4" s="47"/>
      <c r="FPK4" s="47"/>
      <c r="FPL4" s="47"/>
      <c r="FPM4" s="47"/>
      <c r="FPN4" s="47"/>
      <c r="FPO4" s="47"/>
      <c r="FPP4" s="47"/>
      <c r="FPQ4" s="47"/>
      <c r="FPR4" s="47"/>
      <c r="FPS4" s="47"/>
      <c r="FPT4" s="47"/>
      <c r="FPU4" s="47"/>
      <c r="FPV4" s="47"/>
      <c r="FPW4" s="47"/>
      <c r="FPX4" s="47"/>
      <c r="FPY4" s="47"/>
      <c r="FPZ4" s="47"/>
      <c r="FQA4" s="47"/>
      <c r="FQB4" s="47"/>
      <c r="FQC4" s="47"/>
      <c r="FQD4" s="47"/>
      <c r="FQE4" s="47"/>
      <c r="FQF4" s="47"/>
      <c r="FQG4" s="47"/>
      <c r="FQH4" s="47"/>
      <c r="FQI4" s="47"/>
      <c r="FQJ4" s="47"/>
      <c r="FQK4" s="47"/>
      <c r="FQL4" s="47"/>
      <c r="FQM4" s="47"/>
      <c r="FQN4" s="47"/>
      <c r="FQO4" s="47"/>
      <c r="FQP4" s="47"/>
      <c r="FQQ4" s="47"/>
      <c r="FQR4" s="47"/>
      <c r="FQS4" s="47"/>
      <c r="FQT4" s="47"/>
      <c r="FQU4" s="47"/>
      <c r="FQV4" s="47"/>
      <c r="FQW4" s="47"/>
      <c r="FQX4" s="47"/>
      <c r="FQY4" s="47"/>
      <c r="FQZ4" s="47"/>
      <c r="FRA4" s="47"/>
      <c r="FRB4" s="47"/>
      <c r="FRC4" s="47"/>
      <c r="FRD4" s="47"/>
      <c r="FRE4" s="47"/>
      <c r="FRF4" s="47"/>
      <c r="FRG4" s="47"/>
      <c r="FRH4" s="47"/>
      <c r="FRI4" s="47"/>
      <c r="FRJ4" s="47"/>
      <c r="FRK4" s="47"/>
      <c r="FRL4" s="47"/>
      <c r="FRM4" s="47"/>
      <c r="FRN4" s="47"/>
      <c r="FRO4" s="47"/>
      <c r="FRP4" s="47"/>
      <c r="FRQ4" s="47"/>
      <c r="FRR4" s="47"/>
      <c r="FRS4" s="47"/>
      <c r="FRT4" s="47"/>
      <c r="FRU4" s="47"/>
      <c r="FRV4" s="47"/>
      <c r="FRW4" s="47"/>
      <c r="FRX4" s="47"/>
      <c r="FRY4" s="47"/>
      <c r="FRZ4" s="47"/>
      <c r="FSA4" s="47"/>
      <c r="FSB4" s="47"/>
      <c r="FSC4" s="47"/>
      <c r="FSD4" s="47"/>
      <c r="FSE4" s="47"/>
      <c r="FSF4" s="47"/>
      <c r="FSG4" s="47"/>
      <c r="FSH4" s="47"/>
      <c r="FSI4" s="47"/>
      <c r="FSJ4" s="47"/>
      <c r="FSK4" s="47"/>
      <c r="FSL4" s="47"/>
      <c r="FSM4" s="47"/>
      <c r="FSN4" s="47"/>
      <c r="FSO4" s="47"/>
      <c r="FSP4" s="47"/>
      <c r="FSQ4" s="47"/>
      <c r="FSR4" s="47"/>
      <c r="FSS4" s="47"/>
      <c r="FST4" s="47"/>
      <c r="FSU4" s="47"/>
      <c r="FSV4" s="47"/>
      <c r="FSW4" s="47"/>
      <c r="FSX4" s="47"/>
      <c r="FSY4" s="47"/>
      <c r="FSZ4" s="47"/>
      <c r="FTA4" s="47"/>
      <c r="FTB4" s="47"/>
      <c r="FTC4" s="47"/>
      <c r="FTD4" s="47"/>
      <c r="FTE4" s="47"/>
      <c r="FTF4" s="47"/>
      <c r="FTG4" s="47"/>
      <c r="FTH4" s="47"/>
      <c r="FTI4" s="47"/>
      <c r="FTJ4" s="47"/>
      <c r="FTK4" s="47"/>
      <c r="FTL4" s="47"/>
      <c r="FTM4" s="47"/>
      <c r="FTN4" s="47"/>
      <c r="FTO4" s="47"/>
      <c r="FTP4" s="47"/>
      <c r="FTQ4" s="47"/>
      <c r="FTR4" s="47"/>
      <c r="FTS4" s="47"/>
      <c r="FTT4" s="47"/>
      <c r="FTU4" s="47"/>
      <c r="FTV4" s="47"/>
      <c r="FTW4" s="47"/>
      <c r="FTX4" s="47"/>
      <c r="FTY4" s="47"/>
      <c r="FTZ4" s="47"/>
      <c r="FUA4" s="47"/>
      <c r="FUB4" s="47"/>
      <c r="FUC4" s="47"/>
      <c r="FUD4" s="47"/>
      <c r="FUE4" s="47"/>
      <c r="FUF4" s="47"/>
      <c r="FUG4" s="47"/>
      <c r="FUH4" s="47"/>
      <c r="FUI4" s="47"/>
      <c r="FUJ4" s="47"/>
      <c r="FUK4" s="47"/>
      <c r="FUL4" s="47"/>
      <c r="FUM4" s="47"/>
      <c r="FUN4" s="47"/>
      <c r="FUO4" s="47"/>
      <c r="FUP4" s="47"/>
      <c r="FUQ4" s="47"/>
      <c r="FUR4" s="47"/>
      <c r="FUS4" s="47"/>
      <c r="FUT4" s="47"/>
      <c r="FUU4" s="47"/>
      <c r="FUV4" s="47"/>
      <c r="FUW4" s="47"/>
      <c r="FUX4" s="47"/>
      <c r="FUY4" s="47"/>
      <c r="FUZ4" s="47"/>
      <c r="FVA4" s="47"/>
      <c r="FVB4" s="47"/>
      <c r="FVC4" s="47"/>
      <c r="FVD4" s="47"/>
      <c r="FVE4" s="47"/>
      <c r="FVF4" s="47"/>
      <c r="FVG4" s="47"/>
      <c r="FVH4" s="47"/>
      <c r="FVI4" s="47"/>
      <c r="FVJ4" s="47"/>
      <c r="FVK4" s="47"/>
      <c r="FVL4" s="47"/>
      <c r="FVM4" s="47"/>
      <c r="FVN4" s="47"/>
      <c r="FVO4" s="47"/>
      <c r="FVP4" s="47"/>
      <c r="FVQ4" s="47"/>
      <c r="FVR4" s="47"/>
      <c r="FVS4" s="47"/>
      <c r="FVT4" s="47"/>
      <c r="FVU4" s="47"/>
      <c r="FVV4" s="47"/>
      <c r="FVW4" s="47"/>
      <c r="FVX4" s="47"/>
      <c r="FVY4" s="47"/>
      <c r="FVZ4" s="47"/>
      <c r="FWA4" s="47"/>
      <c r="FWB4" s="47"/>
      <c r="FWC4" s="47"/>
      <c r="FWD4" s="47"/>
      <c r="FWE4" s="47"/>
      <c r="FWF4" s="47"/>
      <c r="FWG4" s="47"/>
      <c r="FWH4" s="47"/>
      <c r="FWI4" s="47"/>
      <c r="FWJ4" s="47"/>
      <c r="FWK4" s="47"/>
      <c r="FWL4" s="47"/>
      <c r="FWM4" s="47"/>
      <c r="FWN4" s="47"/>
      <c r="FWO4" s="47"/>
      <c r="FWP4" s="47"/>
      <c r="FWQ4" s="47"/>
      <c r="FWR4" s="47"/>
      <c r="FWS4" s="47"/>
      <c r="FWT4" s="47"/>
      <c r="FWU4" s="47"/>
      <c r="FWV4" s="47"/>
      <c r="FWW4" s="47"/>
      <c r="FWX4" s="47"/>
      <c r="FWY4" s="47"/>
      <c r="FWZ4" s="47"/>
      <c r="FXA4" s="47"/>
      <c r="FXB4" s="47"/>
      <c r="FXC4" s="47"/>
      <c r="FXD4" s="47"/>
      <c r="FXE4" s="47"/>
      <c r="FXF4" s="47"/>
      <c r="FXG4" s="47"/>
      <c r="FXH4" s="47"/>
      <c r="FXI4" s="47"/>
      <c r="FXJ4" s="47"/>
      <c r="FXK4" s="47"/>
      <c r="FXL4" s="47"/>
      <c r="FXM4" s="47"/>
      <c r="FXN4" s="47"/>
      <c r="FXO4" s="47"/>
      <c r="FXP4" s="47"/>
      <c r="FXQ4" s="47"/>
      <c r="FXR4" s="47"/>
      <c r="FXS4" s="47"/>
      <c r="FXT4" s="47"/>
      <c r="FXU4" s="47"/>
      <c r="FXV4" s="47"/>
      <c r="FXW4" s="47"/>
      <c r="FXX4" s="47"/>
      <c r="FXY4" s="47"/>
      <c r="FXZ4" s="47"/>
      <c r="FYA4" s="47"/>
      <c r="FYB4" s="47"/>
      <c r="FYC4" s="47"/>
      <c r="FYD4" s="47"/>
      <c r="FYE4" s="47"/>
      <c r="FYF4" s="47"/>
      <c r="FYG4" s="47"/>
      <c r="FYH4" s="47"/>
      <c r="FYI4" s="47"/>
      <c r="FYJ4" s="47"/>
      <c r="FYK4" s="47"/>
      <c r="FYL4" s="47"/>
      <c r="FYM4" s="47"/>
      <c r="FYN4" s="47"/>
      <c r="FYO4" s="47"/>
      <c r="FYP4" s="47"/>
      <c r="FYQ4" s="47"/>
      <c r="FYR4" s="47"/>
      <c r="FYS4" s="47"/>
      <c r="FYT4" s="47"/>
      <c r="FYU4" s="47"/>
      <c r="FYV4" s="47"/>
      <c r="FYW4" s="47"/>
      <c r="FYX4" s="47"/>
      <c r="FYY4" s="47"/>
      <c r="FYZ4" s="47"/>
      <c r="FZA4" s="47"/>
      <c r="FZB4" s="47"/>
      <c r="FZC4" s="47"/>
      <c r="FZD4" s="47"/>
      <c r="FZE4" s="47"/>
      <c r="FZF4" s="47"/>
      <c r="FZG4" s="47"/>
      <c r="FZH4" s="47"/>
      <c r="FZI4" s="47"/>
      <c r="FZJ4" s="47"/>
      <c r="FZK4" s="47"/>
      <c r="FZL4" s="47"/>
      <c r="FZM4" s="47"/>
      <c r="FZN4" s="47"/>
      <c r="FZO4" s="47"/>
      <c r="FZP4" s="47"/>
      <c r="FZQ4" s="47"/>
      <c r="FZR4" s="47"/>
      <c r="FZS4" s="47"/>
      <c r="FZT4" s="47"/>
      <c r="FZU4" s="47"/>
      <c r="FZV4" s="47"/>
      <c r="FZW4" s="47"/>
      <c r="FZX4" s="47"/>
      <c r="FZY4" s="47"/>
      <c r="FZZ4" s="47"/>
      <c r="GAA4" s="47"/>
      <c r="GAB4" s="47"/>
      <c r="GAC4" s="47"/>
      <c r="GAD4" s="47"/>
      <c r="GAE4" s="47"/>
      <c r="GAF4" s="47"/>
      <c r="GAG4" s="47"/>
      <c r="GAH4" s="47"/>
      <c r="GAI4" s="47"/>
      <c r="GAJ4" s="47"/>
      <c r="GAK4" s="47"/>
      <c r="GAL4" s="47"/>
      <c r="GAM4" s="47"/>
      <c r="GAN4" s="47"/>
      <c r="GAO4" s="47"/>
      <c r="GAP4" s="47"/>
      <c r="GAQ4" s="47"/>
      <c r="GAR4" s="47"/>
      <c r="GAS4" s="47"/>
      <c r="GAT4" s="47"/>
      <c r="GAU4" s="47"/>
      <c r="GAV4" s="47"/>
      <c r="GAW4" s="47"/>
      <c r="GAX4" s="47"/>
      <c r="GAY4" s="47"/>
      <c r="GAZ4" s="47"/>
      <c r="GBA4" s="47"/>
      <c r="GBB4" s="47"/>
      <c r="GBC4" s="47"/>
      <c r="GBD4" s="47"/>
      <c r="GBE4" s="47"/>
      <c r="GBF4" s="47"/>
      <c r="GBG4" s="47"/>
      <c r="GBH4" s="47"/>
      <c r="GBI4" s="47"/>
      <c r="GBJ4" s="47"/>
      <c r="GBK4" s="47"/>
      <c r="GBL4" s="47"/>
      <c r="GBM4" s="47"/>
      <c r="GBN4" s="47"/>
      <c r="GBO4" s="47"/>
      <c r="GBP4" s="47"/>
      <c r="GBQ4" s="47"/>
      <c r="GBR4" s="47"/>
      <c r="GBS4" s="47"/>
      <c r="GBT4" s="47"/>
      <c r="GBU4" s="47"/>
      <c r="GBV4" s="47"/>
      <c r="GBW4" s="47"/>
      <c r="GBX4" s="47"/>
      <c r="GBY4" s="47"/>
      <c r="GBZ4" s="47"/>
      <c r="GCA4" s="47"/>
      <c r="GCB4" s="47"/>
      <c r="GCC4" s="47"/>
      <c r="GCD4" s="47"/>
      <c r="GCE4" s="47"/>
      <c r="GCF4" s="47"/>
      <c r="GCG4" s="47"/>
      <c r="GCH4" s="47"/>
      <c r="GCI4" s="47"/>
      <c r="GCJ4" s="47"/>
      <c r="GCK4" s="47"/>
      <c r="GCL4" s="47"/>
      <c r="GCM4" s="47"/>
      <c r="GCN4" s="47"/>
      <c r="GCO4" s="47"/>
      <c r="GCP4" s="47"/>
      <c r="GCQ4" s="47"/>
      <c r="GCR4" s="47"/>
      <c r="GCS4" s="47"/>
      <c r="GCT4" s="47"/>
      <c r="GCU4" s="47"/>
      <c r="GCV4" s="47"/>
      <c r="GCW4" s="47"/>
      <c r="GCX4" s="47"/>
      <c r="GCY4" s="47"/>
      <c r="GCZ4" s="47"/>
      <c r="GDA4" s="47"/>
      <c r="GDB4" s="47"/>
      <c r="GDC4" s="47"/>
      <c r="GDD4" s="47"/>
      <c r="GDE4" s="47"/>
      <c r="GDF4" s="47"/>
      <c r="GDG4" s="47"/>
      <c r="GDH4" s="47"/>
      <c r="GDI4" s="47"/>
      <c r="GDJ4" s="47"/>
      <c r="GDK4" s="47"/>
      <c r="GDL4" s="47"/>
      <c r="GDM4" s="47"/>
      <c r="GDN4" s="47"/>
      <c r="GDO4" s="47"/>
      <c r="GDP4" s="47"/>
      <c r="GDQ4" s="47"/>
      <c r="GDR4" s="47"/>
      <c r="GDS4" s="47"/>
      <c r="GDT4" s="47"/>
      <c r="GDU4" s="47"/>
      <c r="GDV4" s="47"/>
      <c r="GDW4" s="47"/>
      <c r="GDX4" s="47"/>
      <c r="GDY4" s="47"/>
      <c r="GDZ4" s="47"/>
      <c r="GEA4" s="47"/>
      <c r="GEB4" s="47"/>
      <c r="GEC4" s="47"/>
      <c r="GED4" s="47"/>
      <c r="GEE4" s="47"/>
      <c r="GEF4" s="47"/>
      <c r="GEG4" s="47"/>
      <c r="GEH4" s="47"/>
      <c r="GEI4" s="47"/>
      <c r="GEJ4" s="47"/>
      <c r="GEK4" s="47"/>
      <c r="GEL4" s="47"/>
      <c r="GEM4" s="47"/>
      <c r="GEN4" s="47"/>
      <c r="GEO4" s="47"/>
      <c r="GEP4" s="47"/>
      <c r="GEQ4" s="47"/>
      <c r="GER4" s="47"/>
      <c r="GES4" s="47"/>
      <c r="GET4" s="47"/>
      <c r="GEU4" s="47"/>
      <c r="GEV4" s="47"/>
      <c r="GEW4" s="47"/>
      <c r="GEX4" s="47"/>
      <c r="GEY4" s="47"/>
      <c r="GEZ4" s="47"/>
      <c r="GFA4" s="47"/>
      <c r="GFB4" s="47"/>
      <c r="GFC4" s="47"/>
      <c r="GFD4" s="47"/>
      <c r="GFE4" s="47"/>
      <c r="GFF4" s="47"/>
      <c r="GFG4" s="47"/>
      <c r="GFH4" s="47"/>
      <c r="GFI4" s="47"/>
      <c r="GFJ4" s="47"/>
      <c r="GFK4" s="47"/>
      <c r="GFL4" s="47"/>
      <c r="GFM4" s="47"/>
      <c r="GFN4" s="47"/>
      <c r="GFO4" s="47"/>
      <c r="GFP4" s="47"/>
      <c r="GFQ4" s="47"/>
      <c r="GFR4" s="47"/>
      <c r="GFS4" s="47"/>
      <c r="GFT4" s="47"/>
      <c r="GFU4" s="47"/>
      <c r="GFV4" s="47"/>
      <c r="GFW4" s="47"/>
      <c r="GFX4" s="47"/>
      <c r="GFY4" s="47"/>
      <c r="GFZ4" s="47"/>
      <c r="GGA4" s="47"/>
      <c r="GGB4" s="47"/>
      <c r="GGC4" s="47"/>
      <c r="GGD4" s="47"/>
      <c r="GGE4" s="47"/>
      <c r="GGF4" s="47"/>
      <c r="GGG4" s="47"/>
      <c r="GGH4" s="47"/>
      <c r="GGI4" s="47"/>
      <c r="GGJ4" s="47"/>
      <c r="GGK4" s="47"/>
      <c r="GGL4" s="47"/>
      <c r="GGM4" s="47"/>
      <c r="GGN4" s="47"/>
      <c r="GGO4" s="47"/>
      <c r="GGP4" s="47"/>
      <c r="GGQ4" s="47"/>
      <c r="GGR4" s="47"/>
      <c r="GGS4" s="47"/>
      <c r="GGT4" s="47"/>
      <c r="GGU4" s="47"/>
      <c r="GGV4" s="47"/>
      <c r="GGW4" s="47"/>
      <c r="GGX4" s="47"/>
      <c r="GGY4" s="47"/>
      <c r="GGZ4" s="47"/>
      <c r="GHA4" s="47"/>
      <c r="GHB4" s="47"/>
      <c r="GHC4" s="47"/>
      <c r="GHD4" s="47"/>
      <c r="GHE4" s="47"/>
      <c r="GHF4" s="47"/>
      <c r="GHG4" s="47"/>
      <c r="GHH4" s="47"/>
      <c r="GHI4" s="47"/>
      <c r="GHJ4" s="47"/>
      <c r="GHK4" s="47"/>
      <c r="GHL4" s="47"/>
      <c r="GHM4" s="47"/>
      <c r="GHN4" s="47"/>
      <c r="GHO4" s="47"/>
      <c r="GHP4" s="47"/>
      <c r="GHQ4" s="47"/>
      <c r="GHR4" s="47"/>
      <c r="GHS4" s="47"/>
      <c r="GHT4" s="47"/>
      <c r="GHU4" s="47"/>
      <c r="GHV4" s="47"/>
      <c r="GHW4" s="47"/>
      <c r="GHX4" s="47"/>
      <c r="GHY4" s="47"/>
      <c r="GHZ4" s="47"/>
      <c r="GIA4" s="47"/>
      <c r="GIB4" s="47"/>
      <c r="GIC4" s="47"/>
      <c r="GID4" s="47"/>
      <c r="GIE4" s="47"/>
      <c r="GIF4" s="47"/>
      <c r="GIG4" s="47"/>
      <c r="GIH4" s="47"/>
      <c r="GII4" s="47"/>
      <c r="GIJ4" s="47"/>
      <c r="GIK4" s="47"/>
      <c r="GIL4" s="47"/>
      <c r="GIM4" s="47"/>
      <c r="GIN4" s="47"/>
      <c r="GIO4" s="47"/>
      <c r="GIP4" s="47"/>
      <c r="GIQ4" s="47"/>
      <c r="GIR4" s="47"/>
      <c r="GIS4" s="47"/>
      <c r="GIT4" s="47"/>
      <c r="GIU4" s="47"/>
      <c r="GIV4" s="47"/>
      <c r="GIW4" s="47"/>
      <c r="GIX4" s="47"/>
      <c r="GIY4" s="47"/>
      <c r="GIZ4" s="47"/>
      <c r="GJA4" s="47"/>
      <c r="GJB4" s="47"/>
      <c r="GJC4" s="47"/>
      <c r="GJD4" s="47"/>
      <c r="GJE4" s="47"/>
      <c r="GJF4" s="47"/>
      <c r="GJG4" s="47"/>
      <c r="GJH4" s="47"/>
      <c r="GJI4" s="47"/>
      <c r="GJJ4" s="47"/>
      <c r="GJK4" s="47"/>
      <c r="GJL4" s="47"/>
      <c r="GJM4" s="47"/>
      <c r="GJN4" s="47"/>
      <c r="GJO4" s="47"/>
      <c r="GJP4" s="47"/>
      <c r="GJQ4" s="47"/>
      <c r="GJR4" s="47"/>
      <c r="GJS4" s="47"/>
      <c r="GJT4" s="47"/>
      <c r="GJU4" s="47"/>
      <c r="GJV4" s="47"/>
      <c r="GJW4" s="47"/>
      <c r="GJX4" s="47"/>
      <c r="GJY4" s="47"/>
      <c r="GJZ4" s="47"/>
      <c r="GKA4" s="47"/>
      <c r="GKB4" s="47"/>
      <c r="GKC4" s="47"/>
      <c r="GKD4" s="47"/>
      <c r="GKE4" s="47"/>
      <c r="GKF4" s="47"/>
      <c r="GKG4" s="47"/>
      <c r="GKH4" s="47"/>
      <c r="GKI4" s="47"/>
      <c r="GKJ4" s="47"/>
      <c r="GKK4" s="47"/>
      <c r="GKL4" s="47"/>
      <c r="GKM4" s="47"/>
      <c r="GKN4" s="47"/>
      <c r="GKO4" s="47"/>
      <c r="GKP4" s="47"/>
      <c r="GKQ4" s="47"/>
      <c r="GKR4" s="47"/>
      <c r="GKS4" s="47"/>
      <c r="GKT4" s="47"/>
      <c r="GKU4" s="47"/>
      <c r="GKV4" s="47"/>
      <c r="GKW4" s="47"/>
      <c r="GKX4" s="47"/>
      <c r="GKY4" s="47"/>
      <c r="GKZ4" s="47"/>
      <c r="GLA4" s="47"/>
      <c r="GLB4" s="47"/>
      <c r="GLC4" s="47"/>
      <c r="GLD4" s="47"/>
      <c r="GLE4" s="47"/>
      <c r="GLF4" s="47"/>
      <c r="GLG4" s="47"/>
      <c r="GLH4" s="47"/>
      <c r="GLI4" s="47"/>
      <c r="GLJ4" s="47"/>
      <c r="GLK4" s="47"/>
      <c r="GLL4" s="47"/>
      <c r="GLM4" s="47"/>
      <c r="GLN4" s="47"/>
      <c r="GLO4" s="47"/>
      <c r="GLP4" s="47"/>
      <c r="GLQ4" s="47"/>
      <c r="GLR4" s="47"/>
      <c r="GLS4" s="47"/>
      <c r="GLT4" s="47"/>
      <c r="GLU4" s="47"/>
      <c r="GLV4" s="47"/>
      <c r="GLW4" s="47"/>
      <c r="GLX4" s="47"/>
      <c r="GLY4" s="47"/>
      <c r="GLZ4" s="47"/>
      <c r="GMA4" s="47"/>
      <c r="GMB4" s="47"/>
      <c r="GMC4" s="47"/>
      <c r="GMD4" s="47"/>
      <c r="GME4" s="47"/>
      <c r="GMF4" s="47"/>
      <c r="GMG4" s="47"/>
      <c r="GMH4" s="47"/>
      <c r="GMI4" s="47"/>
      <c r="GMJ4" s="47"/>
      <c r="GMK4" s="47"/>
      <c r="GML4" s="47"/>
      <c r="GMM4" s="47"/>
      <c r="GMN4" s="47"/>
      <c r="GMO4" s="47"/>
      <c r="GMP4" s="47"/>
      <c r="GMQ4" s="47"/>
      <c r="GMR4" s="47"/>
      <c r="GMS4" s="47"/>
      <c r="GMT4" s="47"/>
      <c r="GMU4" s="47"/>
      <c r="GMV4" s="47"/>
      <c r="GMW4" s="47"/>
      <c r="GMX4" s="47"/>
      <c r="GMY4" s="47"/>
      <c r="GMZ4" s="47"/>
      <c r="GNA4" s="47"/>
      <c r="GNB4" s="47"/>
      <c r="GNC4" s="47"/>
      <c r="GND4" s="47"/>
      <c r="GNE4" s="47"/>
      <c r="GNF4" s="47"/>
      <c r="GNG4" s="47"/>
      <c r="GNH4" s="47"/>
      <c r="GNI4" s="47"/>
      <c r="GNJ4" s="47"/>
      <c r="GNK4" s="47"/>
      <c r="GNL4" s="47"/>
      <c r="GNM4" s="47"/>
      <c r="GNN4" s="47"/>
      <c r="GNO4" s="47"/>
      <c r="GNP4" s="47"/>
      <c r="GNQ4" s="47"/>
      <c r="GNR4" s="47"/>
      <c r="GNS4" s="47"/>
      <c r="GNT4" s="47"/>
      <c r="GNU4" s="47"/>
      <c r="GNV4" s="47"/>
      <c r="GNW4" s="47"/>
      <c r="GNX4" s="47"/>
      <c r="GNY4" s="47"/>
      <c r="GNZ4" s="47"/>
      <c r="GOA4" s="47"/>
      <c r="GOB4" s="47"/>
      <c r="GOC4" s="47"/>
      <c r="GOD4" s="47"/>
      <c r="GOE4" s="47"/>
      <c r="GOF4" s="47"/>
      <c r="GOG4" s="47"/>
      <c r="GOH4" s="47"/>
      <c r="GOI4" s="47"/>
      <c r="GOJ4" s="47"/>
      <c r="GOK4" s="47"/>
      <c r="GOL4" s="47"/>
      <c r="GOM4" s="47"/>
      <c r="GON4" s="47"/>
      <c r="GOO4" s="47"/>
      <c r="GOP4" s="47"/>
      <c r="GOQ4" s="47"/>
      <c r="GOR4" s="47"/>
      <c r="GOS4" s="47"/>
      <c r="GOT4" s="47"/>
      <c r="GOU4" s="47"/>
      <c r="GOV4" s="47"/>
      <c r="GOW4" s="47"/>
      <c r="GOX4" s="47"/>
      <c r="GOY4" s="47"/>
      <c r="GOZ4" s="47"/>
      <c r="GPA4" s="47"/>
      <c r="GPB4" s="47"/>
      <c r="GPC4" s="47"/>
      <c r="GPD4" s="47"/>
      <c r="GPE4" s="47"/>
      <c r="GPF4" s="47"/>
      <c r="GPG4" s="47"/>
      <c r="GPH4" s="47"/>
      <c r="GPI4" s="47"/>
      <c r="GPJ4" s="47"/>
      <c r="GPK4" s="47"/>
      <c r="GPL4" s="47"/>
      <c r="GPM4" s="47"/>
      <c r="GPN4" s="47"/>
      <c r="GPO4" s="47"/>
      <c r="GPP4" s="47"/>
      <c r="GPQ4" s="47"/>
      <c r="GPR4" s="47"/>
      <c r="GPS4" s="47"/>
      <c r="GPT4" s="47"/>
      <c r="GPU4" s="47"/>
      <c r="GPV4" s="47"/>
      <c r="GPW4" s="47"/>
      <c r="GPX4" s="47"/>
      <c r="GPY4" s="47"/>
      <c r="GPZ4" s="47"/>
      <c r="GQA4" s="47"/>
      <c r="GQB4" s="47"/>
      <c r="GQC4" s="47"/>
      <c r="GQD4" s="47"/>
      <c r="GQE4" s="47"/>
      <c r="GQF4" s="47"/>
      <c r="GQG4" s="47"/>
      <c r="GQH4" s="47"/>
      <c r="GQI4" s="47"/>
      <c r="GQJ4" s="47"/>
      <c r="GQK4" s="47"/>
      <c r="GQL4" s="47"/>
      <c r="GQM4" s="47"/>
      <c r="GQN4" s="47"/>
      <c r="GQO4" s="47"/>
      <c r="GQP4" s="47"/>
      <c r="GQQ4" s="47"/>
      <c r="GQR4" s="47"/>
      <c r="GQS4" s="47"/>
      <c r="GQT4" s="47"/>
      <c r="GQU4" s="47"/>
      <c r="GQV4" s="47"/>
      <c r="GQW4" s="47"/>
      <c r="GQX4" s="47"/>
      <c r="GQY4" s="47"/>
      <c r="GQZ4" s="47"/>
      <c r="GRA4" s="47"/>
      <c r="GRB4" s="47"/>
      <c r="GRC4" s="47"/>
      <c r="GRD4" s="47"/>
      <c r="GRE4" s="47"/>
      <c r="GRF4" s="47"/>
      <c r="GRG4" s="47"/>
      <c r="GRH4" s="47"/>
      <c r="GRI4" s="47"/>
      <c r="GRJ4" s="47"/>
      <c r="GRK4" s="47"/>
      <c r="GRL4" s="47"/>
      <c r="GRM4" s="47"/>
      <c r="GRN4" s="47"/>
      <c r="GRO4" s="47"/>
      <c r="GRP4" s="47"/>
      <c r="GRQ4" s="47"/>
      <c r="GRR4" s="47"/>
      <c r="GRS4" s="47"/>
      <c r="GRT4" s="47"/>
      <c r="GRU4" s="47"/>
      <c r="GRV4" s="47"/>
      <c r="GRW4" s="47"/>
      <c r="GRX4" s="47"/>
      <c r="GRY4" s="47"/>
      <c r="GRZ4" s="47"/>
      <c r="GSA4" s="47"/>
      <c r="GSB4" s="47"/>
      <c r="GSC4" s="47"/>
      <c r="GSD4" s="47"/>
      <c r="GSE4" s="47"/>
      <c r="GSF4" s="47"/>
      <c r="GSG4" s="47"/>
      <c r="GSH4" s="47"/>
      <c r="GSI4" s="47"/>
      <c r="GSJ4" s="47"/>
      <c r="GSK4" s="47"/>
      <c r="GSL4" s="47"/>
      <c r="GSM4" s="47"/>
      <c r="GSN4" s="47"/>
      <c r="GSO4" s="47"/>
      <c r="GSP4" s="47"/>
      <c r="GSQ4" s="47"/>
      <c r="GSR4" s="47"/>
      <c r="GSS4" s="47"/>
      <c r="GST4" s="47"/>
      <c r="GSU4" s="47"/>
      <c r="GSV4" s="47"/>
      <c r="GSW4" s="47"/>
      <c r="GSX4" s="47"/>
      <c r="GSY4" s="47"/>
      <c r="GSZ4" s="47"/>
      <c r="GTA4" s="47"/>
      <c r="GTB4" s="47"/>
      <c r="GTC4" s="47"/>
      <c r="GTD4" s="47"/>
      <c r="GTE4" s="47"/>
      <c r="GTF4" s="47"/>
      <c r="GTG4" s="47"/>
      <c r="GTH4" s="47"/>
      <c r="GTI4" s="47"/>
      <c r="GTJ4" s="47"/>
      <c r="GTK4" s="47"/>
      <c r="GTL4" s="47"/>
      <c r="GTM4" s="47"/>
      <c r="GTN4" s="47"/>
      <c r="GTO4" s="47"/>
      <c r="GTP4" s="47"/>
      <c r="GTQ4" s="47"/>
      <c r="GTR4" s="47"/>
      <c r="GTS4" s="47"/>
      <c r="GTT4" s="47"/>
      <c r="GTU4" s="47"/>
      <c r="GTV4" s="47"/>
      <c r="GTW4" s="47"/>
      <c r="GTX4" s="47"/>
      <c r="GTY4" s="47"/>
      <c r="GTZ4" s="47"/>
      <c r="GUA4" s="47"/>
      <c r="GUB4" s="47"/>
      <c r="GUC4" s="47"/>
      <c r="GUD4" s="47"/>
      <c r="GUE4" s="47"/>
      <c r="GUF4" s="47"/>
      <c r="GUG4" s="47"/>
      <c r="GUH4" s="47"/>
      <c r="GUI4" s="47"/>
      <c r="GUJ4" s="47"/>
      <c r="GUK4" s="47"/>
      <c r="GUL4" s="47"/>
      <c r="GUM4" s="47"/>
      <c r="GUN4" s="47"/>
      <c r="GUO4" s="47"/>
      <c r="GUP4" s="47"/>
      <c r="GUQ4" s="47"/>
      <c r="GUR4" s="47"/>
      <c r="GUS4" s="47"/>
      <c r="GUT4" s="47"/>
      <c r="GUU4" s="47"/>
      <c r="GUV4" s="47"/>
      <c r="GUW4" s="47"/>
      <c r="GUX4" s="47"/>
      <c r="GUY4" s="47"/>
      <c r="GUZ4" s="47"/>
      <c r="GVA4" s="47"/>
      <c r="GVB4" s="47"/>
      <c r="GVC4" s="47"/>
      <c r="GVD4" s="47"/>
      <c r="GVE4" s="47"/>
      <c r="GVF4" s="47"/>
      <c r="GVG4" s="47"/>
      <c r="GVH4" s="47"/>
      <c r="GVI4" s="47"/>
      <c r="GVJ4" s="47"/>
      <c r="GVK4" s="47"/>
      <c r="GVL4" s="47"/>
      <c r="GVM4" s="47"/>
      <c r="GVN4" s="47"/>
      <c r="GVO4" s="47"/>
      <c r="GVP4" s="47"/>
      <c r="GVQ4" s="47"/>
      <c r="GVR4" s="47"/>
      <c r="GVS4" s="47"/>
      <c r="GVT4" s="47"/>
      <c r="GVU4" s="47"/>
      <c r="GVV4" s="47"/>
      <c r="GVW4" s="47"/>
      <c r="GVX4" s="47"/>
      <c r="GVY4" s="47"/>
      <c r="GVZ4" s="47"/>
      <c r="GWA4" s="47"/>
      <c r="GWB4" s="47"/>
      <c r="GWC4" s="47"/>
      <c r="GWD4" s="47"/>
      <c r="GWE4" s="47"/>
      <c r="GWF4" s="47"/>
      <c r="GWG4" s="47"/>
      <c r="GWH4" s="47"/>
      <c r="GWI4" s="47"/>
      <c r="GWJ4" s="47"/>
      <c r="GWK4" s="47"/>
      <c r="GWL4" s="47"/>
      <c r="GWM4" s="47"/>
      <c r="GWN4" s="47"/>
      <c r="GWO4" s="47"/>
      <c r="GWP4" s="47"/>
      <c r="GWQ4" s="47"/>
      <c r="GWR4" s="47"/>
      <c r="GWS4" s="47"/>
      <c r="GWT4" s="47"/>
      <c r="GWU4" s="47"/>
      <c r="GWV4" s="47"/>
      <c r="GWW4" s="47"/>
      <c r="GWX4" s="47"/>
      <c r="GWY4" s="47"/>
      <c r="GWZ4" s="47"/>
      <c r="GXA4" s="47"/>
      <c r="GXB4" s="47"/>
      <c r="GXC4" s="47"/>
      <c r="GXD4" s="47"/>
      <c r="GXE4" s="47"/>
      <c r="GXF4" s="47"/>
      <c r="GXG4" s="47"/>
      <c r="GXH4" s="47"/>
      <c r="GXI4" s="47"/>
      <c r="GXJ4" s="47"/>
      <c r="GXK4" s="47"/>
      <c r="GXL4" s="47"/>
      <c r="GXM4" s="47"/>
      <c r="GXN4" s="47"/>
      <c r="GXO4" s="47"/>
      <c r="GXP4" s="47"/>
      <c r="GXQ4" s="47"/>
      <c r="GXR4" s="47"/>
      <c r="GXS4" s="47"/>
      <c r="GXT4" s="47"/>
      <c r="GXU4" s="47"/>
      <c r="GXV4" s="47"/>
      <c r="GXW4" s="47"/>
      <c r="GXX4" s="47"/>
      <c r="GXY4" s="47"/>
      <c r="GXZ4" s="47"/>
      <c r="GYA4" s="47"/>
      <c r="GYB4" s="47"/>
      <c r="GYC4" s="47"/>
      <c r="GYD4" s="47"/>
      <c r="GYE4" s="47"/>
      <c r="GYF4" s="47"/>
      <c r="GYG4" s="47"/>
      <c r="GYH4" s="47"/>
      <c r="GYI4" s="47"/>
      <c r="GYJ4" s="47"/>
      <c r="GYK4" s="47"/>
      <c r="GYL4" s="47"/>
      <c r="GYM4" s="47"/>
      <c r="GYN4" s="47"/>
      <c r="GYO4" s="47"/>
      <c r="GYP4" s="47"/>
      <c r="GYQ4" s="47"/>
      <c r="GYR4" s="47"/>
      <c r="GYS4" s="47"/>
      <c r="GYT4" s="47"/>
      <c r="GYU4" s="47"/>
      <c r="GYV4" s="47"/>
      <c r="GYW4" s="47"/>
      <c r="GYX4" s="47"/>
      <c r="GYY4" s="47"/>
      <c r="GYZ4" s="47"/>
      <c r="GZA4" s="47"/>
      <c r="GZB4" s="47"/>
      <c r="GZC4" s="47"/>
      <c r="GZD4" s="47"/>
      <c r="GZE4" s="47"/>
      <c r="GZF4" s="47"/>
      <c r="GZG4" s="47"/>
      <c r="GZH4" s="47"/>
      <c r="GZI4" s="47"/>
      <c r="GZJ4" s="47"/>
      <c r="GZK4" s="47"/>
      <c r="GZL4" s="47"/>
      <c r="GZM4" s="47"/>
      <c r="GZN4" s="47"/>
      <c r="GZO4" s="47"/>
      <c r="GZP4" s="47"/>
      <c r="GZQ4" s="47"/>
      <c r="GZR4" s="47"/>
      <c r="GZS4" s="47"/>
      <c r="GZT4" s="47"/>
      <c r="GZU4" s="47"/>
      <c r="GZV4" s="47"/>
      <c r="GZW4" s="47"/>
      <c r="GZX4" s="47"/>
      <c r="GZY4" s="47"/>
      <c r="GZZ4" s="47"/>
      <c r="HAA4" s="47"/>
      <c r="HAB4" s="47"/>
      <c r="HAC4" s="47"/>
      <c r="HAD4" s="47"/>
      <c r="HAE4" s="47"/>
      <c r="HAF4" s="47"/>
      <c r="HAG4" s="47"/>
      <c r="HAH4" s="47"/>
      <c r="HAI4" s="47"/>
      <c r="HAJ4" s="47"/>
      <c r="HAK4" s="47"/>
      <c r="HAL4" s="47"/>
      <c r="HAM4" s="47"/>
      <c r="HAN4" s="47"/>
      <c r="HAO4" s="47"/>
      <c r="HAP4" s="47"/>
      <c r="HAQ4" s="47"/>
      <c r="HAR4" s="47"/>
      <c r="HAS4" s="47"/>
      <c r="HAT4" s="47"/>
      <c r="HAU4" s="47"/>
      <c r="HAV4" s="47"/>
      <c r="HAW4" s="47"/>
      <c r="HAX4" s="47"/>
      <c r="HAY4" s="47"/>
      <c r="HAZ4" s="47"/>
      <c r="HBA4" s="47"/>
      <c r="HBB4" s="47"/>
      <c r="HBC4" s="47"/>
      <c r="HBD4" s="47"/>
      <c r="HBE4" s="47"/>
      <c r="HBF4" s="47"/>
      <c r="HBG4" s="47"/>
      <c r="HBH4" s="47"/>
      <c r="HBI4" s="47"/>
      <c r="HBJ4" s="47"/>
      <c r="HBK4" s="47"/>
      <c r="HBL4" s="47"/>
      <c r="HBM4" s="47"/>
      <c r="HBN4" s="47"/>
      <c r="HBO4" s="47"/>
      <c r="HBP4" s="47"/>
      <c r="HBQ4" s="47"/>
      <c r="HBR4" s="47"/>
      <c r="HBS4" s="47"/>
      <c r="HBT4" s="47"/>
      <c r="HBU4" s="47"/>
      <c r="HBV4" s="47"/>
      <c r="HBW4" s="47"/>
      <c r="HBX4" s="47"/>
      <c r="HBY4" s="47"/>
      <c r="HBZ4" s="47"/>
      <c r="HCA4" s="47"/>
      <c r="HCB4" s="47"/>
      <c r="HCC4" s="47"/>
      <c r="HCD4" s="47"/>
      <c r="HCE4" s="47"/>
      <c r="HCF4" s="47"/>
      <c r="HCG4" s="47"/>
      <c r="HCH4" s="47"/>
      <c r="HCI4" s="47"/>
      <c r="HCJ4" s="47"/>
      <c r="HCK4" s="47"/>
      <c r="HCL4" s="47"/>
      <c r="HCM4" s="47"/>
      <c r="HCN4" s="47"/>
      <c r="HCO4" s="47"/>
      <c r="HCP4" s="47"/>
      <c r="HCQ4" s="47"/>
      <c r="HCR4" s="47"/>
      <c r="HCS4" s="47"/>
      <c r="HCT4" s="47"/>
      <c r="HCU4" s="47"/>
      <c r="HCV4" s="47"/>
      <c r="HCW4" s="47"/>
      <c r="HCX4" s="47"/>
      <c r="HCY4" s="47"/>
      <c r="HCZ4" s="47"/>
      <c r="HDA4" s="47"/>
      <c r="HDB4" s="47"/>
      <c r="HDC4" s="47"/>
      <c r="HDD4" s="47"/>
      <c r="HDE4" s="47"/>
      <c r="HDF4" s="47"/>
      <c r="HDG4" s="47"/>
      <c r="HDH4" s="47"/>
      <c r="HDI4" s="47"/>
      <c r="HDJ4" s="47"/>
      <c r="HDK4" s="47"/>
      <c r="HDL4" s="47"/>
      <c r="HDM4" s="47"/>
      <c r="HDN4" s="47"/>
      <c r="HDO4" s="47"/>
      <c r="HDP4" s="47"/>
      <c r="HDQ4" s="47"/>
      <c r="HDR4" s="47"/>
      <c r="HDS4" s="47"/>
      <c r="HDT4" s="47"/>
      <c r="HDU4" s="47"/>
      <c r="HDV4" s="47"/>
      <c r="HDW4" s="47"/>
      <c r="HDX4" s="47"/>
      <c r="HDY4" s="47"/>
      <c r="HDZ4" s="47"/>
      <c r="HEA4" s="47"/>
      <c r="HEB4" s="47"/>
      <c r="HEC4" s="47"/>
      <c r="HED4" s="47"/>
      <c r="HEE4" s="47"/>
      <c r="HEF4" s="47"/>
      <c r="HEG4" s="47"/>
      <c r="HEH4" s="47"/>
      <c r="HEI4" s="47"/>
      <c r="HEJ4" s="47"/>
      <c r="HEK4" s="47"/>
      <c r="HEL4" s="47"/>
      <c r="HEM4" s="47"/>
      <c r="HEN4" s="47"/>
      <c r="HEO4" s="47"/>
      <c r="HEP4" s="47"/>
      <c r="HEQ4" s="47"/>
      <c r="HER4" s="47"/>
      <c r="HES4" s="47"/>
      <c r="HET4" s="47"/>
      <c r="HEU4" s="47"/>
      <c r="HEV4" s="47"/>
      <c r="HEW4" s="47"/>
      <c r="HEX4" s="47"/>
      <c r="HEY4" s="47"/>
      <c r="HEZ4" s="47"/>
      <c r="HFA4" s="47"/>
      <c r="HFB4" s="47"/>
      <c r="HFC4" s="47"/>
      <c r="HFD4" s="47"/>
      <c r="HFE4" s="47"/>
      <c r="HFF4" s="47"/>
      <c r="HFG4" s="47"/>
      <c r="HFH4" s="47"/>
      <c r="HFI4" s="47"/>
      <c r="HFJ4" s="47"/>
      <c r="HFK4" s="47"/>
      <c r="HFL4" s="47"/>
      <c r="HFM4" s="47"/>
      <c r="HFN4" s="47"/>
      <c r="HFO4" s="47"/>
      <c r="HFP4" s="47"/>
      <c r="HFQ4" s="47"/>
      <c r="HFR4" s="47"/>
      <c r="HFS4" s="47"/>
      <c r="HFT4" s="47"/>
      <c r="HFU4" s="47"/>
      <c r="HFV4" s="47"/>
      <c r="HFW4" s="47"/>
      <c r="HFX4" s="47"/>
      <c r="HFY4" s="47"/>
      <c r="HFZ4" s="47"/>
      <c r="HGA4" s="47"/>
      <c r="HGB4" s="47"/>
      <c r="HGC4" s="47"/>
      <c r="HGD4" s="47"/>
      <c r="HGE4" s="47"/>
      <c r="HGF4" s="47"/>
      <c r="HGG4" s="47"/>
      <c r="HGH4" s="47"/>
      <c r="HGI4" s="47"/>
      <c r="HGJ4" s="47"/>
      <c r="HGK4" s="47"/>
      <c r="HGL4" s="47"/>
      <c r="HGM4" s="47"/>
      <c r="HGN4" s="47"/>
      <c r="HGO4" s="47"/>
      <c r="HGP4" s="47"/>
      <c r="HGQ4" s="47"/>
      <c r="HGR4" s="47"/>
      <c r="HGS4" s="47"/>
      <c r="HGT4" s="47"/>
      <c r="HGU4" s="47"/>
      <c r="HGV4" s="47"/>
      <c r="HGW4" s="47"/>
      <c r="HGX4" s="47"/>
      <c r="HGY4" s="47"/>
      <c r="HGZ4" s="47"/>
      <c r="HHA4" s="47"/>
      <c r="HHB4" s="47"/>
      <c r="HHC4" s="47"/>
      <c r="HHD4" s="47"/>
      <c r="HHE4" s="47"/>
      <c r="HHF4" s="47"/>
      <c r="HHG4" s="47"/>
      <c r="HHH4" s="47"/>
      <c r="HHI4" s="47"/>
      <c r="HHJ4" s="47"/>
      <c r="HHK4" s="47"/>
      <c r="HHL4" s="47"/>
      <c r="HHM4" s="47"/>
      <c r="HHN4" s="47"/>
      <c r="HHO4" s="47"/>
      <c r="HHP4" s="47"/>
      <c r="HHQ4" s="47"/>
      <c r="HHR4" s="47"/>
      <c r="HHS4" s="47"/>
      <c r="HHT4" s="47"/>
      <c r="HHU4" s="47"/>
      <c r="HHV4" s="47"/>
      <c r="HHW4" s="47"/>
      <c r="HHX4" s="47"/>
      <c r="HHY4" s="47"/>
      <c r="HHZ4" s="47"/>
      <c r="HIA4" s="47"/>
      <c r="HIB4" s="47"/>
      <c r="HIC4" s="47"/>
      <c r="HID4" s="47"/>
      <c r="HIE4" s="47"/>
      <c r="HIF4" s="47"/>
      <c r="HIG4" s="47"/>
      <c r="HIH4" s="47"/>
      <c r="HII4" s="47"/>
      <c r="HIJ4" s="47"/>
      <c r="HIK4" s="47"/>
      <c r="HIL4" s="47"/>
      <c r="HIM4" s="47"/>
      <c r="HIN4" s="47"/>
      <c r="HIO4" s="47"/>
      <c r="HIP4" s="47"/>
      <c r="HIQ4" s="47"/>
      <c r="HIR4" s="47"/>
      <c r="HIS4" s="47"/>
      <c r="HIT4" s="47"/>
      <c r="HIU4" s="47"/>
      <c r="HIV4" s="47"/>
      <c r="HIW4" s="47"/>
      <c r="HIX4" s="47"/>
      <c r="HIY4" s="47"/>
      <c r="HIZ4" s="47"/>
      <c r="HJA4" s="47"/>
      <c r="HJB4" s="47"/>
      <c r="HJC4" s="47"/>
      <c r="HJD4" s="47"/>
      <c r="HJE4" s="47"/>
      <c r="HJF4" s="47"/>
      <c r="HJG4" s="47"/>
      <c r="HJH4" s="47"/>
      <c r="HJI4" s="47"/>
      <c r="HJJ4" s="47"/>
      <c r="HJK4" s="47"/>
      <c r="HJL4" s="47"/>
      <c r="HJM4" s="47"/>
      <c r="HJN4" s="47"/>
      <c r="HJO4" s="47"/>
      <c r="HJP4" s="47"/>
      <c r="HJQ4" s="47"/>
      <c r="HJR4" s="47"/>
      <c r="HJS4" s="47"/>
      <c r="HJT4" s="47"/>
      <c r="HJU4" s="47"/>
      <c r="HJV4" s="47"/>
      <c r="HJW4" s="47"/>
      <c r="HJX4" s="47"/>
      <c r="HJY4" s="47"/>
      <c r="HJZ4" s="47"/>
      <c r="HKA4" s="47"/>
      <c r="HKB4" s="47"/>
      <c r="HKC4" s="47"/>
      <c r="HKD4" s="47"/>
      <c r="HKE4" s="47"/>
      <c r="HKF4" s="47"/>
      <c r="HKG4" s="47"/>
      <c r="HKH4" s="47"/>
      <c r="HKI4" s="47"/>
      <c r="HKJ4" s="47"/>
      <c r="HKK4" s="47"/>
      <c r="HKL4" s="47"/>
      <c r="HKM4" s="47"/>
      <c r="HKN4" s="47"/>
      <c r="HKO4" s="47"/>
      <c r="HKP4" s="47"/>
      <c r="HKQ4" s="47"/>
      <c r="HKR4" s="47"/>
      <c r="HKS4" s="47"/>
      <c r="HKT4" s="47"/>
      <c r="HKU4" s="47"/>
      <c r="HKV4" s="47"/>
      <c r="HKW4" s="47"/>
      <c r="HKX4" s="47"/>
      <c r="HKY4" s="47"/>
      <c r="HKZ4" s="47"/>
      <c r="HLA4" s="47"/>
      <c r="HLB4" s="47"/>
      <c r="HLC4" s="47"/>
      <c r="HLD4" s="47"/>
      <c r="HLE4" s="47"/>
      <c r="HLF4" s="47"/>
      <c r="HLG4" s="47"/>
      <c r="HLH4" s="47"/>
      <c r="HLI4" s="47"/>
      <c r="HLJ4" s="47"/>
      <c r="HLK4" s="47"/>
      <c r="HLL4" s="47"/>
      <c r="HLM4" s="47"/>
      <c r="HLN4" s="47"/>
      <c r="HLO4" s="47"/>
      <c r="HLP4" s="47"/>
      <c r="HLQ4" s="47"/>
      <c r="HLR4" s="47"/>
      <c r="HLS4" s="47"/>
      <c r="HLT4" s="47"/>
      <c r="HLU4" s="47"/>
      <c r="HLV4" s="47"/>
      <c r="HLW4" s="47"/>
      <c r="HLX4" s="47"/>
      <c r="HLY4" s="47"/>
      <c r="HLZ4" s="47"/>
      <c r="HMA4" s="47"/>
      <c r="HMB4" s="47"/>
      <c r="HMC4" s="47"/>
      <c r="HMD4" s="47"/>
      <c r="HME4" s="47"/>
      <c r="HMF4" s="47"/>
      <c r="HMG4" s="47"/>
      <c r="HMH4" s="47"/>
      <c r="HMI4" s="47"/>
      <c r="HMJ4" s="47"/>
      <c r="HMK4" s="47"/>
      <c r="HML4" s="47"/>
      <c r="HMM4" s="47"/>
      <c r="HMN4" s="47"/>
      <c r="HMO4" s="47"/>
      <c r="HMP4" s="47"/>
      <c r="HMQ4" s="47"/>
      <c r="HMR4" s="47"/>
      <c r="HMS4" s="47"/>
      <c r="HMT4" s="47"/>
      <c r="HMU4" s="47"/>
      <c r="HMV4" s="47"/>
      <c r="HMW4" s="47"/>
      <c r="HMX4" s="47"/>
      <c r="HMY4" s="47"/>
      <c r="HMZ4" s="47"/>
      <c r="HNA4" s="47"/>
      <c r="HNB4" s="47"/>
      <c r="HNC4" s="47"/>
      <c r="HND4" s="47"/>
      <c r="HNE4" s="47"/>
      <c r="HNF4" s="47"/>
      <c r="HNG4" s="47"/>
      <c r="HNH4" s="47"/>
      <c r="HNI4" s="47"/>
      <c r="HNJ4" s="47"/>
      <c r="HNK4" s="47"/>
      <c r="HNL4" s="47"/>
      <c r="HNM4" s="47"/>
      <c r="HNN4" s="47"/>
      <c r="HNO4" s="47"/>
      <c r="HNP4" s="47"/>
      <c r="HNQ4" s="47"/>
      <c r="HNR4" s="47"/>
      <c r="HNS4" s="47"/>
      <c r="HNT4" s="47"/>
      <c r="HNU4" s="47"/>
      <c r="HNV4" s="47"/>
      <c r="HNW4" s="47"/>
      <c r="HNX4" s="47"/>
      <c r="HNY4" s="47"/>
      <c r="HNZ4" s="47"/>
      <c r="HOA4" s="47"/>
      <c r="HOB4" s="47"/>
      <c r="HOC4" s="47"/>
      <c r="HOD4" s="47"/>
      <c r="HOE4" s="47"/>
      <c r="HOF4" s="47"/>
      <c r="HOG4" s="47"/>
      <c r="HOH4" s="47"/>
      <c r="HOI4" s="47"/>
      <c r="HOJ4" s="47"/>
      <c r="HOK4" s="47"/>
      <c r="HOL4" s="47"/>
      <c r="HOM4" s="47"/>
      <c r="HON4" s="47"/>
      <c r="HOO4" s="47"/>
      <c r="HOP4" s="47"/>
      <c r="HOQ4" s="47"/>
      <c r="HOR4" s="47"/>
      <c r="HOS4" s="47"/>
      <c r="HOT4" s="47"/>
      <c r="HOU4" s="47"/>
      <c r="HOV4" s="47"/>
      <c r="HOW4" s="47"/>
      <c r="HOX4" s="47"/>
      <c r="HOY4" s="47"/>
      <c r="HOZ4" s="47"/>
      <c r="HPA4" s="47"/>
      <c r="HPB4" s="47"/>
      <c r="HPC4" s="47"/>
      <c r="HPD4" s="47"/>
      <c r="HPE4" s="47"/>
      <c r="HPF4" s="47"/>
      <c r="HPG4" s="47"/>
      <c r="HPH4" s="47"/>
      <c r="HPI4" s="47"/>
      <c r="HPJ4" s="47"/>
      <c r="HPK4" s="47"/>
      <c r="HPL4" s="47"/>
      <c r="HPM4" s="47"/>
      <c r="HPN4" s="47"/>
      <c r="HPO4" s="47"/>
      <c r="HPP4" s="47"/>
      <c r="HPQ4" s="47"/>
      <c r="HPR4" s="47"/>
      <c r="HPS4" s="47"/>
      <c r="HPT4" s="47"/>
      <c r="HPU4" s="47"/>
      <c r="HPV4" s="47"/>
      <c r="HPW4" s="47"/>
      <c r="HPX4" s="47"/>
      <c r="HPY4" s="47"/>
      <c r="HPZ4" s="47"/>
      <c r="HQA4" s="47"/>
      <c r="HQB4" s="47"/>
      <c r="HQC4" s="47"/>
      <c r="HQD4" s="47"/>
      <c r="HQE4" s="47"/>
      <c r="HQF4" s="47"/>
      <c r="HQG4" s="47"/>
      <c r="HQH4" s="47"/>
      <c r="HQI4" s="47"/>
      <c r="HQJ4" s="47"/>
      <c r="HQK4" s="47"/>
      <c r="HQL4" s="47"/>
      <c r="HQM4" s="47"/>
      <c r="HQN4" s="47"/>
      <c r="HQO4" s="47"/>
      <c r="HQP4" s="47"/>
      <c r="HQQ4" s="47"/>
      <c r="HQR4" s="47"/>
      <c r="HQS4" s="47"/>
      <c r="HQT4" s="47"/>
      <c r="HQU4" s="47"/>
      <c r="HQV4" s="47"/>
      <c r="HQW4" s="47"/>
      <c r="HQX4" s="47"/>
      <c r="HQY4" s="47"/>
      <c r="HQZ4" s="47"/>
      <c r="HRA4" s="47"/>
      <c r="HRB4" s="47"/>
      <c r="HRC4" s="47"/>
      <c r="HRD4" s="47"/>
      <c r="HRE4" s="47"/>
      <c r="HRF4" s="47"/>
      <c r="HRG4" s="47"/>
      <c r="HRH4" s="47"/>
      <c r="HRI4" s="47"/>
      <c r="HRJ4" s="47"/>
      <c r="HRK4" s="47"/>
      <c r="HRL4" s="47"/>
      <c r="HRM4" s="47"/>
      <c r="HRN4" s="47"/>
      <c r="HRO4" s="47"/>
      <c r="HRP4" s="47"/>
      <c r="HRQ4" s="47"/>
      <c r="HRR4" s="47"/>
      <c r="HRS4" s="47"/>
      <c r="HRT4" s="47"/>
      <c r="HRU4" s="47"/>
      <c r="HRV4" s="47"/>
      <c r="HRW4" s="47"/>
      <c r="HRX4" s="47"/>
      <c r="HRY4" s="47"/>
      <c r="HRZ4" s="47"/>
      <c r="HSA4" s="47"/>
      <c r="HSB4" s="47"/>
      <c r="HSC4" s="47"/>
      <c r="HSD4" s="47"/>
      <c r="HSE4" s="47"/>
      <c r="HSF4" s="47"/>
      <c r="HSG4" s="47"/>
      <c r="HSH4" s="47"/>
      <c r="HSI4" s="47"/>
      <c r="HSJ4" s="47"/>
      <c r="HSK4" s="47"/>
      <c r="HSL4" s="47"/>
      <c r="HSM4" s="47"/>
      <c r="HSN4" s="47"/>
      <c r="HSO4" s="47"/>
      <c r="HSP4" s="47"/>
      <c r="HSQ4" s="47"/>
      <c r="HSR4" s="47"/>
      <c r="HSS4" s="47"/>
      <c r="HST4" s="47"/>
      <c r="HSU4" s="47"/>
      <c r="HSV4" s="47"/>
      <c r="HSW4" s="47"/>
      <c r="HSX4" s="47"/>
      <c r="HSY4" s="47"/>
      <c r="HSZ4" s="47"/>
      <c r="HTA4" s="47"/>
      <c r="HTB4" s="47"/>
      <c r="HTC4" s="47"/>
      <c r="HTD4" s="47"/>
      <c r="HTE4" s="47"/>
      <c r="HTF4" s="47"/>
      <c r="HTG4" s="47"/>
      <c r="HTH4" s="47"/>
      <c r="HTI4" s="47"/>
      <c r="HTJ4" s="47"/>
      <c r="HTK4" s="47"/>
      <c r="HTL4" s="47"/>
      <c r="HTM4" s="47"/>
      <c r="HTN4" s="47"/>
      <c r="HTO4" s="47"/>
      <c r="HTP4" s="47"/>
      <c r="HTQ4" s="47"/>
      <c r="HTR4" s="47"/>
      <c r="HTS4" s="47"/>
      <c r="HTT4" s="47"/>
      <c r="HTU4" s="47"/>
      <c r="HTV4" s="47"/>
      <c r="HTW4" s="47"/>
      <c r="HTX4" s="47"/>
      <c r="HTY4" s="47"/>
      <c r="HTZ4" s="47"/>
      <c r="HUA4" s="47"/>
      <c r="HUB4" s="47"/>
      <c r="HUC4" s="47"/>
      <c r="HUD4" s="47"/>
      <c r="HUE4" s="47"/>
      <c r="HUF4" s="47"/>
      <c r="HUG4" s="47"/>
      <c r="HUH4" s="47"/>
      <c r="HUI4" s="47"/>
      <c r="HUJ4" s="47"/>
      <c r="HUK4" s="47"/>
      <c r="HUL4" s="47"/>
      <c r="HUM4" s="47"/>
      <c r="HUN4" s="47"/>
      <c r="HUO4" s="47"/>
      <c r="HUP4" s="47"/>
      <c r="HUQ4" s="47"/>
      <c r="HUR4" s="47"/>
      <c r="HUS4" s="47"/>
      <c r="HUT4" s="47"/>
      <c r="HUU4" s="47"/>
      <c r="HUV4" s="47"/>
      <c r="HUW4" s="47"/>
      <c r="HUX4" s="47"/>
      <c r="HUY4" s="47"/>
      <c r="HUZ4" s="47"/>
      <c r="HVA4" s="47"/>
      <c r="HVB4" s="47"/>
      <c r="HVC4" s="47"/>
      <c r="HVD4" s="47"/>
      <c r="HVE4" s="47"/>
      <c r="HVF4" s="47"/>
      <c r="HVG4" s="47"/>
      <c r="HVH4" s="47"/>
      <c r="HVI4" s="47"/>
      <c r="HVJ4" s="47"/>
      <c r="HVK4" s="47"/>
      <c r="HVL4" s="47"/>
      <c r="HVM4" s="47"/>
      <c r="HVN4" s="47"/>
      <c r="HVO4" s="47"/>
      <c r="HVP4" s="47"/>
      <c r="HVQ4" s="47"/>
      <c r="HVR4" s="47"/>
      <c r="HVS4" s="47"/>
      <c r="HVT4" s="47"/>
      <c r="HVU4" s="47"/>
      <c r="HVV4" s="47"/>
      <c r="HVW4" s="47"/>
      <c r="HVX4" s="47"/>
      <c r="HVY4" s="47"/>
      <c r="HVZ4" s="47"/>
      <c r="HWA4" s="47"/>
      <c r="HWB4" s="47"/>
      <c r="HWC4" s="47"/>
      <c r="HWD4" s="47"/>
      <c r="HWE4" s="47"/>
      <c r="HWF4" s="47"/>
      <c r="HWG4" s="47"/>
      <c r="HWH4" s="47"/>
      <c r="HWI4" s="47"/>
      <c r="HWJ4" s="47"/>
      <c r="HWK4" s="47"/>
      <c r="HWL4" s="47"/>
      <c r="HWM4" s="47"/>
      <c r="HWN4" s="47"/>
      <c r="HWO4" s="47"/>
      <c r="HWP4" s="47"/>
      <c r="HWQ4" s="47"/>
      <c r="HWR4" s="47"/>
      <c r="HWS4" s="47"/>
      <c r="HWT4" s="47"/>
      <c r="HWU4" s="47"/>
      <c r="HWV4" s="47"/>
      <c r="HWW4" s="47"/>
      <c r="HWX4" s="47"/>
      <c r="HWY4" s="47"/>
      <c r="HWZ4" s="47"/>
      <c r="HXA4" s="47"/>
      <c r="HXB4" s="47"/>
      <c r="HXC4" s="47"/>
      <c r="HXD4" s="47"/>
      <c r="HXE4" s="47"/>
      <c r="HXF4" s="47"/>
      <c r="HXG4" s="47"/>
      <c r="HXH4" s="47"/>
      <c r="HXI4" s="47"/>
      <c r="HXJ4" s="47"/>
      <c r="HXK4" s="47"/>
      <c r="HXL4" s="47"/>
      <c r="HXM4" s="47"/>
      <c r="HXN4" s="47"/>
      <c r="HXO4" s="47"/>
      <c r="HXP4" s="47"/>
      <c r="HXQ4" s="47"/>
      <c r="HXR4" s="47"/>
      <c r="HXS4" s="47"/>
      <c r="HXT4" s="47"/>
      <c r="HXU4" s="47"/>
      <c r="HXV4" s="47"/>
      <c r="HXW4" s="47"/>
      <c r="HXX4" s="47"/>
      <c r="HXY4" s="47"/>
      <c r="HXZ4" s="47"/>
      <c r="HYA4" s="47"/>
      <c r="HYB4" s="47"/>
      <c r="HYC4" s="47"/>
      <c r="HYD4" s="47"/>
      <c r="HYE4" s="47"/>
      <c r="HYF4" s="47"/>
      <c r="HYG4" s="47"/>
      <c r="HYH4" s="47"/>
      <c r="HYI4" s="47"/>
      <c r="HYJ4" s="47"/>
      <c r="HYK4" s="47"/>
      <c r="HYL4" s="47"/>
      <c r="HYM4" s="47"/>
      <c r="HYN4" s="47"/>
      <c r="HYO4" s="47"/>
      <c r="HYP4" s="47"/>
      <c r="HYQ4" s="47"/>
      <c r="HYR4" s="47"/>
      <c r="HYS4" s="47"/>
      <c r="HYT4" s="47"/>
      <c r="HYU4" s="47"/>
      <c r="HYV4" s="47"/>
      <c r="HYW4" s="47"/>
      <c r="HYX4" s="47"/>
      <c r="HYY4" s="47"/>
      <c r="HYZ4" s="47"/>
      <c r="HZA4" s="47"/>
      <c r="HZB4" s="47"/>
      <c r="HZC4" s="47"/>
      <c r="HZD4" s="47"/>
      <c r="HZE4" s="47"/>
      <c r="HZF4" s="47"/>
      <c r="HZG4" s="47"/>
      <c r="HZH4" s="47"/>
      <c r="HZI4" s="47"/>
      <c r="HZJ4" s="47"/>
      <c r="HZK4" s="47"/>
      <c r="HZL4" s="47"/>
      <c r="HZM4" s="47"/>
      <c r="HZN4" s="47"/>
      <c r="HZO4" s="47"/>
      <c r="HZP4" s="47"/>
      <c r="HZQ4" s="47"/>
      <c r="HZR4" s="47"/>
      <c r="HZS4" s="47"/>
      <c r="HZT4" s="47"/>
      <c r="HZU4" s="47"/>
      <c r="HZV4" s="47"/>
      <c r="HZW4" s="47"/>
      <c r="HZX4" s="47"/>
      <c r="HZY4" s="47"/>
      <c r="HZZ4" s="47"/>
      <c r="IAA4" s="47"/>
      <c r="IAB4" s="47"/>
      <c r="IAC4" s="47"/>
      <c r="IAD4" s="47"/>
      <c r="IAE4" s="47"/>
      <c r="IAF4" s="47"/>
      <c r="IAG4" s="47"/>
      <c r="IAH4" s="47"/>
      <c r="IAI4" s="47"/>
      <c r="IAJ4" s="47"/>
      <c r="IAK4" s="47"/>
      <c r="IAL4" s="47"/>
      <c r="IAM4" s="47"/>
      <c r="IAN4" s="47"/>
      <c r="IAO4" s="47"/>
      <c r="IAP4" s="47"/>
      <c r="IAQ4" s="47"/>
      <c r="IAR4" s="47"/>
      <c r="IAS4" s="47"/>
      <c r="IAT4" s="47"/>
      <c r="IAU4" s="47"/>
      <c r="IAV4" s="47"/>
      <c r="IAW4" s="47"/>
      <c r="IAX4" s="47"/>
      <c r="IAY4" s="47"/>
      <c r="IAZ4" s="47"/>
      <c r="IBA4" s="47"/>
      <c r="IBB4" s="47"/>
      <c r="IBC4" s="47"/>
      <c r="IBD4" s="47"/>
      <c r="IBE4" s="47"/>
      <c r="IBF4" s="47"/>
      <c r="IBG4" s="47"/>
      <c r="IBH4" s="47"/>
      <c r="IBI4" s="47"/>
      <c r="IBJ4" s="47"/>
      <c r="IBK4" s="47"/>
      <c r="IBL4" s="47"/>
      <c r="IBM4" s="47"/>
      <c r="IBN4" s="47"/>
      <c r="IBO4" s="47"/>
      <c r="IBP4" s="47"/>
      <c r="IBQ4" s="47"/>
      <c r="IBR4" s="47"/>
      <c r="IBS4" s="47"/>
      <c r="IBT4" s="47"/>
      <c r="IBU4" s="47"/>
      <c r="IBV4" s="47"/>
      <c r="IBW4" s="47"/>
      <c r="IBX4" s="47"/>
      <c r="IBY4" s="47"/>
      <c r="IBZ4" s="47"/>
      <c r="ICA4" s="47"/>
      <c r="ICB4" s="47"/>
      <c r="ICC4" s="47"/>
      <c r="ICD4" s="47"/>
      <c r="ICE4" s="47"/>
      <c r="ICF4" s="47"/>
      <c r="ICG4" s="47"/>
      <c r="ICH4" s="47"/>
      <c r="ICI4" s="47"/>
      <c r="ICJ4" s="47"/>
      <c r="ICK4" s="47"/>
      <c r="ICL4" s="47"/>
      <c r="ICM4" s="47"/>
      <c r="ICN4" s="47"/>
      <c r="ICO4" s="47"/>
      <c r="ICP4" s="47"/>
      <c r="ICQ4" s="47"/>
      <c r="ICR4" s="47"/>
      <c r="ICS4" s="47"/>
      <c r="ICT4" s="47"/>
      <c r="ICU4" s="47"/>
      <c r="ICV4" s="47"/>
      <c r="ICW4" s="47"/>
      <c r="ICX4" s="47"/>
      <c r="ICY4" s="47"/>
      <c r="ICZ4" s="47"/>
      <c r="IDA4" s="47"/>
      <c r="IDB4" s="47"/>
      <c r="IDC4" s="47"/>
      <c r="IDD4" s="47"/>
      <c r="IDE4" s="47"/>
      <c r="IDF4" s="47"/>
      <c r="IDG4" s="47"/>
      <c r="IDH4" s="47"/>
      <c r="IDI4" s="47"/>
      <c r="IDJ4" s="47"/>
      <c r="IDK4" s="47"/>
      <c r="IDL4" s="47"/>
      <c r="IDM4" s="47"/>
      <c r="IDN4" s="47"/>
      <c r="IDO4" s="47"/>
      <c r="IDP4" s="47"/>
      <c r="IDQ4" s="47"/>
      <c r="IDR4" s="47"/>
      <c r="IDS4" s="47"/>
      <c r="IDT4" s="47"/>
      <c r="IDU4" s="47"/>
      <c r="IDV4" s="47"/>
      <c r="IDW4" s="47"/>
      <c r="IDX4" s="47"/>
      <c r="IDY4" s="47"/>
      <c r="IDZ4" s="47"/>
      <c r="IEA4" s="47"/>
      <c r="IEB4" s="47"/>
      <c r="IEC4" s="47"/>
      <c r="IED4" s="47"/>
      <c r="IEE4" s="47"/>
      <c r="IEF4" s="47"/>
      <c r="IEG4" s="47"/>
      <c r="IEH4" s="47"/>
      <c r="IEI4" s="47"/>
      <c r="IEJ4" s="47"/>
      <c r="IEK4" s="47"/>
      <c r="IEL4" s="47"/>
      <c r="IEM4" s="47"/>
      <c r="IEN4" s="47"/>
      <c r="IEO4" s="47"/>
      <c r="IEP4" s="47"/>
      <c r="IEQ4" s="47"/>
      <c r="IER4" s="47"/>
      <c r="IES4" s="47"/>
      <c r="IET4" s="47"/>
      <c r="IEU4" s="47"/>
      <c r="IEV4" s="47"/>
      <c r="IEW4" s="47"/>
      <c r="IEX4" s="47"/>
      <c r="IEY4" s="47"/>
      <c r="IEZ4" s="47"/>
      <c r="IFA4" s="47"/>
      <c r="IFB4" s="47"/>
      <c r="IFC4" s="47"/>
      <c r="IFD4" s="47"/>
      <c r="IFE4" s="47"/>
      <c r="IFF4" s="47"/>
      <c r="IFG4" s="47"/>
      <c r="IFH4" s="47"/>
      <c r="IFI4" s="47"/>
      <c r="IFJ4" s="47"/>
      <c r="IFK4" s="47"/>
      <c r="IFL4" s="47"/>
      <c r="IFM4" s="47"/>
      <c r="IFN4" s="47"/>
      <c r="IFO4" s="47"/>
      <c r="IFP4" s="47"/>
      <c r="IFQ4" s="47"/>
      <c r="IFR4" s="47"/>
      <c r="IFS4" s="47"/>
      <c r="IFT4" s="47"/>
      <c r="IFU4" s="47"/>
      <c r="IFV4" s="47"/>
      <c r="IFW4" s="47"/>
      <c r="IFX4" s="47"/>
      <c r="IFY4" s="47"/>
      <c r="IFZ4" s="47"/>
      <c r="IGA4" s="47"/>
      <c r="IGB4" s="47"/>
      <c r="IGC4" s="47"/>
      <c r="IGD4" s="47"/>
      <c r="IGE4" s="47"/>
      <c r="IGF4" s="47"/>
      <c r="IGG4" s="47"/>
      <c r="IGH4" s="47"/>
      <c r="IGI4" s="47"/>
      <c r="IGJ4" s="47"/>
      <c r="IGK4" s="47"/>
      <c r="IGL4" s="47"/>
      <c r="IGM4" s="47"/>
      <c r="IGN4" s="47"/>
      <c r="IGO4" s="47"/>
      <c r="IGP4" s="47"/>
      <c r="IGQ4" s="47"/>
      <c r="IGR4" s="47"/>
      <c r="IGS4" s="47"/>
      <c r="IGT4" s="47"/>
      <c r="IGU4" s="47"/>
      <c r="IGV4" s="47"/>
      <c r="IGW4" s="47"/>
      <c r="IGX4" s="47"/>
      <c r="IGY4" s="47"/>
      <c r="IGZ4" s="47"/>
      <c r="IHA4" s="47"/>
      <c r="IHB4" s="47"/>
      <c r="IHC4" s="47"/>
      <c r="IHD4" s="47"/>
      <c r="IHE4" s="47"/>
      <c r="IHF4" s="47"/>
      <c r="IHG4" s="47"/>
      <c r="IHH4" s="47"/>
      <c r="IHI4" s="47"/>
      <c r="IHJ4" s="47"/>
      <c r="IHK4" s="47"/>
      <c r="IHL4" s="47"/>
      <c r="IHM4" s="47"/>
      <c r="IHN4" s="47"/>
      <c r="IHO4" s="47"/>
      <c r="IHP4" s="47"/>
      <c r="IHQ4" s="47"/>
      <c r="IHR4" s="47"/>
      <c r="IHS4" s="47"/>
      <c r="IHT4" s="47"/>
      <c r="IHU4" s="47"/>
      <c r="IHV4" s="47"/>
      <c r="IHW4" s="47"/>
      <c r="IHX4" s="47"/>
      <c r="IHY4" s="47"/>
      <c r="IHZ4" s="47"/>
      <c r="IIA4" s="47"/>
      <c r="IIB4" s="47"/>
      <c r="IIC4" s="47"/>
      <c r="IID4" s="47"/>
      <c r="IIE4" s="47"/>
      <c r="IIF4" s="47"/>
      <c r="IIG4" s="47"/>
      <c r="IIH4" s="47"/>
      <c r="III4" s="47"/>
      <c r="IIJ4" s="47"/>
      <c r="IIK4" s="47"/>
      <c r="IIL4" s="47"/>
      <c r="IIM4" s="47"/>
      <c r="IIN4" s="47"/>
      <c r="IIO4" s="47"/>
      <c r="IIP4" s="47"/>
      <c r="IIQ4" s="47"/>
      <c r="IIR4" s="47"/>
      <c r="IIS4" s="47"/>
      <c r="IIT4" s="47"/>
      <c r="IIU4" s="47"/>
      <c r="IIV4" s="47"/>
      <c r="IIW4" s="47"/>
      <c r="IIX4" s="47"/>
      <c r="IIY4" s="47"/>
      <c r="IIZ4" s="47"/>
      <c r="IJA4" s="47"/>
      <c r="IJB4" s="47"/>
      <c r="IJC4" s="47"/>
      <c r="IJD4" s="47"/>
      <c r="IJE4" s="47"/>
      <c r="IJF4" s="47"/>
      <c r="IJG4" s="47"/>
      <c r="IJH4" s="47"/>
      <c r="IJI4" s="47"/>
      <c r="IJJ4" s="47"/>
      <c r="IJK4" s="47"/>
      <c r="IJL4" s="47"/>
      <c r="IJM4" s="47"/>
      <c r="IJN4" s="47"/>
      <c r="IJO4" s="47"/>
      <c r="IJP4" s="47"/>
      <c r="IJQ4" s="47"/>
      <c r="IJR4" s="47"/>
      <c r="IJS4" s="47"/>
      <c r="IJT4" s="47"/>
      <c r="IJU4" s="47"/>
      <c r="IJV4" s="47"/>
      <c r="IJW4" s="47"/>
      <c r="IJX4" s="47"/>
      <c r="IJY4" s="47"/>
      <c r="IJZ4" s="47"/>
      <c r="IKA4" s="47"/>
      <c r="IKB4" s="47"/>
      <c r="IKC4" s="47"/>
      <c r="IKD4" s="47"/>
      <c r="IKE4" s="47"/>
      <c r="IKF4" s="47"/>
      <c r="IKG4" s="47"/>
      <c r="IKH4" s="47"/>
      <c r="IKI4" s="47"/>
      <c r="IKJ4" s="47"/>
      <c r="IKK4" s="47"/>
      <c r="IKL4" s="47"/>
      <c r="IKM4" s="47"/>
      <c r="IKN4" s="47"/>
      <c r="IKO4" s="47"/>
      <c r="IKP4" s="47"/>
      <c r="IKQ4" s="47"/>
      <c r="IKR4" s="47"/>
      <c r="IKS4" s="47"/>
      <c r="IKT4" s="47"/>
      <c r="IKU4" s="47"/>
      <c r="IKV4" s="47"/>
      <c r="IKW4" s="47"/>
      <c r="IKX4" s="47"/>
      <c r="IKY4" s="47"/>
      <c r="IKZ4" s="47"/>
      <c r="ILA4" s="47"/>
      <c r="ILB4" s="47"/>
      <c r="ILC4" s="47"/>
      <c r="ILD4" s="47"/>
      <c r="ILE4" s="47"/>
      <c r="ILF4" s="47"/>
      <c r="ILG4" s="47"/>
      <c r="ILH4" s="47"/>
      <c r="ILI4" s="47"/>
      <c r="ILJ4" s="47"/>
      <c r="ILK4" s="47"/>
      <c r="ILL4" s="47"/>
      <c r="ILM4" s="47"/>
      <c r="ILN4" s="47"/>
      <c r="ILO4" s="47"/>
      <c r="ILP4" s="47"/>
      <c r="ILQ4" s="47"/>
      <c r="ILR4" s="47"/>
      <c r="ILS4" s="47"/>
      <c r="ILT4" s="47"/>
      <c r="ILU4" s="47"/>
      <c r="ILV4" s="47"/>
      <c r="ILW4" s="47"/>
      <c r="ILX4" s="47"/>
      <c r="ILY4" s="47"/>
      <c r="ILZ4" s="47"/>
      <c r="IMA4" s="47"/>
      <c r="IMB4" s="47"/>
      <c r="IMC4" s="47"/>
      <c r="IMD4" s="47"/>
      <c r="IME4" s="47"/>
      <c r="IMF4" s="47"/>
      <c r="IMG4" s="47"/>
      <c r="IMH4" s="47"/>
      <c r="IMI4" s="47"/>
      <c r="IMJ4" s="47"/>
      <c r="IMK4" s="47"/>
      <c r="IML4" s="47"/>
      <c r="IMM4" s="47"/>
      <c r="IMN4" s="47"/>
      <c r="IMO4" s="47"/>
      <c r="IMP4" s="47"/>
      <c r="IMQ4" s="47"/>
      <c r="IMR4" s="47"/>
      <c r="IMS4" s="47"/>
      <c r="IMT4" s="47"/>
      <c r="IMU4" s="47"/>
      <c r="IMV4" s="47"/>
      <c r="IMW4" s="47"/>
      <c r="IMX4" s="47"/>
      <c r="IMY4" s="47"/>
      <c r="IMZ4" s="47"/>
      <c r="INA4" s="47"/>
      <c r="INB4" s="47"/>
      <c r="INC4" s="47"/>
      <c r="IND4" s="47"/>
      <c r="INE4" s="47"/>
      <c r="INF4" s="47"/>
      <c r="ING4" s="47"/>
      <c r="INH4" s="47"/>
      <c r="INI4" s="47"/>
      <c r="INJ4" s="47"/>
      <c r="INK4" s="47"/>
      <c r="INL4" s="47"/>
      <c r="INM4" s="47"/>
      <c r="INN4" s="47"/>
      <c r="INO4" s="47"/>
      <c r="INP4" s="47"/>
      <c r="INQ4" s="47"/>
      <c r="INR4" s="47"/>
      <c r="INS4" s="47"/>
      <c r="INT4" s="47"/>
      <c r="INU4" s="47"/>
      <c r="INV4" s="47"/>
      <c r="INW4" s="47"/>
      <c r="INX4" s="47"/>
      <c r="INY4" s="47"/>
      <c r="INZ4" s="47"/>
      <c r="IOA4" s="47"/>
      <c r="IOB4" s="47"/>
      <c r="IOC4" s="47"/>
      <c r="IOD4" s="47"/>
      <c r="IOE4" s="47"/>
      <c r="IOF4" s="47"/>
      <c r="IOG4" s="47"/>
      <c r="IOH4" s="47"/>
      <c r="IOI4" s="47"/>
      <c r="IOJ4" s="47"/>
      <c r="IOK4" s="47"/>
      <c r="IOL4" s="47"/>
      <c r="IOM4" s="47"/>
      <c r="ION4" s="47"/>
      <c r="IOO4" s="47"/>
      <c r="IOP4" s="47"/>
      <c r="IOQ4" s="47"/>
      <c r="IOR4" s="47"/>
      <c r="IOS4" s="47"/>
      <c r="IOT4" s="47"/>
      <c r="IOU4" s="47"/>
      <c r="IOV4" s="47"/>
      <c r="IOW4" s="47"/>
      <c r="IOX4" s="47"/>
      <c r="IOY4" s="47"/>
      <c r="IOZ4" s="47"/>
      <c r="IPA4" s="47"/>
      <c r="IPB4" s="47"/>
      <c r="IPC4" s="47"/>
      <c r="IPD4" s="47"/>
      <c r="IPE4" s="47"/>
      <c r="IPF4" s="47"/>
      <c r="IPG4" s="47"/>
      <c r="IPH4" s="47"/>
      <c r="IPI4" s="47"/>
      <c r="IPJ4" s="47"/>
      <c r="IPK4" s="47"/>
      <c r="IPL4" s="47"/>
      <c r="IPM4" s="47"/>
      <c r="IPN4" s="47"/>
      <c r="IPO4" s="47"/>
      <c r="IPP4" s="47"/>
      <c r="IPQ4" s="47"/>
      <c r="IPR4" s="47"/>
      <c r="IPS4" s="47"/>
      <c r="IPT4" s="47"/>
      <c r="IPU4" s="47"/>
      <c r="IPV4" s="47"/>
      <c r="IPW4" s="47"/>
      <c r="IPX4" s="47"/>
      <c r="IPY4" s="47"/>
      <c r="IPZ4" s="47"/>
      <c r="IQA4" s="47"/>
      <c r="IQB4" s="47"/>
      <c r="IQC4" s="47"/>
      <c r="IQD4" s="47"/>
      <c r="IQE4" s="47"/>
      <c r="IQF4" s="47"/>
      <c r="IQG4" s="47"/>
      <c r="IQH4" s="47"/>
      <c r="IQI4" s="47"/>
      <c r="IQJ4" s="47"/>
      <c r="IQK4" s="47"/>
      <c r="IQL4" s="47"/>
      <c r="IQM4" s="47"/>
      <c r="IQN4" s="47"/>
      <c r="IQO4" s="47"/>
      <c r="IQP4" s="47"/>
      <c r="IQQ4" s="47"/>
      <c r="IQR4" s="47"/>
      <c r="IQS4" s="47"/>
      <c r="IQT4" s="47"/>
      <c r="IQU4" s="47"/>
      <c r="IQV4" s="47"/>
      <c r="IQW4" s="47"/>
      <c r="IQX4" s="47"/>
      <c r="IQY4" s="47"/>
      <c r="IQZ4" s="47"/>
      <c r="IRA4" s="47"/>
      <c r="IRB4" s="47"/>
      <c r="IRC4" s="47"/>
      <c r="IRD4" s="47"/>
      <c r="IRE4" s="47"/>
      <c r="IRF4" s="47"/>
      <c r="IRG4" s="47"/>
      <c r="IRH4" s="47"/>
      <c r="IRI4" s="47"/>
      <c r="IRJ4" s="47"/>
      <c r="IRK4" s="47"/>
      <c r="IRL4" s="47"/>
      <c r="IRM4" s="47"/>
      <c r="IRN4" s="47"/>
      <c r="IRO4" s="47"/>
      <c r="IRP4" s="47"/>
      <c r="IRQ4" s="47"/>
      <c r="IRR4" s="47"/>
      <c r="IRS4" s="47"/>
      <c r="IRT4" s="47"/>
      <c r="IRU4" s="47"/>
      <c r="IRV4" s="47"/>
      <c r="IRW4" s="47"/>
      <c r="IRX4" s="47"/>
      <c r="IRY4" s="47"/>
      <c r="IRZ4" s="47"/>
      <c r="ISA4" s="47"/>
      <c r="ISB4" s="47"/>
      <c r="ISC4" s="47"/>
      <c r="ISD4" s="47"/>
      <c r="ISE4" s="47"/>
      <c r="ISF4" s="47"/>
      <c r="ISG4" s="47"/>
      <c r="ISH4" s="47"/>
      <c r="ISI4" s="47"/>
      <c r="ISJ4" s="47"/>
      <c r="ISK4" s="47"/>
      <c r="ISL4" s="47"/>
      <c r="ISM4" s="47"/>
      <c r="ISN4" s="47"/>
      <c r="ISO4" s="47"/>
      <c r="ISP4" s="47"/>
      <c r="ISQ4" s="47"/>
      <c r="ISR4" s="47"/>
      <c r="ISS4" s="47"/>
      <c r="IST4" s="47"/>
      <c r="ISU4" s="47"/>
      <c r="ISV4" s="47"/>
      <c r="ISW4" s="47"/>
      <c r="ISX4" s="47"/>
      <c r="ISY4" s="47"/>
      <c r="ISZ4" s="47"/>
      <c r="ITA4" s="47"/>
      <c r="ITB4" s="47"/>
      <c r="ITC4" s="47"/>
      <c r="ITD4" s="47"/>
      <c r="ITE4" s="47"/>
      <c r="ITF4" s="47"/>
      <c r="ITG4" s="47"/>
      <c r="ITH4" s="47"/>
      <c r="ITI4" s="47"/>
      <c r="ITJ4" s="47"/>
      <c r="ITK4" s="47"/>
      <c r="ITL4" s="47"/>
      <c r="ITM4" s="47"/>
      <c r="ITN4" s="47"/>
      <c r="ITO4" s="47"/>
      <c r="ITP4" s="47"/>
      <c r="ITQ4" s="47"/>
      <c r="ITR4" s="47"/>
      <c r="ITS4" s="47"/>
      <c r="ITT4" s="47"/>
      <c r="ITU4" s="47"/>
      <c r="ITV4" s="47"/>
      <c r="ITW4" s="47"/>
      <c r="ITX4" s="47"/>
      <c r="ITY4" s="47"/>
      <c r="ITZ4" s="47"/>
      <c r="IUA4" s="47"/>
      <c r="IUB4" s="47"/>
      <c r="IUC4" s="47"/>
      <c r="IUD4" s="47"/>
      <c r="IUE4" s="47"/>
      <c r="IUF4" s="47"/>
      <c r="IUG4" s="47"/>
      <c r="IUH4" s="47"/>
      <c r="IUI4" s="47"/>
      <c r="IUJ4" s="47"/>
      <c r="IUK4" s="47"/>
      <c r="IUL4" s="47"/>
      <c r="IUM4" s="47"/>
      <c r="IUN4" s="47"/>
      <c r="IUO4" s="47"/>
      <c r="IUP4" s="47"/>
      <c r="IUQ4" s="47"/>
      <c r="IUR4" s="47"/>
      <c r="IUS4" s="47"/>
      <c r="IUT4" s="47"/>
      <c r="IUU4" s="47"/>
      <c r="IUV4" s="47"/>
      <c r="IUW4" s="47"/>
      <c r="IUX4" s="47"/>
      <c r="IUY4" s="47"/>
      <c r="IUZ4" s="47"/>
      <c r="IVA4" s="47"/>
      <c r="IVB4" s="47"/>
      <c r="IVC4" s="47"/>
      <c r="IVD4" s="47"/>
      <c r="IVE4" s="47"/>
      <c r="IVF4" s="47"/>
      <c r="IVG4" s="47"/>
      <c r="IVH4" s="47"/>
      <c r="IVI4" s="47"/>
      <c r="IVJ4" s="47"/>
      <c r="IVK4" s="47"/>
      <c r="IVL4" s="47"/>
      <c r="IVM4" s="47"/>
      <c r="IVN4" s="47"/>
      <c r="IVO4" s="47"/>
      <c r="IVP4" s="47"/>
      <c r="IVQ4" s="47"/>
      <c r="IVR4" s="47"/>
      <c r="IVS4" s="47"/>
      <c r="IVT4" s="47"/>
      <c r="IVU4" s="47"/>
      <c r="IVV4" s="47"/>
      <c r="IVW4" s="47"/>
      <c r="IVX4" s="47"/>
      <c r="IVY4" s="47"/>
      <c r="IVZ4" s="47"/>
      <c r="IWA4" s="47"/>
      <c r="IWB4" s="47"/>
      <c r="IWC4" s="47"/>
      <c r="IWD4" s="47"/>
      <c r="IWE4" s="47"/>
      <c r="IWF4" s="47"/>
      <c r="IWG4" s="47"/>
      <c r="IWH4" s="47"/>
      <c r="IWI4" s="47"/>
      <c r="IWJ4" s="47"/>
      <c r="IWK4" s="47"/>
      <c r="IWL4" s="47"/>
      <c r="IWM4" s="47"/>
      <c r="IWN4" s="47"/>
      <c r="IWO4" s="47"/>
      <c r="IWP4" s="47"/>
      <c r="IWQ4" s="47"/>
      <c r="IWR4" s="47"/>
      <c r="IWS4" s="47"/>
      <c r="IWT4" s="47"/>
      <c r="IWU4" s="47"/>
      <c r="IWV4" s="47"/>
      <c r="IWW4" s="47"/>
      <c r="IWX4" s="47"/>
      <c r="IWY4" s="47"/>
      <c r="IWZ4" s="47"/>
      <c r="IXA4" s="47"/>
      <c r="IXB4" s="47"/>
      <c r="IXC4" s="47"/>
      <c r="IXD4" s="47"/>
      <c r="IXE4" s="47"/>
      <c r="IXF4" s="47"/>
      <c r="IXG4" s="47"/>
      <c r="IXH4" s="47"/>
      <c r="IXI4" s="47"/>
      <c r="IXJ4" s="47"/>
      <c r="IXK4" s="47"/>
      <c r="IXL4" s="47"/>
      <c r="IXM4" s="47"/>
      <c r="IXN4" s="47"/>
      <c r="IXO4" s="47"/>
      <c r="IXP4" s="47"/>
      <c r="IXQ4" s="47"/>
      <c r="IXR4" s="47"/>
      <c r="IXS4" s="47"/>
      <c r="IXT4" s="47"/>
      <c r="IXU4" s="47"/>
      <c r="IXV4" s="47"/>
      <c r="IXW4" s="47"/>
      <c r="IXX4" s="47"/>
      <c r="IXY4" s="47"/>
      <c r="IXZ4" s="47"/>
      <c r="IYA4" s="47"/>
      <c r="IYB4" s="47"/>
      <c r="IYC4" s="47"/>
      <c r="IYD4" s="47"/>
      <c r="IYE4" s="47"/>
      <c r="IYF4" s="47"/>
      <c r="IYG4" s="47"/>
      <c r="IYH4" s="47"/>
      <c r="IYI4" s="47"/>
      <c r="IYJ4" s="47"/>
      <c r="IYK4" s="47"/>
      <c r="IYL4" s="47"/>
      <c r="IYM4" s="47"/>
      <c r="IYN4" s="47"/>
      <c r="IYO4" s="47"/>
      <c r="IYP4" s="47"/>
      <c r="IYQ4" s="47"/>
      <c r="IYR4" s="47"/>
      <c r="IYS4" s="47"/>
      <c r="IYT4" s="47"/>
      <c r="IYU4" s="47"/>
      <c r="IYV4" s="47"/>
      <c r="IYW4" s="47"/>
      <c r="IYX4" s="47"/>
      <c r="IYY4" s="47"/>
      <c r="IYZ4" s="47"/>
      <c r="IZA4" s="47"/>
      <c r="IZB4" s="47"/>
      <c r="IZC4" s="47"/>
      <c r="IZD4" s="47"/>
      <c r="IZE4" s="47"/>
      <c r="IZF4" s="47"/>
      <c r="IZG4" s="47"/>
      <c r="IZH4" s="47"/>
      <c r="IZI4" s="47"/>
      <c r="IZJ4" s="47"/>
      <c r="IZK4" s="47"/>
      <c r="IZL4" s="47"/>
      <c r="IZM4" s="47"/>
      <c r="IZN4" s="47"/>
      <c r="IZO4" s="47"/>
      <c r="IZP4" s="47"/>
      <c r="IZQ4" s="47"/>
      <c r="IZR4" s="47"/>
      <c r="IZS4" s="47"/>
      <c r="IZT4" s="47"/>
      <c r="IZU4" s="47"/>
      <c r="IZV4" s="47"/>
      <c r="IZW4" s="47"/>
      <c r="IZX4" s="47"/>
      <c r="IZY4" s="47"/>
      <c r="IZZ4" s="47"/>
      <c r="JAA4" s="47"/>
      <c r="JAB4" s="47"/>
      <c r="JAC4" s="47"/>
      <c r="JAD4" s="47"/>
      <c r="JAE4" s="47"/>
      <c r="JAF4" s="47"/>
      <c r="JAG4" s="47"/>
      <c r="JAH4" s="47"/>
      <c r="JAI4" s="47"/>
      <c r="JAJ4" s="47"/>
      <c r="JAK4" s="47"/>
      <c r="JAL4" s="47"/>
      <c r="JAM4" s="47"/>
      <c r="JAN4" s="47"/>
      <c r="JAO4" s="47"/>
      <c r="JAP4" s="47"/>
      <c r="JAQ4" s="47"/>
      <c r="JAR4" s="47"/>
      <c r="JAS4" s="47"/>
      <c r="JAT4" s="47"/>
      <c r="JAU4" s="47"/>
      <c r="JAV4" s="47"/>
      <c r="JAW4" s="47"/>
      <c r="JAX4" s="47"/>
      <c r="JAY4" s="47"/>
      <c r="JAZ4" s="47"/>
      <c r="JBA4" s="47"/>
      <c r="JBB4" s="47"/>
      <c r="JBC4" s="47"/>
      <c r="JBD4" s="47"/>
      <c r="JBE4" s="47"/>
      <c r="JBF4" s="47"/>
      <c r="JBG4" s="47"/>
      <c r="JBH4" s="47"/>
      <c r="JBI4" s="47"/>
      <c r="JBJ4" s="47"/>
      <c r="JBK4" s="47"/>
      <c r="JBL4" s="47"/>
      <c r="JBM4" s="47"/>
      <c r="JBN4" s="47"/>
      <c r="JBO4" s="47"/>
      <c r="JBP4" s="47"/>
      <c r="JBQ4" s="47"/>
      <c r="JBR4" s="47"/>
      <c r="JBS4" s="47"/>
      <c r="JBT4" s="47"/>
      <c r="JBU4" s="47"/>
      <c r="JBV4" s="47"/>
      <c r="JBW4" s="47"/>
      <c r="JBX4" s="47"/>
      <c r="JBY4" s="47"/>
      <c r="JBZ4" s="47"/>
      <c r="JCA4" s="47"/>
      <c r="JCB4" s="47"/>
      <c r="JCC4" s="47"/>
      <c r="JCD4" s="47"/>
      <c r="JCE4" s="47"/>
      <c r="JCF4" s="47"/>
      <c r="JCG4" s="47"/>
      <c r="JCH4" s="47"/>
      <c r="JCI4" s="47"/>
      <c r="JCJ4" s="47"/>
      <c r="JCK4" s="47"/>
      <c r="JCL4" s="47"/>
      <c r="JCM4" s="47"/>
      <c r="JCN4" s="47"/>
      <c r="JCO4" s="47"/>
      <c r="JCP4" s="47"/>
      <c r="JCQ4" s="47"/>
      <c r="JCR4" s="47"/>
      <c r="JCS4" s="47"/>
      <c r="JCT4" s="47"/>
      <c r="JCU4" s="47"/>
      <c r="JCV4" s="47"/>
      <c r="JCW4" s="47"/>
      <c r="JCX4" s="47"/>
      <c r="JCY4" s="47"/>
      <c r="JCZ4" s="47"/>
      <c r="JDA4" s="47"/>
      <c r="JDB4" s="47"/>
      <c r="JDC4" s="47"/>
      <c r="JDD4" s="47"/>
      <c r="JDE4" s="47"/>
      <c r="JDF4" s="47"/>
      <c r="JDG4" s="47"/>
      <c r="JDH4" s="47"/>
      <c r="JDI4" s="47"/>
      <c r="JDJ4" s="47"/>
      <c r="JDK4" s="47"/>
      <c r="JDL4" s="47"/>
      <c r="JDM4" s="47"/>
      <c r="JDN4" s="47"/>
      <c r="JDO4" s="47"/>
      <c r="JDP4" s="47"/>
      <c r="JDQ4" s="47"/>
      <c r="JDR4" s="47"/>
      <c r="JDS4" s="47"/>
      <c r="JDT4" s="47"/>
      <c r="JDU4" s="47"/>
      <c r="JDV4" s="47"/>
      <c r="JDW4" s="47"/>
      <c r="JDX4" s="47"/>
      <c r="JDY4" s="47"/>
      <c r="JDZ4" s="47"/>
      <c r="JEA4" s="47"/>
      <c r="JEB4" s="47"/>
      <c r="JEC4" s="47"/>
      <c r="JED4" s="47"/>
      <c r="JEE4" s="47"/>
      <c r="JEF4" s="47"/>
      <c r="JEG4" s="47"/>
      <c r="JEH4" s="47"/>
      <c r="JEI4" s="47"/>
      <c r="JEJ4" s="47"/>
      <c r="JEK4" s="47"/>
      <c r="JEL4" s="47"/>
      <c r="JEM4" s="47"/>
      <c r="JEN4" s="47"/>
      <c r="JEO4" s="47"/>
      <c r="JEP4" s="47"/>
      <c r="JEQ4" s="47"/>
      <c r="JER4" s="47"/>
      <c r="JES4" s="47"/>
      <c r="JET4" s="47"/>
      <c r="JEU4" s="47"/>
      <c r="JEV4" s="47"/>
      <c r="JEW4" s="47"/>
      <c r="JEX4" s="47"/>
      <c r="JEY4" s="47"/>
      <c r="JEZ4" s="47"/>
      <c r="JFA4" s="47"/>
      <c r="JFB4" s="47"/>
      <c r="JFC4" s="47"/>
      <c r="JFD4" s="47"/>
      <c r="JFE4" s="47"/>
      <c r="JFF4" s="47"/>
      <c r="JFG4" s="47"/>
      <c r="JFH4" s="47"/>
      <c r="JFI4" s="47"/>
      <c r="JFJ4" s="47"/>
      <c r="JFK4" s="47"/>
      <c r="JFL4" s="47"/>
      <c r="JFM4" s="47"/>
      <c r="JFN4" s="47"/>
      <c r="JFO4" s="47"/>
      <c r="JFP4" s="47"/>
      <c r="JFQ4" s="47"/>
      <c r="JFR4" s="47"/>
      <c r="JFS4" s="47"/>
      <c r="JFT4" s="47"/>
      <c r="JFU4" s="47"/>
      <c r="JFV4" s="47"/>
      <c r="JFW4" s="47"/>
      <c r="JFX4" s="47"/>
      <c r="JFY4" s="47"/>
      <c r="JFZ4" s="47"/>
      <c r="JGA4" s="47"/>
      <c r="JGB4" s="47"/>
      <c r="JGC4" s="47"/>
      <c r="JGD4" s="47"/>
      <c r="JGE4" s="47"/>
      <c r="JGF4" s="47"/>
      <c r="JGG4" s="47"/>
      <c r="JGH4" s="47"/>
      <c r="JGI4" s="47"/>
      <c r="JGJ4" s="47"/>
      <c r="JGK4" s="47"/>
      <c r="JGL4" s="47"/>
      <c r="JGM4" s="47"/>
      <c r="JGN4" s="47"/>
      <c r="JGO4" s="47"/>
      <c r="JGP4" s="47"/>
      <c r="JGQ4" s="47"/>
      <c r="JGR4" s="47"/>
      <c r="JGS4" s="47"/>
      <c r="JGT4" s="47"/>
      <c r="JGU4" s="47"/>
      <c r="JGV4" s="47"/>
      <c r="JGW4" s="47"/>
      <c r="JGX4" s="47"/>
      <c r="JGY4" s="47"/>
      <c r="JGZ4" s="47"/>
      <c r="JHA4" s="47"/>
      <c r="JHB4" s="47"/>
      <c r="JHC4" s="47"/>
      <c r="JHD4" s="47"/>
      <c r="JHE4" s="47"/>
      <c r="JHF4" s="47"/>
      <c r="JHG4" s="47"/>
      <c r="JHH4" s="47"/>
      <c r="JHI4" s="47"/>
      <c r="JHJ4" s="47"/>
      <c r="JHK4" s="47"/>
      <c r="JHL4" s="47"/>
      <c r="JHM4" s="47"/>
      <c r="JHN4" s="47"/>
      <c r="JHO4" s="47"/>
      <c r="JHP4" s="47"/>
      <c r="JHQ4" s="47"/>
      <c r="JHR4" s="47"/>
      <c r="JHS4" s="47"/>
      <c r="JHT4" s="47"/>
      <c r="JHU4" s="47"/>
      <c r="JHV4" s="47"/>
      <c r="JHW4" s="47"/>
      <c r="JHX4" s="47"/>
      <c r="JHY4" s="47"/>
      <c r="JHZ4" s="47"/>
      <c r="JIA4" s="47"/>
      <c r="JIB4" s="47"/>
      <c r="JIC4" s="47"/>
      <c r="JID4" s="47"/>
      <c r="JIE4" s="47"/>
      <c r="JIF4" s="47"/>
      <c r="JIG4" s="47"/>
      <c r="JIH4" s="47"/>
      <c r="JII4" s="47"/>
      <c r="JIJ4" s="47"/>
      <c r="JIK4" s="47"/>
      <c r="JIL4" s="47"/>
      <c r="JIM4" s="47"/>
      <c r="JIN4" s="47"/>
      <c r="JIO4" s="47"/>
      <c r="JIP4" s="47"/>
      <c r="JIQ4" s="47"/>
      <c r="JIR4" s="47"/>
      <c r="JIS4" s="47"/>
      <c r="JIT4" s="47"/>
      <c r="JIU4" s="47"/>
      <c r="JIV4" s="47"/>
      <c r="JIW4" s="47"/>
      <c r="JIX4" s="47"/>
      <c r="JIY4" s="47"/>
      <c r="JIZ4" s="47"/>
      <c r="JJA4" s="47"/>
      <c r="JJB4" s="47"/>
      <c r="JJC4" s="47"/>
      <c r="JJD4" s="47"/>
      <c r="JJE4" s="47"/>
      <c r="JJF4" s="47"/>
      <c r="JJG4" s="47"/>
      <c r="JJH4" s="47"/>
      <c r="JJI4" s="47"/>
      <c r="JJJ4" s="47"/>
      <c r="JJK4" s="47"/>
      <c r="JJL4" s="47"/>
      <c r="JJM4" s="47"/>
      <c r="JJN4" s="47"/>
      <c r="JJO4" s="47"/>
      <c r="JJP4" s="47"/>
      <c r="JJQ4" s="47"/>
      <c r="JJR4" s="47"/>
      <c r="JJS4" s="47"/>
      <c r="JJT4" s="47"/>
      <c r="JJU4" s="47"/>
      <c r="JJV4" s="47"/>
      <c r="JJW4" s="47"/>
      <c r="JJX4" s="47"/>
      <c r="JJY4" s="47"/>
      <c r="JJZ4" s="47"/>
      <c r="JKA4" s="47"/>
      <c r="JKB4" s="47"/>
      <c r="JKC4" s="47"/>
      <c r="JKD4" s="47"/>
      <c r="JKE4" s="47"/>
      <c r="JKF4" s="47"/>
      <c r="JKG4" s="47"/>
      <c r="JKH4" s="47"/>
      <c r="JKI4" s="47"/>
      <c r="JKJ4" s="47"/>
      <c r="JKK4" s="47"/>
      <c r="JKL4" s="47"/>
      <c r="JKM4" s="47"/>
      <c r="JKN4" s="47"/>
      <c r="JKO4" s="47"/>
      <c r="JKP4" s="47"/>
      <c r="JKQ4" s="47"/>
      <c r="JKR4" s="47"/>
      <c r="JKS4" s="47"/>
      <c r="JKT4" s="47"/>
      <c r="JKU4" s="47"/>
      <c r="JKV4" s="47"/>
      <c r="JKW4" s="47"/>
      <c r="JKX4" s="47"/>
      <c r="JKY4" s="47"/>
      <c r="JKZ4" s="47"/>
      <c r="JLA4" s="47"/>
      <c r="JLB4" s="47"/>
      <c r="JLC4" s="47"/>
      <c r="JLD4" s="47"/>
      <c r="JLE4" s="47"/>
      <c r="JLF4" s="47"/>
      <c r="JLG4" s="47"/>
      <c r="JLH4" s="47"/>
      <c r="JLI4" s="47"/>
      <c r="JLJ4" s="47"/>
      <c r="JLK4" s="47"/>
      <c r="JLL4" s="47"/>
      <c r="JLM4" s="47"/>
      <c r="JLN4" s="47"/>
      <c r="JLO4" s="47"/>
      <c r="JLP4" s="47"/>
      <c r="JLQ4" s="47"/>
      <c r="JLR4" s="47"/>
      <c r="JLS4" s="47"/>
      <c r="JLT4" s="47"/>
      <c r="JLU4" s="47"/>
      <c r="JLV4" s="47"/>
      <c r="JLW4" s="47"/>
      <c r="JLX4" s="47"/>
      <c r="JLY4" s="47"/>
      <c r="JLZ4" s="47"/>
      <c r="JMA4" s="47"/>
      <c r="JMB4" s="47"/>
      <c r="JMC4" s="47"/>
      <c r="JMD4" s="47"/>
      <c r="JME4" s="47"/>
      <c r="JMF4" s="47"/>
      <c r="JMG4" s="47"/>
      <c r="JMH4" s="47"/>
      <c r="JMI4" s="47"/>
      <c r="JMJ4" s="47"/>
      <c r="JMK4" s="47"/>
      <c r="JML4" s="47"/>
      <c r="JMM4" s="47"/>
      <c r="JMN4" s="47"/>
      <c r="JMO4" s="47"/>
      <c r="JMP4" s="47"/>
      <c r="JMQ4" s="47"/>
      <c r="JMR4" s="47"/>
      <c r="JMS4" s="47"/>
      <c r="JMT4" s="47"/>
      <c r="JMU4" s="47"/>
      <c r="JMV4" s="47"/>
      <c r="JMW4" s="47"/>
      <c r="JMX4" s="47"/>
      <c r="JMY4" s="47"/>
      <c r="JMZ4" s="47"/>
      <c r="JNA4" s="47"/>
      <c r="JNB4" s="47"/>
      <c r="JNC4" s="47"/>
      <c r="JND4" s="47"/>
      <c r="JNE4" s="47"/>
      <c r="JNF4" s="47"/>
      <c r="JNG4" s="47"/>
      <c r="JNH4" s="47"/>
      <c r="JNI4" s="47"/>
      <c r="JNJ4" s="47"/>
      <c r="JNK4" s="47"/>
      <c r="JNL4" s="47"/>
      <c r="JNM4" s="47"/>
      <c r="JNN4" s="47"/>
      <c r="JNO4" s="47"/>
      <c r="JNP4" s="47"/>
      <c r="JNQ4" s="47"/>
      <c r="JNR4" s="47"/>
      <c r="JNS4" s="47"/>
      <c r="JNT4" s="47"/>
      <c r="JNU4" s="47"/>
      <c r="JNV4" s="47"/>
      <c r="JNW4" s="47"/>
      <c r="JNX4" s="47"/>
      <c r="JNY4" s="47"/>
      <c r="JNZ4" s="47"/>
      <c r="JOA4" s="47"/>
      <c r="JOB4" s="47"/>
      <c r="JOC4" s="47"/>
      <c r="JOD4" s="47"/>
      <c r="JOE4" s="47"/>
      <c r="JOF4" s="47"/>
      <c r="JOG4" s="47"/>
      <c r="JOH4" s="47"/>
      <c r="JOI4" s="47"/>
      <c r="JOJ4" s="47"/>
      <c r="JOK4" s="47"/>
      <c r="JOL4" s="47"/>
      <c r="JOM4" s="47"/>
      <c r="JON4" s="47"/>
      <c r="JOO4" s="47"/>
      <c r="JOP4" s="47"/>
      <c r="JOQ4" s="47"/>
      <c r="JOR4" s="47"/>
      <c r="JOS4" s="47"/>
      <c r="JOT4" s="47"/>
      <c r="JOU4" s="47"/>
      <c r="JOV4" s="47"/>
      <c r="JOW4" s="47"/>
      <c r="JOX4" s="47"/>
      <c r="JOY4" s="47"/>
      <c r="JOZ4" s="47"/>
      <c r="JPA4" s="47"/>
      <c r="JPB4" s="47"/>
      <c r="JPC4" s="47"/>
      <c r="JPD4" s="47"/>
      <c r="JPE4" s="47"/>
      <c r="JPF4" s="47"/>
      <c r="JPG4" s="47"/>
      <c r="JPH4" s="47"/>
      <c r="JPI4" s="47"/>
      <c r="JPJ4" s="47"/>
      <c r="JPK4" s="47"/>
      <c r="JPL4" s="47"/>
      <c r="JPM4" s="47"/>
      <c r="JPN4" s="47"/>
      <c r="JPO4" s="47"/>
      <c r="JPP4" s="47"/>
      <c r="JPQ4" s="47"/>
      <c r="JPR4" s="47"/>
      <c r="JPS4" s="47"/>
      <c r="JPT4" s="47"/>
      <c r="JPU4" s="47"/>
      <c r="JPV4" s="47"/>
      <c r="JPW4" s="47"/>
      <c r="JPX4" s="47"/>
      <c r="JPY4" s="47"/>
      <c r="JPZ4" s="47"/>
      <c r="JQA4" s="47"/>
      <c r="JQB4" s="47"/>
      <c r="JQC4" s="47"/>
      <c r="JQD4" s="47"/>
      <c r="JQE4" s="47"/>
      <c r="JQF4" s="47"/>
      <c r="JQG4" s="47"/>
      <c r="JQH4" s="47"/>
      <c r="JQI4" s="47"/>
      <c r="JQJ4" s="47"/>
      <c r="JQK4" s="47"/>
      <c r="JQL4" s="47"/>
      <c r="JQM4" s="47"/>
      <c r="JQN4" s="47"/>
      <c r="JQO4" s="47"/>
      <c r="JQP4" s="47"/>
      <c r="JQQ4" s="47"/>
      <c r="JQR4" s="47"/>
      <c r="JQS4" s="47"/>
      <c r="JQT4" s="47"/>
      <c r="JQU4" s="47"/>
      <c r="JQV4" s="47"/>
      <c r="JQW4" s="47"/>
      <c r="JQX4" s="47"/>
      <c r="JQY4" s="47"/>
      <c r="JQZ4" s="47"/>
      <c r="JRA4" s="47"/>
      <c r="JRB4" s="47"/>
      <c r="JRC4" s="47"/>
      <c r="JRD4" s="47"/>
      <c r="JRE4" s="47"/>
      <c r="JRF4" s="47"/>
      <c r="JRG4" s="47"/>
      <c r="JRH4" s="47"/>
      <c r="JRI4" s="47"/>
      <c r="JRJ4" s="47"/>
      <c r="JRK4" s="47"/>
      <c r="JRL4" s="47"/>
      <c r="JRM4" s="47"/>
      <c r="JRN4" s="47"/>
      <c r="JRO4" s="47"/>
      <c r="JRP4" s="47"/>
      <c r="JRQ4" s="47"/>
      <c r="JRR4" s="47"/>
      <c r="JRS4" s="47"/>
      <c r="JRT4" s="47"/>
      <c r="JRU4" s="47"/>
      <c r="JRV4" s="47"/>
      <c r="JRW4" s="47"/>
      <c r="JRX4" s="47"/>
      <c r="JRY4" s="47"/>
      <c r="JRZ4" s="47"/>
      <c r="JSA4" s="47"/>
      <c r="JSB4" s="47"/>
      <c r="JSC4" s="47"/>
      <c r="JSD4" s="47"/>
      <c r="JSE4" s="47"/>
      <c r="JSF4" s="47"/>
      <c r="JSG4" s="47"/>
      <c r="JSH4" s="47"/>
      <c r="JSI4" s="47"/>
      <c r="JSJ4" s="47"/>
      <c r="JSK4" s="47"/>
      <c r="JSL4" s="47"/>
      <c r="JSM4" s="47"/>
      <c r="JSN4" s="47"/>
      <c r="JSO4" s="47"/>
      <c r="JSP4" s="47"/>
      <c r="JSQ4" s="47"/>
      <c r="JSR4" s="47"/>
      <c r="JSS4" s="47"/>
      <c r="JST4" s="47"/>
      <c r="JSU4" s="47"/>
      <c r="JSV4" s="47"/>
      <c r="JSW4" s="47"/>
      <c r="JSX4" s="47"/>
      <c r="JSY4" s="47"/>
      <c r="JSZ4" s="47"/>
      <c r="JTA4" s="47"/>
      <c r="JTB4" s="47"/>
      <c r="JTC4" s="47"/>
      <c r="JTD4" s="47"/>
      <c r="JTE4" s="47"/>
      <c r="JTF4" s="47"/>
      <c r="JTG4" s="47"/>
      <c r="JTH4" s="47"/>
      <c r="JTI4" s="47"/>
      <c r="JTJ4" s="47"/>
      <c r="JTK4" s="47"/>
      <c r="JTL4" s="47"/>
      <c r="JTM4" s="47"/>
      <c r="JTN4" s="47"/>
      <c r="JTO4" s="47"/>
      <c r="JTP4" s="47"/>
      <c r="JTQ4" s="47"/>
      <c r="JTR4" s="47"/>
      <c r="JTS4" s="47"/>
      <c r="JTT4" s="47"/>
      <c r="JTU4" s="47"/>
      <c r="JTV4" s="47"/>
      <c r="JTW4" s="47"/>
      <c r="JTX4" s="47"/>
      <c r="JTY4" s="47"/>
      <c r="JTZ4" s="47"/>
      <c r="JUA4" s="47"/>
      <c r="JUB4" s="47"/>
      <c r="JUC4" s="47"/>
      <c r="JUD4" s="47"/>
      <c r="JUE4" s="47"/>
      <c r="JUF4" s="47"/>
      <c r="JUG4" s="47"/>
      <c r="JUH4" s="47"/>
      <c r="JUI4" s="47"/>
      <c r="JUJ4" s="47"/>
      <c r="JUK4" s="47"/>
      <c r="JUL4" s="47"/>
      <c r="JUM4" s="47"/>
      <c r="JUN4" s="47"/>
      <c r="JUO4" s="47"/>
      <c r="JUP4" s="47"/>
      <c r="JUQ4" s="47"/>
      <c r="JUR4" s="47"/>
      <c r="JUS4" s="47"/>
      <c r="JUT4" s="47"/>
      <c r="JUU4" s="47"/>
      <c r="JUV4" s="47"/>
      <c r="JUW4" s="47"/>
      <c r="JUX4" s="47"/>
      <c r="JUY4" s="47"/>
      <c r="JUZ4" s="47"/>
      <c r="JVA4" s="47"/>
      <c r="JVB4" s="47"/>
      <c r="JVC4" s="47"/>
      <c r="JVD4" s="47"/>
      <c r="JVE4" s="47"/>
      <c r="JVF4" s="47"/>
      <c r="JVG4" s="47"/>
      <c r="JVH4" s="47"/>
      <c r="JVI4" s="47"/>
      <c r="JVJ4" s="47"/>
      <c r="JVK4" s="47"/>
      <c r="JVL4" s="47"/>
      <c r="JVM4" s="47"/>
      <c r="JVN4" s="47"/>
      <c r="JVO4" s="47"/>
      <c r="JVP4" s="47"/>
      <c r="JVQ4" s="47"/>
      <c r="JVR4" s="47"/>
      <c r="JVS4" s="47"/>
      <c r="JVT4" s="47"/>
      <c r="JVU4" s="47"/>
      <c r="JVV4" s="47"/>
      <c r="JVW4" s="47"/>
      <c r="JVX4" s="47"/>
      <c r="JVY4" s="47"/>
      <c r="JVZ4" s="47"/>
      <c r="JWA4" s="47"/>
      <c r="JWB4" s="47"/>
      <c r="JWC4" s="47"/>
      <c r="JWD4" s="47"/>
      <c r="JWE4" s="47"/>
      <c r="JWF4" s="47"/>
      <c r="JWG4" s="47"/>
      <c r="JWH4" s="47"/>
      <c r="JWI4" s="47"/>
      <c r="JWJ4" s="47"/>
      <c r="JWK4" s="47"/>
      <c r="JWL4" s="47"/>
      <c r="JWM4" s="47"/>
      <c r="JWN4" s="47"/>
      <c r="JWO4" s="47"/>
      <c r="JWP4" s="47"/>
      <c r="JWQ4" s="47"/>
      <c r="JWR4" s="47"/>
      <c r="JWS4" s="47"/>
      <c r="JWT4" s="47"/>
      <c r="JWU4" s="47"/>
      <c r="JWV4" s="47"/>
      <c r="JWW4" s="47"/>
      <c r="JWX4" s="47"/>
      <c r="JWY4" s="47"/>
      <c r="JWZ4" s="47"/>
      <c r="JXA4" s="47"/>
      <c r="JXB4" s="47"/>
      <c r="JXC4" s="47"/>
      <c r="JXD4" s="47"/>
      <c r="JXE4" s="47"/>
      <c r="JXF4" s="47"/>
      <c r="JXG4" s="47"/>
      <c r="JXH4" s="47"/>
      <c r="JXI4" s="47"/>
      <c r="JXJ4" s="47"/>
      <c r="JXK4" s="47"/>
      <c r="JXL4" s="47"/>
      <c r="JXM4" s="47"/>
      <c r="JXN4" s="47"/>
      <c r="JXO4" s="47"/>
      <c r="JXP4" s="47"/>
      <c r="JXQ4" s="47"/>
      <c r="JXR4" s="47"/>
      <c r="JXS4" s="47"/>
      <c r="JXT4" s="47"/>
      <c r="JXU4" s="47"/>
      <c r="JXV4" s="47"/>
      <c r="JXW4" s="47"/>
      <c r="JXX4" s="47"/>
      <c r="JXY4" s="47"/>
      <c r="JXZ4" s="47"/>
      <c r="JYA4" s="47"/>
      <c r="JYB4" s="47"/>
      <c r="JYC4" s="47"/>
      <c r="JYD4" s="47"/>
      <c r="JYE4" s="47"/>
      <c r="JYF4" s="47"/>
      <c r="JYG4" s="47"/>
      <c r="JYH4" s="47"/>
      <c r="JYI4" s="47"/>
      <c r="JYJ4" s="47"/>
      <c r="JYK4" s="47"/>
      <c r="JYL4" s="47"/>
      <c r="JYM4" s="47"/>
      <c r="JYN4" s="47"/>
      <c r="JYO4" s="47"/>
      <c r="JYP4" s="47"/>
      <c r="JYQ4" s="47"/>
      <c r="JYR4" s="47"/>
      <c r="JYS4" s="47"/>
      <c r="JYT4" s="47"/>
      <c r="JYU4" s="47"/>
      <c r="JYV4" s="47"/>
      <c r="JYW4" s="47"/>
      <c r="JYX4" s="47"/>
      <c r="JYY4" s="47"/>
      <c r="JYZ4" s="47"/>
      <c r="JZA4" s="47"/>
      <c r="JZB4" s="47"/>
      <c r="JZC4" s="47"/>
      <c r="JZD4" s="47"/>
      <c r="JZE4" s="47"/>
      <c r="JZF4" s="47"/>
      <c r="JZG4" s="47"/>
      <c r="JZH4" s="47"/>
      <c r="JZI4" s="47"/>
      <c r="JZJ4" s="47"/>
      <c r="JZK4" s="47"/>
      <c r="JZL4" s="47"/>
      <c r="JZM4" s="47"/>
      <c r="JZN4" s="47"/>
      <c r="JZO4" s="47"/>
      <c r="JZP4" s="47"/>
      <c r="JZQ4" s="47"/>
      <c r="JZR4" s="47"/>
      <c r="JZS4" s="47"/>
      <c r="JZT4" s="47"/>
      <c r="JZU4" s="47"/>
      <c r="JZV4" s="47"/>
      <c r="JZW4" s="47"/>
      <c r="JZX4" s="47"/>
      <c r="JZY4" s="47"/>
      <c r="JZZ4" s="47"/>
      <c r="KAA4" s="47"/>
      <c r="KAB4" s="47"/>
      <c r="KAC4" s="47"/>
      <c r="KAD4" s="47"/>
      <c r="KAE4" s="47"/>
      <c r="KAF4" s="47"/>
      <c r="KAG4" s="47"/>
      <c r="KAH4" s="47"/>
      <c r="KAI4" s="47"/>
      <c r="KAJ4" s="47"/>
      <c r="KAK4" s="47"/>
      <c r="KAL4" s="47"/>
      <c r="KAM4" s="47"/>
      <c r="KAN4" s="47"/>
      <c r="KAO4" s="47"/>
      <c r="KAP4" s="47"/>
      <c r="KAQ4" s="47"/>
      <c r="KAR4" s="47"/>
      <c r="KAS4" s="47"/>
      <c r="KAT4" s="47"/>
      <c r="KAU4" s="47"/>
      <c r="KAV4" s="47"/>
      <c r="KAW4" s="47"/>
      <c r="KAX4" s="47"/>
      <c r="KAY4" s="47"/>
      <c r="KAZ4" s="47"/>
      <c r="KBA4" s="47"/>
      <c r="KBB4" s="47"/>
      <c r="KBC4" s="47"/>
      <c r="KBD4" s="47"/>
      <c r="KBE4" s="47"/>
      <c r="KBF4" s="47"/>
      <c r="KBG4" s="47"/>
      <c r="KBH4" s="47"/>
      <c r="KBI4" s="47"/>
      <c r="KBJ4" s="47"/>
      <c r="KBK4" s="47"/>
      <c r="KBL4" s="47"/>
      <c r="KBM4" s="47"/>
      <c r="KBN4" s="47"/>
      <c r="KBO4" s="47"/>
      <c r="KBP4" s="47"/>
      <c r="KBQ4" s="47"/>
      <c r="KBR4" s="47"/>
      <c r="KBS4" s="47"/>
      <c r="KBT4" s="47"/>
      <c r="KBU4" s="47"/>
      <c r="KBV4" s="47"/>
      <c r="KBW4" s="47"/>
      <c r="KBX4" s="47"/>
      <c r="KBY4" s="47"/>
      <c r="KBZ4" s="47"/>
      <c r="KCA4" s="47"/>
      <c r="KCB4" s="47"/>
      <c r="KCC4" s="47"/>
      <c r="KCD4" s="47"/>
      <c r="KCE4" s="47"/>
      <c r="KCF4" s="47"/>
      <c r="KCG4" s="47"/>
      <c r="KCH4" s="47"/>
      <c r="KCI4" s="47"/>
      <c r="KCJ4" s="47"/>
      <c r="KCK4" s="47"/>
      <c r="KCL4" s="47"/>
      <c r="KCM4" s="47"/>
      <c r="KCN4" s="47"/>
      <c r="KCO4" s="47"/>
      <c r="KCP4" s="47"/>
      <c r="KCQ4" s="47"/>
      <c r="KCR4" s="47"/>
      <c r="KCS4" s="47"/>
      <c r="KCT4" s="47"/>
      <c r="KCU4" s="47"/>
      <c r="KCV4" s="47"/>
      <c r="KCW4" s="47"/>
      <c r="KCX4" s="47"/>
      <c r="KCY4" s="47"/>
      <c r="KCZ4" s="47"/>
      <c r="KDA4" s="47"/>
      <c r="KDB4" s="47"/>
      <c r="KDC4" s="47"/>
      <c r="KDD4" s="47"/>
      <c r="KDE4" s="47"/>
      <c r="KDF4" s="47"/>
      <c r="KDG4" s="47"/>
      <c r="KDH4" s="47"/>
      <c r="KDI4" s="47"/>
      <c r="KDJ4" s="47"/>
      <c r="KDK4" s="47"/>
      <c r="KDL4" s="47"/>
      <c r="KDM4" s="47"/>
      <c r="KDN4" s="47"/>
      <c r="KDO4" s="47"/>
      <c r="KDP4" s="47"/>
      <c r="KDQ4" s="47"/>
      <c r="KDR4" s="47"/>
      <c r="KDS4" s="47"/>
      <c r="KDT4" s="47"/>
      <c r="KDU4" s="47"/>
      <c r="KDV4" s="47"/>
      <c r="KDW4" s="47"/>
      <c r="KDX4" s="47"/>
      <c r="KDY4" s="47"/>
      <c r="KDZ4" s="47"/>
      <c r="KEA4" s="47"/>
      <c r="KEB4" s="47"/>
      <c r="KEC4" s="47"/>
      <c r="KED4" s="47"/>
      <c r="KEE4" s="47"/>
      <c r="KEF4" s="47"/>
      <c r="KEG4" s="47"/>
      <c r="KEH4" s="47"/>
      <c r="KEI4" s="47"/>
      <c r="KEJ4" s="47"/>
      <c r="KEK4" s="47"/>
      <c r="KEL4" s="47"/>
      <c r="KEM4" s="47"/>
      <c r="KEN4" s="47"/>
      <c r="KEO4" s="47"/>
      <c r="KEP4" s="47"/>
      <c r="KEQ4" s="47"/>
      <c r="KER4" s="47"/>
      <c r="KES4" s="47"/>
      <c r="KET4" s="47"/>
      <c r="KEU4" s="47"/>
      <c r="KEV4" s="47"/>
      <c r="KEW4" s="47"/>
      <c r="KEX4" s="47"/>
      <c r="KEY4" s="47"/>
      <c r="KEZ4" s="47"/>
      <c r="KFA4" s="47"/>
      <c r="KFB4" s="47"/>
      <c r="KFC4" s="47"/>
      <c r="KFD4" s="47"/>
      <c r="KFE4" s="47"/>
      <c r="KFF4" s="47"/>
      <c r="KFG4" s="47"/>
      <c r="KFH4" s="47"/>
      <c r="KFI4" s="47"/>
      <c r="KFJ4" s="47"/>
      <c r="KFK4" s="47"/>
      <c r="KFL4" s="47"/>
      <c r="KFM4" s="47"/>
      <c r="KFN4" s="47"/>
      <c r="KFO4" s="47"/>
      <c r="KFP4" s="47"/>
      <c r="KFQ4" s="47"/>
      <c r="KFR4" s="47"/>
      <c r="KFS4" s="47"/>
      <c r="KFT4" s="47"/>
      <c r="KFU4" s="47"/>
      <c r="KFV4" s="47"/>
      <c r="KFW4" s="47"/>
      <c r="KFX4" s="47"/>
      <c r="KFY4" s="47"/>
      <c r="KFZ4" s="47"/>
      <c r="KGA4" s="47"/>
      <c r="KGB4" s="47"/>
      <c r="KGC4" s="47"/>
      <c r="KGD4" s="47"/>
      <c r="KGE4" s="47"/>
      <c r="KGF4" s="47"/>
      <c r="KGG4" s="47"/>
      <c r="KGH4" s="47"/>
      <c r="KGI4" s="47"/>
      <c r="KGJ4" s="47"/>
      <c r="KGK4" s="47"/>
      <c r="KGL4" s="47"/>
      <c r="KGM4" s="47"/>
      <c r="KGN4" s="47"/>
      <c r="KGO4" s="47"/>
      <c r="KGP4" s="47"/>
      <c r="KGQ4" s="47"/>
      <c r="KGR4" s="47"/>
      <c r="KGS4" s="47"/>
      <c r="KGT4" s="47"/>
      <c r="KGU4" s="47"/>
      <c r="KGV4" s="47"/>
      <c r="KGW4" s="47"/>
      <c r="KGX4" s="47"/>
      <c r="KGY4" s="47"/>
      <c r="KGZ4" s="47"/>
      <c r="KHA4" s="47"/>
      <c r="KHB4" s="47"/>
      <c r="KHC4" s="47"/>
      <c r="KHD4" s="47"/>
      <c r="KHE4" s="47"/>
      <c r="KHF4" s="47"/>
      <c r="KHG4" s="47"/>
      <c r="KHH4" s="47"/>
      <c r="KHI4" s="47"/>
      <c r="KHJ4" s="47"/>
      <c r="KHK4" s="47"/>
      <c r="KHL4" s="47"/>
      <c r="KHM4" s="47"/>
      <c r="KHN4" s="47"/>
      <c r="KHO4" s="47"/>
      <c r="KHP4" s="47"/>
      <c r="KHQ4" s="47"/>
      <c r="KHR4" s="47"/>
      <c r="KHS4" s="47"/>
      <c r="KHT4" s="47"/>
      <c r="KHU4" s="47"/>
      <c r="KHV4" s="47"/>
      <c r="KHW4" s="47"/>
      <c r="KHX4" s="47"/>
      <c r="KHY4" s="47"/>
      <c r="KHZ4" s="47"/>
      <c r="KIA4" s="47"/>
      <c r="KIB4" s="47"/>
      <c r="KIC4" s="47"/>
      <c r="KID4" s="47"/>
      <c r="KIE4" s="47"/>
      <c r="KIF4" s="47"/>
      <c r="KIG4" s="47"/>
      <c r="KIH4" s="47"/>
      <c r="KII4" s="47"/>
      <c r="KIJ4" s="47"/>
      <c r="KIK4" s="47"/>
      <c r="KIL4" s="47"/>
      <c r="KIM4" s="47"/>
      <c r="KIN4" s="47"/>
      <c r="KIO4" s="47"/>
      <c r="KIP4" s="47"/>
      <c r="KIQ4" s="47"/>
      <c r="KIR4" s="47"/>
      <c r="KIS4" s="47"/>
      <c r="KIT4" s="47"/>
      <c r="KIU4" s="47"/>
      <c r="KIV4" s="47"/>
      <c r="KIW4" s="47"/>
      <c r="KIX4" s="47"/>
      <c r="KIY4" s="47"/>
      <c r="KIZ4" s="47"/>
      <c r="KJA4" s="47"/>
      <c r="KJB4" s="47"/>
      <c r="KJC4" s="47"/>
      <c r="KJD4" s="47"/>
      <c r="KJE4" s="47"/>
      <c r="KJF4" s="47"/>
      <c r="KJG4" s="47"/>
      <c r="KJH4" s="47"/>
      <c r="KJI4" s="47"/>
      <c r="KJJ4" s="47"/>
      <c r="KJK4" s="47"/>
      <c r="KJL4" s="47"/>
      <c r="KJM4" s="47"/>
      <c r="KJN4" s="47"/>
      <c r="KJO4" s="47"/>
      <c r="KJP4" s="47"/>
      <c r="KJQ4" s="47"/>
      <c r="KJR4" s="47"/>
      <c r="KJS4" s="47"/>
      <c r="KJT4" s="47"/>
      <c r="KJU4" s="47"/>
      <c r="KJV4" s="47"/>
      <c r="KJW4" s="47"/>
      <c r="KJX4" s="47"/>
      <c r="KJY4" s="47"/>
      <c r="KJZ4" s="47"/>
      <c r="KKA4" s="47"/>
      <c r="KKB4" s="47"/>
      <c r="KKC4" s="47"/>
      <c r="KKD4" s="47"/>
      <c r="KKE4" s="47"/>
      <c r="KKF4" s="47"/>
      <c r="KKG4" s="47"/>
      <c r="KKH4" s="47"/>
      <c r="KKI4" s="47"/>
      <c r="KKJ4" s="47"/>
      <c r="KKK4" s="47"/>
      <c r="KKL4" s="47"/>
      <c r="KKM4" s="47"/>
      <c r="KKN4" s="47"/>
      <c r="KKO4" s="47"/>
      <c r="KKP4" s="47"/>
      <c r="KKQ4" s="47"/>
      <c r="KKR4" s="47"/>
      <c r="KKS4" s="47"/>
      <c r="KKT4" s="47"/>
      <c r="KKU4" s="47"/>
      <c r="KKV4" s="47"/>
      <c r="KKW4" s="47"/>
      <c r="KKX4" s="47"/>
      <c r="KKY4" s="47"/>
      <c r="KKZ4" s="47"/>
      <c r="KLA4" s="47"/>
      <c r="KLB4" s="47"/>
      <c r="KLC4" s="47"/>
      <c r="KLD4" s="47"/>
      <c r="KLE4" s="47"/>
      <c r="KLF4" s="47"/>
      <c r="KLG4" s="47"/>
      <c r="KLH4" s="47"/>
      <c r="KLI4" s="47"/>
      <c r="KLJ4" s="47"/>
      <c r="KLK4" s="47"/>
      <c r="KLL4" s="47"/>
      <c r="KLM4" s="47"/>
      <c r="KLN4" s="47"/>
      <c r="KLO4" s="47"/>
      <c r="KLP4" s="47"/>
      <c r="KLQ4" s="47"/>
      <c r="KLR4" s="47"/>
      <c r="KLS4" s="47"/>
      <c r="KLT4" s="47"/>
      <c r="KLU4" s="47"/>
      <c r="KLV4" s="47"/>
      <c r="KLW4" s="47"/>
      <c r="KLX4" s="47"/>
      <c r="KLY4" s="47"/>
      <c r="KLZ4" s="47"/>
      <c r="KMA4" s="47"/>
      <c r="KMB4" s="47"/>
      <c r="KMC4" s="47"/>
      <c r="KMD4" s="47"/>
      <c r="KME4" s="47"/>
      <c r="KMF4" s="47"/>
      <c r="KMG4" s="47"/>
      <c r="KMH4" s="47"/>
      <c r="KMI4" s="47"/>
      <c r="KMJ4" s="47"/>
      <c r="KMK4" s="47"/>
      <c r="KML4" s="47"/>
      <c r="KMM4" s="47"/>
      <c r="KMN4" s="47"/>
      <c r="KMO4" s="47"/>
      <c r="KMP4" s="47"/>
      <c r="KMQ4" s="47"/>
      <c r="KMR4" s="47"/>
      <c r="KMS4" s="47"/>
      <c r="KMT4" s="47"/>
      <c r="KMU4" s="47"/>
      <c r="KMV4" s="47"/>
      <c r="KMW4" s="47"/>
      <c r="KMX4" s="47"/>
      <c r="KMY4" s="47"/>
      <c r="KMZ4" s="47"/>
      <c r="KNA4" s="47"/>
      <c r="KNB4" s="47"/>
      <c r="KNC4" s="47"/>
      <c r="KND4" s="47"/>
      <c r="KNE4" s="47"/>
      <c r="KNF4" s="47"/>
      <c r="KNG4" s="47"/>
      <c r="KNH4" s="47"/>
      <c r="KNI4" s="47"/>
      <c r="KNJ4" s="47"/>
      <c r="KNK4" s="47"/>
      <c r="KNL4" s="47"/>
      <c r="KNM4" s="47"/>
      <c r="KNN4" s="47"/>
      <c r="KNO4" s="47"/>
      <c r="KNP4" s="47"/>
      <c r="KNQ4" s="47"/>
      <c r="KNR4" s="47"/>
      <c r="KNS4" s="47"/>
      <c r="KNT4" s="47"/>
      <c r="KNU4" s="47"/>
      <c r="KNV4" s="47"/>
      <c r="KNW4" s="47"/>
      <c r="KNX4" s="47"/>
      <c r="KNY4" s="47"/>
      <c r="KNZ4" s="47"/>
      <c r="KOA4" s="47"/>
      <c r="KOB4" s="47"/>
      <c r="KOC4" s="47"/>
      <c r="KOD4" s="47"/>
      <c r="KOE4" s="47"/>
      <c r="KOF4" s="47"/>
      <c r="KOG4" s="47"/>
      <c r="KOH4" s="47"/>
      <c r="KOI4" s="47"/>
      <c r="KOJ4" s="47"/>
      <c r="KOK4" s="47"/>
      <c r="KOL4" s="47"/>
      <c r="KOM4" s="47"/>
      <c r="KON4" s="47"/>
      <c r="KOO4" s="47"/>
      <c r="KOP4" s="47"/>
      <c r="KOQ4" s="47"/>
      <c r="KOR4" s="47"/>
      <c r="KOS4" s="47"/>
      <c r="KOT4" s="47"/>
      <c r="KOU4" s="47"/>
      <c r="KOV4" s="47"/>
      <c r="KOW4" s="47"/>
      <c r="KOX4" s="47"/>
      <c r="KOY4" s="47"/>
      <c r="KOZ4" s="47"/>
      <c r="KPA4" s="47"/>
      <c r="KPB4" s="47"/>
      <c r="KPC4" s="47"/>
      <c r="KPD4" s="47"/>
      <c r="KPE4" s="47"/>
      <c r="KPF4" s="47"/>
      <c r="KPG4" s="47"/>
      <c r="KPH4" s="47"/>
      <c r="KPI4" s="47"/>
      <c r="KPJ4" s="47"/>
      <c r="KPK4" s="47"/>
      <c r="KPL4" s="47"/>
      <c r="KPM4" s="47"/>
      <c r="KPN4" s="47"/>
      <c r="KPO4" s="47"/>
      <c r="KPP4" s="47"/>
      <c r="KPQ4" s="47"/>
      <c r="KPR4" s="47"/>
      <c r="KPS4" s="47"/>
      <c r="KPT4" s="47"/>
      <c r="KPU4" s="47"/>
      <c r="KPV4" s="47"/>
      <c r="KPW4" s="47"/>
      <c r="KPX4" s="47"/>
      <c r="KPY4" s="47"/>
      <c r="KPZ4" s="47"/>
      <c r="KQA4" s="47"/>
      <c r="KQB4" s="47"/>
      <c r="KQC4" s="47"/>
      <c r="KQD4" s="47"/>
      <c r="KQE4" s="47"/>
      <c r="KQF4" s="47"/>
      <c r="KQG4" s="47"/>
      <c r="KQH4" s="47"/>
      <c r="KQI4" s="47"/>
      <c r="KQJ4" s="47"/>
      <c r="KQK4" s="47"/>
      <c r="KQL4" s="47"/>
      <c r="KQM4" s="47"/>
      <c r="KQN4" s="47"/>
      <c r="KQO4" s="47"/>
      <c r="KQP4" s="47"/>
      <c r="KQQ4" s="47"/>
      <c r="KQR4" s="47"/>
      <c r="KQS4" s="47"/>
      <c r="KQT4" s="47"/>
      <c r="KQU4" s="47"/>
      <c r="KQV4" s="47"/>
      <c r="KQW4" s="47"/>
      <c r="KQX4" s="47"/>
      <c r="KQY4" s="47"/>
      <c r="KQZ4" s="47"/>
      <c r="KRA4" s="47"/>
      <c r="KRB4" s="47"/>
      <c r="KRC4" s="47"/>
      <c r="KRD4" s="47"/>
      <c r="KRE4" s="47"/>
      <c r="KRF4" s="47"/>
      <c r="KRG4" s="47"/>
      <c r="KRH4" s="47"/>
      <c r="KRI4" s="47"/>
      <c r="KRJ4" s="47"/>
      <c r="KRK4" s="47"/>
      <c r="KRL4" s="47"/>
      <c r="KRM4" s="47"/>
      <c r="KRN4" s="47"/>
      <c r="KRO4" s="47"/>
      <c r="KRP4" s="47"/>
      <c r="KRQ4" s="47"/>
      <c r="KRR4" s="47"/>
      <c r="KRS4" s="47"/>
      <c r="KRT4" s="47"/>
      <c r="KRU4" s="47"/>
      <c r="KRV4" s="47"/>
      <c r="KRW4" s="47"/>
      <c r="KRX4" s="47"/>
      <c r="KRY4" s="47"/>
      <c r="KRZ4" s="47"/>
      <c r="KSA4" s="47"/>
      <c r="KSB4" s="47"/>
      <c r="KSC4" s="47"/>
      <c r="KSD4" s="47"/>
      <c r="KSE4" s="47"/>
      <c r="KSF4" s="47"/>
      <c r="KSG4" s="47"/>
      <c r="KSH4" s="47"/>
      <c r="KSI4" s="47"/>
      <c r="KSJ4" s="47"/>
      <c r="KSK4" s="47"/>
      <c r="KSL4" s="47"/>
      <c r="KSM4" s="47"/>
      <c r="KSN4" s="47"/>
      <c r="KSO4" s="47"/>
      <c r="KSP4" s="47"/>
      <c r="KSQ4" s="47"/>
      <c r="KSR4" s="47"/>
      <c r="KSS4" s="47"/>
      <c r="KST4" s="47"/>
      <c r="KSU4" s="47"/>
      <c r="KSV4" s="47"/>
      <c r="KSW4" s="47"/>
      <c r="KSX4" s="47"/>
      <c r="KSY4" s="47"/>
      <c r="KSZ4" s="47"/>
      <c r="KTA4" s="47"/>
      <c r="KTB4" s="47"/>
      <c r="KTC4" s="47"/>
      <c r="KTD4" s="47"/>
      <c r="KTE4" s="47"/>
      <c r="KTF4" s="47"/>
      <c r="KTG4" s="47"/>
      <c r="KTH4" s="47"/>
      <c r="KTI4" s="47"/>
      <c r="KTJ4" s="47"/>
      <c r="KTK4" s="47"/>
      <c r="KTL4" s="47"/>
      <c r="KTM4" s="47"/>
      <c r="KTN4" s="47"/>
      <c r="KTO4" s="47"/>
      <c r="KTP4" s="47"/>
      <c r="KTQ4" s="47"/>
      <c r="KTR4" s="47"/>
      <c r="KTS4" s="47"/>
      <c r="KTT4" s="47"/>
      <c r="KTU4" s="47"/>
      <c r="KTV4" s="47"/>
      <c r="KTW4" s="47"/>
      <c r="KTX4" s="47"/>
      <c r="KTY4" s="47"/>
      <c r="KTZ4" s="47"/>
      <c r="KUA4" s="47"/>
      <c r="KUB4" s="47"/>
      <c r="KUC4" s="47"/>
      <c r="KUD4" s="47"/>
      <c r="KUE4" s="47"/>
      <c r="KUF4" s="47"/>
      <c r="KUG4" s="47"/>
      <c r="KUH4" s="47"/>
      <c r="KUI4" s="47"/>
      <c r="KUJ4" s="47"/>
      <c r="KUK4" s="47"/>
      <c r="KUL4" s="47"/>
      <c r="KUM4" s="47"/>
      <c r="KUN4" s="47"/>
      <c r="KUO4" s="47"/>
      <c r="KUP4" s="47"/>
      <c r="KUQ4" s="47"/>
      <c r="KUR4" s="47"/>
      <c r="KUS4" s="47"/>
      <c r="KUT4" s="47"/>
      <c r="KUU4" s="47"/>
      <c r="KUV4" s="47"/>
      <c r="KUW4" s="47"/>
      <c r="KUX4" s="47"/>
      <c r="KUY4" s="47"/>
      <c r="KUZ4" s="47"/>
      <c r="KVA4" s="47"/>
      <c r="KVB4" s="47"/>
      <c r="KVC4" s="47"/>
      <c r="KVD4" s="47"/>
      <c r="KVE4" s="47"/>
      <c r="KVF4" s="47"/>
      <c r="KVG4" s="47"/>
      <c r="KVH4" s="47"/>
      <c r="KVI4" s="47"/>
      <c r="KVJ4" s="47"/>
      <c r="KVK4" s="47"/>
      <c r="KVL4" s="47"/>
      <c r="KVM4" s="47"/>
      <c r="KVN4" s="47"/>
      <c r="KVO4" s="47"/>
      <c r="KVP4" s="47"/>
      <c r="KVQ4" s="47"/>
      <c r="KVR4" s="47"/>
      <c r="KVS4" s="47"/>
      <c r="KVT4" s="47"/>
      <c r="KVU4" s="47"/>
      <c r="KVV4" s="47"/>
      <c r="KVW4" s="47"/>
      <c r="KVX4" s="47"/>
      <c r="KVY4" s="47"/>
      <c r="KVZ4" s="47"/>
      <c r="KWA4" s="47"/>
      <c r="KWB4" s="47"/>
      <c r="KWC4" s="47"/>
      <c r="KWD4" s="47"/>
      <c r="KWE4" s="47"/>
      <c r="KWF4" s="47"/>
      <c r="KWG4" s="47"/>
      <c r="KWH4" s="47"/>
      <c r="KWI4" s="47"/>
      <c r="KWJ4" s="47"/>
      <c r="KWK4" s="47"/>
      <c r="KWL4" s="47"/>
      <c r="KWM4" s="47"/>
      <c r="KWN4" s="47"/>
      <c r="KWO4" s="47"/>
      <c r="KWP4" s="47"/>
      <c r="KWQ4" s="47"/>
      <c r="KWR4" s="47"/>
      <c r="KWS4" s="47"/>
      <c r="KWT4" s="47"/>
      <c r="KWU4" s="47"/>
      <c r="KWV4" s="47"/>
      <c r="KWW4" s="47"/>
      <c r="KWX4" s="47"/>
      <c r="KWY4" s="47"/>
      <c r="KWZ4" s="47"/>
      <c r="KXA4" s="47"/>
      <c r="KXB4" s="47"/>
      <c r="KXC4" s="47"/>
      <c r="KXD4" s="47"/>
      <c r="KXE4" s="47"/>
      <c r="KXF4" s="47"/>
      <c r="KXG4" s="47"/>
      <c r="KXH4" s="47"/>
      <c r="KXI4" s="47"/>
      <c r="KXJ4" s="47"/>
      <c r="KXK4" s="47"/>
      <c r="KXL4" s="47"/>
      <c r="KXM4" s="47"/>
      <c r="KXN4" s="47"/>
      <c r="KXO4" s="47"/>
      <c r="KXP4" s="47"/>
      <c r="KXQ4" s="47"/>
      <c r="KXR4" s="47"/>
      <c r="KXS4" s="47"/>
      <c r="KXT4" s="47"/>
      <c r="KXU4" s="47"/>
      <c r="KXV4" s="47"/>
      <c r="KXW4" s="47"/>
      <c r="KXX4" s="47"/>
      <c r="KXY4" s="47"/>
      <c r="KXZ4" s="47"/>
      <c r="KYA4" s="47"/>
      <c r="KYB4" s="47"/>
      <c r="KYC4" s="47"/>
      <c r="KYD4" s="47"/>
      <c r="KYE4" s="47"/>
      <c r="KYF4" s="47"/>
      <c r="KYG4" s="47"/>
      <c r="KYH4" s="47"/>
      <c r="KYI4" s="47"/>
      <c r="KYJ4" s="47"/>
      <c r="KYK4" s="47"/>
      <c r="KYL4" s="47"/>
      <c r="KYM4" s="47"/>
      <c r="KYN4" s="47"/>
      <c r="KYO4" s="47"/>
      <c r="KYP4" s="47"/>
      <c r="KYQ4" s="47"/>
      <c r="KYR4" s="47"/>
      <c r="KYS4" s="47"/>
      <c r="KYT4" s="47"/>
      <c r="KYU4" s="47"/>
      <c r="KYV4" s="47"/>
      <c r="KYW4" s="47"/>
      <c r="KYX4" s="47"/>
      <c r="KYY4" s="47"/>
      <c r="KYZ4" s="47"/>
      <c r="KZA4" s="47"/>
      <c r="KZB4" s="47"/>
      <c r="KZC4" s="47"/>
      <c r="KZD4" s="47"/>
      <c r="KZE4" s="47"/>
      <c r="KZF4" s="47"/>
      <c r="KZG4" s="47"/>
      <c r="KZH4" s="47"/>
      <c r="KZI4" s="47"/>
      <c r="KZJ4" s="47"/>
      <c r="KZK4" s="47"/>
      <c r="KZL4" s="47"/>
      <c r="KZM4" s="47"/>
      <c r="KZN4" s="47"/>
      <c r="KZO4" s="47"/>
      <c r="KZP4" s="47"/>
      <c r="KZQ4" s="47"/>
      <c r="KZR4" s="47"/>
      <c r="KZS4" s="47"/>
      <c r="KZT4" s="47"/>
      <c r="KZU4" s="47"/>
      <c r="KZV4" s="47"/>
      <c r="KZW4" s="47"/>
      <c r="KZX4" s="47"/>
      <c r="KZY4" s="47"/>
      <c r="KZZ4" s="47"/>
      <c r="LAA4" s="47"/>
      <c r="LAB4" s="47"/>
      <c r="LAC4" s="47"/>
      <c r="LAD4" s="47"/>
      <c r="LAE4" s="47"/>
      <c r="LAF4" s="47"/>
      <c r="LAG4" s="47"/>
      <c r="LAH4" s="47"/>
      <c r="LAI4" s="47"/>
      <c r="LAJ4" s="47"/>
      <c r="LAK4" s="47"/>
      <c r="LAL4" s="47"/>
      <c r="LAM4" s="47"/>
      <c r="LAN4" s="47"/>
      <c r="LAO4" s="47"/>
      <c r="LAP4" s="47"/>
      <c r="LAQ4" s="47"/>
      <c r="LAR4" s="47"/>
      <c r="LAS4" s="47"/>
      <c r="LAT4" s="47"/>
      <c r="LAU4" s="47"/>
      <c r="LAV4" s="47"/>
      <c r="LAW4" s="47"/>
      <c r="LAX4" s="47"/>
      <c r="LAY4" s="47"/>
      <c r="LAZ4" s="47"/>
      <c r="LBA4" s="47"/>
      <c r="LBB4" s="47"/>
      <c r="LBC4" s="47"/>
      <c r="LBD4" s="47"/>
      <c r="LBE4" s="47"/>
      <c r="LBF4" s="47"/>
      <c r="LBG4" s="47"/>
      <c r="LBH4" s="47"/>
      <c r="LBI4" s="47"/>
      <c r="LBJ4" s="47"/>
      <c r="LBK4" s="47"/>
      <c r="LBL4" s="47"/>
      <c r="LBM4" s="47"/>
      <c r="LBN4" s="47"/>
      <c r="LBO4" s="47"/>
      <c r="LBP4" s="47"/>
      <c r="LBQ4" s="47"/>
      <c r="LBR4" s="47"/>
      <c r="LBS4" s="47"/>
      <c r="LBT4" s="47"/>
      <c r="LBU4" s="47"/>
      <c r="LBV4" s="47"/>
      <c r="LBW4" s="47"/>
      <c r="LBX4" s="47"/>
      <c r="LBY4" s="47"/>
      <c r="LBZ4" s="47"/>
      <c r="LCA4" s="47"/>
      <c r="LCB4" s="47"/>
      <c r="LCC4" s="47"/>
      <c r="LCD4" s="47"/>
      <c r="LCE4" s="47"/>
      <c r="LCF4" s="47"/>
      <c r="LCG4" s="47"/>
      <c r="LCH4" s="47"/>
      <c r="LCI4" s="47"/>
      <c r="LCJ4" s="47"/>
      <c r="LCK4" s="47"/>
      <c r="LCL4" s="47"/>
      <c r="LCM4" s="47"/>
      <c r="LCN4" s="47"/>
      <c r="LCO4" s="47"/>
      <c r="LCP4" s="47"/>
      <c r="LCQ4" s="47"/>
      <c r="LCR4" s="47"/>
      <c r="LCS4" s="47"/>
      <c r="LCT4" s="47"/>
      <c r="LCU4" s="47"/>
      <c r="LCV4" s="47"/>
      <c r="LCW4" s="47"/>
      <c r="LCX4" s="47"/>
      <c r="LCY4" s="47"/>
      <c r="LCZ4" s="47"/>
      <c r="LDA4" s="47"/>
      <c r="LDB4" s="47"/>
      <c r="LDC4" s="47"/>
      <c r="LDD4" s="47"/>
      <c r="LDE4" s="47"/>
      <c r="LDF4" s="47"/>
      <c r="LDG4" s="47"/>
      <c r="LDH4" s="47"/>
      <c r="LDI4" s="47"/>
      <c r="LDJ4" s="47"/>
      <c r="LDK4" s="47"/>
      <c r="LDL4" s="47"/>
      <c r="LDM4" s="47"/>
      <c r="LDN4" s="47"/>
      <c r="LDO4" s="47"/>
      <c r="LDP4" s="47"/>
      <c r="LDQ4" s="47"/>
      <c r="LDR4" s="47"/>
      <c r="LDS4" s="47"/>
      <c r="LDT4" s="47"/>
      <c r="LDU4" s="47"/>
      <c r="LDV4" s="47"/>
      <c r="LDW4" s="47"/>
      <c r="LDX4" s="47"/>
      <c r="LDY4" s="47"/>
      <c r="LDZ4" s="47"/>
      <c r="LEA4" s="47"/>
      <c r="LEB4" s="47"/>
      <c r="LEC4" s="47"/>
      <c r="LED4" s="47"/>
      <c r="LEE4" s="47"/>
      <c r="LEF4" s="47"/>
      <c r="LEG4" s="47"/>
      <c r="LEH4" s="47"/>
      <c r="LEI4" s="47"/>
      <c r="LEJ4" s="47"/>
      <c r="LEK4" s="47"/>
      <c r="LEL4" s="47"/>
      <c r="LEM4" s="47"/>
      <c r="LEN4" s="47"/>
      <c r="LEO4" s="47"/>
      <c r="LEP4" s="47"/>
      <c r="LEQ4" s="47"/>
      <c r="LER4" s="47"/>
      <c r="LES4" s="47"/>
      <c r="LET4" s="47"/>
      <c r="LEU4" s="47"/>
      <c r="LEV4" s="47"/>
      <c r="LEW4" s="47"/>
      <c r="LEX4" s="47"/>
      <c r="LEY4" s="47"/>
      <c r="LEZ4" s="47"/>
      <c r="LFA4" s="47"/>
      <c r="LFB4" s="47"/>
      <c r="LFC4" s="47"/>
      <c r="LFD4" s="47"/>
      <c r="LFE4" s="47"/>
      <c r="LFF4" s="47"/>
      <c r="LFG4" s="47"/>
      <c r="LFH4" s="47"/>
      <c r="LFI4" s="47"/>
      <c r="LFJ4" s="47"/>
      <c r="LFK4" s="47"/>
      <c r="LFL4" s="47"/>
      <c r="LFM4" s="47"/>
      <c r="LFN4" s="47"/>
      <c r="LFO4" s="47"/>
      <c r="LFP4" s="47"/>
      <c r="LFQ4" s="47"/>
      <c r="LFR4" s="47"/>
      <c r="LFS4" s="47"/>
      <c r="LFT4" s="47"/>
      <c r="LFU4" s="47"/>
      <c r="LFV4" s="47"/>
      <c r="LFW4" s="47"/>
      <c r="LFX4" s="47"/>
      <c r="LFY4" s="47"/>
      <c r="LFZ4" s="47"/>
      <c r="LGA4" s="47"/>
      <c r="LGB4" s="47"/>
      <c r="LGC4" s="47"/>
      <c r="LGD4" s="47"/>
      <c r="LGE4" s="47"/>
      <c r="LGF4" s="47"/>
      <c r="LGG4" s="47"/>
      <c r="LGH4" s="47"/>
      <c r="LGI4" s="47"/>
      <c r="LGJ4" s="47"/>
      <c r="LGK4" s="47"/>
      <c r="LGL4" s="47"/>
      <c r="LGM4" s="47"/>
      <c r="LGN4" s="47"/>
      <c r="LGO4" s="47"/>
      <c r="LGP4" s="47"/>
      <c r="LGQ4" s="47"/>
      <c r="LGR4" s="47"/>
      <c r="LGS4" s="47"/>
      <c r="LGT4" s="47"/>
      <c r="LGU4" s="47"/>
      <c r="LGV4" s="47"/>
      <c r="LGW4" s="47"/>
      <c r="LGX4" s="47"/>
      <c r="LGY4" s="47"/>
      <c r="LGZ4" s="47"/>
      <c r="LHA4" s="47"/>
      <c r="LHB4" s="47"/>
      <c r="LHC4" s="47"/>
      <c r="LHD4" s="47"/>
      <c r="LHE4" s="47"/>
      <c r="LHF4" s="47"/>
      <c r="LHG4" s="47"/>
      <c r="LHH4" s="47"/>
      <c r="LHI4" s="47"/>
      <c r="LHJ4" s="47"/>
      <c r="LHK4" s="47"/>
      <c r="LHL4" s="47"/>
      <c r="LHM4" s="47"/>
      <c r="LHN4" s="47"/>
      <c r="LHO4" s="47"/>
      <c r="LHP4" s="47"/>
      <c r="LHQ4" s="47"/>
      <c r="LHR4" s="47"/>
      <c r="LHS4" s="47"/>
      <c r="LHT4" s="47"/>
      <c r="LHU4" s="47"/>
      <c r="LHV4" s="47"/>
      <c r="LHW4" s="47"/>
      <c r="LHX4" s="47"/>
      <c r="LHY4" s="47"/>
      <c r="LHZ4" s="47"/>
      <c r="LIA4" s="47"/>
      <c r="LIB4" s="47"/>
      <c r="LIC4" s="47"/>
      <c r="LID4" s="47"/>
      <c r="LIE4" s="47"/>
      <c r="LIF4" s="47"/>
      <c r="LIG4" s="47"/>
      <c r="LIH4" s="47"/>
      <c r="LII4" s="47"/>
      <c r="LIJ4" s="47"/>
      <c r="LIK4" s="47"/>
      <c r="LIL4" s="47"/>
      <c r="LIM4" s="47"/>
      <c r="LIN4" s="47"/>
      <c r="LIO4" s="47"/>
      <c r="LIP4" s="47"/>
      <c r="LIQ4" s="47"/>
      <c r="LIR4" s="47"/>
      <c r="LIS4" s="47"/>
      <c r="LIT4" s="47"/>
      <c r="LIU4" s="47"/>
      <c r="LIV4" s="47"/>
      <c r="LIW4" s="47"/>
      <c r="LIX4" s="47"/>
      <c r="LIY4" s="47"/>
      <c r="LIZ4" s="47"/>
      <c r="LJA4" s="47"/>
      <c r="LJB4" s="47"/>
      <c r="LJC4" s="47"/>
      <c r="LJD4" s="47"/>
      <c r="LJE4" s="47"/>
      <c r="LJF4" s="47"/>
      <c r="LJG4" s="47"/>
      <c r="LJH4" s="47"/>
      <c r="LJI4" s="47"/>
      <c r="LJJ4" s="47"/>
      <c r="LJK4" s="47"/>
      <c r="LJL4" s="47"/>
      <c r="LJM4" s="47"/>
      <c r="LJN4" s="47"/>
      <c r="LJO4" s="47"/>
      <c r="LJP4" s="47"/>
      <c r="LJQ4" s="47"/>
      <c r="LJR4" s="47"/>
      <c r="LJS4" s="47"/>
      <c r="LJT4" s="47"/>
      <c r="LJU4" s="47"/>
      <c r="LJV4" s="47"/>
      <c r="LJW4" s="47"/>
      <c r="LJX4" s="47"/>
      <c r="LJY4" s="47"/>
      <c r="LJZ4" s="47"/>
      <c r="LKA4" s="47"/>
      <c r="LKB4" s="47"/>
      <c r="LKC4" s="47"/>
      <c r="LKD4" s="47"/>
      <c r="LKE4" s="47"/>
      <c r="LKF4" s="47"/>
      <c r="LKG4" s="47"/>
      <c r="LKH4" s="47"/>
      <c r="LKI4" s="47"/>
      <c r="LKJ4" s="47"/>
      <c r="LKK4" s="47"/>
      <c r="LKL4" s="47"/>
      <c r="LKM4" s="47"/>
      <c r="LKN4" s="47"/>
      <c r="LKO4" s="47"/>
      <c r="LKP4" s="47"/>
      <c r="LKQ4" s="47"/>
      <c r="LKR4" s="47"/>
      <c r="LKS4" s="47"/>
      <c r="LKT4" s="47"/>
      <c r="LKU4" s="47"/>
      <c r="LKV4" s="47"/>
      <c r="LKW4" s="47"/>
      <c r="LKX4" s="47"/>
      <c r="LKY4" s="47"/>
      <c r="LKZ4" s="47"/>
      <c r="LLA4" s="47"/>
      <c r="LLB4" s="47"/>
      <c r="LLC4" s="47"/>
      <c r="LLD4" s="47"/>
      <c r="LLE4" s="47"/>
      <c r="LLF4" s="47"/>
      <c r="LLG4" s="47"/>
      <c r="LLH4" s="47"/>
      <c r="LLI4" s="47"/>
      <c r="LLJ4" s="47"/>
      <c r="LLK4" s="47"/>
      <c r="LLL4" s="47"/>
      <c r="LLM4" s="47"/>
      <c r="LLN4" s="47"/>
      <c r="LLO4" s="47"/>
      <c r="LLP4" s="47"/>
      <c r="LLQ4" s="47"/>
      <c r="LLR4" s="47"/>
      <c r="LLS4" s="47"/>
      <c r="LLT4" s="47"/>
      <c r="LLU4" s="47"/>
      <c r="LLV4" s="47"/>
      <c r="LLW4" s="47"/>
      <c r="LLX4" s="47"/>
      <c r="LLY4" s="47"/>
      <c r="LLZ4" s="47"/>
      <c r="LMA4" s="47"/>
      <c r="LMB4" s="47"/>
      <c r="LMC4" s="47"/>
      <c r="LMD4" s="47"/>
      <c r="LME4" s="47"/>
      <c r="LMF4" s="47"/>
      <c r="LMG4" s="47"/>
      <c r="LMH4" s="47"/>
      <c r="LMI4" s="47"/>
      <c r="LMJ4" s="47"/>
      <c r="LMK4" s="47"/>
      <c r="LML4" s="47"/>
      <c r="LMM4" s="47"/>
      <c r="LMN4" s="47"/>
      <c r="LMO4" s="47"/>
      <c r="LMP4" s="47"/>
      <c r="LMQ4" s="47"/>
      <c r="LMR4" s="47"/>
      <c r="LMS4" s="47"/>
      <c r="LMT4" s="47"/>
      <c r="LMU4" s="47"/>
      <c r="LMV4" s="47"/>
      <c r="LMW4" s="47"/>
      <c r="LMX4" s="47"/>
      <c r="LMY4" s="47"/>
      <c r="LMZ4" s="47"/>
      <c r="LNA4" s="47"/>
      <c r="LNB4" s="47"/>
      <c r="LNC4" s="47"/>
      <c r="LND4" s="47"/>
      <c r="LNE4" s="47"/>
      <c r="LNF4" s="47"/>
      <c r="LNG4" s="47"/>
      <c r="LNH4" s="47"/>
      <c r="LNI4" s="47"/>
      <c r="LNJ4" s="47"/>
      <c r="LNK4" s="47"/>
      <c r="LNL4" s="47"/>
      <c r="LNM4" s="47"/>
      <c r="LNN4" s="47"/>
      <c r="LNO4" s="47"/>
      <c r="LNP4" s="47"/>
      <c r="LNQ4" s="47"/>
      <c r="LNR4" s="47"/>
      <c r="LNS4" s="47"/>
      <c r="LNT4" s="47"/>
      <c r="LNU4" s="47"/>
      <c r="LNV4" s="47"/>
      <c r="LNW4" s="47"/>
      <c r="LNX4" s="47"/>
      <c r="LNY4" s="47"/>
      <c r="LNZ4" s="47"/>
      <c r="LOA4" s="47"/>
      <c r="LOB4" s="47"/>
      <c r="LOC4" s="47"/>
      <c r="LOD4" s="47"/>
      <c r="LOE4" s="47"/>
      <c r="LOF4" s="47"/>
      <c r="LOG4" s="47"/>
      <c r="LOH4" s="47"/>
      <c r="LOI4" s="47"/>
      <c r="LOJ4" s="47"/>
      <c r="LOK4" s="47"/>
      <c r="LOL4" s="47"/>
      <c r="LOM4" s="47"/>
      <c r="LON4" s="47"/>
      <c r="LOO4" s="47"/>
      <c r="LOP4" s="47"/>
      <c r="LOQ4" s="47"/>
      <c r="LOR4" s="47"/>
      <c r="LOS4" s="47"/>
      <c r="LOT4" s="47"/>
      <c r="LOU4" s="47"/>
      <c r="LOV4" s="47"/>
      <c r="LOW4" s="47"/>
      <c r="LOX4" s="47"/>
      <c r="LOY4" s="47"/>
      <c r="LOZ4" s="47"/>
      <c r="LPA4" s="47"/>
      <c r="LPB4" s="47"/>
      <c r="LPC4" s="47"/>
      <c r="LPD4" s="47"/>
      <c r="LPE4" s="47"/>
      <c r="LPF4" s="47"/>
      <c r="LPG4" s="47"/>
      <c r="LPH4" s="47"/>
      <c r="LPI4" s="47"/>
      <c r="LPJ4" s="47"/>
      <c r="LPK4" s="47"/>
      <c r="LPL4" s="47"/>
      <c r="LPM4" s="47"/>
      <c r="LPN4" s="47"/>
      <c r="LPO4" s="47"/>
      <c r="LPP4" s="47"/>
      <c r="LPQ4" s="47"/>
      <c r="LPR4" s="47"/>
      <c r="LPS4" s="47"/>
      <c r="LPT4" s="47"/>
      <c r="LPU4" s="47"/>
      <c r="LPV4" s="47"/>
      <c r="LPW4" s="47"/>
      <c r="LPX4" s="47"/>
      <c r="LPY4" s="47"/>
      <c r="LPZ4" s="47"/>
      <c r="LQA4" s="47"/>
      <c r="LQB4" s="47"/>
      <c r="LQC4" s="47"/>
      <c r="LQD4" s="47"/>
      <c r="LQE4" s="47"/>
      <c r="LQF4" s="47"/>
      <c r="LQG4" s="47"/>
      <c r="LQH4" s="47"/>
      <c r="LQI4" s="47"/>
      <c r="LQJ4" s="47"/>
      <c r="LQK4" s="47"/>
      <c r="LQL4" s="47"/>
      <c r="LQM4" s="47"/>
      <c r="LQN4" s="47"/>
      <c r="LQO4" s="47"/>
      <c r="LQP4" s="47"/>
      <c r="LQQ4" s="47"/>
      <c r="LQR4" s="47"/>
      <c r="LQS4" s="47"/>
      <c r="LQT4" s="47"/>
      <c r="LQU4" s="47"/>
      <c r="LQV4" s="47"/>
      <c r="LQW4" s="47"/>
      <c r="LQX4" s="47"/>
      <c r="LQY4" s="47"/>
      <c r="LQZ4" s="47"/>
      <c r="LRA4" s="47"/>
      <c r="LRB4" s="47"/>
      <c r="LRC4" s="47"/>
      <c r="LRD4" s="47"/>
      <c r="LRE4" s="47"/>
      <c r="LRF4" s="47"/>
      <c r="LRG4" s="47"/>
      <c r="LRH4" s="47"/>
      <c r="LRI4" s="47"/>
      <c r="LRJ4" s="47"/>
      <c r="LRK4" s="47"/>
      <c r="LRL4" s="47"/>
      <c r="LRM4" s="47"/>
      <c r="LRN4" s="47"/>
      <c r="LRO4" s="47"/>
      <c r="LRP4" s="47"/>
      <c r="LRQ4" s="47"/>
      <c r="LRR4" s="47"/>
      <c r="LRS4" s="47"/>
      <c r="LRT4" s="47"/>
      <c r="LRU4" s="47"/>
      <c r="LRV4" s="47"/>
      <c r="LRW4" s="47"/>
      <c r="LRX4" s="47"/>
      <c r="LRY4" s="47"/>
      <c r="LRZ4" s="47"/>
      <c r="LSA4" s="47"/>
      <c r="LSB4" s="47"/>
      <c r="LSC4" s="47"/>
      <c r="LSD4" s="47"/>
      <c r="LSE4" s="47"/>
      <c r="LSF4" s="47"/>
      <c r="LSG4" s="47"/>
      <c r="LSH4" s="47"/>
      <c r="LSI4" s="47"/>
      <c r="LSJ4" s="47"/>
      <c r="LSK4" s="47"/>
      <c r="LSL4" s="47"/>
      <c r="LSM4" s="47"/>
      <c r="LSN4" s="47"/>
      <c r="LSO4" s="47"/>
      <c r="LSP4" s="47"/>
      <c r="LSQ4" s="47"/>
      <c r="LSR4" s="47"/>
      <c r="LSS4" s="47"/>
      <c r="LST4" s="47"/>
      <c r="LSU4" s="47"/>
      <c r="LSV4" s="47"/>
      <c r="LSW4" s="47"/>
      <c r="LSX4" s="47"/>
      <c r="LSY4" s="47"/>
      <c r="LSZ4" s="47"/>
      <c r="LTA4" s="47"/>
      <c r="LTB4" s="47"/>
      <c r="LTC4" s="47"/>
      <c r="LTD4" s="47"/>
      <c r="LTE4" s="47"/>
      <c r="LTF4" s="47"/>
      <c r="LTG4" s="47"/>
      <c r="LTH4" s="47"/>
      <c r="LTI4" s="47"/>
      <c r="LTJ4" s="47"/>
      <c r="LTK4" s="47"/>
      <c r="LTL4" s="47"/>
      <c r="LTM4" s="47"/>
      <c r="LTN4" s="47"/>
      <c r="LTO4" s="47"/>
      <c r="LTP4" s="47"/>
      <c r="LTQ4" s="47"/>
      <c r="LTR4" s="47"/>
      <c r="LTS4" s="47"/>
      <c r="LTT4" s="47"/>
      <c r="LTU4" s="47"/>
      <c r="LTV4" s="47"/>
      <c r="LTW4" s="47"/>
      <c r="LTX4" s="47"/>
      <c r="LTY4" s="47"/>
      <c r="LTZ4" s="47"/>
      <c r="LUA4" s="47"/>
      <c r="LUB4" s="47"/>
      <c r="LUC4" s="47"/>
      <c r="LUD4" s="47"/>
      <c r="LUE4" s="47"/>
      <c r="LUF4" s="47"/>
      <c r="LUG4" s="47"/>
      <c r="LUH4" s="47"/>
      <c r="LUI4" s="47"/>
      <c r="LUJ4" s="47"/>
      <c r="LUK4" s="47"/>
      <c r="LUL4" s="47"/>
      <c r="LUM4" s="47"/>
      <c r="LUN4" s="47"/>
      <c r="LUO4" s="47"/>
      <c r="LUP4" s="47"/>
      <c r="LUQ4" s="47"/>
      <c r="LUR4" s="47"/>
      <c r="LUS4" s="47"/>
      <c r="LUT4" s="47"/>
      <c r="LUU4" s="47"/>
      <c r="LUV4" s="47"/>
      <c r="LUW4" s="47"/>
      <c r="LUX4" s="47"/>
      <c r="LUY4" s="47"/>
      <c r="LUZ4" s="47"/>
      <c r="LVA4" s="47"/>
      <c r="LVB4" s="47"/>
      <c r="LVC4" s="47"/>
      <c r="LVD4" s="47"/>
      <c r="LVE4" s="47"/>
      <c r="LVF4" s="47"/>
      <c r="LVG4" s="47"/>
      <c r="LVH4" s="47"/>
      <c r="LVI4" s="47"/>
      <c r="LVJ4" s="47"/>
      <c r="LVK4" s="47"/>
      <c r="LVL4" s="47"/>
      <c r="LVM4" s="47"/>
      <c r="LVN4" s="47"/>
      <c r="LVO4" s="47"/>
      <c r="LVP4" s="47"/>
      <c r="LVQ4" s="47"/>
      <c r="LVR4" s="47"/>
      <c r="LVS4" s="47"/>
      <c r="LVT4" s="47"/>
      <c r="LVU4" s="47"/>
      <c r="LVV4" s="47"/>
      <c r="LVW4" s="47"/>
      <c r="LVX4" s="47"/>
      <c r="LVY4" s="47"/>
      <c r="LVZ4" s="47"/>
      <c r="LWA4" s="47"/>
      <c r="LWB4" s="47"/>
      <c r="LWC4" s="47"/>
      <c r="LWD4" s="47"/>
      <c r="LWE4" s="47"/>
      <c r="LWF4" s="47"/>
      <c r="LWG4" s="47"/>
      <c r="LWH4" s="47"/>
      <c r="LWI4" s="47"/>
      <c r="LWJ4" s="47"/>
      <c r="LWK4" s="47"/>
      <c r="LWL4" s="47"/>
      <c r="LWM4" s="47"/>
      <c r="LWN4" s="47"/>
      <c r="LWO4" s="47"/>
      <c r="LWP4" s="47"/>
      <c r="LWQ4" s="47"/>
      <c r="LWR4" s="47"/>
      <c r="LWS4" s="47"/>
      <c r="LWT4" s="47"/>
      <c r="LWU4" s="47"/>
      <c r="LWV4" s="47"/>
      <c r="LWW4" s="47"/>
      <c r="LWX4" s="47"/>
      <c r="LWY4" s="47"/>
      <c r="LWZ4" s="47"/>
      <c r="LXA4" s="47"/>
      <c r="LXB4" s="47"/>
      <c r="LXC4" s="47"/>
      <c r="LXD4" s="47"/>
      <c r="LXE4" s="47"/>
      <c r="LXF4" s="47"/>
      <c r="LXG4" s="47"/>
      <c r="LXH4" s="47"/>
      <c r="LXI4" s="47"/>
      <c r="LXJ4" s="47"/>
      <c r="LXK4" s="47"/>
      <c r="LXL4" s="47"/>
      <c r="LXM4" s="47"/>
      <c r="LXN4" s="47"/>
      <c r="LXO4" s="47"/>
      <c r="LXP4" s="47"/>
      <c r="LXQ4" s="47"/>
      <c r="LXR4" s="47"/>
      <c r="LXS4" s="47"/>
      <c r="LXT4" s="47"/>
      <c r="LXU4" s="47"/>
      <c r="LXV4" s="47"/>
      <c r="LXW4" s="47"/>
      <c r="LXX4" s="47"/>
      <c r="LXY4" s="47"/>
      <c r="LXZ4" s="47"/>
      <c r="LYA4" s="47"/>
      <c r="LYB4" s="47"/>
      <c r="LYC4" s="47"/>
      <c r="LYD4" s="47"/>
      <c r="LYE4" s="47"/>
      <c r="LYF4" s="47"/>
      <c r="LYG4" s="47"/>
      <c r="LYH4" s="47"/>
      <c r="LYI4" s="47"/>
      <c r="LYJ4" s="47"/>
      <c r="LYK4" s="47"/>
      <c r="LYL4" s="47"/>
      <c r="LYM4" s="47"/>
      <c r="LYN4" s="47"/>
      <c r="LYO4" s="47"/>
      <c r="LYP4" s="47"/>
      <c r="LYQ4" s="47"/>
      <c r="LYR4" s="47"/>
      <c r="LYS4" s="47"/>
      <c r="LYT4" s="47"/>
      <c r="LYU4" s="47"/>
      <c r="LYV4" s="47"/>
      <c r="LYW4" s="47"/>
      <c r="LYX4" s="47"/>
      <c r="LYY4" s="47"/>
      <c r="LYZ4" s="47"/>
      <c r="LZA4" s="47"/>
      <c r="LZB4" s="47"/>
      <c r="LZC4" s="47"/>
      <c r="LZD4" s="47"/>
      <c r="LZE4" s="47"/>
      <c r="LZF4" s="47"/>
      <c r="LZG4" s="47"/>
      <c r="LZH4" s="47"/>
      <c r="LZI4" s="47"/>
      <c r="LZJ4" s="47"/>
      <c r="LZK4" s="47"/>
      <c r="LZL4" s="47"/>
      <c r="LZM4" s="47"/>
      <c r="LZN4" s="47"/>
      <c r="LZO4" s="47"/>
      <c r="LZP4" s="47"/>
      <c r="LZQ4" s="47"/>
      <c r="LZR4" s="47"/>
      <c r="LZS4" s="47"/>
      <c r="LZT4" s="47"/>
      <c r="LZU4" s="47"/>
      <c r="LZV4" s="47"/>
      <c r="LZW4" s="47"/>
      <c r="LZX4" s="47"/>
      <c r="LZY4" s="47"/>
      <c r="LZZ4" s="47"/>
      <c r="MAA4" s="47"/>
      <c r="MAB4" s="47"/>
      <c r="MAC4" s="47"/>
      <c r="MAD4" s="47"/>
      <c r="MAE4" s="47"/>
      <c r="MAF4" s="47"/>
      <c r="MAG4" s="47"/>
      <c r="MAH4" s="47"/>
      <c r="MAI4" s="47"/>
      <c r="MAJ4" s="47"/>
      <c r="MAK4" s="47"/>
      <c r="MAL4" s="47"/>
      <c r="MAM4" s="47"/>
      <c r="MAN4" s="47"/>
      <c r="MAO4" s="47"/>
      <c r="MAP4" s="47"/>
      <c r="MAQ4" s="47"/>
      <c r="MAR4" s="47"/>
      <c r="MAS4" s="47"/>
      <c r="MAT4" s="47"/>
      <c r="MAU4" s="47"/>
      <c r="MAV4" s="47"/>
      <c r="MAW4" s="47"/>
      <c r="MAX4" s="47"/>
      <c r="MAY4" s="47"/>
      <c r="MAZ4" s="47"/>
      <c r="MBA4" s="47"/>
      <c r="MBB4" s="47"/>
      <c r="MBC4" s="47"/>
      <c r="MBD4" s="47"/>
      <c r="MBE4" s="47"/>
      <c r="MBF4" s="47"/>
      <c r="MBG4" s="47"/>
      <c r="MBH4" s="47"/>
      <c r="MBI4" s="47"/>
      <c r="MBJ4" s="47"/>
      <c r="MBK4" s="47"/>
      <c r="MBL4" s="47"/>
      <c r="MBM4" s="47"/>
      <c r="MBN4" s="47"/>
      <c r="MBO4" s="47"/>
      <c r="MBP4" s="47"/>
      <c r="MBQ4" s="47"/>
      <c r="MBR4" s="47"/>
      <c r="MBS4" s="47"/>
      <c r="MBT4" s="47"/>
      <c r="MBU4" s="47"/>
      <c r="MBV4" s="47"/>
      <c r="MBW4" s="47"/>
      <c r="MBX4" s="47"/>
      <c r="MBY4" s="47"/>
      <c r="MBZ4" s="47"/>
      <c r="MCA4" s="47"/>
      <c r="MCB4" s="47"/>
      <c r="MCC4" s="47"/>
      <c r="MCD4" s="47"/>
      <c r="MCE4" s="47"/>
      <c r="MCF4" s="47"/>
      <c r="MCG4" s="47"/>
      <c r="MCH4" s="47"/>
      <c r="MCI4" s="47"/>
      <c r="MCJ4" s="47"/>
      <c r="MCK4" s="47"/>
      <c r="MCL4" s="47"/>
      <c r="MCM4" s="47"/>
      <c r="MCN4" s="47"/>
      <c r="MCO4" s="47"/>
      <c r="MCP4" s="47"/>
      <c r="MCQ4" s="47"/>
      <c r="MCR4" s="47"/>
      <c r="MCS4" s="47"/>
      <c r="MCT4" s="47"/>
      <c r="MCU4" s="47"/>
      <c r="MCV4" s="47"/>
      <c r="MCW4" s="47"/>
      <c r="MCX4" s="47"/>
      <c r="MCY4" s="47"/>
      <c r="MCZ4" s="47"/>
      <c r="MDA4" s="47"/>
      <c r="MDB4" s="47"/>
      <c r="MDC4" s="47"/>
      <c r="MDD4" s="47"/>
      <c r="MDE4" s="47"/>
      <c r="MDF4" s="47"/>
      <c r="MDG4" s="47"/>
      <c r="MDH4" s="47"/>
      <c r="MDI4" s="47"/>
      <c r="MDJ4" s="47"/>
      <c r="MDK4" s="47"/>
      <c r="MDL4" s="47"/>
      <c r="MDM4" s="47"/>
      <c r="MDN4" s="47"/>
      <c r="MDO4" s="47"/>
      <c r="MDP4" s="47"/>
      <c r="MDQ4" s="47"/>
      <c r="MDR4" s="47"/>
      <c r="MDS4" s="47"/>
      <c r="MDT4" s="47"/>
      <c r="MDU4" s="47"/>
      <c r="MDV4" s="47"/>
      <c r="MDW4" s="47"/>
      <c r="MDX4" s="47"/>
      <c r="MDY4" s="47"/>
      <c r="MDZ4" s="47"/>
      <c r="MEA4" s="47"/>
      <c r="MEB4" s="47"/>
      <c r="MEC4" s="47"/>
      <c r="MED4" s="47"/>
      <c r="MEE4" s="47"/>
      <c r="MEF4" s="47"/>
      <c r="MEG4" s="47"/>
      <c r="MEH4" s="47"/>
      <c r="MEI4" s="47"/>
      <c r="MEJ4" s="47"/>
      <c r="MEK4" s="47"/>
      <c r="MEL4" s="47"/>
      <c r="MEM4" s="47"/>
      <c r="MEN4" s="47"/>
      <c r="MEO4" s="47"/>
      <c r="MEP4" s="47"/>
      <c r="MEQ4" s="47"/>
      <c r="MER4" s="47"/>
      <c r="MES4" s="47"/>
      <c r="MET4" s="47"/>
      <c r="MEU4" s="47"/>
      <c r="MEV4" s="47"/>
      <c r="MEW4" s="47"/>
      <c r="MEX4" s="47"/>
      <c r="MEY4" s="47"/>
      <c r="MEZ4" s="47"/>
      <c r="MFA4" s="47"/>
      <c r="MFB4" s="47"/>
      <c r="MFC4" s="47"/>
      <c r="MFD4" s="47"/>
      <c r="MFE4" s="47"/>
      <c r="MFF4" s="47"/>
      <c r="MFG4" s="47"/>
      <c r="MFH4" s="47"/>
      <c r="MFI4" s="47"/>
      <c r="MFJ4" s="47"/>
      <c r="MFK4" s="47"/>
      <c r="MFL4" s="47"/>
      <c r="MFM4" s="47"/>
      <c r="MFN4" s="47"/>
      <c r="MFO4" s="47"/>
      <c r="MFP4" s="47"/>
      <c r="MFQ4" s="47"/>
      <c r="MFR4" s="47"/>
      <c r="MFS4" s="47"/>
      <c r="MFT4" s="47"/>
      <c r="MFU4" s="47"/>
      <c r="MFV4" s="47"/>
      <c r="MFW4" s="47"/>
      <c r="MFX4" s="47"/>
      <c r="MFY4" s="47"/>
      <c r="MFZ4" s="47"/>
      <c r="MGA4" s="47"/>
      <c r="MGB4" s="47"/>
      <c r="MGC4" s="47"/>
      <c r="MGD4" s="47"/>
      <c r="MGE4" s="47"/>
      <c r="MGF4" s="47"/>
      <c r="MGG4" s="47"/>
      <c r="MGH4" s="47"/>
      <c r="MGI4" s="47"/>
      <c r="MGJ4" s="47"/>
      <c r="MGK4" s="47"/>
      <c r="MGL4" s="47"/>
      <c r="MGM4" s="47"/>
      <c r="MGN4" s="47"/>
      <c r="MGO4" s="47"/>
      <c r="MGP4" s="47"/>
      <c r="MGQ4" s="47"/>
      <c r="MGR4" s="47"/>
      <c r="MGS4" s="47"/>
      <c r="MGT4" s="47"/>
      <c r="MGU4" s="47"/>
      <c r="MGV4" s="47"/>
      <c r="MGW4" s="47"/>
      <c r="MGX4" s="47"/>
      <c r="MGY4" s="47"/>
      <c r="MGZ4" s="47"/>
      <c r="MHA4" s="47"/>
      <c r="MHB4" s="47"/>
      <c r="MHC4" s="47"/>
      <c r="MHD4" s="47"/>
      <c r="MHE4" s="47"/>
      <c r="MHF4" s="47"/>
      <c r="MHG4" s="47"/>
      <c r="MHH4" s="47"/>
      <c r="MHI4" s="47"/>
      <c r="MHJ4" s="47"/>
      <c r="MHK4" s="47"/>
      <c r="MHL4" s="47"/>
      <c r="MHM4" s="47"/>
      <c r="MHN4" s="47"/>
      <c r="MHO4" s="47"/>
      <c r="MHP4" s="47"/>
      <c r="MHQ4" s="47"/>
      <c r="MHR4" s="47"/>
      <c r="MHS4" s="47"/>
      <c r="MHT4" s="47"/>
      <c r="MHU4" s="47"/>
      <c r="MHV4" s="47"/>
      <c r="MHW4" s="47"/>
      <c r="MHX4" s="47"/>
      <c r="MHY4" s="47"/>
      <c r="MHZ4" s="47"/>
      <c r="MIA4" s="47"/>
      <c r="MIB4" s="47"/>
      <c r="MIC4" s="47"/>
      <c r="MID4" s="47"/>
      <c r="MIE4" s="47"/>
      <c r="MIF4" s="47"/>
      <c r="MIG4" s="47"/>
      <c r="MIH4" s="47"/>
      <c r="MII4" s="47"/>
      <c r="MIJ4" s="47"/>
      <c r="MIK4" s="47"/>
      <c r="MIL4" s="47"/>
      <c r="MIM4" s="47"/>
      <c r="MIN4" s="47"/>
      <c r="MIO4" s="47"/>
      <c r="MIP4" s="47"/>
      <c r="MIQ4" s="47"/>
      <c r="MIR4" s="47"/>
      <c r="MIS4" s="47"/>
      <c r="MIT4" s="47"/>
      <c r="MIU4" s="47"/>
      <c r="MIV4" s="47"/>
      <c r="MIW4" s="47"/>
      <c r="MIX4" s="47"/>
      <c r="MIY4" s="47"/>
      <c r="MIZ4" s="47"/>
      <c r="MJA4" s="47"/>
      <c r="MJB4" s="47"/>
      <c r="MJC4" s="47"/>
      <c r="MJD4" s="47"/>
      <c r="MJE4" s="47"/>
      <c r="MJF4" s="47"/>
      <c r="MJG4" s="47"/>
      <c r="MJH4" s="47"/>
      <c r="MJI4" s="47"/>
      <c r="MJJ4" s="47"/>
      <c r="MJK4" s="47"/>
      <c r="MJL4" s="47"/>
      <c r="MJM4" s="47"/>
      <c r="MJN4" s="47"/>
      <c r="MJO4" s="47"/>
      <c r="MJP4" s="47"/>
      <c r="MJQ4" s="47"/>
      <c r="MJR4" s="47"/>
      <c r="MJS4" s="47"/>
      <c r="MJT4" s="47"/>
      <c r="MJU4" s="47"/>
      <c r="MJV4" s="47"/>
      <c r="MJW4" s="47"/>
      <c r="MJX4" s="47"/>
      <c r="MJY4" s="47"/>
      <c r="MJZ4" s="47"/>
      <c r="MKA4" s="47"/>
      <c r="MKB4" s="47"/>
      <c r="MKC4" s="47"/>
      <c r="MKD4" s="47"/>
      <c r="MKE4" s="47"/>
      <c r="MKF4" s="47"/>
      <c r="MKG4" s="47"/>
      <c r="MKH4" s="47"/>
      <c r="MKI4" s="47"/>
      <c r="MKJ4" s="47"/>
      <c r="MKK4" s="47"/>
      <c r="MKL4" s="47"/>
      <c r="MKM4" s="47"/>
      <c r="MKN4" s="47"/>
      <c r="MKO4" s="47"/>
      <c r="MKP4" s="47"/>
      <c r="MKQ4" s="47"/>
      <c r="MKR4" s="47"/>
      <c r="MKS4" s="47"/>
      <c r="MKT4" s="47"/>
      <c r="MKU4" s="47"/>
      <c r="MKV4" s="47"/>
      <c r="MKW4" s="47"/>
      <c r="MKX4" s="47"/>
      <c r="MKY4" s="47"/>
      <c r="MKZ4" s="47"/>
      <c r="MLA4" s="47"/>
      <c r="MLB4" s="47"/>
      <c r="MLC4" s="47"/>
      <c r="MLD4" s="47"/>
      <c r="MLE4" s="47"/>
      <c r="MLF4" s="47"/>
      <c r="MLG4" s="47"/>
      <c r="MLH4" s="47"/>
      <c r="MLI4" s="47"/>
      <c r="MLJ4" s="47"/>
      <c r="MLK4" s="47"/>
      <c r="MLL4" s="47"/>
      <c r="MLM4" s="47"/>
      <c r="MLN4" s="47"/>
      <c r="MLO4" s="47"/>
      <c r="MLP4" s="47"/>
      <c r="MLQ4" s="47"/>
      <c r="MLR4" s="47"/>
      <c r="MLS4" s="47"/>
      <c r="MLT4" s="47"/>
      <c r="MLU4" s="47"/>
      <c r="MLV4" s="47"/>
      <c r="MLW4" s="47"/>
      <c r="MLX4" s="47"/>
      <c r="MLY4" s="47"/>
      <c r="MLZ4" s="47"/>
      <c r="MMA4" s="47"/>
      <c r="MMB4" s="47"/>
      <c r="MMC4" s="47"/>
      <c r="MMD4" s="47"/>
      <c r="MME4" s="47"/>
      <c r="MMF4" s="47"/>
      <c r="MMG4" s="47"/>
      <c r="MMH4" s="47"/>
      <c r="MMI4" s="47"/>
      <c r="MMJ4" s="47"/>
      <c r="MMK4" s="47"/>
      <c r="MML4" s="47"/>
      <c r="MMM4" s="47"/>
      <c r="MMN4" s="47"/>
      <c r="MMO4" s="47"/>
      <c r="MMP4" s="47"/>
      <c r="MMQ4" s="47"/>
      <c r="MMR4" s="47"/>
      <c r="MMS4" s="47"/>
      <c r="MMT4" s="47"/>
      <c r="MMU4" s="47"/>
      <c r="MMV4" s="47"/>
      <c r="MMW4" s="47"/>
      <c r="MMX4" s="47"/>
      <c r="MMY4" s="47"/>
      <c r="MMZ4" s="47"/>
      <c r="MNA4" s="47"/>
      <c r="MNB4" s="47"/>
      <c r="MNC4" s="47"/>
      <c r="MND4" s="47"/>
      <c r="MNE4" s="47"/>
      <c r="MNF4" s="47"/>
      <c r="MNG4" s="47"/>
      <c r="MNH4" s="47"/>
      <c r="MNI4" s="47"/>
      <c r="MNJ4" s="47"/>
      <c r="MNK4" s="47"/>
      <c r="MNL4" s="47"/>
      <c r="MNM4" s="47"/>
      <c r="MNN4" s="47"/>
      <c r="MNO4" s="47"/>
      <c r="MNP4" s="47"/>
      <c r="MNQ4" s="47"/>
      <c r="MNR4" s="47"/>
      <c r="MNS4" s="47"/>
      <c r="MNT4" s="47"/>
      <c r="MNU4" s="47"/>
      <c r="MNV4" s="47"/>
      <c r="MNW4" s="47"/>
      <c r="MNX4" s="47"/>
      <c r="MNY4" s="47"/>
      <c r="MNZ4" s="47"/>
      <c r="MOA4" s="47"/>
      <c r="MOB4" s="47"/>
      <c r="MOC4" s="47"/>
      <c r="MOD4" s="47"/>
      <c r="MOE4" s="47"/>
      <c r="MOF4" s="47"/>
      <c r="MOG4" s="47"/>
      <c r="MOH4" s="47"/>
      <c r="MOI4" s="47"/>
      <c r="MOJ4" s="47"/>
      <c r="MOK4" s="47"/>
      <c r="MOL4" s="47"/>
      <c r="MOM4" s="47"/>
      <c r="MON4" s="47"/>
      <c r="MOO4" s="47"/>
      <c r="MOP4" s="47"/>
      <c r="MOQ4" s="47"/>
      <c r="MOR4" s="47"/>
      <c r="MOS4" s="47"/>
      <c r="MOT4" s="47"/>
      <c r="MOU4" s="47"/>
      <c r="MOV4" s="47"/>
      <c r="MOW4" s="47"/>
      <c r="MOX4" s="47"/>
      <c r="MOY4" s="47"/>
      <c r="MOZ4" s="47"/>
      <c r="MPA4" s="47"/>
      <c r="MPB4" s="47"/>
      <c r="MPC4" s="47"/>
      <c r="MPD4" s="47"/>
      <c r="MPE4" s="47"/>
      <c r="MPF4" s="47"/>
      <c r="MPG4" s="47"/>
      <c r="MPH4" s="47"/>
      <c r="MPI4" s="47"/>
      <c r="MPJ4" s="47"/>
      <c r="MPK4" s="47"/>
      <c r="MPL4" s="47"/>
      <c r="MPM4" s="47"/>
      <c r="MPN4" s="47"/>
      <c r="MPO4" s="47"/>
      <c r="MPP4" s="47"/>
      <c r="MPQ4" s="47"/>
      <c r="MPR4" s="47"/>
      <c r="MPS4" s="47"/>
      <c r="MPT4" s="47"/>
      <c r="MPU4" s="47"/>
      <c r="MPV4" s="47"/>
      <c r="MPW4" s="47"/>
      <c r="MPX4" s="47"/>
      <c r="MPY4" s="47"/>
      <c r="MPZ4" s="47"/>
      <c r="MQA4" s="47"/>
      <c r="MQB4" s="47"/>
      <c r="MQC4" s="47"/>
      <c r="MQD4" s="47"/>
      <c r="MQE4" s="47"/>
      <c r="MQF4" s="47"/>
      <c r="MQG4" s="47"/>
      <c r="MQH4" s="47"/>
      <c r="MQI4" s="47"/>
      <c r="MQJ4" s="47"/>
      <c r="MQK4" s="47"/>
      <c r="MQL4" s="47"/>
      <c r="MQM4" s="47"/>
      <c r="MQN4" s="47"/>
      <c r="MQO4" s="47"/>
      <c r="MQP4" s="47"/>
      <c r="MQQ4" s="47"/>
      <c r="MQR4" s="47"/>
      <c r="MQS4" s="47"/>
      <c r="MQT4" s="47"/>
      <c r="MQU4" s="47"/>
      <c r="MQV4" s="47"/>
      <c r="MQW4" s="47"/>
      <c r="MQX4" s="47"/>
      <c r="MQY4" s="47"/>
      <c r="MQZ4" s="47"/>
      <c r="MRA4" s="47"/>
      <c r="MRB4" s="47"/>
      <c r="MRC4" s="47"/>
      <c r="MRD4" s="47"/>
      <c r="MRE4" s="47"/>
      <c r="MRF4" s="47"/>
      <c r="MRG4" s="47"/>
      <c r="MRH4" s="47"/>
      <c r="MRI4" s="47"/>
      <c r="MRJ4" s="47"/>
      <c r="MRK4" s="47"/>
      <c r="MRL4" s="47"/>
      <c r="MRM4" s="47"/>
      <c r="MRN4" s="47"/>
      <c r="MRO4" s="47"/>
      <c r="MRP4" s="47"/>
      <c r="MRQ4" s="47"/>
      <c r="MRR4" s="47"/>
      <c r="MRS4" s="47"/>
      <c r="MRT4" s="47"/>
      <c r="MRU4" s="47"/>
      <c r="MRV4" s="47"/>
      <c r="MRW4" s="47"/>
      <c r="MRX4" s="47"/>
      <c r="MRY4" s="47"/>
      <c r="MRZ4" s="47"/>
      <c r="MSA4" s="47"/>
      <c r="MSB4" s="47"/>
      <c r="MSC4" s="47"/>
      <c r="MSD4" s="47"/>
      <c r="MSE4" s="47"/>
      <c r="MSF4" s="47"/>
      <c r="MSG4" s="47"/>
      <c r="MSH4" s="47"/>
      <c r="MSI4" s="47"/>
      <c r="MSJ4" s="47"/>
      <c r="MSK4" s="47"/>
      <c r="MSL4" s="47"/>
      <c r="MSM4" s="47"/>
      <c r="MSN4" s="47"/>
      <c r="MSO4" s="47"/>
      <c r="MSP4" s="47"/>
      <c r="MSQ4" s="47"/>
      <c r="MSR4" s="47"/>
      <c r="MSS4" s="47"/>
      <c r="MST4" s="47"/>
      <c r="MSU4" s="47"/>
      <c r="MSV4" s="47"/>
      <c r="MSW4" s="47"/>
      <c r="MSX4" s="47"/>
      <c r="MSY4" s="47"/>
      <c r="MSZ4" s="47"/>
      <c r="MTA4" s="47"/>
      <c r="MTB4" s="47"/>
      <c r="MTC4" s="47"/>
      <c r="MTD4" s="47"/>
      <c r="MTE4" s="47"/>
      <c r="MTF4" s="47"/>
      <c r="MTG4" s="47"/>
      <c r="MTH4" s="47"/>
      <c r="MTI4" s="47"/>
      <c r="MTJ4" s="47"/>
      <c r="MTK4" s="47"/>
      <c r="MTL4" s="47"/>
      <c r="MTM4" s="47"/>
      <c r="MTN4" s="47"/>
      <c r="MTO4" s="47"/>
      <c r="MTP4" s="47"/>
      <c r="MTQ4" s="47"/>
      <c r="MTR4" s="47"/>
      <c r="MTS4" s="47"/>
      <c r="MTT4" s="47"/>
      <c r="MTU4" s="47"/>
      <c r="MTV4" s="47"/>
      <c r="MTW4" s="47"/>
      <c r="MTX4" s="47"/>
      <c r="MTY4" s="47"/>
      <c r="MTZ4" s="47"/>
      <c r="MUA4" s="47"/>
      <c r="MUB4" s="47"/>
      <c r="MUC4" s="47"/>
      <c r="MUD4" s="47"/>
      <c r="MUE4" s="47"/>
      <c r="MUF4" s="47"/>
      <c r="MUG4" s="47"/>
      <c r="MUH4" s="47"/>
      <c r="MUI4" s="47"/>
      <c r="MUJ4" s="47"/>
      <c r="MUK4" s="47"/>
      <c r="MUL4" s="47"/>
      <c r="MUM4" s="47"/>
      <c r="MUN4" s="47"/>
      <c r="MUO4" s="47"/>
      <c r="MUP4" s="47"/>
      <c r="MUQ4" s="47"/>
      <c r="MUR4" s="47"/>
      <c r="MUS4" s="47"/>
      <c r="MUT4" s="47"/>
      <c r="MUU4" s="47"/>
      <c r="MUV4" s="47"/>
      <c r="MUW4" s="47"/>
      <c r="MUX4" s="47"/>
      <c r="MUY4" s="47"/>
      <c r="MUZ4" s="47"/>
      <c r="MVA4" s="47"/>
      <c r="MVB4" s="47"/>
      <c r="MVC4" s="47"/>
      <c r="MVD4" s="47"/>
      <c r="MVE4" s="47"/>
      <c r="MVF4" s="47"/>
      <c r="MVG4" s="47"/>
      <c r="MVH4" s="47"/>
      <c r="MVI4" s="47"/>
      <c r="MVJ4" s="47"/>
      <c r="MVK4" s="47"/>
      <c r="MVL4" s="47"/>
      <c r="MVM4" s="47"/>
      <c r="MVN4" s="47"/>
      <c r="MVO4" s="47"/>
      <c r="MVP4" s="47"/>
      <c r="MVQ4" s="47"/>
      <c r="MVR4" s="47"/>
      <c r="MVS4" s="47"/>
      <c r="MVT4" s="47"/>
      <c r="MVU4" s="47"/>
      <c r="MVV4" s="47"/>
      <c r="MVW4" s="47"/>
      <c r="MVX4" s="47"/>
      <c r="MVY4" s="47"/>
      <c r="MVZ4" s="47"/>
      <c r="MWA4" s="47"/>
      <c r="MWB4" s="47"/>
      <c r="MWC4" s="47"/>
      <c r="MWD4" s="47"/>
      <c r="MWE4" s="47"/>
      <c r="MWF4" s="47"/>
      <c r="MWG4" s="47"/>
      <c r="MWH4" s="47"/>
      <c r="MWI4" s="47"/>
      <c r="MWJ4" s="47"/>
      <c r="MWK4" s="47"/>
      <c r="MWL4" s="47"/>
      <c r="MWM4" s="47"/>
      <c r="MWN4" s="47"/>
      <c r="MWO4" s="47"/>
      <c r="MWP4" s="47"/>
      <c r="MWQ4" s="47"/>
      <c r="MWR4" s="47"/>
      <c r="MWS4" s="47"/>
      <c r="MWT4" s="47"/>
      <c r="MWU4" s="47"/>
      <c r="MWV4" s="47"/>
      <c r="MWW4" s="47"/>
      <c r="MWX4" s="47"/>
      <c r="MWY4" s="47"/>
      <c r="MWZ4" s="47"/>
      <c r="MXA4" s="47"/>
      <c r="MXB4" s="47"/>
      <c r="MXC4" s="47"/>
      <c r="MXD4" s="47"/>
      <c r="MXE4" s="47"/>
      <c r="MXF4" s="47"/>
      <c r="MXG4" s="47"/>
      <c r="MXH4" s="47"/>
      <c r="MXI4" s="47"/>
      <c r="MXJ4" s="47"/>
      <c r="MXK4" s="47"/>
      <c r="MXL4" s="47"/>
      <c r="MXM4" s="47"/>
      <c r="MXN4" s="47"/>
      <c r="MXO4" s="47"/>
      <c r="MXP4" s="47"/>
      <c r="MXQ4" s="47"/>
      <c r="MXR4" s="47"/>
      <c r="MXS4" s="47"/>
      <c r="MXT4" s="47"/>
      <c r="MXU4" s="47"/>
      <c r="MXV4" s="47"/>
      <c r="MXW4" s="47"/>
      <c r="MXX4" s="47"/>
      <c r="MXY4" s="47"/>
      <c r="MXZ4" s="47"/>
      <c r="MYA4" s="47"/>
      <c r="MYB4" s="47"/>
      <c r="MYC4" s="47"/>
      <c r="MYD4" s="47"/>
      <c r="MYE4" s="47"/>
      <c r="MYF4" s="47"/>
      <c r="MYG4" s="47"/>
      <c r="MYH4" s="47"/>
      <c r="MYI4" s="47"/>
      <c r="MYJ4" s="47"/>
      <c r="MYK4" s="47"/>
      <c r="MYL4" s="47"/>
      <c r="MYM4" s="47"/>
      <c r="MYN4" s="47"/>
      <c r="MYO4" s="47"/>
      <c r="MYP4" s="47"/>
      <c r="MYQ4" s="47"/>
      <c r="MYR4" s="47"/>
      <c r="MYS4" s="47"/>
      <c r="MYT4" s="47"/>
      <c r="MYU4" s="47"/>
      <c r="MYV4" s="47"/>
      <c r="MYW4" s="47"/>
      <c r="MYX4" s="47"/>
      <c r="MYY4" s="47"/>
      <c r="MYZ4" s="47"/>
      <c r="MZA4" s="47"/>
      <c r="MZB4" s="47"/>
      <c r="MZC4" s="47"/>
      <c r="MZD4" s="47"/>
      <c r="MZE4" s="47"/>
      <c r="MZF4" s="47"/>
      <c r="MZG4" s="47"/>
      <c r="MZH4" s="47"/>
      <c r="MZI4" s="47"/>
      <c r="MZJ4" s="47"/>
      <c r="MZK4" s="47"/>
      <c r="MZL4" s="47"/>
      <c r="MZM4" s="47"/>
      <c r="MZN4" s="47"/>
      <c r="MZO4" s="47"/>
      <c r="MZP4" s="47"/>
      <c r="MZQ4" s="47"/>
      <c r="MZR4" s="47"/>
      <c r="MZS4" s="47"/>
      <c r="MZT4" s="47"/>
      <c r="MZU4" s="47"/>
      <c r="MZV4" s="47"/>
      <c r="MZW4" s="47"/>
      <c r="MZX4" s="47"/>
      <c r="MZY4" s="47"/>
      <c r="MZZ4" s="47"/>
      <c r="NAA4" s="47"/>
      <c r="NAB4" s="47"/>
      <c r="NAC4" s="47"/>
      <c r="NAD4" s="47"/>
      <c r="NAE4" s="47"/>
      <c r="NAF4" s="47"/>
      <c r="NAG4" s="47"/>
      <c r="NAH4" s="47"/>
      <c r="NAI4" s="47"/>
      <c r="NAJ4" s="47"/>
      <c r="NAK4" s="47"/>
      <c r="NAL4" s="47"/>
      <c r="NAM4" s="47"/>
      <c r="NAN4" s="47"/>
      <c r="NAO4" s="47"/>
      <c r="NAP4" s="47"/>
      <c r="NAQ4" s="47"/>
      <c r="NAR4" s="47"/>
      <c r="NAS4" s="47"/>
      <c r="NAT4" s="47"/>
      <c r="NAU4" s="47"/>
      <c r="NAV4" s="47"/>
      <c r="NAW4" s="47"/>
      <c r="NAX4" s="47"/>
      <c r="NAY4" s="47"/>
      <c r="NAZ4" s="47"/>
      <c r="NBA4" s="47"/>
      <c r="NBB4" s="47"/>
      <c r="NBC4" s="47"/>
      <c r="NBD4" s="47"/>
      <c r="NBE4" s="47"/>
      <c r="NBF4" s="47"/>
      <c r="NBG4" s="47"/>
      <c r="NBH4" s="47"/>
      <c r="NBI4" s="47"/>
      <c r="NBJ4" s="47"/>
      <c r="NBK4" s="47"/>
      <c r="NBL4" s="47"/>
      <c r="NBM4" s="47"/>
      <c r="NBN4" s="47"/>
      <c r="NBO4" s="47"/>
      <c r="NBP4" s="47"/>
      <c r="NBQ4" s="47"/>
      <c r="NBR4" s="47"/>
      <c r="NBS4" s="47"/>
      <c r="NBT4" s="47"/>
      <c r="NBU4" s="47"/>
      <c r="NBV4" s="47"/>
      <c r="NBW4" s="47"/>
      <c r="NBX4" s="47"/>
      <c r="NBY4" s="47"/>
      <c r="NBZ4" s="47"/>
      <c r="NCA4" s="47"/>
      <c r="NCB4" s="47"/>
      <c r="NCC4" s="47"/>
      <c r="NCD4" s="47"/>
      <c r="NCE4" s="47"/>
      <c r="NCF4" s="47"/>
      <c r="NCG4" s="47"/>
      <c r="NCH4" s="47"/>
      <c r="NCI4" s="47"/>
      <c r="NCJ4" s="47"/>
      <c r="NCK4" s="47"/>
      <c r="NCL4" s="47"/>
      <c r="NCM4" s="47"/>
      <c r="NCN4" s="47"/>
      <c r="NCO4" s="47"/>
      <c r="NCP4" s="47"/>
      <c r="NCQ4" s="47"/>
      <c r="NCR4" s="47"/>
      <c r="NCS4" s="47"/>
      <c r="NCT4" s="47"/>
      <c r="NCU4" s="47"/>
      <c r="NCV4" s="47"/>
      <c r="NCW4" s="47"/>
      <c r="NCX4" s="47"/>
      <c r="NCY4" s="47"/>
      <c r="NCZ4" s="47"/>
      <c r="NDA4" s="47"/>
      <c r="NDB4" s="47"/>
      <c r="NDC4" s="47"/>
      <c r="NDD4" s="47"/>
      <c r="NDE4" s="47"/>
      <c r="NDF4" s="47"/>
      <c r="NDG4" s="47"/>
      <c r="NDH4" s="47"/>
      <c r="NDI4" s="47"/>
      <c r="NDJ4" s="47"/>
      <c r="NDK4" s="47"/>
      <c r="NDL4" s="47"/>
      <c r="NDM4" s="47"/>
      <c r="NDN4" s="47"/>
      <c r="NDO4" s="47"/>
      <c r="NDP4" s="47"/>
      <c r="NDQ4" s="47"/>
      <c r="NDR4" s="47"/>
      <c r="NDS4" s="47"/>
      <c r="NDT4" s="47"/>
      <c r="NDU4" s="47"/>
      <c r="NDV4" s="47"/>
      <c r="NDW4" s="47"/>
      <c r="NDX4" s="47"/>
      <c r="NDY4" s="47"/>
      <c r="NDZ4" s="47"/>
      <c r="NEA4" s="47"/>
      <c r="NEB4" s="47"/>
      <c r="NEC4" s="47"/>
      <c r="NED4" s="47"/>
      <c r="NEE4" s="47"/>
      <c r="NEF4" s="47"/>
      <c r="NEG4" s="47"/>
      <c r="NEH4" s="47"/>
      <c r="NEI4" s="47"/>
      <c r="NEJ4" s="47"/>
      <c r="NEK4" s="47"/>
      <c r="NEL4" s="47"/>
      <c r="NEM4" s="47"/>
      <c r="NEN4" s="47"/>
      <c r="NEO4" s="47"/>
      <c r="NEP4" s="47"/>
      <c r="NEQ4" s="47"/>
      <c r="NER4" s="47"/>
      <c r="NES4" s="47"/>
      <c r="NET4" s="47"/>
      <c r="NEU4" s="47"/>
      <c r="NEV4" s="47"/>
      <c r="NEW4" s="47"/>
      <c r="NEX4" s="47"/>
      <c r="NEY4" s="47"/>
      <c r="NEZ4" s="47"/>
      <c r="NFA4" s="47"/>
      <c r="NFB4" s="47"/>
      <c r="NFC4" s="47"/>
      <c r="NFD4" s="47"/>
      <c r="NFE4" s="47"/>
      <c r="NFF4" s="47"/>
      <c r="NFG4" s="47"/>
      <c r="NFH4" s="47"/>
      <c r="NFI4" s="47"/>
      <c r="NFJ4" s="47"/>
      <c r="NFK4" s="47"/>
      <c r="NFL4" s="47"/>
      <c r="NFM4" s="47"/>
      <c r="NFN4" s="47"/>
      <c r="NFO4" s="47"/>
      <c r="NFP4" s="47"/>
      <c r="NFQ4" s="47"/>
      <c r="NFR4" s="47"/>
      <c r="NFS4" s="47"/>
      <c r="NFT4" s="47"/>
      <c r="NFU4" s="47"/>
      <c r="NFV4" s="47"/>
      <c r="NFW4" s="47"/>
      <c r="NFX4" s="47"/>
      <c r="NFY4" s="47"/>
      <c r="NFZ4" s="47"/>
      <c r="NGA4" s="47"/>
      <c r="NGB4" s="47"/>
      <c r="NGC4" s="47"/>
      <c r="NGD4" s="47"/>
      <c r="NGE4" s="47"/>
      <c r="NGF4" s="47"/>
      <c r="NGG4" s="47"/>
      <c r="NGH4" s="47"/>
      <c r="NGI4" s="47"/>
      <c r="NGJ4" s="47"/>
      <c r="NGK4" s="47"/>
      <c r="NGL4" s="47"/>
      <c r="NGM4" s="47"/>
      <c r="NGN4" s="47"/>
      <c r="NGO4" s="47"/>
      <c r="NGP4" s="47"/>
      <c r="NGQ4" s="47"/>
      <c r="NGR4" s="47"/>
      <c r="NGS4" s="47"/>
      <c r="NGT4" s="47"/>
      <c r="NGU4" s="47"/>
      <c r="NGV4" s="47"/>
      <c r="NGW4" s="47"/>
      <c r="NGX4" s="47"/>
      <c r="NGY4" s="47"/>
      <c r="NGZ4" s="47"/>
      <c r="NHA4" s="47"/>
      <c r="NHB4" s="47"/>
      <c r="NHC4" s="47"/>
      <c r="NHD4" s="47"/>
      <c r="NHE4" s="47"/>
      <c r="NHF4" s="47"/>
      <c r="NHG4" s="47"/>
      <c r="NHH4" s="47"/>
      <c r="NHI4" s="47"/>
      <c r="NHJ4" s="47"/>
      <c r="NHK4" s="47"/>
      <c r="NHL4" s="47"/>
      <c r="NHM4" s="47"/>
      <c r="NHN4" s="47"/>
      <c r="NHO4" s="47"/>
      <c r="NHP4" s="47"/>
      <c r="NHQ4" s="47"/>
      <c r="NHR4" s="47"/>
      <c r="NHS4" s="47"/>
      <c r="NHT4" s="47"/>
      <c r="NHU4" s="47"/>
      <c r="NHV4" s="47"/>
      <c r="NHW4" s="47"/>
      <c r="NHX4" s="47"/>
      <c r="NHY4" s="47"/>
      <c r="NHZ4" s="47"/>
      <c r="NIA4" s="47"/>
      <c r="NIB4" s="47"/>
      <c r="NIC4" s="47"/>
      <c r="NID4" s="47"/>
      <c r="NIE4" s="47"/>
      <c r="NIF4" s="47"/>
      <c r="NIG4" s="47"/>
      <c r="NIH4" s="47"/>
      <c r="NII4" s="47"/>
      <c r="NIJ4" s="47"/>
      <c r="NIK4" s="47"/>
      <c r="NIL4" s="47"/>
      <c r="NIM4" s="47"/>
      <c r="NIN4" s="47"/>
      <c r="NIO4" s="47"/>
      <c r="NIP4" s="47"/>
      <c r="NIQ4" s="47"/>
      <c r="NIR4" s="47"/>
      <c r="NIS4" s="47"/>
      <c r="NIT4" s="47"/>
      <c r="NIU4" s="47"/>
      <c r="NIV4" s="47"/>
      <c r="NIW4" s="47"/>
      <c r="NIX4" s="47"/>
      <c r="NIY4" s="47"/>
      <c r="NIZ4" s="47"/>
      <c r="NJA4" s="47"/>
      <c r="NJB4" s="47"/>
      <c r="NJC4" s="47"/>
      <c r="NJD4" s="47"/>
      <c r="NJE4" s="47"/>
      <c r="NJF4" s="47"/>
      <c r="NJG4" s="47"/>
      <c r="NJH4" s="47"/>
      <c r="NJI4" s="47"/>
      <c r="NJJ4" s="47"/>
      <c r="NJK4" s="47"/>
      <c r="NJL4" s="47"/>
      <c r="NJM4" s="47"/>
      <c r="NJN4" s="47"/>
      <c r="NJO4" s="47"/>
      <c r="NJP4" s="47"/>
      <c r="NJQ4" s="47"/>
      <c r="NJR4" s="47"/>
      <c r="NJS4" s="47"/>
      <c r="NJT4" s="47"/>
      <c r="NJU4" s="47"/>
      <c r="NJV4" s="47"/>
      <c r="NJW4" s="47"/>
      <c r="NJX4" s="47"/>
      <c r="NJY4" s="47"/>
      <c r="NJZ4" s="47"/>
      <c r="NKA4" s="47"/>
      <c r="NKB4" s="47"/>
      <c r="NKC4" s="47"/>
      <c r="NKD4" s="47"/>
      <c r="NKE4" s="47"/>
      <c r="NKF4" s="47"/>
      <c r="NKG4" s="47"/>
      <c r="NKH4" s="47"/>
      <c r="NKI4" s="47"/>
      <c r="NKJ4" s="47"/>
      <c r="NKK4" s="47"/>
      <c r="NKL4" s="47"/>
      <c r="NKM4" s="47"/>
      <c r="NKN4" s="47"/>
      <c r="NKO4" s="47"/>
      <c r="NKP4" s="47"/>
      <c r="NKQ4" s="47"/>
      <c r="NKR4" s="47"/>
      <c r="NKS4" s="47"/>
      <c r="NKT4" s="47"/>
      <c r="NKU4" s="47"/>
      <c r="NKV4" s="47"/>
      <c r="NKW4" s="47"/>
      <c r="NKX4" s="47"/>
      <c r="NKY4" s="47"/>
      <c r="NKZ4" s="47"/>
      <c r="NLA4" s="47"/>
      <c r="NLB4" s="47"/>
      <c r="NLC4" s="47"/>
      <c r="NLD4" s="47"/>
      <c r="NLE4" s="47"/>
      <c r="NLF4" s="47"/>
      <c r="NLG4" s="47"/>
      <c r="NLH4" s="47"/>
      <c r="NLI4" s="47"/>
      <c r="NLJ4" s="47"/>
      <c r="NLK4" s="47"/>
      <c r="NLL4" s="47"/>
      <c r="NLM4" s="47"/>
      <c r="NLN4" s="47"/>
      <c r="NLO4" s="47"/>
      <c r="NLP4" s="47"/>
      <c r="NLQ4" s="47"/>
      <c r="NLR4" s="47"/>
      <c r="NLS4" s="47"/>
      <c r="NLT4" s="47"/>
      <c r="NLU4" s="47"/>
      <c r="NLV4" s="47"/>
      <c r="NLW4" s="47"/>
      <c r="NLX4" s="47"/>
      <c r="NLY4" s="47"/>
      <c r="NLZ4" s="47"/>
      <c r="NMA4" s="47"/>
      <c r="NMB4" s="47"/>
      <c r="NMC4" s="47"/>
      <c r="NMD4" s="47"/>
      <c r="NME4" s="47"/>
      <c r="NMF4" s="47"/>
      <c r="NMG4" s="47"/>
      <c r="NMH4" s="47"/>
      <c r="NMI4" s="47"/>
      <c r="NMJ4" s="47"/>
      <c r="NMK4" s="47"/>
      <c r="NML4" s="47"/>
      <c r="NMM4" s="47"/>
      <c r="NMN4" s="47"/>
      <c r="NMO4" s="47"/>
      <c r="NMP4" s="47"/>
      <c r="NMQ4" s="47"/>
      <c r="NMR4" s="47"/>
      <c r="NMS4" s="47"/>
      <c r="NMT4" s="47"/>
      <c r="NMU4" s="47"/>
      <c r="NMV4" s="47"/>
      <c r="NMW4" s="47"/>
      <c r="NMX4" s="47"/>
      <c r="NMY4" s="47"/>
      <c r="NMZ4" s="47"/>
      <c r="NNA4" s="47"/>
      <c r="NNB4" s="47"/>
      <c r="NNC4" s="47"/>
      <c r="NND4" s="47"/>
      <c r="NNE4" s="47"/>
      <c r="NNF4" s="47"/>
      <c r="NNG4" s="47"/>
      <c r="NNH4" s="47"/>
      <c r="NNI4" s="47"/>
      <c r="NNJ4" s="47"/>
      <c r="NNK4" s="47"/>
      <c r="NNL4" s="47"/>
      <c r="NNM4" s="47"/>
      <c r="NNN4" s="47"/>
      <c r="NNO4" s="47"/>
      <c r="NNP4" s="47"/>
      <c r="NNQ4" s="47"/>
      <c r="NNR4" s="47"/>
      <c r="NNS4" s="47"/>
      <c r="NNT4" s="47"/>
      <c r="NNU4" s="47"/>
      <c r="NNV4" s="47"/>
      <c r="NNW4" s="47"/>
      <c r="NNX4" s="47"/>
      <c r="NNY4" s="47"/>
      <c r="NNZ4" s="47"/>
      <c r="NOA4" s="47"/>
      <c r="NOB4" s="47"/>
      <c r="NOC4" s="47"/>
      <c r="NOD4" s="47"/>
      <c r="NOE4" s="47"/>
      <c r="NOF4" s="47"/>
      <c r="NOG4" s="47"/>
      <c r="NOH4" s="47"/>
      <c r="NOI4" s="47"/>
      <c r="NOJ4" s="47"/>
      <c r="NOK4" s="47"/>
      <c r="NOL4" s="47"/>
      <c r="NOM4" s="47"/>
      <c r="NON4" s="47"/>
      <c r="NOO4" s="47"/>
      <c r="NOP4" s="47"/>
      <c r="NOQ4" s="47"/>
      <c r="NOR4" s="47"/>
      <c r="NOS4" s="47"/>
      <c r="NOT4" s="47"/>
      <c r="NOU4" s="47"/>
      <c r="NOV4" s="47"/>
      <c r="NOW4" s="47"/>
      <c r="NOX4" s="47"/>
      <c r="NOY4" s="47"/>
      <c r="NOZ4" s="47"/>
      <c r="NPA4" s="47"/>
      <c r="NPB4" s="47"/>
      <c r="NPC4" s="47"/>
      <c r="NPD4" s="47"/>
      <c r="NPE4" s="47"/>
      <c r="NPF4" s="47"/>
      <c r="NPG4" s="47"/>
      <c r="NPH4" s="47"/>
      <c r="NPI4" s="47"/>
      <c r="NPJ4" s="47"/>
      <c r="NPK4" s="47"/>
      <c r="NPL4" s="47"/>
      <c r="NPM4" s="47"/>
      <c r="NPN4" s="47"/>
      <c r="NPO4" s="47"/>
      <c r="NPP4" s="47"/>
      <c r="NPQ4" s="47"/>
      <c r="NPR4" s="47"/>
      <c r="NPS4" s="47"/>
      <c r="NPT4" s="47"/>
      <c r="NPU4" s="47"/>
      <c r="NPV4" s="47"/>
      <c r="NPW4" s="47"/>
      <c r="NPX4" s="47"/>
      <c r="NPY4" s="47"/>
      <c r="NPZ4" s="47"/>
      <c r="NQA4" s="47"/>
      <c r="NQB4" s="47"/>
      <c r="NQC4" s="47"/>
      <c r="NQD4" s="47"/>
      <c r="NQE4" s="47"/>
      <c r="NQF4" s="47"/>
      <c r="NQG4" s="47"/>
      <c r="NQH4" s="47"/>
      <c r="NQI4" s="47"/>
      <c r="NQJ4" s="47"/>
      <c r="NQK4" s="47"/>
      <c r="NQL4" s="47"/>
      <c r="NQM4" s="47"/>
      <c r="NQN4" s="47"/>
      <c r="NQO4" s="47"/>
      <c r="NQP4" s="47"/>
      <c r="NQQ4" s="47"/>
      <c r="NQR4" s="47"/>
      <c r="NQS4" s="47"/>
      <c r="NQT4" s="47"/>
      <c r="NQU4" s="47"/>
      <c r="NQV4" s="47"/>
      <c r="NQW4" s="47"/>
      <c r="NQX4" s="47"/>
      <c r="NQY4" s="47"/>
      <c r="NQZ4" s="47"/>
      <c r="NRA4" s="47"/>
      <c r="NRB4" s="47"/>
      <c r="NRC4" s="47"/>
      <c r="NRD4" s="47"/>
      <c r="NRE4" s="47"/>
      <c r="NRF4" s="47"/>
      <c r="NRG4" s="47"/>
      <c r="NRH4" s="47"/>
      <c r="NRI4" s="47"/>
      <c r="NRJ4" s="47"/>
      <c r="NRK4" s="47"/>
      <c r="NRL4" s="47"/>
      <c r="NRM4" s="47"/>
      <c r="NRN4" s="47"/>
      <c r="NRO4" s="47"/>
      <c r="NRP4" s="47"/>
      <c r="NRQ4" s="47"/>
      <c r="NRR4" s="47"/>
      <c r="NRS4" s="47"/>
      <c r="NRT4" s="47"/>
      <c r="NRU4" s="47"/>
      <c r="NRV4" s="47"/>
      <c r="NRW4" s="47"/>
      <c r="NRX4" s="47"/>
      <c r="NRY4" s="47"/>
      <c r="NRZ4" s="47"/>
      <c r="NSA4" s="47"/>
      <c r="NSB4" s="47"/>
      <c r="NSC4" s="47"/>
      <c r="NSD4" s="47"/>
      <c r="NSE4" s="47"/>
      <c r="NSF4" s="47"/>
      <c r="NSG4" s="47"/>
      <c r="NSH4" s="47"/>
      <c r="NSI4" s="47"/>
      <c r="NSJ4" s="47"/>
      <c r="NSK4" s="47"/>
      <c r="NSL4" s="47"/>
      <c r="NSM4" s="47"/>
      <c r="NSN4" s="47"/>
      <c r="NSO4" s="47"/>
      <c r="NSP4" s="47"/>
      <c r="NSQ4" s="47"/>
      <c r="NSR4" s="47"/>
      <c r="NSS4" s="47"/>
      <c r="NST4" s="47"/>
      <c r="NSU4" s="47"/>
      <c r="NSV4" s="47"/>
      <c r="NSW4" s="47"/>
      <c r="NSX4" s="47"/>
      <c r="NSY4" s="47"/>
      <c r="NSZ4" s="47"/>
      <c r="NTA4" s="47"/>
      <c r="NTB4" s="47"/>
      <c r="NTC4" s="47"/>
      <c r="NTD4" s="47"/>
      <c r="NTE4" s="47"/>
      <c r="NTF4" s="47"/>
      <c r="NTG4" s="47"/>
      <c r="NTH4" s="47"/>
      <c r="NTI4" s="47"/>
      <c r="NTJ4" s="47"/>
      <c r="NTK4" s="47"/>
      <c r="NTL4" s="47"/>
      <c r="NTM4" s="47"/>
      <c r="NTN4" s="47"/>
      <c r="NTO4" s="47"/>
      <c r="NTP4" s="47"/>
      <c r="NTQ4" s="47"/>
      <c r="NTR4" s="47"/>
      <c r="NTS4" s="47"/>
      <c r="NTT4" s="47"/>
      <c r="NTU4" s="47"/>
      <c r="NTV4" s="47"/>
      <c r="NTW4" s="47"/>
      <c r="NTX4" s="47"/>
      <c r="NTY4" s="47"/>
      <c r="NTZ4" s="47"/>
      <c r="NUA4" s="47"/>
      <c r="NUB4" s="47"/>
      <c r="NUC4" s="47"/>
      <c r="NUD4" s="47"/>
      <c r="NUE4" s="47"/>
      <c r="NUF4" s="47"/>
      <c r="NUG4" s="47"/>
      <c r="NUH4" s="47"/>
      <c r="NUI4" s="47"/>
      <c r="NUJ4" s="47"/>
      <c r="NUK4" s="47"/>
      <c r="NUL4" s="47"/>
      <c r="NUM4" s="47"/>
      <c r="NUN4" s="47"/>
      <c r="NUO4" s="47"/>
      <c r="NUP4" s="47"/>
      <c r="NUQ4" s="47"/>
      <c r="NUR4" s="47"/>
      <c r="NUS4" s="47"/>
      <c r="NUT4" s="47"/>
      <c r="NUU4" s="47"/>
      <c r="NUV4" s="47"/>
      <c r="NUW4" s="47"/>
      <c r="NUX4" s="47"/>
      <c r="NUY4" s="47"/>
      <c r="NUZ4" s="47"/>
      <c r="NVA4" s="47"/>
      <c r="NVB4" s="47"/>
      <c r="NVC4" s="47"/>
      <c r="NVD4" s="47"/>
      <c r="NVE4" s="47"/>
      <c r="NVF4" s="47"/>
      <c r="NVG4" s="47"/>
      <c r="NVH4" s="47"/>
      <c r="NVI4" s="47"/>
      <c r="NVJ4" s="47"/>
      <c r="NVK4" s="47"/>
      <c r="NVL4" s="47"/>
      <c r="NVM4" s="47"/>
      <c r="NVN4" s="47"/>
      <c r="NVO4" s="47"/>
      <c r="NVP4" s="47"/>
      <c r="NVQ4" s="47"/>
      <c r="NVR4" s="47"/>
      <c r="NVS4" s="47"/>
      <c r="NVT4" s="47"/>
      <c r="NVU4" s="47"/>
      <c r="NVV4" s="47"/>
      <c r="NVW4" s="47"/>
      <c r="NVX4" s="47"/>
      <c r="NVY4" s="47"/>
      <c r="NVZ4" s="47"/>
      <c r="NWA4" s="47"/>
      <c r="NWB4" s="47"/>
      <c r="NWC4" s="47"/>
      <c r="NWD4" s="47"/>
      <c r="NWE4" s="47"/>
      <c r="NWF4" s="47"/>
      <c r="NWG4" s="47"/>
      <c r="NWH4" s="47"/>
      <c r="NWI4" s="47"/>
      <c r="NWJ4" s="47"/>
      <c r="NWK4" s="47"/>
      <c r="NWL4" s="47"/>
      <c r="NWM4" s="47"/>
      <c r="NWN4" s="47"/>
      <c r="NWO4" s="47"/>
      <c r="NWP4" s="47"/>
      <c r="NWQ4" s="47"/>
      <c r="NWR4" s="47"/>
      <c r="NWS4" s="47"/>
      <c r="NWT4" s="47"/>
      <c r="NWU4" s="47"/>
      <c r="NWV4" s="47"/>
      <c r="NWW4" s="47"/>
      <c r="NWX4" s="47"/>
      <c r="NWY4" s="47"/>
      <c r="NWZ4" s="47"/>
      <c r="NXA4" s="47"/>
      <c r="NXB4" s="47"/>
      <c r="NXC4" s="47"/>
      <c r="NXD4" s="47"/>
      <c r="NXE4" s="47"/>
      <c r="NXF4" s="47"/>
      <c r="NXG4" s="47"/>
      <c r="NXH4" s="47"/>
      <c r="NXI4" s="47"/>
      <c r="NXJ4" s="47"/>
      <c r="NXK4" s="47"/>
      <c r="NXL4" s="47"/>
      <c r="NXM4" s="47"/>
      <c r="NXN4" s="47"/>
      <c r="NXO4" s="47"/>
      <c r="NXP4" s="47"/>
      <c r="NXQ4" s="47"/>
      <c r="NXR4" s="47"/>
      <c r="NXS4" s="47"/>
      <c r="NXT4" s="47"/>
      <c r="NXU4" s="47"/>
      <c r="NXV4" s="47"/>
      <c r="NXW4" s="47"/>
      <c r="NXX4" s="47"/>
      <c r="NXY4" s="47"/>
      <c r="NXZ4" s="47"/>
      <c r="NYA4" s="47"/>
      <c r="NYB4" s="47"/>
      <c r="NYC4" s="47"/>
      <c r="NYD4" s="47"/>
      <c r="NYE4" s="47"/>
      <c r="NYF4" s="47"/>
      <c r="NYG4" s="47"/>
      <c r="NYH4" s="47"/>
      <c r="NYI4" s="47"/>
      <c r="NYJ4" s="47"/>
      <c r="NYK4" s="47"/>
      <c r="NYL4" s="47"/>
      <c r="NYM4" s="47"/>
      <c r="NYN4" s="47"/>
      <c r="NYO4" s="47"/>
      <c r="NYP4" s="47"/>
      <c r="NYQ4" s="47"/>
      <c r="NYR4" s="47"/>
      <c r="NYS4" s="47"/>
      <c r="NYT4" s="47"/>
      <c r="NYU4" s="47"/>
      <c r="NYV4" s="47"/>
      <c r="NYW4" s="47"/>
      <c r="NYX4" s="47"/>
      <c r="NYY4" s="47"/>
      <c r="NYZ4" s="47"/>
      <c r="NZA4" s="47"/>
      <c r="NZB4" s="47"/>
      <c r="NZC4" s="47"/>
      <c r="NZD4" s="47"/>
      <c r="NZE4" s="47"/>
      <c r="NZF4" s="47"/>
      <c r="NZG4" s="47"/>
      <c r="NZH4" s="47"/>
      <c r="NZI4" s="47"/>
      <c r="NZJ4" s="47"/>
      <c r="NZK4" s="47"/>
      <c r="NZL4" s="47"/>
      <c r="NZM4" s="47"/>
      <c r="NZN4" s="47"/>
      <c r="NZO4" s="47"/>
      <c r="NZP4" s="47"/>
      <c r="NZQ4" s="47"/>
      <c r="NZR4" s="47"/>
      <c r="NZS4" s="47"/>
      <c r="NZT4" s="47"/>
      <c r="NZU4" s="47"/>
      <c r="NZV4" s="47"/>
      <c r="NZW4" s="47"/>
      <c r="NZX4" s="47"/>
      <c r="NZY4" s="47"/>
      <c r="NZZ4" s="47"/>
      <c r="OAA4" s="47"/>
      <c r="OAB4" s="47"/>
      <c r="OAC4" s="47"/>
      <c r="OAD4" s="47"/>
      <c r="OAE4" s="47"/>
      <c r="OAF4" s="47"/>
      <c r="OAG4" s="47"/>
      <c r="OAH4" s="47"/>
      <c r="OAI4" s="47"/>
      <c r="OAJ4" s="47"/>
      <c r="OAK4" s="47"/>
      <c r="OAL4" s="47"/>
      <c r="OAM4" s="47"/>
      <c r="OAN4" s="47"/>
      <c r="OAO4" s="47"/>
      <c r="OAP4" s="47"/>
      <c r="OAQ4" s="47"/>
      <c r="OAR4" s="47"/>
      <c r="OAS4" s="47"/>
      <c r="OAT4" s="47"/>
      <c r="OAU4" s="47"/>
      <c r="OAV4" s="47"/>
      <c r="OAW4" s="47"/>
      <c r="OAX4" s="47"/>
      <c r="OAY4" s="47"/>
      <c r="OAZ4" s="47"/>
      <c r="OBA4" s="47"/>
      <c r="OBB4" s="47"/>
      <c r="OBC4" s="47"/>
      <c r="OBD4" s="47"/>
      <c r="OBE4" s="47"/>
      <c r="OBF4" s="47"/>
      <c r="OBG4" s="47"/>
      <c r="OBH4" s="47"/>
      <c r="OBI4" s="47"/>
      <c r="OBJ4" s="47"/>
      <c r="OBK4" s="47"/>
      <c r="OBL4" s="47"/>
      <c r="OBM4" s="47"/>
      <c r="OBN4" s="47"/>
      <c r="OBO4" s="47"/>
      <c r="OBP4" s="47"/>
      <c r="OBQ4" s="47"/>
      <c r="OBR4" s="47"/>
      <c r="OBS4" s="47"/>
      <c r="OBT4" s="47"/>
      <c r="OBU4" s="47"/>
      <c r="OBV4" s="47"/>
      <c r="OBW4" s="47"/>
      <c r="OBX4" s="47"/>
      <c r="OBY4" s="47"/>
      <c r="OBZ4" s="47"/>
      <c r="OCA4" s="47"/>
      <c r="OCB4" s="47"/>
      <c r="OCC4" s="47"/>
      <c r="OCD4" s="47"/>
      <c r="OCE4" s="47"/>
      <c r="OCF4" s="47"/>
      <c r="OCG4" s="47"/>
      <c r="OCH4" s="47"/>
      <c r="OCI4" s="47"/>
      <c r="OCJ4" s="47"/>
      <c r="OCK4" s="47"/>
      <c r="OCL4" s="47"/>
      <c r="OCM4" s="47"/>
      <c r="OCN4" s="47"/>
      <c r="OCO4" s="47"/>
      <c r="OCP4" s="47"/>
      <c r="OCQ4" s="47"/>
      <c r="OCR4" s="47"/>
      <c r="OCS4" s="47"/>
      <c r="OCT4" s="47"/>
      <c r="OCU4" s="47"/>
      <c r="OCV4" s="47"/>
      <c r="OCW4" s="47"/>
      <c r="OCX4" s="47"/>
      <c r="OCY4" s="47"/>
      <c r="OCZ4" s="47"/>
      <c r="ODA4" s="47"/>
      <c r="ODB4" s="47"/>
      <c r="ODC4" s="47"/>
      <c r="ODD4" s="47"/>
      <c r="ODE4" s="47"/>
      <c r="ODF4" s="47"/>
      <c r="ODG4" s="47"/>
      <c r="ODH4" s="47"/>
      <c r="ODI4" s="47"/>
      <c r="ODJ4" s="47"/>
      <c r="ODK4" s="47"/>
      <c r="ODL4" s="47"/>
      <c r="ODM4" s="47"/>
      <c r="ODN4" s="47"/>
      <c r="ODO4" s="47"/>
      <c r="ODP4" s="47"/>
      <c r="ODQ4" s="47"/>
      <c r="ODR4" s="47"/>
      <c r="ODS4" s="47"/>
      <c r="ODT4" s="47"/>
      <c r="ODU4" s="47"/>
      <c r="ODV4" s="47"/>
      <c r="ODW4" s="47"/>
      <c r="ODX4" s="47"/>
      <c r="ODY4" s="47"/>
      <c r="ODZ4" s="47"/>
      <c r="OEA4" s="47"/>
      <c r="OEB4" s="47"/>
      <c r="OEC4" s="47"/>
      <c r="OED4" s="47"/>
      <c r="OEE4" s="47"/>
      <c r="OEF4" s="47"/>
      <c r="OEG4" s="47"/>
      <c r="OEH4" s="47"/>
      <c r="OEI4" s="47"/>
      <c r="OEJ4" s="47"/>
      <c r="OEK4" s="47"/>
      <c r="OEL4" s="47"/>
      <c r="OEM4" s="47"/>
      <c r="OEN4" s="47"/>
      <c r="OEO4" s="47"/>
      <c r="OEP4" s="47"/>
      <c r="OEQ4" s="47"/>
      <c r="OER4" s="47"/>
      <c r="OES4" s="47"/>
      <c r="OET4" s="47"/>
      <c r="OEU4" s="47"/>
      <c r="OEV4" s="47"/>
      <c r="OEW4" s="47"/>
      <c r="OEX4" s="47"/>
      <c r="OEY4" s="47"/>
      <c r="OEZ4" s="47"/>
      <c r="OFA4" s="47"/>
      <c r="OFB4" s="47"/>
      <c r="OFC4" s="47"/>
      <c r="OFD4" s="47"/>
      <c r="OFE4" s="47"/>
      <c r="OFF4" s="47"/>
      <c r="OFG4" s="47"/>
      <c r="OFH4" s="47"/>
      <c r="OFI4" s="47"/>
      <c r="OFJ4" s="47"/>
      <c r="OFK4" s="47"/>
      <c r="OFL4" s="47"/>
      <c r="OFM4" s="47"/>
      <c r="OFN4" s="47"/>
      <c r="OFO4" s="47"/>
      <c r="OFP4" s="47"/>
      <c r="OFQ4" s="47"/>
      <c r="OFR4" s="47"/>
      <c r="OFS4" s="47"/>
      <c r="OFT4" s="47"/>
      <c r="OFU4" s="47"/>
      <c r="OFV4" s="47"/>
      <c r="OFW4" s="47"/>
      <c r="OFX4" s="47"/>
      <c r="OFY4" s="47"/>
      <c r="OFZ4" s="47"/>
      <c r="OGA4" s="47"/>
      <c r="OGB4" s="47"/>
      <c r="OGC4" s="47"/>
      <c r="OGD4" s="47"/>
      <c r="OGE4" s="47"/>
      <c r="OGF4" s="47"/>
      <c r="OGG4" s="47"/>
      <c r="OGH4" s="47"/>
      <c r="OGI4" s="47"/>
      <c r="OGJ4" s="47"/>
      <c r="OGK4" s="47"/>
      <c r="OGL4" s="47"/>
      <c r="OGM4" s="47"/>
      <c r="OGN4" s="47"/>
      <c r="OGO4" s="47"/>
      <c r="OGP4" s="47"/>
      <c r="OGQ4" s="47"/>
      <c r="OGR4" s="47"/>
      <c r="OGS4" s="47"/>
      <c r="OGT4" s="47"/>
      <c r="OGU4" s="47"/>
      <c r="OGV4" s="47"/>
      <c r="OGW4" s="47"/>
      <c r="OGX4" s="47"/>
      <c r="OGY4" s="47"/>
      <c r="OGZ4" s="47"/>
      <c r="OHA4" s="47"/>
      <c r="OHB4" s="47"/>
      <c r="OHC4" s="47"/>
      <c r="OHD4" s="47"/>
      <c r="OHE4" s="47"/>
      <c r="OHF4" s="47"/>
      <c r="OHG4" s="47"/>
      <c r="OHH4" s="47"/>
      <c r="OHI4" s="47"/>
      <c r="OHJ4" s="47"/>
      <c r="OHK4" s="47"/>
      <c r="OHL4" s="47"/>
      <c r="OHM4" s="47"/>
      <c r="OHN4" s="47"/>
      <c r="OHO4" s="47"/>
      <c r="OHP4" s="47"/>
      <c r="OHQ4" s="47"/>
      <c r="OHR4" s="47"/>
      <c r="OHS4" s="47"/>
      <c r="OHT4" s="47"/>
      <c r="OHU4" s="47"/>
      <c r="OHV4" s="47"/>
      <c r="OHW4" s="47"/>
      <c r="OHX4" s="47"/>
      <c r="OHY4" s="47"/>
      <c r="OHZ4" s="47"/>
      <c r="OIA4" s="47"/>
      <c r="OIB4" s="47"/>
      <c r="OIC4" s="47"/>
      <c r="OID4" s="47"/>
      <c r="OIE4" s="47"/>
      <c r="OIF4" s="47"/>
      <c r="OIG4" s="47"/>
      <c r="OIH4" s="47"/>
      <c r="OII4" s="47"/>
      <c r="OIJ4" s="47"/>
      <c r="OIK4" s="47"/>
      <c r="OIL4" s="47"/>
      <c r="OIM4" s="47"/>
      <c r="OIN4" s="47"/>
      <c r="OIO4" s="47"/>
      <c r="OIP4" s="47"/>
      <c r="OIQ4" s="47"/>
      <c r="OIR4" s="47"/>
      <c r="OIS4" s="47"/>
      <c r="OIT4" s="47"/>
      <c r="OIU4" s="47"/>
      <c r="OIV4" s="47"/>
      <c r="OIW4" s="47"/>
      <c r="OIX4" s="47"/>
      <c r="OIY4" s="47"/>
      <c r="OIZ4" s="47"/>
      <c r="OJA4" s="47"/>
      <c r="OJB4" s="47"/>
      <c r="OJC4" s="47"/>
      <c r="OJD4" s="47"/>
      <c r="OJE4" s="47"/>
      <c r="OJF4" s="47"/>
      <c r="OJG4" s="47"/>
      <c r="OJH4" s="47"/>
      <c r="OJI4" s="47"/>
      <c r="OJJ4" s="47"/>
      <c r="OJK4" s="47"/>
      <c r="OJL4" s="47"/>
      <c r="OJM4" s="47"/>
      <c r="OJN4" s="47"/>
      <c r="OJO4" s="47"/>
      <c r="OJP4" s="47"/>
      <c r="OJQ4" s="47"/>
      <c r="OJR4" s="47"/>
      <c r="OJS4" s="47"/>
      <c r="OJT4" s="47"/>
      <c r="OJU4" s="47"/>
      <c r="OJV4" s="47"/>
      <c r="OJW4" s="47"/>
      <c r="OJX4" s="47"/>
      <c r="OJY4" s="47"/>
      <c r="OJZ4" s="47"/>
      <c r="OKA4" s="47"/>
      <c r="OKB4" s="47"/>
      <c r="OKC4" s="47"/>
      <c r="OKD4" s="47"/>
      <c r="OKE4" s="47"/>
      <c r="OKF4" s="47"/>
      <c r="OKG4" s="47"/>
      <c r="OKH4" s="47"/>
      <c r="OKI4" s="47"/>
      <c r="OKJ4" s="47"/>
      <c r="OKK4" s="47"/>
      <c r="OKL4" s="47"/>
      <c r="OKM4" s="47"/>
      <c r="OKN4" s="47"/>
      <c r="OKO4" s="47"/>
      <c r="OKP4" s="47"/>
      <c r="OKQ4" s="47"/>
      <c r="OKR4" s="47"/>
      <c r="OKS4" s="47"/>
      <c r="OKT4" s="47"/>
      <c r="OKU4" s="47"/>
      <c r="OKV4" s="47"/>
      <c r="OKW4" s="47"/>
      <c r="OKX4" s="47"/>
      <c r="OKY4" s="47"/>
      <c r="OKZ4" s="47"/>
      <c r="OLA4" s="47"/>
      <c r="OLB4" s="47"/>
      <c r="OLC4" s="47"/>
      <c r="OLD4" s="47"/>
      <c r="OLE4" s="47"/>
      <c r="OLF4" s="47"/>
      <c r="OLG4" s="47"/>
      <c r="OLH4" s="47"/>
      <c r="OLI4" s="47"/>
      <c r="OLJ4" s="47"/>
      <c r="OLK4" s="47"/>
      <c r="OLL4" s="47"/>
      <c r="OLM4" s="47"/>
      <c r="OLN4" s="47"/>
      <c r="OLO4" s="47"/>
      <c r="OLP4" s="47"/>
      <c r="OLQ4" s="47"/>
      <c r="OLR4" s="47"/>
      <c r="OLS4" s="47"/>
      <c r="OLT4" s="47"/>
      <c r="OLU4" s="47"/>
      <c r="OLV4" s="47"/>
      <c r="OLW4" s="47"/>
      <c r="OLX4" s="47"/>
      <c r="OLY4" s="47"/>
      <c r="OLZ4" s="47"/>
      <c r="OMA4" s="47"/>
      <c r="OMB4" s="47"/>
      <c r="OMC4" s="47"/>
      <c r="OMD4" s="47"/>
      <c r="OME4" s="47"/>
      <c r="OMF4" s="47"/>
      <c r="OMG4" s="47"/>
      <c r="OMH4" s="47"/>
      <c r="OMI4" s="47"/>
      <c r="OMJ4" s="47"/>
      <c r="OMK4" s="47"/>
      <c r="OML4" s="47"/>
      <c r="OMM4" s="47"/>
      <c r="OMN4" s="47"/>
      <c r="OMO4" s="47"/>
      <c r="OMP4" s="47"/>
      <c r="OMQ4" s="47"/>
      <c r="OMR4" s="47"/>
      <c r="OMS4" s="47"/>
      <c r="OMT4" s="47"/>
      <c r="OMU4" s="47"/>
      <c r="OMV4" s="47"/>
      <c r="OMW4" s="47"/>
      <c r="OMX4" s="47"/>
      <c r="OMY4" s="47"/>
      <c r="OMZ4" s="47"/>
      <c r="ONA4" s="47"/>
      <c r="ONB4" s="47"/>
      <c r="ONC4" s="47"/>
      <c r="OND4" s="47"/>
      <c r="ONE4" s="47"/>
      <c r="ONF4" s="47"/>
      <c r="ONG4" s="47"/>
      <c r="ONH4" s="47"/>
      <c r="ONI4" s="47"/>
      <c r="ONJ4" s="47"/>
      <c r="ONK4" s="47"/>
      <c r="ONL4" s="47"/>
      <c r="ONM4" s="47"/>
      <c r="ONN4" s="47"/>
      <c r="ONO4" s="47"/>
      <c r="ONP4" s="47"/>
      <c r="ONQ4" s="47"/>
      <c r="ONR4" s="47"/>
      <c r="ONS4" s="47"/>
      <c r="ONT4" s="47"/>
      <c r="ONU4" s="47"/>
      <c r="ONV4" s="47"/>
      <c r="ONW4" s="47"/>
      <c r="ONX4" s="47"/>
      <c r="ONY4" s="47"/>
      <c r="ONZ4" s="47"/>
      <c r="OOA4" s="47"/>
      <c r="OOB4" s="47"/>
      <c r="OOC4" s="47"/>
      <c r="OOD4" s="47"/>
      <c r="OOE4" s="47"/>
      <c r="OOF4" s="47"/>
      <c r="OOG4" s="47"/>
      <c r="OOH4" s="47"/>
      <c r="OOI4" s="47"/>
      <c r="OOJ4" s="47"/>
      <c r="OOK4" s="47"/>
      <c r="OOL4" s="47"/>
      <c r="OOM4" s="47"/>
      <c r="OON4" s="47"/>
      <c r="OOO4" s="47"/>
      <c r="OOP4" s="47"/>
      <c r="OOQ4" s="47"/>
      <c r="OOR4" s="47"/>
      <c r="OOS4" s="47"/>
      <c r="OOT4" s="47"/>
      <c r="OOU4" s="47"/>
      <c r="OOV4" s="47"/>
      <c r="OOW4" s="47"/>
      <c r="OOX4" s="47"/>
      <c r="OOY4" s="47"/>
      <c r="OOZ4" s="47"/>
      <c r="OPA4" s="47"/>
      <c r="OPB4" s="47"/>
      <c r="OPC4" s="47"/>
      <c r="OPD4" s="47"/>
      <c r="OPE4" s="47"/>
      <c r="OPF4" s="47"/>
      <c r="OPG4" s="47"/>
      <c r="OPH4" s="47"/>
      <c r="OPI4" s="47"/>
      <c r="OPJ4" s="47"/>
      <c r="OPK4" s="47"/>
      <c r="OPL4" s="47"/>
      <c r="OPM4" s="47"/>
      <c r="OPN4" s="47"/>
      <c r="OPO4" s="47"/>
      <c r="OPP4" s="47"/>
      <c r="OPQ4" s="47"/>
      <c r="OPR4" s="47"/>
      <c r="OPS4" s="47"/>
      <c r="OPT4" s="47"/>
      <c r="OPU4" s="47"/>
      <c r="OPV4" s="47"/>
      <c r="OPW4" s="47"/>
      <c r="OPX4" s="47"/>
      <c r="OPY4" s="47"/>
      <c r="OPZ4" s="47"/>
      <c r="OQA4" s="47"/>
      <c r="OQB4" s="47"/>
      <c r="OQC4" s="47"/>
      <c r="OQD4" s="47"/>
      <c r="OQE4" s="47"/>
      <c r="OQF4" s="47"/>
      <c r="OQG4" s="47"/>
      <c r="OQH4" s="47"/>
      <c r="OQI4" s="47"/>
      <c r="OQJ4" s="47"/>
      <c r="OQK4" s="47"/>
      <c r="OQL4" s="47"/>
      <c r="OQM4" s="47"/>
      <c r="OQN4" s="47"/>
      <c r="OQO4" s="47"/>
      <c r="OQP4" s="47"/>
      <c r="OQQ4" s="47"/>
      <c r="OQR4" s="47"/>
      <c r="OQS4" s="47"/>
      <c r="OQT4" s="47"/>
      <c r="OQU4" s="47"/>
      <c r="OQV4" s="47"/>
      <c r="OQW4" s="47"/>
      <c r="OQX4" s="47"/>
      <c r="OQY4" s="47"/>
      <c r="OQZ4" s="47"/>
      <c r="ORA4" s="47"/>
      <c r="ORB4" s="47"/>
      <c r="ORC4" s="47"/>
      <c r="ORD4" s="47"/>
      <c r="ORE4" s="47"/>
      <c r="ORF4" s="47"/>
      <c r="ORG4" s="47"/>
      <c r="ORH4" s="47"/>
      <c r="ORI4" s="47"/>
      <c r="ORJ4" s="47"/>
      <c r="ORK4" s="47"/>
      <c r="ORL4" s="47"/>
      <c r="ORM4" s="47"/>
      <c r="ORN4" s="47"/>
      <c r="ORO4" s="47"/>
      <c r="ORP4" s="47"/>
      <c r="ORQ4" s="47"/>
      <c r="ORR4" s="47"/>
      <c r="ORS4" s="47"/>
      <c r="ORT4" s="47"/>
      <c r="ORU4" s="47"/>
      <c r="ORV4" s="47"/>
      <c r="ORW4" s="47"/>
      <c r="ORX4" s="47"/>
      <c r="ORY4" s="47"/>
      <c r="ORZ4" s="47"/>
      <c r="OSA4" s="47"/>
      <c r="OSB4" s="47"/>
      <c r="OSC4" s="47"/>
      <c r="OSD4" s="47"/>
      <c r="OSE4" s="47"/>
      <c r="OSF4" s="47"/>
      <c r="OSG4" s="47"/>
      <c r="OSH4" s="47"/>
      <c r="OSI4" s="47"/>
      <c r="OSJ4" s="47"/>
      <c r="OSK4" s="47"/>
      <c r="OSL4" s="47"/>
      <c r="OSM4" s="47"/>
      <c r="OSN4" s="47"/>
      <c r="OSO4" s="47"/>
      <c r="OSP4" s="47"/>
      <c r="OSQ4" s="47"/>
      <c r="OSR4" s="47"/>
      <c r="OSS4" s="47"/>
      <c r="OST4" s="47"/>
      <c r="OSU4" s="47"/>
      <c r="OSV4" s="47"/>
      <c r="OSW4" s="47"/>
      <c r="OSX4" s="47"/>
      <c r="OSY4" s="47"/>
      <c r="OSZ4" s="47"/>
      <c r="OTA4" s="47"/>
      <c r="OTB4" s="47"/>
      <c r="OTC4" s="47"/>
      <c r="OTD4" s="47"/>
      <c r="OTE4" s="47"/>
      <c r="OTF4" s="47"/>
      <c r="OTG4" s="47"/>
      <c r="OTH4" s="47"/>
      <c r="OTI4" s="47"/>
      <c r="OTJ4" s="47"/>
      <c r="OTK4" s="47"/>
      <c r="OTL4" s="47"/>
      <c r="OTM4" s="47"/>
      <c r="OTN4" s="47"/>
      <c r="OTO4" s="47"/>
      <c r="OTP4" s="47"/>
      <c r="OTQ4" s="47"/>
      <c r="OTR4" s="47"/>
      <c r="OTS4" s="47"/>
      <c r="OTT4" s="47"/>
      <c r="OTU4" s="47"/>
      <c r="OTV4" s="47"/>
      <c r="OTW4" s="47"/>
      <c r="OTX4" s="47"/>
      <c r="OTY4" s="47"/>
      <c r="OTZ4" s="47"/>
      <c r="OUA4" s="47"/>
      <c r="OUB4" s="47"/>
      <c r="OUC4" s="47"/>
      <c r="OUD4" s="47"/>
      <c r="OUE4" s="47"/>
      <c r="OUF4" s="47"/>
      <c r="OUG4" s="47"/>
      <c r="OUH4" s="47"/>
      <c r="OUI4" s="47"/>
      <c r="OUJ4" s="47"/>
      <c r="OUK4" s="47"/>
      <c r="OUL4" s="47"/>
      <c r="OUM4" s="47"/>
      <c r="OUN4" s="47"/>
      <c r="OUO4" s="47"/>
      <c r="OUP4" s="47"/>
      <c r="OUQ4" s="47"/>
      <c r="OUR4" s="47"/>
      <c r="OUS4" s="47"/>
      <c r="OUT4" s="47"/>
      <c r="OUU4" s="47"/>
      <c r="OUV4" s="47"/>
      <c r="OUW4" s="47"/>
      <c r="OUX4" s="47"/>
      <c r="OUY4" s="47"/>
      <c r="OUZ4" s="47"/>
      <c r="OVA4" s="47"/>
      <c r="OVB4" s="47"/>
      <c r="OVC4" s="47"/>
      <c r="OVD4" s="47"/>
      <c r="OVE4" s="47"/>
      <c r="OVF4" s="47"/>
      <c r="OVG4" s="47"/>
      <c r="OVH4" s="47"/>
      <c r="OVI4" s="47"/>
      <c r="OVJ4" s="47"/>
      <c r="OVK4" s="47"/>
      <c r="OVL4" s="47"/>
      <c r="OVM4" s="47"/>
      <c r="OVN4" s="47"/>
      <c r="OVO4" s="47"/>
      <c r="OVP4" s="47"/>
      <c r="OVQ4" s="47"/>
      <c r="OVR4" s="47"/>
      <c r="OVS4" s="47"/>
      <c r="OVT4" s="47"/>
      <c r="OVU4" s="47"/>
      <c r="OVV4" s="47"/>
      <c r="OVW4" s="47"/>
      <c r="OVX4" s="47"/>
      <c r="OVY4" s="47"/>
      <c r="OVZ4" s="47"/>
      <c r="OWA4" s="47"/>
      <c r="OWB4" s="47"/>
      <c r="OWC4" s="47"/>
      <c r="OWD4" s="47"/>
      <c r="OWE4" s="47"/>
      <c r="OWF4" s="47"/>
      <c r="OWG4" s="47"/>
      <c r="OWH4" s="47"/>
      <c r="OWI4" s="47"/>
      <c r="OWJ4" s="47"/>
      <c r="OWK4" s="47"/>
      <c r="OWL4" s="47"/>
      <c r="OWM4" s="47"/>
      <c r="OWN4" s="47"/>
      <c r="OWO4" s="47"/>
      <c r="OWP4" s="47"/>
      <c r="OWQ4" s="47"/>
      <c r="OWR4" s="47"/>
      <c r="OWS4" s="47"/>
      <c r="OWT4" s="47"/>
      <c r="OWU4" s="47"/>
      <c r="OWV4" s="47"/>
      <c r="OWW4" s="47"/>
      <c r="OWX4" s="47"/>
      <c r="OWY4" s="47"/>
      <c r="OWZ4" s="47"/>
      <c r="OXA4" s="47"/>
      <c r="OXB4" s="47"/>
      <c r="OXC4" s="47"/>
      <c r="OXD4" s="47"/>
      <c r="OXE4" s="47"/>
      <c r="OXF4" s="47"/>
      <c r="OXG4" s="47"/>
      <c r="OXH4" s="47"/>
      <c r="OXI4" s="47"/>
      <c r="OXJ4" s="47"/>
      <c r="OXK4" s="47"/>
      <c r="OXL4" s="47"/>
      <c r="OXM4" s="47"/>
      <c r="OXN4" s="47"/>
      <c r="OXO4" s="47"/>
      <c r="OXP4" s="47"/>
      <c r="OXQ4" s="47"/>
      <c r="OXR4" s="47"/>
      <c r="OXS4" s="47"/>
      <c r="OXT4" s="47"/>
      <c r="OXU4" s="47"/>
      <c r="OXV4" s="47"/>
      <c r="OXW4" s="47"/>
      <c r="OXX4" s="47"/>
      <c r="OXY4" s="47"/>
      <c r="OXZ4" s="47"/>
      <c r="OYA4" s="47"/>
      <c r="OYB4" s="47"/>
      <c r="OYC4" s="47"/>
      <c r="OYD4" s="47"/>
      <c r="OYE4" s="47"/>
      <c r="OYF4" s="47"/>
      <c r="OYG4" s="47"/>
      <c r="OYH4" s="47"/>
      <c r="OYI4" s="47"/>
      <c r="OYJ4" s="47"/>
      <c r="OYK4" s="47"/>
      <c r="OYL4" s="47"/>
      <c r="OYM4" s="47"/>
      <c r="OYN4" s="47"/>
      <c r="OYO4" s="47"/>
      <c r="OYP4" s="47"/>
      <c r="OYQ4" s="47"/>
      <c r="OYR4" s="47"/>
      <c r="OYS4" s="47"/>
      <c r="OYT4" s="47"/>
      <c r="OYU4" s="47"/>
      <c r="OYV4" s="47"/>
      <c r="OYW4" s="47"/>
      <c r="OYX4" s="47"/>
      <c r="OYY4" s="47"/>
      <c r="OYZ4" s="47"/>
      <c r="OZA4" s="47"/>
      <c r="OZB4" s="47"/>
      <c r="OZC4" s="47"/>
      <c r="OZD4" s="47"/>
      <c r="OZE4" s="47"/>
      <c r="OZF4" s="47"/>
      <c r="OZG4" s="47"/>
      <c r="OZH4" s="47"/>
      <c r="OZI4" s="47"/>
      <c r="OZJ4" s="47"/>
      <c r="OZK4" s="47"/>
      <c r="OZL4" s="47"/>
      <c r="OZM4" s="47"/>
      <c r="OZN4" s="47"/>
      <c r="OZO4" s="47"/>
      <c r="OZP4" s="47"/>
      <c r="OZQ4" s="47"/>
      <c r="OZR4" s="47"/>
      <c r="OZS4" s="47"/>
      <c r="OZT4" s="47"/>
      <c r="OZU4" s="47"/>
      <c r="OZV4" s="47"/>
      <c r="OZW4" s="47"/>
      <c r="OZX4" s="47"/>
      <c r="OZY4" s="47"/>
      <c r="OZZ4" s="47"/>
      <c r="PAA4" s="47"/>
      <c r="PAB4" s="47"/>
      <c r="PAC4" s="47"/>
      <c r="PAD4" s="47"/>
      <c r="PAE4" s="47"/>
      <c r="PAF4" s="47"/>
      <c r="PAG4" s="47"/>
      <c r="PAH4" s="47"/>
      <c r="PAI4" s="47"/>
      <c r="PAJ4" s="47"/>
      <c r="PAK4" s="47"/>
      <c r="PAL4" s="47"/>
      <c r="PAM4" s="47"/>
      <c r="PAN4" s="47"/>
      <c r="PAO4" s="47"/>
      <c r="PAP4" s="47"/>
      <c r="PAQ4" s="47"/>
      <c r="PAR4" s="47"/>
      <c r="PAS4" s="47"/>
      <c r="PAT4" s="47"/>
      <c r="PAU4" s="47"/>
      <c r="PAV4" s="47"/>
      <c r="PAW4" s="47"/>
      <c r="PAX4" s="47"/>
      <c r="PAY4" s="47"/>
      <c r="PAZ4" s="47"/>
      <c r="PBA4" s="47"/>
      <c r="PBB4" s="47"/>
      <c r="PBC4" s="47"/>
      <c r="PBD4" s="47"/>
      <c r="PBE4" s="47"/>
      <c r="PBF4" s="47"/>
      <c r="PBG4" s="47"/>
      <c r="PBH4" s="47"/>
      <c r="PBI4" s="47"/>
      <c r="PBJ4" s="47"/>
      <c r="PBK4" s="47"/>
      <c r="PBL4" s="47"/>
      <c r="PBM4" s="47"/>
      <c r="PBN4" s="47"/>
      <c r="PBO4" s="47"/>
      <c r="PBP4" s="47"/>
      <c r="PBQ4" s="47"/>
      <c r="PBR4" s="47"/>
      <c r="PBS4" s="47"/>
      <c r="PBT4" s="47"/>
      <c r="PBU4" s="47"/>
      <c r="PBV4" s="47"/>
      <c r="PBW4" s="47"/>
      <c r="PBX4" s="47"/>
      <c r="PBY4" s="47"/>
      <c r="PBZ4" s="47"/>
      <c r="PCA4" s="47"/>
      <c r="PCB4" s="47"/>
      <c r="PCC4" s="47"/>
      <c r="PCD4" s="47"/>
      <c r="PCE4" s="47"/>
      <c r="PCF4" s="47"/>
      <c r="PCG4" s="47"/>
      <c r="PCH4" s="47"/>
      <c r="PCI4" s="47"/>
      <c r="PCJ4" s="47"/>
      <c r="PCK4" s="47"/>
      <c r="PCL4" s="47"/>
      <c r="PCM4" s="47"/>
      <c r="PCN4" s="47"/>
      <c r="PCO4" s="47"/>
      <c r="PCP4" s="47"/>
      <c r="PCQ4" s="47"/>
      <c r="PCR4" s="47"/>
      <c r="PCS4" s="47"/>
      <c r="PCT4" s="47"/>
      <c r="PCU4" s="47"/>
      <c r="PCV4" s="47"/>
      <c r="PCW4" s="47"/>
      <c r="PCX4" s="47"/>
      <c r="PCY4" s="47"/>
      <c r="PCZ4" s="47"/>
      <c r="PDA4" s="47"/>
      <c r="PDB4" s="47"/>
      <c r="PDC4" s="47"/>
      <c r="PDD4" s="47"/>
      <c r="PDE4" s="47"/>
      <c r="PDF4" s="47"/>
      <c r="PDG4" s="47"/>
      <c r="PDH4" s="47"/>
      <c r="PDI4" s="47"/>
      <c r="PDJ4" s="47"/>
      <c r="PDK4" s="47"/>
      <c r="PDL4" s="47"/>
      <c r="PDM4" s="47"/>
      <c r="PDN4" s="47"/>
      <c r="PDO4" s="47"/>
      <c r="PDP4" s="47"/>
      <c r="PDQ4" s="47"/>
      <c r="PDR4" s="47"/>
      <c r="PDS4" s="47"/>
      <c r="PDT4" s="47"/>
      <c r="PDU4" s="47"/>
      <c r="PDV4" s="47"/>
      <c r="PDW4" s="47"/>
      <c r="PDX4" s="47"/>
      <c r="PDY4" s="47"/>
      <c r="PDZ4" s="47"/>
      <c r="PEA4" s="47"/>
      <c r="PEB4" s="47"/>
      <c r="PEC4" s="47"/>
      <c r="PED4" s="47"/>
      <c r="PEE4" s="47"/>
      <c r="PEF4" s="47"/>
      <c r="PEG4" s="47"/>
      <c r="PEH4" s="47"/>
      <c r="PEI4" s="47"/>
      <c r="PEJ4" s="47"/>
      <c r="PEK4" s="47"/>
      <c r="PEL4" s="47"/>
      <c r="PEM4" s="47"/>
      <c r="PEN4" s="47"/>
      <c r="PEO4" s="47"/>
      <c r="PEP4" s="47"/>
      <c r="PEQ4" s="47"/>
      <c r="PER4" s="47"/>
      <c r="PES4" s="47"/>
      <c r="PET4" s="47"/>
      <c r="PEU4" s="47"/>
      <c r="PEV4" s="47"/>
      <c r="PEW4" s="47"/>
      <c r="PEX4" s="47"/>
      <c r="PEY4" s="47"/>
      <c r="PEZ4" s="47"/>
      <c r="PFA4" s="47"/>
      <c r="PFB4" s="47"/>
      <c r="PFC4" s="47"/>
      <c r="PFD4" s="47"/>
      <c r="PFE4" s="47"/>
      <c r="PFF4" s="47"/>
      <c r="PFG4" s="47"/>
      <c r="PFH4" s="47"/>
      <c r="PFI4" s="47"/>
      <c r="PFJ4" s="47"/>
      <c r="PFK4" s="47"/>
      <c r="PFL4" s="47"/>
      <c r="PFM4" s="47"/>
      <c r="PFN4" s="47"/>
      <c r="PFO4" s="47"/>
      <c r="PFP4" s="47"/>
      <c r="PFQ4" s="47"/>
      <c r="PFR4" s="47"/>
      <c r="PFS4" s="47"/>
      <c r="PFT4" s="47"/>
      <c r="PFU4" s="47"/>
      <c r="PFV4" s="47"/>
      <c r="PFW4" s="47"/>
      <c r="PFX4" s="47"/>
      <c r="PFY4" s="47"/>
      <c r="PFZ4" s="47"/>
      <c r="PGA4" s="47"/>
      <c r="PGB4" s="47"/>
      <c r="PGC4" s="47"/>
      <c r="PGD4" s="47"/>
      <c r="PGE4" s="47"/>
      <c r="PGF4" s="47"/>
      <c r="PGG4" s="47"/>
      <c r="PGH4" s="47"/>
      <c r="PGI4" s="47"/>
      <c r="PGJ4" s="47"/>
      <c r="PGK4" s="47"/>
      <c r="PGL4" s="47"/>
      <c r="PGM4" s="47"/>
      <c r="PGN4" s="47"/>
      <c r="PGO4" s="47"/>
      <c r="PGP4" s="47"/>
      <c r="PGQ4" s="47"/>
      <c r="PGR4" s="47"/>
      <c r="PGS4" s="47"/>
      <c r="PGT4" s="47"/>
      <c r="PGU4" s="47"/>
      <c r="PGV4" s="47"/>
      <c r="PGW4" s="47"/>
      <c r="PGX4" s="47"/>
      <c r="PGY4" s="47"/>
      <c r="PGZ4" s="47"/>
      <c r="PHA4" s="47"/>
      <c r="PHB4" s="47"/>
      <c r="PHC4" s="47"/>
      <c r="PHD4" s="47"/>
      <c r="PHE4" s="47"/>
      <c r="PHF4" s="47"/>
      <c r="PHG4" s="47"/>
      <c r="PHH4" s="47"/>
      <c r="PHI4" s="47"/>
      <c r="PHJ4" s="47"/>
      <c r="PHK4" s="47"/>
      <c r="PHL4" s="47"/>
      <c r="PHM4" s="47"/>
      <c r="PHN4" s="47"/>
      <c r="PHO4" s="47"/>
      <c r="PHP4" s="47"/>
      <c r="PHQ4" s="47"/>
      <c r="PHR4" s="47"/>
      <c r="PHS4" s="47"/>
      <c r="PHT4" s="47"/>
      <c r="PHU4" s="47"/>
      <c r="PHV4" s="47"/>
      <c r="PHW4" s="47"/>
      <c r="PHX4" s="47"/>
      <c r="PHY4" s="47"/>
      <c r="PHZ4" s="47"/>
      <c r="PIA4" s="47"/>
      <c r="PIB4" s="47"/>
      <c r="PIC4" s="47"/>
      <c r="PID4" s="47"/>
      <c r="PIE4" s="47"/>
      <c r="PIF4" s="47"/>
      <c r="PIG4" s="47"/>
      <c r="PIH4" s="47"/>
      <c r="PII4" s="47"/>
      <c r="PIJ4" s="47"/>
      <c r="PIK4" s="47"/>
      <c r="PIL4" s="47"/>
      <c r="PIM4" s="47"/>
      <c r="PIN4" s="47"/>
      <c r="PIO4" s="47"/>
      <c r="PIP4" s="47"/>
      <c r="PIQ4" s="47"/>
      <c r="PIR4" s="47"/>
      <c r="PIS4" s="47"/>
      <c r="PIT4" s="47"/>
      <c r="PIU4" s="47"/>
      <c r="PIV4" s="47"/>
      <c r="PIW4" s="47"/>
      <c r="PIX4" s="47"/>
      <c r="PIY4" s="47"/>
      <c r="PIZ4" s="47"/>
      <c r="PJA4" s="47"/>
      <c r="PJB4" s="47"/>
      <c r="PJC4" s="47"/>
      <c r="PJD4" s="47"/>
      <c r="PJE4" s="47"/>
      <c r="PJF4" s="47"/>
      <c r="PJG4" s="47"/>
      <c r="PJH4" s="47"/>
      <c r="PJI4" s="47"/>
      <c r="PJJ4" s="47"/>
      <c r="PJK4" s="47"/>
      <c r="PJL4" s="47"/>
      <c r="PJM4" s="47"/>
      <c r="PJN4" s="47"/>
      <c r="PJO4" s="47"/>
      <c r="PJP4" s="47"/>
      <c r="PJQ4" s="47"/>
      <c r="PJR4" s="47"/>
      <c r="PJS4" s="47"/>
      <c r="PJT4" s="47"/>
      <c r="PJU4" s="47"/>
      <c r="PJV4" s="47"/>
      <c r="PJW4" s="47"/>
      <c r="PJX4" s="47"/>
      <c r="PJY4" s="47"/>
      <c r="PJZ4" s="47"/>
      <c r="PKA4" s="47"/>
      <c r="PKB4" s="47"/>
      <c r="PKC4" s="47"/>
      <c r="PKD4" s="47"/>
      <c r="PKE4" s="47"/>
      <c r="PKF4" s="47"/>
      <c r="PKG4" s="47"/>
      <c r="PKH4" s="47"/>
      <c r="PKI4" s="47"/>
      <c r="PKJ4" s="47"/>
      <c r="PKK4" s="47"/>
      <c r="PKL4" s="47"/>
      <c r="PKM4" s="47"/>
      <c r="PKN4" s="47"/>
      <c r="PKO4" s="47"/>
      <c r="PKP4" s="47"/>
      <c r="PKQ4" s="47"/>
      <c r="PKR4" s="47"/>
      <c r="PKS4" s="47"/>
      <c r="PKT4" s="47"/>
      <c r="PKU4" s="47"/>
      <c r="PKV4" s="47"/>
      <c r="PKW4" s="47"/>
      <c r="PKX4" s="47"/>
      <c r="PKY4" s="47"/>
      <c r="PKZ4" s="47"/>
      <c r="PLA4" s="47"/>
      <c r="PLB4" s="47"/>
      <c r="PLC4" s="47"/>
      <c r="PLD4" s="47"/>
      <c r="PLE4" s="47"/>
      <c r="PLF4" s="47"/>
      <c r="PLG4" s="47"/>
      <c r="PLH4" s="47"/>
      <c r="PLI4" s="47"/>
      <c r="PLJ4" s="47"/>
      <c r="PLK4" s="47"/>
      <c r="PLL4" s="47"/>
      <c r="PLM4" s="47"/>
      <c r="PLN4" s="47"/>
      <c r="PLO4" s="47"/>
      <c r="PLP4" s="47"/>
      <c r="PLQ4" s="47"/>
      <c r="PLR4" s="47"/>
      <c r="PLS4" s="47"/>
      <c r="PLT4" s="47"/>
      <c r="PLU4" s="47"/>
      <c r="PLV4" s="47"/>
      <c r="PLW4" s="47"/>
      <c r="PLX4" s="47"/>
      <c r="PLY4" s="47"/>
      <c r="PLZ4" s="47"/>
      <c r="PMA4" s="47"/>
      <c r="PMB4" s="47"/>
      <c r="PMC4" s="47"/>
      <c r="PMD4" s="47"/>
      <c r="PME4" s="47"/>
      <c r="PMF4" s="47"/>
      <c r="PMG4" s="47"/>
      <c r="PMH4" s="47"/>
      <c r="PMI4" s="47"/>
      <c r="PMJ4" s="47"/>
      <c r="PMK4" s="47"/>
      <c r="PML4" s="47"/>
      <c r="PMM4" s="47"/>
      <c r="PMN4" s="47"/>
      <c r="PMO4" s="47"/>
      <c r="PMP4" s="47"/>
      <c r="PMQ4" s="47"/>
      <c r="PMR4" s="47"/>
      <c r="PMS4" s="47"/>
      <c r="PMT4" s="47"/>
      <c r="PMU4" s="47"/>
      <c r="PMV4" s="47"/>
      <c r="PMW4" s="47"/>
      <c r="PMX4" s="47"/>
      <c r="PMY4" s="47"/>
      <c r="PMZ4" s="47"/>
      <c r="PNA4" s="47"/>
      <c r="PNB4" s="47"/>
      <c r="PNC4" s="47"/>
      <c r="PND4" s="47"/>
      <c r="PNE4" s="47"/>
      <c r="PNF4" s="47"/>
      <c r="PNG4" s="47"/>
      <c r="PNH4" s="47"/>
      <c r="PNI4" s="47"/>
      <c r="PNJ4" s="47"/>
      <c r="PNK4" s="47"/>
      <c r="PNL4" s="47"/>
      <c r="PNM4" s="47"/>
      <c r="PNN4" s="47"/>
      <c r="PNO4" s="47"/>
      <c r="PNP4" s="47"/>
      <c r="PNQ4" s="47"/>
      <c r="PNR4" s="47"/>
      <c r="PNS4" s="47"/>
      <c r="PNT4" s="47"/>
      <c r="PNU4" s="47"/>
      <c r="PNV4" s="47"/>
      <c r="PNW4" s="47"/>
      <c r="PNX4" s="47"/>
      <c r="PNY4" s="47"/>
      <c r="PNZ4" s="47"/>
      <c r="POA4" s="47"/>
      <c r="POB4" s="47"/>
      <c r="POC4" s="47"/>
      <c r="POD4" s="47"/>
      <c r="POE4" s="47"/>
      <c r="POF4" s="47"/>
      <c r="POG4" s="47"/>
      <c r="POH4" s="47"/>
      <c r="POI4" s="47"/>
      <c r="POJ4" s="47"/>
      <c r="POK4" s="47"/>
      <c r="POL4" s="47"/>
      <c r="POM4" s="47"/>
      <c r="PON4" s="47"/>
      <c r="POO4" s="47"/>
      <c r="POP4" s="47"/>
      <c r="POQ4" s="47"/>
      <c r="POR4" s="47"/>
      <c r="POS4" s="47"/>
      <c r="POT4" s="47"/>
      <c r="POU4" s="47"/>
      <c r="POV4" s="47"/>
      <c r="POW4" s="47"/>
      <c r="POX4" s="47"/>
      <c r="POY4" s="47"/>
      <c r="POZ4" s="47"/>
      <c r="PPA4" s="47"/>
      <c r="PPB4" s="47"/>
      <c r="PPC4" s="47"/>
      <c r="PPD4" s="47"/>
      <c r="PPE4" s="47"/>
      <c r="PPF4" s="47"/>
      <c r="PPG4" s="47"/>
      <c r="PPH4" s="47"/>
      <c r="PPI4" s="47"/>
      <c r="PPJ4" s="47"/>
      <c r="PPK4" s="47"/>
      <c r="PPL4" s="47"/>
      <c r="PPM4" s="47"/>
      <c r="PPN4" s="47"/>
      <c r="PPO4" s="47"/>
      <c r="PPP4" s="47"/>
      <c r="PPQ4" s="47"/>
      <c r="PPR4" s="47"/>
      <c r="PPS4" s="47"/>
      <c r="PPT4" s="47"/>
      <c r="PPU4" s="47"/>
      <c r="PPV4" s="47"/>
      <c r="PPW4" s="47"/>
      <c r="PPX4" s="47"/>
      <c r="PPY4" s="47"/>
      <c r="PPZ4" s="47"/>
      <c r="PQA4" s="47"/>
      <c r="PQB4" s="47"/>
      <c r="PQC4" s="47"/>
      <c r="PQD4" s="47"/>
      <c r="PQE4" s="47"/>
      <c r="PQF4" s="47"/>
      <c r="PQG4" s="47"/>
      <c r="PQH4" s="47"/>
      <c r="PQI4" s="47"/>
      <c r="PQJ4" s="47"/>
      <c r="PQK4" s="47"/>
      <c r="PQL4" s="47"/>
      <c r="PQM4" s="47"/>
      <c r="PQN4" s="47"/>
      <c r="PQO4" s="47"/>
      <c r="PQP4" s="47"/>
      <c r="PQQ4" s="47"/>
      <c r="PQR4" s="47"/>
      <c r="PQS4" s="47"/>
      <c r="PQT4" s="47"/>
      <c r="PQU4" s="47"/>
      <c r="PQV4" s="47"/>
      <c r="PQW4" s="47"/>
      <c r="PQX4" s="47"/>
      <c r="PQY4" s="47"/>
      <c r="PQZ4" s="47"/>
      <c r="PRA4" s="47"/>
      <c r="PRB4" s="47"/>
      <c r="PRC4" s="47"/>
      <c r="PRD4" s="47"/>
      <c r="PRE4" s="47"/>
      <c r="PRF4" s="47"/>
      <c r="PRG4" s="47"/>
      <c r="PRH4" s="47"/>
      <c r="PRI4" s="47"/>
      <c r="PRJ4" s="47"/>
      <c r="PRK4" s="47"/>
      <c r="PRL4" s="47"/>
      <c r="PRM4" s="47"/>
      <c r="PRN4" s="47"/>
      <c r="PRO4" s="47"/>
      <c r="PRP4" s="47"/>
      <c r="PRQ4" s="47"/>
      <c r="PRR4" s="47"/>
      <c r="PRS4" s="47"/>
      <c r="PRT4" s="47"/>
      <c r="PRU4" s="47"/>
      <c r="PRV4" s="47"/>
      <c r="PRW4" s="47"/>
      <c r="PRX4" s="47"/>
      <c r="PRY4" s="47"/>
      <c r="PRZ4" s="47"/>
      <c r="PSA4" s="47"/>
      <c r="PSB4" s="47"/>
      <c r="PSC4" s="47"/>
      <c r="PSD4" s="47"/>
      <c r="PSE4" s="47"/>
      <c r="PSF4" s="47"/>
      <c r="PSG4" s="47"/>
      <c r="PSH4" s="47"/>
      <c r="PSI4" s="47"/>
      <c r="PSJ4" s="47"/>
      <c r="PSK4" s="47"/>
      <c r="PSL4" s="47"/>
      <c r="PSM4" s="47"/>
      <c r="PSN4" s="47"/>
      <c r="PSO4" s="47"/>
      <c r="PSP4" s="47"/>
      <c r="PSQ4" s="47"/>
      <c r="PSR4" s="47"/>
      <c r="PSS4" s="47"/>
      <c r="PST4" s="47"/>
      <c r="PSU4" s="47"/>
      <c r="PSV4" s="47"/>
      <c r="PSW4" s="47"/>
      <c r="PSX4" s="47"/>
      <c r="PSY4" s="47"/>
      <c r="PSZ4" s="47"/>
      <c r="PTA4" s="47"/>
      <c r="PTB4" s="47"/>
      <c r="PTC4" s="47"/>
      <c r="PTD4" s="47"/>
      <c r="PTE4" s="47"/>
      <c r="PTF4" s="47"/>
      <c r="PTG4" s="47"/>
      <c r="PTH4" s="47"/>
      <c r="PTI4" s="47"/>
      <c r="PTJ4" s="47"/>
      <c r="PTK4" s="47"/>
      <c r="PTL4" s="47"/>
      <c r="PTM4" s="47"/>
      <c r="PTN4" s="47"/>
      <c r="PTO4" s="47"/>
      <c r="PTP4" s="47"/>
      <c r="PTQ4" s="47"/>
      <c r="PTR4" s="47"/>
      <c r="PTS4" s="47"/>
      <c r="PTT4" s="47"/>
      <c r="PTU4" s="47"/>
      <c r="PTV4" s="47"/>
      <c r="PTW4" s="47"/>
      <c r="PTX4" s="47"/>
      <c r="PTY4" s="47"/>
      <c r="PTZ4" s="47"/>
      <c r="PUA4" s="47"/>
      <c r="PUB4" s="47"/>
      <c r="PUC4" s="47"/>
      <c r="PUD4" s="47"/>
      <c r="PUE4" s="47"/>
      <c r="PUF4" s="47"/>
      <c r="PUG4" s="47"/>
      <c r="PUH4" s="47"/>
      <c r="PUI4" s="47"/>
      <c r="PUJ4" s="47"/>
      <c r="PUK4" s="47"/>
      <c r="PUL4" s="47"/>
      <c r="PUM4" s="47"/>
      <c r="PUN4" s="47"/>
      <c r="PUO4" s="47"/>
      <c r="PUP4" s="47"/>
      <c r="PUQ4" s="47"/>
      <c r="PUR4" s="47"/>
      <c r="PUS4" s="47"/>
      <c r="PUT4" s="47"/>
      <c r="PUU4" s="47"/>
      <c r="PUV4" s="47"/>
      <c r="PUW4" s="47"/>
      <c r="PUX4" s="47"/>
      <c r="PUY4" s="47"/>
      <c r="PUZ4" s="47"/>
      <c r="PVA4" s="47"/>
      <c r="PVB4" s="47"/>
      <c r="PVC4" s="47"/>
      <c r="PVD4" s="47"/>
      <c r="PVE4" s="47"/>
      <c r="PVF4" s="47"/>
      <c r="PVG4" s="47"/>
      <c r="PVH4" s="47"/>
      <c r="PVI4" s="47"/>
      <c r="PVJ4" s="47"/>
      <c r="PVK4" s="47"/>
      <c r="PVL4" s="47"/>
      <c r="PVM4" s="47"/>
      <c r="PVN4" s="47"/>
      <c r="PVO4" s="47"/>
      <c r="PVP4" s="47"/>
      <c r="PVQ4" s="47"/>
      <c r="PVR4" s="47"/>
      <c r="PVS4" s="47"/>
      <c r="PVT4" s="47"/>
      <c r="PVU4" s="47"/>
      <c r="PVV4" s="47"/>
      <c r="PVW4" s="47"/>
      <c r="PVX4" s="47"/>
      <c r="PVY4" s="47"/>
      <c r="PVZ4" s="47"/>
      <c r="PWA4" s="47"/>
      <c r="PWB4" s="47"/>
      <c r="PWC4" s="47"/>
      <c r="PWD4" s="47"/>
      <c r="PWE4" s="47"/>
      <c r="PWF4" s="47"/>
      <c r="PWG4" s="47"/>
      <c r="PWH4" s="47"/>
      <c r="PWI4" s="47"/>
      <c r="PWJ4" s="47"/>
      <c r="PWK4" s="47"/>
      <c r="PWL4" s="47"/>
      <c r="PWM4" s="47"/>
      <c r="PWN4" s="47"/>
      <c r="PWO4" s="47"/>
      <c r="PWP4" s="47"/>
      <c r="PWQ4" s="47"/>
      <c r="PWR4" s="47"/>
      <c r="PWS4" s="47"/>
      <c r="PWT4" s="47"/>
      <c r="PWU4" s="47"/>
      <c r="PWV4" s="47"/>
      <c r="PWW4" s="47"/>
      <c r="PWX4" s="47"/>
      <c r="PWY4" s="47"/>
      <c r="PWZ4" s="47"/>
      <c r="PXA4" s="47"/>
      <c r="PXB4" s="47"/>
      <c r="PXC4" s="47"/>
      <c r="PXD4" s="47"/>
      <c r="PXE4" s="47"/>
      <c r="PXF4" s="47"/>
      <c r="PXG4" s="47"/>
      <c r="PXH4" s="47"/>
      <c r="PXI4" s="47"/>
      <c r="PXJ4" s="47"/>
      <c r="PXK4" s="47"/>
      <c r="PXL4" s="47"/>
      <c r="PXM4" s="47"/>
      <c r="PXN4" s="47"/>
      <c r="PXO4" s="47"/>
      <c r="PXP4" s="47"/>
      <c r="PXQ4" s="47"/>
      <c r="PXR4" s="47"/>
      <c r="PXS4" s="47"/>
      <c r="PXT4" s="47"/>
      <c r="PXU4" s="47"/>
      <c r="PXV4" s="47"/>
      <c r="PXW4" s="47"/>
      <c r="PXX4" s="47"/>
      <c r="PXY4" s="47"/>
      <c r="PXZ4" s="47"/>
      <c r="PYA4" s="47"/>
      <c r="PYB4" s="47"/>
      <c r="PYC4" s="47"/>
      <c r="PYD4" s="47"/>
      <c r="PYE4" s="47"/>
      <c r="PYF4" s="47"/>
      <c r="PYG4" s="47"/>
      <c r="PYH4" s="47"/>
      <c r="PYI4" s="47"/>
      <c r="PYJ4" s="47"/>
      <c r="PYK4" s="47"/>
      <c r="PYL4" s="47"/>
      <c r="PYM4" s="47"/>
      <c r="PYN4" s="47"/>
      <c r="PYO4" s="47"/>
      <c r="PYP4" s="47"/>
      <c r="PYQ4" s="47"/>
      <c r="PYR4" s="47"/>
      <c r="PYS4" s="47"/>
      <c r="PYT4" s="47"/>
      <c r="PYU4" s="47"/>
      <c r="PYV4" s="47"/>
      <c r="PYW4" s="47"/>
      <c r="PYX4" s="47"/>
      <c r="PYY4" s="47"/>
      <c r="PYZ4" s="47"/>
      <c r="PZA4" s="47"/>
      <c r="PZB4" s="47"/>
      <c r="PZC4" s="47"/>
      <c r="PZD4" s="47"/>
      <c r="PZE4" s="47"/>
      <c r="PZF4" s="47"/>
      <c r="PZG4" s="47"/>
      <c r="PZH4" s="47"/>
      <c r="PZI4" s="47"/>
      <c r="PZJ4" s="47"/>
      <c r="PZK4" s="47"/>
      <c r="PZL4" s="47"/>
      <c r="PZM4" s="47"/>
      <c r="PZN4" s="47"/>
      <c r="PZO4" s="47"/>
      <c r="PZP4" s="47"/>
      <c r="PZQ4" s="47"/>
      <c r="PZR4" s="47"/>
      <c r="PZS4" s="47"/>
      <c r="PZT4" s="47"/>
      <c r="PZU4" s="47"/>
      <c r="PZV4" s="47"/>
      <c r="PZW4" s="47"/>
      <c r="PZX4" s="47"/>
      <c r="PZY4" s="47"/>
      <c r="PZZ4" s="47"/>
      <c r="QAA4" s="47"/>
      <c r="QAB4" s="47"/>
      <c r="QAC4" s="47"/>
      <c r="QAD4" s="47"/>
      <c r="QAE4" s="47"/>
      <c r="QAF4" s="47"/>
      <c r="QAG4" s="47"/>
      <c r="QAH4" s="47"/>
      <c r="QAI4" s="47"/>
      <c r="QAJ4" s="47"/>
      <c r="QAK4" s="47"/>
      <c r="QAL4" s="47"/>
      <c r="QAM4" s="47"/>
      <c r="QAN4" s="47"/>
      <c r="QAO4" s="47"/>
      <c r="QAP4" s="47"/>
      <c r="QAQ4" s="47"/>
      <c r="QAR4" s="47"/>
      <c r="QAS4" s="47"/>
      <c r="QAT4" s="47"/>
      <c r="QAU4" s="47"/>
      <c r="QAV4" s="47"/>
      <c r="QAW4" s="47"/>
      <c r="QAX4" s="47"/>
      <c r="QAY4" s="47"/>
      <c r="QAZ4" s="47"/>
      <c r="QBA4" s="47"/>
      <c r="QBB4" s="47"/>
      <c r="QBC4" s="47"/>
      <c r="QBD4" s="47"/>
      <c r="QBE4" s="47"/>
      <c r="QBF4" s="47"/>
      <c r="QBG4" s="47"/>
      <c r="QBH4" s="47"/>
      <c r="QBI4" s="47"/>
      <c r="QBJ4" s="47"/>
      <c r="QBK4" s="47"/>
      <c r="QBL4" s="47"/>
      <c r="QBM4" s="47"/>
      <c r="QBN4" s="47"/>
      <c r="QBO4" s="47"/>
      <c r="QBP4" s="47"/>
      <c r="QBQ4" s="47"/>
      <c r="QBR4" s="47"/>
      <c r="QBS4" s="47"/>
      <c r="QBT4" s="47"/>
      <c r="QBU4" s="47"/>
      <c r="QBV4" s="47"/>
      <c r="QBW4" s="47"/>
      <c r="QBX4" s="47"/>
      <c r="QBY4" s="47"/>
      <c r="QBZ4" s="47"/>
      <c r="QCA4" s="47"/>
      <c r="QCB4" s="47"/>
      <c r="QCC4" s="47"/>
      <c r="QCD4" s="47"/>
      <c r="QCE4" s="47"/>
      <c r="QCF4" s="47"/>
      <c r="QCG4" s="47"/>
      <c r="QCH4" s="47"/>
      <c r="QCI4" s="47"/>
      <c r="QCJ4" s="47"/>
      <c r="QCK4" s="47"/>
      <c r="QCL4" s="47"/>
      <c r="QCM4" s="47"/>
      <c r="QCN4" s="47"/>
      <c r="QCO4" s="47"/>
      <c r="QCP4" s="47"/>
      <c r="QCQ4" s="47"/>
      <c r="QCR4" s="47"/>
      <c r="QCS4" s="47"/>
      <c r="QCT4" s="47"/>
      <c r="QCU4" s="47"/>
      <c r="QCV4" s="47"/>
      <c r="QCW4" s="47"/>
      <c r="QCX4" s="47"/>
      <c r="QCY4" s="47"/>
      <c r="QCZ4" s="47"/>
      <c r="QDA4" s="47"/>
      <c r="QDB4" s="47"/>
      <c r="QDC4" s="47"/>
      <c r="QDD4" s="47"/>
      <c r="QDE4" s="47"/>
      <c r="QDF4" s="47"/>
      <c r="QDG4" s="47"/>
      <c r="QDH4" s="47"/>
      <c r="QDI4" s="47"/>
      <c r="QDJ4" s="47"/>
      <c r="QDK4" s="47"/>
      <c r="QDL4" s="47"/>
      <c r="QDM4" s="47"/>
      <c r="QDN4" s="47"/>
      <c r="QDO4" s="47"/>
      <c r="QDP4" s="47"/>
      <c r="QDQ4" s="47"/>
      <c r="QDR4" s="47"/>
      <c r="QDS4" s="47"/>
      <c r="QDT4" s="47"/>
      <c r="QDU4" s="47"/>
      <c r="QDV4" s="47"/>
      <c r="QDW4" s="47"/>
      <c r="QDX4" s="47"/>
      <c r="QDY4" s="47"/>
      <c r="QDZ4" s="47"/>
      <c r="QEA4" s="47"/>
      <c r="QEB4" s="47"/>
      <c r="QEC4" s="47"/>
      <c r="QED4" s="47"/>
      <c r="QEE4" s="47"/>
      <c r="QEF4" s="47"/>
      <c r="QEG4" s="47"/>
      <c r="QEH4" s="47"/>
      <c r="QEI4" s="47"/>
      <c r="QEJ4" s="47"/>
      <c r="QEK4" s="47"/>
      <c r="QEL4" s="47"/>
      <c r="QEM4" s="47"/>
      <c r="QEN4" s="47"/>
      <c r="QEO4" s="47"/>
      <c r="QEP4" s="47"/>
      <c r="QEQ4" s="47"/>
      <c r="QER4" s="47"/>
      <c r="QES4" s="47"/>
      <c r="QET4" s="47"/>
      <c r="QEU4" s="47"/>
      <c r="QEV4" s="47"/>
      <c r="QEW4" s="47"/>
      <c r="QEX4" s="47"/>
      <c r="QEY4" s="47"/>
      <c r="QEZ4" s="47"/>
      <c r="QFA4" s="47"/>
      <c r="QFB4" s="47"/>
      <c r="QFC4" s="47"/>
      <c r="QFD4" s="47"/>
      <c r="QFE4" s="47"/>
      <c r="QFF4" s="47"/>
      <c r="QFG4" s="47"/>
      <c r="QFH4" s="47"/>
      <c r="QFI4" s="47"/>
      <c r="QFJ4" s="47"/>
      <c r="QFK4" s="47"/>
      <c r="QFL4" s="47"/>
      <c r="QFM4" s="47"/>
      <c r="QFN4" s="47"/>
      <c r="QFO4" s="47"/>
      <c r="QFP4" s="47"/>
      <c r="QFQ4" s="47"/>
      <c r="QFR4" s="47"/>
      <c r="QFS4" s="47"/>
      <c r="QFT4" s="47"/>
      <c r="QFU4" s="47"/>
      <c r="QFV4" s="47"/>
      <c r="QFW4" s="47"/>
      <c r="QFX4" s="47"/>
      <c r="QFY4" s="47"/>
      <c r="QFZ4" s="47"/>
      <c r="QGA4" s="47"/>
      <c r="QGB4" s="47"/>
      <c r="QGC4" s="47"/>
      <c r="QGD4" s="47"/>
      <c r="QGE4" s="47"/>
      <c r="QGF4" s="47"/>
      <c r="QGG4" s="47"/>
      <c r="QGH4" s="47"/>
      <c r="QGI4" s="47"/>
      <c r="QGJ4" s="47"/>
      <c r="QGK4" s="47"/>
      <c r="QGL4" s="47"/>
      <c r="QGM4" s="47"/>
      <c r="QGN4" s="47"/>
      <c r="QGO4" s="47"/>
      <c r="QGP4" s="47"/>
      <c r="QGQ4" s="47"/>
      <c r="QGR4" s="47"/>
      <c r="QGS4" s="47"/>
      <c r="QGT4" s="47"/>
      <c r="QGU4" s="47"/>
      <c r="QGV4" s="47"/>
      <c r="QGW4" s="47"/>
      <c r="QGX4" s="47"/>
      <c r="QGY4" s="47"/>
      <c r="QGZ4" s="47"/>
      <c r="QHA4" s="47"/>
      <c r="QHB4" s="47"/>
      <c r="QHC4" s="47"/>
      <c r="QHD4" s="47"/>
      <c r="QHE4" s="47"/>
      <c r="QHF4" s="47"/>
      <c r="QHG4" s="47"/>
      <c r="QHH4" s="47"/>
      <c r="QHI4" s="47"/>
      <c r="QHJ4" s="47"/>
      <c r="QHK4" s="47"/>
      <c r="QHL4" s="47"/>
      <c r="QHM4" s="47"/>
      <c r="QHN4" s="47"/>
      <c r="QHO4" s="47"/>
      <c r="QHP4" s="47"/>
      <c r="QHQ4" s="47"/>
      <c r="QHR4" s="47"/>
      <c r="QHS4" s="47"/>
      <c r="QHT4" s="47"/>
      <c r="QHU4" s="47"/>
      <c r="QHV4" s="47"/>
      <c r="QHW4" s="47"/>
      <c r="QHX4" s="47"/>
      <c r="QHY4" s="47"/>
      <c r="QHZ4" s="47"/>
      <c r="QIA4" s="47"/>
      <c r="QIB4" s="47"/>
      <c r="QIC4" s="47"/>
      <c r="QID4" s="47"/>
      <c r="QIE4" s="47"/>
      <c r="QIF4" s="47"/>
      <c r="QIG4" s="47"/>
      <c r="QIH4" s="47"/>
      <c r="QII4" s="47"/>
      <c r="QIJ4" s="47"/>
      <c r="QIK4" s="47"/>
      <c r="QIL4" s="47"/>
      <c r="QIM4" s="47"/>
      <c r="QIN4" s="47"/>
      <c r="QIO4" s="47"/>
      <c r="QIP4" s="47"/>
      <c r="QIQ4" s="47"/>
      <c r="QIR4" s="47"/>
      <c r="QIS4" s="47"/>
      <c r="QIT4" s="47"/>
      <c r="QIU4" s="47"/>
      <c r="QIV4" s="47"/>
      <c r="QIW4" s="47"/>
      <c r="QIX4" s="47"/>
      <c r="QIY4" s="47"/>
      <c r="QIZ4" s="47"/>
      <c r="QJA4" s="47"/>
      <c r="QJB4" s="47"/>
      <c r="QJC4" s="47"/>
      <c r="QJD4" s="47"/>
      <c r="QJE4" s="47"/>
      <c r="QJF4" s="47"/>
      <c r="QJG4" s="47"/>
      <c r="QJH4" s="47"/>
      <c r="QJI4" s="47"/>
      <c r="QJJ4" s="47"/>
      <c r="QJK4" s="47"/>
      <c r="QJL4" s="47"/>
      <c r="QJM4" s="47"/>
      <c r="QJN4" s="47"/>
      <c r="QJO4" s="47"/>
      <c r="QJP4" s="47"/>
      <c r="QJQ4" s="47"/>
      <c r="QJR4" s="47"/>
      <c r="QJS4" s="47"/>
      <c r="QJT4" s="47"/>
      <c r="QJU4" s="47"/>
      <c r="QJV4" s="47"/>
      <c r="QJW4" s="47"/>
      <c r="QJX4" s="47"/>
      <c r="QJY4" s="47"/>
      <c r="QJZ4" s="47"/>
      <c r="QKA4" s="47"/>
      <c r="QKB4" s="47"/>
      <c r="QKC4" s="47"/>
      <c r="QKD4" s="47"/>
      <c r="QKE4" s="47"/>
      <c r="QKF4" s="47"/>
      <c r="QKG4" s="47"/>
      <c r="QKH4" s="47"/>
      <c r="QKI4" s="47"/>
      <c r="QKJ4" s="47"/>
      <c r="QKK4" s="47"/>
      <c r="QKL4" s="47"/>
      <c r="QKM4" s="47"/>
      <c r="QKN4" s="47"/>
      <c r="QKO4" s="47"/>
      <c r="QKP4" s="47"/>
      <c r="QKQ4" s="47"/>
      <c r="QKR4" s="47"/>
      <c r="QKS4" s="47"/>
      <c r="QKT4" s="47"/>
      <c r="QKU4" s="47"/>
      <c r="QKV4" s="47"/>
      <c r="QKW4" s="47"/>
      <c r="QKX4" s="47"/>
      <c r="QKY4" s="47"/>
      <c r="QKZ4" s="47"/>
      <c r="QLA4" s="47"/>
      <c r="QLB4" s="47"/>
      <c r="QLC4" s="47"/>
      <c r="QLD4" s="47"/>
      <c r="QLE4" s="47"/>
      <c r="QLF4" s="47"/>
      <c r="QLG4" s="47"/>
      <c r="QLH4" s="47"/>
      <c r="QLI4" s="47"/>
      <c r="QLJ4" s="47"/>
      <c r="QLK4" s="47"/>
      <c r="QLL4" s="47"/>
      <c r="QLM4" s="47"/>
      <c r="QLN4" s="47"/>
      <c r="QLO4" s="47"/>
      <c r="QLP4" s="47"/>
      <c r="QLQ4" s="47"/>
      <c r="QLR4" s="47"/>
      <c r="QLS4" s="47"/>
      <c r="QLT4" s="47"/>
      <c r="QLU4" s="47"/>
      <c r="QLV4" s="47"/>
      <c r="QLW4" s="47"/>
      <c r="QLX4" s="47"/>
      <c r="QLY4" s="47"/>
      <c r="QLZ4" s="47"/>
      <c r="QMA4" s="47"/>
      <c r="QMB4" s="47"/>
      <c r="QMC4" s="47"/>
      <c r="QMD4" s="47"/>
      <c r="QME4" s="47"/>
      <c r="QMF4" s="47"/>
      <c r="QMG4" s="47"/>
      <c r="QMH4" s="47"/>
      <c r="QMI4" s="47"/>
      <c r="QMJ4" s="47"/>
      <c r="QMK4" s="47"/>
      <c r="QML4" s="47"/>
      <c r="QMM4" s="47"/>
      <c r="QMN4" s="47"/>
      <c r="QMO4" s="47"/>
      <c r="QMP4" s="47"/>
      <c r="QMQ4" s="47"/>
      <c r="QMR4" s="47"/>
      <c r="QMS4" s="47"/>
      <c r="QMT4" s="47"/>
      <c r="QMU4" s="47"/>
      <c r="QMV4" s="47"/>
      <c r="QMW4" s="47"/>
      <c r="QMX4" s="47"/>
      <c r="QMY4" s="47"/>
      <c r="QMZ4" s="47"/>
      <c r="QNA4" s="47"/>
      <c r="QNB4" s="47"/>
      <c r="QNC4" s="47"/>
      <c r="QND4" s="47"/>
      <c r="QNE4" s="47"/>
      <c r="QNF4" s="47"/>
      <c r="QNG4" s="47"/>
      <c r="QNH4" s="47"/>
      <c r="QNI4" s="47"/>
      <c r="QNJ4" s="47"/>
      <c r="QNK4" s="47"/>
      <c r="QNL4" s="47"/>
      <c r="QNM4" s="47"/>
      <c r="QNN4" s="47"/>
      <c r="QNO4" s="47"/>
      <c r="QNP4" s="47"/>
      <c r="QNQ4" s="47"/>
      <c r="QNR4" s="47"/>
      <c r="QNS4" s="47"/>
      <c r="QNT4" s="47"/>
      <c r="QNU4" s="47"/>
      <c r="QNV4" s="47"/>
      <c r="QNW4" s="47"/>
      <c r="QNX4" s="47"/>
      <c r="QNY4" s="47"/>
      <c r="QNZ4" s="47"/>
      <c r="QOA4" s="47"/>
      <c r="QOB4" s="47"/>
      <c r="QOC4" s="47"/>
      <c r="QOD4" s="47"/>
      <c r="QOE4" s="47"/>
      <c r="QOF4" s="47"/>
      <c r="QOG4" s="47"/>
      <c r="QOH4" s="47"/>
      <c r="QOI4" s="47"/>
      <c r="QOJ4" s="47"/>
      <c r="QOK4" s="47"/>
      <c r="QOL4" s="47"/>
      <c r="QOM4" s="47"/>
      <c r="QON4" s="47"/>
      <c r="QOO4" s="47"/>
      <c r="QOP4" s="47"/>
      <c r="QOQ4" s="47"/>
      <c r="QOR4" s="47"/>
      <c r="QOS4" s="47"/>
      <c r="QOT4" s="47"/>
      <c r="QOU4" s="47"/>
      <c r="QOV4" s="47"/>
      <c r="QOW4" s="47"/>
      <c r="QOX4" s="47"/>
      <c r="QOY4" s="47"/>
      <c r="QOZ4" s="47"/>
      <c r="QPA4" s="47"/>
      <c r="QPB4" s="47"/>
      <c r="QPC4" s="47"/>
      <c r="QPD4" s="47"/>
      <c r="QPE4" s="47"/>
      <c r="QPF4" s="47"/>
      <c r="QPG4" s="47"/>
      <c r="QPH4" s="47"/>
      <c r="QPI4" s="47"/>
      <c r="QPJ4" s="47"/>
      <c r="QPK4" s="47"/>
      <c r="QPL4" s="47"/>
      <c r="QPM4" s="47"/>
      <c r="QPN4" s="47"/>
      <c r="QPO4" s="47"/>
      <c r="QPP4" s="47"/>
      <c r="QPQ4" s="47"/>
      <c r="QPR4" s="47"/>
      <c r="QPS4" s="47"/>
      <c r="QPT4" s="47"/>
      <c r="QPU4" s="47"/>
      <c r="QPV4" s="47"/>
      <c r="QPW4" s="47"/>
      <c r="QPX4" s="47"/>
      <c r="QPY4" s="47"/>
      <c r="QPZ4" s="47"/>
      <c r="QQA4" s="47"/>
      <c r="QQB4" s="47"/>
      <c r="QQC4" s="47"/>
      <c r="QQD4" s="47"/>
      <c r="QQE4" s="47"/>
      <c r="QQF4" s="47"/>
      <c r="QQG4" s="47"/>
      <c r="QQH4" s="47"/>
      <c r="QQI4" s="47"/>
      <c r="QQJ4" s="47"/>
      <c r="QQK4" s="47"/>
      <c r="QQL4" s="47"/>
      <c r="QQM4" s="47"/>
      <c r="QQN4" s="47"/>
      <c r="QQO4" s="47"/>
      <c r="QQP4" s="47"/>
      <c r="QQQ4" s="47"/>
      <c r="QQR4" s="47"/>
      <c r="QQS4" s="47"/>
      <c r="QQT4" s="47"/>
      <c r="QQU4" s="47"/>
      <c r="QQV4" s="47"/>
      <c r="QQW4" s="47"/>
      <c r="QQX4" s="47"/>
      <c r="QQY4" s="47"/>
      <c r="QQZ4" s="47"/>
      <c r="QRA4" s="47"/>
      <c r="QRB4" s="47"/>
      <c r="QRC4" s="47"/>
      <c r="QRD4" s="47"/>
      <c r="QRE4" s="47"/>
      <c r="QRF4" s="47"/>
      <c r="QRG4" s="47"/>
      <c r="QRH4" s="47"/>
      <c r="QRI4" s="47"/>
      <c r="QRJ4" s="47"/>
      <c r="QRK4" s="47"/>
      <c r="QRL4" s="47"/>
      <c r="QRM4" s="47"/>
      <c r="QRN4" s="47"/>
      <c r="QRO4" s="47"/>
      <c r="QRP4" s="47"/>
      <c r="QRQ4" s="47"/>
      <c r="QRR4" s="47"/>
      <c r="QRS4" s="47"/>
      <c r="QRT4" s="47"/>
      <c r="QRU4" s="47"/>
      <c r="QRV4" s="47"/>
      <c r="QRW4" s="47"/>
      <c r="QRX4" s="47"/>
      <c r="QRY4" s="47"/>
      <c r="QRZ4" s="47"/>
      <c r="QSA4" s="47"/>
      <c r="QSB4" s="47"/>
      <c r="QSC4" s="47"/>
      <c r="QSD4" s="47"/>
      <c r="QSE4" s="47"/>
      <c r="QSF4" s="47"/>
      <c r="QSG4" s="47"/>
      <c r="QSH4" s="47"/>
      <c r="QSI4" s="47"/>
      <c r="QSJ4" s="47"/>
      <c r="QSK4" s="47"/>
      <c r="QSL4" s="47"/>
      <c r="QSM4" s="47"/>
      <c r="QSN4" s="47"/>
      <c r="QSO4" s="47"/>
      <c r="QSP4" s="47"/>
      <c r="QSQ4" s="47"/>
      <c r="QSR4" s="47"/>
      <c r="QSS4" s="47"/>
      <c r="QST4" s="47"/>
      <c r="QSU4" s="47"/>
      <c r="QSV4" s="47"/>
      <c r="QSW4" s="47"/>
      <c r="QSX4" s="47"/>
      <c r="QSY4" s="47"/>
      <c r="QSZ4" s="47"/>
      <c r="QTA4" s="47"/>
      <c r="QTB4" s="47"/>
      <c r="QTC4" s="47"/>
      <c r="QTD4" s="47"/>
      <c r="QTE4" s="47"/>
      <c r="QTF4" s="47"/>
      <c r="QTG4" s="47"/>
      <c r="QTH4" s="47"/>
      <c r="QTI4" s="47"/>
      <c r="QTJ4" s="47"/>
      <c r="QTK4" s="47"/>
      <c r="QTL4" s="47"/>
      <c r="QTM4" s="47"/>
      <c r="QTN4" s="47"/>
      <c r="QTO4" s="47"/>
      <c r="QTP4" s="47"/>
      <c r="QTQ4" s="47"/>
      <c r="QTR4" s="47"/>
      <c r="QTS4" s="47"/>
      <c r="QTT4" s="47"/>
      <c r="QTU4" s="47"/>
      <c r="QTV4" s="47"/>
      <c r="QTW4" s="47"/>
      <c r="QTX4" s="47"/>
      <c r="QTY4" s="47"/>
      <c r="QTZ4" s="47"/>
      <c r="QUA4" s="47"/>
      <c r="QUB4" s="47"/>
      <c r="QUC4" s="47"/>
      <c r="QUD4" s="47"/>
      <c r="QUE4" s="47"/>
      <c r="QUF4" s="47"/>
      <c r="QUG4" s="47"/>
      <c r="QUH4" s="47"/>
      <c r="QUI4" s="47"/>
      <c r="QUJ4" s="47"/>
      <c r="QUK4" s="47"/>
      <c r="QUL4" s="47"/>
      <c r="QUM4" s="47"/>
      <c r="QUN4" s="47"/>
      <c r="QUO4" s="47"/>
      <c r="QUP4" s="47"/>
      <c r="QUQ4" s="47"/>
      <c r="QUR4" s="47"/>
      <c r="QUS4" s="47"/>
      <c r="QUT4" s="47"/>
      <c r="QUU4" s="47"/>
      <c r="QUV4" s="47"/>
      <c r="QUW4" s="47"/>
      <c r="QUX4" s="47"/>
      <c r="QUY4" s="47"/>
      <c r="QUZ4" s="47"/>
      <c r="QVA4" s="47"/>
      <c r="QVB4" s="47"/>
      <c r="QVC4" s="47"/>
      <c r="QVD4" s="47"/>
      <c r="QVE4" s="47"/>
      <c r="QVF4" s="47"/>
      <c r="QVG4" s="47"/>
      <c r="QVH4" s="47"/>
      <c r="QVI4" s="47"/>
      <c r="QVJ4" s="47"/>
      <c r="QVK4" s="47"/>
      <c r="QVL4" s="47"/>
      <c r="QVM4" s="47"/>
      <c r="QVN4" s="47"/>
      <c r="QVO4" s="47"/>
      <c r="QVP4" s="47"/>
      <c r="QVQ4" s="47"/>
      <c r="QVR4" s="47"/>
      <c r="QVS4" s="47"/>
      <c r="QVT4" s="47"/>
      <c r="QVU4" s="47"/>
      <c r="QVV4" s="47"/>
      <c r="QVW4" s="47"/>
      <c r="QVX4" s="47"/>
      <c r="QVY4" s="47"/>
      <c r="QVZ4" s="47"/>
      <c r="QWA4" s="47"/>
      <c r="QWB4" s="47"/>
      <c r="QWC4" s="47"/>
      <c r="QWD4" s="47"/>
      <c r="QWE4" s="47"/>
      <c r="QWF4" s="47"/>
      <c r="QWG4" s="47"/>
      <c r="QWH4" s="47"/>
      <c r="QWI4" s="47"/>
      <c r="QWJ4" s="47"/>
      <c r="QWK4" s="47"/>
      <c r="QWL4" s="47"/>
      <c r="QWM4" s="47"/>
      <c r="QWN4" s="47"/>
      <c r="QWO4" s="47"/>
      <c r="QWP4" s="47"/>
      <c r="QWQ4" s="47"/>
      <c r="QWR4" s="47"/>
      <c r="QWS4" s="47"/>
      <c r="QWT4" s="47"/>
      <c r="QWU4" s="47"/>
      <c r="QWV4" s="47"/>
      <c r="QWW4" s="47"/>
      <c r="QWX4" s="47"/>
      <c r="QWY4" s="47"/>
      <c r="QWZ4" s="47"/>
      <c r="QXA4" s="47"/>
      <c r="QXB4" s="47"/>
      <c r="QXC4" s="47"/>
      <c r="QXD4" s="47"/>
      <c r="QXE4" s="47"/>
      <c r="QXF4" s="47"/>
      <c r="QXG4" s="47"/>
      <c r="QXH4" s="47"/>
      <c r="QXI4" s="47"/>
      <c r="QXJ4" s="47"/>
      <c r="QXK4" s="47"/>
      <c r="QXL4" s="47"/>
      <c r="QXM4" s="47"/>
      <c r="QXN4" s="47"/>
      <c r="QXO4" s="47"/>
      <c r="QXP4" s="47"/>
      <c r="QXQ4" s="47"/>
      <c r="QXR4" s="47"/>
      <c r="QXS4" s="47"/>
      <c r="QXT4" s="47"/>
      <c r="QXU4" s="47"/>
      <c r="QXV4" s="47"/>
      <c r="QXW4" s="47"/>
      <c r="QXX4" s="47"/>
      <c r="QXY4" s="47"/>
      <c r="QXZ4" s="47"/>
      <c r="QYA4" s="47"/>
      <c r="QYB4" s="47"/>
      <c r="QYC4" s="47"/>
      <c r="QYD4" s="47"/>
      <c r="QYE4" s="47"/>
      <c r="QYF4" s="47"/>
      <c r="QYG4" s="47"/>
      <c r="QYH4" s="47"/>
      <c r="QYI4" s="47"/>
      <c r="QYJ4" s="47"/>
      <c r="QYK4" s="47"/>
      <c r="QYL4" s="47"/>
      <c r="QYM4" s="47"/>
      <c r="QYN4" s="47"/>
      <c r="QYO4" s="47"/>
      <c r="QYP4" s="47"/>
      <c r="QYQ4" s="47"/>
      <c r="QYR4" s="47"/>
      <c r="QYS4" s="47"/>
      <c r="QYT4" s="47"/>
      <c r="QYU4" s="47"/>
      <c r="QYV4" s="47"/>
      <c r="QYW4" s="47"/>
      <c r="QYX4" s="47"/>
      <c r="QYY4" s="47"/>
      <c r="QYZ4" s="47"/>
      <c r="QZA4" s="47"/>
      <c r="QZB4" s="47"/>
      <c r="QZC4" s="47"/>
      <c r="QZD4" s="47"/>
      <c r="QZE4" s="47"/>
      <c r="QZF4" s="47"/>
      <c r="QZG4" s="47"/>
      <c r="QZH4" s="47"/>
      <c r="QZI4" s="47"/>
      <c r="QZJ4" s="47"/>
      <c r="QZK4" s="47"/>
      <c r="QZL4" s="47"/>
      <c r="QZM4" s="47"/>
      <c r="QZN4" s="47"/>
      <c r="QZO4" s="47"/>
      <c r="QZP4" s="47"/>
      <c r="QZQ4" s="47"/>
      <c r="QZR4" s="47"/>
      <c r="QZS4" s="47"/>
      <c r="QZT4" s="47"/>
      <c r="QZU4" s="47"/>
      <c r="QZV4" s="47"/>
      <c r="QZW4" s="47"/>
      <c r="QZX4" s="47"/>
      <c r="QZY4" s="47"/>
      <c r="QZZ4" s="47"/>
      <c r="RAA4" s="47"/>
      <c r="RAB4" s="47"/>
      <c r="RAC4" s="47"/>
      <c r="RAD4" s="47"/>
      <c r="RAE4" s="47"/>
      <c r="RAF4" s="47"/>
      <c r="RAG4" s="47"/>
      <c r="RAH4" s="47"/>
      <c r="RAI4" s="47"/>
      <c r="RAJ4" s="47"/>
      <c r="RAK4" s="47"/>
      <c r="RAL4" s="47"/>
      <c r="RAM4" s="47"/>
      <c r="RAN4" s="47"/>
      <c r="RAO4" s="47"/>
      <c r="RAP4" s="47"/>
      <c r="RAQ4" s="47"/>
      <c r="RAR4" s="47"/>
      <c r="RAS4" s="47"/>
      <c r="RAT4" s="47"/>
      <c r="RAU4" s="47"/>
      <c r="RAV4" s="47"/>
      <c r="RAW4" s="47"/>
      <c r="RAX4" s="47"/>
      <c r="RAY4" s="47"/>
      <c r="RAZ4" s="47"/>
      <c r="RBA4" s="47"/>
      <c r="RBB4" s="47"/>
      <c r="RBC4" s="47"/>
      <c r="RBD4" s="47"/>
      <c r="RBE4" s="47"/>
      <c r="RBF4" s="47"/>
      <c r="RBG4" s="47"/>
      <c r="RBH4" s="47"/>
      <c r="RBI4" s="47"/>
      <c r="RBJ4" s="47"/>
      <c r="RBK4" s="47"/>
      <c r="RBL4" s="47"/>
      <c r="RBM4" s="47"/>
      <c r="RBN4" s="47"/>
      <c r="RBO4" s="47"/>
      <c r="RBP4" s="47"/>
      <c r="RBQ4" s="47"/>
      <c r="RBR4" s="47"/>
      <c r="RBS4" s="47"/>
      <c r="RBT4" s="47"/>
      <c r="RBU4" s="47"/>
      <c r="RBV4" s="47"/>
      <c r="RBW4" s="47"/>
      <c r="RBX4" s="47"/>
      <c r="RBY4" s="47"/>
      <c r="RBZ4" s="47"/>
      <c r="RCA4" s="47"/>
      <c r="RCB4" s="47"/>
      <c r="RCC4" s="47"/>
      <c r="RCD4" s="47"/>
      <c r="RCE4" s="47"/>
      <c r="RCF4" s="47"/>
      <c r="RCG4" s="47"/>
      <c r="RCH4" s="47"/>
      <c r="RCI4" s="47"/>
      <c r="RCJ4" s="47"/>
      <c r="RCK4" s="47"/>
      <c r="RCL4" s="47"/>
      <c r="RCM4" s="47"/>
      <c r="RCN4" s="47"/>
      <c r="RCO4" s="47"/>
      <c r="RCP4" s="47"/>
      <c r="RCQ4" s="47"/>
      <c r="RCR4" s="47"/>
      <c r="RCS4" s="47"/>
      <c r="RCT4" s="47"/>
      <c r="RCU4" s="47"/>
      <c r="RCV4" s="47"/>
      <c r="RCW4" s="47"/>
      <c r="RCX4" s="47"/>
      <c r="RCY4" s="47"/>
      <c r="RCZ4" s="47"/>
      <c r="RDA4" s="47"/>
      <c r="RDB4" s="47"/>
      <c r="RDC4" s="47"/>
      <c r="RDD4" s="47"/>
      <c r="RDE4" s="47"/>
      <c r="RDF4" s="47"/>
      <c r="RDG4" s="47"/>
      <c r="RDH4" s="47"/>
      <c r="RDI4" s="47"/>
      <c r="RDJ4" s="47"/>
      <c r="RDK4" s="47"/>
      <c r="RDL4" s="47"/>
      <c r="RDM4" s="47"/>
      <c r="RDN4" s="47"/>
      <c r="RDO4" s="47"/>
      <c r="RDP4" s="47"/>
      <c r="RDQ4" s="47"/>
      <c r="RDR4" s="47"/>
      <c r="RDS4" s="47"/>
      <c r="RDT4" s="47"/>
      <c r="RDU4" s="47"/>
      <c r="RDV4" s="47"/>
      <c r="RDW4" s="47"/>
      <c r="RDX4" s="47"/>
      <c r="RDY4" s="47"/>
      <c r="RDZ4" s="47"/>
      <c r="REA4" s="47"/>
      <c r="REB4" s="47"/>
      <c r="REC4" s="47"/>
      <c r="RED4" s="47"/>
      <c r="REE4" s="47"/>
      <c r="REF4" s="47"/>
      <c r="REG4" s="47"/>
      <c r="REH4" s="47"/>
      <c r="REI4" s="47"/>
      <c r="REJ4" s="47"/>
      <c r="REK4" s="47"/>
      <c r="REL4" s="47"/>
      <c r="REM4" s="47"/>
      <c r="REN4" s="47"/>
      <c r="REO4" s="47"/>
      <c r="REP4" s="47"/>
      <c r="REQ4" s="47"/>
      <c r="RER4" s="47"/>
      <c r="RES4" s="47"/>
      <c r="RET4" s="47"/>
      <c r="REU4" s="47"/>
      <c r="REV4" s="47"/>
      <c r="REW4" s="47"/>
      <c r="REX4" s="47"/>
      <c r="REY4" s="47"/>
      <c r="REZ4" s="47"/>
      <c r="RFA4" s="47"/>
      <c r="RFB4" s="47"/>
      <c r="RFC4" s="47"/>
      <c r="RFD4" s="47"/>
      <c r="RFE4" s="47"/>
      <c r="RFF4" s="47"/>
      <c r="RFG4" s="47"/>
      <c r="RFH4" s="47"/>
      <c r="RFI4" s="47"/>
      <c r="RFJ4" s="47"/>
      <c r="RFK4" s="47"/>
      <c r="RFL4" s="47"/>
      <c r="RFM4" s="47"/>
      <c r="RFN4" s="47"/>
      <c r="RFO4" s="47"/>
      <c r="RFP4" s="47"/>
      <c r="RFQ4" s="47"/>
      <c r="RFR4" s="47"/>
      <c r="RFS4" s="47"/>
      <c r="RFT4" s="47"/>
      <c r="RFU4" s="47"/>
      <c r="RFV4" s="47"/>
      <c r="RFW4" s="47"/>
      <c r="RFX4" s="47"/>
      <c r="RFY4" s="47"/>
      <c r="RFZ4" s="47"/>
      <c r="RGA4" s="47"/>
      <c r="RGB4" s="47"/>
      <c r="RGC4" s="47"/>
      <c r="RGD4" s="47"/>
      <c r="RGE4" s="47"/>
      <c r="RGF4" s="47"/>
      <c r="RGG4" s="47"/>
      <c r="RGH4" s="47"/>
      <c r="RGI4" s="47"/>
      <c r="RGJ4" s="47"/>
      <c r="RGK4" s="47"/>
      <c r="RGL4" s="47"/>
      <c r="RGM4" s="47"/>
      <c r="RGN4" s="47"/>
      <c r="RGO4" s="47"/>
      <c r="RGP4" s="47"/>
      <c r="RGQ4" s="47"/>
      <c r="RGR4" s="47"/>
      <c r="RGS4" s="47"/>
      <c r="RGT4" s="47"/>
      <c r="RGU4" s="47"/>
      <c r="RGV4" s="47"/>
      <c r="RGW4" s="47"/>
      <c r="RGX4" s="47"/>
      <c r="RGY4" s="47"/>
      <c r="RGZ4" s="47"/>
      <c r="RHA4" s="47"/>
      <c r="RHB4" s="47"/>
      <c r="RHC4" s="47"/>
      <c r="RHD4" s="47"/>
      <c r="RHE4" s="47"/>
      <c r="RHF4" s="47"/>
      <c r="RHG4" s="47"/>
      <c r="RHH4" s="47"/>
      <c r="RHI4" s="47"/>
      <c r="RHJ4" s="47"/>
      <c r="RHK4" s="47"/>
      <c r="RHL4" s="47"/>
      <c r="RHM4" s="47"/>
      <c r="RHN4" s="47"/>
      <c r="RHO4" s="47"/>
      <c r="RHP4" s="47"/>
      <c r="RHQ4" s="47"/>
      <c r="RHR4" s="47"/>
      <c r="RHS4" s="47"/>
      <c r="RHT4" s="47"/>
      <c r="RHU4" s="47"/>
      <c r="RHV4" s="47"/>
      <c r="RHW4" s="47"/>
      <c r="RHX4" s="47"/>
      <c r="RHY4" s="47"/>
      <c r="RHZ4" s="47"/>
      <c r="RIA4" s="47"/>
      <c r="RIB4" s="47"/>
      <c r="RIC4" s="47"/>
      <c r="RID4" s="47"/>
      <c r="RIE4" s="47"/>
      <c r="RIF4" s="47"/>
      <c r="RIG4" s="47"/>
      <c r="RIH4" s="47"/>
      <c r="RII4" s="47"/>
      <c r="RIJ4" s="47"/>
      <c r="RIK4" s="47"/>
      <c r="RIL4" s="47"/>
      <c r="RIM4" s="47"/>
      <c r="RIN4" s="47"/>
      <c r="RIO4" s="47"/>
      <c r="RIP4" s="47"/>
      <c r="RIQ4" s="47"/>
      <c r="RIR4" s="47"/>
      <c r="RIS4" s="47"/>
      <c r="RIT4" s="47"/>
      <c r="RIU4" s="47"/>
      <c r="RIV4" s="47"/>
      <c r="RIW4" s="47"/>
      <c r="RIX4" s="47"/>
      <c r="RIY4" s="47"/>
      <c r="RIZ4" s="47"/>
      <c r="RJA4" s="47"/>
      <c r="RJB4" s="47"/>
      <c r="RJC4" s="47"/>
      <c r="RJD4" s="47"/>
      <c r="RJE4" s="47"/>
      <c r="RJF4" s="47"/>
      <c r="RJG4" s="47"/>
      <c r="RJH4" s="47"/>
      <c r="RJI4" s="47"/>
      <c r="RJJ4" s="47"/>
      <c r="RJK4" s="47"/>
      <c r="RJL4" s="47"/>
      <c r="RJM4" s="47"/>
      <c r="RJN4" s="47"/>
      <c r="RJO4" s="47"/>
      <c r="RJP4" s="47"/>
      <c r="RJQ4" s="47"/>
      <c r="RJR4" s="47"/>
      <c r="RJS4" s="47"/>
      <c r="RJT4" s="47"/>
      <c r="RJU4" s="47"/>
      <c r="RJV4" s="47"/>
      <c r="RJW4" s="47"/>
      <c r="RJX4" s="47"/>
      <c r="RJY4" s="47"/>
      <c r="RJZ4" s="47"/>
      <c r="RKA4" s="47"/>
      <c r="RKB4" s="47"/>
      <c r="RKC4" s="47"/>
      <c r="RKD4" s="47"/>
      <c r="RKE4" s="47"/>
      <c r="RKF4" s="47"/>
      <c r="RKG4" s="47"/>
      <c r="RKH4" s="47"/>
      <c r="RKI4" s="47"/>
      <c r="RKJ4" s="47"/>
      <c r="RKK4" s="47"/>
      <c r="RKL4" s="47"/>
      <c r="RKM4" s="47"/>
      <c r="RKN4" s="47"/>
      <c r="RKO4" s="47"/>
      <c r="RKP4" s="47"/>
      <c r="RKQ4" s="47"/>
      <c r="RKR4" s="47"/>
      <c r="RKS4" s="47"/>
      <c r="RKT4" s="47"/>
      <c r="RKU4" s="47"/>
      <c r="RKV4" s="47"/>
      <c r="RKW4" s="47"/>
      <c r="RKX4" s="47"/>
      <c r="RKY4" s="47"/>
      <c r="RKZ4" s="47"/>
      <c r="RLA4" s="47"/>
      <c r="RLB4" s="47"/>
      <c r="RLC4" s="47"/>
      <c r="RLD4" s="47"/>
      <c r="RLE4" s="47"/>
      <c r="RLF4" s="47"/>
      <c r="RLG4" s="47"/>
      <c r="RLH4" s="47"/>
      <c r="RLI4" s="47"/>
      <c r="RLJ4" s="47"/>
      <c r="RLK4" s="47"/>
      <c r="RLL4" s="47"/>
      <c r="RLM4" s="47"/>
      <c r="RLN4" s="47"/>
      <c r="RLO4" s="47"/>
      <c r="RLP4" s="47"/>
      <c r="RLQ4" s="47"/>
      <c r="RLR4" s="47"/>
      <c r="RLS4" s="47"/>
      <c r="RLT4" s="47"/>
      <c r="RLU4" s="47"/>
      <c r="RLV4" s="47"/>
      <c r="RLW4" s="47"/>
      <c r="RLX4" s="47"/>
      <c r="RLY4" s="47"/>
      <c r="RLZ4" s="47"/>
      <c r="RMA4" s="47"/>
      <c r="RMB4" s="47"/>
      <c r="RMC4" s="47"/>
      <c r="RMD4" s="47"/>
      <c r="RME4" s="47"/>
      <c r="RMF4" s="47"/>
      <c r="RMG4" s="47"/>
      <c r="RMH4" s="47"/>
      <c r="RMI4" s="47"/>
      <c r="RMJ4" s="47"/>
      <c r="RMK4" s="47"/>
      <c r="RML4" s="47"/>
      <c r="RMM4" s="47"/>
      <c r="RMN4" s="47"/>
      <c r="RMO4" s="47"/>
      <c r="RMP4" s="47"/>
      <c r="RMQ4" s="47"/>
      <c r="RMR4" s="47"/>
      <c r="RMS4" s="47"/>
      <c r="RMT4" s="47"/>
      <c r="RMU4" s="47"/>
      <c r="RMV4" s="47"/>
      <c r="RMW4" s="47"/>
      <c r="RMX4" s="47"/>
      <c r="RMY4" s="47"/>
      <c r="RMZ4" s="47"/>
      <c r="RNA4" s="47"/>
      <c r="RNB4" s="47"/>
      <c r="RNC4" s="47"/>
      <c r="RND4" s="47"/>
      <c r="RNE4" s="47"/>
      <c r="RNF4" s="47"/>
      <c r="RNG4" s="47"/>
      <c r="RNH4" s="47"/>
      <c r="RNI4" s="47"/>
      <c r="RNJ4" s="47"/>
      <c r="RNK4" s="47"/>
      <c r="RNL4" s="47"/>
      <c r="RNM4" s="47"/>
      <c r="RNN4" s="47"/>
      <c r="RNO4" s="47"/>
      <c r="RNP4" s="47"/>
      <c r="RNQ4" s="47"/>
      <c r="RNR4" s="47"/>
      <c r="RNS4" s="47"/>
      <c r="RNT4" s="47"/>
      <c r="RNU4" s="47"/>
      <c r="RNV4" s="47"/>
      <c r="RNW4" s="47"/>
      <c r="RNX4" s="47"/>
      <c r="RNY4" s="47"/>
      <c r="RNZ4" s="47"/>
      <c r="ROA4" s="47"/>
      <c r="ROB4" s="47"/>
      <c r="ROC4" s="47"/>
      <c r="ROD4" s="47"/>
      <c r="ROE4" s="47"/>
      <c r="ROF4" s="47"/>
      <c r="ROG4" s="47"/>
      <c r="ROH4" s="47"/>
      <c r="ROI4" s="47"/>
      <c r="ROJ4" s="47"/>
      <c r="ROK4" s="47"/>
      <c r="ROL4" s="47"/>
      <c r="ROM4" s="47"/>
      <c r="RON4" s="47"/>
      <c r="ROO4" s="47"/>
      <c r="ROP4" s="47"/>
      <c r="ROQ4" s="47"/>
      <c r="ROR4" s="47"/>
      <c r="ROS4" s="47"/>
      <c r="ROT4" s="47"/>
      <c r="ROU4" s="47"/>
      <c r="ROV4" s="47"/>
      <c r="ROW4" s="47"/>
      <c r="ROX4" s="47"/>
      <c r="ROY4" s="47"/>
      <c r="ROZ4" s="47"/>
      <c r="RPA4" s="47"/>
      <c r="RPB4" s="47"/>
      <c r="RPC4" s="47"/>
      <c r="RPD4" s="47"/>
      <c r="RPE4" s="47"/>
      <c r="RPF4" s="47"/>
      <c r="RPG4" s="47"/>
      <c r="RPH4" s="47"/>
      <c r="RPI4" s="47"/>
      <c r="RPJ4" s="47"/>
      <c r="RPK4" s="47"/>
      <c r="RPL4" s="47"/>
      <c r="RPM4" s="47"/>
      <c r="RPN4" s="47"/>
      <c r="RPO4" s="47"/>
      <c r="RPP4" s="47"/>
      <c r="RPQ4" s="47"/>
      <c r="RPR4" s="47"/>
      <c r="RPS4" s="47"/>
      <c r="RPT4" s="47"/>
      <c r="RPU4" s="47"/>
      <c r="RPV4" s="47"/>
      <c r="RPW4" s="47"/>
      <c r="RPX4" s="47"/>
      <c r="RPY4" s="47"/>
      <c r="RPZ4" s="47"/>
      <c r="RQA4" s="47"/>
      <c r="RQB4" s="47"/>
      <c r="RQC4" s="47"/>
      <c r="RQD4" s="47"/>
      <c r="RQE4" s="47"/>
      <c r="RQF4" s="47"/>
      <c r="RQG4" s="47"/>
      <c r="RQH4" s="47"/>
      <c r="RQI4" s="47"/>
      <c r="RQJ4" s="47"/>
      <c r="RQK4" s="47"/>
      <c r="RQL4" s="47"/>
      <c r="RQM4" s="47"/>
      <c r="RQN4" s="47"/>
      <c r="RQO4" s="47"/>
      <c r="RQP4" s="47"/>
      <c r="RQQ4" s="47"/>
      <c r="RQR4" s="47"/>
      <c r="RQS4" s="47"/>
      <c r="RQT4" s="47"/>
      <c r="RQU4" s="47"/>
      <c r="RQV4" s="47"/>
      <c r="RQW4" s="47"/>
      <c r="RQX4" s="47"/>
      <c r="RQY4" s="47"/>
      <c r="RQZ4" s="47"/>
      <c r="RRA4" s="47"/>
      <c r="RRB4" s="47"/>
      <c r="RRC4" s="47"/>
      <c r="RRD4" s="47"/>
      <c r="RRE4" s="47"/>
      <c r="RRF4" s="47"/>
      <c r="RRG4" s="47"/>
      <c r="RRH4" s="47"/>
      <c r="RRI4" s="47"/>
      <c r="RRJ4" s="47"/>
      <c r="RRK4" s="47"/>
      <c r="RRL4" s="47"/>
      <c r="RRM4" s="47"/>
      <c r="RRN4" s="47"/>
      <c r="RRO4" s="47"/>
      <c r="RRP4" s="47"/>
      <c r="RRQ4" s="47"/>
      <c r="RRR4" s="47"/>
      <c r="RRS4" s="47"/>
      <c r="RRT4" s="47"/>
      <c r="RRU4" s="47"/>
      <c r="RRV4" s="47"/>
      <c r="RRW4" s="47"/>
      <c r="RRX4" s="47"/>
      <c r="RRY4" s="47"/>
      <c r="RRZ4" s="47"/>
      <c r="RSA4" s="47"/>
      <c r="RSB4" s="47"/>
      <c r="RSC4" s="47"/>
      <c r="RSD4" s="47"/>
      <c r="RSE4" s="47"/>
      <c r="RSF4" s="47"/>
      <c r="RSG4" s="47"/>
      <c r="RSH4" s="47"/>
      <c r="RSI4" s="47"/>
      <c r="RSJ4" s="47"/>
      <c r="RSK4" s="47"/>
      <c r="RSL4" s="47"/>
      <c r="RSM4" s="47"/>
      <c r="RSN4" s="47"/>
      <c r="RSO4" s="47"/>
      <c r="RSP4" s="47"/>
      <c r="RSQ4" s="47"/>
      <c r="RSR4" s="47"/>
      <c r="RSS4" s="47"/>
      <c r="RST4" s="47"/>
      <c r="RSU4" s="47"/>
      <c r="RSV4" s="47"/>
      <c r="RSW4" s="47"/>
      <c r="RSX4" s="47"/>
      <c r="RSY4" s="47"/>
      <c r="RSZ4" s="47"/>
      <c r="RTA4" s="47"/>
      <c r="RTB4" s="47"/>
      <c r="RTC4" s="47"/>
      <c r="RTD4" s="47"/>
      <c r="RTE4" s="47"/>
      <c r="RTF4" s="47"/>
      <c r="RTG4" s="47"/>
      <c r="RTH4" s="47"/>
      <c r="RTI4" s="47"/>
      <c r="RTJ4" s="47"/>
      <c r="RTK4" s="47"/>
      <c r="RTL4" s="47"/>
      <c r="RTM4" s="47"/>
      <c r="RTN4" s="47"/>
      <c r="RTO4" s="47"/>
      <c r="RTP4" s="47"/>
      <c r="RTQ4" s="47"/>
      <c r="RTR4" s="47"/>
      <c r="RTS4" s="47"/>
      <c r="RTT4" s="47"/>
      <c r="RTU4" s="47"/>
      <c r="RTV4" s="47"/>
      <c r="RTW4" s="47"/>
      <c r="RTX4" s="47"/>
      <c r="RTY4" s="47"/>
      <c r="RTZ4" s="47"/>
      <c r="RUA4" s="47"/>
      <c r="RUB4" s="47"/>
      <c r="RUC4" s="47"/>
      <c r="RUD4" s="47"/>
      <c r="RUE4" s="47"/>
      <c r="RUF4" s="47"/>
      <c r="RUG4" s="47"/>
      <c r="RUH4" s="47"/>
      <c r="RUI4" s="47"/>
      <c r="RUJ4" s="47"/>
      <c r="RUK4" s="47"/>
      <c r="RUL4" s="47"/>
      <c r="RUM4" s="47"/>
      <c r="RUN4" s="47"/>
      <c r="RUO4" s="47"/>
      <c r="RUP4" s="47"/>
      <c r="RUQ4" s="47"/>
      <c r="RUR4" s="47"/>
      <c r="RUS4" s="47"/>
      <c r="RUT4" s="47"/>
      <c r="RUU4" s="47"/>
      <c r="RUV4" s="47"/>
      <c r="RUW4" s="47"/>
      <c r="RUX4" s="47"/>
      <c r="RUY4" s="47"/>
      <c r="RUZ4" s="47"/>
      <c r="RVA4" s="47"/>
      <c r="RVB4" s="47"/>
      <c r="RVC4" s="47"/>
      <c r="RVD4" s="47"/>
      <c r="RVE4" s="47"/>
      <c r="RVF4" s="47"/>
      <c r="RVG4" s="47"/>
      <c r="RVH4" s="47"/>
      <c r="RVI4" s="47"/>
      <c r="RVJ4" s="47"/>
      <c r="RVK4" s="47"/>
      <c r="RVL4" s="47"/>
      <c r="RVM4" s="47"/>
      <c r="RVN4" s="47"/>
      <c r="RVO4" s="47"/>
      <c r="RVP4" s="47"/>
      <c r="RVQ4" s="47"/>
      <c r="RVR4" s="47"/>
      <c r="RVS4" s="47"/>
      <c r="RVT4" s="47"/>
      <c r="RVU4" s="47"/>
      <c r="RVV4" s="47"/>
      <c r="RVW4" s="47"/>
      <c r="RVX4" s="47"/>
      <c r="RVY4" s="47"/>
      <c r="RVZ4" s="47"/>
      <c r="RWA4" s="47"/>
      <c r="RWB4" s="47"/>
      <c r="RWC4" s="47"/>
      <c r="RWD4" s="47"/>
      <c r="RWE4" s="47"/>
      <c r="RWF4" s="47"/>
      <c r="RWG4" s="47"/>
      <c r="RWH4" s="47"/>
      <c r="RWI4" s="47"/>
      <c r="RWJ4" s="47"/>
      <c r="RWK4" s="47"/>
      <c r="RWL4" s="47"/>
      <c r="RWM4" s="47"/>
      <c r="RWN4" s="47"/>
      <c r="RWO4" s="47"/>
      <c r="RWP4" s="47"/>
      <c r="RWQ4" s="47"/>
      <c r="RWR4" s="47"/>
      <c r="RWS4" s="47"/>
      <c r="RWT4" s="47"/>
      <c r="RWU4" s="47"/>
      <c r="RWV4" s="47"/>
      <c r="RWW4" s="47"/>
      <c r="RWX4" s="47"/>
      <c r="RWY4" s="47"/>
      <c r="RWZ4" s="47"/>
      <c r="RXA4" s="47"/>
      <c r="RXB4" s="47"/>
      <c r="RXC4" s="47"/>
      <c r="RXD4" s="47"/>
      <c r="RXE4" s="47"/>
      <c r="RXF4" s="47"/>
      <c r="RXG4" s="47"/>
      <c r="RXH4" s="47"/>
      <c r="RXI4" s="47"/>
      <c r="RXJ4" s="47"/>
      <c r="RXK4" s="47"/>
      <c r="RXL4" s="47"/>
      <c r="RXM4" s="47"/>
      <c r="RXN4" s="47"/>
      <c r="RXO4" s="47"/>
      <c r="RXP4" s="47"/>
      <c r="RXQ4" s="47"/>
      <c r="RXR4" s="47"/>
      <c r="RXS4" s="47"/>
      <c r="RXT4" s="47"/>
      <c r="RXU4" s="47"/>
      <c r="RXV4" s="47"/>
      <c r="RXW4" s="47"/>
      <c r="RXX4" s="47"/>
      <c r="RXY4" s="47"/>
      <c r="RXZ4" s="47"/>
      <c r="RYA4" s="47"/>
      <c r="RYB4" s="47"/>
      <c r="RYC4" s="47"/>
      <c r="RYD4" s="47"/>
      <c r="RYE4" s="47"/>
      <c r="RYF4" s="47"/>
      <c r="RYG4" s="47"/>
      <c r="RYH4" s="47"/>
      <c r="RYI4" s="47"/>
      <c r="RYJ4" s="47"/>
      <c r="RYK4" s="47"/>
      <c r="RYL4" s="47"/>
      <c r="RYM4" s="47"/>
      <c r="RYN4" s="47"/>
      <c r="RYO4" s="47"/>
      <c r="RYP4" s="47"/>
      <c r="RYQ4" s="47"/>
      <c r="RYR4" s="47"/>
      <c r="RYS4" s="47"/>
      <c r="RYT4" s="47"/>
      <c r="RYU4" s="47"/>
      <c r="RYV4" s="47"/>
      <c r="RYW4" s="47"/>
      <c r="RYX4" s="47"/>
      <c r="RYY4" s="47"/>
      <c r="RYZ4" s="47"/>
      <c r="RZA4" s="47"/>
      <c r="RZB4" s="47"/>
      <c r="RZC4" s="47"/>
      <c r="RZD4" s="47"/>
      <c r="RZE4" s="47"/>
      <c r="RZF4" s="47"/>
      <c r="RZG4" s="47"/>
      <c r="RZH4" s="47"/>
      <c r="RZI4" s="47"/>
      <c r="RZJ4" s="47"/>
      <c r="RZK4" s="47"/>
      <c r="RZL4" s="47"/>
      <c r="RZM4" s="47"/>
      <c r="RZN4" s="47"/>
      <c r="RZO4" s="47"/>
      <c r="RZP4" s="47"/>
      <c r="RZQ4" s="47"/>
      <c r="RZR4" s="47"/>
      <c r="RZS4" s="47"/>
      <c r="RZT4" s="47"/>
      <c r="RZU4" s="47"/>
      <c r="RZV4" s="47"/>
      <c r="RZW4" s="47"/>
      <c r="RZX4" s="47"/>
      <c r="RZY4" s="47"/>
      <c r="RZZ4" s="47"/>
      <c r="SAA4" s="47"/>
      <c r="SAB4" s="47"/>
      <c r="SAC4" s="47"/>
      <c r="SAD4" s="47"/>
      <c r="SAE4" s="47"/>
      <c r="SAF4" s="47"/>
      <c r="SAG4" s="47"/>
      <c r="SAH4" s="47"/>
      <c r="SAI4" s="47"/>
      <c r="SAJ4" s="47"/>
      <c r="SAK4" s="47"/>
      <c r="SAL4" s="47"/>
      <c r="SAM4" s="47"/>
      <c r="SAN4" s="47"/>
      <c r="SAO4" s="47"/>
      <c r="SAP4" s="47"/>
      <c r="SAQ4" s="47"/>
      <c r="SAR4" s="47"/>
      <c r="SAS4" s="47"/>
      <c r="SAT4" s="47"/>
      <c r="SAU4" s="47"/>
      <c r="SAV4" s="47"/>
      <c r="SAW4" s="47"/>
      <c r="SAX4" s="47"/>
      <c r="SAY4" s="47"/>
      <c r="SAZ4" s="47"/>
      <c r="SBA4" s="47"/>
      <c r="SBB4" s="47"/>
      <c r="SBC4" s="47"/>
      <c r="SBD4" s="47"/>
      <c r="SBE4" s="47"/>
      <c r="SBF4" s="47"/>
      <c r="SBG4" s="47"/>
      <c r="SBH4" s="47"/>
      <c r="SBI4" s="47"/>
      <c r="SBJ4" s="47"/>
      <c r="SBK4" s="47"/>
      <c r="SBL4" s="47"/>
      <c r="SBM4" s="47"/>
      <c r="SBN4" s="47"/>
      <c r="SBO4" s="47"/>
      <c r="SBP4" s="47"/>
      <c r="SBQ4" s="47"/>
      <c r="SBR4" s="47"/>
      <c r="SBS4" s="47"/>
      <c r="SBT4" s="47"/>
      <c r="SBU4" s="47"/>
      <c r="SBV4" s="47"/>
      <c r="SBW4" s="47"/>
      <c r="SBX4" s="47"/>
      <c r="SBY4" s="47"/>
      <c r="SBZ4" s="47"/>
      <c r="SCA4" s="47"/>
      <c r="SCB4" s="47"/>
      <c r="SCC4" s="47"/>
      <c r="SCD4" s="47"/>
      <c r="SCE4" s="47"/>
      <c r="SCF4" s="47"/>
      <c r="SCG4" s="47"/>
      <c r="SCH4" s="47"/>
      <c r="SCI4" s="47"/>
      <c r="SCJ4" s="47"/>
      <c r="SCK4" s="47"/>
      <c r="SCL4" s="47"/>
      <c r="SCM4" s="47"/>
      <c r="SCN4" s="47"/>
      <c r="SCO4" s="47"/>
      <c r="SCP4" s="47"/>
      <c r="SCQ4" s="47"/>
      <c r="SCR4" s="47"/>
      <c r="SCS4" s="47"/>
      <c r="SCT4" s="47"/>
      <c r="SCU4" s="47"/>
      <c r="SCV4" s="47"/>
      <c r="SCW4" s="47"/>
      <c r="SCX4" s="47"/>
      <c r="SCY4" s="47"/>
      <c r="SCZ4" s="47"/>
      <c r="SDA4" s="47"/>
      <c r="SDB4" s="47"/>
      <c r="SDC4" s="47"/>
      <c r="SDD4" s="47"/>
      <c r="SDE4" s="47"/>
      <c r="SDF4" s="47"/>
      <c r="SDG4" s="47"/>
      <c r="SDH4" s="47"/>
      <c r="SDI4" s="47"/>
      <c r="SDJ4" s="47"/>
      <c r="SDK4" s="47"/>
      <c r="SDL4" s="47"/>
      <c r="SDM4" s="47"/>
      <c r="SDN4" s="47"/>
      <c r="SDO4" s="47"/>
      <c r="SDP4" s="47"/>
      <c r="SDQ4" s="47"/>
      <c r="SDR4" s="47"/>
      <c r="SDS4" s="47"/>
      <c r="SDT4" s="47"/>
      <c r="SDU4" s="47"/>
      <c r="SDV4" s="47"/>
      <c r="SDW4" s="47"/>
      <c r="SDX4" s="47"/>
      <c r="SDY4" s="47"/>
      <c r="SDZ4" s="47"/>
      <c r="SEA4" s="47"/>
      <c r="SEB4" s="47"/>
      <c r="SEC4" s="47"/>
      <c r="SED4" s="47"/>
      <c r="SEE4" s="47"/>
      <c r="SEF4" s="47"/>
      <c r="SEG4" s="47"/>
      <c r="SEH4" s="47"/>
      <c r="SEI4" s="47"/>
      <c r="SEJ4" s="47"/>
      <c r="SEK4" s="47"/>
      <c r="SEL4" s="47"/>
      <c r="SEM4" s="47"/>
      <c r="SEN4" s="47"/>
      <c r="SEO4" s="47"/>
      <c r="SEP4" s="47"/>
      <c r="SEQ4" s="47"/>
      <c r="SER4" s="47"/>
      <c r="SES4" s="47"/>
      <c r="SET4" s="47"/>
      <c r="SEU4" s="47"/>
      <c r="SEV4" s="47"/>
      <c r="SEW4" s="47"/>
      <c r="SEX4" s="47"/>
      <c r="SEY4" s="47"/>
      <c r="SEZ4" s="47"/>
      <c r="SFA4" s="47"/>
      <c r="SFB4" s="47"/>
      <c r="SFC4" s="47"/>
      <c r="SFD4" s="47"/>
      <c r="SFE4" s="47"/>
      <c r="SFF4" s="47"/>
      <c r="SFG4" s="47"/>
      <c r="SFH4" s="47"/>
      <c r="SFI4" s="47"/>
      <c r="SFJ4" s="47"/>
      <c r="SFK4" s="47"/>
      <c r="SFL4" s="47"/>
      <c r="SFM4" s="47"/>
      <c r="SFN4" s="47"/>
      <c r="SFO4" s="47"/>
      <c r="SFP4" s="47"/>
      <c r="SFQ4" s="47"/>
      <c r="SFR4" s="47"/>
      <c r="SFS4" s="47"/>
      <c r="SFT4" s="47"/>
      <c r="SFU4" s="47"/>
      <c r="SFV4" s="47"/>
      <c r="SFW4" s="47"/>
      <c r="SFX4" s="47"/>
      <c r="SFY4" s="47"/>
      <c r="SFZ4" s="47"/>
      <c r="SGA4" s="47"/>
      <c r="SGB4" s="47"/>
      <c r="SGC4" s="47"/>
      <c r="SGD4" s="47"/>
      <c r="SGE4" s="47"/>
      <c r="SGF4" s="47"/>
      <c r="SGG4" s="47"/>
      <c r="SGH4" s="47"/>
      <c r="SGI4" s="47"/>
      <c r="SGJ4" s="47"/>
      <c r="SGK4" s="47"/>
      <c r="SGL4" s="47"/>
      <c r="SGM4" s="47"/>
      <c r="SGN4" s="47"/>
      <c r="SGO4" s="47"/>
      <c r="SGP4" s="47"/>
      <c r="SGQ4" s="47"/>
      <c r="SGR4" s="47"/>
      <c r="SGS4" s="47"/>
      <c r="SGT4" s="47"/>
      <c r="SGU4" s="47"/>
      <c r="SGV4" s="47"/>
      <c r="SGW4" s="47"/>
      <c r="SGX4" s="47"/>
      <c r="SGY4" s="47"/>
      <c r="SGZ4" s="47"/>
      <c r="SHA4" s="47"/>
      <c r="SHB4" s="47"/>
      <c r="SHC4" s="47"/>
      <c r="SHD4" s="47"/>
      <c r="SHE4" s="47"/>
      <c r="SHF4" s="47"/>
      <c r="SHG4" s="47"/>
      <c r="SHH4" s="47"/>
      <c r="SHI4" s="47"/>
      <c r="SHJ4" s="47"/>
      <c r="SHK4" s="47"/>
      <c r="SHL4" s="47"/>
      <c r="SHM4" s="47"/>
      <c r="SHN4" s="47"/>
      <c r="SHO4" s="47"/>
      <c r="SHP4" s="47"/>
      <c r="SHQ4" s="47"/>
      <c r="SHR4" s="47"/>
      <c r="SHS4" s="47"/>
      <c r="SHT4" s="47"/>
      <c r="SHU4" s="47"/>
      <c r="SHV4" s="47"/>
      <c r="SHW4" s="47"/>
      <c r="SHX4" s="47"/>
      <c r="SHY4" s="47"/>
      <c r="SHZ4" s="47"/>
      <c r="SIA4" s="47"/>
      <c r="SIB4" s="47"/>
      <c r="SIC4" s="47"/>
      <c r="SID4" s="47"/>
      <c r="SIE4" s="47"/>
      <c r="SIF4" s="47"/>
      <c r="SIG4" s="47"/>
      <c r="SIH4" s="47"/>
      <c r="SII4" s="47"/>
      <c r="SIJ4" s="47"/>
      <c r="SIK4" s="47"/>
      <c r="SIL4" s="47"/>
      <c r="SIM4" s="47"/>
      <c r="SIN4" s="47"/>
      <c r="SIO4" s="47"/>
      <c r="SIP4" s="47"/>
      <c r="SIQ4" s="47"/>
      <c r="SIR4" s="47"/>
      <c r="SIS4" s="47"/>
      <c r="SIT4" s="47"/>
      <c r="SIU4" s="47"/>
      <c r="SIV4" s="47"/>
      <c r="SIW4" s="47"/>
      <c r="SIX4" s="47"/>
      <c r="SIY4" s="47"/>
      <c r="SIZ4" s="47"/>
      <c r="SJA4" s="47"/>
      <c r="SJB4" s="47"/>
      <c r="SJC4" s="47"/>
      <c r="SJD4" s="47"/>
      <c r="SJE4" s="47"/>
      <c r="SJF4" s="47"/>
      <c r="SJG4" s="47"/>
      <c r="SJH4" s="47"/>
      <c r="SJI4" s="47"/>
      <c r="SJJ4" s="47"/>
      <c r="SJK4" s="47"/>
      <c r="SJL4" s="47"/>
      <c r="SJM4" s="47"/>
      <c r="SJN4" s="47"/>
      <c r="SJO4" s="47"/>
      <c r="SJP4" s="47"/>
      <c r="SJQ4" s="47"/>
      <c r="SJR4" s="47"/>
      <c r="SJS4" s="47"/>
      <c r="SJT4" s="47"/>
      <c r="SJU4" s="47"/>
      <c r="SJV4" s="47"/>
      <c r="SJW4" s="47"/>
      <c r="SJX4" s="47"/>
      <c r="SJY4" s="47"/>
      <c r="SJZ4" s="47"/>
      <c r="SKA4" s="47"/>
      <c r="SKB4" s="47"/>
      <c r="SKC4" s="47"/>
      <c r="SKD4" s="47"/>
      <c r="SKE4" s="47"/>
      <c r="SKF4" s="47"/>
      <c r="SKG4" s="47"/>
      <c r="SKH4" s="47"/>
      <c r="SKI4" s="47"/>
      <c r="SKJ4" s="47"/>
      <c r="SKK4" s="47"/>
      <c r="SKL4" s="47"/>
      <c r="SKM4" s="47"/>
      <c r="SKN4" s="47"/>
      <c r="SKO4" s="47"/>
      <c r="SKP4" s="47"/>
      <c r="SKQ4" s="47"/>
      <c r="SKR4" s="47"/>
      <c r="SKS4" s="47"/>
      <c r="SKT4" s="47"/>
      <c r="SKU4" s="47"/>
      <c r="SKV4" s="47"/>
      <c r="SKW4" s="47"/>
      <c r="SKX4" s="47"/>
      <c r="SKY4" s="47"/>
      <c r="SKZ4" s="47"/>
      <c r="SLA4" s="47"/>
      <c r="SLB4" s="47"/>
      <c r="SLC4" s="47"/>
      <c r="SLD4" s="47"/>
      <c r="SLE4" s="47"/>
      <c r="SLF4" s="47"/>
      <c r="SLG4" s="47"/>
      <c r="SLH4" s="47"/>
      <c r="SLI4" s="47"/>
      <c r="SLJ4" s="47"/>
      <c r="SLK4" s="47"/>
      <c r="SLL4" s="47"/>
      <c r="SLM4" s="47"/>
      <c r="SLN4" s="47"/>
      <c r="SLO4" s="47"/>
      <c r="SLP4" s="47"/>
      <c r="SLQ4" s="47"/>
      <c r="SLR4" s="47"/>
      <c r="SLS4" s="47"/>
      <c r="SLT4" s="47"/>
      <c r="SLU4" s="47"/>
      <c r="SLV4" s="47"/>
      <c r="SLW4" s="47"/>
      <c r="SLX4" s="47"/>
      <c r="SLY4" s="47"/>
      <c r="SLZ4" s="47"/>
      <c r="SMA4" s="47"/>
      <c r="SMB4" s="47"/>
      <c r="SMC4" s="47"/>
      <c r="SMD4" s="47"/>
      <c r="SME4" s="47"/>
      <c r="SMF4" s="47"/>
      <c r="SMG4" s="47"/>
      <c r="SMH4" s="47"/>
      <c r="SMI4" s="47"/>
      <c r="SMJ4" s="47"/>
      <c r="SMK4" s="47"/>
      <c r="SML4" s="47"/>
      <c r="SMM4" s="47"/>
      <c r="SMN4" s="47"/>
      <c r="SMO4" s="47"/>
      <c r="SMP4" s="47"/>
      <c r="SMQ4" s="47"/>
      <c r="SMR4" s="47"/>
      <c r="SMS4" s="47"/>
      <c r="SMT4" s="47"/>
      <c r="SMU4" s="47"/>
      <c r="SMV4" s="47"/>
      <c r="SMW4" s="47"/>
      <c r="SMX4" s="47"/>
      <c r="SMY4" s="47"/>
      <c r="SMZ4" s="47"/>
      <c r="SNA4" s="47"/>
      <c r="SNB4" s="47"/>
      <c r="SNC4" s="47"/>
      <c r="SND4" s="47"/>
      <c r="SNE4" s="47"/>
      <c r="SNF4" s="47"/>
      <c r="SNG4" s="47"/>
      <c r="SNH4" s="47"/>
      <c r="SNI4" s="47"/>
      <c r="SNJ4" s="47"/>
      <c r="SNK4" s="47"/>
      <c r="SNL4" s="47"/>
      <c r="SNM4" s="47"/>
      <c r="SNN4" s="47"/>
      <c r="SNO4" s="47"/>
      <c r="SNP4" s="47"/>
      <c r="SNQ4" s="47"/>
      <c r="SNR4" s="47"/>
      <c r="SNS4" s="47"/>
      <c r="SNT4" s="47"/>
      <c r="SNU4" s="47"/>
      <c r="SNV4" s="47"/>
      <c r="SNW4" s="47"/>
      <c r="SNX4" s="47"/>
      <c r="SNY4" s="47"/>
      <c r="SNZ4" s="47"/>
      <c r="SOA4" s="47"/>
      <c r="SOB4" s="47"/>
      <c r="SOC4" s="47"/>
      <c r="SOD4" s="47"/>
      <c r="SOE4" s="47"/>
      <c r="SOF4" s="47"/>
      <c r="SOG4" s="47"/>
      <c r="SOH4" s="47"/>
      <c r="SOI4" s="47"/>
      <c r="SOJ4" s="47"/>
      <c r="SOK4" s="47"/>
      <c r="SOL4" s="47"/>
      <c r="SOM4" s="47"/>
      <c r="SON4" s="47"/>
      <c r="SOO4" s="47"/>
      <c r="SOP4" s="47"/>
      <c r="SOQ4" s="47"/>
      <c r="SOR4" s="47"/>
      <c r="SOS4" s="47"/>
      <c r="SOT4" s="47"/>
      <c r="SOU4" s="47"/>
      <c r="SOV4" s="47"/>
      <c r="SOW4" s="47"/>
      <c r="SOX4" s="47"/>
      <c r="SOY4" s="47"/>
      <c r="SOZ4" s="47"/>
      <c r="SPA4" s="47"/>
      <c r="SPB4" s="47"/>
      <c r="SPC4" s="47"/>
      <c r="SPD4" s="47"/>
      <c r="SPE4" s="47"/>
      <c r="SPF4" s="47"/>
      <c r="SPG4" s="47"/>
      <c r="SPH4" s="47"/>
      <c r="SPI4" s="47"/>
      <c r="SPJ4" s="47"/>
      <c r="SPK4" s="47"/>
      <c r="SPL4" s="47"/>
      <c r="SPM4" s="47"/>
      <c r="SPN4" s="47"/>
      <c r="SPO4" s="47"/>
      <c r="SPP4" s="47"/>
      <c r="SPQ4" s="47"/>
      <c r="SPR4" s="47"/>
      <c r="SPS4" s="47"/>
      <c r="SPT4" s="47"/>
      <c r="SPU4" s="47"/>
      <c r="SPV4" s="47"/>
      <c r="SPW4" s="47"/>
      <c r="SPX4" s="47"/>
      <c r="SPY4" s="47"/>
      <c r="SPZ4" s="47"/>
      <c r="SQA4" s="47"/>
      <c r="SQB4" s="47"/>
      <c r="SQC4" s="47"/>
      <c r="SQD4" s="47"/>
      <c r="SQE4" s="47"/>
      <c r="SQF4" s="47"/>
      <c r="SQG4" s="47"/>
      <c r="SQH4" s="47"/>
      <c r="SQI4" s="47"/>
      <c r="SQJ4" s="47"/>
      <c r="SQK4" s="47"/>
      <c r="SQL4" s="47"/>
      <c r="SQM4" s="47"/>
      <c r="SQN4" s="47"/>
      <c r="SQO4" s="47"/>
      <c r="SQP4" s="47"/>
      <c r="SQQ4" s="47"/>
      <c r="SQR4" s="47"/>
      <c r="SQS4" s="47"/>
      <c r="SQT4" s="47"/>
      <c r="SQU4" s="47"/>
      <c r="SQV4" s="47"/>
      <c r="SQW4" s="47"/>
      <c r="SQX4" s="47"/>
      <c r="SQY4" s="47"/>
      <c r="SQZ4" s="47"/>
      <c r="SRA4" s="47"/>
      <c r="SRB4" s="47"/>
      <c r="SRC4" s="47"/>
      <c r="SRD4" s="47"/>
      <c r="SRE4" s="47"/>
      <c r="SRF4" s="47"/>
      <c r="SRG4" s="47"/>
      <c r="SRH4" s="47"/>
      <c r="SRI4" s="47"/>
      <c r="SRJ4" s="47"/>
      <c r="SRK4" s="47"/>
      <c r="SRL4" s="47"/>
      <c r="SRM4" s="47"/>
      <c r="SRN4" s="47"/>
      <c r="SRO4" s="47"/>
      <c r="SRP4" s="47"/>
      <c r="SRQ4" s="47"/>
      <c r="SRR4" s="47"/>
      <c r="SRS4" s="47"/>
      <c r="SRT4" s="47"/>
      <c r="SRU4" s="47"/>
      <c r="SRV4" s="47"/>
      <c r="SRW4" s="47"/>
      <c r="SRX4" s="47"/>
      <c r="SRY4" s="47"/>
      <c r="SRZ4" s="47"/>
      <c r="SSA4" s="47"/>
      <c r="SSB4" s="47"/>
      <c r="SSC4" s="47"/>
      <c r="SSD4" s="47"/>
      <c r="SSE4" s="47"/>
      <c r="SSF4" s="47"/>
      <c r="SSG4" s="47"/>
      <c r="SSH4" s="47"/>
      <c r="SSI4" s="47"/>
      <c r="SSJ4" s="47"/>
      <c r="SSK4" s="47"/>
      <c r="SSL4" s="47"/>
      <c r="SSM4" s="47"/>
      <c r="SSN4" s="47"/>
      <c r="SSO4" s="47"/>
      <c r="SSP4" s="47"/>
      <c r="SSQ4" s="47"/>
      <c r="SSR4" s="47"/>
      <c r="SSS4" s="47"/>
      <c r="SST4" s="47"/>
      <c r="SSU4" s="47"/>
      <c r="SSV4" s="47"/>
      <c r="SSW4" s="47"/>
      <c r="SSX4" s="47"/>
      <c r="SSY4" s="47"/>
      <c r="SSZ4" s="47"/>
      <c r="STA4" s="47"/>
      <c r="STB4" s="47"/>
      <c r="STC4" s="47"/>
      <c r="STD4" s="47"/>
      <c r="STE4" s="47"/>
      <c r="STF4" s="47"/>
      <c r="STG4" s="47"/>
      <c r="STH4" s="47"/>
      <c r="STI4" s="47"/>
      <c r="STJ4" s="47"/>
      <c r="STK4" s="47"/>
      <c r="STL4" s="47"/>
      <c r="STM4" s="47"/>
      <c r="STN4" s="47"/>
      <c r="STO4" s="47"/>
      <c r="STP4" s="47"/>
      <c r="STQ4" s="47"/>
      <c r="STR4" s="47"/>
      <c r="STS4" s="47"/>
      <c r="STT4" s="47"/>
      <c r="STU4" s="47"/>
      <c r="STV4" s="47"/>
      <c r="STW4" s="47"/>
      <c r="STX4" s="47"/>
      <c r="STY4" s="47"/>
      <c r="STZ4" s="47"/>
      <c r="SUA4" s="47"/>
      <c r="SUB4" s="47"/>
      <c r="SUC4" s="47"/>
      <c r="SUD4" s="47"/>
      <c r="SUE4" s="47"/>
      <c r="SUF4" s="47"/>
      <c r="SUG4" s="47"/>
      <c r="SUH4" s="47"/>
      <c r="SUI4" s="47"/>
      <c r="SUJ4" s="47"/>
      <c r="SUK4" s="47"/>
      <c r="SUL4" s="47"/>
      <c r="SUM4" s="47"/>
      <c r="SUN4" s="47"/>
      <c r="SUO4" s="47"/>
      <c r="SUP4" s="47"/>
      <c r="SUQ4" s="47"/>
      <c r="SUR4" s="47"/>
      <c r="SUS4" s="47"/>
      <c r="SUT4" s="47"/>
      <c r="SUU4" s="47"/>
      <c r="SUV4" s="47"/>
      <c r="SUW4" s="47"/>
      <c r="SUX4" s="47"/>
      <c r="SUY4" s="47"/>
      <c r="SUZ4" s="47"/>
      <c r="SVA4" s="47"/>
      <c r="SVB4" s="47"/>
      <c r="SVC4" s="47"/>
      <c r="SVD4" s="47"/>
      <c r="SVE4" s="47"/>
      <c r="SVF4" s="47"/>
      <c r="SVG4" s="47"/>
      <c r="SVH4" s="47"/>
      <c r="SVI4" s="47"/>
      <c r="SVJ4" s="47"/>
      <c r="SVK4" s="47"/>
      <c r="SVL4" s="47"/>
      <c r="SVM4" s="47"/>
      <c r="SVN4" s="47"/>
      <c r="SVO4" s="47"/>
      <c r="SVP4" s="47"/>
      <c r="SVQ4" s="47"/>
      <c r="SVR4" s="47"/>
      <c r="SVS4" s="47"/>
      <c r="SVT4" s="47"/>
      <c r="SVU4" s="47"/>
      <c r="SVV4" s="47"/>
      <c r="SVW4" s="47"/>
      <c r="SVX4" s="47"/>
      <c r="SVY4" s="47"/>
      <c r="SVZ4" s="47"/>
      <c r="SWA4" s="47"/>
      <c r="SWB4" s="47"/>
      <c r="SWC4" s="47"/>
      <c r="SWD4" s="47"/>
      <c r="SWE4" s="47"/>
      <c r="SWF4" s="47"/>
      <c r="SWG4" s="47"/>
      <c r="SWH4" s="47"/>
      <c r="SWI4" s="47"/>
      <c r="SWJ4" s="47"/>
      <c r="SWK4" s="47"/>
      <c r="SWL4" s="47"/>
      <c r="SWM4" s="47"/>
      <c r="SWN4" s="47"/>
      <c r="SWO4" s="47"/>
      <c r="SWP4" s="47"/>
      <c r="SWQ4" s="47"/>
      <c r="SWR4" s="47"/>
      <c r="SWS4" s="47"/>
      <c r="SWT4" s="47"/>
      <c r="SWU4" s="47"/>
      <c r="SWV4" s="47"/>
      <c r="SWW4" s="47"/>
      <c r="SWX4" s="47"/>
      <c r="SWY4" s="47"/>
      <c r="SWZ4" s="47"/>
      <c r="SXA4" s="47"/>
      <c r="SXB4" s="47"/>
      <c r="SXC4" s="47"/>
      <c r="SXD4" s="47"/>
      <c r="SXE4" s="47"/>
      <c r="SXF4" s="47"/>
      <c r="SXG4" s="47"/>
      <c r="SXH4" s="47"/>
      <c r="SXI4" s="47"/>
      <c r="SXJ4" s="47"/>
      <c r="SXK4" s="47"/>
      <c r="SXL4" s="47"/>
      <c r="SXM4" s="47"/>
      <c r="SXN4" s="47"/>
      <c r="SXO4" s="47"/>
      <c r="SXP4" s="47"/>
      <c r="SXQ4" s="47"/>
      <c r="SXR4" s="47"/>
      <c r="SXS4" s="47"/>
      <c r="SXT4" s="47"/>
      <c r="SXU4" s="47"/>
      <c r="SXV4" s="47"/>
      <c r="SXW4" s="47"/>
      <c r="SXX4" s="47"/>
      <c r="SXY4" s="47"/>
      <c r="SXZ4" s="47"/>
      <c r="SYA4" s="47"/>
      <c r="SYB4" s="47"/>
      <c r="SYC4" s="47"/>
      <c r="SYD4" s="47"/>
      <c r="SYE4" s="47"/>
      <c r="SYF4" s="47"/>
      <c r="SYG4" s="47"/>
      <c r="SYH4" s="47"/>
      <c r="SYI4" s="47"/>
      <c r="SYJ4" s="47"/>
      <c r="SYK4" s="47"/>
      <c r="SYL4" s="47"/>
      <c r="SYM4" s="47"/>
      <c r="SYN4" s="47"/>
      <c r="SYO4" s="47"/>
      <c r="SYP4" s="47"/>
      <c r="SYQ4" s="47"/>
      <c r="SYR4" s="47"/>
      <c r="SYS4" s="47"/>
      <c r="SYT4" s="47"/>
      <c r="SYU4" s="47"/>
      <c r="SYV4" s="47"/>
      <c r="SYW4" s="47"/>
      <c r="SYX4" s="47"/>
      <c r="SYY4" s="47"/>
      <c r="SYZ4" s="47"/>
      <c r="SZA4" s="47"/>
      <c r="SZB4" s="47"/>
      <c r="SZC4" s="47"/>
      <c r="SZD4" s="47"/>
      <c r="SZE4" s="47"/>
      <c r="SZF4" s="47"/>
      <c r="SZG4" s="47"/>
      <c r="SZH4" s="47"/>
      <c r="SZI4" s="47"/>
      <c r="SZJ4" s="47"/>
      <c r="SZK4" s="47"/>
      <c r="SZL4" s="47"/>
      <c r="SZM4" s="47"/>
      <c r="SZN4" s="47"/>
      <c r="SZO4" s="47"/>
      <c r="SZP4" s="47"/>
      <c r="SZQ4" s="47"/>
      <c r="SZR4" s="47"/>
      <c r="SZS4" s="47"/>
      <c r="SZT4" s="47"/>
      <c r="SZU4" s="47"/>
      <c r="SZV4" s="47"/>
      <c r="SZW4" s="47"/>
      <c r="SZX4" s="47"/>
      <c r="SZY4" s="47"/>
      <c r="SZZ4" s="47"/>
      <c r="TAA4" s="47"/>
      <c r="TAB4" s="47"/>
      <c r="TAC4" s="47"/>
      <c r="TAD4" s="47"/>
      <c r="TAE4" s="47"/>
      <c r="TAF4" s="47"/>
      <c r="TAG4" s="47"/>
      <c r="TAH4" s="47"/>
      <c r="TAI4" s="47"/>
      <c r="TAJ4" s="47"/>
      <c r="TAK4" s="47"/>
      <c r="TAL4" s="47"/>
      <c r="TAM4" s="47"/>
      <c r="TAN4" s="47"/>
      <c r="TAO4" s="47"/>
      <c r="TAP4" s="47"/>
      <c r="TAQ4" s="47"/>
      <c r="TAR4" s="47"/>
      <c r="TAS4" s="47"/>
      <c r="TAT4" s="47"/>
      <c r="TAU4" s="47"/>
      <c r="TAV4" s="47"/>
      <c r="TAW4" s="47"/>
      <c r="TAX4" s="47"/>
      <c r="TAY4" s="47"/>
      <c r="TAZ4" s="47"/>
      <c r="TBA4" s="47"/>
      <c r="TBB4" s="47"/>
      <c r="TBC4" s="47"/>
      <c r="TBD4" s="47"/>
      <c r="TBE4" s="47"/>
      <c r="TBF4" s="47"/>
      <c r="TBG4" s="47"/>
      <c r="TBH4" s="47"/>
      <c r="TBI4" s="47"/>
      <c r="TBJ4" s="47"/>
      <c r="TBK4" s="47"/>
      <c r="TBL4" s="47"/>
      <c r="TBM4" s="47"/>
      <c r="TBN4" s="47"/>
      <c r="TBO4" s="47"/>
      <c r="TBP4" s="47"/>
      <c r="TBQ4" s="47"/>
      <c r="TBR4" s="47"/>
      <c r="TBS4" s="47"/>
      <c r="TBT4" s="47"/>
      <c r="TBU4" s="47"/>
      <c r="TBV4" s="47"/>
      <c r="TBW4" s="47"/>
      <c r="TBX4" s="47"/>
      <c r="TBY4" s="47"/>
      <c r="TBZ4" s="47"/>
      <c r="TCA4" s="47"/>
      <c r="TCB4" s="47"/>
      <c r="TCC4" s="47"/>
      <c r="TCD4" s="47"/>
      <c r="TCE4" s="47"/>
      <c r="TCF4" s="47"/>
      <c r="TCG4" s="47"/>
      <c r="TCH4" s="47"/>
      <c r="TCI4" s="47"/>
      <c r="TCJ4" s="47"/>
      <c r="TCK4" s="47"/>
      <c r="TCL4" s="47"/>
      <c r="TCM4" s="47"/>
      <c r="TCN4" s="47"/>
      <c r="TCO4" s="47"/>
      <c r="TCP4" s="47"/>
      <c r="TCQ4" s="47"/>
      <c r="TCR4" s="47"/>
      <c r="TCS4" s="47"/>
      <c r="TCT4" s="47"/>
      <c r="TCU4" s="47"/>
      <c r="TCV4" s="47"/>
      <c r="TCW4" s="47"/>
      <c r="TCX4" s="47"/>
      <c r="TCY4" s="47"/>
      <c r="TCZ4" s="47"/>
      <c r="TDA4" s="47"/>
      <c r="TDB4" s="47"/>
      <c r="TDC4" s="47"/>
      <c r="TDD4" s="47"/>
      <c r="TDE4" s="47"/>
      <c r="TDF4" s="47"/>
      <c r="TDG4" s="47"/>
      <c r="TDH4" s="47"/>
      <c r="TDI4" s="47"/>
      <c r="TDJ4" s="47"/>
      <c r="TDK4" s="47"/>
      <c r="TDL4" s="47"/>
      <c r="TDM4" s="47"/>
      <c r="TDN4" s="47"/>
      <c r="TDO4" s="47"/>
      <c r="TDP4" s="47"/>
      <c r="TDQ4" s="47"/>
      <c r="TDR4" s="47"/>
      <c r="TDS4" s="47"/>
      <c r="TDT4" s="47"/>
      <c r="TDU4" s="47"/>
      <c r="TDV4" s="47"/>
      <c r="TDW4" s="47"/>
      <c r="TDX4" s="47"/>
      <c r="TDY4" s="47"/>
      <c r="TDZ4" s="47"/>
      <c r="TEA4" s="47"/>
      <c r="TEB4" s="47"/>
      <c r="TEC4" s="47"/>
      <c r="TED4" s="47"/>
      <c r="TEE4" s="47"/>
      <c r="TEF4" s="47"/>
      <c r="TEG4" s="47"/>
      <c r="TEH4" s="47"/>
      <c r="TEI4" s="47"/>
      <c r="TEJ4" s="47"/>
      <c r="TEK4" s="47"/>
      <c r="TEL4" s="47"/>
      <c r="TEM4" s="47"/>
      <c r="TEN4" s="47"/>
      <c r="TEO4" s="47"/>
      <c r="TEP4" s="47"/>
      <c r="TEQ4" s="47"/>
      <c r="TER4" s="47"/>
      <c r="TES4" s="47"/>
      <c r="TET4" s="47"/>
      <c r="TEU4" s="47"/>
      <c r="TEV4" s="47"/>
      <c r="TEW4" s="47"/>
      <c r="TEX4" s="47"/>
      <c r="TEY4" s="47"/>
      <c r="TEZ4" s="47"/>
      <c r="TFA4" s="47"/>
      <c r="TFB4" s="47"/>
      <c r="TFC4" s="47"/>
      <c r="TFD4" s="47"/>
      <c r="TFE4" s="47"/>
      <c r="TFF4" s="47"/>
      <c r="TFG4" s="47"/>
      <c r="TFH4" s="47"/>
      <c r="TFI4" s="47"/>
      <c r="TFJ4" s="47"/>
      <c r="TFK4" s="47"/>
      <c r="TFL4" s="47"/>
      <c r="TFM4" s="47"/>
      <c r="TFN4" s="47"/>
      <c r="TFO4" s="47"/>
      <c r="TFP4" s="47"/>
      <c r="TFQ4" s="47"/>
      <c r="TFR4" s="47"/>
      <c r="TFS4" s="47"/>
      <c r="TFT4" s="47"/>
      <c r="TFU4" s="47"/>
      <c r="TFV4" s="47"/>
      <c r="TFW4" s="47"/>
      <c r="TFX4" s="47"/>
      <c r="TFY4" s="47"/>
      <c r="TFZ4" s="47"/>
      <c r="TGA4" s="47"/>
      <c r="TGB4" s="47"/>
      <c r="TGC4" s="47"/>
      <c r="TGD4" s="47"/>
      <c r="TGE4" s="47"/>
      <c r="TGF4" s="47"/>
      <c r="TGG4" s="47"/>
      <c r="TGH4" s="47"/>
      <c r="TGI4" s="47"/>
      <c r="TGJ4" s="47"/>
      <c r="TGK4" s="47"/>
      <c r="TGL4" s="47"/>
      <c r="TGM4" s="47"/>
      <c r="TGN4" s="47"/>
      <c r="TGO4" s="47"/>
      <c r="TGP4" s="47"/>
      <c r="TGQ4" s="47"/>
      <c r="TGR4" s="47"/>
      <c r="TGS4" s="47"/>
      <c r="TGT4" s="47"/>
      <c r="TGU4" s="47"/>
      <c r="TGV4" s="47"/>
      <c r="TGW4" s="47"/>
      <c r="TGX4" s="47"/>
      <c r="TGY4" s="47"/>
      <c r="TGZ4" s="47"/>
      <c r="THA4" s="47"/>
      <c r="THB4" s="47"/>
      <c r="THC4" s="47"/>
      <c r="THD4" s="47"/>
      <c r="THE4" s="47"/>
      <c r="THF4" s="47"/>
      <c r="THG4" s="47"/>
      <c r="THH4" s="47"/>
      <c r="THI4" s="47"/>
      <c r="THJ4" s="47"/>
      <c r="THK4" s="47"/>
      <c r="THL4" s="47"/>
      <c r="THM4" s="47"/>
      <c r="THN4" s="47"/>
      <c r="THO4" s="47"/>
      <c r="THP4" s="47"/>
      <c r="THQ4" s="47"/>
      <c r="THR4" s="47"/>
      <c r="THS4" s="47"/>
      <c r="THT4" s="47"/>
      <c r="THU4" s="47"/>
      <c r="THV4" s="47"/>
      <c r="THW4" s="47"/>
      <c r="THX4" s="47"/>
      <c r="THY4" s="47"/>
      <c r="THZ4" s="47"/>
      <c r="TIA4" s="47"/>
      <c r="TIB4" s="47"/>
      <c r="TIC4" s="47"/>
      <c r="TID4" s="47"/>
      <c r="TIE4" s="47"/>
      <c r="TIF4" s="47"/>
      <c r="TIG4" s="47"/>
      <c r="TIH4" s="47"/>
      <c r="TII4" s="47"/>
      <c r="TIJ4" s="47"/>
      <c r="TIK4" s="47"/>
      <c r="TIL4" s="47"/>
      <c r="TIM4" s="47"/>
      <c r="TIN4" s="47"/>
      <c r="TIO4" s="47"/>
      <c r="TIP4" s="47"/>
      <c r="TIQ4" s="47"/>
      <c r="TIR4" s="47"/>
      <c r="TIS4" s="47"/>
      <c r="TIT4" s="47"/>
      <c r="TIU4" s="47"/>
      <c r="TIV4" s="47"/>
      <c r="TIW4" s="47"/>
      <c r="TIX4" s="47"/>
      <c r="TIY4" s="47"/>
      <c r="TIZ4" s="47"/>
      <c r="TJA4" s="47"/>
      <c r="TJB4" s="47"/>
      <c r="TJC4" s="47"/>
      <c r="TJD4" s="47"/>
      <c r="TJE4" s="47"/>
      <c r="TJF4" s="47"/>
      <c r="TJG4" s="47"/>
      <c r="TJH4" s="47"/>
      <c r="TJI4" s="47"/>
      <c r="TJJ4" s="47"/>
      <c r="TJK4" s="47"/>
      <c r="TJL4" s="47"/>
      <c r="TJM4" s="47"/>
      <c r="TJN4" s="47"/>
      <c r="TJO4" s="47"/>
      <c r="TJP4" s="47"/>
      <c r="TJQ4" s="47"/>
      <c r="TJR4" s="47"/>
      <c r="TJS4" s="47"/>
      <c r="TJT4" s="47"/>
      <c r="TJU4" s="47"/>
      <c r="TJV4" s="47"/>
      <c r="TJW4" s="47"/>
      <c r="TJX4" s="47"/>
      <c r="TJY4" s="47"/>
      <c r="TJZ4" s="47"/>
      <c r="TKA4" s="47"/>
      <c r="TKB4" s="47"/>
      <c r="TKC4" s="47"/>
      <c r="TKD4" s="47"/>
      <c r="TKE4" s="47"/>
      <c r="TKF4" s="47"/>
      <c r="TKG4" s="47"/>
      <c r="TKH4" s="47"/>
      <c r="TKI4" s="47"/>
      <c r="TKJ4" s="47"/>
      <c r="TKK4" s="47"/>
      <c r="TKL4" s="47"/>
      <c r="TKM4" s="47"/>
      <c r="TKN4" s="47"/>
      <c r="TKO4" s="47"/>
      <c r="TKP4" s="47"/>
      <c r="TKQ4" s="47"/>
      <c r="TKR4" s="47"/>
      <c r="TKS4" s="47"/>
      <c r="TKT4" s="47"/>
      <c r="TKU4" s="47"/>
      <c r="TKV4" s="47"/>
      <c r="TKW4" s="47"/>
      <c r="TKX4" s="47"/>
      <c r="TKY4" s="47"/>
      <c r="TKZ4" s="47"/>
      <c r="TLA4" s="47"/>
      <c r="TLB4" s="47"/>
      <c r="TLC4" s="47"/>
      <c r="TLD4" s="47"/>
      <c r="TLE4" s="47"/>
      <c r="TLF4" s="47"/>
      <c r="TLG4" s="47"/>
      <c r="TLH4" s="47"/>
      <c r="TLI4" s="47"/>
      <c r="TLJ4" s="47"/>
      <c r="TLK4" s="47"/>
      <c r="TLL4" s="47"/>
      <c r="TLM4" s="47"/>
      <c r="TLN4" s="47"/>
      <c r="TLO4" s="47"/>
      <c r="TLP4" s="47"/>
      <c r="TLQ4" s="47"/>
      <c r="TLR4" s="47"/>
      <c r="TLS4" s="47"/>
      <c r="TLT4" s="47"/>
      <c r="TLU4" s="47"/>
      <c r="TLV4" s="47"/>
      <c r="TLW4" s="47"/>
      <c r="TLX4" s="47"/>
      <c r="TLY4" s="47"/>
      <c r="TLZ4" s="47"/>
      <c r="TMA4" s="47"/>
      <c r="TMB4" s="47"/>
      <c r="TMC4" s="47"/>
      <c r="TMD4" s="47"/>
      <c r="TME4" s="47"/>
      <c r="TMF4" s="47"/>
      <c r="TMG4" s="47"/>
      <c r="TMH4" s="47"/>
      <c r="TMI4" s="47"/>
      <c r="TMJ4" s="47"/>
      <c r="TMK4" s="47"/>
      <c r="TML4" s="47"/>
      <c r="TMM4" s="47"/>
      <c r="TMN4" s="47"/>
      <c r="TMO4" s="47"/>
      <c r="TMP4" s="47"/>
      <c r="TMQ4" s="47"/>
      <c r="TMR4" s="47"/>
      <c r="TMS4" s="47"/>
      <c r="TMT4" s="47"/>
      <c r="TMU4" s="47"/>
      <c r="TMV4" s="47"/>
      <c r="TMW4" s="47"/>
      <c r="TMX4" s="47"/>
      <c r="TMY4" s="47"/>
      <c r="TMZ4" s="47"/>
      <c r="TNA4" s="47"/>
      <c r="TNB4" s="47"/>
      <c r="TNC4" s="47"/>
      <c r="TND4" s="47"/>
      <c r="TNE4" s="47"/>
      <c r="TNF4" s="47"/>
      <c r="TNG4" s="47"/>
      <c r="TNH4" s="47"/>
      <c r="TNI4" s="47"/>
      <c r="TNJ4" s="47"/>
      <c r="TNK4" s="47"/>
      <c r="TNL4" s="47"/>
      <c r="TNM4" s="47"/>
      <c r="TNN4" s="47"/>
      <c r="TNO4" s="47"/>
      <c r="TNP4" s="47"/>
      <c r="TNQ4" s="47"/>
      <c r="TNR4" s="47"/>
      <c r="TNS4" s="47"/>
      <c r="TNT4" s="47"/>
      <c r="TNU4" s="47"/>
      <c r="TNV4" s="47"/>
      <c r="TNW4" s="47"/>
      <c r="TNX4" s="47"/>
      <c r="TNY4" s="47"/>
      <c r="TNZ4" s="47"/>
      <c r="TOA4" s="47"/>
      <c r="TOB4" s="47"/>
      <c r="TOC4" s="47"/>
      <c r="TOD4" s="47"/>
      <c r="TOE4" s="47"/>
      <c r="TOF4" s="47"/>
      <c r="TOG4" s="47"/>
      <c r="TOH4" s="47"/>
      <c r="TOI4" s="47"/>
      <c r="TOJ4" s="47"/>
      <c r="TOK4" s="47"/>
      <c r="TOL4" s="47"/>
      <c r="TOM4" s="47"/>
      <c r="TON4" s="47"/>
      <c r="TOO4" s="47"/>
      <c r="TOP4" s="47"/>
      <c r="TOQ4" s="47"/>
      <c r="TOR4" s="47"/>
      <c r="TOS4" s="47"/>
      <c r="TOT4" s="47"/>
      <c r="TOU4" s="47"/>
      <c r="TOV4" s="47"/>
      <c r="TOW4" s="47"/>
      <c r="TOX4" s="47"/>
      <c r="TOY4" s="47"/>
      <c r="TOZ4" s="47"/>
      <c r="TPA4" s="47"/>
      <c r="TPB4" s="47"/>
      <c r="TPC4" s="47"/>
      <c r="TPD4" s="47"/>
      <c r="TPE4" s="47"/>
      <c r="TPF4" s="47"/>
      <c r="TPG4" s="47"/>
      <c r="TPH4" s="47"/>
      <c r="TPI4" s="47"/>
      <c r="TPJ4" s="47"/>
      <c r="TPK4" s="47"/>
      <c r="TPL4" s="47"/>
      <c r="TPM4" s="47"/>
      <c r="TPN4" s="47"/>
      <c r="TPO4" s="47"/>
      <c r="TPP4" s="47"/>
      <c r="TPQ4" s="47"/>
      <c r="TPR4" s="47"/>
      <c r="TPS4" s="47"/>
      <c r="TPT4" s="47"/>
      <c r="TPU4" s="47"/>
      <c r="TPV4" s="47"/>
      <c r="TPW4" s="47"/>
      <c r="TPX4" s="47"/>
      <c r="TPY4" s="47"/>
      <c r="TPZ4" s="47"/>
      <c r="TQA4" s="47"/>
      <c r="TQB4" s="47"/>
      <c r="TQC4" s="47"/>
      <c r="TQD4" s="47"/>
      <c r="TQE4" s="47"/>
      <c r="TQF4" s="47"/>
      <c r="TQG4" s="47"/>
      <c r="TQH4" s="47"/>
      <c r="TQI4" s="47"/>
      <c r="TQJ4" s="47"/>
      <c r="TQK4" s="47"/>
      <c r="TQL4" s="47"/>
      <c r="TQM4" s="47"/>
      <c r="TQN4" s="47"/>
      <c r="TQO4" s="47"/>
      <c r="TQP4" s="47"/>
      <c r="TQQ4" s="47"/>
      <c r="TQR4" s="47"/>
      <c r="TQS4" s="47"/>
      <c r="TQT4" s="47"/>
      <c r="TQU4" s="47"/>
      <c r="TQV4" s="47"/>
      <c r="TQW4" s="47"/>
      <c r="TQX4" s="47"/>
      <c r="TQY4" s="47"/>
      <c r="TQZ4" s="47"/>
      <c r="TRA4" s="47"/>
      <c r="TRB4" s="47"/>
      <c r="TRC4" s="47"/>
      <c r="TRD4" s="47"/>
      <c r="TRE4" s="47"/>
      <c r="TRF4" s="47"/>
      <c r="TRG4" s="47"/>
      <c r="TRH4" s="47"/>
      <c r="TRI4" s="47"/>
      <c r="TRJ4" s="47"/>
      <c r="TRK4" s="47"/>
      <c r="TRL4" s="47"/>
      <c r="TRM4" s="47"/>
      <c r="TRN4" s="47"/>
      <c r="TRO4" s="47"/>
      <c r="TRP4" s="47"/>
      <c r="TRQ4" s="47"/>
      <c r="TRR4" s="47"/>
      <c r="TRS4" s="47"/>
      <c r="TRT4" s="47"/>
      <c r="TRU4" s="47"/>
      <c r="TRV4" s="47"/>
      <c r="TRW4" s="47"/>
      <c r="TRX4" s="47"/>
      <c r="TRY4" s="47"/>
      <c r="TRZ4" s="47"/>
      <c r="TSA4" s="47"/>
      <c r="TSB4" s="47"/>
      <c r="TSC4" s="47"/>
      <c r="TSD4" s="47"/>
      <c r="TSE4" s="47"/>
      <c r="TSF4" s="47"/>
      <c r="TSG4" s="47"/>
      <c r="TSH4" s="47"/>
      <c r="TSI4" s="47"/>
      <c r="TSJ4" s="47"/>
      <c r="TSK4" s="47"/>
      <c r="TSL4" s="47"/>
      <c r="TSM4" s="47"/>
      <c r="TSN4" s="47"/>
      <c r="TSO4" s="47"/>
      <c r="TSP4" s="47"/>
      <c r="TSQ4" s="47"/>
      <c r="TSR4" s="47"/>
      <c r="TSS4" s="47"/>
      <c r="TST4" s="47"/>
      <c r="TSU4" s="47"/>
      <c r="TSV4" s="47"/>
      <c r="TSW4" s="47"/>
      <c r="TSX4" s="47"/>
      <c r="TSY4" s="47"/>
      <c r="TSZ4" s="47"/>
      <c r="TTA4" s="47"/>
      <c r="TTB4" s="47"/>
      <c r="TTC4" s="47"/>
      <c r="TTD4" s="47"/>
      <c r="TTE4" s="47"/>
      <c r="TTF4" s="47"/>
      <c r="TTG4" s="47"/>
      <c r="TTH4" s="47"/>
      <c r="TTI4" s="47"/>
      <c r="TTJ4" s="47"/>
      <c r="TTK4" s="47"/>
      <c r="TTL4" s="47"/>
      <c r="TTM4" s="47"/>
      <c r="TTN4" s="47"/>
      <c r="TTO4" s="47"/>
      <c r="TTP4" s="47"/>
      <c r="TTQ4" s="47"/>
      <c r="TTR4" s="47"/>
      <c r="TTS4" s="47"/>
      <c r="TTT4" s="47"/>
      <c r="TTU4" s="47"/>
      <c r="TTV4" s="47"/>
      <c r="TTW4" s="47"/>
      <c r="TTX4" s="47"/>
      <c r="TTY4" s="47"/>
      <c r="TTZ4" s="47"/>
      <c r="TUA4" s="47"/>
      <c r="TUB4" s="47"/>
      <c r="TUC4" s="47"/>
      <c r="TUD4" s="47"/>
      <c r="TUE4" s="47"/>
      <c r="TUF4" s="47"/>
      <c r="TUG4" s="47"/>
      <c r="TUH4" s="47"/>
      <c r="TUI4" s="47"/>
      <c r="TUJ4" s="47"/>
      <c r="TUK4" s="47"/>
      <c r="TUL4" s="47"/>
      <c r="TUM4" s="47"/>
      <c r="TUN4" s="47"/>
      <c r="TUO4" s="47"/>
      <c r="TUP4" s="47"/>
      <c r="TUQ4" s="47"/>
      <c r="TUR4" s="47"/>
      <c r="TUS4" s="47"/>
      <c r="TUT4" s="47"/>
      <c r="TUU4" s="47"/>
      <c r="TUV4" s="47"/>
      <c r="TUW4" s="47"/>
      <c r="TUX4" s="47"/>
      <c r="TUY4" s="47"/>
      <c r="TUZ4" s="47"/>
      <c r="TVA4" s="47"/>
      <c r="TVB4" s="47"/>
      <c r="TVC4" s="47"/>
      <c r="TVD4" s="47"/>
      <c r="TVE4" s="47"/>
      <c r="TVF4" s="47"/>
      <c r="TVG4" s="47"/>
      <c r="TVH4" s="47"/>
      <c r="TVI4" s="47"/>
      <c r="TVJ4" s="47"/>
      <c r="TVK4" s="47"/>
      <c r="TVL4" s="47"/>
      <c r="TVM4" s="47"/>
      <c r="TVN4" s="47"/>
      <c r="TVO4" s="47"/>
      <c r="TVP4" s="47"/>
      <c r="TVQ4" s="47"/>
      <c r="TVR4" s="47"/>
      <c r="TVS4" s="47"/>
      <c r="TVT4" s="47"/>
      <c r="TVU4" s="47"/>
      <c r="TVV4" s="47"/>
      <c r="TVW4" s="47"/>
      <c r="TVX4" s="47"/>
      <c r="TVY4" s="47"/>
      <c r="TVZ4" s="47"/>
      <c r="TWA4" s="47"/>
      <c r="TWB4" s="47"/>
      <c r="TWC4" s="47"/>
      <c r="TWD4" s="47"/>
      <c r="TWE4" s="47"/>
      <c r="TWF4" s="47"/>
      <c r="TWG4" s="47"/>
      <c r="TWH4" s="47"/>
      <c r="TWI4" s="47"/>
      <c r="TWJ4" s="47"/>
      <c r="TWK4" s="47"/>
      <c r="TWL4" s="47"/>
      <c r="TWM4" s="47"/>
      <c r="TWN4" s="47"/>
      <c r="TWO4" s="47"/>
      <c r="TWP4" s="47"/>
      <c r="TWQ4" s="47"/>
      <c r="TWR4" s="47"/>
      <c r="TWS4" s="47"/>
      <c r="TWT4" s="47"/>
      <c r="TWU4" s="47"/>
      <c r="TWV4" s="47"/>
      <c r="TWW4" s="47"/>
      <c r="TWX4" s="47"/>
      <c r="TWY4" s="47"/>
      <c r="TWZ4" s="47"/>
      <c r="TXA4" s="47"/>
      <c r="TXB4" s="47"/>
      <c r="TXC4" s="47"/>
      <c r="TXD4" s="47"/>
      <c r="TXE4" s="47"/>
      <c r="TXF4" s="47"/>
      <c r="TXG4" s="47"/>
      <c r="TXH4" s="47"/>
      <c r="TXI4" s="47"/>
      <c r="TXJ4" s="47"/>
      <c r="TXK4" s="47"/>
      <c r="TXL4" s="47"/>
      <c r="TXM4" s="47"/>
      <c r="TXN4" s="47"/>
      <c r="TXO4" s="47"/>
      <c r="TXP4" s="47"/>
      <c r="TXQ4" s="47"/>
      <c r="TXR4" s="47"/>
      <c r="TXS4" s="47"/>
      <c r="TXT4" s="47"/>
      <c r="TXU4" s="47"/>
      <c r="TXV4" s="47"/>
      <c r="TXW4" s="47"/>
      <c r="TXX4" s="47"/>
      <c r="TXY4" s="47"/>
      <c r="TXZ4" s="47"/>
      <c r="TYA4" s="47"/>
      <c r="TYB4" s="47"/>
      <c r="TYC4" s="47"/>
      <c r="TYD4" s="47"/>
      <c r="TYE4" s="47"/>
      <c r="TYF4" s="47"/>
      <c r="TYG4" s="47"/>
      <c r="TYH4" s="47"/>
      <c r="TYI4" s="47"/>
      <c r="TYJ4" s="47"/>
      <c r="TYK4" s="47"/>
      <c r="TYL4" s="47"/>
      <c r="TYM4" s="47"/>
      <c r="TYN4" s="47"/>
      <c r="TYO4" s="47"/>
      <c r="TYP4" s="47"/>
      <c r="TYQ4" s="47"/>
      <c r="TYR4" s="47"/>
      <c r="TYS4" s="47"/>
      <c r="TYT4" s="47"/>
      <c r="TYU4" s="47"/>
      <c r="TYV4" s="47"/>
      <c r="TYW4" s="47"/>
      <c r="TYX4" s="47"/>
      <c r="TYY4" s="47"/>
      <c r="TYZ4" s="47"/>
      <c r="TZA4" s="47"/>
      <c r="TZB4" s="47"/>
      <c r="TZC4" s="47"/>
      <c r="TZD4" s="47"/>
      <c r="TZE4" s="47"/>
      <c r="TZF4" s="47"/>
      <c r="TZG4" s="47"/>
      <c r="TZH4" s="47"/>
      <c r="TZI4" s="47"/>
      <c r="TZJ4" s="47"/>
      <c r="TZK4" s="47"/>
      <c r="TZL4" s="47"/>
      <c r="TZM4" s="47"/>
      <c r="TZN4" s="47"/>
      <c r="TZO4" s="47"/>
      <c r="TZP4" s="47"/>
      <c r="TZQ4" s="47"/>
      <c r="TZR4" s="47"/>
      <c r="TZS4" s="47"/>
      <c r="TZT4" s="47"/>
      <c r="TZU4" s="47"/>
      <c r="TZV4" s="47"/>
      <c r="TZW4" s="47"/>
      <c r="TZX4" s="47"/>
      <c r="TZY4" s="47"/>
      <c r="TZZ4" s="47"/>
      <c r="UAA4" s="47"/>
      <c r="UAB4" s="47"/>
      <c r="UAC4" s="47"/>
      <c r="UAD4" s="47"/>
      <c r="UAE4" s="47"/>
      <c r="UAF4" s="47"/>
      <c r="UAG4" s="47"/>
      <c r="UAH4" s="47"/>
      <c r="UAI4" s="47"/>
      <c r="UAJ4" s="47"/>
      <c r="UAK4" s="47"/>
      <c r="UAL4" s="47"/>
      <c r="UAM4" s="47"/>
      <c r="UAN4" s="47"/>
      <c r="UAO4" s="47"/>
      <c r="UAP4" s="47"/>
      <c r="UAQ4" s="47"/>
      <c r="UAR4" s="47"/>
      <c r="UAS4" s="47"/>
      <c r="UAT4" s="47"/>
      <c r="UAU4" s="47"/>
      <c r="UAV4" s="47"/>
      <c r="UAW4" s="47"/>
      <c r="UAX4" s="47"/>
      <c r="UAY4" s="47"/>
      <c r="UAZ4" s="47"/>
      <c r="UBA4" s="47"/>
      <c r="UBB4" s="47"/>
      <c r="UBC4" s="47"/>
      <c r="UBD4" s="47"/>
      <c r="UBE4" s="47"/>
      <c r="UBF4" s="47"/>
      <c r="UBG4" s="47"/>
      <c r="UBH4" s="47"/>
      <c r="UBI4" s="47"/>
      <c r="UBJ4" s="47"/>
      <c r="UBK4" s="47"/>
      <c r="UBL4" s="47"/>
      <c r="UBM4" s="47"/>
      <c r="UBN4" s="47"/>
      <c r="UBO4" s="47"/>
      <c r="UBP4" s="47"/>
      <c r="UBQ4" s="47"/>
      <c r="UBR4" s="47"/>
      <c r="UBS4" s="47"/>
      <c r="UBT4" s="47"/>
      <c r="UBU4" s="47"/>
      <c r="UBV4" s="47"/>
      <c r="UBW4" s="47"/>
      <c r="UBX4" s="47"/>
      <c r="UBY4" s="47"/>
      <c r="UBZ4" s="47"/>
      <c r="UCA4" s="47"/>
      <c r="UCB4" s="47"/>
      <c r="UCC4" s="47"/>
      <c r="UCD4" s="47"/>
      <c r="UCE4" s="47"/>
      <c r="UCF4" s="47"/>
      <c r="UCG4" s="47"/>
      <c r="UCH4" s="47"/>
      <c r="UCI4" s="47"/>
      <c r="UCJ4" s="47"/>
      <c r="UCK4" s="47"/>
      <c r="UCL4" s="47"/>
      <c r="UCM4" s="47"/>
      <c r="UCN4" s="47"/>
      <c r="UCO4" s="47"/>
      <c r="UCP4" s="47"/>
      <c r="UCQ4" s="47"/>
      <c r="UCR4" s="47"/>
      <c r="UCS4" s="47"/>
      <c r="UCT4" s="47"/>
      <c r="UCU4" s="47"/>
      <c r="UCV4" s="47"/>
      <c r="UCW4" s="47"/>
      <c r="UCX4" s="47"/>
      <c r="UCY4" s="47"/>
      <c r="UCZ4" s="47"/>
      <c r="UDA4" s="47"/>
      <c r="UDB4" s="47"/>
      <c r="UDC4" s="47"/>
      <c r="UDD4" s="47"/>
      <c r="UDE4" s="47"/>
      <c r="UDF4" s="47"/>
      <c r="UDG4" s="47"/>
      <c r="UDH4" s="47"/>
      <c r="UDI4" s="47"/>
      <c r="UDJ4" s="47"/>
      <c r="UDK4" s="47"/>
      <c r="UDL4" s="47"/>
      <c r="UDM4" s="47"/>
      <c r="UDN4" s="47"/>
      <c r="UDO4" s="47"/>
      <c r="UDP4" s="47"/>
      <c r="UDQ4" s="47"/>
      <c r="UDR4" s="47"/>
      <c r="UDS4" s="47"/>
      <c r="UDT4" s="47"/>
      <c r="UDU4" s="47"/>
      <c r="UDV4" s="47"/>
      <c r="UDW4" s="47"/>
      <c r="UDX4" s="47"/>
      <c r="UDY4" s="47"/>
      <c r="UDZ4" s="47"/>
      <c r="UEA4" s="47"/>
      <c r="UEB4" s="47"/>
      <c r="UEC4" s="47"/>
      <c r="UED4" s="47"/>
      <c r="UEE4" s="47"/>
      <c r="UEF4" s="47"/>
      <c r="UEG4" s="47"/>
      <c r="UEH4" s="47"/>
      <c r="UEI4" s="47"/>
      <c r="UEJ4" s="47"/>
      <c r="UEK4" s="47"/>
      <c r="UEL4" s="47"/>
      <c r="UEM4" s="47"/>
      <c r="UEN4" s="47"/>
      <c r="UEO4" s="47"/>
      <c r="UEP4" s="47"/>
      <c r="UEQ4" s="47"/>
      <c r="UER4" s="47"/>
      <c r="UES4" s="47"/>
      <c r="UET4" s="47"/>
      <c r="UEU4" s="47"/>
      <c r="UEV4" s="47"/>
      <c r="UEW4" s="47"/>
      <c r="UEX4" s="47"/>
      <c r="UEY4" s="47"/>
      <c r="UEZ4" s="47"/>
      <c r="UFA4" s="47"/>
      <c r="UFB4" s="47"/>
      <c r="UFC4" s="47"/>
      <c r="UFD4" s="47"/>
      <c r="UFE4" s="47"/>
      <c r="UFF4" s="47"/>
      <c r="UFG4" s="47"/>
      <c r="UFH4" s="47"/>
      <c r="UFI4" s="47"/>
      <c r="UFJ4" s="47"/>
      <c r="UFK4" s="47"/>
      <c r="UFL4" s="47"/>
      <c r="UFM4" s="47"/>
      <c r="UFN4" s="47"/>
      <c r="UFO4" s="47"/>
      <c r="UFP4" s="47"/>
      <c r="UFQ4" s="47"/>
      <c r="UFR4" s="47"/>
      <c r="UFS4" s="47"/>
      <c r="UFT4" s="47"/>
      <c r="UFU4" s="47"/>
      <c r="UFV4" s="47"/>
      <c r="UFW4" s="47"/>
      <c r="UFX4" s="47"/>
      <c r="UFY4" s="47"/>
      <c r="UFZ4" s="47"/>
      <c r="UGA4" s="47"/>
      <c r="UGB4" s="47"/>
      <c r="UGC4" s="47"/>
      <c r="UGD4" s="47"/>
      <c r="UGE4" s="47"/>
      <c r="UGF4" s="47"/>
      <c r="UGG4" s="47"/>
      <c r="UGH4" s="47"/>
      <c r="UGI4" s="47"/>
      <c r="UGJ4" s="47"/>
      <c r="UGK4" s="47"/>
      <c r="UGL4" s="47"/>
      <c r="UGM4" s="47"/>
      <c r="UGN4" s="47"/>
      <c r="UGO4" s="47"/>
      <c r="UGP4" s="47"/>
      <c r="UGQ4" s="47"/>
      <c r="UGR4" s="47"/>
      <c r="UGS4" s="47"/>
      <c r="UGT4" s="47"/>
      <c r="UGU4" s="47"/>
      <c r="UGV4" s="47"/>
      <c r="UGW4" s="47"/>
      <c r="UGX4" s="47"/>
      <c r="UGY4" s="47"/>
      <c r="UGZ4" s="47"/>
      <c r="UHA4" s="47"/>
      <c r="UHB4" s="47"/>
      <c r="UHC4" s="47"/>
      <c r="UHD4" s="47"/>
      <c r="UHE4" s="47"/>
      <c r="UHF4" s="47"/>
      <c r="UHG4" s="47"/>
      <c r="UHH4" s="47"/>
      <c r="UHI4" s="47"/>
      <c r="UHJ4" s="47"/>
      <c r="UHK4" s="47"/>
      <c r="UHL4" s="47"/>
      <c r="UHM4" s="47"/>
      <c r="UHN4" s="47"/>
      <c r="UHO4" s="47"/>
      <c r="UHP4" s="47"/>
      <c r="UHQ4" s="47"/>
      <c r="UHR4" s="47"/>
      <c r="UHS4" s="47"/>
      <c r="UHT4" s="47"/>
      <c r="UHU4" s="47"/>
      <c r="UHV4" s="47"/>
      <c r="UHW4" s="47"/>
      <c r="UHX4" s="47"/>
      <c r="UHY4" s="47"/>
      <c r="UHZ4" s="47"/>
      <c r="UIA4" s="47"/>
      <c r="UIB4" s="47"/>
      <c r="UIC4" s="47"/>
      <c r="UID4" s="47"/>
      <c r="UIE4" s="47"/>
      <c r="UIF4" s="47"/>
      <c r="UIG4" s="47"/>
      <c r="UIH4" s="47"/>
      <c r="UII4" s="47"/>
      <c r="UIJ4" s="47"/>
      <c r="UIK4" s="47"/>
      <c r="UIL4" s="47"/>
      <c r="UIM4" s="47"/>
      <c r="UIN4" s="47"/>
      <c r="UIO4" s="47"/>
      <c r="UIP4" s="47"/>
      <c r="UIQ4" s="47"/>
      <c r="UIR4" s="47"/>
      <c r="UIS4" s="47"/>
      <c r="UIT4" s="47"/>
      <c r="UIU4" s="47"/>
      <c r="UIV4" s="47"/>
      <c r="UIW4" s="47"/>
      <c r="UIX4" s="47"/>
      <c r="UIY4" s="47"/>
      <c r="UIZ4" s="47"/>
      <c r="UJA4" s="47"/>
      <c r="UJB4" s="47"/>
      <c r="UJC4" s="47"/>
      <c r="UJD4" s="47"/>
      <c r="UJE4" s="47"/>
      <c r="UJF4" s="47"/>
      <c r="UJG4" s="47"/>
      <c r="UJH4" s="47"/>
      <c r="UJI4" s="47"/>
      <c r="UJJ4" s="47"/>
      <c r="UJK4" s="47"/>
      <c r="UJL4" s="47"/>
      <c r="UJM4" s="47"/>
      <c r="UJN4" s="47"/>
      <c r="UJO4" s="47"/>
      <c r="UJP4" s="47"/>
      <c r="UJQ4" s="47"/>
      <c r="UJR4" s="47"/>
      <c r="UJS4" s="47"/>
      <c r="UJT4" s="47"/>
      <c r="UJU4" s="47"/>
      <c r="UJV4" s="47"/>
      <c r="UJW4" s="47"/>
      <c r="UJX4" s="47"/>
      <c r="UJY4" s="47"/>
      <c r="UJZ4" s="47"/>
      <c r="UKA4" s="47"/>
      <c r="UKB4" s="47"/>
      <c r="UKC4" s="47"/>
      <c r="UKD4" s="47"/>
      <c r="UKE4" s="47"/>
      <c r="UKF4" s="47"/>
      <c r="UKG4" s="47"/>
      <c r="UKH4" s="47"/>
      <c r="UKI4" s="47"/>
      <c r="UKJ4" s="47"/>
      <c r="UKK4" s="47"/>
      <c r="UKL4" s="47"/>
      <c r="UKM4" s="47"/>
      <c r="UKN4" s="47"/>
      <c r="UKO4" s="47"/>
      <c r="UKP4" s="47"/>
      <c r="UKQ4" s="47"/>
      <c r="UKR4" s="47"/>
      <c r="UKS4" s="47"/>
      <c r="UKT4" s="47"/>
      <c r="UKU4" s="47"/>
      <c r="UKV4" s="47"/>
      <c r="UKW4" s="47"/>
      <c r="UKX4" s="47"/>
      <c r="UKY4" s="47"/>
      <c r="UKZ4" s="47"/>
      <c r="ULA4" s="47"/>
      <c r="ULB4" s="47"/>
      <c r="ULC4" s="47"/>
      <c r="ULD4" s="47"/>
      <c r="ULE4" s="47"/>
      <c r="ULF4" s="47"/>
      <c r="ULG4" s="47"/>
      <c r="ULH4" s="47"/>
      <c r="ULI4" s="47"/>
      <c r="ULJ4" s="47"/>
      <c r="ULK4" s="47"/>
      <c r="ULL4" s="47"/>
      <c r="ULM4" s="47"/>
      <c r="ULN4" s="47"/>
      <c r="ULO4" s="47"/>
      <c r="ULP4" s="47"/>
      <c r="ULQ4" s="47"/>
      <c r="ULR4" s="47"/>
      <c r="ULS4" s="47"/>
      <c r="ULT4" s="47"/>
      <c r="ULU4" s="47"/>
      <c r="ULV4" s="47"/>
      <c r="ULW4" s="47"/>
      <c r="ULX4" s="47"/>
      <c r="ULY4" s="47"/>
      <c r="ULZ4" s="47"/>
      <c r="UMA4" s="47"/>
      <c r="UMB4" s="47"/>
      <c r="UMC4" s="47"/>
      <c r="UMD4" s="47"/>
      <c r="UME4" s="47"/>
      <c r="UMF4" s="47"/>
      <c r="UMG4" s="47"/>
      <c r="UMH4" s="47"/>
      <c r="UMI4" s="47"/>
      <c r="UMJ4" s="47"/>
      <c r="UMK4" s="47"/>
      <c r="UML4" s="47"/>
      <c r="UMM4" s="47"/>
      <c r="UMN4" s="47"/>
      <c r="UMO4" s="47"/>
      <c r="UMP4" s="47"/>
      <c r="UMQ4" s="47"/>
      <c r="UMR4" s="47"/>
      <c r="UMS4" s="47"/>
      <c r="UMT4" s="47"/>
      <c r="UMU4" s="47"/>
      <c r="UMV4" s="47"/>
      <c r="UMW4" s="47"/>
      <c r="UMX4" s="47"/>
      <c r="UMY4" s="47"/>
      <c r="UMZ4" s="47"/>
      <c r="UNA4" s="47"/>
      <c r="UNB4" s="47"/>
      <c r="UNC4" s="47"/>
      <c r="UND4" s="47"/>
      <c r="UNE4" s="47"/>
      <c r="UNF4" s="47"/>
      <c r="UNG4" s="47"/>
      <c r="UNH4" s="47"/>
      <c r="UNI4" s="47"/>
      <c r="UNJ4" s="47"/>
      <c r="UNK4" s="47"/>
      <c r="UNL4" s="47"/>
      <c r="UNM4" s="47"/>
      <c r="UNN4" s="47"/>
      <c r="UNO4" s="47"/>
      <c r="UNP4" s="47"/>
      <c r="UNQ4" s="47"/>
      <c r="UNR4" s="47"/>
      <c r="UNS4" s="47"/>
      <c r="UNT4" s="47"/>
      <c r="UNU4" s="47"/>
      <c r="UNV4" s="47"/>
      <c r="UNW4" s="47"/>
      <c r="UNX4" s="47"/>
      <c r="UNY4" s="47"/>
      <c r="UNZ4" s="47"/>
      <c r="UOA4" s="47"/>
      <c r="UOB4" s="47"/>
      <c r="UOC4" s="47"/>
      <c r="UOD4" s="47"/>
      <c r="UOE4" s="47"/>
      <c r="UOF4" s="47"/>
      <c r="UOG4" s="47"/>
      <c r="UOH4" s="47"/>
      <c r="UOI4" s="47"/>
      <c r="UOJ4" s="47"/>
      <c r="UOK4" s="47"/>
      <c r="UOL4" s="47"/>
      <c r="UOM4" s="47"/>
      <c r="UON4" s="47"/>
      <c r="UOO4" s="47"/>
      <c r="UOP4" s="47"/>
      <c r="UOQ4" s="47"/>
      <c r="UOR4" s="47"/>
      <c r="UOS4" s="47"/>
      <c r="UOT4" s="47"/>
      <c r="UOU4" s="47"/>
      <c r="UOV4" s="47"/>
      <c r="UOW4" s="47"/>
      <c r="UOX4" s="47"/>
      <c r="UOY4" s="47"/>
      <c r="UOZ4" s="47"/>
      <c r="UPA4" s="47"/>
      <c r="UPB4" s="47"/>
      <c r="UPC4" s="47"/>
      <c r="UPD4" s="47"/>
      <c r="UPE4" s="47"/>
      <c r="UPF4" s="47"/>
      <c r="UPG4" s="47"/>
      <c r="UPH4" s="47"/>
      <c r="UPI4" s="47"/>
      <c r="UPJ4" s="47"/>
      <c r="UPK4" s="47"/>
      <c r="UPL4" s="47"/>
      <c r="UPM4" s="47"/>
      <c r="UPN4" s="47"/>
      <c r="UPO4" s="47"/>
      <c r="UPP4" s="47"/>
      <c r="UPQ4" s="47"/>
      <c r="UPR4" s="47"/>
      <c r="UPS4" s="47"/>
      <c r="UPT4" s="47"/>
      <c r="UPU4" s="47"/>
      <c r="UPV4" s="47"/>
      <c r="UPW4" s="47"/>
      <c r="UPX4" s="47"/>
      <c r="UPY4" s="47"/>
      <c r="UPZ4" s="47"/>
      <c r="UQA4" s="47"/>
      <c r="UQB4" s="47"/>
      <c r="UQC4" s="47"/>
      <c r="UQD4" s="47"/>
      <c r="UQE4" s="47"/>
      <c r="UQF4" s="47"/>
      <c r="UQG4" s="47"/>
      <c r="UQH4" s="47"/>
      <c r="UQI4" s="47"/>
      <c r="UQJ4" s="47"/>
      <c r="UQK4" s="47"/>
      <c r="UQL4" s="47"/>
      <c r="UQM4" s="47"/>
      <c r="UQN4" s="47"/>
      <c r="UQO4" s="47"/>
      <c r="UQP4" s="47"/>
      <c r="UQQ4" s="47"/>
      <c r="UQR4" s="47"/>
      <c r="UQS4" s="47"/>
      <c r="UQT4" s="47"/>
      <c r="UQU4" s="47"/>
      <c r="UQV4" s="47"/>
      <c r="UQW4" s="47"/>
      <c r="UQX4" s="47"/>
      <c r="UQY4" s="47"/>
      <c r="UQZ4" s="47"/>
      <c r="URA4" s="47"/>
      <c r="URB4" s="47"/>
      <c r="URC4" s="47"/>
      <c r="URD4" s="47"/>
      <c r="URE4" s="47"/>
      <c r="URF4" s="47"/>
      <c r="URG4" s="47"/>
      <c r="URH4" s="47"/>
      <c r="URI4" s="47"/>
      <c r="URJ4" s="47"/>
      <c r="URK4" s="47"/>
      <c r="URL4" s="47"/>
      <c r="URM4" s="47"/>
      <c r="URN4" s="47"/>
      <c r="URO4" s="47"/>
      <c r="URP4" s="47"/>
      <c r="URQ4" s="47"/>
      <c r="URR4" s="47"/>
      <c r="URS4" s="47"/>
      <c r="URT4" s="47"/>
      <c r="URU4" s="47"/>
      <c r="URV4" s="47"/>
      <c r="URW4" s="47"/>
      <c r="URX4" s="47"/>
      <c r="URY4" s="47"/>
      <c r="URZ4" s="47"/>
      <c r="USA4" s="47"/>
      <c r="USB4" s="47"/>
      <c r="USC4" s="47"/>
      <c r="USD4" s="47"/>
      <c r="USE4" s="47"/>
      <c r="USF4" s="47"/>
      <c r="USG4" s="47"/>
      <c r="USH4" s="47"/>
      <c r="USI4" s="47"/>
      <c r="USJ4" s="47"/>
      <c r="USK4" s="47"/>
      <c r="USL4" s="47"/>
      <c r="USM4" s="47"/>
      <c r="USN4" s="47"/>
      <c r="USO4" s="47"/>
      <c r="USP4" s="47"/>
      <c r="USQ4" s="47"/>
      <c r="USR4" s="47"/>
      <c r="USS4" s="47"/>
      <c r="UST4" s="47"/>
      <c r="USU4" s="47"/>
      <c r="USV4" s="47"/>
      <c r="USW4" s="47"/>
      <c r="USX4" s="47"/>
      <c r="USY4" s="47"/>
      <c r="USZ4" s="47"/>
      <c r="UTA4" s="47"/>
      <c r="UTB4" s="47"/>
      <c r="UTC4" s="47"/>
      <c r="UTD4" s="47"/>
      <c r="UTE4" s="47"/>
      <c r="UTF4" s="47"/>
      <c r="UTG4" s="47"/>
      <c r="UTH4" s="47"/>
      <c r="UTI4" s="47"/>
      <c r="UTJ4" s="47"/>
      <c r="UTK4" s="47"/>
      <c r="UTL4" s="47"/>
      <c r="UTM4" s="47"/>
      <c r="UTN4" s="47"/>
      <c r="UTO4" s="47"/>
      <c r="UTP4" s="47"/>
      <c r="UTQ4" s="47"/>
      <c r="UTR4" s="47"/>
      <c r="UTS4" s="47"/>
      <c r="UTT4" s="47"/>
      <c r="UTU4" s="47"/>
      <c r="UTV4" s="47"/>
      <c r="UTW4" s="47"/>
      <c r="UTX4" s="47"/>
      <c r="UTY4" s="47"/>
      <c r="UTZ4" s="47"/>
      <c r="UUA4" s="47"/>
      <c r="UUB4" s="47"/>
      <c r="UUC4" s="47"/>
      <c r="UUD4" s="47"/>
      <c r="UUE4" s="47"/>
      <c r="UUF4" s="47"/>
      <c r="UUG4" s="47"/>
      <c r="UUH4" s="47"/>
      <c r="UUI4" s="47"/>
      <c r="UUJ4" s="47"/>
      <c r="UUK4" s="47"/>
      <c r="UUL4" s="47"/>
      <c r="UUM4" s="47"/>
      <c r="UUN4" s="47"/>
      <c r="UUO4" s="47"/>
      <c r="UUP4" s="47"/>
      <c r="UUQ4" s="47"/>
      <c r="UUR4" s="47"/>
      <c r="UUS4" s="47"/>
      <c r="UUT4" s="47"/>
      <c r="UUU4" s="47"/>
      <c r="UUV4" s="47"/>
      <c r="UUW4" s="47"/>
      <c r="UUX4" s="47"/>
      <c r="UUY4" s="47"/>
      <c r="UUZ4" s="47"/>
      <c r="UVA4" s="47"/>
      <c r="UVB4" s="47"/>
      <c r="UVC4" s="47"/>
      <c r="UVD4" s="47"/>
      <c r="UVE4" s="47"/>
      <c r="UVF4" s="47"/>
      <c r="UVG4" s="47"/>
      <c r="UVH4" s="47"/>
      <c r="UVI4" s="47"/>
      <c r="UVJ4" s="47"/>
      <c r="UVK4" s="47"/>
      <c r="UVL4" s="47"/>
      <c r="UVM4" s="47"/>
      <c r="UVN4" s="47"/>
      <c r="UVO4" s="47"/>
      <c r="UVP4" s="47"/>
      <c r="UVQ4" s="47"/>
      <c r="UVR4" s="47"/>
      <c r="UVS4" s="47"/>
      <c r="UVT4" s="47"/>
      <c r="UVU4" s="47"/>
      <c r="UVV4" s="47"/>
      <c r="UVW4" s="47"/>
      <c r="UVX4" s="47"/>
      <c r="UVY4" s="47"/>
      <c r="UVZ4" s="47"/>
      <c r="UWA4" s="47"/>
      <c r="UWB4" s="47"/>
      <c r="UWC4" s="47"/>
      <c r="UWD4" s="47"/>
      <c r="UWE4" s="47"/>
      <c r="UWF4" s="47"/>
      <c r="UWG4" s="47"/>
      <c r="UWH4" s="47"/>
      <c r="UWI4" s="47"/>
      <c r="UWJ4" s="47"/>
      <c r="UWK4" s="47"/>
      <c r="UWL4" s="47"/>
      <c r="UWM4" s="47"/>
      <c r="UWN4" s="47"/>
      <c r="UWO4" s="47"/>
      <c r="UWP4" s="47"/>
      <c r="UWQ4" s="47"/>
      <c r="UWR4" s="47"/>
      <c r="UWS4" s="47"/>
      <c r="UWT4" s="47"/>
      <c r="UWU4" s="47"/>
      <c r="UWV4" s="47"/>
      <c r="UWW4" s="47"/>
      <c r="UWX4" s="47"/>
      <c r="UWY4" s="47"/>
      <c r="UWZ4" s="47"/>
      <c r="UXA4" s="47"/>
      <c r="UXB4" s="47"/>
      <c r="UXC4" s="47"/>
      <c r="UXD4" s="47"/>
      <c r="UXE4" s="47"/>
      <c r="UXF4" s="47"/>
      <c r="UXG4" s="47"/>
      <c r="UXH4" s="47"/>
      <c r="UXI4" s="47"/>
      <c r="UXJ4" s="47"/>
      <c r="UXK4" s="47"/>
      <c r="UXL4" s="47"/>
      <c r="UXM4" s="47"/>
      <c r="UXN4" s="47"/>
      <c r="UXO4" s="47"/>
      <c r="UXP4" s="47"/>
      <c r="UXQ4" s="47"/>
      <c r="UXR4" s="47"/>
      <c r="UXS4" s="47"/>
      <c r="UXT4" s="47"/>
      <c r="UXU4" s="47"/>
      <c r="UXV4" s="47"/>
      <c r="UXW4" s="47"/>
      <c r="UXX4" s="47"/>
      <c r="UXY4" s="47"/>
      <c r="UXZ4" s="47"/>
      <c r="UYA4" s="47"/>
      <c r="UYB4" s="47"/>
      <c r="UYC4" s="47"/>
      <c r="UYD4" s="47"/>
      <c r="UYE4" s="47"/>
      <c r="UYF4" s="47"/>
      <c r="UYG4" s="47"/>
      <c r="UYH4" s="47"/>
      <c r="UYI4" s="47"/>
      <c r="UYJ4" s="47"/>
      <c r="UYK4" s="47"/>
      <c r="UYL4" s="47"/>
      <c r="UYM4" s="47"/>
      <c r="UYN4" s="47"/>
      <c r="UYO4" s="47"/>
      <c r="UYP4" s="47"/>
      <c r="UYQ4" s="47"/>
      <c r="UYR4" s="47"/>
      <c r="UYS4" s="47"/>
      <c r="UYT4" s="47"/>
      <c r="UYU4" s="47"/>
      <c r="UYV4" s="47"/>
      <c r="UYW4" s="47"/>
      <c r="UYX4" s="47"/>
      <c r="UYY4" s="47"/>
      <c r="UYZ4" s="47"/>
      <c r="UZA4" s="47"/>
      <c r="UZB4" s="47"/>
      <c r="UZC4" s="47"/>
      <c r="UZD4" s="47"/>
      <c r="UZE4" s="47"/>
      <c r="UZF4" s="47"/>
      <c r="UZG4" s="47"/>
      <c r="UZH4" s="47"/>
      <c r="UZI4" s="47"/>
      <c r="UZJ4" s="47"/>
      <c r="UZK4" s="47"/>
      <c r="UZL4" s="47"/>
      <c r="UZM4" s="47"/>
      <c r="UZN4" s="47"/>
      <c r="UZO4" s="47"/>
      <c r="UZP4" s="47"/>
      <c r="UZQ4" s="47"/>
      <c r="UZR4" s="47"/>
      <c r="UZS4" s="47"/>
      <c r="UZT4" s="47"/>
      <c r="UZU4" s="47"/>
      <c r="UZV4" s="47"/>
      <c r="UZW4" s="47"/>
      <c r="UZX4" s="47"/>
      <c r="UZY4" s="47"/>
      <c r="UZZ4" s="47"/>
      <c r="VAA4" s="47"/>
      <c r="VAB4" s="47"/>
      <c r="VAC4" s="47"/>
      <c r="VAD4" s="47"/>
      <c r="VAE4" s="47"/>
      <c r="VAF4" s="47"/>
      <c r="VAG4" s="47"/>
      <c r="VAH4" s="47"/>
      <c r="VAI4" s="47"/>
      <c r="VAJ4" s="47"/>
      <c r="VAK4" s="47"/>
      <c r="VAL4" s="47"/>
      <c r="VAM4" s="47"/>
      <c r="VAN4" s="47"/>
      <c r="VAO4" s="47"/>
      <c r="VAP4" s="47"/>
      <c r="VAQ4" s="47"/>
      <c r="VAR4" s="47"/>
      <c r="VAS4" s="47"/>
      <c r="VAT4" s="47"/>
      <c r="VAU4" s="47"/>
      <c r="VAV4" s="47"/>
      <c r="VAW4" s="47"/>
      <c r="VAX4" s="47"/>
      <c r="VAY4" s="47"/>
      <c r="VAZ4" s="47"/>
      <c r="VBA4" s="47"/>
      <c r="VBB4" s="47"/>
      <c r="VBC4" s="47"/>
      <c r="VBD4" s="47"/>
      <c r="VBE4" s="47"/>
      <c r="VBF4" s="47"/>
      <c r="VBG4" s="47"/>
      <c r="VBH4" s="47"/>
      <c r="VBI4" s="47"/>
      <c r="VBJ4" s="47"/>
      <c r="VBK4" s="47"/>
      <c r="VBL4" s="47"/>
      <c r="VBM4" s="47"/>
      <c r="VBN4" s="47"/>
      <c r="VBO4" s="47"/>
      <c r="VBP4" s="47"/>
      <c r="VBQ4" s="47"/>
      <c r="VBR4" s="47"/>
      <c r="VBS4" s="47"/>
      <c r="VBT4" s="47"/>
      <c r="VBU4" s="47"/>
      <c r="VBV4" s="47"/>
      <c r="VBW4" s="47"/>
      <c r="VBX4" s="47"/>
      <c r="VBY4" s="47"/>
      <c r="VBZ4" s="47"/>
      <c r="VCA4" s="47"/>
      <c r="VCB4" s="47"/>
      <c r="VCC4" s="47"/>
      <c r="VCD4" s="47"/>
      <c r="VCE4" s="47"/>
      <c r="VCF4" s="47"/>
      <c r="VCG4" s="47"/>
      <c r="VCH4" s="47"/>
      <c r="VCI4" s="47"/>
      <c r="VCJ4" s="47"/>
      <c r="VCK4" s="47"/>
      <c r="VCL4" s="47"/>
      <c r="VCM4" s="47"/>
      <c r="VCN4" s="47"/>
      <c r="VCO4" s="47"/>
      <c r="VCP4" s="47"/>
      <c r="VCQ4" s="47"/>
      <c r="VCR4" s="47"/>
      <c r="VCS4" s="47"/>
      <c r="VCT4" s="47"/>
      <c r="VCU4" s="47"/>
      <c r="VCV4" s="47"/>
      <c r="VCW4" s="47"/>
      <c r="VCX4" s="47"/>
      <c r="VCY4" s="47"/>
      <c r="VCZ4" s="47"/>
      <c r="VDA4" s="47"/>
      <c r="VDB4" s="47"/>
      <c r="VDC4" s="47"/>
      <c r="VDD4" s="47"/>
      <c r="VDE4" s="47"/>
      <c r="VDF4" s="47"/>
      <c r="VDG4" s="47"/>
      <c r="VDH4" s="47"/>
      <c r="VDI4" s="47"/>
      <c r="VDJ4" s="47"/>
      <c r="VDK4" s="47"/>
      <c r="VDL4" s="47"/>
      <c r="VDM4" s="47"/>
      <c r="VDN4" s="47"/>
      <c r="VDO4" s="47"/>
      <c r="VDP4" s="47"/>
      <c r="VDQ4" s="47"/>
      <c r="VDR4" s="47"/>
      <c r="VDS4" s="47"/>
      <c r="VDT4" s="47"/>
      <c r="VDU4" s="47"/>
      <c r="VDV4" s="47"/>
      <c r="VDW4" s="47"/>
      <c r="VDX4" s="47"/>
      <c r="VDY4" s="47"/>
      <c r="VDZ4" s="47"/>
      <c r="VEA4" s="47"/>
      <c r="VEB4" s="47"/>
      <c r="VEC4" s="47"/>
      <c r="VED4" s="47"/>
      <c r="VEE4" s="47"/>
      <c r="VEF4" s="47"/>
      <c r="VEG4" s="47"/>
      <c r="VEH4" s="47"/>
      <c r="VEI4" s="47"/>
      <c r="VEJ4" s="47"/>
      <c r="VEK4" s="47"/>
      <c r="VEL4" s="47"/>
      <c r="VEM4" s="47"/>
      <c r="VEN4" s="47"/>
      <c r="VEO4" s="47"/>
      <c r="VEP4" s="47"/>
      <c r="VEQ4" s="47"/>
      <c r="VER4" s="47"/>
      <c r="VES4" s="47"/>
      <c r="VET4" s="47"/>
      <c r="VEU4" s="47"/>
      <c r="VEV4" s="47"/>
      <c r="VEW4" s="47"/>
      <c r="VEX4" s="47"/>
      <c r="VEY4" s="47"/>
      <c r="VEZ4" s="47"/>
      <c r="VFA4" s="47"/>
      <c r="VFB4" s="47"/>
      <c r="VFC4" s="47"/>
      <c r="VFD4" s="47"/>
      <c r="VFE4" s="47"/>
      <c r="VFF4" s="47"/>
      <c r="VFG4" s="47"/>
      <c r="VFH4" s="47"/>
      <c r="VFI4" s="47"/>
      <c r="VFJ4" s="47"/>
      <c r="VFK4" s="47"/>
      <c r="VFL4" s="47"/>
      <c r="VFM4" s="47"/>
      <c r="VFN4" s="47"/>
      <c r="VFO4" s="47"/>
      <c r="VFP4" s="47"/>
      <c r="VFQ4" s="47"/>
      <c r="VFR4" s="47"/>
      <c r="VFS4" s="47"/>
      <c r="VFT4" s="47"/>
      <c r="VFU4" s="47"/>
      <c r="VFV4" s="47"/>
      <c r="VFW4" s="47"/>
      <c r="VFX4" s="47"/>
      <c r="VFY4" s="47"/>
      <c r="VFZ4" s="47"/>
      <c r="VGA4" s="47"/>
      <c r="VGB4" s="47"/>
      <c r="VGC4" s="47"/>
      <c r="VGD4" s="47"/>
      <c r="VGE4" s="47"/>
      <c r="VGF4" s="47"/>
      <c r="VGG4" s="47"/>
      <c r="VGH4" s="47"/>
      <c r="VGI4" s="47"/>
      <c r="VGJ4" s="47"/>
      <c r="VGK4" s="47"/>
      <c r="VGL4" s="47"/>
      <c r="VGM4" s="47"/>
      <c r="VGN4" s="47"/>
      <c r="VGO4" s="47"/>
      <c r="VGP4" s="47"/>
      <c r="VGQ4" s="47"/>
      <c r="VGR4" s="47"/>
      <c r="VGS4" s="47"/>
      <c r="VGT4" s="47"/>
      <c r="VGU4" s="47"/>
      <c r="VGV4" s="47"/>
      <c r="VGW4" s="47"/>
      <c r="VGX4" s="47"/>
      <c r="VGY4" s="47"/>
      <c r="VGZ4" s="47"/>
      <c r="VHA4" s="47"/>
      <c r="VHB4" s="47"/>
      <c r="VHC4" s="47"/>
      <c r="VHD4" s="47"/>
      <c r="VHE4" s="47"/>
      <c r="VHF4" s="47"/>
      <c r="VHG4" s="47"/>
      <c r="VHH4" s="47"/>
      <c r="VHI4" s="47"/>
      <c r="VHJ4" s="47"/>
      <c r="VHK4" s="47"/>
      <c r="VHL4" s="47"/>
      <c r="VHM4" s="47"/>
      <c r="VHN4" s="47"/>
      <c r="VHO4" s="47"/>
      <c r="VHP4" s="47"/>
      <c r="VHQ4" s="47"/>
      <c r="VHR4" s="47"/>
      <c r="VHS4" s="47"/>
      <c r="VHT4" s="47"/>
      <c r="VHU4" s="47"/>
      <c r="VHV4" s="47"/>
      <c r="VHW4" s="47"/>
      <c r="VHX4" s="47"/>
      <c r="VHY4" s="47"/>
      <c r="VHZ4" s="47"/>
      <c r="VIA4" s="47"/>
      <c r="VIB4" s="47"/>
      <c r="VIC4" s="47"/>
      <c r="VID4" s="47"/>
      <c r="VIE4" s="47"/>
      <c r="VIF4" s="47"/>
      <c r="VIG4" s="47"/>
      <c r="VIH4" s="47"/>
      <c r="VII4" s="47"/>
      <c r="VIJ4" s="47"/>
      <c r="VIK4" s="47"/>
      <c r="VIL4" s="47"/>
      <c r="VIM4" s="47"/>
      <c r="VIN4" s="47"/>
      <c r="VIO4" s="47"/>
      <c r="VIP4" s="47"/>
      <c r="VIQ4" s="47"/>
      <c r="VIR4" s="47"/>
      <c r="VIS4" s="47"/>
      <c r="VIT4" s="47"/>
      <c r="VIU4" s="47"/>
      <c r="VIV4" s="47"/>
      <c r="VIW4" s="47"/>
      <c r="VIX4" s="47"/>
      <c r="VIY4" s="47"/>
      <c r="VIZ4" s="47"/>
      <c r="VJA4" s="47"/>
      <c r="VJB4" s="47"/>
      <c r="VJC4" s="47"/>
      <c r="VJD4" s="47"/>
      <c r="VJE4" s="47"/>
      <c r="VJF4" s="47"/>
      <c r="VJG4" s="47"/>
      <c r="VJH4" s="47"/>
      <c r="VJI4" s="47"/>
      <c r="VJJ4" s="47"/>
      <c r="VJK4" s="47"/>
      <c r="VJL4" s="47"/>
      <c r="VJM4" s="47"/>
      <c r="VJN4" s="47"/>
      <c r="VJO4" s="47"/>
      <c r="VJP4" s="47"/>
      <c r="VJQ4" s="47"/>
      <c r="VJR4" s="47"/>
      <c r="VJS4" s="47"/>
      <c r="VJT4" s="47"/>
      <c r="VJU4" s="47"/>
      <c r="VJV4" s="47"/>
      <c r="VJW4" s="47"/>
      <c r="VJX4" s="47"/>
      <c r="VJY4" s="47"/>
      <c r="VJZ4" s="47"/>
      <c r="VKA4" s="47"/>
      <c r="VKB4" s="47"/>
      <c r="VKC4" s="47"/>
      <c r="VKD4" s="47"/>
      <c r="VKE4" s="47"/>
      <c r="VKF4" s="47"/>
      <c r="VKG4" s="47"/>
      <c r="VKH4" s="47"/>
      <c r="VKI4" s="47"/>
      <c r="VKJ4" s="47"/>
      <c r="VKK4" s="47"/>
      <c r="VKL4" s="47"/>
      <c r="VKM4" s="47"/>
      <c r="VKN4" s="47"/>
      <c r="VKO4" s="47"/>
      <c r="VKP4" s="47"/>
      <c r="VKQ4" s="47"/>
      <c r="VKR4" s="47"/>
      <c r="VKS4" s="47"/>
      <c r="VKT4" s="47"/>
      <c r="VKU4" s="47"/>
      <c r="VKV4" s="47"/>
      <c r="VKW4" s="47"/>
      <c r="VKX4" s="47"/>
      <c r="VKY4" s="47"/>
      <c r="VKZ4" s="47"/>
      <c r="VLA4" s="47"/>
      <c r="VLB4" s="47"/>
      <c r="VLC4" s="47"/>
      <c r="VLD4" s="47"/>
      <c r="VLE4" s="47"/>
      <c r="VLF4" s="47"/>
      <c r="VLG4" s="47"/>
      <c r="VLH4" s="47"/>
      <c r="VLI4" s="47"/>
      <c r="VLJ4" s="47"/>
      <c r="VLK4" s="47"/>
      <c r="VLL4" s="47"/>
      <c r="VLM4" s="47"/>
      <c r="VLN4" s="47"/>
      <c r="VLO4" s="47"/>
      <c r="VLP4" s="47"/>
      <c r="VLQ4" s="47"/>
      <c r="VLR4" s="47"/>
      <c r="VLS4" s="47"/>
      <c r="VLT4" s="47"/>
      <c r="VLU4" s="47"/>
      <c r="VLV4" s="47"/>
      <c r="VLW4" s="47"/>
      <c r="VLX4" s="47"/>
      <c r="VLY4" s="47"/>
      <c r="VLZ4" s="47"/>
      <c r="VMA4" s="47"/>
      <c r="VMB4" s="47"/>
      <c r="VMC4" s="47"/>
      <c r="VMD4" s="47"/>
      <c r="VME4" s="47"/>
      <c r="VMF4" s="47"/>
      <c r="VMG4" s="47"/>
      <c r="VMH4" s="47"/>
      <c r="VMI4" s="47"/>
      <c r="VMJ4" s="47"/>
      <c r="VMK4" s="47"/>
      <c r="VML4" s="47"/>
      <c r="VMM4" s="47"/>
      <c r="VMN4" s="47"/>
      <c r="VMO4" s="47"/>
      <c r="VMP4" s="47"/>
      <c r="VMQ4" s="47"/>
      <c r="VMR4" s="47"/>
      <c r="VMS4" s="47"/>
      <c r="VMT4" s="47"/>
      <c r="VMU4" s="47"/>
      <c r="VMV4" s="47"/>
      <c r="VMW4" s="47"/>
      <c r="VMX4" s="47"/>
      <c r="VMY4" s="47"/>
      <c r="VMZ4" s="47"/>
      <c r="VNA4" s="47"/>
      <c r="VNB4" s="47"/>
      <c r="VNC4" s="47"/>
      <c r="VND4" s="47"/>
      <c r="VNE4" s="47"/>
      <c r="VNF4" s="47"/>
      <c r="VNG4" s="47"/>
      <c r="VNH4" s="47"/>
      <c r="VNI4" s="47"/>
      <c r="VNJ4" s="47"/>
      <c r="VNK4" s="47"/>
      <c r="VNL4" s="47"/>
      <c r="VNM4" s="47"/>
      <c r="VNN4" s="47"/>
      <c r="VNO4" s="47"/>
      <c r="VNP4" s="47"/>
      <c r="VNQ4" s="47"/>
      <c r="VNR4" s="47"/>
      <c r="VNS4" s="47"/>
      <c r="VNT4" s="47"/>
      <c r="VNU4" s="47"/>
      <c r="VNV4" s="47"/>
      <c r="VNW4" s="47"/>
      <c r="VNX4" s="47"/>
      <c r="VNY4" s="47"/>
      <c r="VNZ4" s="47"/>
      <c r="VOA4" s="47"/>
      <c r="VOB4" s="47"/>
      <c r="VOC4" s="47"/>
      <c r="VOD4" s="47"/>
      <c r="VOE4" s="47"/>
      <c r="VOF4" s="47"/>
      <c r="VOG4" s="47"/>
      <c r="VOH4" s="47"/>
      <c r="VOI4" s="47"/>
      <c r="VOJ4" s="47"/>
      <c r="VOK4" s="47"/>
      <c r="VOL4" s="47"/>
      <c r="VOM4" s="47"/>
      <c r="VON4" s="47"/>
      <c r="VOO4" s="47"/>
      <c r="VOP4" s="47"/>
      <c r="VOQ4" s="47"/>
      <c r="VOR4" s="47"/>
      <c r="VOS4" s="47"/>
      <c r="VOT4" s="47"/>
      <c r="VOU4" s="47"/>
      <c r="VOV4" s="47"/>
      <c r="VOW4" s="47"/>
      <c r="VOX4" s="47"/>
      <c r="VOY4" s="47"/>
      <c r="VOZ4" s="47"/>
      <c r="VPA4" s="47"/>
      <c r="VPB4" s="47"/>
      <c r="VPC4" s="47"/>
      <c r="VPD4" s="47"/>
      <c r="VPE4" s="47"/>
      <c r="VPF4" s="47"/>
      <c r="VPG4" s="47"/>
      <c r="VPH4" s="47"/>
      <c r="VPI4" s="47"/>
      <c r="VPJ4" s="47"/>
      <c r="VPK4" s="47"/>
      <c r="VPL4" s="47"/>
      <c r="VPM4" s="47"/>
      <c r="VPN4" s="47"/>
      <c r="VPO4" s="47"/>
      <c r="VPP4" s="47"/>
      <c r="VPQ4" s="47"/>
      <c r="VPR4" s="47"/>
      <c r="VPS4" s="47"/>
      <c r="VPT4" s="47"/>
      <c r="VPU4" s="47"/>
      <c r="VPV4" s="47"/>
      <c r="VPW4" s="47"/>
      <c r="VPX4" s="47"/>
      <c r="VPY4" s="47"/>
      <c r="VPZ4" s="47"/>
      <c r="VQA4" s="47"/>
      <c r="VQB4" s="47"/>
      <c r="VQC4" s="47"/>
      <c r="VQD4" s="47"/>
      <c r="VQE4" s="47"/>
      <c r="VQF4" s="47"/>
      <c r="VQG4" s="47"/>
      <c r="VQH4" s="47"/>
      <c r="VQI4" s="47"/>
      <c r="VQJ4" s="47"/>
      <c r="VQK4" s="47"/>
      <c r="VQL4" s="47"/>
      <c r="VQM4" s="47"/>
      <c r="VQN4" s="47"/>
      <c r="VQO4" s="47"/>
      <c r="VQP4" s="47"/>
      <c r="VQQ4" s="47"/>
      <c r="VQR4" s="47"/>
      <c r="VQS4" s="47"/>
      <c r="VQT4" s="47"/>
      <c r="VQU4" s="47"/>
      <c r="VQV4" s="47"/>
      <c r="VQW4" s="47"/>
      <c r="VQX4" s="47"/>
      <c r="VQY4" s="47"/>
      <c r="VQZ4" s="47"/>
      <c r="VRA4" s="47"/>
      <c r="VRB4" s="47"/>
      <c r="VRC4" s="47"/>
      <c r="VRD4" s="47"/>
      <c r="VRE4" s="47"/>
      <c r="VRF4" s="47"/>
      <c r="VRG4" s="47"/>
      <c r="VRH4" s="47"/>
      <c r="VRI4" s="47"/>
      <c r="VRJ4" s="47"/>
      <c r="VRK4" s="47"/>
      <c r="VRL4" s="47"/>
      <c r="VRM4" s="47"/>
      <c r="VRN4" s="47"/>
      <c r="VRO4" s="47"/>
      <c r="VRP4" s="47"/>
      <c r="VRQ4" s="47"/>
      <c r="VRR4" s="47"/>
      <c r="VRS4" s="47"/>
      <c r="VRT4" s="47"/>
      <c r="VRU4" s="47"/>
      <c r="VRV4" s="47"/>
      <c r="VRW4" s="47"/>
      <c r="VRX4" s="47"/>
      <c r="VRY4" s="47"/>
      <c r="VRZ4" s="47"/>
      <c r="VSA4" s="47"/>
      <c r="VSB4" s="47"/>
      <c r="VSC4" s="47"/>
      <c r="VSD4" s="47"/>
      <c r="VSE4" s="47"/>
      <c r="VSF4" s="47"/>
      <c r="VSG4" s="47"/>
      <c r="VSH4" s="47"/>
      <c r="VSI4" s="47"/>
      <c r="VSJ4" s="47"/>
      <c r="VSK4" s="47"/>
      <c r="VSL4" s="47"/>
      <c r="VSM4" s="47"/>
      <c r="VSN4" s="47"/>
      <c r="VSO4" s="47"/>
      <c r="VSP4" s="47"/>
      <c r="VSQ4" s="47"/>
      <c r="VSR4" s="47"/>
      <c r="VSS4" s="47"/>
      <c r="VST4" s="47"/>
      <c r="VSU4" s="47"/>
      <c r="VSV4" s="47"/>
      <c r="VSW4" s="47"/>
      <c r="VSX4" s="47"/>
      <c r="VSY4" s="47"/>
      <c r="VSZ4" s="47"/>
      <c r="VTA4" s="47"/>
      <c r="VTB4" s="47"/>
      <c r="VTC4" s="47"/>
      <c r="VTD4" s="47"/>
      <c r="VTE4" s="47"/>
      <c r="VTF4" s="47"/>
      <c r="VTG4" s="47"/>
      <c r="VTH4" s="47"/>
      <c r="VTI4" s="47"/>
      <c r="VTJ4" s="47"/>
      <c r="VTK4" s="47"/>
      <c r="VTL4" s="47"/>
      <c r="VTM4" s="47"/>
      <c r="VTN4" s="47"/>
      <c r="VTO4" s="47"/>
      <c r="VTP4" s="47"/>
      <c r="VTQ4" s="47"/>
      <c r="VTR4" s="47"/>
      <c r="VTS4" s="47"/>
      <c r="VTT4" s="47"/>
      <c r="VTU4" s="47"/>
      <c r="VTV4" s="47"/>
      <c r="VTW4" s="47"/>
      <c r="VTX4" s="47"/>
      <c r="VTY4" s="47"/>
      <c r="VTZ4" s="47"/>
      <c r="VUA4" s="47"/>
      <c r="VUB4" s="47"/>
      <c r="VUC4" s="47"/>
      <c r="VUD4" s="47"/>
      <c r="VUE4" s="47"/>
      <c r="VUF4" s="47"/>
      <c r="VUG4" s="47"/>
      <c r="VUH4" s="47"/>
      <c r="VUI4" s="47"/>
      <c r="VUJ4" s="47"/>
      <c r="VUK4" s="47"/>
      <c r="VUL4" s="47"/>
      <c r="VUM4" s="47"/>
      <c r="VUN4" s="47"/>
      <c r="VUO4" s="47"/>
      <c r="VUP4" s="47"/>
      <c r="VUQ4" s="47"/>
      <c r="VUR4" s="47"/>
      <c r="VUS4" s="47"/>
      <c r="VUT4" s="47"/>
      <c r="VUU4" s="47"/>
      <c r="VUV4" s="47"/>
      <c r="VUW4" s="47"/>
      <c r="VUX4" s="47"/>
      <c r="VUY4" s="47"/>
      <c r="VUZ4" s="47"/>
      <c r="VVA4" s="47"/>
      <c r="VVB4" s="47"/>
      <c r="VVC4" s="47"/>
      <c r="VVD4" s="47"/>
      <c r="VVE4" s="47"/>
      <c r="VVF4" s="47"/>
      <c r="VVG4" s="47"/>
      <c r="VVH4" s="47"/>
      <c r="VVI4" s="47"/>
      <c r="VVJ4" s="47"/>
      <c r="VVK4" s="47"/>
      <c r="VVL4" s="47"/>
      <c r="VVM4" s="47"/>
      <c r="VVN4" s="47"/>
      <c r="VVO4" s="47"/>
      <c r="VVP4" s="47"/>
      <c r="VVQ4" s="47"/>
      <c r="VVR4" s="47"/>
      <c r="VVS4" s="47"/>
      <c r="VVT4" s="47"/>
      <c r="VVU4" s="47"/>
      <c r="VVV4" s="47"/>
      <c r="VVW4" s="47"/>
      <c r="VVX4" s="47"/>
      <c r="VVY4" s="47"/>
      <c r="VVZ4" s="47"/>
      <c r="VWA4" s="47"/>
      <c r="VWB4" s="47"/>
      <c r="VWC4" s="47"/>
      <c r="VWD4" s="47"/>
      <c r="VWE4" s="47"/>
      <c r="VWF4" s="47"/>
      <c r="VWG4" s="47"/>
      <c r="VWH4" s="47"/>
      <c r="VWI4" s="47"/>
      <c r="VWJ4" s="47"/>
      <c r="VWK4" s="47"/>
      <c r="VWL4" s="47"/>
      <c r="VWM4" s="47"/>
      <c r="VWN4" s="47"/>
      <c r="VWO4" s="47"/>
      <c r="VWP4" s="47"/>
      <c r="VWQ4" s="47"/>
      <c r="VWR4" s="47"/>
      <c r="VWS4" s="47"/>
      <c r="VWT4" s="47"/>
      <c r="VWU4" s="47"/>
      <c r="VWV4" s="47"/>
      <c r="VWW4" s="47"/>
      <c r="VWX4" s="47"/>
      <c r="VWY4" s="47"/>
      <c r="VWZ4" s="47"/>
      <c r="VXA4" s="47"/>
      <c r="VXB4" s="47"/>
      <c r="VXC4" s="47"/>
      <c r="VXD4" s="47"/>
      <c r="VXE4" s="47"/>
      <c r="VXF4" s="47"/>
      <c r="VXG4" s="47"/>
      <c r="VXH4" s="47"/>
      <c r="VXI4" s="47"/>
      <c r="VXJ4" s="47"/>
      <c r="VXK4" s="47"/>
      <c r="VXL4" s="47"/>
      <c r="VXM4" s="47"/>
      <c r="VXN4" s="47"/>
      <c r="VXO4" s="47"/>
      <c r="VXP4" s="47"/>
      <c r="VXQ4" s="47"/>
      <c r="VXR4" s="47"/>
      <c r="VXS4" s="47"/>
      <c r="VXT4" s="47"/>
      <c r="VXU4" s="47"/>
      <c r="VXV4" s="47"/>
      <c r="VXW4" s="47"/>
      <c r="VXX4" s="47"/>
      <c r="VXY4" s="47"/>
      <c r="VXZ4" s="47"/>
      <c r="VYA4" s="47"/>
      <c r="VYB4" s="47"/>
      <c r="VYC4" s="47"/>
      <c r="VYD4" s="47"/>
      <c r="VYE4" s="47"/>
      <c r="VYF4" s="47"/>
      <c r="VYG4" s="47"/>
      <c r="VYH4" s="47"/>
      <c r="VYI4" s="47"/>
      <c r="VYJ4" s="47"/>
      <c r="VYK4" s="47"/>
      <c r="VYL4" s="47"/>
      <c r="VYM4" s="47"/>
      <c r="VYN4" s="47"/>
      <c r="VYO4" s="47"/>
      <c r="VYP4" s="47"/>
      <c r="VYQ4" s="47"/>
      <c r="VYR4" s="47"/>
      <c r="VYS4" s="47"/>
      <c r="VYT4" s="47"/>
      <c r="VYU4" s="47"/>
      <c r="VYV4" s="47"/>
      <c r="VYW4" s="47"/>
      <c r="VYX4" s="47"/>
      <c r="VYY4" s="47"/>
      <c r="VYZ4" s="47"/>
      <c r="VZA4" s="47"/>
      <c r="VZB4" s="47"/>
      <c r="VZC4" s="47"/>
      <c r="VZD4" s="47"/>
      <c r="VZE4" s="47"/>
      <c r="VZF4" s="47"/>
      <c r="VZG4" s="47"/>
      <c r="VZH4" s="47"/>
      <c r="VZI4" s="47"/>
      <c r="VZJ4" s="47"/>
      <c r="VZK4" s="47"/>
      <c r="VZL4" s="47"/>
      <c r="VZM4" s="47"/>
      <c r="VZN4" s="47"/>
      <c r="VZO4" s="47"/>
      <c r="VZP4" s="47"/>
      <c r="VZQ4" s="47"/>
      <c r="VZR4" s="47"/>
      <c r="VZS4" s="47"/>
      <c r="VZT4" s="47"/>
      <c r="VZU4" s="47"/>
      <c r="VZV4" s="47"/>
      <c r="VZW4" s="47"/>
      <c r="VZX4" s="47"/>
      <c r="VZY4" s="47"/>
      <c r="VZZ4" s="47"/>
      <c r="WAA4" s="47"/>
      <c r="WAB4" s="47"/>
      <c r="WAC4" s="47"/>
      <c r="WAD4" s="47"/>
      <c r="WAE4" s="47"/>
      <c r="WAF4" s="47"/>
      <c r="WAG4" s="47"/>
      <c r="WAH4" s="47"/>
      <c r="WAI4" s="47"/>
      <c r="WAJ4" s="47"/>
      <c r="WAK4" s="47"/>
      <c r="WAL4" s="47"/>
      <c r="WAM4" s="47"/>
      <c r="WAN4" s="47"/>
      <c r="WAO4" s="47"/>
      <c r="WAP4" s="47"/>
      <c r="WAQ4" s="47"/>
      <c r="WAR4" s="47"/>
      <c r="WAS4" s="47"/>
      <c r="WAT4" s="47"/>
      <c r="WAU4" s="47"/>
      <c r="WAV4" s="47"/>
      <c r="WAW4" s="47"/>
      <c r="WAX4" s="47"/>
      <c r="WAY4" s="47"/>
      <c r="WAZ4" s="47"/>
      <c r="WBA4" s="47"/>
      <c r="WBB4" s="47"/>
      <c r="WBC4" s="47"/>
      <c r="WBD4" s="47"/>
      <c r="WBE4" s="47"/>
      <c r="WBF4" s="47"/>
      <c r="WBG4" s="47"/>
      <c r="WBH4" s="47"/>
      <c r="WBI4" s="47"/>
      <c r="WBJ4" s="47"/>
      <c r="WBK4" s="47"/>
      <c r="WBL4" s="47"/>
      <c r="WBM4" s="47"/>
      <c r="WBN4" s="47"/>
      <c r="WBO4" s="47"/>
      <c r="WBP4" s="47"/>
      <c r="WBQ4" s="47"/>
      <c r="WBR4" s="47"/>
      <c r="WBS4" s="47"/>
      <c r="WBT4" s="47"/>
      <c r="WBU4" s="47"/>
      <c r="WBV4" s="47"/>
      <c r="WBW4" s="47"/>
      <c r="WBX4" s="47"/>
      <c r="WBY4" s="47"/>
      <c r="WBZ4" s="47"/>
      <c r="WCA4" s="47"/>
      <c r="WCB4" s="47"/>
      <c r="WCC4" s="47"/>
      <c r="WCD4" s="47"/>
      <c r="WCE4" s="47"/>
      <c r="WCF4" s="47"/>
      <c r="WCG4" s="47"/>
      <c r="WCH4" s="47"/>
      <c r="WCI4" s="47"/>
      <c r="WCJ4" s="47"/>
      <c r="WCK4" s="47"/>
      <c r="WCL4" s="47"/>
      <c r="WCM4" s="47"/>
      <c r="WCN4" s="47"/>
      <c r="WCO4" s="47"/>
      <c r="WCP4" s="47"/>
      <c r="WCQ4" s="47"/>
      <c r="WCR4" s="47"/>
      <c r="WCS4" s="47"/>
      <c r="WCT4" s="47"/>
      <c r="WCU4" s="47"/>
      <c r="WCV4" s="47"/>
      <c r="WCW4" s="47"/>
      <c r="WCX4" s="47"/>
      <c r="WCY4" s="47"/>
      <c r="WCZ4" s="47"/>
      <c r="WDA4" s="47"/>
      <c r="WDB4" s="47"/>
      <c r="WDC4" s="47"/>
      <c r="WDD4" s="47"/>
      <c r="WDE4" s="47"/>
      <c r="WDF4" s="47"/>
      <c r="WDG4" s="47"/>
      <c r="WDH4" s="47"/>
      <c r="WDI4" s="47"/>
      <c r="WDJ4" s="47"/>
      <c r="WDK4" s="47"/>
      <c r="WDL4" s="47"/>
      <c r="WDM4" s="47"/>
      <c r="WDN4" s="47"/>
      <c r="WDO4" s="47"/>
      <c r="WDP4" s="47"/>
      <c r="WDQ4" s="47"/>
      <c r="WDR4" s="47"/>
      <c r="WDS4" s="47"/>
      <c r="WDT4" s="47"/>
      <c r="WDU4" s="47"/>
      <c r="WDV4" s="47"/>
      <c r="WDW4" s="47"/>
      <c r="WDX4" s="47"/>
      <c r="WDY4" s="47"/>
      <c r="WDZ4" s="47"/>
      <c r="WEA4" s="47"/>
      <c r="WEB4" s="47"/>
      <c r="WEC4" s="47"/>
      <c r="WED4" s="47"/>
      <c r="WEE4" s="47"/>
      <c r="WEF4" s="47"/>
      <c r="WEG4" s="47"/>
      <c r="WEH4" s="47"/>
      <c r="WEI4" s="47"/>
      <c r="WEJ4" s="47"/>
      <c r="WEK4" s="47"/>
      <c r="WEL4" s="47"/>
      <c r="WEM4" s="47"/>
      <c r="WEN4" s="47"/>
      <c r="WEO4" s="47"/>
      <c r="WEP4" s="47"/>
      <c r="WEQ4" s="47"/>
      <c r="WER4" s="47"/>
      <c r="WES4" s="47"/>
      <c r="WET4" s="47"/>
      <c r="WEU4" s="47"/>
      <c r="WEV4" s="47"/>
      <c r="WEW4" s="47"/>
      <c r="WEX4" s="47"/>
      <c r="WEY4" s="47"/>
      <c r="WEZ4" s="47"/>
      <c r="WFA4" s="47"/>
      <c r="WFB4" s="47"/>
      <c r="WFC4" s="47"/>
      <c r="WFD4" s="47"/>
      <c r="WFE4" s="47"/>
      <c r="WFF4" s="47"/>
      <c r="WFG4" s="47"/>
      <c r="WFH4" s="47"/>
      <c r="WFI4" s="47"/>
      <c r="WFJ4" s="47"/>
      <c r="WFK4" s="47"/>
      <c r="WFL4" s="47"/>
      <c r="WFM4" s="47"/>
      <c r="WFN4" s="47"/>
      <c r="WFO4" s="47"/>
      <c r="WFP4" s="47"/>
      <c r="WFQ4" s="47"/>
      <c r="WFR4" s="47"/>
      <c r="WFS4" s="47"/>
      <c r="WFT4" s="47"/>
      <c r="WFU4" s="47"/>
      <c r="WFV4" s="47"/>
      <c r="WFW4" s="47"/>
      <c r="WFX4" s="47"/>
      <c r="WFY4" s="47"/>
      <c r="WFZ4" s="47"/>
      <c r="WGA4" s="47"/>
      <c r="WGB4" s="47"/>
      <c r="WGC4" s="47"/>
      <c r="WGD4" s="47"/>
      <c r="WGE4" s="47"/>
      <c r="WGF4" s="47"/>
      <c r="WGG4" s="47"/>
      <c r="WGH4" s="47"/>
      <c r="WGI4" s="47"/>
      <c r="WGJ4" s="47"/>
      <c r="WGK4" s="47"/>
      <c r="WGL4" s="47"/>
      <c r="WGM4" s="47"/>
      <c r="WGN4" s="47"/>
      <c r="WGO4" s="47"/>
      <c r="WGP4" s="47"/>
      <c r="WGQ4" s="47"/>
      <c r="WGR4" s="47"/>
      <c r="WGS4" s="47"/>
      <c r="WGT4" s="47"/>
      <c r="WGU4" s="47"/>
      <c r="WGV4" s="47"/>
      <c r="WGW4" s="47"/>
      <c r="WGX4" s="47"/>
      <c r="WGY4" s="47"/>
      <c r="WGZ4" s="47"/>
      <c r="WHA4" s="47"/>
      <c r="WHB4" s="47"/>
      <c r="WHC4" s="47"/>
      <c r="WHD4" s="47"/>
      <c r="WHE4" s="47"/>
      <c r="WHF4" s="47"/>
      <c r="WHG4" s="47"/>
      <c r="WHH4" s="47"/>
      <c r="WHI4" s="47"/>
      <c r="WHJ4" s="47"/>
      <c r="WHK4" s="47"/>
      <c r="WHL4" s="47"/>
      <c r="WHM4" s="47"/>
      <c r="WHN4" s="47"/>
      <c r="WHO4" s="47"/>
      <c r="WHP4" s="47"/>
      <c r="WHQ4" s="47"/>
      <c r="WHR4" s="47"/>
      <c r="WHS4" s="47"/>
      <c r="WHT4" s="47"/>
      <c r="WHU4" s="47"/>
      <c r="WHV4" s="47"/>
      <c r="WHW4" s="47"/>
      <c r="WHX4" s="47"/>
      <c r="WHY4" s="47"/>
      <c r="WHZ4" s="47"/>
      <c r="WIA4" s="47"/>
      <c r="WIB4" s="47"/>
      <c r="WIC4" s="47"/>
      <c r="WID4" s="47"/>
      <c r="WIE4" s="47"/>
      <c r="WIF4" s="47"/>
      <c r="WIG4" s="47"/>
      <c r="WIH4" s="47"/>
      <c r="WII4" s="47"/>
      <c r="WIJ4" s="47"/>
      <c r="WIK4" s="47"/>
      <c r="WIL4" s="47"/>
      <c r="WIM4" s="47"/>
      <c r="WIN4" s="47"/>
      <c r="WIO4" s="47"/>
      <c r="WIP4" s="47"/>
      <c r="WIQ4" s="47"/>
      <c r="WIR4" s="47"/>
      <c r="WIS4" s="47"/>
      <c r="WIT4" s="47"/>
      <c r="WIU4" s="47"/>
      <c r="WIV4" s="47"/>
      <c r="WIW4" s="47"/>
      <c r="WIX4" s="47"/>
      <c r="WIY4" s="47"/>
      <c r="WIZ4" s="47"/>
      <c r="WJA4" s="47"/>
      <c r="WJB4" s="47"/>
      <c r="WJC4" s="47"/>
      <c r="WJD4" s="47"/>
      <c r="WJE4" s="47"/>
      <c r="WJF4" s="47"/>
      <c r="WJG4" s="47"/>
      <c r="WJH4" s="47"/>
      <c r="WJI4" s="47"/>
      <c r="WJJ4" s="47"/>
      <c r="WJK4" s="47"/>
      <c r="WJL4" s="47"/>
      <c r="WJM4" s="47"/>
      <c r="WJN4" s="47"/>
      <c r="WJO4" s="47"/>
      <c r="WJP4" s="47"/>
      <c r="WJQ4" s="47"/>
      <c r="WJR4" s="47"/>
      <c r="WJS4" s="47"/>
      <c r="WJT4" s="47"/>
      <c r="WJU4" s="47"/>
      <c r="WJV4" s="47"/>
      <c r="WJW4" s="47"/>
      <c r="WJX4" s="47"/>
      <c r="WJY4" s="47"/>
      <c r="WJZ4" s="47"/>
      <c r="WKA4" s="47"/>
      <c r="WKB4" s="47"/>
      <c r="WKC4" s="47"/>
      <c r="WKD4" s="47"/>
      <c r="WKE4" s="47"/>
      <c r="WKF4" s="47"/>
      <c r="WKG4" s="47"/>
      <c r="WKH4" s="47"/>
      <c r="WKI4" s="47"/>
      <c r="WKJ4" s="47"/>
      <c r="WKK4" s="47"/>
      <c r="WKL4" s="47"/>
      <c r="WKM4" s="47"/>
      <c r="WKN4" s="47"/>
      <c r="WKO4" s="47"/>
      <c r="WKP4" s="47"/>
      <c r="WKQ4" s="47"/>
      <c r="WKR4" s="47"/>
      <c r="WKS4" s="47"/>
      <c r="WKT4" s="47"/>
      <c r="WKU4" s="47"/>
      <c r="WKV4" s="47"/>
      <c r="WKW4" s="47"/>
      <c r="WKX4" s="47"/>
      <c r="WKY4" s="47"/>
      <c r="WKZ4" s="47"/>
      <c r="WLA4" s="47"/>
      <c r="WLB4" s="47"/>
      <c r="WLC4" s="47"/>
      <c r="WLD4" s="47"/>
      <c r="WLE4" s="47"/>
      <c r="WLF4" s="47"/>
      <c r="WLG4" s="47"/>
      <c r="WLH4" s="47"/>
      <c r="WLI4" s="47"/>
      <c r="WLJ4" s="47"/>
      <c r="WLK4" s="47"/>
      <c r="WLL4" s="47"/>
      <c r="WLM4" s="47"/>
      <c r="WLN4" s="47"/>
      <c r="WLO4" s="47"/>
      <c r="WLP4" s="47"/>
      <c r="WLQ4" s="47"/>
      <c r="WLR4" s="47"/>
      <c r="WLS4" s="47"/>
      <c r="WLT4" s="47"/>
      <c r="WLU4" s="47"/>
      <c r="WLV4" s="47"/>
      <c r="WLW4" s="47"/>
      <c r="WLX4" s="47"/>
      <c r="WLY4" s="47"/>
      <c r="WLZ4" s="47"/>
      <c r="WMA4" s="47"/>
      <c r="WMB4" s="47"/>
      <c r="WMC4" s="47"/>
      <c r="WMD4" s="47"/>
      <c r="WME4" s="47"/>
      <c r="WMF4" s="47"/>
      <c r="WMG4" s="47"/>
      <c r="WMH4" s="47"/>
      <c r="WMI4" s="47"/>
      <c r="WMJ4" s="47"/>
      <c r="WMK4" s="47"/>
      <c r="WML4" s="47"/>
      <c r="WMM4" s="47"/>
      <c r="WMN4" s="47"/>
      <c r="WMO4" s="47"/>
      <c r="WMP4" s="47"/>
      <c r="WMQ4" s="47"/>
      <c r="WMR4" s="47"/>
      <c r="WMS4" s="47"/>
      <c r="WMT4" s="47"/>
      <c r="WMU4" s="47"/>
      <c r="WMV4" s="47"/>
      <c r="WMW4" s="47"/>
      <c r="WMX4" s="47"/>
      <c r="WMY4" s="47"/>
      <c r="WMZ4" s="47"/>
      <c r="WNA4" s="47"/>
      <c r="WNB4" s="47"/>
      <c r="WNC4" s="47"/>
      <c r="WND4" s="47"/>
      <c r="WNE4" s="47"/>
      <c r="WNF4" s="47"/>
      <c r="WNG4" s="47"/>
      <c r="WNH4" s="47"/>
      <c r="WNI4" s="47"/>
      <c r="WNJ4" s="47"/>
      <c r="WNK4" s="47"/>
      <c r="WNL4" s="47"/>
      <c r="WNM4" s="47"/>
      <c r="WNN4" s="47"/>
      <c r="WNO4" s="47"/>
      <c r="WNP4" s="47"/>
      <c r="WNQ4" s="47"/>
      <c r="WNR4" s="47"/>
      <c r="WNS4" s="47"/>
      <c r="WNT4" s="47"/>
      <c r="WNU4" s="47"/>
      <c r="WNV4" s="47"/>
      <c r="WNW4" s="47"/>
      <c r="WNX4" s="47"/>
      <c r="WNY4" s="47"/>
      <c r="WNZ4" s="47"/>
      <c r="WOA4" s="47"/>
      <c r="WOB4" s="47"/>
      <c r="WOC4" s="47"/>
      <c r="WOD4" s="47"/>
      <c r="WOE4" s="47"/>
      <c r="WOF4" s="47"/>
      <c r="WOG4" s="47"/>
      <c r="WOH4" s="47"/>
      <c r="WOI4" s="47"/>
      <c r="WOJ4" s="47"/>
      <c r="WOK4" s="47"/>
      <c r="WOL4" s="47"/>
      <c r="WOM4" s="47"/>
      <c r="WON4" s="47"/>
      <c r="WOO4" s="47"/>
      <c r="WOP4" s="47"/>
      <c r="WOQ4" s="47"/>
      <c r="WOR4" s="47"/>
      <c r="WOS4" s="47"/>
      <c r="WOT4" s="47"/>
      <c r="WOU4" s="47"/>
      <c r="WOV4" s="47"/>
      <c r="WOW4" s="47"/>
      <c r="WOX4" s="47"/>
      <c r="WOY4" s="47"/>
      <c r="WOZ4" s="47"/>
      <c r="WPA4" s="47"/>
      <c r="WPB4" s="47"/>
      <c r="WPC4" s="47"/>
      <c r="WPD4" s="47"/>
      <c r="WPE4" s="47"/>
      <c r="WPF4" s="47"/>
      <c r="WPG4" s="47"/>
      <c r="WPH4" s="47"/>
      <c r="WPI4" s="47"/>
      <c r="WPJ4" s="47"/>
      <c r="WPK4" s="47"/>
      <c r="WPL4" s="47"/>
      <c r="WPM4" s="47"/>
      <c r="WPN4" s="47"/>
      <c r="WPO4" s="47"/>
      <c r="WPP4" s="47"/>
      <c r="WPQ4" s="47"/>
      <c r="WPR4" s="47"/>
      <c r="WPS4" s="47"/>
      <c r="WPT4" s="47"/>
      <c r="WPU4" s="47"/>
      <c r="WPV4" s="47"/>
      <c r="WPW4" s="47"/>
      <c r="WPX4" s="47"/>
      <c r="WPY4" s="47"/>
      <c r="WPZ4" s="47"/>
      <c r="WQA4" s="47"/>
      <c r="WQB4" s="47"/>
      <c r="WQC4" s="47"/>
      <c r="WQD4" s="47"/>
      <c r="WQE4" s="47"/>
      <c r="WQF4" s="47"/>
      <c r="WQG4" s="47"/>
      <c r="WQH4" s="47"/>
      <c r="WQI4" s="47"/>
      <c r="WQJ4" s="47"/>
      <c r="WQK4" s="47"/>
      <c r="WQL4" s="47"/>
      <c r="WQM4" s="47"/>
      <c r="WQN4" s="47"/>
      <c r="WQO4" s="47"/>
      <c r="WQP4" s="47"/>
      <c r="WQQ4" s="47"/>
      <c r="WQR4" s="47"/>
      <c r="WQS4" s="47"/>
      <c r="WQT4" s="47"/>
      <c r="WQU4" s="47"/>
      <c r="WQV4" s="47"/>
      <c r="WQW4" s="47"/>
      <c r="WQX4" s="47"/>
      <c r="WQY4" s="47"/>
      <c r="WQZ4" s="47"/>
      <c r="WRA4" s="47"/>
      <c r="WRB4" s="47"/>
      <c r="WRC4" s="47"/>
      <c r="WRD4" s="47"/>
      <c r="WRE4" s="47"/>
      <c r="WRF4" s="47"/>
      <c r="WRG4" s="47"/>
      <c r="WRH4" s="47"/>
      <c r="WRI4" s="47"/>
      <c r="WRJ4" s="47"/>
      <c r="WRK4" s="47"/>
      <c r="WRL4" s="47"/>
      <c r="WRM4" s="47"/>
      <c r="WRN4" s="47"/>
      <c r="WRO4" s="47"/>
      <c r="WRP4" s="47"/>
      <c r="WRQ4" s="47"/>
      <c r="WRR4" s="47"/>
      <c r="WRS4" s="47"/>
      <c r="WRT4" s="47"/>
      <c r="WRU4" s="47"/>
      <c r="WRV4" s="47"/>
      <c r="WRW4" s="47"/>
      <c r="WRX4" s="47"/>
      <c r="WRY4" s="47"/>
      <c r="WRZ4" s="47"/>
      <c r="WSA4" s="47"/>
      <c r="WSB4" s="47"/>
      <c r="WSC4" s="47"/>
      <c r="WSD4" s="47"/>
      <c r="WSE4" s="47"/>
      <c r="WSF4" s="47"/>
      <c r="WSG4" s="47"/>
      <c r="WSH4" s="47"/>
      <c r="WSI4" s="47"/>
      <c r="WSJ4" s="47"/>
      <c r="WSK4" s="47"/>
      <c r="WSL4" s="47"/>
      <c r="WSM4" s="47"/>
      <c r="WSN4" s="47"/>
      <c r="WSO4" s="47"/>
      <c r="WSP4" s="47"/>
      <c r="WSQ4" s="47"/>
      <c r="WSR4" s="47"/>
      <c r="WSS4" s="47"/>
      <c r="WST4" s="47"/>
      <c r="WSU4" s="47"/>
      <c r="WSV4" s="47"/>
      <c r="WSW4" s="47"/>
      <c r="WSX4" s="47"/>
      <c r="WSY4" s="47"/>
      <c r="WSZ4" s="47"/>
      <c r="WTA4" s="47"/>
      <c r="WTB4" s="47"/>
      <c r="WTC4" s="47"/>
      <c r="WTD4" s="47"/>
      <c r="WTE4" s="47"/>
      <c r="WTF4" s="47"/>
      <c r="WTG4" s="47"/>
      <c r="WTH4" s="47"/>
      <c r="WTI4" s="47"/>
      <c r="WTJ4" s="47"/>
      <c r="WTK4" s="47"/>
      <c r="WTL4" s="47"/>
      <c r="WTM4" s="47"/>
      <c r="WTN4" s="47"/>
      <c r="WTO4" s="47"/>
      <c r="WTP4" s="47"/>
      <c r="WTQ4" s="47"/>
      <c r="WTR4" s="47"/>
      <c r="WTS4" s="47"/>
      <c r="WTT4" s="47"/>
      <c r="WTU4" s="47"/>
      <c r="WTV4" s="47"/>
      <c r="WTW4" s="47"/>
      <c r="WTX4" s="47"/>
      <c r="WTY4" s="47"/>
      <c r="WTZ4" s="47"/>
      <c r="WUA4" s="47"/>
      <c r="WUB4" s="47"/>
      <c r="WUC4" s="47"/>
      <c r="WUD4" s="47"/>
      <c r="WUE4" s="47"/>
      <c r="WUF4" s="47"/>
      <c r="WUG4" s="47"/>
      <c r="WUH4" s="47"/>
      <c r="WUI4" s="47"/>
      <c r="WUJ4" s="47"/>
      <c r="WUK4" s="47"/>
      <c r="WUL4" s="47"/>
      <c r="WUM4" s="47"/>
      <c r="WUN4" s="47"/>
      <c r="WUO4" s="47"/>
      <c r="WUP4" s="47"/>
      <c r="WUQ4" s="47"/>
      <c r="WUR4" s="47"/>
      <c r="WUS4" s="47"/>
      <c r="WUT4" s="47"/>
      <c r="WUU4" s="47"/>
      <c r="WUV4" s="47"/>
      <c r="WUW4" s="47"/>
      <c r="WUX4" s="47"/>
      <c r="WUY4" s="47"/>
      <c r="WUZ4" s="47"/>
      <c r="WVA4" s="47"/>
      <c r="WVB4" s="47"/>
      <c r="WVC4" s="47"/>
      <c r="WVD4" s="47"/>
      <c r="WVE4" s="47"/>
      <c r="WVF4" s="47"/>
      <c r="WVG4" s="47"/>
      <c r="WVH4" s="47"/>
      <c r="WVI4" s="47"/>
      <c r="WVJ4" s="47"/>
      <c r="WVK4" s="47"/>
      <c r="WVL4" s="47"/>
      <c r="WVM4" s="47"/>
      <c r="WVN4" s="47"/>
      <c r="WVO4" s="47"/>
      <c r="WVP4" s="47"/>
      <c r="WVQ4" s="47"/>
      <c r="WVR4" s="47"/>
      <c r="WVS4" s="47"/>
      <c r="WVT4" s="47"/>
      <c r="WVU4" s="47"/>
      <c r="WVV4" s="47"/>
      <c r="WVW4" s="47"/>
      <c r="WVX4" s="47"/>
      <c r="WVY4" s="47"/>
      <c r="WVZ4" s="47"/>
      <c r="WWA4" s="47"/>
      <c r="WWB4" s="47"/>
      <c r="WWC4" s="47"/>
      <c r="WWD4" s="47"/>
      <c r="WWE4" s="47"/>
      <c r="WWF4" s="47"/>
      <c r="WWG4" s="47"/>
      <c r="WWH4" s="47"/>
      <c r="WWI4" s="47"/>
      <c r="WWJ4" s="47"/>
      <c r="WWK4" s="47"/>
      <c r="WWL4" s="47"/>
      <c r="WWM4" s="47"/>
      <c r="WWN4" s="47"/>
      <c r="WWO4" s="47"/>
      <c r="WWP4" s="47"/>
      <c r="WWQ4" s="47"/>
      <c r="WWR4" s="47"/>
      <c r="WWS4" s="47"/>
      <c r="WWT4" s="47"/>
      <c r="WWU4" s="47"/>
      <c r="WWV4" s="47"/>
      <c r="WWW4" s="47"/>
      <c r="WWX4" s="47"/>
      <c r="WWY4" s="47"/>
      <c r="WWZ4" s="47"/>
      <c r="WXA4" s="47"/>
      <c r="WXB4" s="47"/>
      <c r="WXC4" s="47"/>
      <c r="WXD4" s="47"/>
      <c r="WXE4" s="47"/>
      <c r="WXF4" s="47"/>
      <c r="WXG4" s="47"/>
      <c r="WXH4" s="47"/>
      <c r="WXI4" s="47"/>
      <c r="WXJ4" s="47"/>
      <c r="WXK4" s="47"/>
      <c r="WXL4" s="47"/>
      <c r="WXM4" s="47"/>
      <c r="WXN4" s="47"/>
      <c r="WXO4" s="47"/>
      <c r="WXP4" s="47"/>
      <c r="WXQ4" s="47"/>
      <c r="WXR4" s="47"/>
      <c r="WXS4" s="47"/>
      <c r="WXT4" s="47"/>
      <c r="WXU4" s="47"/>
      <c r="WXV4" s="47"/>
      <c r="WXW4" s="47"/>
      <c r="WXX4" s="47"/>
      <c r="WXY4" s="47"/>
      <c r="WXZ4" s="47"/>
      <c r="WYA4" s="47"/>
      <c r="WYB4" s="47"/>
      <c r="WYC4" s="47"/>
      <c r="WYD4" s="47"/>
      <c r="WYE4" s="47"/>
      <c r="WYF4" s="47"/>
      <c r="WYG4" s="47"/>
      <c r="WYH4" s="47"/>
      <c r="WYI4" s="47"/>
      <c r="WYJ4" s="47"/>
      <c r="WYK4" s="47"/>
      <c r="WYL4" s="47"/>
      <c r="WYM4" s="47"/>
      <c r="WYN4" s="47"/>
      <c r="WYO4" s="47"/>
      <c r="WYP4" s="47"/>
      <c r="WYQ4" s="47"/>
      <c r="WYR4" s="47"/>
      <c r="WYS4" s="47"/>
      <c r="WYT4" s="47"/>
      <c r="WYU4" s="47"/>
      <c r="WYV4" s="47"/>
      <c r="WYW4" s="47"/>
      <c r="WYX4" s="47"/>
      <c r="WYY4" s="47"/>
      <c r="WYZ4" s="47"/>
      <c r="WZA4" s="47"/>
      <c r="WZB4" s="47"/>
      <c r="WZC4" s="47"/>
      <c r="WZD4" s="47"/>
      <c r="WZE4" s="47"/>
      <c r="WZF4" s="47"/>
      <c r="WZG4" s="47"/>
      <c r="WZH4" s="47"/>
      <c r="WZI4" s="47"/>
      <c r="WZJ4" s="47"/>
      <c r="WZK4" s="47"/>
      <c r="WZL4" s="47"/>
      <c r="WZM4" s="47"/>
      <c r="WZN4" s="47"/>
      <c r="WZO4" s="47"/>
      <c r="WZP4" s="47"/>
      <c r="WZQ4" s="47"/>
      <c r="WZR4" s="47"/>
      <c r="WZS4" s="47"/>
      <c r="WZT4" s="47"/>
      <c r="WZU4" s="47"/>
      <c r="WZV4" s="47"/>
      <c r="WZW4" s="47"/>
      <c r="WZX4" s="47"/>
      <c r="WZY4" s="47"/>
      <c r="WZZ4" s="47"/>
      <c r="XAA4" s="47"/>
      <c r="XAB4" s="47"/>
      <c r="XAC4" s="47"/>
      <c r="XAD4" s="47"/>
      <c r="XAE4" s="47"/>
      <c r="XAF4" s="47"/>
      <c r="XAG4" s="47"/>
      <c r="XAH4" s="47"/>
      <c r="XAI4" s="47"/>
      <c r="XAJ4" s="47"/>
      <c r="XAK4" s="47"/>
      <c r="XAL4" s="47"/>
      <c r="XAM4" s="47"/>
      <c r="XAN4" s="47"/>
      <c r="XAO4" s="47"/>
      <c r="XAP4" s="47"/>
      <c r="XAQ4" s="47"/>
      <c r="XAR4" s="47"/>
      <c r="XAS4" s="47"/>
      <c r="XAT4" s="47"/>
      <c r="XAU4" s="47"/>
      <c r="XAV4" s="47"/>
      <c r="XAW4" s="47"/>
      <c r="XAX4" s="47"/>
      <c r="XAY4" s="47"/>
      <c r="XAZ4" s="47"/>
      <c r="XBA4" s="47"/>
      <c r="XBB4" s="47"/>
      <c r="XBC4" s="47"/>
      <c r="XBD4" s="47"/>
      <c r="XBE4" s="47"/>
      <c r="XBF4" s="47"/>
      <c r="XBG4" s="47"/>
      <c r="XBH4" s="47"/>
      <c r="XBI4" s="47"/>
      <c r="XBJ4" s="47"/>
      <c r="XBK4" s="47"/>
      <c r="XBL4" s="47"/>
      <c r="XBM4" s="47"/>
      <c r="XBN4" s="47"/>
      <c r="XBO4" s="47"/>
      <c r="XBP4" s="47"/>
      <c r="XBQ4" s="47"/>
      <c r="XBR4" s="47"/>
      <c r="XBS4" s="47"/>
      <c r="XBT4" s="47"/>
      <c r="XBU4" s="47"/>
      <c r="XBV4" s="47"/>
      <c r="XBW4" s="47"/>
      <c r="XBX4" s="47"/>
      <c r="XBY4" s="47"/>
      <c r="XBZ4" s="47"/>
      <c r="XCA4" s="47"/>
      <c r="XCB4" s="47"/>
      <c r="XCC4" s="47"/>
      <c r="XCD4" s="47"/>
      <c r="XCE4" s="47"/>
      <c r="XCF4" s="47"/>
      <c r="XCG4" s="47"/>
      <c r="XCH4" s="47"/>
      <c r="XCI4" s="47"/>
      <c r="XCJ4" s="47"/>
      <c r="XCK4" s="47"/>
      <c r="XCL4" s="47"/>
      <c r="XCM4" s="47"/>
      <c r="XCN4" s="47"/>
      <c r="XCO4" s="47"/>
      <c r="XCP4" s="47"/>
      <c r="XCQ4" s="47"/>
      <c r="XCR4" s="47"/>
      <c r="XCS4" s="47"/>
      <c r="XCT4" s="47"/>
      <c r="XCU4" s="47"/>
      <c r="XCV4" s="47"/>
      <c r="XCW4" s="47"/>
      <c r="XCX4" s="47"/>
      <c r="XCY4" s="47"/>
      <c r="XCZ4" s="47"/>
      <c r="XDA4" s="47"/>
      <c r="XDB4" s="47"/>
      <c r="XDC4" s="47"/>
      <c r="XDD4" s="47"/>
      <c r="XDE4" s="47"/>
      <c r="XDF4" s="47"/>
      <c r="XDG4" s="47"/>
      <c r="XDH4" s="47"/>
      <c r="XDI4" s="47"/>
      <c r="XDJ4" s="47"/>
      <c r="XDK4" s="47"/>
      <c r="XDL4" s="47"/>
      <c r="XDM4" s="47"/>
      <c r="XDN4" s="47"/>
      <c r="XDO4" s="47"/>
      <c r="XDP4" s="47"/>
      <c r="XDQ4" s="47"/>
      <c r="XDR4" s="47"/>
      <c r="XDS4" s="47"/>
      <c r="XDT4" s="47"/>
      <c r="XDU4" s="47"/>
      <c r="XDV4" s="47"/>
      <c r="XDW4" s="47"/>
      <c r="XDX4" s="47"/>
      <c r="XDY4" s="47"/>
      <c r="XDZ4" s="47"/>
      <c r="XEA4" s="47"/>
      <c r="XEB4" s="47"/>
      <c r="XEC4" s="47"/>
      <c r="XED4" s="47"/>
      <c r="XEE4" s="47"/>
      <c r="XEF4" s="47"/>
      <c r="XEG4" s="47"/>
      <c r="XEH4" s="47"/>
      <c r="XEI4" s="47"/>
      <c r="XEJ4" s="47"/>
      <c r="XEK4" s="47"/>
      <c r="XEL4" s="47"/>
      <c r="XEM4" s="455"/>
      <c r="XEN4" s="455"/>
      <c r="XEO4" s="455"/>
      <c r="XEP4" s="455"/>
      <c r="XEQ4" s="455"/>
      <c r="XER4" s="455"/>
    </row>
    <row r="5" spans="1:16372" ht="38.25" x14ac:dyDescent="0.25">
      <c r="A5" s="457">
        <v>1</v>
      </c>
      <c r="B5" s="457">
        <v>9</v>
      </c>
      <c r="C5" s="458" t="s">
        <v>410</v>
      </c>
      <c r="D5" s="457" t="s">
        <v>1264</v>
      </c>
      <c r="E5" s="457" t="s">
        <v>1684</v>
      </c>
      <c r="F5" s="459">
        <v>2</v>
      </c>
      <c r="G5" s="457">
        <v>15000000</v>
      </c>
      <c r="H5" s="460" t="s">
        <v>1258</v>
      </c>
      <c r="I5" s="461" t="s">
        <v>1685</v>
      </c>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c r="FKR5" s="49"/>
      <c r="FKS5" s="49"/>
      <c r="FKT5" s="49"/>
      <c r="FKU5" s="49"/>
      <c r="FKV5" s="49"/>
      <c r="FKW5" s="49"/>
      <c r="FKX5" s="49"/>
      <c r="FKY5" s="49"/>
      <c r="FKZ5" s="49"/>
      <c r="FLA5" s="49"/>
      <c r="FLB5" s="49"/>
      <c r="FLC5" s="49"/>
      <c r="FLD5" s="49"/>
      <c r="FLE5" s="49"/>
      <c r="FLF5" s="49"/>
      <c r="FLG5" s="49"/>
      <c r="FLH5" s="49"/>
      <c r="FLI5" s="49"/>
      <c r="FLJ5" s="49"/>
      <c r="FLK5" s="49"/>
      <c r="FLL5" s="49"/>
      <c r="FLM5" s="49"/>
      <c r="FLN5" s="49"/>
      <c r="FLO5" s="49"/>
      <c r="FLP5" s="49"/>
      <c r="FLQ5" s="49"/>
      <c r="FLR5" s="49"/>
      <c r="FLS5" s="49"/>
      <c r="FLT5" s="49"/>
      <c r="FLU5" s="49"/>
      <c r="FLV5" s="49"/>
      <c r="FLW5" s="49"/>
      <c r="FLX5" s="49"/>
      <c r="FLY5" s="49"/>
      <c r="FLZ5" s="49"/>
      <c r="FMA5" s="49"/>
      <c r="FMB5" s="49"/>
      <c r="FMC5" s="49"/>
      <c r="FMD5" s="49"/>
      <c r="FME5" s="49"/>
      <c r="FMF5" s="49"/>
      <c r="FMG5" s="49"/>
      <c r="FMH5" s="49"/>
      <c r="FMI5" s="49"/>
      <c r="FMJ5" s="49"/>
      <c r="FMK5" s="49"/>
      <c r="FML5" s="49"/>
      <c r="FMM5" s="49"/>
      <c r="FMN5" s="49"/>
      <c r="FMO5" s="49"/>
      <c r="FMP5" s="49"/>
      <c r="FMQ5" s="49"/>
      <c r="FMR5" s="49"/>
      <c r="FMS5" s="49"/>
      <c r="FMT5" s="49"/>
      <c r="FMU5" s="49"/>
      <c r="FMV5" s="49"/>
      <c r="FMW5" s="49"/>
      <c r="FMX5" s="49"/>
      <c r="FMY5" s="49"/>
      <c r="FMZ5" s="49"/>
      <c r="FNA5" s="49"/>
      <c r="FNB5" s="49"/>
      <c r="FNC5" s="49"/>
      <c r="FND5" s="49"/>
      <c r="FNE5" s="49"/>
      <c r="FNF5" s="49"/>
      <c r="FNG5" s="49"/>
      <c r="FNH5" s="49"/>
      <c r="FNI5" s="49"/>
      <c r="FNJ5" s="49"/>
      <c r="FNK5" s="49"/>
      <c r="FNL5" s="49"/>
      <c r="FNM5" s="49"/>
      <c r="FNN5" s="49"/>
      <c r="FNO5" s="49"/>
      <c r="FNP5" s="49"/>
      <c r="FNQ5" s="49"/>
      <c r="FNR5" s="49"/>
      <c r="FNS5" s="49"/>
      <c r="FNT5" s="49"/>
      <c r="FNU5" s="49"/>
      <c r="FNV5" s="49"/>
      <c r="FNW5" s="49"/>
      <c r="FNX5" s="49"/>
      <c r="FNY5" s="49"/>
      <c r="FNZ5" s="49"/>
      <c r="FOA5" s="49"/>
      <c r="FOB5" s="49"/>
      <c r="FOC5" s="49"/>
      <c r="FOD5" s="49"/>
      <c r="FOE5" s="49"/>
      <c r="FOF5" s="49"/>
      <c r="FOG5" s="49"/>
      <c r="FOH5" s="49"/>
      <c r="FOI5" s="49"/>
      <c r="FOJ5" s="49"/>
      <c r="FOK5" s="49"/>
      <c r="FOL5" s="49"/>
      <c r="FOM5" s="49"/>
      <c r="FON5" s="49"/>
      <c r="FOO5" s="49"/>
      <c r="FOP5" s="49"/>
      <c r="FOQ5" s="49"/>
      <c r="FOR5" s="49"/>
      <c r="FOS5" s="49"/>
      <c r="FOT5" s="49"/>
      <c r="FOU5" s="49"/>
      <c r="FOV5" s="49"/>
      <c r="FOW5" s="49"/>
      <c r="FOX5" s="49"/>
      <c r="FOY5" s="49"/>
      <c r="FOZ5" s="49"/>
      <c r="FPA5" s="49"/>
      <c r="FPB5" s="49"/>
      <c r="FPC5" s="49"/>
      <c r="FPD5" s="49"/>
      <c r="FPE5" s="49"/>
      <c r="FPF5" s="49"/>
      <c r="FPG5" s="49"/>
      <c r="FPH5" s="49"/>
      <c r="FPI5" s="49"/>
      <c r="FPJ5" s="49"/>
      <c r="FPK5" s="49"/>
      <c r="FPL5" s="49"/>
      <c r="FPM5" s="49"/>
      <c r="FPN5" s="49"/>
      <c r="FPO5" s="49"/>
      <c r="FPP5" s="49"/>
      <c r="FPQ5" s="49"/>
      <c r="FPR5" s="49"/>
      <c r="FPS5" s="49"/>
      <c r="FPT5" s="49"/>
      <c r="FPU5" s="49"/>
      <c r="FPV5" s="49"/>
      <c r="FPW5" s="49"/>
      <c r="FPX5" s="49"/>
      <c r="FPY5" s="49"/>
      <c r="FPZ5" s="49"/>
      <c r="FQA5" s="49"/>
      <c r="FQB5" s="49"/>
      <c r="FQC5" s="49"/>
      <c r="FQD5" s="49"/>
      <c r="FQE5" s="49"/>
      <c r="FQF5" s="49"/>
      <c r="FQG5" s="49"/>
      <c r="FQH5" s="49"/>
      <c r="FQI5" s="49"/>
      <c r="FQJ5" s="49"/>
      <c r="FQK5" s="49"/>
      <c r="FQL5" s="49"/>
      <c r="FQM5" s="49"/>
      <c r="FQN5" s="49"/>
      <c r="FQO5" s="49"/>
      <c r="FQP5" s="49"/>
      <c r="FQQ5" s="49"/>
      <c r="FQR5" s="49"/>
      <c r="FQS5" s="49"/>
      <c r="FQT5" s="49"/>
      <c r="FQU5" s="49"/>
      <c r="FQV5" s="49"/>
      <c r="FQW5" s="49"/>
      <c r="FQX5" s="49"/>
      <c r="FQY5" s="49"/>
      <c r="FQZ5" s="49"/>
      <c r="FRA5" s="49"/>
      <c r="FRB5" s="49"/>
      <c r="FRC5" s="49"/>
      <c r="FRD5" s="49"/>
      <c r="FRE5" s="49"/>
      <c r="FRF5" s="49"/>
      <c r="FRG5" s="49"/>
      <c r="FRH5" s="49"/>
      <c r="FRI5" s="49"/>
      <c r="FRJ5" s="49"/>
      <c r="FRK5" s="49"/>
      <c r="FRL5" s="49"/>
      <c r="FRM5" s="49"/>
      <c r="FRN5" s="49"/>
      <c r="FRO5" s="49"/>
      <c r="FRP5" s="49"/>
      <c r="FRQ5" s="49"/>
      <c r="FRR5" s="49"/>
      <c r="FRS5" s="49"/>
      <c r="FRT5" s="49"/>
      <c r="FRU5" s="49"/>
      <c r="FRV5" s="49"/>
      <c r="FRW5" s="49"/>
      <c r="FRX5" s="49"/>
      <c r="FRY5" s="49"/>
      <c r="FRZ5" s="49"/>
      <c r="FSA5" s="49"/>
      <c r="FSB5" s="49"/>
      <c r="FSC5" s="49"/>
      <c r="FSD5" s="49"/>
      <c r="FSE5" s="49"/>
      <c r="FSF5" s="49"/>
      <c r="FSG5" s="49"/>
      <c r="FSH5" s="49"/>
      <c r="FSI5" s="49"/>
      <c r="FSJ5" s="49"/>
      <c r="FSK5" s="49"/>
      <c r="FSL5" s="49"/>
      <c r="FSM5" s="49"/>
      <c r="FSN5" s="49"/>
      <c r="FSO5" s="49"/>
      <c r="FSP5" s="49"/>
      <c r="FSQ5" s="49"/>
      <c r="FSR5" s="49"/>
      <c r="FSS5" s="49"/>
      <c r="FST5" s="49"/>
      <c r="FSU5" s="49"/>
      <c r="FSV5" s="49"/>
      <c r="FSW5" s="49"/>
      <c r="FSX5" s="49"/>
      <c r="FSY5" s="49"/>
      <c r="FSZ5" s="49"/>
      <c r="FTA5" s="49"/>
      <c r="FTB5" s="49"/>
      <c r="FTC5" s="49"/>
      <c r="FTD5" s="49"/>
      <c r="FTE5" s="49"/>
      <c r="FTF5" s="49"/>
      <c r="FTG5" s="49"/>
      <c r="FTH5" s="49"/>
      <c r="FTI5" s="49"/>
      <c r="FTJ5" s="49"/>
      <c r="FTK5" s="49"/>
      <c r="FTL5" s="49"/>
      <c r="FTM5" s="49"/>
      <c r="FTN5" s="49"/>
      <c r="FTO5" s="49"/>
      <c r="FTP5" s="49"/>
      <c r="FTQ5" s="49"/>
      <c r="FTR5" s="49"/>
      <c r="FTS5" s="49"/>
      <c r="FTT5" s="49"/>
      <c r="FTU5" s="49"/>
      <c r="FTV5" s="49"/>
      <c r="FTW5" s="49"/>
      <c r="FTX5" s="49"/>
      <c r="FTY5" s="49"/>
      <c r="FTZ5" s="49"/>
      <c r="FUA5" s="49"/>
      <c r="FUB5" s="49"/>
      <c r="FUC5" s="49"/>
      <c r="FUD5" s="49"/>
      <c r="FUE5" s="49"/>
      <c r="FUF5" s="49"/>
      <c r="FUG5" s="49"/>
      <c r="FUH5" s="49"/>
      <c r="FUI5" s="49"/>
      <c r="FUJ5" s="49"/>
      <c r="FUK5" s="49"/>
      <c r="FUL5" s="49"/>
      <c r="FUM5" s="49"/>
      <c r="FUN5" s="49"/>
      <c r="FUO5" s="49"/>
      <c r="FUP5" s="49"/>
      <c r="FUQ5" s="49"/>
      <c r="FUR5" s="49"/>
      <c r="FUS5" s="49"/>
      <c r="FUT5" s="49"/>
      <c r="FUU5" s="49"/>
      <c r="FUV5" s="49"/>
      <c r="FUW5" s="49"/>
      <c r="FUX5" s="49"/>
      <c r="FUY5" s="49"/>
      <c r="FUZ5" s="49"/>
      <c r="FVA5" s="49"/>
      <c r="FVB5" s="49"/>
      <c r="FVC5" s="49"/>
      <c r="FVD5" s="49"/>
      <c r="FVE5" s="49"/>
      <c r="FVF5" s="49"/>
      <c r="FVG5" s="49"/>
      <c r="FVH5" s="49"/>
      <c r="FVI5" s="49"/>
      <c r="FVJ5" s="49"/>
      <c r="FVK5" s="49"/>
      <c r="FVL5" s="49"/>
      <c r="FVM5" s="49"/>
      <c r="FVN5" s="49"/>
      <c r="FVO5" s="49"/>
      <c r="FVP5" s="49"/>
      <c r="FVQ5" s="49"/>
      <c r="FVR5" s="49"/>
      <c r="FVS5" s="49"/>
      <c r="FVT5" s="49"/>
      <c r="FVU5" s="49"/>
      <c r="FVV5" s="49"/>
      <c r="FVW5" s="49"/>
      <c r="FVX5" s="49"/>
      <c r="FVY5" s="49"/>
      <c r="FVZ5" s="49"/>
      <c r="FWA5" s="49"/>
      <c r="FWB5" s="49"/>
      <c r="FWC5" s="49"/>
      <c r="FWD5" s="49"/>
      <c r="FWE5" s="49"/>
      <c r="FWF5" s="49"/>
      <c r="FWG5" s="49"/>
      <c r="FWH5" s="49"/>
      <c r="FWI5" s="49"/>
      <c r="FWJ5" s="49"/>
      <c r="FWK5" s="49"/>
      <c r="FWL5" s="49"/>
      <c r="FWM5" s="49"/>
      <c r="FWN5" s="49"/>
      <c r="FWO5" s="49"/>
      <c r="FWP5" s="49"/>
      <c r="FWQ5" s="49"/>
      <c r="FWR5" s="49"/>
      <c r="FWS5" s="49"/>
      <c r="FWT5" s="49"/>
      <c r="FWU5" s="49"/>
      <c r="FWV5" s="49"/>
      <c r="FWW5" s="49"/>
      <c r="FWX5" s="49"/>
      <c r="FWY5" s="49"/>
      <c r="FWZ5" s="49"/>
      <c r="FXA5" s="49"/>
      <c r="FXB5" s="49"/>
      <c r="FXC5" s="49"/>
      <c r="FXD5" s="49"/>
      <c r="FXE5" s="49"/>
      <c r="FXF5" s="49"/>
      <c r="FXG5" s="49"/>
      <c r="FXH5" s="49"/>
      <c r="FXI5" s="49"/>
      <c r="FXJ5" s="49"/>
      <c r="FXK5" s="49"/>
      <c r="FXL5" s="49"/>
      <c r="FXM5" s="49"/>
      <c r="FXN5" s="49"/>
      <c r="FXO5" s="49"/>
      <c r="FXP5" s="49"/>
      <c r="FXQ5" s="49"/>
      <c r="FXR5" s="49"/>
      <c r="FXS5" s="49"/>
      <c r="FXT5" s="49"/>
      <c r="FXU5" s="49"/>
      <c r="FXV5" s="49"/>
      <c r="FXW5" s="49"/>
      <c r="FXX5" s="49"/>
      <c r="FXY5" s="49"/>
      <c r="FXZ5" s="49"/>
      <c r="FYA5" s="49"/>
      <c r="FYB5" s="49"/>
      <c r="FYC5" s="49"/>
      <c r="FYD5" s="49"/>
      <c r="FYE5" s="49"/>
      <c r="FYF5" s="49"/>
      <c r="FYG5" s="49"/>
      <c r="FYH5" s="49"/>
      <c r="FYI5" s="49"/>
      <c r="FYJ5" s="49"/>
      <c r="FYK5" s="49"/>
      <c r="FYL5" s="49"/>
      <c r="FYM5" s="49"/>
      <c r="FYN5" s="49"/>
      <c r="FYO5" s="49"/>
      <c r="FYP5" s="49"/>
      <c r="FYQ5" s="49"/>
      <c r="FYR5" s="49"/>
      <c r="FYS5" s="49"/>
      <c r="FYT5" s="49"/>
      <c r="FYU5" s="49"/>
      <c r="FYV5" s="49"/>
      <c r="FYW5" s="49"/>
      <c r="FYX5" s="49"/>
      <c r="FYY5" s="49"/>
      <c r="FYZ5" s="49"/>
      <c r="FZA5" s="49"/>
      <c r="FZB5" s="49"/>
      <c r="FZC5" s="49"/>
      <c r="FZD5" s="49"/>
      <c r="FZE5" s="49"/>
      <c r="FZF5" s="49"/>
      <c r="FZG5" s="49"/>
      <c r="FZH5" s="49"/>
      <c r="FZI5" s="49"/>
      <c r="FZJ5" s="49"/>
      <c r="FZK5" s="49"/>
      <c r="FZL5" s="49"/>
      <c r="FZM5" s="49"/>
      <c r="FZN5" s="49"/>
      <c r="FZO5" s="49"/>
      <c r="FZP5" s="49"/>
      <c r="FZQ5" s="49"/>
      <c r="FZR5" s="49"/>
      <c r="FZS5" s="49"/>
      <c r="FZT5" s="49"/>
      <c r="FZU5" s="49"/>
      <c r="FZV5" s="49"/>
      <c r="FZW5" s="49"/>
      <c r="FZX5" s="49"/>
      <c r="FZY5" s="49"/>
      <c r="FZZ5" s="49"/>
      <c r="GAA5" s="49"/>
      <c r="GAB5" s="49"/>
      <c r="GAC5" s="49"/>
      <c r="GAD5" s="49"/>
      <c r="GAE5" s="49"/>
      <c r="GAF5" s="49"/>
      <c r="GAG5" s="49"/>
      <c r="GAH5" s="49"/>
      <c r="GAI5" s="49"/>
      <c r="GAJ5" s="49"/>
      <c r="GAK5" s="49"/>
      <c r="GAL5" s="49"/>
      <c r="GAM5" s="49"/>
      <c r="GAN5" s="49"/>
      <c r="GAO5" s="49"/>
      <c r="GAP5" s="49"/>
      <c r="GAQ5" s="49"/>
      <c r="GAR5" s="49"/>
      <c r="GAS5" s="49"/>
      <c r="GAT5" s="49"/>
      <c r="GAU5" s="49"/>
      <c r="GAV5" s="49"/>
      <c r="GAW5" s="49"/>
      <c r="GAX5" s="49"/>
      <c r="GAY5" s="49"/>
      <c r="GAZ5" s="49"/>
      <c r="GBA5" s="49"/>
      <c r="GBB5" s="49"/>
      <c r="GBC5" s="49"/>
      <c r="GBD5" s="49"/>
      <c r="GBE5" s="49"/>
      <c r="GBF5" s="49"/>
      <c r="GBG5" s="49"/>
      <c r="GBH5" s="49"/>
      <c r="GBI5" s="49"/>
      <c r="GBJ5" s="49"/>
      <c r="GBK5" s="49"/>
      <c r="GBL5" s="49"/>
      <c r="GBM5" s="49"/>
      <c r="GBN5" s="49"/>
      <c r="GBO5" s="49"/>
      <c r="GBP5" s="49"/>
      <c r="GBQ5" s="49"/>
      <c r="GBR5" s="49"/>
      <c r="GBS5" s="49"/>
      <c r="GBT5" s="49"/>
      <c r="GBU5" s="49"/>
      <c r="GBV5" s="49"/>
      <c r="GBW5" s="49"/>
      <c r="GBX5" s="49"/>
      <c r="GBY5" s="49"/>
      <c r="GBZ5" s="49"/>
      <c r="GCA5" s="49"/>
      <c r="GCB5" s="49"/>
      <c r="GCC5" s="49"/>
      <c r="GCD5" s="49"/>
      <c r="GCE5" s="49"/>
      <c r="GCF5" s="49"/>
      <c r="GCG5" s="49"/>
      <c r="GCH5" s="49"/>
      <c r="GCI5" s="49"/>
      <c r="GCJ5" s="49"/>
      <c r="GCK5" s="49"/>
      <c r="GCL5" s="49"/>
      <c r="GCM5" s="49"/>
      <c r="GCN5" s="49"/>
      <c r="GCO5" s="49"/>
      <c r="GCP5" s="49"/>
      <c r="GCQ5" s="49"/>
      <c r="GCR5" s="49"/>
      <c r="GCS5" s="49"/>
      <c r="GCT5" s="49"/>
      <c r="GCU5" s="49"/>
      <c r="GCV5" s="49"/>
      <c r="GCW5" s="49"/>
      <c r="GCX5" s="49"/>
      <c r="GCY5" s="49"/>
      <c r="GCZ5" s="49"/>
      <c r="GDA5" s="49"/>
      <c r="GDB5" s="49"/>
      <c r="GDC5" s="49"/>
      <c r="GDD5" s="49"/>
      <c r="GDE5" s="49"/>
      <c r="GDF5" s="49"/>
      <c r="GDG5" s="49"/>
      <c r="GDH5" s="49"/>
      <c r="GDI5" s="49"/>
      <c r="GDJ5" s="49"/>
      <c r="GDK5" s="49"/>
      <c r="GDL5" s="49"/>
      <c r="GDM5" s="49"/>
      <c r="GDN5" s="49"/>
      <c r="GDO5" s="49"/>
      <c r="GDP5" s="49"/>
      <c r="GDQ5" s="49"/>
      <c r="GDR5" s="49"/>
      <c r="GDS5" s="49"/>
      <c r="GDT5" s="49"/>
      <c r="GDU5" s="49"/>
      <c r="GDV5" s="49"/>
      <c r="GDW5" s="49"/>
      <c r="GDX5" s="49"/>
      <c r="GDY5" s="49"/>
      <c r="GDZ5" s="49"/>
      <c r="GEA5" s="49"/>
      <c r="GEB5" s="49"/>
      <c r="GEC5" s="49"/>
      <c r="GED5" s="49"/>
      <c r="GEE5" s="49"/>
      <c r="GEF5" s="49"/>
      <c r="GEG5" s="49"/>
      <c r="GEH5" s="49"/>
      <c r="GEI5" s="49"/>
      <c r="GEJ5" s="49"/>
      <c r="GEK5" s="49"/>
      <c r="GEL5" s="49"/>
      <c r="GEM5" s="49"/>
      <c r="GEN5" s="49"/>
      <c r="GEO5" s="49"/>
      <c r="GEP5" s="49"/>
      <c r="GEQ5" s="49"/>
      <c r="GER5" s="49"/>
      <c r="GES5" s="49"/>
      <c r="GET5" s="49"/>
      <c r="GEU5" s="49"/>
      <c r="GEV5" s="49"/>
      <c r="GEW5" s="49"/>
      <c r="GEX5" s="49"/>
      <c r="GEY5" s="49"/>
      <c r="GEZ5" s="49"/>
      <c r="GFA5" s="49"/>
      <c r="GFB5" s="49"/>
      <c r="GFC5" s="49"/>
      <c r="GFD5" s="49"/>
      <c r="GFE5" s="49"/>
      <c r="GFF5" s="49"/>
      <c r="GFG5" s="49"/>
      <c r="GFH5" s="49"/>
      <c r="GFI5" s="49"/>
      <c r="GFJ5" s="49"/>
      <c r="GFK5" s="49"/>
      <c r="GFL5" s="49"/>
      <c r="GFM5" s="49"/>
      <c r="GFN5" s="49"/>
      <c r="GFO5" s="49"/>
      <c r="GFP5" s="49"/>
      <c r="GFQ5" s="49"/>
      <c r="GFR5" s="49"/>
      <c r="GFS5" s="49"/>
      <c r="GFT5" s="49"/>
      <c r="GFU5" s="49"/>
      <c r="GFV5" s="49"/>
      <c r="GFW5" s="49"/>
      <c r="GFX5" s="49"/>
      <c r="GFY5" s="49"/>
      <c r="GFZ5" s="49"/>
      <c r="GGA5" s="49"/>
      <c r="GGB5" s="49"/>
      <c r="GGC5" s="49"/>
      <c r="GGD5" s="49"/>
      <c r="GGE5" s="49"/>
      <c r="GGF5" s="49"/>
      <c r="GGG5" s="49"/>
      <c r="GGH5" s="49"/>
      <c r="GGI5" s="49"/>
      <c r="GGJ5" s="49"/>
      <c r="GGK5" s="49"/>
      <c r="GGL5" s="49"/>
      <c r="GGM5" s="49"/>
      <c r="GGN5" s="49"/>
      <c r="GGO5" s="49"/>
      <c r="GGP5" s="49"/>
      <c r="GGQ5" s="49"/>
      <c r="GGR5" s="49"/>
      <c r="GGS5" s="49"/>
      <c r="GGT5" s="49"/>
      <c r="GGU5" s="49"/>
      <c r="GGV5" s="49"/>
      <c r="GGW5" s="49"/>
      <c r="GGX5" s="49"/>
      <c r="GGY5" s="49"/>
      <c r="GGZ5" s="49"/>
      <c r="GHA5" s="49"/>
      <c r="GHB5" s="49"/>
      <c r="GHC5" s="49"/>
      <c r="GHD5" s="49"/>
      <c r="GHE5" s="49"/>
      <c r="GHF5" s="49"/>
      <c r="GHG5" s="49"/>
      <c r="GHH5" s="49"/>
      <c r="GHI5" s="49"/>
      <c r="GHJ5" s="49"/>
      <c r="GHK5" s="49"/>
      <c r="GHL5" s="49"/>
      <c r="GHM5" s="49"/>
      <c r="GHN5" s="49"/>
      <c r="GHO5" s="49"/>
      <c r="GHP5" s="49"/>
      <c r="GHQ5" s="49"/>
      <c r="GHR5" s="49"/>
      <c r="GHS5" s="49"/>
      <c r="GHT5" s="49"/>
      <c r="GHU5" s="49"/>
      <c r="GHV5" s="49"/>
      <c r="GHW5" s="49"/>
      <c r="GHX5" s="49"/>
      <c r="GHY5" s="49"/>
      <c r="GHZ5" s="49"/>
      <c r="GIA5" s="49"/>
      <c r="GIB5" s="49"/>
      <c r="GIC5" s="49"/>
      <c r="GID5" s="49"/>
      <c r="GIE5" s="49"/>
      <c r="GIF5" s="49"/>
      <c r="GIG5" s="49"/>
      <c r="GIH5" s="49"/>
      <c r="GII5" s="49"/>
      <c r="GIJ5" s="49"/>
      <c r="GIK5" s="49"/>
      <c r="GIL5" s="49"/>
      <c r="GIM5" s="49"/>
      <c r="GIN5" s="49"/>
      <c r="GIO5" s="49"/>
      <c r="GIP5" s="49"/>
      <c r="GIQ5" s="49"/>
      <c r="GIR5" s="49"/>
      <c r="GIS5" s="49"/>
      <c r="GIT5" s="49"/>
      <c r="GIU5" s="49"/>
      <c r="GIV5" s="49"/>
      <c r="GIW5" s="49"/>
      <c r="GIX5" s="49"/>
      <c r="GIY5" s="49"/>
      <c r="GIZ5" s="49"/>
      <c r="GJA5" s="49"/>
      <c r="GJB5" s="49"/>
      <c r="GJC5" s="49"/>
      <c r="GJD5" s="49"/>
      <c r="GJE5" s="49"/>
      <c r="GJF5" s="49"/>
      <c r="GJG5" s="49"/>
      <c r="GJH5" s="49"/>
      <c r="GJI5" s="49"/>
      <c r="GJJ5" s="49"/>
      <c r="GJK5" s="49"/>
      <c r="GJL5" s="49"/>
      <c r="GJM5" s="49"/>
      <c r="GJN5" s="49"/>
      <c r="GJO5" s="49"/>
      <c r="GJP5" s="49"/>
      <c r="GJQ5" s="49"/>
      <c r="GJR5" s="49"/>
      <c r="GJS5" s="49"/>
      <c r="GJT5" s="49"/>
      <c r="GJU5" s="49"/>
      <c r="GJV5" s="49"/>
      <c r="GJW5" s="49"/>
      <c r="GJX5" s="49"/>
      <c r="GJY5" s="49"/>
      <c r="GJZ5" s="49"/>
      <c r="GKA5" s="49"/>
      <c r="GKB5" s="49"/>
      <c r="GKC5" s="49"/>
      <c r="GKD5" s="49"/>
      <c r="GKE5" s="49"/>
      <c r="GKF5" s="49"/>
      <c r="GKG5" s="49"/>
      <c r="GKH5" s="49"/>
      <c r="GKI5" s="49"/>
      <c r="GKJ5" s="49"/>
      <c r="GKK5" s="49"/>
      <c r="GKL5" s="49"/>
      <c r="GKM5" s="49"/>
      <c r="GKN5" s="49"/>
      <c r="GKO5" s="49"/>
      <c r="GKP5" s="49"/>
      <c r="GKQ5" s="49"/>
      <c r="GKR5" s="49"/>
      <c r="GKS5" s="49"/>
      <c r="GKT5" s="49"/>
      <c r="GKU5" s="49"/>
      <c r="GKV5" s="49"/>
      <c r="GKW5" s="49"/>
      <c r="GKX5" s="49"/>
      <c r="GKY5" s="49"/>
      <c r="GKZ5" s="49"/>
      <c r="GLA5" s="49"/>
      <c r="GLB5" s="49"/>
      <c r="GLC5" s="49"/>
      <c r="GLD5" s="49"/>
      <c r="GLE5" s="49"/>
      <c r="GLF5" s="49"/>
      <c r="GLG5" s="49"/>
      <c r="GLH5" s="49"/>
      <c r="GLI5" s="49"/>
      <c r="GLJ5" s="49"/>
      <c r="GLK5" s="49"/>
      <c r="GLL5" s="49"/>
      <c r="GLM5" s="49"/>
      <c r="GLN5" s="49"/>
      <c r="GLO5" s="49"/>
      <c r="GLP5" s="49"/>
      <c r="GLQ5" s="49"/>
      <c r="GLR5" s="49"/>
      <c r="GLS5" s="49"/>
      <c r="GLT5" s="49"/>
      <c r="GLU5" s="49"/>
      <c r="GLV5" s="49"/>
      <c r="GLW5" s="49"/>
      <c r="GLX5" s="49"/>
      <c r="GLY5" s="49"/>
      <c r="GLZ5" s="49"/>
      <c r="GMA5" s="49"/>
      <c r="GMB5" s="49"/>
      <c r="GMC5" s="49"/>
      <c r="GMD5" s="49"/>
      <c r="GME5" s="49"/>
      <c r="GMF5" s="49"/>
      <c r="GMG5" s="49"/>
      <c r="GMH5" s="49"/>
      <c r="GMI5" s="49"/>
      <c r="GMJ5" s="49"/>
      <c r="GMK5" s="49"/>
      <c r="GML5" s="49"/>
      <c r="GMM5" s="49"/>
      <c r="GMN5" s="49"/>
      <c r="GMO5" s="49"/>
      <c r="GMP5" s="49"/>
      <c r="GMQ5" s="49"/>
      <c r="GMR5" s="49"/>
      <c r="GMS5" s="49"/>
      <c r="GMT5" s="49"/>
      <c r="GMU5" s="49"/>
      <c r="GMV5" s="49"/>
      <c r="GMW5" s="49"/>
      <c r="GMX5" s="49"/>
      <c r="GMY5" s="49"/>
      <c r="GMZ5" s="49"/>
      <c r="GNA5" s="49"/>
      <c r="GNB5" s="49"/>
      <c r="GNC5" s="49"/>
      <c r="GND5" s="49"/>
      <c r="GNE5" s="49"/>
      <c r="GNF5" s="49"/>
      <c r="GNG5" s="49"/>
      <c r="GNH5" s="49"/>
      <c r="GNI5" s="49"/>
      <c r="GNJ5" s="49"/>
      <c r="GNK5" s="49"/>
      <c r="GNL5" s="49"/>
      <c r="GNM5" s="49"/>
      <c r="GNN5" s="49"/>
      <c r="GNO5" s="49"/>
      <c r="GNP5" s="49"/>
      <c r="GNQ5" s="49"/>
      <c r="GNR5" s="49"/>
      <c r="GNS5" s="49"/>
      <c r="GNT5" s="49"/>
      <c r="GNU5" s="49"/>
      <c r="GNV5" s="49"/>
      <c r="GNW5" s="49"/>
      <c r="GNX5" s="49"/>
      <c r="GNY5" s="49"/>
      <c r="GNZ5" s="49"/>
      <c r="GOA5" s="49"/>
      <c r="GOB5" s="49"/>
      <c r="GOC5" s="49"/>
      <c r="GOD5" s="49"/>
      <c r="GOE5" s="49"/>
      <c r="GOF5" s="49"/>
      <c r="GOG5" s="49"/>
      <c r="GOH5" s="49"/>
      <c r="GOI5" s="49"/>
      <c r="GOJ5" s="49"/>
      <c r="GOK5" s="49"/>
      <c r="GOL5" s="49"/>
      <c r="GOM5" s="49"/>
      <c r="GON5" s="49"/>
      <c r="GOO5" s="49"/>
      <c r="GOP5" s="49"/>
      <c r="GOQ5" s="49"/>
      <c r="GOR5" s="49"/>
      <c r="GOS5" s="49"/>
      <c r="GOT5" s="49"/>
      <c r="GOU5" s="49"/>
      <c r="GOV5" s="49"/>
      <c r="GOW5" s="49"/>
      <c r="GOX5" s="49"/>
      <c r="GOY5" s="49"/>
      <c r="GOZ5" s="49"/>
      <c r="GPA5" s="49"/>
      <c r="GPB5" s="49"/>
      <c r="GPC5" s="49"/>
      <c r="GPD5" s="49"/>
      <c r="GPE5" s="49"/>
      <c r="GPF5" s="49"/>
      <c r="GPG5" s="49"/>
      <c r="GPH5" s="49"/>
      <c r="GPI5" s="49"/>
      <c r="GPJ5" s="49"/>
      <c r="GPK5" s="49"/>
      <c r="GPL5" s="49"/>
      <c r="GPM5" s="49"/>
      <c r="GPN5" s="49"/>
      <c r="GPO5" s="49"/>
      <c r="GPP5" s="49"/>
      <c r="GPQ5" s="49"/>
      <c r="GPR5" s="49"/>
      <c r="GPS5" s="49"/>
      <c r="GPT5" s="49"/>
      <c r="GPU5" s="49"/>
      <c r="GPV5" s="49"/>
      <c r="GPW5" s="49"/>
      <c r="GPX5" s="49"/>
      <c r="GPY5" s="49"/>
      <c r="GPZ5" s="49"/>
      <c r="GQA5" s="49"/>
      <c r="GQB5" s="49"/>
      <c r="GQC5" s="49"/>
      <c r="GQD5" s="49"/>
      <c r="GQE5" s="49"/>
      <c r="GQF5" s="49"/>
      <c r="GQG5" s="49"/>
      <c r="GQH5" s="49"/>
      <c r="GQI5" s="49"/>
      <c r="GQJ5" s="49"/>
      <c r="GQK5" s="49"/>
      <c r="GQL5" s="49"/>
      <c r="GQM5" s="49"/>
      <c r="GQN5" s="49"/>
      <c r="GQO5" s="49"/>
      <c r="GQP5" s="49"/>
      <c r="GQQ5" s="49"/>
      <c r="GQR5" s="49"/>
      <c r="GQS5" s="49"/>
      <c r="GQT5" s="49"/>
      <c r="GQU5" s="49"/>
      <c r="GQV5" s="49"/>
      <c r="GQW5" s="49"/>
      <c r="GQX5" s="49"/>
      <c r="GQY5" s="49"/>
      <c r="GQZ5" s="49"/>
      <c r="GRA5" s="49"/>
      <c r="GRB5" s="49"/>
      <c r="GRC5" s="49"/>
      <c r="GRD5" s="49"/>
      <c r="GRE5" s="49"/>
      <c r="GRF5" s="49"/>
      <c r="GRG5" s="49"/>
      <c r="GRH5" s="49"/>
      <c r="GRI5" s="49"/>
      <c r="GRJ5" s="49"/>
      <c r="GRK5" s="49"/>
      <c r="GRL5" s="49"/>
      <c r="GRM5" s="49"/>
      <c r="GRN5" s="49"/>
      <c r="GRO5" s="49"/>
      <c r="GRP5" s="49"/>
      <c r="GRQ5" s="49"/>
      <c r="GRR5" s="49"/>
      <c r="GRS5" s="49"/>
      <c r="GRT5" s="49"/>
      <c r="GRU5" s="49"/>
      <c r="GRV5" s="49"/>
      <c r="GRW5" s="49"/>
      <c r="GRX5" s="49"/>
      <c r="GRY5" s="49"/>
      <c r="GRZ5" s="49"/>
      <c r="GSA5" s="49"/>
      <c r="GSB5" s="49"/>
      <c r="GSC5" s="49"/>
      <c r="GSD5" s="49"/>
      <c r="GSE5" s="49"/>
      <c r="GSF5" s="49"/>
      <c r="GSG5" s="49"/>
      <c r="GSH5" s="49"/>
      <c r="GSI5" s="49"/>
      <c r="GSJ5" s="49"/>
      <c r="GSK5" s="49"/>
      <c r="GSL5" s="49"/>
      <c r="GSM5" s="49"/>
      <c r="GSN5" s="49"/>
      <c r="GSO5" s="49"/>
      <c r="GSP5" s="49"/>
      <c r="GSQ5" s="49"/>
      <c r="GSR5" s="49"/>
      <c r="GSS5" s="49"/>
      <c r="GST5" s="49"/>
      <c r="GSU5" s="49"/>
      <c r="GSV5" s="49"/>
      <c r="GSW5" s="49"/>
      <c r="GSX5" s="49"/>
      <c r="GSY5" s="49"/>
      <c r="GSZ5" s="49"/>
      <c r="GTA5" s="49"/>
      <c r="GTB5" s="49"/>
      <c r="GTC5" s="49"/>
      <c r="GTD5" s="49"/>
      <c r="GTE5" s="49"/>
      <c r="GTF5" s="49"/>
      <c r="GTG5" s="49"/>
      <c r="GTH5" s="49"/>
      <c r="GTI5" s="49"/>
      <c r="GTJ5" s="49"/>
      <c r="GTK5" s="49"/>
      <c r="GTL5" s="49"/>
      <c r="GTM5" s="49"/>
      <c r="GTN5" s="49"/>
      <c r="GTO5" s="49"/>
      <c r="GTP5" s="49"/>
      <c r="GTQ5" s="49"/>
      <c r="GTR5" s="49"/>
      <c r="GTS5" s="49"/>
      <c r="GTT5" s="49"/>
      <c r="GTU5" s="49"/>
      <c r="GTV5" s="49"/>
      <c r="GTW5" s="49"/>
      <c r="GTX5" s="49"/>
      <c r="GTY5" s="49"/>
      <c r="GTZ5" s="49"/>
      <c r="GUA5" s="49"/>
      <c r="GUB5" s="49"/>
      <c r="GUC5" s="49"/>
      <c r="GUD5" s="49"/>
      <c r="GUE5" s="49"/>
      <c r="GUF5" s="49"/>
      <c r="GUG5" s="49"/>
      <c r="GUH5" s="49"/>
      <c r="GUI5" s="49"/>
      <c r="GUJ5" s="49"/>
      <c r="GUK5" s="49"/>
      <c r="GUL5" s="49"/>
      <c r="GUM5" s="49"/>
      <c r="GUN5" s="49"/>
      <c r="GUO5" s="49"/>
      <c r="GUP5" s="49"/>
      <c r="GUQ5" s="49"/>
      <c r="GUR5" s="49"/>
      <c r="GUS5" s="49"/>
      <c r="GUT5" s="49"/>
      <c r="GUU5" s="49"/>
      <c r="GUV5" s="49"/>
      <c r="GUW5" s="49"/>
      <c r="GUX5" s="49"/>
      <c r="GUY5" s="49"/>
      <c r="GUZ5" s="49"/>
      <c r="GVA5" s="49"/>
      <c r="GVB5" s="49"/>
      <c r="GVC5" s="49"/>
      <c r="GVD5" s="49"/>
      <c r="GVE5" s="49"/>
      <c r="GVF5" s="49"/>
      <c r="GVG5" s="49"/>
      <c r="GVH5" s="49"/>
      <c r="GVI5" s="49"/>
      <c r="GVJ5" s="49"/>
      <c r="GVK5" s="49"/>
      <c r="GVL5" s="49"/>
      <c r="GVM5" s="49"/>
      <c r="GVN5" s="49"/>
      <c r="GVO5" s="49"/>
      <c r="GVP5" s="49"/>
      <c r="GVQ5" s="49"/>
      <c r="GVR5" s="49"/>
      <c r="GVS5" s="49"/>
      <c r="GVT5" s="49"/>
      <c r="GVU5" s="49"/>
      <c r="GVV5" s="49"/>
      <c r="GVW5" s="49"/>
      <c r="GVX5" s="49"/>
      <c r="GVY5" s="49"/>
      <c r="GVZ5" s="49"/>
      <c r="GWA5" s="49"/>
      <c r="GWB5" s="49"/>
      <c r="GWC5" s="49"/>
      <c r="GWD5" s="49"/>
      <c r="GWE5" s="49"/>
      <c r="GWF5" s="49"/>
      <c r="GWG5" s="49"/>
      <c r="GWH5" s="49"/>
      <c r="GWI5" s="49"/>
      <c r="GWJ5" s="49"/>
      <c r="GWK5" s="49"/>
      <c r="GWL5" s="49"/>
      <c r="GWM5" s="49"/>
      <c r="GWN5" s="49"/>
      <c r="GWO5" s="49"/>
      <c r="GWP5" s="49"/>
      <c r="GWQ5" s="49"/>
      <c r="GWR5" s="49"/>
      <c r="GWS5" s="49"/>
      <c r="GWT5" s="49"/>
      <c r="GWU5" s="49"/>
      <c r="GWV5" s="49"/>
      <c r="GWW5" s="49"/>
      <c r="GWX5" s="49"/>
      <c r="GWY5" s="49"/>
      <c r="GWZ5" s="49"/>
      <c r="GXA5" s="49"/>
      <c r="GXB5" s="49"/>
      <c r="GXC5" s="49"/>
      <c r="GXD5" s="49"/>
      <c r="GXE5" s="49"/>
      <c r="GXF5" s="49"/>
      <c r="GXG5" s="49"/>
      <c r="GXH5" s="49"/>
      <c r="GXI5" s="49"/>
      <c r="GXJ5" s="49"/>
      <c r="GXK5" s="49"/>
      <c r="GXL5" s="49"/>
      <c r="GXM5" s="49"/>
      <c r="GXN5" s="49"/>
      <c r="GXO5" s="49"/>
      <c r="GXP5" s="49"/>
      <c r="GXQ5" s="49"/>
      <c r="GXR5" s="49"/>
      <c r="GXS5" s="49"/>
      <c r="GXT5" s="49"/>
      <c r="GXU5" s="49"/>
      <c r="GXV5" s="49"/>
      <c r="GXW5" s="49"/>
      <c r="GXX5" s="49"/>
      <c r="GXY5" s="49"/>
      <c r="GXZ5" s="49"/>
      <c r="GYA5" s="49"/>
      <c r="GYB5" s="49"/>
      <c r="GYC5" s="49"/>
      <c r="GYD5" s="49"/>
      <c r="GYE5" s="49"/>
      <c r="GYF5" s="49"/>
      <c r="GYG5" s="49"/>
      <c r="GYH5" s="49"/>
      <c r="GYI5" s="49"/>
      <c r="GYJ5" s="49"/>
      <c r="GYK5" s="49"/>
      <c r="GYL5" s="49"/>
      <c r="GYM5" s="49"/>
      <c r="GYN5" s="49"/>
      <c r="GYO5" s="49"/>
      <c r="GYP5" s="49"/>
      <c r="GYQ5" s="49"/>
      <c r="GYR5" s="49"/>
      <c r="GYS5" s="49"/>
      <c r="GYT5" s="49"/>
      <c r="GYU5" s="49"/>
      <c r="GYV5" s="49"/>
      <c r="GYW5" s="49"/>
      <c r="GYX5" s="49"/>
      <c r="GYY5" s="49"/>
      <c r="GYZ5" s="49"/>
      <c r="GZA5" s="49"/>
      <c r="GZB5" s="49"/>
      <c r="GZC5" s="49"/>
      <c r="GZD5" s="49"/>
      <c r="GZE5" s="49"/>
      <c r="GZF5" s="49"/>
      <c r="GZG5" s="49"/>
      <c r="GZH5" s="49"/>
      <c r="GZI5" s="49"/>
      <c r="GZJ5" s="49"/>
      <c r="GZK5" s="49"/>
      <c r="GZL5" s="49"/>
      <c r="GZM5" s="49"/>
      <c r="GZN5" s="49"/>
      <c r="GZO5" s="49"/>
      <c r="GZP5" s="49"/>
      <c r="GZQ5" s="49"/>
      <c r="GZR5" s="49"/>
      <c r="GZS5" s="49"/>
      <c r="GZT5" s="49"/>
      <c r="GZU5" s="49"/>
      <c r="GZV5" s="49"/>
      <c r="GZW5" s="49"/>
      <c r="GZX5" s="49"/>
      <c r="GZY5" s="49"/>
      <c r="GZZ5" s="49"/>
      <c r="HAA5" s="49"/>
      <c r="HAB5" s="49"/>
      <c r="HAC5" s="49"/>
      <c r="HAD5" s="49"/>
      <c r="HAE5" s="49"/>
      <c r="HAF5" s="49"/>
      <c r="HAG5" s="49"/>
      <c r="HAH5" s="49"/>
      <c r="HAI5" s="49"/>
      <c r="HAJ5" s="49"/>
      <c r="HAK5" s="49"/>
      <c r="HAL5" s="49"/>
      <c r="HAM5" s="49"/>
      <c r="HAN5" s="49"/>
      <c r="HAO5" s="49"/>
      <c r="HAP5" s="49"/>
      <c r="HAQ5" s="49"/>
      <c r="HAR5" s="49"/>
      <c r="HAS5" s="49"/>
      <c r="HAT5" s="49"/>
      <c r="HAU5" s="49"/>
      <c r="HAV5" s="49"/>
      <c r="HAW5" s="49"/>
      <c r="HAX5" s="49"/>
      <c r="HAY5" s="49"/>
      <c r="HAZ5" s="49"/>
      <c r="HBA5" s="49"/>
      <c r="HBB5" s="49"/>
      <c r="HBC5" s="49"/>
      <c r="HBD5" s="49"/>
      <c r="HBE5" s="49"/>
      <c r="HBF5" s="49"/>
      <c r="HBG5" s="49"/>
      <c r="HBH5" s="49"/>
      <c r="HBI5" s="49"/>
      <c r="HBJ5" s="49"/>
      <c r="HBK5" s="49"/>
      <c r="HBL5" s="49"/>
      <c r="HBM5" s="49"/>
      <c r="HBN5" s="49"/>
      <c r="HBO5" s="49"/>
      <c r="HBP5" s="49"/>
      <c r="HBQ5" s="49"/>
      <c r="HBR5" s="49"/>
      <c r="HBS5" s="49"/>
      <c r="HBT5" s="49"/>
      <c r="HBU5" s="49"/>
      <c r="HBV5" s="49"/>
      <c r="HBW5" s="49"/>
      <c r="HBX5" s="49"/>
      <c r="HBY5" s="49"/>
      <c r="HBZ5" s="49"/>
      <c r="HCA5" s="49"/>
      <c r="HCB5" s="49"/>
      <c r="HCC5" s="49"/>
      <c r="HCD5" s="49"/>
      <c r="HCE5" s="49"/>
      <c r="HCF5" s="49"/>
      <c r="HCG5" s="49"/>
      <c r="HCH5" s="49"/>
      <c r="HCI5" s="49"/>
      <c r="HCJ5" s="49"/>
      <c r="HCK5" s="49"/>
      <c r="HCL5" s="49"/>
      <c r="HCM5" s="49"/>
      <c r="HCN5" s="49"/>
      <c r="HCO5" s="49"/>
      <c r="HCP5" s="49"/>
      <c r="HCQ5" s="49"/>
      <c r="HCR5" s="49"/>
      <c r="HCS5" s="49"/>
      <c r="HCT5" s="49"/>
      <c r="HCU5" s="49"/>
      <c r="HCV5" s="49"/>
      <c r="HCW5" s="49"/>
      <c r="HCX5" s="49"/>
      <c r="HCY5" s="49"/>
      <c r="HCZ5" s="49"/>
      <c r="HDA5" s="49"/>
      <c r="HDB5" s="49"/>
      <c r="HDC5" s="49"/>
      <c r="HDD5" s="49"/>
      <c r="HDE5" s="49"/>
      <c r="HDF5" s="49"/>
      <c r="HDG5" s="49"/>
      <c r="HDH5" s="49"/>
      <c r="HDI5" s="49"/>
      <c r="HDJ5" s="49"/>
      <c r="HDK5" s="49"/>
      <c r="HDL5" s="49"/>
      <c r="HDM5" s="49"/>
      <c r="HDN5" s="49"/>
      <c r="HDO5" s="49"/>
      <c r="HDP5" s="49"/>
      <c r="HDQ5" s="49"/>
      <c r="HDR5" s="49"/>
      <c r="HDS5" s="49"/>
      <c r="HDT5" s="49"/>
      <c r="HDU5" s="49"/>
      <c r="HDV5" s="49"/>
      <c r="HDW5" s="49"/>
      <c r="HDX5" s="49"/>
      <c r="HDY5" s="49"/>
      <c r="HDZ5" s="49"/>
      <c r="HEA5" s="49"/>
      <c r="HEB5" s="49"/>
      <c r="HEC5" s="49"/>
      <c r="HED5" s="49"/>
      <c r="HEE5" s="49"/>
      <c r="HEF5" s="49"/>
      <c r="HEG5" s="49"/>
      <c r="HEH5" s="49"/>
      <c r="HEI5" s="49"/>
      <c r="HEJ5" s="49"/>
      <c r="HEK5" s="49"/>
      <c r="HEL5" s="49"/>
      <c r="HEM5" s="49"/>
      <c r="HEN5" s="49"/>
      <c r="HEO5" s="49"/>
      <c r="HEP5" s="49"/>
      <c r="HEQ5" s="49"/>
      <c r="HER5" s="49"/>
      <c r="HES5" s="49"/>
      <c r="HET5" s="49"/>
      <c r="HEU5" s="49"/>
      <c r="HEV5" s="49"/>
      <c r="HEW5" s="49"/>
      <c r="HEX5" s="49"/>
      <c r="HEY5" s="49"/>
      <c r="HEZ5" s="49"/>
      <c r="HFA5" s="49"/>
      <c r="HFB5" s="49"/>
      <c r="HFC5" s="49"/>
      <c r="HFD5" s="49"/>
      <c r="HFE5" s="49"/>
      <c r="HFF5" s="49"/>
      <c r="HFG5" s="49"/>
      <c r="HFH5" s="49"/>
      <c r="HFI5" s="49"/>
      <c r="HFJ5" s="49"/>
      <c r="HFK5" s="49"/>
      <c r="HFL5" s="49"/>
      <c r="HFM5" s="49"/>
      <c r="HFN5" s="49"/>
      <c r="HFO5" s="49"/>
      <c r="HFP5" s="49"/>
      <c r="HFQ5" s="49"/>
      <c r="HFR5" s="49"/>
      <c r="HFS5" s="49"/>
      <c r="HFT5" s="49"/>
      <c r="HFU5" s="49"/>
      <c r="HFV5" s="49"/>
      <c r="HFW5" s="49"/>
      <c r="HFX5" s="49"/>
      <c r="HFY5" s="49"/>
      <c r="HFZ5" s="49"/>
      <c r="HGA5" s="49"/>
      <c r="HGB5" s="49"/>
      <c r="HGC5" s="49"/>
      <c r="HGD5" s="49"/>
      <c r="HGE5" s="49"/>
      <c r="HGF5" s="49"/>
      <c r="HGG5" s="49"/>
      <c r="HGH5" s="49"/>
      <c r="HGI5" s="49"/>
      <c r="HGJ5" s="49"/>
      <c r="HGK5" s="49"/>
      <c r="HGL5" s="49"/>
      <c r="HGM5" s="49"/>
      <c r="HGN5" s="49"/>
      <c r="HGO5" s="49"/>
      <c r="HGP5" s="49"/>
      <c r="HGQ5" s="49"/>
      <c r="HGR5" s="49"/>
      <c r="HGS5" s="49"/>
      <c r="HGT5" s="49"/>
      <c r="HGU5" s="49"/>
      <c r="HGV5" s="49"/>
      <c r="HGW5" s="49"/>
      <c r="HGX5" s="49"/>
      <c r="HGY5" s="49"/>
      <c r="HGZ5" s="49"/>
      <c r="HHA5" s="49"/>
      <c r="HHB5" s="49"/>
      <c r="HHC5" s="49"/>
      <c r="HHD5" s="49"/>
      <c r="HHE5" s="49"/>
      <c r="HHF5" s="49"/>
      <c r="HHG5" s="49"/>
      <c r="HHH5" s="49"/>
      <c r="HHI5" s="49"/>
      <c r="HHJ5" s="49"/>
      <c r="HHK5" s="49"/>
      <c r="HHL5" s="49"/>
      <c r="HHM5" s="49"/>
      <c r="HHN5" s="49"/>
      <c r="HHO5" s="49"/>
      <c r="HHP5" s="49"/>
      <c r="HHQ5" s="49"/>
      <c r="HHR5" s="49"/>
      <c r="HHS5" s="49"/>
      <c r="HHT5" s="49"/>
      <c r="HHU5" s="49"/>
      <c r="HHV5" s="49"/>
      <c r="HHW5" s="49"/>
      <c r="HHX5" s="49"/>
      <c r="HHY5" s="49"/>
      <c r="HHZ5" s="49"/>
      <c r="HIA5" s="49"/>
      <c r="HIB5" s="49"/>
      <c r="HIC5" s="49"/>
      <c r="HID5" s="49"/>
      <c r="HIE5" s="49"/>
      <c r="HIF5" s="49"/>
      <c r="HIG5" s="49"/>
      <c r="HIH5" s="49"/>
      <c r="HII5" s="49"/>
      <c r="HIJ5" s="49"/>
      <c r="HIK5" s="49"/>
      <c r="HIL5" s="49"/>
      <c r="HIM5" s="49"/>
      <c r="HIN5" s="49"/>
      <c r="HIO5" s="49"/>
      <c r="HIP5" s="49"/>
      <c r="HIQ5" s="49"/>
      <c r="HIR5" s="49"/>
      <c r="HIS5" s="49"/>
      <c r="HIT5" s="49"/>
      <c r="HIU5" s="49"/>
      <c r="HIV5" s="49"/>
      <c r="HIW5" s="49"/>
      <c r="HIX5" s="49"/>
      <c r="HIY5" s="49"/>
      <c r="HIZ5" s="49"/>
      <c r="HJA5" s="49"/>
      <c r="HJB5" s="49"/>
      <c r="HJC5" s="49"/>
      <c r="HJD5" s="49"/>
      <c r="HJE5" s="49"/>
      <c r="HJF5" s="49"/>
      <c r="HJG5" s="49"/>
      <c r="HJH5" s="49"/>
      <c r="HJI5" s="49"/>
      <c r="HJJ5" s="49"/>
      <c r="HJK5" s="49"/>
      <c r="HJL5" s="49"/>
      <c r="HJM5" s="49"/>
      <c r="HJN5" s="49"/>
      <c r="HJO5" s="49"/>
      <c r="HJP5" s="49"/>
      <c r="HJQ5" s="49"/>
      <c r="HJR5" s="49"/>
      <c r="HJS5" s="49"/>
      <c r="HJT5" s="49"/>
      <c r="HJU5" s="49"/>
      <c r="HJV5" s="49"/>
      <c r="HJW5" s="49"/>
      <c r="HJX5" s="49"/>
      <c r="HJY5" s="49"/>
      <c r="HJZ5" s="49"/>
      <c r="HKA5" s="49"/>
      <c r="HKB5" s="49"/>
      <c r="HKC5" s="49"/>
      <c r="HKD5" s="49"/>
      <c r="HKE5" s="49"/>
      <c r="HKF5" s="49"/>
      <c r="HKG5" s="49"/>
      <c r="HKH5" s="49"/>
      <c r="HKI5" s="49"/>
      <c r="HKJ5" s="49"/>
      <c r="HKK5" s="49"/>
      <c r="HKL5" s="49"/>
      <c r="HKM5" s="49"/>
      <c r="HKN5" s="49"/>
      <c r="HKO5" s="49"/>
      <c r="HKP5" s="49"/>
      <c r="HKQ5" s="49"/>
      <c r="HKR5" s="49"/>
      <c r="HKS5" s="49"/>
      <c r="HKT5" s="49"/>
      <c r="HKU5" s="49"/>
      <c r="HKV5" s="49"/>
      <c r="HKW5" s="49"/>
      <c r="HKX5" s="49"/>
      <c r="HKY5" s="49"/>
      <c r="HKZ5" s="49"/>
      <c r="HLA5" s="49"/>
      <c r="HLB5" s="49"/>
      <c r="HLC5" s="49"/>
      <c r="HLD5" s="49"/>
      <c r="HLE5" s="49"/>
      <c r="HLF5" s="49"/>
      <c r="HLG5" s="49"/>
      <c r="HLH5" s="49"/>
      <c r="HLI5" s="49"/>
      <c r="HLJ5" s="49"/>
      <c r="HLK5" s="49"/>
      <c r="HLL5" s="49"/>
      <c r="HLM5" s="49"/>
      <c r="HLN5" s="49"/>
      <c r="HLO5" s="49"/>
      <c r="HLP5" s="49"/>
      <c r="HLQ5" s="49"/>
      <c r="HLR5" s="49"/>
      <c r="HLS5" s="49"/>
      <c r="HLT5" s="49"/>
      <c r="HLU5" s="49"/>
      <c r="HLV5" s="49"/>
      <c r="HLW5" s="49"/>
      <c r="HLX5" s="49"/>
      <c r="HLY5" s="49"/>
      <c r="HLZ5" s="49"/>
      <c r="HMA5" s="49"/>
      <c r="HMB5" s="49"/>
      <c r="HMC5" s="49"/>
      <c r="HMD5" s="49"/>
      <c r="HME5" s="49"/>
      <c r="HMF5" s="49"/>
      <c r="HMG5" s="49"/>
      <c r="HMH5" s="49"/>
      <c r="HMI5" s="49"/>
      <c r="HMJ5" s="49"/>
      <c r="HMK5" s="49"/>
      <c r="HML5" s="49"/>
      <c r="HMM5" s="49"/>
      <c r="HMN5" s="49"/>
      <c r="HMO5" s="49"/>
      <c r="HMP5" s="49"/>
      <c r="HMQ5" s="49"/>
      <c r="HMR5" s="49"/>
      <c r="HMS5" s="49"/>
      <c r="HMT5" s="49"/>
      <c r="HMU5" s="49"/>
      <c r="HMV5" s="49"/>
      <c r="HMW5" s="49"/>
      <c r="HMX5" s="49"/>
      <c r="HMY5" s="49"/>
      <c r="HMZ5" s="49"/>
      <c r="HNA5" s="49"/>
      <c r="HNB5" s="49"/>
      <c r="HNC5" s="49"/>
      <c r="HND5" s="49"/>
      <c r="HNE5" s="49"/>
      <c r="HNF5" s="49"/>
      <c r="HNG5" s="49"/>
      <c r="HNH5" s="49"/>
      <c r="HNI5" s="49"/>
      <c r="HNJ5" s="49"/>
      <c r="HNK5" s="49"/>
      <c r="HNL5" s="49"/>
      <c r="HNM5" s="49"/>
      <c r="HNN5" s="49"/>
      <c r="HNO5" s="49"/>
      <c r="HNP5" s="49"/>
      <c r="HNQ5" s="49"/>
      <c r="HNR5" s="49"/>
      <c r="HNS5" s="49"/>
      <c r="HNT5" s="49"/>
      <c r="HNU5" s="49"/>
      <c r="HNV5" s="49"/>
      <c r="HNW5" s="49"/>
      <c r="HNX5" s="49"/>
      <c r="HNY5" s="49"/>
      <c r="HNZ5" s="49"/>
      <c r="HOA5" s="49"/>
      <c r="HOB5" s="49"/>
      <c r="HOC5" s="49"/>
      <c r="HOD5" s="49"/>
      <c r="HOE5" s="49"/>
      <c r="HOF5" s="49"/>
      <c r="HOG5" s="49"/>
      <c r="HOH5" s="49"/>
      <c r="HOI5" s="49"/>
      <c r="HOJ5" s="49"/>
      <c r="HOK5" s="49"/>
      <c r="HOL5" s="49"/>
      <c r="HOM5" s="49"/>
      <c r="HON5" s="49"/>
      <c r="HOO5" s="49"/>
      <c r="HOP5" s="49"/>
      <c r="HOQ5" s="49"/>
      <c r="HOR5" s="49"/>
      <c r="HOS5" s="49"/>
      <c r="HOT5" s="49"/>
      <c r="HOU5" s="49"/>
      <c r="HOV5" s="49"/>
      <c r="HOW5" s="49"/>
      <c r="HOX5" s="49"/>
      <c r="HOY5" s="49"/>
      <c r="HOZ5" s="49"/>
      <c r="HPA5" s="49"/>
      <c r="HPB5" s="49"/>
      <c r="HPC5" s="49"/>
      <c r="HPD5" s="49"/>
      <c r="HPE5" s="49"/>
      <c r="HPF5" s="49"/>
      <c r="HPG5" s="49"/>
      <c r="HPH5" s="49"/>
      <c r="HPI5" s="49"/>
      <c r="HPJ5" s="49"/>
      <c r="HPK5" s="49"/>
      <c r="HPL5" s="49"/>
      <c r="HPM5" s="49"/>
      <c r="HPN5" s="49"/>
      <c r="HPO5" s="49"/>
      <c r="HPP5" s="49"/>
      <c r="HPQ5" s="49"/>
      <c r="HPR5" s="49"/>
      <c r="HPS5" s="49"/>
      <c r="HPT5" s="49"/>
      <c r="HPU5" s="49"/>
      <c r="HPV5" s="49"/>
      <c r="HPW5" s="49"/>
      <c r="HPX5" s="49"/>
      <c r="HPY5" s="49"/>
      <c r="HPZ5" s="49"/>
      <c r="HQA5" s="49"/>
      <c r="HQB5" s="49"/>
      <c r="HQC5" s="49"/>
      <c r="HQD5" s="49"/>
      <c r="HQE5" s="49"/>
      <c r="HQF5" s="49"/>
      <c r="HQG5" s="49"/>
      <c r="HQH5" s="49"/>
      <c r="HQI5" s="49"/>
      <c r="HQJ5" s="49"/>
      <c r="HQK5" s="49"/>
      <c r="HQL5" s="49"/>
      <c r="HQM5" s="49"/>
      <c r="HQN5" s="49"/>
      <c r="HQO5" s="49"/>
      <c r="HQP5" s="49"/>
      <c r="HQQ5" s="49"/>
      <c r="HQR5" s="49"/>
      <c r="HQS5" s="49"/>
      <c r="HQT5" s="49"/>
      <c r="HQU5" s="49"/>
      <c r="HQV5" s="49"/>
      <c r="HQW5" s="49"/>
      <c r="HQX5" s="49"/>
      <c r="HQY5" s="49"/>
      <c r="HQZ5" s="49"/>
      <c r="HRA5" s="49"/>
      <c r="HRB5" s="49"/>
      <c r="HRC5" s="49"/>
      <c r="HRD5" s="49"/>
      <c r="HRE5" s="49"/>
      <c r="HRF5" s="49"/>
      <c r="HRG5" s="49"/>
      <c r="HRH5" s="49"/>
      <c r="HRI5" s="49"/>
      <c r="HRJ5" s="49"/>
      <c r="HRK5" s="49"/>
      <c r="HRL5" s="49"/>
      <c r="HRM5" s="49"/>
      <c r="HRN5" s="49"/>
      <c r="HRO5" s="49"/>
      <c r="HRP5" s="49"/>
      <c r="HRQ5" s="49"/>
      <c r="HRR5" s="49"/>
      <c r="HRS5" s="49"/>
      <c r="HRT5" s="49"/>
      <c r="HRU5" s="49"/>
      <c r="HRV5" s="49"/>
      <c r="HRW5" s="49"/>
      <c r="HRX5" s="49"/>
      <c r="HRY5" s="49"/>
      <c r="HRZ5" s="49"/>
      <c r="HSA5" s="49"/>
      <c r="HSB5" s="49"/>
      <c r="HSC5" s="49"/>
      <c r="HSD5" s="49"/>
      <c r="HSE5" s="49"/>
      <c r="HSF5" s="49"/>
      <c r="HSG5" s="49"/>
      <c r="HSH5" s="49"/>
      <c r="HSI5" s="49"/>
      <c r="HSJ5" s="49"/>
      <c r="HSK5" s="49"/>
      <c r="HSL5" s="49"/>
      <c r="HSM5" s="49"/>
      <c r="HSN5" s="49"/>
      <c r="HSO5" s="49"/>
      <c r="HSP5" s="49"/>
      <c r="HSQ5" s="49"/>
      <c r="HSR5" s="49"/>
      <c r="HSS5" s="49"/>
      <c r="HST5" s="49"/>
      <c r="HSU5" s="49"/>
      <c r="HSV5" s="49"/>
      <c r="HSW5" s="49"/>
      <c r="HSX5" s="49"/>
      <c r="HSY5" s="49"/>
      <c r="HSZ5" s="49"/>
      <c r="HTA5" s="49"/>
      <c r="HTB5" s="49"/>
      <c r="HTC5" s="49"/>
      <c r="HTD5" s="49"/>
      <c r="HTE5" s="49"/>
      <c r="HTF5" s="49"/>
      <c r="HTG5" s="49"/>
      <c r="HTH5" s="49"/>
      <c r="HTI5" s="49"/>
      <c r="HTJ5" s="49"/>
      <c r="HTK5" s="49"/>
      <c r="HTL5" s="49"/>
      <c r="HTM5" s="49"/>
      <c r="HTN5" s="49"/>
      <c r="HTO5" s="49"/>
      <c r="HTP5" s="49"/>
      <c r="HTQ5" s="49"/>
      <c r="HTR5" s="49"/>
      <c r="HTS5" s="49"/>
      <c r="HTT5" s="49"/>
      <c r="HTU5" s="49"/>
      <c r="HTV5" s="49"/>
      <c r="HTW5" s="49"/>
      <c r="HTX5" s="49"/>
      <c r="HTY5" s="49"/>
      <c r="HTZ5" s="49"/>
      <c r="HUA5" s="49"/>
      <c r="HUB5" s="49"/>
      <c r="HUC5" s="49"/>
      <c r="HUD5" s="49"/>
      <c r="HUE5" s="49"/>
      <c r="HUF5" s="49"/>
      <c r="HUG5" s="49"/>
      <c r="HUH5" s="49"/>
      <c r="HUI5" s="49"/>
      <c r="HUJ5" s="49"/>
      <c r="HUK5" s="49"/>
      <c r="HUL5" s="49"/>
      <c r="HUM5" s="49"/>
      <c r="HUN5" s="49"/>
      <c r="HUO5" s="49"/>
      <c r="HUP5" s="49"/>
      <c r="HUQ5" s="49"/>
      <c r="HUR5" s="49"/>
      <c r="HUS5" s="49"/>
      <c r="HUT5" s="49"/>
      <c r="HUU5" s="49"/>
      <c r="HUV5" s="49"/>
      <c r="HUW5" s="49"/>
      <c r="HUX5" s="49"/>
      <c r="HUY5" s="49"/>
      <c r="HUZ5" s="49"/>
      <c r="HVA5" s="49"/>
      <c r="HVB5" s="49"/>
      <c r="HVC5" s="49"/>
      <c r="HVD5" s="49"/>
      <c r="HVE5" s="49"/>
      <c r="HVF5" s="49"/>
      <c r="HVG5" s="49"/>
      <c r="HVH5" s="49"/>
      <c r="HVI5" s="49"/>
      <c r="HVJ5" s="49"/>
      <c r="HVK5" s="49"/>
      <c r="HVL5" s="49"/>
      <c r="HVM5" s="49"/>
      <c r="HVN5" s="49"/>
      <c r="HVO5" s="49"/>
      <c r="HVP5" s="49"/>
      <c r="HVQ5" s="49"/>
      <c r="HVR5" s="49"/>
      <c r="HVS5" s="49"/>
      <c r="HVT5" s="49"/>
      <c r="HVU5" s="49"/>
      <c r="HVV5" s="49"/>
      <c r="HVW5" s="49"/>
      <c r="HVX5" s="49"/>
      <c r="HVY5" s="49"/>
      <c r="HVZ5" s="49"/>
      <c r="HWA5" s="49"/>
      <c r="HWB5" s="49"/>
      <c r="HWC5" s="49"/>
      <c r="HWD5" s="49"/>
      <c r="HWE5" s="49"/>
      <c r="HWF5" s="49"/>
      <c r="HWG5" s="49"/>
      <c r="HWH5" s="49"/>
      <c r="HWI5" s="49"/>
      <c r="HWJ5" s="49"/>
      <c r="HWK5" s="49"/>
      <c r="HWL5" s="49"/>
      <c r="HWM5" s="49"/>
      <c r="HWN5" s="49"/>
      <c r="HWO5" s="49"/>
      <c r="HWP5" s="49"/>
      <c r="HWQ5" s="49"/>
      <c r="HWR5" s="49"/>
      <c r="HWS5" s="49"/>
      <c r="HWT5" s="49"/>
      <c r="HWU5" s="49"/>
      <c r="HWV5" s="49"/>
      <c r="HWW5" s="49"/>
      <c r="HWX5" s="49"/>
      <c r="HWY5" s="49"/>
      <c r="HWZ5" s="49"/>
      <c r="HXA5" s="49"/>
      <c r="HXB5" s="49"/>
      <c r="HXC5" s="49"/>
      <c r="HXD5" s="49"/>
      <c r="HXE5" s="49"/>
      <c r="HXF5" s="49"/>
      <c r="HXG5" s="49"/>
      <c r="HXH5" s="49"/>
      <c r="HXI5" s="49"/>
      <c r="HXJ5" s="49"/>
      <c r="HXK5" s="49"/>
      <c r="HXL5" s="49"/>
      <c r="HXM5" s="49"/>
      <c r="HXN5" s="49"/>
      <c r="HXO5" s="49"/>
      <c r="HXP5" s="49"/>
      <c r="HXQ5" s="49"/>
      <c r="HXR5" s="49"/>
      <c r="HXS5" s="49"/>
      <c r="HXT5" s="49"/>
      <c r="HXU5" s="49"/>
      <c r="HXV5" s="49"/>
      <c r="HXW5" s="49"/>
      <c r="HXX5" s="49"/>
      <c r="HXY5" s="49"/>
      <c r="HXZ5" s="49"/>
      <c r="HYA5" s="49"/>
      <c r="HYB5" s="49"/>
      <c r="HYC5" s="49"/>
      <c r="HYD5" s="49"/>
      <c r="HYE5" s="49"/>
      <c r="HYF5" s="49"/>
      <c r="HYG5" s="49"/>
      <c r="HYH5" s="49"/>
      <c r="HYI5" s="49"/>
      <c r="HYJ5" s="49"/>
      <c r="HYK5" s="49"/>
      <c r="HYL5" s="49"/>
      <c r="HYM5" s="49"/>
      <c r="HYN5" s="49"/>
      <c r="HYO5" s="49"/>
      <c r="HYP5" s="49"/>
      <c r="HYQ5" s="49"/>
      <c r="HYR5" s="49"/>
      <c r="HYS5" s="49"/>
      <c r="HYT5" s="49"/>
      <c r="HYU5" s="49"/>
      <c r="HYV5" s="49"/>
      <c r="HYW5" s="49"/>
      <c r="HYX5" s="49"/>
      <c r="HYY5" s="49"/>
      <c r="HYZ5" s="49"/>
      <c r="HZA5" s="49"/>
      <c r="HZB5" s="49"/>
      <c r="HZC5" s="49"/>
      <c r="HZD5" s="49"/>
      <c r="HZE5" s="49"/>
      <c r="HZF5" s="49"/>
      <c r="HZG5" s="49"/>
      <c r="HZH5" s="49"/>
      <c r="HZI5" s="49"/>
      <c r="HZJ5" s="49"/>
      <c r="HZK5" s="49"/>
      <c r="HZL5" s="49"/>
      <c r="HZM5" s="49"/>
      <c r="HZN5" s="49"/>
      <c r="HZO5" s="49"/>
      <c r="HZP5" s="49"/>
      <c r="HZQ5" s="49"/>
      <c r="HZR5" s="49"/>
      <c r="HZS5" s="49"/>
      <c r="HZT5" s="49"/>
      <c r="HZU5" s="49"/>
      <c r="HZV5" s="49"/>
      <c r="HZW5" s="49"/>
      <c r="HZX5" s="49"/>
      <c r="HZY5" s="49"/>
      <c r="HZZ5" s="49"/>
      <c r="IAA5" s="49"/>
      <c r="IAB5" s="49"/>
      <c r="IAC5" s="49"/>
      <c r="IAD5" s="49"/>
      <c r="IAE5" s="49"/>
      <c r="IAF5" s="49"/>
      <c r="IAG5" s="49"/>
      <c r="IAH5" s="49"/>
      <c r="IAI5" s="49"/>
      <c r="IAJ5" s="49"/>
      <c r="IAK5" s="49"/>
      <c r="IAL5" s="49"/>
      <c r="IAM5" s="49"/>
      <c r="IAN5" s="49"/>
      <c r="IAO5" s="49"/>
      <c r="IAP5" s="49"/>
      <c r="IAQ5" s="49"/>
      <c r="IAR5" s="49"/>
      <c r="IAS5" s="49"/>
      <c r="IAT5" s="49"/>
      <c r="IAU5" s="49"/>
      <c r="IAV5" s="49"/>
      <c r="IAW5" s="49"/>
      <c r="IAX5" s="49"/>
      <c r="IAY5" s="49"/>
      <c r="IAZ5" s="49"/>
      <c r="IBA5" s="49"/>
      <c r="IBB5" s="49"/>
      <c r="IBC5" s="49"/>
      <c r="IBD5" s="49"/>
      <c r="IBE5" s="49"/>
      <c r="IBF5" s="49"/>
      <c r="IBG5" s="49"/>
      <c r="IBH5" s="49"/>
      <c r="IBI5" s="49"/>
      <c r="IBJ5" s="49"/>
      <c r="IBK5" s="49"/>
      <c r="IBL5" s="49"/>
      <c r="IBM5" s="49"/>
      <c r="IBN5" s="49"/>
      <c r="IBO5" s="49"/>
      <c r="IBP5" s="49"/>
      <c r="IBQ5" s="49"/>
      <c r="IBR5" s="49"/>
      <c r="IBS5" s="49"/>
      <c r="IBT5" s="49"/>
      <c r="IBU5" s="49"/>
      <c r="IBV5" s="49"/>
      <c r="IBW5" s="49"/>
      <c r="IBX5" s="49"/>
      <c r="IBY5" s="49"/>
      <c r="IBZ5" s="49"/>
      <c r="ICA5" s="49"/>
      <c r="ICB5" s="49"/>
      <c r="ICC5" s="49"/>
      <c r="ICD5" s="49"/>
      <c r="ICE5" s="49"/>
      <c r="ICF5" s="49"/>
      <c r="ICG5" s="49"/>
      <c r="ICH5" s="49"/>
      <c r="ICI5" s="49"/>
      <c r="ICJ5" s="49"/>
      <c r="ICK5" s="49"/>
      <c r="ICL5" s="49"/>
      <c r="ICM5" s="49"/>
      <c r="ICN5" s="49"/>
      <c r="ICO5" s="49"/>
      <c r="ICP5" s="49"/>
      <c r="ICQ5" s="49"/>
      <c r="ICR5" s="49"/>
      <c r="ICS5" s="49"/>
      <c r="ICT5" s="49"/>
      <c r="ICU5" s="49"/>
      <c r="ICV5" s="49"/>
      <c r="ICW5" s="49"/>
      <c r="ICX5" s="49"/>
      <c r="ICY5" s="49"/>
      <c r="ICZ5" s="49"/>
      <c r="IDA5" s="49"/>
      <c r="IDB5" s="49"/>
      <c r="IDC5" s="49"/>
      <c r="IDD5" s="49"/>
      <c r="IDE5" s="49"/>
      <c r="IDF5" s="49"/>
      <c r="IDG5" s="49"/>
      <c r="IDH5" s="49"/>
      <c r="IDI5" s="49"/>
      <c r="IDJ5" s="49"/>
      <c r="IDK5" s="49"/>
      <c r="IDL5" s="49"/>
      <c r="IDM5" s="49"/>
      <c r="IDN5" s="49"/>
      <c r="IDO5" s="49"/>
      <c r="IDP5" s="49"/>
      <c r="IDQ5" s="49"/>
      <c r="IDR5" s="49"/>
      <c r="IDS5" s="49"/>
      <c r="IDT5" s="49"/>
      <c r="IDU5" s="49"/>
      <c r="IDV5" s="49"/>
      <c r="IDW5" s="49"/>
      <c r="IDX5" s="49"/>
      <c r="IDY5" s="49"/>
      <c r="IDZ5" s="49"/>
      <c r="IEA5" s="49"/>
      <c r="IEB5" s="49"/>
      <c r="IEC5" s="49"/>
      <c r="IED5" s="49"/>
      <c r="IEE5" s="49"/>
      <c r="IEF5" s="49"/>
      <c r="IEG5" s="49"/>
      <c r="IEH5" s="49"/>
      <c r="IEI5" s="49"/>
      <c r="IEJ5" s="49"/>
      <c r="IEK5" s="49"/>
      <c r="IEL5" s="49"/>
      <c r="IEM5" s="49"/>
      <c r="IEN5" s="49"/>
      <c r="IEO5" s="49"/>
      <c r="IEP5" s="49"/>
      <c r="IEQ5" s="49"/>
      <c r="IER5" s="49"/>
      <c r="IES5" s="49"/>
      <c r="IET5" s="49"/>
      <c r="IEU5" s="49"/>
      <c r="IEV5" s="49"/>
      <c r="IEW5" s="49"/>
      <c r="IEX5" s="49"/>
      <c r="IEY5" s="49"/>
      <c r="IEZ5" s="49"/>
      <c r="IFA5" s="49"/>
      <c r="IFB5" s="49"/>
      <c r="IFC5" s="49"/>
      <c r="IFD5" s="49"/>
      <c r="IFE5" s="49"/>
      <c r="IFF5" s="49"/>
      <c r="IFG5" s="49"/>
      <c r="IFH5" s="49"/>
      <c r="IFI5" s="49"/>
      <c r="IFJ5" s="49"/>
      <c r="IFK5" s="49"/>
      <c r="IFL5" s="49"/>
      <c r="IFM5" s="49"/>
      <c r="IFN5" s="49"/>
      <c r="IFO5" s="49"/>
      <c r="IFP5" s="49"/>
      <c r="IFQ5" s="49"/>
      <c r="IFR5" s="49"/>
      <c r="IFS5" s="49"/>
      <c r="IFT5" s="49"/>
      <c r="IFU5" s="49"/>
      <c r="IFV5" s="49"/>
      <c r="IFW5" s="49"/>
      <c r="IFX5" s="49"/>
      <c r="IFY5" s="49"/>
      <c r="IFZ5" s="49"/>
      <c r="IGA5" s="49"/>
      <c r="IGB5" s="49"/>
      <c r="IGC5" s="49"/>
      <c r="IGD5" s="49"/>
      <c r="IGE5" s="49"/>
      <c r="IGF5" s="49"/>
      <c r="IGG5" s="49"/>
      <c r="IGH5" s="49"/>
      <c r="IGI5" s="49"/>
      <c r="IGJ5" s="49"/>
      <c r="IGK5" s="49"/>
      <c r="IGL5" s="49"/>
      <c r="IGM5" s="49"/>
      <c r="IGN5" s="49"/>
      <c r="IGO5" s="49"/>
      <c r="IGP5" s="49"/>
      <c r="IGQ5" s="49"/>
      <c r="IGR5" s="49"/>
      <c r="IGS5" s="49"/>
      <c r="IGT5" s="49"/>
      <c r="IGU5" s="49"/>
      <c r="IGV5" s="49"/>
      <c r="IGW5" s="49"/>
      <c r="IGX5" s="49"/>
      <c r="IGY5" s="49"/>
      <c r="IGZ5" s="49"/>
      <c r="IHA5" s="49"/>
      <c r="IHB5" s="49"/>
      <c r="IHC5" s="49"/>
      <c r="IHD5" s="49"/>
      <c r="IHE5" s="49"/>
      <c r="IHF5" s="49"/>
      <c r="IHG5" s="49"/>
      <c r="IHH5" s="49"/>
      <c r="IHI5" s="49"/>
      <c r="IHJ5" s="49"/>
      <c r="IHK5" s="49"/>
      <c r="IHL5" s="49"/>
      <c r="IHM5" s="49"/>
      <c r="IHN5" s="49"/>
      <c r="IHO5" s="49"/>
      <c r="IHP5" s="49"/>
      <c r="IHQ5" s="49"/>
      <c r="IHR5" s="49"/>
      <c r="IHS5" s="49"/>
      <c r="IHT5" s="49"/>
      <c r="IHU5" s="49"/>
      <c r="IHV5" s="49"/>
      <c r="IHW5" s="49"/>
      <c r="IHX5" s="49"/>
      <c r="IHY5" s="49"/>
      <c r="IHZ5" s="49"/>
      <c r="IIA5" s="49"/>
      <c r="IIB5" s="49"/>
      <c r="IIC5" s="49"/>
      <c r="IID5" s="49"/>
      <c r="IIE5" s="49"/>
      <c r="IIF5" s="49"/>
      <c r="IIG5" s="49"/>
      <c r="IIH5" s="49"/>
      <c r="III5" s="49"/>
      <c r="IIJ5" s="49"/>
      <c r="IIK5" s="49"/>
      <c r="IIL5" s="49"/>
      <c r="IIM5" s="49"/>
      <c r="IIN5" s="49"/>
      <c r="IIO5" s="49"/>
      <c r="IIP5" s="49"/>
      <c r="IIQ5" s="49"/>
      <c r="IIR5" s="49"/>
      <c r="IIS5" s="49"/>
      <c r="IIT5" s="49"/>
      <c r="IIU5" s="49"/>
      <c r="IIV5" s="49"/>
      <c r="IIW5" s="49"/>
      <c r="IIX5" s="49"/>
      <c r="IIY5" s="49"/>
      <c r="IIZ5" s="49"/>
      <c r="IJA5" s="49"/>
      <c r="IJB5" s="49"/>
      <c r="IJC5" s="49"/>
      <c r="IJD5" s="49"/>
      <c r="IJE5" s="49"/>
      <c r="IJF5" s="49"/>
      <c r="IJG5" s="49"/>
      <c r="IJH5" s="49"/>
      <c r="IJI5" s="49"/>
      <c r="IJJ5" s="49"/>
      <c r="IJK5" s="49"/>
      <c r="IJL5" s="49"/>
      <c r="IJM5" s="49"/>
      <c r="IJN5" s="49"/>
      <c r="IJO5" s="49"/>
      <c r="IJP5" s="49"/>
      <c r="IJQ5" s="49"/>
      <c r="IJR5" s="49"/>
      <c r="IJS5" s="49"/>
      <c r="IJT5" s="49"/>
      <c r="IJU5" s="49"/>
      <c r="IJV5" s="49"/>
      <c r="IJW5" s="49"/>
      <c r="IJX5" s="49"/>
      <c r="IJY5" s="49"/>
      <c r="IJZ5" s="49"/>
      <c r="IKA5" s="49"/>
      <c r="IKB5" s="49"/>
      <c r="IKC5" s="49"/>
      <c r="IKD5" s="49"/>
      <c r="IKE5" s="49"/>
      <c r="IKF5" s="49"/>
      <c r="IKG5" s="49"/>
      <c r="IKH5" s="49"/>
      <c r="IKI5" s="49"/>
      <c r="IKJ5" s="49"/>
      <c r="IKK5" s="49"/>
      <c r="IKL5" s="49"/>
      <c r="IKM5" s="49"/>
      <c r="IKN5" s="49"/>
      <c r="IKO5" s="49"/>
      <c r="IKP5" s="49"/>
      <c r="IKQ5" s="49"/>
      <c r="IKR5" s="49"/>
      <c r="IKS5" s="49"/>
      <c r="IKT5" s="49"/>
      <c r="IKU5" s="49"/>
      <c r="IKV5" s="49"/>
      <c r="IKW5" s="49"/>
      <c r="IKX5" s="49"/>
      <c r="IKY5" s="49"/>
      <c r="IKZ5" s="49"/>
      <c r="ILA5" s="49"/>
      <c r="ILB5" s="49"/>
      <c r="ILC5" s="49"/>
      <c r="ILD5" s="49"/>
      <c r="ILE5" s="49"/>
      <c r="ILF5" s="49"/>
      <c r="ILG5" s="49"/>
      <c r="ILH5" s="49"/>
      <c r="ILI5" s="49"/>
      <c r="ILJ5" s="49"/>
      <c r="ILK5" s="49"/>
      <c r="ILL5" s="49"/>
      <c r="ILM5" s="49"/>
      <c r="ILN5" s="49"/>
      <c r="ILO5" s="49"/>
      <c r="ILP5" s="49"/>
      <c r="ILQ5" s="49"/>
      <c r="ILR5" s="49"/>
      <c r="ILS5" s="49"/>
      <c r="ILT5" s="49"/>
      <c r="ILU5" s="49"/>
      <c r="ILV5" s="49"/>
      <c r="ILW5" s="49"/>
      <c r="ILX5" s="49"/>
      <c r="ILY5" s="49"/>
      <c r="ILZ5" s="49"/>
      <c r="IMA5" s="49"/>
      <c r="IMB5" s="49"/>
      <c r="IMC5" s="49"/>
      <c r="IMD5" s="49"/>
      <c r="IME5" s="49"/>
      <c r="IMF5" s="49"/>
      <c r="IMG5" s="49"/>
      <c r="IMH5" s="49"/>
      <c r="IMI5" s="49"/>
      <c r="IMJ5" s="49"/>
      <c r="IMK5" s="49"/>
      <c r="IML5" s="49"/>
      <c r="IMM5" s="49"/>
      <c r="IMN5" s="49"/>
      <c r="IMO5" s="49"/>
      <c r="IMP5" s="49"/>
      <c r="IMQ5" s="49"/>
      <c r="IMR5" s="49"/>
      <c r="IMS5" s="49"/>
      <c r="IMT5" s="49"/>
      <c r="IMU5" s="49"/>
      <c r="IMV5" s="49"/>
      <c r="IMW5" s="49"/>
      <c r="IMX5" s="49"/>
      <c r="IMY5" s="49"/>
      <c r="IMZ5" s="49"/>
      <c r="INA5" s="49"/>
      <c r="INB5" s="49"/>
      <c r="INC5" s="49"/>
      <c r="IND5" s="49"/>
      <c r="INE5" s="49"/>
      <c r="INF5" s="49"/>
      <c r="ING5" s="49"/>
      <c r="INH5" s="49"/>
      <c r="INI5" s="49"/>
      <c r="INJ5" s="49"/>
      <c r="INK5" s="49"/>
      <c r="INL5" s="49"/>
      <c r="INM5" s="49"/>
      <c r="INN5" s="49"/>
      <c r="INO5" s="49"/>
      <c r="INP5" s="49"/>
      <c r="INQ5" s="49"/>
      <c r="INR5" s="49"/>
      <c r="INS5" s="49"/>
      <c r="INT5" s="49"/>
      <c r="INU5" s="49"/>
      <c r="INV5" s="49"/>
      <c r="INW5" s="49"/>
      <c r="INX5" s="49"/>
      <c r="INY5" s="49"/>
      <c r="INZ5" s="49"/>
      <c r="IOA5" s="49"/>
      <c r="IOB5" s="49"/>
      <c r="IOC5" s="49"/>
      <c r="IOD5" s="49"/>
      <c r="IOE5" s="49"/>
      <c r="IOF5" s="49"/>
      <c r="IOG5" s="49"/>
      <c r="IOH5" s="49"/>
      <c r="IOI5" s="49"/>
      <c r="IOJ5" s="49"/>
      <c r="IOK5" s="49"/>
      <c r="IOL5" s="49"/>
      <c r="IOM5" s="49"/>
      <c r="ION5" s="49"/>
      <c r="IOO5" s="49"/>
      <c r="IOP5" s="49"/>
      <c r="IOQ5" s="49"/>
      <c r="IOR5" s="49"/>
      <c r="IOS5" s="49"/>
      <c r="IOT5" s="49"/>
      <c r="IOU5" s="49"/>
      <c r="IOV5" s="49"/>
      <c r="IOW5" s="49"/>
      <c r="IOX5" s="49"/>
      <c r="IOY5" s="49"/>
      <c r="IOZ5" s="49"/>
      <c r="IPA5" s="49"/>
      <c r="IPB5" s="49"/>
      <c r="IPC5" s="49"/>
      <c r="IPD5" s="49"/>
      <c r="IPE5" s="49"/>
      <c r="IPF5" s="49"/>
      <c r="IPG5" s="49"/>
      <c r="IPH5" s="49"/>
      <c r="IPI5" s="49"/>
      <c r="IPJ5" s="49"/>
      <c r="IPK5" s="49"/>
      <c r="IPL5" s="49"/>
      <c r="IPM5" s="49"/>
      <c r="IPN5" s="49"/>
      <c r="IPO5" s="49"/>
      <c r="IPP5" s="49"/>
      <c r="IPQ5" s="49"/>
      <c r="IPR5" s="49"/>
      <c r="IPS5" s="49"/>
      <c r="IPT5" s="49"/>
      <c r="IPU5" s="49"/>
      <c r="IPV5" s="49"/>
      <c r="IPW5" s="49"/>
      <c r="IPX5" s="49"/>
      <c r="IPY5" s="49"/>
      <c r="IPZ5" s="49"/>
      <c r="IQA5" s="49"/>
      <c r="IQB5" s="49"/>
      <c r="IQC5" s="49"/>
      <c r="IQD5" s="49"/>
      <c r="IQE5" s="49"/>
      <c r="IQF5" s="49"/>
      <c r="IQG5" s="49"/>
      <c r="IQH5" s="49"/>
      <c r="IQI5" s="49"/>
      <c r="IQJ5" s="49"/>
      <c r="IQK5" s="49"/>
      <c r="IQL5" s="49"/>
      <c r="IQM5" s="49"/>
      <c r="IQN5" s="49"/>
      <c r="IQO5" s="49"/>
      <c r="IQP5" s="49"/>
      <c r="IQQ5" s="49"/>
      <c r="IQR5" s="49"/>
      <c r="IQS5" s="49"/>
      <c r="IQT5" s="49"/>
      <c r="IQU5" s="49"/>
      <c r="IQV5" s="49"/>
      <c r="IQW5" s="49"/>
      <c r="IQX5" s="49"/>
      <c r="IQY5" s="49"/>
      <c r="IQZ5" s="49"/>
      <c r="IRA5" s="49"/>
      <c r="IRB5" s="49"/>
      <c r="IRC5" s="49"/>
      <c r="IRD5" s="49"/>
      <c r="IRE5" s="49"/>
      <c r="IRF5" s="49"/>
      <c r="IRG5" s="49"/>
      <c r="IRH5" s="49"/>
      <c r="IRI5" s="49"/>
      <c r="IRJ5" s="49"/>
      <c r="IRK5" s="49"/>
      <c r="IRL5" s="49"/>
      <c r="IRM5" s="49"/>
      <c r="IRN5" s="49"/>
      <c r="IRO5" s="49"/>
      <c r="IRP5" s="49"/>
      <c r="IRQ5" s="49"/>
      <c r="IRR5" s="49"/>
      <c r="IRS5" s="49"/>
      <c r="IRT5" s="49"/>
      <c r="IRU5" s="49"/>
      <c r="IRV5" s="49"/>
      <c r="IRW5" s="49"/>
      <c r="IRX5" s="49"/>
      <c r="IRY5" s="49"/>
      <c r="IRZ5" s="49"/>
      <c r="ISA5" s="49"/>
      <c r="ISB5" s="49"/>
      <c r="ISC5" s="49"/>
      <c r="ISD5" s="49"/>
      <c r="ISE5" s="49"/>
      <c r="ISF5" s="49"/>
      <c r="ISG5" s="49"/>
      <c r="ISH5" s="49"/>
      <c r="ISI5" s="49"/>
      <c r="ISJ5" s="49"/>
      <c r="ISK5" s="49"/>
      <c r="ISL5" s="49"/>
      <c r="ISM5" s="49"/>
      <c r="ISN5" s="49"/>
      <c r="ISO5" s="49"/>
      <c r="ISP5" s="49"/>
      <c r="ISQ5" s="49"/>
      <c r="ISR5" s="49"/>
      <c r="ISS5" s="49"/>
      <c r="IST5" s="49"/>
      <c r="ISU5" s="49"/>
      <c r="ISV5" s="49"/>
      <c r="ISW5" s="49"/>
      <c r="ISX5" s="49"/>
      <c r="ISY5" s="49"/>
      <c r="ISZ5" s="49"/>
      <c r="ITA5" s="49"/>
      <c r="ITB5" s="49"/>
      <c r="ITC5" s="49"/>
      <c r="ITD5" s="49"/>
      <c r="ITE5" s="49"/>
      <c r="ITF5" s="49"/>
      <c r="ITG5" s="49"/>
      <c r="ITH5" s="49"/>
      <c r="ITI5" s="49"/>
      <c r="ITJ5" s="49"/>
      <c r="ITK5" s="49"/>
      <c r="ITL5" s="49"/>
      <c r="ITM5" s="49"/>
      <c r="ITN5" s="49"/>
      <c r="ITO5" s="49"/>
      <c r="ITP5" s="49"/>
      <c r="ITQ5" s="49"/>
      <c r="ITR5" s="49"/>
      <c r="ITS5" s="49"/>
      <c r="ITT5" s="49"/>
      <c r="ITU5" s="49"/>
      <c r="ITV5" s="49"/>
      <c r="ITW5" s="49"/>
      <c r="ITX5" s="49"/>
      <c r="ITY5" s="49"/>
      <c r="ITZ5" s="49"/>
      <c r="IUA5" s="49"/>
      <c r="IUB5" s="49"/>
      <c r="IUC5" s="49"/>
      <c r="IUD5" s="49"/>
      <c r="IUE5" s="49"/>
      <c r="IUF5" s="49"/>
      <c r="IUG5" s="49"/>
      <c r="IUH5" s="49"/>
      <c r="IUI5" s="49"/>
      <c r="IUJ5" s="49"/>
      <c r="IUK5" s="49"/>
      <c r="IUL5" s="49"/>
      <c r="IUM5" s="49"/>
      <c r="IUN5" s="49"/>
      <c r="IUO5" s="49"/>
      <c r="IUP5" s="49"/>
      <c r="IUQ5" s="49"/>
      <c r="IUR5" s="49"/>
      <c r="IUS5" s="49"/>
      <c r="IUT5" s="49"/>
      <c r="IUU5" s="49"/>
      <c r="IUV5" s="49"/>
      <c r="IUW5" s="49"/>
      <c r="IUX5" s="49"/>
      <c r="IUY5" s="49"/>
      <c r="IUZ5" s="49"/>
      <c r="IVA5" s="49"/>
      <c r="IVB5" s="49"/>
      <c r="IVC5" s="49"/>
      <c r="IVD5" s="49"/>
      <c r="IVE5" s="49"/>
      <c r="IVF5" s="49"/>
      <c r="IVG5" s="49"/>
      <c r="IVH5" s="49"/>
      <c r="IVI5" s="49"/>
      <c r="IVJ5" s="49"/>
      <c r="IVK5" s="49"/>
      <c r="IVL5" s="49"/>
      <c r="IVM5" s="49"/>
      <c r="IVN5" s="49"/>
      <c r="IVO5" s="49"/>
      <c r="IVP5" s="49"/>
      <c r="IVQ5" s="49"/>
      <c r="IVR5" s="49"/>
      <c r="IVS5" s="49"/>
      <c r="IVT5" s="49"/>
      <c r="IVU5" s="49"/>
      <c r="IVV5" s="49"/>
      <c r="IVW5" s="49"/>
      <c r="IVX5" s="49"/>
      <c r="IVY5" s="49"/>
      <c r="IVZ5" s="49"/>
      <c r="IWA5" s="49"/>
      <c r="IWB5" s="49"/>
      <c r="IWC5" s="49"/>
      <c r="IWD5" s="49"/>
      <c r="IWE5" s="49"/>
      <c r="IWF5" s="49"/>
      <c r="IWG5" s="49"/>
      <c r="IWH5" s="49"/>
      <c r="IWI5" s="49"/>
      <c r="IWJ5" s="49"/>
      <c r="IWK5" s="49"/>
      <c r="IWL5" s="49"/>
      <c r="IWM5" s="49"/>
      <c r="IWN5" s="49"/>
      <c r="IWO5" s="49"/>
      <c r="IWP5" s="49"/>
      <c r="IWQ5" s="49"/>
      <c r="IWR5" s="49"/>
      <c r="IWS5" s="49"/>
      <c r="IWT5" s="49"/>
      <c r="IWU5" s="49"/>
      <c r="IWV5" s="49"/>
      <c r="IWW5" s="49"/>
      <c r="IWX5" s="49"/>
      <c r="IWY5" s="49"/>
      <c r="IWZ5" s="49"/>
      <c r="IXA5" s="49"/>
      <c r="IXB5" s="49"/>
      <c r="IXC5" s="49"/>
      <c r="IXD5" s="49"/>
      <c r="IXE5" s="49"/>
      <c r="IXF5" s="49"/>
      <c r="IXG5" s="49"/>
      <c r="IXH5" s="49"/>
      <c r="IXI5" s="49"/>
      <c r="IXJ5" s="49"/>
      <c r="IXK5" s="49"/>
      <c r="IXL5" s="49"/>
      <c r="IXM5" s="49"/>
      <c r="IXN5" s="49"/>
      <c r="IXO5" s="49"/>
      <c r="IXP5" s="49"/>
      <c r="IXQ5" s="49"/>
      <c r="IXR5" s="49"/>
      <c r="IXS5" s="49"/>
      <c r="IXT5" s="49"/>
      <c r="IXU5" s="49"/>
      <c r="IXV5" s="49"/>
      <c r="IXW5" s="49"/>
      <c r="IXX5" s="49"/>
      <c r="IXY5" s="49"/>
      <c r="IXZ5" s="49"/>
      <c r="IYA5" s="49"/>
      <c r="IYB5" s="49"/>
      <c r="IYC5" s="49"/>
      <c r="IYD5" s="49"/>
      <c r="IYE5" s="49"/>
      <c r="IYF5" s="49"/>
      <c r="IYG5" s="49"/>
      <c r="IYH5" s="49"/>
      <c r="IYI5" s="49"/>
      <c r="IYJ5" s="49"/>
      <c r="IYK5" s="49"/>
      <c r="IYL5" s="49"/>
      <c r="IYM5" s="49"/>
      <c r="IYN5" s="49"/>
      <c r="IYO5" s="49"/>
      <c r="IYP5" s="49"/>
      <c r="IYQ5" s="49"/>
      <c r="IYR5" s="49"/>
      <c r="IYS5" s="49"/>
      <c r="IYT5" s="49"/>
      <c r="IYU5" s="49"/>
      <c r="IYV5" s="49"/>
      <c r="IYW5" s="49"/>
      <c r="IYX5" s="49"/>
      <c r="IYY5" s="49"/>
      <c r="IYZ5" s="49"/>
      <c r="IZA5" s="49"/>
      <c r="IZB5" s="49"/>
      <c r="IZC5" s="49"/>
      <c r="IZD5" s="49"/>
      <c r="IZE5" s="49"/>
      <c r="IZF5" s="49"/>
      <c r="IZG5" s="49"/>
      <c r="IZH5" s="49"/>
      <c r="IZI5" s="49"/>
      <c r="IZJ5" s="49"/>
      <c r="IZK5" s="49"/>
      <c r="IZL5" s="49"/>
      <c r="IZM5" s="49"/>
      <c r="IZN5" s="49"/>
      <c r="IZO5" s="49"/>
      <c r="IZP5" s="49"/>
      <c r="IZQ5" s="49"/>
      <c r="IZR5" s="49"/>
      <c r="IZS5" s="49"/>
      <c r="IZT5" s="49"/>
      <c r="IZU5" s="49"/>
      <c r="IZV5" s="49"/>
      <c r="IZW5" s="49"/>
      <c r="IZX5" s="49"/>
      <c r="IZY5" s="49"/>
      <c r="IZZ5" s="49"/>
      <c r="JAA5" s="49"/>
      <c r="JAB5" s="49"/>
      <c r="JAC5" s="49"/>
      <c r="JAD5" s="49"/>
      <c r="JAE5" s="49"/>
      <c r="JAF5" s="49"/>
      <c r="JAG5" s="49"/>
      <c r="JAH5" s="49"/>
      <c r="JAI5" s="49"/>
      <c r="JAJ5" s="49"/>
      <c r="JAK5" s="49"/>
      <c r="JAL5" s="49"/>
      <c r="JAM5" s="49"/>
      <c r="JAN5" s="49"/>
      <c r="JAO5" s="49"/>
      <c r="JAP5" s="49"/>
      <c r="JAQ5" s="49"/>
      <c r="JAR5" s="49"/>
      <c r="JAS5" s="49"/>
      <c r="JAT5" s="49"/>
      <c r="JAU5" s="49"/>
      <c r="JAV5" s="49"/>
      <c r="JAW5" s="49"/>
      <c r="JAX5" s="49"/>
      <c r="JAY5" s="49"/>
      <c r="JAZ5" s="49"/>
      <c r="JBA5" s="49"/>
      <c r="JBB5" s="49"/>
      <c r="JBC5" s="49"/>
      <c r="JBD5" s="49"/>
      <c r="JBE5" s="49"/>
      <c r="JBF5" s="49"/>
      <c r="JBG5" s="49"/>
      <c r="JBH5" s="49"/>
      <c r="JBI5" s="49"/>
      <c r="JBJ5" s="49"/>
      <c r="JBK5" s="49"/>
      <c r="JBL5" s="49"/>
      <c r="JBM5" s="49"/>
      <c r="JBN5" s="49"/>
      <c r="JBO5" s="49"/>
      <c r="JBP5" s="49"/>
      <c r="JBQ5" s="49"/>
      <c r="JBR5" s="49"/>
      <c r="JBS5" s="49"/>
      <c r="JBT5" s="49"/>
      <c r="JBU5" s="49"/>
      <c r="JBV5" s="49"/>
      <c r="JBW5" s="49"/>
      <c r="JBX5" s="49"/>
      <c r="JBY5" s="49"/>
      <c r="JBZ5" s="49"/>
      <c r="JCA5" s="49"/>
      <c r="JCB5" s="49"/>
      <c r="JCC5" s="49"/>
      <c r="JCD5" s="49"/>
      <c r="JCE5" s="49"/>
      <c r="JCF5" s="49"/>
      <c r="JCG5" s="49"/>
      <c r="JCH5" s="49"/>
      <c r="JCI5" s="49"/>
      <c r="JCJ5" s="49"/>
      <c r="JCK5" s="49"/>
      <c r="JCL5" s="49"/>
      <c r="JCM5" s="49"/>
      <c r="JCN5" s="49"/>
      <c r="JCO5" s="49"/>
      <c r="JCP5" s="49"/>
      <c r="JCQ5" s="49"/>
      <c r="JCR5" s="49"/>
      <c r="JCS5" s="49"/>
      <c r="JCT5" s="49"/>
      <c r="JCU5" s="49"/>
      <c r="JCV5" s="49"/>
      <c r="JCW5" s="49"/>
      <c r="JCX5" s="49"/>
      <c r="JCY5" s="49"/>
      <c r="JCZ5" s="49"/>
      <c r="JDA5" s="49"/>
      <c r="JDB5" s="49"/>
      <c r="JDC5" s="49"/>
      <c r="JDD5" s="49"/>
      <c r="JDE5" s="49"/>
      <c r="JDF5" s="49"/>
      <c r="JDG5" s="49"/>
      <c r="JDH5" s="49"/>
      <c r="JDI5" s="49"/>
      <c r="JDJ5" s="49"/>
      <c r="JDK5" s="49"/>
      <c r="JDL5" s="49"/>
      <c r="JDM5" s="49"/>
      <c r="JDN5" s="49"/>
      <c r="JDO5" s="49"/>
      <c r="JDP5" s="49"/>
      <c r="JDQ5" s="49"/>
      <c r="JDR5" s="49"/>
      <c r="JDS5" s="49"/>
      <c r="JDT5" s="49"/>
      <c r="JDU5" s="49"/>
      <c r="JDV5" s="49"/>
      <c r="JDW5" s="49"/>
      <c r="JDX5" s="49"/>
      <c r="JDY5" s="49"/>
      <c r="JDZ5" s="49"/>
      <c r="JEA5" s="49"/>
      <c r="JEB5" s="49"/>
      <c r="JEC5" s="49"/>
      <c r="JED5" s="49"/>
      <c r="JEE5" s="49"/>
      <c r="JEF5" s="49"/>
      <c r="JEG5" s="49"/>
      <c r="JEH5" s="49"/>
      <c r="JEI5" s="49"/>
      <c r="JEJ5" s="49"/>
      <c r="JEK5" s="49"/>
      <c r="JEL5" s="49"/>
      <c r="JEM5" s="49"/>
      <c r="JEN5" s="49"/>
      <c r="JEO5" s="49"/>
      <c r="JEP5" s="49"/>
      <c r="JEQ5" s="49"/>
      <c r="JER5" s="49"/>
      <c r="JES5" s="49"/>
      <c r="JET5" s="49"/>
      <c r="JEU5" s="49"/>
      <c r="JEV5" s="49"/>
      <c r="JEW5" s="49"/>
      <c r="JEX5" s="49"/>
      <c r="JEY5" s="49"/>
      <c r="JEZ5" s="49"/>
      <c r="JFA5" s="49"/>
      <c r="JFB5" s="49"/>
      <c r="JFC5" s="49"/>
      <c r="JFD5" s="49"/>
      <c r="JFE5" s="49"/>
      <c r="JFF5" s="49"/>
      <c r="JFG5" s="49"/>
      <c r="JFH5" s="49"/>
      <c r="JFI5" s="49"/>
      <c r="JFJ5" s="49"/>
      <c r="JFK5" s="49"/>
      <c r="JFL5" s="49"/>
      <c r="JFM5" s="49"/>
      <c r="JFN5" s="49"/>
      <c r="JFO5" s="49"/>
      <c r="JFP5" s="49"/>
      <c r="JFQ5" s="49"/>
      <c r="JFR5" s="49"/>
      <c r="JFS5" s="49"/>
      <c r="JFT5" s="49"/>
      <c r="JFU5" s="49"/>
      <c r="JFV5" s="49"/>
      <c r="JFW5" s="49"/>
      <c r="JFX5" s="49"/>
      <c r="JFY5" s="49"/>
      <c r="JFZ5" s="49"/>
      <c r="JGA5" s="49"/>
      <c r="JGB5" s="49"/>
      <c r="JGC5" s="49"/>
      <c r="JGD5" s="49"/>
      <c r="JGE5" s="49"/>
      <c r="JGF5" s="49"/>
      <c r="JGG5" s="49"/>
      <c r="JGH5" s="49"/>
      <c r="JGI5" s="49"/>
      <c r="JGJ5" s="49"/>
      <c r="JGK5" s="49"/>
      <c r="JGL5" s="49"/>
      <c r="JGM5" s="49"/>
      <c r="JGN5" s="49"/>
      <c r="JGO5" s="49"/>
      <c r="JGP5" s="49"/>
      <c r="JGQ5" s="49"/>
      <c r="JGR5" s="49"/>
      <c r="JGS5" s="49"/>
      <c r="JGT5" s="49"/>
      <c r="JGU5" s="49"/>
      <c r="JGV5" s="49"/>
      <c r="JGW5" s="49"/>
      <c r="JGX5" s="49"/>
      <c r="JGY5" s="49"/>
      <c r="JGZ5" s="49"/>
      <c r="JHA5" s="49"/>
      <c r="JHB5" s="49"/>
      <c r="JHC5" s="49"/>
      <c r="JHD5" s="49"/>
      <c r="JHE5" s="49"/>
      <c r="JHF5" s="49"/>
      <c r="JHG5" s="49"/>
      <c r="JHH5" s="49"/>
      <c r="JHI5" s="49"/>
      <c r="JHJ5" s="49"/>
      <c r="JHK5" s="49"/>
      <c r="JHL5" s="49"/>
      <c r="JHM5" s="49"/>
      <c r="JHN5" s="49"/>
      <c r="JHO5" s="49"/>
      <c r="JHP5" s="49"/>
      <c r="JHQ5" s="49"/>
      <c r="JHR5" s="49"/>
      <c r="JHS5" s="49"/>
      <c r="JHT5" s="49"/>
      <c r="JHU5" s="49"/>
      <c r="JHV5" s="49"/>
      <c r="JHW5" s="49"/>
      <c r="JHX5" s="49"/>
      <c r="JHY5" s="49"/>
      <c r="JHZ5" s="49"/>
      <c r="JIA5" s="49"/>
      <c r="JIB5" s="49"/>
      <c r="JIC5" s="49"/>
      <c r="JID5" s="49"/>
      <c r="JIE5" s="49"/>
      <c r="JIF5" s="49"/>
      <c r="JIG5" s="49"/>
      <c r="JIH5" s="49"/>
      <c r="JII5" s="49"/>
      <c r="JIJ5" s="49"/>
      <c r="JIK5" s="49"/>
      <c r="JIL5" s="49"/>
      <c r="JIM5" s="49"/>
      <c r="JIN5" s="49"/>
      <c r="JIO5" s="49"/>
      <c r="JIP5" s="49"/>
      <c r="JIQ5" s="49"/>
      <c r="JIR5" s="49"/>
      <c r="JIS5" s="49"/>
      <c r="JIT5" s="49"/>
      <c r="JIU5" s="49"/>
      <c r="JIV5" s="49"/>
      <c r="JIW5" s="49"/>
      <c r="JIX5" s="49"/>
      <c r="JIY5" s="49"/>
      <c r="JIZ5" s="49"/>
      <c r="JJA5" s="49"/>
      <c r="JJB5" s="49"/>
      <c r="JJC5" s="49"/>
      <c r="JJD5" s="49"/>
      <c r="JJE5" s="49"/>
      <c r="JJF5" s="49"/>
      <c r="JJG5" s="49"/>
      <c r="JJH5" s="49"/>
      <c r="JJI5" s="49"/>
      <c r="JJJ5" s="49"/>
      <c r="JJK5" s="49"/>
      <c r="JJL5" s="49"/>
      <c r="JJM5" s="49"/>
      <c r="JJN5" s="49"/>
      <c r="JJO5" s="49"/>
      <c r="JJP5" s="49"/>
      <c r="JJQ5" s="49"/>
      <c r="JJR5" s="49"/>
      <c r="JJS5" s="49"/>
      <c r="JJT5" s="49"/>
      <c r="JJU5" s="49"/>
      <c r="JJV5" s="49"/>
      <c r="JJW5" s="49"/>
      <c r="JJX5" s="49"/>
      <c r="JJY5" s="49"/>
      <c r="JJZ5" s="49"/>
      <c r="JKA5" s="49"/>
      <c r="JKB5" s="49"/>
      <c r="JKC5" s="49"/>
      <c r="JKD5" s="49"/>
      <c r="JKE5" s="49"/>
      <c r="JKF5" s="49"/>
      <c r="JKG5" s="49"/>
      <c r="JKH5" s="49"/>
      <c r="JKI5" s="49"/>
      <c r="JKJ5" s="49"/>
      <c r="JKK5" s="49"/>
      <c r="JKL5" s="49"/>
      <c r="JKM5" s="49"/>
      <c r="JKN5" s="49"/>
      <c r="JKO5" s="49"/>
      <c r="JKP5" s="49"/>
      <c r="JKQ5" s="49"/>
      <c r="JKR5" s="49"/>
      <c r="JKS5" s="49"/>
      <c r="JKT5" s="49"/>
      <c r="JKU5" s="49"/>
      <c r="JKV5" s="49"/>
      <c r="JKW5" s="49"/>
      <c r="JKX5" s="49"/>
      <c r="JKY5" s="49"/>
      <c r="JKZ5" s="49"/>
      <c r="JLA5" s="49"/>
      <c r="JLB5" s="49"/>
      <c r="JLC5" s="49"/>
      <c r="JLD5" s="49"/>
      <c r="JLE5" s="49"/>
      <c r="JLF5" s="49"/>
      <c r="JLG5" s="49"/>
      <c r="JLH5" s="49"/>
      <c r="JLI5" s="49"/>
      <c r="JLJ5" s="49"/>
      <c r="JLK5" s="49"/>
      <c r="JLL5" s="49"/>
      <c r="JLM5" s="49"/>
      <c r="JLN5" s="49"/>
      <c r="JLO5" s="49"/>
      <c r="JLP5" s="49"/>
      <c r="JLQ5" s="49"/>
      <c r="JLR5" s="49"/>
      <c r="JLS5" s="49"/>
      <c r="JLT5" s="49"/>
      <c r="JLU5" s="49"/>
      <c r="JLV5" s="49"/>
      <c r="JLW5" s="49"/>
      <c r="JLX5" s="49"/>
      <c r="JLY5" s="49"/>
      <c r="JLZ5" s="49"/>
      <c r="JMA5" s="49"/>
      <c r="JMB5" s="49"/>
      <c r="JMC5" s="49"/>
      <c r="JMD5" s="49"/>
      <c r="JME5" s="49"/>
      <c r="JMF5" s="49"/>
      <c r="JMG5" s="49"/>
      <c r="JMH5" s="49"/>
      <c r="JMI5" s="49"/>
      <c r="JMJ5" s="49"/>
      <c r="JMK5" s="49"/>
      <c r="JML5" s="49"/>
      <c r="JMM5" s="49"/>
      <c r="JMN5" s="49"/>
      <c r="JMO5" s="49"/>
      <c r="JMP5" s="49"/>
      <c r="JMQ5" s="49"/>
      <c r="JMR5" s="49"/>
      <c r="JMS5" s="49"/>
      <c r="JMT5" s="49"/>
      <c r="JMU5" s="49"/>
      <c r="JMV5" s="49"/>
      <c r="JMW5" s="49"/>
      <c r="JMX5" s="49"/>
      <c r="JMY5" s="49"/>
      <c r="JMZ5" s="49"/>
      <c r="JNA5" s="49"/>
      <c r="JNB5" s="49"/>
      <c r="JNC5" s="49"/>
      <c r="JND5" s="49"/>
      <c r="JNE5" s="49"/>
      <c r="JNF5" s="49"/>
      <c r="JNG5" s="49"/>
      <c r="JNH5" s="49"/>
      <c r="JNI5" s="49"/>
      <c r="JNJ5" s="49"/>
      <c r="JNK5" s="49"/>
      <c r="JNL5" s="49"/>
      <c r="JNM5" s="49"/>
      <c r="JNN5" s="49"/>
      <c r="JNO5" s="49"/>
      <c r="JNP5" s="49"/>
      <c r="JNQ5" s="49"/>
      <c r="JNR5" s="49"/>
      <c r="JNS5" s="49"/>
      <c r="JNT5" s="49"/>
      <c r="JNU5" s="49"/>
      <c r="JNV5" s="49"/>
      <c r="JNW5" s="49"/>
      <c r="JNX5" s="49"/>
      <c r="JNY5" s="49"/>
      <c r="JNZ5" s="49"/>
      <c r="JOA5" s="49"/>
      <c r="JOB5" s="49"/>
      <c r="JOC5" s="49"/>
      <c r="JOD5" s="49"/>
      <c r="JOE5" s="49"/>
      <c r="JOF5" s="49"/>
      <c r="JOG5" s="49"/>
      <c r="JOH5" s="49"/>
      <c r="JOI5" s="49"/>
      <c r="JOJ5" s="49"/>
      <c r="JOK5" s="49"/>
      <c r="JOL5" s="49"/>
      <c r="JOM5" s="49"/>
      <c r="JON5" s="49"/>
      <c r="JOO5" s="49"/>
      <c r="JOP5" s="49"/>
      <c r="JOQ5" s="49"/>
      <c r="JOR5" s="49"/>
      <c r="JOS5" s="49"/>
      <c r="JOT5" s="49"/>
      <c r="JOU5" s="49"/>
      <c r="JOV5" s="49"/>
      <c r="JOW5" s="49"/>
      <c r="JOX5" s="49"/>
      <c r="JOY5" s="49"/>
      <c r="JOZ5" s="49"/>
      <c r="JPA5" s="49"/>
      <c r="JPB5" s="49"/>
      <c r="JPC5" s="49"/>
      <c r="JPD5" s="49"/>
      <c r="JPE5" s="49"/>
      <c r="JPF5" s="49"/>
      <c r="JPG5" s="49"/>
      <c r="JPH5" s="49"/>
      <c r="JPI5" s="49"/>
      <c r="JPJ5" s="49"/>
      <c r="JPK5" s="49"/>
      <c r="JPL5" s="49"/>
      <c r="JPM5" s="49"/>
      <c r="JPN5" s="49"/>
      <c r="JPO5" s="49"/>
      <c r="JPP5" s="49"/>
      <c r="JPQ5" s="49"/>
      <c r="JPR5" s="49"/>
      <c r="JPS5" s="49"/>
      <c r="JPT5" s="49"/>
      <c r="JPU5" s="49"/>
      <c r="JPV5" s="49"/>
      <c r="JPW5" s="49"/>
      <c r="JPX5" s="49"/>
      <c r="JPY5" s="49"/>
      <c r="JPZ5" s="49"/>
      <c r="JQA5" s="49"/>
      <c r="JQB5" s="49"/>
      <c r="JQC5" s="49"/>
      <c r="JQD5" s="49"/>
      <c r="JQE5" s="49"/>
      <c r="JQF5" s="49"/>
      <c r="JQG5" s="49"/>
      <c r="JQH5" s="49"/>
      <c r="JQI5" s="49"/>
      <c r="JQJ5" s="49"/>
      <c r="JQK5" s="49"/>
      <c r="JQL5" s="49"/>
      <c r="JQM5" s="49"/>
      <c r="JQN5" s="49"/>
      <c r="JQO5" s="49"/>
      <c r="JQP5" s="49"/>
      <c r="JQQ5" s="49"/>
      <c r="JQR5" s="49"/>
      <c r="JQS5" s="49"/>
      <c r="JQT5" s="49"/>
      <c r="JQU5" s="49"/>
      <c r="JQV5" s="49"/>
      <c r="JQW5" s="49"/>
      <c r="JQX5" s="49"/>
      <c r="JQY5" s="49"/>
      <c r="JQZ5" s="49"/>
      <c r="JRA5" s="49"/>
      <c r="JRB5" s="49"/>
      <c r="JRC5" s="49"/>
      <c r="JRD5" s="49"/>
      <c r="JRE5" s="49"/>
      <c r="JRF5" s="49"/>
      <c r="JRG5" s="49"/>
      <c r="JRH5" s="49"/>
      <c r="JRI5" s="49"/>
      <c r="JRJ5" s="49"/>
      <c r="JRK5" s="49"/>
      <c r="JRL5" s="49"/>
      <c r="JRM5" s="49"/>
      <c r="JRN5" s="49"/>
      <c r="JRO5" s="49"/>
      <c r="JRP5" s="49"/>
      <c r="JRQ5" s="49"/>
      <c r="JRR5" s="49"/>
      <c r="JRS5" s="49"/>
      <c r="JRT5" s="49"/>
      <c r="JRU5" s="49"/>
      <c r="JRV5" s="49"/>
      <c r="JRW5" s="49"/>
      <c r="JRX5" s="49"/>
      <c r="JRY5" s="49"/>
      <c r="JRZ5" s="49"/>
      <c r="JSA5" s="49"/>
      <c r="JSB5" s="49"/>
      <c r="JSC5" s="49"/>
      <c r="JSD5" s="49"/>
      <c r="JSE5" s="49"/>
      <c r="JSF5" s="49"/>
      <c r="JSG5" s="49"/>
      <c r="JSH5" s="49"/>
      <c r="JSI5" s="49"/>
      <c r="JSJ5" s="49"/>
      <c r="JSK5" s="49"/>
      <c r="JSL5" s="49"/>
      <c r="JSM5" s="49"/>
      <c r="JSN5" s="49"/>
      <c r="JSO5" s="49"/>
      <c r="JSP5" s="49"/>
      <c r="JSQ5" s="49"/>
      <c r="JSR5" s="49"/>
      <c r="JSS5" s="49"/>
      <c r="JST5" s="49"/>
      <c r="JSU5" s="49"/>
      <c r="JSV5" s="49"/>
      <c r="JSW5" s="49"/>
      <c r="JSX5" s="49"/>
      <c r="JSY5" s="49"/>
      <c r="JSZ5" s="49"/>
      <c r="JTA5" s="49"/>
      <c r="JTB5" s="49"/>
      <c r="JTC5" s="49"/>
      <c r="JTD5" s="49"/>
      <c r="JTE5" s="49"/>
      <c r="JTF5" s="49"/>
      <c r="JTG5" s="49"/>
      <c r="JTH5" s="49"/>
      <c r="JTI5" s="49"/>
      <c r="JTJ5" s="49"/>
      <c r="JTK5" s="49"/>
      <c r="JTL5" s="49"/>
      <c r="JTM5" s="49"/>
      <c r="JTN5" s="49"/>
      <c r="JTO5" s="49"/>
      <c r="JTP5" s="49"/>
      <c r="JTQ5" s="49"/>
      <c r="JTR5" s="49"/>
      <c r="JTS5" s="49"/>
      <c r="JTT5" s="49"/>
      <c r="JTU5" s="49"/>
      <c r="JTV5" s="49"/>
      <c r="JTW5" s="49"/>
      <c r="JTX5" s="49"/>
      <c r="JTY5" s="49"/>
      <c r="JTZ5" s="49"/>
      <c r="JUA5" s="49"/>
      <c r="JUB5" s="49"/>
      <c r="JUC5" s="49"/>
      <c r="JUD5" s="49"/>
      <c r="JUE5" s="49"/>
      <c r="JUF5" s="49"/>
      <c r="JUG5" s="49"/>
      <c r="JUH5" s="49"/>
      <c r="JUI5" s="49"/>
      <c r="JUJ5" s="49"/>
      <c r="JUK5" s="49"/>
      <c r="JUL5" s="49"/>
      <c r="JUM5" s="49"/>
      <c r="JUN5" s="49"/>
      <c r="JUO5" s="49"/>
      <c r="JUP5" s="49"/>
      <c r="JUQ5" s="49"/>
      <c r="JUR5" s="49"/>
      <c r="JUS5" s="49"/>
      <c r="JUT5" s="49"/>
      <c r="JUU5" s="49"/>
      <c r="JUV5" s="49"/>
      <c r="JUW5" s="49"/>
      <c r="JUX5" s="49"/>
      <c r="JUY5" s="49"/>
      <c r="JUZ5" s="49"/>
      <c r="JVA5" s="49"/>
      <c r="JVB5" s="49"/>
      <c r="JVC5" s="49"/>
      <c r="JVD5" s="49"/>
      <c r="JVE5" s="49"/>
      <c r="JVF5" s="49"/>
      <c r="JVG5" s="49"/>
      <c r="JVH5" s="49"/>
      <c r="JVI5" s="49"/>
      <c r="JVJ5" s="49"/>
      <c r="JVK5" s="49"/>
      <c r="JVL5" s="49"/>
      <c r="JVM5" s="49"/>
      <c r="JVN5" s="49"/>
      <c r="JVO5" s="49"/>
      <c r="JVP5" s="49"/>
      <c r="JVQ5" s="49"/>
      <c r="JVR5" s="49"/>
      <c r="JVS5" s="49"/>
      <c r="JVT5" s="49"/>
      <c r="JVU5" s="49"/>
      <c r="JVV5" s="49"/>
      <c r="JVW5" s="49"/>
      <c r="JVX5" s="49"/>
      <c r="JVY5" s="49"/>
      <c r="JVZ5" s="49"/>
      <c r="JWA5" s="49"/>
      <c r="JWB5" s="49"/>
      <c r="JWC5" s="49"/>
      <c r="JWD5" s="49"/>
      <c r="JWE5" s="49"/>
      <c r="JWF5" s="49"/>
      <c r="JWG5" s="49"/>
      <c r="JWH5" s="49"/>
      <c r="JWI5" s="49"/>
      <c r="JWJ5" s="49"/>
      <c r="JWK5" s="49"/>
      <c r="JWL5" s="49"/>
      <c r="JWM5" s="49"/>
      <c r="JWN5" s="49"/>
      <c r="JWO5" s="49"/>
      <c r="JWP5" s="49"/>
      <c r="JWQ5" s="49"/>
      <c r="JWR5" s="49"/>
      <c r="JWS5" s="49"/>
      <c r="JWT5" s="49"/>
      <c r="JWU5" s="49"/>
      <c r="JWV5" s="49"/>
      <c r="JWW5" s="49"/>
      <c r="JWX5" s="49"/>
      <c r="JWY5" s="49"/>
      <c r="JWZ5" s="49"/>
      <c r="JXA5" s="49"/>
      <c r="JXB5" s="49"/>
      <c r="JXC5" s="49"/>
      <c r="JXD5" s="49"/>
      <c r="JXE5" s="49"/>
      <c r="JXF5" s="49"/>
      <c r="JXG5" s="49"/>
      <c r="JXH5" s="49"/>
      <c r="JXI5" s="49"/>
      <c r="JXJ5" s="49"/>
      <c r="JXK5" s="49"/>
      <c r="JXL5" s="49"/>
      <c r="JXM5" s="49"/>
      <c r="JXN5" s="49"/>
      <c r="JXO5" s="49"/>
      <c r="JXP5" s="49"/>
      <c r="JXQ5" s="49"/>
      <c r="JXR5" s="49"/>
      <c r="JXS5" s="49"/>
      <c r="JXT5" s="49"/>
      <c r="JXU5" s="49"/>
      <c r="JXV5" s="49"/>
      <c r="JXW5" s="49"/>
      <c r="JXX5" s="49"/>
      <c r="JXY5" s="49"/>
      <c r="JXZ5" s="49"/>
      <c r="JYA5" s="49"/>
      <c r="JYB5" s="49"/>
      <c r="JYC5" s="49"/>
      <c r="JYD5" s="49"/>
      <c r="JYE5" s="49"/>
      <c r="JYF5" s="49"/>
      <c r="JYG5" s="49"/>
      <c r="JYH5" s="49"/>
      <c r="JYI5" s="49"/>
      <c r="JYJ5" s="49"/>
      <c r="JYK5" s="49"/>
      <c r="JYL5" s="49"/>
      <c r="JYM5" s="49"/>
      <c r="JYN5" s="49"/>
      <c r="JYO5" s="49"/>
      <c r="JYP5" s="49"/>
      <c r="JYQ5" s="49"/>
      <c r="JYR5" s="49"/>
      <c r="JYS5" s="49"/>
      <c r="JYT5" s="49"/>
      <c r="JYU5" s="49"/>
      <c r="JYV5" s="49"/>
      <c r="JYW5" s="49"/>
      <c r="JYX5" s="49"/>
      <c r="JYY5" s="49"/>
      <c r="JYZ5" s="49"/>
      <c r="JZA5" s="49"/>
      <c r="JZB5" s="49"/>
      <c r="JZC5" s="49"/>
      <c r="JZD5" s="49"/>
      <c r="JZE5" s="49"/>
      <c r="JZF5" s="49"/>
      <c r="JZG5" s="49"/>
      <c r="JZH5" s="49"/>
      <c r="JZI5" s="49"/>
      <c r="JZJ5" s="49"/>
      <c r="JZK5" s="49"/>
      <c r="JZL5" s="49"/>
      <c r="JZM5" s="49"/>
      <c r="JZN5" s="49"/>
      <c r="JZO5" s="49"/>
      <c r="JZP5" s="49"/>
      <c r="JZQ5" s="49"/>
      <c r="JZR5" s="49"/>
      <c r="JZS5" s="49"/>
      <c r="JZT5" s="49"/>
      <c r="JZU5" s="49"/>
      <c r="JZV5" s="49"/>
      <c r="JZW5" s="49"/>
      <c r="JZX5" s="49"/>
      <c r="JZY5" s="49"/>
      <c r="JZZ5" s="49"/>
      <c r="KAA5" s="49"/>
      <c r="KAB5" s="49"/>
      <c r="KAC5" s="49"/>
      <c r="KAD5" s="49"/>
      <c r="KAE5" s="49"/>
      <c r="KAF5" s="49"/>
      <c r="KAG5" s="49"/>
      <c r="KAH5" s="49"/>
      <c r="KAI5" s="49"/>
      <c r="KAJ5" s="49"/>
      <c r="KAK5" s="49"/>
      <c r="KAL5" s="49"/>
      <c r="KAM5" s="49"/>
      <c r="KAN5" s="49"/>
      <c r="KAO5" s="49"/>
      <c r="KAP5" s="49"/>
      <c r="KAQ5" s="49"/>
      <c r="KAR5" s="49"/>
      <c r="KAS5" s="49"/>
      <c r="KAT5" s="49"/>
      <c r="KAU5" s="49"/>
      <c r="KAV5" s="49"/>
      <c r="KAW5" s="49"/>
      <c r="KAX5" s="49"/>
      <c r="KAY5" s="49"/>
      <c r="KAZ5" s="49"/>
      <c r="KBA5" s="49"/>
      <c r="KBB5" s="49"/>
      <c r="KBC5" s="49"/>
      <c r="KBD5" s="49"/>
      <c r="KBE5" s="49"/>
      <c r="KBF5" s="49"/>
      <c r="KBG5" s="49"/>
      <c r="KBH5" s="49"/>
      <c r="KBI5" s="49"/>
      <c r="KBJ5" s="49"/>
      <c r="KBK5" s="49"/>
      <c r="KBL5" s="49"/>
      <c r="KBM5" s="49"/>
      <c r="KBN5" s="49"/>
      <c r="KBO5" s="49"/>
      <c r="KBP5" s="49"/>
      <c r="KBQ5" s="49"/>
      <c r="KBR5" s="49"/>
      <c r="KBS5" s="49"/>
      <c r="KBT5" s="49"/>
      <c r="KBU5" s="49"/>
      <c r="KBV5" s="49"/>
      <c r="KBW5" s="49"/>
      <c r="KBX5" s="49"/>
      <c r="KBY5" s="49"/>
      <c r="KBZ5" s="49"/>
      <c r="KCA5" s="49"/>
      <c r="KCB5" s="49"/>
      <c r="KCC5" s="49"/>
      <c r="KCD5" s="49"/>
      <c r="KCE5" s="49"/>
      <c r="KCF5" s="49"/>
      <c r="KCG5" s="49"/>
      <c r="KCH5" s="49"/>
      <c r="KCI5" s="49"/>
      <c r="KCJ5" s="49"/>
      <c r="KCK5" s="49"/>
      <c r="KCL5" s="49"/>
      <c r="KCM5" s="49"/>
      <c r="KCN5" s="49"/>
      <c r="KCO5" s="49"/>
      <c r="KCP5" s="49"/>
      <c r="KCQ5" s="49"/>
      <c r="KCR5" s="49"/>
      <c r="KCS5" s="49"/>
      <c r="KCT5" s="49"/>
      <c r="KCU5" s="49"/>
      <c r="KCV5" s="49"/>
      <c r="KCW5" s="49"/>
      <c r="KCX5" s="49"/>
      <c r="KCY5" s="49"/>
      <c r="KCZ5" s="49"/>
      <c r="KDA5" s="49"/>
      <c r="KDB5" s="49"/>
      <c r="KDC5" s="49"/>
      <c r="KDD5" s="49"/>
      <c r="KDE5" s="49"/>
      <c r="KDF5" s="49"/>
      <c r="KDG5" s="49"/>
      <c r="KDH5" s="49"/>
      <c r="KDI5" s="49"/>
      <c r="KDJ5" s="49"/>
      <c r="KDK5" s="49"/>
      <c r="KDL5" s="49"/>
      <c r="KDM5" s="49"/>
      <c r="KDN5" s="49"/>
      <c r="KDO5" s="49"/>
      <c r="KDP5" s="49"/>
      <c r="KDQ5" s="49"/>
      <c r="KDR5" s="49"/>
      <c r="KDS5" s="49"/>
      <c r="KDT5" s="49"/>
      <c r="KDU5" s="49"/>
      <c r="KDV5" s="49"/>
      <c r="KDW5" s="49"/>
      <c r="KDX5" s="49"/>
      <c r="KDY5" s="49"/>
      <c r="KDZ5" s="49"/>
      <c r="KEA5" s="49"/>
      <c r="KEB5" s="49"/>
      <c r="KEC5" s="49"/>
      <c r="KED5" s="49"/>
      <c r="KEE5" s="49"/>
      <c r="KEF5" s="49"/>
      <c r="KEG5" s="49"/>
      <c r="KEH5" s="49"/>
      <c r="KEI5" s="49"/>
      <c r="KEJ5" s="49"/>
      <c r="KEK5" s="49"/>
      <c r="KEL5" s="49"/>
      <c r="KEM5" s="49"/>
      <c r="KEN5" s="49"/>
      <c r="KEO5" s="49"/>
      <c r="KEP5" s="49"/>
      <c r="KEQ5" s="49"/>
      <c r="KER5" s="49"/>
      <c r="KES5" s="49"/>
      <c r="KET5" s="49"/>
      <c r="KEU5" s="49"/>
      <c r="KEV5" s="49"/>
      <c r="KEW5" s="49"/>
      <c r="KEX5" s="49"/>
      <c r="KEY5" s="49"/>
      <c r="KEZ5" s="49"/>
      <c r="KFA5" s="49"/>
      <c r="KFB5" s="49"/>
      <c r="KFC5" s="49"/>
      <c r="KFD5" s="49"/>
      <c r="KFE5" s="49"/>
      <c r="KFF5" s="49"/>
      <c r="KFG5" s="49"/>
      <c r="KFH5" s="49"/>
      <c r="KFI5" s="49"/>
      <c r="KFJ5" s="49"/>
      <c r="KFK5" s="49"/>
      <c r="KFL5" s="49"/>
      <c r="KFM5" s="49"/>
      <c r="KFN5" s="49"/>
      <c r="KFO5" s="49"/>
      <c r="KFP5" s="49"/>
      <c r="KFQ5" s="49"/>
      <c r="KFR5" s="49"/>
      <c r="KFS5" s="49"/>
      <c r="KFT5" s="49"/>
      <c r="KFU5" s="49"/>
      <c r="KFV5" s="49"/>
      <c r="KFW5" s="49"/>
      <c r="KFX5" s="49"/>
      <c r="KFY5" s="49"/>
      <c r="KFZ5" s="49"/>
      <c r="KGA5" s="49"/>
      <c r="KGB5" s="49"/>
      <c r="KGC5" s="49"/>
      <c r="KGD5" s="49"/>
      <c r="KGE5" s="49"/>
      <c r="KGF5" s="49"/>
      <c r="KGG5" s="49"/>
      <c r="KGH5" s="49"/>
      <c r="KGI5" s="49"/>
      <c r="KGJ5" s="49"/>
      <c r="KGK5" s="49"/>
      <c r="KGL5" s="49"/>
      <c r="KGM5" s="49"/>
      <c r="KGN5" s="49"/>
      <c r="KGO5" s="49"/>
      <c r="KGP5" s="49"/>
      <c r="KGQ5" s="49"/>
      <c r="KGR5" s="49"/>
      <c r="KGS5" s="49"/>
      <c r="KGT5" s="49"/>
      <c r="KGU5" s="49"/>
      <c r="KGV5" s="49"/>
      <c r="KGW5" s="49"/>
      <c r="KGX5" s="49"/>
      <c r="KGY5" s="49"/>
      <c r="KGZ5" s="49"/>
      <c r="KHA5" s="49"/>
      <c r="KHB5" s="49"/>
      <c r="KHC5" s="49"/>
      <c r="KHD5" s="49"/>
      <c r="KHE5" s="49"/>
      <c r="KHF5" s="49"/>
      <c r="KHG5" s="49"/>
      <c r="KHH5" s="49"/>
      <c r="KHI5" s="49"/>
      <c r="KHJ5" s="49"/>
      <c r="KHK5" s="49"/>
      <c r="KHL5" s="49"/>
      <c r="KHM5" s="49"/>
      <c r="KHN5" s="49"/>
      <c r="KHO5" s="49"/>
      <c r="KHP5" s="49"/>
      <c r="KHQ5" s="49"/>
      <c r="KHR5" s="49"/>
      <c r="KHS5" s="49"/>
      <c r="KHT5" s="49"/>
      <c r="KHU5" s="49"/>
      <c r="KHV5" s="49"/>
      <c r="KHW5" s="49"/>
      <c r="KHX5" s="49"/>
      <c r="KHY5" s="49"/>
      <c r="KHZ5" s="49"/>
      <c r="KIA5" s="49"/>
      <c r="KIB5" s="49"/>
      <c r="KIC5" s="49"/>
      <c r="KID5" s="49"/>
      <c r="KIE5" s="49"/>
      <c r="KIF5" s="49"/>
      <c r="KIG5" s="49"/>
      <c r="KIH5" s="49"/>
      <c r="KII5" s="49"/>
      <c r="KIJ5" s="49"/>
      <c r="KIK5" s="49"/>
      <c r="KIL5" s="49"/>
      <c r="KIM5" s="49"/>
      <c r="KIN5" s="49"/>
      <c r="KIO5" s="49"/>
      <c r="KIP5" s="49"/>
      <c r="KIQ5" s="49"/>
      <c r="KIR5" s="49"/>
      <c r="KIS5" s="49"/>
      <c r="KIT5" s="49"/>
      <c r="KIU5" s="49"/>
      <c r="KIV5" s="49"/>
      <c r="KIW5" s="49"/>
      <c r="KIX5" s="49"/>
      <c r="KIY5" s="49"/>
      <c r="KIZ5" s="49"/>
      <c r="KJA5" s="49"/>
      <c r="KJB5" s="49"/>
      <c r="KJC5" s="49"/>
      <c r="KJD5" s="49"/>
      <c r="KJE5" s="49"/>
      <c r="KJF5" s="49"/>
      <c r="KJG5" s="49"/>
      <c r="KJH5" s="49"/>
      <c r="KJI5" s="49"/>
      <c r="KJJ5" s="49"/>
      <c r="KJK5" s="49"/>
      <c r="KJL5" s="49"/>
      <c r="KJM5" s="49"/>
      <c r="KJN5" s="49"/>
      <c r="KJO5" s="49"/>
      <c r="KJP5" s="49"/>
      <c r="KJQ5" s="49"/>
      <c r="KJR5" s="49"/>
      <c r="KJS5" s="49"/>
      <c r="KJT5" s="49"/>
      <c r="KJU5" s="49"/>
      <c r="KJV5" s="49"/>
      <c r="KJW5" s="49"/>
      <c r="KJX5" s="49"/>
      <c r="KJY5" s="49"/>
      <c r="KJZ5" s="49"/>
      <c r="KKA5" s="49"/>
      <c r="KKB5" s="49"/>
      <c r="KKC5" s="49"/>
      <c r="KKD5" s="49"/>
      <c r="KKE5" s="49"/>
      <c r="KKF5" s="49"/>
      <c r="KKG5" s="49"/>
      <c r="KKH5" s="49"/>
      <c r="KKI5" s="49"/>
      <c r="KKJ5" s="49"/>
      <c r="KKK5" s="49"/>
      <c r="KKL5" s="49"/>
      <c r="KKM5" s="49"/>
      <c r="KKN5" s="49"/>
      <c r="KKO5" s="49"/>
      <c r="KKP5" s="49"/>
      <c r="KKQ5" s="49"/>
      <c r="KKR5" s="49"/>
      <c r="KKS5" s="49"/>
      <c r="KKT5" s="49"/>
      <c r="KKU5" s="49"/>
      <c r="KKV5" s="49"/>
      <c r="KKW5" s="49"/>
      <c r="KKX5" s="49"/>
      <c r="KKY5" s="49"/>
      <c r="KKZ5" s="49"/>
      <c r="KLA5" s="49"/>
      <c r="KLB5" s="49"/>
      <c r="KLC5" s="49"/>
      <c r="KLD5" s="49"/>
      <c r="KLE5" s="49"/>
      <c r="KLF5" s="49"/>
      <c r="KLG5" s="49"/>
      <c r="KLH5" s="49"/>
      <c r="KLI5" s="49"/>
      <c r="KLJ5" s="49"/>
      <c r="KLK5" s="49"/>
      <c r="KLL5" s="49"/>
      <c r="KLM5" s="49"/>
      <c r="KLN5" s="49"/>
      <c r="KLO5" s="49"/>
      <c r="KLP5" s="49"/>
      <c r="KLQ5" s="49"/>
      <c r="KLR5" s="49"/>
      <c r="KLS5" s="49"/>
      <c r="KLT5" s="49"/>
      <c r="KLU5" s="49"/>
      <c r="KLV5" s="49"/>
      <c r="KLW5" s="49"/>
      <c r="KLX5" s="49"/>
      <c r="KLY5" s="49"/>
      <c r="KLZ5" s="49"/>
      <c r="KMA5" s="49"/>
      <c r="KMB5" s="49"/>
      <c r="KMC5" s="49"/>
      <c r="KMD5" s="49"/>
      <c r="KME5" s="49"/>
      <c r="KMF5" s="49"/>
      <c r="KMG5" s="49"/>
      <c r="KMH5" s="49"/>
      <c r="KMI5" s="49"/>
      <c r="KMJ5" s="49"/>
      <c r="KMK5" s="49"/>
      <c r="KML5" s="49"/>
      <c r="KMM5" s="49"/>
      <c r="KMN5" s="49"/>
      <c r="KMO5" s="49"/>
      <c r="KMP5" s="49"/>
      <c r="KMQ5" s="49"/>
      <c r="KMR5" s="49"/>
      <c r="KMS5" s="49"/>
      <c r="KMT5" s="49"/>
      <c r="KMU5" s="49"/>
      <c r="KMV5" s="49"/>
      <c r="KMW5" s="49"/>
      <c r="KMX5" s="49"/>
      <c r="KMY5" s="49"/>
      <c r="KMZ5" s="49"/>
      <c r="KNA5" s="49"/>
      <c r="KNB5" s="49"/>
      <c r="KNC5" s="49"/>
      <c r="KND5" s="49"/>
      <c r="KNE5" s="49"/>
      <c r="KNF5" s="49"/>
      <c r="KNG5" s="49"/>
      <c r="KNH5" s="49"/>
      <c r="KNI5" s="49"/>
      <c r="KNJ5" s="49"/>
      <c r="KNK5" s="49"/>
      <c r="KNL5" s="49"/>
      <c r="KNM5" s="49"/>
      <c r="KNN5" s="49"/>
      <c r="KNO5" s="49"/>
      <c r="KNP5" s="49"/>
      <c r="KNQ5" s="49"/>
      <c r="KNR5" s="49"/>
      <c r="KNS5" s="49"/>
      <c r="KNT5" s="49"/>
      <c r="KNU5" s="49"/>
      <c r="KNV5" s="49"/>
      <c r="KNW5" s="49"/>
      <c r="KNX5" s="49"/>
      <c r="KNY5" s="49"/>
      <c r="KNZ5" s="49"/>
      <c r="KOA5" s="49"/>
      <c r="KOB5" s="49"/>
      <c r="KOC5" s="49"/>
      <c r="KOD5" s="49"/>
      <c r="KOE5" s="49"/>
      <c r="KOF5" s="49"/>
      <c r="KOG5" s="49"/>
      <c r="KOH5" s="49"/>
      <c r="KOI5" s="49"/>
      <c r="KOJ5" s="49"/>
      <c r="KOK5" s="49"/>
      <c r="KOL5" s="49"/>
      <c r="KOM5" s="49"/>
      <c r="KON5" s="49"/>
      <c r="KOO5" s="49"/>
      <c r="KOP5" s="49"/>
      <c r="KOQ5" s="49"/>
      <c r="KOR5" s="49"/>
      <c r="KOS5" s="49"/>
      <c r="KOT5" s="49"/>
      <c r="KOU5" s="49"/>
      <c r="KOV5" s="49"/>
      <c r="KOW5" s="49"/>
      <c r="KOX5" s="49"/>
      <c r="KOY5" s="49"/>
      <c r="KOZ5" s="49"/>
      <c r="KPA5" s="49"/>
      <c r="KPB5" s="49"/>
      <c r="KPC5" s="49"/>
      <c r="KPD5" s="49"/>
      <c r="KPE5" s="49"/>
      <c r="KPF5" s="49"/>
      <c r="KPG5" s="49"/>
      <c r="KPH5" s="49"/>
      <c r="KPI5" s="49"/>
      <c r="KPJ5" s="49"/>
      <c r="KPK5" s="49"/>
      <c r="KPL5" s="49"/>
      <c r="KPM5" s="49"/>
      <c r="KPN5" s="49"/>
      <c r="KPO5" s="49"/>
      <c r="KPP5" s="49"/>
      <c r="KPQ5" s="49"/>
      <c r="KPR5" s="49"/>
      <c r="KPS5" s="49"/>
      <c r="KPT5" s="49"/>
      <c r="KPU5" s="49"/>
      <c r="KPV5" s="49"/>
      <c r="KPW5" s="49"/>
      <c r="KPX5" s="49"/>
      <c r="KPY5" s="49"/>
      <c r="KPZ5" s="49"/>
      <c r="KQA5" s="49"/>
      <c r="KQB5" s="49"/>
      <c r="KQC5" s="49"/>
      <c r="KQD5" s="49"/>
      <c r="KQE5" s="49"/>
      <c r="KQF5" s="49"/>
      <c r="KQG5" s="49"/>
      <c r="KQH5" s="49"/>
      <c r="KQI5" s="49"/>
      <c r="KQJ5" s="49"/>
      <c r="KQK5" s="49"/>
      <c r="KQL5" s="49"/>
      <c r="KQM5" s="49"/>
      <c r="KQN5" s="49"/>
      <c r="KQO5" s="49"/>
      <c r="KQP5" s="49"/>
      <c r="KQQ5" s="49"/>
      <c r="KQR5" s="49"/>
      <c r="KQS5" s="49"/>
      <c r="KQT5" s="49"/>
      <c r="KQU5" s="49"/>
      <c r="KQV5" s="49"/>
      <c r="KQW5" s="49"/>
      <c r="KQX5" s="49"/>
      <c r="KQY5" s="49"/>
      <c r="KQZ5" s="49"/>
      <c r="KRA5" s="49"/>
      <c r="KRB5" s="49"/>
      <c r="KRC5" s="49"/>
      <c r="KRD5" s="49"/>
      <c r="KRE5" s="49"/>
      <c r="KRF5" s="49"/>
      <c r="KRG5" s="49"/>
      <c r="KRH5" s="49"/>
      <c r="KRI5" s="49"/>
      <c r="KRJ5" s="49"/>
      <c r="KRK5" s="49"/>
      <c r="KRL5" s="49"/>
      <c r="KRM5" s="49"/>
      <c r="KRN5" s="49"/>
      <c r="KRO5" s="49"/>
      <c r="KRP5" s="49"/>
      <c r="KRQ5" s="49"/>
      <c r="KRR5" s="49"/>
      <c r="KRS5" s="49"/>
      <c r="KRT5" s="49"/>
      <c r="KRU5" s="49"/>
      <c r="KRV5" s="49"/>
      <c r="KRW5" s="49"/>
      <c r="KRX5" s="49"/>
      <c r="KRY5" s="49"/>
      <c r="KRZ5" s="49"/>
      <c r="KSA5" s="49"/>
      <c r="KSB5" s="49"/>
      <c r="KSC5" s="49"/>
      <c r="KSD5" s="49"/>
      <c r="KSE5" s="49"/>
      <c r="KSF5" s="49"/>
      <c r="KSG5" s="49"/>
      <c r="KSH5" s="49"/>
      <c r="KSI5" s="49"/>
      <c r="KSJ5" s="49"/>
      <c r="KSK5" s="49"/>
      <c r="KSL5" s="49"/>
      <c r="KSM5" s="49"/>
      <c r="KSN5" s="49"/>
      <c r="KSO5" s="49"/>
      <c r="KSP5" s="49"/>
      <c r="KSQ5" s="49"/>
      <c r="KSR5" s="49"/>
      <c r="KSS5" s="49"/>
      <c r="KST5" s="49"/>
      <c r="KSU5" s="49"/>
      <c r="KSV5" s="49"/>
      <c r="KSW5" s="49"/>
      <c r="KSX5" s="49"/>
      <c r="KSY5" s="49"/>
      <c r="KSZ5" s="49"/>
      <c r="KTA5" s="49"/>
      <c r="KTB5" s="49"/>
      <c r="KTC5" s="49"/>
      <c r="KTD5" s="49"/>
      <c r="KTE5" s="49"/>
      <c r="KTF5" s="49"/>
      <c r="KTG5" s="49"/>
      <c r="KTH5" s="49"/>
      <c r="KTI5" s="49"/>
      <c r="KTJ5" s="49"/>
      <c r="KTK5" s="49"/>
      <c r="KTL5" s="49"/>
      <c r="KTM5" s="49"/>
      <c r="KTN5" s="49"/>
      <c r="KTO5" s="49"/>
      <c r="KTP5" s="49"/>
      <c r="KTQ5" s="49"/>
      <c r="KTR5" s="49"/>
      <c r="KTS5" s="49"/>
      <c r="KTT5" s="49"/>
      <c r="KTU5" s="49"/>
      <c r="KTV5" s="49"/>
      <c r="KTW5" s="49"/>
      <c r="KTX5" s="49"/>
      <c r="KTY5" s="49"/>
      <c r="KTZ5" s="49"/>
      <c r="KUA5" s="49"/>
      <c r="KUB5" s="49"/>
      <c r="KUC5" s="49"/>
      <c r="KUD5" s="49"/>
      <c r="KUE5" s="49"/>
      <c r="KUF5" s="49"/>
      <c r="KUG5" s="49"/>
      <c r="KUH5" s="49"/>
      <c r="KUI5" s="49"/>
      <c r="KUJ5" s="49"/>
      <c r="KUK5" s="49"/>
      <c r="KUL5" s="49"/>
      <c r="KUM5" s="49"/>
      <c r="KUN5" s="49"/>
      <c r="KUO5" s="49"/>
      <c r="KUP5" s="49"/>
      <c r="KUQ5" s="49"/>
      <c r="KUR5" s="49"/>
      <c r="KUS5" s="49"/>
      <c r="KUT5" s="49"/>
      <c r="KUU5" s="49"/>
      <c r="KUV5" s="49"/>
      <c r="KUW5" s="49"/>
      <c r="KUX5" s="49"/>
      <c r="KUY5" s="49"/>
      <c r="KUZ5" s="49"/>
      <c r="KVA5" s="49"/>
      <c r="KVB5" s="49"/>
      <c r="KVC5" s="49"/>
      <c r="KVD5" s="49"/>
      <c r="KVE5" s="49"/>
      <c r="KVF5" s="49"/>
      <c r="KVG5" s="49"/>
      <c r="KVH5" s="49"/>
      <c r="KVI5" s="49"/>
      <c r="KVJ5" s="49"/>
      <c r="KVK5" s="49"/>
      <c r="KVL5" s="49"/>
      <c r="KVM5" s="49"/>
      <c r="KVN5" s="49"/>
      <c r="KVO5" s="49"/>
      <c r="KVP5" s="49"/>
      <c r="KVQ5" s="49"/>
      <c r="KVR5" s="49"/>
      <c r="KVS5" s="49"/>
      <c r="KVT5" s="49"/>
      <c r="KVU5" s="49"/>
      <c r="KVV5" s="49"/>
      <c r="KVW5" s="49"/>
      <c r="KVX5" s="49"/>
      <c r="KVY5" s="49"/>
      <c r="KVZ5" s="49"/>
      <c r="KWA5" s="49"/>
      <c r="KWB5" s="49"/>
      <c r="KWC5" s="49"/>
      <c r="KWD5" s="49"/>
      <c r="KWE5" s="49"/>
      <c r="KWF5" s="49"/>
      <c r="KWG5" s="49"/>
      <c r="KWH5" s="49"/>
      <c r="KWI5" s="49"/>
      <c r="KWJ5" s="49"/>
      <c r="KWK5" s="49"/>
      <c r="KWL5" s="49"/>
      <c r="KWM5" s="49"/>
      <c r="KWN5" s="49"/>
      <c r="KWO5" s="49"/>
      <c r="KWP5" s="49"/>
      <c r="KWQ5" s="49"/>
      <c r="KWR5" s="49"/>
      <c r="KWS5" s="49"/>
      <c r="KWT5" s="49"/>
      <c r="KWU5" s="49"/>
      <c r="KWV5" s="49"/>
      <c r="KWW5" s="49"/>
      <c r="KWX5" s="49"/>
      <c r="KWY5" s="49"/>
      <c r="KWZ5" s="49"/>
      <c r="KXA5" s="49"/>
      <c r="KXB5" s="49"/>
      <c r="KXC5" s="49"/>
      <c r="KXD5" s="49"/>
      <c r="KXE5" s="49"/>
      <c r="KXF5" s="49"/>
      <c r="KXG5" s="49"/>
      <c r="KXH5" s="49"/>
      <c r="KXI5" s="49"/>
      <c r="KXJ5" s="49"/>
      <c r="KXK5" s="49"/>
      <c r="KXL5" s="49"/>
      <c r="KXM5" s="49"/>
      <c r="KXN5" s="49"/>
      <c r="KXO5" s="49"/>
      <c r="KXP5" s="49"/>
      <c r="KXQ5" s="49"/>
      <c r="KXR5" s="49"/>
      <c r="KXS5" s="49"/>
      <c r="KXT5" s="49"/>
      <c r="KXU5" s="49"/>
      <c r="KXV5" s="49"/>
      <c r="KXW5" s="49"/>
      <c r="KXX5" s="49"/>
      <c r="KXY5" s="49"/>
      <c r="KXZ5" s="49"/>
      <c r="KYA5" s="49"/>
      <c r="KYB5" s="49"/>
      <c r="KYC5" s="49"/>
      <c r="KYD5" s="49"/>
      <c r="KYE5" s="49"/>
      <c r="KYF5" s="49"/>
      <c r="KYG5" s="49"/>
      <c r="KYH5" s="49"/>
      <c r="KYI5" s="49"/>
      <c r="KYJ5" s="49"/>
      <c r="KYK5" s="49"/>
      <c r="KYL5" s="49"/>
      <c r="KYM5" s="49"/>
      <c r="KYN5" s="49"/>
      <c r="KYO5" s="49"/>
      <c r="KYP5" s="49"/>
      <c r="KYQ5" s="49"/>
      <c r="KYR5" s="49"/>
      <c r="KYS5" s="49"/>
      <c r="KYT5" s="49"/>
      <c r="KYU5" s="49"/>
      <c r="KYV5" s="49"/>
      <c r="KYW5" s="49"/>
      <c r="KYX5" s="49"/>
      <c r="KYY5" s="49"/>
      <c r="KYZ5" s="49"/>
      <c r="KZA5" s="49"/>
      <c r="KZB5" s="49"/>
      <c r="KZC5" s="49"/>
      <c r="KZD5" s="49"/>
      <c r="KZE5" s="49"/>
      <c r="KZF5" s="49"/>
      <c r="KZG5" s="49"/>
      <c r="KZH5" s="49"/>
      <c r="KZI5" s="49"/>
      <c r="KZJ5" s="49"/>
      <c r="KZK5" s="49"/>
      <c r="KZL5" s="49"/>
      <c r="KZM5" s="49"/>
      <c r="KZN5" s="49"/>
      <c r="KZO5" s="49"/>
      <c r="KZP5" s="49"/>
      <c r="KZQ5" s="49"/>
      <c r="KZR5" s="49"/>
      <c r="KZS5" s="49"/>
      <c r="KZT5" s="49"/>
      <c r="KZU5" s="49"/>
      <c r="KZV5" s="49"/>
      <c r="KZW5" s="49"/>
      <c r="KZX5" s="49"/>
      <c r="KZY5" s="49"/>
      <c r="KZZ5" s="49"/>
      <c r="LAA5" s="49"/>
      <c r="LAB5" s="49"/>
      <c r="LAC5" s="49"/>
      <c r="LAD5" s="49"/>
      <c r="LAE5" s="49"/>
      <c r="LAF5" s="49"/>
      <c r="LAG5" s="49"/>
      <c r="LAH5" s="49"/>
      <c r="LAI5" s="49"/>
      <c r="LAJ5" s="49"/>
      <c r="LAK5" s="49"/>
      <c r="LAL5" s="49"/>
      <c r="LAM5" s="49"/>
      <c r="LAN5" s="49"/>
      <c r="LAO5" s="49"/>
      <c r="LAP5" s="49"/>
      <c r="LAQ5" s="49"/>
      <c r="LAR5" s="49"/>
      <c r="LAS5" s="49"/>
      <c r="LAT5" s="49"/>
      <c r="LAU5" s="49"/>
      <c r="LAV5" s="49"/>
      <c r="LAW5" s="49"/>
      <c r="LAX5" s="49"/>
      <c r="LAY5" s="49"/>
      <c r="LAZ5" s="49"/>
      <c r="LBA5" s="49"/>
      <c r="LBB5" s="49"/>
      <c r="LBC5" s="49"/>
      <c r="LBD5" s="49"/>
      <c r="LBE5" s="49"/>
      <c r="LBF5" s="49"/>
      <c r="LBG5" s="49"/>
      <c r="LBH5" s="49"/>
      <c r="LBI5" s="49"/>
      <c r="LBJ5" s="49"/>
      <c r="LBK5" s="49"/>
      <c r="LBL5" s="49"/>
      <c r="LBM5" s="49"/>
      <c r="LBN5" s="49"/>
      <c r="LBO5" s="49"/>
      <c r="LBP5" s="49"/>
      <c r="LBQ5" s="49"/>
      <c r="LBR5" s="49"/>
      <c r="LBS5" s="49"/>
      <c r="LBT5" s="49"/>
      <c r="LBU5" s="49"/>
      <c r="LBV5" s="49"/>
      <c r="LBW5" s="49"/>
      <c r="LBX5" s="49"/>
      <c r="LBY5" s="49"/>
      <c r="LBZ5" s="49"/>
      <c r="LCA5" s="49"/>
      <c r="LCB5" s="49"/>
      <c r="LCC5" s="49"/>
      <c r="LCD5" s="49"/>
      <c r="LCE5" s="49"/>
      <c r="LCF5" s="49"/>
      <c r="LCG5" s="49"/>
      <c r="LCH5" s="49"/>
      <c r="LCI5" s="49"/>
      <c r="LCJ5" s="49"/>
      <c r="LCK5" s="49"/>
      <c r="LCL5" s="49"/>
      <c r="LCM5" s="49"/>
      <c r="LCN5" s="49"/>
      <c r="LCO5" s="49"/>
      <c r="LCP5" s="49"/>
      <c r="LCQ5" s="49"/>
      <c r="LCR5" s="49"/>
      <c r="LCS5" s="49"/>
      <c r="LCT5" s="49"/>
      <c r="LCU5" s="49"/>
      <c r="LCV5" s="49"/>
      <c r="LCW5" s="49"/>
      <c r="LCX5" s="49"/>
      <c r="LCY5" s="49"/>
      <c r="LCZ5" s="49"/>
      <c r="LDA5" s="49"/>
      <c r="LDB5" s="49"/>
      <c r="LDC5" s="49"/>
      <c r="LDD5" s="49"/>
      <c r="LDE5" s="49"/>
      <c r="LDF5" s="49"/>
      <c r="LDG5" s="49"/>
      <c r="LDH5" s="49"/>
      <c r="LDI5" s="49"/>
      <c r="LDJ5" s="49"/>
      <c r="LDK5" s="49"/>
      <c r="LDL5" s="49"/>
      <c r="LDM5" s="49"/>
      <c r="LDN5" s="49"/>
      <c r="LDO5" s="49"/>
      <c r="LDP5" s="49"/>
      <c r="LDQ5" s="49"/>
      <c r="LDR5" s="49"/>
      <c r="LDS5" s="49"/>
      <c r="LDT5" s="49"/>
      <c r="LDU5" s="49"/>
      <c r="LDV5" s="49"/>
      <c r="LDW5" s="49"/>
      <c r="LDX5" s="49"/>
      <c r="LDY5" s="49"/>
      <c r="LDZ5" s="49"/>
      <c r="LEA5" s="49"/>
      <c r="LEB5" s="49"/>
      <c r="LEC5" s="49"/>
      <c r="LED5" s="49"/>
      <c r="LEE5" s="49"/>
      <c r="LEF5" s="49"/>
      <c r="LEG5" s="49"/>
      <c r="LEH5" s="49"/>
      <c r="LEI5" s="49"/>
      <c r="LEJ5" s="49"/>
      <c r="LEK5" s="49"/>
      <c r="LEL5" s="49"/>
      <c r="LEM5" s="49"/>
      <c r="LEN5" s="49"/>
      <c r="LEO5" s="49"/>
      <c r="LEP5" s="49"/>
      <c r="LEQ5" s="49"/>
      <c r="LER5" s="49"/>
      <c r="LES5" s="49"/>
      <c r="LET5" s="49"/>
      <c r="LEU5" s="49"/>
      <c r="LEV5" s="49"/>
      <c r="LEW5" s="49"/>
      <c r="LEX5" s="49"/>
      <c r="LEY5" s="49"/>
      <c r="LEZ5" s="49"/>
      <c r="LFA5" s="49"/>
      <c r="LFB5" s="49"/>
      <c r="LFC5" s="49"/>
      <c r="LFD5" s="49"/>
      <c r="LFE5" s="49"/>
      <c r="LFF5" s="49"/>
      <c r="LFG5" s="49"/>
      <c r="LFH5" s="49"/>
      <c r="LFI5" s="49"/>
      <c r="LFJ5" s="49"/>
      <c r="LFK5" s="49"/>
      <c r="LFL5" s="49"/>
      <c r="LFM5" s="49"/>
      <c r="LFN5" s="49"/>
      <c r="LFO5" s="49"/>
      <c r="LFP5" s="49"/>
      <c r="LFQ5" s="49"/>
      <c r="LFR5" s="49"/>
      <c r="LFS5" s="49"/>
      <c r="LFT5" s="49"/>
      <c r="LFU5" s="49"/>
      <c r="LFV5" s="49"/>
      <c r="LFW5" s="49"/>
      <c r="LFX5" s="49"/>
      <c r="LFY5" s="49"/>
      <c r="LFZ5" s="49"/>
      <c r="LGA5" s="49"/>
      <c r="LGB5" s="49"/>
      <c r="LGC5" s="49"/>
      <c r="LGD5" s="49"/>
      <c r="LGE5" s="49"/>
      <c r="LGF5" s="49"/>
      <c r="LGG5" s="49"/>
      <c r="LGH5" s="49"/>
      <c r="LGI5" s="49"/>
      <c r="LGJ5" s="49"/>
      <c r="LGK5" s="49"/>
      <c r="LGL5" s="49"/>
      <c r="LGM5" s="49"/>
      <c r="LGN5" s="49"/>
      <c r="LGO5" s="49"/>
      <c r="LGP5" s="49"/>
      <c r="LGQ5" s="49"/>
      <c r="LGR5" s="49"/>
      <c r="LGS5" s="49"/>
      <c r="LGT5" s="49"/>
      <c r="LGU5" s="49"/>
      <c r="LGV5" s="49"/>
      <c r="LGW5" s="49"/>
      <c r="LGX5" s="49"/>
      <c r="LGY5" s="49"/>
      <c r="LGZ5" s="49"/>
      <c r="LHA5" s="49"/>
      <c r="LHB5" s="49"/>
      <c r="LHC5" s="49"/>
      <c r="LHD5" s="49"/>
      <c r="LHE5" s="49"/>
      <c r="LHF5" s="49"/>
      <c r="LHG5" s="49"/>
      <c r="LHH5" s="49"/>
      <c r="LHI5" s="49"/>
      <c r="LHJ5" s="49"/>
      <c r="LHK5" s="49"/>
      <c r="LHL5" s="49"/>
      <c r="LHM5" s="49"/>
      <c r="LHN5" s="49"/>
      <c r="LHO5" s="49"/>
      <c r="LHP5" s="49"/>
      <c r="LHQ5" s="49"/>
      <c r="LHR5" s="49"/>
      <c r="LHS5" s="49"/>
      <c r="LHT5" s="49"/>
      <c r="LHU5" s="49"/>
      <c r="LHV5" s="49"/>
      <c r="LHW5" s="49"/>
      <c r="LHX5" s="49"/>
      <c r="LHY5" s="49"/>
      <c r="LHZ5" s="49"/>
      <c r="LIA5" s="49"/>
      <c r="LIB5" s="49"/>
      <c r="LIC5" s="49"/>
      <c r="LID5" s="49"/>
      <c r="LIE5" s="49"/>
      <c r="LIF5" s="49"/>
      <c r="LIG5" s="49"/>
      <c r="LIH5" s="49"/>
      <c r="LII5" s="49"/>
      <c r="LIJ5" s="49"/>
      <c r="LIK5" s="49"/>
      <c r="LIL5" s="49"/>
      <c r="LIM5" s="49"/>
      <c r="LIN5" s="49"/>
      <c r="LIO5" s="49"/>
      <c r="LIP5" s="49"/>
      <c r="LIQ5" s="49"/>
      <c r="LIR5" s="49"/>
      <c r="LIS5" s="49"/>
      <c r="LIT5" s="49"/>
      <c r="LIU5" s="49"/>
      <c r="LIV5" s="49"/>
      <c r="LIW5" s="49"/>
      <c r="LIX5" s="49"/>
      <c r="LIY5" s="49"/>
      <c r="LIZ5" s="49"/>
      <c r="LJA5" s="49"/>
      <c r="LJB5" s="49"/>
      <c r="LJC5" s="49"/>
      <c r="LJD5" s="49"/>
      <c r="LJE5" s="49"/>
      <c r="LJF5" s="49"/>
      <c r="LJG5" s="49"/>
      <c r="LJH5" s="49"/>
      <c r="LJI5" s="49"/>
      <c r="LJJ5" s="49"/>
      <c r="LJK5" s="49"/>
      <c r="LJL5" s="49"/>
      <c r="LJM5" s="49"/>
      <c r="LJN5" s="49"/>
      <c r="LJO5" s="49"/>
      <c r="LJP5" s="49"/>
      <c r="LJQ5" s="49"/>
      <c r="LJR5" s="49"/>
      <c r="LJS5" s="49"/>
      <c r="LJT5" s="49"/>
      <c r="LJU5" s="49"/>
      <c r="LJV5" s="49"/>
      <c r="LJW5" s="49"/>
      <c r="LJX5" s="49"/>
      <c r="LJY5" s="49"/>
      <c r="LJZ5" s="49"/>
      <c r="LKA5" s="49"/>
      <c r="LKB5" s="49"/>
      <c r="LKC5" s="49"/>
      <c r="LKD5" s="49"/>
      <c r="LKE5" s="49"/>
      <c r="LKF5" s="49"/>
      <c r="LKG5" s="49"/>
      <c r="LKH5" s="49"/>
      <c r="LKI5" s="49"/>
      <c r="LKJ5" s="49"/>
      <c r="LKK5" s="49"/>
      <c r="LKL5" s="49"/>
      <c r="LKM5" s="49"/>
      <c r="LKN5" s="49"/>
      <c r="LKO5" s="49"/>
      <c r="LKP5" s="49"/>
      <c r="LKQ5" s="49"/>
      <c r="LKR5" s="49"/>
      <c r="LKS5" s="49"/>
      <c r="LKT5" s="49"/>
      <c r="LKU5" s="49"/>
      <c r="LKV5" s="49"/>
      <c r="LKW5" s="49"/>
      <c r="LKX5" s="49"/>
      <c r="LKY5" s="49"/>
      <c r="LKZ5" s="49"/>
      <c r="LLA5" s="49"/>
      <c r="LLB5" s="49"/>
      <c r="LLC5" s="49"/>
      <c r="LLD5" s="49"/>
      <c r="LLE5" s="49"/>
      <c r="LLF5" s="49"/>
      <c r="LLG5" s="49"/>
      <c r="LLH5" s="49"/>
      <c r="LLI5" s="49"/>
      <c r="LLJ5" s="49"/>
      <c r="LLK5" s="49"/>
      <c r="LLL5" s="49"/>
      <c r="LLM5" s="49"/>
      <c r="LLN5" s="49"/>
      <c r="LLO5" s="49"/>
      <c r="LLP5" s="49"/>
      <c r="LLQ5" s="49"/>
      <c r="LLR5" s="49"/>
      <c r="LLS5" s="49"/>
      <c r="LLT5" s="49"/>
      <c r="LLU5" s="49"/>
      <c r="LLV5" s="49"/>
      <c r="LLW5" s="49"/>
      <c r="LLX5" s="49"/>
      <c r="LLY5" s="49"/>
      <c r="LLZ5" s="49"/>
      <c r="LMA5" s="49"/>
      <c r="LMB5" s="49"/>
      <c r="LMC5" s="49"/>
      <c r="LMD5" s="49"/>
      <c r="LME5" s="49"/>
      <c r="LMF5" s="49"/>
      <c r="LMG5" s="49"/>
      <c r="LMH5" s="49"/>
      <c r="LMI5" s="49"/>
      <c r="LMJ5" s="49"/>
      <c r="LMK5" s="49"/>
      <c r="LML5" s="49"/>
      <c r="LMM5" s="49"/>
      <c r="LMN5" s="49"/>
      <c r="LMO5" s="49"/>
      <c r="LMP5" s="49"/>
      <c r="LMQ5" s="49"/>
      <c r="LMR5" s="49"/>
      <c r="LMS5" s="49"/>
      <c r="LMT5" s="49"/>
      <c r="LMU5" s="49"/>
      <c r="LMV5" s="49"/>
      <c r="LMW5" s="49"/>
      <c r="LMX5" s="49"/>
      <c r="LMY5" s="49"/>
      <c r="LMZ5" s="49"/>
      <c r="LNA5" s="49"/>
      <c r="LNB5" s="49"/>
      <c r="LNC5" s="49"/>
      <c r="LND5" s="49"/>
      <c r="LNE5" s="49"/>
      <c r="LNF5" s="49"/>
      <c r="LNG5" s="49"/>
      <c r="LNH5" s="49"/>
      <c r="LNI5" s="49"/>
      <c r="LNJ5" s="49"/>
      <c r="LNK5" s="49"/>
      <c r="LNL5" s="49"/>
      <c r="LNM5" s="49"/>
      <c r="LNN5" s="49"/>
      <c r="LNO5" s="49"/>
      <c r="LNP5" s="49"/>
      <c r="LNQ5" s="49"/>
      <c r="LNR5" s="49"/>
      <c r="LNS5" s="49"/>
      <c r="LNT5" s="49"/>
      <c r="LNU5" s="49"/>
      <c r="LNV5" s="49"/>
      <c r="LNW5" s="49"/>
      <c r="LNX5" s="49"/>
      <c r="LNY5" s="49"/>
      <c r="LNZ5" s="49"/>
      <c r="LOA5" s="49"/>
      <c r="LOB5" s="49"/>
      <c r="LOC5" s="49"/>
      <c r="LOD5" s="49"/>
      <c r="LOE5" s="49"/>
      <c r="LOF5" s="49"/>
      <c r="LOG5" s="49"/>
      <c r="LOH5" s="49"/>
      <c r="LOI5" s="49"/>
      <c r="LOJ5" s="49"/>
      <c r="LOK5" s="49"/>
      <c r="LOL5" s="49"/>
      <c r="LOM5" s="49"/>
      <c r="LON5" s="49"/>
      <c r="LOO5" s="49"/>
      <c r="LOP5" s="49"/>
      <c r="LOQ5" s="49"/>
      <c r="LOR5" s="49"/>
      <c r="LOS5" s="49"/>
      <c r="LOT5" s="49"/>
      <c r="LOU5" s="49"/>
      <c r="LOV5" s="49"/>
      <c r="LOW5" s="49"/>
      <c r="LOX5" s="49"/>
      <c r="LOY5" s="49"/>
      <c r="LOZ5" s="49"/>
      <c r="LPA5" s="49"/>
      <c r="LPB5" s="49"/>
      <c r="LPC5" s="49"/>
      <c r="LPD5" s="49"/>
      <c r="LPE5" s="49"/>
      <c r="LPF5" s="49"/>
      <c r="LPG5" s="49"/>
      <c r="LPH5" s="49"/>
      <c r="LPI5" s="49"/>
      <c r="LPJ5" s="49"/>
      <c r="LPK5" s="49"/>
      <c r="LPL5" s="49"/>
      <c r="LPM5" s="49"/>
      <c r="LPN5" s="49"/>
      <c r="LPO5" s="49"/>
      <c r="LPP5" s="49"/>
      <c r="LPQ5" s="49"/>
      <c r="LPR5" s="49"/>
      <c r="LPS5" s="49"/>
      <c r="LPT5" s="49"/>
      <c r="LPU5" s="49"/>
      <c r="LPV5" s="49"/>
      <c r="LPW5" s="49"/>
      <c r="LPX5" s="49"/>
      <c r="LPY5" s="49"/>
      <c r="LPZ5" s="49"/>
      <c r="LQA5" s="49"/>
      <c r="LQB5" s="49"/>
      <c r="LQC5" s="49"/>
      <c r="LQD5" s="49"/>
      <c r="LQE5" s="49"/>
      <c r="LQF5" s="49"/>
      <c r="LQG5" s="49"/>
      <c r="LQH5" s="49"/>
      <c r="LQI5" s="49"/>
      <c r="LQJ5" s="49"/>
      <c r="LQK5" s="49"/>
      <c r="LQL5" s="49"/>
      <c r="LQM5" s="49"/>
      <c r="LQN5" s="49"/>
      <c r="LQO5" s="49"/>
      <c r="LQP5" s="49"/>
      <c r="LQQ5" s="49"/>
      <c r="LQR5" s="49"/>
      <c r="LQS5" s="49"/>
      <c r="LQT5" s="49"/>
      <c r="LQU5" s="49"/>
      <c r="LQV5" s="49"/>
      <c r="LQW5" s="49"/>
      <c r="LQX5" s="49"/>
      <c r="LQY5" s="49"/>
      <c r="LQZ5" s="49"/>
      <c r="LRA5" s="49"/>
      <c r="LRB5" s="49"/>
      <c r="LRC5" s="49"/>
      <c r="LRD5" s="49"/>
      <c r="LRE5" s="49"/>
      <c r="LRF5" s="49"/>
      <c r="LRG5" s="49"/>
      <c r="LRH5" s="49"/>
      <c r="LRI5" s="49"/>
      <c r="LRJ5" s="49"/>
      <c r="LRK5" s="49"/>
      <c r="LRL5" s="49"/>
      <c r="LRM5" s="49"/>
      <c r="LRN5" s="49"/>
      <c r="LRO5" s="49"/>
      <c r="LRP5" s="49"/>
      <c r="LRQ5" s="49"/>
      <c r="LRR5" s="49"/>
      <c r="LRS5" s="49"/>
      <c r="LRT5" s="49"/>
      <c r="LRU5" s="49"/>
      <c r="LRV5" s="49"/>
      <c r="LRW5" s="49"/>
      <c r="LRX5" s="49"/>
      <c r="LRY5" s="49"/>
      <c r="LRZ5" s="49"/>
      <c r="LSA5" s="49"/>
      <c r="LSB5" s="49"/>
      <c r="LSC5" s="49"/>
      <c r="LSD5" s="49"/>
      <c r="LSE5" s="49"/>
      <c r="LSF5" s="49"/>
      <c r="LSG5" s="49"/>
      <c r="LSH5" s="49"/>
      <c r="LSI5" s="49"/>
      <c r="LSJ5" s="49"/>
      <c r="LSK5" s="49"/>
      <c r="LSL5" s="49"/>
      <c r="LSM5" s="49"/>
      <c r="LSN5" s="49"/>
      <c r="LSO5" s="49"/>
      <c r="LSP5" s="49"/>
      <c r="LSQ5" s="49"/>
      <c r="LSR5" s="49"/>
      <c r="LSS5" s="49"/>
      <c r="LST5" s="49"/>
      <c r="LSU5" s="49"/>
      <c r="LSV5" s="49"/>
      <c r="LSW5" s="49"/>
      <c r="LSX5" s="49"/>
      <c r="LSY5" s="49"/>
      <c r="LSZ5" s="49"/>
      <c r="LTA5" s="49"/>
      <c r="LTB5" s="49"/>
      <c r="LTC5" s="49"/>
      <c r="LTD5" s="49"/>
      <c r="LTE5" s="49"/>
      <c r="LTF5" s="49"/>
      <c r="LTG5" s="49"/>
      <c r="LTH5" s="49"/>
      <c r="LTI5" s="49"/>
      <c r="LTJ5" s="49"/>
      <c r="LTK5" s="49"/>
      <c r="LTL5" s="49"/>
      <c r="LTM5" s="49"/>
      <c r="LTN5" s="49"/>
      <c r="LTO5" s="49"/>
      <c r="LTP5" s="49"/>
      <c r="LTQ5" s="49"/>
      <c r="LTR5" s="49"/>
      <c r="LTS5" s="49"/>
      <c r="LTT5" s="49"/>
      <c r="LTU5" s="49"/>
      <c r="LTV5" s="49"/>
      <c r="LTW5" s="49"/>
      <c r="LTX5" s="49"/>
      <c r="LTY5" s="49"/>
      <c r="LTZ5" s="49"/>
      <c r="LUA5" s="49"/>
      <c r="LUB5" s="49"/>
      <c r="LUC5" s="49"/>
      <c r="LUD5" s="49"/>
      <c r="LUE5" s="49"/>
      <c r="LUF5" s="49"/>
      <c r="LUG5" s="49"/>
      <c r="LUH5" s="49"/>
      <c r="LUI5" s="49"/>
      <c r="LUJ5" s="49"/>
      <c r="LUK5" s="49"/>
      <c r="LUL5" s="49"/>
      <c r="LUM5" s="49"/>
      <c r="LUN5" s="49"/>
      <c r="LUO5" s="49"/>
      <c r="LUP5" s="49"/>
      <c r="LUQ5" s="49"/>
      <c r="LUR5" s="49"/>
      <c r="LUS5" s="49"/>
      <c r="LUT5" s="49"/>
      <c r="LUU5" s="49"/>
      <c r="LUV5" s="49"/>
      <c r="LUW5" s="49"/>
      <c r="LUX5" s="49"/>
      <c r="LUY5" s="49"/>
      <c r="LUZ5" s="49"/>
      <c r="LVA5" s="49"/>
      <c r="LVB5" s="49"/>
      <c r="LVC5" s="49"/>
      <c r="LVD5" s="49"/>
      <c r="LVE5" s="49"/>
      <c r="LVF5" s="49"/>
      <c r="LVG5" s="49"/>
      <c r="LVH5" s="49"/>
      <c r="LVI5" s="49"/>
      <c r="LVJ5" s="49"/>
      <c r="LVK5" s="49"/>
      <c r="LVL5" s="49"/>
      <c r="LVM5" s="49"/>
      <c r="LVN5" s="49"/>
      <c r="LVO5" s="49"/>
      <c r="LVP5" s="49"/>
      <c r="LVQ5" s="49"/>
      <c r="LVR5" s="49"/>
      <c r="LVS5" s="49"/>
      <c r="LVT5" s="49"/>
      <c r="LVU5" s="49"/>
      <c r="LVV5" s="49"/>
      <c r="LVW5" s="49"/>
      <c r="LVX5" s="49"/>
      <c r="LVY5" s="49"/>
      <c r="LVZ5" s="49"/>
      <c r="LWA5" s="49"/>
      <c r="LWB5" s="49"/>
      <c r="LWC5" s="49"/>
      <c r="LWD5" s="49"/>
      <c r="LWE5" s="49"/>
      <c r="LWF5" s="49"/>
      <c r="LWG5" s="49"/>
      <c r="LWH5" s="49"/>
      <c r="LWI5" s="49"/>
      <c r="LWJ5" s="49"/>
      <c r="LWK5" s="49"/>
      <c r="LWL5" s="49"/>
      <c r="LWM5" s="49"/>
      <c r="LWN5" s="49"/>
      <c r="LWO5" s="49"/>
      <c r="LWP5" s="49"/>
      <c r="LWQ5" s="49"/>
      <c r="LWR5" s="49"/>
      <c r="LWS5" s="49"/>
      <c r="LWT5" s="49"/>
      <c r="LWU5" s="49"/>
      <c r="LWV5" s="49"/>
      <c r="LWW5" s="49"/>
      <c r="LWX5" s="49"/>
      <c r="LWY5" s="49"/>
      <c r="LWZ5" s="49"/>
      <c r="LXA5" s="49"/>
      <c r="LXB5" s="49"/>
      <c r="LXC5" s="49"/>
      <c r="LXD5" s="49"/>
      <c r="LXE5" s="49"/>
      <c r="LXF5" s="49"/>
      <c r="LXG5" s="49"/>
      <c r="LXH5" s="49"/>
      <c r="LXI5" s="49"/>
      <c r="LXJ5" s="49"/>
      <c r="LXK5" s="49"/>
      <c r="LXL5" s="49"/>
      <c r="LXM5" s="49"/>
      <c r="LXN5" s="49"/>
      <c r="LXO5" s="49"/>
      <c r="LXP5" s="49"/>
      <c r="LXQ5" s="49"/>
      <c r="LXR5" s="49"/>
      <c r="LXS5" s="49"/>
      <c r="LXT5" s="49"/>
      <c r="LXU5" s="49"/>
      <c r="LXV5" s="49"/>
      <c r="LXW5" s="49"/>
      <c r="LXX5" s="49"/>
      <c r="LXY5" s="49"/>
      <c r="LXZ5" s="49"/>
      <c r="LYA5" s="49"/>
      <c r="LYB5" s="49"/>
      <c r="LYC5" s="49"/>
      <c r="LYD5" s="49"/>
      <c r="LYE5" s="49"/>
      <c r="LYF5" s="49"/>
      <c r="LYG5" s="49"/>
      <c r="LYH5" s="49"/>
      <c r="LYI5" s="49"/>
      <c r="LYJ5" s="49"/>
      <c r="LYK5" s="49"/>
      <c r="LYL5" s="49"/>
      <c r="LYM5" s="49"/>
      <c r="LYN5" s="49"/>
      <c r="LYO5" s="49"/>
      <c r="LYP5" s="49"/>
      <c r="LYQ5" s="49"/>
      <c r="LYR5" s="49"/>
      <c r="LYS5" s="49"/>
      <c r="LYT5" s="49"/>
      <c r="LYU5" s="49"/>
      <c r="LYV5" s="49"/>
      <c r="LYW5" s="49"/>
      <c r="LYX5" s="49"/>
      <c r="LYY5" s="49"/>
      <c r="LYZ5" s="49"/>
      <c r="LZA5" s="49"/>
      <c r="LZB5" s="49"/>
      <c r="LZC5" s="49"/>
      <c r="LZD5" s="49"/>
      <c r="LZE5" s="49"/>
      <c r="LZF5" s="49"/>
      <c r="LZG5" s="49"/>
      <c r="LZH5" s="49"/>
      <c r="LZI5" s="49"/>
      <c r="LZJ5" s="49"/>
      <c r="LZK5" s="49"/>
      <c r="LZL5" s="49"/>
      <c r="LZM5" s="49"/>
      <c r="LZN5" s="49"/>
      <c r="LZO5" s="49"/>
      <c r="LZP5" s="49"/>
      <c r="LZQ5" s="49"/>
      <c r="LZR5" s="49"/>
      <c r="LZS5" s="49"/>
      <c r="LZT5" s="49"/>
      <c r="LZU5" s="49"/>
      <c r="LZV5" s="49"/>
      <c r="LZW5" s="49"/>
      <c r="LZX5" s="49"/>
      <c r="LZY5" s="49"/>
      <c r="LZZ5" s="49"/>
      <c r="MAA5" s="49"/>
      <c r="MAB5" s="49"/>
      <c r="MAC5" s="49"/>
      <c r="MAD5" s="49"/>
      <c r="MAE5" s="49"/>
      <c r="MAF5" s="49"/>
      <c r="MAG5" s="49"/>
      <c r="MAH5" s="49"/>
      <c r="MAI5" s="49"/>
      <c r="MAJ5" s="49"/>
      <c r="MAK5" s="49"/>
      <c r="MAL5" s="49"/>
      <c r="MAM5" s="49"/>
      <c r="MAN5" s="49"/>
      <c r="MAO5" s="49"/>
      <c r="MAP5" s="49"/>
      <c r="MAQ5" s="49"/>
      <c r="MAR5" s="49"/>
      <c r="MAS5" s="49"/>
      <c r="MAT5" s="49"/>
      <c r="MAU5" s="49"/>
      <c r="MAV5" s="49"/>
      <c r="MAW5" s="49"/>
      <c r="MAX5" s="49"/>
      <c r="MAY5" s="49"/>
      <c r="MAZ5" s="49"/>
      <c r="MBA5" s="49"/>
      <c r="MBB5" s="49"/>
      <c r="MBC5" s="49"/>
      <c r="MBD5" s="49"/>
      <c r="MBE5" s="49"/>
      <c r="MBF5" s="49"/>
      <c r="MBG5" s="49"/>
      <c r="MBH5" s="49"/>
      <c r="MBI5" s="49"/>
      <c r="MBJ5" s="49"/>
      <c r="MBK5" s="49"/>
      <c r="MBL5" s="49"/>
      <c r="MBM5" s="49"/>
      <c r="MBN5" s="49"/>
      <c r="MBO5" s="49"/>
      <c r="MBP5" s="49"/>
      <c r="MBQ5" s="49"/>
      <c r="MBR5" s="49"/>
      <c r="MBS5" s="49"/>
      <c r="MBT5" s="49"/>
      <c r="MBU5" s="49"/>
      <c r="MBV5" s="49"/>
      <c r="MBW5" s="49"/>
      <c r="MBX5" s="49"/>
      <c r="MBY5" s="49"/>
      <c r="MBZ5" s="49"/>
      <c r="MCA5" s="49"/>
      <c r="MCB5" s="49"/>
      <c r="MCC5" s="49"/>
      <c r="MCD5" s="49"/>
      <c r="MCE5" s="49"/>
      <c r="MCF5" s="49"/>
      <c r="MCG5" s="49"/>
      <c r="MCH5" s="49"/>
      <c r="MCI5" s="49"/>
      <c r="MCJ5" s="49"/>
      <c r="MCK5" s="49"/>
      <c r="MCL5" s="49"/>
      <c r="MCM5" s="49"/>
      <c r="MCN5" s="49"/>
      <c r="MCO5" s="49"/>
      <c r="MCP5" s="49"/>
      <c r="MCQ5" s="49"/>
      <c r="MCR5" s="49"/>
      <c r="MCS5" s="49"/>
      <c r="MCT5" s="49"/>
      <c r="MCU5" s="49"/>
      <c r="MCV5" s="49"/>
      <c r="MCW5" s="49"/>
      <c r="MCX5" s="49"/>
      <c r="MCY5" s="49"/>
      <c r="MCZ5" s="49"/>
      <c r="MDA5" s="49"/>
      <c r="MDB5" s="49"/>
      <c r="MDC5" s="49"/>
      <c r="MDD5" s="49"/>
      <c r="MDE5" s="49"/>
      <c r="MDF5" s="49"/>
      <c r="MDG5" s="49"/>
      <c r="MDH5" s="49"/>
      <c r="MDI5" s="49"/>
      <c r="MDJ5" s="49"/>
      <c r="MDK5" s="49"/>
      <c r="MDL5" s="49"/>
      <c r="MDM5" s="49"/>
      <c r="MDN5" s="49"/>
      <c r="MDO5" s="49"/>
      <c r="MDP5" s="49"/>
      <c r="MDQ5" s="49"/>
      <c r="MDR5" s="49"/>
      <c r="MDS5" s="49"/>
      <c r="MDT5" s="49"/>
      <c r="MDU5" s="49"/>
      <c r="MDV5" s="49"/>
      <c r="MDW5" s="49"/>
      <c r="MDX5" s="49"/>
      <c r="MDY5" s="49"/>
      <c r="MDZ5" s="49"/>
      <c r="MEA5" s="49"/>
      <c r="MEB5" s="49"/>
      <c r="MEC5" s="49"/>
      <c r="MED5" s="49"/>
      <c r="MEE5" s="49"/>
      <c r="MEF5" s="49"/>
      <c r="MEG5" s="49"/>
      <c r="MEH5" s="49"/>
      <c r="MEI5" s="49"/>
      <c r="MEJ5" s="49"/>
      <c r="MEK5" s="49"/>
      <c r="MEL5" s="49"/>
      <c r="MEM5" s="49"/>
      <c r="MEN5" s="49"/>
      <c r="MEO5" s="49"/>
      <c r="MEP5" s="49"/>
      <c r="MEQ5" s="49"/>
      <c r="MER5" s="49"/>
      <c r="MES5" s="49"/>
      <c r="MET5" s="49"/>
      <c r="MEU5" s="49"/>
      <c r="MEV5" s="49"/>
      <c r="MEW5" s="49"/>
      <c r="MEX5" s="49"/>
      <c r="MEY5" s="49"/>
      <c r="MEZ5" s="49"/>
      <c r="MFA5" s="49"/>
      <c r="MFB5" s="49"/>
      <c r="MFC5" s="49"/>
      <c r="MFD5" s="49"/>
      <c r="MFE5" s="49"/>
      <c r="MFF5" s="49"/>
      <c r="MFG5" s="49"/>
      <c r="MFH5" s="49"/>
      <c r="MFI5" s="49"/>
      <c r="MFJ5" s="49"/>
      <c r="MFK5" s="49"/>
      <c r="MFL5" s="49"/>
      <c r="MFM5" s="49"/>
      <c r="MFN5" s="49"/>
      <c r="MFO5" s="49"/>
      <c r="MFP5" s="49"/>
      <c r="MFQ5" s="49"/>
      <c r="MFR5" s="49"/>
      <c r="MFS5" s="49"/>
      <c r="MFT5" s="49"/>
      <c r="MFU5" s="49"/>
      <c r="MFV5" s="49"/>
      <c r="MFW5" s="49"/>
      <c r="MFX5" s="49"/>
      <c r="MFY5" s="49"/>
      <c r="MFZ5" s="49"/>
      <c r="MGA5" s="49"/>
      <c r="MGB5" s="49"/>
      <c r="MGC5" s="49"/>
      <c r="MGD5" s="49"/>
      <c r="MGE5" s="49"/>
      <c r="MGF5" s="49"/>
      <c r="MGG5" s="49"/>
      <c r="MGH5" s="49"/>
      <c r="MGI5" s="49"/>
      <c r="MGJ5" s="49"/>
      <c r="MGK5" s="49"/>
      <c r="MGL5" s="49"/>
      <c r="MGM5" s="49"/>
      <c r="MGN5" s="49"/>
      <c r="MGO5" s="49"/>
      <c r="MGP5" s="49"/>
      <c r="MGQ5" s="49"/>
      <c r="MGR5" s="49"/>
      <c r="MGS5" s="49"/>
      <c r="MGT5" s="49"/>
      <c r="MGU5" s="49"/>
      <c r="MGV5" s="49"/>
      <c r="MGW5" s="49"/>
      <c r="MGX5" s="49"/>
      <c r="MGY5" s="49"/>
      <c r="MGZ5" s="49"/>
      <c r="MHA5" s="49"/>
      <c r="MHB5" s="49"/>
      <c r="MHC5" s="49"/>
      <c r="MHD5" s="49"/>
      <c r="MHE5" s="49"/>
      <c r="MHF5" s="49"/>
      <c r="MHG5" s="49"/>
      <c r="MHH5" s="49"/>
      <c r="MHI5" s="49"/>
      <c r="MHJ5" s="49"/>
      <c r="MHK5" s="49"/>
      <c r="MHL5" s="49"/>
      <c r="MHM5" s="49"/>
      <c r="MHN5" s="49"/>
      <c r="MHO5" s="49"/>
      <c r="MHP5" s="49"/>
      <c r="MHQ5" s="49"/>
      <c r="MHR5" s="49"/>
      <c r="MHS5" s="49"/>
      <c r="MHT5" s="49"/>
      <c r="MHU5" s="49"/>
      <c r="MHV5" s="49"/>
      <c r="MHW5" s="49"/>
      <c r="MHX5" s="49"/>
      <c r="MHY5" s="49"/>
      <c r="MHZ5" s="49"/>
      <c r="MIA5" s="49"/>
      <c r="MIB5" s="49"/>
      <c r="MIC5" s="49"/>
      <c r="MID5" s="49"/>
      <c r="MIE5" s="49"/>
      <c r="MIF5" s="49"/>
      <c r="MIG5" s="49"/>
      <c r="MIH5" s="49"/>
      <c r="MII5" s="49"/>
      <c r="MIJ5" s="49"/>
      <c r="MIK5" s="49"/>
      <c r="MIL5" s="49"/>
      <c r="MIM5" s="49"/>
      <c r="MIN5" s="49"/>
      <c r="MIO5" s="49"/>
      <c r="MIP5" s="49"/>
      <c r="MIQ5" s="49"/>
      <c r="MIR5" s="49"/>
      <c r="MIS5" s="49"/>
      <c r="MIT5" s="49"/>
      <c r="MIU5" s="49"/>
      <c r="MIV5" s="49"/>
      <c r="MIW5" s="49"/>
      <c r="MIX5" s="49"/>
      <c r="MIY5" s="49"/>
      <c r="MIZ5" s="49"/>
      <c r="MJA5" s="49"/>
      <c r="MJB5" s="49"/>
      <c r="MJC5" s="49"/>
      <c r="MJD5" s="49"/>
      <c r="MJE5" s="49"/>
      <c r="MJF5" s="49"/>
      <c r="MJG5" s="49"/>
      <c r="MJH5" s="49"/>
      <c r="MJI5" s="49"/>
      <c r="MJJ5" s="49"/>
      <c r="MJK5" s="49"/>
      <c r="MJL5" s="49"/>
      <c r="MJM5" s="49"/>
      <c r="MJN5" s="49"/>
      <c r="MJO5" s="49"/>
      <c r="MJP5" s="49"/>
      <c r="MJQ5" s="49"/>
      <c r="MJR5" s="49"/>
      <c r="MJS5" s="49"/>
      <c r="MJT5" s="49"/>
      <c r="MJU5" s="49"/>
      <c r="MJV5" s="49"/>
      <c r="MJW5" s="49"/>
      <c r="MJX5" s="49"/>
      <c r="MJY5" s="49"/>
      <c r="MJZ5" s="49"/>
      <c r="MKA5" s="49"/>
      <c r="MKB5" s="49"/>
      <c r="MKC5" s="49"/>
      <c r="MKD5" s="49"/>
      <c r="MKE5" s="49"/>
      <c r="MKF5" s="49"/>
      <c r="MKG5" s="49"/>
      <c r="MKH5" s="49"/>
      <c r="MKI5" s="49"/>
      <c r="MKJ5" s="49"/>
      <c r="MKK5" s="49"/>
      <c r="MKL5" s="49"/>
      <c r="MKM5" s="49"/>
      <c r="MKN5" s="49"/>
      <c r="MKO5" s="49"/>
      <c r="MKP5" s="49"/>
      <c r="MKQ5" s="49"/>
      <c r="MKR5" s="49"/>
      <c r="MKS5" s="49"/>
      <c r="MKT5" s="49"/>
      <c r="MKU5" s="49"/>
      <c r="MKV5" s="49"/>
      <c r="MKW5" s="49"/>
      <c r="MKX5" s="49"/>
      <c r="MKY5" s="49"/>
      <c r="MKZ5" s="49"/>
      <c r="MLA5" s="49"/>
      <c r="MLB5" s="49"/>
      <c r="MLC5" s="49"/>
      <c r="MLD5" s="49"/>
      <c r="MLE5" s="49"/>
      <c r="MLF5" s="49"/>
      <c r="MLG5" s="49"/>
      <c r="MLH5" s="49"/>
      <c r="MLI5" s="49"/>
      <c r="MLJ5" s="49"/>
      <c r="MLK5" s="49"/>
      <c r="MLL5" s="49"/>
      <c r="MLM5" s="49"/>
      <c r="MLN5" s="49"/>
      <c r="MLO5" s="49"/>
      <c r="MLP5" s="49"/>
      <c r="MLQ5" s="49"/>
      <c r="MLR5" s="49"/>
      <c r="MLS5" s="49"/>
      <c r="MLT5" s="49"/>
      <c r="MLU5" s="49"/>
      <c r="MLV5" s="49"/>
      <c r="MLW5" s="49"/>
      <c r="MLX5" s="49"/>
      <c r="MLY5" s="49"/>
      <c r="MLZ5" s="49"/>
      <c r="MMA5" s="49"/>
      <c r="MMB5" s="49"/>
      <c r="MMC5" s="49"/>
      <c r="MMD5" s="49"/>
      <c r="MME5" s="49"/>
      <c r="MMF5" s="49"/>
      <c r="MMG5" s="49"/>
      <c r="MMH5" s="49"/>
      <c r="MMI5" s="49"/>
      <c r="MMJ5" s="49"/>
      <c r="MMK5" s="49"/>
      <c r="MML5" s="49"/>
      <c r="MMM5" s="49"/>
      <c r="MMN5" s="49"/>
      <c r="MMO5" s="49"/>
      <c r="MMP5" s="49"/>
      <c r="MMQ5" s="49"/>
      <c r="MMR5" s="49"/>
      <c r="MMS5" s="49"/>
      <c r="MMT5" s="49"/>
      <c r="MMU5" s="49"/>
      <c r="MMV5" s="49"/>
      <c r="MMW5" s="49"/>
      <c r="MMX5" s="49"/>
      <c r="MMY5" s="49"/>
      <c r="MMZ5" s="49"/>
      <c r="MNA5" s="49"/>
      <c r="MNB5" s="49"/>
      <c r="MNC5" s="49"/>
      <c r="MND5" s="49"/>
      <c r="MNE5" s="49"/>
      <c r="MNF5" s="49"/>
      <c r="MNG5" s="49"/>
      <c r="MNH5" s="49"/>
      <c r="MNI5" s="49"/>
      <c r="MNJ5" s="49"/>
      <c r="MNK5" s="49"/>
      <c r="MNL5" s="49"/>
      <c r="MNM5" s="49"/>
      <c r="MNN5" s="49"/>
      <c r="MNO5" s="49"/>
      <c r="MNP5" s="49"/>
      <c r="MNQ5" s="49"/>
      <c r="MNR5" s="49"/>
      <c r="MNS5" s="49"/>
      <c r="MNT5" s="49"/>
      <c r="MNU5" s="49"/>
      <c r="MNV5" s="49"/>
      <c r="MNW5" s="49"/>
      <c r="MNX5" s="49"/>
      <c r="MNY5" s="49"/>
      <c r="MNZ5" s="49"/>
      <c r="MOA5" s="49"/>
      <c r="MOB5" s="49"/>
      <c r="MOC5" s="49"/>
      <c r="MOD5" s="49"/>
      <c r="MOE5" s="49"/>
      <c r="MOF5" s="49"/>
      <c r="MOG5" s="49"/>
      <c r="MOH5" s="49"/>
      <c r="MOI5" s="49"/>
      <c r="MOJ5" s="49"/>
      <c r="MOK5" s="49"/>
      <c r="MOL5" s="49"/>
      <c r="MOM5" s="49"/>
      <c r="MON5" s="49"/>
      <c r="MOO5" s="49"/>
      <c r="MOP5" s="49"/>
      <c r="MOQ5" s="49"/>
      <c r="MOR5" s="49"/>
      <c r="MOS5" s="49"/>
      <c r="MOT5" s="49"/>
      <c r="MOU5" s="49"/>
      <c r="MOV5" s="49"/>
      <c r="MOW5" s="49"/>
      <c r="MOX5" s="49"/>
      <c r="MOY5" s="49"/>
      <c r="MOZ5" s="49"/>
      <c r="MPA5" s="49"/>
      <c r="MPB5" s="49"/>
      <c r="MPC5" s="49"/>
      <c r="MPD5" s="49"/>
      <c r="MPE5" s="49"/>
      <c r="MPF5" s="49"/>
      <c r="MPG5" s="49"/>
      <c r="MPH5" s="49"/>
      <c r="MPI5" s="49"/>
      <c r="MPJ5" s="49"/>
      <c r="MPK5" s="49"/>
      <c r="MPL5" s="49"/>
      <c r="MPM5" s="49"/>
      <c r="MPN5" s="49"/>
      <c r="MPO5" s="49"/>
      <c r="MPP5" s="49"/>
      <c r="MPQ5" s="49"/>
      <c r="MPR5" s="49"/>
      <c r="MPS5" s="49"/>
      <c r="MPT5" s="49"/>
      <c r="MPU5" s="49"/>
      <c r="MPV5" s="49"/>
      <c r="MPW5" s="49"/>
      <c r="MPX5" s="49"/>
      <c r="MPY5" s="49"/>
      <c r="MPZ5" s="49"/>
      <c r="MQA5" s="49"/>
      <c r="MQB5" s="49"/>
      <c r="MQC5" s="49"/>
      <c r="MQD5" s="49"/>
      <c r="MQE5" s="49"/>
      <c r="MQF5" s="49"/>
      <c r="MQG5" s="49"/>
      <c r="MQH5" s="49"/>
      <c r="MQI5" s="49"/>
      <c r="MQJ5" s="49"/>
      <c r="MQK5" s="49"/>
      <c r="MQL5" s="49"/>
      <c r="MQM5" s="49"/>
      <c r="MQN5" s="49"/>
      <c r="MQO5" s="49"/>
      <c r="MQP5" s="49"/>
      <c r="MQQ5" s="49"/>
      <c r="MQR5" s="49"/>
      <c r="MQS5" s="49"/>
      <c r="MQT5" s="49"/>
      <c r="MQU5" s="49"/>
      <c r="MQV5" s="49"/>
      <c r="MQW5" s="49"/>
      <c r="MQX5" s="49"/>
      <c r="MQY5" s="49"/>
      <c r="MQZ5" s="49"/>
      <c r="MRA5" s="49"/>
      <c r="MRB5" s="49"/>
      <c r="MRC5" s="49"/>
      <c r="MRD5" s="49"/>
      <c r="MRE5" s="49"/>
      <c r="MRF5" s="49"/>
      <c r="MRG5" s="49"/>
      <c r="MRH5" s="49"/>
      <c r="MRI5" s="49"/>
      <c r="MRJ5" s="49"/>
      <c r="MRK5" s="49"/>
      <c r="MRL5" s="49"/>
      <c r="MRM5" s="49"/>
      <c r="MRN5" s="49"/>
      <c r="MRO5" s="49"/>
      <c r="MRP5" s="49"/>
      <c r="MRQ5" s="49"/>
      <c r="MRR5" s="49"/>
      <c r="MRS5" s="49"/>
      <c r="MRT5" s="49"/>
      <c r="MRU5" s="49"/>
      <c r="MRV5" s="49"/>
      <c r="MRW5" s="49"/>
      <c r="MRX5" s="49"/>
      <c r="MRY5" s="49"/>
      <c r="MRZ5" s="49"/>
      <c r="MSA5" s="49"/>
      <c r="MSB5" s="49"/>
      <c r="MSC5" s="49"/>
      <c r="MSD5" s="49"/>
      <c r="MSE5" s="49"/>
      <c r="MSF5" s="49"/>
      <c r="MSG5" s="49"/>
      <c r="MSH5" s="49"/>
      <c r="MSI5" s="49"/>
      <c r="MSJ5" s="49"/>
      <c r="MSK5" s="49"/>
      <c r="MSL5" s="49"/>
      <c r="MSM5" s="49"/>
      <c r="MSN5" s="49"/>
      <c r="MSO5" s="49"/>
      <c r="MSP5" s="49"/>
      <c r="MSQ5" s="49"/>
      <c r="MSR5" s="49"/>
      <c r="MSS5" s="49"/>
      <c r="MST5" s="49"/>
      <c r="MSU5" s="49"/>
      <c r="MSV5" s="49"/>
      <c r="MSW5" s="49"/>
      <c r="MSX5" s="49"/>
      <c r="MSY5" s="49"/>
      <c r="MSZ5" s="49"/>
      <c r="MTA5" s="49"/>
      <c r="MTB5" s="49"/>
      <c r="MTC5" s="49"/>
      <c r="MTD5" s="49"/>
      <c r="MTE5" s="49"/>
      <c r="MTF5" s="49"/>
      <c r="MTG5" s="49"/>
      <c r="MTH5" s="49"/>
      <c r="MTI5" s="49"/>
      <c r="MTJ5" s="49"/>
      <c r="MTK5" s="49"/>
      <c r="MTL5" s="49"/>
      <c r="MTM5" s="49"/>
      <c r="MTN5" s="49"/>
      <c r="MTO5" s="49"/>
      <c r="MTP5" s="49"/>
      <c r="MTQ5" s="49"/>
      <c r="MTR5" s="49"/>
      <c r="MTS5" s="49"/>
      <c r="MTT5" s="49"/>
      <c r="MTU5" s="49"/>
      <c r="MTV5" s="49"/>
      <c r="MTW5" s="49"/>
      <c r="MTX5" s="49"/>
      <c r="MTY5" s="49"/>
      <c r="MTZ5" s="49"/>
      <c r="MUA5" s="49"/>
      <c r="MUB5" s="49"/>
      <c r="MUC5" s="49"/>
      <c r="MUD5" s="49"/>
      <c r="MUE5" s="49"/>
      <c r="MUF5" s="49"/>
      <c r="MUG5" s="49"/>
      <c r="MUH5" s="49"/>
      <c r="MUI5" s="49"/>
      <c r="MUJ5" s="49"/>
      <c r="MUK5" s="49"/>
      <c r="MUL5" s="49"/>
      <c r="MUM5" s="49"/>
      <c r="MUN5" s="49"/>
      <c r="MUO5" s="49"/>
      <c r="MUP5" s="49"/>
      <c r="MUQ5" s="49"/>
      <c r="MUR5" s="49"/>
      <c r="MUS5" s="49"/>
      <c r="MUT5" s="49"/>
      <c r="MUU5" s="49"/>
      <c r="MUV5" s="49"/>
      <c r="MUW5" s="49"/>
      <c r="MUX5" s="49"/>
      <c r="MUY5" s="49"/>
      <c r="MUZ5" s="49"/>
      <c r="MVA5" s="49"/>
      <c r="MVB5" s="49"/>
      <c r="MVC5" s="49"/>
      <c r="MVD5" s="49"/>
      <c r="MVE5" s="49"/>
      <c r="MVF5" s="49"/>
      <c r="MVG5" s="49"/>
      <c r="MVH5" s="49"/>
      <c r="MVI5" s="49"/>
      <c r="MVJ5" s="49"/>
      <c r="MVK5" s="49"/>
      <c r="MVL5" s="49"/>
      <c r="MVM5" s="49"/>
      <c r="MVN5" s="49"/>
      <c r="MVO5" s="49"/>
      <c r="MVP5" s="49"/>
      <c r="MVQ5" s="49"/>
      <c r="MVR5" s="49"/>
      <c r="MVS5" s="49"/>
      <c r="MVT5" s="49"/>
      <c r="MVU5" s="49"/>
      <c r="MVV5" s="49"/>
      <c r="MVW5" s="49"/>
      <c r="MVX5" s="49"/>
      <c r="MVY5" s="49"/>
      <c r="MVZ5" s="49"/>
      <c r="MWA5" s="49"/>
      <c r="MWB5" s="49"/>
      <c r="MWC5" s="49"/>
      <c r="MWD5" s="49"/>
      <c r="MWE5" s="49"/>
      <c r="MWF5" s="49"/>
      <c r="MWG5" s="49"/>
      <c r="MWH5" s="49"/>
      <c r="MWI5" s="49"/>
      <c r="MWJ5" s="49"/>
      <c r="MWK5" s="49"/>
      <c r="MWL5" s="49"/>
      <c r="MWM5" s="49"/>
      <c r="MWN5" s="49"/>
      <c r="MWO5" s="49"/>
      <c r="MWP5" s="49"/>
      <c r="MWQ5" s="49"/>
      <c r="MWR5" s="49"/>
      <c r="MWS5" s="49"/>
      <c r="MWT5" s="49"/>
      <c r="MWU5" s="49"/>
      <c r="MWV5" s="49"/>
      <c r="MWW5" s="49"/>
      <c r="MWX5" s="49"/>
      <c r="MWY5" s="49"/>
      <c r="MWZ5" s="49"/>
      <c r="MXA5" s="49"/>
      <c r="MXB5" s="49"/>
      <c r="MXC5" s="49"/>
      <c r="MXD5" s="49"/>
      <c r="MXE5" s="49"/>
      <c r="MXF5" s="49"/>
      <c r="MXG5" s="49"/>
      <c r="MXH5" s="49"/>
      <c r="MXI5" s="49"/>
      <c r="MXJ5" s="49"/>
      <c r="MXK5" s="49"/>
      <c r="MXL5" s="49"/>
      <c r="MXM5" s="49"/>
      <c r="MXN5" s="49"/>
      <c r="MXO5" s="49"/>
      <c r="MXP5" s="49"/>
      <c r="MXQ5" s="49"/>
      <c r="MXR5" s="49"/>
      <c r="MXS5" s="49"/>
      <c r="MXT5" s="49"/>
      <c r="MXU5" s="49"/>
      <c r="MXV5" s="49"/>
      <c r="MXW5" s="49"/>
      <c r="MXX5" s="49"/>
      <c r="MXY5" s="49"/>
      <c r="MXZ5" s="49"/>
      <c r="MYA5" s="49"/>
      <c r="MYB5" s="49"/>
      <c r="MYC5" s="49"/>
      <c r="MYD5" s="49"/>
      <c r="MYE5" s="49"/>
      <c r="MYF5" s="49"/>
      <c r="MYG5" s="49"/>
      <c r="MYH5" s="49"/>
      <c r="MYI5" s="49"/>
      <c r="MYJ5" s="49"/>
      <c r="MYK5" s="49"/>
      <c r="MYL5" s="49"/>
      <c r="MYM5" s="49"/>
      <c r="MYN5" s="49"/>
      <c r="MYO5" s="49"/>
      <c r="MYP5" s="49"/>
      <c r="MYQ5" s="49"/>
      <c r="MYR5" s="49"/>
      <c r="MYS5" s="49"/>
      <c r="MYT5" s="49"/>
      <c r="MYU5" s="49"/>
      <c r="MYV5" s="49"/>
      <c r="MYW5" s="49"/>
      <c r="MYX5" s="49"/>
      <c r="MYY5" s="49"/>
      <c r="MYZ5" s="49"/>
      <c r="MZA5" s="49"/>
      <c r="MZB5" s="49"/>
      <c r="MZC5" s="49"/>
      <c r="MZD5" s="49"/>
      <c r="MZE5" s="49"/>
      <c r="MZF5" s="49"/>
      <c r="MZG5" s="49"/>
      <c r="MZH5" s="49"/>
      <c r="MZI5" s="49"/>
      <c r="MZJ5" s="49"/>
      <c r="MZK5" s="49"/>
      <c r="MZL5" s="49"/>
      <c r="MZM5" s="49"/>
      <c r="MZN5" s="49"/>
      <c r="MZO5" s="49"/>
      <c r="MZP5" s="49"/>
      <c r="MZQ5" s="49"/>
      <c r="MZR5" s="49"/>
      <c r="MZS5" s="49"/>
      <c r="MZT5" s="49"/>
      <c r="MZU5" s="49"/>
      <c r="MZV5" s="49"/>
      <c r="MZW5" s="49"/>
      <c r="MZX5" s="49"/>
      <c r="MZY5" s="49"/>
      <c r="MZZ5" s="49"/>
      <c r="NAA5" s="49"/>
      <c r="NAB5" s="49"/>
      <c r="NAC5" s="49"/>
      <c r="NAD5" s="49"/>
      <c r="NAE5" s="49"/>
      <c r="NAF5" s="49"/>
      <c r="NAG5" s="49"/>
      <c r="NAH5" s="49"/>
      <c r="NAI5" s="49"/>
      <c r="NAJ5" s="49"/>
      <c r="NAK5" s="49"/>
      <c r="NAL5" s="49"/>
      <c r="NAM5" s="49"/>
      <c r="NAN5" s="49"/>
      <c r="NAO5" s="49"/>
      <c r="NAP5" s="49"/>
      <c r="NAQ5" s="49"/>
      <c r="NAR5" s="49"/>
      <c r="NAS5" s="49"/>
      <c r="NAT5" s="49"/>
      <c r="NAU5" s="49"/>
      <c r="NAV5" s="49"/>
      <c r="NAW5" s="49"/>
      <c r="NAX5" s="49"/>
      <c r="NAY5" s="49"/>
      <c r="NAZ5" s="49"/>
      <c r="NBA5" s="49"/>
      <c r="NBB5" s="49"/>
      <c r="NBC5" s="49"/>
      <c r="NBD5" s="49"/>
      <c r="NBE5" s="49"/>
      <c r="NBF5" s="49"/>
      <c r="NBG5" s="49"/>
      <c r="NBH5" s="49"/>
      <c r="NBI5" s="49"/>
      <c r="NBJ5" s="49"/>
      <c r="NBK5" s="49"/>
      <c r="NBL5" s="49"/>
      <c r="NBM5" s="49"/>
      <c r="NBN5" s="49"/>
      <c r="NBO5" s="49"/>
      <c r="NBP5" s="49"/>
      <c r="NBQ5" s="49"/>
      <c r="NBR5" s="49"/>
      <c r="NBS5" s="49"/>
      <c r="NBT5" s="49"/>
      <c r="NBU5" s="49"/>
      <c r="NBV5" s="49"/>
      <c r="NBW5" s="49"/>
      <c r="NBX5" s="49"/>
      <c r="NBY5" s="49"/>
      <c r="NBZ5" s="49"/>
      <c r="NCA5" s="49"/>
      <c r="NCB5" s="49"/>
      <c r="NCC5" s="49"/>
      <c r="NCD5" s="49"/>
      <c r="NCE5" s="49"/>
      <c r="NCF5" s="49"/>
      <c r="NCG5" s="49"/>
      <c r="NCH5" s="49"/>
      <c r="NCI5" s="49"/>
      <c r="NCJ5" s="49"/>
      <c r="NCK5" s="49"/>
      <c r="NCL5" s="49"/>
      <c r="NCM5" s="49"/>
      <c r="NCN5" s="49"/>
      <c r="NCO5" s="49"/>
      <c r="NCP5" s="49"/>
      <c r="NCQ5" s="49"/>
      <c r="NCR5" s="49"/>
      <c r="NCS5" s="49"/>
      <c r="NCT5" s="49"/>
      <c r="NCU5" s="49"/>
      <c r="NCV5" s="49"/>
      <c r="NCW5" s="49"/>
      <c r="NCX5" s="49"/>
      <c r="NCY5" s="49"/>
      <c r="NCZ5" s="49"/>
      <c r="NDA5" s="49"/>
      <c r="NDB5" s="49"/>
      <c r="NDC5" s="49"/>
      <c r="NDD5" s="49"/>
      <c r="NDE5" s="49"/>
      <c r="NDF5" s="49"/>
      <c r="NDG5" s="49"/>
      <c r="NDH5" s="49"/>
      <c r="NDI5" s="49"/>
      <c r="NDJ5" s="49"/>
      <c r="NDK5" s="49"/>
      <c r="NDL5" s="49"/>
      <c r="NDM5" s="49"/>
      <c r="NDN5" s="49"/>
      <c r="NDO5" s="49"/>
      <c r="NDP5" s="49"/>
      <c r="NDQ5" s="49"/>
      <c r="NDR5" s="49"/>
      <c r="NDS5" s="49"/>
      <c r="NDT5" s="49"/>
      <c r="NDU5" s="49"/>
      <c r="NDV5" s="49"/>
      <c r="NDW5" s="49"/>
      <c r="NDX5" s="49"/>
      <c r="NDY5" s="49"/>
      <c r="NDZ5" s="49"/>
      <c r="NEA5" s="49"/>
      <c r="NEB5" s="49"/>
      <c r="NEC5" s="49"/>
      <c r="NED5" s="49"/>
      <c r="NEE5" s="49"/>
      <c r="NEF5" s="49"/>
      <c r="NEG5" s="49"/>
      <c r="NEH5" s="49"/>
      <c r="NEI5" s="49"/>
      <c r="NEJ5" s="49"/>
      <c r="NEK5" s="49"/>
      <c r="NEL5" s="49"/>
      <c r="NEM5" s="49"/>
      <c r="NEN5" s="49"/>
      <c r="NEO5" s="49"/>
      <c r="NEP5" s="49"/>
      <c r="NEQ5" s="49"/>
      <c r="NER5" s="49"/>
      <c r="NES5" s="49"/>
      <c r="NET5" s="49"/>
      <c r="NEU5" s="49"/>
      <c r="NEV5" s="49"/>
      <c r="NEW5" s="49"/>
      <c r="NEX5" s="49"/>
      <c r="NEY5" s="49"/>
      <c r="NEZ5" s="49"/>
      <c r="NFA5" s="49"/>
      <c r="NFB5" s="49"/>
      <c r="NFC5" s="49"/>
      <c r="NFD5" s="49"/>
      <c r="NFE5" s="49"/>
      <c r="NFF5" s="49"/>
      <c r="NFG5" s="49"/>
      <c r="NFH5" s="49"/>
      <c r="NFI5" s="49"/>
      <c r="NFJ5" s="49"/>
      <c r="NFK5" s="49"/>
      <c r="NFL5" s="49"/>
      <c r="NFM5" s="49"/>
      <c r="NFN5" s="49"/>
      <c r="NFO5" s="49"/>
      <c r="NFP5" s="49"/>
      <c r="NFQ5" s="49"/>
      <c r="NFR5" s="49"/>
      <c r="NFS5" s="49"/>
      <c r="NFT5" s="49"/>
      <c r="NFU5" s="49"/>
      <c r="NFV5" s="49"/>
      <c r="NFW5" s="49"/>
      <c r="NFX5" s="49"/>
      <c r="NFY5" s="49"/>
      <c r="NFZ5" s="49"/>
      <c r="NGA5" s="49"/>
      <c r="NGB5" s="49"/>
      <c r="NGC5" s="49"/>
      <c r="NGD5" s="49"/>
      <c r="NGE5" s="49"/>
      <c r="NGF5" s="49"/>
      <c r="NGG5" s="49"/>
      <c r="NGH5" s="49"/>
      <c r="NGI5" s="49"/>
      <c r="NGJ5" s="49"/>
      <c r="NGK5" s="49"/>
      <c r="NGL5" s="49"/>
      <c r="NGM5" s="49"/>
      <c r="NGN5" s="49"/>
      <c r="NGO5" s="49"/>
      <c r="NGP5" s="49"/>
      <c r="NGQ5" s="49"/>
      <c r="NGR5" s="49"/>
      <c r="NGS5" s="49"/>
      <c r="NGT5" s="49"/>
      <c r="NGU5" s="49"/>
      <c r="NGV5" s="49"/>
      <c r="NGW5" s="49"/>
      <c r="NGX5" s="49"/>
      <c r="NGY5" s="49"/>
      <c r="NGZ5" s="49"/>
      <c r="NHA5" s="49"/>
      <c r="NHB5" s="49"/>
      <c r="NHC5" s="49"/>
      <c r="NHD5" s="49"/>
      <c r="NHE5" s="49"/>
      <c r="NHF5" s="49"/>
      <c r="NHG5" s="49"/>
      <c r="NHH5" s="49"/>
      <c r="NHI5" s="49"/>
      <c r="NHJ5" s="49"/>
      <c r="NHK5" s="49"/>
      <c r="NHL5" s="49"/>
      <c r="NHM5" s="49"/>
      <c r="NHN5" s="49"/>
      <c r="NHO5" s="49"/>
      <c r="NHP5" s="49"/>
      <c r="NHQ5" s="49"/>
      <c r="NHR5" s="49"/>
      <c r="NHS5" s="49"/>
      <c r="NHT5" s="49"/>
      <c r="NHU5" s="49"/>
      <c r="NHV5" s="49"/>
      <c r="NHW5" s="49"/>
      <c r="NHX5" s="49"/>
      <c r="NHY5" s="49"/>
      <c r="NHZ5" s="49"/>
      <c r="NIA5" s="49"/>
      <c r="NIB5" s="49"/>
      <c r="NIC5" s="49"/>
      <c r="NID5" s="49"/>
      <c r="NIE5" s="49"/>
      <c r="NIF5" s="49"/>
      <c r="NIG5" s="49"/>
      <c r="NIH5" s="49"/>
      <c r="NII5" s="49"/>
      <c r="NIJ5" s="49"/>
      <c r="NIK5" s="49"/>
      <c r="NIL5" s="49"/>
      <c r="NIM5" s="49"/>
      <c r="NIN5" s="49"/>
      <c r="NIO5" s="49"/>
      <c r="NIP5" s="49"/>
      <c r="NIQ5" s="49"/>
      <c r="NIR5" s="49"/>
      <c r="NIS5" s="49"/>
      <c r="NIT5" s="49"/>
      <c r="NIU5" s="49"/>
      <c r="NIV5" s="49"/>
      <c r="NIW5" s="49"/>
      <c r="NIX5" s="49"/>
      <c r="NIY5" s="49"/>
      <c r="NIZ5" s="49"/>
      <c r="NJA5" s="49"/>
      <c r="NJB5" s="49"/>
      <c r="NJC5" s="49"/>
      <c r="NJD5" s="49"/>
      <c r="NJE5" s="49"/>
      <c r="NJF5" s="49"/>
      <c r="NJG5" s="49"/>
      <c r="NJH5" s="49"/>
      <c r="NJI5" s="49"/>
      <c r="NJJ5" s="49"/>
      <c r="NJK5" s="49"/>
      <c r="NJL5" s="49"/>
      <c r="NJM5" s="49"/>
      <c r="NJN5" s="49"/>
      <c r="NJO5" s="49"/>
      <c r="NJP5" s="49"/>
      <c r="NJQ5" s="49"/>
      <c r="NJR5" s="49"/>
      <c r="NJS5" s="49"/>
      <c r="NJT5" s="49"/>
      <c r="NJU5" s="49"/>
      <c r="NJV5" s="49"/>
      <c r="NJW5" s="49"/>
      <c r="NJX5" s="49"/>
      <c r="NJY5" s="49"/>
      <c r="NJZ5" s="49"/>
      <c r="NKA5" s="49"/>
      <c r="NKB5" s="49"/>
      <c r="NKC5" s="49"/>
      <c r="NKD5" s="49"/>
      <c r="NKE5" s="49"/>
      <c r="NKF5" s="49"/>
      <c r="NKG5" s="49"/>
      <c r="NKH5" s="49"/>
      <c r="NKI5" s="49"/>
      <c r="NKJ5" s="49"/>
      <c r="NKK5" s="49"/>
      <c r="NKL5" s="49"/>
      <c r="NKM5" s="49"/>
      <c r="NKN5" s="49"/>
      <c r="NKO5" s="49"/>
      <c r="NKP5" s="49"/>
      <c r="NKQ5" s="49"/>
      <c r="NKR5" s="49"/>
      <c r="NKS5" s="49"/>
      <c r="NKT5" s="49"/>
      <c r="NKU5" s="49"/>
      <c r="NKV5" s="49"/>
      <c r="NKW5" s="49"/>
      <c r="NKX5" s="49"/>
      <c r="NKY5" s="49"/>
      <c r="NKZ5" s="49"/>
      <c r="NLA5" s="49"/>
      <c r="NLB5" s="49"/>
      <c r="NLC5" s="49"/>
      <c r="NLD5" s="49"/>
      <c r="NLE5" s="49"/>
      <c r="NLF5" s="49"/>
      <c r="NLG5" s="49"/>
      <c r="NLH5" s="49"/>
      <c r="NLI5" s="49"/>
      <c r="NLJ5" s="49"/>
      <c r="NLK5" s="49"/>
      <c r="NLL5" s="49"/>
      <c r="NLM5" s="49"/>
      <c r="NLN5" s="49"/>
      <c r="NLO5" s="49"/>
      <c r="NLP5" s="49"/>
      <c r="NLQ5" s="49"/>
      <c r="NLR5" s="49"/>
      <c r="NLS5" s="49"/>
      <c r="NLT5" s="49"/>
      <c r="NLU5" s="49"/>
      <c r="NLV5" s="49"/>
      <c r="NLW5" s="49"/>
      <c r="NLX5" s="49"/>
      <c r="NLY5" s="49"/>
      <c r="NLZ5" s="49"/>
      <c r="NMA5" s="49"/>
      <c r="NMB5" s="49"/>
      <c r="NMC5" s="49"/>
      <c r="NMD5" s="49"/>
      <c r="NME5" s="49"/>
      <c r="NMF5" s="49"/>
      <c r="NMG5" s="49"/>
      <c r="NMH5" s="49"/>
      <c r="NMI5" s="49"/>
      <c r="NMJ5" s="49"/>
      <c r="NMK5" s="49"/>
      <c r="NML5" s="49"/>
      <c r="NMM5" s="49"/>
      <c r="NMN5" s="49"/>
      <c r="NMO5" s="49"/>
      <c r="NMP5" s="49"/>
      <c r="NMQ5" s="49"/>
      <c r="NMR5" s="49"/>
      <c r="NMS5" s="49"/>
      <c r="NMT5" s="49"/>
      <c r="NMU5" s="49"/>
      <c r="NMV5" s="49"/>
      <c r="NMW5" s="49"/>
      <c r="NMX5" s="49"/>
      <c r="NMY5" s="49"/>
      <c r="NMZ5" s="49"/>
      <c r="NNA5" s="49"/>
      <c r="NNB5" s="49"/>
      <c r="NNC5" s="49"/>
      <c r="NND5" s="49"/>
      <c r="NNE5" s="49"/>
      <c r="NNF5" s="49"/>
      <c r="NNG5" s="49"/>
      <c r="NNH5" s="49"/>
      <c r="NNI5" s="49"/>
      <c r="NNJ5" s="49"/>
      <c r="NNK5" s="49"/>
      <c r="NNL5" s="49"/>
      <c r="NNM5" s="49"/>
      <c r="NNN5" s="49"/>
      <c r="NNO5" s="49"/>
      <c r="NNP5" s="49"/>
      <c r="NNQ5" s="49"/>
      <c r="NNR5" s="49"/>
      <c r="NNS5" s="49"/>
      <c r="NNT5" s="49"/>
      <c r="NNU5" s="49"/>
      <c r="NNV5" s="49"/>
      <c r="NNW5" s="49"/>
      <c r="NNX5" s="49"/>
      <c r="NNY5" s="49"/>
      <c r="NNZ5" s="49"/>
      <c r="NOA5" s="49"/>
      <c r="NOB5" s="49"/>
      <c r="NOC5" s="49"/>
      <c r="NOD5" s="49"/>
      <c r="NOE5" s="49"/>
      <c r="NOF5" s="49"/>
      <c r="NOG5" s="49"/>
      <c r="NOH5" s="49"/>
      <c r="NOI5" s="49"/>
      <c r="NOJ5" s="49"/>
      <c r="NOK5" s="49"/>
      <c r="NOL5" s="49"/>
      <c r="NOM5" s="49"/>
      <c r="NON5" s="49"/>
      <c r="NOO5" s="49"/>
      <c r="NOP5" s="49"/>
      <c r="NOQ5" s="49"/>
      <c r="NOR5" s="49"/>
      <c r="NOS5" s="49"/>
      <c r="NOT5" s="49"/>
      <c r="NOU5" s="49"/>
      <c r="NOV5" s="49"/>
      <c r="NOW5" s="49"/>
      <c r="NOX5" s="49"/>
      <c r="NOY5" s="49"/>
      <c r="NOZ5" s="49"/>
      <c r="NPA5" s="49"/>
      <c r="NPB5" s="49"/>
      <c r="NPC5" s="49"/>
      <c r="NPD5" s="49"/>
      <c r="NPE5" s="49"/>
      <c r="NPF5" s="49"/>
      <c r="NPG5" s="49"/>
      <c r="NPH5" s="49"/>
      <c r="NPI5" s="49"/>
      <c r="NPJ5" s="49"/>
      <c r="NPK5" s="49"/>
      <c r="NPL5" s="49"/>
      <c r="NPM5" s="49"/>
      <c r="NPN5" s="49"/>
      <c r="NPO5" s="49"/>
      <c r="NPP5" s="49"/>
      <c r="NPQ5" s="49"/>
      <c r="NPR5" s="49"/>
      <c r="NPS5" s="49"/>
      <c r="NPT5" s="49"/>
      <c r="NPU5" s="49"/>
      <c r="NPV5" s="49"/>
      <c r="NPW5" s="49"/>
      <c r="NPX5" s="49"/>
      <c r="NPY5" s="49"/>
      <c r="NPZ5" s="49"/>
      <c r="NQA5" s="49"/>
      <c r="NQB5" s="49"/>
      <c r="NQC5" s="49"/>
      <c r="NQD5" s="49"/>
      <c r="NQE5" s="49"/>
      <c r="NQF5" s="49"/>
      <c r="NQG5" s="49"/>
      <c r="NQH5" s="49"/>
      <c r="NQI5" s="49"/>
      <c r="NQJ5" s="49"/>
      <c r="NQK5" s="49"/>
      <c r="NQL5" s="49"/>
      <c r="NQM5" s="49"/>
      <c r="NQN5" s="49"/>
      <c r="NQO5" s="49"/>
      <c r="NQP5" s="49"/>
      <c r="NQQ5" s="49"/>
      <c r="NQR5" s="49"/>
      <c r="NQS5" s="49"/>
      <c r="NQT5" s="49"/>
      <c r="NQU5" s="49"/>
      <c r="NQV5" s="49"/>
      <c r="NQW5" s="49"/>
      <c r="NQX5" s="49"/>
      <c r="NQY5" s="49"/>
      <c r="NQZ5" s="49"/>
      <c r="NRA5" s="49"/>
      <c r="NRB5" s="49"/>
      <c r="NRC5" s="49"/>
      <c r="NRD5" s="49"/>
      <c r="NRE5" s="49"/>
      <c r="NRF5" s="49"/>
      <c r="NRG5" s="49"/>
      <c r="NRH5" s="49"/>
      <c r="NRI5" s="49"/>
      <c r="NRJ5" s="49"/>
      <c r="NRK5" s="49"/>
      <c r="NRL5" s="49"/>
      <c r="NRM5" s="49"/>
      <c r="NRN5" s="49"/>
      <c r="NRO5" s="49"/>
      <c r="NRP5" s="49"/>
      <c r="NRQ5" s="49"/>
      <c r="NRR5" s="49"/>
      <c r="NRS5" s="49"/>
      <c r="NRT5" s="49"/>
      <c r="NRU5" s="49"/>
      <c r="NRV5" s="49"/>
      <c r="NRW5" s="49"/>
      <c r="NRX5" s="49"/>
      <c r="NRY5" s="49"/>
      <c r="NRZ5" s="49"/>
      <c r="NSA5" s="49"/>
      <c r="NSB5" s="49"/>
      <c r="NSC5" s="49"/>
      <c r="NSD5" s="49"/>
      <c r="NSE5" s="49"/>
      <c r="NSF5" s="49"/>
      <c r="NSG5" s="49"/>
      <c r="NSH5" s="49"/>
      <c r="NSI5" s="49"/>
      <c r="NSJ5" s="49"/>
      <c r="NSK5" s="49"/>
      <c r="NSL5" s="49"/>
      <c r="NSM5" s="49"/>
      <c r="NSN5" s="49"/>
      <c r="NSO5" s="49"/>
      <c r="NSP5" s="49"/>
      <c r="NSQ5" s="49"/>
      <c r="NSR5" s="49"/>
      <c r="NSS5" s="49"/>
      <c r="NST5" s="49"/>
      <c r="NSU5" s="49"/>
      <c r="NSV5" s="49"/>
      <c r="NSW5" s="49"/>
      <c r="NSX5" s="49"/>
      <c r="NSY5" s="49"/>
      <c r="NSZ5" s="49"/>
      <c r="NTA5" s="49"/>
      <c r="NTB5" s="49"/>
      <c r="NTC5" s="49"/>
      <c r="NTD5" s="49"/>
      <c r="NTE5" s="49"/>
      <c r="NTF5" s="49"/>
      <c r="NTG5" s="49"/>
      <c r="NTH5" s="49"/>
      <c r="NTI5" s="49"/>
      <c r="NTJ5" s="49"/>
      <c r="NTK5" s="49"/>
      <c r="NTL5" s="49"/>
      <c r="NTM5" s="49"/>
      <c r="NTN5" s="49"/>
      <c r="NTO5" s="49"/>
      <c r="NTP5" s="49"/>
      <c r="NTQ5" s="49"/>
      <c r="NTR5" s="49"/>
      <c r="NTS5" s="49"/>
      <c r="NTT5" s="49"/>
      <c r="NTU5" s="49"/>
      <c r="NTV5" s="49"/>
      <c r="NTW5" s="49"/>
      <c r="NTX5" s="49"/>
      <c r="NTY5" s="49"/>
      <c r="NTZ5" s="49"/>
      <c r="NUA5" s="49"/>
      <c r="NUB5" s="49"/>
      <c r="NUC5" s="49"/>
      <c r="NUD5" s="49"/>
      <c r="NUE5" s="49"/>
      <c r="NUF5" s="49"/>
      <c r="NUG5" s="49"/>
      <c r="NUH5" s="49"/>
      <c r="NUI5" s="49"/>
      <c r="NUJ5" s="49"/>
      <c r="NUK5" s="49"/>
      <c r="NUL5" s="49"/>
      <c r="NUM5" s="49"/>
      <c r="NUN5" s="49"/>
      <c r="NUO5" s="49"/>
      <c r="NUP5" s="49"/>
      <c r="NUQ5" s="49"/>
      <c r="NUR5" s="49"/>
      <c r="NUS5" s="49"/>
      <c r="NUT5" s="49"/>
      <c r="NUU5" s="49"/>
      <c r="NUV5" s="49"/>
      <c r="NUW5" s="49"/>
      <c r="NUX5" s="49"/>
      <c r="NUY5" s="49"/>
      <c r="NUZ5" s="49"/>
      <c r="NVA5" s="49"/>
      <c r="NVB5" s="49"/>
      <c r="NVC5" s="49"/>
      <c r="NVD5" s="49"/>
      <c r="NVE5" s="49"/>
      <c r="NVF5" s="49"/>
      <c r="NVG5" s="49"/>
      <c r="NVH5" s="49"/>
      <c r="NVI5" s="49"/>
      <c r="NVJ5" s="49"/>
      <c r="NVK5" s="49"/>
      <c r="NVL5" s="49"/>
      <c r="NVM5" s="49"/>
      <c r="NVN5" s="49"/>
      <c r="NVO5" s="49"/>
      <c r="NVP5" s="49"/>
      <c r="NVQ5" s="49"/>
      <c r="NVR5" s="49"/>
      <c r="NVS5" s="49"/>
      <c r="NVT5" s="49"/>
      <c r="NVU5" s="49"/>
      <c r="NVV5" s="49"/>
      <c r="NVW5" s="49"/>
      <c r="NVX5" s="49"/>
      <c r="NVY5" s="49"/>
      <c r="NVZ5" s="49"/>
      <c r="NWA5" s="49"/>
      <c r="NWB5" s="49"/>
      <c r="NWC5" s="49"/>
      <c r="NWD5" s="49"/>
      <c r="NWE5" s="49"/>
      <c r="NWF5" s="49"/>
      <c r="NWG5" s="49"/>
      <c r="NWH5" s="49"/>
      <c r="NWI5" s="49"/>
      <c r="NWJ5" s="49"/>
      <c r="NWK5" s="49"/>
      <c r="NWL5" s="49"/>
      <c r="NWM5" s="49"/>
      <c r="NWN5" s="49"/>
      <c r="NWO5" s="49"/>
      <c r="NWP5" s="49"/>
      <c r="NWQ5" s="49"/>
      <c r="NWR5" s="49"/>
      <c r="NWS5" s="49"/>
      <c r="NWT5" s="49"/>
      <c r="NWU5" s="49"/>
      <c r="NWV5" s="49"/>
      <c r="NWW5" s="49"/>
      <c r="NWX5" s="49"/>
      <c r="NWY5" s="49"/>
      <c r="NWZ5" s="49"/>
      <c r="NXA5" s="49"/>
      <c r="NXB5" s="49"/>
      <c r="NXC5" s="49"/>
      <c r="NXD5" s="49"/>
      <c r="NXE5" s="49"/>
      <c r="NXF5" s="49"/>
      <c r="NXG5" s="49"/>
      <c r="NXH5" s="49"/>
      <c r="NXI5" s="49"/>
      <c r="NXJ5" s="49"/>
      <c r="NXK5" s="49"/>
      <c r="NXL5" s="49"/>
      <c r="NXM5" s="49"/>
      <c r="NXN5" s="49"/>
      <c r="NXO5" s="49"/>
      <c r="NXP5" s="49"/>
      <c r="NXQ5" s="49"/>
      <c r="NXR5" s="49"/>
      <c r="NXS5" s="49"/>
      <c r="NXT5" s="49"/>
      <c r="NXU5" s="49"/>
      <c r="NXV5" s="49"/>
      <c r="NXW5" s="49"/>
      <c r="NXX5" s="49"/>
      <c r="NXY5" s="49"/>
      <c r="NXZ5" s="49"/>
      <c r="NYA5" s="49"/>
      <c r="NYB5" s="49"/>
      <c r="NYC5" s="49"/>
      <c r="NYD5" s="49"/>
      <c r="NYE5" s="49"/>
      <c r="NYF5" s="49"/>
      <c r="NYG5" s="49"/>
      <c r="NYH5" s="49"/>
      <c r="NYI5" s="49"/>
      <c r="NYJ5" s="49"/>
      <c r="NYK5" s="49"/>
      <c r="NYL5" s="49"/>
      <c r="NYM5" s="49"/>
      <c r="NYN5" s="49"/>
      <c r="NYO5" s="49"/>
      <c r="NYP5" s="49"/>
      <c r="NYQ5" s="49"/>
      <c r="NYR5" s="49"/>
      <c r="NYS5" s="49"/>
      <c r="NYT5" s="49"/>
      <c r="NYU5" s="49"/>
      <c r="NYV5" s="49"/>
      <c r="NYW5" s="49"/>
      <c r="NYX5" s="49"/>
      <c r="NYY5" s="49"/>
      <c r="NYZ5" s="49"/>
      <c r="NZA5" s="49"/>
      <c r="NZB5" s="49"/>
      <c r="NZC5" s="49"/>
      <c r="NZD5" s="49"/>
      <c r="NZE5" s="49"/>
      <c r="NZF5" s="49"/>
      <c r="NZG5" s="49"/>
      <c r="NZH5" s="49"/>
      <c r="NZI5" s="49"/>
      <c r="NZJ5" s="49"/>
      <c r="NZK5" s="49"/>
      <c r="NZL5" s="49"/>
      <c r="NZM5" s="49"/>
      <c r="NZN5" s="49"/>
      <c r="NZO5" s="49"/>
      <c r="NZP5" s="49"/>
      <c r="NZQ5" s="49"/>
      <c r="NZR5" s="49"/>
      <c r="NZS5" s="49"/>
      <c r="NZT5" s="49"/>
      <c r="NZU5" s="49"/>
      <c r="NZV5" s="49"/>
      <c r="NZW5" s="49"/>
      <c r="NZX5" s="49"/>
      <c r="NZY5" s="49"/>
      <c r="NZZ5" s="49"/>
      <c r="OAA5" s="49"/>
      <c r="OAB5" s="49"/>
      <c r="OAC5" s="49"/>
      <c r="OAD5" s="49"/>
      <c r="OAE5" s="49"/>
      <c r="OAF5" s="49"/>
      <c r="OAG5" s="49"/>
      <c r="OAH5" s="49"/>
      <c r="OAI5" s="49"/>
      <c r="OAJ5" s="49"/>
      <c r="OAK5" s="49"/>
      <c r="OAL5" s="49"/>
      <c r="OAM5" s="49"/>
      <c r="OAN5" s="49"/>
      <c r="OAO5" s="49"/>
      <c r="OAP5" s="49"/>
      <c r="OAQ5" s="49"/>
      <c r="OAR5" s="49"/>
      <c r="OAS5" s="49"/>
      <c r="OAT5" s="49"/>
      <c r="OAU5" s="49"/>
      <c r="OAV5" s="49"/>
      <c r="OAW5" s="49"/>
      <c r="OAX5" s="49"/>
      <c r="OAY5" s="49"/>
      <c r="OAZ5" s="49"/>
      <c r="OBA5" s="49"/>
      <c r="OBB5" s="49"/>
      <c r="OBC5" s="49"/>
      <c r="OBD5" s="49"/>
      <c r="OBE5" s="49"/>
      <c r="OBF5" s="49"/>
      <c r="OBG5" s="49"/>
      <c r="OBH5" s="49"/>
      <c r="OBI5" s="49"/>
      <c r="OBJ5" s="49"/>
      <c r="OBK5" s="49"/>
      <c r="OBL5" s="49"/>
      <c r="OBM5" s="49"/>
      <c r="OBN5" s="49"/>
      <c r="OBO5" s="49"/>
      <c r="OBP5" s="49"/>
      <c r="OBQ5" s="49"/>
      <c r="OBR5" s="49"/>
      <c r="OBS5" s="49"/>
      <c r="OBT5" s="49"/>
      <c r="OBU5" s="49"/>
      <c r="OBV5" s="49"/>
      <c r="OBW5" s="49"/>
      <c r="OBX5" s="49"/>
      <c r="OBY5" s="49"/>
      <c r="OBZ5" s="49"/>
      <c r="OCA5" s="49"/>
      <c r="OCB5" s="49"/>
      <c r="OCC5" s="49"/>
      <c r="OCD5" s="49"/>
      <c r="OCE5" s="49"/>
      <c r="OCF5" s="49"/>
      <c r="OCG5" s="49"/>
      <c r="OCH5" s="49"/>
      <c r="OCI5" s="49"/>
      <c r="OCJ5" s="49"/>
      <c r="OCK5" s="49"/>
      <c r="OCL5" s="49"/>
      <c r="OCM5" s="49"/>
      <c r="OCN5" s="49"/>
      <c r="OCO5" s="49"/>
      <c r="OCP5" s="49"/>
      <c r="OCQ5" s="49"/>
      <c r="OCR5" s="49"/>
      <c r="OCS5" s="49"/>
      <c r="OCT5" s="49"/>
      <c r="OCU5" s="49"/>
      <c r="OCV5" s="49"/>
      <c r="OCW5" s="49"/>
      <c r="OCX5" s="49"/>
      <c r="OCY5" s="49"/>
      <c r="OCZ5" s="49"/>
      <c r="ODA5" s="49"/>
      <c r="ODB5" s="49"/>
      <c r="ODC5" s="49"/>
      <c r="ODD5" s="49"/>
      <c r="ODE5" s="49"/>
      <c r="ODF5" s="49"/>
      <c r="ODG5" s="49"/>
      <c r="ODH5" s="49"/>
      <c r="ODI5" s="49"/>
      <c r="ODJ5" s="49"/>
      <c r="ODK5" s="49"/>
      <c r="ODL5" s="49"/>
      <c r="ODM5" s="49"/>
      <c r="ODN5" s="49"/>
      <c r="ODO5" s="49"/>
      <c r="ODP5" s="49"/>
      <c r="ODQ5" s="49"/>
      <c r="ODR5" s="49"/>
      <c r="ODS5" s="49"/>
      <c r="ODT5" s="49"/>
      <c r="ODU5" s="49"/>
      <c r="ODV5" s="49"/>
      <c r="ODW5" s="49"/>
      <c r="ODX5" s="49"/>
      <c r="ODY5" s="49"/>
      <c r="ODZ5" s="49"/>
      <c r="OEA5" s="49"/>
      <c r="OEB5" s="49"/>
      <c r="OEC5" s="49"/>
      <c r="OED5" s="49"/>
      <c r="OEE5" s="49"/>
      <c r="OEF5" s="49"/>
      <c r="OEG5" s="49"/>
      <c r="OEH5" s="49"/>
      <c r="OEI5" s="49"/>
      <c r="OEJ5" s="49"/>
      <c r="OEK5" s="49"/>
      <c r="OEL5" s="49"/>
      <c r="OEM5" s="49"/>
      <c r="OEN5" s="49"/>
      <c r="OEO5" s="49"/>
      <c r="OEP5" s="49"/>
      <c r="OEQ5" s="49"/>
      <c r="OER5" s="49"/>
      <c r="OES5" s="49"/>
      <c r="OET5" s="49"/>
      <c r="OEU5" s="49"/>
      <c r="OEV5" s="49"/>
      <c r="OEW5" s="49"/>
      <c r="OEX5" s="49"/>
      <c r="OEY5" s="49"/>
      <c r="OEZ5" s="49"/>
      <c r="OFA5" s="49"/>
      <c r="OFB5" s="49"/>
      <c r="OFC5" s="49"/>
      <c r="OFD5" s="49"/>
      <c r="OFE5" s="49"/>
      <c r="OFF5" s="49"/>
      <c r="OFG5" s="49"/>
      <c r="OFH5" s="49"/>
      <c r="OFI5" s="49"/>
      <c r="OFJ5" s="49"/>
      <c r="OFK5" s="49"/>
      <c r="OFL5" s="49"/>
      <c r="OFM5" s="49"/>
      <c r="OFN5" s="49"/>
      <c r="OFO5" s="49"/>
      <c r="OFP5" s="49"/>
      <c r="OFQ5" s="49"/>
      <c r="OFR5" s="49"/>
      <c r="OFS5" s="49"/>
      <c r="OFT5" s="49"/>
      <c r="OFU5" s="49"/>
      <c r="OFV5" s="49"/>
      <c r="OFW5" s="49"/>
      <c r="OFX5" s="49"/>
      <c r="OFY5" s="49"/>
      <c r="OFZ5" s="49"/>
      <c r="OGA5" s="49"/>
      <c r="OGB5" s="49"/>
      <c r="OGC5" s="49"/>
      <c r="OGD5" s="49"/>
      <c r="OGE5" s="49"/>
      <c r="OGF5" s="49"/>
      <c r="OGG5" s="49"/>
      <c r="OGH5" s="49"/>
      <c r="OGI5" s="49"/>
      <c r="OGJ5" s="49"/>
      <c r="OGK5" s="49"/>
      <c r="OGL5" s="49"/>
      <c r="OGM5" s="49"/>
      <c r="OGN5" s="49"/>
      <c r="OGO5" s="49"/>
      <c r="OGP5" s="49"/>
      <c r="OGQ5" s="49"/>
      <c r="OGR5" s="49"/>
      <c r="OGS5" s="49"/>
      <c r="OGT5" s="49"/>
      <c r="OGU5" s="49"/>
      <c r="OGV5" s="49"/>
      <c r="OGW5" s="49"/>
      <c r="OGX5" s="49"/>
      <c r="OGY5" s="49"/>
      <c r="OGZ5" s="49"/>
      <c r="OHA5" s="49"/>
      <c r="OHB5" s="49"/>
      <c r="OHC5" s="49"/>
      <c r="OHD5" s="49"/>
      <c r="OHE5" s="49"/>
      <c r="OHF5" s="49"/>
      <c r="OHG5" s="49"/>
      <c r="OHH5" s="49"/>
      <c r="OHI5" s="49"/>
      <c r="OHJ5" s="49"/>
      <c r="OHK5" s="49"/>
      <c r="OHL5" s="49"/>
      <c r="OHM5" s="49"/>
      <c r="OHN5" s="49"/>
      <c r="OHO5" s="49"/>
      <c r="OHP5" s="49"/>
      <c r="OHQ5" s="49"/>
      <c r="OHR5" s="49"/>
      <c r="OHS5" s="49"/>
      <c r="OHT5" s="49"/>
      <c r="OHU5" s="49"/>
      <c r="OHV5" s="49"/>
      <c r="OHW5" s="49"/>
      <c r="OHX5" s="49"/>
      <c r="OHY5" s="49"/>
      <c r="OHZ5" s="49"/>
      <c r="OIA5" s="49"/>
      <c r="OIB5" s="49"/>
      <c r="OIC5" s="49"/>
      <c r="OID5" s="49"/>
      <c r="OIE5" s="49"/>
      <c r="OIF5" s="49"/>
      <c r="OIG5" s="49"/>
      <c r="OIH5" s="49"/>
      <c r="OII5" s="49"/>
      <c r="OIJ5" s="49"/>
      <c r="OIK5" s="49"/>
      <c r="OIL5" s="49"/>
      <c r="OIM5" s="49"/>
      <c r="OIN5" s="49"/>
      <c r="OIO5" s="49"/>
      <c r="OIP5" s="49"/>
      <c r="OIQ5" s="49"/>
      <c r="OIR5" s="49"/>
      <c r="OIS5" s="49"/>
      <c r="OIT5" s="49"/>
      <c r="OIU5" s="49"/>
      <c r="OIV5" s="49"/>
      <c r="OIW5" s="49"/>
      <c r="OIX5" s="49"/>
      <c r="OIY5" s="49"/>
      <c r="OIZ5" s="49"/>
      <c r="OJA5" s="49"/>
      <c r="OJB5" s="49"/>
      <c r="OJC5" s="49"/>
      <c r="OJD5" s="49"/>
      <c r="OJE5" s="49"/>
      <c r="OJF5" s="49"/>
      <c r="OJG5" s="49"/>
      <c r="OJH5" s="49"/>
      <c r="OJI5" s="49"/>
      <c r="OJJ5" s="49"/>
      <c r="OJK5" s="49"/>
      <c r="OJL5" s="49"/>
      <c r="OJM5" s="49"/>
      <c r="OJN5" s="49"/>
      <c r="OJO5" s="49"/>
      <c r="OJP5" s="49"/>
      <c r="OJQ5" s="49"/>
      <c r="OJR5" s="49"/>
      <c r="OJS5" s="49"/>
      <c r="OJT5" s="49"/>
      <c r="OJU5" s="49"/>
      <c r="OJV5" s="49"/>
      <c r="OJW5" s="49"/>
      <c r="OJX5" s="49"/>
      <c r="OJY5" s="49"/>
      <c r="OJZ5" s="49"/>
      <c r="OKA5" s="49"/>
      <c r="OKB5" s="49"/>
      <c r="OKC5" s="49"/>
      <c r="OKD5" s="49"/>
      <c r="OKE5" s="49"/>
      <c r="OKF5" s="49"/>
      <c r="OKG5" s="49"/>
      <c r="OKH5" s="49"/>
      <c r="OKI5" s="49"/>
      <c r="OKJ5" s="49"/>
      <c r="OKK5" s="49"/>
      <c r="OKL5" s="49"/>
      <c r="OKM5" s="49"/>
      <c r="OKN5" s="49"/>
      <c r="OKO5" s="49"/>
      <c r="OKP5" s="49"/>
      <c r="OKQ5" s="49"/>
      <c r="OKR5" s="49"/>
      <c r="OKS5" s="49"/>
      <c r="OKT5" s="49"/>
      <c r="OKU5" s="49"/>
      <c r="OKV5" s="49"/>
      <c r="OKW5" s="49"/>
      <c r="OKX5" s="49"/>
      <c r="OKY5" s="49"/>
      <c r="OKZ5" s="49"/>
      <c r="OLA5" s="49"/>
      <c r="OLB5" s="49"/>
      <c r="OLC5" s="49"/>
      <c r="OLD5" s="49"/>
      <c r="OLE5" s="49"/>
      <c r="OLF5" s="49"/>
      <c r="OLG5" s="49"/>
      <c r="OLH5" s="49"/>
      <c r="OLI5" s="49"/>
      <c r="OLJ5" s="49"/>
      <c r="OLK5" s="49"/>
      <c r="OLL5" s="49"/>
      <c r="OLM5" s="49"/>
      <c r="OLN5" s="49"/>
      <c r="OLO5" s="49"/>
      <c r="OLP5" s="49"/>
      <c r="OLQ5" s="49"/>
      <c r="OLR5" s="49"/>
      <c r="OLS5" s="49"/>
      <c r="OLT5" s="49"/>
      <c r="OLU5" s="49"/>
      <c r="OLV5" s="49"/>
      <c r="OLW5" s="49"/>
      <c r="OLX5" s="49"/>
      <c r="OLY5" s="49"/>
      <c r="OLZ5" s="49"/>
      <c r="OMA5" s="49"/>
      <c r="OMB5" s="49"/>
      <c r="OMC5" s="49"/>
      <c r="OMD5" s="49"/>
      <c r="OME5" s="49"/>
      <c r="OMF5" s="49"/>
      <c r="OMG5" s="49"/>
      <c r="OMH5" s="49"/>
      <c r="OMI5" s="49"/>
      <c r="OMJ5" s="49"/>
      <c r="OMK5" s="49"/>
      <c r="OML5" s="49"/>
      <c r="OMM5" s="49"/>
      <c r="OMN5" s="49"/>
      <c r="OMO5" s="49"/>
      <c r="OMP5" s="49"/>
      <c r="OMQ5" s="49"/>
      <c r="OMR5" s="49"/>
      <c r="OMS5" s="49"/>
      <c r="OMT5" s="49"/>
      <c r="OMU5" s="49"/>
      <c r="OMV5" s="49"/>
      <c r="OMW5" s="49"/>
      <c r="OMX5" s="49"/>
      <c r="OMY5" s="49"/>
      <c r="OMZ5" s="49"/>
      <c r="ONA5" s="49"/>
      <c r="ONB5" s="49"/>
      <c r="ONC5" s="49"/>
      <c r="OND5" s="49"/>
      <c r="ONE5" s="49"/>
      <c r="ONF5" s="49"/>
      <c r="ONG5" s="49"/>
      <c r="ONH5" s="49"/>
      <c r="ONI5" s="49"/>
      <c r="ONJ5" s="49"/>
      <c r="ONK5" s="49"/>
      <c r="ONL5" s="49"/>
      <c r="ONM5" s="49"/>
      <c r="ONN5" s="49"/>
      <c r="ONO5" s="49"/>
      <c r="ONP5" s="49"/>
      <c r="ONQ5" s="49"/>
      <c r="ONR5" s="49"/>
      <c r="ONS5" s="49"/>
      <c r="ONT5" s="49"/>
      <c r="ONU5" s="49"/>
      <c r="ONV5" s="49"/>
      <c r="ONW5" s="49"/>
      <c r="ONX5" s="49"/>
      <c r="ONY5" s="49"/>
      <c r="ONZ5" s="49"/>
      <c r="OOA5" s="49"/>
      <c r="OOB5" s="49"/>
      <c r="OOC5" s="49"/>
      <c r="OOD5" s="49"/>
      <c r="OOE5" s="49"/>
      <c r="OOF5" s="49"/>
      <c r="OOG5" s="49"/>
      <c r="OOH5" s="49"/>
      <c r="OOI5" s="49"/>
      <c r="OOJ5" s="49"/>
      <c r="OOK5" s="49"/>
      <c r="OOL5" s="49"/>
      <c r="OOM5" s="49"/>
      <c r="OON5" s="49"/>
      <c r="OOO5" s="49"/>
      <c r="OOP5" s="49"/>
      <c r="OOQ5" s="49"/>
      <c r="OOR5" s="49"/>
      <c r="OOS5" s="49"/>
      <c r="OOT5" s="49"/>
      <c r="OOU5" s="49"/>
      <c r="OOV5" s="49"/>
      <c r="OOW5" s="49"/>
      <c r="OOX5" s="49"/>
      <c r="OOY5" s="49"/>
      <c r="OOZ5" s="49"/>
      <c r="OPA5" s="49"/>
      <c r="OPB5" s="49"/>
      <c r="OPC5" s="49"/>
      <c r="OPD5" s="49"/>
      <c r="OPE5" s="49"/>
      <c r="OPF5" s="49"/>
      <c r="OPG5" s="49"/>
      <c r="OPH5" s="49"/>
      <c r="OPI5" s="49"/>
      <c r="OPJ5" s="49"/>
      <c r="OPK5" s="49"/>
      <c r="OPL5" s="49"/>
      <c r="OPM5" s="49"/>
      <c r="OPN5" s="49"/>
      <c r="OPO5" s="49"/>
      <c r="OPP5" s="49"/>
      <c r="OPQ5" s="49"/>
      <c r="OPR5" s="49"/>
      <c r="OPS5" s="49"/>
      <c r="OPT5" s="49"/>
      <c r="OPU5" s="49"/>
      <c r="OPV5" s="49"/>
      <c r="OPW5" s="49"/>
      <c r="OPX5" s="49"/>
      <c r="OPY5" s="49"/>
      <c r="OPZ5" s="49"/>
      <c r="OQA5" s="49"/>
      <c r="OQB5" s="49"/>
      <c r="OQC5" s="49"/>
      <c r="OQD5" s="49"/>
      <c r="OQE5" s="49"/>
      <c r="OQF5" s="49"/>
      <c r="OQG5" s="49"/>
      <c r="OQH5" s="49"/>
      <c r="OQI5" s="49"/>
      <c r="OQJ5" s="49"/>
      <c r="OQK5" s="49"/>
      <c r="OQL5" s="49"/>
      <c r="OQM5" s="49"/>
      <c r="OQN5" s="49"/>
      <c r="OQO5" s="49"/>
      <c r="OQP5" s="49"/>
      <c r="OQQ5" s="49"/>
      <c r="OQR5" s="49"/>
      <c r="OQS5" s="49"/>
      <c r="OQT5" s="49"/>
      <c r="OQU5" s="49"/>
      <c r="OQV5" s="49"/>
      <c r="OQW5" s="49"/>
      <c r="OQX5" s="49"/>
      <c r="OQY5" s="49"/>
      <c r="OQZ5" s="49"/>
      <c r="ORA5" s="49"/>
      <c r="ORB5" s="49"/>
      <c r="ORC5" s="49"/>
      <c r="ORD5" s="49"/>
      <c r="ORE5" s="49"/>
      <c r="ORF5" s="49"/>
      <c r="ORG5" s="49"/>
      <c r="ORH5" s="49"/>
      <c r="ORI5" s="49"/>
      <c r="ORJ5" s="49"/>
      <c r="ORK5" s="49"/>
      <c r="ORL5" s="49"/>
      <c r="ORM5" s="49"/>
      <c r="ORN5" s="49"/>
      <c r="ORO5" s="49"/>
      <c r="ORP5" s="49"/>
      <c r="ORQ5" s="49"/>
      <c r="ORR5" s="49"/>
      <c r="ORS5" s="49"/>
      <c r="ORT5" s="49"/>
      <c r="ORU5" s="49"/>
      <c r="ORV5" s="49"/>
      <c r="ORW5" s="49"/>
      <c r="ORX5" s="49"/>
      <c r="ORY5" s="49"/>
      <c r="ORZ5" s="49"/>
      <c r="OSA5" s="49"/>
      <c r="OSB5" s="49"/>
      <c r="OSC5" s="49"/>
      <c r="OSD5" s="49"/>
      <c r="OSE5" s="49"/>
      <c r="OSF5" s="49"/>
      <c r="OSG5" s="49"/>
      <c r="OSH5" s="49"/>
      <c r="OSI5" s="49"/>
      <c r="OSJ5" s="49"/>
      <c r="OSK5" s="49"/>
      <c r="OSL5" s="49"/>
      <c r="OSM5" s="49"/>
      <c r="OSN5" s="49"/>
      <c r="OSO5" s="49"/>
      <c r="OSP5" s="49"/>
      <c r="OSQ5" s="49"/>
      <c r="OSR5" s="49"/>
      <c r="OSS5" s="49"/>
      <c r="OST5" s="49"/>
      <c r="OSU5" s="49"/>
      <c r="OSV5" s="49"/>
      <c r="OSW5" s="49"/>
      <c r="OSX5" s="49"/>
      <c r="OSY5" s="49"/>
      <c r="OSZ5" s="49"/>
      <c r="OTA5" s="49"/>
      <c r="OTB5" s="49"/>
      <c r="OTC5" s="49"/>
      <c r="OTD5" s="49"/>
      <c r="OTE5" s="49"/>
      <c r="OTF5" s="49"/>
      <c r="OTG5" s="49"/>
      <c r="OTH5" s="49"/>
      <c r="OTI5" s="49"/>
      <c r="OTJ5" s="49"/>
      <c r="OTK5" s="49"/>
      <c r="OTL5" s="49"/>
      <c r="OTM5" s="49"/>
      <c r="OTN5" s="49"/>
      <c r="OTO5" s="49"/>
      <c r="OTP5" s="49"/>
      <c r="OTQ5" s="49"/>
      <c r="OTR5" s="49"/>
      <c r="OTS5" s="49"/>
      <c r="OTT5" s="49"/>
      <c r="OTU5" s="49"/>
      <c r="OTV5" s="49"/>
      <c r="OTW5" s="49"/>
      <c r="OTX5" s="49"/>
      <c r="OTY5" s="49"/>
      <c r="OTZ5" s="49"/>
      <c r="OUA5" s="49"/>
      <c r="OUB5" s="49"/>
      <c r="OUC5" s="49"/>
      <c r="OUD5" s="49"/>
      <c r="OUE5" s="49"/>
      <c r="OUF5" s="49"/>
      <c r="OUG5" s="49"/>
      <c r="OUH5" s="49"/>
      <c r="OUI5" s="49"/>
      <c r="OUJ5" s="49"/>
      <c r="OUK5" s="49"/>
      <c r="OUL5" s="49"/>
      <c r="OUM5" s="49"/>
      <c r="OUN5" s="49"/>
      <c r="OUO5" s="49"/>
      <c r="OUP5" s="49"/>
      <c r="OUQ5" s="49"/>
      <c r="OUR5" s="49"/>
      <c r="OUS5" s="49"/>
      <c r="OUT5" s="49"/>
      <c r="OUU5" s="49"/>
      <c r="OUV5" s="49"/>
      <c r="OUW5" s="49"/>
      <c r="OUX5" s="49"/>
      <c r="OUY5" s="49"/>
      <c r="OUZ5" s="49"/>
      <c r="OVA5" s="49"/>
      <c r="OVB5" s="49"/>
      <c r="OVC5" s="49"/>
      <c r="OVD5" s="49"/>
      <c r="OVE5" s="49"/>
      <c r="OVF5" s="49"/>
      <c r="OVG5" s="49"/>
      <c r="OVH5" s="49"/>
      <c r="OVI5" s="49"/>
      <c r="OVJ5" s="49"/>
      <c r="OVK5" s="49"/>
      <c r="OVL5" s="49"/>
      <c r="OVM5" s="49"/>
      <c r="OVN5" s="49"/>
      <c r="OVO5" s="49"/>
      <c r="OVP5" s="49"/>
      <c r="OVQ5" s="49"/>
      <c r="OVR5" s="49"/>
      <c r="OVS5" s="49"/>
      <c r="OVT5" s="49"/>
      <c r="OVU5" s="49"/>
      <c r="OVV5" s="49"/>
      <c r="OVW5" s="49"/>
      <c r="OVX5" s="49"/>
      <c r="OVY5" s="49"/>
      <c r="OVZ5" s="49"/>
      <c r="OWA5" s="49"/>
      <c r="OWB5" s="49"/>
      <c r="OWC5" s="49"/>
      <c r="OWD5" s="49"/>
      <c r="OWE5" s="49"/>
      <c r="OWF5" s="49"/>
      <c r="OWG5" s="49"/>
      <c r="OWH5" s="49"/>
      <c r="OWI5" s="49"/>
      <c r="OWJ5" s="49"/>
      <c r="OWK5" s="49"/>
      <c r="OWL5" s="49"/>
      <c r="OWM5" s="49"/>
      <c r="OWN5" s="49"/>
      <c r="OWO5" s="49"/>
      <c r="OWP5" s="49"/>
      <c r="OWQ5" s="49"/>
      <c r="OWR5" s="49"/>
      <c r="OWS5" s="49"/>
      <c r="OWT5" s="49"/>
      <c r="OWU5" s="49"/>
      <c r="OWV5" s="49"/>
      <c r="OWW5" s="49"/>
      <c r="OWX5" s="49"/>
      <c r="OWY5" s="49"/>
      <c r="OWZ5" s="49"/>
      <c r="OXA5" s="49"/>
      <c r="OXB5" s="49"/>
      <c r="OXC5" s="49"/>
      <c r="OXD5" s="49"/>
      <c r="OXE5" s="49"/>
      <c r="OXF5" s="49"/>
      <c r="OXG5" s="49"/>
      <c r="OXH5" s="49"/>
      <c r="OXI5" s="49"/>
      <c r="OXJ5" s="49"/>
      <c r="OXK5" s="49"/>
      <c r="OXL5" s="49"/>
      <c r="OXM5" s="49"/>
      <c r="OXN5" s="49"/>
      <c r="OXO5" s="49"/>
      <c r="OXP5" s="49"/>
      <c r="OXQ5" s="49"/>
      <c r="OXR5" s="49"/>
      <c r="OXS5" s="49"/>
      <c r="OXT5" s="49"/>
      <c r="OXU5" s="49"/>
      <c r="OXV5" s="49"/>
      <c r="OXW5" s="49"/>
      <c r="OXX5" s="49"/>
      <c r="OXY5" s="49"/>
      <c r="OXZ5" s="49"/>
      <c r="OYA5" s="49"/>
      <c r="OYB5" s="49"/>
      <c r="OYC5" s="49"/>
      <c r="OYD5" s="49"/>
      <c r="OYE5" s="49"/>
      <c r="OYF5" s="49"/>
      <c r="OYG5" s="49"/>
      <c r="OYH5" s="49"/>
      <c r="OYI5" s="49"/>
      <c r="OYJ5" s="49"/>
      <c r="OYK5" s="49"/>
      <c r="OYL5" s="49"/>
      <c r="OYM5" s="49"/>
      <c r="OYN5" s="49"/>
      <c r="OYO5" s="49"/>
      <c r="OYP5" s="49"/>
      <c r="OYQ5" s="49"/>
      <c r="OYR5" s="49"/>
      <c r="OYS5" s="49"/>
      <c r="OYT5" s="49"/>
      <c r="OYU5" s="49"/>
      <c r="OYV5" s="49"/>
      <c r="OYW5" s="49"/>
      <c r="OYX5" s="49"/>
      <c r="OYY5" s="49"/>
      <c r="OYZ5" s="49"/>
      <c r="OZA5" s="49"/>
      <c r="OZB5" s="49"/>
      <c r="OZC5" s="49"/>
      <c r="OZD5" s="49"/>
      <c r="OZE5" s="49"/>
      <c r="OZF5" s="49"/>
      <c r="OZG5" s="49"/>
      <c r="OZH5" s="49"/>
      <c r="OZI5" s="49"/>
      <c r="OZJ5" s="49"/>
      <c r="OZK5" s="49"/>
      <c r="OZL5" s="49"/>
      <c r="OZM5" s="49"/>
      <c r="OZN5" s="49"/>
      <c r="OZO5" s="49"/>
      <c r="OZP5" s="49"/>
      <c r="OZQ5" s="49"/>
      <c r="OZR5" s="49"/>
      <c r="OZS5" s="49"/>
      <c r="OZT5" s="49"/>
      <c r="OZU5" s="49"/>
      <c r="OZV5" s="49"/>
      <c r="OZW5" s="49"/>
      <c r="OZX5" s="49"/>
      <c r="OZY5" s="49"/>
      <c r="OZZ5" s="49"/>
      <c r="PAA5" s="49"/>
      <c r="PAB5" s="49"/>
      <c r="PAC5" s="49"/>
      <c r="PAD5" s="49"/>
      <c r="PAE5" s="49"/>
      <c r="PAF5" s="49"/>
      <c r="PAG5" s="49"/>
      <c r="PAH5" s="49"/>
      <c r="PAI5" s="49"/>
      <c r="PAJ5" s="49"/>
      <c r="PAK5" s="49"/>
      <c r="PAL5" s="49"/>
      <c r="PAM5" s="49"/>
      <c r="PAN5" s="49"/>
      <c r="PAO5" s="49"/>
      <c r="PAP5" s="49"/>
      <c r="PAQ5" s="49"/>
      <c r="PAR5" s="49"/>
      <c r="PAS5" s="49"/>
      <c r="PAT5" s="49"/>
      <c r="PAU5" s="49"/>
      <c r="PAV5" s="49"/>
      <c r="PAW5" s="49"/>
      <c r="PAX5" s="49"/>
      <c r="PAY5" s="49"/>
      <c r="PAZ5" s="49"/>
      <c r="PBA5" s="49"/>
      <c r="PBB5" s="49"/>
      <c r="PBC5" s="49"/>
      <c r="PBD5" s="49"/>
      <c r="PBE5" s="49"/>
      <c r="PBF5" s="49"/>
      <c r="PBG5" s="49"/>
      <c r="PBH5" s="49"/>
      <c r="PBI5" s="49"/>
      <c r="PBJ5" s="49"/>
      <c r="PBK5" s="49"/>
      <c r="PBL5" s="49"/>
      <c r="PBM5" s="49"/>
      <c r="PBN5" s="49"/>
      <c r="PBO5" s="49"/>
      <c r="PBP5" s="49"/>
      <c r="PBQ5" s="49"/>
      <c r="PBR5" s="49"/>
      <c r="PBS5" s="49"/>
      <c r="PBT5" s="49"/>
      <c r="PBU5" s="49"/>
      <c r="PBV5" s="49"/>
      <c r="PBW5" s="49"/>
      <c r="PBX5" s="49"/>
      <c r="PBY5" s="49"/>
      <c r="PBZ5" s="49"/>
      <c r="PCA5" s="49"/>
      <c r="PCB5" s="49"/>
      <c r="PCC5" s="49"/>
      <c r="PCD5" s="49"/>
      <c r="PCE5" s="49"/>
      <c r="PCF5" s="49"/>
      <c r="PCG5" s="49"/>
      <c r="PCH5" s="49"/>
      <c r="PCI5" s="49"/>
      <c r="PCJ5" s="49"/>
      <c r="PCK5" s="49"/>
      <c r="PCL5" s="49"/>
      <c r="PCM5" s="49"/>
      <c r="PCN5" s="49"/>
      <c r="PCO5" s="49"/>
      <c r="PCP5" s="49"/>
      <c r="PCQ5" s="49"/>
      <c r="PCR5" s="49"/>
      <c r="PCS5" s="49"/>
      <c r="PCT5" s="49"/>
      <c r="PCU5" s="49"/>
      <c r="PCV5" s="49"/>
      <c r="PCW5" s="49"/>
      <c r="PCX5" s="49"/>
      <c r="PCY5" s="49"/>
      <c r="PCZ5" s="49"/>
      <c r="PDA5" s="49"/>
      <c r="PDB5" s="49"/>
      <c r="PDC5" s="49"/>
      <c r="PDD5" s="49"/>
      <c r="PDE5" s="49"/>
      <c r="PDF5" s="49"/>
      <c r="PDG5" s="49"/>
      <c r="PDH5" s="49"/>
      <c r="PDI5" s="49"/>
      <c r="PDJ5" s="49"/>
      <c r="PDK5" s="49"/>
      <c r="PDL5" s="49"/>
      <c r="PDM5" s="49"/>
      <c r="PDN5" s="49"/>
      <c r="PDO5" s="49"/>
      <c r="PDP5" s="49"/>
      <c r="PDQ5" s="49"/>
      <c r="PDR5" s="49"/>
      <c r="PDS5" s="49"/>
      <c r="PDT5" s="49"/>
      <c r="PDU5" s="49"/>
      <c r="PDV5" s="49"/>
      <c r="PDW5" s="49"/>
      <c r="PDX5" s="49"/>
      <c r="PDY5" s="49"/>
      <c r="PDZ5" s="49"/>
      <c r="PEA5" s="49"/>
      <c r="PEB5" s="49"/>
      <c r="PEC5" s="49"/>
      <c r="PED5" s="49"/>
      <c r="PEE5" s="49"/>
      <c r="PEF5" s="49"/>
      <c r="PEG5" s="49"/>
      <c r="PEH5" s="49"/>
      <c r="PEI5" s="49"/>
      <c r="PEJ5" s="49"/>
      <c r="PEK5" s="49"/>
      <c r="PEL5" s="49"/>
      <c r="PEM5" s="49"/>
      <c r="PEN5" s="49"/>
      <c r="PEO5" s="49"/>
      <c r="PEP5" s="49"/>
      <c r="PEQ5" s="49"/>
      <c r="PER5" s="49"/>
      <c r="PES5" s="49"/>
      <c r="PET5" s="49"/>
      <c r="PEU5" s="49"/>
      <c r="PEV5" s="49"/>
      <c r="PEW5" s="49"/>
      <c r="PEX5" s="49"/>
      <c r="PEY5" s="49"/>
      <c r="PEZ5" s="49"/>
      <c r="PFA5" s="49"/>
      <c r="PFB5" s="49"/>
      <c r="PFC5" s="49"/>
      <c r="PFD5" s="49"/>
      <c r="PFE5" s="49"/>
      <c r="PFF5" s="49"/>
      <c r="PFG5" s="49"/>
      <c r="PFH5" s="49"/>
      <c r="PFI5" s="49"/>
      <c r="PFJ5" s="49"/>
      <c r="PFK5" s="49"/>
      <c r="PFL5" s="49"/>
      <c r="PFM5" s="49"/>
      <c r="PFN5" s="49"/>
      <c r="PFO5" s="49"/>
      <c r="PFP5" s="49"/>
      <c r="PFQ5" s="49"/>
      <c r="PFR5" s="49"/>
      <c r="PFS5" s="49"/>
      <c r="PFT5" s="49"/>
      <c r="PFU5" s="49"/>
      <c r="PFV5" s="49"/>
      <c r="PFW5" s="49"/>
      <c r="PFX5" s="49"/>
      <c r="PFY5" s="49"/>
      <c r="PFZ5" s="49"/>
      <c r="PGA5" s="49"/>
      <c r="PGB5" s="49"/>
      <c r="PGC5" s="49"/>
      <c r="PGD5" s="49"/>
      <c r="PGE5" s="49"/>
      <c r="PGF5" s="49"/>
      <c r="PGG5" s="49"/>
      <c r="PGH5" s="49"/>
      <c r="PGI5" s="49"/>
      <c r="PGJ5" s="49"/>
      <c r="PGK5" s="49"/>
      <c r="PGL5" s="49"/>
      <c r="PGM5" s="49"/>
      <c r="PGN5" s="49"/>
      <c r="PGO5" s="49"/>
      <c r="PGP5" s="49"/>
      <c r="PGQ5" s="49"/>
      <c r="PGR5" s="49"/>
      <c r="PGS5" s="49"/>
      <c r="PGT5" s="49"/>
      <c r="PGU5" s="49"/>
      <c r="PGV5" s="49"/>
      <c r="PGW5" s="49"/>
      <c r="PGX5" s="49"/>
      <c r="PGY5" s="49"/>
      <c r="PGZ5" s="49"/>
      <c r="PHA5" s="49"/>
      <c r="PHB5" s="49"/>
      <c r="PHC5" s="49"/>
      <c r="PHD5" s="49"/>
      <c r="PHE5" s="49"/>
      <c r="PHF5" s="49"/>
      <c r="PHG5" s="49"/>
      <c r="PHH5" s="49"/>
      <c r="PHI5" s="49"/>
      <c r="PHJ5" s="49"/>
      <c r="PHK5" s="49"/>
      <c r="PHL5" s="49"/>
      <c r="PHM5" s="49"/>
      <c r="PHN5" s="49"/>
      <c r="PHO5" s="49"/>
      <c r="PHP5" s="49"/>
      <c r="PHQ5" s="49"/>
      <c r="PHR5" s="49"/>
      <c r="PHS5" s="49"/>
      <c r="PHT5" s="49"/>
      <c r="PHU5" s="49"/>
      <c r="PHV5" s="49"/>
      <c r="PHW5" s="49"/>
      <c r="PHX5" s="49"/>
      <c r="PHY5" s="49"/>
      <c r="PHZ5" s="49"/>
      <c r="PIA5" s="49"/>
      <c r="PIB5" s="49"/>
      <c r="PIC5" s="49"/>
      <c r="PID5" s="49"/>
      <c r="PIE5" s="49"/>
      <c r="PIF5" s="49"/>
      <c r="PIG5" s="49"/>
      <c r="PIH5" s="49"/>
      <c r="PII5" s="49"/>
      <c r="PIJ5" s="49"/>
      <c r="PIK5" s="49"/>
      <c r="PIL5" s="49"/>
      <c r="PIM5" s="49"/>
      <c r="PIN5" s="49"/>
      <c r="PIO5" s="49"/>
      <c r="PIP5" s="49"/>
      <c r="PIQ5" s="49"/>
      <c r="PIR5" s="49"/>
      <c r="PIS5" s="49"/>
      <c r="PIT5" s="49"/>
      <c r="PIU5" s="49"/>
      <c r="PIV5" s="49"/>
      <c r="PIW5" s="49"/>
      <c r="PIX5" s="49"/>
      <c r="PIY5" s="49"/>
      <c r="PIZ5" s="49"/>
      <c r="PJA5" s="49"/>
      <c r="PJB5" s="49"/>
      <c r="PJC5" s="49"/>
      <c r="PJD5" s="49"/>
      <c r="PJE5" s="49"/>
      <c r="PJF5" s="49"/>
      <c r="PJG5" s="49"/>
      <c r="PJH5" s="49"/>
      <c r="PJI5" s="49"/>
      <c r="PJJ5" s="49"/>
      <c r="PJK5" s="49"/>
      <c r="PJL5" s="49"/>
      <c r="PJM5" s="49"/>
      <c r="PJN5" s="49"/>
      <c r="PJO5" s="49"/>
      <c r="PJP5" s="49"/>
      <c r="PJQ5" s="49"/>
      <c r="PJR5" s="49"/>
      <c r="PJS5" s="49"/>
      <c r="PJT5" s="49"/>
      <c r="PJU5" s="49"/>
      <c r="PJV5" s="49"/>
      <c r="PJW5" s="49"/>
      <c r="PJX5" s="49"/>
      <c r="PJY5" s="49"/>
      <c r="PJZ5" s="49"/>
      <c r="PKA5" s="49"/>
      <c r="PKB5" s="49"/>
      <c r="PKC5" s="49"/>
      <c r="PKD5" s="49"/>
      <c r="PKE5" s="49"/>
      <c r="PKF5" s="49"/>
      <c r="PKG5" s="49"/>
      <c r="PKH5" s="49"/>
      <c r="PKI5" s="49"/>
      <c r="PKJ5" s="49"/>
      <c r="PKK5" s="49"/>
      <c r="PKL5" s="49"/>
      <c r="PKM5" s="49"/>
      <c r="PKN5" s="49"/>
      <c r="PKO5" s="49"/>
      <c r="PKP5" s="49"/>
      <c r="PKQ5" s="49"/>
      <c r="PKR5" s="49"/>
      <c r="PKS5" s="49"/>
      <c r="PKT5" s="49"/>
      <c r="PKU5" s="49"/>
      <c r="PKV5" s="49"/>
      <c r="PKW5" s="49"/>
      <c r="PKX5" s="49"/>
      <c r="PKY5" s="49"/>
      <c r="PKZ5" s="49"/>
      <c r="PLA5" s="49"/>
      <c r="PLB5" s="49"/>
      <c r="PLC5" s="49"/>
      <c r="PLD5" s="49"/>
      <c r="PLE5" s="49"/>
      <c r="PLF5" s="49"/>
      <c r="PLG5" s="49"/>
      <c r="PLH5" s="49"/>
      <c r="PLI5" s="49"/>
      <c r="PLJ5" s="49"/>
      <c r="PLK5" s="49"/>
      <c r="PLL5" s="49"/>
      <c r="PLM5" s="49"/>
      <c r="PLN5" s="49"/>
      <c r="PLO5" s="49"/>
      <c r="PLP5" s="49"/>
      <c r="PLQ5" s="49"/>
      <c r="PLR5" s="49"/>
      <c r="PLS5" s="49"/>
      <c r="PLT5" s="49"/>
      <c r="PLU5" s="49"/>
      <c r="PLV5" s="49"/>
      <c r="PLW5" s="49"/>
      <c r="PLX5" s="49"/>
      <c r="PLY5" s="49"/>
      <c r="PLZ5" s="49"/>
      <c r="PMA5" s="49"/>
      <c r="PMB5" s="49"/>
      <c r="PMC5" s="49"/>
      <c r="PMD5" s="49"/>
      <c r="PME5" s="49"/>
      <c r="PMF5" s="49"/>
      <c r="PMG5" s="49"/>
      <c r="PMH5" s="49"/>
      <c r="PMI5" s="49"/>
      <c r="PMJ5" s="49"/>
      <c r="PMK5" s="49"/>
      <c r="PML5" s="49"/>
      <c r="PMM5" s="49"/>
      <c r="PMN5" s="49"/>
      <c r="PMO5" s="49"/>
      <c r="PMP5" s="49"/>
      <c r="PMQ5" s="49"/>
      <c r="PMR5" s="49"/>
      <c r="PMS5" s="49"/>
      <c r="PMT5" s="49"/>
      <c r="PMU5" s="49"/>
      <c r="PMV5" s="49"/>
      <c r="PMW5" s="49"/>
      <c r="PMX5" s="49"/>
      <c r="PMY5" s="49"/>
      <c r="PMZ5" s="49"/>
      <c r="PNA5" s="49"/>
      <c r="PNB5" s="49"/>
      <c r="PNC5" s="49"/>
      <c r="PND5" s="49"/>
      <c r="PNE5" s="49"/>
      <c r="PNF5" s="49"/>
      <c r="PNG5" s="49"/>
      <c r="PNH5" s="49"/>
      <c r="PNI5" s="49"/>
      <c r="PNJ5" s="49"/>
      <c r="PNK5" s="49"/>
      <c r="PNL5" s="49"/>
      <c r="PNM5" s="49"/>
      <c r="PNN5" s="49"/>
      <c r="PNO5" s="49"/>
      <c r="PNP5" s="49"/>
      <c r="PNQ5" s="49"/>
      <c r="PNR5" s="49"/>
      <c r="PNS5" s="49"/>
      <c r="PNT5" s="49"/>
      <c r="PNU5" s="49"/>
      <c r="PNV5" s="49"/>
      <c r="PNW5" s="49"/>
      <c r="PNX5" s="49"/>
      <c r="PNY5" s="49"/>
      <c r="PNZ5" s="49"/>
      <c r="POA5" s="49"/>
      <c r="POB5" s="49"/>
      <c r="POC5" s="49"/>
      <c r="POD5" s="49"/>
      <c r="POE5" s="49"/>
      <c r="POF5" s="49"/>
      <c r="POG5" s="49"/>
      <c r="POH5" s="49"/>
      <c r="POI5" s="49"/>
      <c r="POJ5" s="49"/>
      <c r="POK5" s="49"/>
      <c r="POL5" s="49"/>
      <c r="POM5" s="49"/>
      <c r="PON5" s="49"/>
      <c r="POO5" s="49"/>
      <c r="POP5" s="49"/>
      <c r="POQ5" s="49"/>
      <c r="POR5" s="49"/>
      <c r="POS5" s="49"/>
      <c r="POT5" s="49"/>
      <c r="POU5" s="49"/>
      <c r="POV5" s="49"/>
      <c r="POW5" s="49"/>
      <c r="POX5" s="49"/>
      <c r="POY5" s="49"/>
      <c r="POZ5" s="49"/>
      <c r="PPA5" s="49"/>
      <c r="PPB5" s="49"/>
      <c r="PPC5" s="49"/>
      <c r="PPD5" s="49"/>
      <c r="PPE5" s="49"/>
      <c r="PPF5" s="49"/>
      <c r="PPG5" s="49"/>
      <c r="PPH5" s="49"/>
      <c r="PPI5" s="49"/>
      <c r="PPJ5" s="49"/>
      <c r="PPK5" s="49"/>
      <c r="PPL5" s="49"/>
      <c r="PPM5" s="49"/>
      <c r="PPN5" s="49"/>
      <c r="PPO5" s="49"/>
      <c r="PPP5" s="49"/>
      <c r="PPQ5" s="49"/>
      <c r="PPR5" s="49"/>
      <c r="PPS5" s="49"/>
      <c r="PPT5" s="49"/>
      <c r="PPU5" s="49"/>
      <c r="PPV5" s="49"/>
      <c r="PPW5" s="49"/>
      <c r="PPX5" s="49"/>
      <c r="PPY5" s="49"/>
      <c r="PPZ5" s="49"/>
      <c r="PQA5" s="49"/>
      <c r="PQB5" s="49"/>
      <c r="PQC5" s="49"/>
      <c r="PQD5" s="49"/>
      <c r="PQE5" s="49"/>
      <c r="PQF5" s="49"/>
      <c r="PQG5" s="49"/>
      <c r="PQH5" s="49"/>
      <c r="PQI5" s="49"/>
      <c r="PQJ5" s="49"/>
      <c r="PQK5" s="49"/>
      <c r="PQL5" s="49"/>
      <c r="PQM5" s="49"/>
      <c r="PQN5" s="49"/>
      <c r="PQO5" s="49"/>
      <c r="PQP5" s="49"/>
      <c r="PQQ5" s="49"/>
      <c r="PQR5" s="49"/>
      <c r="PQS5" s="49"/>
      <c r="PQT5" s="49"/>
      <c r="PQU5" s="49"/>
      <c r="PQV5" s="49"/>
      <c r="PQW5" s="49"/>
      <c r="PQX5" s="49"/>
      <c r="PQY5" s="49"/>
      <c r="PQZ5" s="49"/>
      <c r="PRA5" s="49"/>
      <c r="PRB5" s="49"/>
      <c r="PRC5" s="49"/>
      <c r="PRD5" s="49"/>
      <c r="PRE5" s="49"/>
      <c r="PRF5" s="49"/>
      <c r="PRG5" s="49"/>
      <c r="PRH5" s="49"/>
      <c r="PRI5" s="49"/>
      <c r="PRJ5" s="49"/>
      <c r="PRK5" s="49"/>
      <c r="PRL5" s="49"/>
      <c r="PRM5" s="49"/>
      <c r="PRN5" s="49"/>
      <c r="PRO5" s="49"/>
      <c r="PRP5" s="49"/>
      <c r="PRQ5" s="49"/>
      <c r="PRR5" s="49"/>
      <c r="PRS5" s="49"/>
      <c r="PRT5" s="49"/>
      <c r="PRU5" s="49"/>
      <c r="PRV5" s="49"/>
      <c r="PRW5" s="49"/>
      <c r="PRX5" s="49"/>
      <c r="PRY5" s="49"/>
      <c r="PRZ5" s="49"/>
      <c r="PSA5" s="49"/>
      <c r="PSB5" s="49"/>
      <c r="PSC5" s="49"/>
      <c r="PSD5" s="49"/>
      <c r="PSE5" s="49"/>
      <c r="PSF5" s="49"/>
      <c r="PSG5" s="49"/>
      <c r="PSH5" s="49"/>
      <c r="PSI5" s="49"/>
      <c r="PSJ5" s="49"/>
      <c r="PSK5" s="49"/>
      <c r="PSL5" s="49"/>
      <c r="PSM5" s="49"/>
      <c r="PSN5" s="49"/>
      <c r="PSO5" s="49"/>
      <c r="PSP5" s="49"/>
      <c r="PSQ5" s="49"/>
      <c r="PSR5" s="49"/>
      <c r="PSS5" s="49"/>
      <c r="PST5" s="49"/>
      <c r="PSU5" s="49"/>
      <c r="PSV5" s="49"/>
      <c r="PSW5" s="49"/>
      <c r="PSX5" s="49"/>
      <c r="PSY5" s="49"/>
      <c r="PSZ5" s="49"/>
      <c r="PTA5" s="49"/>
      <c r="PTB5" s="49"/>
      <c r="PTC5" s="49"/>
      <c r="PTD5" s="49"/>
      <c r="PTE5" s="49"/>
      <c r="PTF5" s="49"/>
      <c r="PTG5" s="49"/>
      <c r="PTH5" s="49"/>
      <c r="PTI5" s="49"/>
      <c r="PTJ5" s="49"/>
      <c r="PTK5" s="49"/>
      <c r="PTL5" s="49"/>
      <c r="PTM5" s="49"/>
      <c r="PTN5" s="49"/>
      <c r="PTO5" s="49"/>
      <c r="PTP5" s="49"/>
      <c r="PTQ5" s="49"/>
      <c r="PTR5" s="49"/>
      <c r="PTS5" s="49"/>
      <c r="PTT5" s="49"/>
      <c r="PTU5" s="49"/>
      <c r="PTV5" s="49"/>
      <c r="PTW5" s="49"/>
      <c r="PTX5" s="49"/>
      <c r="PTY5" s="49"/>
      <c r="PTZ5" s="49"/>
      <c r="PUA5" s="49"/>
      <c r="PUB5" s="49"/>
      <c r="PUC5" s="49"/>
      <c r="PUD5" s="49"/>
      <c r="PUE5" s="49"/>
      <c r="PUF5" s="49"/>
      <c r="PUG5" s="49"/>
      <c r="PUH5" s="49"/>
      <c r="PUI5" s="49"/>
      <c r="PUJ5" s="49"/>
      <c r="PUK5" s="49"/>
      <c r="PUL5" s="49"/>
      <c r="PUM5" s="49"/>
      <c r="PUN5" s="49"/>
      <c r="PUO5" s="49"/>
      <c r="PUP5" s="49"/>
      <c r="PUQ5" s="49"/>
      <c r="PUR5" s="49"/>
      <c r="PUS5" s="49"/>
      <c r="PUT5" s="49"/>
      <c r="PUU5" s="49"/>
      <c r="PUV5" s="49"/>
      <c r="PUW5" s="49"/>
      <c r="PUX5" s="49"/>
      <c r="PUY5" s="49"/>
      <c r="PUZ5" s="49"/>
      <c r="PVA5" s="49"/>
      <c r="PVB5" s="49"/>
      <c r="PVC5" s="49"/>
      <c r="PVD5" s="49"/>
      <c r="PVE5" s="49"/>
      <c r="PVF5" s="49"/>
      <c r="PVG5" s="49"/>
      <c r="PVH5" s="49"/>
      <c r="PVI5" s="49"/>
      <c r="PVJ5" s="49"/>
      <c r="PVK5" s="49"/>
      <c r="PVL5" s="49"/>
      <c r="PVM5" s="49"/>
      <c r="PVN5" s="49"/>
      <c r="PVO5" s="49"/>
      <c r="PVP5" s="49"/>
      <c r="PVQ5" s="49"/>
      <c r="PVR5" s="49"/>
      <c r="PVS5" s="49"/>
      <c r="PVT5" s="49"/>
      <c r="PVU5" s="49"/>
      <c r="PVV5" s="49"/>
      <c r="PVW5" s="49"/>
      <c r="PVX5" s="49"/>
      <c r="PVY5" s="49"/>
      <c r="PVZ5" s="49"/>
      <c r="PWA5" s="49"/>
      <c r="PWB5" s="49"/>
      <c r="PWC5" s="49"/>
      <c r="PWD5" s="49"/>
      <c r="PWE5" s="49"/>
      <c r="PWF5" s="49"/>
      <c r="PWG5" s="49"/>
      <c r="PWH5" s="49"/>
      <c r="PWI5" s="49"/>
      <c r="PWJ5" s="49"/>
      <c r="PWK5" s="49"/>
      <c r="PWL5" s="49"/>
      <c r="PWM5" s="49"/>
      <c r="PWN5" s="49"/>
      <c r="PWO5" s="49"/>
      <c r="PWP5" s="49"/>
      <c r="PWQ5" s="49"/>
      <c r="PWR5" s="49"/>
      <c r="PWS5" s="49"/>
      <c r="PWT5" s="49"/>
      <c r="PWU5" s="49"/>
      <c r="PWV5" s="49"/>
      <c r="PWW5" s="49"/>
      <c r="PWX5" s="49"/>
      <c r="PWY5" s="49"/>
      <c r="PWZ5" s="49"/>
      <c r="PXA5" s="49"/>
      <c r="PXB5" s="49"/>
      <c r="PXC5" s="49"/>
      <c r="PXD5" s="49"/>
      <c r="PXE5" s="49"/>
      <c r="PXF5" s="49"/>
      <c r="PXG5" s="49"/>
      <c r="PXH5" s="49"/>
      <c r="PXI5" s="49"/>
      <c r="PXJ5" s="49"/>
      <c r="PXK5" s="49"/>
      <c r="PXL5" s="49"/>
      <c r="PXM5" s="49"/>
      <c r="PXN5" s="49"/>
      <c r="PXO5" s="49"/>
      <c r="PXP5" s="49"/>
      <c r="PXQ5" s="49"/>
      <c r="PXR5" s="49"/>
      <c r="PXS5" s="49"/>
      <c r="PXT5" s="49"/>
      <c r="PXU5" s="49"/>
      <c r="PXV5" s="49"/>
      <c r="PXW5" s="49"/>
      <c r="PXX5" s="49"/>
      <c r="PXY5" s="49"/>
      <c r="PXZ5" s="49"/>
      <c r="PYA5" s="49"/>
      <c r="PYB5" s="49"/>
      <c r="PYC5" s="49"/>
      <c r="PYD5" s="49"/>
      <c r="PYE5" s="49"/>
      <c r="PYF5" s="49"/>
      <c r="PYG5" s="49"/>
      <c r="PYH5" s="49"/>
      <c r="PYI5" s="49"/>
      <c r="PYJ5" s="49"/>
      <c r="PYK5" s="49"/>
      <c r="PYL5" s="49"/>
      <c r="PYM5" s="49"/>
      <c r="PYN5" s="49"/>
      <c r="PYO5" s="49"/>
      <c r="PYP5" s="49"/>
      <c r="PYQ5" s="49"/>
      <c r="PYR5" s="49"/>
      <c r="PYS5" s="49"/>
      <c r="PYT5" s="49"/>
      <c r="PYU5" s="49"/>
      <c r="PYV5" s="49"/>
      <c r="PYW5" s="49"/>
      <c r="PYX5" s="49"/>
      <c r="PYY5" s="49"/>
      <c r="PYZ5" s="49"/>
      <c r="PZA5" s="49"/>
      <c r="PZB5" s="49"/>
      <c r="PZC5" s="49"/>
      <c r="PZD5" s="49"/>
      <c r="PZE5" s="49"/>
      <c r="PZF5" s="49"/>
      <c r="PZG5" s="49"/>
      <c r="PZH5" s="49"/>
      <c r="PZI5" s="49"/>
      <c r="PZJ5" s="49"/>
      <c r="PZK5" s="49"/>
      <c r="PZL5" s="49"/>
      <c r="PZM5" s="49"/>
      <c r="PZN5" s="49"/>
      <c r="PZO5" s="49"/>
      <c r="PZP5" s="49"/>
      <c r="PZQ5" s="49"/>
      <c r="PZR5" s="49"/>
      <c r="PZS5" s="49"/>
      <c r="PZT5" s="49"/>
      <c r="PZU5" s="49"/>
      <c r="PZV5" s="49"/>
      <c r="PZW5" s="49"/>
      <c r="PZX5" s="49"/>
      <c r="PZY5" s="49"/>
      <c r="PZZ5" s="49"/>
      <c r="QAA5" s="49"/>
      <c r="QAB5" s="49"/>
      <c r="QAC5" s="49"/>
      <c r="QAD5" s="49"/>
      <c r="QAE5" s="49"/>
      <c r="QAF5" s="49"/>
      <c r="QAG5" s="49"/>
      <c r="QAH5" s="49"/>
      <c r="QAI5" s="49"/>
      <c r="QAJ5" s="49"/>
      <c r="QAK5" s="49"/>
      <c r="QAL5" s="49"/>
      <c r="QAM5" s="49"/>
      <c r="QAN5" s="49"/>
      <c r="QAO5" s="49"/>
      <c r="QAP5" s="49"/>
      <c r="QAQ5" s="49"/>
      <c r="QAR5" s="49"/>
      <c r="QAS5" s="49"/>
      <c r="QAT5" s="49"/>
      <c r="QAU5" s="49"/>
      <c r="QAV5" s="49"/>
      <c r="QAW5" s="49"/>
      <c r="QAX5" s="49"/>
      <c r="QAY5" s="49"/>
      <c r="QAZ5" s="49"/>
      <c r="QBA5" s="49"/>
      <c r="QBB5" s="49"/>
      <c r="QBC5" s="49"/>
      <c r="QBD5" s="49"/>
      <c r="QBE5" s="49"/>
      <c r="QBF5" s="49"/>
      <c r="QBG5" s="49"/>
      <c r="QBH5" s="49"/>
      <c r="QBI5" s="49"/>
      <c r="QBJ5" s="49"/>
      <c r="QBK5" s="49"/>
      <c r="QBL5" s="49"/>
      <c r="QBM5" s="49"/>
      <c r="QBN5" s="49"/>
      <c r="QBO5" s="49"/>
      <c r="QBP5" s="49"/>
      <c r="QBQ5" s="49"/>
      <c r="QBR5" s="49"/>
      <c r="QBS5" s="49"/>
      <c r="QBT5" s="49"/>
      <c r="QBU5" s="49"/>
      <c r="QBV5" s="49"/>
      <c r="QBW5" s="49"/>
      <c r="QBX5" s="49"/>
      <c r="QBY5" s="49"/>
      <c r="QBZ5" s="49"/>
      <c r="QCA5" s="49"/>
      <c r="QCB5" s="49"/>
      <c r="QCC5" s="49"/>
      <c r="QCD5" s="49"/>
      <c r="QCE5" s="49"/>
      <c r="QCF5" s="49"/>
      <c r="QCG5" s="49"/>
      <c r="QCH5" s="49"/>
      <c r="QCI5" s="49"/>
      <c r="QCJ5" s="49"/>
      <c r="QCK5" s="49"/>
      <c r="QCL5" s="49"/>
      <c r="QCM5" s="49"/>
      <c r="QCN5" s="49"/>
      <c r="QCO5" s="49"/>
      <c r="QCP5" s="49"/>
      <c r="QCQ5" s="49"/>
      <c r="QCR5" s="49"/>
      <c r="QCS5" s="49"/>
      <c r="QCT5" s="49"/>
      <c r="QCU5" s="49"/>
      <c r="QCV5" s="49"/>
      <c r="QCW5" s="49"/>
      <c r="QCX5" s="49"/>
      <c r="QCY5" s="49"/>
      <c r="QCZ5" s="49"/>
      <c r="QDA5" s="49"/>
      <c r="QDB5" s="49"/>
      <c r="QDC5" s="49"/>
      <c r="QDD5" s="49"/>
      <c r="QDE5" s="49"/>
      <c r="QDF5" s="49"/>
      <c r="QDG5" s="49"/>
      <c r="QDH5" s="49"/>
      <c r="QDI5" s="49"/>
      <c r="QDJ5" s="49"/>
      <c r="QDK5" s="49"/>
      <c r="QDL5" s="49"/>
      <c r="QDM5" s="49"/>
      <c r="QDN5" s="49"/>
      <c r="QDO5" s="49"/>
      <c r="QDP5" s="49"/>
      <c r="QDQ5" s="49"/>
      <c r="QDR5" s="49"/>
      <c r="QDS5" s="49"/>
      <c r="QDT5" s="49"/>
      <c r="QDU5" s="49"/>
      <c r="QDV5" s="49"/>
      <c r="QDW5" s="49"/>
      <c r="QDX5" s="49"/>
      <c r="QDY5" s="49"/>
      <c r="QDZ5" s="49"/>
      <c r="QEA5" s="49"/>
      <c r="QEB5" s="49"/>
      <c r="QEC5" s="49"/>
      <c r="QED5" s="49"/>
      <c r="QEE5" s="49"/>
      <c r="QEF5" s="49"/>
      <c r="QEG5" s="49"/>
      <c r="QEH5" s="49"/>
      <c r="QEI5" s="49"/>
      <c r="QEJ5" s="49"/>
      <c r="QEK5" s="49"/>
      <c r="QEL5" s="49"/>
      <c r="QEM5" s="49"/>
      <c r="QEN5" s="49"/>
      <c r="QEO5" s="49"/>
      <c r="QEP5" s="49"/>
      <c r="QEQ5" s="49"/>
      <c r="QER5" s="49"/>
      <c r="QES5" s="49"/>
      <c r="QET5" s="49"/>
      <c r="QEU5" s="49"/>
      <c r="QEV5" s="49"/>
      <c r="QEW5" s="49"/>
      <c r="QEX5" s="49"/>
      <c r="QEY5" s="49"/>
      <c r="QEZ5" s="49"/>
      <c r="QFA5" s="49"/>
      <c r="QFB5" s="49"/>
      <c r="QFC5" s="49"/>
      <c r="QFD5" s="49"/>
      <c r="QFE5" s="49"/>
      <c r="QFF5" s="49"/>
      <c r="QFG5" s="49"/>
      <c r="QFH5" s="49"/>
      <c r="QFI5" s="49"/>
      <c r="QFJ5" s="49"/>
      <c r="QFK5" s="49"/>
      <c r="QFL5" s="49"/>
      <c r="QFM5" s="49"/>
      <c r="QFN5" s="49"/>
      <c r="QFO5" s="49"/>
      <c r="QFP5" s="49"/>
      <c r="QFQ5" s="49"/>
      <c r="QFR5" s="49"/>
      <c r="QFS5" s="49"/>
      <c r="QFT5" s="49"/>
      <c r="QFU5" s="49"/>
      <c r="QFV5" s="49"/>
      <c r="QFW5" s="49"/>
      <c r="QFX5" s="49"/>
      <c r="QFY5" s="49"/>
      <c r="QFZ5" s="49"/>
      <c r="QGA5" s="49"/>
      <c r="QGB5" s="49"/>
      <c r="QGC5" s="49"/>
      <c r="QGD5" s="49"/>
      <c r="QGE5" s="49"/>
      <c r="QGF5" s="49"/>
      <c r="QGG5" s="49"/>
      <c r="QGH5" s="49"/>
      <c r="QGI5" s="49"/>
      <c r="QGJ5" s="49"/>
      <c r="QGK5" s="49"/>
      <c r="QGL5" s="49"/>
      <c r="QGM5" s="49"/>
      <c r="QGN5" s="49"/>
      <c r="QGO5" s="49"/>
      <c r="QGP5" s="49"/>
      <c r="QGQ5" s="49"/>
      <c r="QGR5" s="49"/>
      <c r="QGS5" s="49"/>
      <c r="QGT5" s="49"/>
      <c r="QGU5" s="49"/>
      <c r="QGV5" s="49"/>
      <c r="QGW5" s="49"/>
      <c r="QGX5" s="49"/>
      <c r="QGY5" s="49"/>
      <c r="QGZ5" s="49"/>
      <c r="QHA5" s="49"/>
      <c r="QHB5" s="49"/>
      <c r="QHC5" s="49"/>
      <c r="QHD5" s="49"/>
      <c r="QHE5" s="49"/>
      <c r="QHF5" s="49"/>
      <c r="QHG5" s="49"/>
      <c r="QHH5" s="49"/>
      <c r="QHI5" s="49"/>
      <c r="QHJ5" s="49"/>
      <c r="QHK5" s="49"/>
      <c r="QHL5" s="49"/>
      <c r="QHM5" s="49"/>
      <c r="QHN5" s="49"/>
      <c r="QHO5" s="49"/>
      <c r="QHP5" s="49"/>
      <c r="QHQ5" s="49"/>
      <c r="QHR5" s="49"/>
      <c r="QHS5" s="49"/>
      <c r="QHT5" s="49"/>
      <c r="QHU5" s="49"/>
      <c r="QHV5" s="49"/>
      <c r="QHW5" s="49"/>
      <c r="QHX5" s="49"/>
      <c r="QHY5" s="49"/>
      <c r="QHZ5" s="49"/>
      <c r="QIA5" s="49"/>
      <c r="QIB5" s="49"/>
      <c r="QIC5" s="49"/>
      <c r="QID5" s="49"/>
      <c r="QIE5" s="49"/>
      <c r="QIF5" s="49"/>
      <c r="QIG5" s="49"/>
      <c r="QIH5" s="49"/>
      <c r="QII5" s="49"/>
      <c r="QIJ5" s="49"/>
      <c r="QIK5" s="49"/>
      <c r="QIL5" s="49"/>
      <c r="QIM5" s="49"/>
      <c r="QIN5" s="49"/>
      <c r="QIO5" s="49"/>
      <c r="QIP5" s="49"/>
      <c r="QIQ5" s="49"/>
      <c r="QIR5" s="49"/>
      <c r="QIS5" s="49"/>
      <c r="QIT5" s="49"/>
      <c r="QIU5" s="49"/>
      <c r="QIV5" s="49"/>
      <c r="QIW5" s="49"/>
      <c r="QIX5" s="49"/>
      <c r="QIY5" s="49"/>
      <c r="QIZ5" s="49"/>
      <c r="QJA5" s="49"/>
      <c r="QJB5" s="49"/>
      <c r="QJC5" s="49"/>
      <c r="QJD5" s="49"/>
      <c r="QJE5" s="49"/>
      <c r="QJF5" s="49"/>
      <c r="QJG5" s="49"/>
      <c r="QJH5" s="49"/>
      <c r="QJI5" s="49"/>
      <c r="QJJ5" s="49"/>
      <c r="QJK5" s="49"/>
      <c r="QJL5" s="49"/>
      <c r="QJM5" s="49"/>
      <c r="QJN5" s="49"/>
      <c r="QJO5" s="49"/>
      <c r="QJP5" s="49"/>
      <c r="QJQ5" s="49"/>
      <c r="QJR5" s="49"/>
      <c r="QJS5" s="49"/>
      <c r="QJT5" s="49"/>
      <c r="QJU5" s="49"/>
      <c r="QJV5" s="49"/>
      <c r="QJW5" s="49"/>
      <c r="QJX5" s="49"/>
      <c r="QJY5" s="49"/>
      <c r="QJZ5" s="49"/>
      <c r="QKA5" s="49"/>
      <c r="QKB5" s="49"/>
      <c r="QKC5" s="49"/>
      <c r="QKD5" s="49"/>
      <c r="QKE5" s="49"/>
      <c r="QKF5" s="49"/>
      <c r="QKG5" s="49"/>
      <c r="QKH5" s="49"/>
      <c r="QKI5" s="49"/>
      <c r="QKJ5" s="49"/>
      <c r="QKK5" s="49"/>
      <c r="QKL5" s="49"/>
      <c r="QKM5" s="49"/>
      <c r="QKN5" s="49"/>
      <c r="QKO5" s="49"/>
      <c r="QKP5" s="49"/>
      <c r="QKQ5" s="49"/>
      <c r="QKR5" s="49"/>
      <c r="QKS5" s="49"/>
      <c r="QKT5" s="49"/>
      <c r="QKU5" s="49"/>
      <c r="QKV5" s="49"/>
      <c r="QKW5" s="49"/>
      <c r="QKX5" s="49"/>
      <c r="QKY5" s="49"/>
      <c r="QKZ5" s="49"/>
      <c r="QLA5" s="49"/>
      <c r="QLB5" s="49"/>
      <c r="QLC5" s="49"/>
      <c r="QLD5" s="49"/>
      <c r="QLE5" s="49"/>
      <c r="QLF5" s="49"/>
      <c r="QLG5" s="49"/>
      <c r="QLH5" s="49"/>
      <c r="QLI5" s="49"/>
      <c r="QLJ5" s="49"/>
      <c r="QLK5" s="49"/>
      <c r="QLL5" s="49"/>
      <c r="QLM5" s="49"/>
      <c r="QLN5" s="49"/>
      <c r="QLO5" s="49"/>
      <c r="QLP5" s="49"/>
      <c r="QLQ5" s="49"/>
      <c r="QLR5" s="49"/>
      <c r="QLS5" s="49"/>
      <c r="QLT5" s="49"/>
      <c r="QLU5" s="49"/>
      <c r="QLV5" s="49"/>
      <c r="QLW5" s="49"/>
      <c r="QLX5" s="49"/>
      <c r="QLY5" s="49"/>
      <c r="QLZ5" s="49"/>
      <c r="QMA5" s="49"/>
      <c r="QMB5" s="49"/>
      <c r="QMC5" s="49"/>
      <c r="QMD5" s="49"/>
      <c r="QME5" s="49"/>
      <c r="QMF5" s="49"/>
      <c r="QMG5" s="49"/>
      <c r="QMH5" s="49"/>
      <c r="QMI5" s="49"/>
      <c r="QMJ5" s="49"/>
      <c r="QMK5" s="49"/>
      <c r="QML5" s="49"/>
      <c r="QMM5" s="49"/>
      <c r="QMN5" s="49"/>
      <c r="QMO5" s="49"/>
      <c r="QMP5" s="49"/>
      <c r="QMQ5" s="49"/>
      <c r="QMR5" s="49"/>
      <c r="QMS5" s="49"/>
      <c r="QMT5" s="49"/>
      <c r="QMU5" s="49"/>
      <c r="QMV5" s="49"/>
      <c r="QMW5" s="49"/>
      <c r="QMX5" s="49"/>
      <c r="QMY5" s="49"/>
      <c r="QMZ5" s="49"/>
      <c r="QNA5" s="49"/>
      <c r="QNB5" s="49"/>
      <c r="QNC5" s="49"/>
      <c r="QND5" s="49"/>
      <c r="QNE5" s="49"/>
      <c r="QNF5" s="49"/>
      <c r="QNG5" s="49"/>
      <c r="QNH5" s="49"/>
      <c r="QNI5" s="49"/>
      <c r="QNJ5" s="49"/>
      <c r="QNK5" s="49"/>
      <c r="QNL5" s="49"/>
      <c r="QNM5" s="49"/>
      <c r="QNN5" s="49"/>
      <c r="QNO5" s="49"/>
      <c r="QNP5" s="49"/>
      <c r="QNQ5" s="49"/>
      <c r="QNR5" s="49"/>
      <c r="QNS5" s="49"/>
      <c r="QNT5" s="49"/>
      <c r="QNU5" s="49"/>
      <c r="QNV5" s="49"/>
      <c r="QNW5" s="49"/>
      <c r="QNX5" s="49"/>
      <c r="QNY5" s="49"/>
      <c r="QNZ5" s="49"/>
      <c r="QOA5" s="49"/>
      <c r="QOB5" s="49"/>
      <c r="QOC5" s="49"/>
      <c r="QOD5" s="49"/>
      <c r="QOE5" s="49"/>
      <c r="QOF5" s="49"/>
      <c r="QOG5" s="49"/>
      <c r="QOH5" s="49"/>
      <c r="QOI5" s="49"/>
      <c r="QOJ5" s="49"/>
      <c r="QOK5" s="49"/>
      <c r="QOL5" s="49"/>
      <c r="QOM5" s="49"/>
      <c r="QON5" s="49"/>
      <c r="QOO5" s="49"/>
      <c r="QOP5" s="49"/>
      <c r="QOQ5" s="49"/>
      <c r="QOR5" s="49"/>
      <c r="QOS5" s="49"/>
      <c r="QOT5" s="49"/>
      <c r="QOU5" s="49"/>
      <c r="QOV5" s="49"/>
      <c r="QOW5" s="49"/>
      <c r="QOX5" s="49"/>
      <c r="QOY5" s="49"/>
      <c r="QOZ5" s="49"/>
      <c r="QPA5" s="49"/>
      <c r="QPB5" s="49"/>
      <c r="QPC5" s="49"/>
      <c r="QPD5" s="49"/>
      <c r="QPE5" s="49"/>
      <c r="QPF5" s="49"/>
      <c r="QPG5" s="49"/>
      <c r="QPH5" s="49"/>
      <c r="QPI5" s="49"/>
      <c r="QPJ5" s="49"/>
      <c r="QPK5" s="49"/>
      <c r="QPL5" s="49"/>
      <c r="QPM5" s="49"/>
      <c r="QPN5" s="49"/>
      <c r="QPO5" s="49"/>
      <c r="QPP5" s="49"/>
      <c r="QPQ5" s="49"/>
      <c r="QPR5" s="49"/>
      <c r="QPS5" s="49"/>
      <c r="QPT5" s="49"/>
      <c r="QPU5" s="49"/>
      <c r="QPV5" s="49"/>
      <c r="QPW5" s="49"/>
      <c r="QPX5" s="49"/>
      <c r="QPY5" s="49"/>
      <c r="QPZ5" s="49"/>
      <c r="QQA5" s="49"/>
      <c r="QQB5" s="49"/>
      <c r="QQC5" s="49"/>
      <c r="QQD5" s="49"/>
      <c r="QQE5" s="49"/>
      <c r="QQF5" s="49"/>
      <c r="QQG5" s="49"/>
      <c r="QQH5" s="49"/>
      <c r="QQI5" s="49"/>
      <c r="QQJ5" s="49"/>
      <c r="QQK5" s="49"/>
      <c r="QQL5" s="49"/>
      <c r="QQM5" s="49"/>
      <c r="QQN5" s="49"/>
      <c r="QQO5" s="49"/>
      <c r="QQP5" s="49"/>
      <c r="QQQ5" s="49"/>
      <c r="QQR5" s="49"/>
      <c r="QQS5" s="49"/>
      <c r="QQT5" s="49"/>
      <c r="QQU5" s="49"/>
      <c r="QQV5" s="49"/>
      <c r="QQW5" s="49"/>
      <c r="QQX5" s="49"/>
      <c r="QQY5" s="49"/>
      <c r="QQZ5" s="49"/>
      <c r="QRA5" s="49"/>
      <c r="QRB5" s="49"/>
      <c r="QRC5" s="49"/>
      <c r="QRD5" s="49"/>
      <c r="QRE5" s="49"/>
      <c r="QRF5" s="49"/>
      <c r="QRG5" s="49"/>
      <c r="QRH5" s="49"/>
      <c r="QRI5" s="49"/>
      <c r="QRJ5" s="49"/>
      <c r="QRK5" s="49"/>
      <c r="QRL5" s="49"/>
      <c r="QRM5" s="49"/>
      <c r="QRN5" s="49"/>
      <c r="QRO5" s="49"/>
      <c r="QRP5" s="49"/>
      <c r="QRQ5" s="49"/>
      <c r="QRR5" s="49"/>
      <c r="QRS5" s="49"/>
      <c r="QRT5" s="49"/>
      <c r="QRU5" s="49"/>
      <c r="QRV5" s="49"/>
      <c r="QRW5" s="49"/>
      <c r="QRX5" s="49"/>
      <c r="QRY5" s="49"/>
      <c r="QRZ5" s="49"/>
      <c r="QSA5" s="49"/>
      <c r="QSB5" s="49"/>
      <c r="QSC5" s="49"/>
      <c r="QSD5" s="49"/>
      <c r="QSE5" s="49"/>
      <c r="QSF5" s="49"/>
      <c r="QSG5" s="49"/>
      <c r="QSH5" s="49"/>
      <c r="QSI5" s="49"/>
      <c r="QSJ5" s="49"/>
      <c r="QSK5" s="49"/>
      <c r="QSL5" s="49"/>
      <c r="QSM5" s="49"/>
      <c r="QSN5" s="49"/>
      <c r="QSO5" s="49"/>
      <c r="QSP5" s="49"/>
      <c r="QSQ5" s="49"/>
      <c r="QSR5" s="49"/>
      <c r="QSS5" s="49"/>
      <c r="QST5" s="49"/>
      <c r="QSU5" s="49"/>
      <c r="QSV5" s="49"/>
      <c r="QSW5" s="49"/>
      <c r="QSX5" s="49"/>
      <c r="QSY5" s="49"/>
      <c r="QSZ5" s="49"/>
      <c r="QTA5" s="49"/>
      <c r="QTB5" s="49"/>
      <c r="QTC5" s="49"/>
      <c r="QTD5" s="49"/>
      <c r="QTE5" s="49"/>
      <c r="QTF5" s="49"/>
      <c r="QTG5" s="49"/>
      <c r="QTH5" s="49"/>
      <c r="QTI5" s="49"/>
      <c r="QTJ5" s="49"/>
      <c r="QTK5" s="49"/>
      <c r="QTL5" s="49"/>
      <c r="QTM5" s="49"/>
      <c r="QTN5" s="49"/>
      <c r="QTO5" s="49"/>
      <c r="QTP5" s="49"/>
      <c r="QTQ5" s="49"/>
      <c r="QTR5" s="49"/>
      <c r="QTS5" s="49"/>
      <c r="QTT5" s="49"/>
      <c r="QTU5" s="49"/>
      <c r="QTV5" s="49"/>
      <c r="QTW5" s="49"/>
      <c r="QTX5" s="49"/>
      <c r="QTY5" s="49"/>
      <c r="QTZ5" s="49"/>
      <c r="QUA5" s="49"/>
      <c r="QUB5" s="49"/>
      <c r="QUC5" s="49"/>
      <c r="QUD5" s="49"/>
      <c r="QUE5" s="49"/>
      <c r="QUF5" s="49"/>
      <c r="QUG5" s="49"/>
      <c r="QUH5" s="49"/>
      <c r="QUI5" s="49"/>
      <c r="QUJ5" s="49"/>
      <c r="QUK5" s="49"/>
      <c r="QUL5" s="49"/>
      <c r="QUM5" s="49"/>
      <c r="QUN5" s="49"/>
      <c r="QUO5" s="49"/>
      <c r="QUP5" s="49"/>
      <c r="QUQ5" s="49"/>
      <c r="QUR5" s="49"/>
      <c r="QUS5" s="49"/>
      <c r="QUT5" s="49"/>
      <c r="QUU5" s="49"/>
      <c r="QUV5" s="49"/>
      <c r="QUW5" s="49"/>
      <c r="QUX5" s="49"/>
      <c r="QUY5" s="49"/>
      <c r="QUZ5" s="49"/>
      <c r="QVA5" s="49"/>
      <c r="QVB5" s="49"/>
      <c r="QVC5" s="49"/>
      <c r="QVD5" s="49"/>
      <c r="QVE5" s="49"/>
      <c r="QVF5" s="49"/>
      <c r="QVG5" s="49"/>
      <c r="QVH5" s="49"/>
      <c r="QVI5" s="49"/>
      <c r="QVJ5" s="49"/>
      <c r="QVK5" s="49"/>
      <c r="QVL5" s="49"/>
      <c r="QVM5" s="49"/>
      <c r="QVN5" s="49"/>
      <c r="QVO5" s="49"/>
      <c r="QVP5" s="49"/>
      <c r="QVQ5" s="49"/>
      <c r="QVR5" s="49"/>
      <c r="QVS5" s="49"/>
      <c r="QVT5" s="49"/>
      <c r="QVU5" s="49"/>
      <c r="QVV5" s="49"/>
      <c r="QVW5" s="49"/>
      <c r="QVX5" s="49"/>
      <c r="QVY5" s="49"/>
      <c r="QVZ5" s="49"/>
      <c r="QWA5" s="49"/>
      <c r="QWB5" s="49"/>
      <c r="QWC5" s="49"/>
      <c r="QWD5" s="49"/>
      <c r="QWE5" s="49"/>
      <c r="QWF5" s="49"/>
      <c r="QWG5" s="49"/>
      <c r="QWH5" s="49"/>
      <c r="QWI5" s="49"/>
      <c r="QWJ5" s="49"/>
      <c r="QWK5" s="49"/>
      <c r="QWL5" s="49"/>
      <c r="QWM5" s="49"/>
      <c r="QWN5" s="49"/>
      <c r="QWO5" s="49"/>
      <c r="QWP5" s="49"/>
      <c r="QWQ5" s="49"/>
      <c r="QWR5" s="49"/>
      <c r="QWS5" s="49"/>
      <c r="QWT5" s="49"/>
      <c r="QWU5" s="49"/>
      <c r="QWV5" s="49"/>
      <c r="QWW5" s="49"/>
      <c r="QWX5" s="49"/>
      <c r="QWY5" s="49"/>
      <c r="QWZ5" s="49"/>
      <c r="QXA5" s="49"/>
      <c r="QXB5" s="49"/>
      <c r="QXC5" s="49"/>
      <c r="QXD5" s="49"/>
      <c r="QXE5" s="49"/>
      <c r="QXF5" s="49"/>
      <c r="QXG5" s="49"/>
      <c r="QXH5" s="49"/>
      <c r="QXI5" s="49"/>
      <c r="QXJ5" s="49"/>
      <c r="QXK5" s="49"/>
      <c r="QXL5" s="49"/>
      <c r="QXM5" s="49"/>
      <c r="QXN5" s="49"/>
      <c r="QXO5" s="49"/>
      <c r="QXP5" s="49"/>
      <c r="QXQ5" s="49"/>
      <c r="QXR5" s="49"/>
      <c r="QXS5" s="49"/>
      <c r="QXT5" s="49"/>
      <c r="QXU5" s="49"/>
      <c r="QXV5" s="49"/>
      <c r="QXW5" s="49"/>
      <c r="QXX5" s="49"/>
      <c r="QXY5" s="49"/>
      <c r="QXZ5" s="49"/>
      <c r="QYA5" s="49"/>
      <c r="QYB5" s="49"/>
      <c r="QYC5" s="49"/>
      <c r="QYD5" s="49"/>
      <c r="QYE5" s="49"/>
      <c r="QYF5" s="49"/>
      <c r="QYG5" s="49"/>
      <c r="QYH5" s="49"/>
      <c r="QYI5" s="49"/>
      <c r="QYJ5" s="49"/>
      <c r="QYK5" s="49"/>
      <c r="QYL5" s="49"/>
      <c r="QYM5" s="49"/>
      <c r="QYN5" s="49"/>
      <c r="QYO5" s="49"/>
      <c r="QYP5" s="49"/>
      <c r="QYQ5" s="49"/>
      <c r="QYR5" s="49"/>
      <c r="QYS5" s="49"/>
      <c r="QYT5" s="49"/>
      <c r="QYU5" s="49"/>
      <c r="QYV5" s="49"/>
      <c r="QYW5" s="49"/>
      <c r="QYX5" s="49"/>
      <c r="QYY5" s="49"/>
      <c r="QYZ5" s="49"/>
      <c r="QZA5" s="49"/>
      <c r="QZB5" s="49"/>
      <c r="QZC5" s="49"/>
      <c r="QZD5" s="49"/>
      <c r="QZE5" s="49"/>
      <c r="QZF5" s="49"/>
      <c r="QZG5" s="49"/>
      <c r="QZH5" s="49"/>
      <c r="QZI5" s="49"/>
      <c r="QZJ5" s="49"/>
      <c r="QZK5" s="49"/>
      <c r="QZL5" s="49"/>
      <c r="QZM5" s="49"/>
      <c r="QZN5" s="49"/>
      <c r="QZO5" s="49"/>
      <c r="QZP5" s="49"/>
      <c r="QZQ5" s="49"/>
      <c r="QZR5" s="49"/>
      <c r="QZS5" s="49"/>
      <c r="QZT5" s="49"/>
      <c r="QZU5" s="49"/>
      <c r="QZV5" s="49"/>
      <c r="QZW5" s="49"/>
      <c r="QZX5" s="49"/>
      <c r="QZY5" s="49"/>
      <c r="QZZ5" s="49"/>
      <c r="RAA5" s="49"/>
      <c r="RAB5" s="49"/>
      <c r="RAC5" s="49"/>
      <c r="RAD5" s="49"/>
      <c r="RAE5" s="49"/>
      <c r="RAF5" s="49"/>
      <c r="RAG5" s="49"/>
      <c r="RAH5" s="49"/>
      <c r="RAI5" s="49"/>
      <c r="RAJ5" s="49"/>
      <c r="RAK5" s="49"/>
      <c r="RAL5" s="49"/>
      <c r="RAM5" s="49"/>
      <c r="RAN5" s="49"/>
      <c r="RAO5" s="49"/>
      <c r="RAP5" s="49"/>
      <c r="RAQ5" s="49"/>
      <c r="RAR5" s="49"/>
      <c r="RAS5" s="49"/>
      <c r="RAT5" s="49"/>
      <c r="RAU5" s="49"/>
      <c r="RAV5" s="49"/>
      <c r="RAW5" s="49"/>
      <c r="RAX5" s="49"/>
      <c r="RAY5" s="49"/>
      <c r="RAZ5" s="49"/>
      <c r="RBA5" s="49"/>
      <c r="RBB5" s="49"/>
      <c r="RBC5" s="49"/>
      <c r="RBD5" s="49"/>
      <c r="RBE5" s="49"/>
      <c r="RBF5" s="49"/>
      <c r="RBG5" s="49"/>
      <c r="RBH5" s="49"/>
      <c r="RBI5" s="49"/>
      <c r="RBJ5" s="49"/>
      <c r="RBK5" s="49"/>
      <c r="RBL5" s="49"/>
      <c r="RBM5" s="49"/>
      <c r="RBN5" s="49"/>
      <c r="RBO5" s="49"/>
      <c r="RBP5" s="49"/>
      <c r="RBQ5" s="49"/>
      <c r="RBR5" s="49"/>
      <c r="RBS5" s="49"/>
      <c r="RBT5" s="49"/>
      <c r="RBU5" s="49"/>
      <c r="RBV5" s="49"/>
      <c r="RBW5" s="49"/>
      <c r="RBX5" s="49"/>
      <c r="RBY5" s="49"/>
      <c r="RBZ5" s="49"/>
      <c r="RCA5" s="49"/>
      <c r="RCB5" s="49"/>
      <c r="RCC5" s="49"/>
      <c r="RCD5" s="49"/>
      <c r="RCE5" s="49"/>
      <c r="RCF5" s="49"/>
      <c r="RCG5" s="49"/>
      <c r="RCH5" s="49"/>
      <c r="RCI5" s="49"/>
      <c r="RCJ5" s="49"/>
      <c r="RCK5" s="49"/>
      <c r="RCL5" s="49"/>
      <c r="RCM5" s="49"/>
      <c r="RCN5" s="49"/>
      <c r="RCO5" s="49"/>
      <c r="RCP5" s="49"/>
      <c r="RCQ5" s="49"/>
      <c r="RCR5" s="49"/>
      <c r="RCS5" s="49"/>
      <c r="RCT5" s="49"/>
      <c r="RCU5" s="49"/>
      <c r="RCV5" s="49"/>
      <c r="RCW5" s="49"/>
      <c r="RCX5" s="49"/>
      <c r="RCY5" s="49"/>
      <c r="RCZ5" s="49"/>
      <c r="RDA5" s="49"/>
      <c r="RDB5" s="49"/>
      <c r="RDC5" s="49"/>
      <c r="RDD5" s="49"/>
      <c r="RDE5" s="49"/>
      <c r="RDF5" s="49"/>
      <c r="RDG5" s="49"/>
      <c r="RDH5" s="49"/>
      <c r="RDI5" s="49"/>
      <c r="RDJ5" s="49"/>
      <c r="RDK5" s="49"/>
      <c r="RDL5" s="49"/>
      <c r="RDM5" s="49"/>
      <c r="RDN5" s="49"/>
      <c r="RDO5" s="49"/>
      <c r="RDP5" s="49"/>
      <c r="RDQ5" s="49"/>
      <c r="RDR5" s="49"/>
      <c r="RDS5" s="49"/>
      <c r="RDT5" s="49"/>
      <c r="RDU5" s="49"/>
      <c r="RDV5" s="49"/>
      <c r="RDW5" s="49"/>
      <c r="RDX5" s="49"/>
      <c r="RDY5" s="49"/>
      <c r="RDZ5" s="49"/>
      <c r="REA5" s="49"/>
      <c r="REB5" s="49"/>
      <c r="REC5" s="49"/>
      <c r="RED5" s="49"/>
      <c r="REE5" s="49"/>
      <c r="REF5" s="49"/>
      <c r="REG5" s="49"/>
      <c r="REH5" s="49"/>
      <c r="REI5" s="49"/>
      <c r="REJ5" s="49"/>
      <c r="REK5" s="49"/>
      <c r="REL5" s="49"/>
      <c r="REM5" s="49"/>
      <c r="REN5" s="49"/>
      <c r="REO5" s="49"/>
      <c r="REP5" s="49"/>
      <c r="REQ5" s="49"/>
      <c r="RER5" s="49"/>
      <c r="RES5" s="49"/>
      <c r="RET5" s="49"/>
      <c r="REU5" s="49"/>
      <c r="REV5" s="49"/>
      <c r="REW5" s="49"/>
      <c r="REX5" s="49"/>
      <c r="REY5" s="49"/>
      <c r="REZ5" s="49"/>
      <c r="RFA5" s="49"/>
      <c r="RFB5" s="49"/>
      <c r="RFC5" s="49"/>
      <c r="RFD5" s="49"/>
      <c r="RFE5" s="49"/>
      <c r="RFF5" s="49"/>
      <c r="RFG5" s="49"/>
      <c r="RFH5" s="49"/>
      <c r="RFI5" s="49"/>
      <c r="RFJ5" s="49"/>
      <c r="RFK5" s="49"/>
      <c r="RFL5" s="49"/>
      <c r="RFM5" s="49"/>
      <c r="RFN5" s="49"/>
      <c r="RFO5" s="49"/>
      <c r="RFP5" s="49"/>
      <c r="RFQ5" s="49"/>
      <c r="RFR5" s="49"/>
      <c r="RFS5" s="49"/>
      <c r="RFT5" s="49"/>
      <c r="RFU5" s="49"/>
      <c r="RFV5" s="49"/>
      <c r="RFW5" s="49"/>
      <c r="RFX5" s="49"/>
      <c r="RFY5" s="49"/>
      <c r="RFZ5" s="49"/>
      <c r="RGA5" s="49"/>
      <c r="RGB5" s="49"/>
      <c r="RGC5" s="49"/>
      <c r="RGD5" s="49"/>
      <c r="RGE5" s="49"/>
      <c r="RGF5" s="49"/>
      <c r="RGG5" s="49"/>
      <c r="RGH5" s="49"/>
      <c r="RGI5" s="49"/>
      <c r="RGJ5" s="49"/>
      <c r="RGK5" s="49"/>
      <c r="RGL5" s="49"/>
      <c r="RGM5" s="49"/>
      <c r="RGN5" s="49"/>
      <c r="RGO5" s="49"/>
      <c r="RGP5" s="49"/>
      <c r="RGQ5" s="49"/>
      <c r="RGR5" s="49"/>
      <c r="RGS5" s="49"/>
      <c r="RGT5" s="49"/>
      <c r="RGU5" s="49"/>
      <c r="RGV5" s="49"/>
      <c r="RGW5" s="49"/>
      <c r="RGX5" s="49"/>
      <c r="RGY5" s="49"/>
      <c r="RGZ5" s="49"/>
      <c r="RHA5" s="49"/>
      <c r="RHB5" s="49"/>
      <c r="RHC5" s="49"/>
      <c r="RHD5" s="49"/>
      <c r="RHE5" s="49"/>
      <c r="RHF5" s="49"/>
      <c r="RHG5" s="49"/>
      <c r="RHH5" s="49"/>
      <c r="RHI5" s="49"/>
      <c r="RHJ5" s="49"/>
      <c r="RHK5" s="49"/>
      <c r="RHL5" s="49"/>
      <c r="RHM5" s="49"/>
      <c r="RHN5" s="49"/>
      <c r="RHO5" s="49"/>
      <c r="RHP5" s="49"/>
      <c r="RHQ5" s="49"/>
      <c r="RHR5" s="49"/>
      <c r="RHS5" s="49"/>
      <c r="RHT5" s="49"/>
      <c r="RHU5" s="49"/>
      <c r="RHV5" s="49"/>
      <c r="RHW5" s="49"/>
      <c r="RHX5" s="49"/>
      <c r="RHY5" s="49"/>
      <c r="RHZ5" s="49"/>
      <c r="RIA5" s="49"/>
      <c r="RIB5" s="49"/>
      <c r="RIC5" s="49"/>
      <c r="RID5" s="49"/>
      <c r="RIE5" s="49"/>
      <c r="RIF5" s="49"/>
      <c r="RIG5" s="49"/>
      <c r="RIH5" s="49"/>
      <c r="RII5" s="49"/>
      <c r="RIJ5" s="49"/>
      <c r="RIK5" s="49"/>
      <c r="RIL5" s="49"/>
      <c r="RIM5" s="49"/>
      <c r="RIN5" s="49"/>
      <c r="RIO5" s="49"/>
      <c r="RIP5" s="49"/>
      <c r="RIQ5" s="49"/>
      <c r="RIR5" s="49"/>
      <c r="RIS5" s="49"/>
      <c r="RIT5" s="49"/>
      <c r="RIU5" s="49"/>
      <c r="RIV5" s="49"/>
      <c r="RIW5" s="49"/>
      <c r="RIX5" s="49"/>
      <c r="RIY5" s="49"/>
      <c r="RIZ5" s="49"/>
      <c r="RJA5" s="49"/>
      <c r="RJB5" s="49"/>
      <c r="RJC5" s="49"/>
      <c r="RJD5" s="49"/>
      <c r="RJE5" s="49"/>
      <c r="RJF5" s="49"/>
      <c r="RJG5" s="49"/>
      <c r="RJH5" s="49"/>
      <c r="RJI5" s="49"/>
      <c r="RJJ5" s="49"/>
      <c r="RJK5" s="49"/>
      <c r="RJL5" s="49"/>
      <c r="RJM5" s="49"/>
      <c r="RJN5" s="49"/>
      <c r="RJO5" s="49"/>
      <c r="RJP5" s="49"/>
      <c r="RJQ5" s="49"/>
      <c r="RJR5" s="49"/>
      <c r="RJS5" s="49"/>
      <c r="RJT5" s="49"/>
      <c r="RJU5" s="49"/>
      <c r="RJV5" s="49"/>
      <c r="RJW5" s="49"/>
      <c r="RJX5" s="49"/>
      <c r="RJY5" s="49"/>
      <c r="RJZ5" s="49"/>
      <c r="RKA5" s="49"/>
      <c r="RKB5" s="49"/>
      <c r="RKC5" s="49"/>
      <c r="RKD5" s="49"/>
      <c r="RKE5" s="49"/>
      <c r="RKF5" s="49"/>
      <c r="RKG5" s="49"/>
      <c r="RKH5" s="49"/>
      <c r="RKI5" s="49"/>
      <c r="RKJ5" s="49"/>
      <c r="RKK5" s="49"/>
      <c r="RKL5" s="49"/>
      <c r="RKM5" s="49"/>
      <c r="RKN5" s="49"/>
      <c r="RKO5" s="49"/>
      <c r="RKP5" s="49"/>
      <c r="RKQ5" s="49"/>
      <c r="RKR5" s="49"/>
      <c r="RKS5" s="49"/>
      <c r="RKT5" s="49"/>
      <c r="RKU5" s="49"/>
      <c r="RKV5" s="49"/>
      <c r="RKW5" s="49"/>
      <c r="RKX5" s="49"/>
      <c r="RKY5" s="49"/>
      <c r="RKZ5" s="49"/>
      <c r="RLA5" s="49"/>
      <c r="RLB5" s="49"/>
      <c r="RLC5" s="49"/>
      <c r="RLD5" s="49"/>
      <c r="RLE5" s="49"/>
      <c r="RLF5" s="49"/>
      <c r="RLG5" s="49"/>
      <c r="RLH5" s="49"/>
      <c r="RLI5" s="49"/>
      <c r="RLJ5" s="49"/>
      <c r="RLK5" s="49"/>
      <c r="RLL5" s="49"/>
      <c r="RLM5" s="49"/>
      <c r="RLN5" s="49"/>
      <c r="RLO5" s="49"/>
      <c r="RLP5" s="49"/>
      <c r="RLQ5" s="49"/>
      <c r="RLR5" s="49"/>
      <c r="RLS5" s="49"/>
      <c r="RLT5" s="49"/>
      <c r="RLU5" s="49"/>
      <c r="RLV5" s="49"/>
      <c r="RLW5" s="49"/>
      <c r="RLX5" s="49"/>
      <c r="RLY5" s="49"/>
      <c r="RLZ5" s="49"/>
      <c r="RMA5" s="49"/>
      <c r="RMB5" s="49"/>
      <c r="RMC5" s="49"/>
      <c r="RMD5" s="49"/>
      <c r="RME5" s="49"/>
      <c r="RMF5" s="49"/>
      <c r="RMG5" s="49"/>
      <c r="RMH5" s="49"/>
      <c r="RMI5" s="49"/>
      <c r="RMJ5" s="49"/>
      <c r="RMK5" s="49"/>
      <c r="RML5" s="49"/>
      <c r="RMM5" s="49"/>
      <c r="RMN5" s="49"/>
      <c r="RMO5" s="49"/>
      <c r="RMP5" s="49"/>
      <c r="RMQ5" s="49"/>
      <c r="RMR5" s="49"/>
      <c r="RMS5" s="49"/>
      <c r="RMT5" s="49"/>
      <c r="RMU5" s="49"/>
      <c r="RMV5" s="49"/>
      <c r="RMW5" s="49"/>
      <c r="RMX5" s="49"/>
      <c r="RMY5" s="49"/>
      <c r="RMZ5" s="49"/>
      <c r="RNA5" s="49"/>
      <c r="RNB5" s="49"/>
      <c r="RNC5" s="49"/>
      <c r="RND5" s="49"/>
      <c r="RNE5" s="49"/>
      <c r="RNF5" s="49"/>
      <c r="RNG5" s="49"/>
      <c r="RNH5" s="49"/>
      <c r="RNI5" s="49"/>
      <c r="RNJ5" s="49"/>
      <c r="RNK5" s="49"/>
      <c r="RNL5" s="49"/>
      <c r="RNM5" s="49"/>
      <c r="RNN5" s="49"/>
      <c r="RNO5" s="49"/>
      <c r="RNP5" s="49"/>
      <c r="RNQ5" s="49"/>
      <c r="RNR5" s="49"/>
      <c r="RNS5" s="49"/>
      <c r="RNT5" s="49"/>
      <c r="RNU5" s="49"/>
      <c r="RNV5" s="49"/>
      <c r="RNW5" s="49"/>
      <c r="RNX5" s="49"/>
      <c r="RNY5" s="49"/>
      <c r="RNZ5" s="49"/>
      <c r="ROA5" s="49"/>
      <c r="ROB5" s="49"/>
      <c r="ROC5" s="49"/>
      <c r="ROD5" s="49"/>
      <c r="ROE5" s="49"/>
      <c r="ROF5" s="49"/>
      <c r="ROG5" s="49"/>
      <c r="ROH5" s="49"/>
      <c r="ROI5" s="49"/>
      <c r="ROJ5" s="49"/>
      <c r="ROK5" s="49"/>
      <c r="ROL5" s="49"/>
      <c r="ROM5" s="49"/>
      <c r="RON5" s="49"/>
      <c r="ROO5" s="49"/>
      <c r="ROP5" s="49"/>
      <c r="ROQ5" s="49"/>
      <c r="ROR5" s="49"/>
      <c r="ROS5" s="49"/>
      <c r="ROT5" s="49"/>
      <c r="ROU5" s="49"/>
      <c r="ROV5" s="49"/>
      <c r="ROW5" s="49"/>
      <c r="ROX5" s="49"/>
      <c r="ROY5" s="49"/>
      <c r="ROZ5" s="49"/>
      <c r="RPA5" s="49"/>
      <c r="RPB5" s="49"/>
      <c r="RPC5" s="49"/>
      <c r="RPD5" s="49"/>
      <c r="RPE5" s="49"/>
      <c r="RPF5" s="49"/>
      <c r="RPG5" s="49"/>
      <c r="RPH5" s="49"/>
      <c r="RPI5" s="49"/>
      <c r="RPJ5" s="49"/>
      <c r="RPK5" s="49"/>
      <c r="RPL5" s="49"/>
      <c r="RPM5" s="49"/>
      <c r="RPN5" s="49"/>
      <c r="RPO5" s="49"/>
      <c r="RPP5" s="49"/>
      <c r="RPQ5" s="49"/>
      <c r="RPR5" s="49"/>
      <c r="RPS5" s="49"/>
      <c r="RPT5" s="49"/>
      <c r="RPU5" s="49"/>
      <c r="RPV5" s="49"/>
      <c r="RPW5" s="49"/>
      <c r="RPX5" s="49"/>
      <c r="RPY5" s="49"/>
      <c r="RPZ5" s="49"/>
      <c r="RQA5" s="49"/>
      <c r="RQB5" s="49"/>
      <c r="RQC5" s="49"/>
      <c r="RQD5" s="49"/>
      <c r="RQE5" s="49"/>
      <c r="RQF5" s="49"/>
      <c r="RQG5" s="49"/>
      <c r="RQH5" s="49"/>
      <c r="RQI5" s="49"/>
      <c r="RQJ5" s="49"/>
      <c r="RQK5" s="49"/>
      <c r="RQL5" s="49"/>
      <c r="RQM5" s="49"/>
      <c r="RQN5" s="49"/>
      <c r="RQO5" s="49"/>
      <c r="RQP5" s="49"/>
      <c r="RQQ5" s="49"/>
      <c r="RQR5" s="49"/>
      <c r="RQS5" s="49"/>
      <c r="RQT5" s="49"/>
      <c r="RQU5" s="49"/>
      <c r="RQV5" s="49"/>
      <c r="RQW5" s="49"/>
      <c r="RQX5" s="49"/>
      <c r="RQY5" s="49"/>
      <c r="RQZ5" s="49"/>
      <c r="RRA5" s="49"/>
      <c r="RRB5" s="49"/>
      <c r="RRC5" s="49"/>
      <c r="RRD5" s="49"/>
      <c r="RRE5" s="49"/>
      <c r="RRF5" s="49"/>
      <c r="RRG5" s="49"/>
      <c r="RRH5" s="49"/>
      <c r="RRI5" s="49"/>
      <c r="RRJ5" s="49"/>
      <c r="RRK5" s="49"/>
      <c r="RRL5" s="49"/>
      <c r="RRM5" s="49"/>
      <c r="RRN5" s="49"/>
      <c r="RRO5" s="49"/>
      <c r="RRP5" s="49"/>
      <c r="RRQ5" s="49"/>
      <c r="RRR5" s="49"/>
      <c r="RRS5" s="49"/>
      <c r="RRT5" s="49"/>
      <c r="RRU5" s="49"/>
      <c r="RRV5" s="49"/>
      <c r="RRW5" s="49"/>
      <c r="RRX5" s="49"/>
      <c r="RRY5" s="49"/>
      <c r="RRZ5" s="49"/>
      <c r="RSA5" s="49"/>
      <c r="RSB5" s="49"/>
      <c r="RSC5" s="49"/>
      <c r="RSD5" s="49"/>
      <c r="RSE5" s="49"/>
      <c r="RSF5" s="49"/>
      <c r="RSG5" s="49"/>
      <c r="RSH5" s="49"/>
      <c r="RSI5" s="49"/>
      <c r="RSJ5" s="49"/>
      <c r="RSK5" s="49"/>
      <c r="RSL5" s="49"/>
      <c r="RSM5" s="49"/>
      <c r="RSN5" s="49"/>
      <c r="RSO5" s="49"/>
      <c r="RSP5" s="49"/>
      <c r="RSQ5" s="49"/>
      <c r="RSR5" s="49"/>
      <c r="RSS5" s="49"/>
      <c r="RST5" s="49"/>
      <c r="RSU5" s="49"/>
      <c r="RSV5" s="49"/>
      <c r="RSW5" s="49"/>
      <c r="RSX5" s="49"/>
      <c r="RSY5" s="49"/>
      <c r="RSZ5" s="49"/>
      <c r="RTA5" s="49"/>
      <c r="RTB5" s="49"/>
      <c r="RTC5" s="49"/>
      <c r="RTD5" s="49"/>
      <c r="RTE5" s="49"/>
      <c r="RTF5" s="49"/>
      <c r="RTG5" s="49"/>
      <c r="RTH5" s="49"/>
      <c r="RTI5" s="49"/>
      <c r="RTJ5" s="49"/>
      <c r="RTK5" s="49"/>
      <c r="RTL5" s="49"/>
      <c r="RTM5" s="49"/>
      <c r="RTN5" s="49"/>
      <c r="RTO5" s="49"/>
      <c r="RTP5" s="49"/>
      <c r="RTQ5" s="49"/>
      <c r="RTR5" s="49"/>
      <c r="RTS5" s="49"/>
      <c r="RTT5" s="49"/>
      <c r="RTU5" s="49"/>
      <c r="RTV5" s="49"/>
      <c r="RTW5" s="49"/>
      <c r="RTX5" s="49"/>
      <c r="RTY5" s="49"/>
      <c r="RTZ5" s="49"/>
      <c r="RUA5" s="49"/>
      <c r="RUB5" s="49"/>
      <c r="RUC5" s="49"/>
      <c r="RUD5" s="49"/>
      <c r="RUE5" s="49"/>
      <c r="RUF5" s="49"/>
      <c r="RUG5" s="49"/>
      <c r="RUH5" s="49"/>
      <c r="RUI5" s="49"/>
      <c r="RUJ5" s="49"/>
      <c r="RUK5" s="49"/>
      <c r="RUL5" s="49"/>
      <c r="RUM5" s="49"/>
      <c r="RUN5" s="49"/>
      <c r="RUO5" s="49"/>
      <c r="RUP5" s="49"/>
      <c r="RUQ5" s="49"/>
      <c r="RUR5" s="49"/>
      <c r="RUS5" s="49"/>
      <c r="RUT5" s="49"/>
      <c r="RUU5" s="49"/>
      <c r="RUV5" s="49"/>
      <c r="RUW5" s="49"/>
      <c r="RUX5" s="49"/>
      <c r="RUY5" s="49"/>
      <c r="RUZ5" s="49"/>
      <c r="RVA5" s="49"/>
      <c r="RVB5" s="49"/>
      <c r="RVC5" s="49"/>
      <c r="RVD5" s="49"/>
      <c r="RVE5" s="49"/>
      <c r="RVF5" s="49"/>
      <c r="RVG5" s="49"/>
      <c r="RVH5" s="49"/>
      <c r="RVI5" s="49"/>
      <c r="RVJ5" s="49"/>
      <c r="RVK5" s="49"/>
      <c r="RVL5" s="49"/>
      <c r="RVM5" s="49"/>
      <c r="RVN5" s="49"/>
      <c r="RVO5" s="49"/>
      <c r="RVP5" s="49"/>
      <c r="RVQ5" s="49"/>
      <c r="RVR5" s="49"/>
      <c r="RVS5" s="49"/>
      <c r="RVT5" s="49"/>
      <c r="RVU5" s="49"/>
      <c r="RVV5" s="49"/>
      <c r="RVW5" s="49"/>
      <c r="RVX5" s="49"/>
      <c r="RVY5" s="49"/>
      <c r="RVZ5" s="49"/>
      <c r="RWA5" s="49"/>
      <c r="RWB5" s="49"/>
      <c r="RWC5" s="49"/>
      <c r="RWD5" s="49"/>
      <c r="RWE5" s="49"/>
      <c r="RWF5" s="49"/>
      <c r="RWG5" s="49"/>
      <c r="RWH5" s="49"/>
      <c r="RWI5" s="49"/>
      <c r="RWJ5" s="49"/>
      <c r="RWK5" s="49"/>
      <c r="RWL5" s="49"/>
      <c r="RWM5" s="49"/>
      <c r="RWN5" s="49"/>
      <c r="RWO5" s="49"/>
      <c r="RWP5" s="49"/>
      <c r="RWQ5" s="49"/>
      <c r="RWR5" s="49"/>
      <c r="RWS5" s="49"/>
      <c r="RWT5" s="49"/>
      <c r="RWU5" s="49"/>
      <c r="RWV5" s="49"/>
      <c r="RWW5" s="49"/>
      <c r="RWX5" s="49"/>
      <c r="RWY5" s="49"/>
      <c r="RWZ5" s="49"/>
      <c r="RXA5" s="49"/>
      <c r="RXB5" s="49"/>
      <c r="RXC5" s="49"/>
      <c r="RXD5" s="49"/>
      <c r="RXE5" s="49"/>
      <c r="RXF5" s="49"/>
      <c r="RXG5" s="49"/>
      <c r="RXH5" s="49"/>
      <c r="RXI5" s="49"/>
      <c r="RXJ5" s="49"/>
      <c r="RXK5" s="49"/>
      <c r="RXL5" s="49"/>
      <c r="RXM5" s="49"/>
      <c r="RXN5" s="49"/>
      <c r="RXO5" s="49"/>
      <c r="RXP5" s="49"/>
      <c r="RXQ5" s="49"/>
      <c r="RXR5" s="49"/>
      <c r="RXS5" s="49"/>
      <c r="RXT5" s="49"/>
      <c r="RXU5" s="49"/>
      <c r="RXV5" s="49"/>
      <c r="RXW5" s="49"/>
      <c r="RXX5" s="49"/>
      <c r="RXY5" s="49"/>
      <c r="RXZ5" s="49"/>
      <c r="RYA5" s="49"/>
      <c r="RYB5" s="49"/>
      <c r="RYC5" s="49"/>
      <c r="RYD5" s="49"/>
      <c r="RYE5" s="49"/>
      <c r="RYF5" s="49"/>
      <c r="RYG5" s="49"/>
      <c r="RYH5" s="49"/>
      <c r="RYI5" s="49"/>
      <c r="RYJ5" s="49"/>
      <c r="RYK5" s="49"/>
      <c r="RYL5" s="49"/>
      <c r="RYM5" s="49"/>
      <c r="RYN5" s="49"/>
      <c r="RYO5" s="49"/>
      <c r="RYP5" s="49"/>
      <c r="RYQ5" s="49"/>
      <c r="RYR5" s="49"/>
      <c r="RYS5" s="49"/>
      <c r="RYT5" s="49"/>
      <c r="RYU5" s="49"/>
      <c r="RYV5" s="49"/>
      <c r="RYW5" s="49"/>
      <c r="RYX5" s="49"/>
      <c r="RYY5" s="49"/>
      <c r="RYZ5" s="49"/>
      <c r="RZA5" s="49"/>
      <c r="RZB5" s="49"/>
      <c r="RZC5" s="49"/>
      <c r="RZD5" s="49"/>
      <c r="RZE5" s="49"/>
      <c r="RZF5" s="49"/>
      <c r="RZG5" s="49"/>
      <c r="RZH5" s="49"/>
      <c r="RZI5" s="49"/>
      <c r="RZJ5" s="49"/>
      <c r="RZK5" s="49"/>
      <c r="RZL5" s="49"/>
      <c r="RZM5" s="49"/>
      <c r="RZN5" s="49"/>
      <c r="RZO5" s="49"/>
      <c r="RZP5" s="49"/>
      <c r="RZQ5" s="49"/>
      <c r="RZR5" s="49"/>
      <c r="RZS5" s="49"/>
      <c r="RZT5" s="49"/>
      <c r="RZU5" s="49"/>
      <c r="RZV5" s="49"/>
      <c r="RZW5" s="49"/>
      <c r="RZX5" s="49"/>
      <c r="RZY5" s="49"/>
      <c r="RZZ5" s="49"/>
      <c r="SAA5" s="49"/>
      <c r="SAB5" s="49"/>
      <c r="SAC5" s="49"/>
      <c r="SAD5" s="49"/>
      <c r="SAE5" s="49"/>
      <c r="SAF5" s="49"/>
      <c r="SAG5" s="49"/>
      <c r="SAH5" s="49"/>
      <c r="SAI5" s="49"/>
      <c r="SAJ5" s="49"/>
      <c r="SAK5" s="49"/>
      <c r="SAL5" s="49"/>
      <c r="SAM5" s="49"/>
      <c r="SAN5" s="49"/>
      <c r="SAO5" s="49"/>
      <c r="SAP5" s="49"/>
      <c r="SAQ5" s="49"/>
      <c r="SAR5" s="49"/>
      <c r="SAS5" s="49"/>
      <c r="SAT5" s="49"/>
      <c r="SAU5" s="49"/>
      <c r="SAV5" s="49"/>
      <c r="SAW5" s="49"/>
      <c r="SAX5" s="49"/>
      <c r="SAY5" s="49"/>
      <c r="SAZ5" s="49"/>
      <c r="SBA5" s="49"/>
      <c r="SBB5" s="49"/>
      <c r="SBC5" s="49"/>
      <c r="SBD5" s="49"/>
      <c r="SBE5" s="49"/>
      <c r="SBF5" s="49"/>
      <c r="SBG5" s="49"/>
      <c r="SBH5" s="49"/>
      <c r="SBI5" s="49"/>
      <c r="SBJ5" s="49"/>
      <c r="SBK5" s="49"/>
      <c r="SBL5" s="49"/>
      <c r="SBM5" s="49"/>
      <c r="SBN5" s="49"/>
      <c r="SBO5" s="49"/>
      <c r="SBP5" s="49"/>
      <c r="SBQ5" s="49"/>
      <c r="SBR5" s="49"/>
      <c r="SBS5" s="49"/>
      <c r="SBT5" s="49"/>
      <c r="SBU5" s="49"/>
      <c r="SBV5" s="49"/>
      <c r="SBW5" s="49"/>
      <c r="SBX5" s="49"/>
      <c r="SBY5" s="49"/>
      <c r="SBZ5" s="49"/>
      <c r="SCA5" s="49"/>
      <c r="SCB5" s="49"/>
      <c r="SCC5" s="49"/>
      <c r="SCD5" s="49"/>
      <c r="SCE5" s="49"/>
      <c r="SCF5" s="49"/>
      <c r="SCG5" s="49"/>
      <c r="SCH5" s="49"/>
      <c r="SCI5" s="49"/>
      <c r="SCJ5" s="49"/>
      <c r="SCK5" s="49"/>
      <c r="SCL5" s="49"/>
      <c r="SCM5" s="49"/>
      <c r="SCN5" s="49"/>
      <c r="SCO5" s="49"/>
      <c r="SCP5" s="49"/>
      <c r="SCQ5" s="49"/>
      <c r="SCR5" s="49"/>
      <c r="SCS5" s="49"/>
      <c r="SCT5" s="49"/>
      <c r="SCU5" s="49"/>
      <c r="SCV5" s="49"/>
      <c r="SCW5" s="49"/>
      <c r="SCX5" s="49"/>
      <c r="SCY5" s="49"/>
      <c r="SCZ5" s="49"/>
      <c r="SDA5" s="49"/>
      <c r="SDB5" s="49"/>
      <c r="SDC5" s="49"/>
      <c r="SDD5" s="49"/>
      <c r="SDE5" s="49"/>
      <c r="SDF5" s="49"/>
      <c r="SDG5" s="49"/>
      <c r="SDH5" s="49"/>
      <c r="SDI5" s="49"/>
      <c r="SDJ5" s="49"/>
      <c r="SDK5" s="49"/>
      <c r="SDL5" s="49"/>
      <c r="SDM5" s="49"/>
      <c r="SDN5" s="49"/>
      <c r="SDO5" s="49"/>
      <c r="SDP5" s="49"/>
      <c r="SDQ5" s="49"/>
      <c r="SDR5" s="49"/>
      <c r="SDS5" s="49"/>
      <c r="SDT5" s="49"/>
      <c r="SDU5" s="49"/>
      <c r="SDV5" s="49"/>
      <c r="SDW5" s="49"/>
      <c r="SDX5" s="49"/>
      <c r="SDY5" s="49"/>
      <c r="SDZ5" s="49"/>
      <c r="SEA5" s="49"/>
      <c r="SEB5" s="49"/>
      <c r="SEC5" s="49"/>
      <c r="SED5" s="49"/>
      <c r="SEE5" s="49"/>
      <c r="SEF5" s="49"/>
      <c r="SEG5" s="49"/>
      <c r="SEH5" s="49"/>
      <c r="SEI5" s="49"/>
      <c r="SEJ5" s="49"/>
      <c r="SEK5" s="49"/>
      <c r="SEL5" s="49"/>
      <c r="SEM5" s="49"/>
      <c r="SEN5" s="49"/>
      <c r="SEO5" s="49"/>
      <c r="SEP5" s="49"/>
      <c r="SEQ5" s="49"/>
      <c r="SER5" s="49"/>
      <c r="SES5" s="49"/>
      <c r="SET5" s="49"/>
      <c r="SEU5" s="49"/>
      <c r="SEV5" s="49"/>
      <c r="SEW5" s="49"/>
      <c r="SEX5" s="49"/>
      <c r="SEY5" s="49"/>
      <c r="SEZ5" s="49"/>
      <c r="SFA5" s="49"/>
      <c r="SFB5" s="49"/>
      <c r="SFC5" s="49"/>
      <c r="SFD5" s="49"/>
      <c r="SFE5" s="49"/>
      <c r="SFF5" s="49"/>
      <c r="SFG5" s="49"/>
      <c r="SFH5" s="49"/>
      <c r="SFI5" s="49"/>
      <c r="SFJ5" s="49"/>
      <c r="SFK5" s="49"/>
      <c r="SFL5" s="49"/>
      <c r="SFM5" s="49"/>
      <c r="SFN5" s="49"/>
      <c r="SFO5" s="49"/>
      <c r="SFP5" s="49"/>
      <c r="SFQ5" s="49"/>
      <c r="SFR5" s="49"/>
      <c r="SFS5" s="49"/>
      <c r="SFT5" s="49"/>
      <c r="SFU5" s="49"/>
      <c r="SFV5" s="49"/>
      <c r="SFW5" s="49"/>
      <c r="SFX5" s="49"/>
      <c r="SFY5" s="49"/>
      <c r="SFZ5" s="49"/>
      <c r="SGA5" s="49"/>
      <c r="SGB5" s="49"/>
      <c r="SGC5" s="49"/>
      <c r="SGD5" s="49"/>
      <c r="SGE5" s="49"/>
      <c r="SGF5" s="49"/>
      <c r="SGG5" s="49"/>
      <c r="SGH5" s="49"/>
      <c r="SGI5" s="49"/>
      <c r="SGJ5" s="49"/>
      <c r="SGK5" s="49"/>
      <c r="SGL5" s="49"/>
      <c r="SGM5" s="49"/>
      <c r="SGN5" s="49"/>
      <c r="SGO5" s="49"/>
      <c r="SGP5" s="49"/>
      <c r="SGQ5" s="49"/>
      <c r="SGR5" s="49"/>
      <c r="SGS5" s="49"/>
      <c r="SGT5" s="49"/>
      <c r="SGU5" s="49"/>
      <c r="SGV5" s="49"/>
      <c r="SGW5" s="49"/>
      <c r="SGX5" s="49"/>
      <c r="SGY5" s="49"/>
      <c r="SGZ5" s="49"/>
      <c r="SHA5" s="49"/>
      <c r="SHB5" s="49"/>
      <c r="SHC5" s="49"/>
      <c r="SHD5" s="49"/>
      <c r="SHE5" s="49"/>
      <c r="SHF5" s="49"/>
      <c r="SHG5" s="49"/>
      <c r="SHH5" s="49"/>
      <c r="SHI5" s="49"/>
      <c r="SHJ5" s="49"/>
      <c r="SHK5" s="49"/>
      <c r="SHL5" s="49"/>
      <c r="SHM5" s="49"/>
      <c r="SHN5" s="49"/>
      <c r="SHO5" s="49"/>
      <c r="SHP5" s="49"/>
      <c r="SHQ5" s="49"/>
      <c r="SHR5" s="49"/>
      <c r="SHS5" s="49"/>
      <c r="SHT5" s="49"/>
      <c r="SHU5" s="49"/>
      <c r="SHV5" s="49"/>
      <c r="SHW5" s="49"/>
      <c r="SHX5" s="49"/>
      <c r="SHY5" s="49"/>
      <c r="SHZ5" s="49"/>
      <c r="SIA5" s="49"/>
      <c r="SIB5" s="49"/>
      <c r="SIC5" s="49"/>
      <c r="SID5" s="49"/>
      <c r="SIE5" s="49"/>
      <c r="SIF5" s="49"/>
      <c r="SIG5" s="49"/>
      <c r="SIH5" s="49"/>
      <c r="SII5" s="49"/>
      <c r="SIJ5" s="49"/>
      <c r="SIK5" s="49"/>
      <c r="SIL5" s="49"/>
      <c r="SIM5" s="49"/>
      <c r="SIN5" s="49"/>
      <c r="SIO5" s="49"/>
      <c r="SIP5" s="49"/>
      <c r="SIQ5" s="49"/>
      <c r="SIR5" s="49"/>
      <c r="SIS5" s="49"/>
      <c r="SIT5" s="49"/>
      <c r="SIU5" s="49"/>
      <c r="SIV5" s="49"/>
      <c r="SIW5" s="49"/>
      <c r="SIX5" s="49"/>
      <c r="SIY5" s="49"/>
      <c r="SIZ5" s="49"/>
      <c r="SJA5" s="49"/>
      <c r="SJB5" s="49"/>
      <c r="SJC5" s="49"/>
      <c r="SJD5" s="49"/>
      <c r="SJE5" s="49"/>
      <c r="SJF5" s="49"/>
      <c r="SJG5" s="49"/>
      <c r="SJH5" s="49"/>
      <c r="SJI5" s="49"/>
      <c r="SJJ5" s="49"/>
      <c r="SJK5" s="49"/>
      <c r="SJL5" s="49"/>
      <c r="SJM5" s="49"/>
      <c r="SJN5" s="49"/>
      <c r="SJO5" s="49"/>
      <c r="SJP5" s="49"/>
      <c r="SJQ5" s="49"/>
      <c r="SJR5" s="49"/>
      <c r="SJS5" s="49"/>
      <c r="SJT5" s="49"/>
      <c r="SJU5" s="49"/>
      <c r="SJV5" s="49"/>
      <c r="SJW5" s="49"/>
      <c r="SJX5" s="49"/>
      <c r="SJY5" s="49"/>
      <c r="SJZ5" s="49"/>
      <c r="SKA5" s="49"/>
      <c r="SKB5" s="49"/>
      <c r="SKC5" s="49"/>
      <c r="SKD5" s="49"/>
      <c r="SKE5" s="49"/>
      <c r="SKF5" s="49"/>
      <c r="SKG5" s="49"/>
      <c r="SKH5" s="49"/>
      <c r="SKI5" s="49"/>
      <c r="SKJ5" s="49"/>
      <c r="SKK5" s="49"/>
      <c r="SKL5" s="49"/>
      <c r="SKM5" s="49"/>
      <c r="SKN5" s="49"/>
      <c r="SKO5" s="49"/>
      <c r="SKP5" s="49"/>
      <c r="SKQ5" s="49"/>
      <c r="SKR5" s="49"/>
      <c r="SKS5" s="49"/>
      <c r="SKT5" s="49"/>
      <c r="SKU5" s="49"/>
      <c r="SKV5" s="49"/>
      <c r="SKW5" s="49"/>
      <c r="SKX5" s="49"/>
      <c r="SKY5" s="49"/>
      <c r="SKZ5" s="49"/>
      <c r="SLA5" s="49"/>
      <c r="SLB5" s="49"/>
      <c r="SLC5" s="49"/>
      <c r="SLD5" s="49"/>
      <c r="SLE5" s="49"/>
      <c r="SLF5" s="49"/>
      <c r="SLG5" s="49"/>
      <c r="SLH5" s="49"/>
      <c r="SLI5" s="49"/>
      <c r="SLJ5" s="49"/>
      <c r="SLK5" s="49"/>
      <c r="SLL5" s="49"/>
      <c r="SLM5" s="49"/>
      <c r="SLN5" s="49"/>
      <c r="SLO5" s="49"/>
      <c r="SLP5" s="49"/>
      <c r="SLQ5" s="49"/>
      <c r="SLR5" s="49"/>
      <c r="SLS5" s="49"/>
      <c r="SLT5" s="49"/>
      <c r="SLU5" s="49"/>
      <c r="SLV5" s="49"/>
      <c r="SLW5" s="49"/>
      <c r="SLX5" s="49"/>
      <c r="SLY5" s="49"/>
      <c r="SLZ5" s="49"/>
      <c r="SMA5" s="49"/>
      <c r="SMB5" s="49"/>
      <c r="SMC5" s="49"/>
      <c r="SMD5" s="49"/>
      <c r="SME5" s="49"/>
      <c r="SMF5" s="49"/>
      <c r="SMG5" s="49"/>
      <c r="SMH5" s="49"/>
      <c r="SMI5" s="49"/>
      <c r="SMJ5" s="49"/>
      <c r="SMK5" s="49"/>
      <c r="SML5" s="49"/>
      <c r="SMM5" s="49"/>
      <c r="SMN5" s="49"/>
      <c r="SMO5" s="49"/>
      <c r="SMP5" s="49"/>
      <c r="SMQ5" s="49"/>
      <c r="SMR5" s="49"/>
      <c r="SMS5" s="49"/>
      <c r="SMT5" s="49"/>
      <c r="SMU5" s="49"/>
      <c r="SMV5" s="49"/>
      <c r="SMW5" s="49"/>
      <c r="SMX5" s="49"/>
      <c r="SMY5" s="49"/>
      <c r="SMZ5" s="49"/>
      <c r="SNA5" s="49"/>
      <c r="SNB5" s="49"/>
      <c r="SNC5" s="49"/>
      <c r="SND5" s="49"/>
      <c r="SNE5" s="49"/>
      <c r="SNF5" s="49"/>
      <c r="SNG5" s="49"/>
      <c r="SNH5" s="49"/>
      <c r="SNI5" s="49"/>
      <c r="SNJ5" s="49"/>
      <c r="SNK5" s="49"/>
      <c r="SNL5" s="49"/>
      <c r="SNM5" s="49"/>
      <c r="SNN5" s="49"/>
      <c r="SNO5" s="49"/>
      <c r="SNP5" s="49"/>
      <c r="SNQ5" s="49"/>
      <c r="SNR5" s="49"/>
      <c r="SNS5" s="49"/>
      <c r="SNT5" s="49"/>
      <c r="SNU5" s="49"/>
      <c r="SNV5" s="49"/>
      <c r="SNW5" s="49"/>
      <c r="SNX5" s="49"/>
      <c r="SNY5" s="49"/>
      <c r="SNZ5" s="49"/>
      <c r="SOA5" s="49"/>
      <c r="SOB5" s="49"/>
      <c r="SOC5" s="49"/>
      <c r="SOD5" s="49"/>
      <c r="SOE5" s="49"/>
      <c r="SOF5" s="49"/>
      <c r="SOG5" s="49"/>
      <c r="SOH5" s="49"/>
      <c r="SOI5" s="49"/>
      <c r="SOJ5" s="49"/>
      <c r="SOK5" s="49"/>
      <c r="SOL5" s="49"/>
      <c r="SOM5" s="49"/>
      <c r="SON5" s="49"/>
      <c r="SOO5" s="49"/>
      <c r="SOP5" s="49"/>
      <c r="SOQ5" s="49"/>
      <c r="SOR5" s="49"/>
      <c r="SOS5" s="49"/>
      <c r="SOT5" s="49"/>
      <c r="SOU5" s="49"/>
      <c r="SOV5" s="49"/>
      <c r="SOW5" s="49"/>
      <c r="SOX5" s="49"/>
      <c r="SOY5" s="49"/>
      <c r="SOZ5" s="49"/>
      <c r="SPA5" s="49"/>
      <c r="SPB5" s="49"/>
      <c r="SPC5" s="49"/>
      <c r="SPD5" s="49"/>
      <c r="SPE5" s="49"/>
      <c r="SPF5" s="49"/>
      <c r="SPG5" s="49"/>
      <c r="SPH5" s="49"/>
      <c r="SPI5" s="49"/>
      <c r="SPJ5" s="49"/>
      <c r="SPK5" s="49"/>
      <c r="SPL5" s="49"/>
      <c r="SPM5" s="49"/>
      <c r="SPN5" s="49"/>
      <c r="SPO5" s="49"/>
      <c r="SPP5" s="49"/>
      <c r="SPQ5" s="49"/>
      <c r="SPR5" s="49"/>
      <c r="SPS5" s="49"/>
      <c r="SPT5" s="49"/>
      <c r="SPU5" s="49"/>
      <c r="SPV5" s="49"/>
      <c r="SPW5" s="49"/>
      <c r="SPX5" s="49"/>
      <c r="SPY5" s="49"/>
      <c r="SPZ5" s="49"/>
      <c r="SQA5" s="49"/>
      <c r="SQB5" s="49"/>
      <c r="SQC5" s="49"/>
      <c r="SQD5" s="49"/>
      <c r="SQE5" s="49"/>
      <c r="SQF5" s="49"/>
      <c r="SQG5" s="49"/>
      <c r="SQH5" s="49"/>
      <c r="SQI5" s="49"/>
      <c r="SQJ5" s="49"/>
      <c r="SQK5" s="49"/>
      <c r="SQL5" s="49"/>
      <c r="SQM5" s="49"/>
      <c r="SQN5" s="49"/>
      <c r="SQO5" s="49"/>
      <c r="SQP5" s="49"/>
      <c r="SQQ5" s="49"/>
      <c r="SQR5" s="49"/>
      <c r="SQS5" s="49"/>
      <c r="SQT5" s="49"/>
      <c r="SQU5" s="49"/>
      <c r="SQV5" s="49"/>
      <c r="SQW5" s="49"/>
      <c r="SQX5" s="49"/>
      <c r="SQY5" s="49"/>
      <c r="SQZ5" s="49"/>
      <c r="SRA5" s="49"/>
      <c r="SRB5" s="49"/>
      <c r="SRC5" s="49"/>
      <c r="SRD5" s="49"/>
      <c r="SRE5" s="49"/>
      <c r="SRF5" s="49"/>
      <c r="SRG5" s="49"/>
      <c r="SRH5" s="49"/>
      <c r="SRI5" s="49"/>
      <c r="SRJ5" s="49"/>
      <c r="SRK5" s="49"/>
      <c r="SRL5" s="49"/>
      <c r="SRM5" s="49"/>
      <c r="SRN5" s="49"/>
      <c r="SRO5" s="49"/>
      <c r="SRP5" s="49"/>
      <c r="SRQ5" s="49"/>
      <c r="SRR5" s="49"/>
      <c r="SRS5" s="49"/>
      <c r="SRT5" s="49"/>
      <c r="SRU5" s="49"/>
      <c r="SRV5" s="49"/>
      <c r="SRW5" s="49"/>
      <c r="SRX5" s="49"/>
      <c r="SRY5" s="49"/>
      <c r="SRZ5" s="49"/>
      <c r="SSA5" s="49"/>
      <c r="SSB5" s="49"/>
      <c r="SSC5" s="49"/>
      <c r="SSD5" s="49"/>
      <c r="SSE5" s="49"/>
      <c r="SSF5" s="49"/>
      <c r="SSG5" s="49"/>
      <c r="SSH5" s="49"/>
      <c r="SSI5" s="49"/>
      <c r="SSJ5" s="49"/>
      <c r="SSK5" s="49"/>
      <c r="SSL5" s="49"/>
      <c r="SSM5" s="49"/>
      <c r="SSN5" s="49"/>
      <c r="SSO5" s="49"/>
      <c r="SSP5" s="49"/>
      <c r="SSQ5" s="49"/>
      <c r="SSR5" s="49"/>
      <c r="SSS5" s="49"/>
      <c r="SST5" s="49"/>
      <c r="SSU5" s="49"/>
      <c r="SSV5" s="49"/>
      <c r="SSW5" s="49"/>
      <c r="SSX5" s="49"/>
      <c r="SSY5" s="49"/>
      <c r="SSZ5" s="49"/>
      <c r="STA5" s="49"/>
      <c r="STB5" s="49"/>
      <c r="STC5" s="49"/>
      <c r="STD5" s="49"/>
      <c r="STE5" s="49"/>
      <c r="STF5" s="49"/>
      <c r="STG5" s="49"/>
      <c r="STH5" s="49"/>
      <c r="STI5" s="49"/>
      <c r="STJ5" s="49"/>
      <c r="STK5" s="49"/>
      <c r="STL5" s="49"/>
      <c r="STM5" s="49"/>
      <c r="STN5" s="49"/>
      <c r="STO5" s="49"/>
      <c r="STP5" s="49"/>
      <c r="STQ5" s="49"/>
      <c r="STR5" s="49"/>
      <c r="STS5" s="49"/>
      <c r="STT5" s="49"/>
      <c r="STU5" s="49"/>
      <c r="STV5" s="49"/>
      <c r="STW5" s="49"/>
      <c r="STX5" s="49"/>
      <c r="STY5" s="49"/>
      <c r="STZ5" s="49"/>
      <c r="SUA5" s="49"/>
      <c r="SUB5" s="49"/>
      <c r="SUC5" s="49"/>
      <c r="SUD5" s="49"/>
      <c r="SUE5" s="49"/>
      <c r="SUF5" s="49"/>
      <c r="SUG5" s="49"/>
      <c r="SUH5" s="49"/>
      <c r="SUI5" s="49"/>
      <c r="SUJ5" s="49"/>
      <c r="SUK5" s="49"/>
      <c r="SUL5" s="49"/>
      <c r="SUM5" s="49"/>
      <c r="SUN5" s="49"/>
      <c r="SUO5" s="49"/>
      <c r="SUP5" s="49"/>
      <c r="SUQ5" s="49"/>
      <c r="SUR5" s="49"/>
      <c r="SUS5" s="49"/>
      <c r="SUT5" s="49"/>
      <c r="SUU5" s="49"/>
      <c r="SUV5" s="49"/>
      <c r="SUW5" s="49"/>
      <c r="SUX5" s="49"/>
      <c r="SUY5" s="49"/>
      <c r="SUZ5" s="49"/>
      <c r="SVA5" s="49"/>
      <c r="SVB5" s="49"/>
      <c r="SVC5" s="49"/>
      <c r="SVD5" s="49"/>
      <c r="SVE5" s="49"/>
      <c r="SVF5" s="49"/>
      <c r="SVG5" s="49"/>
      <c r="SVH5" s="49"/>
      <c r="SVI5" s="49"/>
      <c r="SVJ5" s="49"/>
      <c r="SVK5" s="49"/>
      <c r="SVL5" s="49"/>
      <c r="SVM5" s="49"/>
      <c r="SVN5" s="49"/>
      <c r="SVO5" s="49"/>
      <c r="SVP5" s="49"/>
      <c r="SVQ5" s="49"/>
      <c r="SVR5" s="49"/>
      <c r="SVS5" s="49"/>
      <c r="SVT5" s="49"/>
      <c r="SVU5" s="49"/>
      <c r="SVV5" s="49"/>
      <c r="SVW5" s="49"/>
      <c r="SVX5" s="49"/>
      <c r="SVY5" s="49"/>
      <c r="SVZ5" s="49"/>
      <c r="SWA5" s="49"/>
      <c r="SWB5" s="49"/>
      <c r="SWC5" s="49"/>
      <c r="SWD5" s="49"/>
      <c r="SWE5" s="49"/>
      <c r="SWF5" s="49"/>
      <c r="SWG5" s="49"/>
      <c r="SWH5" s="49"/>
      <c r="SWI5" s="49"/>
      <c r="SWJ5" s="49"/>
      <c r="SWK5" s="49"/>
      <c r="SWL5" s="49"/>
      <c r="SWM5" s="49"/>
      <c r="SWN5" s="49"/>
      <c r="SWO5" s="49"/>
      <c r="SWP5" s="49"/>
      <c r="SWQ5" s="49"/>
      <c r="SWR5" s="49"/>
      <c r="SWS5" s="49"/>
      <c r="SWT5" s="49"/>
      <c r="SWU5" s="49"/>
      <c r="SWV5" s="49"/>
      <c r="SWW5" s="49"/>
      <c r="SWX5" s="49"/>
      <c r="SWY5" s="49"/>
      <c r="SWZ5" s="49"/>
      <c r="SXA5" s="49"/>
      <c r="SXB5" s="49"/>
      <c r="SXC5" s="49"/>
      <c r="SXD5" s="49"/>
      <c r="SXE5" s="49"/>
      <c r="SXF5" s="49"/>
      <c r="SXG5" s="49"/>
      <c r="SXH5" s="49"/>
      <c r="SXI5" s="49"/>
      <c r="SXJ5" s="49"/>
      <c r="SXK5" s="49"/>
      <c r="SXL5" s="49"/>
      <c r="SXM5" s="49"/>
      <c r="SXN5" s="49"/>
      <c r="SXO5" s="49"/>
      <c r="SXP5" s="49"/>
      <c r="SXQ5" s="49"/>
      <c r="SXR5" s="49"/>
      <c r="SXS5" s="49"/>
      <c r="SXT5" s="49"/>
      <c r="SXU5" s="49"/>
      <c r="SXV5" s="49"/>
      <c r="SXW5" s="49"/>
      <c r="SXX5" s="49"/>
      <c r="SXY5" s="49"/>
      <c r="SXZ5" s="49"/>
      <c r="SYA5" s="49"/>
      <c r="SYB5" s="49"/>
      <c r="SYC5" s="49"/>
      <c r="SYD5" s="49"/>
      <c r="SYE5" s="49"/>
      <c r="SYF5" s="49"/>
      <c r="SYG5" s="49"/>
      <c r="SYH5" s="49"/>
      <c r="SYI5" s="49"/>
      <c r="SYJ5" s="49"/>
      <c r="SYK5" s="49"/>
      <c r="SYL5" s="49"/>
      <c r="SYM5" s="49"/>
      <c r="SYN5" s="49"/>
      <c r="SYO5" s="49"/>
      <c r="SYP5" s="49"/>
      <c r="SYQ5" s="49"/>
      <c r="SYR5" s="49"/>
      <c r="SYS5" s="49"/>
      <c r="SYT5" s="49"/>
      <c r="SYU5" s="49"/>
      <c r="SYV5" s="49"/>
      <c r="SYW5" s="49"/>
      <c r="SYX5" s="49"/>
      <c r="SYY5" s="49"/>
      <c r="SYZ5" s="49"/>
      <c r="SZA5" s="49"/>
      <c r="SZB5" s="49"/>
      <c r="SZC5" s="49"/>
      <c r="SZD5" s="49"/>
      <c r="SZE5" s="49"/>
      <c r="SZF5" s="49"/>
      <c r="SZG5" s="49"/>
      <c r="SZH5" s="49"/>
      <c r="SZI5" s="49"/>
      <c r="SZJ5" s="49"/>
      <c r="SZK5" s="49"/>
      <c r="SZL5" s="49"/>
      <c r="SZM5" s="49"/>
      <c r="SZN5" s="49"/>
      <c r="SZO5" s="49"/>
      <c r="SZP5" s="49"/>
      <c r="SZQ5" s="49"/>
      <c r="SZR5" s="49"/>
      <c r="SZS5" s="49"/>
      <c r="SZT5" s="49"/>
      <c r="SZU5" s="49"/>
      <c r="SZV5" s="49"/>
      <c r="SZW5" s="49"/>
      <c r="SZX5" s="49"/>
      <c r="SZY5" s="49"/>
      <c r="SZZ5" s="49"/>
      <c r="TAA5" s="49"/>
      <c r="TAB5" s="49"/>
      <c r="TAC5" s="49"/>
      <c r="TAD5" s="49"/>
      <c r="TAE5" s="49"/>
      <c r="TAF5" s="49"/>
      <c r="TAG5" s="49"/>
      <c r="TAH5" s="49"/>
      <c r="TAI5" s="49"/>
      <c r="TAJ5" s="49"/>
      <c r="TAK5" s="49"/>
      <c r="TAL5" s="49"/>
      <c r="TAM5" s="49"/>
      <c r="TAN5" s="49"/>
      <c r="TAO5" s="49"/>
      <c r="TAP5" s="49"/>
      <c r="TAQ5" s="49"/>
      <c r="TAR5" s="49"/>
      <c r="TAS5" s="49"/>
      <c r="TAT5" s="49"/>
      <c r="TAU5" s="49"/>
      <c r="TAV5" s="49"/>
      <c r="TAW5" s="49"/>
      <c r="TAX5" s="49"/>
      <c r="TAY5" s="49"/>
      <c r="TAZ5" s="49"/>
      <c r="TBA5" s="49"/>
      <c r="TBB5" s="49"/>
      <c r="TBC5" s="49"/>
      <c r="TBD5" s="49"/>
      <c r="TBE5" s="49"/>
      <c r="TBF5" s="49"/>
      <c r="TBG5" s="49"/>
      <c r="TBH5" s="49"/>
      <c r="TBI5" s="49"/>
      <c r="TBJ5" s="49"/>
      <c r="TBK5" s="49"/>
      <c r="TBL5" s="49"/>
      <c r="TBM5" s="49"/>
      <c r="TBN5" s="49"/>
      <c r="TBO5" s="49"/>
      <c r="TBP5" s="49"/>
      <c r="TBQ5" s="49"/>
      <c r="TBR5" s="49"/>
      <c r="TBS5" s="49"/>
      <c r="TBT5" s="49"/>
      <c r="TBU5" s="49"/>
      <c r="TBV5" s="49"/>
      <c r="TBW5" s="49"/>
      <c r="TBX5" s="49"/>
      <c r="TBY5" s="49"/>
      <c r="TBZ5" s="49"/>
      <c r="TCA5" s="49"/>
      <c r="TCB5" s="49"/>
      <c r="TCC5" s="49"/>
      <c r="TCD5" s="49"/>
      <c r="TCE5" s="49"/>
      <c r="TCF5" s="49"/>
      <c r="TCG5" s="49"/>
      <c r="TCH5" s="49"/>
      <c r="TCI5" s="49"/>
      <c r="TCJ5" s="49"/>
      <c r="TCK5" s="49"/>
      <c r="TCL5" s="49"/>
      <c r="TCM5" s="49"/>
      <c r="TCN5" s="49"/>
      <c r="TCO5" s="49"/>
      <c r="TCP5" s="49"/>
      <c r="TCQ5" s="49"/>
      <c r="TCR5" s="49"/>
      <c r="TCS5" s="49"/>
      <c r="TCT5" s="49"/>
      <c r="TCU5" s="49"/>
      <c r="TCV5" s="49"/>
      <c r="TCW5" s="49"/>
      <c r="TCX5" s="49"/>
      <c r="TCY5" s="49"/>
      <c r="TCZ5" s="49"/>
      <c r="TDA5" s="49"/>
      <c r="TDB5" s="49"/>
      <c r="TDC5" s="49"/>
      <c r="TDD5" s="49"/>
      <c r="TDE5" s="49"/>
      <c r="TDF5" s="49"/>
      <c r="TDG5" s="49"/>
      <c r="TDH5" s="49"/>
      <c r="TDI5" s="49"/>
      <c r="TDJ5" s="49"/>
      <c r="TDK5" s="49"/>
      <c r="TDL5" s="49"/>
      <c r="TDM5" s="49"/>
      <c r="TDN5" s="49"/>
      <c r="TDO5" s="49"/>
      <c r="TDP5" s="49"/>
      <c r="TDQ5" s="49"/>
      <c r="TDR5" s="49"/>
      <c r="TDS5" s="49"/>
      <c r="TDT5" s="49"/>
      <c r="TDU5" s="49"/>
      <c r="TDV5" s="49"/>
      <c r="TDW5" s="49"/>
      <c r="TDX5" s="49"/>
      <c r="TDY5" s="49"/>
      <c r="TDZ5" s="49"/>
      <c r="TEA5" s="49"/>
      <c r="TEB5" s="49"/>
      <c r="TEC5" s="49"/>
      <c r="TED5" s="49"/>
      <c r="TEE5" s="49"/>
      <c r="TEF5" s="49"/>
      <c r="TEG5" s="49"/>
      <c r="TEH5" s="49"/>
      <c r="TEI5" s="49"/>
      <c r="TEJ5" s="49"/>
      <c r="TEK5" s="49"/>
      <c r="TEL5" s="49"/>
      <c r="TEM5" s="49"/>
      <c r="TEN5" s="49"/>
      <c r="TEO5" s="49"/>
      <c r="TEP5" s="49"/>
      <c r="TEQ5" s="49"/>
      <c r="TER5" s="49"/>
      <c r="TES5" s="49"/>
      <c r="TET5" s="49"/>
      <c r="TEU5" s="49"/>
      <c r="TEV5" s="49"/>
      <c r="TEW5" s="49"/>
      <c r="TEX5" s="49"/>
      <c r="TEY5" s="49"/>
      <c r="TEZ5" s="49"/>
      <c r="TFA5" s="49"/>
      <c r="TFB5" s="49"/>
      <c r="TFC5" s="49"/>
      <c r="TFD5" s="49"/>
      <c r="TFE5" s="49"/>
      <c r="TFF5" s="49"/>
      <c r="TFG5" s="49"/>
      <c r="TFH5" s="49"/>
      <c r="TFI5" s="49"/>
      <c r="TFJ5" s="49"/>
      <c r="TFK5" s="49"/>
      <c r="TFL5" s="49"/>
      <c r="TFM5" s="49"/>
      <c r="TFN5" s="49"/>
      <c r="TFO5" s="49"/>
      <c r="TFP5" s="49"/>
      <c r="TFQ5" s="49"/>
      <c r="TFR5" s="49"/>
      <c r="TFS5" s="49"/>
      <c r="TFT5" s="49"/>
      <c r="TFU5" s="49"/>
      <c r="TFV5" s="49"/>
      <c r="TFW5" s="49"/>
      <c r="TFX5" s="49"/>
      <c r="TFY5" s="49"/>
      <c r="TFZ5" s="49"/>
      <c r="TGA5" s="49"/>
      <c r="TGB5" s="49"/>
      <c r="TGC5" s="49"/>
      <c r="TGD5" s="49"/>
      <c r="TGE5" s="49"/>
      <c r="TGF5" s="49"/>
      <c r="TGG5" s="49"/>
      <c r="TGH5" s="49"/>
      <c r="TGI5" s="49"/>
      <c r="TGJ5" s="49"/>
      <c r="TGK5" s="49"/>
      <c r="TGL5" s="49"/>
      <c r="TGM5" s="49"/>
      <c r="TGN5" s="49"/>
      <c r="TGO5" s="49"/>
      <c r="TGP5" s="49"/>
      <c r="TGQ5" s="49"/>
      <c r="TGR5" s="49"/>
      <c r="TGS5" s="49"/>
      <c r="TGT5" s="49"/>
      <c r="TGU5" s="49"/>
      <c r="TGV5" s="49"/>
      <c r="TGW5" s="49"/>
      <c r="TGX5" s="49"/>
      <c r="TGY5" s="49"/>
      <c r="TGZ5" s="49"/>
      <c r="THA5" s="49"/>
      <c r="THB5" s="49"/>
      <c r="THC5" s="49"/>
      <c r="THD5" s="49"/>
      <c r="THE5" s="49"/>
      <c r="THF5" s="49"/>
      <c r="THG5" s="49"/>
      <c r="THH5" s="49"/>
      <c r="THI5" s="49"/>
      <c r="THJ5" s="49"/>
      <c r="THK5" s="49"/>
      <c r="THL5" s="49"/>
      <c r="THM5" s="49"/>
      <c r="THN5" s="49"/>
      <c r="THO5" s="49"/>
      <c r="THP5" s="49"/>
      <c r="THQ5" s="49"/>
      <c r="THR5" s="49"/>
      <c r="THS5" s="49"/>
      <c r="THT5" s="49"/>
      <c r="THU5" s="49"/>
      <c r="THV5" s="49"/>
      <c r="THW5" s="49"/>
      <c r="THX5" s="49"/>
      <c r="THY5" s="49"/>
      <c r="THZ5" s="49"/>
      <c r="TIA5" s="49"/>
      <c r="TIB5" s="49"/>
      <c r="TIC5" s="49"/>
      <c r="TID5" s="49"/>
      <c r="TIE5" s="49"/>
      <c r="TIF5" s="49"/>
      <c r="TIG5" s="49"/>
      <c r="TIH5" s="49"/>
      <c r="TII5" s="49"/>
      <c r="TIJ5" s="49"/>
      <c r="TIK5" s="49"/>
      <c r="TIL5" s="49"/>
      <c r="TIM5" s="49"/>
      <c r="TIN5" s="49"/>
      <c r="TIO5" s="49"/>
      <c r="TIP5" s="49"/>
      <c r="TIQ5" s="49"/>
      <c r="TIR5" s="49"/>
      <c r="TIS5" s="49"/>
      <c r="TIT5" s="49"/>
      <c r="TIU5" s="49"/>
      <c r="TIV5" s="49"/>
      <c r="TIW5" s="49"/>
      <c r="TIX5" s="49"/>
      <c r="TIY5" s="49"/>
      <c r="TIZ5" s="49"/>
      <c r="TJA5" s="49"/>
      <c r="TJB5" s="49"/>
      <c r="TJC5" s="49"/>
      <c r="TJD5" s="49"/>
      <c r="TJE5" s="49"/>
      <c r="TJF5" s="49"/>
      <c r="TJG5" s="49"/>
      <c r="TJH5" s="49"/>
      <c r="TJI5" s="49"/>
      <c r="TJJ5" s="49"/>
      <c r="TJK5" s="49"/>
      <c r="TJL5" s="49"/>
      <c r="TJM5" s="49"/>
      <c r="TJN5" s="49"/>
      <c r="TJO5" s="49"/>
      <c r="TJP5" s="49"/>
      <c r="TJQ5" s="49"/>
      <c r="TJR5" s="49"/>
      <c r="TJS5" s="49"/>
      <c r="TJT5" s="49"/>
      <c r="TJU5" s="49"/>
      <c r="TJV5" s="49"/>
      <c r="TJW5" s="49"/>
      <c r="TJX5" s="49"/>
      <c r="TJY5" s="49"/>
      <c r="TJZ5" s="49"/>
      <c r="TKA5" s="49"/>
      <c r="TKB5" s="49"/>
      <c r="TKC5" s="49"/>
      <c r="TKD5" s="49"/>
      <c r="TKE5" s="49"/>
      <c r="TKF5" s="49"/>
      <c r="TKG5" s="49"/>
      <c r="TKH5" s="49"/>
      <c r="TKI5" s="49"/>
      <c r="TKJ5" s="49"/>
      <c r="TKK5" s="49"/>
      <c r="TKL5" s="49"/>
      <c r="TKM5" s="49"/>
      <c r="TKN5" s="49"/>
      <c r="TKO5" s="49"/>
      <c r="TKP5" s="49"/>
      <c r="TKQ5" s="49"/>
      <c r="TKR5" s="49"/>
      <c r="TKS5" s="49"/>
      <c r="TKT5" s="49"/>
      <c r="TKU5" s="49"/>
      <c r="TKV5" s="49"/>
      <c r="TKW5" s="49"/>
      <c r="TKX5" s="49"/>
      <c r="TKY5" s="49"/>
      <c r="TKZ5" s="49"/>
      <c r="TLA5" s="49"/>
      <c r="TLB5" s="49"/>
      <c r="TLC5" s="49"/>
      <c r="TLD5" s="49"/>
      <c r="TLE5" s="49"/>
      <c r="TLF5" s="49"/>
      <c r="TLG5" s="49"/>
      <c r="TLH5" s="49"/>
      <c r="TLI5" s="49"/>
      <c r="TLJ5" s="49"/>
      <c r="TLK5" s="49"/>
      <c r="TLL5" s="49"/>
      <c r="TLM5" s="49"/>
      <c r="TLN5" s="49"/>
      <c r="TLO5" s="49"/>
      <c r="TLP5" s="49"/>
      <c r="TLQ5" s="49"/>
      <c r="TLR5" s="49"/>
      <c r="TLS5" s="49"/>
      <c r="TLT5" s="49"/>
      <c r="TLU5" s="49"/>
      <c r="TLV5" s="49"/>
      <c r="TLW5" s="49"/>
      <c r="TLX5" s="49"/>
      <c r="TLY5" s="49"/>
      <c r="TLZ5" s="49"/>
      <c r="TMA5" s="49"/>
      <c r="TMB5" s="49"/>
      <c r="TMC5" s="49"/>
      <c r="TMD5" s="49"/>
      <c r="TME5" s="49"/>
      <c r="TMF5" s="49"/>
      <c r="TMG5" s="49"/>
      <c r="TMH5" s="49"/>
      <c r="TMI5" s="49"/>
      <c r="TMJ5" s="49"/>
      <c r="TMK5" s="49"/>
      <c r="TML5" s="49"/>
      <c r="TMM5" s="49"/>
      <c r="TMN5" s="49"/>
      <c r="TMO5" s="49"/>
      <c r="TMP5" s="49"/>
      <c r="TMQ5" s="49"/>
      <c r="TMR5" s="49"/>
      <c r="TMS5" s="49"/>
      <c r="TMT5" s="49"/>
      <c r="TMU5" s="49"/>
      <c r="TMV5" s="49"/>
      <c r="TMW5" s="49"/>
      <c r="TMX5" s="49"/>
      <c r="TMY5" s="49"/>
      <c r="TMZ5" s="49"/>
      <c r="TNA5" s="49"/>
      <c r="TNB5" s="49"/>
      <c r="TNC5" s="49"/>
      <c r="TND5" s="49"/>
      <c r="TNE5" s="49"/>
      <c r="TNF5" s="49"/>
      <c r="TNG5" s="49"/>
      <c r="TNH5" s="49"/>
      <c r="TNI5" s="49"/>
      <c r="TNJ5" s="49"/>
      <c r="TNK5" s="49"/>
      <c r="TNL5" s="49"/>
      <c r="TNM5" s="49"/>
      <c r="TNN5" s="49"/>
      <c r="TNO5" s="49"/>
      <c r="TNP5" s="49"/>
      <c r="TNQ5" s="49"/>
      <c r="TNR5" s="49"/>
      <c r="TNS5" s="49"/>
      <c r="TNT5" s="49"/>
      <c r="TNU5" s="49"/>
      <c r="TNV5" s="49"/>
      <c r="TNW5" s="49"/>
      <c r="TNX5" s="49"/>
      <c r="TNY5" s="49"/>
      <c r="TNZ5" s="49"/>
      <c r="TOA5" s="49"/>
      <c r="TOB5" s="49"/>
      <c r="TOC5" s="49"/>
      <c r="TOD5" s="49"/>
      <c r="TOE5" s="49"/>
      <c r="TOF5" s="49"/>
      <c r="TOG5" s="49"/>
      <c r="TOH5" s="49"/>
      <c r="TOI5" s="49"/>
      <c r="TOJ5" s="49"/>
      <c r="TOK5" s="49"/>
      <c r="TOL5" s="49"/>
      <c r="TOM5" s="49"/>
      <c r="TON5" s="49"/>
      <c r="TOO5" s="49"/>
      <c r="TOP5" s="49"/>
      <c r="TOQ5" s="49"/>
      <c r="TOR5" s="49"/>
      <c r="TOS5" s="49"/>
      <c r="TOT5" s="49"/>
      <c r="TOU5" s="49"/>
      <c r="TOV5" s="49"/>
      <c r="TOW5" s="49"/>
      <c r="TOX5" s="49"/>
      <c r="TOY5" s="49"/>
      <c r="TOZ5" s="49"/>
      <c r="TPA5" s="49"/>
      <c r="TPB5" s="49"/>
      <c r="TPC5" s="49"/>
      <c r="TPD5" s="49"/>
      <c r="TPE5" s="49"/>
      <c r="TPF5" s="49"/>
      <c r="TPG5" s="49"/>
      <c r="TPH5" s="49"/>
      <c r="TPI5" s="49"/>
      <c r="TPJ5" s="49"/>
      <c r="TPK5" s="49"/>
      <c r="TPL5" s="49"/>
      <c r="TPM5" s="49"/>
      <c r="TPN5" s="49"/>
      <c r="TPO5" s="49"/>
      <c r="TPP5" s="49"/>
      <c r="TPQ5" s="49"/>
      <c r="TPR5" s="49"/>
      <c r="TPS5" s="49"/>
      <c r="TPT5" s="49"/>
      <c r="TPU5" s="49"/>
      <c r="TPV5" s="49"/>
      <c r="TPW5" s="49"/>
      <c r="TPX5" s="49"/>
      <c r="TPY5" s="49"/>
      <c r="TPZ5" s="49"/>
      <c r="TQA5" s="49"/>
      <c r="TQB5" s="49"/>
      <c r="TQC5" s="49"/>
      <c r="TQD5" s="49"/>
      <c r="TQE5" s="49"/>
      <c r="TQF5" s="49"/>
      <c r="TQG5" s="49"/>
      <c r="TQH5" s="49"/>
      <c r="TQI5" s="49"/>
      <c r="TQJ5" s="49"/>
      <c r="TQK5" s="49"/>
      <c r="TQL5" s="49"/>
      <c r="TQM5" s="49"/>
      <c r="TQN5" s="49"/>
      <c r="TQO5" s="49"/>
      <c r="TQP5" s="49"/>
      <c r="TQQ5" s="49"/>
      <c r="TQR5" s="49"/>
      <c r="TQS5" s="49"/>
      <c r="TQT5" s="49"/>
      <c r="TQU5" s="49"/>
      <c r="TQV5" s="49"/>
      <c r="TQW5" s="49"/>
      <c r="TQX5" s="49"/>
      <c r="TQY5" s="49"/>
      <c r="TQZ5" s="49"/>
      <c r="TRA5" s="49"/>
      <c r="TRB5" s="49"/>
      <c r="TRC5" s="49"/>
      <c r="TRD5" s="49"/>
      <c r="TRE5" s="49"/>
      <c r="TRF5" s="49"/>
      <c r="TRG5" s="49"/>
      <c r="TRH5" s="49"/>
      <c r="TRI5" s="49"/>
      <c r="TRJ5" s="49"/>
      <c r="TRK5" s="49"/>
      <c r="TRL5" s="49"/>
      <c r="TRM5" s="49"/>
      <c r="TRN5" s="49"/>
      <c r="TRO5" s="49"/>
      <c r="TRP5" s="49"/>
      <c r="TRQ5" s="49"/>
      <c r="TRR5" s="49"/>
      <c r="TRS5" s="49"/>
      <c r="TRT5" s="49"/>
      <c r="TRU5" s="49"/>
      <c r="TRV5" s="49"/>
      <c r="TRW5" s="49"/>
      <c r="TRX5" s="49"/>
      <c r="TRY5" s="49"/>
      <c r="TRZ5" s="49"/>
      <c r="TSA5" s="49"/>
      <c r="TSB5" s="49"/>
      <c r="TSC5" s="49"/>
      <c r="TSD5" s="49"/>
      <c r="TSE5" s="49"/>
      <c r="TSF5" s="49"/>
      <c r="TSG5" s="49"/>
      <c r="TSH5" s="49"/>
      <c r="TSI5" s="49"/>
      <c r="TSJ5" s="49"/>
      <c r="TSK5" s="49"/>
      <c r="TSL5" s="49"/>
      <c r="TSM5" s="49"/>
      <c r="TSN5" s="49"/>
      <c r="TSO5" s="49"/>
      <c r="TSP5" s="49"/>
      <c r="TSQ5" s="49"/>
      <c r="TSR5" s="49"/>
      <c r="TSS5" s="49"/>
      <c r="TST5" s="49"/>
      <c r="TSU5" s="49"/>
      <c r="TSV5" s="49"/>
      <c r="TSW5" s="49"/>
      <c r="TSX5" s="49"/>
      <c r="TSY5" s="49"/>
      <c r="TSZ5" s="49"/>
      <c r="TTA5" s="49"/>
      <c r="TTB5" s="49"/>
      <c r="TTC5" s="49"/>
      <c r="TTD5" s="49"/>
      <c r="TTE5" s="49"/>
      <c r="TTF5" s="49"/>
      <c r="TTG5" s="49"/>
      <c r="TTH5" s="49"/>
      <c r="TTI5" s="49"/>
      <c r="TTJ5" s="49"/>
      <c r="TTK5" s="49"/>
      <c r="TTL5" s="49"/>
      <c r="TTM5" s="49"/>
      <c r="TTN5" s="49"/>
      <c r="TTO5" s="49"/>
      <c r="TTP5" s="49"/>
      <c r="TTQ5" s="49"/>
      <c r="TTR5" s="49"/>
      <c r="TTS5" s="49"/>
      <c r="TTT5" s="49"/>
      <c r="TTU5" s="49"/>
      <c r="TTV5" s="49"/>
      <c r="TTW5" s="49"/>
      <c r="TTX5" s="49"/>
      <c r="TTY5" s="49"/>
      <c r="TTZ5" s="49"/>
      <c r="TUA5" s="49"/>
      <c r="TUB5" s="49"/>
      <c r="TUC5" s="49"/>
      <c r="TUD5" s="49"/>
      <c r="TUE5" s="49"/>
      <c r="TUF5" s="49"/>
      <c r="TUG5" s="49"/>
      <c r="TUH5" s="49"/>
      <c r="TUI5" s="49"/>
      <c r="TUJ5" s="49"/>
      <c r="TUK5" s="49"/>
      <c r="TUL5" s="49"/>
      <c r="TUM5" s="49"/>
      <c r="TUN5" s="49"/>
      <c r="TUO5" s="49"/>
      <c r="TUP5" s="49"/>
      <c r="TUQ5" s="49"/>
      <c r="TUR5" s="49"/>
      <c r="TUS5" s="49"/>
      <c r="TUT5" s="49"/>
      <c r="TUU5" s="49"/>
      <c r="TUV5" s="49"/>
      <c r="TUW5" s="49"/>
      <c r="TUX5" s="49"/>
      <c r="TUY5" s="49"/>
      <c r="TUZ5" s="49"/>
      <c r="TVA5" s="49"/>
      <c r="TVB5" s="49"/>
      <c r="TVC5" s="49"/>
      <c r="TVD5" s="49"/>
      <c r="TVE5" s="49"/>
      <c r="TVF5" s="49"/>
      <c r="TVG5" s="49"/>
      <c r="TVH5" s="49"/>
      <c r="TVI5" s="49"/>
      <c r="TVJ5" s="49"/>
      <c r="TVK5" s="49"/>
      <c r="TVL5" s="49"/>
      <c r="TVM5" s="49"/>
      <c r="TVN5" s="49"/>
      <c r="TVO5" s="49"/>
      <c r="TVP5" s="49"/>
      <c r="TVQ5" s="49"/>
      <c r="TVR5" s="49"/>
      <c r="TVS5" s="49"/>
      <c r="TVT5" s="49"/>
      <c r="TVU5" s="49"/>
      <c r="TVV5" s="49"/>
      <c r="TVW5" s="49"/>
      <c r="TVX5" s="49"/>
      <c r="TVY5" s="49"/>
      <c r="TVZ5" s="49"/>
      <c r="TWA5" s="49"/>
      <c r="TWB5" s="49"/>
      <c r="TWC5" s="49"/>
      <c r="TWD5" s="49"/>
      <c r="TWE5" s="49"/>
      <c r="TWF5" s="49"/>
      <c r="TWG5" s="49"/>
      <c r="TWH5" s="49"/>
      <c r="TWI5" s="49"/>
      <c r="TWJ5" s="49"/>
      <c r="TWK5" s="49"/>
      <c r="TWL5" s="49"/>
      <c r="TWM5" s="49"/>
      <c r="TWN5" s="49"/>
      <c r="TWO5" s="49"/>
      <c r="TWP5" s="49"/>
      <c r="TWQ5" s="49"/>
      <c r="TWR5" s="49"/>
      <c r="TWS5" s="49"/>
      <c r="TWT5" s="49"/>
      <c r="TWU5" s="49"/>
      <c r="TWV5" s="49"/>
      <c r="TWW5" s="49"/>
      <c r="TWX5" s="49"/>
      <c r="TWY5" s="49"/>
      <c r="TWZ5" s="49"/>
      <c r="TXA5" s="49"/>
      <c r="TXB5" s="49"/>
      <c r="TXC5" s="49"/>
      <c r="TXD5" s="49"/>
      <c r="TXE5" s="49"/>
      <c r="TXF5" s="49"/>
      <c r="TXG5" s="49"/>
      <c r="TXH5" s="49"/>
      <c r="TXI5" s="49"/>
      <c r="TXJ5" s="49"/>
      <c r="TXK5" s="49"/>
      <c r="TXL5" s="49"/>
      <c r="TXM5" s="49"/>
      <c r="TXN5" s="49"/>
      <c r="TXO5" s="49"/>
      <c r="TXP5" s="49"/>
      <c r="TXQ5" s="49"/>
      <c r="TXR5" s="49"/>
      <c r="TXS5" s="49"/>
      <c r="TXT5" s="49"/>
      <c r="TXU5" s="49"/>
      <c r="TXV5" s="49"/>
      <c r="TXW5" s="49"/>
      <c r="TXX5" s="49"/>
      <c r="TXY5" s="49"/>
      <c r="TXZ5" s="49"/>
      <c r="TYA5" s="49"/>
      <c r="TYB5" s="49"/>
      <c r="TYC5" s="49"/>
      <c r="TYD5" s="49"/>
      <c r="TYE5" s="49"/>
      <c r="TYF5" s="49"/>
      <c r="TYG5" s="49"/>
      <c r="TYH5" s="49"/>
      <c r="TYI5" s="49"/>
      <c r="TYJ5" s="49"/>
      <c r="TYK5" s="49"/>
      <c r="TYL5" s="49"/>
      <c r="TYM5" s="49"/>
      <c r="TYN5" s="49"/>
      <c r="TYO5" s="49"/>
      <c r="TYP5" s="49"/>
      <c r="TYQ5" s="49"/>
      <c r="TYR5" s="49"/>
      <c r="TYS5" s="49"/>
      <c r="TYT5" s="49"/>
      <c r="TYU5" s="49"/>
      <c r="TYV5" s="49"/>
      <c r="TYW5" s="49"/>
      <c r="TYX5" s="49"/>
      <c r="TYY5" s="49"/>
      <c r="TYZ5" s="49"/>
      <c r="TZA5" s="49"/>
      <c r="TZB5" s="49"/>
      <c r="TZC5" s="49"/>
      <c r="TZD5" s="49"/>
      <c r="TZE5" s="49"/>
      <c r="TZF5" s="49"/>
      <c r="TZG5" s="49"/>
      <c r="TZH5" s="49"/>
      <c r="TZI5" s="49"/>
      <c r="TZJ5" s="49"/>
      <c r="TZK5" s="49"/>
      <c r="TZL5" s="49"/>
      <c r="TZM5" s="49"/>
      <c r="TZN5" s="49"/>
      <c r="TZO5" s="49"/>
      <c r="TZP5" s="49"/>
      <c r="TZQ5" s="49"/>
      <c r="TZR5" s="49"/>
      <c r="TZS5" s="49"/>
      <c r="TZT5" s="49"/>
      <c r="TZU5" s="49"/>
      <c r="TZV5" s="49"/>
      <c r="TZW5" s="49"/>
      <c r="TZX5" s="49"/>
      <c r="TZY5" s="49"/>
      <c r="TZZ5" s="49"/>
      <c r="UAA5" s="49"/>
      <c r="UAB5" s="49"/>
      <c r="UAC5" s="49"/>
      <c r="UAD5" s="49"/>
      <c r="UAE5" s="49"/>
      <c r="UAF5" s="49"/>
      <c r="UAG5" s="49"/>
      <c r="UAH5" s="49"/>
      <c r="UAI5" s="49"/>
      <c r="UAJ5" s="49"/>
      <c r="UAK5" s="49"/>
      <c r="UAL5" s="49"/>
      <c r="UAM5" s="49"/>
      <c r="UAN5" s="49"/>
      <c r="UAO5" s="49"/>
      <c r="UAP5" s="49"/>
      <c r="UAQ5" s="49"/>
      <c r="UAR5" s="49"/>
      <c r="UAS5" s="49"/>
      <c r="UAT5" s="49"/>
      <c r="UAU5" s="49"/>
      <c r="UAV5" s="49"/>
      <c r="UAW5" s="49"/>
      <c r="UAX5" s="49"/>
      <c r="UAY5" s="49"/>
      <c r="UAZ5" s="49"/>
      <c r="UBA5" s="49"/>
      <c r="UBB5" s="49"/>
      <c r="UBC5" s="49"/>
      <c r="UBD5" s="49"/>
      <c r="UBE5" s="49"/>
      <c r="UBF5" s="49"/>
      <c r="UBG5" s="49"/>
      <c r="UBH5" s="49"/>
      <c r="UBI5" s="49"/>
      <c r="UBJ5" s="49"/>
      <c r="UBK5" s="49"/>
      <c r="UBL5" s="49"/>
      <c r="UBM5" s="49"/>
      <c r="UBN5" s="49"/>
      <c r="UBO5" s="49"/>
      <c r="UBP5" s="49"/>
      <c r="UBQ5" s="49"/>
      <c r="UBR5" s="49"/>
      <c r="UBS5" s="49"/>
      <c r="UBT5" s="49"/>
      <c r="UBU5" s="49"/>
      <c r="UBV5" s="49"/>
      <c r="UBW5" s="49"/>
      <c r="UBX5" s="49"/>
      <c r="UBY5" s="49"/>
      <c r="UBZ5" s="49"/>
      <c r="UCA5" s="49"/>
      <c r="UCB5" s="49"/>
      <c r="UCC5" s="49"/>
      <c r="UCD5" s="49"/>
      <c r="UCE5" s="49"/>
      <c r="UCF5" s="49"/>
      <c r="UCG5" s="49"/>
      <c r="UCH5" s="49"/>
      <c r="UCI5" s="49"/>
      <c r="UCJ5" s="49"/>
      <c r="UCK5" s="49"/>
      <c r="UCL5" s="49"/>
      <c r="UCM5" s="49"/>
      <c r="UCN5" s="49"/>
      <c r="UCO5" s="49"/>
      <c r="UCP5" s="49"/>
      <c r="UCQ5" s="49"/>
      <c r="UCR5" s="49"/>
      <c r="UCS5" s="49"/>
      <c r="UCT5" s="49"/>
      <c r="UCU5" s="49"/>
      <c r="UCV5" s="49"/>
      <c r="UCW5" s="49"/>
      <c r="UCX5" s="49"/>
      <c r="UCY5" s="49"/>
      <c r="UCZ5" s="49"/>
      <c r="UDA5" s="49"/>
      <c r="UDB5" s="49"/>
      <c r="UDC5" s="49"/>
      <c r="UDD5" s="49"/>
      <c r="UDE5" s="49"/>
      <c r="UDF5" s="49"/>
      <c r="UDG5" s="49"/>
      <c r="UDH5" s="49"/>
      <c r="UDI5" s="49"/>
      <c r="UDJ5" s="49"/>
      <c r="UDK5" s="49"/>
      <c r="UDL5" s="49"/>
      <c r="UDM5" s="49"/>
      <c r="UDN5" s="49"/>
      <c r="UDO5" s="49"/>
      <c r="UDP5" s="49"/>
      <c r="UDQ5" s="49"/>
      <c r="UDR5" s="49"/>
      <c r="UDS5" s="49"/>
      <c r="UDT5" s="49"/>
      <c r="UDU5" s="49"/>
      <c r="UDV5" s="49"/>
      <c r="UDW5" s="49"/>
      <c r="UDX5" s="49"/>
      <c r="UDY5" s="49"/>
      <c r="UDZ5" s="49"/>
      <c r="UEA5" s="49"/>
      <c r="UEB5" s="49"/>
      <c r="UEC5" s="49"/>
      <c r="UED5" s="49"/>
      <c r="UEE5" s="49"/>
      <c r="UEF5" s="49"/>
      <c r="UEG5" s="49"/>
      <c r="UEH5" s="49"/>
      <c r="UEI5" s="49"/>
      <c r="UEJ5" s="49"/>
      <c r="UEK5" s="49"/>
      <c r="UEL5" s="49"/>
      <c r="UEM5" s="49"/>
      <c r="UEN5" s="49"/>
      <c r="UEO5" s="49"/>
      <c r="UEP5" s="49"/>
      <c r="UEQ5" s="49"/>
      <c r="UER5" s="49"/>
      <c r="UES5" s="49"/>
      <c r="UET5" s="49"/>
      <c r="UEU5" s="49"/>
      <c r="UEV5" s="49"/>
      <c r="UEW5" s="49"/>
      <c r="UEX5" s="49"/>
      <c r="UEY5" s="49"/>
      <c r="UEZ5" s="49"/>
      <c r="UFA5" s="49"/>
      <c r="UFB5" s="49"/>
      <c r="UFC5" s="49"/>
      <c r="UFD5" s="49"/>
      <c r="UFE5" s="49"/>
      <c r="UFF5" s="49"/>
      <c r="UFG5" s="49"/>
      <c r="UFH5" s="49"/>
      <c r="UFI5" s="49"/>
      <c r="UFJ5" s="49"/>
      <c r="UFK5" s="49"/>
      <c r="UFL5" s="49"/>
      <c r="UFM5" s="49"/>
      <c r="UFN5" s="49"/>
      <c r="UFO5" s="49"/>
      <c r="UFP5" s="49"/>
      <c r="UFQ5" s="49"/>
      <c r="UFR5" s="49"/>
      <c r="UFS5" s="49"/>
      <c r="UFT5" s="49"/>
      <c r="UFU5" s="49"/>
      <c r="UFV5" s="49"/>
      <c r="UFW5" s="49"/>
      <c r="UFX5" s="49"/>
      <c r="UFY5" s="49"/>
      <c r="UFZ5" s="49"/>
      <c r="UGA5" s="49"/>
      <c r="UGB5" s="49"/>
      <c r="UGC5" s="49"/>
      <c r="UGD5" s="49"/>
      <c r="UGE5" s="49"/>
      <c r="UGF5" s="49"/>
      <c r="UGG5" s="49"/>
      <c r="UGH5" s="49"/>
      <c r="UGI5" s="49"/>
      <c r="UGJ5" s="49"/>
      <c r="UGK5" s="49"/>
      <c r="UGL5" s="49"/>
      <c r="UGM5" s="49"/>
      <c r="UGN5" s="49"/>
      <c r="UGO5" s="49"/>
      <c r="UGP5" s="49"/>
      <c r="UGQ5" s="49"/>
      <c r="UGR5" s="49"/>
      <c r="UGS5" s="49"/>
      <c r="UGT5" s="49"/>
      <c r="UGU5" s="49"/>
      <c r="UGV5" s="49"/>
      <c r="UGW5" s="49"/>
      <c r="UGX5" s="49"/>
      <c r="UGY5" s="49"/>
      <c r="UGZ5" s="49"/>
      <c r="UHA5" s="49"/>
      <c r="UHB5" s="49"/>
      <c r="UHC5" s="49"/>
      <c r="UHD5" s="49"/>
      <c r="UHE5" s="49"/>
      <c r="UHF5" s="49"/>
      <c r="UHG5" s="49"/>
      <c r="UHH5" s="49"/>
      <c r="UHI5" s="49"/>
      <c r="UHJ5" s="49"/>
      <c r="UHK5" s="49"/>
      <c r="UHL5" s="49"/>
      <c r="UHM5" s="49"/>
      <c r="UHN5" s="49"/>
      <c r="UHO5" s="49"/>
      <c r="UHP5" s="49"/>
      <c r="UHQ5" s="49"/>
      <c r="UHR5" s="49"/>
      <c r="UHS5" s="49"/>
      <c r="UHT5" s="49"/>
      <c r="UHU5" s="49"/>
      <c r="UHV5" s="49"/>
      <c r="UHW5" s="49"/>
      <c r="UHX5" s="49"/>
      <c r="UHY5" s="49"/>
      <c r="UHZ5" s="49"/>
      <c r="UIA5" s="49"/>
      <c r="UIB5" s="49"/>
      <c r="UIC5" s="49"/>
      <c r="UID5" s="49"/>
      <c r="UIE5" s="49"/>
      <c r="UIF5" s="49"/>
      <c r="UIG5" s="49"/>
      <c r="UIH5" s="49"/>
      <c r="UII5" s="49"/>
      <c r="UIJ5" s="49"/>
      <c r="UIK5" s="49"/>
      <c r="UIL5" s="49"/>
      <c r="UIM5" s="49"/>
      <c r="UIN5" s="49"/>
      <c r="UIO5" s="49"/>
      <c r="UIP5" s="49"/>
      <c r="UIQ5" s="49"/>
      <c r="UIR5" s="49"/>
      <c r="UIS5" s="49"/>
      <c r="UIT5" s="49"/>
      <c r="UIU5" s="49"/>
      <c r="UIV5" s="49"/>
      <c r="UIW5" s="49"/>
      <c r="UIX5" s="49"/>
      <c r="UIY5" s="49"/>
      <c r="UIZ5" s="49"/>
      <c r="UJA5" s="49"/>
      <c r="UJB5" s="49"/>
      <c r="UJC5" s="49"/>
      <c r="UJD5" s="49"/>
      <c r="UJE5" s="49"/>
      <c r="UJF5" s="49"/>
      <c r="UJG5" s="49"/>
      <c r="UJH5" s="49"/>
      <c r="UJI5" s="49"/>
      <c r="UJJ5" s="49"/>
      <c r="UJK5" s="49"/>
      <c r="UJL5" s="49"/>
      <c r="UJM5" s="49"/>
      <c r="UJN5" s="49"/>
      <c r="UJO5" s="49"/>
      <c r="UJP5" s="49"/>
      <c r="UJQ5" s="49"/>
      <c r="UJR5" s="49"/>
      <c r="UJS5" s="49"/>
      <c r="UJT5" s="49"/>
      <c r="UJU5" s="49"/>
      <c r="UJV5" s="49"/>
      <c r="UJW5" s="49"/>
      <c r="UJX5" s="49"/>
      <c r="UJY5" s="49"/>
      <c r="UJZ5" s="49"/>
      <c r="UKA5" s="49"/>
      <c r="UKB5" s="49"/>
      <c r="UKC5" s="49"/>
      <c r="UKD5" s="49"/>
      <c r="UKE5" s="49"/>
      <c r="UKF5" s="49"/>
      <c r="UKG5" s="49"/>
      <c r="UKH5" s="49"/>
      <c r="UKI5" s="49"/>
      <c r="UKJ5" s="49"/>
      <c r="UKK5" s="49"/>
      <c r="UKL5" s="49"/>
      <c r="UKM5" s="49"/>
      <c r="UKN5" s="49"/>
      <c r="UKO5" s="49"/>
      <c r="UKP5" s="49"/>
      <c r="UKQ5" s="49"/>
      <c r="UKR5" s="49"/>
      <c r="UKS5" s="49"/>
      <c r="UKT5" s="49"/>
      <c r="UKU5" s="49"/>
      <c r="UKV5" s="49"/>
      <c r="UKW5" s="49"/>
      <c r="UKX5" s="49"/>
      <c r="UKY5" s="49"/>
      <c r="UKZ5" s="49"/>
      <c r="ULA5" s="49"/>
      <c r="ULB5" s="49"/>
      <c r="ULC5" s="49"/>
      <c r="ULD5" s="49"/>
      <c r="ULE5" s="49"/>
      <c r="ULF5" s="49"/>
      <c r="ULG5" s="49"/>
      <c r="ULH5" s="49"/>
      <c r="ULI5" s="49"/>
      <c r="ULJ5" s="49"/>
      <c r="ULK5" s="49"/>
      <c r="ULL5" s="49"/>
      <c r="ULM5" s="49"/>
      <c r="ULN5" s="49"/>
      <c r="ULO5" s="49"/>
      <c r="ULP5" s="49"/>
      <c r="ULQ5" s="49"/>
      <c r="ULR5" s="49"/>
      <c r="ULS5" s="49"/>
      <c r="ULT5" s="49"/>
      <c r="ULU5" s="49"/>
      <c r="ULV5" s="49"/>
      <c r="ULW5" s="49"/>
      <c r="ULX5" s="49"/>
      <c r="ULY5" s="49"/>
      <c r="ULZ5" s="49"/>
      <c r="UMA5" s="49"/>
      <c r="UMB5" s="49"/>
      <c r="UMC5" s="49"/>
      <c r="UMD5" s="49"/>
      <c r="UME5" s="49"/>
      <c r="UMF5" s="49"/>
      <c r="UMG5" s="49"/>
      <c r="UMH5" s="49"/>
      <c r="UMI5" s="49"/>
      <c r="UMJ5" s="49"/>
      <c r="UMK5" s="49"/>
      <c r="UML5" s="49"/>
      <c r="UMM5" s="49"/>
      <c r="UMN5" s="49"/>
      <c r="UMO5" s="49"/>
      <c r="UMP5" s="49"/>
      <c r="UMQ5" s="49"/>
      <c r="UMR5" s="49"/>
      <c r="UMS5" s="49"/>
      <c r="UMT5" s="49"/>
      <c r="UMU5" s="49"/>
      <c r="UMV5" s="49"/>
      <c r="UMW5" s="49"/>
      <c r="UMX5" s="49"/>
      <c r="UMY5" s="49"/>
      <c r="UMZ5" s="49"/>
      <c r="UNA5" s="49"/>
      <c r="UNB5" s="49"/>
      <c r="UNC5" s="49"/>
      <c r="UND5" s="49"/>
      <c r="UNE5" s="49"/>
      <c r="UNF5" s="49"/>
      <c r="UNG5" s="49"/>
      <c r="UNH5" s="49"/>
      <c r="UNI5" s="49"/>
      <c r="UNJ5" s="49"/>
      <c r="UNK5" s="49"/>
      <c r="UNL5" s="49"/>
      <c r="UNM5" s="49"/>
      <c r="UNN5" s="49"/>
      <c r="UNO5" s="49"/>
      <c r="UNP5" s="49"/>
      <c r="UNQ5" s="49"/>
      <c r="UNR5" s="49"/>
      <c r="UNS5" s="49"/>
      <c r="UNT5" s="49"/>
      <c r="UNU5" s="49"/>
      <c r="UNV5" s="49"/>
      <c r="UNW5" s="49"/>
      <c r="UNX5" s="49"/>
      <c r="UNY5" s="49"/>
      <c r="UNZ5" s="49"/>
      <c r="UOA5" s="49"/>
      <c r="UOB5" s="49"/>
      <c r="UOC5" s="49"/>
      <c r="UOD5" s="49"/>
      <c r="UOE5" s="49"/>
      <c r="UOF5" s="49"/>
      <c r="UOG5" s="49"/>
      <c r="UOH5" s="49"/>
      <c r="UOI5" s="49"/>
      <c r="UOJ5" s="49"/>
      <c r="UOK5" s="49"/>
      <c r="UOL5" s="49"/>
      <c r="UOM5" s="49"/>
      <c r="UON5" s="49"/>
      <c r="UOO5" s="49"/>
      <c r="UOP5" s="49"/>
      <c r="UOQ5" s="49"/>
      <c r="UOR5" s="49"/>
      <c r="UOS5" s="49"/>
      <c r="UOT5" s="49"/>
      <c r="UOU5" s="49"/>
      <c r="UOV5" s="49"/>
      <c r="UOW5" s="49"/>
      <c r="UOX5" s="49"/>
      <c r="UOY5" s="49"/>
      <c r="UOZ5" s="49"/>
      <c r="UPA5" s="49"/>
      <c r="UPB5" s="49"/>
      <c r="UPC5" s="49"/>
      <c r="UPD5" s="49"/>
      <c r="UPE5" s="49"/>
      <c r="UPF5" s="49"/>
      <c r="UPG5" s="49"/>
      <c r="UPH5" s="49"/>
      <c r="UPI5" s="49"/>
      <c r="UPJ5" s="49"/>
      <c r="UPK5" s="49"/>
      <c r="UPL5" s="49"/>
      <c r="UPM5" s="49"/>
      <c r="UPN5" s="49"/>
      <c r="UPO5" s="49"/>
      <c r="UPP5" s="49"/>
      <c r="UPQ5" s="49"/>
      <c r="UPR5" s="49"/>
      <c r="UPS5" s="49"/>
      <c r="UPT5" s="49"/>
      <c r="UPU5" s="49"/>
      <c r="UPV5" s="49"/>
      <c r="UPW5" s="49"/>
      <c r="UPX5" s="49"/>
      <c r="UPY5" s="49"/>
      <c r="UPZ5" s="49"/>
      <c r="UQA5" s="49"/>
      <c r="UQB5" s="49"/>
      <c r="UQC5" s="49"/>
      <c r="UQD5" s="49"/>
      <c r="UQE5" s="49"/>
      <c r="UQF5" s="49"/>
      <c r="UQG5" s="49"/>
      <c r="UQH5" s="49"/>
      <c r="UQI5" s="49"/>
      <c r="UQJ5" s="49"/>
      <c r="UQK5" s="49"/>
      <c r="UQL5" s="49"/>
      <c r="UQM5" s="49"/>
      <c r="UQN5" s="49"/>
      <c r="UQO5" s="49"/>
      <c r="UQP5" s="49"/>
      <c r="UQQ5" s="49"/>
      <c r="UQR5" s="49"/>
      <c r="UQS5" s="49"/>
      <c r="UQT5" s="49"/>
      <c r="UQU5" s="49"/>
      <c r="UQV5" s="49"/>
      <c r="UQW5" s="49"/>
      <c r="UQX5" s="49"/>
      <c r="UQY5" s="49"/>
      <c r="UQZ5" s="49"/>
      <c r="URA5" s="49"/>
      <c r="URB5" s="49"/>
      <c r="URC5" s="49"/>
      <c r="URD5" s="49"/>
      <c r="URE5" s="49"/>
      <c r="URF5" s="49"/>
      <c r="URG5" s="49"/>
      <c r="URH5" s="49"/>
      <c r="URI5" s="49"/>
      <c r="URJ5" s="49"/>
      <c r="URK5" s="49"/>
      <c r="URL5" s="49"/>
      <c r="URM5" s="49"/>
      <c r="URN5" s="49"/>
      <c r="URO5" s="49"/>
      <c r="URP5" s="49"/>
      <c r="URQ5" s="49"/>
      <c r="URR5" s="49"/>
      <c r="URS5" s="49"/>
      <c r="URT5" s="49"/>
      <c r="URU5" s="49"/>
      <c r="URV5" s="49"/>
      <c r="URW5" s="49"/>
      <c r="URX5" s="49"/>
      <c r="URY5" s="49"/>
      <c r="URZ5" s="49"/>
      <c r="USA5" s="49"/>
      <c r="USB5" s="49"/>
      <c r="USC5" s="49"/>
      <c r="USD5" s="49"/>
      <c r="USE5" s="49"/>
      <c r="USF5" s="49"/>
      <c r="USG5" s="49"/>
      <c r="USH5" s="49"/>
      <c r="USI5" s="49"/>
      <c r="USJ5" s="49"/>
      <c r="USK5" s="49"/>
      <c r="USL5" s="49"/>
      <c r="USM5" s="49"/>
      <c r="USN5" s="49"/>
      <c r="USO5" s="49"/>
      <c r="USP5" s="49"/>
      <c r="USQ5" s="49"/>
      <c r="USR5" s="49"/>
      <c r="USS5" s="49"/>
      <c r="UST5" s="49"/>
      <c r="USU5" s="49"/>
      <c r="USV5" s="49"/>
      <c r="USW5" s="49"/>
      <c r="USX5" s="49"/>
      <c r="USY5" s="49"/>
      <c r="USZ5" s="49"/>
      <c r="UTA5" s="49"/>
      <c r="UTB5" s="49"/>
      <c r="UTC5" s="49"/>
      <c r="UTD5" s="49"/>
      <c r="UTE5" s="49"/>
      <c r="UTF5" s="49"/>
      <c r="UTG5" s="49"/>
      <c r="UTH5" s="49"/>
      <c r="UTI5" s="49"/>
      <c r="UTJ5" s="49"/>
      <c r="UTK5" s="49"/>
      <c r="UTL5" s="49"/>
      <c r="UTM5" s="49"/>
      <c r="UTN5" s="49"/>
      <c r="UTO5" s="49"/>
      <c r="UTP5" s="49"/>
      <c r="UTQ5" s="49"/>
      <c r="UTR5" s="49"/>
      <c r="UTS5" s="49"/>
      <c r="UTT5" s="49"/>
      <c r="UTU5" s="49"/>
      <c r="UTV5" s="49"/>
      <c r="UTW5" s="49"/>
      <c r="UTX5" s="49"/>
      <c r="UTY5" s="49"/>
      <c r="UTZ5" s="49"/>
      <c r="UUA5" s="49"/>
      <c r="UUB5" s="49"/>
      <c r="UUC5" s="49"/>
      <c r="UUD5" s="49"/>
      <c r="UUE5" s="49"/>
      <c r="UUF5" s="49"/>
      <c r="UUG5" s="49"/>
      <c r="UUH5" s="49"/>
      <c r="UUI5" s="49"/>
      <c r="UUJ5" s="49"/>
      <c r="UUK5" s="49"/>
      <c r="UUL5" s="49"/>
      <c r="UUM5" s="49"/>
      <c r="UUN5" s="49"/>
      <c r="UUO5" s="49"/>
      <c r="UUP5" s="49"/>
      <c r="UUQ5" s="49"/>
      <c r="UUR5" s="49"/>
      <c r="UUS5" s="49"/>
      <c r="UUT5" s="49"/>
      <c r="UUU5" s="49"/>
      <c r="UUV5" s="49"/>
      <c r="UUW5" s="49"/>
      <c r="UUX5" s="49"/>
      <c r="UUY5" s="49"/>
      <c r="UUZ5" s="49"/>
      <c r="UVA5" s="49"/>
      <c r="UVB5" s="49"/>
      <c r="UVC5" s="49"/>
      <c r="UVD5" s="49"/>
      <c r="UVE5" s="49"/>
      <c r="UVF5" s="49"/>
      <c r="UVG5" s="49"/>
      <c r="UVH5" s="49"/>
      <c r="UVI5" s="49"/>
      <c r="UVJ5" s="49"/>
      <c r="UVK5" s="49"/>
      <c r="UVL5" s="49"/>
      <c r="UVM5" s="49"/>
      <c r="UVN5" s="49"/>
      <c r="UVO5" s="49"/>
      <c r="UVP5" s="49"/>
      <c r="UVQ5" s="49"/>
      <c r="UVR5" s="49"/>
      <c r="UVS5" s="49"/>
      <c r="UVT5" s="49"/>
      <c r="UVU5" s="49"/>
      <c r="UVV5" s="49"/>
      <c r="UVW5" s="49"/>
      <c r="UVX5" s="49"/>
      <c r="UVY5" s="49"/>
      <c r="UVZ5" s="49"/>
      <c r="UWA5" s="49"/>
      <c r="UWB5" s="49"/>
      <c r="UWC5" s="49"/>
      <c r="UWD5" s="49"/>
      <c r="UWE5" s="49"/>
      <c r="UWF5" s="49"/>
      <c r="UWG5" s="49"/>
      <c r="UWH5" s="49"/>
      <c r="UWI5" s="49"/>
      <c r="UWJ5" s="49"/>
      <c r="UWK5" s="49"/>
      <c r="UWL5" s="49"/>
      <c r="UWM5" s="49"/>
      <c r="UWN5" s="49"/>
      <c r="UWO5" s="49"/>
      <c r="UWP5" s="49"/>
      <c r="UWQ5" s="49"/>
      <c r="UWR5" s="49"/>
      <c r="UWS5" s="49"/>
      <c r="UWT5" s="49"/>
      <c r="UWU5" s="49"/>
      <c r="UWV5" s="49"/>
      <c r="UWW5" s="49"/>
      <c r="UWX5" s="49"/>
      <c r="UWY5" s="49"/>
      <c r="UWZ5" s="49"/>
      <c r="UXA5" s="49"/>
      <c r="UXB5" s="49"/>
      <c r="UXC5" s="49"/>
      <c r="UXD5" s="49"/>
      <c r="UXE5" s="49"/>
      <c r="UXF5" s="49"/>
      <c r="UXG5" s="49"/>
      <c r="UXH5" s="49"/>
      <c r="UXI5" s="49"/>
      <c r="UXJ5" s="49"/>
      <c r="UXK5" s="49"/>
      <c r="UXL5" s="49"/>
      <c r="UXM5" s="49"/>
      <c r="UXN5" s="49"/>
      <c r="UXO5" s="49"/>
      <c r="UXP5" s="49"/>
      <c r="UXQ5" s="49"/>
      <c r="UXR5" s="49"/>
      <c r="UXS5" s="49"/>
      <c r="UXT5" s="49"/>
      <c r="UXU5" s="49"/>
      <c r="UXV5" s="49"/>
      <c r="UXW5" s="49"/>
      <c r="UXX5" s="49"/>
      <c r="UXY5" s="49"/>
      <c r="UXZ5" s="49"/>
      <c r="UYA5" s="49"/>
      <c r="UYB5" s="49"/>
      <c r="UYC5" s="49"/>
      <c r="UYD5" s="49"/>
      <c r="UYE5" s="49"/>
      <c r="UYF5" s="49"/>
      <c r="UYG5" s="49"/>
      <c r="UYH5" s="49"/>
      <c r="UYI5" s="49"/>
      <c r="UYJ5" s="49"/>
      <c r="UYK5" s="49"/>
      <c r="UYL5" s="49"/>
      <c r="UYM5" s="49"/>
      <c r="UYN5" s="49"/>
      <c r="UYO5" s="49"/>
      <c r="UYP5" s="49"/>
      <c r="UYQ5" s="49"/>
      <c r="UYR5" s="49"/>
      <c r="UYS5" s="49"/>
      <c r="UYT5" s="49"/>
      <c r="UYU5" s="49"/>
      <c r="UYV5" s="49"/>
      <c r="UYW5" s="49"/>
      <c r="UYX5" s="49"/>
      <c r="UYY5" s="49"/>
      <c r="UYZ5" s="49"/>
      <c r="UZA5" s="49"/>
      <c r="UZB5" s="49"/>
      <c r="UZC5" s="49"/>
      <c r="UZD5" s="49"/>
      <c r="UZE5" s="49"/>
      <c r="UZF5" s="49"/>
      <c r="UZG5" s="49"/>
      <c r="UZH5" s="49"/>
      <c r="UZI5" s="49"/>
      <c r="UZJ5" s="49"/>
      <c r="UZK5" s="49"/>
      <c r="UZL5" s="49"/>
      <c r="UZM5" s="49"/>
      <c r="UZN5" s="49"/>
      <c r="UZO5" s="49"/>
      <c r="UZP5" s="49"/>
      <c r="UZQ5" s="49"/>
      <c r="UZR5" s="49"/>
      <c r="UZS5" s="49"/>
      <c r="UZT5" s="49"/>
      <c r="UZU5" s="49"/>
      <c r="UZV5" s="49"/>
      <c r="UZW5" s="49"/>
      <c r="UZX5" s="49"/>
      <c r="UZY5" s="49"/>
      <c r="UZZ5" s="49"/>
      <c r="VAA5" s="49"/>
      <c r="VAB5" s="49"/>
      <c r="VAC5" s="49"/>
      <c r="VAD5" s="49"/>
      <c r="VAE5" s="49"/>
      <c r="VAF5" s="49"/>
      <c r="VAG5" s="49"/>
      <c r="VAH5" s="49"/>
      <c r="VAI5" s="49"/>
      <c r="VAJ5" s="49"/>
      <c r="VAK5" s="49"/>
      <c r="VAL5" s="49"/>
      <c r="VAM5" s="49"/>
      <c r="VAN5" s="49"/>
      <c r="VAO5" s="49"/>
      <c r="VAP5" s="49"/>
      <c r="VAQ5" s="49"/>
      <c r="VAR5" s="49"/>
      <c r="VAS5" s="49"/>
      <c r="VAT5" s="49"/>
      <c r="VAU5" s="49"/>
      <c r="VAV5" s="49"/>
      <c r="VAW5" s="49"/>
      <c r="VAX5" s="49"/>
      <c r="VAY5" s="49"/>
      <c r="VAZ5" s="49"/>
      <c r="VBA5" s="49"/>
      <c r="VBB5" s="49"/>
      <c r="VBC5" s="49"/>
      <c r="VBD5" s="49"/>
      <c r="VBE5" s="49"/>
      <c r="VBF5" s="49"/>
      <c r="VBG5" s="49"/>
      <c r="VBH5" s="49"/>
      <c r="VBI5" s="49"/>
      <c r="VBJ5" s="49"/>
      <c r="VBK5" s="49"/>
      <c r="VBL5" s="49"/>
      <c r="VBM5" s="49"/>
      <c r="VBN5" s="49"/>
      <c r="VBO5" s="49"/>
      <c r="VBP5" s="49"/>
      <c r="VBQ5" s="49"/>
      <c r="VBR5" s="49"/>
      <c r="VBS5" s="49"/>
      <c r="VBT5" s="49"/>
      <c r="VBU5" s="49"/>
      <c r="VBV5" s="49"/>
      <c r="VBW5" s="49"/>
      <c r="VBX5" s="49"/>
      <c r="VBY5" s="49"/>
      <c r="VBZ5" s="49"/>
      <c r="VCA5" s="49"/>
      <c r="VCB5" s="49"/>
      <c r="VCC5" s="49"/>
      <c r="VCD5" s="49"/>
      <c r="VCE5" s="49"/>
      <c r="VCF5" s="49"/>
      <c r="VCG5" s="49"/>
      <c r="VCH5" s="49"/>
      <c r="VCI5" s="49"/>
      <c r="VCJ5" s="49"/>
      <c r="VCK5" s="49"/>
      <c r="VCL5" s="49"/>
      <c r="VCM5" s="49"/>
      <c r="VCN5" s="49"/>
      <c r="VCO5" s="49"/>
      <c r="VCP5" s="49"/>
      <c r="VCQ5" s="49"/>
      <c r="VCR5" s="49"/>
      <c r="VCS5" s="49"/>
      <c r="VCT5" s="49"/>
      <c r="VCU5" s="49"/>
      <c r="VCV5" s="49"/>
      <c r="VCW5" s="49"/>
      <c r="VCX5" s="49"/>
      <c r="VCY5" s="49"/>
      <c r="VCZ5" s="49"/>
      <c r="VDA5" s="49"/>
      <c r="VDB5" s="49"/>
      <c r="VDC5" s="49"/>
      <c r="VDD5" s="49"/>
      <c r="VDE5" s="49"/>
      <c r="VDF5" s="49"/>
      <c r="VDG5" s="49"/>
      <c r="VDH5" s="49"/>
      <c r="VDI5" s="49"/>
      <c r="VDJ5" s="49"/>
      <c r="VDK5" s="49"/>
      <c r="VDL5" s="49"/>
      <c r="VDM5" s="49"/>
      <c r="VDN5" s="49"/>
      <c r="VDO5" s="49"/>
      <c r="VDP5" s="49"/>
      <c r="VDQ5" s="49"/>
      <c r="VDR5" s="49"/>
      <c r="VDS5" s="49"/>
      <c r="VDT5" s="49"/>
      <c r="VDU5" s="49"/>
      <c r="VDV5" s="49"/>
      <c r="VDW5" s="49"/>
      <c r="VDX5" s="49"/>
      <c r="VDY5" s="49"/>
      <c r="VDZ5" s="49"/>
      <c r="VEA5" s="49"/>
      <c r="VEB5" s="49"/>
      <c r="VEC5" s="49"/>
      <c r="VED5" s="49"/>
      <c r="VEE5" s="49"/>
      <c r="VEF5" s="49"/>
      <c r="VEG5" s="49"/>
      <c r="VEH5" s="49"/>
      <c r="VEI5" s="49"/>
      <c r="VEJ5" s="49"/>
      <c r="VEK5" s="49"/>
      <c r="VEL5" s="49"/>
      <c r="VEM5" s="49"/>
      <c r="VEN5" s="49"/>
      <c r="VEO5" s="49"/>
      <c r="VEP5" s="49"/>
      <c r="VEQ5" s="49"/>
      <c r="VER5" s="49"/>
      <c r="VES5" s="49"/>
      <c r="VET5" s="49"/>
      <c r="VEU5" s="49"/>
      <c r="VEV5" s="49"/>
      <c r="VEW5" s="49"/>
      <c r="VEX5" s="49"/>
      <c r="VEY5" s="49"/>
      <c r="VEZ5" s="49"/>
      <c r="VFA5" s="49"/>
      <c r="VFB5" s="49"/>
      <c r="VFC5" s="49"/>
      <c r="VFD5" s="49"/>
      <c r="VFE5" s="49"/>
      <c r="VFF5" s="49"/>
      <c r="VFG5" s="49"/>
      <c r="VFH5" s="49"/>
      <c r="VFI5" s="49"/>
      <c r="VFJ5" s="49"/>
      <c r="VFK5" s="49"/>
      <c r="VFL5" s="49"/>
      <c r="VFM5" s="49"/>
      <c r="VFN5" s="49"/>
      <c r="VFO5" s="49"/>
      <c r="VFP5" s="49"/>
      <c r="VFQ5" s="49"/>
      <c r="VFR5" s="49"/>
      <c r="VFS5" s="49"/>
      <c r="VFT5" s="49"/>
      <c r="VFU5" s="49"/>
      <c r="VFV5" s="49"/>
      <c r="VFW5" s="49"/>
      <c r="VFX5" s="49"/>
      <c r="VFY5" s="49"/>
      <c r="VFZ5" s="49"/>
      <c r="VGA5" s="49"/>
      <c r="VGB5" s="49"/>
      <c r="VGC5" s="49"/>
      <c r="VGD5" s="49"/>
      <c r="VGE5" s="49"/>
      <c r="VGF5" s="49"/>
      <c r="VGG5" s="49"/>
      <c r="VGH5" s="49"/>
      <c r="VGI5" s="49"/>
      <c r="VGJ5" s="49"/>
      <c r="VGK5" s="49"/>
      <c r="VGL5" s="49"/>
      <c r="VGM5" s="49"/>
      <c r="VGN5" s="49"/>
      <c r="VGO5" s="49"/>
      <c r="VGP5" s="49"/>
      <c r="VGQ5" s="49"/>
      <c r="VGR5" s="49"/>
      <c r="VGS5" s="49"/>
      <c r="VGT5" s="49"/>
      <c r="VGU5" s="49"/>
      <c r="VGV5" s="49"/>
      <c r="VGW5" s="49"/>
      <c r="VGX5" s="49"/>
      <c r="VGY5" s="49"/>
      <c r="VGZ5" s="49"/>
      <c r="VHA5" s="49"/>
      <c r="VHB5" s="49"/>
      <c r="VHC5" s="49"/>
      <c r="VHD5" s="49"/>
      <c r="VHE5" s="49"/>
      <c r="VHF5" s="49"/>
      <c r="VHG5" s="49"/>
      <c r="VHH5" s="49"/>
      <c r="VHI5" s="49"/>
      <c r="VHJ5" s="49"/>
      <c r="VHK5" s="49"/>
      <c r="VHL5" s="49"/>
      <c r="VHM5" s="49"/>
      <c r="VHN5" s="49"/>
      <c r="VHO5" s="49"/>
      <c r="VHP5" s="49"/>
      <c r="VHQ5" s="49"/>
      <c r="VHR5" s="49"/>
      <c r="VHS5" s="49"/>
      <c r="VHT5" s="49"/>
      <c r="VHU5" s="49"/>
      <c r="VHV5" s="49"/>
      <c r="VHW5" s="49"/>
      <c r="VHX5" s="49"/>
      <c r="VHY5" s="49"/>
      <c r="VHZ5" s="49"/>
      <c r="VIA5" s="49"/>
      <c r="VIB5" s="49"/>
      <c r="VIC5" s="49"/>
      <c r="VID5" s="49"/>
      <c r="VIE5" s="49"/>
      <c r="VIF5" s="49"/>
      <c r="VIG5" s="49"/>
      <c r="VIH5" s="49"/>
      <c r="VII5" s="49"/>
      <c r="VIJ5" s="49"/>
      <c r="VIK5" s="49"/>
      <c r="VIL5" s="49"/>
      <c r="VIM5" s="49"/>
      <c r="VIN5" s="49"/>
      <c r="VIO5" s="49"/>
      <c r="VIP5" s="49"/>
      <c r="VIQ5" s="49"/>
      <c r="VIR5" s="49"/>
      <c r="VIS5" s="49"/>
      <c r="VIT5" s="49"/>
      <c r="VIU5" s="49"/>
      <c r="VIV5" s="49"/>
      <c r="VIW5" s="49"/>
      <c r="VIX5" s="49"/>
      <c r="VIY5" s="49"/>
      <c r="VIZ5" s="49"/>
      <c r="VJA5" s="49"/>
      <c r="VJB5" s="49"/>
      <c r="VJC5" s="49"/>
      <c r="VJD5" s="49"/>
      <c r="VJE5" s="49"/>
      <c r="VJF5" s="49"/>
      <c r="VJG5" s="49"/>
      <c r="VJH5" s="49"/>
      <c r="VJI5" s="49"/>
      <c r="VJJ5" s="49"/>
      <c r="VJK5" s="49"/>
      <c r="VJL5" s="49"/>
      <c r="VJM5" s="49"/>
      <c r="VJN5" s="49"/>
      <c r="VJO5" s="49"/>
      <c r="VJP5" s="49"/>
      <c r="VJQ5" s="49"/>
      <c r="VJR5" s="49"/>
      <c r="VJS5" s="49"/>
      <c r="VJT5" s="49"/>
      <c r="VJU5" s="49"/>
      <c r="VJV5" s="49"/>
      <c r="VJW5" s="49"/>
      <c r="VJX5" s="49"/>
      <c r="VJY5" s="49"/>
      <c r="VJZ5" s="49"/>
      <c r="VKA5" s="49"/>
      <c r="VKB5" s="49"/>
      <c r="VKC5" s="49"/>
      <c r="VKD5" s="49"/>
      <c r="VKE5" s="49"/>
      <c r="VKF5" s="49"/>
      <c r="VKG5" s="49"/>
      <c r="VKH5" s="49"/>
      <c r="VKI5" s="49"/>
      <c r="VKJ5" s="49"/>
      <c r="VKK5" s="49"/>
      <c r="VKL5" s="49"/>
      <c r="VKM5" s="49"/>
      <c r="VKN5" s="49"/>
      <c r="VKO5" s="49"/>
      <c r="VKP5" s="49"/>
      <c r="VKQ5" s="49"/>
      <c r="VKR5" s="49"/>
      <c r="VKS5" s="49"/>
      <c r="VKT5" s="49"/>
      <c r="VKU5" s="49"/>
      <c r="VKV5" s="49"/>
      <c r="VKW5" s="49"/>
      <c r="VKX5" s="49"/>
      <c r="VKY5" s="49"/>
      <c r="VKZ5" s="49"/>
      <c r="VLA5" s="49"/>
      <c r="VLB5" s="49"/>
      <c r="VLC5" s="49"/>
      <c r="VLD5" s="49"/>
      <c r="VLE5" s="49"/>
      <c r="VLF5" s="49"/>
      <c r="VLG5" s="49"/>
      <c r="VLH5" s="49"/>
      <c r="VLI5" s="49"/>
      <c r="VLJ5" s="49"/>
      <c r="VLK5" s="49"/>
      <c r="VLL5" s="49"/>
      <c r="VLM5" s="49"/>
      <c r="VLN5" s="49"/>
      <c r="VLO5" s="49"/>
      <c r="VLP5" s="49"/>
      <c r="VLQ5" s="49"/>
      <c r="VLR5" s="49"/>
      <c r="VLS5" s="49"/>
      <c r="VLT5" s="49"/>
      <c r="VLU5" s="49"/>
      <c r="VLV5" s="49"/>
      <c r="VLW5" s="49"/>
      <c r="VLX5" s="49"/>
      <c r="VLY5" s="49"/>
      <c r="VLZ5" s="49"/>
      <c r="VMA5" s="49"/>
      <c r="VMB5" s="49"/>
      <c r="VMC5" s="49"/>
      <c r="VMD5" s="49"/>
      <c r="VME5" s="49"/>
      <c r="VMF5" s="49"/>
      <c r="VMG5" s="49"/>
      <c r="VMH5" s="49"/>
      <c r="VMI5" s="49"/>
      <c r="VMJ5" s="49"/>
      <c r="VMK5" s="49"/>
      <c r="VML5" s="49"/>
      <c r="VMM5" s="49"/>
      <c r="VMN5" s="49"/>
      <c r="VMO5" s="49"/>
      <c r="VMP5" s="49"/>
      <c r="VMQ5" s="49"/>
      <c r="VMR5" s="49"/>
      <c r="VMS5" s="49"/>
      <c r="VMT5" s="49"/>
      <c r="VMU5" s="49"/>
      <c r="VMV5" s="49"/>
      <c r="VMW5" s="49"/>
      <c r="VMX5" s="49"/>
      <c r="VMY5" s="49"/>
      <c r="VMZ5" s="49"/>
      <c r="VNA5" s="49"/>
      <c r="VNB5" s="49"/>
      <c r="VNC5" s="49"/>
      <c r="VND5" s="49"/>
      <c r="VNE5" s="49"/>
      <c r="VNF5" s="49"/>
      <c r="VNG5" s="49"/>
      <c r="VNH5" s="49"/>
      <c r="VNI5" s="49"/>
      <c r="VNJ5" s="49"/>
      <c r="VNK5" s="49"/>
      <c r="VNL5" s="49"/>
      <c r="VNM5" s="49"/>
      <c r="VNN5" s="49"/>
      <c r="VNO5" s="49"/>
      <c r="VNP5" s="49"/>
      <c r="VNQ5" s="49"/>
      <c r="VNR5" s="49"/>
      <c r="VNS5" s="49"/>
      <c r="VNT5" s="49"/>
      <c r="VNU5" s="49"/>
      <c r="VNV5" s="49"/>
      <c r="VNW5" s="49"/>
      <c r="VNX5" s="49"/>
      <c r="VNY5" s="49"/>
      <c r="VNZ5" s="49"/>
      <c r="VOA5" s="49"/>
      <c r="VOB5" s="49"/>
      <c r="VOC5" s="49"/>
      <c r="VOD5" s="49"/>
      <c r="VOE5" s="49"/>
      <c r="VOF5" s="49"/>
      <c r="VOG5" s="49"/>
      <c r="VOH5" s="49"/>
      <c r="VOI5" s="49"/>
      <c r="VOJ5" s="49"/>
      <c r="VOK5" s="49"/>
      <c r="VOL5" s="49"/>
      <c r="VOM5" s="49"/>
      <c r="VON5" s="49"/>
      <c r="VOO5" s="49"/>
      <c r="VOP5" s="49"/>
      <c r="VOQ5" s="49"/>
      <c r="VOR5" s="49"/>
      <c r="VOS5" s="49"/>
      <c r="VOT5" s="49"/>
      <c r="VOU5" s="49"/>
      <c r="VOV5" s="49"/>
      <c r="VOW5" s="49"/>
      <c r="VOX5" s="49"/>
      <c r="VOY5" s="49"/>
      <c r="VOZ5" s="49"/>
      <c r="VPA5" s="49"/>
      <c r="VPB5" s="49"/>
      <c r="VPC5" s="49"/>
      <c r="VPD5" s="49"/>
      <c r="VPE5" s="49"/>
      <c r="VPF5" s="49"/>
      <c r="VPG5" s="49"/>
      <c r="VPH5" s="49"/>
      <c r="VPI5" s="49"/>
      <c r="VPJ5" s="49"/>
      <c r="VPK5" s="49"/>
      <c r="VPL5" s="49"/>
      <c r="VPM5" s="49"/>
      <c r="VPN5" s="49"/>
      <c r="VPO5" s="49"/>
      <c r="VPP5" s="49"/>
      <c r="VPQ5" s="49"/>
      <c r="VPR5" s="49"/>
      <c r="VPS5" s="49"/>
      <c r="VPT5" s="49"/>
      <c r="VPU5" s="49"/>
      <c r="VPV5" s="49"/>
      <c r="VPW5" s="49"/>
      <c r="VPX5" s="49"/>
      <c r="VPY5" s="49"/>
      <c r="VPZ5" s="49"/>
      <c r="VQA5" s="49"/>
      <c r="VQB5" s="49"/>
      <c r="VQC5" s="49"/>
      <c r="VQD5" s="49"/>
      <c r="VQE5" s="49"/>
      <c r="VQF5" s="49"/>
      <c r="VQG5" s="49"/>
      <c r="VQH5" s="49"/>
      <c r="VQI5" s="49"/>
      <c r="VQJ5" s="49"/>
      <c r="VQK5" s="49"/>
      <c r="VQL5" s="49"/>
      <c r="VQM5" s="49"/>
      <c r="VQN5" s="49"/>
      <c r="VQO5" s="49"/>
      <c r="VQP5" s="49"/>
      <c r="VQQ5" s="49"/>
      <c r="VQR5" s="49"/>
      <c r="VQS5" s="49"/>
      <c r="VQT5" s="49"/>
      <c r="VQU5" s="49"/>
      <c r="VQV5" s="49"/>
      <c r="VQW5" s="49"/>
      <c r="VQX5" s="49"/>
      <c r="VQY5" s="49"/>
      <c r="VQZ5" s="49"/>
      <c r="VRA5" s="49"/>
      <c r="VRB5" s="49"/>
      <c r="VRC5" s="49"/>
      <c r="VRD5" s="49"/>
      <c r="VRE5" s="49"/>
      <c r="VRF5" s="49"/>
      <c r="VRG5" s="49"/>
      <c r="VRH5" s="49"/>
      <c r="VRI5" s="49"/>
      <c r="VRJ5" s="49"/>
      <c r="VRK5" s="49"/>
      <c r="VRL5" s="49"/>
      <c r="VRM5" s="49"/>
      <c r="VRN5" s="49"/>
      <c r="VRO5" s="49"/>
      <c r="VRP5" s="49"/>
      <c r="VRQ5" s="49"/>
      <c r="VRR5" s="49"/>
      <c r="VRS5" s="49"/>
      <c r="VRT5" s="49"/>
      <c r="VRU5" s="49"/>
      <c r="VRV5" s="49"/>
      <c r="VRW5" s="49"/>
      <c r="VRX5" s="49"/>
      <c r="VRY5" s="49"/>
      <c r="VRZ5" s="49"/>
      <c r="VSA5" s="49"/>
      <c r="VSB5" s="49"/>
      <c r="VSC5" s="49"/>
      <c r="VSD5" s="49"/>
      <c r="VSE5" s="49"/>
      <c r="VSF5" s="49"/>
      <c r="VSG5" s="49"/>
      <c r="VSH5" s="49"/>
      <c r="VSI5" s="49"/>
      <c r="VSJ5" s="49"/>
      <c r="VSK5" s="49"/>
      <c r="VSL5" s="49"/>
      <c r="VSM5" s="49"/>
      <c r="VSN5" s="49"/>
      <c r="VSO5" s="49"/>
      <c r="VSP5" s="49"/>
      <c r="VSQ5" s="49"/>
      <c r="VSR5" s="49"/>
      <c r="VSS5" s="49"/>
      <c r="VST5" s="49"/>
      <c r="VSU5" s="49"/>
      <c r="VSV5" s="49"/>
      <c r="VSW5" s="49"/>
      <c r="VSX5" s="49"/>
      <c r="VSY5" s="49"/>
      <c r="VSZ5" s="49"/>
      <c r="VTA5" s="49"/>
      <c r="VTB5" s="49"/>
      <c r="VTC5" s="49"/>
      <c r="VTD5" s="49"/>
      <c r="VTE5" s="49"/>
      <c r="VTF5" s="49"/>
      <c r="VTG5" s="49"/>
      <c r="VTH5" s="49"/>
      <c r="VTI5" s="49"/>
      <c r="VTJ5" s="49"/>
      <c r="VTK5" s="49"/>
      <c r="VTL5" s="49"/>
      <c r="VTM5" s="49"/>
      <c r="VTN5" s="49"/>
      <c r="VTO5" s="49"/>
      <c r="VTP5" s="49"/>
      <c r="VTQ5" s="49"/>
      <c r="VTR5" s="49"/>
      <c r="VTS5" s="49"/>
      <c r="VTT5" s="49"/>
      <c r="VTU5" s="49"/>
      <c r="VTV5" s="49"/>
      <c r="VTW5" s="49"/>
      <c r="VTX5" s="49"/>
      <c r="VTY5" s="49"/>
      <c r="VTZ5" s="49"/>
      <c r="VUA5" s="49"/>
      <c r="VUB5" s="49"/>
      <c r="VUC5" s="49"/>
      <c r="VUD5" s="49"/>
      <c r="VUE5" s="49"/>
      <c r="VUF5" s="49"/>
      <c r="VUG5" s="49"/>
      <c r="VUH5" s="49"/>
      <c r="VUI5" s="49"/>
      <c r="VUJ5" s="49"/>
      <c r="VUK5" s="49"/>
      <c r="VUL5" s="49"/>
      <c r="VUM5" s="49"/>
      <c r="VUN5" s="49"/>
      <c r="VUO5" s="49"/>
      <c r="VUP5" s="49"/>
      <c r="VUQ5" s="49"/>
      <c r="VUR5" s="49"/>
      <c r="VUS5" s="49"/>
      <c r="VUT5" s="49"/>
      <c r="VUU5" s="49"/>
      <c r="VUV5" s="49"/>
      <c r="VUW5" s="49"/>
      <c r="VUX5" s="49"/>
      <c r="VUY5" s="49"/>
      <c r="VUZ5" s="49"/>
      <c r="VVA5" s="49"/>
      <c r="VVB5" s="49"/>
      <c r="VVC5" s="49"/>
      <c r="VVD5" s="49"/>
      <c r="VVE5" s="49"/>
      <c r="VVF5" s="49"/>
      <c r="VVG5" s="49"/>
      <c r="VVH5" s="49"/>
      <c r="VVI5" s="49"/>
      <c r="VVJ5" s="49"/>
      <c r="VVK5" s="49"/>
      <c r="VVL5" s="49"/>
      <c r="VVM5" s="49"/>
      <c r="VVN5" s="49"/>
      <c r="VVO5" s="49"/>
      <c r="VVP5" s="49"/>
      <c r="VVQ5" s="49"/>
      <c r="VVR5" s="49"/>
      <c r="VVS5" s="49"/>
      <c r="VVT5" s="49"/>
      <c r="VVU5" s="49"/>
      <c r="VVV5" s="49"/>
      <c r="VVW5" s="49"/>
      <c r="VVX5" s="49"/>
      <c r="VVY5" s="49"/>
      <c r="VVZ5" s="49"/>
      <c r="VWA5" s="49"/>
      <c r="VWB5" s="49"/>
      <c r="VWC5" s="49"/>
      <c r="VWD5" s="49"/>
      <c r="VWE5" s="49"/>
      <c r="VWF5" s="49"/>
      <c r="VWG5" s="49"/>
      <c r="VWH5" s="49"/>
      <c r="VWI5" s="49"/>
      <c r="VWJ5" s="49"/>
      <c r="VWK5" s="49"/>
      <c r="VWL5" s="49"/>
      <c r="VWM5" s="49"/>
      <c r="VWN5" s="49"/>
      <c r="VWO5" s="49"/>
      <c r="VWP5" s="49"/>
      <c r="VWQ5" s="49"/>
      <c r="VWR5" s="49"/>
      <c r="VWS5" s="49"/>
      <c r="VWT5" s="49"/>
      <c r="VWU5" s="49"/>
      <c r="VWV5" s="49"/>
      <c r="VWW5" s="49"/>
      <c r="VWX5" s="49"/>
      <c r="VWY5" s="49"/>
      <c r="VWZ5" s="49"/>
      <c r="VXA5" s="49"/>
      <c r="VXB5" s="49"/>
      <c r="VXC5" s="49"/>
      <c r="VXD5" s="49"/>
      <c r="VXE5" s="49"/>
      <c r="VXF5" s="49"/>
      <c r="VXG5" s="49"/>
      <c r="VXH5" s="49"/>
      <c r="VXI5" s="49"/>
      <c r="VXJ5" s="49"/>
      <c r="VXK5" s="49"/>
      <c r="VXL5" s="49"/>
      <c r="VXM5" s="49"/>
      <c r="VXN5" s="49"/>
      <c r="VXO5" s="49"/>
      <c r="VXP5" s="49"/>
      <c r="VXQ5" s="49"/>
      <c r="VXR5" s="49"/>
      <c r="VXS5" s="49"/>
      <c r="VXT5" s="49"/>
      <c r="VXU5" s="49"/>
      <c r="VXV5" s="49"/>
      <c r="VXW5" s="49"/>
      <c r="VXX5" s="49"/>
      <c r="VXY5" s="49"/>
      <c r="VXZ5" s="49"/>
      <c r="VYA5" s="49"/>
      <c r="VYB5" s="49"/>
      <c r="VYC5" s="49"/>
      <c r="VYD5" s="49"/>
      <c r="VYE5" s="49"/>
      <c r="VYF5" s="49"/>
      <c r="VYG5" s="49"/>
      <c r="VYH5" s="49"/>
      <c r="VYI5" s="49"/>
      <c r="VYJ5" s="49"/>
      <c r="VYK5" s="49"/>
      <c r="VYL5" s="49"/>
      <c r="VYM5" s="49"/>
      <c r="VYN5" s="49"/>
      <c r="VYO5" s="49"/>
      <c r="VYP5" s="49"/>
      <c r="VYQ5" s="49"/>
      <c r="VYR5" s="49"/>
      <c r="VYS5" s="49"/>
      <c r="VYT5" s="49"/>
      <c r="VYU5" s="49"/>
      <c r="VYV5" s="49"/>
      <c r="VYW5" s="49"/>
      <c r="VYX5" s="49"/>
      <c r="VYY5" s="49"/>
      <c r="VYZ5" s="49"/>
      <c r="VZA5" s="49"/>
      <c r="VZB5" s="49"/>
      <c r="VZC5" s="49"/>
      <c r="VZD5" s="49"/>
      <c r="VZE5" s="49"/>
      <c r="VZF5" s="49"/>
      <c r="VZG5" s="49"/>
      <c r="VZH5" s="49"/>
      <c r="VZI5" s="49"/>
      <c r="VZJ5" s="49"/>
      <c r="VZK5" s="49"/>
      <c r="VZL5" s="49"/>
      <c r="VZM5" s="49"/>
      <c r="VZN5" s="49"/>
      <c r="VZO5" s="49"/>
      <c r="VZP5" s="49"/>
      <c r="VZQ5" s="49"/>
      <c r="VZR5" s="49"/>
      <c r="VZS5" s="49"/>
      <c r="VZT5" s="49"/>
      <c r="VZU5" s="49"/>
      <c r="VZV5" s="49"/>
      <c r="VZW5" s="49"/>
      <c r="VZX5" s="49"/>
      <c r="VZY5" s="49"/>
      <c r="VZZ5" s="49"/>
      <c r="WAA5" s="49"/>
      <c r="WAB5" s="49"/>
      <c r="WAC5" s="49"/>
      <c r="WAD5" s="49"/>
      <c r="WAE5" s="49"/>
      <c r="WAF5" s="49"/>
      <c r="WAG5" s="49"/>
      <c r="WAH5" s="49"/>
      <c r="WAI5" s="49"/>
      <c r="WAJ5" s="49"/>
      <c r="WAK5" s="49"/>
      <c r="WAL5" s="49"/>
      <c r="WAM5" s="49"/>
      <c r="WAN5" s="49"/>
      <c r="WAO5" s="49"/>
      <c r="WAP5" s="49"/>
      <c r="WAQ5" s="49"/>
      <c r="WAR5" s="49"/>
      <c r="WAS5" s="49"/>
      <c r="WAT5" s="49"/>
      <c r="WAU5" s="49"/>
      <c r="WAV5" s="49"/>
      <c r="WAW5" s="49"/>
      <c r="WAX5" s="49"/>
      <c r="WAY5" s="49"/>
      <c r="WAZ5" s="49"/>
      <c r="WBA5" s="49"/>
      <c r="WBB5" s="49"/>
      <c r="WBC5" s="49"/>
      <c r="WBD5" s="49"/>
      <c r="WBE5" s="49"/>
      <c r="WBF5" s="49"/>
      <c r="WBG5" s="49"/>
      <c r="WBH5" s="49"/>
      <c r="WBI5" s="49"/>
      <c r="WBJ5" s="49"/>
      <c r="WBK5" s="49"/>
      <c r="WBL5" s="49"/>
      <c r="WBM5" s="49"/>
      <c r="WBN5" s="49"/>
      <c r="WBO5" s="49"/>
      <c r="WBP5" s="49"/>
      <c r="WBQ5" s="49"/>
      <c r="WBR5" s="49"/>
      <c r="WBS5" s="49"/>
      <c r="WBT5" s="49"/>
      <c r="WBU5" s="49"/>
      <c r="WBV5" s="49"/>
      <c r="WBW5" s="49"/>
      <c r="WBX5" s="49"/>
      <c r="WBY5" s="49"/>
      <c r="WBZ5" s="49"/>
      <c r="WCA5" s="49"/>
      <c r="WCB5" s="49"/>
      <c r="WCC5" s="49"/>
      <c r="WCD5" s="49"/>
      <c r="WCE5" s="49"/>
      <c r="WCF5" s="49"/>
      <c r="WCG5" s="49"/>
      <c r="WCH5" s="49"/>
      <c r="WCI5" s="49"/>
      <c r="WCJ5" s="49"/>
      <c r="WCK5" s="49"/>
      <c r="WCL5" s="49"/>
      <c r="WCM5" s="49"/>
      <c r="WCN5" s="49"/>
      <c r="WCO5" s="49"/>
      <c r="WCP5" s="49"/>
      <c r="WCQ5" s="49"/>
      <c r="WCR5" s="49"/>
      <c r="WCS5" s="49"/>
      <c r="WCT5" s="49"/>
      <c r="WCU5" s="49"/>
      <c r="WCV5" s="49"/>
      <c r="WCW5" s="49"/>
      <c r="WCX5" s="49"/>
      <c r="WCY5" s="49"/>
      <c r="WCZ5" s="49"/>
      <c r="WDA5" s="49"/>
      <c r="WDB5" s="49"/>
      <c r="WDC5" s="49"/>
      <c r="WDD5" s="49"/>
      <c r="WDE5" s="49"/>
      <c r="WDF5" s="49"/>
      <c r="WDG5" s="49"/>
      <c r="WDH5" s="49"/>
      <c r="WDI5" s="49"/>
      <c r="WDJ5" s="49"/>
      <c r="WDK5" s="49"/>
      <c r="WDL5" s="49"/>
      <c r="WDM5" s="49"/>
      <c r="WDN5" s="49"/>
      <c r="WDO5" s="49"/>
      <c r="WDP5" s="49"/>
      <c r="WDQ5" s="49"/>
      <c r="WDR5" s="49"/>
      <c r="WDS5" s="49"/>
      <c r="WDT5" s="49"/>
      <c r="WDU5" s="49"/>
      <c r="WDV5" s="49"/>
      <c r="WDW5" s="49"/>
      <c r="WDX5" s="49"/>
      <c r="WDY5" s="49"/>
      <c r="WDZ5" s="49"/>
      <c r="WEA5" s="49"/>
      <c r="WEB5" s="49"/>
      <c r="WEC5" s="49"/>
      <c r="WED5" s="49"/>
      <c r="WEE5" s="49"/>
      <c r="WEF5" s="49"/>
      <c r="WEG5" s="49"/>
      <c r="WEH5" s="49"/>
      <c r="WEI5" s="49"/>
      <c r="WEJ5" s="49"/>
      <c r="WEK5" s="49"/>
      <c r="WEL5" s="49"/>
      <c r="WEM5" s="49"/>
      <c r="WEN5" s="49"/>
      <c r="WEO5" s="49"/>
      <c r="WEP5" s="49"/>
      <c r="WEQ5" s="49"/>
      <c r="WER5" s="49"/>
      <c r="WES5" s="49"/>
      <c r="WET5" s="49"/>
      <c r="WEU5" s="49"/>
      <c r="WEV5" s="49"/>
      <c r="WEW5" s="49"/>
      <c r="WEX5" s="49"/>
      <c r="WEY5" s="49"/>
      <c r="WEZ5" s="49"/>
      <c r="WFA5" s="49"/>
      <c r="WFB5" s="49"/>
      <c r="WFC5" s="49"/>
      <c r="WFD5" s="49"/>
      <c r="WFE5" s="49"/>
      <c r="WFF5" s="49"/>
      <c r="WFG5" s="49"/>
      <c r="WFH5" s="49"/>
      <c r="WFI5" s="49"/>
      <c r="WFJ5" s="49"/>
      <c r="WFK5" s="49"/>
      <c r="WFL5" s="49"/>
      <c r="WFM5" s="49"/>
      <c r="WFN5" s="49"/>
      <c r="WFO5" s="49"/>
      <c r="WFP5" s="49"/>
      <c r="WFQ5" s="49"/>
      <c r="WFR5" s="49"/>
      <c r="WFS5" s="49"/>
      <c r="WFT5" s="49"/>
      <c r="WFU5" s="49"/>
      <c r="WFV5" s="49"/>
      <c r="WFW5" s="49"/>
      <c r="WFX5" s="49"/>
      <c r="WFY5" s="49"/>
      <c r="WFZ5" s="49"/>
      <c r="WGA5" s="49"/>
      <c r="WGB5" s="49"/>
      <c r="WGC5" s="49"/>
      <c r="WGD5" s="49"/>
      <c r="WGE5" s="49"/>
      <c r="WGF5" s="49"/>
      <c r="WGG5" s="49"/>
      <c r="WGH5" s="49"/>
      <c r="WGI5" s="49"/>
      <c r="WGJ5" s="49"/>
      <c r="WGK5" s="49"/>
      <c r="WGL5" s="49"/>
      <c r="WGM5" s="49"/>
      <c r="WGN5" s="49"/>
      <c r="WGO5" s="49"/>
      <c r="WGP5" s="49"/>
      <c r="WGQ5" s="49"/>
      <c r="WGR5" s="49"/>
      <c r="WGS5" s="49"/>
      <c r="WGT5" s="49"/>
      <c r="WGU5" s="49"/>
      <c r="WGV5" s="49"/>
      <c r="WGW5" s="49"/>
      <c r="WGX5" s="49"/>
      <c r="WGY5" s="49"/>
      <c r="WGZ5" s="49"/>
      <c r="WHA5" s="49"/>
      <c r="WHB5" s="49"/>
      <c r="WHC5" s="49"/>
      <c r="WHD5" s="49"/>
      <c r="WHE5" s="49"/>
      <c r="WHF5" s="49"/>
      <c r="WHG5" s="49"/>
      <c r="WHH5" s="49"/>
      <c r="WHI5" s="49"/>
      <c r="WHJ5" s="49"/>
      <c r="WHK5" s="49"/>
      <c r="WHL5" s="49"/>
      <c r="WHM5" s="49"/>
      <c r="WHN5" s="49"/>
      <c r="WHO5" s="49"/>
      <c r="WHP5" s="49"/>
      <c r="WHQ5" s="49"/>
      <c r="WHR5" s="49"/>
      <c r="WHS5" s="49"/>
      <c r="WHT5" s="49"/>
      <c r="WHU5" s="49"/>
      <c r="WHV5" s="49"/>
      <c r="WHW5" s="49"/>
      <c r="WHX5" s="49"/>
      <c r="WHY5" s="49"/>
      <c r="WHZ5" s="49"/>
      <c r="WIA5" s="49"/>
      <c r="WIB5" s="49"/>
      <c r="WIC5" s="49"/>
      <c r="WID5" s="49"/>
      <c r="WIE5" s="49"/>
      <c r="WIF5" s="49"/>
      <c r="WIG5" s="49"/>
      <c r="WIH5" s="49"/>
      <c r="WII5" s="49"/>
      <c r="WIJ5" s="49"/>
      <c r="WIK5" s="49"/>
      <c r="WIL5" s="49"/>
      <c r="WIM5" s="49"/>
      <c r="WIN5" s="49"/>
      <c r="WIO5" s="49"/>
      <c r="WIP5" s="49"/>
      <c r="WIQ5" s="49"/>
      <c r="WIR5" s="49"/>
      <c r="WIS5" s="49"/>
      <c r="WIT5" s="49"/>
      <c r="WIU5" s="49"/>
      <c r="WIV5" s="49"/>
      <c r="WIW5" s="49"/>
      <c r="WIX5" s="49"/>
      <c r="WIY5" s="49"/>
      <c r="WIZ5" s="49"/>
      <c r="WJA5" s="49"/>
      <c r="WJB5" s="49"/>
      <c r="WJC5" s="49"/>
      <c r="WJD5" s="49"/>
      <c r="WJE5" s="49"/>
      <c r="WJF5" s="49"/>
      <c r="WJG5" s="49"/>
      <c r="WJH5" s="49"/>
      <c r="WJI5" s="49"/>
      <c r="WJJ5" s="49"/>
      <c r="WJK5" s="49"/>
      <c r="WJL5" s="49"/>
      <c r="WJM5" s="49"/>
      <c r="WJN5" s="49"/>
      <c r="WJO5" s="49"/>
      <c r="WJP5" s="49"/>
      <c r="WJQ5" s="49"/>
      <c r="WJR5" s="49"/>
      <c r="WJS5" s="49"/>
      <c r="WJT5" s="49"/>
      <c r="WJU5" s="49"/>
      <c r="WJV5" s="49"/>
      <c r="WJW5" s="49"/>
      <c r="WJX5" s="49"/>
      <c r="WJY5" s="49"/>
      <c r="WJZ5" s="49"/>
      <c r="WKA5" s="49"/>
      <c r="WKB5" s="49"/>
      <c r="WKC5" s="49"/>
      <c r="WKD5" s="49"/>
      <c r="WKE5" s="49"/>
      <c r="WKF5" s="49"/>
      <c r="WKG5" s="49"/>
      <c r="WKH5" s="49"/>
      <c r="WKI5" s="49"/>
      <c r="WKJ5" s="49"/>
      <c r="WKK5" s="49"/>
      <c r="WKL5" s="49"/>
      <c r="WKM5" s="49"/>
      <c r="WKN5" s="49"/>
      <c r="WKO5" s="49"/>
      <c r="WKP5" s="49"/>
      <c r="WKQ5" s="49"/>
      <c r="WKR5" s="49"/>
      <c r="WKS5" s="49"/>
      <c r="WKT5" s="49"/>
      <c r="WKU5" s="49"/>
      <c r="WKV5" s="49"/>
      <c r="WKW5" s="49"/>
      <c r="WKX5" s="49"/>
      <c r="WKY5" s="49"/>
      <c r="WKZ5" s="49"/>
      <c r="WLA5" s="49"/>
      <c r="WLB5" s="49"/>
      <c r="WLC5" s="49"/>
      <c r="WLD5" s="49"/>
      <c r="WLE5" s="49"/>
      <c r="WLF5" s="49"/>
      <c r="WLG5" s="49"/>
      <c r="WLH5" s="49"/>
      <c r="WLI5" s="49"/>
      <c r="WLJ5" s="49"/>
      <c r="WLK5" s="49"/>
      <c r="WLL5" s="49"/>
      <c r="WLM5" s="49"/>
      <c r="WLN5" s="49"/>
      <c r="WLO5" s="49"/>
      <c r="WLP5" s="49"/>
      <c r="WLQ5" s="49"/>
      <c r="WLR5" s="49"/>
      <c r="WLS5" s="49"/>
      <c r="WLT5" s="49"/>
      <c r="WLU5" s="49"/>
      <c r="WLV5" s="49"/>
      <c r="WLW5" s="49"/>
      <c r="WLX5" s="49"/>
      <c r="WLY5" s="49"/>
      <c r="WLZ5" s="49"/>
      <c r="WMA5" s="49"/>
      <c r="WMB5" s="49"/>
      <c r="WMC5" s="49"/>
      <c r="WMD5" s="49"/>
      <c r="WME5" s="49"/>
      <c r="WMF5" s="49"/>
      <c r="WMG5" s="49"/>
      <c r="WMH5" s="49"/>
      <c r="WMI5" s="49"/>
      <c r="WMJ5" s="49"/>
      <c r="WMK5" s="49"/>
      <c r="WML5" s="49"/>
      <c r="WMM5" s="49"/>
      <c r="WMN5" s="49"/>
      <c r="WMO5" s="49"/>
      <c r="WMP5" s="49"/>
      <c r="WMQ5" s="49"/>
      <c r="WMR5" s="49"/>
      <c r="WMS5" s="49"/>
      <c r="WMT5" s="49"/>
      <c r="WMU5" s="49"/>
      <c r="WMV5" s="49"/>
      <c r="WMW5" s="49"/>
      <c r="WMX5" s="49"/>
      <c r="WMY5" s="49"/>
      <c r="WMZ5" s="49"/>
      <c r="WNA5" s="49"/>
      <c r="WNB5" s="49"/>
      <c r="WNC5" s="49"/>
      <c r="WND5" s="49"/>
      <c r="WNE5" s="49"/>
      <c r="WNF5" s="49"/>
      <c r="WNG5" s="49"/>
      <c r="WNH5" s="49"/>
      <c r="WNI5" s="49"/>
      <c r="WNJ5" s="49"/>
      <c r="WNK5" s="49"/>
      <c r="WNL5" s="49"/>
      <c r="WNM5" s="49"/>
      <c r="WNN5" s="49"/>
      <c r="WNO5" s="49"/>
      <c r="WNP5" s="49"/>
      <c r="WNQ5" s="49"/>
      <c r="WNR5" s="49"/>
      <c r="WNS5" s="49"/>
      <c r="WNT5" s="49"/>
      <c r="WNU5" s="49"/>
      <c r="WNV5" s="49"/>
      <c r="WNW5" s="49"/>
      <c r="WNX5" s="49"/>
      <c r="WNY5" s="49"/>
      <c r="WNZ5" s="49"/>
      <c r="WOA5" s="49"/>
      <c r="WOB5" s="49"/>
      <c r="WOC5" s="49"/>
      <c r="WOD5" s="49"/>
      <c r="WOE5" s="49"/>
      <c r="WOF5" s="49"/>
      <c r="WOG5" s="49"/>
      <c r="WOH5" s="49"/>
      <c r="WOI5" s="49"/>
      <c r="WOJ5" s="49"/>
      <c r="WOK5" s="49"/>
      <c r="WOL5" s="49"/>
      <c r="WOM5" s="49"/>
      <c r="WON5" s="49"/>
      <c r="WOO5" s="49"/>
      <c r="WOP5" s="49"/>
      <c r="WOQ5" s="49"/>
      <c r="WOR5" s="49"/>
      <c r="WOS5" s="49"/>
      <c r="WOT5" s="49"/>
      <c r="WOU5" s="49"/>
      <c r="WOV5" s="49"/>
      <c r="WOW5" s="49"/>
      <c r="WOX5" s="49"/>
      <c r="WOY5" s="49"/>
      <c r="WOZ5" s="49"/>
      <c r="WPA5" s="49"/>
      <c r="WPB5" s="49"/>
      <c r="WPC5" s="49"/>
      <c r="WPD5" s="49"/>
      <c r="WPE5" s="49"/>
      <c r="WPF5" s="49"/>
      <c r="WPG5" s="49"/>
      <c r="WPH5" s="49"/>
      <c r="WPI5" s="49"/>
      <c r="WPJ5" s="49"/>
      <c r="WPK5" s="49"/>
      <c r="WPL5" s="49"/>
      <c r="WPM5" s="49"/>
      <c r="WPN5" s="49"/>
      <c r="WPO5" s="49"/>
      <c r="WPP5" s="49"/>
      <c r="WPQ5" s="49"/>
      <c r="WPR5" s="49"/>
      <c r="WPS5" s="49"/>
      <c r="WPT5" s="49"/>
      <c r="WPU5" s="49"/>
      <c r="WPV5" s="49"/>
      <c r="WPW5" s="49"/>
      <c r="WPX5" s="49"/>
      <c r="WPY5" s="49"/>
      <c r="WPZ5" s="49"/>
      <c r="WQA5" s="49"/>
      <c r="WQB5" s="49"/>
      <c r="WQC5" s="49"/>
      <c r="WQD5" s="49"/>
      <c r="WQE5" s="49"/>
      <c r="WQF5" s="49"/>
      <c r="WQG5" s="49"/>
      <c r="WQH5" s="49"/>
      <c r="WQI5" s="49"/>
      <c r="WQJ5" s="49"/>
      <c r="WQK5" s="49"/>
      <c r="WQL5" s="49"/>
      <c r="WQM5" s="49"/>
      <c r="WQN5" s="49"/>
      <c r="WQO5" s="49"/>
      <c r="WQP5" s="49"/>
      <c r="WQQ5" s="49"/>
      <c r="WQR5" s="49"/>
      <c r="WQS5" s="49"/>
      <c r="WQT5" s="49"/>
      <c r="WQU5" s="49"/>
      <c r="WQV5" s="49"/>
      <c r="WQW5" s="49"/>
      <c r="WQX5" s="49"/>
      <c r="WQY5" s="49"/>
      <c r="WQZ5" s="49"/>
      <c r="WRA5" s="49"/>
      <c r="WRB5" s="49"/>
      <c r="WRC5" s="49"/>
      <c r="WRD5" s="49"/>
      <c r="WRE5" s="49"/>
      <c r="WRF5" s="49"/>
      <c r="WRG5" s="49"/>
      <c r="WRH5" s="49"/>
      <c r="WRI5" s="49"/>
      <c r="WRJ5" s="49"/>
      <c r="WRK5" s="49"/>
      <c r="WRL5" s="49"/>
      <c r="WRM5" s="49"/>
      <c r="WRN5" s="49"/>
      <c r="WRO5" s="49"/>
      <c r="WRP5" s="49"/>
      <c r="WRQ5" s="49"/>
      <c r="WRR5" s="49"/>
      <c r="WRS5" s="49"/>
      <c r="WRT5" s="49"/>
      <c r="WRU5" s="49"/>
      <c r="WRV5" s="49"/>
      <c r="WRW5" s="49"/>
      <c r="WRX5" s="49"/>
      <c r="WRY5" s="49"/>
      <c r="WRZ5" s="49"/>
      <c r="WSA5" s="49"/>
      <c r="WSB5" s="49"/>
      <c r="WSC5" s="49"/>
      <c r="WSD5" s="49"/>
      <c r="WSE5" s="49"/>
      <c r="WSF5" s="49"/>
      <c r="WSG5" s="49"/>
      <c r="WSH5" s="49"/>
      <c r="WSI5" s="49"/>
      <c r="WSJ5" s="49"/>
      <c r="WSK5" s="49"/>
      <c r="WSL5" s="49"/>
      <c r="WSM5" s="49"/>
      <c r="WSN5" s="49"/>
      <c r="WSO5" s="49"/>
      <c r="WSP5" s="49"/>
      <c r="WSQ5" s="49"/>
      <c r="WSR5" s="49"/>
      <c r="WSS5" s="49"/>
      <c r="WST5" s="49"/>
      <c r="WSU5" s="49"/>
      <c r="WSV5" s="49"/>
      <c r="WSW5" s="49"/>
      <c r="WSX5" s="49"/>
      <c r="WSY5" s="49"/>
      <c r="WSZ5" s="49"/>
      <c r="WTA5" s="49"/>
      <c r="WTB5" s="49"/>
      <c r="WTC5" s="49"/>
      <c r="WTD5" s="49"/>
      <c r="WTE5" s="49"/>
      <c r="WTF5" s="49"/>
      <c r="WTG5" s="49"/>
      <c r="WTH5" s="49"/>
      <c r="WTI5" s="49"/>
      <c r="WTJ5" s="49"/>
      <c r="WTK5" s="49"/>
      <c r="WTL5" s="49"/>
      <c r="WTM5" s="49"/>
      <c r="WTN5" s="49"/>
      <c r="WTO5" s="49"/>
      <c r="WTP5" s="49"/>
      <c r="WTQ5" s="49"/>
      <c r="WTR5" s="49"/>
      <c r="WTS5" s="49"/>
      <c r="WTT5" s="49"/>
      <c r="WTU5" s="49"/>
      <c r="WTV5" s="49"/>
      <c r="WTW5" s="49"/>
      <c r="WTX5" s="49"/>
      <c r="WTY5" s="49"/>
      <c r="WTZ5" s="49"/>
      <c r="WUA5" s="49"/>
      <c r="WUB5" s="49"/>
      <c r="WUC5" s="49"/>
      <c r="WUD5" s="49"/>
      <c r="WUE5" s="49"/>
      <c r="WUF5" s="49"/>
      <c r="WUG5" s="49"/>
      <c r="WUH5" s="49"/>
      <c r="WUI5" s="49"/>
      <c r="WUJ5" s="49"/>
      <c r="WUK5" s="49"/>
      <c r="WUL5" s="49"/>
      <c r="WUM5" s="49"/>
      <c r="WUN5" s="49"/>
      <c r="WUO5" s="49"/>
      <c r="WUP5" s="49"/>
      <c r="WUQ5" s="49"/>
      <c r="WUR5" s="49"/>
      <c r="WUS5" s="49"/>
      <c r="WUT5" s="49"/>
      <c r="WUU5" s="49"/>
      <c r="WUV5" s="49"/>
      <c r="WUW5" s="49"/>
      <c r="WUX5" s="49"/>
      <c r="WUY5" s="49"/>
      <c r="WUZ5" s="49"/>
      <c r="WVA5" s="49"/>
      <c r="WVB5" s="49"/>
      <c r="WVC5" s="49"/>
      <c r="WVD5" s="49"/>
      <c r="WVE5" s="49"/>
      <c r="WVF5" s="49"/>
      <c r="WVG5" s="49"/>
      <c r="WVH5" s="49"/>
      <c r="WVI5" s="49"/>
      <c r="WVJ5" s="49"/>
      <c r="WVK5" s="49"/>
      <c r="WVL5" s="49"/>
      <c r="WVM5" s="49"/>
      <c r="WVN5" s="49"/>
      <c r="WVO5" s="49"/>
      <c r="WVP5" s="49"/>
      <c r="WVQ5" s="49"/>
      <c r="WVR5" s="49"/>
      <c r="WVS5" s="49"/>
      <c r="WVT5" s="49"/>
      <c r="WVU5" s="49"/>
      <c r="WVV5" s="49"/>
      <c r="WVW5" s="49"/>
      <c r="WVX5" s="49"/>
      <c r="WVY5" s="49"/>
      <c r="WVZ5" s="49"/>
      <c r="WWA5" s="49"/>
      <c r="WWB5" s="49"/>
      <c r="WWC5" s="49"/>
      <c r="WWD5" s="49"/>
      <c r="WWE5" s="49"/>
      <c r="WWF5" s="49"/>
      <c r="WWG5" s="49"/>
      <c r="WWH5" s="49"/>
      <c r="WWI5" s="49"/>
      <c r="WWJ5" s="49"/>
      <c r="WWK5" s="49"/>
      <c r="WWL5" s="49"/>
      <c r="WWM5" s="49"/>
      <c r="WWN5" s="49"/>
      <c r="WWO5" s="49"/>
      <c r="WWP5" s="49"/>
      <c r="WWQ5" s="49"/>
      <c r="WWR5" s="49"/>
      <c r="WWS5" s="49"/>
      <c r="WWT5" s="49"/>
      <c r="WWU5" s="49"/>
      <c r="WWV5" s="49"/>
      <c r="WWW5" s="49"/>
      <c r="WWX5" s="49"/>
      <c r="WWY5" s="49"/>
      <c r="WWZ5" s="49"/>
      <c r="WXA5" s="49"/>
      <c r="WXB5" s="49"/>
      <c r="WXC5" s="49"/>
      <c r="WXD5" s="49"/>
      <c r="WXE5" s="49"/>
      <c r="WXF5" s="49"/>
      <c r="WXG5" s="49"/>
      <c r="WXH5" s="49"/>
      <c r="WXI5" s="49"/>
      <c r="WXJ5" s="49"/>
      <c r="WXK5" s="49"/>
      <c r="WXL5" s="49"/>
      <c r="WXM5" s="49"/>
      <c r="WXN5" s="49"/>
      <c r="WXO5" s="49"/>
      <c r="WXP5" s="49"/>
      <c r="WXQ5" s="49"/>
      <c r="WXR5" s="49"/>
      <c r="WXS5" s="49"/>
      <c r="WXT5" s="49"/>
      <c r="WXU5" s="49"/>
      <c r="WXV5" s="49"/>
      <c r="WXW5" s="49"/>
      <c r="WXX5" s="49"/>
      <c r="WXY5" s="49"/>
      <c r="WXZ5" s="49"/>
      <c r="WYA5" s="49"/>
      <c r="WYB5" s="49"/>
      <c r="WYC5" s="49"/>
      <c r="WYD5" s="49"/>
      <c r="WYE5" s="49"/>
      <c r="WYF5" s="49"/>
      <c r="WYG5" s="49"/>
      <c r="WYH5" s="49"/>
      <c r="WYI5" s="49"/>
      <c r="WYJ5" s="49"/>
      <c r="WYK5" s="49"/>
      <c r="WYL5" s="49"/>
      <c r="WYM5" s="49"/>
      <c r="WYN5" s="49"/>
      <c r="WYO5" s="49"/>
      <c r="WYP5" s="49"/>
      <c r="WYQ5" s="49"/>
      <c r="WYR5" s="49"/>
      <c r="WYS5" s="49"/>
      <c r="WYT5" s="49"/>
      <c r="WYU5" s="49"/>
      <c r="WYV5" s="49"/>
      <c r="WYW5" s="49"/>
      <c r="WYX5" s="49"/>
      <c r="WYY5" s="49"/>
      <c r="WYZ5" s="49"/>
      <c r="WZA5" s="49"/>
      <c r="WZB5" s="49"/>
      <c r="WZC5" s="49"/>
      <c r="WZD5" s="49"/>
      <c r="WZE5" s="49"/>
      <c r="WZF5" s="49"/>
      <c r="WZG5" s="49"/>
      <c r="WZH5" s="49"/>
      <c r="WZI5" s="49"/>
      <c r="WZJ5" s="49"/>
      <c r="WZK5" s="49"/>
      <c r="WZL5" s="49"/>
      <c r="WZM5" s="49"/>
      <c r="WZN5" s="49"/>
      <c r="WZO5" s="49"/>
      <c r="WZP5" s="49"/>
      <c r="WZQ5" s="49"/>
      <c r="WZR5" s="49"/>
      <c r="WZS5" s="49"/>
      <c r="WZT5" s="49"/>
      <c r="WZU5" s="49"/>
      <c r="WZV5" s="49"/>
      <c r="WZW5" s="49"/>
      <c r="WZX5" s="49"/>
      <c r="WZY5" s="49"/>
      <c r="WZZ5" s="49"/>
      <c r="XAA5" s="49"/>
      <c r="XAB5" s="49"/>
      <c r="XAC5" s="49"/>
      <c r="XAD5" s="49"/>
      <c r="XAE5" s="49"/>
      <c r="XAF5" s="49"/>
      <c r="XAG5" s="49"/>
      <c r="XAH5" s="49"/>
      <c r="XAI5" s="49"/>
      <c r="XAJ5" s="49"/>
      <c r="XAK5" s="49"/>
      <c r="XAL5" s="49"/>
      <c r="XAM5" s="49"/>
      <c r="XAN5" s="49"/>
      <c r="XAO5" s="49"/>
      <c r="XAP5" s="49"/>
      <c r="XAQ5" s="49"/>
      <c r="XAR5" s="49"/>
      <c r="XAS5" s="49"/>
      <c r="XAT5" s="49"/>
      <c r="XAU5" s="49"/>
      <c r="XAV5" s="49"/>
      <c r="XAW5" s="49"/>
      <c r="XAX5" s="49"/>
      <c r="XAY5" s="49"/>
      <c r="XAZ5" s="49"/>
      <c r="XBA5" s="49"/>
      <c r="XBB5" s="49"/>
      <c r="XBC5" s="49"/>
      <c r="XBD5" s="49"/>
      <c r="XBE5" s="49"/>
      <c r="XBF5" s="49"/>
      <c r="XBG5" s="49"/>
      <c r="XBH5" s="49"/>
      <c r="XBI5" s="49"/>
      <c r="XBJ5" s="49"/>
      <c r="XBK5" s="49"/>
      <c r="XBL5" s="49"/>
      <c r="XBM5" s="49"/>
      <c r="XBN5" s="49"/>
      <c r="XBO5" s="49"/>
      <c r="XBP5" s="49"/>
      <c r="XBQ5" s="49"/>
      <c r="XBR5" s="49"/>
      <c r="XBS5" s="49"/>
      <c r="XBT5" s="49"/>
      <c r="XBU5" s="49"/>
      <c r="XBV5" s="49"/>
      <c r="XBW5" s="49"/>
      <c r="XBX5" s="49"/>
      <c r="XBY5" s="49"/>
      <c r="XBZ5" s="49"/>
      <c r="XCA5" s="49"/>
      <c r="XCB5" s="49"/>
      <c r="XCC5" s="49"/>
      <c r="XCD5" s="49"/>
      <c r="XCE5" s="49"/>
      <c r="XCF5" s="49"/>
      <c r="XCG5" s="49"/>
      <c r="XCH5" s="49"/>
      <c r="XCI5" s="49"/>
      <c r="XCJ5" s="49"/>
      <c r="XCK5" s="49"/>
      <c r="XCL5" s="49"/>
      <c r="XCM5" s="49"/>
      <c r="XCN5" s="49"/>
      <c r="XCO5" s="49"/>
      <c r="XCP5" s="49"/>
      <c r="XCQ5" s="49"/>
      <c r="XCR5" s="49"/>
      <c r="XCS5" s="49"/>
      <c r="XCT5" s="49"/>
      <c r="XCU5" s="49"/>
      <c r="XCV5" s="49"/>
      <c r="XCW5" s="49"/>
      <c r="XCX5" s="49"/>
      <c r="XCY5" s="49"/>
      <c r="XCZ5" s="49"/>
      <c r="XDA5" s="49"/>
      <c r="XDB5" s="49"/>
      <c r="XDC5" s="49"/>
      <c r="XDD5" s="49"/>
      <c r="XDE5" s="49"/>
      <c r="XDF5" s="49"/>
      <c r="XDG5" s="49"/>
      <c r="XDH5" s="49"/>
      <c r="XDI5" s="49"/>
      <c r="XDJ5" s="49"/>
      <c r="XDK5" s="49"/>
      <c r="XDL5" s="49"/>
      <c r="XDM5" s="49"/>
      <c r="XDN5" s="49"/>
      <c r="XDO5" s="49"/>
      <c r="XDP5" s="49"/>
      <c r="XDQ5" s="49"/>
      <c r="XDR5" s="49"/>
      <c r="XDS5" s="49"/>
      <c r="XDT5" s="49"/>
      <c r="XDU5" s="49"/>
      <c r="XDV5" s="49"/>
      <c r="XDW5" s="49"/>
      <c r="XDX5" s="49"/>
      <c r="XDY5" s="49"/>
      <c r="XDZ5" s="49"/>
      <c r="XEA5" s="49"/>
      <c r="XEB5" s="49"/>
      <c r="XEC5" s="49"/>
      <c r="XED5" s="49"/>
      <c r="XEE5" s="49"/>
      <c r="XEF5" s="49"/>
      <c r="XEG5" s="49"/>
      <c r="XEH5" s="49"/>
      <c r="XEI5" s="49"/>
      <c r="XEJ5" s="49"/>
      <c r="XEK5" s="49"/>
      <c r="XEL5" s="49"/>
    </row>
    <row r="6" spans="1:16372" ht="38.25" x14ac:dyDescent="0.25">
      <c r="A6" s="457">
        <v>2</v>
      </c>
      <c r="B6" s="457">
        <v>9</v>
      </c>
      <c r="C6" s="458" t="s">
        <v>410</v>
      </c>
      <c r="D6" s="457" t="s">
        <v>1264</v>
      </c>
      <c r="E6" s="457" t="s">
        <v>1686</v>
      </c>
      <c r="F6" s="459">
        <v>6</v>
      </c>
      <c r="G6" s="457">
        <v>24000000</v>
      </c>
      <c r="H6" s="460" t="s">
        <v>1258</v>
      </c>
      <c r="I6" s="461" t="s">
        <v>1685</v>
      </c>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c r="HZ6" s="49"/>
      <c r="IA6" s="49"/>
      <c r="IB6" s="49"/>
      <c r="IC6" s="49"/>
      <c r="ID6" s="49"/>
      <c r="IE6" s="49"/>
      <c r="IF6" s="49"/>
      <c r="IG6" s="49"/>
      <c r="IH6" s="49"/>
      <c r="II6" s="49"/>
      <c r="IJ6" s="49"/>
      <c r="IK6" s="49"/>
      <c r="IL6" s="49"/>
      <c r="IM6" s="49"/>
      <c r="IN6" s="49"/>
      <c r="IO6" s="49"/>
      <c r="IP6" s="49"/>
      <c r="IQ6" s="49"/>
      <c r="IR6" s="49"/>
      <c r="IS6" s="49"/>
      <c r="IT6" s="49"/>
      <c r="IU6" s="49"/>
      <c r="IV6" s="49"/>
      <c r="IW6" s="49"/>
      <c r="IX6" s="49"/>
      <c r="IY6" s="49"/>
      <c r="IZ6" s="49"/>
      <c r="JA6" s="49"/>
      <c r="JB6" s="49"/>
      <c r="JC6" s="49"/>
      <c r="JD6" s="49"/>
      <c r="JE6" s="49"/>
      <c r="JF6" s="49"/>
      <c r="JG6" s="49"/>
      <c r="JH6" s="49"/>
      <c r="JI6" s="49"/>
      <c r="JJ6" s="49"/>
      <c r="JK6" s="49"/>
      <c r="JL6" s="49"/>
      <c r="JM6" s="49"/>
      <c r="JN6" s="49"/>
      <c r="JO6" s="49"/>
      <c r="JP6" s="49"/>
      <c r="JQ6" s="49"/>
      <c r="JR6" s="49"/>
      <c r="JS6" s="49"/>
      <c r="JT6" s="49"/>
      <c r="JU6" s="49"/>
      <c r="JV6" s="49"/>
      <c r="JW6" s="49"/>
      <c r="JX6" s="49"/>
      <c r="JY6" s="49"/>
      <c r="JZ6" s="49"/>
      <c r="KA6" s="49"/>
      <c r="KB6" s="49"/>
      <c r="KC6" s="49"/>
      <c r="KD6" s="49"/>
      <c r="KE6" s="49"/>
      <c r="KF6" s="49"/>
      <c r="KG6" s="49"/>
      <c r="KH6" s="49"/>
      <c r="KI6" s="49"/>
      <c r="KJ6" s="49"/>
      <c r="KK6" s="49"/>
      <c r="KL6" s="49"/>
      <c r="KM6" s="49"/>
      <c r="KN6" s="49"/>
      <c r="KO6" s="49"/>
      <c r="KP6" s="49"/>
      <c r="KQ6" s="49"/>
      <c r="KR6" s="49"/>
      <c r="KS6" s="49"/>
      <c r="KT6" s="49"/>
      <c r="KU6" s="49"/>
      <c r="KV6" s="49"/>
      <c r="KW6" s="49"/>
      <c r="KX6" s="49"/>
      <c r="KY6" s="49"/>
      <c r="KZ6" s="49"/>
      <c r="LA6" s="49"/>
      <c r="LB6" s="49"/>
      <c r="LC6" s="49"/>
      <c r="LD6" s="49"/>
      <c r="LE6" s="49"/>
      <c r="LF6" s="49"/>
      <c r="LG6" s="49"/>
      <c r="LH6" s="49"/>
      <c r="LI6" s="49"/>
      <c r="LJ6" s="49"/>
      <c r="LK6" s="49"/>
      <c r="LL6" s="49"/>
      <c r="LM6" s="49"/>
      <c r="LN6" s="49"/>
      <c r="LO6" s="49"/>
      <c r="LP6" s="49"/>
      <c r="LQ6" s="49"/>
      <c r="LR6" s="49"/>
      <c r="LS6" s="49"/>
      <c r="LT6" s="49"/>
      <c r="LU6" s="49"/>
      <c r="LV6" s="49"/>
      <c r="LW6" s="49"/>
      <c r="LX6" s="49"/>
      <c r="LY6" s="49"/>
      <c r="LZ6" s="49"/>
      <c r="MA6" s="49"/>
      <c r="MB6" s="49"/>
      <c r="MC6" s="49"/>
      <c r="MD6" s="49"/>
      <c r="ME6" s="49"/>
      <c r="MF6" s="49"/>
      <c r="MG6" s="49"/>
      <c r="MH6" s="49"/>
      <c r="MI6" s="49"/>
      <c r="MJ6" s="49"/>
      <c r="MK6" s="49"/>
      <c r="ML6" s="49"/>
      <c r="MM6" s="49"/>
      <c r="MN6" s="49"/>
      <c r="MO6" s="49"/>
      <c r="MP6" s="49"/>
      <c r="MQ6" s="49"/>
      <c r="MR6" s="49"/>
      <c r="MS6" s="49"/>
      <c r="MT6" s="49"/>
      <c r="MU6" s="49"/>
      <c r="MV6" s="49"/>
      <c r="MW6" s="49"/>
      <c r="MX6" s="49"/>
      <c r="MY6" s="49"/>
      <c r="MZ6" s="49"/>
      <c r="NA6" s="49"/>
      <c r="NB6" s="49"/>
      <c r="NC6" s="49"/>
      <c r="ND6" s="49"/>
      <c r="NE6" s="49"/>
      <c r="NF6" s="49"/>
      <c r="NG6" s="49"/>
      <c r="NH6" s="49"/>
      <c r="NI6" s="49"/>
      <c r="NJ6" s="49"/>
      <c r="NK6" s="49"/>
      <c r="NL6" s="49"/>
      <c r="NM6" s="49"/>
      <c r="NN6" s="49"/>
      <c r="NO6" s="49"/>
      <c r="NP6" s="49"/>
      <c r="NQ6" s="49"/>
      <c r="NR6" s="49"/>
      <c r="NS6" s="49"/>
      <c r="NT6" s="49"/>
      <c r="NU6" s="49"/>
      <c r="NV6" s="49"/>
      <c r="NW6" s="49"/>
      <c r="NX6" s="49"/>
      <c r="NY6" s="49"/>
      <c r="NZ6" s="49"/>
      <c r="OA6" s="49"/>
      <c r="OB6" s="49"/>
      <c r="OC6" s="49"/>
      <c r="OD6" s="49"/>
      <c r="OE6" s="49"/>
      <c r="OF6" s="49"/>
      <c r="OG6" s="49"/>
      <c r="OH6" s="49"/>
      <c r="OI6" s="49"/>
      <c r="OJ6" s="49"/>
      <c r="OK6" s="49"/>
      <c r="OL6" s="49"/>
      <c r="OM6" s="49"/>
      <c r="ON6" s="49"/>
      <c r="OO6" s="49"/>
      <c r="OP6" s="49"/>
      <c r="OQ6" s="49"/>
      <c r="OR6" s="49"/>
      <c r="OS6" s="49"/>
      <c r="OT6" s="49"/>
      <c r="OU6" s="49"/>
      <c r="OV6" s="49"/>
      <c r="OW6" s="49"/>
      <c r="OX6" s="49"/>
      <c r="OY6" s="49"/>
      <c r="OZ6" s="49"/>
      <c r="PA6" s="49"/>
      <c r="PB6" s="49"/>
      <c r="PC6" s="49"/>
      <c r="PD6" s="49"/>
      <c r="PE6" s="49"/>
      <c r="PF6" s="49"/>
      <c r="PG6" s="49"/>
      <c r="PH6" s="49"/>
      <c r="PI6" s="49"/>
      <c r="PJ6" s="49"/>
      <c r="PK6" s="49"/>
      <c r="PL6" s="49"/>
      <c r="PM6" s="49"/>
      <c r="PN6" s="49"/>
      <c r="PO6" s="49"/>
      <c r="PP6" s="49"/>
      <c r="PQ6" s="49"/>
      <c r="PR6" s="49"/>
      <c r="PS6" s="49"/>
      <c r="PT6" s="49"/>
      <c r="PU6" s="49"/>
      <c r="PV6" s="49"/>
      <c r="PW6" s="49"/>
      <c r="PX6" s="49"/>
      <c r="PY6" s="49"/>
      <c r="PZ6" s="49"/>
      <c r="QA6" s="49"/>
      <c r="QB6" s="49"/>
      <c r="QC6" s="49"/>
      <c r="QD6" s="49"/>
      <c r="QE6" s="49"/>
      <c r="QF6" s="49"/>
      <c r="QG6" s="49"/>
      <c r="QH6" s="49"/>
      <c r="QI6" s="49"/>
      <c r="QJ6" s="49"/>
      <c r="QK6" s="49"/>
      <c r="QL6" s="49"/>
      <c r="QM6" s="49"/>
      <c r="QN6" s="49"/>
      <c r="QO6" s="49"/>
      <c r="QP6" s="49"/>
      <c r="QQ6" s="49"/>
      <c r="QR6" s="49"/>
      <c r="QS6" s="49"/>
      <c r="QT6" s="49"/>
      <c r="QU6" s="49"/>
      <c r="QV6" s="49"/>
      <c r="QW6" s="49"/>
      <c r="QX6" s="49"/>
      <c r="QY6" s="49"/>
      <c r="QZ6" s="49"/>
      <c r="RA6" s="49"/>
      <c r="RB6" s="49"/>
      <c r="RC6" s="49"/>
      <c r="RD6" s="49"/>
      <c r="RE6" s="49"/>
      <c r="RF6" s="49"/>
      <c r="RG6" s="49"/>
      <c r="RH6" s="49"/>
      <c r="RI6" s="49"/>
      <c r="RJ6" s="49"/>
      <c r="RK6" s="49"/>
      <c r="RL6" s="49"/>
      <c r="RM6" s="49"/>
      <c r="RN6" s="49"/>
      <c r="RO6" s="49"/>
      <c r="RP6" s="49"/>
      <c r="RQ6" s="49"/>
      <c r="RR6" s="49"/>
      <c r="RS6" s="49"/>
      <c r="RT6" s="49"/>
      <c r="RU6" s="49"/>
      <c r="RV6" s="49"/>
      <c r="RW6" s="49"/>
      <c r="RX6" s="49"/>
      <c r="RY6" s="49"/>
      <c r="RZ6" s="49"/>
      <c r="SA6" s="49"/>
      <c r="SB6" s="49"/>
      <c r="SC6" s="49"/>
      <c r="SD6" s="49"/>
      <c r="SE6" s="49"/>
      <c r="SF6" s="49"/>
      <c r="SG6" s="49"/>
      <c r="SH6" s="49"/>
      <c r="SI6" s="49"/>
      <c r="SJ6" s="49"/>
      <c r="SK6" s="49"/>
      <c r="SL6" s="49"/>
      <c r="SM6" s="49"/>
      <c r="SN6" s="49"/>
      <c r="SO6" s="49"/>
      <c r="SP6" s="49"/>
      <c r="SQ6" s="49"/>
      <c r="SR6" s="49"/>
      <c r="SS6" s="49"/>
      <c r="ST6" s="49"/>
      <c r="SU6" s="49"/>
      <c r="SV6" s="49"/>
      <c r="SW6" s="49"/>
      <c r="SX6" s="49"/>
      <c r="SY6" s="49"/>
      <c r="SZ6" s="49"/>
      <c r="TA6" s="49"/>
      <c r="TB6" s="49"/>
      <c r="TC6" s="49"/>
      <c r="TD6" s="49"/>
      <c r="TE6" s="49"/>
      <c r="TF6" s="49"/>
      <c r="TG6" s="49"/>
      <c r="TH6" s="49"/>
      <c r="TI6" s="49"/>
      <c r="TJ6" s="49"/>
      <c r="TK6" s="49"/>
      <c r="TL6" s="49"/>
      <c r="TM6" s="49"/>
      <c r="TN6" s="49"/>
      <c r="TO6" s="49"/>
      <c r="TP6" s="49"/>
      <c r="TQ6" s="49"/>
      <c r="TR6" s="49"/>
      <c r="TS6" s="49"/>
      <c r="TT6" s="49"/>
      <c r="TU6" s="49"/>
      <c r="TV6" s="49"/>
      <c r="TW6" s="49"/>
      <c r="TX6" s="49"/>
      <c r="TY6" s="49"/>
      <c r="TZ6" s="49"/>
      <c r="UA6" s="49"/>
      <c r="UB6" s="49"/>
      <c r="UC6" s="49"/>
      <c r="UD6" s="49"/>
      <c r="UE6" s="49"/>
      <c r="UF6" s="49"/>
      <c r="UG6" s="49"/>
      <c r="UH6" s="49"/>
      <c r="UI6" s="49"/>
      <c r="UJ6" s="49"/>
      <c r="UK6" s="49"/>
      <c r="UL6" s="49"/>
      <c r="UM6" s="49"/>
      <c r="UN6" s="49"/>
      <c r="UO6" s="49"/>
      <c r="UP6" s="49"/>
      <c r="UQ6" s="49"/>
      <c r="UR6" s="49"/>
      <c r="US6" s="49"/>
      <c r="UT6" s="49"/>
      <c r="UU6" s="49"/>
      <c r="UV6" s="49"/>
      <c r="UW6" s="49"/>
      <c r="UX6" s="49"/>
      <c r="UY6" s="49"/>
      <c r="UZ6" s="49"/>
      <c r="VA6" s="49"/>
      <c r="VB6" s="49"/>
      <c r="VC6" s="49"/>
      <c r="VD6" s="49"/>
      <c r="VE6" s="49"/>
      <c r="VF6" s="49"/>
      <c r="VG6" s="49"/>
      <c r="VH6" s="49"/>
      <c r="VI6" s="49"/>
      <c r="VJ6" s="49"/>
      <c r="VK6" s="49"/>
      <c r="VL6" s="49"/>
      <c r="VM6" s="49"/>
      <c r="VN6" s="49"/>
      <c r="VO6" s="49"/>
      <c r="VP6" s="49"/>
      <c r="VQ6" s="49"/>
      <c r="VR6" s="49"/>
      <c r="VS6" s="49"/>
      <c r="VT6" s="49"/>
      <c r="VU6" s="49"/>
      <c r="VV6" s="49"/>
      <c r="VW6" s="49"/>
      <c r="VX6" s="49"/>
      <c r="VY6" s="49"/>
      <c r="VZ6" s="49"/>
      <c r="WA6" s="49"/>
      <c r="WB6" s="49"/>
      <c r="WC6" s="49"/>
      <c r="WD6" s="49"/>
      <c r="WE6" s="49"/>
      <c r="WF6" s="49"/>
      <c r="WG6" s="49"/>
      <c r="WH6" s="49"/>
      <c r="WI6" s="49"/>
      <c r="WJ6" s="49"/>
      <c r="WK6" s="49"/>
      <c r="WL6" s="49"/>
      <c r="WM6" s="49"/>
      <c r="WN6" s="49"/>
      <c r="WO6" s="49"/>
      <c r="WP6" s="49"/>
      <c r="WQ6" s="49"/>
      <c r="WR6" s="49"/>
      <c r="WS6" s="49"/>
      <c r="WT6" s="49"/>
      <c r="WU6" s="49"/>
      <c r="WV6" s="49"/>
      <c r="WW6" s="49"/>
      <c r="WX6" s="49"/>
      <c r="WY6" s="49"/>
      <c r="WZ6" s="49"/>
      <c r="XA6" s="49"/>
      <c r="XB6" s="49"/>
      <c r="XC6" s="49"/>
      <c r="XD6" s="49"/>
      <c r="XE6" s="49"/>
      <c r="XF6" s="49"/>
      <c r="XG6" s="49"/>
      <c r="XH6" s="49"/>
      <c r="XI6" s="49"/>
      <c r="XJ6" s="49"/>
      <c r="XK6" s="49"/>
      <c r="XL6" s="49"/>
      <c r="XM6" s="49"/>
      <c r="XN6" s="49"/>
      <c r="XO6" s="49"/>
      <c r="XP6" s="49"/>
      <c r="XQ6" s="49"/>
      <c r="XR6" s="49"/>
      <c r="XS6" s="49"/>
      <c r="XT6" s="49"/>
      <c r="XU6" s="49"/>
      <c r="XV6" s="49"/>
      <c r="XW6" s="49"/>
      <c r="XX6" s="49"/>
      <c r="XY6" s="49"/>
      <c r="XZ6" s="49"/>
      <c r="YA6" s="49"/>
      <c r="YB6" s="49"/>
      <c r="YC6" s="49"/>
      <c r="YD6" s="49"/>
      <c r="YE6" s="49"/>
      <c r="YF6" s="49"/>
      <c r="YG6" s="49"/>
      <c r="YH6" s="49"/>
      <c r="YI6" s="49"/>
      <c r="YJ6" s="49"/>
      <c r="YK6" s="49"/>
      <c r="YL6" s="49"/>
      <c r="YM6" s="49"/>
      <c r="YN6" s="49"/>
      <c r="YO6" s="49"/>
      <c r="YP6" s="49"/>
      <c r="YQ6" s="49"/>
      <c r="YR6" s="49"/>
      <c r="YS6" s="49"/>
      <c r="YT6" s="49"/>
      <c r="YU6" s="49"/>
      <c r="YV6" s="49"/>
      <c r="YW6" s="49"/>
      <c r="YX6" s="49"/>
      <c r="YY6" s="49"/>
      <c r="YZ6" s="49"/>
      <c r="ZA6" s="49"/>
      <c r="ZB6" s="49"/>
      <c r="ZC6" s="49"/>
      <c r="ZD6" s="49"/>
      <c r="ZE6" s="49"/>
      <c r="ZF6" s="49"/>
      <c r="ZG6" s="49"/>
      <c r="ZH6" s="49"/>
      <c r="ZI6" s="49"/>
      <c r="ZJ6" s="49"/>
      <c r="ZK6" s="49"/>
      <c r="ZL6" s="49"/>
      <c r="ZM6" s="49"/>
      <c r="ZN6" s="49"/>
      <c r="ZO6" s="49"/>
      <c r="ZP6" s="49"/>
      <c r="ZQ6" s="49"/>
      <c r="ZR6" s="49"/>
      <c r="ZS6" s="49"/>
      <c r="ZT6" s="49"/>
      <c r="ZU6" s="49"/>
      <c r="ZV6" s="49"/>
      <c r="ZW6" s="49"/>
      <c r="ZX6" s="49"/>
      <c r="ZY6" s="49"/>
      <c r="ZZ6" s="49"/>
      <c r="AAA6" s="49"/>
      <c r="AAB6" s="49"/>
      <c r="AAC6" s="49"/>
      <c r="AAD6" s="49"/>
      <c r="AAE6" s="49"/>
      <c r="AAF6" s="49"/>
      <c r="AAG6" s="49"/>
      <c r="AAH6" s="49"/>
      <c r="AAI6" s="49"/>
      <c r="AAJ6" s="49"/>
      <c r="AAK6" s="49"/>
      <c r="AAL6" s="49"/>
      <c r="AAM6" s="49"/>
      <c r="AAN6" s="49"/>
      <c r="AAO6" s="49"/>
      <c r="AAP6" s="49"/>
      <c r="AAQ6" s="49"/>
      <c r="AAR6" s="49"/>
      <c r="AAS6" s="49"/>
      <c r="AAT6" s="49"/>
      <c r="AAU6" s="49"/>
      <c r="AAV6" s="49"/>
      <c r="AAW6" s="49"/>
      <c r="AAX6" s="49"/>
      <c r="AAY6" s="49"/>
      <c r="AAZ6" s="49"/>
      <c r="ABA6" s="49"/>
      <c r="ABB6" s="49"/>
      <c r="ABC6" s="49"/>
      <c r="ABD6" s="49"/>
      <c r="ABE6" s="49"/>
      <c r="ABF6" s="49"/>
      <c r="ABG6" s="49"/>
      <c r="ABH6" s="49"/>
      <c r="ABI6" s="49"/>
      <c r="ABJ6" s="49"/>
      <c r="ABK6" s="49"/>
      <c r="ABL6" s="49"/>
      <c r="ABM6" s="49"/>
      <c r="ABN6" s="49"/>
      <c r="ABO6" s="49"/>
      <c r="ABP6" s="49"/>
      <c r="ABQ6" s="49"/>
      <c r="ABR6" s="49"/>
      <c r="ABS6" s="49"/>
      <c r="ABT6" s="49"/>
      <c r="ABU6" s="49"/>
      <c r="ABV6" s="49"/>
      <c r="ABW6" s="49"/>
      <c r="ABX6" s="49"/>
      <c r="ABY6" s="49"/>
      <c r="ABZ6" s="49"/>
      <c r="ACA6" s="49"/>
      <c r="ACB6" s="49"/>
      <c r="ACC6" s="49"/>
      <c r="ACD6" s="49"/>
      <c r="ACE6" s="49"/>
      <c r="ACF6" s="49"/>
      <c r="ACG6" s="49"/>
      <c r="ACH6" s="49"/>
      <c r="ACI6" s="49"/>
      <c r="ACJ6" s="49"/>
      <c r="ACK6" s="49"/>
      <c r="ACL6" s="49"/>
      <c r="ACM6" s="49"/>
      <c r="ACN6" s="49"/>
      <c r="ACO6" s="49"/>
      <c r="ACP6" s="49"/>
      <c r="ACQ6" s="49"/>
      <c r="ACR6" s="49"/>
      <c r="ACS6" s="49"/>
      <c r="ACT6" s="49"/>
      <c r="ACU6" s="49"/>
      <c r="ACV6" s="49"/>
      <c r="ACW6" s="49"/>
      <c r="ACX6" s="49"/>
      <c r="ACY6" s="49"/>
      <c r="ACZ6" s="49"/>
      <c r="ADA6" s="49"/>
      <c r="ADB6" s="49"/>
      <c r="ADC6" s="49"/>
      <c r="ADD6" s="49"/>
      <c r="ADE6" s="49"/>
      <c r="ADF6" s="49"/>
      <c r="ADG6" s="49"/>
      <c r="ADH6" s="49"/>
      <c r="ADI6" s="49"/>
      <c r="ADJ6" s="49"/>
      <c r="ADK6" s="49"/>
      <c r="ADL6" s="49"/>
      <c r="ADM6" s="49"/>
      <c r="ADN6" s="49"/>
      <c r="ADO6" s="49"/>
      <c r="ADP6" s="49"/>
      <c r="ADQ6" s="49"/>
      <c r="ADR6" s="49"/>
      <c r="ADS6" s="49"/>
      <c r="ADT6" s="49"/>
      <c r="ADU6" s="49"/>
      <c r="ADV6" s="49"/>
      <c r="ADW6" s="49"/>
      <c r="ADX6" s="49"/>
      <c r="ADY6" s="49"/>
      <c r="ADZ6" s="49"/>
      <c r="AEA6" s="49"/>
      <c r="AEB6" s="49"/>
      <c r="AEC6" s="49"/>
      <c r="AED6" s="49"/>
      <c r="AEE6" s="49"/>
      <c r="AEF6" s="49"/>
      <c r="AEG6" s="49"/>
      <c r="AEH6" s="49"/>
      <c r="AEI6" s="49"/>
      <c r="AEJ6" s="49"/>
      <c r="AEK6" s="49"/>
      <c r="AEL6" s="49"/>
      <c r="AEM6" s="49"/>
      <c r="AEN6" s="49"/>
      <c r="AEO6" s="49"/>
      <c r="AEP6" s="49"/>
      <c r="AEQ6" s="49"/>
      <c r="AER6" s="49"/>
      <c r="AES6" s="49"/>
      <c r="AET6" s="49"/>
      <c r="AEU6" s="49"/>
      <c r="AEV6" s="49"/>
      <c r="AEW6" s="49"/>
      <c r="AEX6" s="49"/>
      <c r="AEY6" s="49"/>
      <c r="AEZ6" s="49"/>
      <c r="AFA6" s="49"/>
      <c r="AFB6" s="49"/>
      <c r="AFC6" s="49"/>
      <c r="AFD6" s="49"/>
      <c r="AFE6" s="49"/>
      <c r="AFF6" s="49"/>
      <c r="AFG6" s="49"/>
      <c r="AFH6" s="49"/>
      <c r="AFI6" s="49"/>
      <c r="AFJ6" s="49"/>
      <c r="AFK6" s="49"/>
      <c r="AFL6" s="49"/>
      <c r="AFM6" s="49"/>
      <c r="AFN6" s="49"/>
      <c r="AFO6" s="49"/>
      <c r="AFP6" s="49"/>
      <c r="AFQ6" s="49"/>
      <c r="AFR6" s="49"/>
      <c r="AFS6" s="49"/>
      <c r="AFT6" s="49"/>
      <c r="AFU6" s="49"/>
      <c r="AFV6" s="49"/>
      <c r="AFW6" s="49"/>
      <c r="AFX6" s="49"/>
      <c r="AFY6" s="49"/>
      <c r="AFZ6" s="49"/>
      <c r="AGA6" s="49"/>
      <c r="AGB6" s="49"/>
      <c r="AGC6" s="49"/>
      <c r="AGD6" s="49"/>
      <c r="AGE6" s="49"/>
      <c r="AGF6" s="49"/>
      <c r="AGG6" s="49"/>
      <c r="AGH6" s="49"/>
      <c r="AGI6" s="49"/>
      <c r="AGJ6" s="49"/>
      <c r="AGK6" s="49"/>
      <c r="AGL6" s="49"/>
      <c r="AGM6" s="49"/>
      <c r="AGN6" s="49"/>
      <c r="AGO6" s="49"/>
      <c r="AGP6" s="49"/>
      <c r="AGQ6" s="49"/>
      <c r="AGR6" s="49"/>
      <c r="AGS6" s="49"/>
      <c r="AGT6" s="49"/>
      <c r="AGU6" s="49"/>
      <c r="AGV6" s="49"/>
      <c r="AGW6" s="49"/>
      <c r="AGX6" s="49"/>
      <c r="AGY6" s="49"/>
      <c r="AGZ6" s="49"/>
      <c r="AHA6" s="49"/>
      <c r="AHB6" s="49"/>
      <c r="AHC6" s="49"/>
      <c r="AHD6" s="49"/>
      <c r="AHE6" s="49"/>
      <c r="AHF6" s="49"/>
      <c r="AHG6" s="49"/>
      <c r="AHH6" s="49"/>
      <c r="AHI6" s="49"/>
      <c r="AHJ6" s="49"/>
      <c r="AHK6" s="49"/>
      <c r="AHL6" s="49"/>
      <c r="AHM6" s="49"/>
      <c r="AHN6" s="49"/>
      <c r="AHO6" s="49"/>
      <c r="AHP6" s="49"/>
      <c r="AHQ6" s="49"/>
      <c r="AHR6" s="49"/>
      <c r="AHS6" s="49"/>
      <c r="AHT6" s="49"/>
      <c r="AHU6" s="49"/>
      <c r="AHV6" s="49"/>
      <c r="AHW6" s="49"/>
      <c r="AHX6" s="49"/>
      <c r="AHY6" s="49"/>
      <c r="AHZ6" s="49"/>
      <c r="AIA6" s="49"/>
      <c r="AIB6" s="49"/>
      <c r="AIC6" s="49"/>
      <c r="AID6" s="49"/>
      <c r="AIE6" s="49"/>
      <c r="AIF6" s="49"/>
      <c r="AIG6" s="49"/>
      <c r="AIH6" s="49"/>
      <c r="AII6" s="49"/>
      <c r="AIJ6" s="49"/>
      <c r="AIK6" s="49"/>
      <c r="AIL6" s="49"/>
      <c r="AIM6" s="49"/>
      <c r="AIN6" s="49"/>
      <c r="AIO6" s="49"/>
      <c r="AIP6" s="49"/>
      <c r="AIQ6" s="49"/>
      <c r="AIR6" s="49"/>
      <c r="AIS6" s="49"/>
      <c r="AIT6" s="49"/>
      <c r="AIU6" s="49"/>
      <c r="AIV6" s="49"/>
      <c r="AIW6" s="49"/>
      <c r="AIX6" s="49"/>
      <c r="AIY6" s="49"/>
      <c r="AIZ6" s="49"/>
      <c r="AJA6" s="49"/>
      <c r="AJB6" s="49"/>
      <c r="AJC6" s="49"/>
      <c r="AJD6" s="49"/>
      <c r="AJE6" s="49"/>
      <c r="AJF6" s="49"/>
      <c r="AJG6" s="49"/>
      <c r="AJH6" s="49"/>
      <c r="AJI6" s="49"/>
      <c r="AJJ6" s="49"/>
      <c r="AJK6" s="49"/>
      <c r="AJL6" s="49"/>
      <c r="AJM6" s="49"/>
      <c r="AJN6" s="49"/>
      <c r="AJO6" s="49"/>
      <c r="AJP6" s="49"/>
      <c r="AJQ6" s="49"/>
      <c r="AJR6" s="49"/>
      <c r="AJS6" s="49"/>
      <c r="AJT6" s="49"/>
      <c r="AJU6" s="49"/>
      <c r="AJV6" s="49"/>
      <c r="AJW6" s="49"/>
      <c r="AJX6" s="49"/>
      <c r="AJY6" s="49"/>
      <c r="AJZ6" s="49"/>
      <c r="AKA6" s="49"/>
      <c r="AKB6" s="49"/>
      <c r="AKC6" s="49"/>
      <c r="AKD6" s="49"/>
      <c r="AKE6" s="49"/>
      <c r="AKF6" s="49"/>
      <c r="AKG6" s="49"/>
      <c r="AKH6" s="49"/>
      <c r="AKI6" s="49"/>
      <c r="AKJ6" s="49"/>
      <c r="AKK6" s="49"/>
      <c r="AKL6" s="49"/>
      <c r="AKM6" s="49"/>
      <c r="AKN6" s="49"/>
      <c r="AKO6" s="49"/>
      <c r="AKP6" s="49"/>
      <c r="AKQ6" s="49"/>
      <c r="AKR6" s="49"/>
      <c r="AKS6" s="49"/>
      <c r="AKT6" s="49"/>
      <c r="AKU6" s="49"/>
      <c r="AKV6" s="49"/>
      <c r="AKW6" s="49"/>
      <c r="AKX6" s="49"/>
      <c r="AKY6" s="49"/>
      <c r="AKZ6" s="49"/>
      <c r="ALA6" s="49"/>
      <c r="ALB6" s="49"/>
      <c r="ALC6" s="49"/>
      <c r="ALD6" s="49"/>
      <c r="ALE6" s="49"/>
      <c r="ALF6" s="49"/>
      <c r="ALG6" s="49"/>
      <c r="ALH6" s="49"/>
      <c r="ALI6" s="49"/>
      <c r="ALJ6" s="49"/>
      <c r="ALK6" s="49"/>
      <c r="ALL6" s="49"/>
      <c r="ALM6" s="49"/>
      <c r="ALN6" s="49"/>
      <c r="ALO6" s="49"/>
      <c r="ALP6" s="49"/>
      <c r="ALQ6" s="49"/>
      <c r="ALR6" s="49"/>
      <c r="ALS6" s="49"/>
      <c r="ALT6" s="49"/>
      <c r="ALU6" s="49"/>
      <c r="ALV6" s="49"/>
      <c r="ALW6" s="49"/>
      <c r="ALX6" s="49"/>
      <c r="ALY6" s="49"/>
      <c r="ALZ6" s="49"/>
      <c r="AMA6" s="49"/>
      <c r="AMB6" s="49"/>
      <c r="AMC6" s="49"/>
      <c r="AMD6" s="49"/>
      <c r="AME6" s="49"/>
      <c r="AMF6" s="49"/>
      <c r="AMG6" s="49"/>
      <c r="AMH6" s="49"/>
      <c r="AMI6" s="49"/>
      <c r="AMJ6" s="49"/>
      <c r="AMK6" s="49"/>
      <c r="AML6" s="49"/>
      <c r="AMM6" s="49"/>
      <c r="AMN6" s="49"/>
      <c r="AMO6" s="49"/>
      <c r="AMP6" s="49"/>
      <c r="AMQ6" s="49"/>
      <c r="AMR6" s="49"/>
      <c r="AMS6" s="49"/>
      <c r="AMT6" s="49"/>
      <c r="AMU6" s="49"/>
      <c r="AMV6" s="49"/>
      <c r="AMW6" s="49"/>
      <c r="AMX6" s="49"/>
      <c r="AMY6" s="49"/>
      <c r="AMZ6" s="49"/>
      <c r="ANA6" s="49"/>
      <c r="ANB6" s="49"/>
      <c r="ANC6" s="49"/>
      <c r="AND6" s="49"/>
      <c r="ANE6" s="49"/>
      <c r="ANF6" s="49"/>
      <c r="ANG6" s="49"/>
      <c r="ANH6" s="49"/>
      <c r="ANI6" s="49"/>
      <c r="ANJ6" s="49"/>
      <c r="ANK6" s="49"/>
      <c r="ANL6" s="49"/>
      <c r="ANM6" s="49"/>
      <c r="ANN6" s="49"/>
      <c r="ANO6" s="49"/>
      <c r="ANP6" s="49"/>
      <c r="ANQ6" s="49"/>
      <c r="ANR6" s="49"/>
      <c r="ANS6" s="49"/>
      <c r="ANT6" s="49"/>
      <c r="ANU6" s="49"/>
      <c r="ANV6" s="49"/>
      <c r="ANW6" s="49"/>
      <c r="ANX6" s="49"/>
      <c r="ANY6" s="49"/>
      <c r="ANZ6" s="49"/>
      <c r="AOA6" s="49"/>
      <c r="AOB6" s="49"/>
      <c r="AOC6" s="49"/>
      <c r="AOD6" s="49"/>
      <c r="AOE6" s="49"/>
      <c r="AOF6" s="49"/>
      <c r="AOG6" s="49"/>
      <c r="AOH6" s="49"/>
      <c r="AOI6" s="49"/>
      <c r="AOJ6" s="49"/>
      <c r="AOK6" s="49"/>
      <c r="AOL6" s="49"/>
      <c r="AOM6" s="49"/>
      <c r="AON6" s="49"/>
      <c r="AOO6" s="49"/>
      <c r="AOP6" s="49"/>
      <c r="AOQ6" s="49"/>
      <c r="AOR6" s="49"/>
      <c r="AOS6" s="49"/>
      <c r="AOT6" s="49"/>
      <c r="AOU6" s="49"/>
      <c r="AOV6" s="49"/>
      <c r="AOW6" s="49"/>
      <c r="AOX6" s="49"/>
      <c r="AOY6" s="49"/>
      <c r="AOZ6" s="49"/>
      <c r="APA6" s="49"/>
      <c r="APB6" s="49"/>
      <c r="APC6" s="49"/>
      <c r="APD6" s="49"/>
      <c r="APE6" s="49"/>
      <c r="APF6" s="49"/>
      <c r="APG6" s="49"/>
      <c r="APH6" s="49"/>
      <c r="API6" s="49"/>
      <c r="APJ6" s="49"/>
      <c r="APK6" s="49"/>
      <c r="APL6" s="49"/>
      <c r="APM6" s="49"/>
      <c r="APN6" s="49"/>
      <c r="APO6" s="49"/>
      <c r="APP6" s="49"/>
      <c r="APQ6" s="49"/>
      <c r="APR6" s="49"/>
      <c r="APS6" s="49"/>
      <c r="APT6" s="49"/>
      <c r="APU6" s="49"/>
      <c r="APV6" s="49"/>
      <c r="APW6" s="49"/>
      <c r="APX6" s="49"/>
      <c r="APY6" s="49"/>
      <c r="APZ6" s="49"/>
      <c r="AQA6" s="49"/>
      <c r="AQB6" s="49"/>
      <c r="AQC6" s="49"/>
      <c r="AQD6" s="49"/>
      <c r="AQE6" s="49"/>
      <c r="AQF6" s="49"/>
      <c r="AQG6" s="49"/>
      <c r="AQH6" s="49"/>
      <c r="AQI6" s="49"/>
      <c r="AQJ6" s="49"/>
      <c r="AQK6" s="49"/>
      <c r="AQL6" s="49"/>
      <c r="AQM6" s="49"/>
      <c r="AQN6" s="49"/>
      <c r="AQO6" s="49"/>
      <c r="AQP6" s="49"/>
      <c r="AQQ6" s="49"/>
      <c r="AQR6" s="49"/>
      <c r="AQS6" s="49"/>
      <c r="AQT6" s="49"/>
      <c r="AQU6" s="49"/>
      <c r="AQV6" s="49"/>
      <c r="AQW6" s="49"/>
      <c r="AQX6" s="49"/>
      <c r="AQY6" s="49"/>
      <c r="AQZ6" s="49"/>
      <c r="ARA6" s="49"/>
      <c r="ARB6" s="49"/>
      <c r="ARC6" s="49"/>
      <c r="ARD6" s="49"/>
      <c r="ARE6" s="49"/>
      <c r="ARF6" s="49"/>
      <c r="ARG6" s="49"/>
      <c r="ARH6" s="49"/>
      <c r="ARI6" s="49"/>
      <c r="ARJ6" s="49"/>
      <c r="ARK6" s="49"/>
      <c r="ARL6" s="49"/>
      <c r="ARM6" s="49"/>
      <c r="ARN6" s="49"/>
      <c r="ARO6" s="49"/>
      <c r="ARP6" s="49"/>
      <c r="ARQ6" s="49"/>
      <c r="ARR6" s="49"/>
      <c r="ARS6" s="49"/>
      <c r="ART6" s="49"/>
      <c r="ARU6" s="49"/>
      <c r="ARV6" s="49"/>
      <c r="ARW6" s="49"/>
      <c r="ARX6" s="49"/>
      <c r="ARY6" s="49"/>
      <c r="ARZ6" s="49"/>
      <c r="ASA6" s="49"/>
      <c r="ASB6" s="49"/>
      <c r="ASC6" s="49"/>
      <c r="ASD6" s="49"/>
      <c r="ASE6" s="49"/>
      <c r="ASF6" s="49"/>
      <c r="ASG6" s="49"/>
      <c r="ASH6" s="49"/>
      <c r="ASI6" s="49"/>
      <c r="ASJ6" s="49"/>
      <c r="ASK6" s="49"/>
      <c r="ASL6" s="49"/>
      <c r="ASM6" s="49"/>
      <c r="ASN6" s="49"/>
      <c r="ASO6" s="49"/>
      <c r="ASP6" s="49"/>
      <c r="ASQ6" s="49"/>
      <c r="ASR6" s="49"/>
      <c r="ASS6" s="49"/>
      <c r="AST6" s="49"/>
      <c r="ASU6" s="49"/>
      <c r="ASV6" s="49"/>
      <c r="ASW6" s="49"/>
      <c r="ASX6" s="49"/>
      <c r="ASY6" s="49"/>
      <c r="ASZ6" s="49"/>
      <c r="ATA6" s="49"/>
      <c r="ATB6" s="49"/>
      <c r="ATC6" s="49"/>
      <c r="ATD6" s="49"/>
      <c r="ATE6" s="49"/>
      <c r="ATF6" s="49"/>
      <c r="ATG6" s="49"/>
      <c r="ATH6" s="49"/>
      <c r="ATI6" s="49"/>
      <c r="ATJ6" s="49"/>
      <c r="ATK6" s="49"/>
      <c r="ATL6" s="49"/>
      <c r="ATM6" s="49"/>
      <c r="ATN6" s="49"/>
      <c r="ATO6" s="49"/>
      <c r="ATP6" s="49"/>
      <c r="ATQ6" s="49"/>
      <c r="ATR6" s="49"/>
      <c r="ATS6" s="49"/>
      <c r="ATT6" s="49"/>
      <c r="ATU6" s="49"/>
      <c r="ATV6" s="49"/>
      <c r="ATW6" s="49"/>
      <c r="ATX6" s="49"/>
      <c r="ATY6" s="49"/>
      <c r="ATZ6" s="49"/>
      <c r="AUA6" s="49"/>
      <c r="AUB6" s="49"/>
      <c r="AUC6" s="49"/>
      <c r="AUD6" s="49"/>
      <c r="AUE6" s="49"/>
      <c r="AUF6" s="49"/>
      <c r="AUG6" s="49"/>
      <c r="AUH6" s="49"/>
      <c r="AUI6" s="49"/>
      <c r="AUJ6" s="49"/>
      <c r="AUK6" s="49"/>
      <c r="AUL6" s="49"/>
      <c r="AUM6" s="49"/>
      <c r="AUN6" s="49"/>
      <c r="AUO6" s="49"/>
      <c r="AUP6" s="49"/>
      <c r="AUQ6" s="49"/>
      <c r="AUR6" s="49"/>
      <c r="AUS6" s="49"/>
      <c r="AUT6" s="49"/>
      <c r="AUU6" s="49"/>
      <c r="AUV6" s="49"/>
      <c r="AUW6" s="49"/>
      <c r="AUX6" s="49"/>
      <c r="AUY6" s="49"/>
      <c r="AUZ6" s="49"/>
      <c r="AVA6" s="49"/>
      <c r="AVB6" s="49"/>
      <c r="AVC6" s="49"/>
      <c r="AVD6" s="49"/>
      <c r="AVE6" s="49"/>
      <c r="AVF6" s="49"/>
      <c r="AVG6" s="49"/>
      <c r="AVH6" s="49"/>
      <c r="AVI6" s="49"/>
      <c r="AVJ6" s="49"/>
      <c r="AVK6" s="49"/>
      <c r="AVL6" s="49"/>
      <c r="AVM6" s="49"/>
      <c r="AVN6" s="49"/>
      <c r="AVO6" s="49"/>
      <c r="AVP6" s="49"/>
      <c r="AVQ6" s="49"/>
      <c r="AVR6" s="49"/>
      <c r="AVS6" s="49"/>
      <c r="AVT6" s="49"/>
      <c r="AVU6" s="49"/>
      <c r="AVV6" s="49"/>
      <c r="AVW6" s="49"/>
      <c r="AVX6" s="49"/>
      <c r="AVY6" s="49"/>
      <c r="AVZ6" s="49"/>
      <c r="AWA6" s="49"/>
      <c r="AWB6" s="49"/>
      <c r="AWC6" s="49"/>
      <c r="AWD6" s="49"/>
      <c r="AWE6" s="49"/>
      <c r="AWF6" s="49"/>
      <c r="AWG6" s="49"/>
      <c r="AWH6" s="49"/>
      <c r="AWI6" s="49"/>
      <c r="AWJ6" s="49"/>
      <c r="AWK6" s="49"/>
      <c r="AWL6" s="49"/>
      <c r="AWM6" s="49"/>
      <c r="AWN6" s="49"/>
      <c r="AWO6" s="49"/>
      <c r="AWP6" s="49"/>
      <c r="AWQ6" s="49"/>
      <c r="AWR6" s="49"/>
      <c r="AWS6" s="49"/>
      <c r="AWT6" s="49"/>
      <c r="AWU6" s="49"/>
      <c r="AWV6" s="49"/>
      <c r="AWW6" s="49"/>
      <c r="AWX6" s="49"/>
      <c r="AWY6" s="49"/>
      <c r="AWZ6" s="49"/>
      <c r="AXA6" s="49"/>
      <c r="AXB6" s="49"/>
      <c r="AXC6" s="49"/>
      <c r="AXD6" s="49"/>
      <c r="AXE6" s="49"/>
      <c r="AXF6" s="49"/>
      <c r="AXG6" s="49"/>
      <c r="AXH6" s="49"/>
      <c r="AXI6" s="49"/>
      <c r="AXJ6" s="49"/>
      <c r="AXK6" s="49"/>
      <c r="AXL6" s="49"/>
      <c r="AXM6" s="49"/>
      <c r="AXN6" s="49"/>
      <c r="AXO6" s="49"/>
      <c r="AXP6" s="49"/>
      <c r="AXQ6" s="49"/>
      <c r="AXR6" s="49"/>
      <c r="AXS6" s="49"/>
      <c r="AXT6" s="49"/>
      <c r="AXU6" s="49"/>
      <c r="AXV6" s="49"/>
      <c r="AXW6" s="49"/>
      <c r="AXX6" s="49"/>
      <c r="AXY6" s="49"/>
      <c r="AXZ6" s="49"/>
      <c r="AYA6" s="49"/>
      <c r="AYB6" s="49"/>
      <c r="AYC6" s="49"/>
      <c r="AYD6" s="49"/>
      <c r="AYE6" s="49"/>
      <c r="AYF6" s="49"/>
      <c r="AYG6" s="49"/>
      <c r="AYH6" s="49"/>
      <c r="AYI6" s="49"/>
      <c r="AYJ6" s="49"/>
      <c r="AYK6" s="49"/>
      <c r="AYL6" s="49"/>
      <c r="AYM6" s="49"/>
      <c r="AYN6" s="49"/>
      <c r="AYO6" s="49"/>
      <c r="AYP6" s="49"/>
      <c r="AYQ6" s="49"/>
      <c r="AYR6" s="49"/>
      <c r="AYS6" s="49"/>
      <c r="AYT6" s="49"/>
      <c r="AYU6" s="49"/>
      <c r="AYV6" s="49"/>
      <c r="AYW6" s="49"/>
      <c r="AYX6" s="49"/>
      <c r="AYY6" s="49"/>
      <c r="AYZ6" s="49"/>
      <c r="AZA6" s="49"/>
      <c r="AZB6" s="49"/>
      <c r="AZC6" s="49"/>
      <c r="AZD6" s="49"/>
      <c r="AZE6" s="49"/>
      <c r="AZF6" s="49"/>
      <c r="AZG6" s="49"/>
      <c r="AZH6" s="49"/>
      <c r="AZI6" s="49"/>
      <c r="AZJ6" s="49"/>
      <c r="AZK6" s="49"/>
      <c r="AZL6" s="49"/>
      <c r="AZM6" s="49"/>
      <c r="AZN6" s="49"/>
      <c r="AZO6" s="49"/>
      <c r="AZP6" s="49"/>
      <c r="AZQ6" s="49"/>
      <c r="AZR6" s="49"/>
      <c r="AZS6" s="49"/>
      <c r="AZT6" s="49"/>
      <c r="AZU6" s="49"/>
      <c r="AZV6" s="49"/>
      <c r="AZW6" s="49"/>
      <c r="AZX6" s="49"/>
      <c r="AZY6" s="49"/>
      <c r="AZZ6" s="49"/>
      <c r="BAA6" s="49"/>
      <c r="BAB6" s="49"/>
      <c r="BAC6" s="49"/>
      <c r="BAD6" s="49"/>
      <c r="BAE6" s="49"/>
      <c r="BAF6" s="49"/>
      <c r="BAG6" s="49"/>
      <c r="BAH6" s="49"/>
      <c r="BAI6" s="49"/>
      <c r="BAJ6" s="49"/>
      <c r="BAK6" s="49"/>
      <c r="BAL6" s="49"/>
      <c r="BAM6" s="49"/>
      <c r="BAN6" s="49"/>
      <c r="BAO6" s="49"/>
      <c r="BAP6" s="49"/>
      <c r="BAQ6" s="49"/>
      <c r="BAR6" s="49"/>
      <c r="BAS6" s="49"/>
      <c r="BAT6" s="49"/>
      <c r="BAU6" s="49"/>
      <c r="BAV6" s="49"/>
      <c r="BAW6" s="49"/>
      <c r="BAX6" s="49"/>
      <c r="BAY6" s="49"/>
      <c r="BAZ6" s="49"/>
      <c r="BBA6" s="49"/>
      <c r="BBB6" s="49"/>
      <c r="BBC6" s="49"/>
      <c r="BBD6" s="49"/>
      <c r="BBE6" s="49"/>
      <c r="BBF6" s="49"/>
      <c r="BBG6" s="49"/>
      <c r="BBH6" s="49"/>
      <c r="BBI6" s="49"/>
      <c r="BBJ6" s="49"/>
      <c r="BBK6" s="49"/>
      <c r="BBL6" s="49"/>
      <c r="BBM6" s="49"/>
      <c r="BBN6" s="49"/>
      <c r="BBO6" s="49"/>
      <c r="BBP6" s="49"/>
      <c r="BBQ6" s="49"/>
      <c r="BBR6" s="49"/>
      <c r="BBS6" s="49"/>
      <c r="BBT6" s="49"/>
      <c r="BBU6" s="49"/>
      <c r="BBV6" s="49"/>
      <c r="BBW6" s="49"/>
      <c r="BBX6" s="49"/>
      <c r="BBY6" s="49"/>
      <c r="BBZ6" s="49"/>
      <c r="BCA6" s="49"/>
      <c r="BCB6" s="49"/>
      <c r="BCC6" s="49"/>
      <c r="BCD6" s="49"/>
      <c r="BCE6" s="49"/>
      <c r="BCF6" s="49"/>
      <c r="BCG6" s="49"/>
      <c r="BCH6" s="49"/>
      <c r="BCI6" s="49"/>
      <c r="BCJ6" s="49"/>
      <c r="BCK6" s="49"/>
      <c r="BCL6" s="49"/>
      <c r="BCM6" s="49"/>
      <c r="BCN6" s="49"/>
      <c r="BCO6" s="49"/>
      <c r="BCP6" s="49"/>
      <c r="BCQ6" s="49"/>
      <c r="BCR6" s="49"/>
      <c r="BCS6" s="49"/>
      <c r="BCT6" s="49"/>
      <c r="BCU6" s="49"/>
      <c r="BCV6" s="49"/>
      <c r="BCW6" s="49"/>
      <c r="BCX6" s="49"/>
      <c r="BCY6" s="49"/>
      <c r="BCZ6" s="49"/>
      <c r="BDA6" s="49"/>
      <c r="BDB6" s="49"/>
      <c r="BDC6" s="49"/>
      <c r="BDD6" s="49"/>
      <c r="BDE6" s="49"/>
      <c r="BDF6" s="49"/>
      <c r="BDG6" s="49"/>
      <c r="BDH6" s="49"/>
      <c r="BDI6" s="49"/>
      <c r="BDJ6" s="49"/>
      <c r="BDK6" s="49"/>
      <c r="BDL6" s="49"/>
      <c r="BDM6" s="49"/>
      <c r="BDN6" s="49"/>
      <c r="BDO6" s="49"/>
      <c r="BDP6" s="49"/>
      <c r="BDQ6" s="49"/>
      <c r="BDR6" s="49"/>
      <c r="BDS6" s="49"/>
      <c r="BDT6" s="49"/>
      <c r="BDU6" s="49"/>
      <c r="BDV6" s="49"/>
      <c r="BDW6" s="49"/>
      <c r="BDX6" s="49"/>
      <c r="BDY6" s="49"/>
      <c r="BDZ6" s="49"/>
      <c r="BEA6" s="49"/>
      <c r="BEB6" s="49"/>
      <c r="BEC6" s="49"/>
      <c r="BED6" s="49"/>
      <c r="BEE6" s="49"/>
      <c r="BEF6" s="49"/>
      <c r="BEG6" s="49"/>
      <c r="BEH6" s="49"/>
      <c r="BEI6" s="49"/>
      <c r="BEJ6" s="49"/>
      <c r="BEK6" s="49"/>
      <c r="BEL6" s="49"/>
      <c r="BEM6" s="49"/>
      <c r="BEN6" s="49"/>
      <c r="BEO6" s="49"/>
      <c r="BEP6" s="49"/>
      <c r="BEQ6" s="49"/>
      <c r="BER6" s="49"/>
      <c r="BES6" s="49"/>
      <c r="BET6" s="49"/>
      <c r="BEU6" s="49"/>
      <c r="BEV6" s="49"/>
      <c r="BEW6" s="49"/>
      <c r="BEX6" s="49"/>
      <c r="BEY6" s="49"/>
      <c r="BEZ6" s="49"/>
      <c r="BFA6" s="49"/>
      <c r="BFB6" s="49"/>
      <c r="BFC6" s="49"/>
      <c r="BFD6" s="49"/>
      <c r="BFE6" s="49"/>
      <c r="BFF6" s="49"/>
      <c r="BFG6" s="49"/>
      <c r="BFH6" s="49"/>
      <c r="BFI6" s="49"/>
      <c r="BFJ6" s="49"/>
      <c r="BFK6" s="49"/>
      <c r="BFL6" s="49"/>
      <c r="BFM6" s="49"/>
      <c r="BFN6" s="49"/>
      <c r="BFO6" s="49"/>
      <c r="BFP6" s="49"/>
      <c r="BFQ6" s="49"/>
      <c r="BFR6" s="49"/>
      <c r="BFS6" s="49"/>
      <c r="BFT6" s="49"/>
      <c r="BFU6" s="49"/>
      <c r="BFV6" s="49"/>
      <c r="BFW6" s="49"/>
      <c r="BFX6" s="49"/>
      <c r="BFY6" s="49"/>
      <c r="BFZ6" s="49"/>
      <c r="BGA6" s="49"/>
      <c r="BGB6" s="49"/>
      <c r="BGC6" s="49"/>
      <c r="BGD6" s="49"/>
      <c r="BGE6" s="49"/>
      <c r="BGF6" s="49"/>
      <c r="BGG6" s="49"/>
      <c r="BGH6" s="49"/>
      <c r="BGI6" s="49"/>
      <c r="BGJ6" s="49"/>
      <c r="BGK6" s="49"/>
      <c r="BGL6" s="49"/>
      <c r="BGM6" s="49"/>
      <c r="BGN6" s="49"/>
      <c r="BGO6" s="49"/>
      <c r="BGP6" s="49"/>
      <c r="BGQ6" s="49"/>
      <c r="BGR6" s="49"/>
      <c r="BGS6" s="49"/>
      <c r="BGT6" s="49"/>
      <c r="BGU6" s="49"/>
      <c r="BGV6" s="49"/>
      <c r="BGW6" s="49"/>
      <c r="BGX6" s="49"/>
      <c r="BGY6" s="49"/>
      <c r="BGZ6" s="49"/>
      <c r="BHA6" s="49"/>
      <c r="BHB6" s="49"/>
      <c r="BHC6" s="49"/>
      <c r="BHD6" s="49"/>
      <c r="BHE6" s="49"/>
      <c r="BHF6" s="49"/>
      <c r="BHG6" s="49"/>
      <c r="BHH6" s="49"/>
      <c r="BHI6" s="49"/>
      <c r="BHJ6" s="49"/>
      <c r="BHK6" s="49"/>
      <c r="BHL6" s="49"/>
      <c r="BHM6" s="49"/>
      <c r="BHN6" s="49"/>
      <c r="BHO6" s="49"/>
      <c r="BHP6" s="49"/>
      <c r="BHQ6" s="49"/>
      <c r="BHR6" s="49"/>
      <c r="BHS6" s="49"/>
      <c r="BHT6" s="49"/>
      <c r="BHU6" s="49"/>
      <c r="BHV6" s="49"/>
      <c r="BHW6" s="49"/>
      <c r="BHX6" s="49"/>
      <c r="BHY6" s="49"/>
      <c r="BHZ6" s="49"/>
      <c r="BIA6" s="49"/>
      <c r="BIB6" s="49"/>
      <c r="BIC6" s="49"/>
      <c r="BID6" s="49"/>
      <c r="BIE6" s="49"/>
      <c r="BIF6" s="49"/>
      <c r="BIG6" s="49"/>
      <c r="BIH6" s="49"/>
      <c r="BII6" s="49"/>
      <c r="BIJ6" s="49"/>
      <c r="BIK6" s="49"/>
      <c r="BIL6" s="49"/>
      <c r="BIM6" s="49"/>
      <c r="BIN6" s="49"/>
      <c r="BIO6" s="49"/>
      <c r="BIP6" s="49"/>
      <c r="BIQ6" s="49"/>
      <c r="BIR6" s="49"/>
      <c r="BIS6" s="49"/>
      <c r="BIT6" s="49"/>
      <c r="BIU6" s="49"/>
      <c r="BIV6" s="49"/>
      <c r="BIW6" s="49"/>
      <c r="BIX6" s="49"/>
      <c r="BIY6" s="49"/>
      <c r="BIZ6" s="49"/>
      <c r="BJA6" s="49"/>
      <c r="BJB6" s="49"/>
      <c r="BJC6" s="49"/>
      <c r="BJD6" s="49"/>
      <c r="BJE6" s="49"/>
      <c r="BJF6" s="49"/>
      <c r="BJG6" s="49"/>
      <c r="BJH6" s="49"/>
      <c r="BJI6" s="49"/>
      <c r="BJJ6" s="49"/>
      <c r="BJK6" s="49"/>
      <c r="BJL6" s="49"/>
      <c r="BJM6" s="49"/>
      <c r="BJN6" s="49"/>
      <c r="BJO6" s="49"/>
      <c r="BJP6" s="49"/>
      <c r="BJQ6" s="49"/>
      <c r="BJR6" s="49"/>
      <c r="BJS6" s="49"/>
      <c r="BJT6" s="49"/>
      <c r="BJU6" s="49"/>
      <c r="BJV6" s="49"/>
      <c r="BJW6" s="49"/>
      <c r="BJX6" s="49"/>
      <c r="BJY6" s="49"/>
      <c r="BJZ6" s="49"/>
      <c r="BKA6" s="49"/>
      <c r="BKB6" s="49"/>
      <c r="BKC6" s="49"/>
      <c r="BKD6" s="49"/>
      <c r="BKE6" s="49"/>
      <c r="BKF6" s="49"/>
      <c r="BKG6" s="49"/>
      <c r="BKH6" s="49"/>
      <c r="BKI6" s="49"/>
      <c r="BKJ6" s="49"/>
      <c r="BKK6" s="49"/>
      <c r="BKL6" s="49"/>
      <c r="BKM6" s="49"/>
      <c r="BKN6" s="49"/>
      <c r="BKO6" s="49"/>
      <c r="BKP6" s="49"/>
      <c r="BKQ6" s="49"/>
      <c r="BKR6" s="49"/>
      <c r="BKS6" s="49"/>
      <c r="BKT6" s="49"/>
      <c r="BKU6" s="49"/>
      <c r="BKV6" s="49"/>
      <c r="BKW6" s="49"/>
      <c r="BKX6" s="49"/>
      <c r="BKY6" s="49"/>
      <c r="BKZ6" s="49"/>
      <c r="BLA6" s="49"/>
      <c r="BLB6" s="49"/>
      <c r="BLC6" s="49"/>
      <c r="BLD6" s="49"/>
      <c r="BLE6" s="49"/>
      <c r="BLF6" s="49"/>
      <c r="BLG6" s="49"/>
      <c r="BLH6" s="49"/>
      <c r="BLI6" s="49"/>
      <c r="BLJ6" s="49"/>
      <c r="BLK6" s="49"/>
      <c r="BLL6" s="49"/>
      <c r="BLM6" s="49"/>
      <c r="BLN6" s="49"/>
      <c r="BLO6" s="49"/>
      <c r="BLP6" s="49"/>
      <c r="BLQ6" s="49"/>
      <c r="BLR6" s="49"/>
      <c r="BLS6" s="49"/>
      <c r="BLT6" s="49"/>
      <c r="BLU6" s="49"/>
      <c r="BLV6" s="49"/>
      <c r="BLW6" s="49"/>
      <c r="BLX6" s="49"/>
      <c r="BLY6" s="49"/>
      <c r="BLZ6" s="49"/>
      <c r="BMA6" s="49"/>
      <c r="BMB6" s="49"/>
      <c r="BMC6" s="49"/>
      <c r="BMD6" s="49"/>
      <c r="BME6" s="49"/>
      <c r="BMF6" s="49"/>
      <c r="BMG6" s="49"/>
      <c r="BMH6" s="49"/>
      <c r="BMI6" s="49"/>
      <c r="BMJ6" s="49"/>
      <c r="BMK6" s="49"/>
      <c r="BML6" s="49"/>
      <c r="BMM6" s="49"/>
      <c r="BMN6" s="49"/>
      <c r="BMO6" s="49"/>
      <c r="BMP6" s="49"/>
      <c r="BMQ6" s="49"/>
      <c r="BMR6" s="49"/>
      <c r="BMS6" s="49"/>
      <c r="BMT6" s="49"/>
      <c r="BMU6" s="49"/>
      <c r="BMV6" s="49"/>
      <c r="BMW6" s="49"/>
      <c r="BMX6" s="49"/>
      <c r="BMY6" s="49"/>
      <c r="BMZ6" s="49"/>
      <c r="BNA6" s="49"/>
      <c r="BNB6" s="49"/>
      <c r="BNC6" s="49"/>
      <c r="BND6" s="49"/>
      <c r="BNE6" s="49"/>
      <c r="BNF6" s="49"/>
      <c r="BNG6" s="49"/>
      <c r="BNH6" s="49"/>
      <c r="BNI6" s="49"/>
      <c r="BNJ6" s="49"/>
      <c r="BNK6" s="49"/>
      <c r="BNL6" s="49"/>
      <c r="BNM6" s="49"/>
      <c r="BNN6" s="49"/>
      <c r="BNO6" s="49"/>
      <c r="BNP6" s="49"/>
      <c r="BNQ6" s="49"/>
      <c r="BNR6" s="49"/>
      <c r="BNS6" s="49"/>
      <c r="BNT6" s="49"/>
      <c r="BNU6" s="49"/>
      <c r="BNV6" s="49"/>
      <c r="BNW6" s="49"/>
      <c r="BNX6" s="49"/>
      <c r="BNY6" s="49"/>
      <c r="BNZ6" s="49"/>
      <c r="BOA6" s="49"/>
      <c r="BOB6" s="49"/>
      <c r="BOC6" s="49"/>
      <c r="BOD6" s="49"/>
      <c r="BOE6" s="49"/>
      <c r="BOF6" s="49"/>
      <c r="BOG6" s="49"/>
      <c r="BOH6" s="49"/>
      <c r="BOI6" s="49"/>
      <c r="BOJ6" s="49"/>
      <c r="BOK6" s="49"/>
      <c r="BOL6" s="49"/>
      <c r="BOM6" s="49"/>
      <c r="BON6" s="49"/>
      <c r="BOO6" s="49"/>
      <c r="BOP6" s="49"/>
      <c r="BOQ6" s="49"/>
      <c r="BOR6" s="49"/>
      <c r="BOS6" s="49"/>
      <c r="BOT6" s="49"/>
      <c r="BOU6" s="49"/>
      <c r="BOV6" s="49"/>
      <c r="BOW6" s="49"/>
      <c r="BOX6" s="49"/>
      <c r="BOY6" s="49"/>
      <c r="BOZ6" s="49"/>
      <c r="BPA6" s="49"/>
      <c r="BPB6" s="49"/>
      <c r="BPC6" s="49"/>
      <c r="BPD6" s="49"/>
      <c r="BPE6" s="49"/>
      <c r="BPF6" s="49"/>
      <c r="BPG6" s="49"/>
      <c r="BPH6" s="49"/>
      <c r="BPI6" s="49"/>
      <c r="BPJ6" s="49"/>
      <c r="BPK6" s="49"/>
      <c r="BPL6" s="49"/>
      <c r="BPM6" s="49"/>
      <c r="BPN6" s="49"/>
      <c r="BPO6" s="49"/>
      <c r="BPP6" s="49"/>
      <c r="BPQ6" s="49"/>
      <c r="BPR6" s="49"/>
      <c r="BPS6" s="49"/>
      <c r="BPT6" s="49"/>
      <c r="BPU6" s="49"/>
      <c r="BPV6" s="49"/>
      <c r="BPW6" s="49"/>
      <c r="BPX6" s="49"/>
      <c r="BPY6" s="49"/>
      <c r="BPZ6" s="49"/>
      <c r="BQA6" s="49"/>
      <c r="BQB6" s="49"/>
      <c r="BQC6" s="49"/>
      <c r="BQD6" s="49"/>
      <c r="BQE6" s="49"/>
      <c r="BQF6" s="49"/>
      <c r="BQG6" s="49"/>
      <c r="BQH6" s="49"/>
      <c r="BQI6" s="49"/>
      <c r="BQJ6" s="49"/>
      <c r="BQK6" s="49"/>
      <c r="BQL6" s="49"/>
      <c r="BQM6" s="49"/>
      <c r="BQN6" s="49"/>
      <c r="BQO6" s="49"/>
      <c r="BQP6" s="49"/>
      <c r="BQQ6" s="49"/>
      <c r="BQR6" s="49"/>
      <c r="BQS6" s="49"/>
      <c r="BQT6" s="49"/>
      <c r="BQU6" s="49"/>
      <c r="BQV6" s="49"/>
      <c r="BQW6" s="49"/>
      <c r="BQX6" s="49"/>
      <c r="BQY6" s="49"/>
      <c r="BQZ6" s="49"/>
      <c r="BRA6" s="49"/>
      <c r="BRB6" s="49"/>
      <c r="BRC6" s="49"/>
      <c r="BRD6" s="49"/>
      <c r="BRE6" s="49"/>
      <c r="BRF6" s="49"/>
      <c r="BRG6" s="49"/>
      <c r="BRH6" s="49"/>
      <c r="BRI6" s="49"/>
      <c r="BRJ6" s="49"/>
      <c r="BRK6" s="49"/>
      <c r="BRL6" s="49"/>
      <c r="BRM6" s="49"/>
      <c r="BRN6" s="49"/>
      <c r="BRO6" s="49"/>
      <c r="BRP6" s="49"/>
      <c r="BRQ6" s="49"/>
      <c r="BRR6" s="49"/>
      <c r="BRS6" s="49"/>
      <c r="BRT6" s="49"/>
      <c r="BRU6" s="49"/>
      <c r="BRV6" s="49"/>
      <c r="BRW6" s="49"/>
      <c r="BRX6" s="49"/>
      <c r="BRY6" s="49"/>
      <c r="BRZ6" s="49"/>
      <c r="BSA6" s="49"/>
      <c r="BSB6" s="49"/>
      <c r="BSC6" s="49"/>
      <c r="BSD6" s="49"/>
      <c r="BSE6" s="49"/>
      <c r="BSF6" s="49"/>
      <c r="BSG6" s="49"/>
      <c r="BSH6" s="49"/>
      <c r="BSI6" s="49"/>
      <c r="BSJ6" s="49"/>
      <c r="BSK6" s="49"/>
      <c r="BSL6" s="49"/>
      <c r="BSM6" s="49"/>
      <c r="BSN6" s="49"/>
      <c r="BSO6" s="49"/>
      <c r="BSP6" s="49"/>
      <c r="BSQ6" s="49"/>
      <c r="BSR6" s="49"/>
      <c r="BSS6" s="49"/>
      <c r="BST6" s="49"/>
      <c r="BSU6" s="49"/>
      <c r="BSV6" s="49"/>
      <c r="BSW6" s="49"/>
      <c r="BSX6" s="49"/>
      <c r="BSY6" s="49"/>
      <c r="BSZ6" s="49"/>
      <c r="BTA6" s="49"/>
      <c r="BTB6" s="49"/>
      <c r="BTC6" s="49"/>
      <c r="BTD6" s="49"/>
      <c r="BTE6" s="49"/>
      <c r="BTF6" s="49"/>
      <c r="BTG6" s="49"/>
      <c r="BTH6" s="49"/>
      <c r="BTI6" s="49"/>
      <c r="BTJ6" s="49"/>
      <c r="BTK6" s="49"/>
      <c r="BTL6" s="49"/>
      <c r="BTM6" s="49"/>
      <c r="BTN6" s="49"/>
      <c r="BTO6" s="49"/>
      <c r="BTP6" s="49"/>
      <c r="BTQ6" s="49"/>
      <c r="BTR6" s="49"/>
      <c r="BTS6" s="49"/>
      <c r="BTT6" s="49"/>
      <c r="BTU6" s="49"/>
      <c r="BTV6" s="49"/>
      <c r="BTW6" s="49"/>
      <c r="BTX6" s="49"/>
      <c r="BTY6" s="49"/>
      <c r="BTZ6" s="49"/>
      <c r="BUA6" s="49"/>
      <c r="BUB6" s="49"/>
      <c r="BUC6" s="49"/>
      <c r="BUD6" s="49"/>
      <c r="BUE6" s="49"/>
      <c r="BUF6" s="49"/>
      <c r="BUG6" s="49"/>
      <c r="BUH6" s="49"/>
      <c r="BUI6" s="49"/>
      <c r="BUJ6" s="49"/>
      <c r="BUK6" s="49"/>
      <c r="BUL6" s="49"/>
      <c r="BUM6" s="49"/>
      <c r="BUN6" s="49"/>
      <c r="BUO6" s="49"/>
      <c r="BUP6" s="49"/>
      <c r="BUQ6" s="49"/>
      <c r="BUR6" s="49"/>
      <c r="BUS6" s="49"/>
      <c r="BUT6" s="49"/>
      <c r="BUU6" s="49"/>
      <c r="BUV6" s="49"/>
      <c r="BUW6" s="49"/>
      <c r="BUX6" s="49"/>
      <c r="BUY6" s="49"/>
      <c r="BUZ6" s="49"/>
      <c r="BVA6" s="49"/>
      <c r="BVB6" s="49"/>
      <c r="BVC6" s="49"/>
      <c r="BVD6" s="49"/>
      <c r="BVE6" s="49"/>
      <c r="BVF6" s="49"/>
      <c r="BVG6" s="49"/>
      <c r="BVH6" s="49"/>
      <c r="BVI6" s="49"/>
      <c r="BVJ6" s="49"/>
      <c r="BVK6" s="49"/>
      <c r="BVL6" s="49"/>
      <c r="BVM6" s="49"/>
      <c r="BVN6" s="49"/>
      <c r="BVO6" s="49"/>
      <c r="BVP6" s="49"/>
      <c r="BVQ6" s="49"/>
      <c r="BVR6" s="49"/>
      <c r="BVS6" s="49"/>
      <c r="BVT6" s="49"/>
      <c r="BVU6" s="49"/>
      <c r="BVV6" s="49"/>
      <c r="BVW6" s="49"/>
      <c r="BVX6" s="49"/>
      <c r="BVY6" s="49"/>
      <c r="BVZ6" s="49"/>
      <c r="BWA6" s="49"/>
      <c r="BWB6" s="49"/>
      <c r="BWC6" s="49"/>
      <c r="BWD6" s="49"/>
      <c r="BWE6" s="49"/>
      <c r="BWF6" s="49"/>
      <c r="BWG6" s="49"/>
      <c r="BWH6" s="49"/>
      <c r="BWI6" s="49"/>
      <c r="BWJ6" s="49"/>
      <c r="BWK6" s="49"/>
      <c r="BWL6" s="49"/>
      <c r="BWM6" s="49"/>
      <c r="BWN6" s="49"/>
      <c r="BWO6" s="49"/>
      <c r="BWP6" s="49"/>
      <c r="BWQ6" s="49"/>
      <c r="BWR6" s="49"/>
      <c r="BWS6" s="49"/>
      <c r="BWT6" s="49"/>
      <c r="BWU6" s="49"/>
      <c r="BWV6" s="49"/>
      <c r="BWW6" s="49"/>
      <c r="BWX6" s="49"/>
      <c r="BWY6" s="49"/>
      <c r="BWZ6" s="49"/>
      <c r="BXA6" s="49"/>
      <c r="BXB6" s="49"/>
      <c r="BXC6" s="49"/>
      <c r="BXD6" s="49"/>
      <c r="BXE6" s="49"/>
      <c r="BXF6" s="49"/>
      <c r="BXG6" s="49"/>
      <c r="BXH6" s="49"/>
      <c r="BXI6" s="49"/>
      <c r="BXJ6" s="49"/>
      <c r="BXK6" s="49"/>
      <c r="BXL6" s="49"/>
      <c r="BXM6" s="49"/>
      <c r="BXN6" s="49"/>
      <c r="BXO6" s="49"/>
      <c r="BXP6" s="49"/>
      <c r="BXQ6" s="49"/>
      <c r="BXR6" s="49"/>
      <c r="BXS6" s="49"/>
      <c r="BXT6" s="49"/>
      <c r="BXU6" s="49"/>
      <c r="BXV6" s="49"/>
      <c r="BXW6" s="49"/>
      <c r="BXX6" s="49"/>
      <c r="BXY6" s="49"/>
      <c r="BXZ6" s="49"/>
      <c r="BYA6" s="49"/>
      <c r="BYB6" s="49"/>
      <c r="BYC6" s="49"/>
      <c r="BYD6" s="49"/>
      <c r="BYE6" s="49"/>
      <c r="BYF6" s="49"/>
      <c r="BYG6" s="49"/>
      <c r="BYH6" s="49"/>
      <c r="BYI6" s="49"/>
      <c r="BYJ6" s="49"/>
      <c r="BYK6" s="49"/>
      <c r="BYL6" s="49"/>
      <c r="BYM6" s="49"/>
      <c r="BYN6" s="49"/>
      <c r="BYO6" s="49"/>
      <c r="BYP6" s="49"/>
      <c r="BYQ6" s="49"/>
      <c r="BYR6" s="49"/>
      <c r="BYS6" s="49"/>
      <c r="BYT6" s="49"/>
      <c r="BYU6" s="49"/>
      <c r="BYV6" s="49"/>
      <c r="BYW6" s="49"/>
      <c r="BYX6" s="49"/>
      <c r="BYY6" s="49"/>
      <c r="BYZ6" s="49"/>
      <c r="BZA6" s="49"/>
      <c r="BZB6" s="49"/>
      <c r="BZC6" s="49"/>
      <c r="BZD6" s="49"/>
      <c r="BZE6" s="49"/>
      <c r="BZF6" s="49"/>
      <c r="BZG6" s="49"/>
      <c r="BZH6" s="49"/>
      <c r="BZI6" s="49"/>
      <c r="BZJ6" s="49"/>
      <c r="BZK6" s="49"/>
      <c r="BZL6" s="49"/>
      <c r="BZM6" s="49"/>
      <c r="BZN6" s="49"/>
      <c r="BZO6" s="49"/>
      <c r="BZP6" s="49"/>
      <c r="BZQ6" s="49"/>
      <c r="BZR6" s="49"/>
      <c r="BZS6" s="49"/>
      <c r="BZT6" s="49"/>
      <c r="BZU6" s="49"/>
      <c r="BZV6" s="49"/>
      <c r="BZW6" s="49"/>
      <c r="BZX6" s="49"/>
      <c r="BZY6" s="49"/>
      <c r="BZZ6" s="49"/>
      <c r="CAA6" s="49"/>
      <c r="CAB6" s="49"/>
      <c r="CAC6" s="49"/>
      <c r="CAD6" s="49"/>
      <c r="CAE6" s="49"/>
      <c r="CAF6" s="49"/>
      <c r="CAG6" s="49"/>
      <c r="CAH6" s="49"/>
      <c r="CAI6" s="49"/>
      <c r="CAJ6" s="49"/>
      <c r="CAK6" s="49"/>
      <c r="CAL6" s="49"/>
      <c r="CAM6" s="49"/>
      <c r="CAN6" s="49"/>
      <c r="CAO6" s="49"/>
      <c r="CAP6" s="49"/>
      <c r="CAQ6" s="49"/>
      <c r="CAR6" s="49"/>
      <c r="CAS6" s="49"/>
      <c r="CAT6" s="49"/>
      <c r="CAU6" s="49"/>
      <c r="CAV6" s="49"/>
      <c r="CAW6" s="49"/>
      <c r="CAX6" s="49"/>
      <c r="CAY6" s="49"/>
      <c r="CAZ6" s="49"/>
      <c r="CBA6" s="49"/>
      <c r="CBB6" s="49"/>
      <c r="CBC6" s="49"/>
      <c r="CBD6" s="49"/>
      <c r="CBE6" s="49"/>
      <c r="CBF6" s="49"/>
      <c r="CBG6" s="49"/>
      <c r="CBH6" s="49"/>
      <c r="CBI6" s="49"/>
      <c r="CBJ6" s="49"/>
      <c r="CBK6" s="49"/>
      <c r="CBL6" s="49"/>
      <c r="CBM6" s="49"/>
      <c r="CBN6" s="49"/>
      <c r="CBO6" s="49"/>
      <c r="CBP6" s="49"/>
      <c r="CBQ6" s="49"/>
      <c r="CBR6" s="49"/>
      <c r="CBS6" s="49"/>
      <c r="CBT6" s="49"/>
      <c r="CBU6" s="49"/>
      <c r="CBV6" s="49"/>
      <c r="CBW6" s="49"/>
      <c r="CBX6" s="49"/>
      <c r="CBY6" s="49"/>
      <c r="CBZ6" s="49"/>
      <c r="CCA6" s="49"/>
      <c r="CCB6" s="49"/>
      <c r="CCC6" s="49"/>
      <c r="CCD6" s="49"/>
      <c r="CCE6" s="49"/>
      <c r="CCF6" s="49"/>
      <c r="CCG6" s="49"/>
      <c r="CCH6" s="49"/>
      <c r="CCI6" s="49"/>
      <c r="CCJ6" s="49"/>
      <c r="CCK6" s="49"/>
      <c r="CCL6" s="49"/>
      <c r="CCM6" s="49"/>
      <c r="CCN6" s="49"/>
      <c r="CCO6" s="49"/>
      <c r="CCP6" s="49"/>
      <c r="CCQ6" s="49"/>
      <c r="CCR6" s="49"/>
      <c r="CCS6" s="49"/>
      <c r="CCT6" s="49"/>
      <c r="CCU6" s="49"/>
      <c r="CCV6" s="49"/>
      <c r="CCW6" s="49"/>
      <c r="CCX6" s="49"/>
      <c r="CCY6" s="49"/>
      <c r="CCZ6" s="49"/>
      <c r="CDA6" s="49"/>
      <c r="CDB6" s="49"/>
      <c r="CDC6" s="49"/>
      <c r="CDD6" s="49"/>
      <c r="CDE6" s="49"/>
      <c r="CDF6" s="49"/>
      <c r="CDG6" s="49"/>
      <c r="CDH6" s="49"/>
      <c r="CDI6" s="49"/>
      <c r="CDJ6" s="49"/>
      <c r="CDK6" s="49"/>
      <c r="CDL6" s="49"/>
      <c r="CDM6" s="49"/>
      <c r="CDN6" s="49"/>
      <c r="CDO6" s="49"/>
      <c r="CDP6" s="49"/>
      <c r="CDQ6" s="49"/>
      <c r="CDR6" s="49"/>
      <c r="CDS6" s="49"/>
      <c r="CDT6" s="49"/>
      <c r="CDU6" s="49"/>
      <c r="CDV6" s="49"/>
      <c r="CDW6" s="49"/>
      <c r="CDX6" s="49"/>
      <c r="CDY6" s="49"/>
      <c r="CDZ6" s="49"/>
      <c r="CEA6" s="49"/>
      <c r="CEB6" s="49"/>
      <c r="CEC6" s="49"/>
      <c r="CED6" s="49"/>
      <c r="CEE6" s="49"/>
      <c r="CEF6" s="49"/>
      <c r="CEG6" s="49"/>
      <c r="CEH6" s="49"/>
      <c r="CEI6" s="49"/>
      <c r="CEJ6" s="49"/>
      <c r="CEK6" s="49"/>
      <c r="CEL6" s="49"/>
      <c r="CEM6" s="49"/>
      <c r="CEN6" s="49"/>
      <c r="CEO6" s="49"/>
      <c r="CEP6" s="49"/>
      <c r="CEQ6" s="49"/>
      <c r="CER6" s="49"/>
      <c r="CES6" s="49"/>
      <c r="CET6" s="49"/>
      <c r="CEU6" s="49"/>
      <c r="CEV6" s="49"/>
      <c r="CEW6" s="49"/>
      <c r="CEX6" s="49"/>
      <c r="CEY6" s="49"/>
      <c r="CEZ6" s="49"/>
      <c r="CFA6" s="49"/>
      <c r="CFB6" s="49"/>
      <c r="CFC6" s="49"/>
      <c r="CFD6" s="49"/>
      <c r="CFE6" s="49"/>
      <c r="CFF6" s="49"/>
      <c r="CFG6" s="49"/>
      <c r="CFH6" s="49"/>
      <c r="CFI6" s="49"/>
      <c r="CFJ6" s="49"/>
      <c r="CFK6" s="49"/>
      <c r="CFL6" s="49"/>
      <c r="CFM6" s="49"/>
      <c r="CFN6" s="49"/>
      <c r="CFO6" s="49"/>
      <c r="CFP6" s="49"/>
      <c r="CFQ6" s="49"/>
      <c r="CFR6" s="49"/>
      <c r="CFS6" s="49"/>
      <c r="CFT6" s="49"/>
      <c r="CFU6" s="49"/>
      <c r="CFV6" s="49"/>
      <c r="CFW6" s="49"/>
      <c r="CFX6" s="49"/>
      <c r="CFY6" s="49"/>
      <c r="CFZ6" s="49"/>
      <c r="CGA6" s="49"/>
      <c r="CGB6" s="49"/>
      <c r="CGC6" s="49"/>
      <c r="CGD6" s="49"/>
      <c r="CGE6" s="49"/>
      <c r="CGF6" s="49"/>
      <c r="CGG6" s="49"/>
      <c r="CGH6" s="49"/>
      <c r="CGI6" s="49"/>
      <c r="CGJ6" s="49"/>
      <c r="CGK6" s="49"/>
      <c r="CGL6" s="49"/>
      <c r="CGM6" s="49"/>
      <c r="CGN6" s="49"/>
      <c r="CGO6" s="49"/>
      <c r="CGP6" s="49"/>
      <c r="CGQ6" s="49"/>
      <c r="CGR6" s="49"/>
      <c r="CGS6" s="49"/>
      <c r="CGT6" s="49"/>
      <c r="CGU6" s="49"/>
      <c r="CGV6" s="49"/>
      <c r="CGW6" s="49"/>
      <c r="CGX6" s="49"/>
      <c r="CGY6" s="49"/>
      <c r="CGZ6" s="49"/>
      <c r="CHA6" s="49"/>
      <c r="CHB6" s="49"/>
      <c r="CHC6" s="49"/>
      <c r="CHD6" s="49"/>
      <c r="CHE6" s="49"/>
      <c r="CHF6" s="49"/>
      <c r="CHG6" s="49"/>
      <c r="CHH6" s="49"/>
      <c r="CHI6" s="49"/>
      <c r="CHJ6" s="49"/>
      <c r="CHK6" s="49"/>
      <c r="CHL6" s="49"/>
      <c r="CHM6" s="49"/>
      <c r="CHN6" s="49"/>
      <c r="CHO6" s="49"/>
      <c r="CHP6" s="49"/>
      <c r="CHQ6" s="49"/>
      <c r="CHR6" s="49"/>
      <c r="CHS6" s="49"/>
      <c r="CHT6" s="49"/>
      <c r="CHU6" s="49"/>
      <c r="CHV6" s="49"/>
      <c r="CHW6" s="49"/>
      <c r="CHX6" s="49"/>
      <c r="CHY6" s="49"/>
      <c r="CHZ6" s="49"/>
      <c r="CIA6" s="49"/>
      <c r="CIB6" s="49"/>
      <c r="CIC6" s="49"/>
      <c r="CID6" s="49"/>
      <c r="CIE6" s="49"/>
      <c r="CIF6" s="49"/>
      <c r="CIG6" s="49"/>
      <c r="CIH6" s="49"/>
      <c r="CII6" s="49"/>
      <c r="CIJ6" s="49"/>
      <c r="CIK6" s="49"/>
      <c r="CIL6" s="49"/>
      <c r="CIM6" s="49"/>
      <c r="CIN6" s="49"/>
      <c r="CIO6" s="49"/>
      <c r="CIP6" s="49"/>
      <c r="CIQ6" s="49"/>
      <c r="CIR6" s="49"/>
      <c r="CIS6" s="49"/>
      <c r="CIT6" s="49"/>
      <c r="CIU6" s="49"/>
      <c r="CIV6" s="49"/>
      <c r="CIW6" s="49"/>
      <c r="CIX6" s="49"/>
      <c r="CIY6" s="49"/>
      <c r="CIZ6" s="49"/>
      <c r="CJA6" s="49"/>
      <c r="CJB6" s="49"/>
      <c r="CJC6" s="49"/>
      <c r="CJD6" s="49"/>
      <c r="CJE6" s="49"/>
      <c r="CJF6" s="49"/>
      <c r="CJG6" s="49"/>
      <c r="CJH6" s="49"/>
      <c r="CJI6" s="49"/>
      <c r="CJJ6" s="49"/>
      <c r="CJK6" s="49"/>
      <c r="CJL6" s="49"/>
      <c r="CJM6" s="49"/>
      <c r="CJN6" s="49"/>
      <c r="CJO6" s="49"/>
      <c r="CJP6" s="49"/>
      <c r="CJQ6" s="49"/>
      <c r="CJR6" s="49"/>
      <c r="CJS6" s="49"/>
      <c r="CJT6" s="49"/>
      <c r="CJU6" s="49"/>
      <c r="CJV6" s="49"/>
      <c r="CJW6" s="49"/>
      <c r="CJX6" s="49"/>
      <c r="CJY6" s="49"/>
      <c r="CJZ6" s="49"/>
      <c r="CKA6" s="49"/>
      <c r="CKB6" s="49"/>
      <c r="CKC6" s="49"/>
      <c r="CKD6" s="49"/>
      <c r="CKE6" s="49"/>
      <c r="CKF6" s="49"/>
      <c r="CKG6" s="49"/>
      <c r="CKH6" s="49"/>
      <c r="CKI6" s="49"/>
      <c r="CKJ6" s="49"/>
      <c r="CKK6" s="49"/>
      <c r="CKL6" s="49"/>
      <c r="CKM6" s="49"/>
      <c r="CKN6" s="49"/>
      <c r="CKO6" s="49"/>
      <c r="CKP6" s="49"/>
      <c r="CKQ6" s="49"/>
      <c r="CKR6" s="49"/>
      <c r="CKS6" s="49"/>
      <c r="CKT6" s="49"/>
      <c r="CKU6" s="49"/>
      <c r="CKV6" s="49"/>
      <c r="CKW6" s="49"/>
      <c r="CKX6" s="49"/>
      <c r="CKY6" s="49"/>
      <c r="CKZ6" s="49"/>
      <c r="CLA6" s="49"/>
      <c r="CLB6" s="49"/>
      <c r="CLC6" s="49"/>
      <c r="CLD6" s="49"/>
      <c r="CLE6" s="49"/>
      <c r="CLF6" s="49"/>
      <c r="CLG6" s="49"/>
      <c r="CLH6" s="49"/>
      <c r="CLI6" s="49"/>
      <c r="CLJ6" s="49"/>
      <c r="CLK6" s="49"/>
      <c r="CLL6" s="49"/>
      <c r="CLM6" s="49"/>
      <c r="CLN6" s="49"/>
      <c r="CLO6" s="49"/>
      <c r="CLP6" s="49"/>
      <c r="CLQ6" s="49"/>
      <c r="CLR6" s="49"/>
      <c r="CLS6" s="49"/>
      <c r="CLT6" s="49"/>
      <c r="CLU6" s="49"/>
      <c r="CLV6" s="49"/>
      <c r="CLW6" s="49"/>
      <c r="CLX6" s="49"/>
      <c r="CLY6" s="49"/>
      <c r="CLZ6" s="49"/>
      <c r="CMA6" s="49"/>
      <c r="CMB6" s="49"/>
      <c r="CMC6" s="49"/>
      <c r="CMD6" s="49"/>
      <c r="CME6" s="49"/>
      <c r="CMF6" s="49"/>
      <c r="CMG6" s="49"/>
      <c r="CMH6" s="49"/>
      <c r="CMI6" s="49"/>
      <c r="CMJ6" s="49"/>
      <c r="CMK6" s="49"/>
      <c r="CML6" s="49"/>
      <c r="CMM6" s="49"/>
      <c r="CMN6" s="49"/>
      <c r="CMO6" s="49"/>
      <c r="CMP6" s="49"/>
      <c r="CMQ6" s="49"/>
      <c r="CMR6" s="49"/>
      <c r="CMS6" s="49"/>
      <c r="CMT6" s="49"/>
      <c r="CMU6" s="49"/>
      <c r="CMV6" s="49"/>
      <c r="CMW6" s="49"/>
      <c r="CMX6" s="49"/>
      <c r="CMY6" s="49"/>
      <c r="CMZ6" s="49"/>
      <c r="CNA6" s="49"/>
      <c r="CNB6" s="49"/>
      <c r="CNC6" s="49"/>
      <c r="CND6" s="49"/>
      <c r="CNE6" s="49"/>
      <c r="CNF6" s="49"/>
      <c r="CNG6" s="49"/>
      <c r="CNH6" s="49"/>
      <c r="CNI6" s="49"/>
      <c r="CNJ6" s="49"/>
      <c r="CNK6" s="49"/>
      <c r="CNL6" s="49"/>
      <c r="CNM6" s="49"/>
      <c r="CNN6" s="49"/>
      <c r="CNO6" s="49"/>
      <c r="CNP6" s="49"/>
      <c r="CNQ6" s="49"/>
      <c r="CNR6" s="49"/>
      <c r="CNS6" s="49"/>
      <c r="CNT6" s="49"/>
      <c r="CNU6" s="49"/>
      <c r="CNV6" s="49"/>
      <c r="CNW6" s="49"/>
      <c r="CNX6" s="49"/>
      <c r="CNY6" s="49"/>
      <c r="CNZ6" s="49"/>
      <c r="COA6" s="49"/>
      <c r="COB6" s="49"/>
      <c r="COC6" s="49"/>
      <c r="COD6" s="49"/>
      <c r="COE6" s="49"/>
      <c r="COF6" s="49"/>
      <c r="COG6" s="49"/>
      <c r="COH6" s="49"/>
      <c r="COI6" s="49"/>
      <c r="COJ6" s="49"/>
      <c r="COK6" s="49"/>
      <c r="COL6" s="49"/>
      <c r="COM6" s="49"/>
      <c r="CON6" s="49"/>
      <c r="COO6" s="49"/>
      <c r="COP6" s="49"/>
      <c r="COQ6" s="49"/>
      <c r="COR6" s="49"/>
      <c r="COS6" s="49"/>
      <c r="COT6" s="49"/>
      <c r="COU6" s="49"/>
      <c r="COV6" s="49"/>
      <c r="COW6" s="49"/>
      <c r="COX6" s="49"/>
      <c r="COY6" s="49"/>
      <c r="COZ6" s="49"/>
      <c r="CPA6" s="49"/>
      <c r="CPB6" s="49"/>
      <c r="CPC6" s="49"/>
      <c r="CPD6" s="49"/>
      <c r="CPE6" s="49"/>
      <c r="CPF6" s="49"/>
      <c r="CPG6" s="49"/>
      <c r="CPH6" s="49"/>
      <c r="CPI6" s="49"/>
      <c r="CPJ6" s="49"/>
      <c r="CPK6" s="49"/>
      <c r="CPL6" s="49"/>
      <c r="CPM6" s="49"/>
      <c r="CPN6" s="49"/>
      <c r="CPO6" s="49"/>
      <c r="CPP6" s="49"/>
      <c r="CPQ6" s="49"/>
      <c r="CPR6" s="49"/>
      <c r="CPS6" s="49"/>
      <c r="CPT6" s="49"/>
      <c r="CPU6" s="49"/>
      <c r="CPV6" s="49"/>
      <c r="CPW6" s="49"/>
      <c r="CPX6" s="49"/>
      <c r="CPY6" s="49"/>
      <c r="CPZ6" s="49"/>
      <c r="CQA6" s="49"/>
      <c r="CQB6" s="49"/>
      <c r="CQC6" s="49"/>
      <c r="CQD6" s="49"/>
      <c r="CQE6" s="49"/>
      <c r="CQF6" s="49"/>
      <c r="CQG6" s="49"/>
      <c r="CQH6" s="49"/>
      <c r="CQI6" s="49"/>
      <c r="CQJ6" s="49"/>
      <c r="CQK6" s="49"/>
      <c r="CQL6" s="49"/>
      <c r="CQM6" s="49"/>
      <c r="CQN6" s="49"/>
      <c r="CQO6" s="49"/>
      <c r="CQP6" s="49"/>
      <c r="CQQ6" s="49"/>
      <c r="CQR6" s="49"/>
      <c r="CQS6" s="49"/>
      <c r="CQT6" s="49"/>
      <c r="CQU6" s="49"/>
      <c r="CQV6" s="49"/>
      <c r="CQW6" s="49"/>
      <c r="CQX6" s="49"/>
      <c r="CQY6" s="49"/>
      <c r="CQZ6" s="49"/>
      <c r="CRA6" s="49"/>
      <c r="CRB6" s="49"/>
      <c r="CRC6" s="49"/>
      <c r="CRD6" s="49"/>
      <c r="CRE6" s="49"/>
      <c r="CRF6" s="49"/>
      <c r="CRG6" s="49"/>
      <c r="CRH6" s="49"/>
      <c r="CRI6" s="49"/>
      <c r="CRJ6" s="49"/>
      <c r="CRK6" s="49"/>
      <c r="CRL6" s="49"/>
      <c r="CRM6" s="49"/>
      <c r="CRN6" s="49"/>
      <c r="CRO6" s="49"/>
      <c r="CRP6" s="49"/>
      <c r="CRQ6" s="49"/>
      <c r="CRR6" s="49"/>
      <c r="CRS6" s="49"/>
      <c r="CRT6" s="49"/>
      <c r="CRU6" s="49"/>
      <c r="CRV6" s="49"/>
      <c r="CRW6" s="49"/>
      <c r="CRX6" s="49"/>
      <c r="CRY6" s="49"/>
      <c r="CRZ6" s="49"/>
      <c r="CSA6" s="49"/>
      <c r="CSB6" s="49"/>
      <c r="CSC6" s="49"/>
      <c r="CSD6" s="49"/>
      <c r="CSE6" s="49"/>
      <c r="CSF6" s="49"/>
      <c r="CSG6" s="49"/>
      <c r="CSH6" s="49"/>
      <c r="CSI6" s="49"/>
      <c r="CSJ6" s="49"/>
      <c r="CSK6" s="49"/>
      <c r="CSL6" s="49"/>
      <c r="CSM6" s="49"/>
      <c r="CSN6" s="49"/>
      <c r="CSO6" s="49"/>
      <c r="CSP6" s="49"/>
      <c r="CSQ6" s="49"/>
      <c r="CSR6" s="49"/>
      <c r="CSS6" s="49"/>
      <c r="CST6" s="49"/>
      <c r="CSU6" s="49"/>
      <c r="CSV6" s="49"/>
      <c r="CSW6" s="49"/>
      <c r="CSX6" s="49"/>
      <c r="CSY6" s="49"/>
      <c r="CSZ6" s="49"/>
      <c r="CTA6" s="49"/>
      <c r="CTB6" s="49"/>
      <c r="CTC6" s="49"/>
      <c r="CTD6" s="49"/>
      <c r="CTE6" s="49"/>
      <c r="CTF6" s="49"/>
      <c r="CTG6" s="49"/>
      <c r="CTH6" s="49"/>
      <c r="CTI6" s="49"/>
      <c r="CTJ6" s="49"/>
      <c r="CTK6" s="49"/>
      <c r="CTL6" s="49"/>
      <c r="CTM6" s="49"/>
      <c r="CTN6" s="49"/>
      <c r="CTO6" s="49"/>
      <c r="CTP6" s="49"/>
      <c r="CTQ6" s="49"/>
      <c r="CTR6" s="49"/>
      <c r="CTS6" s="49"/>
      <c r="CTT6" s="49"/>
      <c r="CTU6" s="49"/>
      <c r="CTV6" s="49"/>
      <c r="CTW6" s="49"/>
      <c r="CTX6" s="49"/>
      <c r="CTY6" s="49"/>
      <c r="CTZ6" s="49"/>
      <c r="CUA6" s="49"/>
      <c r="CUB6" s="49"/>
      <c r="CUC6" s="49"/>
      <c r="CUD6" s="49"/>
      <c r="CUE6" s="49"/>
      <c r="CUF6" s="49"/>
      <c r="CUG6" s="49"/>
      <c r="CUH6" s="49"/>
      <c r="CUI6" s="49"/>
      <c r="CUJ6" s="49"/>
      <c r="CUK6" s="49"/>
      <c r="CUL6" s="49"/>
      <c r="CUM6" s="49"/>
      <c r="CUN6" s="49"/>
      <c r="CUO6" s="49"/>
      <c r="CUP6" s="49"/>
      <c r="CUQ6" s="49"/>
      <c r="CUR6" s="49"/>
      <c r="CUS6" s="49"/>
      <c r="CUT6" s="49"/>
      <c r="CUU6" s="49"/>
      <c r="CUV6" s="49"/>
      <c r="CUW6" s="49"/>
      <c r="CUX6" s="49"/>
      <c r="CUY6" s="49"/>
      <c r="CUZ6" s="49"/>
      <c r="CVA6" s="49"/>
      <c r="CVB6" s="49"/>
      <c r="CVC6" s="49"/>
      <c r="CVD6" s="49"/>
      <c r="CVE6" s="49"/>
      <c r="CVF6" s="49"/>
      <c r="CVG6" s="49"/>
      <c r="CVH6" s="49"/>
      <c r="CVI6" s="49"/>
      <c r="CVJ6" s="49"/>
      <c r="CVK6" s="49"/>
      <c r="CVL6" s="49"/>
      <c r="CVM6" s="49"/>
      <c r="CVN6" s="49"/>
      <c r="CVO6" s="49"/>
      <c r="CVP6" s="49"/>
      <c r="CVQ6" s="49"/>
      <c r="CVR6" s="49"/>
      <c r="CVS6" s="49"/>
      <c r="CVT6" s="49"/>
      <c r="CVU6" s="49"/>
      <c r="CVV6" s="49"/>
      <c r="CVW6" s="49"/>
      <c r="CVX6" s="49"/>
      <c r="CVY6" s="49"/>
      <c r="CVZ6" s="49"/>
      <c r="CWA6" s="49"/>
      <c r="CWB6" s="49"/>
      <c r="CWC6" s="49"/>
      <c r="CWD6" s="49"/>
      <c r="CWE6" s="49"/>
      <c r="CWF6" s="49"/>
      <c r="CWG6" s="49"/>
      <c r="CWH6" s="49"/>
      <c r="CWI6" s="49"/>
      <c r="CWJ6" s="49"/>
      <c r="CWK6" s="49"/>
      <c r="CWL6" s="49"/>
      <c r="CWM6" s="49"/>
      <c r="CWN6" s="49"/>
      <c r="CWO6" s="49"/>
      <c r="CWP6" s="49"/>
      <c r="CWQ6" s="49"/>
      <c r="CWR6" s="49"/>
      <c r="CWS6" s="49"/>
      <c r="CWT6" s="49"/>
      <c r="CWU6" s="49"/>
      <c r="CWV6" s="49"/>
      <c r="CWW6" s="49"/>
      <c r="CWX6" s="49"/>
      <c r="CWY6" s="49"/>
      <c r="CWZ6" s="49"/>
      <c r="CXA6" s="49"/>
      <c r="CXB6" s="49"/>
      <c r="CXC6" s="49"/>
      <c r="CXD6" s="49"/>
      <c r="CXE6" s="49"/>
      <c r="CXF6" s="49"/>
      <c r="CXG6" s="49"/>
      <c r="CXH6" s="49"/>
      <c r="CXI6" s="49"/>
      <c r="CXJ6" s="49"/>
      <c r="CXK6" s="49"/>
      <c r="CXL6" s="49"/>
      <c r="CXM6" s="49"/>
      <c r="CXN6" s="49"/>
      <c r="CXO6" s="49"/>
      <c r="CXP6" s="49"/>
      <c r="CXQ6" s="49"/>
      <c r="CXR6" s="49"/>
      <c r="CXS6" s="49"/>
      <c r="CXT6" s="49"/>
      <c r="CXU6" s="49"/>
      <c r="CXV6" s="49"/>
      <c r="CXW6" s="49"/>
      <c r="CXX6" s="49"/>
      <c r="CXY6" s="49"/>
      <c r="CXZ6" s="49"/>
      <c r="CYA6" s="49"/>
      <c r="CYB6" s="49"/>
      <c r="CYC6" s="49"/>
      <c r="CYD6" s="49"/>
      <c r="CYE6" s="49"/>
      <c r="CYF6" s="49"/>
      <c r="CYG6" s="49"/>
      <c r="CYH6" s="49"/>
      <c r="CYI6" s="49"/>
      <c r="CYJ6" s="49"/>
      <c r="CYK6" s="49"/>
      <c r="CYL6" s="49"/>
      <c r="CYM6" s="49"/>
      <c r="CYN6" s="49"/>
      <c r="CYO6" s="49"/>
      <c r="CYP6" s="49"/>
      <c r="CYQ6" s="49"/>
      <c r="CYR6" s="49"/>
      <c r="CYS6" s="49"/>
      <c r="CYT6" s="49"/>
      <c r="CYU6" s="49"/>
      <c r="CYV6" s="49"/>
      <c r="CYW6" s="49"/>
      <c r="CYX6" s="49"/>
      <c r="CYY6" s="49"/>
      <c r="CYZ6" s="49"/>
      <c r="CZA6" s="49"/>
      <c r="CZB6" s="49"/>
      <c r="CZC6" s="49"/>
      <c r="CZD6" s="49"/>
      <c r="CZE6" s="49"/>
      <c r="CZF6" s="49"/>
      <c r="CZG6" s="49"/>
      <c r="CZH6" s="49"/>
      <c r="CZI6" s="49"/>
      <c r="CZJ6" s="49"/>
      <c r="CZK6" s="49"/>
      <c r="CZL6" s="49"/>
      <c r="CZM6" s="49"/>
      <c r="CZN6" s="49"/>
      <c r="CZO6" s="49"/>
      <c r="CZP6" s="49"/>
      <c r="CZQ6" s="49"/>
      <c r="CZR6" s="49"/>
      <c r="CZS6" s="49"/>
      <c r="CZT6" s="49"/>
      <c r="CZU6" s="49"/>
      <c r="CZV6" s="49"/>
      <c r="CZW6" s="49"/>
      <c r="CZX6" s="49"/>
      <c r="CZY6" s="49"/>
      <c r="CZZ6" s="49"/>
      <c r="DAA6" s="49"/>
      <c r="DAB6" s="49"/>
      <c r="DAC6" s="49"/>
      <c r="DAD6" s="49"/>
      <c r="DAE6" s="49"/>
      <c r="DAF6" s="49"/>
      <c r="DAG6" s="49"/>
      <c r="DAH6" s="49"/>
      <c r="DAI6" s="49"/>
      <c r="DAJ6" s="49"/>
      <c r="DAK6" s="49"/>
      <c r="DAL6" s="49"/>
      <c r="DAM6" s="49"/>
      <c r="DAN6" s="49"/>
      <c r="DAO6" s="49"/>
      <c r="DAP6" s="49"/>
      <c r="DAQ6" s="49"/>
      <c r="DAR6" s="49"/>
      <c r="DAS6" s="49"/>
      <c r="DAT6" s="49"/>
      <c r="DAU6" s="49"/>
      <c r="DAV6" s="49"/>
      <c r="DAW6" s="49"/>
      <c r="DAX6" s="49"/>
      <c r="DAY6" s="49"/>
      <c r="DAZ6" s="49"/>
      <c r="DBA6" s="49"/>
      <c r="DBB6" s="49"/>
      <c r="DBC6" s="49"/>
      <c r="DBD6" s="49"/>
      <c r="DBE6" s="49"/>
      <c r="DBF6" s="49"/>
      <c r="DBG6" s="49"/>
      <c r="DBH6" s="49"/>
      <c r="DBI6" s="49"/>
      <c r="DBJ6" s="49"/>
      <c r="DBK6" s="49"/>
      <c r="DBL6" s="49"/>
      <c r="DBM6" s="49"/>
      <c r="DBN6" s="49"/>
      <c r="DBO6" s="49"/>
      <c r="DBP6" s="49"/>
      <c r="DBQ6" s="49"/>
      <c r="DBR6" s="49"/>
      <c r="DBS6" s="49"/>
      <c r="DBT6" s="49"/>
      <c r="DBU6" s="49"/>
      <c r="DBV6" s="49"/>
      <c r="DBW6" s="49"/>
      <c r="DBX6" s="49"/>
      <c r="DBY6" s="49"/>
      <c r="DBZ6" s="49"/>
      <c r="DCA6" s="49"/>
      <c r="DCB6" s="49"/>
      <c r="DCC6" s="49"/>
      <c r="DCD6" s="49"/>
      <c r="DCE6" s="49"/>
      <c r="DCF6" s="49"/>
      <c r="DCG6" s="49"/>
      <c r="DCH6" s="49"/>
      <c r="DCI6" s="49"/>
      <c r="DCJ6" s="49"/>
      <c r="DCK6" s="49"/>
      <c r="DCL6" s="49"/>
      <c r="DCM6" s="49"/>
      <c r="DCN6" s="49"/>
      <c r="DCO6" s="49"/>
      <c r="DCP6" s="49"/>
      <c r="DCQ6" s="49"/>
      <c r="DCR6" s="49"/>
      <c r="DCS6" s="49"/>
      <c r="DCT6" s="49"/>
      <c r="DCU6" s="49"/>
      <c r="DCV6" s="49"/>
      <c r="DCW6" s="49"/>
      <c r="DCX6" s="49"/>
      <c r="DCY6" s="49"/>
      <c r="DCZ6" s="49"/>
      <c r="DDA6" s="49"/>
      <c r="DDB6" s="49"/>
      <c r="DDC6" s="49"/>
      <c r="DDD6" s="49"/>
      <c r="DDE6" s="49"/>
      <c r="DDF6" s="49"/>
      <c r="DDG6" s="49"/>
      <c r="DDH6" s="49"/>
      <c r="DDI6" s="49"/>
      <c r="DDJ6" s="49"/>
      <c r="DDK6" s="49"/>
      <c r="DDL6" s="49"/>
      <c r="DDM6" s="49"/>
      <c r="DDN6" s="49"/>
      <c r="DDO6" s="49"/>
      <c r="DDP6" s="49"/>
      <c r="DDQ6" s="49"/>
      <c r="DDR6" s="49"/>
      <c r="DDS6" s="49"/>
      <c r="DDT6" s="49"/>
      <c r="DDU6" s="49"/>
      <c r="DDV6" s="49"/>
      <c r="DDW6" s="49"/>
      <c r="DDX6" s="49"/>
      <c r="DDY6" s="49"/>
      <c r="DDZ6" s="49"/>
      <c r="DEA6" s="49"/>
      <c r="DEB6" s="49"/>
      <c r="DEC6" s="49"/>
      <c r="DED6" s="49"/>
      <c r="DEE6" s="49"/>
      <c r="DEF6" s="49"/>
      <c r="DEG6" s="49"/>
      <c r="DEH6" s="49"/>
      <c r="DEI6" s="49"/>
      <c r="DEJ6" s="49"/>
      <c r="DEK6" s="49"/>
      <c r="DEL6" s="49"/>
      <c r="DEM6" s="49"/>
      <c r="DEN6" s="49"/>
      <c r="DEO6" s="49"/>
      <c r="DEP6" s="49"/>
      <c r="DEQ6" s="49"/>
      <c r="DER6" s="49"/>
      <c r="DES6" s="49"/>
      <c r="DET6" s="49"/>
      <c r="DEU6" s="49"/>
      <c r="DEV6" s="49"/>
      <c r="DEW6" s="49"/>
      <c r="DEX6" s="49"/>
      <c r="DEY6" s="49"/>
      <c r="DEZ6" s="49"/>
      <c r="DFA6" s="49"/>
      <c r="DFB6" s="49"/>
      <c r="DFC6" s="49"/>
      <c r="DFD6" s="49"/>
      <c r="DFE6" s="49"/>
      <c r="DFF6" s="49"/>
      <c r="DFG6" s="49"/>
      <c r="DFH6" s="49"/>
      <c r="DFI6" s="49"/>
      <c r="DFJ6" s="49"/>
      <c r="DFK6" s="49"/>
      <c r="DFL6" s="49"/>
      <c r="DFM6" s="49"/>
      <c r="DFN6" s="49"/>
      <c r="DFO6" s="49"/>
      <c r="DFP6" s="49"/>
      <c r="DFQ6" s="49"/>
      <c r="DFR6" s="49"/>
      <c r="DFS6" s="49"/>
      <c r="DFT6" s="49"/>
      <c r="DFU6" s="49"/>
      <c r="DFV6" s="49"/>
      <c r="DFW6" s="49"/>
      <c r="DFX6" s="49"/>
      <c r="DFY6" s="49"/>
      <c r="DFZ6" s="49"/>
      <c r="DGA6" s="49"/>
      <c r="DGB6" s="49"/>
      <c r="DGC6" s="49"/>
      <c r="DGD6" s="49"/>
      <c r="DGE6" s="49"/>
      <c r="DGF6" s="49"/>
      <c r="DGG6" s="49"/>
      <c r="DGH6" s="49"/>
      <c r="DGI6" s="49"/>
      <c r="DGJ6" s="49"/>
      <c r="DGK6" s="49"/>
      <c r="DGL6" s="49"/>
      <c r="DGM6" s="49"/>
      <c r="DGN6" s="49"/>
      <c r="DGO6" s="49"/>
      <c r="DGP6" s="49"/>
      <c r="DGQ6" s="49"/>
      <c r="DGR6" s="49"/>
      <c r="DGS6" s="49"/>
      <c r="DGT6" s="49"/>
      <c r="DGU6" s="49"/>
      <c r="DGV6" s="49"/>
      <c r="DGW6" s="49"/>
      <c r="DGX6" s="49"/>
      <c r="DGY6" s="49"/>
      <c r="DGZ6" s="49"/>
      <c r="DHA6" s="49"/>
      <c r="DHB6" s="49"/>
      <c r="DHC6" s="49"/>
      <c r="DHD6" s="49"/>
      <c r="DHE6" s="49"/>
      <c r="DHF6" s="49"/>
      <c r="DHG6" s="49"/>
      <c r="DHH6" s="49"/>
      <c r="DHI6" s="49"/>
      <c r="DHJ6" s="49"/>
      <c r="DHK6" s="49"/>
      <c r="DHL6" s="49"/>
      <c r="DHM6" s="49"/>
      <c r="DHN6" s="49"/>
      <c r="DHO6" s="49"/>
      <c r="DHP6" s="49"/>
      <c r="DHQ6" s="49"/>
      <c r="DHR6" s="49"/>
      <c r="DHS6" s="49"/>
      <c r="DHT6" s="49"/>
      <c r="DHU6" s="49"/>
      <c r="DHV6" s="49"/>
      <c r="DHW6" s="49"/>
      <c r="DHX6" s="49"/>
      <c r="DHY6" s="49"/>
      <c r="DHZ6" s="49"/>
      <c r="DIA6" s="49"/>
      <c r="DIB6" s="49"/>
      <c r="DIC6" s="49"/>
      <c r="DID6" s="49"/>
      <c r="DIE6" s="49"/>
      <c r="DIF6" s="49"/>
      <c r="DIG6" s="49"/>
      <c r="DIH6" s="49"/>
      <c r="DII6" s="49"/>
      <c r="DIJ6" s="49"/>
      <c r="DIK6" s="49"/>
      <c r="DIL6" s="49"/>
      <c r="DIM6" s="49"/>
      <c r="DIN6" s="49"/>
      <c r="DIO6" s="49"/>
      <c r="DIP6" s="49"/>
      <c r="DIQ6" s="49"/>
      <c r="DIR6" s="49"/>
      <c r="DIS6" s="49"/>
      <c r="DIT6" s="49"/>
      <c r="DIU6" s="49"/>
      <c r="DIV6" s="49"/>
      <c r="DIW6" s="49"/>
      <c r="DIX6" s="49"/>
      <c r="DIY6" s="49"/>
      <c r="DIZ6" s="49"/>
      <c r="DJA6" s="49"/>
      <c r="DJB6" s="49"/>
      <c r="DJC6" s="49"/>
      <c r="DJD6" s="49"/>
      <c r="DJE6" s="49"/>
      <c r="DJF6" s="49"/>
      <c r="DJG6" s="49"/>
      <c r="DJH6" s="49"/>
      <c r="DJI6" s="49"/>
      <c r="DJJ6" s="49"/>
      <c r="DJK6" s="49"/>
      <c r="DJL6" s="49"/>
      <c r="DJM6" s="49"/>
      <c r="DJN6" s="49"/>
      <c r="DJO6" s="49"/>
      <c r="DJP6" s="49"/>
      <c r="DJQ6" s="49"/>
      <c r="DJR6" s="49"/>
      <c r="DJS6" s="49"/>
      <c r="DJT6" s="49"/>
      <c r="DJU6" s="49"/>
      <c r="DJV6" s="49"/>
      <c r="DJW6" s="49"/>
      <c r="DJX6" s="49"/>
      <c r="DJY6" s="49"/>
      <c r="DJZ6" s="49"/>
      <c r="DKA6" s="49"/>
      <c r="DKB6" s="49"/>
      <c r="DKC6" s="49"/>
      <c r="DKD6" s="49"/>
      <c r="DKE6" s="49"/>
      <c r="DKF6" s="49"/>
      <c r="DKG6" s="49"/>
      <c r="DKH6" s="49"/>
      <c r="DKI6" s="49"/>
      <c r="DKJ6" s="49"/>
      <c r="DKK6" s="49"/>
      <c r="DKL6" s="49"/>
      <c r="DKM6" s="49"/>
      <c r="DKN6" s="49"/>
      <c r="DKO6" s="49"/>
      <c r="DKP6" s="49"/>
      <c r="DKQ6" s="49"/>
      <c r="DKR6" s="49"/>
      <c r="DKS6" s="49"/>
      <c r="DKT6" s="49"/>
      <c r="DKU6" s="49"/>
      <c r="DKV6" s="49"/>
      <c r="DKW6" s="49"/>
      <c r="DKX6" s="49"/>
      <c r="DKY6" s="49"/>
      <c r="DKZ6" s="49"/>
      <c r="DLA6" s="49"/>
      <c r="DLB6" s="49"/>
      <c r="DLC6" s="49"/>
      <c r="DLD6" s="49"/>
      <c r="DLE6" s="49"/>
      <c r="DLF6" s="49"/>
      <c r="DLG6" s="49"/>
      <c r="DLH6" s="49"/>
      <c r="DLI6" s="49"/>
      <c r="DLJ6" s="49"/>
      <c r="DLK6" s="49"/>
      <c r="DLL6" s="49"/>
      <c r="DLM6" s="49"/>
      <c r="DLN6" s="49"/>
      <c r="DLO6" s="49"/>
      <c r="DLP6" s="49"/>
      <c r="DLQ6" s="49"/>
      <c r="DLR6" s="49"/>
      <c r="DLS6" s="49"/>
      <c r="DLT6" s="49"/>
      <c r="DLU6" s="49"/>
      <c r="DLV6" s="49"/>
      <c r="DLW6" s="49"/>
      <c r="DLX6" s="49"/>
      <c r="DLY6" s="49"/>
      <c r="DLZ6" s="49"/>
      <c r="DMA6" s="49"/>
      <c r="DMB6" s="49"/>
      <c r="DMC6" s="49"/>
      <c r="DMD6" s="49"/>
      <c r="DME6" s="49"/>
      <c r="DMF6" s="49"/>
      <c r="DMG6" s="49"/>
      <c r="DMH6" s="49"/>
      <c r="DMI6" s="49"/>
      <c r="DMJ6" s="49"/>
      <c r="DMK6" s="49"/>
      <c r="DML6" s="49"/>
      <c r="DMM6" s="49"/>
      <c r="DMN6" s="49"/>
      <c r="DMO6" s="49"/>
      <c r="DMP6" s="49"/>
      <c r="DMQ6" s="49"/>
      <c r="DMR6" s="49"/>
      <c r="DMS6" s="49"/>
      <c r="DMT6" s="49"/>
      <c r="DMU6" s="49"/>
      <c r="DMV6" s="49"/>
      <c r="DMW6" s="49"/>
      <c r="DMX6" s="49"/>
      <c r="DMY6" s="49"/>
      <c r="DMZ6" s="49"/>
      <c r="DNA6" s="49"/>
      <c r="DNB6" s="49"/>
      <c r="DNC6" s="49"/>
      <c r="DND6" s="49"/>
      <c r="DNE6" s="49"/>
      <c r="DNF6" s="49"/>
      <c r="DNG6" s="49"/>
      <c r="DNH6" s="49"/>
      <c r="DNI6" s="49"/>
      <c r="DNJ6" s="49"/>
      <c r="DNK6" s="49"/>
      <c r="DNL6" s="49"/>
      <c r="DNM6" s="49"/>
      <c r="DNN6" s="49"/>
      <c r="DNO6" s="49"/>
      <c r="DNP6" s="49"/>
      <c r="DNQ6" s="49"/>
      <c r="DNR6" s="49"/>
      <c r="DNS6" s="49"/>
      <c r="DNT6" s="49"/>
      <c r="DNU6" s="49"/>
      <c r="DNV6" s="49"/>
      <c r="DNW6" s="49"/>
      <c r="DNX6" s="49"/>
      <c r="DNY6" s="49"/>
      <c r="DNZ6" s="49"/>
      <c r="DOA6" s="49"/>
      <c r="DOB6" s="49"/>
      <c r="DOC6" s="49"/>
      <c r="DOD6" s="49"/>
      <c r="DOE6" s="49"/>
      <c r="DOF6" s="49"/>
      <c r="DOG6" s="49"/>
      <c r="DOH6" s="49"/>
      <c r="DOI6" s="49"/>
      <c r="DOJ6" s="49"/>
      <c r="DOK6" s="49"/>
      <c r="DOL6" s="49"/>
      <c r="DOM6" s="49"/>
      <c r="DON6" s="49"/>
      <c r="DOO6" s="49"/>
      <c r="DOP6" s="49"/>
      <c r="DOQ6" s="49"/>
      <c r="DOR6" s="49"/>
      <c r="DOS6" s="49"/>
      <c r="DOT6" s="49"/>
      <c r="DOU6" s="49"/>
      <c r="DOV6" s="49"/>
      <c r="DOW6" s="49"/>
      <c r="DOX6" s="49"/>
      <c r="DOY6" s="49"/>
      <c r="DOZ6" s="49"/>
      <c r="DPA6" s="49"/>
      <c r="DPB6" s="49"/>
      <c r="DPC6" s="49"/>
      <c r="DPD6" s="49"/>
      <c r="DPE6" s="49"/>
      <c r="DPF6" s="49"/>
      <c r="DPG6" s="49"/>
      <c r="DPH6" s="49"/>
      <c r="DPI6" s="49"/>
      <c r="DPJ6" s="49"/>
      <c r="DPK6" s="49"/>
      <c r="DPL6" s="49"/>
      <c r="DPM6" s="49"/>
      <c r="DPN6" s="49"/>
      <c r="DPO6" s="49"/>
      <c r="DPP6" s="49"/>
      <c r="DPQ6" s="49"/>
      <c r="DPR6" s="49"/>
      <c r="DPS6" s="49"/>
      <c r="DPT6" s="49"/>
      <c r="DPU6" s="49"/>
      <c r="DPV6" s="49"/>
      <c r="DPW6" s="49"/>
      <c r="DPX6" s="49"/>
      <c r="DPY6" s="49"/>
      <c r="DPZ6" s="49"/>
      <c r="DQA6" s="49"/>
      <c r="DQB6" s="49"/>
      <c r="DQC6" s="49"/>
      <c r="DQD6" s="49"/>
      <c r="DQE6" s="49"/>
      <c r="DQF6" s="49"/>
      <c r="DQG6" s="49"/>
      <c r="DQH6" s="49"/>
      <c r="DQI6" s="49"/>
      <c r="DQJ6" s="49"/>
      <c r="DQK6" s="49"/>
      <c r="DQL6" s="49"/>
      <c r="DQM6" s="49"/>
      <c r="DQN6" s="49"/>
      <c r="DQO6" s="49"/>
      <c r="DQP6" s="49"/>
      <c r="DQQ6" s="49"/>
      <c r="DQR6" s="49"/>
      <c r="DQS6" s="49"/>
      <c r="DQT6" s="49"/>
      <c r="DQU6" s="49"/>
      <c r="DQV6" s="49"/>
      <c r="DQW6" s="49"/>
      <c r="DQX6" s="49"/>
      <c r="DQY6" s="49"/>
      <c r="DQZ6" s="49"/>
      <c r="DRA6" s="49"/>
      <c r="DRB6" s="49"/>
      <c r="DRC6" s="49"/>
      <c r="DRD6" s="49"/>
      <c r="DRE6" s="49"/>
      <c r="DRF6" s="49"/>
      <c r="DRG6" s="49"/>
      <c r="DRH6" s="49"/>
      <c r="DRI6" s="49"/>
      <c r="DRJ6" s="49"/>
      <c r="DRK6" s="49"/>
      <c r="DRL6" s="49"/>
      <c r="DRM6" s="49"/>
      <c r="DRN6" s="49"/>
      <c r="DRO6" s="49"/>
      <c r="DRP6" s="49"/>
      <c r="DRQ6" s="49"/>
      <c r="DRR6" s="49"/>
      <c r="DRS6" s="49"/>
      <c r="DRT6" s="49"/>
      <c r="DRU6" s="49"/>
      <c r="DRV6" s="49"/>
      <c r="DRW6" s="49"/>
      <c r="DRX6" s="49"/>
      <c r="DRY6" s="49"/>
      <c r="DRZ6" s="49"/>
      <c r="DSA6" s="49"/>
      <c r="DSB6" s="49"/>
      <c r="DSC6" s="49"/>
      <c r="DSD6" s="49"/>
      <c r="DSE6" s="49"/>
      <c r="DSF6" s="49"/>
      <c r="DSG6" s="49"/>
      <c r="DSH6" s="49"/>
      <c r="DSI6" s="49"/>
      <c r="DSJ6" s="49"/>
      <c r="DSK6" s="49"/>
      <c r="DSL6" s="49"/>
      <c r="DSM6" s="49"/>
      <c r="DSN6" s="49"/>
      <c r="DSO6" s="49"/>
      <c r="DSP6" s="49"/>
      <c r="DSQ6" s="49"/>
      <c r="DSR6" s="49"/>
      <c r="DSS6" s="49"/>
      <c r="DST6" s="49"/>
      <c r="DSU6" s="49"/>
      <c r="DSV6" s="49"/>
      <c r="DSW6" s="49"/>
      <c r="DSX6" s="49"/>
      <c r="DSY6" s="49"/>
      <c r="DSZ6" s="49"/>
      <c r="DTA6" s="49"/>
      <c r="DTB6" s="49"/>
      <c r="DTC6" s="49"/>
      <c r="DTD6" s="49"/>
      <c r="DTE6" s="49"/>
      <c r="DTF6" s="49"/>
      <c r="DTG6" s="49"/>
      <c r="DTH6" s="49"/>
      <c r="DTI6" s="49"/>
      <c r="DTJ6" s="49"/>
      <c r="DTK6" s="49"/>
      <c r="DTL6" s="49"/>
      <c r="DTM6" s="49"/>
      <c r="DTN6" s="49"/>
      <c r="DTO6" s="49"/>
      <c r="DTP6" s="49"/>
      <c r="DTQ6" s="49"/>
      <c r="DTR6" s="49"/>
      <c r="DTS6" s="49"/>
      <c r="DTT6" s="49"/>
      <c r="DTU6" s="49"/>
      <c r="DTV6" s="49"/>
      <c r="DTW6" s="49"/>
      <c r="DTX6" s="49"/>
      <c r="DTY6" s="49"/>
      <c r="DTZ6" s="49"/>
      <c r="DUA6" s="49"/>
      <c r="DUB6" s="49"/>
      <c r="DUC6" s="49"/>
      <c r="DUD6" s="49"/>
      <c r="DUE6" s="49"/>
      <c r="DUF6" s="49"/>
      <c r="DUG6" s="49"/>
      <c r="DUH6" s="49"/>
      <c r="DUI6" s="49"/>
      <c r="DUJ6" s="49"/>
      <c r="DUK6" s="49"/>
      <c r="DUL6" s="49"/>
      <c r="DUM6" s="49"/>
      <c r="DUN6" s="49"/>
      <c r="DUO6" s="49"/>
      <c r="DUP6" s="49"/>
      <c r="DUQ6" s="49"/>
      <c r="DUR6" s="49"/>
      <c r="DUS6" s="49"/>
      <c r="DUT6" s="49"/>
      <c r="DUU6" s="49"/>
      <c r="DUV6" s="49"/>
      <c r="DUW6" s="49"/>
      <c r="DUX6" s="49"/>
      <c r="DUY6" s="49"/>
      <c r="DUZ6" s="49"/>
      <c r="DVA6" s="49"/>
      <c r="DVB6" s="49"/>
      <c r="DVC6" s="49"/>
      <c r="DVD6" s="49"/>
      <c r="DVE6" s="49"/>
      <c r="DVF6" s="49"/>
      <c r="DVG6" s="49"/>
      <c r="DVH6" s="49"/>
      <c r="DVI6" s="49"/>
      <c r="DVJ6" s="49"/>
      <c r="DVK6" s="49"/>
      <c r="DVL6" s="49"/>
      <c r="DVM6" s="49"/>
      <c r="DVN6" s="49"/>
      <c r="DVO6" s="49"/>
      <c r="DVP6" s="49"/>
      <c r="DVQ6" s="49"/>
      <c r="DVR6" s="49"/>
      <c r="DVS6" s="49"/>
      <c r="DVT6" s="49"/>
      <c r="DVU6" s="49"/>
      <c r="DVV6" s="49"/>
      <c r="DVW6" s="49"/>
      <c r="DVX6" s="49"/>
      <c r="DVY6" s="49"/>
      <c r="DVZ6" s="49"/>
      <c r="DWA6" s="49"/>
      <c r="DWB6" s="49"/>
      <c r="DWC6" s="49"/>
      <c r="DWD6" s="49"/>
      <c r="DWE6" s="49"/>
      <c r="DWF6" s="49"/>
      <c r="DWG6" s="49"/>
      <c r="DWH6" s="49"/>
      <c r="DWI6" s="49"/>
      <c r="DWJ6" s="49"/>
      <c r="DWK6" s="49"/>
      <c r="DWL6" s="49"/>
      <c r="DWM6" s="49"/>
      <c r="DWN6" s="49"/>
      <c r="DWO6" s="49"/>
      <c r="DWP6" s="49"/>
      <c r="DWQ6" s="49"/>
      <c r="DWR6" s="49"/>
      <c r="DWS6" s="49"/>
      <c r="DWT6" s="49"/>
      <c r="DWU6" s="49"/>
      <c r="DWV6" s="49"/>
      <c r="DWW6" s="49"/>
      <c r="DWX6" s="49"/>
      <c r="DWY6" s="49"/>
      <c r="DWZ6" s="49"/>
      <c r="DXA6" s="49"/>
      <c r="DXB6" s="49"/>
      <c r="DXC6" s="49"/>
      <c r="DXD6" s="49"/>
      <c r="DXE6" s="49"/>
      <c r="DXF6" s="49"/>
      <c r="DXG6" s="49"/>
      <c r="DXH6" s="49"/>
      <c r="DXI6" s="49"/>
      <c r="DXJ6" s="49"/>
      <c r="DXK6" s="49"/>
      <c r="DXL6" s="49"/>
      <c r="DXM6" s="49"/>
      <c r="DXN6" s="49"/>
      <c r="DXO6" s="49"/>
      <c r="DXP6" s="49"/>
      <c r="DXQ6" s="49"/>
      <c r="DXR6" s="49"/>
      <c r="DXS6" s="49"/>
      <c r="DXT6" s="49"/>
      <c r="DXU6" s="49"/>
      <c r="DXV6" s="49"/>
      <c r="DXW6" s="49"/>
      <c r="DXX6" s="49"/>
      <c r="DXY6" s="49"/>
      <c r="DXZ6" s="49"/>
      <c r="DYA6" s="49"/>
      <c r="DYB6" s="49"/>
      <c r="DYC6" s="49"/>
      <c r="DYD6" s="49"/>
      <c r="DYE6" s="49"/>
      <c r="DYF6" s="49"/>
      <c r="DYG6" s="49"/>
      <c r="DYH6" s="49"/>
      <c r="DYI6" s="49"/>
      <c r="DYJ6" s="49"/>
      <c r="DYK6" s="49"/>
      <c r="DYL6" s="49"/>
      <c r="DYM6" s="49"/>
      <c r="DYN6" s="49"/>
      <c r="DYO6" s="49"/>
      <c r="DYP6" s="49"/>
      <c r="DYQ6" s="49"/>
      <c r="DYR6" s="49"/>
      <c r="DYS6" s="49"/>
      <c r="DYT6" s="49"/>
      <c r="DYU6" s="49"/>
      <c r="DYV6" s="49"/>
      <c r="DYW6" s="49"/>
      <c r="DYX6" s="49"/>
      <c r="DYY6" s="49"/>
      <c r="DYZ6" s="49"/>
      <c r="DZA6" s="49"/>
      <c r="DZB6" s="49"/>
      <c r="DZC6" s="49"/>
      <c r="DZD6" s="49"/>
      <c r="DZE6" s="49"/>
      <c r="DZF6" s="49"/>
      <c r="DZG6" s="49"/>
      <c r="DZH6" s="49"/>
      <c r="DZI6" s="49"/>
      <c r="DZJ6" s="49"/>
      <c r="DZK6" s="49"/>
      <c r="DZL6" s="49"/>
      <c r="DZM6" s="49"/>
      <c r="DZN6" s="49"/>
      <c r="DZO6" s="49"/>
      <c r="DZP6" s="49"/>
      <c r="DZQ6" s="49"/>
      <c r="DZR6" s="49"/>
      <c r="DZS6" s="49"/>
      <c r="DZT6" s="49"/>
      <c r="DZU6" s="49"/>
      <c r="DZV6" s="49"/>
      <c r="DZW6" s="49"/>
      <c r="DZX6" s="49"/>
      <c r="DZY6" s="49"/>
      <c r="DZZ6" s="49"/>
      <c r="EAA6" s="49"/>
      <c r="EAB6" s="49"/>
      <c r="EAC6" s="49"/>
      <c r="EAD6" s="49"/>
      <c r="EAE6" s="49"/>
      <c r="EAF6" s="49"/>
      <c r="EAG6" s="49"/>
      <c r="EAH6" s="49"/>
      <c r="EAI6" s="49"/>
      <c r="EAJ6" s="49"/>
      <c r="EAK6" s="49"/>
      <c r="EAL6" s="49"/>
      <c r="EAM6" s="49"/>
      <c r="EAN6" s="49"/>
      <c r="EAO6" s="49"/>
      <c r="EAP6" s="49"/>
      <c r="EAQ6" s="49"/>
      <c r="EAR6" s="49"/>
      <c r="EAS6" s="49"/>
      <c r="EAT6" s="49"/>
      <c r="EAU6" s="49"/>
      <c r="EAV6" s="49"/>
      <c r="EAW6" s="49"/>
      <c r="EAX6" s="49"/>
      <c r="EAY6" s="49"/>
      <c r="EAZ6" s="49"/>
      <c r="EBA6" s="49"/>
      <c r="EBB6" s="49"/>
      <c r="EBC6" s="49"/>
      <c r="EBD6" s="49"/>
      <c r="EBE6" s="49"/>
      <c r="EBF6" s="49"/>
      <c r="EBG6" s="49"/>
      <c r="EBH6" s="49"/>
      <c r="EBI6" s="49"/>
      <c r="EBJ6" s="49"/>
      <c r="EBK6" s="49"/>
      <c r="EBL6" s="49"/>
      <c r="EBM6" s="49"/>
      <c r="EBN6" s="49"/>
      <c r="EBO6" s="49"/>
      <c r="EBP6" s="49"/>
      <c r="EBQ6" s="49"/>
      <c r="EBR6" s="49"/>
      <c r="EBS6" s="49"/>
      <c r="EBT6" s="49"/>
      <c r="EBU6" s="49"/>
      <c r="EBV6" s="49"/>
      <c r="EBW6" s="49"/>
      <c r="EBX6" s="49"/>
      <c r="EBY6" s="49"/>
      <c r="EBZ6" s="49"/>
      <c r="ECA6" s="49"/>
      <c r="ECB6" s="49"/>
      <c r="ECC6" s="49"/>
      <c r="ECD6" s="49"/>
      <c r="ECE6" s="49"/>
      <c r="ECF6" s="49"/>
      <c r="ECG6" s="49"/>
      <c r="ECH6" s="49"/>
      <c r="ECI6" s="49"/>
      <c r="ECJ6" s="49"/>
      <c r="ECK6" s="49"/>
      <c r="ECL6" s="49"/>
      <c r="ECM6" s="49"/>
      <c r="ECN6" s="49"/>
      <c r="ECO6" s="49"/>
      <c r="ECP6" s="49"/>
      <c r="ECQ6" s="49"/>
      <c r="ECR6" s="49"/>
      <c r="ECS6" s="49"/>
      <c r="ECT6" s="49"/>
      <c r="ECU6" s="49"/>
      <c r="ECV6" s="49"/>
      <c r="ECW6" s="49"/>
      <c r="ECX6" s="49"/>
      <c r="ECY6" s="49"/>
      <c r="ECZ6" s="49"/>
      <c r="EDA6" s="49"/>
      <c r="EDB6" s="49"/>
      <c r="EDC6" s="49"/>
      <c r="EDD6" s="49"/>
      <c r="EDE6" s="49"/>
      <c r="EDF6" s="49"/>
      <c r="EDG6" s="49"/>
      <c r="EDH6" s="49"/>
      <c r="EDI6" s="49"/>
      <c r="EDJ6" s="49"/>
      <c r="EDK6" s="49"/>
      <c r="EDL6" s="49"/>
      <c r="EDM6" s="49"/>
      <c r="EDN6" s="49"/>
      <c r="EDO6" s="49"/>
      <c r="EDP6" s="49"/>
      <c r="EDQ6" s="49"/>
      <c r="EDR6" s="49"/>
      <c r="EDS6" s="49"/>
      <c r="EDT6" s="49"/>
      <c r="EDU6" s="49"/>
      <c r="EDV6" s="49"/>
      <c r="EDW6" s="49"/>
      <c r="EDX6" s="49"/>
      <c r="EDY6" s="49"/>
      <c r="EDZ6" s="49"/>
      <c r="EEA6" s="49"/>
      <c r="EEB6" s="49"/>
      <c r="EEC6" s="49"/>
      <c r="EED6" s="49"/>
      <c r="EEE6" s="49"/>
      <c r="EEF6" s="49"/>
      <c r="EEG6" s="49"/>
      <c r="EEH6" s="49"/>
      <c r="EEI6" s="49"/>
      <c r="EEJ6" s="49"/>
      <c r="EEK6" s="49"/>
      <c r="EEL6" s="49"/>
      <c r="EEM6" s="49"/>
      <c r="EEN6" s="49"/>
      <c r="EEO6" s="49"/>
      <c r="EEP6" s="49"/>
      <c r="EEQ6" s="49"/>
      <c r="EER6" s="49"/>
      <c r="EES6" s="49"/>
      <c r="EET6" s="49"/>
      <c r="EEU6" s="49"/>
      <c r="EEV6" s="49"/>
      <c r="EEW6" s="49"/>
      <c r="EEX6" s="49"/>
      <c r="EEY6" s="49"/>
      <c r="EEZ6" s="49"/>
      <c r="EFA6" s="49"/>
      <c r="EFB6" s="49"/>
      <c r="EFC6" s="49"/>
      <c r="EFD6" s="49"/>
      <c r="EFE6" s="49"/>
      <c r="EFF6" s="49"/>
      <c r="EFG6" s="49"/>
      <c r="EFH6" s="49"/>
      <c r="EFI6" s="49"/>
      <c r="EFJ6" s="49"/>
      <c r="EFK6" s="49"/>
      <c r="EFL6" s="49"/>
      <c r="EFM6" s="49"/>
      <c r="EFN6" s="49"/>
      <c r="EFO6" s="49"/>
      <c r="EFP6" s="49"/>
      <c r="EFQ6" s="49"/>
      <c r="EFR6" s="49"/>
      <c r="EFS6" s="49"/>
      <c r="EFT6" s="49"/>
      <c r="EFU6" s="49"/>
      <c r="EFV6" s="49"/>
      <c r="EFW6" s="49"/>
      <c r="EFX6" s="49"/>
      <c r="EFY6" s="49"/>
      <c r="EFZ6" s="49"/>
      <c r="EGA6" s="49"/>
      <c r="EGB6" s="49"/>
      <c r="EGC6" s="49"/>
      <c r="EGD6" s="49"/>
      <c r="EGE6" s="49"/>
      <c r="EGF6" s="49"/>
      <c r="EGG6" s="49"/>
      <c r="EGH6" s="49"/>
      <c r="EGI6" s="49"/>
      <c r="EGJ6" s="49"/>
      <c r="EGK6" s="49"/>
      <c r="EGL6" s="49"/>
      <c r="EGM6" s="49"/>
      <c r="EGN6" s="49"/>
      <c r="EGO6" s="49"/>
      <c r="EGP6" s="49"/>
      <c r="EGQ6" s="49"/>
      <c r="EGR6" s="49"/>
      <c r="EGS6" s="49"/>
      <c r="EGT6" s="49"/>
      <c r="EGU6" s="49"/>
      <c r="EGV6" s="49"/>
      <c r="EGW6" s="49"/>
      <c r="EGX6" s="49"/>
      <c r="EGY6" s="49"/>
      <c r="EGZ6" s="49"/>
      <c r="EHA6" s="49"/>
      <c r="EHB6" s="49"/>
      <c r="EHC6" s="49"/>
      <c r="EHD6" s="49"/>
      <c r="EHE6" s="49"/>
      <c r="EHF6" s="49"/>
      <c r="EHG6" s="49"/>
      <c r="EHH6" s="49"/>
      <c r="EHI6" s="49"/>
      <c r="EHJ6" s="49"/>
      <c r="EHK6" s="49"/>
      <c r="EHL6" s="49"/>
      <c r="EHM6" s="49"/>
      <c r="EHN6" s="49"/>
      <c r="EHO6" s="49"/>
      <c r="EHP6" s="49"/>
      <c r="EHQ6" s="49"/>
      <c r="EHR6" s="49"/>
      <c r="EHS6" s="49"/>
      <c r="EHT6" s="49"/>
      <c r="EHU6" s="49"/>
      <c r="EHV6" s="49"/>
      <c r="EHW6" s="49"/>
      <c r="EHX6" s="49"/>
      <c r="EHY6" s="49"/>
      <c r="EHZ6" s="49"/>
      <c r="EIA6" s="49"/>
      <c r="EIB6" s="49"/>
      <c r="EIC6" s="49"/>
      <c r="EID6" s="49"/>
      <c r="EIE6" s="49"/>
      <c r="EIF6" s="49"/>
      <c r="EIG6" s="49"/>
      <c r="EIH6" s="49"/>
      <c r="EII6" s="49"/>
      <c r="EIJ6" s="49"/>
      <c r="EIK6" s="49"/>
      <c r="EIL6" s="49"/>
      <c r="EIM6" s="49"/>
      <c r="EIN6" s="49"/>
      <c r="EIO6" s="49"/>
      <c r="EIP6" s="49"/>
      <c r="EIQ6" s="49"/>
      <c r="EIR6" s="49"/>
      <c r="EIS6" s="49"/>
      <c r="EIT6" s="49"/>
      <c r="EIU6" s="49"/>
      <c r="EIV6" s="49"/>
      <c r="EIW6" s="49"/>
      <c r="EIX6" s="49"/>
      <c r="EIY6" s="49"/>
      <c r="EIZ6" s="49"/>
      <c r="EJA6" s="49"/>
      <c r="EJB6" s="49"/>
      <c r="EJC6" s="49"/>
      <c r="EJD6" s="49"/>
      <c r="EJE6" s="49"/>
      <c r="EJF6" s="49"/>
      <c r="EJG6" s="49"/>
      <c r="EJH6" s="49"/>
      <c r="EJI6" s="49"/>
      <c r="EJJ6" s="49"/>
      <c r="EJK6" s="49"/>
      <c r="EJL6" s="49"/>
      <c r="EJM6" s="49"/>
      <c r="EJN6" s="49"/>
      <c r="EJO6" s="49"/>
      <c r="EJP6" s="49"/>
      <c r="EJQ6" s="49"/>
      <c r="EJR6" s="49"/>
      <c r="EJS6" s="49"/>
      <c r="EJT6" s="49"/>
      <c r="EJU6" s="49"/>
      <c r="EJV6" s="49"/>
      <c r="EJW6" s="49"/>
      <c r="EJX6" s="49"/>
      <c r="EJY6" s="49"/>
      <c r="EJZ6" s="49"/>
      <c r="EKA6" s="49"/>
      <c r="EKB6" s="49"/>
      <c r="EKC6" s="49"/>
      <c r="EKD6" s="49"/>
      <c r="EKE6" s="49"/>
      <c r="EKF6" s="49"/>
      <c r="EKG6" s="49"/>
      <c r="EKH6" s="49"/>
      <c r="EKI6" s="49"/>
      <c r="EKJ6" s="49"/>
      <c r="EKK6" s="49"/>
      <c r="EKL6" s="49"/>
      <c r="EKM6" s="49"/>
      <c r="EKN6" s="49"/>
      <c r="EKO6" s="49"/>
      <c r="EKP6" s="49"/>
      <c r="EKQ6" s="49"/>
      <c r="EKR6" s="49"/>
      <c r="EKS6" s="49"/>
      <c r="EKT6" s="49"/>
      <c r="EKU6" s="49"/>
      <c r="EKV6" s="49"/>
      <c r="EKW6" s="49"/>
      <c r="EKX6" s="49"/>
      <c r="EKY6" s="49"/>
      <c r="EKZ6" s="49"/>
      <c r="ELA6" s="49"/>
      <c r="ELB6" s="49"/>
      <c r="ELC6" s="49"/>
      <c r="ELD6" s="49"/>
      <c r="ELE6" s="49"/>
      <c r="ELF6" s="49"/>
      <c r="ELG6" s="49"/>
      <c r="ELH6" s="49"/>
      <c r="ELI6" s="49"/>
      <c r="ELJ6" s="49"/>
      <c r="ELK6" s="49"/>
      <c r="ELL6" s="49"/>
      <c r="ELM6" s="49"/>
      <c r="ELN6" s="49"/>
      <c r="ELO6" s="49"/>
      <c r="ELP6" s="49"/>
      <c r="ELQ6" s="49"/>
      <c r="ELR6" s="49"/>
      <c r="ELS6" s="49"/>
      <c r="ELT6" s="49"/>
      <c r="ELU6" s="49"/>
      <c r="ELV6" s="49"/>
      <c r="ELW6" s="49"/>
      <c r="ELX6" s="49"/>
      <c r="ELY6" s="49"/>
      <c r="ELZ6" s="49"/>
      <c r="EMA6" s="49"/>
      <c r="EMB6" s="49"/>
      <c r="EMC6" s="49"/>
      <c r="EMD6" s="49"/>
      <c r="EME6" s="49"/>
      <c r="EMF6" s="49"/>
      <c r="EMG6" s="49"/>
      <c r="EMH6" s="49"/>
      <c r="EMI6" s="49"/>
      <c r="EMJ6" s="49"/>
      <c r="EMK6" s="49"/>
      <c r="EML6" s="49"/>
      <c r="EMM6" s="49"/>
      <c r="EMN6" s="49"/>
      <c r="EMO6" s="49"/>
      <c r="EMP6" s="49"/>
      <c r="EMQ6" s="49"/>
      <c r="EMR6" s="49"/>
      <c r="EMS6" s="49"/>
      <c r="EMT6" s="49"/>
      <c r="EMU6" s="49"/>
      <c r="EMV6" s="49"/>
      <c r="EMW6" s="49"/>
      <c r="EMX6" s="49"/>
      <c r="EMY6" s="49"/>
      <c r="EMZ6" s="49"/>
      <c r="ENA6" s="49"/>
      <c r="ENB6" s="49"/>
      <c r="ENC6" s="49"/>
      <c r="END6" s="49"/>
      <c r="ENE6" s="49"/>
      <c r="ENF6" s="49"/>
      <c r="ENG6" s="49"/>
      <c r="ENH6" s="49"/>
      <c r="ENI6" s="49"/>
      <c r="ENJ6" s="49"/>
      <c r="ENK6" s="49"/>
      <c r="ENL6" s="49"/>
      <c r="ENM6" s="49"/>
      <c r="ENN6" s="49"/>
      <c r="ENO6" s="49"/>
      <c r="ENP6" s="49"/>
      <c r="ENQ6" s="49"/>
      <c r="ENR6" s="49"/>
      <c r="ENS6" s="49"/>
      <c r="ENT6" s="49"/>
      <c r="ENU6" s="49"/>
      <c r="ENV6" s="49"/>
      <c r="ENW6" s="49"/>
      <c r="ENX6" s="49"/>
      <c r="ENY6" s="49"/>
      <c r="ENZ6" s="49"/>
      <c r="EOA6" s="49"/>
      <c r="EOB6" s="49"/>
      <c r="EOC6" s="49"/>
      <c r="EOD6" s="49"/>
      <c r="EOE6" s="49"/>
      <c r="EOF6" s="49"/>
      <c r="EOG6" s="49"/>
      <c r="EOH6" s="49"/>
      <c r="EOI6" s="49"/>
      <c r="EOJ6" s="49"/>
      <c r="EOK6" s="49"/>
      <c r="EOL6" s="49"/>
      <c r="EOM6" s="49"/>
      <c r="EON6" s="49"/>
      <c r="EOO6" s="49"/>
      <c r="EOP6" s="49"/>
      <c r="EOQ6" s="49"/>
      <c r="EOR6" s="49"/>
      <c r="EOS6" s="49"/>
      <c r="EOT6" s="49"/>
      <c r="EOU6" s="49"/>
      <c r="EOV6" s="49"/>
      <c r="EOW6" s="49"/>
      <c r="EOX6" s="49"/>
      <c r="EOY6" s="49"/>
      <c r="EOZ6" s="49"/>
      <c r="EPA6" s="49"/>
      <c r="EPB6" s="49"/>
      <c r="EPC6" s="49"/>
      <c r="EPD6" s="49"/>
      <c r="EPE6" s="49"/>
      <c r="EPF6" s="49"/>
      <c r="EPG6" s="49"/>
      <c r="EPH6" s="49"/>
      <c r="EPI6" s="49"/>
      <c r="EPJ6" s="49"/>
      <c r="EPK6" s="49"/>
      <c r="EPL6" s="49"/>
      <c r="EPM6" s="49"/>
      <c r="EPN6" s="49"/>
      <c r="EPO6" s="49"/>
      <c r="EPP6" s="49"/>
      <c r="EPQ6" s="49"/>
      <c r="EPR6" s="49"/>
      <c r="EPS6" s="49"/>
      <c r="EPT6" s="49"/>
      <c r="EPU6" s="49"/>
      <c r="EPV6" s="49"/>
      <c r="EPW6" s="49"/>
      <c r="EPX6" s="49"/>
      <c r="EPY6" s="49"/>
      <c r="EPZ6" s="49"/>
      <c r="EQA6" s="49"/>
      <c r="EQB6" s="49"/>
      <c r="EQC6" s="49"/>
      <c r="EQD6" s="49"/>
      <c r="EQE6" s="49"/>
      <c r="EQF6" s="49"/>
      <c r="EQG6" s="49"/>
      <c r="EQH6" s="49"/>
      <c r="EQI6" s="49"/>
      <c r="EQJ6" s="49"/>
      <c r="EQK6" s="49"/>
      <c r="EQL6" s="49"/>
      <c r="EQM6" s="49"/>
      <c r="EQN6" s="49"/>
      <c r="EQO6" s="49"/>
      <c r="EQP6" s="49"/>
      <c r="EQQ6" s="49"/>
      <c r="EQR6" s="49"/>
      <c r="EQS6" s="49"/>
      <c r="EQT6" s="49"/>
      <c r="EQU6" s="49"/>
      <c r="EQV6" s="49"/>
      <c r="EQW6" s="49"/>
      <c r="EQX6" s="49"/>
      <c r="EQY6" s="49"/>
      <c r="EQZ6" s="49"/>
      <c r="ERA6" s="49"/>
      <c r="ERB6" s="49"/>
      <c r="ERC6" s="49"/>
      <c r="ERD6" s="49"/>
      <c r="ERE6" s="49"/>
      <c r="ERF6" s="49"/>
      <c r="ERG6" s="49"/>
      <c r="ERH6" s="49"/>
      <c r="ERI6" s="49"/>
      <c r="ERJ6" s="49"/>
      <c r="ERK6" s="49"/>
      <c r="ERL6" s="49"/>
      <c r="ERM6" s="49"/>
      <c r="ERN6" s="49"/>
      <c r="ERO6" s="49"/>
      <c r="ERP6" s="49"/>
      <c r="ERQ6" s="49"/>
      <c r="ERR6" s="49"/>
      <c r="ERS6" s="49"/>
      <c r="ERT6" s="49"/>
      <c r="ERU6" s="49"/>
      <c r="ERV6" s="49"/>
      <c r="ERW6" s="49"/>
      <c r="ERX6" s="49"/>
      <c r="ERY6" s="49"/>
      <c r="ERZ6" s="49"/>
      <c r="ESA6" s="49"/>
      <c r="ESB6" s="49"/>
      <c r="ESC6" s="49"/>
      <c r="ESD6" s="49"/>
      <c r="ESE6" s="49"/>
      <c r="ESF6" s="49"/>
      <c r="ESG6" s="49"/>
      <c r="ESH6" s="49"/>
      <c r="ESI6" s="49"/>
      <c r="ESJ6" s="49"/>
      <c r="ESK6" s="49"/>
      <c r="ESL6" s="49"/>
      <c r="ESM6" s="49"/>
      <c r="ESN6" s="49"/>
      <c r="ESO6" s="49"/>
      <c r="ESP6" s="49"/>
      <c r="ESQ6" s="49"/>
      <c r="ESR6" s="49"/>
      <c r="ESS6" s="49"/>
      <c r="EST6" s="49"/>
      <c r="ESU6" s="49"/>
      <c r="ESV6" s="49"/>
      <c r="ESW6" s="49"/>
      <c r="ESX6" s="49"/>
      <c r="ESY6" s="49"/>
      <c r="ESZ6" s="49"/>
      <c r="ETA6" s="49"/>
      <c r="ETB6" s="49"/>
      <c r="ETC6" s="49"/>
      <c r="ETD6" s="49"/>
      <c r="ETE6" s="49"/>
      <c r="ETF6" s="49"/>
      <c r="ETG6" s="49"/>
      <c r="ETH6" s="49"/>
      <c r="ETI6" s="49"/>
      <c r="ETJ6" s="49"/>
      <c r="ETK6" s="49"/>
      <c r="ETL6" s="49"/>
      <c r="ETM6" s="49"/>
      <c r="ETN6" s="49"/>
      <c r="ETO6" s="49"/>
      <c r="ETP6" s="49"/>
      <c r="ETQ6" s="49"/>
      <c r="ETR6" s="49"/>
      <c r="ETS6" s="49"/>
      <c r="ETT6" s="49"/>
      <c r="ETU6" s="49"/>
      <c r="ETV6" s="49"/>
      <c r="ETW6" s="49"/>
      <c r="ETX6" s="49"/>
      <c r="ETY6" s="49"/>
      <c r="ETZ6" s="49"/>
      <c r="EUA6" s="49"/>
      <c r="EUB6" s="49"/>
      <c r="EUC6" s="49"/>
      <c r="EUD6" s="49"/>
      <c r="EUE6" s="49"/>
      <c r="EUF6" s="49"/>
      <c r="EUG6" s="49"/>
      <c r="EUH6" s="49"/>
      <c r="EUI6" s="49"/>
      <c r="EUJ6" s="49"/>
      <c r="EUK6" s="49"/>
      <c r="EUL6" s="49"/>
      <c r="EUM6" s="49"/>
      <c r="EUN6" s="49"/>
      <c r="EUO6" s="49"/>
      <c r="EUP6" s="49"/>
      <c r="EUQ6" s="49"/>
      <c r="EUR6" s="49"/>
      <c r="EUS6" s="49"/>
      <c r="EUT6" s="49"/>
      <c r="EUU6" s="49"/>
      <c r="EUV6" s="49"/>
      <c r="EUW6" s="49"/>
      <c r="EUX6" s="49"/>
      <c r="EUY6" s="49"/>
      <c r="EUZ6" s="49"/>
      <c r="EVA6" s="49"/>
      <c r="EVB6" s="49"/>
      <c r="EVC6" s="49"/>
      <c r="EVD6" s="49"/>
      <c r="EVE6" s="49"/>
      <c r="EVF6" s="49"/>
      <c r="EVG6" s="49"/>
      <c r="EVH6" s="49"/>
      <c r="EVI6" s="49"/>
      <c r="EVJ6" s="49"/>
      <c r="EVK6" s="49"/>
      <c r="EVL6" s="49"/>
      <c r="EVM6" s="49"/>
      <c r="EVN6" s="49"/>
      <c r="EVO6" s="49"/>
      <c r="EVP6" s="49"/>
      <c r="EVQ6" s="49"/>
      <c r="EVR6" s="49"/>
      <c r="EVS6" s="49"/>
      <c r="EVT6" s="49"/>
      <c r="EVU6" s="49"/>
      <c r="EVV6" s="49"/>
      <c r="EVW6" s="49"/>
      <c r="EVX6" s="49"/>
      <c r="EVY6" s="49"/>
      <c r="EVZ6" s="49"/>
      <c r="EWA6" s="49"/>
      <c r="EWB6" s="49"/>
      <c r="EWC6" s="49"/>
      <c r="EWD6" s="49"/>
      <c r="EWE6" s="49"/>
      <c r="EWF6" s="49"/>
      <c r="EWG6" s="49"/>
      <c r="EWH6" s="49"/>
      <c r="EWI6" s="49"/>
      <c r="EWJ6" s="49"/>
      <c r="EWK6" s="49"/>
      <c r="EWL6" s="49"/>
      <c r="EWM6" s="49"/>
      <c r="EWN6" s="49"/>
      <c r="EWO6" s="49"/>
      <c r="EWP6" s="49"/>
      <c r="EWQ6" s="49"/>
      <c r="EWR6" s="49"/>
      <c r="EWS6" s="49"/>
      <c r="EWT6" s="49"/>
      <c r="EWU6" s="49"/>
      <c r="EWV6" s="49"/>
      <c r="EWW6" s="49"/>
      <c r="EWX6" s="49"/>
      <c r="EWY6" s="49"/>
      <c r="EWZ6" s="49"/>
      <c r="EXA6" s="49"/>
      <c r="EXB6" s="49"/>
      <c r="EXC6" s="49"/>
      <c r="EXD6" s="49"/>
      <c r="EXE6" s="49"/>
      <c r="EXF6" s="49"/>
      <c r="EXG6" s="49"/>
      <c r="EXH6" s="49"/>
      <c r="EXI6" s="49"/>
      <c r="EXJ6" s="49"/>
      <c r="EXK6" s="49"/>
      <c r="EXL6" s="49"/>
      <c r="EXM6" s="49"/>
      <c r="EXN6" s="49"/>
      <c r="EXO6" s="49"/>
      <c r="EXP6" s="49"/>
      <c r="EXQ6" s="49"/>
      <c r="EXR6" s="49"/>
      <c r="EXS6" s="49"/>
      <c r="EXT6" s="49"/>
      <c r="EXU6" s="49"/>
      <c r="EXV6" s="49"/>
      <c r="EXW6" s="49"/>
      <c r="EXX6" s="49"/>
      <c r="EXY6" s="49"/>
      <c r="EXZ6" s="49"/>
      <c r="EYA6" s="49"/>
      <c r="EYB6" s="49"/>
      <c r="EYC6" s="49"/>
      <c r="EYD6" s="49"/>
      <c r="EYE6" s="49"/>
      <c r="EYF6" s="49"/>
      <c r="EYG6" s="49"/>
      <c r="EYH6" s="49"/>
      <c r="EYI6" s="49"/>
      <c r="EYJ6" s="49"/>
      <c r="EYK6" s="49"/>
      <c r="EYL6" s="49"/>
      <c r="EYM6" s="49"/>
      <c r="EYN6" s="49"/>
      <c r="EYO6" s="49"/>
      <c r="EYP6" s="49"/>
      <c r="EYQ6" s="49"/>
      <c r="EYR6" s="49"/>
      <c r="EYS6" s="49"/>
      <c r="EYT6" s="49"/>
      <c r="EYU6" s="49"/>
      <c r="EYV6" s="49"/>
      <c r="EYW6" s="49"/>
      <c r="EYX6" s="49"/>
      <c r="EYY6" s="49"/>
      <c r="EYZ6" s="49"/>
      <c r="EZA6" s="49"/>
      <c r="EZB6" s="49"/>
      <c r="EZC6" s="49"/>
      <c r="EZD6" s="49"/>
      <c r="EZE6" s="49"/>
      <c r="EZF6" s="49"/>
      <c r="EZG6" s="49"/>
      <c r="EZH6" s="49"/>
      <c r="EZI6" s="49"/>
      <c r="EZJ6" s="49"/>
      <c r="EZK6" s="49"/>
      <c r="EZL6" s="49"/>
      <c r="EZM6" s="49"/>
      <c r="EZN6" s="49"/>
      <c r="EZO6" s="49"/>
      <c r="EZP6" s="49"/>
      <c r="EZQ6" s="49"/>
      <c r="EZR6" s="49"/>
      <c r="EZS6" s="49"/>
      <c r="EZT6" s="49"/>
      <c r="EZU6" s="49"/>
      <c r="EZV6" s="49"/>
      <c r="EZW6" s="49"/>
      <c r="EZX6" s="49"/>
      <c r="EZY6" s="49"/>
      <c r="EZZ6" s="49"/>
      <c r="FAA6" s="49"/>
      <c r="FAB6" s="49"/>
      <c r="FAC6" s="49"/>
      <c r="FAD6" s="49"/>
      <c r="FAE6" s="49"/>
      <c r="FAF6" s="49"/>
      <c r="FAG6" s="49"/>
      <c r="FAH6" s="49"/>
      <c r="FAI6" s="49"/>
      <c r="FAJ6" s="49"/>
      <c r="FAK6" s="49"/>
      <c r="FAL6" s="49"/>
      <c r="FAM6" s="49"/>
      <c r="FAN6" s="49"/>
      <c r="FAO6" s="49"/>
      <c r="FAP6" s="49"/>
      <c r="FAQ6" s="49"/>
      <c r="FAR6" s="49"/>
      <c r="FAS6" s="49"/>
      <c r="FAT6" s="49"/>
      <c r="FAU6" s="49"/>
      <c r="FAV6" s="49"/>
      <c r="FAW6" s="49"/>
      <c r="FAX6" s="49"/>
      <c r="FAY6" s="49"/>
      <c r="FAZ6" s="49"/>
      <c r="FBA6" s="49"/>
      <c r="FBB6" s="49"/>
      <c r="FBC6" s="49"/>
      <c r="FBD6" s="49"/>
      <c r="FBE6" s="49"/>
      <c r="FBF6" s="49"/>
      <c r="FBG6" s="49"/>
      <c r="FBH6" s="49"/>
      <c r="FBI6" s="49"/>
      <c r="FBJ6" s="49"/>
      <c r="FBK6" s="49"/>
      <c r="FBL6" s="49"/>
      <c r="FBM6" s="49"/>
      <c r="FBN6" s="49"/>
      <c r="FBO6" s="49"/>
      <c r="FBP6" s="49"/>
      <c r="FBQ6" s="49"/>
      <c r="FBR6" s="49"/>
      <c r="FBS6" s="49"/>
      <c r="FBT6" s="49"/>
      <c r="FBU6" s="49"/>
      <c r="FBV6" s="49"/>
      <c r="FBW6" s="49"/>
      <c r="FBX6" s="49"/>
      <c r="FBY6" s="49"/>
      <c r="FBZ6" s="49"/>
      <c r="FCA6" s="49"/>
      <c r="FCB6" s="49"/>
      <c r="FCC6" s="49"/>
      <c r="FCD6" s="49"/>
      <c r="FCE6" s="49"/>
      <c r="FCF6" s="49"/>
      <c r="FCG6" s="49"/>
      <c r="FCH6" s="49"/>
      <c r="FCI6" s="49"/>
      <c r="FCJ6" s="49"/>
      <c r="FCK6" s="49"/>
      <c r="FCL6" s="49"/>
      <c r="FCM6" s="49"/>
      <c r="FCN6" s="49"/>
      <c r="FCO6" s="49"/>
      <c r="FCP6" s="49"/>
      <c r="FCQ6" s="49"/>
      <c r="FCR6" s="49"/>
      <c r="FCS6" s="49"/>
      <c r="FCT6" s="49"/>
      <c r="FCU6" s="49"/>
      <c r="FCV6" s="49"/>
      <c r="FCW6" s="49"/>
      <c r="FCX6" s="49"/>
      <c r="FCY6" s="49"/>
      <c r="FCZ6" s="49"/>
      <c r="FDA6" s="49"/>
      <c r="FDB6" s="49"/>
      <c r="FDC6" s="49"/>
      <c r="FDD6" s="49"/>
      <c r="FDE6" s="49"/>
      <c r="FDF6" s="49"/>
      <c r="FDG6" s="49"/>
      <c r="FDH6" s="49"/>
      <c r="FDI6" s="49"/>
      <c r="FDJ6" s="49"/>
      <c r="FDK6" s="49"/>
      <c r="FDL6" s="49"/>
      <c r="FDM6" s="49"/>
      <c r="FDN6" s="49"/>
      <c r="FDO6" s="49"/>
      <c r="FDP6" s="49"/>
      <c r="FDQ6" s="49"/>
      <c r="FDR6" s="49"/>
      <c r="FDS6" s="49"/>
      <c r="FDT6" s="49"/>
      <c r="FDU6" s="49"/>
      <c r="FDV6" s="49"/>
      <c r="FDW6" s="49"/>
      <c r="FDX6" s="49"/>
      <c r="FDY6" s="49"/>
      <c r="FDZ6" s="49"/>
      <c r="FEA6" s="49"/>
      <c r="FEB6" s="49"/>
      <c r="FEC6" s="49"/>
      <c r="FED6" s="49"/>
      <c r="FEE6" s="49"/>
      <c r="FEF6" s="49"/>
      <c r="FEG6" s="49"/>
      <c r="FEH6" s="49"/>
      <c r="FEI6" s="49"/>
      <c r="FEJ6" s="49"/>
      <c r="FEK6" s="49"/>
      <c r="FEL6" s="49"/>
      <c r="FEM6" s="49"/>
      <c r="FEN6" s="49"/>
      <c r="FEO6" s="49"/>
      <c r="FEP6" s="49"/>
      <c r="FEQ6" s="49"/>
      <c r="FER6" s="49"/>
      <c r="FES6" s="49"/>
      <c r="FET6" s="49"/>
      <c r="FEU6" s="49"/>
      <c r="FEV6" s="49"/>
      <c r="FEW6" s="49"/>
      <c r="FEX6" s="49"/>
      <c r="FEY6" s="49"/>
      <c r="FEZ6" s="49"/>
      <c r="FFA6" s="49"/>
      <c r="FFB6" s="49"/>
      <c r="FFC6" s="49"/>
      <c r="FFD6" s="49"/>
      <c r="FFE6" s="49"/>
      <c r="FFF6" s="49"/>
      <c r="FFG6" s="49"/>
      <c r="FFH6" s="49"/>
      <c r="FFI6" s="49"/>
      <c r="FFJ6" s="49"/>
      <c r="FFK6" s="49"/>
      <c r="FFL6" s="49"/>
      <c r="FFM6" s="49"/>
      <c r="FFN6" s="49"/>
      <c r="FFO6" s="49"/>
      <c r="FFP6" s="49"/>
      <c r="FFQ6" s="49"/>
      <c r="FFR6" s="49"/>
      <c r="FFS6" s="49"/>
      <c r="FFT6" s="49"/>
      <c r="FFU6" s="49"/>
      <c r="FFV6" s="49"/>
      <c r="FFW6" s="49"/>
      <c r="FFX6" s="49"/>
      <c r="FFY6" s="49"/>
      <c r="FFZ6" s="49"/>
      <c r="FGA6" s="49"/>
      <c r="FGB6" s="49"/>
      <c r="FGC6" s="49"/>
      <c r="FGD6" s="49"/>
      <c r="FGE6" s="49"/>
      <c r="FGF6" s="49"/>
      <c r="FGG6" s="49"/>
      <c r="FGH6" s="49"/>
      <c r="FGI6" s="49"/>
      <c r="FGJ6" s="49"/>
      <c r="FGK6" s="49"/>
      <c r="FGL6" s="49"/>
      <c r="FGM6" s="49"/>
      <c r="FGN6" s="49"/>
      <c r="FGO6" s="49"/>
      <c r="FGP6" s="49"/>
      <c r="FGQ6" s="49"/>
      <c r="FGR6" s="49"/>
      <c r="FGS6" s="49"/>
      <c r="FGT6" s="49"/>
      <c r="FGU6" s="49"/>
      <c r="FGV6" s="49"/>
      <c r="FGW6" s="49"/>
      <c r="FGX6" s="49"/>
      <c r="FGY6" s="49"/>
      <c r="FGZ6" s="49"/>
      <c r="FHA6" s="49"/>
      <c r="FHB6" s="49"/>
      <c r="FHC6" s="49"/>
      <c r="FHD6" s="49"/>
      <c r="FHE6" s="49"/>
      <c r="FHF6" s="49"/>
      <c r="FHG6" s="49"/>
      <c r="FHH6" s="49"/>
      <c r="FHI6" s="49"/>
      <c r="FHJ6" s="49"/>
      <c r="FHK6" s="49"/>
      <c r="FHL6" s="49"/>
      <c r="FHM6" s="49"/>
      <c r="FHN6" s="49"/>
      <c r="FHO6" s="49"/>
      <c r="FHP6" s="49"/>
      <c r="FHQ6" s="49"/>
      <c r="FHR6" s="49"/>
      <c r="FHS6" s="49"/>
      <c r="FHT6" s="49"/>
      <c r="FHU6" s="49"/>
      <c r="FHV6" s="49"/>
      <c r="FHW6" s="49"/>
      <c r="FHX6" s="49"/>
      <c r="FHY6" s="49"/>
      <c r="FHZ6" s="49"/>
      <c r="FIA6" s="49"/>
      <c r="FIB6" s="49"/>
      <c r="FIC6" s="49"/>
      <c r="FID6" s="49"/>
      <c r="FIE6" s="49"/>
      <c r="FIF6" s="49"/>
      <c r="FIG6" s="49"/>
      <c r="FIH6" s="49"/>
      <c r="FII6" s="49"/>
      <c r="FIJ6" s="49"/>
      <c r="FIK6" s="49"/>
      <c r="FIL6" s="49"/>
      <c r="FIM6" s="49"/>
      <c r="FIN6" s="49"/>
      <c r="FIO6" s="49"/>
      <c r="FIP6" s="49"/>
      <c r="FIQ6" s="49"/>
      <c r="FIR6" s="49"/>
      <c r="FIS6" s="49"/>
      <c r="FIT6" s="49"/>
      <c r="FIU6" s="49"/>
      <c r="FIV6" s="49"/>
      <c r="FIW6" s="49"/>
      <c r="FIX6" s="49"/>
      <c r="FIY6" s="49"/>
      <c r="FIZ6" s="49"/>
      <c r="FJA6" s="49"/>
      <c r="FJB6" s="49"/>
      <c r="FJC6" s="49"/>
      <c r="FJD6" s="49"/>
      <c r="FJE6" s="49"/>
      <c r="FJF6" s="49"/>
      <c r="FJG6" s="49"/>
      <c r="FJH6" s="49"/>
      <c r="FJI6" s="49"/>
      <c r="FJJ6" s="49"/>
      <c r="FJK6" s="49"/>
      <c r="FJL6" s="49"/>
      <c r="FJM6" s="49"/>
      <c r="FJN6" s="49"/>
      <c r="FJO6" s="49"/>
      <c r="FJP6" s="49"/>
      <c r="FJQ6" s="49"/>
      <c r="FJR6" s="49"/>
      <c r="FJS6" s="49"/>
      <c r="FJT6" s="49"/>
      <c r="FJU6" s="49"/>
      <c r="FJV6" s="49"/>
      <c r="FJW6" s="49"/>
      <c r="FJX6" s="49"/>
      <c r="FJY6" s="49"/>
      <c r="FJZ6" s="49"/>
      <c r="FKA6" s="49"/>
      <c r="FKB6" s="49"/>
      <c r="FKC6" s="49"/>
      <c r="FKD6" s="49"/>
      <c r="FKE6" s="49"/>
      <c r="FKF6" s="49"/>
      <c r="FKG6" s="49"/>
      <c r="FKH6" s="49"/>
      <c r="FKI6" s="49"/>
      <c r="FKJ6" s="49"/>
      <c r="FKK6" s="49"/>
      <c r="FKL6" s="49"/>
      <c r="FKM6" s="49"/>
      <c r="FKN6" s="49"/>
      <c r="FKO6" s="49"/>
      <c r="FKP6" s="49"/>
      <c r="FKQ6" s="49"/>
      <c r="FKR6" s="49"/>
      <c r="FKS6" s="49"/>
      <c r="FKT6" s="49"/>
      <c r="FKU6" s="49"/>
      <c r="FKV6" s="49"/>
      <c r="FKW6" s="49"/>
      <c r="FKX6" s="49"/>
      <c r="FKY6" s="49"/>
      <c r="FKZ6" s="49"/>
      <c r="FLA6" s="49"/>
      <c r="FLB6" s="49"/>
      <c r="FLC6" s="49"/>
      <c r="FLD6" s="49"/>
      <c r="FLE6" s="49"/>
      <c r="FLF6" s="49"/>
      <c r="FLG6" s="49"/>
      <c r="FLH6" s="49"/>
      <c r="FLI6" s="49"/>
      <c r="FLJ6" s="49"/>
      <c r="FLK6" s="49"/>
      <c r="FLL6" s="49"/>
      <c r="FLM6" s="49"/>
      <c r="FLN6" s="49"/>
      <c r="FLO6" s="49"/>
      <c r="FLP6" s="49"/>
      <c r="FLQ6" s="49"/>
      <c r="FLR6" s="49"/>
      <c r="FLS6" s="49"/>
      <c r="FLT6" s="49"/>
      <c r="FLU6" s="49"/>
      <c r="FLV6" s="49"/>
      <c r="FLW6" s="49"/>
      <c r="FLX6" s="49"/>
      <c r="FLY6" s="49"/>
      <c r="FLZ6" s="49"/>
      <c r="FMA6" s="49"/>
      <c r="FMB6" s="49"/>
      <c r="FMC6" s="49"/>
      <c r="FMD6" s="49"/>
      <c r="FME6" s="49"/>
      <c r="FMF6" s="49"/>
      <c r="FMG6" s="49"/>
      <c r="FMH6" s="49"/>
      <c r="FMI6" s="49"/>
      <c r="FMJ6" s="49"/>
      <c r="FMK6" s="49"/>
      <c r="FML6" s="49"/>
      <c r="FMM6" s="49"/>
      <c r="FMN6" s="49"/>
      <c r="FMO6" s="49"/>
      <c r="FMP6" s="49"/>
      <c r="FMQ6" s="49"/>
      <c r="FMR6" s="49"/>
      <c r="FMS6" s="49"/>
      <c r="FMT6" s="49"/>
      <c r="FMU6" s="49"/>
      <c r="FMV6" s="49"/>
      <c r="FMW6" s="49"/>
      <c r="FMX6" s="49"/>
      <c r="FMY6" s="49"/>
      <c r="FMZ6" s="49"/>
      <c r="FNA6" s="49"/>
      <c r="FNB6" s="49"/>
      <c r="FNC6" s="49"/>
      <c r="FND6" s="49"/>
      <c r="FNE6" s="49"/>
      <c r="FNF6" s="49"/>
      <c r="FNG6" s="49"/>
      <c r="FNH6" s="49"/>
      <c r="FNI6" s="49"/>
      <c r="FNJ6" s="49"/>
      <c r="FNK6" s="49"/>
      <c r="FNL6" s="49"/>
      <c r="FNM6" s="49"/>
      <c r="FNN6" s="49"/>
      <c r="FNO6" s="49"/>
      <c r="FNP6" s="49"/>
      <c r="FNQ6" s="49"/>
      <c r="FNR6" s="49"/>
      <c r="FNS6" s="49"/>
      <c r="FNT6" s="49"/>
      <c r="FNU6" s="49"/>
      <c r="FNV6" s="49"/>
      <c r="FNW6" s="49"/>
      <c r="FNX6" s="49"/>
      <c r="FNY6" s="49"/>
      <c r="FNZ6" s="49"/>
      <c r="FOA6" s="49"/>
      <c r="FOB6" s="49"/>
      <c r="FOC6" s="49"/>
      <c r="FOD6" s="49"/>
      <c r="FOE6" s="49"/>
      <c r="FOF6" s="49"/>
      <c r="FOG6" s="49"/>
      <c r="FOH6" s="49"/>
      <c r="FOI6" s="49"/>
      <c r="FOJ6" s="49"/>
      <c r="FOK6" s="49"/>
      <c r="FOL6" s="49"/>
      <c r="FOM6" s="49"/>
      <c r="FON6" s="49"/>
      <c r="FOO6" s="49"/>
      <c r="FOP6" s="49"/>
      <c r="FOQ6" s="49"/>
      <c r="FOR6" s="49"/>
      <c r="FOS6" s="49"/>
      <c r="FOT6" s="49"/>
      <c r="FOU6" s="49"/>
      <c r="FOV6" s="49"/>
      <c r="FOW6" s="49"/>
      <c r="FOX6" s="49"/>
      <c r="FOY6" s="49"/>
      <c r="FOZ6" s="49"/>
      <c r="FPA6" s="49"/>
      <c r="FPB6" s="49"/>
      <c r="FPC6" s="49"/>
      <c r="FPD6" s="49"/>
      <c r="FPE6" s="49"/>
      <c r="FPF6" s="49"/>
      <c r="FPG6" s="49"/>
      <c r="FPH6" s="49"/>
      <c r="FPI6" s="49"/>
      <c r="FPJ6" s="49"/>
      <c r="FPK6" s="49"/>
      <c r="FPL6" s="49"/>
      <c r="FPM6" s="49"/>
      <c r="FPN6" s="49"/>
      <c r="FPO6" s="49"/>
      <c r="FPP6" s="49"/>
      <c r="FPQ6" s="49"/>
      <c r="FPR6" s="49"/>
      <c r="FPS6" s="49"/>
      <c r="FPT6" s="49"/>
      <c r="FPU6" s="49"/>
      <c r="FPV6" s="49"/>
      <c r="FPW6" s="49"/>
      <c r="FPX6" s="49"/>
      <c r="FPY6" s="49"/>
      <c r="FPZ6" s="49"/>
      <c r="FQA6" s="49"/>
      <c r="FQB6" s="49"/>
      <c r="FQC6" s="49"/>
      <c r="FQD6" s="49"/>
      <c r="FQE6" s="49"/>
      <c r="FQF6" s="49"/>
      <c r="FQG6" s="49"/>
      <c r="FQH6" s="49"/>
      <c r="FQI6" s="49"/>
      <c r="FQJ6" s="49"/>
      <c r="FQK6" s="49"/>
      <c r="FQL6" s="49"/>
      <c r="FQM6" s="49"/>
      <c r="FQN6" s="49"/>
      <c r="FQO6" s="49"/>
      <c r="FQP6" s="49"/>
      <c r="FQQ6" s="49"/>
      <c r="FQR6" s="49"/>
      <c r="FQS6" s="49"/>
      <c r="FQT6" s="49"/>
      <c r="FQU6" s="49"/>
      <c r="FQV6" s="49"/>
      <c r="FQW6" s="49"/>
      <c r="FQX6" s="49"/>
      <c r="FQY6" s="49"/>
      <c r="FQZ6" s="49"/>
      <c r="FRA6" s="49"/>
      <c r="FRB6" s="49"/>
      <c r="FRC6" s="49"/>
      <c r="FRD6" s="49"/>
      <c r="FRE6" s="49"/>
      <c r="FRF6" s="49"/>
      <c r="FRG6" s="49"/>
      <c r="FRH6" s="49"/>
      <c r="FRI6" s="49"/>
      <c r="FRJ6" s="49"/>
      <c r="FRK6" s="49"/>
      <c r="FRL6" s="49"/>
      <c r="FRM6" s="49"/>
      <c r="FRN6" s="49"/>
      <c r="FRO6" s="49"/>
      <c r="FRP6" s="49"/>
      <c r="FRQ6" s="49"/>
      <c r="FRR6" s="49"/>
      <c r="FRS6" s="49"/>
      <c r="FRT6" s="49"/>
      <c r="FRU6" s="49"/>
      <c r="FRV6" s="49"/>
      <c r="FRW6" s="49"/>
      <c r="FRX6" s="49"/>
      <c r="FRY6" s="49"/>
      <c r="FRZ6" s="49"/>
      <c r="FSA6" s="49"/>
      <c r="FSB6" s="49"/>
      <c r="FSC6" s="49"/>
      <c r="FSD6" s="49"/>
      <c r="FSE6" s="49"/>
      <c r="FSF6" s="49"/>
      <c r="FSG6" s="49"/>
      <c r="FSH6" s="49"/>
      <c r="FSI6" s="49"/>
      <c r="FSJ6" s="49"/>
      <c r="FSK6" s="49"/>
      <c r="FSL6" s="49"/>
      <c r="FSM6" s="49"/>
      <c r="FSN6" s="49"/>
      <c r="FSO6" s="49"/>
      <c r="FSP6" s="49"/>
      <c r="FSQ6" s="49"/>
      <c r="FSR6" s="49"/>
      <c r="FSS6" s="49"/>
      <c r="FST6" s="49"/>
      <c r="FSU6" s="49"/>
      <c r="FSV6" s="49"/>
      <c r="FSW6" s="49"/>
      <c r="FSX6" s="49"/>
      <c r="FSY6" s="49"/>
      <c r="FSZ6" s="49"/>
      <c r="FTA6" s="49"/>
      <c r="FTB6" s="49"/>
      <c r="FTC6" s="49"/>
      <c r="FTD6" s="49"/>
      <c r="FTE6" s="49"/>
      <c r="FTF6" s="49"/>
      <c r="FTG6" s="49"/>
      <c r="FTH6" s="49"/>
      <c r="FTI6" s="49"/>
      <c r="FTJ6" s="49"/>
      <c r="FTK6" s="49"/>
      <c r="FTL6" s="49"/>
      <c r="FTM6" s="49"/>
      <c r="FTN6" s="49"/>
      <c r="FTO6" s="49"/>
      <c r="FTP6" s="49"/>
      <c r="FTQ6" s="49"/>
      <c r="FTR6" s="49"/>
      <c r="FTS6" s="49"/>
      <c r="FTT6" s="49"/>
      <c r="FTU6" s="49"/>
      <c r="FTV6" s="49"/>
      <c r="FTW6" s="49"/>
      <c r="FTX6" s="49"/>
      <c r="FTY6" s="49"/>
      <c r="FTZ6" s="49"/>
      <c r="FUA6" s="49"/>
      <c r="FUB6" s="49"/>
      <c r="FUC6" s="49"/>
      <c r="FUD6" s="49"/>
      <c r="FUE6" s="49"/>
      <c r="FUF6" s="49"/>
      <c r="FUG6" s="49"/>
      <c r="FUH6" s="49"/>
      <c r="FUI6" s="49"/>
      <c r="FUJ6" s="49"/>
      <c r="FUK6" s="49"/>
      <c r="FUL6" s="49"/>
      <c r="FUM6" s="49"/>
      <c r="FUN6" s="49"/>
      <c r="FUO6" s="49"/>
      <c r="FUP6" s="49"/>
      <c r="FUQ6" s="49"/>
      <c r="FUR6" s="49"/>
      <c r="FUS6" s="49"/>
      <c r="FUT6" s="49"/>
      <c r="FUU6" s="49"/>
      <c r="FUV6" s="49"/>
      <c r="FUW6" s="49"/>
      <c r="FUX6" s="49"/>
      <c r="FUY6" s="49"/>
      <c r="FUZ6" s="49"/>
      <c r="FVA6" s="49"/>
      <c r="FVB6" s="49"/>
      <c r="FVC6" s="49"/>
      <c r="FVD6" s="49"/>
      <c r="FVE6" s="49"/>
      <c r="FVF6" s="49"/>
      <c r="FVG6" s="49"/>
      <c r="FVH6" s="49"/>
      <c r="FVI6" s="49"/>
      <c r="FVJ6" s="49"/>
      <c r="FVK6" s="49"/>
      <c r="FVL6" s="49"/>
      <c r="FVM6" s="49"/>
      <c r="FVN6" s="49"/>
      <c r="FVO6" s="49"/>
      <c r="FVP6" s="49"/>
      <c r="FVQ6" s="49"/>
      <c r="FVR6" s="49"/>
      <c r="FVS6" s="49"/>
      <c r="FVT6" s="49"/>
      <c r="FVU6" s="49"/>
      <c r="FVV6" s="49"/>
      <c r="FVW6" s="49"/>
      <c r="FVX6" s="49"/>
      <c r="FVY6" s="49"/>
      <c r="FVZ6" s="49"/>
      <c r="FWA6" s="49"/>
      <c r="FWB6" s="49"/>
      <c r="FWC6" s="49"/>
      <c r="FWD6" s="49"/>
      <c r="FWE6" s="49"/>
      <c r="FWF6" s="49"/>
      <c r="FWG6" s="49"/>
      <c r="FWH6" s="49"/>
      <c r="FWI6" s="49"/>
      <c r="FWJ6" s="49"/>
      <c r="FWK6" s="49"/>
      <c r="FWL6" s="49"/>
      <c r="FWM6" s="49"/>
      <c r="FWN6" s="49"/>
      <c r="FWO6" s="49"/>
      <c r="FWP6" s="49"/>
      <c r="FWQ6" s="49"/>
      <c r="FWR6" s="49"/>
      <c r="FWS6" s="49"/>
      <c r="FWT6" s="49"/>
      <c r="FWU6" s="49"/>
      <c r="FWV6" s="49"/>
      <c r="FWW6" s="49"/>
      <c r="FWX6" s="49"/>
      <c r="FWY6" s="49"/>
      <c r="FWZ6" s="49"/>
      <c r="FXA6" s="49"/>
      <c r="FXB6" s="49"/>
      <c r="FXC6" s="49"/>
      <c r="FXD6" s="49"/>
      <c r="FXE6" s="49"/>
      <c r="FXF6" s="49"/>
      <c r="FXG6" s="49"/>
      <c r="FXH6" s="49"/>
      <c r="FXI6" s="49"/>
      <c r="FXJ6" s="49"/>
      <c r="FXK6" s="49"/>
      <c r="FXL6" s="49"/>
      <c r="FXM6" s="49"/>
      <c r="FXN6" s="49"/>
      <c r="FXO6" s="49"/>
      <c r="FXP6" s="49"/>
      <c r="FXQ6" s="49"/>
      <c r="FXR6" s="49"/>
      <c r="FXS6" s="49"/>
      <c r="FXT6" s="49"/>
      <c r="FXU6" s="49"/>
      <c r="FXV6" s="49"/>
      <c r="FXW6" s="49"/>
      <c r="FXX6" s="49"/>
      <c r="FXY6" s="49"/>
      <c r="FXZ6" s="49"/>
      <c r="FYA6" s="49"/>
      <c r="FYB6" s="49"/>
      <c r="FYC6" s="49"/>
      <c r="FYD6" s="49"/>
      <c r="FYE6" s="49"/>
      <c r="FYF6" s="49"/>
      <c r="FYG6" s="49"/>
      <c r="FYH6" s="49"/>
      <c r="FYI6" s="49"/>
      <c r="FYJ6" s="49"/>
      <c r="FYK6" s="49"/>
      <c r="FYL6" s="49"/>
      <c r="FYM6" s="49"/>
      <c r="FYN6" s="49"/>
      <c r="FYO6" s="49"/>
      <c r="FYP6" s="49"/>
      <c r="FYQ6" s="49"/>
      <c r="FYR6" s="49"/>
      <c r="FYS6" s="49"/>
      <c r="FYT6" s="49"/>
      <c r="FYU6" s="49"/>
      <c r="FYV6" s="49"/>
      <c r="FYW6" s="49"/>
      <c r="FYX6" s="49"/>
      <c r="FYY6" s="49"/>
      <c r="FYZ6" s="49"/>
      <c r="FZA6" s="49"/>
      <c r="FZB6" s="49"/>
      <c r="FZC6" s="49"/>
      <c r="FZD6" s="49"/>
      <c r="FZE6" s="49"/>
      <c r="FZF6" s="49"/>
      <c r="FZG6" s="49"/>
      <c r="FZH6" s="49"/>
      <c r="FZI6" s="49"/>
      <c r="FZJ6" s="49"/>
      <c r="FZK6" s="49"/>
      <c r="FZL6" s="49"/>
      <c r="FZM6" s="49"/>
      <c r="FZN6" s="49"/>
      <c r="FZO6" s="49"/>
      <c r="FZP6" s="49"/>
      <c r="FZQ6" s="49"/>
      <c r="FZR6" s="49"/>
      <c r="FZS6" s="49"/>
      <c r="FZT6" s="49"/>
      <c r="FZU6" s="49"/>
      <c r="FZV6" s="49"/>
      <c r="FZW6" s="49"/>
      <c r="FZX6" s="49"/>
      <c r="FZY6" s="49"/>
      <c r="FZZ6" s="49"/>
      <c r="GAA6" s="49"/>
      <c r="GAB6" s="49"/>
      <c r="GAC6" s="49"/>
      <c r="GAD6" s="49"/>
      <c r="GAE6" s="49"/>
      <c r="GAF6" s="49"/>
      <c r="GAG6" s="49"/>
      <c r="GAH6" s="49"/>
      <c r="GAI6" s="49"/>
      <c r="GAJ6" s="49"/>
      <c r="GAK6" s="49"/>
      <c r="GAL6" s="49"/>
      <c r="GAM6" s="49"/>
      <c r="GAN6" s="49"/>
      <c r="GAO6" s="49"/>
      <c r="GAP6" s="49"/>
      <c r="GAQ6" s="49"/>
      <c r="GAR6" s="49"/>
      <c r="GAS6" s="49"/>
      <c r="GAT6" s="49"/>
      <c r="GAU6" s="49"/>
      <c r="GAV6" s="49"/>
      <c r="GAW6" s="49"/>
      <c r="GAX6" s="49"/>
      <c r="GAY6" s="49"/>
      <c r="GAZ6" s="49"/>
      <c r="GBA6" s="49"/>
      <c r="GBB6" s="49"/>
      <c r="GBC6" s="49"/>
      <c r="GBD6" s="49"/>
      <c r="GBE6" s="49"/>
      <c r="GBF6" s="49"/>
      <c r="GBG6" s="49"/>
      <c r="GBH6" s="49"/>
      <c r="GBI6" s="49"/>
      <c r="GBJ6" s="49"/>
      <c r="GBK6" s="49"/>
      <c r="GBL6" s="49"/>
      <c r="GBM6" s="49"/>
      <c r="GBN6" s="49"/>
      <c r="GBO6" s="49"/>
      <c r="GBP6" s="49"/>
      <c r="GBQ6" s="49"/>
      <c r="GBR6" s="49"/>
      <c r="GBS6" s="49"/>
      <c r="GBT6" s="49"/>
      <c r="GBU6" s="49"/>
      <c r="GBV6" s="49"/>
      <c r="GBW6" s="49"/>
      <c r="GBX6" s="49"/>
      <c r="GBY6" s="49"/>
      <c r="GBZ6" s="49"/>
      <c r="GCA6" s="49"/>
      <c r="GCB6" s="49"/>
      <c r="GCC6" s="49"/>
      <c r="GCD6" s="49"/>
      <c r="GCE6" s="49"/>
      <c r="GCF6" s="49"/>
      <c r="GCG6" s="49"/>
      <c r="GCH6" s="49"/>
      <c r="GCI6" s="49"/>
      <c r="GCJ6" s="49"/>
      <c r="GCK6" s="49"/>
      <c r="GCL6" s="49"/>
      <c r="GCM6" s="49"/>
      <c r="GCN6" s="49"/>
      <c r="GCO6" s="49"/>
      <c r="GCP6" s="49"/>
      <c r="GCQ6" s="49"/>
      <c r="GCR6" s="49"/>
      <c r="GCS6" s="49"/>
      <c r="GCT6" s="49"/>
      <c r="GCU6" s="49"/>
      <c r="GCV6" s="49"/>
      <c r="GCW6" s="49"/>
      <c r="GCX6" s="49"/>
      <c r="GCY6" s="49"/>
      <c r="GCZ6" s="49"/>
      <c r="GDA6" s="49"/>
      <c r="GDB6" s="49"/>
      <c r="GDC6" s="49"/>
      <c r="GDD6" s="49"/>
      <c r="GDE6" s="49"/>
      <c r="GDF6" s="49"/>
      <c r="GDG6" s="49"/>
      <c r="GDH6" s="49"/>
      <c r="GDI6" s="49"/>
      <c r="GDJ6" s="49"/>
      <c r="GDK6" s="49"/>
      <c r="GDL6" s="49"/>
      <c r="GDM6" s="49"/>
      <c r="GDN6" s="49"/>
      <c r="GDO6" s="49"/>
      <c r="GDP6" s="49"/>
      <c r="GDQ6" s="49"/>
      <c r="GDR6" s="49"/>
      <c r="GDS6" s="49"/>
      <c r="GDT6" s="49"/>
      <c r="GDU6" s="49"/>
      <c r="GDV6" s="49"/>
      <c r="GDW6" s="49"/>
      <c r="GDX6" s="49"/>
      <c r="GDY6" s="49"/>
      <c r="GDZ6" s="49"/>
      <c r="GEA6" s="49"/>
      <c r="GEB6" s="49"/>
      <c r="GEC6" s="49"/>
      <c r="GED6" s="49"/>
      <c r="GEE6" s="49"/>
      <c r="GEF6" s="49"/>
      <c r="GEG6" s="49"/>
      <c r="GEH6" s="49"/>
      <c r="GEI6" s="49"/>
      <c r="GEJ6" s="49"/>
      <c r="GEK6" s="49"/>
      <c r="GEL6" s="49"/>
      <c r="GEM6" s="49"/>
      <c r="GEN6" s="49"/>
      <c r="GEO6" s="49"/>
      <c r="GEP6" s="49"/>
      <c r="GEQ6" s="49"/>
      <c r="GER6" s="49"/>
      <c r="GES6" s="49"/>
      <c r="GET6" s="49"/>
      <c r="GEU6" s="49"/>
      <c r="GEV6" s="49"/>
      <c r="GEW6" s="49"/>
      <c r="GEX6" s="49"/>
      <c r="GEY6" s="49"/>
      <c r="GEZ6" s="49"/>
      <c r="GFA6" s="49"/>
      <c r="GFB6" s="49"/>
      <c r="GFC6" s="49"/>
      <c r="GFD6" s="49"/>
      <c r="GFE6" s="49"/>
      <c r="GFF6" s="49"/>
      <c r="GFG6" s="49"/>
      <c r="GFH6" s="49"/>
      <c r="GFI6" s="49"/>
      <c r="GFJ6" s="49"/>
      <c r="GFK6" s="49"/>
      <c r="GFL6" s="49"/>
      <c r="GFM6" s="49"/>
      <c r="GFN6" s="49"/>
      <c r="GFO6" s="49"/>
      <c r="GFP6" s="49"/>
      <c r="GFQ6" s="49"/>
      <c r="GFR6" s="49"/>
      <c r="GFS6" s="49"/>
      <c r="GFT6" s="49"/>
      <c r="GFU6" s="49"/>
      <c r="GFV6" s="49"/>
      <c r="GFW6" s="49"/>
      <c r="GFX6" s="49"/>
      <c r="GFY6" s="49"/>
      <c r="GFZ6" s="49"/>
      <c r="GGA6" s="49"/>
      <c r="GGB6" s="49"/>
      <c r="GGC6" s="49"/>
      <c r="GGD6" s="49"/>
      <c r="GGE6" s="49"/>
      <c r="GGF6" s="49"/>
      <c r="GGG6" s="49"/>
      <c r="GGH6" s="49"/>
      <c r="GGI6" s="49"/>
      <c r="GGJ6" s="49"/>
      <c r="GGK6" s="49"/>
      <c r="GGL6" s="49"/>
      <c r="GGM6" s="49"/>
      <c r="GGN6" s="49"/>
      <c r="GGO6" s="49"/>
      <c r="GGP6" s="49"/>
      <c r="GGQ6" s="49"/>
      <c r="GGR6" s="49"/>
      <c r="GGS6" s="49"/>
      <c r="GGT6" s="49"/>
      <c r="GGU6" s="49"/>
      <c r="GGV6" s="49"/>
      <c r="GGW6" s="49"/>
      <c r="GGX6" s="49"/>
      <c r="GGY6" s="49"/>
      <c r="GGZ6" s="49"/>
      <c r="GHA6" s="49"/>
      <c r="GHB6" s="49"/>
      <c r="GHC6" s="49"/>
      <c r="GHD6" s="49"/>
      <c r="GHE6" s="49"/>
      <c r="GHF6" s="49"/>
      <c r="GHG6" s="49"/>
      <c r="GHH6" s="49"/>
      <c r="GHI6" s="49"/>
      <c r="GHJ6" s="49"/>
      <c r="GHK6" s="49"/>
      <c r="GHL6" s="49"/>
      <c r="GHM6" s="49"/>
      <c r="GHN6" s="49"/>
      <c r="GHO6" s="49"/>
      <c r="GHP6" s="49"/>
      <c r="GHQ6" s="49"/>
      <c r="GHR6" s="49"/>
      <c r="GHS6" s="49"/>
      <c r="GHT6" s="49"/>
      <c r="GHU6" s="49"/>
      <c r="GHV6" s="49"/>
      <c r="GHW6" s="49"/>
      <c r="GHX6" s="49"/>
      <c r="GHY6" s="49"/>
      <c r="GHZ6" s="49"/>
      <c r="GIA6" s="49"/>
      <c r="GIB6" s="49"/>
      <c r="GIC6" s="49"/>
      <c r="GID6" s="49"/>
      <c r="GIE6" s="49"/>
      <c r="GIF6" s="49"/>
      <c r="GIG6" s="49"/>
      <c r="GIH6" s="49"/>
      <c r="GII6" s="49"/>
      <c r="GIJ6" s="49"/>
      <c r="GIK6" s="49"/>
      <c r="GIL6" s="49"/>
      <c r="GIM6" s="49"/>
      <c r="GIN6" s="49"/>
      <c r="GIO6" s="49"/>
      <c r="GIP6" s="49"/>
      <c r="GIQ6" s="49"/>
      <c r="GIR6" s="49"/>
      <c r="GIS6" s="49"/>
      <c r="GIT6" s="49"/>
      <c r="GIU6" s="49"/>
      <c r="GIV6" s="49"/>
      <c r="GIW6" s="49"/>
      <c r="GIX6" s="49"/>
      <c r="GIY6" s="49"/>
      <c r="GIZ6" s="49"/>
      <c r="GJA6" s="49"/>
      <c r="GJB6" s="49"/>
      <c r="GJC6" s="49"/>
      <c r="GJD6" s="49"/>
      <c r="GJE6" s="49"/>
      <c r="GJF6" s="49"/>
      <c r="GJG6" s="49"/>
      <c r="GJH6" s="49"/>
      <c r="GJI6" s="49"/>
      <c r="GJJ6" s="49"/>
      <c r="GJK6" s="49"/>
      <c r="GJL6" s="49"/>
      <c r="GJM6" s="49"/>
      <c r="GJN6" s="49"/>
      <c r="GJO6" s="49"/>
      <c r="GJP6" s="49"/>
      <c r="GJQ6" s="49"/>
      <c r="GJR6" s="49"/>
      <c r="GJS6" s="49"/>
      <c r="GJT6" s="49"/>
      <c r="GJU6" s="49"/>
      <c r="GJV6" s="49"/>
      <c r="GJW6" s="49"/>
      <c r="GJX6" s="49"/>
      <c r="GJY6" s="49"/>
      <c r="GJZ6" s="49"/>
      <c r="GKA6" s="49"/>
      <c r="GKB6" s="49"/>
      <c r="GKC6" s="49"/>
      <c r="GKD6" s="49"/>
      <c r="GKE6" s="49"/>
      <c r="GKF6" s="49"/>
      <c r="GKG6" s="49"/>
      <c r="GKH6" s="49"/>
      <c r="GKI6" s="49"/>
      <c r="GKJ6" s="49"/>
      <c r="GKK6" s="49"/>
      <c r="GKL6" s="49"/>
      <c r="GKM6" s="49"/>
      <c r="GKN6" s="49"/>
      <c r="GKO6" s="49"/>
      <c r="GKP6" s="49"/>
      <c r="GKQ6" s="49"/>
      <c r="GKR6" s="49"/>
      <c r="GKS6" s="49"/>
      <c r="GKT6" s="49"/>
      <c r="GKU6" s="49"/>
      <c r="GKV6" s="49"/>
      <c r="GKW6" s="49"/>
      <c r="GKX6" s="49"/>
      <c r="GKY6" s="49"/>
      <c r="GKZ6" s="49"/>
      <c r="GLA6" s="49"/>
      <c r="GLB6" s="49"/>
      <c r="GLC6" s="49"/>
      <c r="GLD6" s="49"/>
      <c r="GLE6" s="49"/>
      <c r="GLF6" s="49"/>
      <c r="GLG6" s="49"/>
      <c r="GLH6" s="49"/>
      <c r="GLI6" s="49"/>
      <c r="GLJ6" s="49"/>
      <c r="GLK6" s="49"/>
      <c r="GLL6" s="49"/>
      <c r="GLM6" s="49"/>
      <c r="GLN6" s="49"/>
      <c r="GLO6" s="49"/>
      <c r="GLP6" s="49"/>
      <c r="GLQ6" s="49"/>
      <c r="GLR6" s="49"/>
      <c r="GLS6" s="49"/>
      <c r="GLT6" s="49"/>
      <c r="GLU6" s="49"/>
      <c r="GLV6" s="49"/>
      <c r="GLW6" s="49"/>
      <c r="GLX6" s="49"/>
      <c r="GLY6" s="49"/>
      <c r="GLZ6" s="49"/>
      <c r="GMA6" s="49"/>
      <c r="GMB6" s="49"/>
      <c r="GMC6" s="49"/>
      <c r="GMD6" s="49"/>
      <c r="GME6" s="49"/>
      <c r="GMF6" s="49"/>
      <c r="GMG6" s="49"/>
      <c r="GMH6" s="49"/>
      <c r="GMI6" s="49"/>
      <c r="GMJ6" s="49"/>
      <c r="GMK6" s="49"/>
      <c r="GML6" s="49"/>
      <c r="GMM6" s="49"/>
      <c r="GMN6" s="49"/>
      <c r="GMO6" s="49"/>
      <c r="GMP6" s="49"/>
      <c r="GMQ6" s="49"/>
      <c r="GMR6" s="49"/>
      <c r="GMS6" s="49"/>
      <c r="GMT6" s="49"/>
      <c r="GMU6" s="49"/>
      <c r="GMV6" s="49"/>
      <c r="GMW6" s="49"/>
      <c r="GMX6" s="49"/>
      <c r="GMY6" s="49"/>
      <c r="GMZ6" s="49"/>
      <c r="GNA6" s="49"/>
      <c r="GNB6" s="49"/>
      <c r="GNC6" s="49"/>
      <c r="GND6" s="49"/>
      <c r="GNE6" s="49"/>
      <c r="GNF6" s="49"/>
      <c r="GNG6" s="49"/>
      <c r="GNH6" s="49"/>
      <c r="GNI6" s="49"/>
      <c r="GNJ6" s="49"/>
      <c r="GNK6" s="49"/>
      <c r="GNL6" s="49"/>
      <c r="GNM6" s="49"/>
      <c r="GNN6" s="49"/>
      <c r="GNO6" s="49"/>
      <c r="GNP6" s="49"/>
      <c r="GNQ6" s="49"/>
      <c r="GNR6" s="49"/>
      <c r="GNS6" s="49"/>
      <c r="GNT6" s="49"/>
      <c r="GNU6" s="49"/>
      <c r="GNV6" s="49"/>
      <c r="GNW6" s="49"/>
      <c r="GNX6" s="49"/>
      <c r="GNY6" s="49"/>
      <c r="GNZ6" s="49"/>
      <c r="GOA6" s="49"/>
      <c r="GOB6" s="49"/>
      <c r="GOC6" s="49"/>
      <c r="GOD6" s="49"/>
      <c r="GOE6" s="49"/>
      <c r="GOF6" s="49"/>
      <c r="GOG6" s="49"/>
      <c r="GOH6" s="49"/>
      <c r="GOI6" s="49"/>
      <c r="GOJ6" s="49"/>
      <c r="GOK6" s="49"/>
      <c r="GOL6" s="49"/>
      <c r="GOM6" s="49"/>
      <c r="GON6" s="49"/>
      <c r="GOO6" s="49"/>
      <c r="GOP6" s="49"/>
      <c r="GOQ6" s="49"/>
      <c r="GOR6" s="49"/>
      <c r="GOS6" s="49"/>
      <c r="GOT6" s="49"/>
      <c r="GOU6" s="49"/>
      <c r="GOV6" s="49"/>
      <c r="GOW6" s="49"/>
      <c r="GOX6" s="49"/>
      <c r="GOY6" s="49"/>
      <c r="GOZ6" s="49"/>
      <c r="GPA6" s="49"/>
      <c r="GPB6" s="49"/>
      <c r="GPC6" s="49"/>
      <c r="GPD6" s="49"/>
      <c r="GPE6" s="49"/>
      <c r="GPF6" s="49"/>
      <c r="GPG6" s="49"/>
      <c r="GPH6" s="49"/>
      <c r="GPI6" s="49"/>
      <c r="GPJ6" s="49"/>
      <c r="GPK6" s="49"/>
      <c r="GPL6" s="49"/>
      <c r="GPM6" s="49"/>
      <c r="GPN6" s="49"/>
      <c r="GPO6" s="49"/>
      <c r="GPP6" s="49"/>
      <c r="GPQ6" s="49"/>
      <c r="GPR6" s="49"/>
      <c r="GPS6" s="49"/>
      <c r="GPT6" s="49"/>
      <c r="GPU6" s="49"/>
      <c r="GPV6" s="49"/>
      <c r="GPW6" s="49"/>
      <c r="GPX6" s="49"/>
      <c r="GPY6" s="49"/>
      <c r="GPZ6" s="49"/>
      <c r="GQA6" s="49"/>
      <c r="GQB6" s="49"/>
      <c r="GQC6" s="49"/>
      <c r="GQD6" s="49"/>
      <c r="GQE6" s="49"/>
      <c r="GQF6" s="49"/>
      <c r="GQG6" s="49"/>
      <c r="GQH6" s="49"/>
      <c r="GQI6" s="49"/>
      <c r="GQJ6" s="49"/>
      <c r="GQK6" s="49"/>
      <c r="GQL6" s="49"/>
      <c r="GQM6" s="49"/>
      <c r="GQN6" s="49"/>
      <c r="GQO6" s="49"/>
      <c r="GQP6" s="49"/>
      <c r="GQQ6" s="49"/>
      <c r="GQR6" s="49"/>
      <c r="GQS6" s="49"/>
      <c r="GQT6" s="49"/>
      <c r="GQU6" s="49"/>
      <c r="GQV6" s="49"/>
      <c r="GQW6" s="49"/>
      <c r="GQX6" s="49"/>
      <c r="GQY6" s="49"/>
      <c r="GQZ6" s="49"/>
      <c r="GRA6" s="49"/>
      <c r="GRB6" s="49"/>
      <c r="GRC6" s="49"/>
      <c r="GRD6" s="49"/>
      <c r="GRE6" s="49"/>
      <c r="GRF6" s="49"/>
      <c r="GRG6" s="49"/>
      <c r="GRH6" s="49"/>
      <c r="GRI6" s="49"/>
      <c r="GRJ6" s="49"/>
      <c r="GRK6" s="49"/>
      <c r="GRL6" s="49"/>
      <c r="GRM6" s="49"/>
      <c r="GRN6" s="49"/>
      <c r="GRO6" s="49"/>
      <c r="GRP6" s="49"/>
      <c r="GRQ6" s="49"/>
      <c r="GRR6" s="49"/>
      <c r="GRS6" s="49"/>
      <c r="GRT6" s="49"/>
      <c r="GRU6" s="49"/>
      <c r="GRV6" s="49"/>
      <c r="GRW6" s="49"/>
      <c r="GRX6" s="49"/>
      <c r="GRY6" s="49"/>
      <c r="GRZ6" s="49"/>
      <c r="GSA6" s="49"/>
      <c r="GSB6" s="49"/>
      <c r="GSC6" s="49"/>
      <c r="GSD6" s="49"/>
      <c r="GSE6" s="49"/>
      <c r="GSF6" s="49"/>
      <c r="GSG6" s="49"/>
      <c r="GSH6" s="49"/>
      <c r="GSI6" s="49"/>
      <c r="GSJ6" s="49"/>
      <c r="GSK6" s="49"/>
      <c r="GSL6" s="49"/>
      <c r="GSM6" s="49"/>
      <c r="GSN6" s="49"/>
      <c r="GSO6" s="49"/>
      <c r="GSP6" s="49"/>
      <c r="GSQ6" s="49"/>
      <c r="GSR6" s="49"/>
      <c r="GSS6" s="49"/>
      <c r="GST6" s="49"/>
      <c r="GSU6" s="49"/>
      <c r="GSV6" s="49"/>
      <c r="GSW6" s="49"/>
      <c r="GSX6" s="49"/>
      <c r="GSY6" s="49"/>
      <c r="GSZ6" s="49"/>
      <c r="GTA6" s="49"/>
      <c r="GTB6" s="49"/>
      <c r="GTC6" s="49"/>
      <c r="GTD6" s="49"/>
      <c r="GTE6" s="49"/>
      <c r="GTF6" s="49"/>
      <c r="GTG6" s="49"/>
      <c r="GTH6" s="49"/>
      <c r="GTI6" s="49"/>
      <c r="GTJ6" s="49"/>
      <c r="GTK6" s="49"/>
      <c r="GTL6" s="49"/>
      <c r="GTM6" s="49"/>
      <c r="GTN6" s="49"/>
      <c r="GTO6" s="49"/>
      <c r="GTP6" s="49"/>
      <c r="GTQ6" s="49"/>
      <c r="GTR6" s="49"/>
      <c r="GTS6" s="49"/>
      <c r="GTT6" s="49"/>
      <c r="GTU6" s="49"/>
      <c r="GTV6" s="49"/>
      <c r="GTW6" s="49"/>
      <c r="GTX6" s="49"/>
      <c r="GTY6" s="49"/>
      <c r="GTZ6" s="49"/>
      <c r="GUA6" s="49"/>
      <c r="GUB6" s="49"/>
      <c r="GUC6" s="49"/>
      <c r="GUD6" s="49"/>
      <c r="GUE6" s="49"/>
      <c r="GUF6" s="49"/>
      <c r="GUG6" s="49"/>
      <c r="GUH6" s="49"/>
      <c r="GUI6" s="49"/>
      <c r="GUJ6" s="49"/>
      <c r="GUK6" s="49"/>
      <c r="GUL6" s="49"/>
      <c r="GUM6" s="49"/>
      <c r="GUN6" s="49"/>
      <c r="GUO6" s="49"/>
      <c r="GUP6" s="49"/>
      <c r="GUQ6" s="49"/>
      <c r="GUR6" s="49"/>
      <c r="GUS6" s="49"/>
      <c r="GUT6" s="49"/>
      <c r="GUU6" s="49"/>
      <c r="GUV6" s="49"/>
      <c r="GUW6" s="49"/>
      <c r="GUX6" s="49"/>
      <c r="GUY6" s="49"/>
      <c r="GUZ6" s="49"/>
      <c r="GVA6" s="49"/>
      <c r="GVB6" s="49"/>
      <c r="GVC6" s="49"/>
      <c r="GVD6" s="49"/>
      <c r="GVE6" s="49"/>
      <c r="GVF6" s="49"/>
      <c r="GVG6" s="49"/>
      <c r="GVH6" s="49"/>
      <c r="GVI6" s="49"/>
      <c r="GVJ6" s="49"/>
      <c r="GVK6" s="49"/>
      <c r="GVL6" s="49"/>
      <c r="GVM6" s="49"/>
      <c r="GVN6" s="49"/>
      <c r="GVO6" s="49"/>
      <c r="GVP6" s="49"/>
      <c r="GVQ6" s="49"/>
      <c r="GVR6" s="49"/>
      <c r="GVS6" s="49"/>
      <c r="GVT6" s="49"/>
      <c r="GVU6" s="49"/>
      <c r="GVV6" s="49"/>
      <c r="GVW6" s="49"/>
      <c r="GVX6" s="49"/>
      <c r="GVY6" s="49"/>
      <c r="GVZ6" s="49"/>
      <c r="GWA6" s="49"/>
      <c r="GWB6" s="49"/>
      <c r="GWC6" s="49"/>
      <c r="GWD6" s="49"/>
      <c r="GWE6" s="49"/>
      <c r="GWF6" s="49"/>
      <c r="GWG6" s="49"/>
      <c r="GWH6" s="49"/>
      <c r="GWI6" s="49"/>
      <c r="GWJ6" s="49"/>
      <c r="GWK6" s="49"/>
      <c r="GWL6" s="49"/>
      <c r="GWM6" s="49"/>
      <c r="GWN6" s="49"/>
      <c r="GWO6" s="49"/>
      <c r="GWP6" s="49"/>
      <c r="GWQ6" s="49"/>
      <c r="GWR6" s="49"/>
      <c r="GWS6" s="49"/>
      <c r="GWT6" s="49"/>
      <c r="GWU6" s="49"/>
      <c r="GWV6" s="49"/>
      <c r="GWW6" s="49"/>
      <c r="GWX6" s="49"/>
      <c r="GWY6" s="49"/>
      <c r="GWZ6" s="49"/>
      <c r="GXA6" s="49"/>
      <c r="GXB6" s="49"/>
      <c r="GXC6" s="49"/>
      <c r="GXD6" s="49"/>
      <c r="GXE6" s="49"/>
      <c r="GXF6" s="49"/>
      <c r="GXG6" s="49"/>
      <c r="GXH6" s="49"/>
      <c r="GXI6" s="49"/>
      <c r="GXJ6" s="49"/>
      <c r="GXK6" s="49"/>
      <c r="GXL6" s="49"/>
      <c r="GXM6" s="49"/>
      <c r="GXN6" s="49"/>
      <c r="GXO6" s="49"/>
      <c r="GXP6" s="49"/>
      <c r="GXQ6" s="49"/>
      <c r="GXR6" s="49"/>
      <c r="GXS6" s="49"/>
      <c r="GXT6" s="49"/>
      <c r="GXU6" s="49"/>
      <c r="GXV6" s="49"/>
      <c r="GXW6" s="49"/>
      <c r="GXX6" s="49"/>
      <c r="GXY6" s="49"/>
      <c r="GXZ6" s="49"/>
      <c r="GYA6" s="49"/>
      <c r="GYB6" s="49"/>
      <c r="GYC6" s="49"/>
      <c r="GYD6" s="49"/>
      <c r="GYE6" s="49"/>
      <c r="GYF6" s="49"/>
      <c r="GYG6" s="49"/>
      <c r="GYH6" s="49"/>
      <c r="GYI6" s="49"/>
      <c r="GYJ6" s="49"/>
      <c r="GYK6" s="49"/>
      <c r="GYL6" s="49"/>
      <c r="GYM6" s="49"/>
      <c r="GYN6" s="49"/>
      <c r="GYO6" s="49"/>
      <c r="GYP6" s="49"/>
      <c r="GYQ6" s="49"/>
      <c r="GYR6" s="49"/>
      <c r="GYS6" s="49"/>
      <c r="GYT6" s="49"/>
      <c r="GYU6" s="49"/>
      <c r="GYV6" s="49"/>
      <c r="GYW6" s="49"/>
      <c r="GYX6" s="49"/>
      <c r="GYY6" s="49"/>
      <c r="GYZ6" s="49"/>
      <c r="GZA6" s="49"/>
      <c r="GZB6" s="49"/>
      <c r="GZC6" s="49"/>
      <c r="GZD6" s="49"/>
      <c r="GZE6" s="49"/>
      <c r="GZF6" s="49"/>
      <c r="GZG6" s="49"/>
      <c r="GZH6" s="49"/>
      <c r="GZI6" s="49"/>
      <c r="GZJ6" s="49"/>
      <c r="GZK6" s="49"/>
      <c r="GZL6" s="49"/>
      <c r="GZM6" s="49"/>
      <c r="GZN6" s="49"/>
      <c r="GZO6" s="49"/>
      <c r="GZP6" s="49"/>
      <c r="GZQ6" s="49"/>
      <c r="GZR6" s="49"/>
      <c r="GZS6" s="49"/>
      <c r="GZT6" s="49"/>
      <c r="GZU6" s="49"/>
      <c r="GZV6" s="49"/>
      <c r="GZW6" s="49"/>
      <c r="GZX6" s="49"/>
      <c r="GZY6" s="49"/>
      <c r="GZZ6" s="49"/>
      <c r="HAA6" s="49"/>
      <c r="HAB6" s="49"/>
      <c r="HAC6" s="49"/>
      <c r="HAD6" s="49"/>
      <c r="HAE6" s="49"/>
      <c r="HAF6" s="49"/>
      <c r="HAG6" s="49"/>
      <c r="HAH6" s="49"/>
      <c r="HAI6" s="49"/>
      <c r="HAJ6" s="49"/>
      <c r="HAK6" s="49"/>
      <c r="HAL6" s="49"/>
      <c r="HAM6" s="49"/>
      <c r="HAN6" s="49"/>
      <c r="HAO6" s="49"/>
      <c r="HAP6" s="49"/>
      <c r="HAQ6" s="49"/>
      <c r="HAR6" s="49"/>
      <c r="HAS6" s="49"/>
      <c r="HAT6" s="49"/>
      <c r="HAU6" s="49"/>
      <c r="HAV6" s="49"/>
      <c r="HAW6" s="49"/>
      <c r="HAX6" s="49"/>
      <c r="HAY6" s="49"/>
      <c r="HAZ6" s="49"/>
      <c r="HBA6" s="49"/>
      <c r="HBB6" s="49"/>
      <c r="HBC6" s="49"/>
      <c r="HBD6" s="49"/>
      <c r="HBE6" s="49"/>
      <c r="HBF6" s="49"/>
      <c r="HBG6" s="49"/>
      <c r="HBH6" s="49"/>
      <c r="HBI6" s="49"/>
      <c r="HBJ6" s="49"/>
      <c r="HBK6" s="49"/>
      <c r="HBL6" s="49"/>
      <c r="HBM6" s="49"/>
      <c r="HBN6" s="49"/>
      <c r="HBO6" s="49"/>
      <c r="HBP6" s="49"/>
      <c r="HBQ6" s="49"/>
      <c r="HBR6" s="49"/>
      <c r="HBS6" s="49"/>
      <c r="HBT6" s="49"/>
      <c r="HBU6" s="49"/>
      <c r="HBV6" s="49"/>
      <c r="HBW6" s="49"/>
      <c r="HBX6" s="49"/>
      <c r="HBY6" s="49"/>
      <c r="HBZ6" s="49"/>
      <c r="HCA6" s="49"/>
      <c r="HCB6" s="49"/>
      <c r="HCC6" s="49"/>
      <c r="HCD6" s="49"/>
      <c r="HCE6" s="49"/>
      <c r="HCF6" s="49"/>
      <c r="HCG6" s="49"/>
      <c r="HCH6" s="49"/>
      <c r="HCI6" s="49"/>
      <c r="HCJ6" s="49"/>
      <c r="HCK6" s="49"/>
      <c r="HCL6" s="49"/>
      <c r="HCM6" s="49"/>
      <c r="HCN6" s="49"/>
      <c r="HCO6" s="49"/>
      <c r="HCP6" s="49"/>
      <c r="HCQ6" s="49"/>
      <c r="HCR6" s="49"/>
      <c r="HCS6" s="49"/>
      <c r="HCT6" s="49"/>
      <c r="HCU6" s="49"/>
      <c r="HCV6" s="49"/>
      <c r="HCW6" s="49"/>
      <c r="HCX6" s="49"/>
      <c r="HCY6" s="49"/>
      <c r="HCZ6" s="49"/>
      <c r="HDA6" s="49"/>
      <c r="HDB6" s="49"/>
      <c r="HDC6" s="49"/>
      <c r="HDD6" s="49"/>
      <c r="HDE6" s="49"/>
      <c r="HDF6" s="49"/>
      <c r="HDG6" s="49"/>
      <c r="HDH6" s="49"/>
      <c r="HDI6" s="49"/>
      <c r="HDJ6" s="49"/>
      <c r="HDK6" s="49"/>
      <c r="HDL6" s="49"/>
      <c r="HDM6" s="49"/>
      <c r="HDN6" s="49"/>
      <c r="HDO6" s="49"/>
      <c r="HDP6" s="49"/>
      <c r="HDQ6" s="49"/>
      <c r="HDR6" s="49"/>
      <c r="HDS6" s="49"/>
      <c r="HDT6" s="49"/>
      <c r="HDU6" s="49"/>
      <c r="HDV6" s="49"/>
      <c r="HDW6" s="49"/>
      <c r="HDX6" s="49"/>
      <c r="HDY6" s="49"/>
      <c r="HDZ6" s="49"/>
      <c r="HEA6" s="49"/>
      <c r="HEB6" s="49"/>
      <c r="HEC6" s="49"/>
      <c r="HED6" s="49"/>
      <c r="HEE6" s="49"/>
      <c r="HEF6" s="49"/>
      <c r="HEG6" s="49"/>
      <c r="HEH6" s="49"/>
      <c r="HEI6" s="49"/>
      <c r="HEJ6" s="49"/>
      <c r="HEK6" s="49"/>
      <c r="HEL6" s="49"/>
      <c r="HEM6" s="49"/>
      <c r="HEN6" s="49"/>
      <c r="HEO6" s="49"/>
      <c r="HEP6" s="49"/>
      <c r="HEQ6" s="49"/>
      <c r="HER6" s="49"/>
      <c r="HES6" s="49"/>
      <c r="HET6" s="49"/>
      <c r="HEU6" s="49"/>
      <c r="HEV6" s="49"/>
      <c r="HEW6" s="49"/>
      <c r="HEX6" s="49"/>
      <c r="HEY6" s="49"/>
      <c r="HEZ6" s="49"/>
      <c r="HFA6" s="49"/>
      <c r="HFB6" s="49"/>
      <c r="HFC6" s="49"/>
      <c r="HFD6" s="49"/>
      <c r="HFE6" s="49"/>
      <c r="HFF6" s="49"/>
      <c r="HFG6" s="49"/>
      <c r="HFH6" s="49"/>
      <c r="HFI6" s="49"/>
      <c r="HFJ6" s="49"/>
      <c r="HFK6" s="49"/>
      <c r="HFL6" s="49"/>
      <c r="HFM6" s="49"/>
      <c r="HFN6" s="49"/>
      <c r="HFO6" s="49"/>
      <c r="HFP6" s="49"/>
      <c r="HFQ6" s="49"/>
      <c r="HFR6" s="49"/>
      <c r="HFS6" s="49"/>
      <c r="HFT6" s="49"/>
      <c r="HFU6" s="49"/>
      <c r="HFV6" s="49"/>
      <c r="HFW6" s="49"/>
      <c r="HFX6" s="49"/>
      <c r="HFY6" s="49"/>
      <c r="HFZ6" s="49"/>
      <c r="HGA6" s="49"/>
      <c r="HGB6" s="49"/>
      <c r="HGC6" s="49"/>
      <c r="HGD6" s="49"/>
      <c r="HGE6" s="49"/>
      <c r="HGF6" s="49"/>
      <c r="HGG6" s="49"/>
      <c r="HGH6" s="49"/>
      <c r="HGI6" s="49"/>
      <c r="HGJ6" s="49"/>
      <c r="HGK6" s="49"/>
      <c r="HGL6" s="49"/>
      <c r="HGM6" s="49"/>
      <c r="HGN6" s="49"/>
      <c r="HGO6" s="49"/>
      <c r="HGP6" s="49"/>
      <c r="HGQ6" s="49"/>
      <c r="HGR6" s="49"/>
      <c r="HGS6" s="49"/>
      <c r="HGT6" s="49"/>
      <c r="HGU6" s="49"/>
      <c r="HGV6" s="49"/>
      <c r="HGW6" s="49"/>
      <c r="HGX6" s="49"/>
      <c r="HGY6" s="49"/>
      <c r="HGZ6" s="49"/>
      <c r="HHA6" s="49"/>
      <c r="HHB6" s="49"/>
      <c r="HHC6" s="49"/>
      <c r="HHD6" s="49"/>
      <c r="HHE6" s="49"/>
      <c r="HHF6" s="49"/>
      <c r="HHG6" s="49"/>
      <c r="HHH6" s="49"/>
      <c r="HHI6" s="49"/>
      <c r="HHJ6" s="49"/>
      <c r="HHK6" s="49"/>
      <c r="HHL6" s="49"/>
      <c r="HHM6" s="49"/>
      <c r="HHN6" s="49"/>
      <c r="HHO6" s="49"/>
      <c r="HHP6" s="49"/>
      <c r="HHQ6" s="49"/>
      <c r="HHR6" s="49"/>
      <c r="HHS6" s="49"/>
      <c r="HHT6" s="49"/>
      <c r="HHU6" s="49"/>
      <c r="HHV6" s="49"/>
      <c r="HHW6" s="49"/>
      <c r="HHX6" s="49"/>
      <c r="HHY6" s="49"/>
      <c r="HHZ6" s="49"/>
      <c r="HIA6" s="49"/>
      <c r="HIB6" s="49"/>
      <c r="HIC6" s="49"/>
      <c r="HID6" s="49"/>
      <c r="HIE6" s="49"/>
      <c r="HIF6" s="49"/>
      <c r="HIG6" s="49"/>
      <c r="HIH6" s="49"/>
      <c r="HII6" s="49"/>
      <c r="HIJ6" s="49"/>
      <c r="HIK6" s="49"/>
      <c r="HIL6" s="49"/>
      <c r="HIM6" s="49"/>
      <c r="HIN6" s="49"/>
      <c r="HIO6" s="49"/>
      <c r="HIP6" s="49"/>
      <c r="HIQ6" s="49"/>
      <c r="HIR6" s="49"/>
      <c r="HIS6" s="49"/>
      <c r="HIT6" s="49"/>
      <c r="HIU6" s="49"/>
      <c r="HIV6" s="49"/>
      <c r="HIW6" s="49"/>
      <c r="HIX6" s="49"/>
      <c r="HIY6" s="49"/>
      <c r="HIZ6" s="49"/>
      <c r="HJA6" s="49"/>
      <c r="HJB6" s="49"/>
      <c r="HJC6" s="49"/>
      <c r="HJD6" s="49"/>
      <c r="HJE6" s="49"/>
      <c r="HJF6" s="49"/>
      <c r="HJG6" s="49"/>
      <c r="HJH6" s="49"/>
      <c r="HJI6" s="49"/>
      <c r="HJJ6" s="49"/>
      <c r="HJK6" s="49"/>
      <c r="HJL6" s="49"/>
      <c r="HJM6" s="49"/>
      <c r="HJN6" s="49"/>
      <c r="HJO6" s="49"/>
      <c r="HJP6" s="49"/>
      <c r="HJQ6" s="49"/>
      <c r="HJR6" s="49"/>
      <c r="HJS6" s="49"/>
      <c r="HJT6" s="49"/>
      <c r="HJU6" s="49"/>
      <c r="HJV6" s="49"/>
      <c r="HJW6" s="49"/>
      <c r="HJX6" s="49"/>
      <c r="HJY6" s="49"/>
      <c r="HJZ6" s="49"/>
      <c r="HKA6" s="49"/>
      <c r="HKB6" s="49"/>
      <c r="HKC6" s="49"/>
      <c r="HKD6" s="49"/>
      <c r="HKE6" s="49"/>
      <c r="HKF6" s="49"/>
      <c r="HKG6" s="49"/>
      <c r="HKH6" s="49"/>
      <c r="HKI6" s="49"/>
      <c r="HKJ6" s="49"/>
      <c r="HKK6" s="49"/>
      <c r="HKL6" s="49"/>
      <c r="HKM6" s="49"/>
      <c r="HKN6" s="49"/>
      <c r="HKO6" s="49"/>
      <c r="HKP6" s="49"/>
      <c r="HKQ6" s="49"/>
      <c r="HKR6" s="49"/>
      <c r="HKS6" s="49"/>
      <c r="HKT6" s="49"/>
      <c r="HKU6" s="49"/>
      <c r="HKV6" s="49"/>
      <c r="HKW6" s="49"/>
      <c r="HKX6" s="49"/>
      <c r="HKY6" s="49"/>
      <c r="HKZ6" s="49"/>
      <c r="HLA6" s="49"/>
      <c r="HLB6" s="49"/>
      <c r="HLC6" s="49"/>
      <c r="HLD6" s="49"/>
      <c r="HLE6" s="49"/>
      <c r="HLF6" s="49"/>
      <c r="HLG6" s="49"/>
      <c r="HLH6" s="49"/>
      <c r="HLI6" s="49"/>
      <c r="HLJ6" s="49"/>
      <c r="HLK6" s="49"/>
      <c r="HLL6" s="49"/>
      <c r="HLM6" s="49"/>
      <c r="HLN6" s="49"/>
      <c r="HLO6" s="49"/>
      <c r="HLP6" s="49"/>
      <c r="HLQ6" s="49"/>
      <c r="HLR6" s="49"/>
      <c r="HLS6" s="49"/>
      <c r="HLT6" s="49"/>
      <c r="HLU6" s="49"/>
      <c r="HLV6" s="49"/>
      <c r="HLW6" s="49"/>
      <c r="HLX6" s="49"/>
      <c r="HLY6" s="49"/>
      <c r="HLZ6" s="49"/>
      <c r="HMA6" s="49"/>
      <c r="HMB6" s="49"/>
      <c r="HMC6" s="49"/>
      <c r="HMD6" s="49"/>
      <c r="HME6" s="49"/>
      <c r="HMF6" s="49"/>
      <c r="HMG6" s="49"/>
      <c r="HMH6" s="49"/>
      <c r="HMI6" s="49"/>
      <c r="HMJ6" s="49"/>
      <c r="HMK6" s="49"/>
      <c r="HML6" s="49"/>
      <c r="HMM6" s="49"/>
      <c r="HMN6" s="49"/>
      <c r="HMO6" s="49"/>
      <c r="HMP6" s="49"/>
      <c r="HMQ6" s="49"/>
      <c r="HMR6" s="49"/>
      <c r="HMS6" s="49"/>
      <c r="HMT6" s="49"/>
      <c r="HMU6" s="49"/>
      <c r="HMV6" s="49"/>
      <c r="HMW6" s="49"/>
      <c r="HMX6" s="49"/>
      <c r="HMY6" s="49"/>
      <c r="HMZ6" s="49"/>
      <c r="HNA6" s="49"/>
      <c r="HNB6" s="49"/>
      <c r="HNC6" s="49"/>
      <c r="HND6" s="49"/>
      <c r="HNE6" s="49"/>
      <c r="HNF6" s="49"/>
      <c r="HNG6" s="49"/>
      <c r="HNH6" s="49"/>
      <c r="HNI6" s="49"/>
      <c r="HNJ6" s="49"/>
      <c r="HNK6" s="49"/>
      <c r="HNL6" s="49"/>
      <c r="HNM6" s="49"/>
      <c r="HNN6" s="49"/>
      <c r="HNO6" s="49"/>
      <c r="HNP6" s="49"/>
      <c r="HNQ6" s="49"/>
      <c r="HNR6" s="49"/>
      <c r="HNS6" s="49"/>
      <c r="HNT6" s="49"/>
      <c r="HNU6" s="49"/>
      <c r="HNV6" s="49"/>
      <c r="HNW6" s="49"/>
      <c r="HNX6" s="49"/>
      <c r="HNY6" s="49"/>
      <c r="HNZ6" s="49"/>
      <c r="HOA6" s="49"/>
      <c r="HOB6" s="49"/>
      <c r="HOC6" s="49"/>
      <c r="HOD6" s="49"/>
      <c r="HOE6" s="49"/>
      <c r="HOF6" s="49"/>
      <c r="HOG6" s="49"/>
      <c r="HOH6" s="49"/>
      <c r="HOI6" s="49"/>
      <c r="HOJ6" s="49"/>
      <c r="HOK6" s="49"/>
      <c r="HOL6" s="49"/>
      <c r="HOM6" s="49"/>
      <c r="HON6" s="49"/>
      <c r="HOO6" s="49"/>
      <c r="HOP6" s="49"/>
      <c r="HOQ6" s="49"/>
      <c r="HOR6" s="49"/>
      <c r="HOS6" s="49"/>
      <c r="HOT6" s="49"/>
      <c r="HOU6" s="49"/>
      <c r="HOV6" s="49"/>
      <c r="HOW6" s="49"/>
      <c r="HOX6" s="49"/>
      <c r="HOY6" s="49"/>
      <c r="HOZ6" s="49"/>
      <c r="HPA6" s="49"/>
      <c r="HPB6" s="49"/>
      <c r="HPC6" s="49"/>
      <c r="HPD6" s="49"/>
      <c r="HPE6" s="49"/>
      <c r="HPF6" s="49"/>
      <c r="HPG6" s="49"/>
      <c r="HPH6" s="49"/>
      <c r="HPI6" s="49"/>
      <c r="HPJ6" s="49"/>
      <c r="HPK6" s="49"/>
      <c r="HPL6" s="49"/>
      <c r="HPM6" s="49"/>
      <c r="HPN6" s="49"/>
      <c r="HPO6" s="49"/>
      <c r="HPP6" s="49"/>
      <c r="HPQ6" s="49"/>
      <c r="HPR6" s="49"/>
      <c r="HPS6" s="49"/>
      <c r="HPT6" s="49"/>
      <c r="HPU6" s="49"/>
      <c r="HPV6" s="49"/>
      <c r="HPW6" s="49"/>
      <c r="HPX6" s="49"/>
      <c r="HPY6" s="49"/>
      <c r="HPZ6" s="49"/>
      <c r="HQA6" s="49"/>
      <c r="HQB6" s="49"/>
      <c r="HQC6" s="49"/>
      <c r="HQD6" s="49"/>
      <c r="HQE6" s="49"/>
      <c r="HQF6" s="49"/>
      <c r="HQG6" s="49"/>
      <c r="HQH6" s="49"/>
      <c r="HQI6" s="49"/>
      <c r="HQJ6" s="49"/>
      <c r="HQK6" s="49"/>
      <c r="HQL6" s="49"/>
      <c r="HQM6" s="49"/>
      <c r="HQN6" s="49"/>
      <c r="HQO6" s="49"/>
      <c r="HQP6" s="49"/>
      <c r="HQQ6" s="49"/>
      <c r="HQR6" s="49"/>
      <c r="HQS6" s="49"/>
      <c r="HQT6" s="49"/>
      <c r="HQU6" s="49"/>
      <c r="HQV6" s="49"/>
      <c r="HQW6" s="49"/>
      <c r="HQX6" s="49"/>
      <c r="HQY6" s="49"/>
      <c r="HQZ6" s="49"/>
      <c r="HRA6" s="49"/>
      <c r="HRB6" s="49"/>
      <c r="HRC6" s="49"/>
      <c r="HRD6" s="49"/>
      <c r="HRE6" s="49"/>
      <c r="HRF6" s="49"/>
      <c r="HRG6" s="49"/>
      <c r="HRH6" s="49"/>
      <c r="HRI6" s="49"/>
      <c r="HRJ6" s="49"/>
      <c r="HRK6" s="49"/>
      <c r="HRL6" s="49"/>
      <c r="HRM6" s="49"/>
      <c r="HRN6" s="49"/>
      <c r="HRO6" s="49"/>
      <c r="HRP6" s="49"/>
      <c r="HRQ6" s="49"/>
      <c r="HRR6" s="49"/>
      <c r="HRS6" s="49"/>
      <c r="HRT6" s="49"/>
      <c r="HRU6" s="49"/>
      <c r="HRV6" s="49"/>
      <c r="HRW6" s="49"/>
      <c r="HRX6" s="49"/>
      <c r="HRY6" s="49"/>
      <c r="HRZ6" s="49"/>
      <c r="HSA6" s="49"/>
      <c r="HSB6" s="49"/>
      <c r="HSC6" s="49"/>
      <c r="HSD6" s="49"/>
      <c r="HSE6" s="49"/>
      <c r="HSF6" s="49"/>
      <c r="HSG6" s="49"/>
      <c r="HSH6" s="49"/>
      <c r="HSI6" s="49"/>
      <c r="HSJ6" s="49"/>
      <c r="HSK6" s="49"/>
      <c r="HSL6" s="49"/>
      <c r="HSM6" s="49"/>
      <c r="HSN6" s="49"/>
      <c r="HSO6" s="49"/>
      <c r="HSP6" s="49"/>
      <c r="HSQ6" s="49"/>
      <c r="HSR6" s="49"/>
      <c r="HSS6" s="49"/>
      <c r="HST6" s="49"/>
      <c r="HSU6" s="49"/>
      <c r="HSV6" s="49"/>
      <c r="HSW6" s="49"/>
      <c r="HSX6" s="49"/>
      <c r="HSY6" s="49"/>
      <c r="HSZ6" s="49"/>
      <c r="HTA6" s="49"/>
      <c r="HTB6" s="49"/>
      <c r="HTC6" s="49"/>
      <c r="HTD6" s="49"/>
      <c r="HTE6" s="49"/>
      <c r="HTF6" s="49"/>
      <c r="HTG6" s="49"/>
      <c r="HTH6" s="49"/>
      <c r="HTI6" s="49"/>
      <c r="HTJ6" s="49"/>
      <c r="HTK6" s="49"/>
      <c r="HTL6" s="49"/>
      <c r="HTM6" s="49"/>
      <c r="HTN6" s="49"/>
      <c r="HTO6" s="49"/>
      <c r="HTP6" s="49"/>
      <c r="HTQ6" s="49"/>
      <c r="HTR6" s="49"/>
      <c r="HTS6" s="49"/>
      <c r="HTT6" s="49"/>
      <c r="HTU6" s="49"/>
      <c r="HTV6" s="49"/>
      <c r="HTW6" s="49"/>
      <c r="HTX6" s="49"/>
      <c r="HTY6" s="49"/>
      <c r="HTZ6" s="49"/>
      <c r="HUA6" s="49"/>
      <c r="HUB6" s="49"/>
      <c r="HUC6" s="49"/>
      <c r="HUD6" s="49"/>
      <c r="HUE6" s="49"/>
      <c r="HUF6" s="49"/>
      <c r="HUG6" s="49"/>
      <c r="HUH6" s="49"/>
      <c r="HUI6" s="49"/>
      <c r="HUJ6" s="49"/>
      <c r="HUK6" s="49"/>
      <c r="HUL6" s="49"/>
      <c r="HUM6" s="49"/>
      <c r="HUN6" s="49"/>
      <c r="HUO6" s="49"/>
      <c r="HUP6" s="49"/>
      <c r="HUQ6" s="49"/>
      <c r="HUR6" s="49"/>
      <c r="HUS6" s="49"/>
      <c r="HUT6" s="49"/>
      <c r="HUU6" s="49"/>
      <c r="HUV6" s="49"/>
      <c r="HUW6" s="49"/>
      <c r="HUX6" s="49"/>
      <c r="HUY6" s="49"/>
      <c r="HUZ6" s="49"/>
      <c r="HVA6" s="49"/>
      <c r="HVB6" s="49"/>
      <c r="HVC6" s="49"/>
      <c r="HVD6" s="49"/>
      <c r="HVE6" s="49"/>
      <c r="HVF6" s="49"/>
      <c r="HVG6" s="49"/>
      <c r="HVH6" s="49"/>
      <c r="HVI6" s="49"/>
      <c r="HVJ6" s="49"/>
      <c r="HVK6" s="49"/>
      <c r="HVL6" s="49"/>
      <c r="HVM6" s="49"/>
      <c r="HVN6" s="49"/>
      <c r="HVO6" s="49"/>
      <c r="HVP6" s="49"/>
      <c r="HVQ6" s="49"/>
      <c r="HVR6" s="49"/>
      <c r="HVS6" s="49"/>
      <c r="HVT6" s="49"/>
      <c r="HVU6" s="49"/>
      <c r="HVV6" s="49"/>
      <c r="HVW6" s="49"/>
      <c r="HVX6" s="49"/>
      <c r="HVY6" s="49"/>
      <c r="HVZ6" s="49"/>
      <c r="HWA6" s="49"/>
      <c r="HWB6" s="49"/>
      <c r="HWC6" s="49"/>
      <c r="HWD6" s="49"/>
      <c r="HWE6" s="49"/>
      <c r="HWF6" s="49"/>
      <c r="HWG6" s="49"/>
      <c r="HWH6" s="49"/>
      <c r="HWI6" s="49"/>
      <c r="HWJ6" s="49"/>
      <c r="HWK6" s="49"/>
      <c r="HWL6" s="49"/>
      <c r="HWM6" s="49"/>
      <c r="HWN6" s="49"/>
      <c r="HWO6" s="49"/>
      <c r="HWP6" s="49"/>
      <c r="HWQ6" s="49"/>
      <c r="HWR6" s="49"/>
      <c r="HWS6" s="49"/>
      <c r="HWT6" s="49"/>
      <c r="HWU6" s="49"/>
      <c r="HWV6" s="49"/>
      <c r="HWW6" s="49"/>
      <c r="HWX6" s="49"/>
      <c r="HWY6" s="49"/>
      <c r="HWZ6" s="49"/>
      <c r="HXA6" s="49"/>
      <c r="HXB6" s="49"/>
      <c r="HXC6" s="49"/>
      <c r="HXD6" s="49"/>
      <c r="HXE6" s="49"/>
      <c r="HXF6" s="49"/>
      <c r="HXG6" s="49"/>
      <c r="HXH6" s="49"/>
      <c r="HXI6" s="49"/>
      <c r="HXJ6" s="49"/>
      <c r="HXK6" s="49"/>
      <c r="HXL6" s="49"/>
      <c r="HXM6" s="49"/>
      <c r="HXN6" s="49"/>
      <c r="HXO6" s="49"/>
      <c r="HXP6" s="49"/>
      <c r="HXQ6" s="49"/>
      <c r="HXR6" s="49"/>
      <c r="HXS6" s="49"/>
      <c r="HXT6" s="49"/>
      <c r="HXU6" s="49"/>
      <c r="HXV6" s="49"/>
      <c r="HXW6" s="49"/>
      <c r="HXX6" s="49"/>
      <c r="HXY6" s="49"/>
      <c r="HXZ6" s="49"/>
      <c r="HYA6" s="49"/>
      <c r="HYB6" s="49"/>
      <c r="HYC6" s="49"/>
      <c r="HYD6" s="49"/>
      <c r="HYE6" s="49"/>
      <c r="HYF6" s="49"/>
      <c r="HYG6" s="49"/>
      <c r="HYH6" s="49"/>
      <c r="HYI6" s="49"/>
      <c r="HYJ6" s="49"/>
      <c r="HYK6" s="49"/>
      <c r="HYL6" s="49"/>
      <c r="HYM6" s="49"/>
      <c r="HYN6" s="49"/>
      <c r="HYO6" s="49"/>
      <c r="HYP6" s="49"/>
      <c r="HYQ6" s="49"/>
      <c r="HYR6" s="49"/>
      <c r="HYS6" s="49"/>
      <c r="HYT6" s="49"/>
      <c r="HYU6" s="49"/>
      <c r="HYV6" s="49"/>
      <c r="HYW6" s="49"/>
      <c r="HYX6" s="49"/>
      <c r="HYY6" s="49"/>
      <c r="HYZ6" s="49"/>
      <c r="HZA6" s="49"/>
      <c r="HZB6" s="49"/>
      <c r="HZC6" s="49"/>
      <c r="HZD6" s="49"/>
      <c r="HZE6" s="49"/>
      <c r="HZF6" s="49"/>
      <c r="HZG6" s="49"/>
      <c r="HZH6" s="49"/>
      <c r="HZI6" s="49"/>
      <c r="HZJ6" s="49"/>
      <c r="HZK6" s="49"/>
      <c r="HZL6" s="49"/>
      <c r="HZM6" s="49"/>
      <c r="HZN6" s="49"/>
      <c r="HZO6" s="49"/>
      <c r="HZP6" s="49"/>
      <c r="HZQ6" s="49"/>
      <c r="HZR6" s="49"/>
      <c r="HZS6" s="49"/>
      <c r="HZT6" s="49"/>
      <c r="HZU6" s="49"/>
      <c r="HZV6" s="49"/>
      <c r="HZW6" s="49"/>
      <c r="HZX6" s="49"/>
      <c r="HZY6" s="49"/>
      <c r="HZZ6" s="49"/>
      <c r="IAA6" s="49"/>
      <c r="IAB6" s="49"/>
      <c r="IAC6" s="49"/>
      <c r="IAD6" s="49"/>
      <c r="IAE6" s="49"/>
      <c r="IAF6" s="49"/>
      <c r="IAG6" s="49"/>
      <c r="IAH6" s="49"/>
      <c r="IAI6" s="49"/>
      <c r="IAJ6" s="49"/>
      <c r="IAK6" s="49"/>
      <c r="IAL6" s="49"/>
      <c r="IAM6" s="49"/>
      <c r="IAN6" s="49"/>
      <c r="IAO6" s="49"/>
      <c r="IAP6" s="49"/>
      <c r="IAQ6" s="49"/>
      <c r="IAR6" s="49"/>
      <c r="IAS6" s="49"/>
      <c r="IAT6" s="49"/>
      <c r="IAU6" s="49"/>
      <c r="IAV6" s="49"/>
      <c r="IAW6" s="49"/>
      <c r="IAX6" s="49"/>
      <c r="IAY6" s="49"/>
      <c r="IAZ6" s="49"/>
      <c r="IBA6" s="49"/>
      <c r="IBB6" s="49"/>
      <c r="IBC6" s="49"/>
      <c r="IBD6" s="49"/>
      <c r="IBE6" s="49"/>
      <c r="IBF6" s="49"/>
      <c r="IBG6" s="49"/>
      <c r="IBH6" s="49"/>
      <c r="IBI6" s="49"/>
      <c r="IBJ6" s="49"/>
      <c r="IBK6" s="49"/>
      <c r="IBL6" s="49"/>
      <c r="IBM6" s="49"/>
      <c r="IBN6" s="49"/>
      <c r="IBO6" s="49"/>
      <c r="IBP6" s="49"/>
      <c r="IBQ6" s="49"/>
      <c r="IBR6" s="49"/>
      <c r="IBS6" s="49"/>
      <c r="IBT6" s="49"/>
      <c r="IBU6" s="49"/>
      <c r="IBV6" s="49"/>
      <c r="IBW6" s="49"/>
      <c r="IBX6" s="49"/>
      <c r="IBY6" s="49"/>
      <c r="IBZ6" s="49"/>
      <c r="ICA6" s="49"/>
      <c r="ICB6" s="49"/>
      <c r="ICC6" s="49"/>
      <c r="ICD6" s="49"/>
      <c r="ICE6" s="49"/>
      <c r="ICF6" s="49"/>
      <c r="ICG6" s="49"/>
      <c r="ICH6" s="49"/>
      <c r="ICI6" s="49"/>
      <c r="ICJ6" s="49"/>
      <c r="ICK6" s="49"/>
      <c r="ICL6" s="49"/>
      <c r="ICM6" s="49"/>
      <c r="ICN6" s="49"/>
      <c r="ICO6" s="49"/>
      <c r="ICP6" s="49"/>
      <c r="ICQ6" s="49"/>
      <c r="ICR6" s="49"/>
      <c r="ICS6" s="49"/>
      <c r="ICT6" s="49"/>
      <c r="ICU6" s="49"/>
      <c r="ICV6" s="49"/>
      <c r="ICW6" s="49"/>
      <c r="ICX6" s="49"/>
      <c r="ICY6" s="49"/>
      <c r="ICZ6" s="49"/>
      <c r="IDA6" s="49"/>
      <c r="IDB6" s="49"/>
      <c r="IDC6" s="49"/>
      <c r="IDD6" s="49"/>
      <c r="IDE6" s="49"/>
      <c r="IDF6" s="49"/>
      <c r="IDG6" s="49"/>
      <c r="IDH6" s="49"/>
      <c r="IDI6" s="49"/>
      <c r="IDJ6" s="49"/>
      <c r="IDK6" s="49"/>
      <c r="IDL6" s="49"/>
      <c r="IDM6" s="49"/>
      <c r="IDN6" s="49"/>
      <c r="IDO6" s="49"/>
      <c r="IDP6" s="49"/>
      <c r="IDQ6" s="49"/>
      <c r="IDR6" s="49"/>
      <c r="IDS6" s="49"/>
      <c r="IDT6" s="49"/>
      <c r="IDU6" s="49"/>
      <c r="IDV6" s="49"/>
      <c r="IDW6" s="49"/>
      <c r="IDX6" s="49"/>
      <c r="IDY6" s="49"/>
      <c r="IDZ6" s="49"/>
      <c r="IEA6" s="49"/>
      <c r="IEB6" s="49"/>
      <c r="IEC6" s="49"/>
      <c r="IED6" s="49"/>
      <c r="IEE6" s="49"/>
      <c r="IEF6" s="49"/>
      <c r="IEG6" s="49"/>
      <c r="IEH6" s="49"/>
      <c r="IEI6" s="49"/>
      <c r="IEJ6" s="49"/>
      <c r="IEK6" s="49"/>
      <c r="IEL6" s="49"/>
      <c r="IEM6" s="49"/>
      <c r="IEN6" s="49"/>
      <c r="IEO6" s="49"/>
      <c r="IEP6" s="49"/>
      <c r="IEQ6" s="49"/>
      <c r="IER6" s="49"/>
      <c r="IES6" s="49"/>
      <c r="IET6" s="49"/>
      <c r="IEU6" s="49"/>
      <c r="IEV6" s="49"/>
      <c r="IEW6" s="49"/>
      <c r="IEX6" s="49"/>
      <c r="IEY6" s="49"/>
      <c r="IEZ6" s="49"/>
      <c r="IFA6" s="49"/>
      <c r="IFB6" s="49"/>
      <c r="IFC6" s="49"/>
      <c r="IFD6" s="49"/>
      <c r="IFE6" s="49"/>
      <c r="IFF6" s="49"/>
      <c r="IFG6" s="49"/>
      <c r="IFH6" s="49"/>
      <c r="IFI6" s="49"/>
      <c r="IFJ6" s="49"/>
      <c r="IFK6" s="49"/>
      <c r="IFL6" s="49"/>
      <c r="IFM6" s="49"/>
      <c r="IFN6" s="49"/>
      <c r="IFO6" s="49"/>
      <c r="IFP6" s="49"/>
      <c r="IFQ6" s="49"/>
      <c r="IFR6" s="49"/>
      <c r="IFS6" s="49"/>
      <c r="IFT6" s="49"/>
      <c r="IFU6" s="49"/>
      <c r="IFV6" s="49"/>
      <c r="IFW6" s="49"/>
      <c r="IFX6" s="49"/>
      <c r="IFY6" s="49"/>
      <c r="IFZ6" s="49"/>
      <c r="IGA6" s="49"/>
      <c r="IGB6" s="49"/>
      <c r="IGC6" s="49"/>
      <c r="IGD6" s="49"/>
      <c r="IGE6" s="49"/>
      <c r="IGF6" s="49"/>
      <c r="IGG6" s="49"/>
      <c r="IGH6" s="49"/>
      <c r="IGI6" s="49"/>
      <c r="IGJ6" s="49"/>
      <c r="IGK6" s="49"/>
      <c r="IGL6" s="49"/>
      <c r="IGM6" s="49"/>
      <c r="IGN6" s="49"/>
      <c r="IGO6" s="49"/>
      <c r="IGP6" s="49"/>
      <c r="IGQ6" s="49"/>
      <c r="IGR6" s="49"/>
      <c r="IGS6" s="49"/>
      <c r="IGT6" s="49"/>
      <c r="IGU6" s="49"/>
      <c r="IGV6" s="49"/>
      <c r="IGW6" s="49"/>
      <c r="IGX6" s="49"/>
      <c r="IGY6" s="49"/>
      <c r="IGZ6" s="49"/>
      <c r="IHA6" s="49"/>
      <c r="IHB6" s="49"/>
      <c r="IHC6" s="49"/>
      <c r="IHD6" s="49"/>
      <c r="IHE6" s="49"/>
      <c r="IHF6" s="49"/>
      <c r="IHG6" s="49"/>
      <c r="IHH6" s="49"/>
      <c r="IHI6" s="49"/>
      <c r="IHJ6" s="49"/>
      <c r="IHK6" s="49"/>
      <c r="IHL6" s="49"/>
      <c r="IHM6" s="49"/>
      <c r="IHN6" s="49"/>
      <c r="IHO6" s="49"/>
      <c r="IHP6" s="49"/>
      <c r="IHQ6" s="49"/>
      <c r="IHR6" s="49"/>
      <c r="IHS6" s="49"/>
      <c r="IHT6" s="49"/>
      <c r="IHU6" s="49"/>
      <c r="IHV6" s="49"/>
      <c r="IHW6" s="49"/>
      <c r="IHX6" s="49"/>
      <c r="IHY6" s="49"/>
      <c r="IHZ6" s="49"/>
      <c r="IIA6" s="49"/>
      <c r="IIB6" s="49"/>
      <c r="IIC6" s="49"/>
      <c r="IID6" s="49"/>
      <c r="IIE6" s="49"/>
      <c r="IIF6" s="49"/>
      <c r="IIG6" s="49"/>
      <c r="IIH6" s="49"/>
      <c r="III6" s="49"/>
      <c r="IIJ6" s="49"/>
      <c r="IIK6" s="49"/>
      <c r="IIL6" s="49"/>
      <c r="IIM6" s="49"/>
      <c r="IIN6" s="49"/>
      <c r="IIO6" s="49"/>
      <c r="IIP6" s="49"/>
      <c r="IIQ6" s="49"/>
      <c r="IIR6" s="49"/>
      <c r="IIS6" s="49"/>
      <c r="IIT6" s="49"/>
      <c r="IIU6" s="49"/>
      <c r="IIV6" s="49"/>
      <c r="IIW6" s="49"/>
      <c r="IIX6" s="49"/>
      <c r="IIY6" s="49"/>
      <c r="IIZ6" s="49"/>
      <c r="IJA6" s="49"/>
      <c r="IJB6" s="49"/>
      <c r="IJC6" s="49"/>
      <c r="IJD6" s="49"/>
      <c r="IJE6" s="49"/>
      <c r="IJF6" s="49"/>
      <c r="IJG6" s="49"/>
      <c r="IJH6" s="49"/>
      <c r="IJI6" s="49"/>
      <c r="IJJ6" s="49"/>
      <c r="IJK6" s="49"/>
      <c r="IJL6" s="49"/>
      <c r="IJM6" s="49"/>
      <c r="IJN6" s="49"/>
      <c r="IJO6" s="49"/>
      <c r="IJP6" s="49"/>
      <c r="IJQ6" s="49"/>
      <c r="IJR6" s="49"/>
      <c r="IJS6" s="49"/>
      <c r="IJT6" s="49"/>
      <c r="IJU6" s="49"/>
      <c r="IJV6" s="49"/>
      <c r="IJW6" s="49"/>
      <c r="IJX6" s="49"/>
      <c r="IJY6" s="49"/>
      <c r="IJZ6" s="49"/>
      <c r="IKA6" s="49"/>
      <c r="IKB6" s="49"/>
      <c r="IKC6" s="49"/>
      <c r="IKD6" s="49"/>
      <c r="IKE6" s="49"/>
      <c r="IKF6" s="49"/>
      <c r="IKG6" s="49"/>
      <c r="IKH6" s="49"/>
      <c r="IKI6" s="49"/>
      <c r="IKJ6" s="49"/>
      <c r="IKK6" s="49"/>
      <c r="IKL6" s="49"/>
      <c r="IKM6" s="49"/>
      <c r="IKN6" s="49"/>
      <c r="IKO6" s="49"/>
      <c r="IKP6" s="49"/>
      <c r="IKQ6" s="49"/>
      <c r="IKR6" s="49"/>
      <c r="IKS6" s="49"/>
      <c r="IKT6" s="49"/>
      <c r="IKU6" s="49"/>
      <c r="IKV6" s="49"/>
      <c r="IKW6" s="49"/>
      <c r="IKX6" s="49"/>
      <c r="IKY6" s="49"/>
      <c r="IKZ6" s="49"/>
      <c r="ILA6" s="49"/>
      <c r="ILB6" s="49"/>
      <c r="ILC6" s="49"/>
      <c r="ILD6" s="49"/>
      <c r="ILE6" s="49"/>
      <c r="ILF6" s="49"/>
      <c r="ILG6" s="49"/>
      <c r="ILH6" s="49"/>
      <c r="ILI6" s="49"/>
      <c r="ILJ6" s="49"/>
      <c r="ILK6" s="49"/>
      <c r="ILL6" s="49"/>
      <c r="ILM6" s="49"/>
      <c r="ILN6" s="49"/>
      <c r="ILO6" s="49"/>
      <c r="ILP6" s="49"/>
      <c r="ILQ6" s="49"/>
      <c r="ILR6" s="49"/>
      <c r="ILS6" s="49"/>
      <c r="ILT6" s="49"/>
      <c r="ILU6" s="49"/>
      <c r="ILV6" s="49"/>
      <c r="ILW6" s="49"/>
      <c r="ILX6" s="49"/>
      <c r="ILY6" s="49"/>
      <c r="ILZ6" s="49"/>
      <c r="IMA6" s="49"/>
      <c r="IMB6" s="49"/>
      <c r="IMC6" s="49"/>
      <c r="IMD6" s="49"/>
      <c r="IME6" s="49"/>
      <c r="IMF6" s="49"/>
      <c r="IMG6" s="49"/>
      <c r="IMH6" s="49"/>
      <c r="IMI6" s="49"/>
      <c r="IMJ6" s="49"/>
      <c r="IMK6" s="49"/>
      <c r="IML6" s="49"/>
      <c r="IMM6" s="49"/>
      <c r="IMN6" s="49"/>
      <c r="IMO6" s="49"/>
      <c r="IMP6" s="49"/>
      <c r="IMQ6" s="49"/>
      <c r="IMR6" s="49"/>
      <c r="IMS6" s="49"/>
      <c r="IMT6" s="49"/>
      <c r="IMU6" s="49"/>
      <c r="IMV6" s="49"/>
      <c r="IMW6" s="49"/>
      <c r="IMX6" s="49"/>
      <c r="IMY6" s="49"/>
      <c r="IMZ6" s="49"/>
      <c r="INA6" s="49"/>
      <c r="INB6" s="49"/>
      <c r="INC6" s="49"/>
      <c r="IND6" s="49"/>
      <c r="INE6" s="49"/>
      <c r="INF6" s="49"/>
      <c r="ING6" s="49"/>
      <c r="INH6" s="49"/>
      <c r="INI6" s="49"/>
      <c r="INJ6" s="49"/>
      <c r="INK6" s="49"/>
      <c r="INL6" s="49"/>
      <c r="INM6" s="49"/>
      <c r="INN6" s="49"/>
      <c r="INO6" s="49"/>
      <c r="INP6" s="49"/>
      <c r="INQ6" s="49"/>
      <c r="INR6" s="49"/>
      <c r="INS6" s="49"/>
      <c r="INT6" s="49"/>
      <c r="INU6" s="49"/>
      <c r="INV6" s="49"/>
      <c r="INW6" s="49"/>
      <c r="INX6" s="49"/>
      <c r="INY6" s="49"/>
      <c r="INZ6" s="49"/>
      <c r="IOA6" s="49"/>
      <c r="IOB6" s="49"/>
      <c r="IOC6" s="49"/>
      <c r="IOD6" s="49"/>
      <c r="IOE6" s="49"/>
      <c r="IOF6" s="49"/>
      <c r="IOG6" s="49"/>
      <c r="IOH6" s="49"/>
      <c r="IOI6" s="49"/>
      <c r="IOJ6" s="49"/>
      <c r="IOK6" s="49"/>
      <c r="IOL6" s="49"/>
      <c r="IOM6" s="49"/>
      <c r="ION6" s="49"/>
      <c r="IOO6" s="49"/>
      <c r="IOP6" s="49"/>
      <c r="IOQ6" s="49"/>
      <c r="IOR6" s="49"/>
      <c r="IOS6" s="49"/>
      <c r="IOT6" s="49"/>
      <c r="IOU6" s="49"/>
      <c r="IOV6" s="49"/>
      <c r="IOW6" s="49"/>
      <c r="IOX6" s="49"/>
      <c r="IOY6" s="49"/>
      <c r="IOZ6" s="49"/>
      <c r="IPA6" s="49"/>
      <c r="IPB6" s="49"/>
      <c r="IPC6" s="49"/>
      <c r="IPD6" s="49"/>
      <c r="IPE6" s="49"/>
      <c r="IPF6" s="49"/>
      <c r="IPG6" s="49"/>
      <c r="IPH6" s="49"/>
      <c r="IPI6" s="49"/>
      <c r="IPJ6" s="49"/>
      <c r="IPK6" s="49"/>
      <c r="IPL6" s="49"/>
      <c r="IPM6" s="49"/>
      <c r="IPN6" s="49"/>
      <c r="IPO6" s="49"/>
      <c r="IPP6" s="49"/>
      <c r="IPQ6" s="49"/>
      <c r="IPR6" s="49"/>
      <c r="IPS6" s="49"/>
      <c r="IPT6" s="49"/>
      <c r="IPU6" s="49"/>
      <c r="IPV6" s="49"/>
      <c r="IPW6" s="49"/>
      <c r="IPX6" s="49"/>
      <c r="IPY6" s="49"/>
      <c r="IPZ6" s="49"/>
      <c r="IQA6" s="49"/>
      <c r="IQB6" s="49"/>
      <c r="IQC6" s="49"/>
      <c r="IQD6" s="49"/>
      <c r="IQE6" s="49"/>
      <c r="IQF6" s="49"/>
      <c r="IQG6" s="49"/>
      <c r="IQH6" s="49"/>
      <c r="IQI6" s="49"/>
      <c r="IQJ6" s="49"/>
      <c r="IQK6" s="49"/>
      <c r="IQL6" s="49"/>
      <c r="IQM6" s="49"/>
      <c r="IQN6" s="49"/>
      <c r="IQO6" s="49"/>
      <c r="IQP6" s="49"/>
      <c r="IQQ6" s="49"/>
      <c r="IQR6" s="49"/>
      <c r="IQS6" s="49"/>
      <c r="IQT6" s="49"/>
      <c r="IQU6" s="49"/>
      <c r="IQV6" s="49"/>
      <c r="IQW6" s="49"/>
      <c r="IQX6" s="49"/>
      <c r="IQY6" s="49"/>
      <c r="IQZ6" s="49"/>
      <c r="IRA6" s="49"/>
      <c r="IRB6" s="49"/>
      <c r="IRC6" s="49"/>
      <c r="IRD6" s="49"/>
      <c r="IRE6" s="49"/>
      <c r="IRF6" s="49"/>
      <c r="IRG6" s="49"/>
      <c r="IRH6" s="49"/>
      <c r="IRI6" s="49"/>
      <c r="IRJ6" s="49"/>
      <c r="IRK6" s="49"/>
      <c r="IRL6" s="49"/>
      <c r="IRM6" s="49"/>
      <c r="IRN6" s="49"/>
      <c r="IRO6" s="49"/>
      <c r="IRP6" s="49"/>
      <c r="IRQ6" s="49"/>
      <c r="IRR6" s="49"/>
      <c r="IRS6" s="49"/>
      <c r="IRT6" s="49"/>
      <c r="IRU6" s="49"/>
      <c r="IRV6" s="49"/>
      <c r="IRW6" s="49"/>
      <c r="IRX6" s="49"/>
      <c r="IRY6" s="49"/>
      <c r="IRZ6" s="49"/>
      <c r="ISA6" s="49"/>
      <c r="ISB6" s="49"/>
      <c r="ISC6" s="49"/>
      <c r="ISD6" s="49"/>
      <c r="ISE6" s="49"/>
      <c r="ISF6" s="49"/>
      <c r="ISG6" s="49"/>
      <c r="ISH6" s="49"/>
      <c r="ISI6" s="49"/>
      <c r="ISJ6" s="49"/>
      <c r="ISK6" s="49"/>
      <c r="ISL6" s="49"/>
      <c r="ISM6" s="49"/>
      <c r="ISN6" s="49"/>
      <c r="ISO6" s="49"/>
      <c r="ISP6" s="49"/>
      <c r="ISQ6" s="49"/>
      <c r="ISR6" s="49"/>
      <c r="ISS6" s="49"/>
      <c r="IST6" s="49"/>
      <c r="ISU6" s="49"/>
      <c r="ISV6" s="49"/>
      <c r="ISW6" s="49"/>
      <c r="ISX6" s="49"/>
      <c r="ISY6" s="49"/>
      <c r="ISZ6" s="49"/>
      <c r="ITA6" s="49"/>
      <c r="ITB6" s="49"/>
      <c r="ITC6" s="49"/>
      <c r="ITD6" s="49"/>
      <c r="ITE6" s="49"/>
      <c r="ITF6" s="49"/>
      <c r="ITG6" s="49"/>
      <c r="ITH6" s="49"/>
      <c r="ITI6" s="49"/>
      <c r="ITJ6" s="49"/>
      <c r="ITK6" s="49"/>
      <c r="ITL6" s="49"/>
      <c r="ITM6" s="49"/>
      <c r="ITN6" s="49"/>
      <c r="ITO6" s="49"/>
      <c r="ITP6" s="49"/>
      <c r="ITQ6" s="49"/>
      <c r="ITR6" s="49"/>
      <c r="ITS6" s="49"/>
      <c r="ITT6" s="49"/>
      <c r="ITU6" s="49"/>
      <c r="ITV6" s="49"/>
      <c r="ITW6" s="49"/>
      <c r="ITX6" s="49"/>
      <c r="ITY6" s="49"/>
      <c r="ITZ6" s="49"/>
      <c r="IUA6" s="49"/>
      <c r="IUB6" s="49"/>
      <c r="IUC6" s="49"/>
      <c r="IUD6" s="49"/>
      <c r="IUE6" s="49"/>
      <c r="IUF6" s="49"/>
      <c r="IUG6" s="49"/>
      <c r="IUH6" s="49"/>
      <c r="IUI6" s="49"/>
      <c r="IUJ6" s="49"/>
      <c r="IUK6" s="49"/>
      <c r="IUL6" s="49"/>
      <c r="IUM6" s="49"/>
      <c r="IUN6" s="49"/>
      <c r="IUO6" s="49"/>
      <c r="IUP6" s="49"/>
      <c r="IUQ6" s="49"/>
      <c r="IUR6" s="49"/>
      <c r="IUS6" s="49"/>
      <c r="IUT6" s="49"/>
      <c r="IUU6" s="49"/>
      <c r="IUV6" s="49"/>
      <c r="IUW6" s="49"/>
      <c r="IUX6" s="49"/>
      <c r="IUY6" s="49"/>
      <c r="IUZ6" s="49"/>
      <c r="IVA6" s="49"/>
      <c r="IVB6" s="49"/>
      <c r="IVC6" s="49"/>
      <c r="IVD6" s="49"/>
      <c r="IVE6" s="49"/>
      <c r="IVF6" s="49"/>
      <c r="IVG6" s="49"/>
      <c r="IVH6" s="49"/>
      <c r="IVI6" s="49"/>
      <c r="IVJ6" s="49"/>
      <c r="IVK6" s="49"/>
      <c r="IVL6" s="49"/>
      <c r="IVM6" s="49"/>
      <c r="IVN6" s="49"/>
      <c r="IVO6" s="49"/>
      <c r="IVP6" s="49"/>
      <c r="IVQ6" s="49"/>
      <c r="IVR6" s="49"/>
      <c r="IVS6" s="49"/>
      <c r="IVT6" s="49"/>
      <c r="IVU6" s="49"/>
      <c r="IVV6" s="49"/>
      <c r="IVW6" s="49"/>
      <c r="IVX6" s="49"/>
      <c r="IVY6" s="49"/>
      <c r="IVZ6" s="49"/>
      <c r="IWA6" s="49"/>
      <c r="IWB6" s="49"/>
      <c r="IWC6" s="49"/>
      <c r="IWD6" s="49"/>
      <c r="IWE6" s="49"/>
      <c r="IWF6" s="49"/>
      <c r="IWG6" s="49"/>
      <c r="IWH6" s="49"/>
      <c r="IWI6" s="49"/>
      <c r="IWJ6" s="49"/>
      <c r="IWK6" s="49"/>
      <c r="IWL6" s="49"/>
      <c r="IWM6" s="49"/>
      <c r="IWN6" s="49"/>
      <c r="IWO6" s="49"/>
      <c r="IWP6" s="49"/>
      <c r="IWQ6" s="49"/>
      <c r="IWR6" s="49"/>
      <c r="IWS6" s="49"/>
      <c r="IWT6" s="49"/>
      <c r="IWU6" s="49"/>
      <c r="IWV6" s="49"/>
      <c r="IWW6" s="49"/>
      <c r="IWX6" s="49"/>
      <c r="IWY6" s="49"/>
      <c r="IWZ6" s="49"/>
      <c r="IXA6" s="49"/>
      <c r="IXB6" s="49"/>
      <c r="IXC6" s="49"/>
      <c r="IXD6" s="49"/>
      <c r="IXE6" s="49"/>
      <c r="IXF6" s="49"/>
      <c r="IXG6" s="49"/>
      <c r="IXH6" s="49"/>
      <c r="IXI6" s="49"/>
      <c r="IXJ6" s="49"/>
      <c r="IXK6" s="49"/>
      <c r="IXL6" s="49"/>
      <c r="IXM6" s="49"/>
      <c r="IXN6" s="49"/>
      <c r="IXO6" s="49"/>
      <c r="IXP6" s="49"/>
      <c r="IXQ6" s="49"/>
      <c r="IXR6" s="49"/>
      <c r="IXS6" s="49"/>
      <c r="IXT6" s="49"/>
      <c r="IXU6" s="49"/>
      <c r="IXV6" s="49"/>
      <c r="IXW6" s="49"/>
      <c r="IXX6" s="49"/>
      <c r="IXY6" s="49"/>
      <c r="IXZ6" s="49"/>
      <c r="IYA6" s="49"/>
      <c r="IYB6" s="49"/>
      <c r="IYC6" s="49"/>
      <c r="IYD6" s="49"/>
      <c r="IYE6" s="49"/>
      <c r="IYF6" s="49"/>
      <c r="IYG6" s="49"/>
      <c r="IYH6" s="49"/>
      <c r="IYI6" s="49"/>
      <c r="IYJ6" s="49"/>
      <c r="IYK6" s="49"/>
      <c r="IYL6" s="49"/>
      <c r="IYM6" s="49"/>
      <c r="IYN6" s="49"/>
      <c r="IYO6" s="49"/>
      <c r="IYP6" s="49"/>
      <c r="IYQ6" s="49"/>
      <c r="IYR6" s="49"/>
      <c r="IYS6" s="49"/>
      <c r="IYT6" s="49"/>
      <c r="IYU6" s="49"/>
      <c r="IYV6" s="49"/>
      <c r="IYW6" s="49"/>
      <c r="IYX6" s="49"/>
      <c r="IYY6" s="49"/>
      <c r="IYZ6" s="49"/>
      <c r="IZA6" s="49"/>
      <c r="IZB6" s="49"/>
      <c r="IZC6" s="49"/>
      <c r="IZD6" s="49"/>
      <c r="IZE6" s="49"/>
      <c r="IZF6" s="49"/>
      <c r="IZG6" s="49"/>
      <c r="IZH6" s="49"/>
      <c r="IZI6" s="49"/>
      <c r="IZJ6" s="49"/>
      <c r="IZK6" s="49"/>
      <c r="IZL6" s="49"/>
      <c r="IZM6" s="49"/>
      <c r="IZN6" s="49"/>
      <c r="IZO6" s="49"/>
      <c r="IZP6" s="49"/>
      <c r="IZQ6" s="49"/>
      <c r="IZR6" s="49"/>
      <c r="IZS6" s="49"/>
      <c r="IZT6" s="49"/>
      <c r="IZU6" s="49"/>
      <c r="IZV6" s="49"/>
      <c r="IZW6" s="49"/>
      <c r="IZX6" s="49"/>
      <c r="IZY6" s="49"/>
      <c r="IZZ6" s="49"/>
      <c r="JAA6" s="49"/>
      <c r="JAB6" s="49"/>
      <c r="JAC6" s="49"/>
      <c r="JAD6" s="49"/>
      <c r="JAE6" s="49"/>
      <c r="JAF6" s="49"/>
      <c r="JAG6" s="49"/>
      <c r="JAH6" s="49"/>
      <c r="JAI6" s="49"/>
      <c r="JAJ6" s="49"/>
      <c r="JAK6" s="49"/>
      <c r="JAL6" s="49"/>
      <c r="JAM6" s="49"/>
      <c r="JAN6" s="49"/>
      <c r="JAO6" s="49"/>
      <c r="JAP6" s="49"/>
      <c r="JAQ6" s="49"/>
      <c r="JAR6" s="49"/>
      <c r="JAS6" s="49"/>
      <c r="JAT6" s="49"/>
      <c r="JAU6" s="49"/>
      <c r="JAV6" s="49"/>
      <c r="JAW6" s="49"/>
      <c r="JAX6" s="49"/>
      <c r="JAY6" s="49"/>
      <c r="JAZ6" s="49"/>
      <c r="JBA6" s="49"/>
      <c r="JBB6" s="49"/>
      <c r="JBC6" s="49"/>
      <c r="JBD6" s="49"/>
      <c r="JBE6" s="49"/>
      <c r="JBF6" s="49"/>
      <c r="JBG6" s="49"/>
      <c r="JBH6" s="49"/>
      <c r="JBI6" s="49"/>
      <c r="JBJ6" s="49"/>
      <c r="JBK6" s="49"/>
      <c r="JBL6" s="49"/>
      <c r="JBM6" s="49"/>
      <c r="JBN6" s="49"/>
      <c r="JBO6" s="49"/>
      <c r="JBP6" s="49"/>
      <c r="JBQ6" s="49"/>
      <c r="JBR6" s="49"/>
      <c r="JBS6" s="49"/>
      <c r="JBT6" s="49"/>
      <c r="JBU6" s="49"/>
      <c r="JBV6" s="49"/>
      <c r="JBW6" s="49"/>
      <c r="JBX6" s="49"/>
      <c r="JBY6" s="49"/>
      <c r="JBZ6" s="49"/>
      <c r="JCA6" s="49"/>
      <c r="JCB6" s="49"/>
      <c r="JCC6" s="49"/>
      <c r="JCD6" s="49"/>
      <c r="JCE6" s="49"/>
      <c r="JCF6" s="49"/>
      <c r="JCG6" s="49"/>
      <c r="JCH6" s="49"/>
      <c r="JCI6" s="49"/>
      <c r="JCJ6" s="49"/>
      <c r="JCK6" s="49"/>
      <c r="JCL6" s="49"/>
      <c r="JCM6" s="49"/>
      <c r="JCN6" s="49"/>
      <c r="JCO6" s="49"/>
      <c r="JCP6" s="49"/>
      <c r="JCQ6" s="49"/>
      <c r="JCR6" s="49"/>
      <c r="JCS6" s="49"/>
      <c r="JCT6" s="49"/>
      <c r="JCU6" s="49"/>
      <c r="JCV6" s="49"/>
      <c r="JCW6" s="49"/>
      <c r="JCX6" s="49"/>
      <c r="JCY6" s="49"/>
      <c r="JCZ6" s="49"/>
      <c r="JDA6" s="49"/>
      <c r="JDB6" s="49"/>
      <c r="JDC6" s="49"/>
      <c r="JDD6" s="49"/>
      <c r="JDE6" s="49"/>
      <c r="JDF6" s="49"/>
      <c r="JDG6" s="49"/>
      <c r="JDH6" s="49"/>
      <c r="JDI6" s="49"/>
      <c r="JDJ6" s="49"/>
      <c r="JDK6" s="49"/>
      <c r="JDL6" s="49"/>
      <c r="JDM6" s="49"/>
      <c r="JDN6" s="49"/>
      <c r="JDO6" s="49"/>
      <c r="JDP6" s="49"/>
      <c r="JDQ6" s="49"/>
      <c r="JDR6" s="49"/>
      <c r="JDS6" s="49"/>
      <c r="JDT6" s="49"/>
      <c r="JDU6" s="49"/>
      <c r="JDV6" s="49"/>
      <c r="JDW6" s="49"/>
      <c r="JDX6" s="49"/>
      <c r="JDY6" s="49"/>
      <c r="JDZ6" s="49"/>
      <c r="JEA6" s="49"/>
      <c r="JEB6" s="49"/>
      <c r="JEC6" s="49"/>
      <c r="JED6" s="49"/>
      <c r="JEE6" s="49"/>
      <c r="JEF6" s="49"/>
      <c r="JEG6" s="49"/>
      <c r="JEH6" s="49"/>
      <c r="JEI6" s="49"/>
      <c r="JEJ6" s="49"/>
      <c r="JEK6" s="49"/>
      <c r="JEL6" s="49"/>
      <c r="JEM6" s="49"/>
      <c r="JEN6" s="49"/>
      <c r="JEO6" s="49"/>
      <c r="JEP6" s="49"/>
      <c r="JEQ6" s="49"/>
      <c r="JER6" s="49"/>
      <c r="JES6" s="49"/>
      <c r="JET6" s="49"/>
      <c r="JEU6" s="49"/>
      <c r="JEV6" s="49"/>
      <c r="JEW6" s="49"/>
      <c r="JEX6" s="49"/>
      <c r="JEY6" s="49"/>
      <c r="JEZ6" s="49"/>
      <c r="JFA6" s="49"/>
      <c r="JFB6" s="49"/>
      <c r="JFC6" s="49"/>
      <c r="JFD6" s="49"/>
      <c r="JFE6" s="49"/>
      <c r="JFF6" s="49"/>
      <c r="JFG6" s="49"/>
      <c r="JFH6" s="49"/>
      <c r="JFI6" s="49"/>
      <c r="JFJ6" s="49"/>
      <c r="JFK6" s="49"/>
      <c r="JFL6" s="49"/>
      <c r="JFM6" s="49"/>
      <c r="JFN6" s="49"/>
      <c r="JFO6" s="49"/>
      <c r="JFP6" s="49"/>
      <c r="JFQ6" s="49"/>
      <c r="JFR6" s="49"/>
      <c r="JFS6" s="49"/>
      <c r="JFT6" s="49"/>
      <c r="JFU6" s="49"/>
      <c r="JFV6" s="49"/>
      <c r="JFW6" s="49"/>
      <c r="JFX6" s="49"/>
      <c r="JFY6" s="49"/>
      <c r="JFZ6" s="49"/>
      <c r="JGA6" s="49"/>
      <c r="JGB6" s="49"/>
      <c r="JGC6" s="49"/>
      <c r="JGD6" s="49"/>
      <c r="JGE6" s="49"/>
      <c r="JGF6" s="49"/>
      <c r="JGG6" s="49"/>
      <c r="JGH6" s="49"/>
      <c r="JGI6" s="49"/>
      <c r="JGJ6" s="49"/>
      <c r="JGK6" s="49"/>
      <c r="JGL6" s="49"/>
      <c r="JGM6" s="49"/>
      <c r="JGN6" s="49"/>
      <c r="JGO6" s="49"/>
      <c r="JGP6" s="49"/>
      <c r="JGQ6" s="49"/>
      <c r="JGR6" s="49"/>
      <c r="JGS6" s="49"/>
      <c r="JGT6" s="49"/>
      <c r="JGU6" s="49"/>
      <c r="JGV6" s="49"/>
      <c r="JGW6" s="49"/>
      <c r="JGX6" s="49"/>
      <c r="JGY6" s="49"/>
      <c r="JGZ6" s="49"/>
      <c r="JHA6" s="49"/>
      <c r="JHB6" s="49"/>
      <c r="JHC6" s="49"/>
      <c r="JHD6" s="49"/>
      <c r="JHE6" s="49"/>
      <c r="JHF6" s="49"/>
      <c r="JHG6" s="49"/>
      <c r="JHH6" s="49"/>
      <c r="JHI6" s="49"/>
      <c r="JHJ6" s="49"/>
      <c r="JHK6" s="49"/>
      <c r="JHL6" s="49"/>
      <c r="JHM6" s="49"/>
      <c r="JHN6" s="49"/>
      <c r="JHO6" s="49"/>
      <c r="JHP6" s="49"/>
      <c r="JHQ6" s="49"/>
      <c r="JHR6" s="49"/>
      <c r="JHS6" s="49"/>
      <c r="JHT6" s="49"/>
      <c r="JHU6" s="49"/>
      <c r="JHV6" s="49"/>
      <c r="JHW6" s="49"/>
      <c r="JHX6" s="49"/>
      <c r="JHY6" s="49"/>
      <c r="JHZ6" s="49"/>
      <c r="JIA6" s="49"/>
      <c r="JIB6" s="49"/>
      <c r="JIC6" s="49"/>
      <c r="JID6" s="49"/>
      <c r="JIE6" s="49"/>
      <c r="JIF6" s="49"/>
      <c r="JIG6" s="49"/>
      <c r="JIH6" s="49"/>
      <c r="JII6" s="49"/>
      <c r="JIJ6" s="49"/>
      <c r="JIK6" s="49"/>
      <c r="JIL6" s="49"/>
      <c r="JIM6" s="49"/>
      <c r="JIN6" s="49"/>
      <c r="JIO6" s="49"/>
      <c r="JIP6" s="49"/>
      <c r="JIQ6" s="49"/>
      <c r="JIR6" s="49"/>
      <c r="JIS6" s="49"/>
      <c r="JIT6" s="49"/>
      <c r="JIU6" s="49"/>
      <c r="JIV6" s="49"/>
      <c r="JIW6" s="49"/>
      <c r="JIX6" s="49"/>
      <c r="JIY6" s="49"/>
      <c r="JIZ6" s="49"/>
      <c r="JJA6" s="49"/>
      <c r="JJB6" s="49"/>
      <c r="JJC6" s="49"/>
      <c r="JJD6" s="49"/>
      <c r="JJE6" s="49"/>
      <c r="JJF6" s="49"/>
      <c r="JJG6" s="49"/>
      <c r="JJH6" s="49"/>
      <c r="JJI6" s="49"/>
      <c r="JJJ6" s="49"/>
      <c r="JJK6" s="49"/>
      <c r="JJL6" s="49"/>
      <c r="JJM6" s="49"/>
      <c r="JJN6" s="49"/>
      <c r="JJO6" s="49"/>
      <c r="JJP6" s="49"/>
      <c r="JJQ6" s="49"/>
      <c r="JJR6" s="49"/>
      <c r="JJS6" s="49"/>
      <c r="JJT6" s="49"/>
      <c r="JJU6" s="49"/>
      <c r="JJV6" s="49"/>
      <c r="JJW6" s="49"/>
      <c r="JJX6" s="49"/>
      <c r="JJY6" s="49"/>
      <c r="JJZ6" s="49"/>
      <c r="JKA6" s="49"/>
      <c r="JKB6" s="49"/>
      <c r="JKC6" s="49"/>
      <c r="JKD6" s="49"/>
      <c r="JKE6" s="49"/>
      <c r="JKF6" s="49"/>
      <c r="JKG6" s="49"/>
      <c r="JKH6" s="49"/>
      <c r="JKI6" s="49"/>
      <c r="JKJ6" s="49"/>
      <c r="JKK6" s="49"/>
      <c r="JKL6" s="49"/>
      <c r="JKM6" s="49"/>
      <c r="JKN6" s="49"/>
      <c r="JKO6" s="49"/>
      <c r="JKP6" s="49"/>
      <c r="JKQ6" s="49"/>
      <c r="JKR6" s="49"/>
      <c r="JKS6" s="49"/>
      <c r="JKT6" s="49"/>
      <c r="JKU6" s="49"/>
      <c r="JKV6" s="49"/>
      <c r="JKW6" s="49"/>
      <c r="JKX6" s="49"/>
      <c r="JKY6" s="49"/>
      <c r="JKZ6" s="49"/>
      <c r="JLA6" s="49"/>
      <c r="JLB6" s="49"/>
      <c r="JLC6" s="49"/>
      <c r="JLD6" s="49"/>
      <c r="JLE6" s="49"/>
      <c r="JLF6" s="49"/>
      <c r="JLG6" s="49"/>
      <c r="JLH6" s="49"/>
      <c r="JLI6" s="49"/>
      <c r="JLJ6" s="49"/>
      <c r="JLK6" s="49"/>
      <c r="JLL6" s="49"/>
      <c r="JLM6" s="49"/>
      <c r="JLN6" s="49"/>
      <c r="JLO6" s="49"/>
      <c r="JLP6" s="49"/>
      <c r="JLQ6" s="49"/>
      <c r="JLR6" s="49"/>
      <c r="JLS6" s="49"/>
      <c r="JLT6" s="49"/>
      <c r="JLU6" s="49"/>
      <c r="JLV6" s="49"/>
      <c r="JLW6" s="49"/>
      <c r="JLX6" s="49"/>
      <c r="JLY6" s="49"/>
      <c r="JLZ6" s="49"/>
      <c r="JMA6" s="49"/>
      <c r="JMB6" s="49"/>
      <c r="JMC6" s="49"/>
      <c r="JMD6" s="49"/>
      <c r="JME6" s="49"/>
      <c r="JMF6" s="49"/>
      <c r="JMG6" s="49"/>
      <c r="JMH6" s="49"/>
      <c r="JMI6" s="49"/>
      <c r="JMJ6" s="49"/>
      <c r="JMK6" s="49"/>
      <c r="JML6" s="49"/>
      <c r="JMM6" s="49"/>
      <c r="JMN6" s="49"/>
      <c r="JMO6" s="49"/>
      <c r="JMP6" s="49"/>
      <c r="JMQ6" s="49"/>
      <c r="JMR6" s="49"/>
      <c r="JMS6" s="49"/>
      <c r="JMT6" s="49"/>
      <c r="JMU6" s="49"/>
      <c r="JMV6" s="49"/>
      <c r="JMW6" s="49"/>
      <c r="JMX6" s="49"/>
      <c r="JMY6" s="49"/>
      <c r="JMZ6" s="49"/>
      <c r="JNA6" s="49"/>
      <c r="JNB6" s="49"/>
      <c r="JNC6" s="49"/>
      <c r="JND6" s="49"/>
      <c r="JNE6" s="49"/>
      <c r="JNF6" s="49"/>
      <c r="JNG6" s="49"/>
      <c r="JNH6" s="49"/>
      <c r="JNI6" s="49"/>
      <c r="JNJ6" s="49"/>
      <c r="JNK6" s="49"/>
      <c r="JNL6" s="49"/>
      <c r="JNM6" s="49"/>
      <c r="JNN6" s="49"/>
      <c r="JNO6" s="49"/>
      <c r="JNP6" s="49"/>
      <c r="JNQ6" s="49"/>
      <c r="JNR6" s="49"/>
      <c r="JNS6" s="49"/>
      <c r="JNT6" s="49"/>
      <c r="JNU6" s="49"/>
      <c r="JNV6" s="49"/>
      <c r="JNW6" s="49"/>
      <c r="JNX6" s="49"/>
      <c r="JNY6" s="49"/>
      <c r="JNZ6" s="49"/>
      <c r="JOA6" s="49"/>
      <c r="JOB6" s="49"/>
      <c r="JOC6" s="49"/>
      <c r="JOD6" s="49"/>
      <c r="JOE6" s="49"/>
      <c r="JOF6" s="49"/>
      <c r="JOG6" s="49"/>
      <c r="JOH6" s="49"/>
      <c r="JOI6" s="49"/>
      <c r="JOJ6" s="49"/>
      <c r="JOK6" s="49"/>
      <c r="JOL6" s="49"/>
      <c r="JOM6" s="49"/>
      <c r="JON6" s="49"/>
      <c r="JOO6" s="49"/>
      <c r="JOP6" s="49"/>
      <c r="JOQ6" s="49"/>
      <c r="JOR6" s="49"/>
      <c r="JOS6" s="49"/>
      <c r="JOT6" s="49"/>
      <c r="JOU6" s="49"/>
      <c r="JOV6" s="49"/>
      <c r="JOW6" s="49"/>
      <c r="JOX6" s="49"/>
      <c r="JOY6" s="49"/>
      <c r="JOZ6" s="49"/>
      <c r="JPA6" s="49"/>
      <c r="JPB6" s="49"/>
      <c r="JPC6" s="49"/>
      <c r="JPD6" s="49"/>
      <c r="JPE6" s="49"/>
      <c r="JPF6" s="49"/>
      <c r="JPG6" s="49"/>
      <c r="JPH6" s="49"/>
      <c r="JPI6" s="49"/>
      <c r="JPJ6" s="49"/>
      <c r="JPK6" s="49"/>
      <c r="JPL6" s="49"/>
      <c r="JPM6" s="49"/>
      <c r="JPN6" s="49"/>
      <c r="JPO6" s="49"/>
      <c r="JPP6" s="49"/>
      <c r="JPQ6" s="49"/>
      <c r="JPR6" s="49"/>
      <c r="JPS6" s="49"/>
      <c r="JPT6" s="49"/>
      <c r="JPU6" s="49"/>
      <c r="JPV6" s="49"/>
      <c r="JPW6" s="49"/>
      <c r="JPX6" s="49"/>
      <c r="JPY6" s="49"/>
      <c r="JPZ6" s="49"/>
      <c r="JQA6" s="49"/>
      <c r="JQB6" s="49"/>
      <c r="JQC6" s="49"/>
      <c r="JQD6" s="49"/>
      <c r="JQE6" s="49"/>
      <c r="JQF6" s="49"/>
      <c r="JQG6" s="49"/>
      <c r="JQH6" s="49"/>
      <c r="JQI6" s="49"/>
      <c r="JQJ6" s="49"/>
      <c r="JQK6" s="49"/>
      <c r="JQL6" s="49"/>
      <c r="JQM6" s="49"/>
      <c r="JQN6" s="49"/>
      <c r="JQO6" s="49"/>
      <c r="JQP6" s="49"/>
      <c r="JQQ6" s="49"/>
      <c r="JQR6" s="49"/>
      <c r="JQS6" s="49"/>
      <c r="JQT6" s="49"/>
      <c r="JQU6" s="49"/>
      <c r="JQV6" s="49"/>
      <c r="JQW6" s="49"/>
      <c r="JQX6" s="49"/>
      <c r="JQY6" s="49"/>
      <c r="JQZ6" s="49"/>
      <c r="JRA6" s="49"/>
      <c r="JRB6" s="49"/>
      <c r="JRC6" s="49"/>
      <c r="JRD6" s="49"/>
      <c r="JRE6" s="49"/>
      <c r="JRF6" s="49"/>
      <c r="JRG6" s="49"/>
      <c r="JRH6" s="49"/>
      <c r="JRI6" s="49"/>
      <c r="JRJ6" s="49"/>
      <c r="JRK6" s="49"/>
      <c r="JRL6" s="49"/>
      <c r="JRM6" s="49"/>
      <c r="JRN6" s="49"/>
      <c r="JRO6" s="49"/>
      <c r="JRP6" s="49"/>
      <c r="JRQ6" s="49"/>
      <c r="JRR6" s="49"/>
      <c r="JRS6" s="49"/>
      <c r="JRT6" s="49"/>
      <c r="JRU6" s="49"/>
      <c r="JRV6" s="49"/>
      <c r="JRW6" s="49"/>
      <c r="JRX6" s="49"/>
      <c r="JRY6" s="49"/>
      <c r="JRZ6" s="49"/>
      <c r="JSA6" s="49"/>
      <c r="JSB6" s="49"/>
      <c r="JSC6" s="49"/>
      <c r="JSD6" s="49"/>
      <c r="JSE6" s="49"/>
      <c r="JSF6" s="49"/>
      <c r="JSG6" s="49"/>
      <c r="JSH6" s="49"/>
      <c r="JSI6" s="49"/>
      <c r="JSJ6" s="49"/>
      <c r="JSK6" s="49"/>
      <c r="JSL6" s="49"/>
      <c r="JSM6" s="49"/>
      <c r="JSN6" s="49"/>
      <c r="JSO6" s="49"/>
      <c r="JSP6" s="49"/>
      <c r="JSQ6" s="49"/>
      <c r="JSR6" s="49"/>
      <c r="JSS6" s="49"/>
      <c r="JST6" s="49"/>
      <c r="JSU6" s="49"/>
      <c r="JSV6" s="49"/>
      <c r="JSW6" s="49"/>
      <c r="JSX6" s="49"/>
      <c r="JSY6" s="49"/>
      <c r="JSZ6" s="49"/>
      <c r="JTA6" s="49"/>
      <c r="JTB6" s="49"/>
      <c r="JTC6" s="49"/>
      <c r="JTD6" s="49"/>
      <c r="JTE6" s="49"/>
      <c r="JTF6" s="49"/>
      <c r="JTG6" s="49"/>
      <c r="JTH6" s="49"/>
      <c r="JTI6" s="49"/>
      <c r="JTJ6" s="49"/>
      <c r="JTK6" s="49"/>
      <c r="JTL6" s="49"/>
      <c r="JTM6" s="49"/>
      <c r="JTN6" s="49"/>
      <c r="JTO6" s="49"/>
      <c r="JTP6" s="49"/>
      <c r="JTQ6" s="49"/>
      <c r="JTR6" s="49"/>
      <c r="JTS6" s="49"/>
      <c r="JTT6" s="49"/>
      <c r="JTU6" s="49"/>
      <c r="JTV6" s="49"/>
      <c r="JTW6" s="49"/>
      <c r="JTX6" s="49"/>
      <c r="JTY6" s="49"/>
      <c r="JTZ6" s="49"/>
      <c r="JUA6" s="49"/>
      <c r="JUB6" s="49"/>
      <c r="JUC6" s="49"/>
      <c r="JUD6" s="49"/>
      <c r="JUE6" s="49"/>
      <c r="JUF6" s="49"/>
      <c r="JUG6" s="49"/>
      <c r="JUH6" s="49"/>
      <c r="JUI6" s="49"/>
      <c r="JUJ6" s="49"/>
      <c r="JUK6" s="49"/>
      <c r="JUL6" s="49"/>
      <c r="JUM6" s="49"/>
      <c r="JUN6" s="49"/>
      <c r="JUO6" s="49"/>
      <c r="JUP6" s="49"/>
      <c r="JUQ6" s="49"/>
      <c r="JUR6" s="49"/>
      <c r="JUS6" s="49"/>
      <c r="JUT6" s="49"/>
      <c r="JUU6" s="49"/>
      <c r="JUV6" s="49"/>
      <c r="JUW6" s="49"/>
      <c r="JUX6" s="49"/>
      <c r="JUY6" s="49"/>
      <c r="JUZ6" s="49"/>
      <c r="JVA6" s="49"/>
      <c r="JVB6" s="49"/>
      <c r="JVC6" s="49"/>
      <c r="JVD6" s="49"/>
      <c r="JVE6" s="49"/>
      <c r="JVF6" s="49"/>
      <c r="JVG6" s="49"/>
      <c r="JVH6" s="49"/>
      <c r="JVI6" s="49"/>
      <c r="JVJ6" s="49"/>
      <c r="JVK6" s="49"/>
      <c r="JVL6" s="49"/>
      <c r="JVM6" s="49"/>
      <c r="JVN6" s="49"/>
      <c r="JVO6" s="49"/>
      <c r="JVP6" s="49"/>
      <c r="JVQ6" s="49"/>
      <c r="JVR6" s="49"/>
      <c r="JVS6" s="49"/>
      <c r="JVT6" s="49"/>
      <c r="JVU6" s="49"/>
      <c r="JVV6" s="49"/>
      <c r="JVW6" s="49"/>
      <c r="JVX6" s="49"/>
      <c r="JVY6" s="49"/>
      <c r="JVZ6" s="49"/>
      <c r="JWA6" s="49"/>
      <c r="JWB6" s="49"/>
      <c r="JWC6" s="49"/>
      <c r="JWD6" s="49"/>
      <c r="JWE6" s="49"/>
      <c r="JWF6" s="49"/>
      <c r="JWG6" s="49"/>
      <c r="JWH6" s="49"/>
      <c r="JWI6" s="49"/>
      <c r="JWJ6" s="49"/>
      <c r="JWK6" s="49"/>
      <c r="JWL6" s="49"/>
      <c r="JWM6" s="49"/>
      <c r="JWN6" s="49"/>
      <c r="JWO6" s="49"/>
      <c r="JWP6" s="49"/>
      <c r="JWQ6" s="49"/>
      <c r="JWR6" s="49"/>
      <c r="JWS6" s="49"/>
      <c r="JWT6" s="49"/>
      <c r="JWU6" s="49"/>
      <c r="JWV6" s="49"/>
      <c r="JWW6" s="49"/>
      <c r="JWX6" s="49"/>
      <c r="JWY6" s="49"/>
      <c r="JWZ6" s="49"/>
      <c r="JXA6" s="49"/>
      <c r="JXB6" s="49"/>
      <c r="JXC6" s="49"/>
      <c r="JXD6" s="49"/>
      <c r="JXE6" s="49"/>
      <c r="JXF6" s="49"/>
      <c r="JXG6" s="49"/>
      <c r="JXH6" s="49"/>
      <c r="JXI6" s="49"/>
      <c r="JXJ6" s="49"/>
      <c r="JXK6" s="49"/>
      <c r="JXL6" s="49"/>
      <c r="JXM6" s="49"/>
      <c r="JXN6" s="49"/>
      <c r="JXO6" s="49"/>
      <c r="JXP6" s="49"/>
      <c r="JXQ6" s="49"/>
      <c r="JXR6" s="49"/>
      <c r="JXS6" s="49"/>
      <c r="JXT6" s="49"/>
      <c r="JXU6" s="49"/>
      <c r="JXV6" s="49"/>
      <c r="JXW6" s="49"/>
      <c r="JXX6" s="49"/>
      <c r="JXY6" s="49"/>
      <c r="JXZ6" s="49"/>
      <c r="JYA6" s="49"/>
      <c r="JYB6" s="49"/>
      <c r="JYC6" s="49"/>
      <c r="JYD6" s="49"/>
      <c r="JYE6" s="49"/>
      <c r="JYF6" s="49"/>
      <c r="JYG6" s="49"/>
      <c r="JYH6" s="49"/>
      <c r="JYI6" s="49"/>
      <c r="JYJ6" s="49"/>
      <c r="JYK6" s="49"/>
      <c r="JYL6" s="49"/>
      <c r="JYM6" s="49"/>
      <c r="JYN6" s="49"/>
      <c r="JYO6" s="49"/>
      <c r="JYP6" s="49"/>
      <c r="JYQ6" s="49"/>
      <c r="JYR6" s="49"/>
      <c r="JYS6" s="49"/>
      <c r="JYT6" s="49"/>
      <c r="JYU6" s="49"/>
      <c r="JYV6" s="49"/>
      <c r="JYW6" s="49"/>
      <c r="JYX6" s="49"/>
      <c r="JYY6" s="49"/>
      <c r="JYZ6" s="49"/>
      <c r="JZA6" s="49"/>
      <c r="JZB6" s="49"/>
      <c r="JZC6" s="49"/>
      <c r="JZD6" s="49"/>
      <c r="JZE6" s="49"/>
      <c r="JZF6" s="49"/>
      <c r="JZG6" s="49"/>
      <c r="JZH6" s="49"/>
      <c r="JZI6" s="49"/>
      <c r="JZJ6" s="49"/>
      <c r="JZK6" s="49"/>
      <c r="JZL6" s="49"/>
      <c r="JZM6" s="49"/>
      <c r="JZN6" s="49"/>
      <c r="JZO6" s="49"/>
      <c r="JZP6" s="49"/>
      <c r="JZQ6" s="49"/>
      <c r="JZR6" s="49"/>
      <c r="JZS6" s="49"/>
      <c r="JZT6" s="49"/>
      <c r="JZU6" s="49"/>
      <c r="JZV6" s="49"/>
      <c r="JZW6" s="49"/>
      <c r="JZX6" s="49"/>
      <c r="JZY6" s="49"/>
      <c r="JZZ6" s="49"/>
      <c r="KAA6" s="49"/>
      <c r="KAB6" s="49"/>
      <c r="KAC6" s="49"/>
      <c r="KAD6" s="49"/>
      <c r="KAE6" s="49"/>
      <c r="KAF6" s="49"/>
      <c r="KAG6" s="49"/>
      <c r="KAH6" s="49"/>
      <c r="KAI6" s="49"/>
      <c r="KAJ6" s="49"/>
      <c r="KAK6" s="49"/>
      <c r="KAL6" s="49"/>
      <c r="KAM6" s="49"/>
      <c r="KAN6" s="49"/>
      <c r="KAO6" s="49"/>
      <c r="KAP6" s="49"/>
      <c r="KAQ6" s="49"/>
      <c r="KAR6" s="49"/>
      <c r="KAS6" s="49"/>
      <c r="KAT6" s="49"/>
      <c r="KAU6" s="49"/>
      <c r="KAV6" s="49"/>
      <c r="KAW6" s="49"/>
      <c r="KAX6" s="49"/>
      <c r="KAY6" s="49"/>
      <c r="KAZ6" s="49"/>
      <c r="KBA6" s="49"/>
      <c r="KBB6" s="49"/>
      <c r="KBC6" s="49"/>
      <c r="KBD6" s="49"/>
      <c r="KBE6" s="49"/>
      <c r="KBF6" s="49"/>
      <c r="KBG6" s="49"/>
      <c r="KBH6" s="49"/>
      <c r="KBI6" s="49"/>
      <c r="KBJ6" s="49"/>
      <c r="KBK6" s="49"/>
      <c r="KBL6" s="49"/>
      <c r="KBM6" s="49"/>
      <c r="KBN6" s="49"/>
      <c r="KBO6" s="49"/>
      <c r="KBP6" s="49"/>
      <c r="KBQ6" s="49"/>
      <c r="KBR6" s="49"/>
      <c r="KBS6" s="49"/>
      <c r="KBT6" s="49"/>
      <c r="KBU6" s="49"/>
      <c r="KBV6" s="49"/>
      <c r="KBW6" s="49"/>
      <c r="KBX6" s="49"/>
      <c r="KBY6" s="49"/>
      <c r="KBZ6" s="49"/>
      <c r="KCA6" s="49"/>
      <c r="KCB6" s="49"/>
      <c r="KCC6" s="49"/>
      <c r="KCD6" s="49"/>
      <c r="KCE6" s="49"/>
      <c r="KCF6" s="49"/>
      <c r="KCG6" s="49"/>
      <c r="KCH6" s="49"/>
      <c r="KCI6" s="49"/>
      <c r="KCJ6" s="49"/>
      <c r="KCK6" s="49"/>
      <c r="KCL6" s="49"/>
      <c r="KCM6" s="49"/>
      <c r="KCN6" s="49"/>
      <c r="KCO6" s="49"/>
      <c r="KCP6" s="49"/>
      <c r="KCQ6" s="49"/>
      <c r="KCR6" s="49"/>
      <c r="KCS6" s="49"/>
      <c r="KCT6" s="49"/>
      <c r="KCU6" s="49"/>
      <c r="KCV6" s="49"/>
      <c r="KCW6" s="49"/>
      <c r="KCX6" s="49"/>
      <c r="KCY6" s="49"/>
      <c r="KCZ6" s="49"/>
      <c r="KDA6" s="49"/>
      <c r="KDB6" s="49"/>
      <c r="KDC6" s="49"/>
      <c r="KDD6" s="49"/>
      <c r="KDE6" s="49"/>
      <c r="KDF6" s="49"/>
      <c r="KDG6" s="49"/>
      <c r="KDH6" s="49"/>
      <c r="KDI6" s="49"/>
      <c r="KDJ6" s="49"/>
      <c r="KDK6" s="49"/>
      <c r="KDL6" s="49"/>
      <c r="KDM6" s="49"/>
      <c r="KDN6" s="49"/>
      <c r="KDO6" s="49"/>
      <c r="KDP6" s="49"/>
      <c r="KDQ6" s="49"/>
      <c r="KDR6" s="49"/>
      <c r="KDS6" s="49"/>
      <c r="KDT6" s="49"/>
      <c r="KDU6" s="49"/>
      <c r="KDV6" s="49"/>
      <c r="KDW6" s="49"/>
      <c r="KDX6" s="49"/>
      <c r="KDY6" s="49"/>
      <c r="KDZ6" s="49"/>
      <c r="KEA6" s="49"/>
      <c r="KEB6" s="49"/>
      <c r="KEC6" s="49"/>
      <c r="KED6" s="49"/>
      <c r="KEE6" s="49"/>
      <c r="KEF6" s="49"/>
      <c r="KEG6" s="49"/>
      <c r="KEH6" s="49"/>
      <c r="KEI6" s="49"/>
      <c r="KEJ6" s="49"/>
      <c r="KEK6" s="49"/>
      <c r="KEL6" s="49"/>
      <c r="KEM6" s="49"/>
      <c r="KEN6" s="49"/>
      <c r="KEO6" s="49"/>
      <c r="KEP6" s="49"/>
      <c r="KEQ6" s="49"/>
      <c r="KER6" s="49"/>
      <c r="KES6" s="49"/>
      <c r="KET6" s="49"/>
      <c r="KEU6" s="49"/>
      <c r="KEV6" s="49"/>
      <c r="KEW6" s="49"/>
      <c r="KEX6" s="49"/>
      <c r="KEY6" s="49"/>
      <c r="KEZ6" s="49"/>
      <c r="KFA6" s="49"/>
      <c r="KFB6" s="49"/>
      <c r="KFC6" s="49"/>
      <c r="KFD6" s="49"/>
      <c r="KFE6" s="49"/>
      <c r="KFF6" s="49"/>
      <c r="KFG6" s="49"/>
      <c r="KFH6" s="49"/>
      <c r="KFI6" s="49"/>
      <c r="KFJ6" s="49"/>
      <c r="KFK6" s="49"/>
      <c r="KFL6" s="49"/>
      <c r="KFM6" s="49"/>
      <c r="KFN6" s="49"/>
      <c r="KFO6" s="49"/>
      <c r="KFP6" s="49"/>
      <c r="KFQ6" s="49"/>
      <c r="KFR6" s="49"/>
      <c r="KFS6" s="49"/>
      <c r="KFT6" s="49"/>
      <c r="KFU6" s="49"/>
      <c r="KFV6" s="49"/>
      <c r="KFW6" s="49"/>
      <c r="KFX6" s="49"/>
      <c r="KFY6" s="49"/>
      <c r="KFZ6" s="49"/>
      <c r="KGA6" s="49"/>
      <c r="KGB6" s="49"/>
      <c r="KGC6" s="49"/>
      <c r="KGD6" s="49"/>
      <c r="KGE6" s="49"/>
      <c r="KGF6" s="49"/>
      <c r="KGG6" s="49"/>
      <c r="KGH6" s="49"/>
      <c r="KGI6" s="49"/>
      <c r="KGJ6" s="49"/>
      <c r="KGK6" s="49"/>
      <c r="KGL6" s="49"/>
      <c r="KGM6" s="49"/>
      <c r="KGN6" s="49"/>
      <c r="KGO6" s="49"/>
      <c r="KGP6" s="49"/>
      <c r="KGQ6" s="49"/>
      <c r="KGR6" s="49"/>
      <c r="KGS6" s="49"/>
      <c r="KGT6" s="49"/>
      <c r="KGU6" s="49"/>
      <c r="KGV6" s="49"/>
      <c r="KGW6" s="49"/>
      <c r="KGX6" s="49"/>
      <c r="KGY6" s="49"/>
      <c r="KGZ6" s="49"/>
      <c r="KHA6" s="49"/>
      <c r="KHB6" s="49"/>
      <c r="KHC6" s="49"/>
      <c r="KHD6" s="49"/>
      <c r="KHE6" s="49"/>
      <c r="KHF6" s="49"/>
      <c r="KHG6" s="49"/>
      <c r="KHH6" s="49"/>
      <c r="KHI6" s="49"/>
      <c r="KHJ6" s="49"/>
      <c r="KHK6" s="49"/>
      <c r="KHL6" s="49"/>
      <c r="KHM6" s="49"/>
      <c r="KHN6" s="49"/>
      <c r="KHO6" s="49"/>
      <c r="KHP6" s="49"/>
      <c r="KHQ6" s="49"/>
      <c r="KHR6" s="49"/>
      <c r="KHS6" s="49"/>
      <c r="KHT6" s="49"/>
      <c r="KHU6" s="49"/>
      <c r="KHV6" s="49"/>
      <c r="KHW6" s="49"/>
      <c r="KHX6" s="49"/>
      <c r="KHY6" s="49"/>
      <c r="KHZ6" s="49"/>
      <c r="KIA6" s="49"/>
      <c r="KIB6" s="49"/>
      <c r="KIC6" s="49"/>
      <c r="KID6" s="49"/>
      <c r="KIE6" s="49"/>
      <c r="KIF6" s="49"/>
      <c r="KIG6" s="49"/>
      <c r="KIH6" s="49"/>
      <c r="KII6" s="49"/>
      <c r="KIJ6" s="49"/>
      <c r="KIK6" s="49"/>
      <c r="KIL6" s="49"/>
      <c r="KIM6" s="49"/>
      <c r="KIN6" s="49"/>
      <c r="KIO6" s="49"/>
      <c r="KIP6" s="49"/>
      <c r="KIQ6" s="49"/>
      <c r="KIR6" s="49"/>
      <c r="KIS6" s="49"/>
      <c r="KIT6" s="49"/>
      <c r="KIU6" s="49"/>
      <c r="KIV6" s="49"/>
      <c r="KIW6" s="49"/>
      <c r="KIX6" s="49"/>
      <c r="KIY6" s="49"/>
      <c r="KIZ6" s="49"/>
      <c r="KJA6" s="49"/>
      <c r="KJB6" s="49"/>
      <c r="KJC6" s="49"/>
      <c r="KJD6" s="49"/>
      <c r="KJE6" s="49"/>
      <c r="KJF6" s="49"/>
      <c r="KJG6" s="49"/>
      <c r="KJH6" s="49"/>
      <c r="KJI6" s="49"/>
      <c r="KJJ6" s="49"/>
      <c r="KJK6" s="49"/>
      <c r="KJL6" s="49"/>
      <c r="KJM6" s="49"/>
      <c r="KJN6" s="49"/>
      <c r="KJO6" s="49"/>
      <c r="KJP6" s="49"/>
      <c r="KJQ6" s="49"/>
      <c r="KJR6" s="49"/>
      <c r="KJS6" s="49"/>
      <c r="KJT6" s="49"/>
      <c r="KJU6" s="49"/>
      <c r="KJV6" s="49"/>
      <c r="KJW6" s="49"/>
      <c r="KJX6" s="49"/>
      <c r="KJY6" s="49"/>
      <c r="KJZ6" s="49"/>
      <c r="KKA6" s="49"/>
      <c r="KKB6" s="49"/>
      <c r="KKC6" s="49"/>
      <c r="KKD6" s="49"/>
      <c r="KKE6" s="49"/>
      <c r="KKF6" s="49"/>
      <c r="KKG6" s="49"/>
      <c r="KKH6" s="49"/>
      <c r="KKI6" s="49"/>
      <c r="KKJ6" s="49"/>
      <c r="KKK6" s="49"/>
      <c r="KKL6" s="49"/>
      <c r="KKM6" s="49"/>
      <c r="KKN6" s="49"/>
      <c r="KKO6" s="49"/>
      <c r="KKP6" s="49"/>
      <c r="KKQ6" s="49"/>
      <c r="KKR6" s="49"/>
      <c r="KKS6" s="49"/>
      <c r="KKT6" s="49"/>
      <c r="KKU6" s="49"/>
      <c r="KKV6" s="49"/>
      <c r="KKW6" s="49"/>
      <c r="KKX6" s="49"/>
      <c r="KKY6" s="49"/>
      <c r="KKZ6" s="49"/>
      <c r="KLA6" s="49"/>
      <c r="KLB6" s="49"/>
      <c r="KLC6" s="49"/>
      <c r="KLD6" s="49"/>
      <c r="KLE6" s="49"/>
      <c r="KLF6" s="49"/>
      <c r="KLG6" s="49"/>
      <c r="KLH6" s="49"/>
      <c r="KLI6" s="49"/>
      <c r="KLJ6" s="49"/>
      <c r="KLK6" s="49"/>
      <c r="KLL6" s="49"/>
      <c r="KLM6" s="49"/>
      <c r="KLN6" s="49"/>
      <c r="KLO6" s="49"/>
      <c r="KLP6" s="49"/>
      <c r="KLQ6" s="49"/>
      <c r="KLR6" s="49"/>
      <c r="KLS6" s="49"/>
      <c r="KLT6" s="49"/>
      <c r="KLU6" s="49"/>
      <c r="KLV6" s="49"/>
      <c r="KLW6" s="49"/>
      <c r="KLX6" s="49"/>
      <c r="KLY6" s="49"/>
      <c r="KLZ6" s="49"/>
      <c r="KMA6" s="49"/>
      <c r="KMB6" s="49"/>
      <c r="KMC6" s="49"/>
      <c r="KMD6" s="49"/>
      <c r="KME6" s="49"/>
      <c r="KMF6" s="49"/>
      <c r="KMG6" s="49"/>
      <c r="KMH6" s="49"/>
      <c r="KMI6" s="49"/>
      <c r="KMJ6" s="49"/>
      <c r="KMK6" s="49"/>
      <c r="KML6" s="49"/>
      <c r="KMM6" s="49"/>
      <c r="KMN6" s="49"/>
      <c r="KMO6" s="49"/>
      <c r="KMP6" s="49"/>
      <c r="KMQ6" s="49"/>
      <c r="KMR6" s="49"/>
      <c r="KMS6" s="49"/>
      <c r="KMT6" s="49"/>
      <c r="KMU6" s="49"/>
      <c r="KMV6" s="49"/>
      <c r="KMW6" s="49"/>
      <c r="KMX6" s="49"/>
      <c r="KMY6" s="49"/>
      <c r="KMZ6" s="49"/>
      <c r="KNA6" s="49"/>
      <c r="KNB6" s="49"/>
      <c r="KNC6" s="49"/>
      <c r="KND6" s="49"/>
      <c r="KNE6" s="49"/>
      <c r="KNF6" s="49"/>
      <c r="KNG6" s="49"/>
      <c r="KNH6" s="49"/>
      <c r="KNI6" s="49"/>
      <c r="KNJ6" s="49"/>
      <c r="KNK6" s="49"/>
      <c r="KNL6" s="49"/>
      <c r="KNM6" s="49"/>
      <c r="KNN6" s="49"/>
      <c r="KNO6" s="49"/>
      <c r="KNP6" s="49"/>
      <c r="KNQ6" s="49"/>
      <c r="KNR6" s="49"/>
      <c r="KNS6" s="49"/>
      <c r="KNT6" s="49"/>
      <c r="KNU6" s="49"/>
      <c r="KNV6" s="49"/>
      <c r="KNW6" s="49"/>
      <c r="KNX6" s="49"/>
      <c r="KNY6" s="49"/>
      <c r="KNZ6" s="49"/>
      <c r="KOA6" s="49"/>
      <c r="KOB6" s="49"/>
      <c r="KOC6" s="49"/>
      <c r="KOD6" s="49"/>
      <c r="KOE6" s="49"/>
      <c r="KOF6" s="49"/>
      <c r="KOG6" s="49"/>
      <c r="KOH6" s="49"/>
      <c r="KOI6" s="49"/>
      <c r="KOJ6" s="49"/>
      <c r="KOK6" s="49"/>
      <c r="KOL6" s="49"/>
      <c r="KOM6" s="49"/>
      <c r="KON6" s="49"/>
      <c r="KOO6" s="49"/>
      <c r="KOP6" s="49"/>
      <c r="KOQ6" s="49"/>
      <c r="KOR6" s="49"/>
      <c r="KOS6" s="49"/>
      <c r="KOT6" s="49"/>
      <c r="KOU6" s="49"/>
      <c r="KOV6" s="49"/>
      <c r="KOW6" s="49"/>
      <c r="KOX6" s="49"/>
      <c r="KOY6" s="49"/>
      <c r="KOZ6" s="49"/>
      <c r="KPA6" s="49"/>
      <c r="KPB6" s="49"/>
      <c r="KPC6" s="49"/>
      <c r="KPD6" s="49"/>
      <c r="KPE6" s="49"/>
      <c r="KPF6" s="49"/>
      <c r="KPG6" s="49"/>
      <c r="KPH6" s="49"/>
      <c r="KPI6" s="49"/>
      <c r="KPJ6" s="49"/>
      <c r="KPK6" s="49"/>
      <c r="KPL6" s="49"/>
      <c r="KPM6" s="49"/>
      <c r="KPN6" s="49"/>
      <c r="KPO6" s="49"/>
      <c r="KPP6" s="49"/>
      <c r="KPQ6" s="49"/>
      <c r="KPR6" s="49"/>
      <c r="KPS6" s="49"/>
      <c r="KPT6" s="49"/>
      <c r="KPU6" s="49"/>
      <c r="KPV6" s="49"/>
      <c r="KPW6" s="49"/>
      <c r="KPX6" s="49"/>
      <c r="KPY6" s="49"/>
      <c r="KPZ6" s="49"/>
      <c r="KQA6" s="49"/>
      <c r="KQB6" s="49"/>
      <c r="KQC6" s="49"/>
      <c r="KQD6" s="49"/>
      <c r="KQE6" s="49"/>
      <c r="KQF6" s="49"/>
      <c r="KQG6" s="49"/>
      <c r="KQH6" s="49"/>
      <c r="KQI6" s="49"/>
      <c r="KQJ6" s="49"/>
      <c r="KQK6" s="49"/>
      <c r="KQL6" s="49"/>
      <c r="KQM6" s="49"/>
      <c r="KQN6" s="49"/>
      <c r="KQO6" s="49"/>
      <c r="KQP6" s="49"/>
      <c r="KQQ6" s="49"/>
      <c r="KQR6" s="49"/>
      <c r="KQS6" s="49"/>
      <c r="KQT6" s="49"/>
      <c r="KQU6" s="49"/>
      <c r="KQV6" s="49"/>
      <c r="KQW6" s="49"/>
      <c r="KQX6" s="49"/>
      <c r="KQY6" s="49"/>
      <c r="KQZ6" s="49"/>
      <c r="KRA6" s="49"/>
      <c r="KRB6" s="49"/>
      <c r="KRC6" s="49"/>
      <c r="KRD6" s="49"/>
      <c r="KRE6" s="49"/>
      <c r="KRF6" s="49"/>
      <c r="KRG6" s="49"/>
      <c r="KRH6" s="49"/>
      <c r="KRI6" s="49"/>
      <c r="KRJ6" s="49"/>
      <c r="KRK6" s="49"/>
      <c r="KRL6" s="49"/>
      <c r="KRM6" s="49"/>
      <c r="KRN6" s="49"/>
      <c r="KRO6" s="49"/>
      <c r="KRP6" s="49"/>
      <c r="KRQ6" s="49"/>
      <c r="KRR6" s="49"/>
      <c r="KRS6" s="49"/>
      <c r="KRT6" s="49"/>
      <c r="KRU6" s="49"/>
      <c r="KRV6" s="49"/>
      <c r="KRW6" s="49"/>
      <c r="KRX6" s="49"/>
      <c r="KRY6" s="49"/>
      <c r="KRZ6" s="49"/>
      <c r="KSA6" s="49"/>
      <c r="KSB6" s="49"/>
      <c r="KSC6" s="49"/>
      <c r="KSD6" s="49"/>
      <c r="KSE6" s="49"/>
      <c r="KSF6" s="49"/>
      <c r="KSG6" s="49"/>
      <c r="KSH6" s="49"/>
      <c r="KSI6" s="49"/>
      <c r="KSJ6" s="49"/>
      <c r="KSK6" s="49"/>
      <c r="KSL6" s="49"/>
      <c r="KSM6" s="49"/>
      <c r="KSN6" s="49"/>
      <c r="KSO6" s="49"/>
      <c r="KSP6" s="49"/>
      <c r="KSQ6" s="49"/>
      <c r="KSR6" s="49"/>
      <c r="KSS6" s="49"/>
      <c r="KST6" s="49"/>
      <c r="KSU6" s="49"/>
      <c r="KSV6" s="49"/>
      <c r="KSW6" s="49"/>
      <c r="KSX6" s="49"/>
      <c r="KSY6" s="49"/>
      <c r="KSZ6" s="49"/>
      <c r="KTA6" s="49"/>
      <c r="KTB6" s="49"/>
      <c r="KTC6" s="49"/>
      <c r="KTD6" s="49"/>
      <c r="KTE6" s="49"/>
      <c r="KTF6" s="49"/>
      <c r="KTG6" s="49"/>
      <c r="KTH6" s="49"/>
      <c r="KTI6" s="49"/>
      <c r="KTJ6" s="49"/>
      <c r="KTK6" s="49"/>
      <c r="KTL6" s="49"/>
      <c r="KTM6" s="49"/>
      <c r="KTN6" s="49"/>
      <c r="KTO6" s="49"/>
      <c r="KTP6" s="49"/>
      <c r="KTQ6" s="49"/>
      <c r="KTR6" s="49"/>
      <c r="KTS6" s="49"/>
      <c r="KTT6" s="49"/>
      <c r="KTU6" s="49"/>
      <c r="KTV6" s="49"/>
      <c r="KTW6" s="49"/>
      <c r="KTX6" s="49"/>
      <c r="KTY6" s="49"/>
      <c r="KTZ6" s="49"/>
      <c r="KUA6" s="49"/>
      <c r="KUB6" s="49"/>
      <c r="KUC6" s="49"/>
      <c r="KUD6" s="49"/>
      <c r="KUE6" s="49"/>
      <c r="KUF6" s="49"/>
      <c r="KUG6" s="49"/>
      <c r="KUH6" s="49"/>
      <c r="KUI6" s="49"/>
      <c r="KUJ6" s="49"/>
      <c r="KUK6" s="49"/>
      <c r="KUL6" s="49"/>
      <c r="KUM6" s="49"/>
      <c r="KUN6" s="49"/>
      <c r="KUO6" s="49"/>
      <c r="KUP6" s="49"/>
      <c r="KUQ6" s="49"/>
      <c r="KUR6" s="49"/>
      <c r="KUS6" s="49"/>
      <c r="KUT6" s="49"/>
      <c r="KUU6" s="49"/>
      <c r="KUV6" s="49"/>
      <c r="KUW6" s="49"/>
      <c r="KUX6" s="49"/>
      <c r="KUY6" s="49"/>
      <c r="KUZ6" s="49"/>
      <c r="KVA6" s="49"/>
      <c r="KVB6" s="49"/>
      <c r="KVC6" s="49"/>
      <c r="KVD6" s="49"/>
      <c r="KVE6" s="49"/>
      <c r="KVF6" s="49"/>
      <c r="KVG6" s="49"/>
      <c r="KVH6" s="49"/>
      <c r="KVI6" s="49"/>
      <c r="KVJ6" s="49"/>
      <c r="KVK6" s="49"/>
      <c r="KVL6" s="49"/>
      <c r="KVM6" s="49"/>
      <c r="KVN6" s="49"/>
      <c r="KVO6" s="49"/>
      <c r="KVP6" s="49"/>
      <c r="KVQ6" s="49"/>
      <c r="KVR6" s="49"/>
      <c r="KVS6" s="49"/>
      <c r="KVT6" s="49"/>
      <c r="KVU6" s="49"/>
      <c r="KVV6" s="49"/>
      <c r="KVW6" s="49"/>
      <c r="KVX6" s="49"/>
      <c r="KVY6" s="49"/>
      <c r="KVZ6" s="49"/>
      <c r="KWA6" s="49"/>
      <c r="KWB6" s="49"/>
      <c r="KWC6" s="49"/>
      <c r="KWD6" s="49"/>
      <c r="KWE6" s="49"/>
      <c r="KWF6" s="49"/>
      <c r="KWG6" s="49"/>
      <c r="KWH6" s="49"/>
      <c r="KWI6" s="49"/>
      <c r="KWJ6" s="49"/>
      <c r="KWK6" s="49"/>
      <c r="KWL6" s="49"/>
      <c r="KWM6" s="49"/>
      <c r="KWN6" s="49"/>
      <c r="KWO6" s="49"/>
      <c r="KWP6" s="49"/>
      <c r="KWQ6" s="49"/>
      <c r="KWR6" s="49"/>
      <c r="KWS6" s="49"/>
      <c r="KWT6" s="49"/>
      <c r="KWU6" s="49"/>
      <c r="KWV6" s="49"/>
      <c r="KWW6" s="49"/>
      <c r="KWX6" s="49"/>
      <c r="KWY6" s="49"/>
      <c r="KWZ6" s="49"/>
      <c r="KXA6" s="49"/>
      <c r="KXB6" s="49"/>
      <c r="KXC6" s="49"/>
      <c r="KXD6" s="49"/>
      <c r="KXE6" s="49"/>
      <c r="KXF6" s="49"/>
      <c r="KXG6" s="49"/>
      <c r="KXH6" s="49"/>
      <c r="KXI6" s="49"/>
      <c r="KXJ6" s="49"/>
      <c r="KXK6" s="49"/>
      <c r="KXL6" s="49"/>
      <c r="KXM6" s="49"/>
      <c r="KXN6" s="49"/>
      <c r="KXO6" s="49"/>
      <c r="KXP6" s="49"/>
      <c r="KXQ6" s="49"/>
      <c r="KXR6" s="49"/>
      <c r="KXS6" s="49"/>
      <c r="KXT6" s="49"/>
      <c r="KXU6" s="49"/>
      <c r="KXV6" s="49"/>
      <c r="KXW6" s="49"/>
      <c r="KXX6" s="49"/>
      <c r="KXY6" s="49"/>
      <c r="KXZ6" s="49"/>
      <c r="KYA6" s="49"/>
      <c r="KYB6" s="49"/>
      <c r="KYC6" s="49"/>
      <c r="KYD6" s="49"/>
      <c r="KYE6" s="49"/>
      <c r="KYF6" s="49"/>
      <c r="KYG6" s="49"/>
      <c r="KYH6" s="49"/>
      <c r="KYI6" s="49"/>
      <c r="KYJ6" s="49"/>
      <c r="KYK6" s="49"/>
      <c r="KYL6" s="49"/>
      <c r="KYM6" s="49"/>
      <c r="KYN6" s="49"/>
      <c r="KYO6" s="49"/>
      <c r="KYP6" s="49"/>
      <c r="KYQ6" s="49"/>
      <c r="KYR6" s="49"/>
      <c r="KYS6" s="49"/>
      <c r="KYT6" s="49"/>
      <c r="KYU6" s="49"/>
      <c r="KYV6" s="49"/>
      <c r="KYW6" s="49"/>
      <c r="KYX6" s="49"/>
      <c r="KYY6" s="49"/>
      <c r="KYZ6" s="49"/>
      <c r="KZA6" s="49"/>
      <c r="KZB6" s="49"/>
      <c r="KZC6" s="49"/>
      <c r="KZD6" s="49"/>
      <c r="KZE6" s="49"/>
      <c r="KZF6" s="49"/>
      <c r="KZG6" s="49"/>
      <c r="KZH6" s="49"/>
      <c r="KZI6" s="49"/>
      <c r="KZJ6" s="49"/>
      <c r="KZK6" s="49"/>
      <c r="KZL6" s="49"/>
      <c r="KZM6" s="49"/>
      <c r="KZN6" s="49"/>
      <c r="KZO6" s="49"/>
      <c r="KZP6" s="49"/>
      <c r="KZQ6" s="49"/>
      <c r="KZR6" s="49"/>
      <c r="KZS6" s="49"/>
      <c r="KZT6" s="49"/>
      <c r="KZU6" s="49"/>
      <c r="KZV6" s="49"/>
      <c r="KZW6" s="49"/>
      <c r="KZX6" s="49"/>
      <c r="KZY6" s="49"/>
      <c r="KZZ6" s="49"/>
      <c r="LAA6" s="49"/>
      <c r="LAB6" s="49"/>
      <c r="LAC6" s="49"/>
      <c r="LAD6" s="49"/>
      <c r="LAE6" s="49"/>
      <c r="LAF6" s="49"/>
      <c r="LAG6" s="49"/>
      <c r="LAH6" s="49"/>
      <c r="LAI6" s="49"/>
      <c r="LAJ6" s="49"/>
      <c r="LAK6" s="49"/>
      <c r="LAL6" s="49"/>
      <c r="LAM6" s="49"/>
      <c r="LAN6" s="49"/>
      <c r="LAO6" s="49"/>
      <c r="LAP6" s="49"/>
      <c r="LAQ6" s="49"/>
      <c r="LAR6" s="49"/>
      <c r="LAS6" s="49"/>
      <c r="LAT6" s="49"/>
      <c r="LAU6" s="49"/>
      <c r="LAV6" s="49"/>
      <c r="LAW6" s="49"/>
      <c r="LAX6" s="49"/>
      <c r="LAY6" s="49"/>
      <c r="LAZ6" s="49"/>
      <c r="LBA6" s="49"/>
      <c r="LBB6" s="49"/>
      <c r="LBC6" s="49"/>
      <c r="LBD6" s="49"/>
      <c r="LBE6" s="49"/>
      <c r="LBF6" s="49"/>
      <c r="LBG6" s="49"/>
      <c r="LBH6" s="49"/>
      <c r="LBI6" s="49"/>
      <c r="LBJ6" s="49"/>
      <c r="LBK6" s="49"/>
      <c r="LBL6" s="49"/>
      <c r="LBM6" s="49"/>
      <c r="LBN6" s="49"/>
      <c r="LBO6" s="49"/>
      <c r="LBP6" s="49"/>
      <c r="LBQ6" s="49"/>
      <c r="LBR6" s="49"/>
      <c r="LBS6" s="49"/>
      <c r="LBT6" s="49"/>
      <c r="LBU6" s="49"/>
      <c r="LBV6" s="49"/>
      <c r="LBW6" s="49"/>
      <c r="LBX6" s="49"/>
      <c r="LBY6" s="49"/>
      <c r="LBZ6" s="49"/>
      <c r="LCA6" s="49"/>
      <c r="LCB6" s="49"/>
      <c r="LCC6" s="49"/>
      <c r="LCD6" s="49"/>
      <c r="LCE6" s="49"/>
      <c r="LCF6" s="49"/>
      <c r="LCG6" s="49"/>
      <c r="LCH6" s="49"/>
      <c r="LCI6" s="49"/>
      <c r="LCJ6" s="49"/>
      <c r="LCK6" s="49"/>
      <c r="LCL6" s="49"/>
      <c r="LCM6" s="49"/>
      <c r="LCN6" s="49"/>
      <c r="LCO6" s="49"/>
      <c r="LCP6" s="49"/>
      <c r="LCQ6" s="49"/>
      <c r="LCR6" s="49"/>
      <c r="LCS6" s="49"/>
      <c r="LCT6" s="49"/>
      <c r="LCU6" s="49"/>
      <c r="LCV6" s="49"/>
      <c r="LCW6" s="49"/>
      <c r="LCX6" s="49"/>
      <c r="LCY6" s="49"/>
      <c r="LCZ6" s="49"/>
      <c r="LDA6" s="49"/>
      <c r="LDB6" s="49"/>
      <c r="LDC6" s="49"/>
      <c r="LDD6" s="49"/>
      <c r="LDE6" s="49"/>
      <c r="LDF6" s="49"/>
      <c r="LDG6" s="49"/>
      <c r="LDH6" s="49"/>
      <c r="LDI6" s="49"/>
      <c r="LDJ6" s="49"/>
      <c r="LDK6" s="49"/>
      <c r="LDL6" s="49"/>
      <c r="LDM6" s="49"/>
      <c r="LDN6" s="49"/>
      <c r="LDO6" s="49"/>
      <c r="LDP6" s="49"/>
      <c r="LDQ6" s="49"/>
      <c r="LDR6" s="49"/>
      <c r="LDS6" s="49"/>
      <c r="LDT6" s="49"/>
      <c r="LDU6" s="49"/>
      <c r="LDV6" s="49"/>
      <c r="LDW6" s="49"/>
      <c r="LDX6" s="49"/>
      <c r="LDY6" s="49"/>
      <c r="LDZ6" s="49"/>
      <c r="LEA6" s="49"/>
      <c r="LEB6" s="49"/>
      <c r="LEC6" s="49"/>
      <c r="LED6" s="49"/>
      <c r="LEE6" s="49"/>
      <c r="LEF6" s="49"/>
      <c r="LEG6" s="49"/>
      <c r="LEH6" s="49"/>
      <c r="LEI6" s="49"/>
      <c r="LEJ6" s="49"/>
      <c r="LEK6" s="49"/>
      <c r="LEL6" s="49"/>
      <c r="LEM6" s="49"/>
      <c r="LEN6" s="49"/>
      <c r="LEO6" s="49"/>
      <c r="LEP6" s="49"/>
      <c r="LEQ6" s="49"/>
      <c r="LER6" s="49"/>
      <c r="LES6" s="49"/>
      <c r="LET6" s="49"/>
      <c r="LEU6" s="49"/>
      <c r="LEV6" s="49"/>
      <c r="LEW6" s="49"/>
      <c r="LEX6" s="49"/>
      <c r="LEY6" s="49"/>
      <c r="LEZ6" s="49"/>
      <c r="LFA6" s="49"/>
      <c r="LFB6" s="49"/>
      <c r="LFC6" s="49"/>
      <c r="LFD6" s="49"/>
      <c r="LFE6" s="49"/>
      <c r="LFF6" s="49"/>
      <c r="LFG6" s="49"/>
      <c r="LFH6" s="49"/>
      <c r="LFI6" s="49"/>
      <c r="LFJ6" s="49"/>
      <c r="LFK6" s="49"/>
      <c r="LFL6" s="49"/>
      <c r="LFM6" s="49"/>
      <c r="LFN6" s="49"/>
      <c r="LFO6" s="49"/>
      <c r="LFP6" s="49"/>
      <c r="LFQ6" s="49"/>
      <c r="LFR6" s="49"/>
      <c r="LFS6" s="49"/>
      <c r="LFT6" s="49"/>
      <c r="LFU6" s="49"/>
      <c r="LFV6" s="49"/>
      <c r="LFW6" s="49"/>
      <c r="LFX6" s="49"/>
      <c r="LFY6" s="49"/>
      <c r="LFZ6" s="49"/>
      <c r="LGA6" s="49"/>
      <c r="LGB6" s="49"/>
      <c r="LGC6" s="49"/>
      <c r="LGD6" s="49"/>
      <c r="LGE6" s="49"/>
      <c r="LGF6" s="49"/>
      <c r="LGG6" s="49"/>
      <c r="LGH6" s="49"/>
      <c r="LGI6" s="49"/>
      <c r="LGJ6" s="49"/>
      <c r="LGK6" s="49"/>
      <c r="LGL6" s="49"/>
      <c r="LGM6" s="49"/>
      <c r="LGN6" s="49"/>
      <c r="LGO6" s="49"/>
      <c r="LGP6" s="49"/>
      <c r="LGQ6" s="49"/>
      <c r="LGR6" s="49"/>
      <c r="LGS6" s="49"/>
      <c r="LGT6" s="49"/>
      <c r="LGU6" s="49"/>
      <c r="LGV6" s="49"/>
      <c r="LGW6" s="49"/>
      <c r="LGX6" s="49"/>
      <c r="LGY6" s="49"/>
      <c r="LGZ6" s="49"/>
      <c r="LHA6" s="49"/>
      <c r="LHB6" s="49"/>
      <c r="LHC6" s="49"/>
      <c r="LHD6" s="49"/>
      <c r="LHE6" s="49"/>
      <c r="LHF6" s="49"/>
      <c r="LHG6" s="49"/>
      <c r="LHH6" s="49"/>
      <c r="LHI6" s="49"/>
      <c r="LHJ6" s="49"/>
      <c r="LHK6" s="49"/>
      <c r="LHL6" s="49"/>
      <c r="LHM6" s="49"/>
      <c r="LHN6" s="49"/>
      <c r="LHO6" s="49"/>
      <c r="LHP6" s="49"/>
      <c r="LHQ6" s="49"/>
      <c r="LHR6" s="49"/>
      <c r="LHS6" s="49"/>
      <c r="LHT6" s="49"/>
      <c r="LHU6" s="49"/>
      <c r="LHV6" s="49"/>
      <c r="LHW6" s="49"/>
      <c r="LHX6" s="49"/>
      <c r="LHY6" s="49"/>
      <c r="LHZ6" s="49"/>
      <c r="LIA6" s="49"/>
      <c r="LIB6" s="49"/>
      <c r="LIC6" s="49"/>
      <c r="LID6" s="49"/>
      <c r="LIE6" s="49"/>
      <c r="LIF6" s="49"/>
      <c r="LIG6" s="49"/>
      <c r="LIH6" s="49"/>
      <c r="LII6" s="49"/>
      <c r="LIJ6" s="49"/>
      <c r="LIK6" s="49"/>
      <c r="LIL6" s="49"/>
      <c r="LIM6" s="49"/>
      <c r="LIN6" s="49"/>
      <c r="LIO6" s="49"/>
      <c r="LIP6" s="49"/>
      <c r="LIQ6" s="49"/>
      <c r="LIR6" s="49"/>
      <c r="LIS6" s="49"/>
      <c r="LIT6" s="49"/>
      <c r="LIU6" s="49"/>
      <c r="LIV6" s="49"/>
      <c r="LIW6" s="49"/>
      <c r="LIX6" s="49"/>
      <c r="LIY6" s="49"/>
      <c r="LIZ6" s="49"/>
      <c r="LJA6" s="49"/>
      <c r="LJB6" s="49"/>
      <c r="LJC6" s="49"/>
      <c r="LJD6" s="49"/>
      <c r="LJE6" s="49"/>
      <c r="LJF6" s="49"/>
      <c r="LJG6" s="49"/>
      <c r="LJH6" s="49"/>
      <c r="LJI6" s="49"/>
      <c r="LJJ6" s="49"/>
      <c r="LJK6" s="49"/>
      <c r="LJL6" s="49"/>
      <c r="LJM6" s="49"/>
      <c r="LJN6" s="49"/>
      <c r="LJO6" s="49"/>
      <c r="LJP6" s="49"/>
      <c r="LJQ6" s="49"/>
      <c r="LJR6" s="49"/>
      <c r="LJS6" s="49"/>
      <c r="LJT6" s="49"/>
      <c r="LJU6" s="49"/>
      <c r="LJV6" s="49"/>
      <c r="LJW6" s="49"/>
      <c r="LJX6" s="49"/>
      <c r="LJY6" s="49"/>
      <c r="LJZ6" s="49"/>
      <c r="LKA6" s="49"/>
      <c r="LKB6" s="49"/>
      <c r="LKC6" s="49"/>
      <c r="LKD6" s="49"/>
      <c r="LKE6" s="49"/>
      <c r="LKF6" s="49"/>
      <c r="LKG6" s="49"/>
      <c r="LKH6" s="49"/>
      <c r="LKI6" s="49"/>
      <c r="LKJ6" s="49"/>
      <c r="LKK6" s="49"/>
      <c r="LKL6" s="49"/>
      <c r="LKM6" s="49"/>
      <c r="LKN6" s="49"/>
      <c r="LKO6" s="49"/>
      <c r="LKP6" s="49"/>
      <c r="LKQ6" s="49"/>
      <c r="LKR6" s="49"/>
      <c r="LKS6" s="49"/>
      <c r="LKT6" s="49"/>
      <c r="LKU6" s="49"/>
      <c r="LKV6" s="49"/>
      <c r="LKW6" s="49"/>
      <c r="LKX6" s="49"/>
      <c r="LKY6" s="49"/>
      <c r="LKZ6" s="49"/>
      <c r="LLA6" s="49"/>
      <c r="LLB6" s="49"/>
      <c r="LLC6" s="49"/>
      <c r="LLD6" s="49"/>
      <c r="LLE6" s="49"/>
      <c r="LLF6" s="49"/>
      <c r="LLG6" s="49"/>
      <c r="LLH6" s="49"/>
      <c r="LLI6" s="49"/>
      <c r="LLJ6" s="49"/>
      <c r="LLK6" s="49"/>
      <c r="LLL6" s="49"/>
      <c r="LLM6" s="49"/>
      <c r="LLN6" s="49"/>
      <c r="LLO6" s="49"/>
      <c r="LLP6" s="49"/>
      <c r="LLQ6" s="49"/>
      <c r="LLR6" s="49"/>
      <c r="LLS6" s="49"/>
      <c r="LLT6" s="49"/>
      <c r="LLU6" s="49"/>
      <c r="LLV6" s="49"/>
      <c r="LLW6" s="49"/>
      <c r="LLX6" s="49"/>
      <c r="LLY6" s="49"/>
      <c r="LLZ6" s="49"/>
      <c r="LMA6" s="49"/>
      <c r="LMB6" s="49"/>
      <c r="LMC6" s="49"/>
      <c r="LMD6" s="49"/>
      <c r="LME6" s="49"/>
      <c r="LMF6" s="49"/>
      <c r="LMG6" s="49"/>
      <c r="LMH6" s="49"/>
      <c r="LMI6" s="49"/>
      <c r="LMJ6" s="49"/>
      <c r="LMK6" s="49"/>
      <c r="LML6" s="49"/>
      <c r="LMM6" s="49"/>
      <c r="LMN6" s="49"/>
      <c r="LMO6" s="49"/>
      <c r="LMP6" s="49"/>
      <c r="LMQ6" s="49"/>
      <c r="LMR6" s="49"/>
      <c r="LMS6" s="49"/>
      <c r="LMT6" s="49"/>
      <c r="LMU6" s="49"/>
      <c r="LMV6" s="49"/>
      <c r="LMW6" s="49"/>
      <c r="LMX6" s="49"/>
      <c r="LMY6" s="49"/>
      <c r="LMZ6" s="49"/>
      <c r="LNA6" s="49"/>
      <c r="LNB6" s="49"/>
      <c r="LNC6" s="49"/>
      <c r="LND6" s="49"/>
      <c r="LNE6" s="49"/>
      <c r="LNF6" s="49"/>
      <c r="LNG6" s="49"/>
      <c r="LNH6" s="49"/>
      <c r="LNI6" s="49"/>
      <c r="LNJ6" s="49"/>
      <c r="LNK6" s="49"/>
      <c r="LNL6" s="49"/>
      <c r="LNM6" s="49"/>
      <c r="LNN6" s="49"/>
      <c r="LNO6" s="49"/>
      <c r="LNP6" s="49"/>
      <c r="LNQ6" s="49"/>
      <c r="LNR6" s="49"/>
      <c r="LNS6" s="49"/>
      <c r="LNT6" s="49"/>
      <c r="LNU6" s="49"/>
      <c r="LNV6" s="49"/>
      <c r="LNW6" s="49"/>
      <c r="LNX6" s="49"/>
      <c r="LNY6" s="49"/>
      <c r="LNZ6" s="49"/>
      <c r="LOA6" s="49"/>
      <c r="LOB6" s="49"/>
      <c r="LOC6" s="49"/>
      <c r="LOD6" s="49"/>
      <c r="LOE6" s="49"/>
      <c r="LOF6" s="49"/>
      <c r="LOG6" s="49"/>
      <c r="LOH6" s="49"/>
      <c r="LOI6" s="49"/>
      <c r="LOJ6" s="49"/>
      <c r="LOK6" s="49"/>
      <c r="LOL6" s="49"/>
      <c r="LOM6" s="49"/>
      <c r="LON6" s="49"/>
      <c r="LOO6" s="49"/>
      <c r="LOP6" s="49"/>
      <c r="LOQ6" s="49"/>
      <c r="LOR6" s="49"/>
      <c r="LOS6" s="49"/>
      <c r="LOT6" s="49"/>
      <c r="LOU6" s="49"/>
      <c r="LOV6" s="49"/>
      <c r="LOW6" s="49"/>
      <c r="LOX6" s="49"/>
      <c r="LOY6" s="49"/>
      <c r="LOZ6" s="49"/>
      <c r="LPA6" s="49"/>
      <c r="LPB6" s="49"/>
      <c r="LPC6" s="49"/>
      <c r="LPD6" s="49"/>
      <c r="LPE6" s="49"/>
      <c r="LPF6" s="49"/>
      <c r="LPG6" s="49"/>
      <c r="LPH6" s="49"/>
      <c r="LPI6" s="49"/>
      <c r="LPJ6" s="49"/>
      <c r="LPK6" s="49"/>
      <c r="LPL6" s="49"/>
      <c r="LPM6" s="49"/>
      <c r="LPN6" s="49"/>
      <c r="LPO6" s="49"/>
      <c r="LPP6" s="49"/>
      <c r="LPQ6" s="49"/>
      <c r="LPR6" s="49"/>
      <c r="LPS6" s="49"/>
      <c r="LPT6" s="49"/>
      <c r="LPU6" s="49"/>
      <c r="LPV6" s="49"/>
      <c r="LPW6" s="49"/>
      <c r="LPX6" s="49"/>
      <c r="LPY6" s="49"/>
      <c r="LPZ6" s="49"/>
      <c r="LQA6" s="49"/>
      <c r="LQB6" s="49"/>
      <c r="LQC6" s="49"/>
      <c r="LQD6" s="49"/>
      <c r="LQE6" s="49"/>
      <c r="LQF6" s="49"/>
      <c r="LQG6" s="49"/>
      <c r="LQH6" s="49"/>
      <c r="LQI6" s="49"/>
      <c r="LQJ6" s="49"/>
      <c r="LQK6" s="49"/>
      <c r="LQL6" s="49"/>
      <c r="LQM6" s="49"/>
      <c r="LQN6" s="49"/>
      <c r="LQO6" s="49"/>
      <c r="LQP6" s="49"/>
      <c r="LQQ6" s="49"/>
      <c r="LQR6" s="49"/>
      <c r="LQS6" s="49"/>
      <c r="LQT6" s="49"/>
      <c r="LQU6" s="49"/>
      <c r="LQV6" s="49"/>
      <c r="LQW6" s="49"/>
      <c r="LQX6" s="49"/>
      <c r="LQY6" s="49"/>
      <c r="LQZ6" s="49"/>
      <c r="LRA6" s="49"/>
      <c r="LRB6" s="49"/>
      <c r="LRC6" s="49"/>
      <c r="LRD6" s="49"/>
      <c r="LRE6" s="49"/>
      <c r="LRF6" s="49"/>
      <c r="LRG6" s="49"/>
      <c r="LRH6" s="49"/>
      <c r="LRI6" s="49"/>
      <c r="LRJ6" s="49"/>
      <c r="LRK6" s="49"/>
      <c r="LRL6" s="49"/>
      <c r="LRM6" s="49"/>
      <c r="LRN6" s="49"/>
      <c r="LRO6" s="49"/>
      <c r="LRP6" s="49"/>
      <c r="LRQ6" s="49"/>
      <c r="LRR6" s="49"/>
      <c r="LRS6" s="49"/>
      <c r="LRT6" s="49"/>
      <c r="LRU6" s="49"/>
      <c r="LRV6" s="49"/>
      <c r="LRW6" s="49"/>
      <c r="LRX6" s="49"/>
      <c r="LRY6" s="49"/>
      <c r="LRZ6" s="49"/>
      <c r="LSA6" s="49"/>
      <c r="LSB6" s="49"/>
      <c r="LSC6" s="49"/>
      <c r="LSD6" s="49"/>
      <c r="LSE6" s="49"/>
      <c r="LSF6" s="49"/>
      <c r="LSG6" s="49"/>
      <c r="LSH6" s="49"/>
      <c r="LSI6" s="49"/>
      <c r="LSJ6" s="49"/>
      <c r="LSK6" s="49"/>
      <c r="LSL6" s="49"/>
      <c r="LSM6" s="49"/>
      <c r="LSN6" s="49"/>
      <c r="LSO6" s="49"/>
      <c r="LSP6" s="49"/>
      <c r="LSQ6" s="49"/>
      <c r="LSR6" s="49"/>
      <c r="LSS6" s="49"/>
      <c r="LST6" s="49"/>
      <c r="LSU6" s="49"/>
      <c r="LSV6" s="49"/>
      <c r="LSW6" s="49"/>
      <c r="LSX6" s="49"/>
      <c r="LSY6" s="49"/>
      <c r="LSZ6" s="49"/>
      <c r="LTA6" s="49"/>
      <c r="LTB6" s="49"/>
      <c r="LTC6" s="49"/>
      <c r="LTD6" s="49"/>
      <c r="LTE6" s="49"/>
      <c r="LTF6" s="49"/>
      <c r="LTG6" s="49"/>
      <c r="LTH6" s="49"/>
      <c r="LTI6" s="49"/>
      <c r="LTJ6" s="49"/>
      <c r="LTK6" s="49"/>
      <c r="LTL6" s="49"/>
      <c r="LTM6" s="49"/>
      <c r="LTN6" s="49"/>
      <c r="LTO6" s="49"/>
      <c r="LTP6" s="49"/>
      <c r="LTQ6" s="49"/>
      <c r="LTR6" s="49"/>
      <c r="LTS6" s="49"/>
      <c r="LTT6" s="49"/>
      <c r="LTU6" s="49"/>
      <c r="LTV6" s="49"/>
      <c r="LTW6" s="49"/>
      <c r="LTX6" s="49"/>
      <c r="LTY6" s="49"/>
      <c r="LTZ6" s="49"/>
      <c r="LUA6" s="49"/>
      <c r="LUB6" s="49"/>
      <c r="LUC6" s="49"/>
      <c r="LUD6" s="49"/>
      <c r="LUE6" s="49"/>
      <c r="LUF6" s="49"/>
      <c r="LUG6" s="49"/>
      <c r="LUH6" s="49"/>
      <c r="LUI6" s="49"/>
      <c r="LUJ6" s="49"/>
      <c r="LUK6" s="49"/>
      <c r="LUL6" s="49"/>
      <c r="LUM6" s="49"/>
      <c r="LUN6" s="49"/>
      <c r="LUO6" s="49"/>
      <c r="LUP6" s="49"/>
      <c r="LUQ6" s="49"/>
      <c r="LUR6" s="49"/>
      <c r="LUS6" s="49"/>
      <c r="LUT6" s="49"/>
      <c r="LUU6" s="49"/>
      <c r="LUV6" s="49"/>
      <c r="LUW6" s="49"/>
      <c r="LUX6" s="49"/>
      <c r="LUY6" s="49"/>
      <c r="LUZ6" s="49"/>
      <c r="LVA6" s="49"/>
      <c r="LVB6" s="49"/>
      <c r="LVC6" s="49"/>
      <c r="LVD6" s="49"/>
      <c r="LVE6" s="49"/>
      <c r="LVF6" s="49"/>
      <c r="LVG6" s="49"/>
      <c r="LVH6" s="49"/>
      <c r="LVI6" s="49"/>
      <c r="LVJ6" s="49"/>
      <c r="LVK6" s="49"/>
      <c r="LVL6" s="49"/>
      <c r="LVM6" s="49"/>
      <c r="LVN6" s="49"/>
      <c r="LVO6" s="49"/>
      <c r="LVP6" s="49"/>
      <c r="LVQ6" s="49"/>
      <c r="LVR6" s="49"/>
      <c r="LVS6" s="49"/>
      <c r="LVT6" s="49"/>
      <c r="LVU6" s="49"/>
      <c r="LVV6" s="49"/>
      <c r="LVW6" s="49"/>
      <c r="LVX6" s="49"/>
      <c r="LVY6" s="49"/>
      <c r="LVZ6" s="49"/>
      <c r="LWA6" s="49"/>
      <c r="LWB6" s="49"/>
      <c r="LWC6" s="49"/>
      <c r="LWD6" s="49"/>
      <c r="LWE6" s="49"/>
      <c r="LWF6" s="49"/>
      <c r="LWG6" s="49"/>
      <c r="LWH6" s="49"/>
      <c r="LWI6" s="49"/>
      <c r="LWJ6" s="49"/>
      <c r="LWK6" s="49"/>
      <c r="LWL6" s="49"/>
      <c r="LWM6" s="49"/>
      <c r="LWN6" s="49"/>
      <c r="LWO6" s="49"/>
      <c r="LWP6" s="49"/>
      <c r="LWQ6" s="49"/>
      <c r="LWR6" s="49"/>
      <c r="LWS6" s="49"/>
      <c r="LWT6" s="49"/>
      <c r="LWU6" s="49"/>
      <c r="LWV6" s="49"/>
      <c r="LWW6" s="49"/>
      <c r="LWX6" s="49"/>
      <c r="LWY6" s="49"/>
      <c r="LWZ6" s="49"/>
      <c r="LXA6" s="49"/>
      <c r="LXB6" s="49"/>
      <c r="LXC6" s="49"/>
      <c r="LXD6" s="49"/>
      <c r="LXE6" s="49"/>
      <c r="LXF6" s="49"/>
      <c r="LXG6" s="49"/>
      <c r="LXH6" s="49"/>
      <c r="LXI6" s="49"/>
      <c r="LXJ6" s="49"/>
      <c r="LXK6" s="49"/>
      <c r="LXL6" s="49"/>
      <c r="LXM6" s="49"/>
      <c r="LXN6" s="49"/>
      <c r="LXO6" s="49"/>
      <c r="LXP6" s="49"/>
      <c r="LXQ6" s="49"/>
      <c r="LXR6" s="49"/>
      <c r="LXS6" s="49"/>
      <c r="LXT6" s="49"/>
      <c r="LXU6" s="49"/>
      <c r="LXV6" s="49"/>
      <c r="LXW6" s="49"/>
      <c r="LXX6" s="49"/>
      <c r="LXY6" s="49"/>
      <c r="LXZ6" s="49"/>
      <c r="LYA6" s="49"/>
      <c r="LYB6" s="49"/>
      <c r="LYC6" s="49"/>
      <c r="LYD6" s="49"/>
      <c r="LYE6" s="49"/>
      <c r="LYF6" s="49"/>
      <c r="LYG6" s="49"/>
      <c r="LYH6" s="49"/>
      <c r="LYI6" s="49"/>
      <c r="LYJ6" s="49"/>
      <c r="LYK6" s="49"/>
      <c r="LYL6" s="49"/>
      <c r="LYM6" s="49"/>
      <c r="LYN6" s="49"/>
      <c r="LYO6" s="49"/>
      <c r="LYP6" s="49"/>
      <c r="LYQ6" s="49"/>
      <c r="LYR6" s="49"/>
      <c r="LYS6" s="49"/>
      <c r="LYT6" s="49"/>
      <c r="LYU6" s="49"/>
      <c r="LYV6" s="49"/>
      <c r="LYW6" s="49"/>
      <c r="LYX6" s="49"/>
      <c r="LYY6" s="49"/>
      <c r="LYZ6" s="49"/>
      <c r="LZA6" s="49"/>
      <c r="LZB6" s="49"/>
      <c r="LZC6" s="49"/>
      <c r="LZD6" s="49"/>
      <c r="LZE6" s="49"/>
      <c r="LZF6" s="49"/>
      <c r="LZG6" s="49"/>
      <c r="LZH6" s="49"/>
      <c r="LZI6" s="49"/>
      <c r="LZJ6" s="49"/>
      <c r="LZK6" s="49"/>
      <c r="LZL6" s="49"/>
      <c r="LZM6" s="49"/>
      <c r="LZN6" s="49"/>
      <c r="LZO6" s="49"/>
      <c r="LZP6" s="49"/>
      <c r="LZQ6" s="49"/>
      <c r="LZR6" s="49"/>
      <c r="LZS6" s="49"/>
      <c r="LZT6" s="49"/>
      <c r="LZU6" s="49"/>
      <c r="LZV6" s="49"/>
      <c r="LZW6" s="49"/>
      <c r="LZX6" s="49"/>
      <c r="LZY6" s="49"/>
      <c r="LZZ6" s="49"/>
      <c r="MAA6" s="49"/>
      <c r="MAB6" s="49"/>
      <c r="MAC6" s="49"/>
      <c r="MAD6" s="49"/>
      <c r="MAE6" s="49"/>
      <c r="MAF6" s="49"/>
      <c r="MAG6" s="49"/>
      <c r="MAH6" s="49"/>
      <c r="MAI6" s="49"/>
      <c r="MAJ6" s="49"/>
      <c r="MAK6" s="49"/>
      <c r="MAL6" s="49"/>
      <c r="MAM6" s="49"/>
      <c r="MAN6" s="49"/>
      <c r="MAO6" s="49"/>
      <c r="MAP6" s="49"/>
      <c r="MAQ6" s="49"/>
      <c r="MAR6" s="49"/>
      <c r="MAS6" s="49"/>
      <c r="MAT6" s="49"/>
      <c r="MAU6" s="49"/>
      <c r="MAV6" s="49"/>
      <c r="MAW6" s="49"/>
      <c r="MAX6" s="49"/>
      <c r="MAY6" s="49"/>
      <c r="MAZ6" s="49"/>
      <c r="MBA6" s="49"/>
      <c r="MBB6" s="49"/>
      <c r="MBC6" s="49"/>
      <c r="MBD6" s="49"/>
      <c r="MBE6" s="49"/>
      <c r="MBF6" s="49"/>
      <c r="MBG6" s="49"/>
      <c r="MBH6" s="49"/>
      <c r="MBI6" s="49"/>
      <c r="MBJ6" s="49"/>
      <c r="MBK6" s="49"/>
      <c r="MBL6" s="49"/>
      <c r="MBM6" s="49"/>
      <c r="MBN6" s="49"/>
      <c r="MBO6" s="49"/>
      <c r="MBP6" s="49"/>
      <c r="MBQ6" s="49"/>
      <c r="MBR6" s="49"/>
      <c r="MBS6" s="49"/>
      <c r="MBT6" s="49"/>
      <c r="MBU6" s="49"/>
      <c r="MBV6" s="49"/>
      <c r="MBW6" s="49"/>
      <c r="MBX6" s="49"/>
      <c r="MBY6" s="49"/>
      <c r="MBZ6" s="49"/>
      <c r="MCA6" s="49"/>
      <c r="MCB6" s="49"/>
      <c r="MCC6" s="49"/>
      <c r="MCD6" s="49"/>
      <c r="MCE6" s="49"/>
      <c r="MCF6" s="49"/>
      <c r="MCG6" s="49"/>
      <c r="MCH6" s="49"/>
      <c r="MCI6" s="49"/>
      <c r="MCJ6" s="49"/>
      <c r="MCK6" s="49"/>
      <c r="MCL6" s="49"/>
      <c r="MCM6" s="49"/>
      <c r="MCN6" s="49"/>
      <c r="MCO6" s="49"/>
      <c r="MCP6" s="49"/>
      <c r="MCQ6" s="49"/>
      <c r="MCR6" s="49"/>
      <c r="MCS6" s="49"/>
      <c r="MCT6" s="49"/>
      <c r="MCU6" s="49"/>
      <c r="MCV6" s="49"/>
      <c r="MCW6" s="49"/>
      <c r="MCX6" s="49"/>
      <c r="MCY6" s="49"/>
      <c r="MCZ6" s="49"/>
      <c r="MDA6" s="49"/>
      <c r="MDB6" s="49"/>
      <c r="MDC6" s="49"/>
      <c r="MDD6" s="49"/>
      <c r="MDE6" s="49"/>
      <c r="MDF6" s="49"/>
      <c r="MDG6" s="49"/>
      <c r="MDH6" s="49"/>
      <c r="MDI6" s="49"/>
      <c r="MDJ6" s="49"/>
      <c r="MDK6" s="49"/>
      <c r="MDL6" s="49"/>
      <c r="MDM6" s="49"/>
      <c r="MDN6" s="49"/>
      <c r="MDO6" s="49"/>
      <c r="MDP6" s="49"/>
      <c r="MDQ6" s="49"/>
      <c r="MDR6" s="49"/>
      <c r="MDS6" s="49"/>
      <c r="MDT6" s="49"/>
      <c r="MDU6" s="49"/>
      <c r="MDV6" s="49"/>
      <c r="MDW6" s="49"/>
      <c r="MDX6" s="49"/>
      <c r="MDY6" s="49"/>
      <c r="MDZ6" s="49"/>
      <c r="MEA6" s="49"/>
      <c r="MEB6" s="49"/>
      <c r="MEC6" s="49"/>
      <c r="MED6" s="49"/>
      <c r="MEE6" s="49"/>
      <c r="MEF6" s="49"/>
      <c r="MEG6" s="49"/>
      <c r="MEH6" s="49"/>
      <c r="MEI6" s="49"/>
      <c r="MEJ6" s="49"/>
      <c r="MEK6" s="49"/>
      <c r="MEL6" s="49"/>
      <c r="MEM6" s="49"/>
      <c r="MEN6" s="49"/>
      <c r="MEO6" s="49"/>
      <c r="MEP6" s="49"/>
      <c r="MEQ6" s="49"/>
      <c r="MER6" s="49"/>
      <c r="MES6" s="49"/>
      <c r="MET6" s="49"/>
      <c r="MEU6" s="49"/>
      <c r="MEV6" s="49"/>
      <c r="MEW6" s="49"/>
      <c r="MEX6" s="49"/>
      <c r="MEY6" s="49"/>
      <c r="MEZ6" s="49"/>
      <c r="MFA6" s="49"/>
      <c r="MFB6" s="49"/>
      <c r="MFC6" s="49"/>
      <c r="MFD6" s="49"/>
      <c r="MFE6" s="49"/>
      <c r="MFF6" s="49"/>
      <c r="MFG6" s="49"/>
      <c r="MFH6" s="49"/>
      <c r="MFI6" s="49"/>
      <c r="MFJ6" s="49"/>
      <c r="MFK6" s="49"/>
      <c r="MFL6" s="49"/>
      <c r="MFM6" s="49"/>
      <c r="MFN6" s="49"/>
      <c r="MFO6" s="49"/>
      <c r="MFP6" s="49"/>
      <c r="MFQ6" s="49"/>
      <c r="MFR6" s="49"/>
      <c r="MFS6" s="49"/>
      <c r="MFT6" s="49"/>
      <c r="MFU6" s="49"/>
      <c r="MFV6" s="49"/>
      <c r="MFW6" s="49"/>
      <c r="MFX6" s="49"/>
      <c r="MFY6" s="49"/>
      <c r="MFZ6" s="49"/>
      <c r="MGA6" s="49"/>
      <c r="MGB6" s="49"/>
      <c r="MGC6" s="49"/>
      <c r="MGD6" s="49"/>
      <c r="MGE6" s="49"/>
      <c r="MGF6" s="49"/>
      <c r="MGG6" s="49"/>
      <c r="MGH6" s="49"/>
      <c r="MGI6" s="49"/>
      <c r="MGJ6" s="49"/>
      <c r="MGK6" s="49"/>
      <c r="MGL6" s="49"/>
      <c r="MGM6" s="49"/>
      <c r="MGN6" s="49"/>
      <c r="MGO6" s="49"/>
      <c r="MGP6" s="49"/>
      <c r="MGQ6" s="49"/>
      <c r="MGR6" s="49"/>
      <c r="MGS6" s="49"/>
      <c r="MGT6" s="49"/>
      <c r="MGU6" s="49"/>
      <c r="MGV6" s="49"/>
      <c r="MGW6" s="49"/>
      <c r="MGX6" s="49"/>
      <c r="MGY6" s="49"/>
      <c r="MGZ6" s="49"/>
      <c r="MHA6" s="49"/>
      <c r="MHB6" s="49"/>
      <c r="MHC6" s="49"/>
      <c r="MHD6" s="49"/>
      <c r="MHE6" s="49"/>
      <c r="MHF6" s="49"/>
      <c r="MHG6" s="49"/>
      <c r="MHH6" s="49"/>
      <c r="MHI6" s="49"/>
      <c r="MHJ6" s="49"/>
      <c r="MHK6" s="49"/>
      <c r="MHL6" s="49"/>
      <c r="MHM6" s="49"/>
      <c r="MHN6" s="49"/>
      <c r="MHO6" s="49"/>
      <c r="MHP6" s="49"/>
      <c r="MHQ6" s="49"/>
      <c r="MHR6" s="49"/>
      <c r="MHS6" s="49"/>
      <c r="MHT6" s="49"/>
      <c r="MHU6" s="49"/>
      <c r="MHV6" s="49"/>
      <c r="MHW6" s="49"/>
      <c r="MHX6" s="49"/>
      <c r="MHY6" s="49"/>
      <c r="MHZ6" s="49"/>
      <c r="MIA6" s="49"/>
      <c r="MIB6" s="49"/>
      <c r="MIC6" s="49"/>
      <c r="MID6" s="49"/>
      <c r="MIE6" s="49"/>
      <c r="MIF6" s="49"/>
      <c r="MIG6" s="49"/>
      <c r="MIH6" s="49"/>
      <c r="MII6" s="49"/>
      <c r="MIJ6" s="49"/>
      <c r="MIK6" s="49"/>
      <c r="MIL6" s="49"/>
      <c r="MIM6" s="49"/>
      <c r="MIN6" s="49"/>
      <c r="MIO6" s="49"/>
      <c r="MIP6" s="49"/>
      <c r="MIQ6" s="49"/>
      <c r="MIR6" s="49"/>
      <c r="MIS6" s="49"/>
      <c r="MIT6" s="49"/>
      <c r="MIU6" s="49"/>
      <c r="MIV6" s="49"/>
      <c r="MIW6" s="49"/>
      <c r="MIX6" s="49"/>
      <c r="MIY6" s="49"/>
      <c r="MIZ6" s="49"/>
      <c r="MJA6" s="49"/>
      <c r="MJB6" s="49"/>
      <c r="MJC6" s="49"/>
      <c r="MJD6" s="49"/>
      <c r="MJE6" s="49"/>
      <c r="MJF6" s="49"/>
      <c r="MJG6" s="49"/>
      <c r="MJH6" s="49"/>
      <c r="MJI6" s="49"/>
      <c r="MJJ6" s="49"/>
      <c r="MJK6" s="49"/>
      <c r="MJL6" s="49"/>
      <c r="MJM6" s="49"/>
      <c r="MJN6" s="49"/>
      <c r="MJO6" s="49"/>
      <c r="MJP6" s="49"/>
      <c r="MJQ6" s="49"/>
      <c r="MJR6" s="49"/>
      <c r="MJS6" s="49"/>
      <c r="MJT6" s="49"/>
      <c r="MJU6" s="49"/>
      <c r="MJV6" s="49"/>
      <c r="MJW6" s="49"/>
      <c r="MJX6" s="49"/>
      <c r="MJY6" s="49"/>
      <c r="MJZ6" s="49"/>
      <c r="MKA6" s="49"/>
      <c r="MKB6" s="49"/>
      <c r="MKC6" s="49"/>
      <c r="MKD6" s="49"/>
      <c r="MKE6" s="49"/>
      <c r="MKF6" s="49"/>
      <c r="MKG6" s="49"/>
      <c r="MKH6" s="49"/>
      <c r="MKI6" s="49"/>
      <c r="MKJ6" s="49"/>
      <c r="MKK6" s="49"/>
      <c r="MKL6" s="49"/>
      <c r="MKM6" s="49"/>
      <c r="MKN6" s="49"/>
      <c r="MKO6" s="49"/>
      <c r="MKP6" s="49"/>
      <c r="MKQ6" s="49"/>
      <c r="MKR6" s="49"/>
      <c r="MKS6" s="49"/>
      <c r="MKT6" s="49"/>
      <c r="MKU6" s="49"/>
      <c r="MKV6" s="49"/>
      <c r="MKW6" s="49"/>
      <c r="MKX6" s="49"/>
      <c r="MKY6" s="49"/>
      <c r="MKZ6" s="49"/>
      <c r="MLA6" s="49"/>
      <c r="MLB6" s="49"/>
      <c r="MLC6" s="49"/>
      <c r="MLD6" s="49"/>
      <c r="MLE6" s="49"/>
      <c r="MLF6" s="49"/>
      <c r="MLG6" s="49"/>
      <c r="MLH6" s="49"/>
      <c r="MLI6" s="49"/>
      <c r="MLJ6" s="49"/>
      <c r="MLK6" s="49"/>
      <c r="MLL6" s="49"/>
      <c r="MLM6" s="49"/>
      <c r="MLN6" s="49"/>
      <c r="MLO6" s="49"/>
      <c r="MLP6" s="49"/>
      <c r="MLQ6" s="49"/>
      <c r="MLR6" s="49"/>
      <c r="MLS6" s="49"/>
      <c r="MLT6" s="49"/>
      <c r="MLU6" s="49"/>
      <c r="MLV6" s="49"/>
      <c r="MLW6" s="49"/>
      <c r="MLX6" s="49"/>
      <c r="MLY6" s="49"/>
      <c r="MLZ6" s="49"/>
      <c r="MMA6" s="49"/>
      <c r="MMB6" s="49"/>
      <c r="MMC6" s="49"/>
      <c r="MMD6" s="49"/>
      <c r="MME6" s="49"/>
      <c r="MMF6" s="49"/>
      <c r="MMG6" s="49"/>
      <c r="MMH6" s="49"/>
      <c r="MMI6" s="49"/>
      <c r="MMJ6" s="49"/>
      <c r="MMK6" s="49"/>
      <c r="MML6" s="49"/>
      <c r="MMM6" s="49"/>
      <c r="MMN6" s="49"/>
      <c r="MMO6" s="49"/>
      <c r="MMP6" s="49"/>
      <c r="MMQ6" s="49"/>
      <c r="MMR6" s="49"/>
      <c r="MMS6" s="49"/>
      <c r="MMT6" s="49"/>
      <c r="MMU6" s="49"/>
      <c r="MMV6" s="49"/>
      <c r="MMW6" s="49"/>
      <c r="MMX6" s="49"/>
      <c r="MMY6" s="49"/>
      <c r="MMZ6" s="49"/>
      <c r="MNA6" s="49"/>
      <c r="MNB6" s="49"/>
      <c r="MNC6" s="49"/>
      <c r="MND6" s="49"/>
      <c r="MNE6" s="49"/>
      <c r="MNF6" s="49"/>
      <c r="MNG6" s="49"/>
      <c r="MNH6" s="49"/>
      <c r="MNI6" s="49"/>
      <c r="MNJ6" s="49"/>
      <c r="MNK6" s="49"/>
      <c r="MNL6" s="49"/>
      <c r="MNM6" s="49"/>
      <c r="MNN6" s="49"/>
      <c r="MNO6" s="49"/>
      <c r="MNP6" s="49"/>
      <c r="MNQ6" s="49"/>
      <c r="MNR6" s="49"/>
      <c r="MNS6" s="49"/>
      <c r="MNT6" s="49"/>
      <c r="MNU6" s="49"/>
      <c r="MNV6" s="49"/>
      <c r="MNW6" s="49"/>
      <c r="MNX6" s="49"/>
      <c r="MNY6" s="49"/>
      <c r="MNZ6" s="49"/>
      <c r="MOA6" s="49"/>
      <c r="MOB6" s="49"/>
      <c r="MOC6" s="49"/>
      <c r="MOD6" s="49"/>
      <c r="MOE6" s="49"/>
      <c r="MOF6" s="49"/>
      <c r="MOG6" s="49"/>
      <c r="MOH6" s="49"/>
      <c r="MOI6" s="49"/>
      <c r="MOJ6" s="49"/>
      <c r="MOK6" s="49"/>
      <c r="MOL6" s="49"/>
      <c r="MOM6" s="49"/>
      <c r="MON6" s="49"/>
      <c r="MOO6" s="49"/>
      <c r="MOP6" s="49"/>
      <c r="MOQ6" s="49"/>
      <c r="MOR6" s="49"/>
      <c r="MOS6" s="49"/>
      <c r="MOT6" s="49"/>
      <c r="MOU6" s="49"/>
      <c r="MOV6" s="49"/>
      <c r="MOW6" s="49"/>
      <c r="MOX6" s="49"/>
      <c r="MOY6" s="49"/>
      <c r="MOZ6" s="49"/>
      <c r="MPA6" s="49"/>
      <c r="MPB6" s="49"/>
      <c r="MPC6" s="49"/>
      <c r="MPD6" s="49"/>
      <c r="MPE6" s="49"/>
      <c r="MPF6" s="49"/>
      <c r="MPG6" s="49"/>
      <c r="MPH6" s="49"/>
      <c r="MPI6" s="49"/>
      <c r="MPJ6" s="49"/>
      <c r="MPK6" s="49"/>
      <c r="MPL6" s="49"/>
      <c r="MPM6" s="49"/>
      <c r="MPN6" s="49"/>
      <c r="MPO6" s="49"/>
      <c r="MPP6" s="49"/>
      <c r="MPQ6" s="49"/>
      <c r="MPR6" s="49"/>
      <c r="MPS6" s="49"/>
      <c r="MPT6" s="49"/>
      <c r="MPU6" s="49"/>
      <c r="MPV6" s="49"/>
      <c r="MPW6" s="49"/>
      <c r="MPX6" s="49"/>
      <c r="MPY6" s="49"/>
      <c r="MPZ6" s="49"/>
      <c r="MQA6" s="49"/>
      <c r="MQB6" s="49"/>
      <c r="MQC6" s="49"/>
      <c r="MQD6" s="49"/>
      <c r="MQE6" s="49"/>
      <c r="MQF6" s="49"/>
      <c r="MQG6" s="49"/>
      <c r="MQH6" s="49"/>
      <c r="MQI6" s="49"/>
      <c r="MQJ6" s="49"/>
      <c r="MQK6" s="49"/>
      <c r="MQL6" s="49"/>
      <c r="MQM6" s="49"/>
      <c r="MQN6" s="49"/>
      <c r="MQO6" s="49"/>
      <c r="MQP6" s="49"/>
      <c r="MQQ6" s="49"/>
      <c r="MQR6" s="49"/>
      <c r="MQS6" s="49"/>
      <c r="MQT6" s="49"/>
      <c r="MQU6" s="49"/>
      <c r="MQV6" s="49"/>
      <c r="MQW6" s="49"/>
      <c r="MQX6" s="49"/>
      <c r="MQY6" s="49"/>
      <c r="MQZ6" s="49"/>
      <c r="MRA6" s="49"/>
      <c r="MRB6" s="49"/>
      <c r="MRC6" s="49"/>
      <c r="MRD6" s="49"/>
      <c r="MRE6" s="49"/>
      <c r="MRF6" s="49"/>
      <c r="MRG6" s="49"/>
      <c r="MRH6" s="49"/>
      <c r="MRI6" s="49"/>
      <c r="MRJ6" s="49"/>
      <c r="MRK6" s="49"/>
      <c r="MRL6" s="49"/>
      <c r="MRM6" s="49"/>
      <c r="MRN6" s="49"/>
      <c r="MRO6" s="49"/>
      <c r="MRP6" s="49"/>
      <c r="MRQ6" s="49"/>
      <c r="MRR6" s="49"/>
      <c r="MRS6" s="49"/>
      <c r="MRT6" s="49"/>
      <c r="MRU6" s="49"/>
      <c r="MRV6" s="49"/>
      <c r="MRW6" s="49"/>
      <c r="MRX6" s="49"/>
      <c r="MRY6" s="49"/>
      <c r="MRZ6" s="49"/>
      <c r="MSA6" s="49"/>
      <c r="MSB6" s="49"/>
      <c r="MSC6" s="49"/>
      <c r="MSD6" s="49"/>
      <c r="MSE6" s="49"/>
      <c r="MSF6" s="49"/>
      <c r="MSG6" s="49"/>
      <c r="MSH6" s="49"/>
      <c r="MSI6" s="49"/>
      <c r="MSJ6" s="49"/>
      <c r="MSK6" s="49"/>
      <c r="MSL6" s="49"/>
      <c r="MSM6" s="49"/>
      <c r="MSN6" s="49"/>
      <c r="MSO6" s="49"/>
      <c r="MSP6" s="49"/>
      <c r="MSQ6" s="49"/>
      <c r="MSR6" s="49"/>
      <c r="MSS6" s="49"/>
      <c r="MST6" s="49"/>
      <c r="MSU6" s="49"/>
      <c r="MSV6" s="49"/>
      <c r="MSW6" s="49"/>
      <c r="MSX6" s="49"/>
      <c r="MSY6" s="49"/>
      <c r="MSZ6" s="49"/>
      <c r="MTA6" s="49"/>
      <c r="MTB6" s="49"/>
      <c r="MTC6" s="49"/>
      <c r="MTD6" s="49"/>
      <c r="MTE6" s="49"/>
      <c r="MTF6" s="49"/>
      <c r="MTG6" s="49"/>
      <c r="MTH6" s="49"/>
      <c r="MTI6" s="49"/>
      <c r="MTJ6" s="49"/>
      <c r="MTK6" s="49"/>
      <c r="MTL6" s="49"/>
      <c r="MTM6" s="49"/>
      <c r="MTN6" s="49"/>
      <c r="MTO6" s="49"/>
      <c r="MTP6" s="49"/>
      <c r="MTQ6" s="49"/>
      <c r="MTR6" s="49"/>
      <c r="MTS6" s="49"/>
      <c r="MTT6" s="49"/>
      <c r="MTU6" s="49"/>
      <c r="MTV6" s="49"/>
      <c r="MTW6" s="49"/>
      <c r="MTX6" s="49"/>
      <c r="MTY6" s="49"/>
      <c r="MTZ6" s="49"/>
      <c r="MUA6" s="49"/>
      <c r="MUB6" s="49"/>
      <c r="MUC6" s="49"/>
      <c r="MUD6" s="49"/>
      <c r="MUE6" s="49"/>
      <c r="MUF6" s="49"/>
      <c r="MUG6" s="49"/>
      <c r="MUH6" s="49"/>
      <c r="MUI6" s="49"/>
      <c r="MUJ6" s="49"/>
      <c r="MUK6" s="49"/>
      <c r="MUL6" s="49"/>
      <c r="MUM6" s="49"/>
      <c r="MUN6" s="49"/>
      <c r="MUO6" s="49"/>
      <c r="MUP6" s="49"/>
      <c r="MUQ6" s="49"/>
      <c r="MUR6" s="49"/>
      <c r="MUS6" s="49"/>
      <c r="MUT6" s="49"/>
      <c r="MUU6" s="49"/>
      <c r="MUV6" s="49"/>
      <c r="MUW6" s="49"/>
      <c r="MUX6" s="49"/>
      <c r="MUY6" s="49"/>
      <c r="MUZ6" s="49"/>
      <c r="MVA6" s="49"/>
      <c r="MVB6" s="49"/>
      <c r="MVC6" s="49"/>
      <c r="MVD6" s="49"/>
      <c r="MVE6" s="49"/>
      <c r="MVF6" s="49"/>
      <c r="MVG6" s="49"/>
      <c r="MVH6" s="49"/>
      <c r="MVI6" s="49"/>
      <c r="MVJ6" s="49"/>
      <c r="MVK6" s="49"/>
      <c r="MVL6" s="49"/>
      <c r="MVM6" s="49"/>
      <c r="MVN6" s="49"/>
      <c r="MVO6" s="49"/>
      <c r="MVP6" s="49"/>
      <c r="MVQ6" s="49"/>
      <c r="MVR6" s="49"/>
      <c r="MVS6" s="49"/>
      <c r="MVT6" s="49"/>
      <c r="MVU6" s="49"/>
      <c r="MVV6" s="49"/>
      <c r="MVW6" s="49"/>
      <c r="MVX6" s="49"/>
      <c r="MVY6" s="49"/>
      <c r="MVZ6" s="49"/>
      <c r="MWA6" s="49"/>
      <c r="MWB6" s="49"/>
      <c r="MWC6" s="49"/>
      <c r="MWD6" s="49"/>
      <c r="MWE6" s="49"/>
      <c r="MWF6" s="49"/>
      <c r="MWG6" s="49"/>
      <c r="MWH6" s="49"/>
      <c r="MWI6" s="49"/>
      <c r="MWJ6" s="49"/>
      <c r="MWK6" s="49"/>
      <c r="MWL6" s="49"/>
      <c r="MWM6" s="49"/>
      <c r="MWN6" s="49"/>
      <c r="MWO6" s="49"/>
      <c r="MWP6" s="49"/>
      <c r="MWQ6" s="49"/>
      <c r="MWR6" s="49"/>
      <c r="MWS6" s="49"/>
      <c r="MWT6" s="49"/>
      <c r="MWU6" s="49"/>
      <c r="MWV6" s="49"/>
      <c r="MWW6" s="49"/>
      <c r="MWX6" s="49"/>
      <c r="MWY6" s="49"/>
      <c r="MWZ6" s="49"/>
      <c r="MXA6" s="49"/>
      <c r="MXB6" s="49"/>
      <c r="MXC6" s="49"/>
      <c r="MXD6" s="49"/>
      <c r="MXE6" s="49"/>
      <c r="MXF6" s="49"/>
      <c r="MXG6" s="49"/>
      <c r="MXH6" s="49"/>
      <c r="MXI6" s="49"/>
      <c r="MXJ6" s="49"/>
      <c r="MXK6" s="49"/>
      <c r="MXL6" s="49"/>
      <c r="MXM6" s="49"/>
      <c r="MXN6" s="49"/>
      <c r="MXO6" s="49"/>
      <c r="MXP6" s="49"/>
      <c r="MXQ6" s="49"/>
      <c r="MXR6" s="49"/>
      <c r="MXS6" s="49"/>
      <c r="MXT6" s="49"/>
      <c r="MXU6" s="49"/>
      <c r="MXV6" s="49"/>
      <c r="MXW6" s="49"/>
      <c r="MXX6" s="49"/>
      <c r="MXY6" s="49"/>
      <c r="MXZ6" s="49"/>
      <c r="MYA6" s="49"/>
      <c r="MYB6" s="49"/>
      <c r="MYC6" s="49"/>
      <c r="MYD6" s="49"/>
      <c r="MYE6" s="49"/>
      <c r="MYF6" s="49"/>
      <c r="MYG6" s="49"/>
      <c r="MYH6" s="49"/>
      <c r="MYI6" s="49"/>
      <c r="MYJ6" s="49"/>
      <c r="MYK6" s="49"/>
      <c r="MYL6" s="49"/>
      <c r="MYM6" s="49"/>
      <c r="MYN6" s="49"/>
      <c r="MYO6" s="49"/>
      <c r="MYP6" s="49"/>
      <c r="MYQ6" s="49"/>
      <c r="MYR6" s="49"/>
      <c r="MYS6" s="49"/>
      <c r="MYT6" s="49"/>
      <c r="MYU6" s="49"/>
      <c r="MYV6" s="49"/>
      <c r="MYW6" s="49"/>
      <c r="MYX6" s="49"/>
      <c r="MYY6" s="49"/>
      <c r="MYZ6" s="49"/>
      <c r="MZA6" s="49"/>
      <c r="MZB6" s="49"/>
      <c r="MZC6" s="49"/>
      <c r="MZD6" s="49"/>
      <c r="MZE6" s="49"/>
      <c r="MZF6" s="49"/>
      <c r="MZG6" s="49"/>
      <c r="MZH6" s="49"/>
      <c r="MZI6" s="49"/>
      <c r="MZJ6" s="49"/>
      <c r="MZK6" s="49"/>
      <c r="MZL6" s="49"/>
      <c r="MZM6" s="49"/>
      <c r="MZN6" s="49"/>
      <c r="MZO6" s="49"/>
      <c r="MZP6" s="49"/>
      <c r="MZQ6" s="49"/>
      <c r="MZR6" s="49"/>
      <c r="MZS6" s="49"/>
      <c r="MZT6" s="49"/>
      <c r="MZU6" s="49"/>
      <c r="MZV6" s="49"/>
      <c r="MZW6" s="49"/>
      <c r="MZX6" s="49"/>
      <c r="MZY6" s="49"/>
      <c r="MZZ6" s="49"/>
      <c r="NAA6" s="49"/>
      <c r="NAB6" s="49"/>
      <c r="NAC6" s="49"/>
      <c r="NAD6" s="49"/>
      <c r="NAE6" s="49"/>
      <c r="NAF6" s="49"/>
      <c r="NAG6" s="49"/>
      <c r="NAH6" s="49"/>
      <c r="NAI6" s="49"/>
      <c r="NAJ6" s="49"/>
      <c r="NAK6" s="49"/>
      <c r="NAL6" s="49"/>
      <c r="NAM6" s="49"/>
      <c r="NAN6" s="49"/>
      <c r="NAO6" s="49"/>
      <c r="NAP6" s="49"/>
      <c r="NAQ6" s="49"/>
      <c r="NAR6" s="49"/>
      <c r="NAS6" s="49"/>
      <c r="NAT6" s="49"/>
      <c r="NAU6" s="49"/>
      <c r="NAV6" s="49"/>
      <c r="NAW6" s="49"/>
      <c r="NAX6" s="49"/>
      <c r="NAY6" s="49"/>
      <c r="NAZ6" s="49"/>
      <c r="NBA6" s="49"/>
      <c r="NBB6" s="49"/>
      <c r="NBC6" s="49"/>
      <c r="NBD6" s="49"/>
      <c r="NBE6" s="49"/>
      <c r="NBF6" s="49"/>
      <c r="NBG6" s="49"/>
      <c r="NBH6" s="49"/>
      <c r="NBI6" s="49"/>
      <c r="NBJ6" s="49"/>
      <c r="NBK6" s="49"/>
      <c r="NBL6" s="49"/>
      <c r="NBM6" s="49"/>
      <c r="NBN6" s="49"/>
      <c r="NBO6" s="49"/>
      <c r="NBP6" s="49"/>
      <c r="NBQ6" s="49"/>
      <c r="NBR6" s="49"/>
      <c r="NBS6" s="49"/>
      <c r="NBT6" s="49"/>
      <c r="NBU6" s="49"/>
      <c r="NBV6" s="49"/>
      <c r="NBW6" s="49"/>
      <c r="NBX6" s="49"/>
      <c r="NBY6" s="49"/>
      <c r="NBZ6" s="49"/>
      <c r="NCA6" s="49"/>
      <c r="NCB6" s="49"/>
      <c r="NCC6" s="49"/>
      <c r="NCD6" s="49"/>
      <c r="NCE6" s="49"/>
      <c r="NCF6" s="49"/>
      <c r="NCG6" s="49"/>
      <c r="NCH6" s="49"/>
      <c r="NCI6" s="49"/>
      <c r="NCJ6" s="49"/>
      <c r="NCK6" s="49"/>
      <c r="NCL6" s="49"/>
      <c r="NCM6" s="49"/>
      <c r="NCN6" s="49"/>
      <c r="NCO6" s="49"/>
      <c r="NCP6" s="49"/>
      <c r="NCQ6" s="49"/>
      <c r="NCR6" s="49"/>
      <c r="NCS6" s="49"/>
      <c r="NCT6" s="49"/>
      <c r="NCU6" s="49"/>
      <c r="NCV6" s="49"/>
      <c r="NCW6" s="49"/>
      <c r="NCX6" s="49"/>
      <c r="NCY6" s="49"/>
      <c r="NCZ6" s="49"/>
      <c r="NDA6" s="49"/>
      <c r="NDB6" s="49"/>
      <c r="NDC6" s="49"/>
      <c r="NDD6" s="49"/>
      <c r="NDE6" s="49"/>
      <c r="NDF6" s="49"/>
      <c r="NDG6" s="49"/>
      <c r="NDH6" s="49"/>
      <c r="NDI6" s="49"/>
      <c r="NDJ6" s="49"/>
      <c r="NDK6" s="49"/>
      <c r="NDL6" s="49"/>
      <c r="NDM6" s="49"/>
      <c r="NDN6" s="49"/>
      <c r="NDO6" s="49"/>
      <c r="NDP6" s="49"/>
      <c r="NDQ6" s="49"/>
      <c r="NDR6" s="49"/>
      <c r="NDS6" s="49"/>
      <c r="NDT6" s="49"/>
      <c r="NDU6" s="49"/>
      <c r="NDV6" s="49"/>
      <c r="NDW6" s="49"/>
      <c r="NDX6" s="49"/>
      <c r="NDY6" s="49"/>
      <c r="NDZ6" s="49"/>
      <c r="NEA6" s="49"/>
      <c r="NEB6" s="49"/>
      <c r="NEC6" s="49"/>
      <c r="NED6" s="49"/>
      <c r="NEE6" s="49"/>
      <c r="NEF6" s="49"/>
      <c r="NEG6" s="49"/>
      <c r="NEH6" s="49"/>
      <c r="NEI6" s="49"/>
      <c r="NEJ6" s="49"/>
      <c r="NEK6" s="49"/>
      <c r="NEL6" s="49"/>
      <c r="NEM6" s="49"/>
      <c r="NEN6" s="49"/>
      <c r="NEO6" s="49"/>
      <c r="NEP6" s="49"/>
      <c r="NEQ6" s="49"/>
      <c r="NER6" s="49"/>
      <c r="NES6" s="49"/>
      <c r="NET6" s="49"/>
      <c r="NEU6" s="49"/>
      <c r="NEV6" s="49"/>
      <c r="NEW6" s="49"/>
      <c r="NEX6" s="49"/>
      <c r="NEY6" s="49"/>
      <c r="NEZ6" s="49"/>
      <c r="NFA6" s="49"/>
      <c r="NFB6" s="49"/>
      <c r="NFC6" s="49"/>
      <c r="NFD6" s="49"/>
      <c r="NFE6" s="49"/>
      <c r="NFF6" s="49"/>
      <c r="NFG6" s="49"/>
      <c r="NFH6" s="49"/>
      <c r="NFI6" s="49"/>
      <c r="NFJ6" s="49"/>
      <c r="NFK6" s="49"/>
      <c r="NFL6" s="49"/>
      <c r="NFM6" s="49"/>
      <c r="NFN6" s="49"/>
      <c r="NFO6" s="49"/>
      <c r="NFP6" s="49"/>
      <c r="NFQ6" s="49"/>
      <c r="NFR6" s="49"/>
      <c r="NFS6" s="49"/>
      <c r="NFT6" s="49"/>
      <c r="NFU6" s="49"/>
      <c r="NFV6" s="49"/>
      <c r="NFW6" s="49"/>
      <c r="NFX6" s="49"/>
      <c r="NFY6" s="49"/>
      <c r="NFZ6" s="49"/>
      <c r="NGA6" s="49"/>
      <c r="NGB6" s="49"/>
      <c r="NGC6" s="49"/>
      <c r="NGD6" s="49"/>
      <c r="NGE6" s="49"/>
      <c r="NGF6" s="49"/>
      <c r="NGG6" s="49"/>
      <c r="NGH6" s="49"/>
      <c r="NGI6" s="49"/>
      <c r="NGJ6" s="49"/>
      <c r="NGK6" s="49"/>
      <c r="NGL6" s="49"/>
      <c r="NGM6" s="49"/>
      <c r="NGN6" s="49"/>
      <c r="NGO6" s="49"/>
      <c r="NGP6" s="49"/>
      <c r="NGQ6" s="49"/>
      <c r="NGR6" s="49"/>
      <c r="NGS6" s="49"/>
      <c r="NGT6" s="49"/>
      <c r="NGU6" s="49"/>
      <c r="NGV6" s="49"/>
      <c r="NGW6" s="49"/>
      <c r="NGX6" s="49"/>
      <c r="NGY6" s="49"/>
      <c r="NGZ6" s="49"/>
      <c r="NHA6" s="49"/>
      <c r="NHB6" s="49"/>
      <c r="NHC6" s="49"/>
      <c r="NHD6" s="49"/>
      <c r="NHE6" s="49"/>
      <c r="NHF6" s="49"/>
      <c r="NHG6" s="49"/>
      <c r="NHH6" s="49"/>
      <c r="NHI6" s="49"/>
      <c r="NHJ6" s="49"/>
      <c r="NHK6" s="49"/>
      <c r="NHL6" s="49"/>
      <c r="NHM6" s="49"/>
      <c r="NHN6" s="49"/>
      <c r="NHO6" s="49"/>
      <c r="NHP6" s="49"/>
      <c r="NHQ6" s="49"/>
      <c r="NHR6" s="49"/>
      <c r="NHS6" s="49"/>
      <c r="NHT6" s="49"/>
      <c r="NHU6" s="49"/>
      <c r="NHV6" s="49"/>
      <c r="NHW6" s="49"/>
      <c r="NHX6" s="49"/>
      <c r="NHY6" s="49"/>
      <c r="NHZ6" s="49"/>
      <c r="NIA6" s="49"/>
      <c r="NIB6" s="49"/>
      <c r="NIC6" s="49"/>
      <c r="NID6" s="49"/>
      <c r="NIE6" s="49"/>
      <c r="NIF6" s="49"/>
      <c r="NIG6" s="49"/>
      <c r="NIH6" s="49"/>
      <c r="NII6" s="49"/>
      <c r="NIJ6" s="49"/>
      <c r="NIK6" s="49"/>
      <c r="NIL6" s="49"/>
      <c r="NIM6" s="49"/>
      <c r="NIN6" s="49"/>
      <c r="NIO6" s="49"/>
      <c r="NIP6" s="49"/>
      <c r="NIQ6" s="49"/>
      <c r="NIR6" s="49"/>
      <c r="NIS6" s="49"/>
      <c r="NIT6" s="49"/>
      <c r="NIU6" s="49"/>
      <c r="NIV6" s="49"/>
      <c r="NIW6" s="49"/>
      <c r="NIX6" s="49"/>
      <c r="NIY6" s="49"/>
      <c r="NIZ6" s="49"/>
      <c r="NJA6" s="49"/>
      <c r="NJB6" s="49"/>
      <c r="NJC6" s="49"/>
      <c r="NJD6" s="49"/>
      <c r="NJE6" s="49"/>
      <c r="NJF6" s="49"/>
      <c r="NJG6" s="49"/>
      <c r="NJH6" s="49"/>
      <c r="NJI6" s="49"/>
      <c r="NJJ6" s="49"/>
      <c r="NJK6" s="49"/>
      <c r="NJL6" s="49"/>
      <c r="NJM6" s="49"/>
      <c r="NJN6" s="49"/>
      <c r="NJO6" s="49"/>
      <c r="NJP6" s="49"/>
      <c r="NJQ6" s="49"/>
      <c r="NJR6" s="49"/>
      <c r="NJS6" s="49"/>
      <c r="NJT6" s="49"/>
      <c r="NJU6" s="49"/>
      <c r="NJV6" s="49"/>
      <c r="NJW6" s="49"/>
      <c r="NJX6" s="49"/>
      <c r="NJY6" s="49"/>
      <c r="NJZ6" s="49"/>
      <c r="NKA6" s="49"/>
      <c r="NKB6" s="49"/>
      <c r="NKC6" s="49"/>
      <c r="NKD6" s="49"/>
      <c r="NKE6" s="49"/>
      <c r="NKF6" s="49"/>
      <c r="NKG6" s="49"/>
      <c r="NKH6" s="49"/>
      <c r="NKI6" s="49"/>
      <c r="NKJ6" s="49"/>
      <c r="NKK6" s="49"/>
      <c r="NKL6" s="49"/>
      <c r="NKM6" s="49"/>
      <c r="NKN6" s="49"/>
      <c r="NKO6" s="49"/>
      <c r="NKP6" s="49"/>
      <c r="NKQ6" s="49"/>
      <c r="NKR6" s="49"/>
      <c r="NKS6" s="49"/>
      <c r="NKT6" s="49"/>
      <c r="NKU6" s="49"/>
      <c r="NKV6" s="49"/>
      <c r="NKW6" s="49"/>
      <c r="NKX6" s="49"/>
      <c r="NKY6" s="49"/>
      <c r="NKZ6" s="49"/>
      <c r="NLA6" s="49"/>
      <c r="NLB6" s="49"/>
      <c r="NLC6" s="49"/>
      <c r="NLD6" s="49"/>
      <c r="NLE6" s="49"/>
      <c r="NLF6" s="49"/>
      <c r="NLG6" s="49"/>
      <c r="NLH6" s="49"/>
      <c r="NLI6" s="49"/>
      <c r="NLJ6" s="49"/>
      <c r="NLK6" s="49"/>
      <c r="NLL6" s="49"/>
      <c r="NLM6" s="49"/>
      <c r="NLN6" s="49"/>
      <c r="NLO6" s="49"/>
      <c r="NLP6" s="49"/>
      <c r="NLQ6" s="49"/>
      <c r="NLR6" s="49"/>
      <c r="NLS6" s="49"/>
      <c r="NLT6" s="49"/>
      <c r="NLU6" s="49"/>
      <c r="NLV6" s="49"/>
      <c r="NLW6" s="49"/>
      <c r="NLX6" s="49"/>
      <c r="NLY6" s="49"/>
      <c r="NLZ6" s="49"/>
      <c r="NMA6" s="49"/>
      <c r="NMB6" s="49"/>
      <c r="NMC6" s="49"/>
      <c r="NMD6" s="49"/>
      <c r="NME6" s="49"/>
      <c r="NMF6" s="49"/>
      <c r="NMG6" s="49"/>
      <c r="NMH6" s="49"/>
      <c r="NMI6" s="49"/>
      <c r="NMJ6" s="49"/>
      <c r="NMK6" s="49"/>
      <c r="NML6" s="49"/>
      <c r="NMM6" s="49"/>
      <c r="NMN6" s="49"/>
      <c r="NMO6" s="49"/>
      <c r="NMP6" s="49"/>
      <c r="NMQ6" s="49"/>
      <c r="NMR6" s="49"/>
      <c r="NMS6" s="49"/>
      <c r="NMT6" s="49"/>
      <c r="NMU6" s="49"/>
      <c r="NMV6" s="49"/>
      <c r="NMW6" s="49"/>
      <c r="NMX6" s="49"/>
      <c r="NMY6" s="49"/>
      <c r="NMZ6" s="49"/>
      <c r="NNA6" s="49"/>
      <c r="NNB6" s="49"/>
      <c r="NNC6" s="49"/>
      <c r="NND6" s="49"/>
      <c r="NNE6" s="49"/>
      <c r="NNF6" s="49"/>
      <c r="NNG6" s="49"/>
      <c r="NNH6" s="49"/>
      <c r="NNI6" s="49"/>
      <c r="NNJ6" s="49"/>
      <c r="NNK6" s="49"/>
      <c r="NNL6" s="49"/>
      <c r="NNM6" s="49"/>
      <c r="NNN6" s="49"/>
      <c r="NNO6" s="49"/>
      <c r="NNP6" s="49"/>
      <c r="NNQ6" s="49"/>
      <c r="NNR6" s="49"/>
      <c r="NNS6" s="49"/>
      <c r="NNT6" s="49"/>
      <c r="NNU6" s="49"/>
      <c r="NNV6" s="49"/>
      <c r="NNW6" s="49"/>
      <c r="NNX6" s="49"/>
      <c r="NNY6" s="49"/>
      <c r="NNZ6" s="49"/>
      <c r="NOA6" s="49"/>
      <c r="NOB6" s="49"/>
      <c r="NOC6" s="49"/>
      <c r="NOD6" s="49"/>
      <c r="NOE6" s="49"/>
      <c r="NOF6" s="49"/>
      <c r="NOG6" s="49"/>
      <c r="NOH6" s="49"/>
      <c r="NOI6" s="49"/>
      <c r="NOJ6" s="49"/>
      <c r="NOK6" s="49"/>
      <c r="NOL6" s="49"/>
      <c r="NOM6" s="49"/>
      <c r="NON6" s="49"/>
      <c r="NOO6" s="49"/>
      <c r="NOP6" s="49"/>
      <c r="NOQ6" s="49"/>
      <c r="NOR6" s="49"/>
      <c r="NOS6" s="49"/>
      <c r="NOT6" s="49"/>
      <c r="NOU6" s="49"/>
      <c r="NOV6" s="49"/>
      <c r="NOW6" s="49"/>
      <c r="NOX6" s="49"/>
      <c r="NOY6" s="49"/>
      <c r="NOZ6" s="49"/>
      <c r="NPA6" s="49"/>
      <c r="NPB6" s="49"/>
      <c r="NPC6" s="49"/>
      <c r="NPD6" s="49"/>
      <c r="NPE6" s="49"/>
      <c r="NPF6" s="49"/>
      <c r="NPG6" s="49"/>
      <c r="NPH6" s="49"/>
      <c r="NPI6" s="49"/>
      <c r="NPJ6" s="49"/>
      <c r="NPK6" s="49"/>
      <c r="NPL6" s="49"/>
      <c r="NPM6" s="49"/>
      <c r="NPN6" s="49"/>
      <c r="NPO6" s="49"/>
      <c r="NPP6" s="49"/>
      <c r="NPQ6" s="49"/>
      <c r="NPR6" s="49"/>
      <c r="NPS6" s="49"/>
      <c r="NPT6" s="49"/>
      <c r="NPU6" s="49"/>
      <c r="NPV6" s="49"/>
      <c r="NPW6" s="49"/>
      <c r="NPX6" s="49"/>
      <c r="NPY6" s="49"/>
      <c r="NPZ6" s="49"/>
      <c r="NQA6" s="49"/>
      <c r="NQB6" s="49"/>
      <c r="NQC6" s="49"/>
      <c r="NQD6" s="49"/>
      <c r="NQE6" s="49"/>
      <c r="NQF6" s="49"/>
      <c r="NQG6" s="49"/>
      <c r="NQH6" s="49"/>
      <c r="NQI6" s="49"/>
      <c r="NQJ6" s="49"/>
      <c r="NQK6" s="49"/>
      <c r="NQL6" s="49"/>
      <c r="NQM6" s="49"/>
      <c r="NQN6" s="49"/>
      <c r="NQO6" s="49"/>
      <c r="NQP6" s="49"/>
      <c r="NQQ6" s="49"/>
      <c r="NQR6" s="49"/>
      <c r="NQS6" s="49"/>
      <c r="NQT6" s="49"/>
      <c r="NQU6" s="49"/>
      <c r="NQV6" s="49"/>
      <c r="NQW6" s="49"/>
      <c r="NQX6" s="49"/>
      <c r="NQY6" s="49"/>
      <c r="NQZ6" s="49"/>
      <c r="NRA6" s="49"/>
      <c r="NRB6" s="49"/>
      <c r="NRC6" s="49"/>
      <c r="NRD6" s="49"/>
      <c r="NRE6" s="49"/>
      <c r="NRF6" s="49"/>
      <c r="NRG6" s="49"/>
      <c r="NRH6" s="49"/>
      <c r="NRI6" s="49"/>
      <c r="NRJ6" s="49"/>
      <c r="NRK6" s="49"/>
      <c r="NRL6" s="49"/>
      <c r="NRM6" s="49"/>
      <c r="NRN6" s="49"/>
      <c r="NRO6" s="49"/>
      <c r="NRP6" s="49"/>
      <c r="NRQ6" s="49"/>
      <c r="NRR6" s="49"/>
      <c r="NRS6" s="49"/>
      <c r="NRT6" s="49"/>
      <c r="NRU6" s="49"/>
      <c r="NRV6" s="49"/>
      <c r="NRW6" s="49"/>
      <c r="NRX6" s="49"/>
      <c r="NRY6" s="49"/>
      <c r="NRZ6" s="49"/>
      <c r="NSA6" s="49"/>
      <c r="NSB6" s="49"/>
      <c r="NSC6" s="49"/>
      <c r="NSD6" s="49"/>
      <c r="NSE6" s="49"/>
      <c r="NSF6" s="49"/>
      <c r="NSG6" s="49"/>
      <c r="NSH6" s="49"/>
      <c r="NSI6" s="49"/>
      <c r="NSJ6" s="49"/>
      <c r="NSK6" s="49"/>
      <c r="NSL6" s="49"/>
      <c r="NSM6" s="49"/>
      <c r="NSN6" s="49"/>
      <c r="NSO6" s="49"/>
      <c r="NSP6" s="49"/>
      <c r="NSQ6" s="49"/>
      <c r="NSR6" s="49"/>
      <c r="NSS6" s="49"/>
      <c r="NST6" s="49"/>
      <c r="NSU6" s="49"/>
      <c r="NSV6" s="49"/>
      <c r="NSW6" s="49"/>
      <c r="NSX6" s="49"/>
      <c r="NSY6" s="49"/>
      <c r="NSZ6" s="49"/>
      <c r="NTA6" s="49"/>
      <c r="NTB6" s="49"/>
      <c r="NTC6" s="49"/>
      <c r="NTD6" s="49"/>
      <c r="NTE6" s="49"/>
      <c r="NTF6" s="49"/>
      <c r="NTG6" s="49"/>
      <c r="NTH6" s="49"/>
      <c r="NTI6" s="49"/>
      <c r="NTJ6" s="49"/>
      <c r="NTK6" s="49"/>
      <c r="NTL6" s="49"/>
      <c r="NTM6" s="49"/>
      <c r="NTN6" s="49"/>
      <c r="NTO6" s="49"/>
      <c r="NTP6" s="49"/>
      <c r="NTQ6" s="49"/>
      <c r="NTR6" s="49"/>
      <c r="NTS6" s="49"/>
      <c r="NTT6" s="49"/>
      <c r="NTU6" s="49"/>
      <c r="NTV6" s="49"/>
      <c r="NTW6" s="49"/>
      <c r="NTX6" s="49"/>
      <c r="NTY6" s="49"/>
      <c r="NTZ6" s="49"/>
      <c r="NUA6" s="49"/>
      <c r="NUB6" s="49"/>
      <c r="NUC6" s="49"/>
      <c r="NUD6" s="49"/>
      <c r="NUE6" s="49"/>
      <c r="NUF6" s="49"/>
      <c r="NUG6" s="49"/>
      <c r="NUH6" s="49"/>
      <c r="NUI6" s="49"/>
      <c r="NUJ6" s="49"/>
      <c r="NUK6" s="49"/>
      <c r="NUL6" s="49"/>
      <c r="NUM6" s="49"/>
      <c r="NUN6" s="49"/>
      <c r="NUO6" s="49"/>
      <c r="NUP6" s="49"/>
      <c r="NUQ6" s="49"/>
      <c r="NUR6" s="49"/>
      <c r="NUS6" s="49"/>
      <c r="NUT6" s="49"/>
      <c r="NUU6" s="49"/>
      <c r="NUV6" s="49"/>
      <c r="NUW6" s="49"/>
      <c r="NUX6" s="49"/>
      <c r="NUY6" s="49"/>
      <c r="NUZ6" s="49"/>
      <c r="NVA6" s="49"/>
      <c r="NVB6" s="49"/>
      <c r="NVC6" s="49"/>
      <c r="NVD6" s="49"/>
      <c r="NVE6" s="49"/>
      <c r="NVF6" s="49"/>
      <c r="NVG6" s="49"/>
      <c r="NVH6" s="49"/>
      <c r="NVI6" s="49"/>
      <c r="NVJ6" s="49"/>
      <c r="NVK6" s="49"/>
      <c r="NVL6" s="49"/>
      <c r="NVM6" s="49"/>
      <c r="NVN6" s="49"/>
      <c r="NVO6" s="49"/>
      <c r="NVP6" s="49"/>
      <c r="NVQ6" s="49"/>
      <c r="NVR6" s="49"/>
      <c r="NVS6" s="49"/>
      <c r="NVT6" s="49"/>
      <c r="NVU6" s="49"/>
      <c r="NVV6" s="49"/>
      <c r="NVW6" s="49"/>
      <c r="NVX6" s="49"/>
      <c r="NVY6" s="49"/>
      <c r="NVZ6" s="49"/>
      <c r="NWA6" s="49"/>
      <c r="NWB6" s="49"/>
      <c r="NWC6" s="49"/>
      <c r="NWD6" s="49"/>
      <c r="NWE6" s="49"/>
      <c r="NWF6" s="49"/>
      <c r="NWG6" s="49"/>
      <c r="NWH6" s="49"/>
      <c r="NWI6" s="49"/>
      <c r="NWJ6" s="49"/>
      <c r="NWK6" s="49"/>
      <c r="NWL6" s="49"/>
      <c r="NWM6" s="49"/>
      <c r="NWN6" s="49"/>
      <c r="NWO6" s="49"/>
      <c r="NWP6" s="49"/>
      <c r="NWQ6" s="49"/>
      <c r="NWR6" s="49"/>
      <c r="NWS6" s="49"/>
      <c r="NWT6" s="49"/>
      <c r="NWU6" s="49"/>
      <c r="NWV6" s="49"/>
      <c r="NWW6" s="49"/>
      <c r="NWX6" s="49"/>
      <c r="NWY6" s="49"/>
      <c r="NWZ6" s="49"/>
      <c r="NXA6" s="49"/>
      <c r="NXB6" s="49"/>
      <c r="NXC6" s="49"/>
      <c r="NXD6" s="49"/>
      <c r="NXE6" s="49"/>
      <c r="NXF6" s="49"/>
      <c r="NXG6" s="49"/>
      <c r="NXH6" s="49"/>
      <c r="NXI6" s="49"/>
      <c r="NXJ6" s="49"/>
      <c r="NXK6" s="49"/>
      <c r="NXL6" s="49"/>
      <c r="NXM6" s="49"/>
      <c r="NXN6" s="49"/>
      <c r="NXO6" s="49"/>
      <c r="NXP6" s="49"/>
      <c r="NXQ6" s="49"/>
      <c r="NXR6" s="49"/>
      <c r="NXS6" s="49"/>
      <c r="NXT6" s="49"/>
      <c r="NXU6" s="49"/>
      <c r="NXV6" s="49"/>
      <c r="NXW6" s="49"/>
      <c r="NXX6" s="49"/>
      <c r="NXY6" s="49"/>
      <c r="NXZ6" s="49"/>
      <c r="NYA6" s="49"/>
      <c r="NYB6" s="49"/>
      <c r="NYC6" s="49"/>
      <c r="NYD6" s="49"/>
      <c r="NYE6" s="49"/>
      <c r="NYF6" s="49"/>
      <c r="NYG6" s="49"/>
      <c r="NYH6" s="49"/>
      <c r="NYI6" s="49"/>
      <c r="NYJ6" s="49"/>
      <c r="NYK6" s="49"/>
      <c r="NYL6" s="49"/>
      <c r="NYM6" s="49"/>
      <c r="NYN6" s="49"/>
      <c r="NYO6" s="49"/>
      <c r="NYP6" s="49"/>
      <c r="NYQ6" s="49"/>
      <c r="NYR6" s="49"/>
      <c r="NYS6" s="49"/>
      <c r="NYT6" s="49"/>
      <c r="NYU6" s="49"/>
      <c r="NYV6" s="49"/>
      <c r="NYW6" s="49"/>
      <c r="NYX6" s="49"/>
      <c r="NYY6" s="49"/>
      <c r="NYZ6" s="49"/>
      <c r="NZA6" s="49"/>
      <c r="NZB6" s="49"/>
      <c r="NZC6" s="49"/>
      <c r="NZD6" s="49"/>
      <c r="NZE6" s="49"/>
      <c r="NZF6" s="49"/>
      <c r="NZG6" s="49"/>
      <c r="NZH6" s="49"/>
      <c r="NZI6" s="49"/>
      <c r="NZJ6" s="49"/>
      <c r="NZK6" s="49"/>
      <c r="NZL6" s="49"/>
      <c r="NZM6" s="49"/>
      <c r="NZN6" s="49"/>
      <c r="NZO6" s="49"/>
      <c r="NZP6" s="49"/>
      <c r="NZQ6" s="49"/>
      <c r="NZR6" s="49"/>
      <c r="NZS6" s="49"/>
      <c r="NZT6" s="49"/>
      <c r="NZU6" s="49"/>
      <c r="NZV6" s="49"/>
      <c r="NZW6" s="49"/>
      <c r="NZX6" s="49"/>
      <c r="NZY6" s="49"/>
      <c r="NZZ6" s="49"/>
      <c r="OAA6" s="49"/>
      <c r="OAB6" s="49"/>
      <c r="OAC6" s="49"/>
      <c r="OAD6" s="49"/>
      <c r="OAE6" s="49"/>
      <c r="OAF6" s="49"/>
      <c r="OAG6" s="49"/>
      <c r="OAH6" s="49"/>
      <c r="OAI6" s="49"/>
      <c r="OAJ6" s="49"/>
      <c r="OAK6" s="49"/>
      <c r="OAL6" s="49"/>
      <c r="OAM6" s="49"/>
      <c r="OAN6" s="49"/>
      <c r="OAO6" s="49"/>
      <c r="OAP6" s="49"/>
      <c r="OAQ6" s="49"/>
      <c r="OAR6" s="49"/>
      <c r="OAS6" s="49"/>
      <c r="OAT6" s="49"/>
      <c r="OAU6" s="49"/>
      <c r="OAV6" s="49"/>
      <c r="OAW6" s="49"/>
      <c r="OAX6" s="49"/>
      <c r="OAY6" s="49"/>
      <c r="OAZ6" s="49"/>
      <c r="OBA6" s="49"/>
      <c r="OBB6" s="49"/>
      <c r="OBC6" s="49"/>
      <c r="OBD6" s="49"/>
      <c r="OBE6" s="49"/>
      <c r="OBF6" s="49"/>
      <c r="OBG6" s="49"/>
      <c r="OBH6" s="49"/>
      <c r="OBI6" s="49"/>
      <c r="OBJ6" s="49"/>
      <c r="OBK6" s="49"/>
      <c r="OBL6" s="49"/>
      <c r="OBM6" s="49"/>
      <c r="OBN6" s="49"/>
      <c r="OBO6" s="49"/>
      <c r="OBP6" s="49"/>
      <c r="OBQ6" s="49"/>
      <c r="OBR6" s="49"/>
      <c r="OBS6" s="49"/>
      <c r="OBT6" s="49"/>
      <c r="OBU6" s="49"/>
      <c r="OBV6" s="49"/>
      <c r="OBW6" s="49"/>
      <c r="OBX6" s="49"/>
      <c r="OBY6" s="49"/>
      <c r="OBZ6" s="49"/>
      <c r="OCA6" s="49"/>
      <c r="OCB6" s="49"/>
      <c r="OCC6" s="49"/>
      <c r="OCD6" s="49"/>
      <c r="OCE6" s="49"/>
      <c r="OCF6" s="49"/>
      <c r="OCG6" s="49"/>
      <c r="OCH6" s="49"/>
      <c r="OCI6" s="49"/>
      <c r="OCJ6" s="49"/>
      <c r="OCK6" s="49"/>
      <c r="OCL6" s="49"/>
      <c r="OCM6" s="49"/>
      <c r="OCN6" s="49"/>
      <c r="OCO6" s="49"/>
      <c r="OCP6" s="49"/>
      <c r="OCQ6" s="49"/>
      <c r="OCR6" s="49"/>
      <c r="OCS6" s="49"/>
      <c r="OCT6" s="49"/>
      <c r="OCU6" s="49"/>
      <c r="OCV6" s="49"/>
      <c r="OCW6" s="49"/>
      <c r="OCX6" s="49"/>
      <c r="OCY6" s="49"/>
      <c r="OCZ6" s="49"/>
      <c r="ODA6" s="49"/>
      <c r="ODB6" s="49"/>
      <c r="ODC6" s="49"/>
      <c r="ODD6" s="49"/>
      <c r="ODE6" s="49"/>
      <c r="ODF6" s="49"/>
      <c r="ODG6" s="49"/>
      <c r="ODH6" s="49"/>
      <c r="ODI6" s="49"/>
      <c r="ODJ6" s="49"/>
      <c r="ODK6" s="49"/>
      <c r="ODL6" s="49"/>
      <c r="ODM6" s="49"/>
      <c r="ODN6" s="49"/>
      <c r="ODO6" s="49"/>
      <c r="ODP6" s="49"/>
      <c r="ODQ6" s="49"/>
      <c r="ODR6" s="49"/>
      <c r="ODS6" s="49"/>
      <c r="ODT6" s="49"/>
      <c r="ODU6" s="49"/>
      <c r="ODV6" s="49"/>
      <c r="ODW6" s="49"/>
      <c r="ODX6" s="49"/>
      <c r="ODY6" s="49"/>
      <c r="ODZ6" s="49"/>
      <c r="OEA6" s="49"/>
      <c r="OEB6" s="49"/>
      <c r="OEC6" s="49"/>
      <c r="OED6" s="49"/>
      <c r="OEE6" s="49"/>
      <c r="OEF6" s="49"/>
      <c r="OEG6" s="49"/>
      <c r="OEH6" s="49"/>
      <c r="OEI6" s="49"/>
      <c r="OEJ6" s="49"/>
      <c r="OEK6" s="49"/>
      <c r="OEL6" s="49"/>
      <c r="OEM6" s="49"/>
      <c r="OEN6" s="49"/>
      <c r="OEO6" s="49"/>
      <c r="OEP6" s="49"/>
      <c r="OEQ6" s="49"/>
      <c r="OER6" s="49"/>
      <c r="OES6" s="49"/>
      <c r="OET6" s="49"/>
      <c r="OEU6" s="49"/>
      <c r="OEV6" s="49"/>
      <c r="OEW6" s="49"/>
      <c r="OEX6" s="49"/>
      <c r="OEY6" s="49"/>
      <c r="OEZ6" s="49"/>
      <c r="OFA6" s="49"/>
      <c r="OFB6" s="49"/>
      <c r="OFC6" s="49"/>
      <c r="OFD6" s="49"/>
      <c r="OFE6" s="49"/>
      <c r="OFF6" s="49"/>
      <c r="OFG6" s="49"/>
      <c r="OFH6" s="49"/>
      <c r="OFI6" s="49"/>
      <c r="OFJ6" s="49"/>
      <c r="OFK6" s="49"/>
      <c r="OFL6" s="49"/>
      <c r="OFM6" s="49"/>
      <c r="OFN6" s="49"/>
      <c r="OFO6" s="49"/>
      <c r="OFP6" s="49"/>
      <c r="OFQ6" s="49"/>
      <c r="OFR6" s="49"/>
      <c r="OFS6" s="49"/>
      <c r="OFT6" s="49"/>
      <c r="OFU6" s="49"/>
      <c r="OFV6" s="49"/>
      <c r="OFW6" s="49"/>
      <c r="OFX6" s="49"/>
      <c r="OFY6" s="49"/>
      <c r="OFZ6" s="49"/>
      <c r="OGA6" s="49"/>
      <c r="OGB6" s="49"/>
      <c r="OGC6" s="49"/>
      <c r="OGD6" s="49"/>
      <c r="OGE6" s="49"/>
      <c r="OGF6" s="49"/>
      <c r="OGG6" s="49"/>
      <c r="OGH6" s="49"/>
      <c r="OGI6" s="49"/>
      <c r="OGJ6" s="49"/>
      <c r="OGK6" s="49"/>
      <c r="OGL6" s="49"/>
      <c r="OGM6" s="49"/>
      <c r="OGN6" s="49"/>
      <c r="OGO6" s="49"/>
      <c r="OGP6" s="49"/>
      <c r="OGQ6" s="49"/>
      <c r="OGR6" s="49"/>
      <c r="OGS6" s="49"/>
      <c r="OGT6" s="49"/>
      <c r="OGU6" s="49"/>
      <c r="OGV6" s="49"/>
      <c r="OGW6" s="49"/>
      <c r="OGX6" s="49"/>
      <c r="OGY6" s="49"/>
      <c r="OGZ6" s="49"/>
      <c r="OHA6" s="49"/>
      <c r="OHB6" s="49"/>
      <c r="OHC6" s="49"/>
      <c r="OHD6" s="49"/>
      <c r="OHE6" s="49"/>
      <c r="OHF6" s="49"/>
      <c r="OHG6" s="49"/>
      <c r="OHH6" s="49"/>
      <c r="OHI6" s="49"/>
      <c r="OHJ6" s="49"/>
      <c r="OHK6" s="49"/>
      <c r="OHL6" s="49"/>
      <c r="OHM6" s="49"/>
      <c r="OHN6" s="49"/>
      <c r="OHO6" s="49"/>
      <c r="OHP6" s="49"/>
      <c r="OHQ6" s="49"/>
      <c r="OHR6" s="49"/>
      <c r="OHS6" s="49"/>
      <c r="OHT6" s="49"/>
      <c r="OHU6" s="49"/>
      <c r="OHV6" s="49"/>
      <c r="OHW6" s="49"/>
      <c r="OHX6" s="49"/>
      <c r="OHY6" s="49"/>
      <c r="OHZ6" s="49"/>
      <c r="OIA6" s="49"/>
      <c r="OIB6" s="49"/>
      <c r="OIC6" s="49"/>
      <c r="OID6" s="49"/>
      <c r="OIE6" s="49"/>
      <c r="OIF6" s="49"/>
      <c r="OIG6" s="49"/>
      <c r="OIH6" s="49"/>
      <c r="OII6" s="49"/>
      <c r="OIJ6" s="49"/>
      <c r="OIK6" s="49"/>
      <c r="OIL6" s="49"/>
      <c r="OIM6" s="49"/>
      <c r="OIN6" s="49"/>
      <c r="OIO6" s="49"/>
      <c r="OIP6" s="49"/>
      <c r="OIQ6" s="49"/>
      <c r="OIR6" s="49"/>
      <c r="OIS6" s="49"/>
      <c r="OIT6" s="49"/>
      <c r="OIU6" s="49"/>
      <c r="OIV6" s="49"/>
      <c r="OIW6" s="49"/>
      <c r="OIX6" s="49"/>
      <c r="OIY6" s="49"/>
      <c r="OIZ6" s="49"/>
      <c r="OJA6" s="49"/>
      <c r="OJB6" s="49"/>
      <c r="OJC6" s="49"/>
      <c r="OJD6" s="49"/>
      <c r="OJE6" s="49"/>
      <c r="OJF6" s="49"/>
      <c r="OJG6" s="49"/>
      <c r="OJH6" s="49"/>
      <c r="OJI6" s="49"/>
      <c r="OJJ6" s="49"/>
      <c r="OJK6" s="49"/>
      <c r="OJL6" s="49"/>
      <c r="OJM6" s="49"/>
      <c r="OJN6" s="49"/>
      <c r="OJO6" s="49"/>
      <c r="OJP6" s="49"/>
      <c r="OJQ6" s="49"/>
      <c r="OJR6" s="49"/>
      <c r="OJS6" s="49"/>
      <c r="OJT6" s="49"/>
      <c r="OJU6" s="49"/>
      <c r="OJV6" s="49"/>
      <c r="OJW6" s="49"/>
      <c r="OJX6" s="49"/>
      <c r="OJY6" s="49"/>
      <c r="OJZ6" s="49"/>
      <c r="OKA6" s="49"/>
      <c r="OKB6" s="49"/>
      <c r="OKC6" s="49"/>
      <c r="OKD6" s="49"/>
      <c r="OKE6" s="49"/>
      <c r="OKF6" s="49"/>
      <c r="OKG6" s="49"/>
      <c r="OKH6" s="49"/>
      <c r="OKI6" s="49"/>
      <c r="OKJ6" s="49"/>
      <c r="OKK6" s="49"/>
      <c r="OKL6" s="49"/>
      <c r="OKM6" s="49"/>
      <c r="OKN6" s="49"/>
      <c r="OKO6" s="49"/>
      <c r="OKP6" s="49"/>
      <c r="OKQ6" s="49"/>
      <c r="OKR6" s="49"/>
      <c r="OKS6" s="49"/>
      <c r="OKT6" s="49"/>
      <c r="OKU6" s="49"/>
      <c r="OKV6" s="49"/>
      <c r="OKW6" s="49"/>
      <c r="OKX6" s="49"/>
      <c r="OKY6" s="49"/>
      <c r="OKZ6" s="49"/>
      <c r="OLA6" s="49"/>
      <c r="OLB6" s="49"/>
      <c r="OLC6" s="49"/>
      <c r="OLD6" s="49"/>
      <c r="OLE6" s="49"/>
      <c r="OLF6" s="49"/>
      <c r="OLG6" s="49"/>
      <c r="OLH6" s="49"/>
      <c r="OLI6" s="49"/>
      <c r="OLJ6" s="49"/>
      <c r="OLK6" s="49"/>
      <c r="OLL6" s="49"/>
      <c r="OLM6" s="49"/>
      <c r="OLN6" s="49"/>
      <c r="OLO6" s="49"/>
      <c r="OLP6" s="49"/>
      <c r="OLQ6" s="49"/>
      <c r="OLR6" s="49"/>
      <c r="OLS6" s="49"/>
      <c r="OLT6" s="49"/>
      <c r="OLU6" s="49"/>
      <c r="OLV6" s="49"/>
      <c r="OLW6" s="49"/>
      <c r="OLX6" s="49"/>
      <c r="OLY6" s="49"/>
      <c r="OLZ6" s="49"/>
      <c r="OMA6" s="49"/>
      <c r="OMB6" s="49"/>
      <c r="OMC6" s="49"/>
      <c r="OMD6" s="49"/>
      <c r="OME6" s="49"/>
      <c r="OMF6" s="49"/>
      <c r="OMG6" s="49"/>
      <c r="OMH6" s="49"/>
      <c r="OMI6" s="49"/>
      <c r="OMJ6" s="49"/>
      <c r="OMK6" s="49"/>
      <c r="OML6" s="49"/>
      <c r="OMM6" s="49"/>
      <c r="OMN6" s="49"/>
      <c r="OMO6" s="49"/>
      <c r="OMP6" s="49"/>
      <c r="OMQ6" s="49"/>
      <c r="OMR6" s="49"/>
      <c r="OMS6" s="49"/>
      <c r="OMT6" s="49"/>
      <c r="OMU6" s="49"/>
      <c r="OMV6" s="49"/>
      <c r="OMW6" s="49"/>
      <c r="OMX6" s="49"/>
      <c r="OMY6" s="49"/>
      <c r="OMZ6" s="49"/>
      <c r="ONA6" s="49"/>
      <c r="ONB6" s="49"/>
      <c r="ONC6" s="49"/>
      <c r="OND6" s="49"/>
      <c r="ONE6" s="49"/>
      <c r="ONF6" s="49"/>
      <c r="ONG6" s="49"/>
      <c r="ONH6" s="49"/>
      <c r="ONI6" s="49"/>
      <c r="ONJ6" s="49"/>
      <c r="ONK6" s="49"/>
      <c r="ONL6" s="49"/>
      <c r="ONM6" s="49"/>
      <c r="ONN6" s="49"/>
      <c r="ONO6" s="49"/>
      <c r="ONP6" s="49"/>
      <c r="ONQ6" s="49"/>
      <c r="ONR6" s="49"/>
      <c r="ONS6" s="49"/>
      <c r="ONT6" s="49"/>
      <c r="ONU6" s="49"/>
      <c r="ONV6" s="49"/>
      <c r="ONW6" s="49"/>
      <c r="ONX6" s="49"/>
      <c r="ONY6" s="49"/>
      <c r="ONZ6" s="49"/>
      <c r="OOA6" s="49"/>
      <c r="OOB6" s="49"/>
      <c r="OOC6" s="49"/>
      <c r="OOD6" s="49"/>
      <c r="OOE6" s="49"/>
      <c r="OOF6" s="49"/>
      <c r="OOG6" s="49"/>
      <c r="OOH6" s="49"/>
      <c r="OOI6" s="49"/>
      <c r="OOJ6" s="49"/>
      <c r="OOK6" s="49"/>
      <c r="OOL6" s="49"/>
      <c r="OOM6" s="49"/>
      <c r="OON6" s="49"/>
      <c r="OOO6" s="49"/>
      <c r="OOP6" s="49"/>
      <c r="OOQ6" s="49"/>
      <c r="OOR6" s="49"/>
      <c r="OOS6" s="49"/>
      <c r="OOT6" s="49"/>
      <c r="OOU6" s="49"/>
      <c r="OOV6" s="49"/>
      <c r="OOW6" s="49"/>
      <c r="OOX6" s="49"/>
      <c r="OOY6" s="49"/>
      <c r="OOZ6" s="49"/>
      <c r="OPA6" s="49"/>
      <c r="OPB6" s="49"/>
      <c r="OPC6" s="49"/>
      <c r="OPD6" s="49"/>
      <c r="OPE6" s="49"/>
      <c r="OPF6" s="49"/>
      <c r="OPG6" s="49"/>
      <c r="OPH6" s="49"/>
      <c r="OPI6" s="49"/>
      <c r="OPJ6" s="49"/>
      <c r="OPK6" s="49"/>
      <c r="OPL6" s="49"/>
      <c r="OPM6" s="49"/>
      <c r="OPN6" s="49"/>
      <c r="OPO6" s="49"/>
      <c r="OPP6" s="49"/>
      <c r="OPQ6" s="49"/>
      <c r="OPR6" s="49"/>
      <c r="OPS6" s="49"/>
      <c r="OPT6" s="49"/>
      <c r="OPU6" s="49"/>
      <c r="OPV6" s="49"/>
      <c r="OPW6" s="49"/>
      <c r="OPX6" s="49"/>
      <c r="OPY6" s="49"/>
      <c r="OPZ6" s="49"/>
      <c r="OQA6" s="49"/>
      <c r="OQB6" s="49"/>
      <c r="OQC6" s="49"/>
      <c r="OQD6" s="49"/>
      <c r="OQE6" s="49"/>
      <c r="OQF6" s="49"/>
      <c r="OQG6" s="49"/>
      <c r="OQH6" s="49"/>
      <c r="OQI6" s="49"/>
      <c r="OQJ6" s="49"/>
      <c r="OQK6" s="49"/>
      <c r="OQL6" s="49"/>
      <c r="OQM6" s="49"/>
      <c r="OQN6" s="49"/>
      <c r="OQO6" s="49"/>
      <c r="OQP6" s="49"/>
      <c r="OQQ6" s="49"/>
      <c r="OQR6" s="49"/>
      <c r="OQS6" s="49"/>
      <c r="OQT6" s="49"/>
      <c r="OQU6" s="49"/>
      <c r="OQV6" s="49"/>
      <c r="OQW6" s="49"/>
      <c r="OQX6" s="49"/>
      <c r="OQY6" s="49"/>
      <c r="OQZ6" s="49"/>
      <c r="ORA6" s="49"/>
      <c r="ORB6" s="49"/>
      <c r="ORC6" s="49"/>
      <c r="ORD6" s="49"/>
      <c r="ORE6" s="49"/>
      <c r="ORF6" s="49"/>
      <c r="ORG6" s="49"/>
      <c r="ORH6" s="49"/>
      <c r="ORI6" s="49"/>
      <c r="ORJ6" s="49"/>
      <c r="ORK6" s="49"/>
      <c r="ORL6" s="49"/>
      <c r="ORM6" s="49"/>
      <c r="ORN6" s="49"/>
      <c r="ORO6" s="49"/>
      <c r="ORP6" s="49"/>
      <c r="ORQ6" s="49"/>
      <c r="ORR6" s="49"/>
      <c r="ORS6" s="49"/>
      <c r="ORT6" s="49"/>
      <c r="ORU6" s="49"/>
      <c r="ORV6" s="49"/>
      <c r="ORW6" s="49"/>
      <c r="ORX6" s="49"/>
      <c r="ORY6" s="49"/>
      <c r="ORZ6" s="49"/>
      <c r="OSA6" s="49"/>
      <c r="OSB6" s="49"/>
      <c r="OSC6" s="49"/>
      <c r="OSD6" s="49"/>
      <c r="OSE6" s="49"/>
      <c r="OSF6" s="49"/>
      <c r="OSG6" s="49"/>
      <c r="OSH6" s="49"/>
      <c r="OSI6" s="49"/>
      <c r="OSJ6" s="49"/>
      <c r="OSK6" s="49"/>
      <c r="OSL6" s="49"/>
      <c r="OSM6" s="49"/>
      <c r="OSN6" s="49"/>
      <c r="OSO6" s="49"/>
      <c r="OSP6" s="49"/>
      <c r="OSQ6" s="49"/>
      <c r="OSR6" s="49"/>
      <c r="OSS6" s="49"/>
      <c r="OST6" s="49"/>
      <c r="OSU6" s="49"/>
      <c r="OSV6" s="49"/>
      <c r="OSW6" s="49"/>
      <c r="OSX6" s="49"/>
      <c r="OSY6" s="49"/>
      <c r="OSZ6" s="49"/>
      <c r="OTA6" s="49"/>
      <c r="OTB6" s="49"/>
      <c r="OTC6" s="49"/>
      <c r="OTD6" s="49"/>
      <c r="OTE6" s="49"/>
      <c r="OTF6" s="49"/>
      <c r="OTG6" s="49"/>
      <c r="OTH6" s="49"/>
      <c r="OTI6" s="49"/>
      <c r="OTJ6" s="49"/>
      <c r="OTK6" s="49"/>
      <c r="OTL6" s="49"/>
      <c r="OTM6" s="49"/>
      <c r="OTN6" s="49"/>
      <c r="OTO6" s="49"/>
      <c r="OTP6" s="49"/>
      <c r="OTQ6" s="49"/>
      <c r="OTR6" s="49"/>
      <c r="OTS6" s="49"/>
      <c r="OTT6" s="49"/>
      <c r="OTU6" s="49"/>
      <c r="OTV6" s="49"/>
      <c r="OTW6" s="49"/>
      <c r="OTX6" s="49"/>
      <c r="OTY6" s="49"/>
      <c r="OTZ6" s="49"/>
      <c r="OUA6" s="49"/>
      <c r="OUB6" s="49"/>
      <c r="OUC6" s="49"/>
      <c r="OUD6" s="49"/>
      <c r="OUE6" s="49"/>
      <c r="OUF6" s="49"/>
      <c r="OUG6" s="49"/>
      <c r="OUH6" s="49"/>
      <c r="OUI6" s="49"/>
      <c r="OUJ6" s="49"/>
      <c r="OUK6" s="49"/>
      <c r="OUL6" s="49"/>
      <c r="OUM6" s="49"/>
      <c r="OUN6" s="49"/>
      <c r="OUO6" s="49"/>
      <c r="OUP6" s="49"/>
      <c r="OUQ6" s="49"/>
      <c r="OUR6" s="49"/>
      <c r="OUS6" s="49"/>
      <c r="OUT6" s="49"/>
      <c r="OUU6" s="49"/>
      <c r="OUV6" s="49"/>
      <c r="OUW6" s="49"/>
      <c r="OUX6" s="49"/>
      <c r="OUY6" s="49"/>
      <c r="OUZ6" s="49"/>
      <c r="OVA6" s="49"/>
      <c r="OVB6" s="49"/>
      <c r="OVC6" s="49"/>
      <c r="OVD6" s="49"/>
      <c r="OVE6" s="49"/>
      <c r="OVF6" s="49"/>
      <c r="OVG6" s="49"/>
      <c r="OVH6" s="49"/>
      <c r="OVI6" s="49"/>
      <c r="OVJ6" s="49"/>
      <c r="OVK6" s="49"/>
      <c r="OVL6" s="49"/>
      <c r="OVM6" s="49"/>
      <c r="OVN6" s="49"/>
      <c r="OVO6" s="49"/>
      <c r="OVP6" s="49"/>
      <c r="OVQ6" s="49"/>
      <c r="OVR6" s="49"/>
      <c r="OVS6" s="49"/>
      <c r="OVT6" s="49"/>
      <c r="OVU6" s="49"/>
      <c r="OVV6" s="49"/>
      <c r="OVW6" s="49"/>
      <c r="OVX6" s="49"/>
      <c r="OVY6" s="49"/>
      <c r="OVZ6" s="49"/>
      <c r="OWA6" s="49"/>
      <c r="OWB6" s="49"/>
      <c r="OWC6" s="49"/>
      <c r="OWD6" s="49"/>
      <c r="OWE6" s="49"/>
      <c r="OWF6" s="49"/>
      <c r="OWG6" s="49"/>
      <c r="OWH6" s="49"/>
      <c r="OWI6" s="49"/>
      <c r="OWJ6" s="49"/>
      <c r="OWK6" s="49"/>
      <c r="OWL6" s="49"/>
      <c r="OWM6" s="49"/>
      <c r="OWN6" s="49"/>
      <c r="OWO6" s="49"/>
      <c r="OWP6" s="49"/>
      <c r="OWQ6" s="49"/>
      <c r="OWR6" s="49"/>
      <c r="OWS6" s="49"/>
      <c r="OWT6" s="49"/>
      <c r="OWU6" s="49"/>
      <c r="OWV6" s="49"/>
      <c r="OWW6" s="49"/>
      <c r="OWX6" s="49"/>
      <c r="OWY6" s="49"/>
      <c r="OWZ6" s="49"/>
      <c r="OXA6" s="49"/>
      <c r="OXB6" s="49"/>
      <c r="OXC6" s="49"/>
      <c r="OXD6" s="49"/>
      <c r="OXE6" s="49"/>
      <c r="OXF6" s="49"/>
      <c r="OXG6" s="49"/>
      <c r="OXH6" s="49"/>
      <c r="OXI6" s="49"/>
      <c r="OXJ6" s="49"/>
      <c r="OXK6" s="49"/>
      <c r="OXL6" s="49"/>
      <c r="OXM6" s="49"/>
      <c r="OXN6" s="49"/>
      <c r="OXO6" s="49"/>
      <c r="OXP6" s="49"/>
      <c r="OXQ6" s="49"/>
      <c r="OXR6" s="49"/>
      <c r="OXS6" s="49"/>
      <c r="OXT6" s="49"/>
      <c r="OXU6" s="49"/>
      <c r="OXV6" s="49"/>
      <c r="OXW6" s="49"/>
      <c r="OXX6" s="49"/>
      <c r="OXY6" s="49"/>
      <c r="OXZ6" s="49"/>
      <c r="OYA6" s="49"/>
      <c r="OYB6" s="49"/>
      <c r="OYC6" s="49"/>
      <c r="OYD6" s="49"/>
      <c r="OYE6" s="49"/>
      <c r="OYF6" s="49"/>
      <c r="OYG6" s="49"/>
      <c r="OYH6" s="49"/>
      <c r="OYI6" s="49"/>
      <c r="OYJ6" s="49"/>
      <c r="OYK6" s="49"/>
      <c r="OYL6" s="49"/>
      <c r="OYM6" s="49"/>
      <c r="OYN6" s="49"/>
      <c r="OYO6" s="49"/>
      <c r="OYP6" s="49"/>
      <c r="OYQ6" s="49"/>
      <c r="OYR6" s="49"/>
      <c r="OYS6" s="49"/>
      <c r="OYT6" s="49"/>
      <c r="OYU6" s="49"/>
      <c r="OYV6" s="49"/>
      <c r="OYW6" s="49"/>
      <c r="OYX6" s="49"/>
      <c r="OYY6" s="49"/>
      <c r="OYZ6" s="49"/>
      <c r="OZA6" s="49"/>
      <c r="OZB6" s="49"/>
      <c r="OZC6" s="49"/>
      <c r="OZD6" s="49"/>
      <c r="OZE6" s="49"/>
      <c r="OZF6" s="49"/>
      <c r="OZG6" s="49"/>
      <c r="OZH6" s="49"/>
      <c r="OZI6" s="49"/>
      <c r="OZJ6" s="49"/>
      <c r="OZK6" s="49"/>
      <c r="OZL6" s="49"/>
      <c r="OZM6" s="49"/>
      <c r="OZN6" s="49"/>
      <c r="OZO6" s="49"/>
      <c r="OZP6" s="49"/>
      <c r="OZQ6" s="49"/>
      <c r="OZR6" s="49"/>
      <c r="OZS6" s="49"/>
      <c r="OZT6" s="49"/>
      <c r="OZU6" s="49"/>
      <c r="OZV6" s="49"/>
      <c r="OZW6" s="49"/>
      <c r="OZX6" s="49"/>
      <c r="OZY6" s="49"/>
      <c r="OZZ6" s="49"/>
      <c r="PAA6" s="49"/>
      <c r="PAB6" s="49"/>
      <c r="PAC6" s="49"/>
      <c r="PAD6" s="49"/>
      <c r="PAE6" s="49"/>
      <c r="PAF6" s="49"/>
      <c r="PAG6" s="49"/>
      <c r="PAH6" s="49"/>
      <c r="PAI6" s="49"/>
      <c r="PAJ6" s="49"/>
      <c r="PAK6" s="49"/>
      <c r="PAL6" s="49"/>
      <c r="PAM6" s="49"/>
      <c r="PAN6" s="49"/>
      <c r="PAO6" s="49"/>
      <c r="PAP6" s="49"/>
      <c r="PAQ6" s="49"/>
      <c r="PAR6" s="49"/>
      <c r="PAS6" s="49"/>
      <c r="PAT6" s="49"/>
      <c r="PAU6" s="49"/>
      <c r="PAV6" s="49"/>
      <c r="PAW6" s="49"/>
      <c r="PAX6" s="49"/>
      <c r="PAY6" s="49"/>
      <c r="PAZ6" s="49"/>
      <c r="PBA6" s="49"/>
      <c r="PBB6" s="49"/>
      <c r="PBC6" s="49"/>
      <c r="PBD6" s="49"/>
      <c r="PBE6" s="49"/>
      <c r="PBF6" s="49"/>
      <c r="PBG6" s="49"/>
      <c r="PBH6" s="49"/>
      <c r="PBI6" s="49"/>
      <c r="PBJ6" s="49"/>
      <c r="PBK6" s="49"/>
      <c r="PBL6" s="49"/>
      <c r="PBM6" s="49"/>
      <c r="PBN6" s="49"/>
      <c r="PBO6" s="49"/>
      <c r="PBP6" s="49"/>
      <c r="PBQ6" s="49"/>
      <c r="PBR6" s="49"/>
      <c r="PBS6" s="49"/>
      <c r="PBT6" s="49"/>
      <c r="PBU6" s="49"/>
      <c r="PBV6" s="49"/>
      <c r="PBW6" s="49"/>
      <c r="PBX6" s="49"/>
      <c r="PBY6" s="49"/>
      <c r="PBZ6" s="49"/>
      <c r="PCA6" s="49"/>
      <c r="PCB6" s="49"/>
      <c r="PCC6" s="49"/>
      <c r="PCD6" s="49"/>
      <c r="PCE6" s="49"/>
      <c r="PCF6" s="49"/>
      <c r="PCG6" s="49"/>
      <c r="PCH6" s="49"/>
      <c r="PCI6" s="49"/>
      <c r="PCJ6" s="49"/>
      <c r="PCK6" s="49"/>
      <c r="PCL6" s="49"/>
      <c r="PCM6" s="49"/>
      <c r="PCN6" s="49"/>
      <c r="PCO6" s="49"/>
      <c r="PCP6" s="49"/>
      <c r="PCQ6" s="49"/>
      <c r="PCR6" s="49"/>
      <c r="PCS6" s="49"/>
      <c r="PCT6" s="49"/>
      <c r="PCU6" s="49"/>
      <c r="PCV6" s="49"/>
      <c r="PCW6" s="49"/>
      <c r="PCX6" s="49"/>
      <c r="PCY6" s="49"/>
      <c r="PCZ6" s="49"/>
      <c r="PDA6" s="49"/>
      <c r="PDB6" s="49"/>
      <c r="PDC6" s="49"/>
      <c r="PDD6" s="49"/>
      <c r="PDE6" s="49"/>
      <c r="PDF6" s="49"/>
      <c r="PDG6" s="49"/>
      <c r="PDH6" s="49"/>
      <c r="PDI6" s="49"/>
      <c r="PDJ6" s="49"/>
      <c r="PDK6" s="49"/>
      <c r="PDL6" s="49"/>
      <c r="PDM6" s="49"/>
      <c r="PDN6" s="49"/>
      <c r="PDO6" s="49"/>
      <c r="PDP6" s="49"/>
      <c r="PDQ6" s="49"/>
      <c r="PDR6" s="49"/>
      <c r="PDS6" s="49"/>
      <c r="PDT6" s="49"/>
      <c r="PDU6" s="49"/>
      <c r="PDV6" s="49"/>
      <c r="PDW6" s="49"/>
      <c r="PDX6" s="49"/>
      <c r="PDY6" s="49"/>
      <c r="PDZ6" s="49"/>
      <c r="PEA6" s="49"/>
      <c r="PEB6" s="49"/>
      <c r="PEC6" s="49"/>
      <c r="PED6" s="49"/>
      <c r="PEE6" s="49"/>
      <c r="PEF6" s="49"/>
      <c r="PEG6" s="49"/>
      <c r="PEH6" s="49"/>
      <c r="PEI6" s="49"/>
      <c r="PEJ6" s="49"/>
      <c r="PEK6" s="49"/>
      <c r="PEL6" s="49"/>
      <c r="PEM6" s="49"/>
      <c r="PEN6" s="49"/>
      <c r="PEO6" s="49"/>
      <c r="PEP6" s="49"/>
      <c r="PEQ6" s="49"/>
      <c r="PER6" s="49"/>
      <c r="PES6" s="49"/>
      <c r="PET6" s="49"/>
      <c r="PEU6" s="49"/>
      <c r="PEV6" s="49"/>
      <c r="PEW6" s="49"/>
      <c r="PEX6" s="49"/>
      <c r="PEY6" s="49"/>
      <c r="PEZ6" s="49"/>
      <c r="PFA6" s="49"/>
      <c r="PFB6" s="49"/>
      <c r="PFC6" s="49"/>
      <c r="PFD6" s="49"/>
      <c r="PFE6" s="49"/>
      <c r="PFF6" s="49"/>
      <c r="PFG6" s="49"/>
      <c r="PFH6" s="49"/>
      <c r="PFI6" s="49"/>
      <c r="PFJ6" s="49"/>
      <c r="PFK6" s="49"/>
      <c r="PFL6" s="49"/>
      <c r="PFM6" s="49"/>
      <c r="PFN6" s="49"/>
      <c r="PFO6" s="49"/>
      <c r="PFP6" s="49"/>
      <c r="PFQ6" s="49"/>
      <c r="PFR6" s="49"/>
      <c r="PFS6" s="49"/>
      <c r="PFT6" s="49"/>
      <c r="PFU6" s="49"/>
      <c r="PFV6" s="49"/>
      <c r="PFW6" s="49"/>
      <c r="PFX6" s="49"/>
      <c r="PFY6" s="49"/>
      <c r="PFZ6" s="49"/>
      <c r="PGA6" s="49"/>
      <c r="PGB6" s="49"/>
      <c r="PGC6" s="49"/>
      <c r="PGD6" s="49"/>
      <c r="PGE6" s="49"/>
      <c r="PGF6" s="49"/>
      <c r="PGG6" s="49"/>
      <c r="PGH6" s="49"/>
      <c r="PGI6" s="49"/>
      <c r="PGJ6" s="49"/>
      <c r="PGK6" s="49"/>
      <c r="PGL6" s="49"/>
      <c r="PGM6" s="49"/>
      <c r="PGN6" s="49"/>
      <c r="PGO6" s="49"/>
      <c r="PGP6" s="49"/>
      <c r="PGQ6" s="49"/>
      <c r="PGR6" s="49"/>
      <c r="PGS6" s="49"/>
      <c r="PGT6" s="49"/>
      <c r="PGU6" s="49"/>
      <c r="PGV6" s="49"/>
      <c r="PGW6" s="49"/>
      <c r="PGX6" s="49"/>
      <c r="PGY6" s="49"/>
      <c r="PGZ6" s="49"/>
      <c r="PHA6" s="49"/>
      <c r="PHB6" s="49"/>
      <c r="PHC6" s="49"/>
      <c r="PHD6" s="49"/>
      <c r="PHE6" s="49"/>
      <c r="PHF6" s="49"/>
      <c r="PHG6" s="49"/>
      <c r="PHH6" s="49"/>
      <c r="PHI6" s="49"/>
      <c r="PHJ6" s="49"/>
      <c r="PHK6" s="49"/>
      <c r="PHL6" s="49"/>
      <c r="PHM6" s="49"/>
      <c r="PHN6" s="49"/>
      <c r="PHO6" s="49"/>
      <c r="PHP6" s="49"/>
      <c r="PHQ6" s="49"/>
      <c r="PHR6" s="49"/>
      <c r="PHS6" s="49"/>
      <c r="PHT6" s="49"/>
      <c r="PHU6" s="49"/>
      <c r="PHV6" s="49"/>
      <c r="PHW6" s="49"/>
      <c r="PHX6" s="49"/>
      <c r="PHY6" s="49"/>
      <c r="PHZ6" s="49"/>
      <c r="PIA6" s="49"/>
      <c r="PIB6" s="49"/>
      <c r="PIC6" s="49"/>
      <c r="PID6" s="49"/>
      <c r="PIE6" s="49"/>
      <c r="PIF6" s="49"/>
      <c r="PIG6" s="49"/>
      <c r="PIH6" s="49"/>
      <c r="PII6" s="49"/>
      <c r="PIJ6" s="49"/>
      <c r="PIK6" s="49"/>
      <c r="PIL6" s="49"/>
      <c r="PIM6" s="49"/>
      <c r="PIN6" s="49"/>
      <c r="PIO6" s="49"/>
      <c r="PIP6" s="49"/>
      <c r="PIQ6" s="49"/>
      <c r="PIR6" s="49"/>
      <c r="PIS6" s="49"/>
      <c r="PIT6" s="49"/>
      <c r="PIU6" s="49"/>
      <c r="PIV6" s="49"/>
      <c r="PIW6" s="49"/>
      <c r="PIX6" s="49"/>
      <c r="PIY6" s="49"/>
      <c r="PIZ6" s="49"/>
      <c r="PJA6" s="49"/>
      <c r="PJB6" s="49"/>
      <c r="PJC6" s="49"/>
      <c r="PJD6" s="49"/>
      <c r="PJE6" s="49"/>
      <c r="PJF6" s="49"/>
      <c r="PJG6" s="49"/>
      <c r="PJH6" s="49"/>
      <c r="PJI6" s="49"/>
      <c r="PJJ6" s="49"/>
      <c r="PJK6" s="49"/>
      <c r="PJL6" s="49"/>
      <c r="PJM6" s="49"/>
      <c r="PJN6" s="49"/>
      <c r="PJO6" s="49"/>
      <c r="PJP6" s="49"/>
      <c r="PJQ6" s="49"/>
      <c r="PJR6" s="49"/>
      <c r="PJS6" s="49"/>
      <c r="PJT6" s="49"/>
      <c r="PJU6" s="49"/>
      <c r="PJV6" s="49"/>
      <c r="PJW6" s="49"/>
      <c r="PJX6" s="49"/>
      <c r="PJY6" s="49"/>
      <c r="PJZ6" s="49"/>
      <c r="PKA6" s="49"/>
      <c r="PKB6" s="49"/>
      <c r="PKC6" s="49"/>
      <c r="PKD6" s="49"/>
      <c r="PKE6" s="49"/>
      <c r="PKF6" s="49"/>
      <c r="PKG6" s="49"/>
      <c r="PKH6" s="49"/>
      <c r="PKI6" s="49"/>
      <c r="PKJ6" s="49"/>
      <c r="PKK6" s="49"/>
      <c r="PKL6" s="49"/>
      <c r="PKM6" s="49"/>
      <c r="PKN6" s="49"/>
      <c r="PKO6" s="49"/>
      <c r="PKP6" s="49"/>
      <c r="PKQ6" s="49"/>
      <c r="PKR6" s="49"/>
      <c r="PKS6" s="49"/>
      <c r="PKT6" s="49"/>
      <c r="PKU6" s="49"/>
      <c r="PKV6" s="49"/>
      <c r="PKW6" s="49"/>
      <c r="PKX6" s="49"/>
      <c r="PKY6" s="49"/>
      <c r="PKZ6" s="49"/>
      <c r="PLA6" s="49"/>
      <c r="PLB6" s="49"/>
      <c r="PLC6" s="49"/>
      <c r="PLD6" s="49"/>
      <c r="PLE6" s="49"/>
      <c r="PLF6" s="49"/>
      <c r="PLG6" s="49"/>
      <c r="PLH6" s="49"/>
      <c r="PLI6" s="49"/>
      <c r="PLJ6" s="49"/>
      <c r="PLK6" s="49"/>
      <c r="PLL6" s="49"/>
      <c r="PLM6" s="49"/>
      <c r="PLN6" s="49"/>
      <c r="PLO6" s="49"/>
      <c r="PLP6" s="49"/>
      <c r="PLQ6" s="49"/>
      <c r="PLR6" s="49"/>
      <c r="PLS6" s="49"/>
      <c r="PLT6" s="49"/>
      <c r="PLU6" s="49"/>
      <c r="PLV6" s="49"/>
      <c r="PLW6" s="49"/>
      <c r="PLX6" s="49"/>
      <c r="PLY6" s="49"/>
      <c r="PLZ6" s="49"/>
      <c r="PMA6" s="49"/>
      <c r="PMB6" s="49"/>
      <c r="PMC6" s="49"/>
      <c r="PMD6" s="49"/>
      <c r="PME6" s="49"/>
      <c r="PMF6" s="49"/>
      <c r="PMG6" s="49"/>
      <c r="PMH6" s="49"/>
      <c r="PMI6" s="49"/>
      <c r="PMJ6" s="49"/>
      <c r="PMK6" s="49"/>
      <c r="PML6" s="49"/>
      <c r="PMM6" s="49"/>
      <c r="PMN6" s="49"/>
      <c r="PMO6" s="49"/>
      <c r="PMP6" s="49"/>
      <c r="PMQ6" s="49"/>
      <c r="PMR6" s="49"/>
      <c r="PMS6" s="49"/>
      <c r="PMT6" s="49"/>
      <c r="PMU6" s="49"/>
      <c r="PMV6" s="49"/>
      <c r="PMW6" s="49"/>
      <c r="PMX6" s="49"/>
      <c r="PMY6" s="49"/>
      <c r="PMZ6" s="49"/>
      <c r="PNA6" s="49"/>
      <c r="PNB6" s="49"/>
      <c r="PNC6" s="49"/>
      <c r="PND6" s="49"/>
      <c r="PNE6" s="49"/>
      <c r="PNF6" s="49"/>
      <c r="PNG6" s="49"/>
      <c r="PNH6" s="49"/>
      <c r="PNI6" s="49"/>
      <c r="PNJ6" s="49"/>
      <c r="PNK6" s="49"/>
      <c r="PNL6" s="49"/>
      <c r="PNM6" s="49"/>
      <c r="PNN6" s="49"/>
      <c r="PNO6" s="49"/>
      <c r="PNP6" s="49"/>
      <c r="PNQ6" s="49"/>
      <c r="PNR6" s="49"/>
      <c r="PNS6" s="49"/>
      <c r="PNT6" s="49"/>
      <c r="PNU6" s="49"/>
      <c r="PNV6" s="49"/>
      <c r="PNW6" s="49"/>
      <c r="PNX6" s="49"/>
      <c r="PNY6" s="49"/>
      <c r="PNZ6" s="49"/>
      <c r="POA6" s="49"/>
      <c r="POB6" s="49"/>
      <c r="POC6" s="49"/>
      <c r="POD6" s="49"/>
      <c r="POE6" s="49"/>
      <c r="POF6" s="49"/>
      <c r="POG6" s="49"/>
      <c r="POH6" s="49"/>
      <c r="POI6" s="49"/>
      <c r="POJ6" s="49"/>
      <c r="POK6" s="49"/>
      <c r="POL6" s="49"/>
      <c r="POM6" s="49"/>
      <c r="PON6" s="49"/>
      <c r="POO6" s="49"/>
      <c r="POP6" s="49"/>
      <c r="POQ6" s="49"/>
      <c r="POR6" s="49"/>
      <c r="POS6" s="49"/>
      <c r="POT6" s="49"/>
      <c r="POU6" s="49"/>
      <c r="POV6" s="49"/>
      <c r="POW6" s="49"/>
      <c r="POX6" s="49"/>
      <c r="POY6" s="49"/>
      <c r="POZ6" s="49"/>
      <c r="PPA6" s="49"/>
      <c r="PPB6" s="49"/>
      <c r="PPC6" s="49"/>
      <c r="PPD6" s="49"/>
      <c r="PPE6" s="49"/>
      <c r="PPF6" s="49"/>
      <c r="PPG6" s="49"/>
      <c r="PPH6" s="49"/>
      <c r="PPI6" s="49"/>
      <c r="PPJ6" s="49"/>
      <c r="PPK6" s="49"/>
      <c r="PPL6" s="49"/>
      <c r="PPM6" s="49"/>
      <c r="PPN6" s="49"/>
      <c r="PPO6" s="49"/>
      <c r="PPP6" s="49"/>
      <c r="PPQ6" s="49"/>
      <c r="PPR6" s="49"/>
      <c r="PPS6" s="49"/>
      <c r="PPT6" s="49"/>
      <c r="PPU6" s="49"/>
      <c r="PPV6" s="49"/>
      <c r="PPW6" s="49"/>
      <c r="PPX6" s="49"/>
      <c r="PPY6" s="49"/>
      <c r="PPZ6" s="49"/>
      <c r="PQA6" s="49"/>
      <c r="PQB6" s="49"/>
      <c r="PQC6" s="49"/>
      <c r="PQD6" s="49"/>
      <c r="PQE6" s="49"/>
      <c r="PQF6" s="49"/>
      <c r="PQG6" s="49"/>
      <c r="PQH6" s="49"/>
      <c r="PQI6" s="49"/>
      <c r="PQJ6" s="49"/>
      <c r="PQK6" s="49"/>
      <c r="PQL6" s="49"/>
      <c r="PQM6" s="49"/>
      <c r="PQN6" s="49"/>
      <c r="PQO6" s="49"/>
      <c r="PQP6" s="49"/>
      <c r="PQQ6" s="49"/>
      <c r="PQR6" s="49"/>
      <c r="PQS6" s="49"/>
      <c r="PQT6" s="49"/>
      <c r="PQU6" s="49"/>
      <c r="PQV6" s="49"/>
      <c r="PQW6" s="49"/>
      <c r="PQX6" s="49"/>
      <c r="PQY6" s="49"/>
      <c r="PQZ6" s="49"/>
      <c r="PRA6" s="49"/>
      <c r="PRB6" s="49"/>
      <c r="PRC6" s="49"/>
      <c r="PRD6" s="49"/>
      <c r="PRE6" s="49"/>
      <c r="PRF6" s="49"/>
      <c r="PRG6" s="49"/>
      <c r="PRH6" s="49"/>
      <c r="PRI6" s="49"/>
      <c r="PRJ6" s="49"/>
      <c r="PRK6" s="49"/>
      <c r="PRL6" s="49"/>
      <c r="PRM6" s="49"/>
      <c r="PRN6" s="49"/>
      <c r="PRO6" s="49"/>
      <c r="PRP6" s="49"/>
      <c r="PRQ6" s="49"/>
      <c r="PRR6" s="49"/>
      <c r="PRS6" s="49"/>
      <c r="PRT6" s="49"/>
      <c r="PRU6" s="49"/>
      <c r="PRV6" s="49"/>
      <c r="PRW6" s="49"/>
      <c r="PRX6" s="49"/>
      <c r="PRY6" s="49"/>
      <c r="PRZ6" s="49"/>
      <c r="PSA6" s="49"/>
      <c r="PSB6" s="49"/>
      <c r="PSC6" s="49"/>
      <c r="PSD6" s="49"/>
      <c r="PSE6" s="49"/>
      <c r="PSF6" s="49"/>
      <c r="PSG6" s="49"/>
      <c r="PSH6" s="49"/>
      <c r="PSI6" s="49"/>
      <c r="PSJ6" s="49"/>
      <c r="PSK6" s="49"/>
      <c r="PSL6" s="49"/>
      <c r="PSM6" s="49"/>
      <c r="PSN6" s="49"/>
      <c r="PSO6" s="49"/>
      <c r="PSP6" s="49"/>
      <c r="PSQ6" s="49"/>
      <c r="PSR6" s="49"/>
      <c r="PSS6" s="49"/>
      <c r="PST6" s="49"/>
      <c r="PSU6" s="49"/>
      <c r="PSV6" s="49"/>
      <c r="PSW6" s="49"/>
      <c r="PSX6" s="49"/>
      <c r="PSY6" s="49"/>
      <c r="PSZ6" s="49"/>
      <c r="PTA6" s="49"/>
      <c r="PTB6" s="49"/>
      <c r="PTC6" s="49"/>
      <c r="PTD6" s="49"/>
      <c r="PTE6" s="49"/>
      <c r="PTF6" s="49"/>
      <c r="PTG6" s="49"/>
      <c r="PTH6" s="49"/>
      <c r="PTI6" s="49"/>
      <c r="PTJ6" s="49"/>
      <c r="PTK6" s="49"/>
      <c r="PTL6" s="49"/>
      <c r="PTM6" s="49"/>
      <c r="PTN6" s="49"/>
      <c r="PTO6" s="49"/>
      <c r="PTP6" s="49"/>
      <c r="PTQ6" s="49"/>
      <c r="PTR6" s="49"/>
      <c r="PTS6" s="49"/>
      <c r="PTT6" s="49"/>
      <c r="PTU6" s="49"/>
      <c r="PTV6" s="49"/>
      <c r="PTW6" s="49"/>
      <c r="PTX6" s="49"/>
      <c r="PTY6" s="49"/>
      <c r="PTZ6" s="49"/>
      <c r="PUA6" s="49"/>
      <c r="PUB6" s="49"/>
      <c r="PUC6" s="49"/>
      <c r="PUD6" s="49"/>
      <c r="PUE6" s="49"/>
      <c r="PUF6" s="49"/>
      <c r="PUG6" s="49"/>
      <c r="PUH6" s="49"/>
      <c r="PUI6" s="49"/>
      <c r="PUJ6" s="49"/>
      <c r="PUK6" s="49"/>
      <c r="PUL6" s="49"/>
      <c r="PUM6" s="49"/>
      <c r="PUN6" s="49"/>
      <c r="PUO6" s="49"/>
      <c r="PUP6" s="49"/>
      <c r="PUQ6" s="49"/>
      <c r="PUR6" s="49"/>
      <c r="PUS6" s="49"/>
      <c r="PUT6" s="49"/>
      <c r="PUU6" s="49"/>
      <c r="PUV6" s="49"/>
      <c r="PUW6" s="49"/>
      <c r="PUX6" s="49"/>
      <c r="PUY6" s="49"/>
      <c r="PUZ6" s="49"/>
      <c r="PVA6" s="49"/>
      <c r="PVB6" s="49"/>
      <c r="PVC6" s="49"/>
      <c r="PVD6" s="49"/>
      <c r="PVE6" s="49"/>
      <c r="PVF6" s="49"/>
      <c r="PVG6" s="49"/>
      <c r="PVH6" s="49"/>
      <c r="PVI6" s="49"/>
      <c r="PVJ6" s="49"/>
      <c r="PVK6" s="49"/>
      <c r="PVL6" s="49"/>
      <c r="PVM6" s="49"/>
      <c r="PVN6" s="49"/>
      <c r="PVO6" s="49"/>
      <c r="PVP6" s="49"/>
      <c r="PVQ6" s="49"/>
      <c r="PVR6" s="49"/>
      <c r="PVS6" s="49"/>
      <c r="PVT6" s="49"/>
      <c r="PVU6" s="49"/>
      <c r="PVV6" s="49"/>
      <c r="PVW6" s="49"/>
      <c r="PVX6" s="49"/>
      <c r="PVY6" s="49"/>
      <c r="PVZ6" s="49"/>
      <c r="PWA6" s="49"/>
      <c r="PWB6" s="49"/>
      <c r="PWC6" s="49"/>
      <c r="PWD6" s="49"/>
      <c r="PWE6" s="49"/>
      <c r="PWF6" s="49"/>
      <c r="PWG6" s="49"/>
      <c r="PWH6" s="49"/>
      <c r="PWI6" s="49"/>
      <c r="PWJ6" s="49"/>
      <c r="PWK6" s="49"/>
      <c r="PWL6" s="49"/>
      <c r="PWM6" s="49"/>
      <c r="PWN6" s="49"/>
      <c r="PWO6" s="49"/>
      <c r="PWP6" s="49"/>
      <c r="PWQ6" s="49"/>
      <c r="PWR6" s="49"/>
      <c r="PWS6" s="49"/>
      <c r="PWT6" s="49"/>
      <c r="PWU6" s="49"/>
      <c r="PWV6" s="49"/>
      <c r="PWW6" s="49"/>
      <c r="PWX6" s="49"/>
      <c r="PWY6" s="49"/>
      <c r="PWZ6" s="49"/>
      <c r="PXA6" s="49"/>
      <c r="PXB6" s="49"/>
      <c r="PXC6" s="49"/>
      <c r="PXD6" s="49"/>
      <c r="PXE6" s="49"/>
      <c r="PXF6" s="49"/>
      <c r="PXG6" s="49"/>
      <c r="PXH6" s="49"/>
      <c r="PXI6" s="49"/>
      <c r="PXJ6" s="49"/>
      <c r="PXK6" s="49"/>
      <c r="PXL6" s="49"/>
      <c r="PXM6" s="49"/>
      <c r="PXN6" s="49"/>
      <c r="PXO6" s="49"/>
      <c r="PXP6" s="49"/>
      <c r="PXQ6" s="49"/>
      <c r="PXR6" s="49"/>
      <c r="PXS6" s="49"/>
      <c r="PXT6" s="49"/>
      <c r="PXU6" s="49"/>
      <c r="PXV6" s="49"/>
      <c r="PXW6" s="49"/>
      <c r="PXX6" s="49"/>
      <c r="PXY6" s="49"/>
      <c r="PXZ6" s="49"/>
      <c r="PYA6" s="49"/>
      <c r="PYB6" s="49"/>
      <c r="PYC6" s="49"/>
      <c r="PYD6" s="49"/>
      <c r="PYE6" s="49"/>
      <c r="PYF6" s="49"/>
      <c r="PYG6" s="49"/>
      <c r="PYH6" s="49"/>
      <c r="PYI6" s="49"/>
      <c r="PYJ6" s="49"/>
      <c r="PYK6" s="49"/>
      <c r="PYL6" s="49"/>
      <c r="PYM6" s="49"/>
      <c r="PYN6" s="49"/>
      <c r="PYO6" s="49"/>
      <c r="PYP6" s="49"/>
      <c r="PYQ6" s="49"/>
      <c r="PYR6" s="49"/>
      <c r="PYS6" s="49"/>
      <c r="PYT6" s="49"/>
      <c r="PYU6" s="49"/>
      <c r="PYV6" s="49"/>
      <c r="PYW6" s="49"/>
      <c r="PYX6" s="49"/>
      <c r="PYY6" s="49"/>
      <c r="PYZ6" s="49"/>
      <c r="PZA6" s="49"/>
      <c r="PZB6" s="49"/>
      <c r="PZC6" s="49"/>
      <c r="PZD6" s="49"/>
      <c r="PZE6" s="49"/>
      <c r="PZF6" s="49"/>
      <c r="PZG6" s="49"/>
      <c r="PZH6" s="49"/>
      <c r="PZI6" s="49"/>
      <c r="PZJ6" s="49"/>
      <c r="PZK6" s="49"/>
      <c r="PZL6" s="49"/>
      <c r="PZM6" s="49"/>
      <c r="PZN6" s="49"/>
      <c r="PZO6" s="49"/>
      <c r="PZP6" s="49"/>
      <c r="PZQ6" s="49"/>
      <c r="PZR6" s="49"/>
      <c r="PZS6" s="49"/>
      <c r="PZT6" s="49"/>
      <c r="PZU6" s="49"/>
      <c r="PZV6" s="49"/>
      <c r="PZW6" s="49"/>
      <c r="PZX6" s="49"/>
      <c r="PZY6" s="49"/>
      <c r="PZZ6" s="49"/>
      <c r="QAA6" s="49"/>
      <c r="QAB6" s="49"/>
      <c r="QAC6" s="49"/>
      <c r="QAD6" s="49"/>
      <c r="QAE6" s="49"/>
      <c r="QAF6" s="49"/>
      <c r="QAG6" s="49"/>
      <c r="QAH6" s="49"/>
      <c r="QAI6" s="49"/>
      <c r="QAJ6" s="49"/>
      <c r="QAK6" s="49"/>
      <c r="QAL6" s="49"/>
      <c r="QAM6" s="49"/>
      <c r="QAN6" s="49"/>
      <c r="QAO6" s="49"/>
      <c r="QAP6" s="49"/>
      <c r="QAQ6" s="49"/>
      <c r="QAR6" s="49"/>
      <c r="QAS6" s="49"/>
      <c r="QAT6" s="49"/>
      <c r="QAU6" s="49"/>
      <c r="QAV6" s="49"/>
      <c r="QAW6" s="49"/>
      <c r="QAX6" s="49"/>
      <c r="QAY6" s="49"/>
      <c r="QAZ6" s="49"/>
      <c r="QBA6" s="49"/>
      <c r="QBB6" s="49"/>
      <c r="QBC6" s="49"/>
      <c r="QBD6" s="49"/>
      <c r="QBE6" s="49"/>
      <c r="QBF6" s="49"/>
      <c r="QBG6" s="49"/>
      <c r="QBH6" s="49"/>
      <c r="QBI6" s="49"/>
      <c r="QBJ6" s="49"/>
      <c r="QBK6" s="49"/>
      <c r="QBL6" s="49"/>
      <c r="QBM6" s="49"/>
      <c r="QBN6" s="49"/>
      <c r="QBO6" s="49"/>
      <c r="QBP6" s="49"/>
      <c r="QBQ6" s="49"/>
      <c r="QBR6" s="49"/>
      <c r="QBS6" s="49"/>
      <c r="QBT6" s="49"/>
      <c r="QBU6" s="49"/>
      <c r="QBV6" s="49"/>
      <c r="QBW6" s="49"/>
      <c r="QBX6" s="49"/>
      <c r="QBY6" s="49"/>
      <c r="QBZ6" s="49"/>
      <c r="QCA6" s="49"/>
      <c r="QCB6" s="49"/>
      <c r="QCC6" s="49"/>
      <c r="QCD6" s="49"/>
      <c r="QCE6" s="49"/>
      <c r="QCF6" s="49"/>
      <c r="QCG6" s="49"/>
      <c r="QCH6" s="49"/>
      <c r="QCI6" s="49"/>
      <c r="QCJ6" s="49"/>
      <c r="QCK6" s="49"/>
      <c r="QCL6" s="49"/>
      <c r="QCM6" s="49"/>
      <c r="QCN6" s="49"/>
      <c r="QCO6" s="49"/>
      <c r="QCP6" s="49"/>
      <c r="QCQ6" s="49"/>
      <c r="QCR6" s="49"/>
      <c r="QCS6" s="49"/>
      <c r="QCT6" s="49"/>
      <c r="QCU6" s="49"/>
      <c r="QCV6" s="49"/>
      <c r="QCW6" s="49"/>
      <c r="QCX6" s="49"/>
      <c r="QCY6" s="49"/>
      <c r="QCZ6" s="49"/>
      <c r="QDA6" s="49"/>
      <c r="QDB6" s="49"/>
      <c r="QDC6" s="49"/>
      <c r="QDD6" s="49"/>
      <c r="QDE6" s="49"/>
      <c r="QDF6" s="49"/>
      <c r="QDG6" s="49"/>
      <c r="QDH6" s="49"/>
      <c r="QDI6" s="49"/>
      <c r="QDJ6" s="49"/>
      <c r="QDK6" s="49"/>
      <c r="QDL6" s="49"/>
      <c r="QDM6" s="49"/>
      <c r="QDN6" s="49"/>
      <c r="QDO6" s="49"/>
      <c r="QDP6" s="49"/>
      <c r="QDQ6" s="49"/>
      <c r="QDR6" s="49"/>
      <c r="QDS6" s="49"/>
      <c r="QDT6" s="49"/>
      <c r="QDU6" s="49"/>
      <c r="QDV6" s="49"/>
      <c r="QDW6" s="49"/>
      <c r="QDX6" s="49"/>
      <c r="QDY6" s="49"/>
      <c r="QDZ6" s="49"/>
      <c r="QEA6" s="49"/>
      <c r="QEB6" s="49"/>
      <c r="QEC6" s="49"/>
      <c r="QED6" s="49"/>
      <c r="QEE6" s="49"/>
      <c r="QEF6" s="49"/>
      <c r="QEG6" s="49"/>
      <c r="QEH6" s="49"/>
      <c r="QEI6" s="49"/>
      <c r="QEJ6" s="49"/>
      <c r="QEK6" s="49"/>
      <c r="QEL6" s="49"/>
      <c r="QEM6" s="49"/>
      <c r="QEN6" s="49"/>
      <c r="QEO6" s="49"/>
      <c r="QEP6" s="49"/>
      <c r="QEQ6" s="49"/>
      <c r="QER6" s="49"/>
      <c r="QES6" s="49"/>
      <c r="QET6" s="49"/>
      <c r="QEU6" s="49"/>
      <c r="QEV6" s="49"/>
      <c r="QEW6" s="49"/>
      <c r="QEX6" s="49"/>
      <c r="QEY6" s="49"/>
      <c r="QEZ6" s="49"/>
      <c r="QFA6" s="49"/>
      <c r="QFB6" s="49"/>
      <c r="QFC6" s="49"/>
      <c r="QFD6" s="49"/>
      <c r="QFE6" s="49"/>
      <c r="QFF6" s="49"/>
      <c r="QFG6" s="49"/>
      <c r="QFH6" s="49"/>
      <c r="QFI6" s="49"/>
      <c r="QFJ6" s="49"/>
      <c r="QFK6" s="49"/>
      <c r="QFL6" s="49"/>
      <c r="QFM6" s="49"/>
      <c r="QFN6" s="49"/>
      <c r="QFO6" s="49"/>
      <c r="QFP6" s="49"/>
      <c r="QFQ6" s="49"/>
      <c r="QFR6" s="49"/>
      <c r="QFS6" s="49"/>
      <c r="QFT6" s="49"/>
      <c r="QFU6" s="49"/>
      <c r="QFV6" s="49"/>
      <c r="QFW6" s="49"/>
      <c r="QFX6" s="49"/>
      <c r="QFY6" s="49"/>
      <c r="QFZ6" s="49"/>
      <c r="QGA6" s="49"/>
      <c r="QGB6" s="49"/>
      <c r="QGC6" s="49"/>
      <c r="QGD6" s="49"/>
      <c r="QGE6" s="49"/>
      <c r="QGF6" s="49"/>
      <c r="QGG6" s="49"/>
      <c r="QGH6" s="49"/>
      <c r="QGI6" s="49"/>
      <c r="QGJ6" s="49"/>
      <c r="QGK6" s="49"/>
      <c r="QGL6" s="49"/>
      <c r="QGM6" s="49"/>
      <c r="QGN6" s="49"/>
      <c r="QGO6" s="49"/>
      <c r="QGP6" s="49"/>
      <c r="QGQ6" s="49"/>
      <c r="QGR6" s="49"/>
      <c r="QGS6" s="49"/>
      <c r="QGT6" s="49"/>
      <c r="QGU6" s="49"/>
      <c r="QGV6" s="49"/>
      <c r="QGW6" s="49"/>
      <c r="QGX6" s="49"/>
      <c r="QGY6" s="49"/>
      <c r="QGZ6" s="49"/>
      <c r="QHA6" s="49"/>
      <c r="QHB6" s="49"/>
      <c r="QHC6" s="49"/>
      <c r="QHD6" s="49"/>
      <c r="QHE6" s="49"/>
      <c r="QHF6" s="49"/>
      <c r="QHG6" s="49"/>
      <c r="QHH6" s="49"/>
      <c r="QHI6" s="49"/>
      <c r="QHJ6" s="49"/>
      <c r="QHK6" s="49"/>
      <c r="QHL6" s="49"/>
      <c r="QHM6" s="49"/>
      <c r="QHN6" s="49"/>
      <c r="QHO6" s="49"/>
      <c r="QHP6" s="49"/>
      <c r="QHQ6" s="49"/>
      <c r="QHR6" s="49"/>
      <c r="QHS6" s="49"/>
      <c r="QHT6" s="49"/>
      <c r="QHU6" s="49"/>
      <c r="QHV6" s="49"/>
      <c r="QHW6" s="49"/>
      <c r="QHX6" s="49"/>
      <c r="QHY6" s="49"/>
      <c r="QHZ6" s="49"/>
      <c r="QIA6" s="49"/>
      <c r="QIB6" s="49"/>
      <c r="QIC6" s="49"/>
      <c r="QID6" s="49"/>
      <c r="QIE6" s="49"/>
      <c r="QIF6" s="49"/>
      <c r="QIG6" s="49"/>
      <c r="QIH6" s="49"/>
      <c r="QII6" s="49"/>
      <c r="QIJ6" s="49"/>
      <c r="QIK6" s="49"/>
      <c r="QIL6" s="49"/>
      <c r="QIM6" s="49"/>
      <c r="QIN6" s="49"/>
      <c r="QIO6" s="49"/>
      <c r="QIP6" s="49"/>
      <c r="QIQ6" s="49"/>
      <c r="QIR6" s="49"/>
      <c r="QIS6" s="49"/>
      <c r="QIT6" s="49"/>
      <c r="QIU6" s="49"/>
      <c r="QIV6" s="49"/>
      <c r="QIW6" s="49"/>
      <c r="QIX6" s="49"/>
      <c r="QIY6" s="49"/>
      <c r="QIZ6" s="49"/>
      <c r="QJA6" s="49"/>
      <c r="QJB6" s="49"/>
      <c r="QJC6" s="49"/>
      <c r="QJD6" s="49"/>
      <c r="QJE6" s="49"/>
      <c r="QJF6" s="49"/>
      <c r="QJG6" s="49"/>
      <c r="QJH6" s="49"/>
      <c r="QJI6" s="49"/>
      <c r="QJJ6" s="49"/>
      <c r="QJK6" s="49"/>
      <c r="QJL6" s="49"/>
      <c r="QJM6" s="49"/>
      <c r="QJN6" s="49"/>
      <c r="QJO6" s="49"/>
      <c r="QJP6" s="49"/>
      <c r="QJQ6" s="49"/>
      <c r="QJR6" s="49"/>
      <c r="QJS6" s="49"/>
      <c r="QJT6" s="49"/>
      <c r="QJU6" s="49"/>
      <c r="QJV6" s="49"/>
      <c r="QJW6" s="49"/>
      <c r="QJX6" s="49"/>
      <c r="QJY6" s="49"/>
      <c r="QJZ6" s="49"/>
      <c r="QKA6" s="49"/>
      <c r="QKB6" s="49"/>
      <c r="QKC6" s="49"/>
      <c r="QKD6" s="49"/>
      <c r="QKE6" s="49"/>
      <c r="QKF6" s="49"/>
      <c r="QKG6" s="49"/>
      <c r="QKH6" s="49"/>
      <c r="QKI6" s="49"/>
      <c r="QKJ6" s="49"/>
      <c r="QKK6" s="49"/>
      <c r="QKL6" s="49"/>
      <c r="QKM6" s="49"/>
      <c r="QKN6" s="49"/>
      <c r="QKO6" s="49"/>
      <c r="QKP6" s="49"/>
      <c r="QKQ6" s="49"/>
      <c r="QKR6" s="49"/>
      <c r="QKS6" s="49"/>
      <c r="QKT6" s="49"/>
      <c r="QKU6" s="49"/>
      <c r="QKV6" s="49"/>
      <c r="QKW6" s="49"/>
      <c r="QKX6" s="49"/>
      <c r="QKY6" s="49"/>
      <c r="QKZ6" s="49"/>
      <c r="QLA6" s="49"/>
      <c r="QLB6" s="49"/>
      <c r="QLC6" s="49"/>
      <c r="QLD6" s="49"/>
      <c r="QLE6" s="49"/>
      <c r="QLF6" s="49"/>
      <c r="QLG6" s="49"/>
      <c r="QLH6" s="49"/>
      <c r="QLI6" s="49"/>
      <c r="QLJ6" s="49"/>
      <c r="QLK6" s="49"/>
      <c r="QLL6" s="49"/>
      <c r="QLM6" s="49"/>
      <c r="QLN6" s="49"/>
      <c r="QLO6" s="49"/>
      <c r="QLP6" s="49"/>
      <c r="QLQ6" s="49"/>
      <c r="QLR6" s="49"/>
      <c r="QLS6" s="49"/>
      <c r="QLT6" s="49"/>
      <c r="QLU6" s="49"/>
      <c r="QLV6" s="49"/>
      <c r="QLW6" s="49"/>
      <c r="QLX6" s="49"/>
      <c r="QLY6" s="49"/>
      <c r="QLZ6" s="49"/>
      <c r="QMA6" s="49"/>
      <c r="QMB6" s="49"/>
      <c r="QMC6" s="49"/>
      <c r="QMD6" s="49"/>
      <c r="QME6" s="49"/>
      <c r="QMF6" s="49"/>
      <c r="QMG6" s="49"/>
      <c r="QMH6" s="49"/>
      <c r="QMI6" s="49"/>
      <c r="QMJ6" s="49"/>
      <c r="QMK6" s="49"/>
      <c r="QML6" s="49"/>
      <c r="QMM6" s="49"/>
      <c r="QMN6" s="49"/>
      <c r="QMO6" s="49"/>
      <c r="QMP6" s="49"/>
      <c r="QMQ6" s="49"/>
      <c r="QMR6" s="49"/>
      <c r="QMS6" s="49"/>
      <c r="QMT6" s="49"/>
      <c r="QMU6" s="49"/>
      <c r="QMV6" s="49"/>
      <c r="QMW6" s="49"/>
      <c r="QMX6" s="49"/>
      <c r="QMY6" s="49"/>
      <c r="QMZ6" s="49"/>
      <c r="QNA6" s="49"/>
      <c r="QNB6" s="49"/>
      <c r="QNC6" s="49"/>
      <c r="QND6" s="49"/>
      <c r="QNE6" s="49"/>
      <c r="QNF6" s="49"/>
      <c r="QNG6" s="49"/>
      <c r="QNH6" s="49"/>
      <c r="QNI6" s="49"/>
      <c r="QNJ6" s="49"/>
      <c r="QNK6" s="49"/>
      <c r="QNL6" s="49"/>
      <c r="QNM6" s="49"/>
      <c r="QNN6" s="49"/>
      <c r="QNO6" s="49"/>
      <c r="QNP6" s="49"/>
      <c r="QNQ6" s="49"/>
      <c r="QNR6" s="49"/>
      <c r="QNS6" s="49"/>
      <c r="QNT6" s="49"/>
      <c r="QNU6" s="49"/>
      <c r="QNV6" s="49"/>
      <c r="QNW6" s="49"/>
      <c r="QNX6" s="49"/>
      <c r="QNY6" s="49"/>
      <c r="QNZ6" s="49"/>
      <c r="QOA6" s="49"/>
      <c r="QOB6" s="49"/>
      <c r="QOC6" s="49"/>
      <c r="QOD6" s="49"/>
      <c r="QOE6" s="49"/>
      <c r="QOF6" s="49"/>
      <c r="QOG6" s="49"/>
      <c r="QOH6" s="49"/>
      <c r="QOI6" s="49"/>
      <c r="QOJ6" s="49"/>
      <c r="QOK6" s="49"/>
      <c r="QOL6" s="49"/>
      <c r="QOM6" s="49"/>
      <c r="QON6" s="49"/>
      <c r="QOO6" s="49"/>
      <c r="QOP6" s="49"/>
      <c r="QOQ6" s="49"/>
      <c r="QOR6" s="49"/>
      <c r="QOS6" s="49"/>
      <c r="QOT6" s="49"/>
      <c r="QOU6" s="49"/>
      <c r="QOV6" s="49"/>
      <c r="QOW6" s="49"/>
      <c r="QOX6" s="49"/>
      <c r="QOY6" s="49"/>
      <c r="QOZ6" s="49"/>
      <c r="QPA6" s="49"/>
      <c r="QPB6" s="49"/>
      <c r="QPC6" s="49"/>
      <c r="QPD6" s="49"/>
      <c r="QPE6" s="49"/>
      <c r="QPF6" s="49"/>
      <c r="QPG6" s="49"/>
      <c r="QPH6" s="49"/>
      <c r="QPI6" s="49"/>
      <c r="QPJ6" s="49"/>
      <c r="QPK6" s="49"/>
      <c r="QPL6" s="49"/>
      <c r="QPM6" s="49"/>
      <c r="QPN6" s="49"/>
      <c r="QPO6" s="49"/>
      <c r="QPP6" s="49"/>
      <c r="QPQ6" s="49"/>
      <c r="QPR6" s="49"/>
      <c r="QPS6" s="49"/>
      <c r="QPT6" s="49"/>
      <c r="QPU6" s="49"/>
      <c r="QPV6" s="49"/>
      <c r="QPW6" s="49"/>
      <c r="QPX6" s="49"/>
      <c r="QPY6" s="49"/>
      <c r="QPZ6" s="49"/>
      <c r="QQA6" s="49"/>
      <c r="QQB6" s="49"/>
      <c r="QQC6" s="49"/>
      <c r="QQD6" s="49"/>
      <c r="QQE6" s="49"/>
      <c r="QQF6" s="49"/>
      <c r="QQG6" s="49"/>
      <c r="QQH6" s="49"/>
      <c r="QQI6" s="49"/>
      <c r="QQJ6" s="49"/>
      <c r="QQK6" s="49"/>
      <c r="QQL6" s="49"/>
      <c r="QQM6" s="49"/>
      <c r="QQN6" s="49"/>
      <c r="QQO6" s="49"/>
      <c r="QQP6" s="49"/>
      <c r="QQQ6" s="49"/>
      <c r="QQR6" s="49"/>
      <c r="QQS6" s="49"/>
      <c r="QQT6" s="49"/>
      <c r="QQU6" s="49"/>
      <c r="QQV6" s="49"/>
      <c r="QQW6" s="49"/>
      <c r="QQX6" s="49"/>
      <c r="QQY6" s="49"/>
      <c r="QQZ6" s="49"/>
      <c r="QRA6" s="49"/>
      <c r="QRB6" s="49"/>
      <c r="QRC6" s="49"/>
      <c r="QRD6" s="49"/>
      <c r="QRE6" s="49"/>
      <c r="QRF6" s="49"/>
      <c r="QRG6" s="49"/>
      <c r="QRH6" s="49"/>
      <c r="QRI6" s="49"/>
      <c r="QRJ6" s="49"/>
      <c r="QRK6" s="49"/>
      <c r="QRL6" s="49"/>
      <c r="QRM6" s="49"/>
      <c r="QRN6" s="49"/>
      <c r="QRO6" s="49"/>
      <c r="QRP6" s="49"/>
      <c r="QRQ6" s="49"/>
      <c r="QRR6" s="49"/>
      <c r="QRS6" s="49"/>
      <c r="QRT6" s="49"/>
      <c r="QRU6" s="49"/>
      <c r="QRV6" s="49"/>
      <c r="QRW6" s="49"/>
      <c r="QRX6" s="49"/>
      <c r="QRY6" s="49"/>
      <c r="QRZ6" s="49"/>
      <c r="QSA6" s="49"/>
      <c r="QSB6" s="49"/>
      <c r="QSC6" s="49"/>
      <c r="QSD6" s="49"/>
      <c r="QSE6" s="49"/>
      <c r="QSF6" s="49"/>
      <c r="QSG6" s="49"/>
      <c r="QSH6" s="49"/>
      <c r="QSI6" s="49"/>
      <c r="QSJ6" s="49"/>
      <c r="QSK6" s="49"/>
      <c r="QSL6" s="49"/>
      <c r="QSM6" s="49"/>
      <c r="QSN6" s="49"/>
      <c r="QSO6" s="49"/>
      <c r="QSP6" s="49"/>
      <c r="QSQ6" s="49"/>
      <c r="QSR6" s="49"/>
      <c r="QSS6" s="49"/>
      <c r="QST6" s="49"/>
      <c r="QSU6" s="49"/>
      <c r="QSV6" s="49"/>
      <c r="QSW6" s="49"/>
      <c r="QSX6" s="49"/>
      <c r="QSY6" s="49"/>
      <c r="QSZ6" s="49"/>
      <c r="QTA6" s="49"/>
      <c r="QTB6" s="49"/>
      <c r="QTC6" s="49"/>
      <c r="QTD6" s="49"/>
      <c r="QTE6" s="49"/>
      <c r="QTF6" s="49"/>
      <c r="QTG6" s="49"/>
      <c r="QTH6" s="49"/>
      <c r="QTI6" s="49"/>
      <c r="QTJ6" s="49"/>
      <c r="QTK6" s="49"/>
      <c r="QTL6" s="49"/>
      <c r="QTM6" s="49"/>
      <c r="QTN6" s="49"/>
      <c r="QTO6" s="49"/>
      <c r="QTP6" s="49"/>
      <c r="QTQ6" s="49"/>
      <c r="QTR6" s="49"/>
      <c r="QTS6" s="49"/>
      <c r="QTT6" s="49"/>
      <c r="QTU6" s="49"/>
      <c r="QTV6" s="49"/>
      <c r="QTW6" s="49"/>
      <c r="QTX6" s="49"/>
      <c r="QTY6" s="49"/>
      <c r="QTZ6" s="49"/>
      <c r="QUA6" s="49"/>
      <c r="QUB6" s="49"/>
      <c r="QUC6" s="49"/>
      <c r="QUD6" s="49"/>
      <c r="QUE6" s="49"/>
      <c r="QUF6" s="49"/>
      <c r="QUG6" s="49"/>
      <c r="QUH6" s="49"/>
      <c r="QUI6" s="49"/>
      <c r="QUJ6" s="49"/>
      <c r="QUK6" s="49"/>
      <c r="QUL6" s="49"/>
      <c r="QUM6" s="49"/>
      <c r="QUN6" s="49"/>
      <c r="QUO6" s="49"/>
      <c r="QUP6" s="49"/>
      <c r="QUQ6" s="49"/>
      <c r="QUR6" s="49"/>
      <c r="QUS6" s="49"/>
      <c r="QUT6" s="49"/>
      <c r="QUU6" s="49"/>
      <c r="QUV6" s="49"/>
      <c r="QUW6" s="49"/>
      <c r="QUX6" s="49"/>
      <c r="QUY6" s="49"/>
      <c r="QUZ6" s="49"/>
      <c r="QVA6" s="49"/>
      <c r="QVB6" s="49"/>
      <c r="QVC6" s="49"/>
      <c r="QVD6" s="49"/>
      <c r="QVE6" s="49"/>
      <c r="QVF6" s="49"/>
      <c r="QVG6" s="49"/>
      <c r="QVH6" s="49"/>
      <c r="QVI6" s="49"/>
      <c r="QVJ6" s="49"/>
      <c r="QVK6" s="49"/>
      <c r="QVL6" s="49"/>
      <c r="QVM6" s="49"/>
      <c r="QVN6" s="49"/>
      <c r="QVO6" s="49"/>
      <c r="QVP6" s="49"/>
      <c r="QVQ6" s="49"/>
      <c r="QVR6" s="49"/>
      <c r="QVS6" s="49"/>
      <c r="QVT6" s="49"/>
      <c r="QVU6" s="49"/>
      <c r="QVV6" s="49"/>
      <c r="QVW6" s="49"/>
      <c r="QVX6" s="49"/>
      <c r="QVY6" s="49"/>
      <c r="QVZ6" s="49"/>
      <c r="QWA6" s="49"/>
      <c r="QWB6" s="49"/>
      <c r="QWC6" s="49"/>
      <c r="QWD6" s="49"/>
      <c r="QWE6" s="49"/>
      <c r="QWF6" s="49"/>
      <c r="QWG6" s="49"/>
      <c r="QWH6" s="49"/>
      <c r="QWI6" s="49"/>
      <c r="QWJ6" s="49"/>
      <c r="QWK6" s="49"/>
      <c r="QWL6" s="49"/>
      <c r="QWM6" s="49"/>
      <c r="QWN6" s="49"/>
      <c r="QWO6" s="49"/>
      <c r="QWP6" s="49"/>
      <c r="QWQ6" s="49"/>
      <c r="QWR6" s="49"/>
      <c r="QWS6" s="49"/>
      <c r="QWT6" s="49"/>
      <c r="QWU6" s="49"/>
      <c r="QWV6" s="49"/>
      <c r="QWW6" s="49"/>
      <c r="QWX6" s="49"/>
      <c r="QWY6" s="49"/>
      <c r="QWZ6" s="49"/>
      <c r="QXA6" s="49"/>
      <c r="QXB6" s="49"/>
      <c r="QXC6" s="49"/>
      <c r="QXD6" s="49"/>
      <c r="QXE6" s="49"/>
      <c r="QXF6" s="49"/>
      <c r="QXG6" s="49"/>
      <c r="QXH6" s="49"/>
      <c r="QXI6" s="49"/>
      <c r="QXJ6" s="49"/>
      <c r="QXK6" s="49"/>
      <c r="QXL6" s="49"/>
      <c r="QXM6" s="49"/>
      <c r="QXN6" s="49"/>
      <c r="QXO6" s="49"/>
      <c r="QXP6" s="49"/>
      <c r="QXQ6" s="49"/>
      <c r="QXR6" s="49"/>
      <c r="QXS6" s="49"/>
      <c r="QXT6" s="49"/>
      <c r="QXU6" s="49"/>
      <c r="QXV6" s="49"/>
      <c r="QXW6" s="49"/>
      <c r="QXX6" s="49"/>
      <c r="QXY6" s="49"/>
      <c r="QXZ6" s="49"/>
      <c r="QYA6" s="49"/>
      <c r="QYB6" s="49"/>
      <c r="QYC6" s="49"/>
      <c r="QYD6" s="49"/>
      <c r="QYE6" s="49"/>
      <c r="QYF6" s="49"/>
      <c r="QYG6" s="49"/>
      <c r="QYH6" s="49"/>
      <c r="QYI6" s="49"/>
      <c r="QYJ6" s="49"/>
      <c r="QYK6" s="49"/>
      <c r="QYL6" s="49"/>
      <c r="QYM6" s="49"/>
      <c r="QYN6" s="49"/>
      <c r="QYO6" s="49"/>
      <c r="QYP6" s="49"/>
      <c r="QYQ6" s="49"/>
      <c r="QYR6" s="49"/>
      <c r="QYS6" s="49"/>
      <c r="QYT6" s="49"/>
      <c r="QYU6" s="49"/>
      <c r="QYV6" s="49"/>
      <c r="QYW6" s="49"/>
      <c r="QYX6" s="49"/>
      <c r="QYY6" s="49"/>
      <c r="QYZ6" s="49"/>
      <c r="QZA6" s="49"/>
      <c r="QZB6" s="49"/>
      <c r="QZC6" s="49"/>
      <c r="QZD6" s="49"/>
      <c r="QZE6" s="49"/>
      <c r="QZF6" s="49"/>
      <c r="QZG6" s="49"/>
      <c r="QZH6" s="49"/>
      <c r="QZI6" s="49"/>
      <c r="QZJ6" s="49"/>
      <c r="QZK6" s="49"/>
      <c r="QZL6" s="49"/>
      <c r="QZM6" s="49"/>
      <c r="QZN6" s="49"/>
      <c r="QZO6" s="49"/>
      <c r="QZP6" s="49"/>
      <c r="QZQ6" s="49"/>
      <c r="QZR6" s="49"/>
      <c r="QZS6" s="49"/>
      <c r="QZT6" s="49"/>
      <c r="QZU6" s="49"/>
      <c r="QZV6" s="49"/>
      <c r="QZW6" s="49"/>
      <c r="QZX6" s="49"/>
      <c r="QZY6" s="49"/>
      <c r="QZZ6" s="49"/>
      <c r="RAA6" s="49"/>
      <c r="RAB6" s="49"/>
      <c r="RAC6" s="49"/>
      <c r="RAD6" s="49"/>
      <c r="RAE6" s="49"/>
      <c r="RAF6" s="49"/>
      <c r="RAG6" s="49"/>
      <c r="RAH6" s="49"/>
      <c r="RAI6" s="49"/>
      <c r="RAJ6" s="49"/>
      <c r="RAK6" s="49"/>
      <c r="RAL6" s="49"/>
      <c r="RAM6" s="49"/>
      <c r="RAN6" s="49"/>
      <c r="RAO6" s="49"/>
      <c r="RAP6" s="49"/>
      <c r="RAQ6" s="49"/>
      <c r="RAR6" s="49"/>
      <c r="RAS6" s="49"/>
      <c r="RAT6" s="49"/>
      <c r="RAU6" s="49"/>
      <c r="RAV6" s="49"/>
      <c r="RAW6" s="49"/>
      <c r="RAX6" s="49"/>
      <c r="RAY6" s="49"/>
      <c r="RAZ6" s="49"/>
      <c r="RBA6" s="49"/>
      <c r="RBB6" s="49"/>
      <c r="RBC6" s="49"/>
      <c r="RBD6" s="49"/>
      <c r="RBE6" s="49"/>
      <c r="RBF6" s="49"/>
      <c r="RBG6" s="49"/>
      <c r="RBH6" s="49"/>
      <c r="RBI6" s="49"/>
      <c r="RBJ6" s="49"/>
      <c r="RBK6" s="49"/>
      <c r="RBL6" s="49"/>
      <c r="RBM6" s="49"/>
      <c r="RBN6" s="49"/>
      <c r="RBO6" s="49"/>
      <c r="RBP6" s="49"/>
      <c r="RBQ6" s="49"/>
      <c r="RBR6" s="49"/>
      <c r="RBS6" s="49"/>
      <c r="RBT6" s="49"/>
      <c r="RBU6" s="49"/>
      <c r="RBV6" s="49"/>
      <c r="RBW6" s="49"/>
      <c r="RBX6" s="49"/>
      <c r="RBY6" s="49"/>
      <c r="RBZ6" s="49"/>
      <c r="RCA6" s="49"/>
      <c r="RCB6" s="49"/>
      <c r="RCC6" s="49"/>
      <c r="RCD6" s="49"/>
      <c r="RCE6" s="49"/>
      <c r="RCF6" s="49"/>
      <c r="RCG6" s="49"/>
      <c r="RCH6" s="49"/>
      <c r="RCI6" s="49"/>
      <c r="RCJ6" s="49"/>
      <c r="RCK6" s="49"/>
      <c r="RCL6" s="49"/>
      <c r="RCM6" s="49"/>
      <c r="RCN6" s="49"/>
      <c r="RCO6" s="49"/>
      <c r="RCP6" s="49"/>
      <c r="RCQ6" s="49"/>
      <c r="RCR6" s="49"/>
      <c r="RCS6" s="49"/>
      <c r="RCT6" s="49"/>
      <c r="RCU6" s="49"/>
      <c r="RCV6" s="49"/>
      <c r="RCW6" s="49"/>
      <c r="RCX6" s="49"/>
      <c r="RCY6" s="49"/>
      <c r="RCZ6" s="49"/>
      <c r="RDA6" s="49"/>
      <c r="RDB6" s="49"/>
      <c r="RDC6" s="49"/>
      <c r="RDD6" s="49"/>
      <c r="RDE6" s="49"/>
      <c r="RDF6" s="49"/>
      <c r="RDG6" s="49"/>
      <c r="RDH6" s="49"/>
      <c r="RDI6" s="49"/>
      <c r="RDJ6" s="49"/>
      <c r="RDK6" s="49"/>
      <c r="RDL6" s="49"/>
      <c r="RDM6" s="49"/>
      <c r="RDN6" s="49"/>
      <c r="RDO6" s="49"/>
      <c r="RDP6" s="49"/>
      <c r="RDQ6" s="49"/>
      <c r="RDR6" s="49"/>
      <c r="RDS6" s="49"/>
      <c r="RDT6" s="49"/>
      <c r="RDU6" s="49"/>
      <c r="RDV6" s="49"/>
      <c r="RDW6" s="49"/>
      <c r="RDX6" s="49"/>
      <c r="RDY6" s="49"/>
      <c r="RDZ6" s="49"/>
      <c r="REA6" s="49"/>
      <c r="REB6" s="49"/>
      <c r="REC6" s="49"/>
      <c r="RED6" s="49"/>
      <c r="REE6" s="49"/>
      <c r="REF6" s="49"/>
      <c r="REG6" s="49"/>
      <c r="REH6" s="49"/>
      <c r="REI6" s="49"/>
      <c r="REJ6" s="49"/>
      <c r="REK6" s="49"/>
      <c r="REL6" s="49"/>
      <c r="REM6" s="49"/>
      <c r="REN6" s="49"/>
      <c r="REO6" s="49"/>
      <c r="REP6" s="49"/>
      <c r="REQ6" s="49"/>
      <c r="RER6" s="49"/>
      <c r="RES6" s="49"/>
      <c r="RET6" s="49"/>
      <c r="REU6" s="49"/>
      <c r="REV6" s="49"/>
      <c r="REW6" s="49"/>
      <c r="REX6" s="49"/>
      <c r="REY6" s="49"/>
      <c r="REZ6" s="49"/>
      <c r="RFA6" s="49"/>
      <c r="RFB6" s="49"/>
      <c r="RFC6" s="49"/>
      <c r="RFD6" s="49"/>
      <c r="RFE6" s="49"/>
      <c r="RFF6" s="49"/>
      <c r="RFG6" s="49"/>
      <c r="RFH6" s="49"/>
      <c r="RFI6" s="49"/>
      <c r="RFJ6" s="49"/>
      <c r="RFK6" s="49"/>
      <c r="RFL6" s="49"/>
      <c r="RFM6" s="49"/>
      <c r="RFN6" s="49"/>
      <c r="RFO6" s="49"/>
      <c r="RFP6" s="49"/>
      <c r="RFQ6" s="49"/>
      <c r="RFR6" s="49"/>
      <c r="RFS6" s="49"/>
      <c r="RFT6" s="49"/>
      <c r="RFU6" s="49"/>
      <c r="RFV6" s="49"/>
      <c r="RFW6" s="49"/>
      <c r="RFX6" s="49"/>
      <c r="RFY6" s="49"/>
      <c r="RFZ6" s="49"/>
      <c r="RGA6" s="49"/>
      <c r="RGB6" s="49"/>
      <c r="RGC6" s="49"/>
      <c r="RGD6" s="49"/>
      <c r="RGE6" s="49"/>
      <c r="RGF6" s="49"/>
      <c r="RGG6" s="49"/>
      <c r="RGH6" s="49"/>
      <c r="RGI6" s="49"/>
      <c r="RGJ6" s="49"/>
      <c r="RGK6" s="49"/>
      <c r="RGL6" s="49"/>
      <c r="RGM6" s="49"/>
      <c r="RGN6" s="49"/>
      <c r="RGO6" s="49"/>
      <c r="RGP6" s="49"/>
      <c r="RGQ6" s="49"/>
      <c r="RGR6" s="49"/>
      <c r="RGS6" s="49"/>
      <c r="RGT6" s="49"/>
      <c r="RGU6" s="49"/>
      <c r="RGV6" s="49"/>
      <c r="RGW6" s="49"/>
      <c r="RGX6" s="49"/>
      <c r="RGY6" s="49"/>
      <c r="RGZ6" s="49"/>
      <c r="RHA6" s="49"/>
      <c r="RHB6" s="49"/>
      <c r="RHC6" s="49"/>
      <c r="RHD6" s="49"/>
      <c r="RHE6" s="49"/>
      <c r="RHF6" s="49"/>
      <c r="RHG6" s="49"/>
      <c r="RHH6" s="49"/>
      <c r="RHI6" s="49"/>
      <c r="RHJ6" s="49"/>
      <c r="RHK6" s="49"/>
      <c r="RHL6" s="49"/>
      <c r="RHM6" s="49"/>
      <c r="RHN6" s="49"/>
      <c r="RHO6" s="49"/>
      <c r="RHP6" s="49"/>
      <c r="RHQ6" s="49"/>
      <c r="RHR6" s="49"/>
      <c r="RHS6" s="49"/>
      <c r="RHT6" s="49"/>
      <c r="RHU6" s="49"/>
      <c r="RHV6" s="49"/>
      <c r="RHW6" s="49"/>
      <c r="RHX6" s="49"/>
      <c r="RHY6" s="49"/>
      <c r="RHZ6" s="49"/>
      <c r="RIA6" s="49"/>
      <c r="RIB6" s="49"/>
      <c r="RIC6" s="49"/>
      <c r="RID6" s="49"/>
      <c r="RIE6" s="49"/>
      <c r="RIF6" s="49"/>
      <c r="RIG6" s="49"/>
      <c r="RIH6" s="49"/>
      <c r="RII6" s="49"/>
      <c r="RIJ6" s="49"/>
      <c r="RIK6" s="49"/>
      <c r="RIL6" s="49"/>
      <c r="RIM6" s="49"/>
      <c r="RIN6" s="49"/>
      <c r="RIO6" s="49"/>
      <c r="RIP6" s="49"/>
      <c r="RIQ6" s="49"/>
      <c r="RIR6" s="49"/>
      <c r="RIS6" s="49"/>
      <c r="RIT6" s="49"/>
      <c r="RIU6" s="49"/>
      <c r="RIV6" s="49"/>
      <c r="RIW6" s="49"/>
      <c r="RIX6" s="49"/>
      <c r="RIY6" s="49"/>
      <c r="RIZ6" s="49"/>
      <c r="RJA6" s="49"/>
      <c r="RJB6" s="49"/>
      <c r="RJC6" s="49"/>
      <c r="RJD6" s="49"/>
      <c r="RJE6" s="49"/>
      <c r="RJF6" s="49"/>
      <c r="RJG6" s="49"/>
      <c r="RJH6" s="49"/>
      <c r="RJI6" s="49"/>
      <c r="RJJ6" s="49"/>
      <c r="RJK6" s="49"/>
      <c r="RJL6" s="49"/>
      <c r="RJM6" s="49"/>
      <c r="RJN6" s="49"/>
      <c r="RJO6" s="49"/>
      <c r="RJP6" s="49"/>
      <c r="RJQ6" s="49"/>
      <c r="RJR6" s="49"/>
      <c r="RJS6" s="49"/>
      <c r="RJT6" s="49"/>
      <c r="RJU6" s="49"/>
      <c r="RJV6" s="49"/>
      <c r="RJW6" s="49"/>
      <c r="RJX6" s="49"/>
      <c r="RJY6" s="49"/>
      <c r="RJZ6" s="49"/>
      <c r="RKA6" s="49"/>
      <c r="RKB6" s="49"/>
      <c r="RKC6" s="49"/>
      <c r="RKD6" s="49"/>
      <c r="RKE6" s="49"/>
      <c r="RKF6" s="49"/>
      <c r="RKG6" s="49"/>
      <c r="RKH6" s="49"/>
      <c r="RKI6" s="49"/>
      <c r="RKJ6" s="49"/>
      <c r="RKK6" s="49"/>
      <c r="RKL6" s="49"/>
      <c r="RKM6" s="49"/>
      <c r="RKN6" s="49"/>
      <c r="RKO6" s="49"/>
      <c r="RKP6" s="49"/>
      <c r="RKQ6" s="49"/>
      <c r="RKR6" s="49"/>
      <c r="RKS6" s="49"/>
      <c r="RKT6" s="49"/>
      <c r="RKU6" s="49"/>
      <c r="RKV6" s="49"/>
      <c r="RKW6" s="49"/>
      <c r="RKX6" s="49"/>
      <c r="RKY6" s="49"/>
      <c r="RKZ6" s="49"/>
      <c r="RLA6" s="49"/>
      <c r="RLB6" s="49"/>
      <c r="RLC6" s="49"/>
      <c r="RLD6" s="49"/>
      <c r="RLE6" s="49"/>
      <c r="RLF6" s="49"/>
      <c r="RLG6" s="49"/>
      <c r="RLH6" s="49"/>
      <c r="RLI6" s="49"/>
      <c r="RLJ6" s="49"/>
      <c r="RLK6" s="49"/>
      <c r="RLL6" s="49"/>
      <c r="RLM6" s="49"/>
      <c r="RLN6" s="49"/>
      <c r="RLO6" s="49"/>
      <c r="RLP6" s="49"/>
      <c r="RLQ6" s="49"/>
      <c r="RLR6" s="49"/>
      <c r="RLS6" s="49"/>
      <c r="RLT6" s="49"/>
      <c r="RLU6" s="49"/>
      <c r="RLV6" s="49"/>
      <c r="RLW6" s="49"/>
      <c r="RLX6" s="49"/>
      <c r="RLY6" s="49"/>
      <c r="RLZ6" s="49"/>
      <c r="RMA6" s="49"/>
      <c r="RMB6" s="49"/>
      <c r="RMC6" s="49"/>
      <c r="RMD6" s="49"/>
      <c r="RME6" s="49"/>
      <c r="RMF6" s="49"/>
      <c r="RMG6" s="49"/>
      <c r="RMH6" s="49"/>
      <c r="RMI6" s="49"/>
      <c r="RMJ6" s="49"/>
      <c r="RMK6" s="49"/>
      <c r="RML6" s="49"/>
      <c r="RMM6" s="49"/>
      <c r="RMN6" s="49"/>
      <c r="RMO6" s="49"/>
      <c r="RMP6" s="49"/>
      <c r="RMQ6" s="49"/>
      <c r="RMR6" s="49"/>
      <c r="RMS6" s="49"/>
      <c r="RMT6" s="49"/>
      <c r="RMU6" s="49"/>
      <c r="RMV6" s="49"/>
      <c r="RMW6" s="49"/>
      <c r="RMX6" s="49"/>
      <c r="RMY6" s="49"/>
      <c r="RMZ6" s="49"/>
      <c r="RNA6" s="49"/>
      <c r="RNB6" s="49"/>
      <c r="RNC6" s="49"/>
      <c r="RND6" s="49"/>
      <c r="RNE6" s="49"/>
      <c r="RNF6" s="49"/>
      <c r="RNG6" s="49"/>
      <c r="RNH6" s="49"/>
      <c r="RNI6" s="49"/>
      <c r="RNJ6" s="49"/>
      <c r="RNK6" s="49"/>
      <c r="RNL6" s="49"/>
      <c r="RNM6" s="49"/>
      <c r="RNN6" s="49"/>
      <c r="RNO6" s="49"/>
      <c r="RNP6" s="49"/>
      <c r="RNQ6" s="49"/>
      <c r="RNR6" s="49"/>
      <c r="RNS6" s="49"/>
      <c r="RNT6" s="49"/>
      <c r="RNU6" s="49"/>
      <c r="RNV6" s="49"/>
      <c r="RNW6" s="49"/>
      <c r="RNX6" s="49"/>
      <c r="RNY6" s="49"/>
      <c r="RNZ6" s="49"/>
      <c r="ROA6" s="49"/>
      <c r="ROB6" s="49"/>
      <c r="ROC6" s="49"/>
      <c r="ROD6" s="49"/>
      <c r="ROE6" s="49"/>
      <c r="ROF6" s="49"/>
      <c r="ROG6" s="49"/>
      <c r="ROH6" s="49"/>
      <c r="ROI6" s="49"/>
      <c r="ROJ6" s="49"/>
      <c r="ROK6" s="49"/>
      <c r="ROL6" s="49"/>
      <c r="ROM6" s="49"/>
      <c r="RON6" s="49"/>
      <c r="ROO6" s="49"/>
      <c r="ROP6" s="49"/>
      <c r="ROQ6" s="49"/>
      <c r="ROR6" s="49"/>
      <c r="ROS6" s="49"/>
      <c r="ROT6" s="49"/>
      <c r="ROU6" s="49"/>
      <c r="ROV6" s="49"/>
      <c r="ROW6" s="49"/>
      <c r="ROX6" s="49"/>
      <c r="ROY6" s="49"/>
      <c r="ROZ6" s="49"/>
      <c r="RPA6" s="49"/>
      <c r="RPB6" s="49"/>
      <c r="RPC6" s="49"/>
      <c r="RPD6" s="49"/>
      <c r="RPE6" s="49"/>
      <c r="RPF6" s="49"/>
      <c r="RPG6" s="49"/>
      <c r="RPH6" s="49"/>
      <c r="RPI6" s="49"/>
      <c r="RPJ6" s="49"/>
      <c r="RPK6" s="49"/>
      <c r="RPL6" s="49"/>
      <c r="RPM6" s="49"/>
      <c r="RPN6" s="49"/>
      <c r="RPO6" s="49"/>
      <c r="RPP6" s="49"/>
      <c r="RPQ6" s="49"/>
      <c r="RPR6" s="49"/>
      <c r="RPS6" s="49"/>
      <c r="RPT6" s="49"/>
      <c r="RPU6" s="49"/>
      <c r="RPV6" s="49"/>
      <c r="RPW6" s="49"/>
      <c r="RPX6" s="49"/>
      <c r="RPY6" s="49"/>
      <c r="RPZ6" s="49"/>
      <c r="RQA6" s="49"/>
      <c r="RQB6" s="49"/>
      <c r="RQC6" s="49"/>
      <c r="RQD6" s="49"/>
      <c r="RQE6" s="49"/>
      <c r="RQF6" s="49"/>
      <c r="RQG6" s="49"/>
      <c r="RQH6" s="49"/>
      <c r="RQI6" s="49"/>
      <c r="RQJ6" s="49"/>
      <c r="RQK6" s="49"/>
      <c r="RQL6" s="49"/>
      <c r="RQM6" s="49"/>
      <c r="RQN6" s="49"/>
      <c r="RQO6" s="49"/>
      <c r="RQP6" s="49"/>
      <c r="RQQ6" s="49"/>
      <c r="RQR6" s="49"/>
      <c r="RQS6" s="49"/>
      <c r="RQT6" s="49"/>
      <c r="RQU6" s="49"/>
      <c r="RQV6" s="49"/>
      <c r="RQW6" s="49"/>
      <c r="RQX6" s="49"/>
      <c r="RQY6" s="49"/>
      <c r="RQZ6" s="49"/>
      <c r="RRA6" s="49"/>
      <c r="RRB6" s="49"/>
      <c r="RRC6" s="49"/>
      <c r="RRD6" s="49"/>
      <c r="RRE6" s="49"/>
      <c r="RRF6" s="49"/>
      <c r="RRG6" s="49"/>
      <c r="RRH6" s="49"/>
      <c r="RRI6" s="49"/>
      <c r="RRJ6" s="49"/>
      <c r="RRK6" s="49"/>
      <c r="RRL6" s="49"/>
      <c r="RRM6" s="49"/>
      <c r="RRN6" s="49"/>
      <c r="RRO6" s="49"/>
      <c r="RRP6" s="49"/>
      <c r="RRQ6" s="49"/>
      <c r="RRR6" s="49"/>
      <c r="RRS6" s="49"/>
      <c r="RRT6" s="49"/>
      <c r="RRU6" s="49"/>
      <c r="RRV6" s="49"/>
      <c r="RRW6" s="49"/>
      <c r="RRX6" s="49"/>
      <c r="RRY6" s="49"/>
      <c r="RRZ6" s="49"/>
      <c r="RSA6" s="49"/>
      <c r="RSB6" s="49"/>
      <c r="RSC6" s="49"/>
      <c r="RSD6" s="49"/>
      <c r="RSE6" s="49"/>
      <c r="RSF6" s="49"/>
      <c r="RSG6" s="49"/>
      <c r="RSH6" s="49"/>
      <c r="RSI6" s="49"/>
      <c r="RSJ6" s="49"/>
      <c r="RSK6" s="49"/>
      <c r="RSL6" s="49"/>
      <c r="RSM6" s="49"/>
      <c r="RSN6" s="49"/>
      <c r="RSO6" s="49"/>
      <c r="RSP6" s="49"/>
      <c r="RSQ6" s="49"/>
      <c r="RSR6" s="49"/>
      <c r="RSS6" s="49"/>
      <c r="RST6" s="49"/>
      <c r="RSU6" s="49"/>
      <c r="RSV6" s="49"/>
      <c r="RSW6" s="49"/>
      <c r="RSX6" s="49"/>
      <c r="RSY6" s="49"/>
      <c r="RSZ6" s="49"/>
      <c r="RTA6" s="49"/>
      <c r="RTB6" s="49"/>
      <c r="RTC6" s="49"/>
      <c r="RTD6" s="49"/>
      <c r="RTE6" s="49"/>
      <c r="RTF6" s="49"/>
      <c r="RTG6" s="49"/>
      <c r="RTH6" s="49"/>
      <c r="RTI6" s="49"/>
      <c r="RTJ6" s="49"/>
      <c r="RTK6" s="49"/>
      <c r="RTL6" s="49"/>
      <c r="RTM6" s="49"/>
      <c r="RTN6" s="49"/>
      <c r="RTO6" s="49"/>
      <c r="RTP6" s="49"/>
      <c r="RTQ6" s="49"/>
      <c r="RTR6" s="49"/>
      <c r="RTS6" s="49"/>
      <c r="RTT6" s="49"/>
      <c r="RTU6" s="49"/>
      <c r="RTV6" s="49"/>
      <c r="RTW6" s="49"/>
      <c r="RTX6" s="49"/>
      <c r="RTY6" s="49"/>
      <c r="RTZ6" s="49"/>
      <c r="RUA6" s="49"/>
      <c r="RUB6" s="49"/>
      <c r="RUC6" s="49"/>
      <c r="RUD6" s="49"/>
      <c r="RUE6" s="49"/>
      <c r="RUF6" s="49"/>
      <c r="RUG6" s="49"/>
      <c r="RUH6" s="49"/>
      <c r="RUI6" s="49"/>
      <c r="RUJ6" s="49"/>
      <c r="RUK6" s="49"/>
      <c r="RUL6" s="49"/>
      <c r="RUM6" s="49"/>
      <c r="RUN6" s="49"/>
      <c r="RUO6" s="49"/>
      <c r="RUP6" s="49"/>
      <c r="RUQ6" s="49"/>
      <c r="RUR6" s="49"/>
      <c r="RUS6" s="49"/>
      <c r="RUT6" s="49"/>
      <c r="RUU6" s="49"/>
      <c r="RUV6" s="49"/>
      <c r="RUW6" s="49"/>
      <c r="RUX6" s="49"/>
      <c r="RUY6" s="49"/>
      <c r="RUZ6" s="49"/>
      <c r="RVA6" s="49"/>
      <c r="RVB6" s="49"/>
      <c r="RVC6" s="49"/>
      <c r="RVD6" s="49"/>
      <c r="RVE6" s="49"/>
      <c r="RVF6" s="49"/>
      <c r="RVG6" s="49"/>
      <c r="RVH6" s="49"/>
      <c r="RVI6" s="49"/>
      <c r="RVJ6" s="49"/>
      <c r="RVK6" s="49"/>
      <c r="RVL6" s="49"/>
      <c r="RVM6" s="49"/>
      <c r="RVN6" s="49"/>
      <c r="RVO6" s="49"/>
      <c r="RVP6" s="49"/>
      <c r="RVQ6" s="49"/>
      <c r="RVR6" s="49"/>
      <c r="RVS6" s="49"/>
      <c r="RVT6" s="49"/>
      <c r="RVU6" s="49"/>
      <c r="RVV6" s="49"/>
      <c r="RVW6" s="49"/>
      <c r="RVX6" s="49"/>
      <c r="RVY6" s="49"/>
      <c r="RVZ6" s="49"/>
      <c r="RWA6" s="49"/>
      <c r="RWB6" s="49"/>
      <c r="RWC6" s="49"/>
      <c r="RWD6" s="49"/>
      <c r="RWE6" s="49"/>
      <c r="RWF6" s="49"/>
      <c r="RWG6" s="49"/>
      <c r="RWH6" s="49"/>
      <c r="RWI6" s="49"/>
      <c r="RWJ6" s="49"/>
      <c r="RWK6" s="49"/>
      <c r="RWL6" s="49"/>
      <c r="RWM6" s="49"/>
      <c r="RWN6" s="49"/>
      <c r="RWO6" s="49"/>
      <c r="RWP6" s="49"/>
      <c r="RWQ6" s="49"/>
      <c r="RWR6" s="49"/>
      <c r="RWS6" s="49"/>
      <c r="RWT6" s="49"/>
      <c r="RWU6" s="49"/>
      <c r="RWV6" s="49"/>
      <c r="RWW6" s="49"/>
      <c r="RWX6" s="49"/>
      <c r="RWY6" s="49"/>
      <c r="RWZ6" s="49"/>
      <c r="RXA6" s="49"/>
      <c r="RXB6" s="49"/>
      <c r="RXC6" s="49"/>
      <c r="RXD6" s="49"/>
      <c r="RXE6" s="49"/>
      <c r="RXF6" s="49"/>
      <c r="RXG6" s="49"/>
      <c r="RXH6" s="49"/>
      <c r="RXI6" s="49"/>
      <c r="RXJ6" s="49"/>
      <c r="RXK6" s="49"/>
      <c r="RXL6" s="49"/>
      <c r="RXM6" s="49"/>
      <c r="RXN6" s="49"/>
      <c r="RXO6" s="49"/>
      <c r="RXP6" s="49"/>
      <c r="RXQ6" s="49"/>
      <c r="RXR6" s="49"/>
      <c r="RXS6" s="49"/>
      <c r="RXT6" s="49"/>
      <c r="RXU6" s="49"/>
      <c r="RXV6" s="49"/>
      <c r="RXW6" s="49"/>
      <c r="RXX6" s="49"/>
      <c r="RXY6" s="49"/>
      <c r="RXZ6" s="49"/>
      <c r="RYA6" s="49"/>
      <c r="RYB6" s="49"/>
      <c r="RYC6" s="49"/>
      <c r="RYD6" s="49"/>
      <c r="RYE6" s="49"/>
      <c r="RYF6" s="49"/>
      <c r="RYG6" s="49"/>
      <c r="RYH6" s="49"/>
      <c r="RYI6" s="49"/>
      <c r="RYJ6" s="49"/>
      <c r="RYK6" s="49"/>
      <c r="RYL6" s="49"/>
      <c r="RYM6" s="49"/>
      <c r="RYN6" s="49"/>
      <c r="RYO6" s="49"/>
      <c r="RYP6" s="49"/>
      <c r="RYQ6" s="49"/>
      <c r="RYR6" s="49"/>
      <c r="RYS6" s="49"/>
      <c r="RYT6" s="49"/>
      <c r="RYU6" s="49"/>
      <c r="RYV6" s="49"/>
      <c r="RYW6" s="49"/>
      <c r="RYX6" s="49"/>
      <c r="RYY6" s="49"/>
      <c r="RYZ6" s="49"/>
      <c r="RZA6" s="49"/>
      <c r="RZB6" s="49"/>
      <c r="RZC6" s="49"/>
      <c r="RZD6" s="49"/>
      <c r="RZE6" s="49"/>
      <c r="RZF6" s="49"/>
      <c r="RZG6" s="49"/>
      <c r="RZH6" s="49"/>
      <c r="RZI6" s="49"/>
      <c r="RZJ6" s="49"/>
      <c r="RZK6" s="49"/>
      <c r="RZL6" s="49"/>
      <c r="RZM6" s="49"/>
      <c r="RZN6" s="49"/>
      <c r="RZO6" s="49"/>
      <c r="RZP6" s="49"/>
      <c r="RZQ6" s="49"/>
      <c r="RZR6" s="49"/>
      <c r="RZS6" s="49"/>
      <c r="RZT6" s="49"/>
      <c r="RZU6" s="49"/>
      <c r="RZV6" s="49"/>
      <c r="RZW6" s="49"/>
      <c r="RZX6" s="49"/>
      <c r="RZY6" s="49"/>
      <c r="RZZ6" s="49"/>
      <c r="SAA6" s="49"/>
      <c r="SAB6" s="49"/>
      <c r="SAC6" s="49"/>
      <c r="SAD6" s="49"/>
      <c r="SAE6" s="49"/>
      <c r="SAF6" s="49"/>
      <c r="SAG6" s="49"/>
      <c r="SAH6" s="49"/>
      <c r="SAI6" s="49"/>
      <c r="SAJ6" s="49"/>
      <c r="SAK6" s="49"/>
      <c r="SAL6" s="49"/>
      <c r="SAM6" s="49"/>
      <c r="SAN6" s="49"/>
      <c r="SAO6" s="49"/>
      <c r="SAP6" s="49"/>
      <c r="SAQ6" s="49"/>
      <c r="SAR6" s="49"/>
      <c r="SAS6" s="49"/>
      <c r="SAT6" s="49"/>
      <c r="SAU6" s="49"/>
      <c r="SAV6" s="49"/>
      <c r="SAW6" s="49"/>
      <c r="SAX6" s="49"/>
      <c r="SAY6" s="49"/>
      <c r="SAZ6" s="49"/>
      <c r="SBA6" s="49"/>
      <c r="SBB6" s="49"/>
      <c r="SBC6" s="49"/>
      <c r="SBD6" s="49"/>
      <c r="SBE6" s="49"/>
      <c r="SBF6" s="49"/>
      <c r="SBG6" s="49"/>
      <c r="SBH6" s="49"/>
      <c r="SBI6" s="49"/>
      <c r="SBJ6" s="49"/>
      <c r="SBK6" s="49"/>
      <c r="SBL6" s="49"/>
      <c r="SBM6" s="49"/>
      <c r="SBN6" s="49"/>
      <c r="SBO6" s="49"/>
      <c r="SBP6" s="49"/>
      <c r="SBQ6" s="49"/>
      <c r="SBR6" s="49"/>
      <c r="SBS6" s="49"/>
      <c r="SBT6" s="49"/>
      <c r="SBU6" s="49"/>
      <c r="SBV6" s="49"/>
      <c r="SBW6" s="49"/>
      <c r="SBX6" s="49"/>
      <c r="SBY6" s="49"/>
      <c r="SBZ6" s="49"/>
      <c r="SCA6" s="49"/>
      <c r="SCB6" s="49"/>
      <c r="SCC6" s="49"/>
      <c r="SCD6" s="49"/>
      <c r="SCE6" s="49"/>
      <c r="SCF6" s="49"/>
      <c r="SCG6" s="49"/>
      <c r="SCH6" s="49"/>
      <c r="SCI6" s="49"/>
      <c r="SCJ6" s="49"/>
      <c r="SCK6" s="49"/>
      <c r="SCL6" s="49"/>
      <c r="SCM6" s="49"/>
      <c r="SCN6" s="49"/>
      <c r="SCO6" s="49"/>
      <c r="SCP6" s="49"/>
      <c r="SCQ6" s="49"/>
      <c r="SCR6" s="49"/>
      <c r="SCS6" s="49"/>
      <c r="SCT6" s="49"/>
      <c r="SCU6" s="49"/>
      <c r="SCV6" s="49"/>
      <c r="SCW6" s="49"/>
      <c r="SCX6" s="49"/>
      <c r="SCY6" s="49"/>
      <c r="SCZ6" s="49"/>
      <c r="SDA6" s="49"/>
      <c r="SDB6" s="49"/>
      <c r="SDC6" s="49"/>
      <c r="SDD6" s="49"/>
      <c r="SDE6" s="49"/>
      <c r="SDF6" s="49"/>
      <c r="SDG6" s="49"/>
      <c r="SDH6" s="49"/>
      <c r="SDI6" s="49"/>
      <c r="SDJ6" s="49"/>
      <c r="SDK6" s="49"/>
      <c r="SDL6" s="49"/>
      <c r="SDM6" s="49"/>
      <c r="SDN6" s="49"/>
      <c r="SDO6" s="49"/>
      <c r="SDP6" s="49"/>
      <c r="SDQ6" s="49"/>
      <c r="SDR6" s="49"/>
      <c r="SDS6" s="49"/>
      <c r="SDT6" s="49"/>
      <c r="SDU6" s="49"/>
      <c r="SDV6" s="49"/>
      <c r="SDW6" s="49"/>
      <c r="SDX6" s="49"/>
      <c r="SDY6" s="49"/>
      <c r="SDZ6" s="49"/>
      <c r="SEA6" s="49"/>
      <c r="SEB6" s="49"/>
      <c r="SEC6" s="49"/>
      <c r="SED6" s="49"/>
      <c r="SEE6" s="49"/>
      <c r="SEF6" s="49"/>
      <c r="SEG6" s="49"/>
      <c r="SEH6" s="49"/>
      <c r="SEI6" s="49"/>
      <c r="SEJ6" s="49"/>
      <c r="SEK6" s="49"/>
      <c r="SEL6" s="49"/>
      <c r="SEM6" s="49"/>
      <c r="SEN6" s="49"/>
      <c r="SEO6" s="49"/>
      <c r="SEP6" s="49"/>
      <c r="SEQ6" s="49"/>
      <c r="SER6" s="49"/>
      <c r="SES6" s="49"/>
      <c r="SET6" s="49"/>
      <c r="SEU6" s="49"/>
      <c r="SEV6" s="49"/>
      <c r="SEW6" s="49"/>
      <c r="SEX6" s="49"/>
      <c r="SEY6" s="49"/>
      <c r="SEZ6" s="49"/>
      <c r="SFA6" s="49"/>
      <c r="SFB6" s="49"/>
      <c r="SFC6" s="49"/>
      <c r="SFD6" s="49"/>
      <c r="SFE6" s="49"/>
      <c r="SFF6" s="49"/>
      <c r="SFG6" s="49"/>
      <c r="SFH6" s="49"/>
      <c r="SFI6" s="49"/>
      <c r="SFJ6" s="49"/>
      <c r="SFK6" s="49"/>
      <c r="SFL6" s="49"/>
      <c r="SFM6" s="49"/>
      <c r="SFN6" s="49"/>
      <c r="SFO6" s="49"/>
      <c r="SFP6" s="49"/>
      <c r="SFQ6" s="49"/>
      <c r="SFR6" s="49"/>
      <c r="SFS6" s="49"/>
      <c r="SFT6" s="49"/>
      <c r="SFU6" s="49"/>
      <c r="SFV6" s="49"/>
      <c r="SFW6" s="49"/>
      <c r="SFX6" s="49"/>
      <c r="SFY6" s="49"/>
      <c r="SFZ6" s="49"/>
      <c r="SGA6" s="49"/>
      <c r="SGB6" s="49"/>
      <c r="SGC6" s="49"/>
      <c r="SGD6" s="49"/>
      <c r="SGE6" s="49"/>
      <c r="SGF6" s="49"/>
      <c r="SGG6" s="49"/>
      <c r="SGH6" s="49"/>
      <c r="SGI6" s="49"/>
      <c r="SGJ6" s="49"/>
      <c r="SGK6" s="49"/>
      <c r="SGL6" s="49"/>
      <c r="SGM6" s="49"/>
      <c r="SGN6" s="49"/>
      <c r="SGO6" s="49"/>
      <c r="SGP6" s="49"/>
      <c r="SGQ6" s="49"/>
      <c r="SGR6" s="49"/>
      <c r="SGS6" s="49"/>
      <c r="SGT6" s="49"/>
      <c r="SGU6" s="49"/>
      <c r="SGV6" s="49"/>
      <c r="SGW6" s="49"/>
      <c r="SGX6" s="49"/>
      <c r="SGY6" s="49"/>
      <c r="SGZ6" s="49"/>
      <c r="SHA6" s="49"/>
      <c r="SHB6" s="49"/>
      <c r="SHC6" s="49"/>
      <c r="SHD6" s="49"/>
      <c r="SHE6" s="49"/>
      <c r="SHF6" s="49"/>
      <c r="SHG6" s="49"/>
      <c r="SHH6" s="49"/>
      <c r="SHI6" s="49"/>
      <c r="SHJ6" s="49"/>
      <c r="SHK6" s="49"/>
      <c r="SHL6" s="49"/>
      <c r="SHM6" s="49"/>
      <c r="SHN6" s="49"/>
      <c r="SHO6" s="49"/>
      <c r="SHP6" s="49"/>
      <c r="SHQ6" s="49"/>
      <c r="SHR6" s="49"/>
      <c r="SHS6" s="49"/>
      <c r="SHT6" s="49"/>
      <c r="SHU6" s="49"/>
      <c r="SHV6" s="49"/>
      <c r="SHW6" s="49"/>
      <c r="SHX6" s="49"/>
      <c r="SHY6" s="49"/>
      <c r="SHZ6" s="49"/>
      <c r="SIA6" s="49"/>
      <c r="SIB6" s="49"/>
      <c r="SIC6" s="49"/>
      <c r="SID6" s="49"/>
      <c r="SIE6" s="49"/>
      <c r="SIF6" s="49"/>
      <c r="SIG6" s="49"/>
      <c r="SIH6" s="49"/>
      <c r="SII6" s="49"/>
      <c r="SIJ6" s="49"/>
      <c r="SIK6" s="49"/>
      <c r="SIL6" s="49"/>
      <c r="SIM6" s="49"/>
      <c r="SIN6" s="49"/>
      <c r="SIO6" s="49"/>
      <c r="SIP6" s="49"/>
      <c r="SIQ6" s="49"/>
      <c r="SIR6" s="49"/>
      <c r="SIS6" s="49"/>
      <c r="SIT6" s="49"/>
      <c r="SIU6" s="49"/>
      <c r="SIV6" s="49"/>
      <c r="SIW6" s="49"/>
      <c r="SIX6" s="49"/>
      <c r="SIY6" s="49"/>
      <c r="SIZ6" s="49"/>
      <c r="SJA6" s="49"/>
      <c r="SJB6" s="49"/>
      <c r="SJC6" s="49"/>
      <c r="SJD6" s="49"/>
      <c r="SJE6" s="49"/>
      <c r="SJF6" s="49"/>
      <c r="SJG6" s="49"/>
      <c r="SJH6" s="49"/>
      <c r="SJI6" s="49"/>
      <c r="SJJ6" s="49"/>
      <c r="SJK6" s="49"/>
      <c r="SJL6" s="49"/>
      <c r="SJM6" s="49"/>
      <c r="SJN6" s="49"/>
      <c r="SJO6" s="49"/>
      <c r="SJP6" s="49"/>
      <c r="SJQ6" s="49"/>
      <c r="SJR6" s="49"/>
      <c r="SJS6" s="49"/>
      <c r="SJT6" s="49"/>
      <c r="SJU6" s="49"/>
      <c r="SJV6" s="49"/>
      <c r="SJW6" s="49"/>
      <c r="SJX6" s="49"/>
      <c r="SJY6" s="49"/>
      <c r="SJZ6" s="49"/>
      <c r="SKA6" s="49"/>
      <c r="SKB6" s="49"/>
      <c r="SKC6" s="49"/>
      <c r="SKD6" s="49"/>
      <c r="SKE6" s="49"/>
      <c r="SKF6" s="49"/>
      <c r="SKG6" s="49"/>
      <c r="SKH6" s="49"/>
      <c r="SKI6" s="49"/>
      <c r="SKJ6" s="49"/>
      <c r="SKK6" s="49"/>
      <c r="SKL6" s="49"/>
      <c r="SKM6" s="49"/>
      <c r="SKN6" s="49"/>
      <c r="SKO6" s="49"/>
      <c r="SKP6" s="49"/>
      <c r="SKQ6" s="49"/>
      <c r="SKR6" s="49"/>
      <c r="SKS6" s="49"/>
      <c r="SKT6" s="49"/>
      <c r="SKU6" s="49"/>
      <c r="SKV6" s="49"/>
      <c r="SKW6" s="49"/>
      <c r="SKX6" s="49"/>
      <c r="SKY6" s="49"/>
      <c r="SKZ6" s="49"/>
      <c r="SLA6" s="49"/>
      <c r="SLB6" s="49"/>
      <c r="SLC6" s="49"/>
      <c r="SLD6" s="49"/>
      <c r="SLE6" s="49"/>
      <c r="SLF6" s="49"/>
      <c r="SLG6" s="49"/>
      <c r="SLH6" s="49"/>
      <c r="SLI6" s="49"/>
      <c r="SLJ6" s="49"/>
      <c r="SLK6" s="49"/>
      <c r="SLL6" s="49"/>
      <c r="SLM6" s="49"/>
      <c r="SLN6" s="49"/>
      <c r="SLO6" s="49"/>
      <c r="SLP6" s="49"/>
      <c r="SLQ6" s="49"/>
      <c r="SLR6" s="49"/>
      <c r="SLS6" s="49"/>
      <c r="SLT6" s="49"/>
      <c r="SLU6" s="49"/>
      <c r="SLV6" s="49"/>
      <c r="SLW6" s="49"/>
      <c r="SLX6" s="49"/>
      <c r="SLY6" s="49"/>
      <c r="SLZ6" s="49"/>
      <c r="SMA6" s="49"/>
      <c r="SMB6" s="49"/>
      <c r="SMC6" s="49"/>
      <c r="SMD6" s="49"/>
      <c r="SME6" s="49"/>
      <c r="SMF6" s="49"/>
      <c r="SMG6" s="49"/>
      <c r="SMH6" s="49"/>
      <c r="SMI6" s="49"/>
      <c r="SMJ6" s="49"/>
      <c r="SMK6" s="49"/>
      <c r="SML6" s="49"/>
      <c r="SMM6" s="49"/>
      <c r="SMN6" s="49"/>
      <c r="SMO6" s="49"/>
      <c r="SMP6" s="49"/>
      <c r="SMQ6" s="49"/>
      <c r="SMR6" s="49"/>
      <c r="SMS6" s="49"/>
      <c r="SMT6" s="49"/>
      <c r="SMU6" s="49"/>
      <c r="SMV6" s="49"/>
      <c r="SMW6" s="49"/>
      <c r="SMX6" s="49"/>
      <c r="SMY6" s="49"/>
      <c r="SMZ6" s="49"/>
      <c r="SNA6" s="49"/>
      <c r="SNB6" s="49"/>
      <c r="SNC6" s="49"/>
      <c r="SND6" s="49"/>
      <c r="SNE6" s="49"/>
      <c r="SNF6" s="49"/>
      <c r="SNG6" s="49"/>
      <c r="SNH6" s="49"/>
      <c r="SNI6" s="49"/>
      <c r="SNJ6" s="49"/>
      <c r="SNK6" s="49"/>
      <c r="SNL6" s="49"/>
      <c r="SNM6" s="49"/>
      <c r="SNN6" s="49"/>
      <c r="SNO6" s="49"/>
      <c r="SNP6" s="49"/>
      <c r="SNQ6" s="49"/>
      <c r="SNR6" s="49"/>
      <c r="SNS6" s="49"/>
      <c r="SNT6" s="49"/>
      <c r="SNU6" s="49"/>
      <c r="SNV6" s="49"/>
      <c r="SNW6" s="49"/>
      <c r="SNX6" s="49"/>
      <c r="SNY6" s="49"/>
      <c r="SNZ6" s="49"/>
      <c r="SOA6" s="49"/>
      <c r="SOB6" s="49"/>
      <c r="SOC6" s="49"/>
      <c r="SOD6" s="49"/>
      <c r="SOE6" s="49"/>
      <c r="SOF6" s="49"/>
      <c r="SOG6" s="49"/>
      <c r="SOH6" s="49"/>
      <c r="SOI6" s="49"/>
      <c r="SOJ6" s="49"/>
      <c r="SOK6" s="49"/>
      <c r="SOL6" s="49"/>
      <c r="SOM6" s="49"/>
      <c r="SON6" s="49"/>
      <c r="SOO6" s="49"/>
      <c r="SOP6" s="49"/>
      <c r="SOQ6" s="49"/>
      <c r="SOR6" s="49"/>
      <c r="SOS6" s="49"/>
      <c r="SOT6" s="49"/>
      <c r="SOU6" s="49"/>
      <c r="SOV6" s="49"/>
      <c r="SOW6" s="49"/>
      <c r="SOX6" s="49"/>
      <c r="SOY6" s="49"/>
      <c r="SOZ6" s="49"/>
      <c r="SPA6" s="49"/>
      <c r="SPB6" s="49"/>
      <c r="SPC6" s="49"/>
      <c r="SPD6" s="49"/>
      <c r="SPE6" s="49"/>
      <c r="SPF6" s="49"/>
      <c r="SPG6" s="49"/>
      <c r="SPH6" s="49"/>
      <c r="SPI6" s="49"/>
      <c r="SPJ6" s="49"/>
      <c r="SPK6" s="49"/>
      <c r="SPL6" s="49"/>
      <c r="SPM6" s="49"/>
      <c r="SPN6" s="49"/>
      <c r="SPO6" s="49"/>
      <c r="SPP6" s="49"/>
      <c r="SPQ6" s="49"/>
      <c r="SPR6" s="49"/>
      <c r="SPS6" s="49"/>
      <c r="SPT6" s="49"/>
      <c r="SPU6" s="49"/>
      <c r="SPV6" s="49"/>
      <c r="SPW6" s="49"/>
      <c r="SPX6" s="49"/>
      <c r="SPY6" s="49"/>
      <c r="SPZ6" s="49"/>
      <c r="SQA6" s="49"/>
      <c r="SQB6" s="49"/>
      <c r="SQC6" s="49"/>
      <c r="SQD6" s="49"/>
      <c r="SQE6" s="49"/>
      <c r="SQF6" s="49"/>
      <c r="SQG6" s="49"/>
      <c r="SQH6" s="49"/>
      <c r="SQI6" s="49"/>
      <c r="SQJ6" s="49"/>
      <c r="SQK6" s="49"/>
      <c r="SQL6" s="49"/>
      <c r="SQM6" s="49"/>
      <c r="SQN6" s="49"/>
      <c r="SQO6" s="49"/>
      <c r="SQP6" s="49"/>
      <c r="SQQ6" s="49"/>
      <c r="SQR6" s="49"/>
      <c r="SQS6" s="49"/>
      <c r="SQT6" s="49"/>
      <c r="SQU6" s="49"/>
      <c r="SQV6" s="49"/>
      <c r="SQW6" s="49"/>
      <c r="SQX6" s="49"/>
      <c r="SQY6" s="49"/>
      <c r="SQZ6" s="49"/>
      <c r="SRA6" s="49"/>
      <c r="SRB6" s="49"/>
      <c r="SRC6" s="49"/>
      <c r="SRD6" s="49"/>
      <c r="SRE6" s="49"/>
      <c r="SRF6" s="49"/>
      <c r="SRG6" s="49"/>
      <c r="SRH6" s="49"/>
      <c r="SRI6" s="49"/>
      <c r="SRJ6" s="49"/>
      <c r="SRK6" s="49"/>
      <c r="SRL6" s="49"/>
      <c r="SRM6" s="49"/>
      <c r="SRN6" s="49"/>
      <c r="SRO6" s="49"/>
      <c r="SRP6" s="49"/>
      <c r="SRQ6" s="49"/>
      <c r="SRR6" s="49"/>
      <c r="SRS6" s="49"/>
      <c r="SRT6" s="49"/>
      <c r="SRU6" s="49"/>
      <c r="SRV6" s="49"/>
      <c r="SRW6" s="49"/>
      <c r="SRX6" s="49"/>
      <c r="SRY6" s="49"/>
      <c r="SRZ6" s="49"/>
      <c r="SSA6" s="49"/>
      <c r="SSB6" s="49"/>
      <c r="SSC6" s="49"/>
      <c r="SSD6" s="49"/>
      <c r="SSE6" s="49"/>
      <c r="SSF6" s="49"/>
      <c r="SSG6" s="49"/>
      <c r="SSH6" s="49"/>
      <c r="SSI6" s="49"/>
      <c r="SSJ6" s="49"/>
      <c r="SSK6" s="49"/>
      <c r="SSL6" s="49"/>
      <c r="SSM6" s="49"/>
      <c r="SSN6" s="49"/>
      <c r="SSO6" s="49"/>
      <c r="SSP6" s="49"/>
      <c r="SSQ6" s="49"/>
      <c r="SSR6" s="49"/>
      <c r="SSS6" s="49"/>
      <c r="SST6" s="49"/>
      <c r="SSU6" s="49"/>
      <c r="SSV6" s="49"/>
      <c r="SSW6" s="49"/>
      <c r="SSX6" s="49"/>
      <c r="SSY6" s="49"/>
      <c r="SSZ6" s="49"/>
      <c r="STA6" s="49"/>
      <c r="STB6" s="49"/>
      <c r="STC6" s="49"/>
      <c r="STD6" s="49"/>
      <c r="STE6" s="49"/>
      <c r="STF6" s="49"/>
      <c r="STG6" s="49"/>
      <c r="STH6" s="49"/>
      <c r="STI6" s="49"/>
      <c r="STJ6" s="49"/>
      <c r="STK6" s="49"/>
      <c r="STL6" s="49"/>
      <c r="STM6" s="49"/>
      <c r="STN6" s="49"/>
      <c r="STO6" s="49"/>
      <c r="STP6" s="49"/>
      <c r="STQ6" s="49"/>
      <c r="STR6" s="49"/>
      <c r="STS6" s="49"/>
      <c r="STT6" s="49"/>
      <c r="STU6" s="49"/>
      <c r="STV6" s="49"/>
      <c r="STW6" s="49"/>
      <c r="STX6" s="49"/>
      <c r="STY6" s="49"/>
      <c r="STZ6" s="49"/>
      <c r="SUA6" s="49"/>
      <c r="SUB6" s="49"/>
      <c r="SUC6" s="49"/>
      <c r="SUD6" s="49"/>
      <c r="SUE6" s="49"/>
      <c r="SUF6" s="49"/>
      <c r="SUG6" s="49"/>
      <c r="SUH6" s="49"/>
      <c r="SUI6" s="49"/>
      <c r="SUJ6" s="49"/>
      <c r="SUK6" s="49"/>
      <c r="SUL6" s="49"/>
      <c r="SUM6" s="49"/>
      <c r="SUN6" s="49"/>
      <c r="SUO6" s="49"/>
      <c r="SUP6" s="49"/>
      <c r="SUQ6" s="49"/>
      <c r="SUR6" s="49"/>
      <c r="SUS6" s="49"/>
      <c r="SUT6" s="49"/>
      <c r="SUU6" s="49"/>
      <c r="SUV6" s="49"/>
      <c r="SUW6" s="49"/>
      <c r="SUX6" s="49"/>
      <c r="SUY6" s="49"/>
      <c r="SUZ6" s="49"/>
      <c r="SVA6" s="49"/>
      <c r="SVB6" s="49"/>
      <c r="SVC6" s="49"/>
      <c r="SVD6" s="49"/>
      <c r="SVE6" s="49"/>
      <c r="SVF6" s="49"/>
      <c r="SVG6" s="49"/>
      <c r="SVH6" s="49"/>
      <c r="SVI6" s="49"/>
      <c r="SVJ6" s="49"/>
      <c r="SVK6" s="49"/>
      <c r="SVL6" s="49"/>
      <c r="SVM6" s="49"/>
      <c r="SVN6" s="49"/>
      <c r="SVO6" s="49"/>
      <c r="SVP6" s="49"/>
      <c r="SVQ6" s="49"/>
      <c r="SVR6" s="49"/>
      <c r="SVS6" s="49"/>
      <c r="SVT6" s="49"/>
      <c r="SVU6" s="49"/>
      <c r="SVV6" s="49"/>
      <c r="SVW6" s="49"/>
      <c r="SVX6" s="49"/>
      <c r="SVY6" s="49"/>
      <c r="SVZ6" s="49"/>
      <c r="SWA6" s="49"/>
      <c r="SWB6" s="49"/>
      <c r="SWC6" s="49"/>
      <c r="SWD6" s="49"/>
      <c r="SWE6" s="49"/>
      <c r="SWF6" s="49"/>
      <c r="SWG6" s="49"/>
      <c r="SWH6" s="49"/>
      <c r="SWI6" s="49"/>
      <c r="SWJ6" s="49"/>
      <c r="SWK6" s="49"/>
      <c r="SWL6" s="49"/>
      <c r="SWM6" s="49"/>
      <c r="SWN6" s="49"/>
      <c r="SWO6" s="49"/>
      <c r="SWP6" s="49"/>
      <c r="SWQ6" s="49"/>
      <c r="SWR6" s="49"/>
      <c r="SWS6" s="49"/>
      <c r="SWT6" s="49"/>
      <c r="SWU6" s="49"/>
      <c r="SWV6" s="49"/>
      <c r="SWW6" s="49"/>
      <c r="SWX6" s="49"/>
      <c r="SWY6" s="49"/>
      <c r="SWZ6" s="49"/>
      <c r="SXA6" s="49"/>
      <c r="SXB6" s="49"/>
      <c r="SXC6" s="49"/>
      <c r="SXD6" s="49"/>
      <c r="SXE6" s="49"/>
      <c r="SXF6" s="49"/>
      <c r="SXG6" s="49"/>
      <c r="SXH6" s="49"/>
      <c r="SXI6" s="49"/>
      <c r="SXJ6" s="49"/>
      <c r="SXK6" s="49"/>
      <c r="SXL6" s="49"/>
      <c r="SXM6" s="49"/>
      <c r="SXN6" s="49"/>
      <c r="SXO6" s="49"/>
      <c r="SXP6" s="49"/>
      <c r="SXQ6" s="49"/>
      <c r="SXR6" s="49"/>
      <c r="SXS6" s="49"/>
      <c r="SXT6" s="49"/>
      <c r="SXU6" s="49"/>
      <c r="SXV6" s="49"/>
      <c r="SXW6" s="49"/>
      <c r="SXX6" s="49"/>
      <c r="SXY6" s="49"/>
      <c r="SXZ6" s="49"/>
      <c r="SYA6" s="49"/>
      <c r="SYB6" s="49"/>
      <c r="SYC6" s="49"/>
      <c r="SYD6" s="49"/>
      <c r="SYE6" s="49"/>
      <c r="SYF6" s="49"/>
      <c r="SYG6" s="49"/>
      <c r="SYH6" s="49"/>
      <c r="SYI6" s="49"/>
      <c r="SYJ6" s="49"/>
      <c r="SYK6" s="49"/>
      <c r="SYL6" s="49"/>
      <c r="SYM6" s="49"/>
      <c r="SYN6" s="49"/>
      <c r="SYO6" s="49"/>
      <c r="SYP6" s="49"/>
      <c r="SYQ6" s="49"/>
      <c r="SYR6" s="49"/>
      <c r="SYS6" s="49"/>
      <c r="SYT6" s="49"/>
      <c r="SYU6" s="49"/>
      <c r="SYV6" s="49"/>
      <c r="SYW6" s="49"/>
      <c r="SYX6" s="49"/>
      <c r="SYY6" s="49"/>
      <c r="SYZ6" s="49"/>
      <c r="SZA6" s="49"/>
      <c r="SZB6" s="49"/>
      <c r="SZC6" s="49"/>
      <c r="SZD6" s="49"/>
      <c r="SZE6" s="49"/>
      <c r="SZF6" s="49"/>
      <c r="SZG6" s="49"/>
      <c r="SZH6" s="49"/>
      <c r="SZI6" s="49"/>
      <c r="SZJ6" s="49"/>
      <c r="SZK6" s="49"/>
      <c r="SZL6" s="49"/>
      <c r="SZM6" s="49"/>
      <c r="SZN6" s="49"/>
      <c r="SZO6" s="49"/>
      <c r="SZP6" s="49"/>
      <c r="SZQ6" s="49"/>
      <c r="SZR6" s="49"/>
      <c r="SZS6" s="49"/>
      <c r="SZT6" s="49"/>
      <c r="SZU6" s="49"/>
      <c r="SZV6" s="49"/>
      <c r="SZW6" s="49"/>
      <c r="SZX6" s="49"/>
      <c r="SZY6" s="49"/>
      <c r="SZZ6" s="49"/>
      <c r="TAA6" s="49"/>
      <c r="TAB6" s="49"/>
      <c r="TAC6" s="49"/>
      <c r="TAD6" s="49"/>
      <c r="TAE6" s="49"/>
      <c r="TAF6" s="49"/>
      <c r="TAG6" s="49"/>
      <c r="TAH6" s="49"/>
      <c r="TAI6" s="49"/>
      <c r="TAJ6" s="49"/>
      <c r="TAK6" s="49"/>
      <c r="TAL6" s="49"/>
      <c r="TAM6" s="49"/>
      <c r="TAN6" s="49"/>
      <c r="TAO6" s="49"/>
      <c r="TAP6" s="49"/>
      <c r="TAQ6" s="49"/>
      <c r="TAR6" s="49"/>
      <c r="TAS6" s="49"/>
      <c r="TAT6" s="49"/>
      <c r="TAU6" s="49"/>
      <c r="TAV6" s="49"/>
      <c r="TAW6" s="49"/>
      <c r="TAX6" s="49"/>
      <c r="TAY6" s="49"/>
      <c r="TAZ6" s="49"/>
      <c r="TBA6" s="49"/>
      <c r="TBB6" s="49"/>
      <c r="TBC6" s="49"/>
      <c r="TBD6" s="49"/>
      <c r="TBE6" s="49"/>
      <c r="TBF6" s="49"/>
      <c r="TBG6" s="49"/>
      <c r="TBH6" s="49"/>
      <c r="TBI6" s="49"/>
      <c r="TBJ6" s="49"/>
      <c r="TBK6" s="49"/>
      <c r="TBL6" s="49"/>
      <c r="TBM6" s="49"/>
      <c r="TBN6" s="49"/>
      <c r="TBO6" s="49"/>
      <c r="TBP6" s="49"/>
      <c r="TBQ6" s="49"/>
      <c r="TBR6" s="49"/>
      <c r="TBS6" s="49"/>
      <c r="TBT6" s="49"/>
      <c r="TBU6" s="49"/>
      <c r="TBV6" s="49"/>
      <c r="TBW6" s="49"/>
      <c r="TBX6" s="49"/>
      <c r="TBY6" s="49"/>
      <c r="TBZ6" s="49"/>
      <c r="TCA6" s="49"/>
      <c r="TCB6" s="49"/>
      <c r="TCC6" s="49"/>
      <c r="TCD6" s="49"/>
      <c r="TCE6" s="49"/>
      <c r="TCF6" s="49"/>
      <c r="TCG6" s="49"/>
      <c r="TCH6" s="49"/>
      <c r="TCI6" s="49"/>
      <c r="TCJ6" s="49"/>
      <c r="TCK6" s="49"/>
      <c r="TCL6" s="49"/>
      <c r="TCM6" s="49"/>
      <c r="TCN6" s="49"/>
      <c r="TCO6" s="49"/>
      <c r="TCP6" s="49"/>
      <c r="TCQ6" s="49"/>
      <c r="TCR6" s="49"/>
      <c r="TCS6" s="49"/>
      <c r="TCT6" s="49"/>
      <c r="TCU6" s="49"/>
      <c r="TCV6" s="49"/>
      <c r="TCW6" s="49"/>
      <c r="TCX6" s="49"/>
      <c r="TCY6" s="49"/>
      <c r="TCZ6" s="49"/>
      <c r="TDA6" s="49"/>
      <c r="TDB6" s="49"/>
      <c r="TDC6" s="49"/>
      <c r="TDD6" s="49"/>
      <c r="TDE6" s="49"/>
      <c r="TDF6" s="49"/>
      <c r="TDG6" s="49"/>
      <c r="TDH6" s="49"/>
      <c r="TDI6" s="49"/>
      <c r="TDJ6" s="49"/>
      <c r="TDK6" s="49"/>
      <c r="TDL6" s="49"/>
      <c r="TDM6" s="49"/>
      <c r="TDN6" s="49"/>
      <c r="TDO6" s="49"/>
      <c r="TDP6" s="49"/>
      <c r="TDQ6" s="49"/>
      <c r="TDR6" s="49"/>
      <c r="TDS6" s="49"/>
      <c r="TDT6" s="49"/>
      <c r="TDU6" s="49"/>
      <c r="TDV6" s="49"/>
      <c r="TDW6" s="49"/>
      <c r="TDX6" s="49"/>
      <c r="TDY6" s="49"/>
      <c r="TDZ6" s="49"/>
      <c r="TEA6" s="49"/>
      <c r="TEB6" s="49"/>
      <c r="TEC6" s="49"/>
      <c r="TED6" s="49"/>
      <c r="TEE6" s="49"/>
      <c r="TEF6" s="49"/>
      <c r="TEG6" s="49"/>
      <c r="TEH6" s="49"/>
      <c r="TEI6" s="49"/>
      <c r="TEJ6" s="49"/>
      <c r="TEK6" s="49"/>
      <c r="TEL6" s="49"/>
      <c r="TEM6" s="49"/>
      <c r="TEN6" s="49"/>
      <c r="TEO6" s="49"/>
      <c r="TEP6" s="49"/>
      <c r="TEQ6" s="49"/>
      <c r="TER6" s="49"/>
      <c r="TES6" s="49"/>
      <c r="TET6" s="49"/>
      <c r="TEU6" s="49"/>
      <c r="TEV6" s="49"/>
      <c r="TEW6" s="49"/>
      <c r="TEX6" s="49"/>
      <c r="TEY6" s="49"/>
      <c r="TEZ6" s="49"/>
      <c r="TFA6" s="49"/>
      <c r="TFB6" s="49"/>
      <c r="TFC6" s="49"/>
      <c r="TFD6" s="49"/>
      <c r="TFE6" s="49"/>
      <c r="TFF6" s="49"/>
      <c r="TFG6" s="49"/>
      <c r="TFH6" s="49"/>
      <c r="TFI6" s="49"/>
      <c r="TFJ6" s="49"/>
      <c r="TFK6" s="49"/>
      <c r="TFL6" s="49"/>
      <c r="TFM6" s="49"/>
      <c r="TFN6" s="49"/>
      <c r="TFO6" s="49"/>
      <c r="TFP6" s="49"/>
      <c r="TFQ6" s="49"/>
      <c r="TFR6" s="49"/>
      <c r="TFS6" s="49"/>
      <c r="TFT6" s="49"/>
      <c r="TFU6" s="49"/>
      <c r="TFV6" s="49"/>
      <c r="TFW6" s="49"/>
      <c r="TFX6" s="49"/>
      <c r="TFY6" s="49"/>
      <c r="TFZ6" s="49"/>
      <c r="TGA6" s="49"/>
      <c r="TGB6" s="49"/>
      <c r="TGC6" s="49"/>
      <c r="TGD6" s="49"/>
      <c r="TGE6" s="49"/>
      <c r="TGF6" s="49"/>
      <c r="TGG6" s="49"/>
      <c r="TGH6" s="49"/>
      <c r="TGI6" s="49"/>
      <c r="TGJ6" s="49"/>
      <c r="TGK6" s="49"/>
      <c r="TGL6" s="49"/>
      <c r="TGM6" s="49"/>
      <c r="TGN6" s="49"/>
      <c r="TGO6" s="49"/>
      <c r="TGP6" s="49"/>
      <c r="TGQ6" s="49"/>
      <c r="TGR6" s="49"/>
      <c r="TGS6" s="49"/>
      <c r="TGT6" s="49"/>
      <c r="TGU6" s="49"/>
      <c r="TGV6" s="49"/>
      <c r="TGW6" s="49"/>
      <c r="TGX6" s="49"/>
      <c r="TGY6" s="49"/>
      <c r="TGZ6" s="49"/>
      <c r="THA6" s="49"/>
      <c r="THB6" s="49"/>
      <c r="THC6" s="49"/>
      <c r="THD6" s="49"/>
      <c r="THE6" s="49"/>
      <c r="THF6" s="49"/>
      <c r="THG6" s="49"/>
      <c r="THH6" s="49"/>
      <c r="THI6" s="49"/>
      <c r="THJ6" s="49"/>
      <c r="THK6" s="49"/>
      <c r="THL6" s="49"/>
      <c r="THM6" s="49"/>
      <c r="THN6" s="49"/>
      <c r="THO6" s="49"/>
      <c r="THP6" s="49"/>
      <c r="THQ6" s="49"/>
      <c r="THR6" s="49"/>
      <c r="THS6" s="49"/>
      <c r="THT6" s="49"/>
      <c r="THU6" s="49"/>
      <c r="THV6" s="49"/>
      <c r="THW6" s="49"/>
      <c r="THX6" s="49"/>
      <c r="THY6" s="49"/>
      <c r="THZ6" s="49"/>
      <c r="TIA6" s="49"/>
      <c r="TIB6" s="49"/>
      <c r="TIC6" s="49"/>
      <c r="TID6" s="49"/>
      <c r="TIE6" s="49"/>
      <c r="TIF6" s="49"/>
      <c r="TIG6" s="49"/>
      <c r="TIH6" s="49"/>
      <c r="TII6" s="49"/>
      <c r="TIJ6" s="49"/>
      <c r="TIK6" s="49"/>
      <c r="TIL6" s="49"/>
      <c r="TIM6" s="49"/>
      <c r="TIN6" s="49"/>
      <c r="TIO6" s="49"/>
      <c r="TIP6" s="49"/>
      <c r="TIQ6" s="49"/>
      <c r="TIR6" s="49"/>
      <c r="TIS6" s="49"/>
      <c r="TIT6" s="49"/>
      <c r="TIU6" s="49"/>
      <c r="TIV6" s="49"/>
      <c r="TIW6" s="49"/>
      <c r="TIX6" s="49"/>
      <c r="TIY6" s="49"/>
      <c r="TIZ6" s="49"/>
      <c r="TJA6" s="49"/>
      <c r="TJB6" s="49"/>
      <c r="TJC6" s="49"/>
      <c r="TJD6" s="49"/>
      <c r="TJE6" s="49"/>
      <c r="TJF6" s="49"/>
      <c r="TJG6" s="49"/>
      <c r="TJH6" s="49"/>
      <c r="TJI6" s="49"/>
      <c r="TJJ6" s="49"/>
      <c r="TJK6" s="49"/>
      <c r="TJL6" s="49"/>
      <c r="TJM6" s="49"/>
      <c r="TJN6" s="49"/>
      <c r="TJO6" s="49"/>
      <c r="TJP6" s="49"/>
      <c r="TJQ6" s="49"/>
      <c r="TJR6" s="49"/>
      <c r="TJS6" s="49"/>
      <c r="TJT6" s="49"/>
      <c r="TJU6" s="49"/>
      <c r="TJV6" s="49"/>
      <c r="TJW6" s="49"/>
      <c r="TJX6" s="49"/>
      <c r="TJY6" s="49"/>
      <c r="TJZ6" s="49"/>
      <c r="TKA6" s="49"/>
      <c r="TKB6" s="49"/>
      <c r="TKC6" s="49"/>
      <c r="TKD6" s="49"/>
      <c r="TKE6" s="49"/>
      <c r="TKF6" s="49"/>
      <c r="TKG6" s="49"/>
      <c r="TKH6" s="49"/>
      <c r="TKI6" s="49"/>
      <c r="TKJ6" s="49"/>
      <c r="TKK6" s="49"/>
      <c r="TKL6" s="49"/>
      <c r="TKM6" s="49"/>
      <c r="TKN6" s="49"/>
      <c r="TKO6" s="49"/>
      <c r="TKP6" s="49"/>
      <c r="TKQ6" s="49"/>
      <c r="TKR6" s="49"/>
      <c r="TKS6" s="49"/>
      <c r="TKT6" s="49"/>
      <c r="TKU6" s="49"/>
      <c r="TKV6" s="49"/>
      <c r="TKW6" s="49"/>
      <c r="TKX6" s="49"/>
      <c r="TKY6" s="49"/>
      <c r="TKZ6" s="49"/>
      <c r="TLA6" s="49"/>
      <c r="TLB6" s="49"/>
      <c r="TLC6" s="49"/>
      <c r="TLD6" s="49"/>
      <c r="TLE6" s="49"/>
      <c r="TLF6" s="49"/>
      <c r="TLG6" s="49"/>
      <c r="TLH6" s="49"/>
      <c r="TLI6" s="49"/>
      <c r="TLJ6" s="49"/>
      <c r="TLK6" s="49"/>
      <c r="TLL6" s="49"/>
      <c r="TLM6" s="49"/>
      <c r="TLN6" s="49"/>
      <c r="TLO6" s="49"/>
      <c r="TLP6" s="49"/>
      <c r="TLQ6" s="49"/>
      <c r="TLR6" s="49"/>
      <c r="TLS6" s="49"/>
      <c r="TLT6" s="49"/>
      <c r="TLU6" s="49"/>
      <c r="TLV6" s="49"/>
      <c r="TLW6" s="49"/>
      <c r="TLX6" s="49"/>
      <c r="TLY6" s="49"/>
      <c r="TLZ6" s="49"/>
      <c r="TMA6" s="49"/>
      <c r="TMB6" s="49"/>
      <c r="TMC6" s="49"/>
      <c r="TMD6" s="49"/>
      <c r="TME6" s="49"/>
      <c r="TMF6" s="49"/>
      <c r="TMG6" s="49"/>
      <c r="TMH6" s="49"/>
      <c r="TMI6" s="49"/>
      <c r="TMJ6" s="49"/>
      <c r="TMK6" s="49"/>
      <c r="TML6" s="49"/>
      <c r="TMM6" s="49"/>
      <c r="TMN6" s="49"/>
      <c r="TMO6" s="49"/>
      <c r="TMP6" s="49"/>
      <c r="TMQ6" s="49"/>
      <c r="TMR6" s="49"/>
      <c r="TMS6" s="49"/>
      <c r="TMT6" s="49"/>
      <c r="TMU6" s="49"/>
      <c r="TMV6" s="49"/>
      <c r="TMW6" s="49"/>
      <c r="TMX6" s="49"/>
      <c r="TMY6" s="49"/>
      <c r="TMZ6" s="49"/>
      <c r="TNA6" s="49"/>
      <c r="TNB6" s="49"/>
      <c r="TNC6" s="49"/>
      <c r="TND6" s="49"/>
      <c r="TNE6" s="49"/>
      <c r="TNF6" s="49"/>
      <c r="TNG6" s="49"/>
      <c r="TNH6" s="49"/>
      <c r="TNI6" s="49"/>
      <c r="TNJ6" s="49"/>
      <c r="TNK6" s="49"/>
      <c r="TNL6" s="49"/>
      <c r="TNM6" s="49"/>
      <c r="TNN6" s="49"/>
      <c r="TNO6" s="49"/>
      <c r="TNP6" s="49"/>
      <c r="TNQ6" s="49"/>
      <c r="TNR6" s="49"/>
      <c r="TNS6" s="49"/>
      <c r="TNT6" s="49"/>
      <c r="TNU6" s="49"/>
      <c r="TNV6" s="49"/>
      <c r="TNW6" s="49"/>
      <c r="TNX6" s="49"/>
      <c r="TNY6" s="49"/>
      <c r="TNZ6" s="49"/>
      <c r="TOA6" s="49"/>
      <c r="TOB6" s="49"/>
      <c r="TOC6" s="49"/>
      <c r="TOD6" s="49"/>
      <c r="TOE6" s="49"/>
      <c r="TOF6" s="49"/>
      <c r="TOG6" s="49"/>
      <c r="TOH6" s="49"/>
      <c r="TOI6" s="49"/>
      <c r="TOJ6" s="49"/>
      <c r="TOK6" s="49"/>
      <c r="TOL6" s="49"/>
      <c r="TOM6" s="49"/>
      <c r="TON6" s="49"/>
      <c r="TOO6" s="49"/>
      <c r="TOP6" s="49"/>
      <c r="TOQ6" s="49"/>
      <c r="TOR6" s="49"/>
      <c r="TOS6" s="49"/>
      <c r="TOT6" s="49"/>
      <c r="TOU6" s="49"/>
      <c r="TOV6" s="49"/>
      <c r="TOW6" s="49"/>
      <c r="TOX6" s="49"/>
      <c r="TOY6" s="49"/>
      <c r="TOZ6" s="49"/>
      <c r="TPA6" s="49"/>
      <c r="TPB6" s="49"/>
      <c r="TPC6" s="49"/>
      <c r="TPD6" s="49"/>
      <c r="TPE6" s="49"/>
      <c r="TPF6" s="49"/>
      <c r="TPG6" s="49"/>
      <c r="TPH6" s="49"/>
      <c r="TPI6" s="49"/>
      <c r="TPJ6" s="49"/>
      <c r="TPK6" s="49"/>
      <c r="TPL6" s="49"/>
      <c r="TPM6" s="49"/>
      <c r="TPN6" s="49"/>
      <c r="TPO6" s="49"/>
      <c r="TPP6" s="49"/>
      <c r="TPQ6" s="49"/>
      <c r="TPR6" s="49"/>
      <c r="TPS6" s="49"/>
      <c r="TPT6" s="49"/>
      <c r="TPU6" s="49"/>
      <c r="TPV6" s="49"/>
      <c r="TPW6" s="49"/>
      <c r="TPX6" s="49"/>
      <c r="TPY6" s="49"/>
      <c r="TPZ6" s="49"/>
      <c r="TQA6" s="49"/>
      <c r="TQB6" s="49"/>
      <c r="TQC6" s="49"/>
      <c r="TQD6" s="49"/>
      <c r="TQE6" s="49"/>
      <c r="TQF6" s="49"/>
      <c r="TQG6" s="49"/>
      <c r="TQH6" s="49"/>
      <c r="TQI6" s="49"/>
      <c r="TQJ6" s="49"/>
      <c r="TQK6" s="49"/>
      <c r="TQL6" s="49"/>
      <c r="TQM6" s="49"/>
      <c r="TQN6" s="49"/>
      <c r="TQO6" s="49"/>
      <c r="TQP6" s="49"/>
      <c r="TQQ6" s="49"/>
      <c r="TQR6" s="49"/>
      <c r="TQS6" s="49"/>
      <c r="TQT6" s="49"/>
      <c r="TQU6" s="49"/>
      <c r="TQV6" s="49"/>
      <c r="TQW6" s="49"/>
      <c r="TQX6" s="49"/>
      <c r="TQY6" s="49"/>
      <c r="TQZ6" s="49"/>
      <c r="TRA6" s="49"/>
      <c r="TRB6" s="49"/>
      <c r="TRC6" s="49"/>
      <c r="TRD6" s="49"/>
      <c r="TRE6" s="49"/>
      <c r="TRF6" s="49"/>
      <c r="TRG6" s="49"/>
      <c r="TRH6" s="49"/>
      <c r="TRI6" s="49"/>
      <c r="TRJ6" s="49"/>
      <c r="TRK6" s="49"/>
      <c r="TRL6" s="49"/>
      <c r="TRM6" s="49"/>
      <c r="TRN6" s="49"/>
      <c r="TRO6" s="49"/>
      <c r="TRP6" s="49"/>
      <c r="TRQ6" s="49"/>
      <c r="TRR6" s="49"/>
      <c r="TRS6" s="49"/>
      <c r="TRT6" s="49"/>
      <c r="TRU6" s="49"/>
      <c r="TRV6" s="49"/>
      <c r="TRW6" s="49"/>
      <c r="TRX6" s="49"/>
      <c r="TRY6" s="49"/>
      <c r="TRZ6" s="49"/>
      <c r="TSA6" s="49"/>
      <c r="TSB6" s="49"/>
      <c r="TSC6" s="49"/>
      <c r="TSD6" s="49"/>
      <c r="TSE6" s="49"/>
      <c r="TSF6" s="49"/>
      <c r="TSG6" s="49"/>
      <c r="TSH6" s="49"/>
      <c r="TSI6" s="49"/>
      <c r="TSJ6" s="49"/>
      <c r="TSK6" s="49"/>
      <c r="TSL6" s="49"/>
      <c r="TSM6" s="49"/>
      <c r="TSN6" s="49"/>
      <c r="TSO6" s="49"/>
      <c r="TSP6" s="49"/>
      <c r="TSQ6" s="49"/>
      <c r="TSR6" s="49"/>
      <c r="TSS6" s="49"/>
      <c r="TST6" s="49"/>
      <c r="TSU6" s="49"/>
      <c r="TSV6" s="49"/>
      <c r="TSW6" s="49"/>
      <c r="TSX6" s="49"/>
      <c r="TSY6" s="49"/>
      <c r="TSZ6" s="49"/>
      <c r="TTA6" s="49"/>
      <c r="TTB6" s="49"/>
      <c r="TTC6" s="49"/>
      <c r="TTD6" s="49"/>
      <c r="TTE6" s="49"/>
      <c r="TTF6" s="49"/>
      <c r="TTG6" s="49"/>
      <c r="TTH6" s="49"/>
      <c r="TTI6" s="49"/>
      <c r="TTJ6" s="49"/>
      <c r="TTK6" s="49"/>
      <c r="TTL6" s="49"/>
      <c r="TTM6" s="49"/>
      <c r="TTN6" s="49"/>
      <c r="TTO6" s="49"/>
      <c r="TTP6" s="49"/>
      <c r="TTQ6" s="49"/>
      <c r="TTR6" s="49"/>
      <c r="TTS6" s="49"/>
      <c r="TTT6" s="49"/>
      <c r="TTU6" s="49"/>
      <c r="TTV6" s="49"/>
      <c r="TTW6" s="49"/>
      <c r="TTX6" s="49"/>
      <c r="TTY6" s="49"/>
      <c r="TTZ6" s="49"/>
      <c r="TUA6" s="49"/>
      <c r="TUB6" s="49"/>
      <c r="TUC6" s="49"/>
      <c r="TUD6" s="49"/>
      <c r="TUE6" s="49"/>
      <c r="TUF6" s="49"/>
      <c r="TUG6" s="49"/>
      <c r="TUH6" s="49"/>
      <c r="TUI6" s="49"/>
      <c r="TUJ6" s="49"/>
      <c r="TUK6" s="49"/>
      <c r="TUL6" s="49"/>
      <c r="TUM6" s="49"/>
      <c r="TUN6" s="49"/>
      <c r="TUO6" s="49"/>
      <c r="TUP6" s="49"/>
      <c r="TUQ6" s="49"/>
      <c r="TUR6" s="49"/>
      <c r="TUS6" s="49"/>
      <c r="TUT6" s="49"/>
      <c r="TUU6" s="49"/>
      <c r="TUV6" s="49"/>
      <c r="TUW6" s="49"/>
      <c r="TUX6" s="49"/>
      <c r="TUY6" s="49"/>
      <c r="TUZ6" s="49"/>
      <c r="TVA6" s="49"/>
      <c r="TVB6" s="49"/>
      <c r="TVC6" s="49"/>
      <c r="TVD6" s="49"/>
      <c r="TVE6" s="49"/>
      <c r="TVF6" s="49"/>
      <c r="TVG6" s="49"/>
      <c r="TVH6" s="49"/>
      <c r="TVI6" s="49"/>
      <c r="TVJ6" s="49"/>
      <c r="TVK6" s="49"/>
      <c r="TVL6" s="49"/>
      <c r="TVM6" s="49"/>
      <c r="TVN6" s="49"/>
      <c r="TVO6" s="49"/>
      <c r="TVP6" s="49"/>
      <c r="TVQ6" s="49"/>
      <c r="TVR6" s="49"/>
      <c r="TVS6" s="49"/>
      <c r="TVT6" s="49"/>
      <c r="TVU6" s="49"/>
      <c r="TVV6" s="49"/>
      <c r="TVW6" s="49"/>
      <c r="TVX6" s="49"/>
      <c r="TVY6" s="49"/>
      <c r="TVZ6" s="49"/>
      <c r="TWA6" s="49"/>
      <c r="TWB6" s="49"/>
      <c r="TWC6" s="49"/>
      <c r="TWD6" s="49"/>
      <c r="TWE6" s="49"/>
      <c r="TWF6" s="49"/>
      <c r="TWG6" s="49"/>
      <c r="TWH6" s="49"/>
      <c r="TWI6" s="49"/>
      <c r="TWJ6" s="49"/>
      <c r="TWK6" s="49"/>
      <c r="TWL6" s="49"/>
      <c r="TWM6" s="49"/>
      <c r="TWN6" s="49"/>
      <c r="TWO6" s="49"/>
      <c r="TWP6" s="49"/>
      <c r="TWQ6" s="49"/>
      <c r="TWR6" s="49"/>
      <c r="TWS6" s="49"/>
      <c r="TWT6" s="49"/>
      <c r="TWU6" s="49"/>
      <c r="TWV6" s="49"/>
      <c r="TWW6" s="49"/>
      <c r="TWX6" s="49"/>
      <c r="TWY6" s="49"/>
      <c r="TWZ6" s="49"/>
      <c r="TXA6" s="49"/>
      <c r="TXB6" s="49"/>
      <c r="TXC6" s="49"/>
      <c r="TXD6" s="49"/>
      <c r="TXE6" s="49"/>
      <c r="TXF6" s="49"/>
      <c r="TXG6" s="49"/>
      <c r="TXH6" s="49"/>
      <c r="TXI6" s="49"/>
      <c r="TXJ6" s="49"/>
      <c r="TXK6" s="49"/>
      <c r="TXL6" s="49"/>
      <c r="TXM6" s="49"/>
      <c r="TXN6" s="49"/>
      <c r="TXO6" s="49"/>
      <c r="TXP6" s="49"/>
      <c r="TXQ6" s="49"/>
      <c r="TXR6" s="49"/>
      <c r="TXS6" s="49"/>
      <c r="TXT6" s="49"/>
      <c r="TXU6" s="49"/>
      <c r="TXV6" s="49"/>
      <c r="TXW6" s="49"/>
      <c r="TXX6" s="49"/>
      <c r="TXY6" s="49"/>
      <c r="TXZ6" s="49"/>
      <c r="TYA6" s="49"/>
      <c r="TYB6" s="49"/>
      <c r="TYC6" s="49"/>
      <c r="TYD6" s="49"/>
      <c r="TYE6" s="49"/>
      <c r="TYF6" s="49"/>
      <c r="TYG6" s="49"/>
      <c r="TYH6" s="49"/>
      <c r="TYI6" s="49"/>
      <c r="TYJ6" s="49"/>
      <c r="TYK6" s="49"/>
      <c r="TYL6" s="49"/>
      <c r="TYM6" s="49"/>
      <c r="TYN6" s="49"/>
      <c r="TYO6" s="49"/>
      <c r="TYP6" s="49"/>
      <c r="TYQ6" s="49"/>
      <c r="TYR6" s="49"/>
      <c r="TYS6" s="49"/>
      <c r="TYT6" s="49"/>
      <c r="TYU6" s="49"/>
      <c r="TYV6" s="49"/>
      <c r="TYW6" s="49"/>
      <c r="TYX6" s="49"/>
      <c r="TYY6" s="49"/>
      <c r="TYZ6" s="49"/>
      <c r="TZA6" s="49"/>
      <c r="TZB6" s="49"/>
      <c r="TZC6" s="49"/>
      <c r="TZD6" s="49"/>
      <c r="TZE6" s="49"/>
      <c r="TZF6" s="49"/>
      <c r="TZG6" s="49"/>
      <c r="TZH6" s="49"/>
      <c r="TZI6" s="49"/>
      <c r="TZJ6" s="49"/>
      <c r="TZK6" s="49"/>
      <c r="TZL6" s="49"/>
      <c r="TZM6" s="49"/>
      <c r="TZN6" s="49"/>
      <c r="TZO6" s="49"/>
      <c r="TZP6" s="49"/>
      <c r="TZQ6" s="49"/>
      <c r="TZR6" s="49"/>
      <c r="TZS6" s="49"/>
      <c r="TZT6" s="49"/>
      <c r="TZU6" s="49"/>
      <c r="TZV6" s="49"/>
      <c r="TZW6" s="49"/>
      <c r="TZX6" s="49"/>
      <c r="TZY6" s="49"/>
      <c r="TZZ6" s="49"/>
      <c r="UAA6" s="49"/>
      <c r="UAB6" s="49"/>
      <c r="UAC6" s="49"/>
      <c r="UAD6" s="49"/>
      <c r="UAE6" s="49"/>
      <c r="UAF6" s="49"/>
      <c r="UAG6" s="49"/>
      <c r="UAH6" s="49"/>
      <c r="UAI6" s="49"/>
      <c r="UAJ6" s="49"/>
      <c r="UAK6" s="49"/>
      <c r="UAL6" s="49"/>
      <c r="UAM6" s="49"/>
      <c r="UAN6" s="49"/>
      <c r="UAO6" s="49"/>
      <c r="UAP6" s="49"/>
      <c r="UAQ6" s="49"/>
      <c r="UAR6" s="49"/>
      <c r="UAS6" s="49"/>
      <c r="UAT6" s="49"/>
      <c r="UAU6" s="49"/>
      <c r="UAV6" s="49"/>
      <c r="UAW6" s="49"/>
      <c r="UAX6" s="49"/>
      <c r="UAY6" s="49"/>
      <c r="UAZ6" s="49"/>
      <c r="UBA6" s="49"/>
      <c r="UBB6" s="49"/>
      <c r="UBC6" s="49"/>
      <c r="UBD6" s="49"/>
      <c r="UBE6" s="49"/>
      <c r="UBF6" s="49"/>
      <c r="UBG6" s="49"/>
      <c r="UBH6" s="49"/>
      <c r="UBI6" s="49"/>
      <c r="UBJ6" s="49"/>
      <c r="UBK6" s="49"/>
      <c r="UBL6" s="49"/>
      <c r="UBM6" s="49"/>
      <c r="UBN6" s="49"/>
      <c r="UBO6" s="49"/>
      <c r="UBP6" s="49"/>
      <c r="UBQ6" s="49"/>
      <c r="UBR6" s="49"/>
      <c r="UBS6" s="49"/>
      <c r="UBT6" s="49"/>
      <c r="UBU6" s="49"/>
      <c r="UBV6" s="49"/>
      <c r="UBW6" s="49"/>
      <c r="UBX6" s="49"/>
      <c r="UBY6" s="49"/>
      <c r="UBZ6" s="49"/>
      <c r="UCA6" s="49"/>
      <c r="UCB6" s="49"/>
      <c r="UCC6" s="49"/>
      <c r="UCD6" s="49"/>
      <c r="UCE6" s="49"/>
      <c r="UCF6" s="49"/>
      <c r="UCG6" s="49"/>
      <c r="UCH6" s="49"/>
      <c r="UCI6" s="49"/>
      <c r="UCJ6" s="49"/>
      <c r="UCK6" s="49"/>
      <c r="UCL6" s="49"/>
      <c r="UCM6" s="49"/>
      <c r="UCN6" s="49"/>
      <c r="UCO6" s="49"/>
      <c r="UCP6" s="49"/>
      <c r="UCQ6" s="49"/>
      <c r="UCR6" s="49"/>
      <c r="UCS6" s="49"/>
      <c r="UCT6" s="49"/>
      <c r="UCU6" s="49"/>
      <c r="UCV6" s="49"/>
      <c r="UCW6" s="49"/>
      <c r="UCX6" s="49"/>
      <c r="UCY6" s="49"/>
      <c r="UCZ6" s="49"/>
      <c r="UDA6" s="49"/>
      <c r="UDB6" s="49"/>
      <c r="UDC6" s="49"/>
      <c r="UDD6" s="49"/>
      <c r="UDE6" s="49"/>
      <c r="UDF6" s="49"/>
      <c r="UDG6" s="49"/>
      <c r="UDH6" s="49"/>
      <c r="UDI6" s="49"/>
      <c r="UDJ6" s="49"/>
      <c r="UDK6" s="49"/>
      <c r="UDL6" s="49"/>
      <c r="UDM6" s="49"/>
      <c r="UDN6" s="49"/>
      <c r="UDO6" s="49"/>
      <c r="UDP6" s="49"/>
      <c r="UDQ6" s="49"/>
      <c r="UDR6" s="49"/>
      <c r="UDS6" s="49"/>
      <c r="UDT6" s="49"/>
      <c r="UDU6" s="49"/>
      <c r="UDV6" s="49"/>
      <c r="UDW6" s="49"/>
      <c r="UDX6" s="49"/>
      <c r="UDY6" s="49"/>
      <c r="UDZ6" s="49"/>
      <c r="UEA6" s="49"/>
      <c r="UEB6" s="49"/>
      <c r="UEC6" s="49"/>
      <c r="UED6" s="49"/>
      <c r="UEE6" s="49"/>
      <c r="UEF6" s="49"/>
      <c r="UEG6" s="49"/>
      <c r="UEH6" s="49"/>
      <c r="UEI6" s="49"/>
      <c r="UEJ6" s="49"/>
      <c r="UEK6" s="49"/>
      <c r="UEL6" s="49"/>
      <c r="UEM6" s="49"/>
      <c r="UEN6" s="49"/>
      <c r="UEO6" s="49"/>
      <c r="UEP6" s="49"/>
      <c r="UEQ6" s="49"/>
      <c r="UER6" s="49"/>
      <c r="UES6" s="49"/>
      <c r="UET6" s="49"/>
      <c r="UEU6" s="49"/>
      <c r="UEV6" s="49"/>
      <c r="UEW6" s="49"/>
      <c r="UEX6" s="49"/>
      <c r="UEY6" s="49"/>
      <c r="UEZ6" s="49"/>
      <c r="UFA6" s="49"/>
      <c r="UFB6" s="49"/>
      <c r="UFC6" s="49"/>
      <c r="UFD6" s="49"/>
      <c r="UFE6" s="49"/>
      <c r="UFF6" s="49"/>
      <c r="UFG6" s="49"/>
      <c r="UFH6" s="49"/>
      <c r="UFI6" s="49"/>
      <c r="UFJ6" s="49"/>
      <c r="UFK6" s="49"/>
      <c r="UFL6" s="49"/>
      <c r="UFM6" s="49"/>
      <c r="UFN6" s="49"/>
      <c r="UFO6" s="49"/>
      <c r="UFP6" s="49"/>
      <c r="UFQ6" s="49"/>
      <c r="UFR6" s="49"/>
      <c r="UFS6" s="49"/>
      <c r="UFT6" s="49"/>
      <c r="UFU6" s="49"/>
      <c r="UFV6" s="49"/>
      <c r="UFW6" s="49"/>
      <c r="UFX6" s="49"/>
      <c r="UFY6" s="49"/>
      <c r="UFZ6" s="49"/>
      <c r="UGA6" s="49"/>
      <c r="UGB6" s="49"/>
      <c r="UGC6" s="49"/>
      <c r="UGD6" s="49"/>
      <c r="UGE6" s="49"/>
      <c r="UGF6" s="49"/>
      <c r="UGG6" s="49"/>
      <c r="UGH6" s="49"/>
      <c r="UGI6" s="49"/>
      <c r="UGJ6" s="49"/>
      <c r="UGK6" s="49"/>
      <c r="UGL6" s="49"/>
      <c r="UGM6" s="49"/>
      <c r="UGN6" s="49"/>
      <c r="UGO6" s="49"/>
      <c r="UGP6" s="49"/>
      <c r="UGQ6" s="49"/>
      <c r="UGR6" s="49"/>
      <c r="UGS6" s="49"/>
      <c r="UGT6" s="49"/>
      <c r="UGU6" s="49"/>
      <c r="UGV6" s="49"/>
      <c r="UGW6" s="49"/>
      <c r="UGX6" s="49"/>
      <c r="UGY6" s="49"/>
      <c r="UGZ6" s="49"/>
      <c r="UHA6" s="49"/>
      <c r="UHB6" s="49"/>
      <c r="UHC6" s="49"/>
      <c r="UHD6" s="49"/>
      <c r="UHE6" s="49"/>
      <c r="UHF6" s="49"/>
      <c r="UHG6" s="49"/>
      <c r="UHH6" s="49"/>
      <c r="UHI6" s="49"/>
      <c r="UHJ6" s="49"/>
      <c r="UHK6" s="49"/>
      <c r="UHL6" s="49"/>
      <c r="UHM6" s="49"/>
      <c r="UHN6" s="49"/>
      <c r="UHO6" s="49"/>
      <c r="UHP6" s="49"/>
      <c r="UHQ6" s="49"/>
      <c r="UHR6" s="49"/>
      <c r="UHS6" s="49"/>
      <c r="UHT6" s="49"/>
      <c r="UHU6" s="49"/>
      <c r="UHV6" s="49"/>
      <c r="UHW6" s="49"/>
      <c r="UHX6" s="49"/>
      <c r="UHY6" s="49"/>
      <c r="UHZ6" s="49"/>
      <c r="UIA6" s="49"/>
      <c r="UIB6" s="49"/>
      <c r="UIC6" s="49"/>
      <c r="UID6" s="49"/>
      <c r="UIE6" s="49"/>
      <c r="UIF6" s="49"/>
      <c r="UIG6" s="49"/>
      <c r="UIH6" s="49"/>
      <c r="UII6" s="49"/>
      <c r="UIJ6" s="49"/>
      <c r="UIK6" s="49"/>
      <c r="UIL6" s="49"/>
      <c r="UIM6" s="49"/>
      <c r="UIN6" s="49"/>
      <c r="UIO6" s="49"/>
      <c r="UIP6" s="49"/>
      <c r="UIQ6" s="49"/>
      <c r="UIR6" s="49"/>
      <c r="UIS6" s="49"/>
      <c r="UIT6" s="49"/>
      <c r="UIU6" s="49"/>
      <c r="UIV6" s="49"/>
      <c r="UIW6" s="49"/>
      <c r="UIX6" s="49"/>
      <c r="UIY6" s="49"/>
      <c r="UIZ6" s="49"/>
      <c r="UJA6" s="49"/>
      <c r="UJB6" s="49"/>
      <c r="UJC6" s="49"/>
      <c r="UJD6" s="49"/>
      <c r="UJE6" s="49"/>
      <c r="UJF6" s="49"/>
      <c r="UJG6" s="49"/>
      <c r="UJH6" s="49"/>
      <c r="UJI6" s="49"/>
      <c r="UJJ6" s="49"/>
      <c r="UJK6" s="49"/>
      <c r="UJL6" s="49"/>
      <c r="UJM6" s="49"/>
      <c r="UJN6" s="49"/>
      <c r="UJO6" s="49"/>
      <c r="UJP6" s="49"/>
      <c r="UJQ6" s="49"/>
      <c r="UJR6" s="49"/>
      <c r="UJS6" s="49"/>
      <c r="UJT6" s="49"/>
      <c r="UJU6" s="49"/>
      <c r="UJV6" s="49"/>
      <c r="UJW6" s="49"/>
      <c r="UJX6" s="49"/>
      <c r="UJY6" s="49"/>
      <c r="UJZ6" s="49"/>
      <c r="UKA6" s="49"/>
      <c r="UKB6" s="49"/>
      <c r="UKC6" s="49"/>
      <c r="UKD6" s="49"/>
      <c r="UKE6" s="49"/>
      <c r="UKF6" s="49"/>
      <c r="UKG6" s="49"/>
      <c r="UKH6" s="49"/>
      <c r="UKI6" s="49"/>
      <c r="UKJ6" s="49"/>
      <c r="UKK6" s="49"/>
      <c r="UKL6" s="49"/>
      <c r="UKM6" s="49"/>
      <c r="UKN6" s="49"/>
      <c r="UKO6" s="49"/>
      <c r="UKP6" s="49"/>
      <c r="UKQ6" s="49"/>
      <c r="UKR6" s="49"/>
      <c r="UKS6" s="49"/>
      <c r="UKT6" s="49"/>
      <c r="UKU6" s="49"/>
      <c r="UKV6" s="49"/>
      <c r="UKW6" s="49"/>
      <c r="UKX6" s="49"/>
      <c r="UKY6" s="49"/>
      <c r="UKZ6" s="49"/>
      <c r="ULA6" s="49"/>
      <c r="ULB6" s="49"/>
      <c r="ULC6" s="49"/>
      <c r="ULD6" s="49"/>
      <c r="ULE6" s="49"/>
      <c r="ULF6" s="49"/>
      <c r="ULG6" s="49"/>
      <c r="ULH6" s="49"/>
      <c r="ULI6" s="49"/>
      <c r="ULJ6" s="49"/>
      <c r="ULK6" s="49"/>
      <c r="ULL6" s="49"/>
      <c r="ULM6" s="49"/>
      <c r="ULN6" s="49"/>
      <c r="ULO6" s="49"/>
      <c r="ULP6" s="49"/>
      <c r="ULQ6" s="49"/>
      <c r="ULR6" s="49"/>
      <c r="ULS6" s="49"/>
      <c r="ULT6" s="49"/>
      <c r="ULU6" s="49"/>
      <c r="ULV6" s="49"/>
      <c r="ULW6" s="49"/>
      <c r="ULX6" s="49"/>
      <c r="ULY6" s="49"/>
      <c r="ULZ6" s="49"/>
      <c r="UMA6" s="49"/>
      <c r="UMB6" s="49"/>
      <c r="UMC6" s="49"/>
      <c r="UMD6" s="49"/>
      <c r="UME6" s="49"/>
      <c r="UMF6" s="49"/>
      <c r="UMG6" s="49"/>
      <c r="UMH6" s="49"/>
      <c r="UMI6" s="49"/>
      <c r="UMJ6" s="49"/>
      <c r="UMK6" s="49"/>
      <c r="UML6" s="49"/>
      <c r="UMM6" s="49"/>
      <c r="UMN6" s="49"/>
      <c r="UMO6" s="49"/>
      <c r="UMP6" s="49"/>
      <c r="UMQ6" s="49"/>
      <c r="UMR6" s="49"/>
      <c r="UMS6" s="49"/>
      <c r="UMT6" s="49"/>
      <c r="UMU6" s="49"/>
      <c r="UMV6" s="49"/>
      <c r="UMW6" s="49"/>
      <c r="UMX6" s="49"/>
      <c r="UMY6" s="49"/>
      <c r="UMZ6" s="49"/>
      <c r="UNA6" s="49"/>
      <c r="UNB6" s="49"/>
      <c r="UNC6" s="49"/>
      <c r="UND6" s="49"/>
      <c r="UNE6" s="49"/>
      <c r="UNF6" s="49"/>
      <c r="UNG6" s="49"/>
      <c r="UNH6" s="49"/>
      <c r="UNI6" s="49"/>
      <c r="UNJ6" s="49"/>
      <c r="UNK6" s="49"/>
      <c r="UNL6" s="49"/>
      <c r="UNM6" s="49"/>
      <c r="UNN6" s="49"/>
      <c r="UNO6" s="49"/>
      <c r="UNP6" s="49"/>
      <c r="UNQ6" s="49"/>
      <c r="UNR6" s="49"/>
      <c r="UNS6" s="49"/>
      <c r="UNT6" s="49"/>
      <c r="UNU6" s="49"/>
      <c r="UNV6" s="49"/>
      <c r="UNW6" s="49"/>
      <c r="UNX6" s="49"/>
      <c r="UNY6" s="49"/>
      <c r="UNZ6" s="49"/>
      <c r="UOA6" s="49"/>
      <c r="UOB6" s="49"/>
      <c r="UOC6" s="49"/>
      <c r="UOD6" s="49"/>
      <c r="UOE6" s="49"/>
      <c r="UOF6" s="49"/>
      <c r="UOG6" s="49"/>
      <c r="UOH6" s="49"/>
      <c r="UOI6" s="49"/>
      <c r="UOJ6" s="49"/>
      <c r="UOK6" s="49"/>
      <c r="UOL6" s="49"/>
      <c r="UOM6" s="49"/>
      <c r="UON6" s="49"/>
      <c r="UOO6" s="49"/>
      <c r="UOP6" s="49"/>
      <c r="UOQ6" s="49"/>
      <c r="UOR6" s="49"/>
      <c r="UOS6" s="49"/>
      <c r="UOT6" s="49"/>
      <c r="UOU6" s="49"/>
      <c r="UOV6" s="49"/>
      <c r="UOW6" s="49"/>
      <c r="UOX6" s="49"/>
      <c r="UOY6" s="49"/>
      <c r="UOZ6" s="49"/>
      <c r="UPA6" s="49"/>
      <c r="UPB6" s="49"/>
      <c r="UPC6" s="49"/>
      <c r="UPD6" s="49"/>
      <c r="UPE6" s="49"/>
      <c r="UPF6" s="49"/>
      <c r="UPG6" s="49"/>
      <c r="UPH6" s="49"/>
      <c r="UPI6" s="49"/>
      <c r="UPJ6" s="49"/>
      <c r="UPK6" s="49"/>
      <c r="UPL6" s="49"/>
      <c r="UPM6" s="49"/>
      <c r="UPN6" s="49"/>
      <c r="UPO6" s="49"/>
      <c r="UPP6" s="49"/>
      <c r="UPQ6" s="49"/>
      <c r="UPR6" s="49"/>
      <c r="UPS6" s="49"/>
      <c r="UPT6" s="49"/>
      <c r="UPU6" s="49"/>
      <c r="UPV6" s="49"/>
      <c r="UPW6" s="49"/>
      <c r="UPX6" s="49"/>
      <c r="UPY6" s="49"/>
      <c r="UPZ6" s="49"/>
      <c r="UQA6" s="49"/>
      <c r="UQB6" s="49"/>
      <c r="UQC6" s="49"/>
      <c r="UQD6" s="49"/>
      <c r="UQE6" s="49"/>
      <c r="UQF6" s="49"/>
      <c r="UQG6" s="49"/>
      <c r="UQH6" s="49"/>
      <c r="UQI6" s="49"/>
      <c r="UQJ6" s="49"/>
      <c r="UQK6" s="49"/>
      <c r="UQL6" s="49"/>
      <c r="UQM6" s="49"/>
      <c r="UQN6" s="49"/>
      <c r="UQO6" s="49"/>
      <c r="UQP6" s="49"/>
      <c r="UQQ6" s="49"/>
      <c r="UQR6" s="49"/>
      <c r="UQS6" s="49"/>
      <c r="UQT6" s="49"/>
      <c r="UQU6" s="49"/>
      <c r="UQV6" s="49"/>
      <c r="UQW6" s="49"/>
      <c r="UQX6" s="49"/>
      <c r="UQY6" s="49"/>
      <c r="UQZ6" s="49"/>
      <c r="URA6" s="49"/>
      <c r="URB6" s="49"/>
      <c r="URC6" s="49"/>
      <c r="URD6" s="49"/>
      <c r="URE6" s="49"/>
      <c r="URF6" s="49"/>
      <c r="URG6" s="49"/>
      <c r="URH6" s="49"/>
      <c r="URI6" s="49"/>
      <c r="URJ6" s="49"/>
      <c r="URK6" s="49"/>
      <c r="URL6" s="49"/>
      <c r="URM6" s="49"/>
      <c r="URN6" s="49"/>
      <c r="URO6" s="49"/>
      <c r="URP6" s="49"/>
      <c r="URQ6" s="49"/>
      <c r="URR6" s="49"/>
      <c r="URS6" s="49"/>
      <c r="URT6" s="49"/>
      <c r="URU6" s="49"/>
      <c r="URV6" s="49"/>
      <c r="URW6" s="49"/>
      <c r="URX6" s="49"/>
      <c r="URY6" s="49"/>
      <c r="URZ6" s="49"/>
      <c r="USA6" s="49"/>
      <c r="USB6" s="49"/>
      <c r="USC6" s="49"/>
      <c r="USD6" s="49"/>
      <c r="USE6" s="49"/>
      <c r="USF6" s="49"/>
      <c r="USG6" s="49"/>
      <c r="USH6" s="49"/>
      <c r="USI6" s="49"/>
      <c r="USJ6" s="49"/>
      <c r="USK6" s="49"/>
      <c r="USL6" s="49"/>
      <c r="USM6" s="49"/>
      <c r="USN6" s="49"/>
      <c r="USO6" s="49"/>
      <c r="USP6" s="49"/>
      <c r="USQ6" s="49"/>
      <c r="USR6" s="49"/>
      <c r="USS6" s="49"/>
      <c r="UST6" s="49"/>
      <c r="USU6" s="49"/>
      <c r="USV6" s="49"/>
      <c r="USW6" s="49"/>
      <c r="USX6" s="49"/>
      <c r="USY6" s="49"/>
      <c r="USZ6" s="49"/>
      <c r="UTA6" s="49"/>
      <c r="UTB6" s="49"/>
      <c r="UTC6" s="49"/>
      <c r="UTD6" s="49"/>
      <c r="UTE6" s="49"/>
      <c r="UTF6" s="49"/>
      <c r="UTG6" s="49"/>
      <c r="UTH6" s="49"/>
      <c r="UTI6" s="49"/>
      <c r="UTJ6" s="49"/>
      <c r="UTK6" s="49"/>
      <c r="UTL6" s="49"/>
      <c r="UTM6" s="49"/>
      <c r="UTN6" s="49"/>
      <c r="UTO6" s="49"/>
      <c r="UTP6" s="49"/>
      <c r="UTQ6" s="49"/>
      <c r="UTR6" s="49"/>
      <c r="UTS6" s="49"/>
      <c r="UTT6" s="49"/>
      <c r="UTU6" s="49"/>
      <c r="UTV6" s="49"/>
      <c r="UTW6" s="49"/>
      <c r="UTX6" s="49"/>
      <c r="UTY6" s="49"/>
      <c r="UTZ6" s="49"/>
      <c r="UUA6" s="49"/>
      <c r="UUB6" s="49"/>
      <c r="UUC6" s="49"/>
      <c r="UUD6" s="49"/>
      <c r="UUE6" s="49"/>
      <c r="UUF6" s="49"/>
      <c r="UUG6" s="49"/>
      <c r="UUH6" s="49"/>
      <c r="UUI6" s="49"/>
      <c r="UUJ6" s="49"/>
      <c r="UUK6" s="49"/>
      <c r="UUL6" s="49"/>
      <c r="UUM6" s="49"/>
      <c r="UUN6" s="49"/>
      <c r="UUO6" s="49"/>
      <c r="UUP6" s="49"/>
      <c r="UUQ6" s="49"/>
      <c r="UUR6" s="49"/>
      <c r="UUS6" s="49"/>
      <c r="UUT6" s="49"/>
      <c r="UUU6" s="49"/>
      <c r="UUV6" s="49"/>
      <c r="UUW6" s="49"/>
      <c r="UUX6" s="49"/>
      <c r="UUY6" s="49"/>
      <c r="UUZ6" s="49"/>
      <c r="UVA6" s="49"/>
      <c r="UVB6" s="49"/>
      <c r="UVC6" s="49"/>
      <c r="UVD6" s="49"/>
      <c r="UVE6" s="49"/>
      <c r="UVF6" s="49"/>
      <c r="UVG6" s="49"/>
      <c r="UVH6" s="49"/>
      <c r="UVI6" s="49"/>
      <c r="UVJ6" s="49"/>
      <c r="UVK6" s="49"/>
      <c r="UVL6" s="49"/>
      <c r="UVM6" s="49"/>
      <c r="UVN6" s="49"/>
      <c r="UVO6" s="49"/>
      <c r="UVP6" s="49"/>
      <c r="UVQ6" s="49"/>
      <c r="UVR6" s="49"/>
      <c r="UVS6" s="49"/>
      <c r="UVT6" s="49"/>
      <c r="UVU6" s="49"/>
      <c r="UVV6" s="49"/>
      <c r="UVW6" s="49"/>
      <c r="UVX6" s="49"/>
      <c r="UVY6" s="49"/>
      <c r="UVZ6" s="49"/>
      <c r="UWA6" s="49"/>
      <c r="UWB6" s="49"/>
      <c r="UWC6" s="49"/>
      <c r="UWD6" s="49"/>
      <c r="UWE6" s="49"/>
      <c r="UWF6" s="49"/>
      <c r="UWG6" s="49"/>
      <c r="UWH6" s="49"/>
      <c r="UWI6" s="49"/>
      <c r="UWJ6" s="49"/>
      <c r="UWK6" s="49"/>
      <c r="UWL6" s="49"/>
      <c r="UWM6" s="49"/>
      <c r="UWN6" s="49"/>
      <c r="UWO6" s="49"/>
      <c r="UWP6" s="49"/>
      <c r="UWQ6" s="49"/>
      <c r="UWR6" s="49"/>
      <c r="UWS6" s="49"/>
      <c r="UWT6" s="49"/>
      <c r="UWU6" s="49"/>
      <c r="UWV6" s="49"/>
      <c r="UWW6" s="49"/>
      <c r="UWX6" s="49"/>
      <c r="UWY6" s="49"/>
      <c r="UWZ6" s="49"/>
      <c r="UXA6" s="49"/>
      <c r="UXB6" s="49"/>
      <c r="UXC6" s="49"/>
      <c r="UXD6" s="49"/>
      <c r="UXE6" s="49"/>
      <c r="UXF6" s="49"/>
      <c r="UXG6" s="49"/>
      <c r="UXH6" s="49"/>
      <c r="UXI6" s="49"/>
      <c r="UXJ6" s="49"/>
      <c r="UXK6" s="49"/>
      <c r="UXL6" s="49"/>
      <c r="UXM6" s="49"/>
      <c r="UXN6" s="49"/>
      <c r="UXO6" s="49"/>
      <c r="UXP6" s="49"/>
      <c r="UXQ6" s="49"/>
      <c r="UXR6" s="49"/>
      <c r="UXS6" s="49"/>
      <c r="UXT6" s="49"/>
      <c r="UXU6" s="49"/>
      <c r="UXV6" s="49"/>
      <c r="UXW6" s="49"/>
      <c r="UXX6" s="49"/>
      <c r="UXY6" s="49"/>
      <c r="UXZ6" s="49"/>
      <c r="UYA6" s="49"/>
      <c r="UYB6" s="49"/>
      <c r="UYC6" s="49"/>
      <c r="UYD6" s="49"/>
      <c r="UYE6" s="49"/>
      <c r="UYF6" s="49"/>
      <c r="UYG6" s="49"/>
      <c r="UYH6" s="49"/>
      <c r="UYI6" s="49"/>
      <c r="UYJ6" s="49"/>
      <c r="UYK6" s="49"/>
      <c r="UYL6" s="49"/>
      <c r="UYM6" s="49"/>
      <c r="UYN6" s="49"/>
      <c r="UYO6" s="49"/>
      <c r="UYP6" s="49"/>
      <c r="UYQ6" s="49"/>
      <c r="UYR6" s="49"/>
      <c r="UYS6" s="49"/>
      <c r="UYT6" s="49"/>
      <c r="UYU6" s="49"/>
      <c r="UYV6" s="49"/>
      <c r="UYW6" s="49"/>
      <c r="UYX6" s="49"/>
      <c r="UYY6" s="49"/>
      <c r="UYZ6" s="49"/>
      <c r="UZA6" s="49"/>
      <c r="UZB6" s="49"/>
      <c r="UZC6" s="49"/>
      <c r="UZD6" s="49"/>
      <c r="UZE6" s="49"/>
      <c r="UZF6" s="49"/>
      <c r="UZG6" s="49"/>
      <c r="UZH6" s="49"/>
      <c r="UZI6" s="49"/>
      <c r="UZJ6" s="49"/>
      <c r="UZK6" s="49"/>
      <c r="UZL6" s="49"/>
      <c r="UZM6" s="49"/>
      <c r="UZN6" s="49"/>
      <c r="UZO6" s="49"/>
      <c r="UZP6" s="49"/>
      <c r="UZQ6" s="49"/>
      <c r="UZR6" s="49"/>
      <c r="UZS6" s="49"/>
      <c r="UZT6" s="49"/>
      <c r="UZU6" s="49"/>
      <c r="UZV6" s="49"/>
      <c r="UZW6" s="49"/>
      <c r="UZX6" s="49"/>
      <c r="UZY6" s="49"/>
      <c r="UZZ6" s="49"/>
      <c r="VAA6" s="49"/>
      <c r="VAB6" s="49"/>
      <c r="VAC6" s="49"/>
      <c r="VAD6" s="49"/>
      <c r="VAE6" s="49"/>
      <c r="VAF6" s="49"/>
      <c r="VAG6" s="49"/>
      <c r="VAH6" s="49"/>
      <c r="VAI6" s="49"/>
      <c r="VAJ6" s="49"/>
      <c r="VAK6" s="49"/>
      <c r="VAL6" s="49"/>
      <c r="VAM6" s="49"/>
      <c r="VAN6" s="49"/>
      <c r="VAO6" s="49"/>
      <c r="VAP6" s="49"/>
      <c r="VAQ6" s="49"/>
      <c r="VAR6" s="49"/>
      <c r="VAS6" s="49"/>
      <c r="VAT6" s="49"/>
      <c r="VAU6" s="49"/>
      <c r="VAV6" s="49"/>
      <c r="VAW6" s="49"/>
      <c r="VAX6" s="49"/>
      <c r="VAY6" s="49"/>
      <c r="VAZ6" s="49"/>
      <c r="VBA6" s="49"/>
      <c r="VBB6" s="49"/>
      <c r="VBC6" s="49"/>
      <c r="VBD6" s="49"/>
      <c r="VBE6" s="49"/>
      <c r="VBF6" s="49"/>
      <c r="VBG6" s="49"/>
      <c r="VBH6" s="49"/>
      <c r="VBI6" s="49"/>
      <c r="VBJ6" s="49"/>
      <c r="VBK6" s="49"/>
      <c r="VBL6" s="49"/>
      <c r="VBM6" s="49"/>
      <c r="VBN6" s="49"/>
      <c r="VBO6" s="49"/>
      <c r="VBP6" s="49"/>
      <c r="VBQ6" s="49"/>
      <c r="VBR6" s="49"/>
      <c r="VBS6" s="49"/>
      <c r="VBT6" s="49"/>
      <c r="VBU6" s="49"/>
      <c r="VBV6" s="49"/>
      <c r="VBW6" s="49"/>
      <c r="VBX6" s="49"/>
      <c r="VBY6" s="49"/>
      <c r="VBZ6" s="49"/>
      <c r="VCA6" s="49"/>
      <c r="VCB6" s="49"/>
      <c r="VCC6" s="49"/>
      <c r="VCD6" s="49"/>
      <c r="VCE6" s="49"/>
      <c r="VCF6" s="49"/>
      <c r="VCG6" s="49"/>
      <c r="VCH6" s="49"/>
      <c r="VCI6" s="49"/>
      <c r="VCJ6" s="49"/>
      <c r="VCK6" s="49"/>
      <c r="VCL6" s="49"/>
      <c r="VCM6" s="49"/>
      <c r="VCN6" s="49"/>
      <c r="VCO6" s="49"/>
      <c r="VCP6" s="49"/>
      <c r="VCQ6" s="49"/>
      <c r="VCR6" s="49"/>
      <c r="VCS6" s="49"/>
      <c r="VCT6" s="49"/>
      <c r="VCU6" s="49"/>
      <c r="VCV6" s="49"/>
      <c r="VCW6" s="49"/>
      <c r="VCX6" s="49"/>
      <c r="VCY6" s="49"/>
      <c r="VCZ6" s="49"/>
      <c r="VDA6" s="49"/>
      <c r="VDB6" s="49"/>
      <c r="VDC6" s="49"/>
      <c r="VDD6" s="49"/>
      <c r="VDE6" s="49"/>
      <c r="VDF6" s="49"/>
      <c r="VDG6" s="49"/>
      <c r="VDH6" s="49"/>
      <c r="VDI6" s="49"/>
      <c r="VDJ6" s="49"/>
      <c r="VDK6" s="49"/>
      <c r="VDL6" s="49"/>
      <c r="VDM6" s="49"/>
      <c r="VDN6" s="49"/>
      <c r="VDO6" s="49"/>
      <c r="VDP6" s="49"/>
      <c r="VDQ6" s="49"/>
      <c r="VDR6" s="49"/>
      <c r="VDS6" s="49"/>
      <c r="VDT6" s="49"/>
      <c r="VDU6" s="49"/>
      <c r="VDV6" s="49"/>
      <c r="VDW6" s="49"/>
      <c r="VDX6" s="49"/>
      <c r="VDY6" s="49"/>
      <c r="VDZ6" s="49"/>
      <c r="VEA6" s="49"/>
      <c r="VEB6" s="49"/>
      <c r="VEC6" s="49"/>
      <c r="VED6" s="49"/>
      <c r="VEE6" s="49"/>
      <c r="VEF6" s="49"/>
      <c r="VEG6" s="49"/>
      <c r="VEH6" s="49"/>
      <c r="VEI6" s="49"/>
      <c r="VEJ6" s="49"/>
      <c r="VEK6" s="49"/>
      <c r="VEL6" s="49"/>
      <c r="VEM6" s="49"/>
      <c r="VEN6" s="49"/>
      <c r="VEO6" s="49"/>
      <c r="VEP6" s="49"/>
      <c r="VEQ6" s="49"/>
      <c r="VER6" s="49"/>
      <c r="VES6" s="49"/>
      <c r="VET6" s="49"/>
      <c r="VEU6" s="49"/>
      <c r="VEV6" s="49"/>
      <c r="VEW6" s="49"/>
      <c r="VEX6" s="49"/>
      <c r="VEY6" s="49"/>
      <c r="VEZ6" s="49"/>
      <c r="VFA6" s="49"/>
      <c r="VFB6" s="49"/>
      <c r="VFC6" s="49"/>
      <c r="VFD6" s="49"/>
      <c r="VFE6" s="49"/>
      <c r="VFF6" s="49"/>
      <c r="VFG6" s="49"/>
      <c r="VFH6" s="49"/>
      <c r="VFI6" s="49"/>
      <c r="VFJ6" s="49"/>
      <c r="VFK6" s="49"/>
      <c r="VFL6" s="49"/>
      <c r="VFM6" s="49"/>
      <c r="VFN6" s="49"/>
      <c r="VFO6" s="49"/>
      <c r="VFP6" s="49"/>
      <c r="VFQ6" s="49"/>
      <c r="VFR6" s="49"/>
      <c r="VFS6" s="49"/>
      <c r="VFT6" s="49"/>
      <c r="VFU6" s="49"/>
      <c r="VFV6" s="49"/>
      <c r="VFW6" s="49"/>
      <c r="VFX6" s="49"/>
      <c r="VFY6" s="49"/>
      <c r="VFZ6" s="49"/>
      <c r="VGA6" s="49"/>
      <c r="VGB6" s="49"/>
      <c r="VGC6" s="49"/>
      <c r="VGD6" s="49"/>
      <c r="VGE6" s="49"/>
      <c r="VGF6" s="49"/>
      <c r="VGG6" s="49"/>
      <c r="VGH6" s="49"/>
      <c r="VGI6" s="49"/>
      <c r="VGJ6" s="49"/>
      <c r="VGK6" s="49"/>
      <c r="VGL6" s="49"/>
      <c r="VGM6" s="49"/>
      <c r="VGN6" s="49"/>
      <c r="VGO6" s="49"/>
      <c r="VGP6" s="49"/>
      <c r="VGQ6" s="49"/>
      <c r="VGR6" s="49"/>
      <c r="VGS6" s="49"/>
      <c r="VGT6" s="49"/>
      <c r="VGU6" s="49"/>
      <c r="VGV6" s="49"/>
      <c r="VGW6" s="49"/>
      <c r="VGX6" s="49"/>
      <c r="VGY6" s="49"/>
      <c r="VGZ6" s="49"/>
      <c r="VHA6" s="49"/>
      <c r="VHB6" s="49"/>
      <c r="VHC6" s="49"/>
      <c r="VHD6" s="49"/>
      <c r="VHE6" s="49"/>
      <c r="VHF6" s="49"/>
      <c r="VHG6" s="49"/>
      <c r="VHH6" s="49"/>
      <c r="VHI6" s="49"/>
      <c r="VHJ6" s="49"/>
      <c r="VHK6" s="49"/>
      <c r="VHL6" s="49"/>
      <c r="VHM6" s="49"/>
      <c r="VHN6" s="49"/>
      <c r="VHO6" s="49"/>
      <c r="VHP6" s="49"/>
      <c r="VHQ6" s="49"/>
      <c r="VHR6" s="49"/>
      <c r="VHS6" s="49"/>
      <c r="VHT6" s="49"/>
      <c r="VHU6" s="49"/>
      <c r="VHV6" s="49"/>
      <c r="VHW6" s="49"/>
      <c r="VHX6" s="49"/>
      <c r="VHY6" s="49"/>
      <c r="VHZ6" s="49"/>
      <c r="VIA6" s="49"/>
      <c r="VIB6" s="49"/>
      <c r="VIC6" s="49"/>
      <c r="VID6" s="49"/>
      <c r="VIE6" s="49"/>
      <c r="VIF6" s="49"/>
      <c r="VIG6" s="49"/>
      <c r="VIH6" s="49"/>
      <c r="VII6" s="49"/>
      <c r="VIJ6" s="49"/>
      <c r="VIK6" s="49"/>
      <c r="VIL6" s="49"/>
      <c r="VIM6" s="49"/>
      <c r="VIN6" s="49"/>
      <c r="VIO6" s="49"/>
      <c r="VIP6" s="49"/>
      <c r="VIQ6" s="49"/>
      <c r="VIR6" s="49"/>
      <c r="VIS6" s="49"/>
      <c r="VIT6" s="49"/>
      <c r="VIU6" s="49"/>
      <c r="VIV6" s="49"/>
      <c r="VIW6" s="49"/>
      <c r="VIX6" s="49"/>
      <c r="VIY6" s="49"/>
      <c r="VIZ6" s="49"/>
      <c r="VJA6" s="49"/>
      <c r="VJB6" s="49"/>
      <c r="VJC6" s="49"/>
      <c r="VJD6" s="49"/>
      <c r="VJE6" s="49"/>
      <c r="VJF6" s="49"/>
      <c r="VJG6" s="49"/>
      <c r="VJH6" s="49"/>
      <c r="VJI6" s="49"/>
      <c r="VJJ6" s="49"/>
      <c r="VJK6" s="49"/>
      <c r="VJL6" s="49"/>
      <c r="VJM6" s="49"/>
      <c r="VJN6" s="49"/>
      <c r="VJO6" s="49"/>
      <c r="VJP6" s="49"/>
      <c r="VJQ6" s="49"/>
      <c r="VJR6" s="49"/>
      <c r="VJS6" s="49"/>
      <c r="VJT6" s="49"/>
      <c r="VJU6" s="49"/>
      <c r="VJV6" s="49"/>
      <c r="VJW6" s="49"/>
      <c r="VJX6" s="49"/>
      <c r="VJY6" s="49"/>
      <c r="VJZ6" s="49"/>
      <c r="VKA6" s="49"/>
      <c r="VKB6" s="49"/>
      <c r="VKC6" s="49"/>
      <c r="VKD6" s="49"/>
      <c r="VKE6" s="49"/>
      <c r="VKF6" s="49"/>
      <c r="VKG6" s="49"/>
      <c r="VKH6" s="49"/>
      <c r="VKI6" s="49"/>
      <c r="VKJ6" s="49"/>
      <c r="VKK6" s="49"/>
      <c r="VKL6" s="49"/>
      <c r="VKM6" s="49"/>
      <c r="VKN6" s="49"/>
      <c r="VKO6" s="49"/>
      <c r="VKP6" s="49"/>
      <c r="VKQ6" s="49"/>
      <c r="VKR6" s="49"/>
      <c r="VKS6" s="49"/>
      <c r="VKT6" s="49"/>
      <c r="VKU6" s="49"/>
      <c r="VKV6" s="49"/>
      <c r="VKW6" s="49"/>
      <c r="VKX6" s="49"/>
      <c r="VKY6" s="49"/>
      <c r="VKZ6" s="49"/>
      <c r="VLA6" s="49"/>
      <c r="VLB6" s="49"/>
      <c r="VLC6" s="49"/>
      <c r="VLD6" s="49"/>
      <c r="VLE6" s="49"/>
      <c r="VLF6" s="49"/>
      <c r="VLG6" s="49"/>
      <c r="VLH6" s="49"/>
      <c r="VLI6" s="49"/>
      <c r="VLJ6" s="49"/>
      <c r="VLK6" s="49"/>
      <c r="VLL6" s="49"/>
      <c r="VLM6" s="49"/>
      <c r="VLN6" s="49"/>
      <c r="VLO6" s="49"/>
      <c r="VLP6" s="49"/>
      <c r="VLQ6" s="49"/>
      <c r="VLR6" s="49"/>
      <c r="VLS6" s="49"/>
      <c r="VLT6" s="49"/>
      <c r="VLU6" s="49"/>
      <c r="VLV6" s="49"/>
      <c r="VLW6" s="49"/>
      <c r="VLX6" s="49"/>
      <c r="VLY6" s="49"/>
      <c r="VLZ6" s="49"/>
      <c r="VMA6" s="49"/>
      <c r="VMB6" s="49"/>
      <c r="VMC6" s="49"/>
      <c r="VMD6" s="49"/>
      <c r="VME6" s="49"/>
      <c r="VMF6" s="49"/>
      <c r="VMG6" s="49"/>
      <c r="VMH6" s="49"/>
      <c r="VMI6" s="49"/>
      <c r="VMJ6" s="49"/>
      <c r="VMK6" s="49"/>
      <c r="VML6" s="49"/>
      <c r="VMM6" s="49"/>
      <c r="VMN6" s="49"/>
      <c r="VMO6" s="49"/>
      <c r="VMP6" s="49"/>
      <c r="VMQ6" s="49"/>
      <c r="VMR6" s="49"/>
      <c r="VMS6" s="49"/>
      <c r="VMT6" s="49"/>
      <c r="VMU6" s="49"/>
      <c r="VMV6" s="49"/>
      <c r="VMW6" s="49"/>
      <c r="VMX6" s="49"/>
      <c r="VMY6" s="49"/>
      <c r="VMZ6" s="49"/>
      <c r="VNA6" s="49"/>
      <c r="VNB6" s="49"/>
      <c r="VNC6" s="49"/>
      <c r="VND6" s="49"/>
      <c r="VNE6" s="49"/>
      <c r="VNF6" s="49"/>
      <c r="VNG6" s="49"/>
      <c r="VNH6" s="49"/>
      <c r="VNI6" s="49"/>
      <c r="VNJ6" s="49"/>
      <c r="VNK6" s="49"/>
      <c r="VNL6" s="49"/>
      <c r="VNM6" s="49"/>
      <c r="VNN6" s="49"/>
      <c r="VNO6" s="49"/>
      <c r="VNP6" s="49"/>
      <c r="VNQ6" s="49"/>
      <c r="VNR6" s="49"/>
      <c r="VNS6" s="49"/>
      <c r="VNT6" s="49"/>
      <c r="VNU6" s="49"/>
      <c r="VNV6" s="49"/>
      <c r="VNW6" s="49"/>
      <c r="VNX6" s="49"/>
      <c r="VNY6" s="49"/>
      <c r="VNZ6" s="49"/>
      <c r="VOA6" s="49"/>
      <c r="VOB6" s="49"/>
      <c r="VOC6" s="49"/>
      <c r="VOD6" s="49"/>
      <c r="VOE6" s="49"/>
      <c r="VOF6" s="49"/>
      <c r="VOG6" s="49"/>
      <c r="VOH6" s="49"/>
      <c r="VOI6" s="49"/>
      <c r="VOJ6" s="49"/>
      <c r="VOK6" s="49"/>
      <c r="VOL6" s="49"/>
      <c r="VOM6" s="49"/>
      <c r="VON6" s="49"/>
      <c r="VOO6" s="49"/>
      <c r="VOP6" s="49"/>
      <c r="VOQ6" s="49"/>
      <c r="VOR6" s="49"/>
      <c r="VOS6" s="49"/>
      <c r="VOT6" s="49"/>
      <c r="VOU6" s="49"/>
      <c r="VOV6" s="49"/>
      <c r="VOW6" s="49"/>
      <c r="VOX6" s="49"/>
      <c r="VOY6" s="49"/>
      <c r="VOZ6" s="49"/>
      <c r="VPA6" s="49"/>
      <c r="VPB6" s="49"/>
      <c r="VPC6" s="49"/>
      <c r="VPD6" s="49"/>
      <c r="VPE6" s="49"/>
      <c r="VPF6" s="49"/>
      <c r="VPG6" s="49"/>
      <c r="VPH6" s="49"/>
      <c r="VPI6" s="49"/>
      <c r="VPJ6" s="49"/>
      <c r="VPK6" s="49"/>
      <c r="VPL6" s="49"/>
      <c r="VPM6" s="49"/>
      <c r="VPN6" s="49"/>
      <c r="VPO6" s="49"/>
      <c r="VPP6" s="49"/>
      <c r="VPQ6" s="49"/>
      <c r="VPR6" s="49"/>
      <c r="VPS6" s="49"/>
      <c r="VPT6" s="49"/>
      <c r="VPU6" s="49"/>
      <c r="VPV6" s="49"/>
      <c r="VPW6" s="49"/>
      <c r="VPX6" s="49"/>
      <c r="VPY6" s="49"/>
      <c r="VPZ6" s="49"/>
      <c r="VQA6" s="49"/>
      <c r="VQB6" s="49"/>
      <c r="VQC6" s="49"/>
      <c r="VQD6" s="49"/>
      <c r="VQE6" s="49"/>
      <c r="VQF6" s="49"/>
      <c r="VQG6" s="49"/>
      <c r="VQH6" s="49"/>
      <c r="VQI6" s="49"/>
      <c r="VQJ6" s="49"/>
      <c r="VQK6" s="49"/>
      <c r="VQL6" s="49"/>
      <c r="VQM6" s="49"/>
      <c r="VQN6" s="49"/>
      <c r="VQO6" s="49"/>
      <c r="VQP6" s="49"/>
      <c r="VQQ6" s="49"/>
      <c r="VQR6" s="49"/>
      <c r="VQS6" s="49"/>
      <c r="VQT6" s="49"/>
      <c r="VQU6" s="49"/>
      <c r="VQV6" s="49"/>
      <c r="VQW6" s="49"/>
      <c r="VQX6" s="49"/>
      <c r="VQY6" s="49"/>
      <c r="VQZ6" s="49"/>
      <c r="VRA6" s="49"/>
      <c r="VRB6" s="49"/>
      <c r="VRC6" s="49"/>
      <c r="VRD6" s="49"/>
      <c r="VRE6" s="49"/>
      <c r="VRF6" s="49"/>
      <c r="VRG6" s="49"/>
      <c r="VRH6" s="49"/>
      <c r="VRI6" s="49"/>
      <c r="VRJ6" s="49"/>
      <c r="VRK6" s="49"/>
      <c r="VRL6" s="49"/>
      <c r="VRM6" s="49"/>
      <c r="VRN6" s="49"/>
      <c r="VRO6" s="49"/>
      <c r="VRP6" s="49"/>
      <c r="VRQ6" s="49"/>
      <c r="VRR6" s="49"/>
      <c r="VRS6" s="49"/>
      <c r="VRT6" s="49"/>
      <c r="VRU6" s="49"/>
      <c r="VRV6" s="49"/>
      <c r="VRW6" s="49"/>
      <c r="VRX6" s="49"/>
      <c r="VRY6" s="49"/>
      <c r="VRZ6" s="49"/>
      <c r="VSA6" s="49"/>
      <c r="VSB6" s="49"/>
      <c r="VSC6" s="49"/>
      <c r="VSD6" s="49"/>
      <c r="VSE6" s="49"/>
      <c r="VSF6" s="49"/>
      <c r="VSG6" s="49"/>
      <c r="VSH6" s="49"/>
      <c r="VSI6" s="49"/>
      <c r="VSJ6" s="49"/>
      <c r="VSK6" s="49"/>
      <c r="VSL6" s="49"/>
      <c r="VSM6" s="49"/>
      <c r="VSN6" s="49"/>
      <c r="VSO6" s="49"/>
      <c r="VSP6" s="49"/>
      <c r="VSQ6" s="49"/>
      <c r="VSR6" s="49"/>
      <c r="VSS6" s="49"/>
      <c r="VST6" s="49"/>
      <c r="VSU6" s="49"/>
      <c r="VSV6" s="49"/>
      <c r="VSW6" s="49"/>
      <c r="VSX6" s="49"/>
      <c r="VSY6" s="49"/>
      <c r="VSZ6" s="49"/>
      <c r="VTA6" s="49"/>
      <c r="VTB6" s="49"/>
      <c r="VTC6" s="49"/>
      <c r="VTD6" s="49"/>
      <c r="VTE6" s="49"/>
      <c r="VTF6" s="49"/>
      <c r="VTG6" s="49"/>
      <c r="VTH6" s="49"/>
      <c r="VTI6" s="49"/>
      <c r="VTJ6" s="49"/>
      <c r="VTK6" s="49"/>
      <c r="VTL6" s="49"/>
      <c r="VTM6" s="49"/>
      <c r="VTN6" s="49"/>
      <c r="VTO6" s="49"/>
      <c r="VTP6" s="49"/>
      <c r="VTQ6" s="49"/>
      <c r="VTR6" s="49"/>
      <c r="VTS6" s="49"/>
      <c r="VTT6" s="49"/>
      <c r="VTU6" s="49"/>
      <c r="VTV6" s="49"/>
      <c r="VTW6" s="49"/>
      <c r="VTX6" s="49"/>
      <c r="VTY6" s="49"/>
      <c r="VTZ6" s="49"/>
      <c r="VUA6" s="49"/>
      <c r="VUB6" s="49"/>
      <c r="VUC6" s="49"/>
      <c r="VUD6" s="49"/>
      <c r="VUE6" s="49"/>
      <c r="VUF6" s="49"/>
      <c r="VUG6" s="49"/>
      <c r="VUH6" s="49"/>
      <c r="VUI6" s="49"/>
      <c r="VUJ6" s="49"/>
      <c r="VUK6" s="49"/>
      <c r="VUL6" s="49"/>
      <c r="VUM6" s="49"/>
      <c r="VUN6" s="49"/>
      <c r="VUO6" s="49"/>
      <c r="VUP6" s="49"/>
      <c r="VUQ6" s="49"/>
      <c r="VUR6" s="49"/>
      <c r="VUS6" s="49"/>
      <c r="VUT6" s="49"/>
      <c r="VUU6" s="49"/>
      <c r="VUV6" s="49"/>
      <c r="VUW6" s="49"/>
      <c r="VUX6" s="49"/>
      <c r="VUY6" s="49"/>
      <c r="VUZ6" s="49"/>
      <c r="VVA6" s="49"/>
      <c r="VVB6" s="49"/>
      <c r="VVC6" s="49"/>
      <c r="VVD6" s="49"/>
      <c r="VVE6" s="49"/>
      <c r="VVF6" s="49"/>
      <c r="VVG6" s="49"/>
      <c r="VVH6" s="49"/>
      <c r="VVI6" s="49"/>
      <c r="VVJ6" s="49"/>
      <c r="VVK6" s="49"/>
      <c r="VVL6" s="49"/>
      <c r="VVM6" s="49"/>
      <c r="VVN6" s="49"/>
      <c r="VVO6" s="49"/>
      <c r="VVP6" s="49"/>
      <c r="VVQ6" s="49"/>
      <c r="VVR6" s="49"/>
      <c r="VVS6" s="49"/>
      <c r="VVT6" s="49"/>
      <c r="VVU6" s="49"/>
      <c r="VVV6" s="49"/>
      <c r="VVW6" s="49"/>
      <c r="VVX6" s="49"/>
      <c r="VVY6" s="49"/>
      <c r="VVZ6" s="49"/>
      <c r="VWA6" s="49"/>
      <c r="VWB6" s="49"/>
      <c r="VWC6" s="49"/>
      <c r="VWD6" s="49"/>
      <c r="VWE6" s="49"/>
      <c r="VWF6" s="49"/>
      <c r="VWG6" s="49"/>
      <c r="VWH6" s="49"/>
      <c r="VWI6" s="49"/>
      <c r="VWJ6" s="49"/>
      <c r="VWK6" s="49"/>
      <c r="VWL6" s="49"/>
      <c r="VWM6" s="49"/>
      <c r="VWN6" s="49"/>
      <c r="VWO6" s="49"/>
      <c r="VWP6" s="49"/>
      <c r="VWQ6" s="49"/>
      <c r="VWR6" s="49"/>
      <c r="VWS6" s="49"/>
      <c r="VWT6" s="49"/>
      <c r="VWU6" s="49"/>
      <c r="VWV6" s="49"/>
      <c r="VWW6" s="49"/>
      <c r="VWX6" s="49"/>
      <c r="VWY6" s="49"/>
      <c r="VWZ6" s="49"/>
      <c r="VXA6" s="49"/>
      <c r="VXB6" s="49"/>
      <c r="VXC6" s="49"/>
      <c r="VXD6" s="49"/>
      <c r="VXE6" s="49"/>
      <c r="VXF6" s="49"/>
      <c r="VXG6" s="49"/>
      <c r="VXH6" s="49"/>
      <c r="VXI6" s="49"/>
      <c r="VXJ6" s="49"/>
      <c r="VXK6" s="49"/>
      <c r="VXL6" s="49"/>
      <c r="VXM6" s="49"/>
      <c r="VXN6" s="49"/>
      <c r="VXO6" s="49"/>
      <c r="VXP6" s="49"/>
      <c r="VXQ6" s="49"/>
      <c r="VXR6" s="49"/>
      <c r="VXS6" s="49"/>
      <c r="VXT6" s="49"/>
      <c r="VXU6" s="49"/>
      <c r="VXV6" s="49"/>
      <c r="VXW6" s="49"/>
      <c r="VXX6" s="49"/>
      <c r="VXY6" s="49"/>
      <c r="VXZ6" s="49"/>
      <c r="VYA6" s="49"/>
      <c r="VYB6" s="49"/>
      <c r="VYC6" s="49"/>
      <c r="VYD6" s="49"/>
      <c r="VYE6" s="49"/>
      <c r="VYF6" s="49"/>
      <c r="VYG6" s="49"/>
      <c r="VYH6" s="49"/>
      <c r="VYI6" s="49"/>
      <c r="VYJ6" s="49"/>
      <c r="VYK6" s="49"/>
      <c r="VYL6" s="49"/>
      <c r="VYM6" s="49"/>
      <c r="VYN6" s="49"/>
      <c r="VYO6" s="49"/>
      <c r="VYP6" s="49"/>
      <c r="VYQ6" s="49"/>
      <c r="VYR6" s="49"/>
      <c r="VYS6" s="49"/>
      <c r="VYT6" s="49"/>
      <c r="VYU6" s="49"/>
      <c r="VYV6" s="49"/>
      <c r="VYW6" s="49"/>
      <c r="VYX6" s="49"/>
      <c r="VYY6" s="49"/>
      <c r="VYZ6" s="49"/>
      <c r="VZA6" s="49"/>
      <c r="VZB6" s="49"/>
      <c r="VZC6" s="49"/>
      <c r="VZD6" s="49"/>
      <c r="VZE6" s="49"/>
      <c r="VZF6" s="49"/>
      <c r="VZG6" s="49"/>
      <c r="VZH6" s="49"/>
      <c r="VZI6" s="49"/>
      <c r="VZJ6" s="49"/>
      <c r="VZK6" s="49"/>
      <c r="VZL6" s="49"/>
      <c r="VZM6" s="49"/>
      <c r="VZN6" s="49"/>
      <c r="VZO6" s="49"/>
      <c r="VZP6" s="49"/>
      <c r="VZQ6" s="49"/>
      <c r="VZR6" s="49"/>
      <c r="VZS6" s="49"/>
      <c r="VZT6" s="49"/>
      <c r="VZU6" s="49"/>
      <c r="VZV6" s="49"/>
      <c r="VZW6" s="49"/>
      <c r="VZX6" s="49"/>
      <c r="VZY6" s="49"/>
      <c r="VZZ6" s="49"/>
      <c r="WAA6" s="49"/>
      <c r="WAB6" s="49"/>
      <c r="WAC6" s="49"/>
      <c r="WAD6" s="49"/>
      <c r="WAE6" s="49"/>
      <c r="WAF6" s="49"/>
      <c r="WAG6" s="49"/>
      <c r="WAH6" s="49"/>
      <c r="WAI6" s="49"/>
      <c r="WAJ6" s="49"/>
      <c r="WAK6" s="49"/>
      <c r="WAL6" s="49"/>
      <c r="WAM6" s="49"/>
      <c r="WAN6" s="49"/>
      <c r="WAO6" s="49"/>
      <c r="WAP6" s="49"/>
      <c r="WAQ6" s="49"/>
      <c r="WAR6" s="49"/>
      <c r="WAS6" s="49"/>
      <c r="WAT6" s="49"/>
      <c r="WAU6" s="49"/>
      <c r="WAV6" s="49"/>
      <c r="WAW6" s="49"/>
      <c r="WAX6" s="49"/>
      <c r="WAY6" s="49"/>
      <c r="WAZ6" s="49"/>
      <c r="WBA6" s="49"/>
      <c r="WBB6" s="49"/>
      <c r="WBC6" s="49"/>
      <c r="WBD6" s="49"/>
      <c r="WBE6" s="49"/>
      <c r="WBF6" s="49"/>
      <c r="WBG6" s="49"/>
      <c r="WBH6" s="49"/>
      <c r="WBI6" s="49"/>
      <c r="WBJ6" s="49"/>
      <c r="WBK6" s="49"/>
      <c r="WBL6" s="49"/>
      <c r="WBM6" s="49"/>
      <c r="WBN6" s="49"/>
      <c r="WBO6" s="49"/>
      <c r="WBP6" s="49"/>
      <c r="WBQ6" s="49"/>
      <c r="WBR6" s="49"/>
      <c r="WBS6" s="49"/>
      <c r="WBT6" s="49"/>
      <c r="WBU6" s="49"/>
      <c r="WBV6" s="49"/>
      <c r="WBW6" s="49"/>
      <c r="WBX6" s="49"/>
      <c r="WBY6" s="49"/>
      <c r="WBZ6" s="49"/>
      <c r="WCA6" s="49"/>
      <c r="WCB6" s="49"/>
      <c r="WCC6" s="49"/>
      <c r="WCD6" s="49"/>
      <c r="WCE6" s="49"/>
      <c r="WCF6" s="49"/>
      <c r="WCG6" s="49"/>
      <c r="WCH6" s="49"/>
      <c r="WCI6" s="49"/>
      <c r="WCJ6" s="49"/>
      <c r="WCK6" s="49"/>
      <c r="WCL6" s="49"/>
      <c r="WCM6" s="49"/>
      <c r="WCN6" s="49"/>
      <c r="WCO6" s="49"/>
      <c r="WCP6" s="49"/>
      <c r="WCQ6" s="49"/>
      <c r="WCR6" s="49"/>
      <c r="WCS6" s="49"/>
      <c r="WCT6" s="49"/>
      <c r="WCU6" s="49"/>
      <c r="WCV6" s="49"/>
      <c r="WCW6" s="49"/>
      <c r="WCX6" s="49"/>
      <c r="WCY6" s="49"/>
      <c r="WCZ6" s="49"/>
      <c r="WDA6" s="49"/>
      <c r="WDB6" s="49"/>
      <c r="WDC6" s="49"/>
      <c r="WDD6" s="49"/>
      <c r="WDE6" s="49"/>
      <c r="WDF6" s="49"/>
      <c r="WDG6" s="49"/>
      <c r="WDH6" s="49"/>
      <c r="WDI6" s="49"/>
      <c r="WDJ6" s="49"/>
      <c r="WDK6" s="49"/>
      <c r="WDL6" s="49"/>
      <c r="WDM6" s="49"/>
      <c r="WDN6" s="49"/>
      <c r="WDO6" s="49"/>
      <c r="WDP6" s="49"/>
      <c r="WDQ6" s="49"/>
      <c r="WDR6" s="49"/>
      <c r="WDS6" s="49"/>
      <c r="WDT6" s="49"/>
      <c r="WDU6" s="49"/>
      <c r="WDV6" s="49"/>
      <c r="WDW6" s="49"/>
      <c r="WDX6" s="49"/>
      <c r="WDY6" s="49"/>
      <c r="WDZ6" s="49"/>
      <c r="WEA6" s="49"/>
      <c r="WEB6" s="49"/>
      <c r="WEC6" s="49"/>
      <c r="WED6" s="49"/>
      <c r="WEE6" s="49"/>
      <c r="WEF6" s="49"/>
      <c r="WEG6" s="49"/>
      <c r="WEH6" s="49"/>
      <c r="WEI6" s="49"/>
      <c r="WEJ6" s="49"/>
      <c r="WEK6" s="49"/>
      <c r="WEL6" s="49"/>
      <c r="WEM6" s="49"/>
      <c r="WEN6" s="49"/>
      <c r="WEO6" s="49"/>
      <c r="WEP6" s="49"/>
      <c r="WEQ6" s="49"/>
      <c r="WER6" s="49"/>
      <c r="WES6" s="49"/>
      <c r="WET6" s="49"/>
      <c r="WEU6" s="49"/>
      <c r="WEV6" s="49"/>
      <c r="WEW6" s="49"/>
      <c r="WEX6" s="49"/>
      <c r="WEY6" s="49"/>
      <c r="WEZ6" s="49"/>
      <c r="WFA6" s="49"/>
      <c r="WFB6" s="49"/>
      <c r="WFC6" s="49"/>
      <c r="WFD6" s="49"/>
      <c r="WFE6" s="49"/>
      <c r="WFF6" s="49"/>
      <c r="WFG6" s="49"/>
      <c r="WFH6" s="49"/>
      <c r="WFI6" s="49"/>
      <c r="WFJ6" s="49"/>
      <c r="WFK6" s="49"/>
      <c r="WFL6" s="49"/>
      <c r="WFM6" s="49"/>
      <c r="WFN6" s="49"/>
      <c r="WFO6" s="49"/>
      <c r="WFP6" s="49"/>
      <c r="WFQ6" s="49"/>
      <c r="WFR6" s="49"/>
      <c r="WFS6" s="49"/>
      <c r="WFT6" s="49"/>
      <c r="WFU6" s="49"/>
      <c r="WFV6" s="49"/>
      <c r="WFW6" s="49"/>
      <c r="WFX6" s="49"/>
      <c r="WFY6" s="49"/>
      <c r="WFZ6" s="49"/>
      <c r="WGA6" s="49"/>
      <c r="WGB6" s="49"/>
      <c r="WGC6" s="49"/>
      <c r="WGD6" s="49"/>
      <c r="WGE6" s="49"/>
      <c r="WGF6" s="49"/>
      <c r="WGG6" s="49"/>
      <c r="WGH6" s="49"/>
      <c r="WGI6" s="49"/>
      <c r="WGJ6" s="49"/>
      <c r="WGK6" s="49"/>
      <c r="WGL6" s="49"/>
      <c r="WGM6" s="49"/>
      <c r="WGN6" s="49"/>
      <c r="WGO6" s="49"/>
      <c r="WGP6" s="49"/>
      <c r="WGQ6" s="49"/>
      <c r="WGR6" s="49"/>
      <c r="WGS6" s="49"/>
      <c r="WGT6" s="49"/>
      <c r="WGU6" s="49"/>
      <c r="WGV6" s="49"/>
      <c r="WGW6" s="49"/>
      <c r="WGX6" s="49"/>
      <c r="WGY6" s="49"/>
      <c r="WGZ6" s="49"/>
      <c r="WHA6" s="49"/>
      <c r="WHB6" s="49"/>
      <c r="WHC6" s="49"/>
      <c r="WHD6" s="49"/>
      <c r="WHE6" s="49"/>
      <c r="WHF6" s="49"/>
      <c r="WHG6" s="49"/>
      <c r="WHH6" s="49"/>
      <c r="WHI6" s="49"/>
      <c r="WHJ6" s="49"/>
      <c r="WHK6" s="49"/>
      <c r="WHL6" s="49"/>
      <c r="WHM6" s="49"/>
      <c r="WHN6" s="49"/>
      <c r="WHO6" s="49"/>
      <c r="WHP6" s="49"/>
      <c r="WHQ6" s="49"/>
      <c r="WHR6" s="49"/>
      <c r="WHS6" s="49"/>
      <c r="WHT6" s="49"/>
      <c r="WHU6" s="49"/>
      <c r="WHV6" s="49"/>
      <c r="WHW6" s="49"/>
      <c r="WHX6" s="49"/>
      <c r="WHY6" s="49"/>
      <c r="WHZ6" s="49"/>
      <c r="WIA6" s="49"/>
      <c r="WIB6" s="49"/>
      <c r="WIC6" s="49"/>
      <c r="WID6" s="49"/>
      <c r="WIE6" s="49"/>
      <c r="WIF6" s="49"/>
      <c r="WIG6" s="49"/>
      <c r="WIH6" s="49"/>
      <c r="WII6" s="49"/>
      <c r="WIJ6" s="49"/>
      <c r="WIK6" s="49"/>
      <c r="WIL6" s="49"/>
      <c r="WIM6" s="49"/>
      <c r="WIN6" s="49"/>
      <c r="WIO6" s="49"/>
      <c r="WIP6" s="49"/>
      <c r="WIQ6" s="49"/>
      <c r="WIR6" s="49"/>
      <c r="WIS6" s="49"/>
      <c r="WIT6" s="49"/>
      <c r="WIU6" s="49"/>
      <c r="WIV6" s="49"/>
      <c r="WIW6" s="49"/>
      <c r="WIX6" s="49"/>
      <c r="WIY6" s="49"/>
      <c r="WIZ6" s="49"/>
      <c r="WJA6" s="49"/>
      <c r="WJB6" s="49"/>
      <c r="WJC6" s="49"/>
      <c r="WJD6" s="49"/>
      <c r="WJE6" s="49"/>
      <c r="WJF6" s="49"/>
      <c r="WJG6" s="49"/>
      <c r="WJH6" s="49"/>
      <c r="WJI6" s="49"/>
      <c r="WJJ6" s="49"/>
      <c r="WJK6" s="49"/>
      <c r="WJL6" s="49"/>
      <c r="WJM6" s="49"/>
      <c r="WJN6" s="49"/>
      <c r="WJO6" s="49"/>
      <c r="WJP6" s="49"/>
      <c r="WJQ6" s="49"/>
      <c r="WJR6" s="49"/>
      <c r="WJS6" s="49"/>
      <c r="WJT6" s="49"/>
      <c r="WJU6" s="49"/>
      <c r="WJV6" s="49"/>
      <c r="WJW6" s="49"/>
      <c r="WJX6" s="49"/>
      <c r="WJY6" s="49"/>
      <c r="WJZ6" s="49"/>
      <c r="WKA6" s="49"/>
      <c r="WKB6" s="49"/>
      <c r="WKC6" s="49"/>
      <c r="WKD6" s="49"/>
      <c r="WKE6" s="49"/>
      <c r="WKF6" s="49"/>
      <c r="WKG6" s="49"/>
      <c r="WKH6" s="49"/>
      <c r="WKI6" s="49"/>
      <c r="WKJ6" s="49"/>
      <c r="WKK6" s="49"/>
      <c r="WKL6" s="49"/>
      <c r="WKM6" s="49"/>
      <c r="WKN6" s="49"/>
      <c r="WKO6" s="49"/>
      <c r="WKP6" s="49"/>
      <c r="WKQ6" s="49"/>
      <c r="WKR6" s="49"/>
      <c r="WKS6" s="49"/>
      <c r="WKT6" s="49"/>
      <c r="WKU6" s="49"/>
      <c r="WKV6" s="49"/>
      <c r="WKW6" s="49"/>
      <c r="WKX6" s="49"/>
      <c r="WKY6" s="49"/>
      <c r="WKZ6" s="49"/>
      <c r="WLA6" s="49"/>
      <c r="WLB6" s="49"/>
      <c r="WLC6" s="49"/>
      <c r="WLD6" s="49"/>
      <c r="WLE6" s="49"/>
      <c r="WLF6" s="49"/>
      <c r="WLG6" s="49"/>
      <c r="WLH6" s="49"/>
      <c r="WLI6" s="49"/>
      <c r="WLJ6" s="49"/>
      <c r="WLK6" s="49"/>
      <c r="WLL6" s="49"/>
      <c r="WLM6" s="49"/>
      <c r="WLN6" s="49"/>
      <c r="WLO6" s="49"/>
      <c r="WLP6" s="49"/>
      <c r="WLQ6" s="49"/>
      <c r="WLR6" s="49"/>
      <c r="WLS6" s="49"/>
      <c r="WLT6" s="49"/>
      <c r="WLU6" s="49"/>
      <c r="WLV6" s="49"/>
      <c r="WLW6" s="49"/>
      <c r="WLX6" s="49"/>
      <c r="WLY6" s="49"/>
      <c r="WLZ6" s="49"/>
      <c r="WMA6" s="49"/>
      <c r="WMB6" s="49"/>
      <c r="WMC6" s="49"/>
      <c r="WMD6" s="49"/>
      <c r="WME6" s="49"/>
      <c r="WMF6" s="49"/>
      <c r="WMG6" s="49"/>
      <c r="WMH6" s="49"/>
      <c r="WMI6" s="49"/>
      <c r="WMJ6" s="49"/>
      <c r="WMK6" s="49"/>
      <c r="WML6" s="49"/>
      <c r="WMM6" s="49"/>
      <c r="WMN6" s="49"/>
      <c r="WMO6" s="49"/>
      <c r="WMP6" s="49"/>
      <c r="WMQ6" s="49"/>
      <c r="WMR6" s="49"/>
      <c r="WMS6" s="49"/>
      <c r="WMT6" s="49"/>
      <c r="WMU6" s="49"/>
      <c r="WMV6" s="49"/>
      <c r="WMW6" s="49"/>
      <c r="WMX6" s="49"/>
      <c r="WMY6" s="49"/>
      <c r="WMZ6" s="49"/>
      <c r="WNA6" s="49"/>
      <c r="WNB6" s="49"/>
      <c r="WNC6" s="49"/>
      <c r="WND6" s="49"/>
      <c r="WNE6" s="49"/>
      <c r="WNF6" s="49"/>
      <c r="WNG6" s="49"/>
      <c r="WNH6" s="49"/>
      <c r="WNI6" s="49"/>
      <c r="WNJ6" s="49"/>
      <c r="WNK6" s="49"/>
      <c r="WNL6" s="49"/>
      <c r="WNM6" s="49"/>
      <c r="WNN6" s="49"/>
      <c r="WNO6" s="49"/>
      <c r="WNP6" s="49"/>
      <c r="WNQ6" s="49"/>
      <c r="WNR6" s="49"/>
      <c r="WNS6" s="49"/>
      <c r="WNT6" s="49"/>
      <c r="WNU6" s="49"/>
      <c r="WNV6" s="49"/>
      <c r="WNW6" s="49"/>
      <c r="WNX6" s="49"/>
      <c r="WNY6" s="49"/>
      <c r="WNZ6" s="49"/>
      <c r="WOA6" s="49"/>
      <c r="WOB6" s="49"/>
      <c r="WOC6" s="49"/>
      <c r="WOD6" s="49"/>
      <c r="WOE6" s="49"/>
      <c r="WOF6" s="49"/>
      <c r="WOG6" s="49"/>
      <c r="WOH6" s="49"/>
      <c r="WOI6" s="49"/>
      <c r="WOJ6" s="49"/>
      <c r="WOK6" s="49"/>
      <c r="WOL6" s="49"/>
      <c r="WOM6" s="49"/>
      <c r="WON6" s="49"/>
      <c r="WOO6" s="49"/>
      <c r="WOP6" s="49"/>
      <c r="WOQ6" s="49"/>
      <c r="WOR6" s="49"/>
      <c r="WOS6" s="49"/>
      <c r="WOT6" s="49"/>
      <c r="WOU6" s="49"/>
      <c r="WOV6" s="49"/>
      <c r="WOW6" s="49"/>
      <c r="WOX6" s="49"/>
      <c r="WOY6" s="49"/>
      <c r="WOZ6" s="49"/>
      <c r="WPA6" s="49"/>
      <c r="WPB6" s="49"/>
      <c r="WPC6" s="49"/>
      <c r="WPD6" s="49"/>
      <c r="WPE6" s="49"/>
      <c r="WPF6" s="49"/>
      <c r="WPG6" s="49"/>
      <c r="WPH6" s="49"/>
      <c r="WPI6" s="49"/>
      <c r="WPJ6" s="49"/>
      <c r="WPK6" s="49"/>
      <c r="WPL6" s="49"/>
      <c r="WPM6" s="49"/>
      <c r="WPN6" s="49"/>
      <c r="WPO6" s="49"/>
      <c r="WPP6" s="49"/>
      <c r="WPQ6" s="49"/>
      <c r="WPR6" s="49"/>
      <c r="WPS6" s="49"/>
      <c r="WPT6" s="49"/>
      <c r="WPU6" s="49"/>
      <c r="WPV6" s="49"/>
      <c r="WPW6" s="49"/>
      <c r="WPX6" s="49"/>
      <c r="WPY6" s="49"/>
      <c r="WPZ6" s="49"/>
      <c r="WQA6" s="49"/>
      <c r="WQB6" s="49"/>
      <c r="WQC6" s="49"/>
      <c r="WQD6" s="49"/>
      <c r="WQE6" s="49"/>
      <c r="WQF6" s="49"/>
      <c r="WQG6" s="49"/>
      <c r="WQH6" s="49"/>
      <c r="WQI6" s="49"/>
      <c r="WQJ6" s="49"/>
      <c r="WQK6" s="49"/>
      <c r="WQL6" s="49"/>
      <c r="WQM6" s="49"/>
      <c r="WQN6" s="49"/>
      <c r="WQO6" s="49"/>
      <c r="WQP6" s="49"/>
      <c r="WQQ6" s="49"/>
      <c r="WQR6" s="49"/>
      <c r="WQS6" s="49"/>
      <c r="WQT6" s="49"/>
      <c r="WQU6" s="49"/>
      <c r="WQV6" s="49"/>
      <c r="WQW6" s="49"/>
      <c r="WQX6" s="49"/>
      <c r="WQY6" s="49"/>
      <c r="WQZ6" s="49"/>
      <c r="WRA6" s="49"/>
      <c r="WRB6" s="49"/>
      <c r="WRC6" s="49"/>
      <c r="WRD6" s="49"/>
      <c r="WRE6" s="49"/>
      <c r="WRF6" s="49"/>
      <c r="WRG6" s="49"/>
      <c r="WRH6" s="49"/>
      <c r="WRI6" s="49"/>
      <c r="WRJ6" s="49"/>
      <c r="WRK6" s="49"/>
      <c r="WRL6" s="49"/>
      <c r="WRM6" s="49"/>
      <c r="WRN6" s="49"/>
      <c r="WRO6" s="49"/>
      <c r="WRP6" s="49"/>
      <c r="WRQ6" s="49"/>
      <c r="WRR6" s="49"/>
      <c r="WRS6" s="49"/>
      <c r="WRT6" s="49"/>
      <c r="WRU6" s="49"/>
      <c r="WRV6" s="49"/>
      <c r="WRW6" s="49"/>
      <c r="WRX6" s="49"/>
      <c r="WRY6" s="49"/>
      <c r="WRZ6" s="49"/>
      <c r="WSA6" s="49"/>
      <c r="WSB6" s="49"/>
      <c r="WSC6" s="49"/>
      <c r="WSD6" s="49"/>
      <c r="WSE6" s="49"/>
      <c r="WSF6" s="49"/>
      <c r="WSG6" s="49"/>
      <c r="WSH6" s="49"/>
      <c r="WSI6" s="49"/>
      <c r="WSJ6" s="49"/>
      <c r="WSK6" s="49"/>
      <c r="WSL6" s="49"/>
      <c r="WSM6" s="49"/>
      <c r="WSN6" s="49"/>
      <c r="WSO6" s="49"/>
      <c r="WSP6" s="49"/>
      <c r="WSQ6" s="49"/>
      <c r="WSR6" s="49"/>
      <c r="WSS6" s="49"/>
      <c r="WST6" s="49"/>
      <c r="WSU6" s="49"/>
      <c r="WSV6" s="49"/>
      <c r="WSW6" s="49"/>
      <c r="WSX6" s="49"/>
      <c r="WSY6" s="49"/>
      <c r="WSZ6" s="49"/>
      <c r="WTA6" s="49"/>
      <c r="WTB6" s="49"/>
      <c r="WTC6" s="49"/>
      <c r="WTD6" s="49"/>
      <c r="WTE6" s="49"/>
      <c r="WTF6" s="49"/>
      <c r="WTG6" s="49"/>
      <c r="WTH6" s="49"/>
      <c r="WTI6" s="49"/>
      <c r="WTJ6" s="49"/>
      <c r="WTK6" s="49"/>
      <c r="WTL6" s="49"/>
      <c r="WTM6" s="49"/>
      <c r="WTN6" s="49"/>
      <c r="WTO6" s="49"/>
      <c r="WTP6" s="49"/>
      <c r="WTQ6" s="49"/>
      <c r="WTR6" s="49"/>
      <c r="WTS6" s="49"/>
      <c r="WTT6" s="49"/>
      <c r="WTU6" s="49"/>
      <c r="WTV6" s="49"/>
      <c r="WTW6" s="49"/>
      <c r="WTX6" s="49"/>
      <c r="WTY6" s="49"/>
      <c r="WTZ6" s="49"/>
      <c r="WUA6" s="49"/>
      <c r="WUB6" s="49"/>
      <c r="WUC6" s="49"/>
      <c r="WUD6" s="49"/>
      <c r="WUE6" s="49"/>
      <c r="WUF6" s="49"/>
      <c r="WUG6" s="49"/>
      <c r="WUH6" s="49"/>
      <c r="WUI6" s="49"/>
      <c r="WUJ6" s="49"/>
      <c r="WUK6" s="49"/>
      <c r="WUL6" s="49"/>
      <c r="WUM6" s="49"/>
      <c r="WUN6" s="49"/>
      <c r="WUO6" s="49"/>
      <c r="WUP6" s="49"/>
      <c r="WUQ6" s="49"/>
      <c r="WUR6" s="49"/>
      <c r="WUS6" s="49"/>
      <c r="WUT6" s="49"/>
      <c r="WUU6" s="49"/>
      <c r="WUV6" s="49"/>
      <c r="WUW6" s="49"/>
      <c r="WUX6" s="49"/>
      <c r="WUY6" s="49"/>
      <c r="WUZ6" s="49"/>
      <c r="WVA6" s="49"/>
      <c r="WVB6" s="49"/>
      <c r="WVC6" s="49"/>
      <c r="WVD6" s="49"/>
      <c r="WVE6" s="49"/>
      <c r="WVF6" s="49"/>
      <c r="WVG6" s="49"/>
      <c r="WVH6" s="49"/>
      <c r="WVI6" s="49"/>
      <c r="WVJ6" s="49"/>
      <c r="WVK6" s="49"/>
      <c r="WVL6" s="49"/>
      <c r="WVM6" s="49"/>
      <c r="WVN6" s="49"/>
      <c r="WVO6" s="49"/>
      <c r="WVP6" s="49"/>
      <c r="WVQ6" s="49"/>
      <c r="WVR6" s="49"/>
      <c r="WVS6" s="49"/>
      <c r="WVT6" s="49"/>
      <c r="WVU6" s="49"/>
      <c r="WVV6" s="49"/>
      <c r="WVW6" s="49"/>
      <c r="WVX6" s="49"/>
      <c r="WVY6" s="49"/>
      <c r="WVZ6" s="49"/>
      <c r="WWA6" s="49"/>
      <c r="WWB6" s="49"/>
      <c r="WWC6" s="49"/>
      <c r="WWD6" s="49"/>
      <c r="WWE6" s="49"/>
      <c r="WWF6" s="49"/>
      <c r="WWG6" s="49"/>
      <c r="WWH6" s="49"/>
      <c r="WWI6" s="49"/>
      <c r="WWJ6" s="49"/>
      <c r="WWK6" s="49"/>
      <c r="WWL6" s="49"/>
      <c r="WWM6" s="49"/>
      <c r="WWN6" s="49"/>
      <c r="WWO6" s="49"/>
      <c r="WWP6" s="49"/>
      <c r="WWQ6" s="49"/>
      <c r="WWR6" s="49"/>
      <c r="WWS6" s="49"/>
      <c r="WWT6" s="49"/>
      <c r="WWU6" s="49"/>
      <c r="WWV6" s="49"/>
      <c r="WWW6" s="49"/>
      <c r="WWX6" s="49"/>
      <c r="WWY6" s="49"/>
      <c r="WWZ6" s="49"/>
      <c r="WXA6" s="49"/>
      <c r="WXB6" s="49"/>
      <c r="WXC6" s="49"/>
      <c r="WXD6" s="49"/>
      <c r="WXE6" s="49"/>
      <c r="WXF6" s="49"/>
      <c r="WXG6" s="49"/>
      <c r="WXH6" s="49"/>
      <c r="WXI6" s="49"/>
      <c r="WXJ6" s="49"/>
      <c r="WXK6" s="49"/>
      <c r="WXL6" s="49"/>
      <c r="WXM6" s="49"/>
      <c r="WXN6" s="49"/>
      <c r="WXO6" s="49"/>
      <c r="WXP6" s="49"/>
      <c r="WXQ6" s="49"/>
      <c r="WXR6" s="49"/>
      <c r="WXS6" s="49"/>
      <c r="WXT6" s="49"/>
      <c r="WXU6" s="49"/>
      <c r="WXV6" s="49"/>
      <c r="WXW6" s="49"/>
      <c r="WXX6" s="49"/>
      <c r="WXY6" s="49"/>
      <c r="WXZ6" s="49"/>
      <c r="WYA6" s="49"/>
      <c r="WYB6" s="49"/>
      <c r="WYC6" s="49"/>
      <c r="WYD6" s="49"/>
      <c r="WYE6" s="49"/>
      <c r="WYF6" s="49"/>
      <c r="WYG6" s="49"/>
      <c r="WYH6" s="49"/>
      <c r="WYI6" s="49"/>
      <c r="WYJ6" s="49"/>
      <c r="WYK6" s="49"/>
      <c r="WYL6" s="49"/>
      <c r="WYM6" s="49"/>
      <c r="WYN6" s="49"/>
      <c r="WYO6" s="49"/>
      <c r="WYP6" s="49"/>
      <c r="WYQ6" s="49"/>
      <c r="WYR6" s="49"/>
      <c r="WYS6" s="49"/>
      <c r="WYT6" s="49"/>
      <c r="WYU6" s="49"/>
      <c r="WYV6" s="49"/>
      <c r="WYW6" s="49"/>
      <c r="WYX6" s="49"/>
      <c r="WYY6" s="49"/>
      <c r="WYZ6" s="49"/>
      <c r="WZA6" s="49"/>
      <c r="WZB6" s="49"/>
      <c r="WZC6" s="49"/>
      <c r="WZD6" s="49"/>
      <c r="WZE6" s="49"/>
      <c r="WZF6" s="49"/>
      <c r="WZG6" s="49"/>
      <c r="WZH6" s="49"/>
      <c r="WZI6" s="49"/>
      <c r="WZJ6" s="49"/>
      <c r="WZK6" s="49"/>
      <c r="WZL6" s="49"/>
      <c r="WZM6" s="49"/>
      <c r="WZN6" s="49"/>
      <c r="WZO6" s="49"/>
      <c r="WZP6" s="49"/>
      <c r="WZQ6" s="49"/>
      <c r="WZR6" s="49"/>
      <c r="WZS6" s="49"/>
      <c r="WZT6" s="49"/>
      <c r="WZU6" s="49"/>
      <c r="WZV6" s="49"/>
      <c r="WZW6" s="49"/>
      <c r="WZX6" s="49"/>
      <c r="WZY6" s="49"/>
      <c r="WZZ6" s="49"/>
      <c r="XAA6" s="49"/>
      <c r="XAB6" s="49"/>
      <c r="XAC6" s="49"/>
      <c r="XAD6" s="49"/>
      <c r="XAE6" s="49"/>
      <c r="XAF6" s="49"/>
      <c r="XAG6" s="49"/>
      <c r="XAH6" s="49"/>
      <c r="XAI6" s="49"/>
      <c r="XAJ6" s="49"/>
      <c r="XAK6" s="49"/>
      <c r="XAL6" s="49"/>
      <c r="XAM6" s="49"/>
      <c r="XAN6" s="49"/>
      <c r="XAO6" s="49"/>
      <c r="XAP6" s="49"/>
      <c r="XAQ6" s="49"/>
      <c r="XAR6" s="49"/>
      <c r="XAS6" s="49"/>
      <c r="XAT6" s="49"/>
      <c r="XAU6" s="49"/>
      <c r="XAV6" s="49"/>
      <c r="XAW6" s="49"/>
      <c r="XAX6" s="49"/>
      <c r="XAY6" s="49"/>
      <c r="XAZ6" s="49"/>
      <c r="XBA6" s="49"/>
      <c r="XBB6" s="49"/>
      <c r="XBC6" s="49"/>
      <c r="XBD6" s="49"/>
      <c r="XBE6" s="49"/>
      <c r="XBF6" s="49"/>
      <c r="XBG6" s="49"/>
      <c r="XBH6" s="49"/>
      <c r="XBI6" s="49"/>
      <c r="XBJ6" s="49"/>
      <c r="XBK6" s="49"/>
      <c r="XBL6" s="49"/>
      <c r="XBM6" s="49"/>
      <c r="XBN6" s="49"/>
      <c r="XBO6" s="49"/>
      <c r="XBP6" s="49"/>
      <c r="XBQ6" s="49"/>
      <c r="XBR6" s="49"/>
      <c r="XBS6" s="49"/>
      <c r="XBT6" s="49"/>
      <c r="XBU6" s="49"/>
      <c r="XBV6" s="49"/>
      <c r="XBW6" s="49"/>
      <c r="XBX6" s="49"/>
      <c r="XBY6" s="49"/>
      <c r="XBZ6" s="49"/>
      <c r="XCA6" s="49"/>
      <c r="XCB6" s="49"/>
      <c r="XCC6" s="49"/>
      <c r="XCD6" s="49"/>
      <c r="XCE6" s="49"/>
      <c r="XCF6" s="49"/>
      <c r="XCG6" s="49"/>
      <c r="XCH6" s="49"/>
      <c r="XCI6" s="49"/>
      <c r="XCJ6" s="49"/>
      <c r="XCK6" s="49"/>
      <c r="XCL6" s="49"/>
      <c r="XCM6" s="49"/>
      <c r="XCN6" s="49"/>
      <c r="XCO6" s="49"/>
      <c r="XCP6" s="49"/>
      <c r="XCQ6" s="49"/>
      <c r="XCR6" s="49"/>
      <c r="XCS6" s="49"/>
      <c r="XCT6" s="49"/>
      <c r="XCU6" s="49"/>
      <c r="XCV6" s="49"/>
      <c r="XCW6" s="49"/>
      <c r="XCX6" s="49"/>
      <c r="XCY6" s="49"/>
      <c r="XCZ6" s="49"/>
      <c r="XDA6" s="49"/>
      <c r="XDB6" s="49"/>
      <c r="XDC6" s="49"/>
      <c r="XDD6" s="49"/>
      <c r="XDE6" s="49"/>
      <c r="XDF6" s="49"/>
      <c r="XDG6" s="49"/>
      <c r="XDH6" s="49"/>
      <c r="XDI6" s="49"/>
      <c r="XDJ6" s="49"/>
      <c r="XDK6" s="49"/>
      <c r="XDL6" s="49"/>
      <c r="XDM6" s="49"/>
      <c r="XDN6" s="49"/>
      <c r="XDO6" s="49"/>
      <c r="XDP6" s="49"/>
      <c r="XDQ6" s="49"/>
      <c r="XDR6" s="49"/>
      <c r="XDS6" s="49"/>
      <c r="XDT6" s="49"/>
      <c r="XDU6" s="49"/>
      <c r="XDV6" s="49"/>
      <c r="XDW6" s="49"/>
      <c r="XDX6" s="49"/>
      <c r="XDY6" s="49"/>
      <c r="XDZ6" s="49"/>
      <c r="XEA6" s="49"/>
      <c r="XEB6" s="49"/>
      <c r="XEC6" s="49"/>
      <c r="XED6" s="49"/>
      <c r="XEE6" s="49"/>
      <c r="XEF6" s="49"/>
      <c r="XEG6" s="49"/>
      <c r="XEH6" s="49"/>
      <c r="XEI6" s="49"/>
      <c r="XEJ6" s="49"/>
      <c r="XEK6" s="49"/>
      <c r="XEL6" s="49"/>
    </row>
    <row r="7" spans="1:16372" ht="76.5" x14ac:dyDescent="0.25">
      <c r="A7" s="457">
        <v>3</v>
      </c>
      <c r="B7" s="457">
        <v>10</v>
      </c>
      <c r="C7" s="458" t="s">
        <v>440</v>
      </c>
      <c r="D7" s="457"/>
      <c r="E7" s="457" t="s">
        <v>1687</v>
      </c>
      <c r="F7" s="459" t="s">
        <v>1256</v>
      </c>
      <c r="G7" s="457">
        <v>1200000</v>
      </c>
      <c r="H7" s="460" t="s">
        <v>1262</v>
      </c>
      <c r="I7" s="461" t="s">
        <v>1688</v>
      </c>
      <c r="J7" s="49"/>
      <c r="K7" s="49"/>
      <c r="L7" s="50"/>
      <c r="M7" s="51"/>
      <c r="N7" s="52"/>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row>
    <row r="8" spans="1:16372" ht="38.25" x14ac:dyDescent="0.25">
      <c r="A8" s="457">
        <v>4</v>
      </c>
      <c r="B8" s="457">
        <v>10</v>
      </c>
      <c r="C8" s="458" t="s">
        <v>440</v>
      </c>
      <c r="D8" s="457"/>
      <c r="E8" s="457" t="s">
        <v>1689</v>
      </c>
      <c r="F8" s="459" t="s">
        <v>1265</v>
      </c>
      <c r="G8" s="457">
        <v>50000000</v>
      </c>
      <c r="H8" s="460" t="s">
        <v>1262</v>
      </c>
      <c r="I8" s="461" t="s">
        <v>1690</v>
      </c>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s="49"/>
      <c r="FY8" s="49"/>
      <c r="FZ8" s="49"/>
      <c r="GA8" s="49"/>
      <c r="GB8" s="49"/>
      <c r="GC8" s="49"/>
      <c r="GD8" s="49"/>
      <c r="GE8" s="49"/>
      <c r="GF8" s="49"/>
      <c r="GG8" s="49"/>
      <c r="GH8" s="49"/>
      <c r="GI8" s="49"/>
      <c r="GJ8" s="49"/>
      <c r="GK8" s="49"/>
      <c r="GL8" s="49"/>
      <c r="GM8" s="49"/>
      <c r="GN8" s="49"/>
      <c r="GO8" s="49"/>
      <c r="GP8" s="49"/>
      <c r="GQ8" s="49"/>
      <c r="GR8" s="49"/>
      <c r="GS8" s="49"/>
      <c r="GT8" s="49"/>
      <c r="GU8" s="49"/>
      <c r="GV8" s="49"/>
      <c r="GW8" s="49"/>
      <c r="GX8" s="49"/>
      <c r="GY8" s="49"/>
      <c r="GZ8" s="49"/>
      <c r="HA8" s="49"/>
      <c r="HB8" s="49"/>
      <c r="HC8" s="49"/>
      <c r="HD8" s="49"/>
      <c r="HE8" s="49"/>
      <c r="HF8" s="49"/>
      <c r="HG8" s="49"/>
      <c r="HH8" s="49"/>
      <c r="HI8" s="49"/>
      <c r="HJ8" s="49"/>
      <c r="HK8" s="49"/>
      <c r="HL8" s="49"/>
      <c r="HM8" s="49"/>
      <c r="HN8" s="49"/>
      <c r="HO8" s="49"/>
      <c r="HP8" s="49"/>
      <c r="HQ8" s="49"/>
      <c r="HR8" s="49"/>
      <c r="HS8" s="49"/>
      <c r="HT8" s="49"/>
      <c r="HU8" s="49"/>
      <c r="HV8" s="49"/>
      <c r="HW8" s="49"/>
      <c r="HX8" s="49"/>
      <c r="HY8" s="49"/>
      <c r="HZ8" s="49"/>
      <c r="IA8" s="49"/>
      <c r="IB8" s="49"/>
      <c r="IC8" s="49"/>
      <c r="ID8" s="49"/>
      <c r="IE8" s="49"/>
      <c r="IF8" s="49"/>
      <c r="IG8" s="49"/>
      <c r="IH8" s="49"/>
      <c r="II8" s="49"/>
      <c r="IJ8" s="49"/>
      <c r="IK8" s="49"/>
      <c r="IL8" s="49"/>
      <c r="IM8" s="49"/>
      <c r="IN8" s="49"/>
      <c r="IO8" s="49"/>
      <c r="IP8" s="49"/>
      <c r="IQ8" s="49"/>
      <c r="IR8" s="49"/>
      <c r="IS8" s="49"/>
      <c r="IT8" s="49"/>
      <c r="IU8" s="49"/>
      <c r="IV8" s="49"/>
      <c r="IW8" s="49"/>
      <c r="IX8" s="49"/>
      <c r="IY8" s="49"/>
      <c r="IZ8" s="49"/>
      <c r="JA8" s="49"/>
      <c r="JB8" s="49"/>
      <c r="JC8" s="49"/>
      <c r="JD8" s="49"/>
      <c r="JE8" s="49"/>
      <c r="JF8" s="49"/>
      <c r="JG8" s="49"/>
      <c r="JH8" s="49"/>
      <c r="JI8" s="49"/>
      <c r="JJ8" s="49"/>
      <c r="JK8" s="49"/>
      <c r="JL8" s="49"/>
      <c r="JM8" s="49"/>
      <c r="JN8" s="49"/>
      <c r="JO8" s="49"/>
      <c r="JP8" s="49"/>
      <c r="JQ8" s="49"/>
      <c r="JR8" s="49"/>
      <c r="JS8" s="49"/>
      <c r="JT8" s="49"/>
      <c r="JU8" s="49"/>
      <c r="JV8" s="49"/>
      <c r="JW8" s="49"/>
      <c r="JX8" s="49"/>
      <c r="JY8" s="49"/>
      <c r="JZ8" s="49"/>
      <c r="KA8" s="49"/>
      <c r="KB8" s="49"/>
      <c r="KC8" s="49"/>
      <c r="KD8" s="49"/>
      <c r="KE8" s="49"/>
      <c r="KF8" s="49"/>
      <c r="KG8" s="49"/>
      <c r="KH8" s="49"/>
      <c r="KI8" s="49"/>
      <c r="KJ8" s="49"/>
      <c r="KK8" s="49"/>
      <c r="KL8" s="49"/>
      <c r="KM8" s="49"/>
      <c r="KN8" s="49"/>
      <c r="KO8" s="49"/>
      <c r="KP8" s="49"/>
      <c r="KQ8" s="49"/>
      <c r="KR8" s="49"/>
      <c r="KS8" s="49"/>
      <c r="KT8" s="49"/>
      <c r="KU8" s="49"/>
      <c r="KV8" s="49"/>
      <c r="KW8" s="49"/>
      <c r="KX8" s="49"/>
      <c r="KY8" s="49"/>
      <c r="KZ8" s="49"/>
      <c r="LA8" s="49"/>
      <c r="LB8" s="49"/>
      <c r="LC8" s="49"/>
      <c r="LD8" s="49"/>
      <c r="LE8" s="49"/>
      <c r="LF8" s="49"/>
      <c r="LG8" s="49"/>
      <c r="LH8" s="49"/>
      <c r="LI8" s="49"/>
      <c r="LJ8" s="49"/>
      <c r="LK8" s="49"/>
      <c r="LL8" s="49"/>
      <c r="LM8" s="49"/>
      <c r="LN8" s="49"/>
      <c r="LO8" s="49"/>
      <c r="LP8" s="49"/>
      <c r="LQ8" s="49"/>
      <c r="LR8" s="49"/>
      <c r="LS8" s="49"/>
      <c r="LT8" s="49"/>
      <c r="LU8" s="49"/>
      <c r="LV8" s="49"/>
      <c r="LW8" s="49"/>
      <c r="LX8" s="49"/>
      <c r="LY8" s="49"/>
      <c r="LZ8" s="49"/>
      <c r="MA8" s="49"/>
      <c r="MB8" s="49"/>
      <c r="MC8" s="49"/>
      <c r="MD8" s="49"/>
      <c r="ME8" s="49"/>
      <c r="MF8" s="49"/>
      <c r="MG8" s="49"/>
      <c r="MH8" s="49"/>
      <c r="MI8" s="49"/>
      <c r="MJ8" s="49"/>
      <c r="MK8" s="49"/>
      <c r="ML8" s="49"/>
      <c r="MM8" s="49"/>
      <c r="MN8" s="49"/>
      <c r="MO8" s="49"/>
      <c r="MP8" s="49"/>
      <c r="MQ8" s="49"/>
      <c r="MR8" s="49"/>
      <c r="MS8" s="49"/>
      <c r="MT8" s="49"/>
      <c r="MU8" s="49"/>
      <c r="MV8" s="49"/>
      <c r="MW8" s="49"/>
      <c r="MX8" s="49"/>
      <c r="MY8" s="49"/>
      <c r="MZ8" s="49"/>
      <c r="NA8" s="49"/>
      <c r="NB8" s="49"/>
      <c r="NC8" s="49"/>
      <c r="ND8" s="49"/>
      <c r="NE8" s="49"/>
      <c r="NF8" s="49"/>
      <c r="NG8" s="49"/>
      <c r="NH8" s="49"/>
      <c r="NI8" s="49"/>
      <c r="NJ8" s="49"/>
      <c r="NK8" s="49"/>
      <c r="NL8" s="49"/>
      <c r="NM8" s="49"/>
      <c r="NN8" s="49"/>
      <c r="NO8" s="49"/>
      <c r="NP8" s="49"/>
      <c r="NQ8" s="49"/>
      <c r="NR8" s="49"/>
      <c r="NS8" s="49"/>
      <c r="NT8" s="49"/>
      <c r="NU8" s="49"/>
      <c r="NV8" s="49"/>
      <c r="NW8" s="49"/>
      <c r="NX8" s="49"/>
      <c r="NY8" s="49"/>
      <c r="NZ8" s="49"/>
      <c r="OA8" s="49"/>
      <c r="OB8" s="49"/>
      <c r="OC8" s="49"/>
      <c r="OD8" s="49"/>
      <c r="OE8" s="49"/>
      <c r="OF8" s="49"/>
      <c r="OG8" s="49"/>
      <c r="OH8" s="49"/>
      <c r="OI8" s="49"/>
      <c r="OJ8" s="49"/>
      <c r="OK8" s="49"/>
      <c r="OL8" s="49"/>
      <c r="OM8" s="49"/>
      <c r="ON8" s="49"/>
      <c r="OO8" s="49"/>
      <c r="OP8" s="49"/>
      <c r="OQ8" s="49"/>
      <c r="OR8" s="49"/>
      <c r="OS8" s="49"/>
      <c r="OT8" s="49"/>
      <c r="OU8" s="49"/>
      <c r="OV8" s="49"/>
      <c r="OW8" s="49"/>
      <c r="OX8" s="49"/>
      <c r="OY8" s="49"/>
      <c r="OZ8" s="49"/>
      <c r="PA8" s="49"/>
      <c r="PB8" s="49"/>
      <c r="PC8" s="49"/>
      <c r="PD8" s="49"/>
      <c r="PE8" s="49"/>
      <c r="PF8" s="49"/>
      <c r="PG8" s="49"/>
      <c r="PH8" s="49"/>
      <c r="PI8" s="49"/>
      <c r="PJ8" s="49"/>
      <c r="PK8" s="49"/>
      <c r="PL8" s="49"/>
      <c r="PM8" s="49"/>
      <c r="PN8" s="49"/>
      <c r="PO8" s="49"/>
      <c r="PP8" s="49"/>
      <c r="PQ8" s="49"/>
      <c r="PR8" s="49"/>
      <c r="PS8" s="49"/>
      <c r="PT8" s="49"/>
      <c r="PU8" s="49"/>
      <c r="PV8" s="49"/>
      <c r="PW8" s="49"/>
      <c r="PX8" s="49"/>
      <c r="PY8" s="49"/>
      <c r="PZ8" s="49"/>
      <c r="QA8" s="49"/>
      <c r="QB8" s="49"/>
      <c r="QC8" s="49"/>
      <c r="QD8" s="49"/>
      <c r="QE8" s="49"/>
      <c r="QF8" s="49"/>
      <c r="QG8" s="49"/>
      <c r="QH8" s="49"/>
      <c r="QI8" s="49"/>
      <c r="QJ8" s="49"/>
      <c r="QK8" s="49"/>
      <c r="QL8" s="49"/>
      <c r="QM8" s="49"/>
      <c r="QN8" s="49"/>
      <c r="QO8" s="49"/>
      <c r="QP8" s="49"/>
      <c r="QQ8" s="49"/>
      <c r="QR8" s="49"/>
      <c r="QS8" s="49"/>
      <c r="QT8" s="49"/>
      <c r="QU8" s="49"/>
      <c r="QV8" s="49"/>
      <c r="QW8" s="49"/>
      <c r="QX8" s="49"/>
      <c r="QY8" s="49"/>
      <c r="QZ8" s="49"/>
      <c r="RA8" s="49"/>
      <c r="RB8" s="49"/>
      <c r="RC8" s="49"/>
      <c r="RD8" s="49"/>
      <c r="RE8" s="49"/>
      <c r="RF8" s="49"/>
      <c r="RG8" s="49"/>
      <c r="RH8" s="49"/>
      <c r="RI8" s="49"/>
      <c r="RJ8" s="49"/>
      <c r="RK8" s="49"/>
      <c r="RL8" s="49"/>
      <c r="RM8" s="49"/>
      <c r="RN8" s="49"/>
      <c r="RO8" s="49"/>
      <c r="RP8" s="49"/>
      <c r="RQ8" s="49"/>
      <c r="RR8" s="49"/>
      <c r="RS8" s="49"/>
      <c r="RT8" s="49"/>
      <c r="RU8" s="49"/>
      <c r="RV8" s="49"/>
      <c r="RW8" s="49"/>
      <c r="RX8" s="49"/>
      <c r="RY8" s="49"/>
      <c r="RZ8" s="49"/>
      <c r="SA8" s="49"/>
      <c r="SB8" s="49"/>
      <c r="SC8" s="49"/>
      <c r="SD8" s="49"/>
      <c r="SE8" s="49"/>
      <c r="SF8" s="49"/>
      <c r="SG8" s="49"/>
      <c r="SH8" s="49"/>
      <c r="SI8" s="49"/>
      <c r="SJ8" s="49"/>
      <c r="SK8" s="49"/>
      <c r="SL8" s="49"/>
      <c r="SM8" s="49"/>
      <c r="SN8" s="49"/>
      <c r="SO8" s="49"/>
      <c r="SP8" s="49"/>
      <c r="SQ8" s="49"/>
      <c r="SR8" s="49"/>
      <c r="SS8" s="49"/>
      <c r="ST8" s="49"/>
      <c r="SU8" s="49"/>
      <c r="SV8" s="49"/>
      <c r="SW8" s="49"/>
      <c r="SX8" s="49"/>
      <c r="SY8" s="49"/>
      <c r="SZ8" s="49"/>
      <c r="TA8" s="49"/>
      <c r="TB8" s="49"/>
      <c r="TC8" s="49"/>
      <c r="TD8" s="49"/>
      <c r="TE8" s="49"/>
      <c r="TF8" s="49"/>
      <c r="TG8" s="49"/>
      <c r="TH8" s="49"/>
      <c r="TI8" s="49"/>
      <c r="TJ8" s="49"/>
      <c r="TK8" s="49"/>
      <c r="TL8" s="49"/>
      <c r="TM8" s="49"/>
      <c r="TN8" s="49"/>
      <c r="TO8" s="49"/>
      <c r="TP8" s="49"/>
      <c r="TQ8" s="49"/>
      <c r="TR8" s="49"/>
      <c r="TS8" s="49"/>
      <c r="TT8" s="49"/>
      <c r="TU8" s="49"/>
      <c r="TV8" s="49"/>
      <c r="TW8" s="49"/>
      <c r="TX8" s="49"/>
      <c r="TY8" s="49"/>
      <c r="TZ8" s="49"/>
      <c r="UA8" s="49"/>
      <c r="UB8" s="49"/>
      <c r="UC8" s="49"/>
      <c r="UD8" s="49"/>
      <c r="UE8" s="49"/>
      <c r="UF8" s="49"/>
      <c r="UG8" s="49"/>
      <c r="UH8" s="49"/>
      <c r="UI8" s="49"/>
      <c r="UJ8" s="49"/>
      <c r="UK8" s="49"/>
      <c r="UL8" s="49"/>
      <c r="UM8" s="49"/>
      <c r="UN8" s="49"/>
      <c r="UO8" s="49"/>
      <c r="UP8" s="49"/>
      <c r="UQ8" s="49"/>
      <c r="UR8" s="49"/>
      <c r="US8" s="49"/>
      <c r="UT8" s="49"/>
      <c r="UU8" s="49"/>
      <c r="UV8" s="49"/>
      <c r="UW8" s="49"/>
      <c r="UX8" s="49"/>
      <c r="UY8" s="49"/>
      <c r="UZ8" s="49"/>
      <c r="VA8" s="49"/>
      <c r="VB8" s="49"/>
      <c r="VC8" s="49"/>
      <c r="VD8" s="49"/>
      <c r="VE8" s="49"/>
      <c r="VF8" s="49"/>
      <c r="VG8" s="49"/>
      <c r="VH8" s="49"/>
      <c r="VI8" s="49"/>
      <c r="VJ8" s="49"/>
      <c r="VK8" s="49"/>
      <c r="VL8" s="49"/>
      <c r="VM8" s="49"/>
      <c r="VN8" s="49"/>
      <c r="VO8" s="49"/>
      <c r="VP8" s="49"/>
      <c r="VQ8" s="49"/>
      <c r="VR8" s="49"/>
      <c r="VS8" s="49"/>
      <c r="VT8" s="49"/>
      <c r="VU8" s="49"/>
      <c r="VV8" s="49"/>
      <c r="VW8" s="49"/>
      <c r="VX8" s="49"/>
      <c r="VY8" s="49"/>
      <c r="VZ8" s="49"/>
      <c r="WA8" s="49"/>
      <c r="WB8" s="49"/>
      <c r="WC8" s="49"/>
      <c r="WD8" s="49"/>
      <c r="WE8" s="49"/>
      <c r="WF8" s="49"/>
      <c r="WG8" s="49"/>
      <c r="WH8" s="49"/>
      <c r="WI8" s="49"/>
      <c r="WJ8" s="49"/>
      <c r="WK8" s="49"/>
      <c r="WL8" s="49"/>
      <c r="WM8" s="49"/>
      <c r="WN8" s="49"/>
      <c r="WO8" s="49"/>
      <c r="WP8" s="49"/>
      <c r="WQ8" s="49"/>
      <c r="WR8" s="49"/>
      <c r="WS8" s="49"/>
      <c r="WT8" s="49"/>
      <c r="WU8" s="49"/>
      <c r="WV8" s="49"/>
      <c r="WW8" s="49"/>
      <c r="WX8" s="49"/>
      <c r="WY8" s="49"/>
      <c r="WZ8" s="49"/>
      <c r="XA8" s="49"/>
      <c r="XB8" s="49"/>
      <c r="XC8" s="49"/>
      <c r="XD8" s="49"/>
      <c r="XE8" s="49"/>
      <c r="XF8" s="49"/>
      <c r="XG8" s="49"/>
      <c r="XH8" s="49"/>
      <c r="XI8" s="49"/>
      <c r="XJ8" s="49"/>
      <c r="XK8" s="49"/>
      <c r="XL8" s="49"/>
      <c r="XM8" s="49"/>
      <c r="XN8" s="49"/>
      <c r="XO8" s="49"/>
      <c r="XP8" s="49"/>
      <c r="XQ8" s="49"/>
      <c r="XR8" s="49"/>
      <c r="XS8" s="49"/>
      <c r="XT8" s="49"/>
      <c r="XU8" s="49"/>
      <c r="XV8" s="49"/>
      <c r="XW8" s="49"/>
      <c r="XX8" s="49"/>
      <c r="XY8" s="49"/>
      <c r="XZ8" s="49"/>
      <c r="YA8" s="49"/>
      <c r="YB8" s="49"/>
      <c r="YC8" s="49"/>
      <c r="YD8" s="49"/>
      <c r="YE8" s="49"/>
      <c r="YF8" s="49"/>
      <c r="YG8" s="49"/>
      <c r="YH8" s="49"/>
      <c r="YI8" s="49"/>
      <c r="YJ8" s="49"/>
      <c r="YK8" s="49"/>
      <c r="YL8" s="49"/>
      <c r="YM8" s="49"/>
      <c r="YN8" s="49"/>
      <c r="YO8" s="49"/>
      <c r="YP8" s="49"/>
      <c r="YQ8" s="49"/>
      <c r="YR8" s="49"/>
      <c r="YS8" s="49"/>
      <c r="YT8" s="49"/>
      <c r="YU8" s="49"/>
      <c r="YV8" s="49"/>
      <c r="YW8" s="49"/>
      <c r="YX8" s="49"/>
      <c r="YY8" s="49"/>
      <c r="YZ8" s="49"/>
      <c r="ZA8" s="49"/>
      <c r="ZB8" s="49"/>
      <c r="ZC8" s="49"/>
      <c r="ZD8" s="49"/>
      <c r="ZE8" s="49"/>
      <c r="ZF8" s="49"/>
      <c r="ZG8" s="49"/>
      <c r="ZH8" s="49"/>
      <c r="ZI8" s="49"/>
      <c r="ZJ8" s="49"/>
      <c r="ZK8" s="49"/>
      <c r="ZL8" s="49"/>
      <c r="ZM8" s="49"/>
      <c r="ZN8" s="49"/>
      <c r="ZO8" s="49"/>
      <c r="ZP8" s="49"/>
      <c r="ZQ8" s="49"/>
      <c r="ZR8" s="49"/>
      <c r="ZS8" s="49"/>
      <c r="ZT8" s="49"/>
      <c r="ZU8" s="49"/>
      <c r="ZV8" s="49"/>
      <c r="ZW8" s="49"/>
      <c r="ZX8" s="49"/>
      <c r="ZY8" s="49"/>
      <c r="ZZ8" s="49"/>
      <c r="AAA8" s="49"/>
      <c r="AAB8" s="49"/>
      <c r="AAC8" s="49"/>
      <c r="AAD8" s="49"/>
      <c r="AAE8" s="49"/>
      <c r="AAF8" s="49"/>
      <c r="AAG8" s="49"/>
      <c r="AAH8" s="49"/>
      <c r="AAI8" s="49"/>
      <c r="AAJ8" s="49"/>
      <c r="AAK8" s="49"/>
      <c r="AAL8" s="49"/>
      <c r="AAM8" s="49"/>
      <c r="AAN8" s="49"/>
      <c r="AAO8" s="49"/>
      <c r="AAP8" s="49"/>
      <c r="AAQ8" s="49"/>
      <c r="AAR8" s="49"/>
      <c r="AAS8" s="49"/>
      <c r="AAT8" s="49"/>
      <c r="AAU8" s="49"/>
      <c r="AAV8" s="49"/>
      <c r="AAW8" s="49"/>
      <c r="AAX8" s="49"/>
      <c r="AAY8" s="49"/>
      <c r="AAZ8" s="49"/>
      <c r="ABA8" s="49"/>
      <c r="ABB8" s="49"/>
      <c r="ABC8" s="49"/>
      <c r="ABD8" s="49"/>
      <c r="ABE8" s="49"/>
      <c r="ABF8" s="49"/>
      <c r="ABG8" s="49"/>
      <c r="ABH8" s="49"/>
      <c r="ABI8" s="49"/>
      <c r="ABJ8" s="49"/>
      <c r="ABK8" s="49"/>
      <c r="ABL8" s="49"/>
      <c r="ABM8" s="49"/>
      <c r="ABN8" s="49"/>
      <c r="ABO8" s="49"/>
      <c r="ABP8" s="49"/>
      <c r="ABQ8" s="49"/>
      <c r="ABR8" s="49"/>
      <c r="ABS8" s="49"/>
      <c r="ABT8" s="49"/>
      <c r="ABU8" s="49"/>
      <c r="ABV8" s="49"/>
      <c r="ABW8" s="49"/>
      <c r="ABX8" s="49"/>
      <c r="ABY8" s="49"/>
      <c r="ABZ8" s="49"/>
      <c r="ACA8" s="49"/>
      <c r="ACB8" s="49"/>
      <c r="ACC8" s="49"/>
      <c r="ACD8" s="49"/>
      <c r="ACE8" s="49"/>
      <c r="ACF8" s="49"/>
      <c r="ACG8" s="49"/>
      <c r="ACH8" s="49"/>
      <c r="ACI8" s="49"/>
      <c r="ACJ8" s="49"/>
      <c r="ACK8" s="49"/>
      <c r="ACL8" s="49"/>
      <c r="ACM8" s="49"/>
      <c r="ACN8" s="49"/>
      <c r="ACO8" s="49"/>
      <c r="ACP8" s="49"/>
      <c r="ACQ8" s="49"/>
      <c r="ACR8" s="49"/>
      <c r="ACS8" s="49"/>
      <c r="ACT8" s="49"/>
      <c r="ACU8" s="49"/>
      <c r="ACV8" s="49"/>
      <c r="ACW8" s="49"/>
      <c r="ACX8" s="49"/>
      <c r="ACY8" s="49"/>
      <c r="ACZ8" s="49"/>
      <c r="ADA8" s="49"/>
      <c r="ADB8" s="49"/>
      <c r="ADC8" s="49"/>
      <c r="ADD8" s="49"/>
      <c r="ADE8" s="49"/>
      <c r="ADF8" s="49"/>
      <c r="ADG8" s="49"/>
      <c r="ADH8" s="49"/>
      <c r="ADI8" s="49"/>
      <c r="ADJ8" s="49"/>
      <c r="ADK8" s="49"/>
      <c r="ADL8" s="49"/>
      <c r="ADM8" s="49"/>
      <c r="ADN8" s="49"/>
      <c r="ADO8" s="49"/>
      <c r="ADP8" s="49"/>
      <c r="ADQ8" s="49"/>
      <c r="ADR8" s="49"/>
      <c r="ADS8" s="49"/>
      <c r="ADT8" s="49"/>
      <c r="ADU8" s="49"/>
      <c r="ADV8" s="49"/>
      <c r="ADW8" s="49"/>
      <c r="ADX8" s="49"/>
      <c r="ADY8" s="49"/>
      <c r="ADZ8" s="49"/>
      <c r="AEA8" s="49"/>
      <c r="AEB8" s="49"/>
      <c r="AEC8" s="49"/>
      <c r="AED8" s="49"/>
      <c r="AEE8" s="49"/>
      <c r="AEF8" s="49"/>
      <c r="AEG8" s="49"/>
      <c r="AEH8" s="49"/>
      <c r="AEI8" s="49"/>
      <c r="AEJ8" s="49"/>
      <c r="AEK8" s="49"/>
      <c r="AEL8" s="49"/>
      <c r="AEM8" s="49"/>
      <c r="AEN8" s="49"/>
      <c r="AEO8" s="49"/>
      <c r="AEP8" s="49"/>
      <c r="AEQ8" s="49"/>
      <c r="AER8" s="49"/>
      <c r="AES8" s="49"/>
      <c r="AET8" s="49"/>
      <c r="AEU8" s="49"/>
      <c r="AEV8" s="49"/>
      <c r="AEW8" s="49"/>
      <c r="AEX8" s="49"/>
      <c r="AEY8" s="49"/>
      <c r="AEZ8" s="49"/>
      <c r="AFA8" s="49"/>
      <c r="AFB8" s="49"/>
      <c r="AFC8" s="49"/>
      <c r="AFD8" s="49"/>
      <c r="AFE8" s="49"/>
      <c r="AFF8" s="49"/>
      <c r="AFG8" s="49"/>
      <c r="AFH8" s="49"/>
      <c r="AFI8" s="49"/>
      <c r="AFJ8" s="49"/>
      <c r="AFK8" s="49"/>
      <c r="AFL8" s="49"/>
      <c r="AFM8" s="49"/>
      <c r="AFN8" s="49"/>
      <c r="AFO8" s="49"/>
      <c r="AFP8" s="49"/>
      <c r="AFQ8" s="49"/>
      <c r="AFR8" s="49"/>
      <c r="AFS8" s="49"/>
      <c r="AFT8" s="49"/>
      <c r="AFU8" s="49"/>
      <c r="AFV8" s="49"/>
      <c r="AFW8" s="49"/>
      <c r="AFX8" s="49"/>
      <c r="AFY8" s="49"/>
      <c r="AFZ8" s="49"/>
      <c r="AGA8" s="49"/>
      <c r="AGB8" s="49"/>
      <c r="AGC8" s="49"/>
      <c r="AGD8" s="49"/>
      <c r="AGE8" s="49"/>
      <c r="AGF8" s="49"/>
      <c r="AGG8" s="49"/>
      <c r="AGH8" s="49"/>
      <c r="AGI8" s="49"/>
      <c r="AGJ8" s="49"/>
      <c r="AGK8" s="49"/>
      <c r="AGL8" s="49"/>
      <c r="AGM8" s="49"/>
      <c r="AGN8" s="49"/>
      <c r="AGO8" s="49"/>
      <c r="AGP8" s="49"/>
      <c r="AGQ8" s="49"/>
      <c r="AGR8" s="49"/>
      <c r="AGS8" s="49"/>
      <c r="AGT8" s="49"/>
      <c r="AGU8" s="49"/>
      <c r="AGV8" s="49"/>
      <c r="AGW8" s="49"/>
      <c r="AGX8" s="49"/>
      <c r="AGY8" s="49"/>
      <c r="AGZ8" s="49"/>
      <c r="AHA8" s="49"/>
      <c r="AHB8" s="49"/>
      <c r="AHC8" s="49"/>
      <c r="AHD8" s="49"/>
      <c r="AHE8" s="49"/>
      <c r="AHF8" s="49"/>
      <c r="AHG8" s="49"/>
      <c r="AHH8" s="49"/>
      <c r="AHI8" s="49"/>
      <c r="AHJ8" s="49"/>
      <c r="AHK8" s="49"/>
      <c r="AHL8" s="49"/>
      <c r="AHM8" s="49"/>
      <c r="AHN8" s="49"/>
      <c r="AHO8" s="49"/>
      <c r="AHP8" s="49"/>
      <c r="AHQ8" s="49"/>
      <c r="AHR8" s="49"/>
      <c r="AHS8" s="49"/>
      <c r="AHT8" s="49"/>
      <c r="AHU8" s="49"/>
      <c r="AHV8" s="49"/>
      <c r="AHW8" s="49"/>
      <c r="AHX8" s="49"/>
      <c r="AHY8" s="49"/>
      <c r="AHZ8" s="49"/>
      <c r="AIA8" s="49"/>
      <c r="AIB8" s="49"/>
      <c r="AIC8" s="49"/>
      <c r="AID8" s="49"/>
      <c r="AIE8" s="49"/>
      <c r="AIF8" s="49"/>
      <c r="AIG8" s="49"/>
      <c r="AIH8" s="49"/>
      <c r="AII8" s="49"/>
      <c r="AIJ8" s="49"/>
      <c r="AIK8" s="49"/>
      <c r="AIL8" s="49"/>
      <c r="AIM8" s="49"/>
      <c r="AIN8" s="49"/>
      <c r="AIO8" s="49"/>
      <c r="AIP8" s="49"/>
      <c r="AIQ8" s="49"/>
      <c r="AIR8" s="49"/>
      <c r="AIS8" s="49"/>
      <c r="AIT8" s="49"/>
      <c r="AIU8" s="49"/>
      <c r="AIV8" s="49"/>
      <c r="AIW8" s="49"/>
      <c r="AIX8" s="49"/>
      <c r="AIY8" s="49"/>
      <c r="AIZ8" s="49"/>
      <c r="AJA8" s="49"/>
      <c r="AJB8" s="49"/>
      <c r="AJC8" s="49"/>
      <c r="AJD8" s="49"/>
      <c r="AJE8" s="49"/>
      <c r="AJF8" s="49"/>
      <c r="AJG8" s="49"/>
      <c r="AJH8" s="49"/>
      <c r="AJI8" s="49"/>
      <c r="AJJ8" s="49"/>
      <c r="AJK8" s="49"/>
      <c r="AJL8" s="49"/>
      <c r="AJM8" s="49"/>
      <c r="AJN8" s="49"/>
      <c r="AJO8" s="49"/>
      <c r="AJP8" s="49"/>
      <c r="AJQ8" s="49"/>
      <c r="AJR8" s="49"/>
      <c r="AJS8" s="49"/>
      <c r="AJT8" s="49"/>
      <c r="AJU8" s="49"/>
      <c r="AJV8" s="49"/>
      <c r="AJW8" s="49"/>
      <c r="AJX8" s="49"/>
      <c r="AJY8" s="49"/>
      <c r="AJZ8" s="49"/>
      <c r="AKA8" s="49"/>
      <c r="AKB8" s="49"/>
      <c r="AKC8" s="49"/>
      <c r="AKD8" s="49"/>
      <c r="AKE8" s="49"/>
      <c r="AKF8" s="49"/>
      <c r="AKG8" s="49"/>
      <c r="AKH8" s="49"/>
      <c r="AKI8" s="49"/>
      <c r="AKJ8" s="49"/>
      <c r="AKK8" s="49"/>
      <c r="AKL8" s="49"/>
      <c r="AKM8" s="49"/>
      <c r="AKN8" s="49"/>
      <c r="AKO8" s="49"/>
      <c r="AKP8" s="49"/>
      <c r="AKQ8" s="49"/>
      <c r="AKR8" s="49"/>
      <c r="AKS8" s="49"/>
      <c r="AKT8" s="49"/>
      <c r="AKU8" s="49"/>
      <c r="AKV8" s="49"/>
      <c r="AKW8" s="49"/>
      <c r="AKX8" s="49"/>
      <c r="AKY8" s="49"/>
      <c r="AKZ8" s="49"/>
      <c r="ALA8" s="49"/>
      <c r="ALB8" s="49"/>
      <c r="ALC8" s="49"/>
      <c r="ALD8" s="49"/>
      <c r="ALE8" s="49"/>
      <c r="ALF8" s="49"/>
      <c r="ALG8" s="49"/>
      <c r="ALH8" s="49"/>
      <c r="ALI8" s="49"/>
      <c r="ALJ8" s="49"/>
      <c r="ALK8" s="49"/>
      <c r="ALL8" s="49"/>
      <c r="ALM8" s="49"/>
      <c r="ALN8" s="49"/>
      <c r="ALO8" s="49"/>
      <c r="ALP8" s="49"/>
      <c r="ALQ8" s="49"/>
      <c r="ALR8" s="49"/>
      <c r="ALS8" s="49"/>
      <c r="ALT8" s="49"/>
      <c r="ALU8" s="49"/>
      <c r="ALV8" s="49"/>
      <c r="ALW8" s="49"/>
      <c r="ALX8" s="49"/>
      <c r="ALY8" s="49"/>
      <c r="ALZ8" s="49"/>
      <c r="AMA8" s="49"/>
      <c r="AMB8" s="49"/>
      <c r="AMC8" s="49"/>
      <c r="AMD8" s="49"/>
      <c r="AME8" s="49"/>
      <c r="AMF8" s="49"/>
      <c r="AMG8" s="49"/>
      <c r="AMH8" s="49"/>
      <c r="AMI8" s="49"/>
      <c r="AMJ8" s="49"/>
      <c r="AMK8" s="49"/>
      <c r="AML8" s="49"/>
      <c r="AMM8" s="49"/>
      <c r="AMN8" s="49"/>
      <c r="AMO8" s="49"/>
      <c r="AMP8" s="49"/>
      <c r="AMQ8" s="49"/>
      <c r="AMR8" s="49"/>
      <c r="AMS8" s="49"/>
      <c r="AMT8" s="49"/>
      <c r="AMU8" s="49"/>
      <c r="AMV8" s="49"/>
      <c r="AMW8" s="49"/>
      <c r="AMX8" s="49"/>
      <c r="AMY8" s="49"/>
      <c r="AMZ8" s="49"/>
      <c r="ANA8" s="49"/>
      <c r="ANB8" s="49"/>
      <c r="ANC8" s="49"/>
      <c r="AND8" s="49"/>
      <c r="ANE8" s="49"/>
      <c r="ANF8" s="49"/>
      <c r="ANG8" s="49"/>
      <c r="ANH8" s="49"/>
      <c r="ANI8" s="49"/>
      <c r="ANJ8" s="49"/>
      <c r="ANK8" s="49"/>
      <c r="ANL8" s="49"/>
      <c r="ANM8" s="49"/>
      <c r="ANN8" s="49"/>
      <c r="ANO8" s="49"/>
      <c r="ANP8" s="49"/>
      <c r="ANQ8" s="49"/>
      <c r="ANR8" s="49"/>
      <c r="ANS8" s="49"/>
      <c r="ANT8" s="49"/>
      <c r="ANU8" s="49"/>
      <c r="ANV8" s="49"/>
      <c r="ANW8" s="49"/>
      <c r="ANX8" s="49"/>
      <c r="ANY8" s="49"/>
      <c r="ANZ8" s="49"/>
      <c r="AOA8" s="49"/>
      <c r="AOB8" s="49"/>
      <c r="AOC8" s="49"/>
      <c r="AOD8" s="49"/>
      <c r="AOE8" s="49"/>
      <c r="AOF8" s="49"/>
      <c r="AOG8" s="49"/>
      <c r="AOH8" s="49"/>
      <c r="AOI8" s="49"/>
      <c r="AOJ8" s="49"/>
      <c r="AOK8" s="49"/>
      <c r="AOL8" s="49"/>
      <c r="AOM8" s="49"/>
      <c r="AON8" s="49"/>
      <c r="AOO8" s="49"/>
      <c r="AOP8" s="49"/>
      <c r="AOQ8" s="49"/>
      <c r="AOR8" s="49"/>
      <c r="AOS8" s="49"/>
      <c r="AOT8" s="49"/>
      <c r="AOU8" s="49"/>
      <c r="AOV8" s="49"/>
      <c r="AOW8" s="49"/>
      <c r="AOX8" s="49"/>
      <c r="AOY8" s="49"/>
      <c r="AOZ8" s="49"/>
      <c r="APA8" s="49"/>
      <c r="APB8" s="49"/>
      <c r="APC8" s="49"/>
      <c r="APD8" s="49"/>
      <c r="APE8" s="49"/>
      <c r="APF8" s="49"/>
      <c r="APG8" s="49"/>
      <c r="APH8" s="49"/>
      <c r="API8" s="49"/>
      <c r="APJ8" s="49"/>
      <c r="APK8" s="49"/>
      <c r="APL8" s="49"/>
      <c r="APM8" s="49"/>
      <c r="APN8" s="49"/>
      <c r="APO8" s="49"/>
      <c r="APP8" s="49"/>
      <c r="APQ8" s="49"/>
      <c r="APR8" s="49"/>
      <c r="APS8" s="49"/>
      <c r="APT8" s="49"/>
      <c r="APU8" s="49"/>
      <c r="APV8" s="49"/>
      <c r="APW8" s="49"/>
      <c r="APX8" s="49"/>
      <c r="APY8" s="49"/>
      <c r="APZ8" s="49"/>
      <c r="AQA8" s="49"/>
      <c r="AQB8" s="49"/>
      <c r="AQC8" s="49"/>
      <c r="AQD8" s="49"/>
      <c r="AQE8" s="49"/>
      <c r="AQF8" s="49"/>
      <c r="AQG8" s="49"/>
      <c r="AQH8" s="49"/>
      <c r="AQI8" s="49"/>
      <c r="AQJ8" s="49"/>
      <c r="AQK8" s="49"/>
      <c r="AQL8" s="49"/>
      <c r="AQM8" s="49"/>
      <c r="AQN8" s="49"/>
      <c r="AQO8" s="49"/>
      <c r="AQP8" s="49"/>
      <c r="AQQ8" s="49"/>
      <c r="AQR8" s="49"/>
      <c r="AQS8" s="49"/>
      <c r="AQT8" s="49"/>
      <c r="AQU8" s="49"/>
      <c r="AQV8" s="49"/>
      <c r="AQW8" s="49"/>
      <c r="AQX8" s="49"/>
      <c r="AQY8" s="49"/>
      <c r="AQZ8" s="49"/>
      <c r="ARA8" s="49"/>
      <c r="ARB8" s="49"/>
      <c r="ARC8" s="49"/>
      <c r="ARD8" s="49"/>
      <c r="ARE8" s="49"/>
      <c r="ARF8" s="49"/>
      <c r="ARG8" s="49"/>
      <c r="ARH8" s="49"/>
      <c r="ARI8" s="49"/>
      <c r="ARJ8" s="49"/>
      <c r="ARK8" s="49"/>
      <c r="ARL8" s="49"/>
      <c r="ARM8" s="49"/>
      <c r="ARN8" s="49"/>
      <c r="ARO8" s="49"/>
      <c r="ARP8" s="49"/>
      <c r="ARQ8" s="49"/>
      <c r="ARR8" s="49"/>
      <c r="ARS8" s="49"/>
      <c r="ART8" s="49"/>
      <c r="ARU8" s="49"/>
      <c r="ARV8" s="49"/>
      <c r="ARW8" s="49"/>
      <c r="ARX8" s="49"/>
      <c r="ARY8" s="49"/>
      <c r="ARZ8" s="49"/>
      <c r="ASA8" s="49"/>
      <c r="ASB8" s="49"/>
      <c r="ASC8" s="49"/>
      <c r="ASD8" s="49"/>
      <c r="ASE8" s="49"/>
      <c r="ASF8" s="49"/>
      <c r="ASG8" s="49"/>
      <c r="ASH8" s="49"/>
      <c r="ASI8" s="49"/>
      <c r="ASJ8" s="49"/>
      <c r="ASK8" s="49"/>
      <c r="ASL8" s="49"/>
      <c r="ASM8" s="49"/>
      <c r="ASN8" s="49"/>
      <c r="ASO8" s="49"/>
      <c r="ASP8" s="49"/>
      <c r="ASQ8" s="49"/>
      <c r="ASR8" s="49"/>
      <c r="ASS8" s="49"/>
      <c r="AST8" s="49"/>
      <c r="ASU8" s="49"/>
      <c r="ASV8" s="49"/>
      <c r="ASW8" s="49"/>
      <c r="ASX8" s="49"/>
      <c r="ASY8" s="49"/>
      <c r="ASZ8" s="49"/>
      <c r="ATA8" s="49"/>
      <c r="ATB8" s="49"/>
      <c r="ATC8" s="49"/>
      <c r="ATD8" s="49"/>
      <c r="ATE8" s="49"/>
      <c r="ATF8" s="49"/>
      <c r="ATG8" s="49"/>
      <c r="ATH8" s="49"/>
      <c r="ATI8" s="49"/>
      <c r="ATJ8" s="49"/>
      <c r="ATK8" s="49"/>
      <c r="ATL8" s="49"/>
      <c r="ATM8" s="49"/>
      <c r="ATN8" s="49"/>
      <c r="ATO8" s="49"/>
      <c r="ATP8" s="49"/>
      <c r="ATQ8" s="49"/>
      <c r="ATR8" s="49"/>
      <c r="ATS8" s="49"/>
      <c r="ATT8" s="49"/>
      <c r="ATU8" s="49"/>
      <c r="ATV8" s="49"/>
      <c r="ATW8" s="49"/>
      <c r="ATX8" s="49"/>
      <c r="ATY8" s="49"/>
      <c r="ATZ8" s="49"/>
      <c r="AUA8" s="49"/>
      <c r="AUB8" s="49"/>
      <c r="AUC8" s="49"/>
      <c r="AUD8" s="49"/>
      <c r="AUE8" s="49"/>
      <c r="AUF8" s="49"/>
      <c r="AUG8" s="49"/>
      <c r="AUH8" s="49"/>
      <c r="AUI8" s="49"/>
      <c r="AUJ8" s="49"/>
      <c r="AUK8" s="49"/>
      <c r="AUL8" s="49"/>
      <c r="AUM8" s="49"/>
      <c r="AUN8" s="49"/>
      <c r="AUO8" s="49"/>
      <c r="AUP8" s="49"/>
      <c r="AUQ8" s="49"/>
      <c r="AUR8" s="49"/>
      <c r="AUS8" s="49"/>
      <c r="AUT8" s="49"/>
      <c r="AUU8" s="49"/>
      <c r="AUV8" s="49"/>
      <c r="AUW8" s="49"/>
      <c r="AUX8" s="49"/>
      <c r="AUY8" s="49"/>
      <c r="AUZ8" s="49"/>
      <c r="AVA8" s="49"/>
      <c r="AVB8" s="49"/>
      <c r="AVC8" s="49"/>
      <c r="AVD8" s="49"/>
      <c r="AVE8" s="49"/>
      <c r="AVF8" s="49"/>
      <c r="AVG8" s="49"/>
      <c r="AVH8" s="49"/>
      <c r="AVI8" s="49"/>
      <c r="AVJ8" s="49"/>
      <c r="AVK8" s="49"/>
      <c r="AVL8" s="49"/>
      <c r="AVM8" s="49"/>
      <c r="AVN8" s="49"/>
      <c r="AVO8" s="49"/>
      <c r="AVP8" s="49"/>
      <c r="AVQ8" s="49"/>
      <c r="AVR8" s="49"/>
      <c r="AVS8" s="49"/>
      <c r="AVT8" s="49"/>
      <c r="AVU8" s="49"/>
      <c r="AVV8" s="49"/>
      <c r="AVW8" s="49"/>
      <c r="AVX8" s="49"/>
      <c r="AVY8" s="49"/>
      <c r="AVZ8" s="49"/>
      <c r="AWA8" s="49"/>
      <c r="AWB8" s="49"/>
      <c r="AWC8" s="49"/>
      <c r="AWD8" s="49"/>
      <c r="AWE8" s="49"/>
      <c r="AWF8" s="49"/>
      <c r="AWG8" s="49"/>
      <c r="AWH8" s="49"/>
      <c r="AWI8" s="49"/>
      <c r="AWJ8" s="49"/>
      <c r="AWK8" s="49"/>
      <c r="AWL8" s="49"/>
      <c r="AWM8" s="49"/>
      <c r="AWN8" s="49"/>
      <c r="AWO8" s="49"/>
      <c r="AWP8" s="49"/>
      <c r="AWQ8" s="49"/>
      <c r="AWR8" s="49"/>
      <c r="AWS8" s="49"/>
      <c r="AWT8" s="49"/>
      <c r="AWU8" s="49"/>
      <c r="AWV8" s="49"/>
      <c r="AWW8" s="49"/>
      <c r="AWX8" s="49"/>
      <c r="AWY8" s="49"/>
      <c r="AWZ8" s="49"/>
      <c r="AXA8" s="49"/>
      <c r="AXB8" s="49"/>
      <c r="AXC8" s="49"/>
      <c r="AXD8" s="49"/>
      <c r="AXE8" s="49"/>
      <c r="AXF8" s="49"/>
      <c r="AXG8" s="49"/>
      <c r="AXH8" s="49"/>
      <c r="AXI8" s="49"/>
      <c r="AXJ8" s="49"/>
      <c r="AXK8" s="49"/>
      <c r="AXL8" s="49"/>
      <c r="AXM8" s="49"/>
      <c r="AXN8" s="49"/>
      <c r="AXO8" s="49"/>
      <c r="AXP8" s="49"/>
      <c r="AXQ8" s="49"/>
      <c r="AXR8" s="49"/>
      <c r="AXS8" s="49"/>
      <c r="AXT8" s="49"/>
      <c r="AXU8" s="49"/>
      <c r="AXV8" s="49"/>
      <c r="AXW8" s="49"/>
      <c r="AXX8" s="49"/>
      <c r="AXY8" s="49"/>
      <c r="AXZ8" s="49"/>
      <c r="AYA8" s="49"/>
      <c r="AYB8" s="49"/>
      <c r="AYC8" s="49"/>
      <c r="AYD8" s="49"/>
      <c r="AYE8" s="49"/>
      <c r="AYF8" s="49"/>
      <c r="AYG8" s="49"/>
      <c r="AYH8" s="49"/>
      <c r="AYI8" s="49"/>
      <c r="AYJ8" s="49"/>
      <c r="AYK8" s="49"/>
      <c r="AYL8" s="49"/>
      <c r="AYM8" s="49"/>
      <c r="AYN8" s="49"/>
      <c r="AYO8" s="49"/>
      <c r="AYP8" s="49"/>
      <c r="AYQ8" s="49"/>
      <c r="AYR8" s="49"/>
      <c r="AYS8" s="49"/>
      <c r="AYT8" s="49"/>
      <c r="AYU8" s="49"/>
      <c r="AYV8" s="49"/>
      <c r="AYW8" s="49"/>
      <c r="AYX8" s="49"/>
      <c r="AYY8" s="49"/>
      <c r="AYZ8" s="49"/>
      <c r="AZA8" s="49"/>
      <c r="AZB8" s="49"/>
      <c r="AZC8" s="49"/>
      <c r="AZD8" s="49"/>
      <c r="AZE8" s="49"/>
      <c r="AZF8" s="49"/>
      <c r="AZG8" s="49"/>
      <c r="AZH8" s="49"/>
      <c r="AZI8" s="49"/>
      <c r="AZJ8" s="49"/>
      <c r="AZK8" s="49"/>
      <c r="AZL8" s="49"/>
      <c r="AZM8" s="49"/>
      <c r="AZN8" s="49"/>
      <c r="AZO8" s="49"/>
      <c r="AZP8" s="49"/>
      <c r="AZQ8" s="49"/>
      <c r="AZR8" s="49"/>
      <c r="AZS8" s="49"/>
      <c r="AZT8" s="49"/>
      <c r="AZU8" s="49"/>
      <c r="AZV8" s="49"/>
      <c r="AZW8" s="49"/>
      <c r="AZX8" s="49"/>
      <c r="AZY8" s="49"/>
      <c r="AZZ8" s="49"/>
      <c r="BAA8" s="49"/>
      <c r="BAB8" s="49"/>
      <c r="BAC8" s="49"/>
      <c r="BAD8" s="49"/>
      <c r="BAE8" s="49"/>
      <c r="BAF8" s="49"/>
      <c r="BAG8" s="49"/>
      <c r="BAH8" s="49"/>
      <c r="BAI8" s="49"/>
      <c r="BAJ8" s="49"/>
      <c r="BAK8" s="49"/>
      <c r="BAL8" s="49"/>
      <c r="BAM8" s="49"/>
      <c r="BAN8" s="49"/>
      <c r="BAO8" s="49"/>
      <c r="BAP8" s="49"/>
      <c r="BAQ8" s="49"/>
      <c r="BAR8" s="49"/>
      <c r="BAS8" s="49"/>
      <c r="BAT8" s="49"/>
      <c r="BAU8" s="49"/>
      <c r="BAV8" s="49"/>
      <c r="BAW8" s="49"/>
      <c r="BAX8" s="49"/>
      <c r="BAY8" s="49"/>
      <c r="BAZ8" s="49"/>
      <c r="BBA8" s="49"/>
      <c r="BBB8" s="49"/>
      <c r="BBC8" s="49"/>
      <c r="BBD8" s="49"/>
      <c r="BBE8" s="49"/>
      <c r="BBF8" s="49"/>
      <c r="BBG8" s="49"/>
      <c r="BBH8" s="49"/>
      <c r="BBI8" s="49"/>
      <c r="BBJ8" s="49"/>
      <c r="BBK8" s="49"/>
      <c r="BBL8" s="49"/>
      <c r="BBM8" s="49"/>
      <c r="BBN8" s="49"/>
      <c r="BBO8" s="49"/>
      <c r="BBP8" s="49"/>
      <c r="BBQ8" s="49"/>
      <c r="BBR8" s="49"/>
      <c r="BBS8" s="49"/>
      <c r="BBT8" s="49"/>
      <c r="BBU8" s="49"/>
      <c r="BBV8" s="49"/>
      <c r="BBW8" s="49"/>
      <c r="BBX8" s="49"/>
      <c r="BBY8" s="49"/>
      <c r="BBZ8" s="49"/>
      <c r="BCA8" s="49"/>
      <c r="BCB8" s="49"/>
      <c r="BCC8" s="49"/>
      <c r="BCD8" s="49"/>
      <c r="BCE8" s="49"/>
      <c r="BCF8" s="49"/>
      <c r="BCG8" s="49"/>
      <c r="BCH8" s="49"/>
      <c r="BCI8" s="49"/>
      <c r="BCJ8" s="49"/>
      <c r="BCK8" s="49"/>
      <c r="BCL8" s="49"/>
      <c r="BCM8" s="49"/>
      <c r="BCN8" s="49"/>
      <c r="BCO8" s="49"/>
      <c r="BCP8" s="49"/>
      <c r="BCQ8" s="49"/>
      <c r="BCR8" s="49"/>
      <c r="BCS8" s="49"/>
      <c r="BCT8" s="49"/>
      <c r="BCU8" s="49"/>
      <c r="BCV8" s="49"/>
      <c r="BCW8" s="49"/>
      <c r="BCX8" s="49"/>
      <c r="BCY8" s="49"/>
      <c r="BCZ8" s="49"/>
      <c r="BDA8" s="49"/>
      <c r="BDB8" s="49"/>
      <c r="BDC8" s="49"/>
      <c r="BDD8" s="49"/>
      <c r="BDE8" s="49"/>
      <c r="BDF8" s="49"/>
      <c r="BDG8" s="49"/>
      <c r="BDH8" s="49"/>
      <c r="BDI8" s="49"/>
      <c r="BDJ8" s="49"/>
      <c r="BDK8" s="49"/>
      <c r="BDL8" s="49"/>
      <c r="BDM8" s="49"/>
      <c r="BDN8" s="49"/>
      <c r="BDO8" s="49"/>
      <c r="BDP8" s="49"/>
      <c r="BDQ8" s="49"/>
      <c r="BDR8" s="49"/>
      <c r="BDS8" s="49"/>
      <c r="BDT8" s="49"/>
      <c r="BDU8" s="49"/>
      <c r="BDV8" s="49"/>
      <c r="BDW8" s="49"/>
      <c r="BDX8" s="49"/>
      <c r="BDY8" s="49"/>
      <c r="BDZ8" s="49"/>
      <c r="BEA8" s="49"/>
      <c r="BEB8" s="49"/>
      <c r="BEC8" s="49"/>
      <c r="BED8" s="49"/>
      <c r="BEE8" s="49"/>
      <c r="BEF8" s="49"/>
      <c r="BEG8" s="49"/>
      <c r="BEH8" s="49"/>
      <c r="BEI8" s="49"/>
      <c r="BEJ8" s="49"/>
      <c r="BEK8" s="49"/>
      <c r="BEL8" s="49"/>
      <c r="BEM8" s="49"/>
      <c r="BEN8" s="49"/>
      <c r="BEO8" s="49"/>
      <c r="BEP8" s="49"/>
      <c r="BEQ8" s="49"/>
      <c r="BER8" s="49"/>
      <c r="BES8" s="49"/>
      <c r="BET8" s="49"/>
      <c r="BEU8" s="49"/>
      <c r="BEV8" s="49"/>
      <c r="BEW8" s="49"/>
      <c r="BEX8" s="49"/>
      <c r="BEY8" s="49"/>
      <c r="BEZ8" s="49"/>
      <c r="BFA8" s="49"/>
      <c r="BFB8" s="49"/>
      <c r="BFC8" s="49"/>
      <c r="BFD8" s="49"/>
      <c r="BFE8" s="49"/>
      <c r="BFF8" s="49"/>
      <c r="BFG8" s="49"/>
      <c r="BFH8" s="49"/>
      <c r="BFI8" s="49"/>
      <c r="BFJ8" s="49"/>
      <c r="BFK8" s="49"/>
      <c r="BFL8" s="49"/>
      <c r="BFM8" s="49"/>
      <c r="BFN8" s="49"/>
      <c r="BFO8" s="49"/>
      <c r="BFP8" s="49"/>
      <c r="BFQ8" s="49"/>
      <c r="BFR8" s="49"/>
      <c r="BFS8" s="49"/>
      <c r="BFT8" s="49"/>
      <c r="BFU8" s="49"/>
      <c r="BFV8" s="49"/>
      <c r="BFW8" s="49"/>
      <c r="BFX8" s="49"/>
      <c r="BFY8" s="49"/>
      <c r="BFZ8" s="49"/>
      <c r="BGA8" s="49"/>
      <c r="BGB8" s="49"/>
      <c r="BGC8" s="49"/>
      <c r="BGD8" s="49"/>
      <c r="BGE8" s="49"/>
      <c r="BGF8" s="49"/>
      <c r="BGG8" s="49"/>
      <c r="BGH8" s="49"/>
      <c r="BGI8" s="49"/>
      <c r="BGJ8" s="49"/>
      <c r="BGK8" s="49"/>
      <c r="BGL8" s="49"/>
      <c r="BGM8" s="49"/>
      <c r="BGN8" s="49"/>
      <c r="BGO8" s="49"/>
      <c r="BGP8" s="49"/>
      <c r="BGQ8" s="49"/>
      <c r="BGR8" s="49"/>
      <c r="BGS8" s="49"/>
      <c r="BGT8" s="49"/>
      <c r="BGU8" s="49"/>
      <c r="BGV8" s="49"/>
      <c r="BGW8" s="49"/>
      <c r="BGX8" s="49"/>
      <c r="BGY8" s="49"/>
      <c r="BGZ8" s="49"/>
      <c r="BHA8" s="49"/>
      <c r="BHB8" s="49"/>
      <c r="BHC8" s="49"/>
      <c r="BHD8" s="49"/>
      <c r="BHE8" s="49"/>
      <c r="BHF8" s="49"/>
      <c r="BHG8" s="49"/>
      <c r="BHH8" s="49"/>
      <c r="BHI8" s="49"/>
      <c r="BHJ8" s="49"/>
      <c r="BHK8" s="49"/>
      <c r="BHL8" s="49"/>
      <c r="BHM8" s="49"/>
      <c r="BHN8" s="49"/>
      <c r="BHO8" s="49"/>
      <c r="BHP8" s="49"/>
      <c r="BHQ8" s="49"/>
      <c r="BHR8" s="49"/>
      <c r="BHS8" s="49"/>
      <c r="BHT8" s="49"/>
      <c r="BHU8" s="49"/>
      <c r="BHV8" s="49"/>
      <c r="BHW8" s="49"/>
      <c r="BHX8" s="49"/>
      <c r="BHY8" s="49"/>
      <c r="BHZ8" s="49"/>
      <c r="BIA8" s="49"/>
      <c r="BIB8" s="49"/>
      <c r="BIC8" s="49"/>
      <c r="BID8" s="49"/>
      <c r="BIE8" s="49"/>
      <c r="BIF8" s="49"/>
      <c r="BIG8" s="49"/>
      <c r="BIH8" s="49"/>
      <c r="BII8" s="49"/>
      <c r="BIJ8" s="49"/>
      <c r="BIK8" s="49"/>
      <c r="BIL8" s="49"/>
      <c r="BIM8" s="49"/>
      <c r="BIN8" s="49"/>
      <c r="BIO8" s="49"/>
      <c r="BIP8" s="49"/>
      <c r="BIQ8" s="49"/>
      <c r="BIR8" s="49"/>
      <c r="BIS8" s="49"/>
      <c r="BIT8" s="49"/>
      <c r="BIU8" s="49"/>
      <c r="BIV8" s="49"/>
      <c r="BIW8" s="49"/>
      <c r="BIX8" s="49"/>
      <c r="BIY8" s="49"/>
      <c r="BIZ8" s="49"/>
      <c r="BJA8" s="49"/>
      <c r="BJB8" s="49"/>
      <c r="BJC8" s="49"/>
      <c r="BJD8" s="49"/>
      <c r="BJE8" s="49"/>
      <c r="BJF8" s="49"/>
      <c r="BJG8" s="49"/>
      <c r="BJH8" s="49"/>
      <c r="BJI8" s="49"/>
      <c r="BJJ8" s="49"/>
      <c r="BJK8" s="49"/>
      <c r="BJL8" s="49"/>
      <c r="BJM8" s="49"/>
      <c r="BJN8" s="49"/>
      <c r="BJO8" s="49"/>
      <c r="BJP8" s="49"/>
      <c r="BJQ8" s="49"/>
      <c r="BJR8" s="49"/>
      <c r="BJS8" s="49"/>
      <c r="BJT8" s="49"/>
      <c r="BJU8" s="49"/>
      <c r="BJV8" s="49"/>
      <c r="BJW8" s="49"/>
      <c r="BJX8" s="49"/>
      <c r="BJY8" s="49"/>
      <c r="BJZ8" s="49"/>
      <c r="BKA8" s="49"/>
      <c r="BKB8" s="49"/>
      <c r="BKC8" s="49"/>
      <c r="BKD8" s="49"/>
      <c r="BKE8" s="49"/>
      <c r="BKF8" s="49"/>
      <c r="BKG8" s="49"/>
      <c r="BKH8" s="49"/>
      <c r="BKI8" s="49"/>
      <c r="BKJ8" s="49"/>
      <c r="BKK8" s="49"/>
      <c r="BKL8" s="49"/>
      <c r="BKM8" s="49"/>
      <c r="BKN8" s="49"/>
      <c r="BKO8" s="49"/>
      <c r="BKP8" s="49"/>
      <c r="BKQ8" s="49"/>
      <c r="BKR8" s="49"/>
      <c r="BKS8" s="49"/>
      <c r="BKT8" s="49"/>
      <c r="BKU8" s="49"/>
      <c r="BKV8" s="49"/>
      <c r="BKW8" s="49"/>
      <c r="BKX8" s="49"/>
      <c r="BKY8" s="49"/>
      <c r="BKZ8" s="49"/>
      <c r="BLA8" s="49"/>
      <c r="BLB8" s="49"/>
      <c r="BLC8" s="49"/>
      <c r="BLD8" s="49"/>
      <c r="BLE8" s="49"/>
      <c r="BLF8" s="49"/>
      <c r="BLG8" s="49"/>
      <c r="BLH8" s="49"/>
      <c r="BLI8" s="49"/>
      <c r="BLJ8" s="49"/>
      <c r="BLK8" s="49"/>
      <c r="BLL8" s="49"/>
      <c r="BLM8" s="49"/>
      <c r="BLN8" s="49"/>
      <c r="BLO8" s="49"/>
      <c r="BLP8" s="49"/>
      <c r="BLQ8" s="49"/>
      <c r="BLR8" s="49"/>
      <c r="BLS8" s="49"/>
      <c r="BLT8" s="49"/>
      <c r="BLU8" s="49"/>
      <c r="BLV8" s="49"/>
      <c r="BLW8" s="49"/>
      <c r="BLX8" s="49"/>
      <c r="BLY8" s="49"/>
      <c r="BLZ8" s="49"/>
      <c r="BMA8" s="49"/>
      <c r="BMB8" s="49"/>
      <c r="BMC8" s="49"/>
      <c r="BMD8" s="49"/>
      <c r="BME8" s="49"/>
      <c r="BMF8" s="49"/>
      <c r="BMG8" s="49"/>
      <c r="BMH8" s="49"/>
      <c r="BMI8" s="49"/>
      <c r="BMJ8" s="49"/>
      <c r="BMK8" s="49"/>
      <c r="BML8" s="49"/>
      <c r="BMM8" s="49"/>
      <c r="BMN8" s="49"/>
      <c r="BMO8" s="49"/>
      <c r="BMP8" s="49"/>
      <c r="BMQ8" s="49"/>
      <c r="BMR8" s="49"/>
      <c r="BMS8" s="49"/>
      <c r="BMT8" s="49"/>
      <c r="BMU8" s="49"/>
      <c r="BMV8" s="49"/>
      <c r="BMW8" s="49"/>
      <c r="BMX8" s="49"/>
      <c r="BMY8" s="49"/>
      <c r="BMZ8" s="49"/>
      <c r="BNA8" s="49"/>
      <c r="BNB8" s="49"/>
      <c r="BNC8" s="49"/>
      <c r="BND8" s="49"/>
      <c r="BNE8" s="49"/>
      <c r="BNF8" s="49"/>
      <c r="BNG8" s="49"/>
      <c r="BNH8" s="49"/>
      <c r="BNI8" s="49"/>
      <c r="BNJ8" s="49"/>
      <c r="BNK8" s="49"/>
      <c r="BNL8" s="49"/>
      <c r="BNM8" s="49"/>
      <c r="BNN8" s="49"/>
      <c r="BNO8" s="49"/>
      <c r="BNP8" s="49"/>
      <c r="BNQ8" s="49"/>
      <c r="BNR8" s="49"/>
      <c r="BNS8" s="49"/>
      <c r="BNT8" s="49"/>
      <c r="BNU8" s="49"/>
      <c r="BNV8" s="49"/>
      <c r="BNW8" s="49"/>
      <c r="BNX8" s="49"/>
      <c r="BNY8" s="49"/>
      <c r="BNZ8" s="49"/>
      <c r="BOA8" s="49"/>
      <c r="BOB8" s="49"/>
      <c r="BOC8" s="49"/>
      <c r="BOD8" s="49"/>
      <c r="BOE8" s="49"/>
      <c r="BOF8" s="49"/>
      <c r="BOG8" s="49"/>
      <c r="BOH8" s="49"/>
      <c r="BOI8" s="49"/>
      <c r="BOJ8" s="49"/>
      <c r="BOK8" s="49"/>
      <c r="BOL8" s="49"/>
      <c r="BOM8" s="49"/>
      <c r="BON8" s="49"/>
      <c r="BOO8" s="49"/>
      <c r="BOP8" s="49"/>
      <c r="BOQ8" s="49"/>
      <c r="BOR8" s="49"/>
      <c r="BOS8" s="49"/>
      <c r="BOT8" s="49"/>
      <c r="BOU8" s="49"/>
      <c r="BOV8" s="49"/>
      <c r="BOW8" s="49"/>
      <c r="BOX8" s="49"/>
      <c r="BOY8" s="49"/>
      <c r="BOZ8" s="49"/>
      <c r="BPA8" s="49"/>
      <c r="BPB8" s="49"/>
      <c r="BPC8" s="49"/>
      <c r="BPD8" s="49"/>
      <c r="BPE8" s="49"/>
      <c r="BPF8" s="49"/>
      <c r="BPG8" s="49"/>
      <c r="BPH8" s="49"/>
      <c r="BPI8" s="49"/>
      <c r="BPJ8" s="49"/>
      <c r="BPK8" s="49"/>
      <c r="BPL8" s="49"/>
      <c r="BPM8" s="49"/>
      <c r="BPN8" s="49"/>
      <c r="BPO8" s="49"/>
      <c r="BPP8" s="49"/>
      <c r="BPQ8" s="49"/>
      <c r="BPR8" s="49"/>
      <c r="BPS8" s="49"/>
      <c r="BPT8" s="49"/>
      <c r="BPU8" s="49"/>
      <c r="BPV8" s="49"/>
      <c r="BPW8" s="49"/>
      <c r="BPX8" s="49"/>
      <c r="BPY8" s="49"/>
      <c r="BPZ8" s="49"/>
      <c r="BQA8" s="49"/>
      <c r="BQB8" s="49"/>
      <c r="BQC8" s="49"/>
      <c r="BQD8" s="49"/>
      <c r="BQE8" s="49"/>
      <c r="BQF8" s="49"/>
      <c r="BQG8" s="49"/>
      <c r="BQH8" s="49"/>
      <c r="BQI8" s="49"/>
      <c r="BQJ8" s="49"/>
      <c r="BQK8" s="49"/>
      <c r="BQL8" s="49"/>
      <c r="BQM8" s="49"/>
      <c r="BQN8" s="49"/>
      <c r="BQO8" s="49"/>
      <c r="BQP8" s="49"/>
      <c r="BQQ8" s="49"/>
      <c r="BQR8" s="49"/>
      <c r="BQS8" s="49"/>
      <c r="BQT8" s="49"/>
      <c r="BQU8" s="49"/>
      <c r="BQV8" s="49"/>
      <c r="BQW8" s="49"/>
      <c r="BQX8" s="49"/>
      <c r="BQY8" s="49"/>
      <c r="BQZ8" s="49"/>
      <c r="BRA8" s="49"/>
      <c r="BRB8" s="49"/>
      <c r="BRC8" s="49"/>
      <c r="BRD8" s="49"/>
      <c r="BRE8" s="49"/>
      <c r="BRF8" s="49"/>
      <c r="BRG8" s="49"/>
      <c r="BRH8" s="49"/>
      <c r="BRI8" s="49"/>
      <c r="BRJ8" s="49"/>
      <c r="BRK8" s="49"/>
      <c r="BRL8" s="49"/>
      <c r="BRM8" s="49"/>
      <c r="BRN8" s="49"/>
      <c r="BRO8" s="49"/>
      <c r="BRP8" s="49"/>
      <c r="BRQ8" s="49"/>
      <c r="BRR8" s="49"/>
      <c r="BRS8" s="49"/>
      <c r="BRT8" s="49"/>
      <c r="BRU8" s="49"/>
      <c r="BRV8" s="49"/>
      <c r="BRW8" s="49"/>
      <c r="BRX8" s="49"/>
      <c r="BRY8" s="49"/>
      <c r="BRZ8" s="49"/>
      <c r="BSA8" s="49"/>
      <c r="BSB8" s="49"/>
      <c r="BSC8" s="49"/>
      <c r="BSD8" s="49"/>
      <c r="BSE8" s="49"/>
      <c r="BSF8" s="49"/>
      <c r="BSG8" s="49"/>
      <c r="BSH8" s="49"/>
      <c r="BSI8" s="49"/>
      <c r="BSJ8" s="49"/>
      <c r="BSK8" s="49"/>
      <c r="BSL8" s="49"/>
      <c r="BSM8" s="49"/>
      <c r="BSN8" s="49"/>
      <c r="BSO8" s="49"/>
      <c r="BSP8" s="49"/>
      <c r="BSQ8" s="49"/>
      <c r="BSR8" s="49"/>
      <c r="BSS8" s="49"/>
      <c r="BST8" s="49"/>
      <c r="BSU8" s="49"/>
      <c r="BSV8" s="49"/>
      <c r="BSW8" s="49"/>
      <c r="BSX8" s="49"/>
      <c r="BSY8" s="49"/>
      <c r="BSZ8" s="49"/>
      <c r="BTA8" s="49"/>
      <c r="BTB8" s="49"/>
      <c r="BTC8" s="49"/>
      <c r="BTD8" s="49"/>
      <c r="BTE8" s="49"/>
      <c r="BTF8" s="49"/>
      <c r="BTG8" s="49"/>
      <c r="BTH8" s="49"/>
      <c r="BTI8" s="49"/>
      <c r="BTJ8" s="49"/>
      <c r="BTK8" s="49"/>
      <c r="BTL8" s="49"/>
      <c r="BTM8" s="49"/>
      <c r="BTN8" s="49"/>
      <c r="BTO8" s="49"/>
      <c r="BTP8" s="49"/>
      <c r="BTQ8" s="49"/>
      <c r="BTR8" s="49"/>
      <c r="BTS8" s="49"/>
      <c r="BTT8" s="49"/>
      <c r="BTU8" s="49"/>
      <c r="BTV8" s="49"/>
      <c r="BTW8" s="49"/>
      <c r="BTX8" s="49"/>
      <c r="BTY8" s="49"/>
      <c r="BTZ8" s="49"/>
      <c r="BUA8" s="49"/>
      <c r="BUB8" s="49"/>
      <c r="BUC8" s="49"/>
      <c r="BUD8" s="49"/>
      <c r="BUE8" s="49"/>
      <c r="BUF8" s="49"/>
      <c r="BUG8" s="49"/>
      <c r="BUH8" s="49"/>
      <c r="BUI8" s="49"/>
      <c r="BUJ8" s="49"/>
      <c r="BUK8" s="49"/>
      <c r="BUL8" s="49"/>
      <c r="BUM8" s="49"/>
      <c r="BUN8" s="49"/>
      <c r="BUO8" s="49"/>
      <c r="BUP8" s="49"/>
      <c r="BUQ8" s="49"/>
      <c r="BUR8" s="49"/>
      <c r="BUS8" s="49"/>
      <c r="BUT8" s="49"/>
      <c r="BUU8" s="49"/>
      <c r="BUV8" s="49"/>
      <c r="BUW8" s="49"/>
      <c r="BUX8" s="49"/>
      <c r="BUY8" s="49"/>
      <c r="BUZ8" s="49"/>
      <c r="BVA8" s="49"/>
      <c r="BVB8" s="49"/>
      <c r="BVC8" s="49"/>
      <c r="BVD8" s="49"/>
      <c r="BVE8" s="49"/>
      <c r="BVF8" s="49"/>
      <c r="BVG8" s="49"/>
      <c r="BVH8" s="49"/>
      <c r="BVI8" s="49"/>
      <c r="BVJ8" s="49"/>
      <c r="BVK8" s="49"/>
      <c r="BVL8" s="49"/>
      <c r="BVM8" s="49"/>
      <c r="BVN8" s="49"/>
      <c r="BVO8" s="49"/>
      <c r="BVP8" s="49"/>
      <c r="BVQ8" s="49"/>
      <c r="BVR8" s="49"/>
      <c r="BVS8" s="49"/>
      <c r="BVT8" s="49"/>
      <c r="BVU8" s="49"/>
      <c r="BVV8" s="49"/>
      <c r="BVW8" s="49"/>
      <c r="BVX8" s="49"/>
      <c r="BVY8" s="49"/>
      <c r="BVZ8" s="49"/>
      <c r="BWA8" s="49"/>
      <c r="BWB8" s="49"/>
      <c r="BWC8" s="49"/>
      <c r="BWD8" s="49"/>
      <c r="BWE8" s="49"/>
      <c r="BWF8" s="49"/>
      <c r="BWG8" s="49"/>
      <c r="BWH8" s="49"/>
      <c r="BWI8" s="49"/>
      <c r="BWJ8" s="49"/>
      <c r="BWK8" s="49"/>
      <c r="BWL8" s="49"/>
      <c r="BWM8" s="49"/>
      <c r="BWN8" s="49"/>
      <c r="BWO8" s="49"/>
      <c r="BWP8" s="49"/>
      <c r="BWQ8" s="49"/>
      <c r="BWR8" s="49"/>
      <c r="BWS8" s="49"/>
      <c r="BWT8" s="49"/>
      <c r="BWU8" s="49"/>
      <c r="BWV8" s="49"/>
      <c r="BWW8" s="49"/>
      <c r="BWX8" s="49"/>
      <c r="BWY8" s="49"/>
      <c r="BWZ8" s="49"/>
      <c r="BXA8" s="49"/>
      <c r="BXB8" s="49"/>
      <c r="BXC8" s="49"/>
      <c r="BXD8" s="49"/>
      <c r="BXE8" s="49"/>
      <c r="BXF8" s="49"/>
      <c r="BXG8" s="49"/>
      <c r="BXH8" s="49"/>
      <c r="BXI8" s="49"/>
      <c r="BXJ8" s="49"/>
      <c r="BXK8" s="49"/>
      <c r="BXL8" s="49"/>
      <c r="BXM8" s="49"/>
      <c r="BXN8" s="49"/>
      <c r="BXO8" s="49"/>
      <c r="BXP8" s="49"/>
      <c r="BXQ8" s="49"/>
      <c r="BXR8" s="49"/>
      <c r="BXS8" s="49"/>
      <c r="BXT8" s="49"/>
      <c r="BXU8" s="49"/>
      <c r="BXV8" s="49"/>
      <c r="BXW8" s="49"/>
      <c r="BXX8" s="49"/>
      <c r="BXY8" s="49"/>
      <c r="BXZ8" s="49"/>
      <c r="BYA8" s="49"/>
      <c r="BYB8" s="49"/>
      <c r="BYC8" s="49"/>
      <c r="BYD8" s="49"/>
      <c r="BYE8" s="49"/>
      <c r="BYF8" s="49"/>
      <c r="BYG8" s="49"/>
      <c r="BYH8" s="49"/>
      <c r="BYI8" s="49"/>
      <c r="BYJ8" s="49"/>
      <c r="BYK8" s="49"/>
      <c r="BYL8" s="49"/>
      <c r="BYM8" s="49"/>
      <c r="BYN8" s="49"/>
      <c r="BYO8" s="49"/>
      <c r="BYP8" s="49"/>
      <c r="BYQ8" s="49"/>
      <c r="BYR8" s="49"/>
      <c r="BYS8" s="49"/>
      <c r="BYT8" s="49"/>
      <c r="BYU8" s="49"/>
      <c r="BYV8" s="49"/>
      <c r="BYW8" s="49"/>
      <c r="BYX8" s="49"/>
      <c r="BYY8" s="49"/>
      <c r="BYZ8" s="49"/>
      <c r="BZA8" s="49"/>
      <c r="BZB8" s="49"/>
      <c r="BZC8" s="49"/>
      <c r="BZD8" s="49"/>
      <c r="BZE8" s="49"/>
      <c r="BZF8" s="49"/>
      <c r="BZG8" s="49"/>
      <c r="BZH8" s="49"/>
      <c r="BZI8" s="49"/>
      <c r="BZJ8" s="49"/>
      <c r="BZK8" s="49"/>
      <c r="BZL8" s="49"/>
      <c r="BZM8" s="49"/>
      <c r="BZN8" s="49"/>
      <c r="BZO8" s="49"/>
      <c r="BZP8" s="49"/>
      <c r="BZQ8" s="49"/>
      <c r="BZR8" s="49"/>
      <c r="BZS8" s="49"/>
      <c r="BZT8" s="49"/>
      <c r="BZU8" s="49"/>
      <c r="BZV8" s="49"/>
      <c r="BZW8" s="49"/>
      <c r="BZX8" s="49"/>
      <c r="BZY8" s="49"/>
      <c r="BZZ8" s="49"/>
      <c r="CAA8" s="49"/>
      <c r="CAB8" s="49"/>
      <c r="CAC8" s="49"/>
      <c r="CAD8" s="49"/>
      <c r="CAE8" s="49"/>
      <c r="CAF8" s="49"/>
      <c r="CAG8" s="49"/>
      <c r="CAH8" s="49"/>
      <c r="CAI8" s="49"/>
      <c r="CAJ8" s="49"/>
      <c r="CAK8" s="49"/>
      <c r="CAL8" s="49"/>
      <c r="CAM8" s="49"/>
      <c r="CAN8" s="49"/>
      <c r="CAO8" s="49"/>
      <c r="CAP8" s="49"/>
      <c r="CAQ8" s="49"/>
      <c r="CAR8" s="49"/>
      <c r="CAS8" s="49"/>
      <c r="CAT8" s="49"/>
      <c r="CAU8" s="49"/>
      <c r="CAV8" s="49"/>
      <c r="CAW8" s="49"/>
      <c r="CAX8" s="49"/>
      <c r="CAY8" s="49"/>
      <c r="CAZ8" s="49"/>
      <c r="CBA8" s="49"/>
      <c r="CBB8" s="49"/>
      <c r="CBC8" s="49"/>
      <c r="CBD8" s="49"/>
      <c r="CBE8" s="49"/>
      <c r="CBF8" s="49"/>
      <c r="CBG8" s="49"/>
      <c r="CBH8" s="49"/>
      <c r="CBI8" s="49"/>
      <c r="CBJ8" s="49"/>
      <c r="CBK8" s="49"/>
      <c r="CBL8" s="49"/>
      <c r="CBM8" s="49"/>
      <c r="CBN8" s="49"/>
      <c r="CBO8" s="49"/>
      <c r="CBP8" s="49"/>
      <c r="CBQ8" s="49"/>
      <c r="CBR8" s="49"/>
      <c r="CBS8" s="49"/>
      <c r="CBT8" s="49"/>
      <c r="CBU8" s="49"/>
      <c r="CBV8" s="49"/>
      <c r="CBW8" s="49"/>
      <c r="CBX8" s="49"/>
      <c r="CBY8" s="49"/>
      <c r="CBZ8" s="49"/>
      <c r="CCA8" s="49"/>
      <c r="CCB8" s="49"/>
      <c r="CCC8" s="49"/>
      <c r="CCD8" s="49"/>
      <c r="CCE8" s="49"/>
      <c r="CCF8" s="49"/>
      <c r="CCG8" s="49"/>
      <c r="CCH8" s="49"/>
      <c r="CCI8" s="49"/>
      <c r="CCJ8" s="49"/>
      <c r="CCK8" s="49"/>
      <c r="CCL8" s="49"/>
      <c r="CCM8" s="49"/>
      <c r="CCN8" s="49"/>
      <c r="CCO8" s="49"/>
      <c r="CCP8" s="49"/>
      <c r="CCQ8" s="49"/>
      <c r="CCR8" s="49"/>
      <c r="CCS8" s="49"/>
      <c r="CCT8" s="49"/>
      <c r="CCU8" s="49"/>
      <c r="CCV8" s="49"/>
      <c r="CCW8" s="49"/>
      <c r="CCX8" s="49"/>
      <c r="CCY8" s="49"/>
      <c r="CCZ8" s="49"/>
      <c r="CDA8" s="49"/>
      <c r="CDB8" s="49"/>
      <c r="CDC8" s="49"/>
      <c r="CDD8" s="49"/>
      <c r="CDE8" s="49"/>
      <c r="CDF8" s="49"/>
      <c r="CDG8" s="49"/>
      <c r="CDH8" s="49"/>
      <c r="CDI8" s="49"/>
      <c r="CDJ8" s="49"/>
      <c r="CDK8" s="49"/>
      <c r="CDL8" s="49"/>
      <c r="CDM8" s="49"/>
      <c r="CDN8" s="49"/>
      <c r="CDO8" s="49"/>
      <c r="CDP8" s="49"/>
      <c r="CDQ8" s="49"/>
      <c r="CDR8" s="49"/>
      <c r="CDS8" s="49"/>
      <c r="CDT8" s="49"/>
      <c r="CDU8" s="49"/>
      <c r="CDV8" s="49"/>
      <c r="CDW8" s="49"/>
      <c r="CDX8" s="49"/>
      <c r="CDY8" s="49"/>
      <c r="CDZ8" s="49"/>
      <c r="CEA8" s="49"/>
      <c r="CEB8" s="49"/>
      <c r="CEC8" s="49"/>
      <c r="CED8" s="49"/>
      <c r="CEE8" s="49"/>
      <c r="CEF8" s="49"/>
      <c r="CEG8" s="49"/>
      <c r="CEH8" s="49"/>
      <c r="CEI8" s="49"/>
      <c r="CEJ8" s="49"/>
      <c r="CEK8" s="49"/>
      <c r="CEL8" s="49"/>
      <c r="CEM8" s="49"/>
      <c r="CEN8" s="49"/>
      <c r="CEO8" s="49"/>
      <c r="CEP8" s="49"/>
      <c r="CEQ8" s="49"/>
      <c r="CER8" s="49"/>
      <c r="CES8" s="49"/>
      <c r="CET8" s="49"/>
      <c r="CEU8" s="49"/>
      <c r="CEV8" s="49"/>
      <c r="CEW8" s="49"/>
      <c r="CEX8" s="49"/>
      <c r="CEY8" s="49"/>
      <c r="CEZ8" s="49"/>
      <c r="CFA8" s="49"/>
      <c r="CFB8" s="49"/>
      <c r="CFC8" s="49"/>
      <c r="CFD8" s="49"/>
      <c r="CFE8" s="49"/>
      <c r="CFF8" s="49"/>
      <c r="CFG8" s="49"/>
      <c r="CFH8" s="49"/>
      <c r="CFI8" s="49"/>
      <c r="CFJ8" s="49"/>
      <c r="CFK8" s="49"/>
      <c r="CFL8" s="49"/>
      <c r="CFM8" s="49"/>
      <c r="CFN8" s="49"/>
      <c r="CFO8" s="49"/>
      <c r="CFP8" s="49"/>
      <c r="CFQ8" s="49"/>
      <c r="CFR8" s="49"/>
      <c r="CFS8" s="49"/>
      <c r="CFT8" s="49"/>
      <c r="CFU8" s="49"/>
      <c r="CFV8" s="49"/>
      <c r="CFW8" s="49"/>
      <c r="CFX8" s="49"/>
      <c r="CFY8" s="49"/>
      <c r="CFZ8" s="49"/>
      <c r="CGA8" s="49"/>
      <c r="CGB8" s="49"/>
      <c r="CGC8" s="49"/>
      <c r="CGD8" s="49"/>
      <c r="CGE8" s="49"/>
      <c r="CGF8" s="49"/>
      <c r="CGG8" s="49"/>
      <c r="CGH8" s="49"/>
      <c r="CGI8" s="49"/>
      <c r="CGJ8" s="49"/>
      <c r="CGK8" s="49"/>
      <c r="CGL8" s="49"/>
      <c r="CGM8" s="49"/>
      <c r="CGN8" s="49"/>
      <c r="CGO8" s="49"/>
      <c r="CGP8" s="49"/>
      <c r="CGQ8" s="49"/>
      <c r="CGR8" s="49"/>
      <c r="CGS8" s="49"/>
      <c r="CGT8" s="49"/>
      <c r="CGU8" s="49"/>
      <c r="CGV8" s="49"/>
      <c r="CGW8" s="49"/>
      <c r="CGX8" s="49"/>
      <c r="CGY8" s="49"/>
      <c r="CGZ8" s="49"/>
      <c r="CHA8" s="49"/>
      <c r="CHB8" s="49"/>
      <c r="CHC8" s="49"/>
      <c r="CHD8" s="49"/>
      <c r="CHE8" s="49"/>
      <c r="CHF8" s="49"/>
      <c r="CHG8" s="49"/>
      <c r="CHH8" s="49"/>
      <c r="CHI8" s="49"/>
      <c r="CHJ8" s="49"/>
      <c r="CHK8" s="49"/>
      <c r="CHL8" s="49"/>
      <c r="CHM8" s="49"/>
      <c r="CHN8" s="49"/>
      <c r="CHO8" s="49"/>
      <c r="CHP8" s="49"/>
      <c r="CHQ8" s="49"/>
      <c r="CHR8" s="49"/>
      <c r="CHS8" s="49"/>
      <c r="CHT8" s="49"/>
      <c r="CHU8" s="49"/>
      <c r="CHV8" s="49"/>
      <c r="CHW8" s="49"/>
      <c r="CHX8" s="49"/>
      <c r="CHY8" s="49"/>
      <c r="CHZ8" s="49"/>
      <c r="CIA8" s="49"/>
      <c r="CIB8" s="49"/>
      <c r="CIC8" s="49"/>
      <c r="CID8" s="49"/>
      <c r="CIE8" s="49"/>
      <c r="CIF8" s="49"/>
      <c r="CIG8" s="49"/>
      <c r="CIH8" s="49"/>
      <c r="CII8" s="49"/>
      <c r="CIJ8" s="49"/>
      <c r="CIK8" s="49"/>
      <c r="CIL8" s="49"/>
      <c r="CIM8" s="49"/>
      <c r="CIN8" s="49"/>
      <c r="CIO8" s="49"/>
      <c r="CIP8" s="49"/>
      <c r="CIQ8" s="49"/>
      <c r="CIR8" s="49"/>
      <c r="CIS8" s="49"/>
      <c r="CIT8" s="49"/>
      <c r="CIU8" s="49"/>
      <c r="CIV8" s="49"/>
      <c r="CIW8" s="49"/>
      <c r="CIX8" s="49"/>
      <c r="CIY8" s="49"/>
      <c r="CIZ8" s="49"/>
      <c r="CJA8" s="49"/>
      <c r="CJB8" s="49"/>
      <c r="CJC8" s="49"/>
      <c r="CJD8" s="49"/>
      <c r="CJE8" s="49"/>
      <c r="CJF8" s="49"/>
      <c r="CJG8" s="49"/>
      <c r="CJH8" s="49"/>
      <c r="CJI8" s="49"/>
      <c r="CJJ8" s="49"/>
      <c r="CJK8" s="49"/>
      <c r="CJL8" s="49"/>
      <c r="CJM8" s="49"/>
      <c r="CJN8" s="49"/>
      <c r="CJO8" s="49"/>
      <c r="CJP8" s="49"/>
      <c r="CJQ8" s="49"/>
      <c r="CJR8" s="49"/>
      <c r="CJS8" s="49"/>
      <c r="CJT8" s="49"/>
      <c r="CJU8" s="49"/>
      <c r="CJV8" s="49"/>
      <c r="CJW8" s="49"/>
      <c r="CJX8" s="49"/>
      <c r="CJY8" s="49"/>
      <c r="CJZ8" s="49"/>
      <c r="CKA8" s="49"/>
      <c r="CKB8" s="49"/>
      <c r="CKC8" s="49"/>
      <c r="CKD8" s="49"/>
      <c r="CKE8" s="49"/>
      <c r="CKF8" s="49"/>
      <c r="CKG8" s="49"/>
      <c r="CKH8" s="49"/>
      <c r="CKI8" s="49"/>
      <c r="CKJ8" s="49"/>
      <c r="CKK8" s="49"/>
      <c r="CKL8" s="49"/>
      <c r="CKM8" s="49"/>
      <c r="CKN8" s="49"/>
      <c r="CKO8" s="49"/>
      <c r="CKP8" s="49"/>
      <c r="CKQ8" s="49"/>
      <c r="CKR8" s="49"/>
      <c r="CKS8" s="49"/>
      <c r="CKT8" s="49"/>
      <c r="CKU8" s="49"/>
      <c r="CKV8" s="49"/>
      <c r="CKW8" s="49"/>
      <c r="CKX8" s="49"/>
      <c r="CKY8" s="49"/>
      <c r="CKZ8" s="49"/>
      <c r="CLA8" s="49"/>
      <c r="CLB8" s="49"/>
      <c r="CLC8" s="49"/>
      <c r="CLD8" s="49"/>
      <c r="CLE8" s="49"/>
      <c r="CLF8" s="49"/>
      <c r="CLG8" s="49"/>
      <c r="CLH8" s="49"/>
      <c r="CLI8" s="49"/>
      <c r="CLJ8" s="49"/>
      <c r="CLK8" s="49"/>
      <c r="CLL8" s="49"/>
      <c r="CLM8" s="49"/>
      <c r="CLN8" s="49"/>
      <c r="CLO8" s="49"/>
      <c r="CLP8" s="49"/>
      <c r="CLQ8" s="49"/>
      <c r="CLR8" s="49"/>
      <c r="CLS8" s="49"/>
      <c r="CLT8" s="49"/>
      <c r="CLU8" s="49"/>
      <c r="CLV8" s="49"/>
      <c r="CLW8" s="49"/>
      <c r="CLX8" s="49"/>
      <c r="CLY8" s="49"/>
      <c r="CLZ8" s="49"/>
      <c r="CMA8" s="49"/>
      <c r="CMB8" s="49"/>
      <c r="CMC8" s="49"/>
      <c r="CMD8" s="49"/>
      <c r="CME8" s="49"/>
      <c r="CMF8" s="49"/>
      <c r="CMG8" s="49"/>
      <c r="CMH8" s="49"/>
      <c r="CMI8" s="49"/>
      <c r="CMJ8" s="49"/>
      <c r="CMK8" s="49"/>
      <c r="CML8" s="49"/>
      <c r="CMM8" s="49"/>
      <c r="CMN8" s="49"/>
      <c r="CMO8" s="49"/>
      <c r="CMP8" s="49"/>
      <c r="CMQ8" s="49"/>
      <c r="CMR8" s="49"/>
      <c r="CMS8" s="49"/>
      <c r="CMT8" s="49"/>
      <c r="CMU8" s="49"/>
      <c r="CMV8" s="49"/>
      <c r="CMW8" s="49"/>
      <c r="CMX8" s="49"/>
      <c r="CMY8" s="49"/>
      <c r="CMZ8" s="49"/>
      <c r="CNA8" s="49"/>
      <c r="CNB8" s="49"/>
      <c r="CNC8" s="49"/>
      <c r="CND8" s="49"/>
      <c r="CNE8" s="49"/>
      <c r="CNF8" s="49"/>
      <c r="CNG8" s="49"/>
      <c r="CNH8" s="49"/>
      <c r="CNI8" s="49"/>
      <c r="CNJ8" s="49"/>
      <c r="CNK8" s="49"/>
      <c r="CNL8" s="49"/>
      <c r="CNM8" s="49"/>
      <c r="CNN8" s="49"/>
      <c r="CNO8" s="49"/>
      <c r="CNP8" s="49"/>
      <c r="CNQ8" s="49"/>
      <c r="CNR8" s="49"/>
      <c r="CNS8" s="49"/>
      <c r="CNT8" s="49"/>
      <c r="CNU8" s="49"/>
      <c r="CNV8" s="49"/>
      <c r="CNW8" s="49"/>
      <c r="CNX8" s="49"/>
      <c r="CNY8" s="49"/>
      <c r="CNZ8" s="49"/>
      <c r="COA8" s="49"/>
      <c r="COB8" s="49"/>
      <c r="COC8" s="49"/>
      <c r="COD8" s="49"/>
      <c r="COE8" s="49"/>
      <c r="COF8" s="49"/>
      <c r="COG8" s="49"/>
      <c r="COH8" s="49"/>
      <c r="COI8" s="49"/>
      <c r="COJ8" s="49"/>
      <c r="COK8" s="49"/>
      <c r="COL8" s="49"/>
      <c r="COM8" s="49"/>
      <c r="CON8" s="49"/>
      <c r="COO8" s="49"/>
      <c r="COP8" s="49"/>
      <c r="COQ8" s="49"/>
      <c r="COR8" s="49"/>
      <c r="COS8" s="49"/>
      <c r="COT8" s="49"/>
      <c r="COU8" s="49"/>
      <c r="COV8" s="49"/>
      <c r="COW8" s="49"/>
      <c r="COX8" s="49"/>
      <c r="COY8" s="49"/>
      <c r="COZ8" s="49"/>
      <c r="CPA8" s="49"/>
      <c r="CPB8" s="49"/>
      <c r="CPC8" s="49"/>
      <c r="CPD8" s="49"/>
      <c r="CPE8" s="49"/>
      <c r="CPF8" s="49"/>
      <c r="CPG8" s="49"/>
      <c r="CPH8" s="49"/>
      <c r="CPI8" s="49"/>
      <c r="CPJ8" s="49"/>
      <c r="CPK8" s="49"/>
      <c r="CPL8" s="49"/>
      <c r="CPM8" s="49"/>
      <c r="CPN8" s="49"/>
      <c r="CPO8" s="49"/>
      <c r="CPP8" s="49"/>
      <c r="CPQ8" s="49"/>
      <c r="CPR8" s="49"/>
      <c r="CPS8" s="49"/>
      <c r="CPT8" s="49"/>
      <c r="CPU8" s="49"/>
      <c r="CPV8" s="49"/>
      <c r="CPW8" s="49"/>
      <c r="CPX8" s="49"/>
      <c r="CPY8" s="49"/>
      <c r="CPZ8" s="49"/>
      <c r="CQA8" s="49"/>
      <c r="CQB8" s="49"/>
      <c r="CQC8" s="49"/>
      <c r="CQD8" s="49"/>
      <c r="CQE8" s="49"/>
      <c r="CQF8" s="49"/>
      <c r="CQG8" s="49"/>
      <c r="CQH8" s="49"/>
      <c r="CQI8" s="49"/>
      <c r="CQJ8" s="49"/>
      <c r="CQK8" s="49"/>
      <c r="CQL8" s="49"/>
      <c r="CQM8" s="49"/>
      <c r="CQN8" s="49"/>
      <c r="CQO8" s="49"/>
      <c r="CQP8" s="49"/>
      <c r="CQQ8" s="49"/>
      <c r="CQR8" s="49"/>
      <c r="CQS8" s="49"/>
      <c r="CQT8" s="49"/>
      <c r="CQU8" s="49"/>
      <c r="CQV8" s="49"/>
      <c r="CQW8" s="49"/>
      <c r="CQX8" s="49"/>
      <c r="CQY8" s="49"/>
      <c r="CQZ8" s="49"/>
      <c r="CRA8" s="49"/>
      <c r="CRB8" s="49"/>
      <c r="CRC8" s="49"/>
      <c r="CRD8" s="49"/>
      <c r="CRE8" s="49"/>
      <c r="CRF8" s="49"/>
      <c r="CRG8" s="49"/>
      <c r="CRH8" s="49"/>
      <c r="CRI8" s="49"/>
      <c r="CRJ8" s="49"/>
      <c r="CRK8" s="49"/>
      <c r="CRL8" s="49"/>
      <c r="CRM8" s="49"/>
      <c r="CRN8" s="49"/>
      <c r="CRO8" s="49"/>
      <c r="CRP8" s="49"/>
      <c r="CRQ8" s="49"/>
      <c r="CRR8" s="49"/>
      <c r="CRS8" s="49"/>
      <c r="CRT8" s="49"/>
      <c r="CRU8" s="49"/>
      <c r="CRV8" s="49"/>
      <c r="CRW8" s="49"/>
      <c r="CRX8" s="49"/>
      <c r="CRY8" s="49"/>
      <c r="CRZ8" s="49"/>
      <c r="CSA8" s="49"/>
      <c r="CSB8" s="49"/>
      <c r="CSC8" s="49"/>
      <c r="CSD8" s="49"/>
      <c r="CSE8" s="49"/>
      <c r="CSF8" s="49"/>
      <c r="CSG8" s="49"/>
      <c r="CSH8" s="49"/>
      <c r="CSI8" s="49"/>
      <c r="CSJ8" s="49"/>
      <c r="CSK8" s="49"/>
      <c r="CSL8" s="49"/>
      <c r="CSM8" s="49"/>
      <c r="CSN8" s="49"/>
      <c r="CSO8" s="49"/>
      <c r="CSP8" s="49"/>
      <c r="CSQ8" s="49"/>
      <c r="CSR8" s="49"/>
      <c r="CSS8" s="49"/>
      <c r="CST8" s="49"/>
      <c r="CSU8" s="49"/>
      <c r="CSV8" s="49"/>
      <c r="CSW8" s="49"/>
      <c r="CSX8" s="49"/>
      <c r="CSY8" s="49"/>
      <c r="CSZ8" s="49"/>
      <c r="CTA8" s="49"/>
      <c r="CTB8" s="49"/>
      <c r="CTC8" s="49"/>
      <c r="CTD8" s="49"/>
      <c r="CTE8" s="49"/>
      <c r="CTF8" s="49"/>
      <c r="CTG8" s="49"/>
      <c r="CTH8" s="49"/>
      <c r="CTI8" s="49"/>
      <c r="CTJ8" s="49"/>
      <c r="CTK8" s="49"/>
      <c r="CTL8" s="49"/>
      <c r="CTM8" s="49"/>
      <c r="CTN8" s="49"/>
      <c r="CTO8" s="49"/>
      <c r="CTP8" s="49"/>
      <c r="CTQ8" s="49"/>
      <c r="CTR8" s="49"/>
      <c r="CTS8" s="49"/>
      <c r="CTT8" s="49"/>
      <c r="CTU8" s="49"/>
      <c r="CTV8" s="49"/>
      <c r="CTW8" s="49"/>
      <c r="CTX8" s="49"/>
      <c r="CTY8" s="49"/>
      <c r="CTZ8" s="49"/>
      <c r="CUA8" s="49"/>
      <c r="CUB8" s="49"/>
      <c r="CUC8" s="49"/>
      <c r="CUD8" s="49"/>
      <c r="CUE8" s="49"/>
      <c r="CUF8" s="49"/>
      <c r="CUG8" s="49"/>
      <c r="CUH8" s="49"/>
      <c r="CUI8" s="49"/>
      <c r="CUJ8" s="49"/>
      <c r="CUK8" s="49"/>
      <c r="CUL8" s="49"/>
      <c r="CUM8" s="49"/>
      <c r="CUN8" s="49"/>
      <c r="CUO8" s="49"/>
      <c r="CUP8" s="49"/>
      <c r="CUQ8" s="49"/>
      <c r="CUR8" s="49"/>
      <c r="CUS8" s="49"/>
      <c r="CUT8" s="49"/>
      <c r="CUU8" s="49"/>
      <c r="CUV8" s="49"/>
      <c r="CUW8" s="49"/>
      <c r="CUX8" s="49"/>
      <c r="CUY8" s="49"/>
      <c r="CUZ8" s="49"/>
      <c r="CVA8" s="49"/>
      <c r="CVB8" s="49"/>
      <c r="CVC8" s="49"/>
      <c r="CVD8" s="49"/>
      <c r="CVE8" s="49"/>
      <c r="CVF8" s="49"/>
      <c r="CVG8" s="49"/>
      <c r="CVH8" s="49"/>
      <c r="CVI8" s="49"/>
      <c r="CVJ8" s="49"/>
      <c r="CVK8" s="49"/>
      <c r="CVL8" s="49"/>
      <c r="CVM8" s="49"/>
      <c r="CVN8" s="49"/>
      <c r="CVO8" s="49"/>
      <c r="CVP8" s="49"/>
      <c r="CVQ8" s="49"/>
      <c r="CVR8" s="49"/>
      <c r="CVS8" s="49"/>
      <c r="CVT8" s="49"/>
      <c r="CVU8" s="49"/>
      <c r="CVV8" s="49"/>
      <c r="CVW8" s="49"/>
      <c r="CVX8" s="49"/>
      <c r="CVY8" s="49"/>
      <c r="CVZ8" s="49"/>
      <c r="CWA8" s="49"/>
      <c r="CWB8" s="49"/>
      <c r="CWC8" s="49"/>
      <c r="CWD8" s="49"/>
      <c r="CWE8" s="49"/>
      <c r="CWF8" s="49"/>
      <c r="CWG8" s="49"/>
      <c r="CWH8" s="49"/>
      <c r="CWI8" s="49"/>
      <c r="CWJ8" s="49"/>
      <c r="CWK8" s="49"/>
      <c r="CWL8" s="49"/>
      <c r="CWM8" s="49"/>
      <c r="CWN8" s="49"/>
      <c r="CWO8" s="49"/>
      <c r="CWP8" s="49"/>
      <c r="CWQ8" s="49"/>
      <c r="CWR8" s="49"/>
      <c r="CWS8" s="49"/>
      <c r="CWT8" s="49"/>
      <c r="CWU8" s="49"/>
      <c r="CWV8" s="49"/>
      <c r="CWW8" s="49"/>
      <c r="CWX8" s="49"/>
      <c r="CWY8" s="49"/>
      <c r="CWZ8" s="49"/>
      <c r="CXA8" s="49"/>
      <c r="CXB8" s="49"/>
      <c r="CXC8" s="49"/>
      <c r="CXD8" s="49"/>
      <c r="CXE8" s="49"/>
      <c r="CXF8" s="49"/>
      <c r="CXG8" s="49"/>
      <c r="CXH8" s="49"/>
      <c r="CXI8" s="49"/>
      <c r="CXJ8" s="49"/>
      <c r="CXK8" s="49"/>
      <c r="CXL8" s="49"/>
      <c r="CXM8" s="49"/>
      <c r="CXN8" s="49"/>
      <c r="CXO8" s="49"/>
      <c r="CXP8" s="49"/>
      <c r="CXQ8" s="49"/>
      <c r="CXR8" s="49"/>
      <c r="CXS8" s="49"/>
      <c r="CXT8" s="49"/>
      <c r="CXU8" s="49"/>
      <c r="CXV8" s="49"/>
      <c r="CXW8" s="49"/>
      <c r="CXX8" s="49"/>
      <c r="CXY8" s="49"/>
      <c r="CXZ8" s="49"/>
      <c r="CYA8" s="49"/>
      <c r="CYB8" s="49"/>
      <c r="CYC8" s="49"/>
      <c r="CYD8" s="49"/>
      <c r="CYE8" s="49"/>
      <c r="CYF8" s="49"/>
      <c r="CYG8" s="49"/>
      <c r="CYH8" s="49"/>
      <c r="CYI8" s="49"/>
      <c r="CYJ8" s="49"/>
      <c r="CYK8" s="49"/>
      <c r="CYL8" s="49"/>
      <c r="CYM8" s="49"/>
      <c r="CYN8" s="49"/>
      <c r="CYO8" s="49"/>
      <c r="CYP8" s="49"/>
      <c r="CYQ8" s="49"/>
      <c r="CYR8" s="49"/>
      <c r="CYS8" s="49"/>
      <c r="CYT8" s="49"/>
      <c r="CYU8" s="49"/>
      <c r="CYV8" s="49"/>
      <c r="CYW8" s="49"/>
      <c r="CYX8" s="49"/>
      <c r="CYY8" s="49"/>
      <c r="CYZ8" s="49"/>
      <c r="CZA8" s="49"/>
      <c r="CZB8" s="49"/>
      <c r="CZC8" s="49"/>
      <c r="CZD8" s="49"/>
      <c r="CZE8" s="49"/>
      <c r="CZF8" s="49"/>
      <c r="CZG8" s="49"/>
      <c r="CZH8" s="49"/>
      <c r="CZI8" s="49"/>
      <c r="CZJ8" s="49"/>
      <c r="CZK8" s="49"/>
      <c r="CZL8" s="49"/>
      <c r="CZM8" s="49"/>
      <c r="CZN8" s="49"/>
      <c r="CZO8" s="49"/>
      <c r="CZP8" s="49"/>
      <c r="CZQ8" s="49"/>
      <c r="CZR8" s="49"/>
      <c r="CZS8" s="49"/>
      <c r="CZT8" s="49"/>
      <c r="CZU8" s="49"/>
      <c r="CZV8" s="49"/>
      <c r="CZW8" s="49"/>
      <c r="CZX8" s="49"/>
      <c r="CZY8" s="49"/>
      <c r="CZZ8" s="49"/>
      <c r="DAA8" s="49"/>
      <c r="DAB8" s="49"/>
      <c r="DAC8" s="49"/>
      <c r="DAD8" s="49"/>
      <c r="DAE8" s="49"/>
      <c r="DAF8" s="49"/>
      <c r="DAG8" s="49"/>
      <c r="DAH8" s="49"/>
      <c r="DAI8" s="49"/>
      <c r="DAJ8" s="49"/>
      <c r="DAK8" s="49"/>
      <c r="DAL8" s="49"/>
      <c r="DAM8" s="49"/>
      <c r="DAN8" s="49"/>
      <c r="DAO8" s="49"/>
      <c r="DAP8" s="49"/>
      <c r="DAQ8" s="49"/>
      <c r="DAR8" s="49"/>
      <c r="DAS8" s="49"/>
      <c r="DAT8" s="49"/>
      <c r="DAU8" s="49"/>
      <c r="DAV8" s="49"/>
      <c r="DAW8" s="49"/>
      <c r="DAX8" s="49"/>
      <c r="DAY8" s="49"/>
      <c r="DAZ8" s="49"/>
      <c r="DBA8" s="49"/>
      <c r="DBB8" s="49"/>
      <c r="DBC8" s="49"/>
      <c r="DBD8" s="49"/>
      <c r="DBE8" s="49"/>
      <c r="DBF8" s="49"/>
      <c r="DBG8" s="49"/>
      <c r="DBH8" s="49"/>
      <c r="DBI8" s="49"/>
      <c r="DBJ8" s="49"/>
      <c r="DBK8" s="49"/>
      <c r="DBL8" s="49"/>
      <c r="DBM8" s="49"/>
      <c r="DBN8" s="49"/>
      <c r="DBO8" s="49"/>
      <c r="DBP8" s="49"/>
      <c r="DBQ8" s="49"/>
      <c r="DBR8" s="49"/>
      <c r="DBS8" s="49"/>
      <c r="DBT8" s="49"/>
      <c r="DBU8" s="49"/>
      <c r="DBV8" s="49"/>
      <c r="DBW8" s="49"/>
      <c r="DBX8" s="49"/>
      <c r="DBY8" s="49"/>
      <c r="DBZ8" s="49"/>
      <c r="DCA8" s="49"/>
      <c r="DCB8" s="49"/>
      <c r="DCC8" s="49"/>
      <c r="DCD8" s="49"/>
      <c r="DCE8" s="49"/>
      <c r="DCF8" s="49"/>
      <c r="DCG8" s="49"/>
      <c r="DCH8" s="49"/>
      <c r="DCI8" s="49"/>
      <c r="DCJ8" s="49"/>
      <c r="DCK8" s="49"/>
      <c r="DCL8" s="49"/>
      <c r="DCM8" s="49"/>
      <c r="DCN8" s="49"/>
      <c r="DCO8" s="49"/>
      <c r="DCP8" s="49"/>
      <c r="DCQ8" s="49"/>
      <c r="DCR8" s="49"/>
      <c r="DCS8" s="49"/>
      <c r="DCT8" s="49"/>
      <c r="DCU8" s="49"/>
      <c r="DCV8" s="49"/>
      <c r="DCW8" s="49"/>
      <c r="DCX8" s="49"/>
      <c r="DCY8" s="49"/>
      <c r="DCZ8" s="49"/>
      <c r="DDA8" s="49"/>
      <c r="DDB8" s="49"/>
      <c r="DDC8" s="49"/>
      <c r="DDD8" s="49"/>
      <c r="DDE8" s="49"/>
      <c r="DDF8" s="49"/>
      <c r="DDG8" s="49"/>
      <c r="DDH8" s="49"/>
      <c r="DDI8" s="49"/>
      <c r="DDJ8" s="49"/>
      <c r="DDK8" s="49"/>
      <c r="DDL8" s="49"/>
      <c r="DDM8" s="49"/>
      <c r="DDN8" s="49"/>
      <c r="DDO8" s="49"/>
      <c r="DDP8" s="49"/>
      <c r="DDQ8" s="49"/>
      <c r="DDR8" s="49"/>
      <c r="DDS8" s="49"/>
      <c r="DDT8" s="49"/>
      <c r="DDU8" s="49"/>
      <c r="DDV8" s="49"/>
      <c r="DDW8" s="49"/>
      <c r="DDX8" s="49"/>
      <c r="DDY8" s="49"/>
      <c r="DDZ8" s="49"/>
      <c r="DEA8" s="49"/>
      <c r="DEB8" s="49"/>
      <c r="DEC8" s="49"/>
      <c r="DED8" s="49"/>
      <c r="DEE8" s="49"/>
      <c r="DEF8" s="49"/>
      <c r="DEG8" s="49"/>
      <c r="DEH8" s="49"/>
      <c r="DEI8" s="49"/>
      <c r="DEJ8" s="49"/>
      <c r="DEK8" s="49"/>
      <c r="DEL8" s="49"/>
      <c r="DEM8" s="49"/>
      <c r="DEN8" s="49"/>
      <c r="DEO8" s="49"/>
      <c r="DEP8" s="49"/>
      <c r="DEQ8" s="49"/>
      <c r="DER8" s="49"/>
      <c r="DES8" s="49"/>
      <c r="DET8" s="49"/>
      <c r="DEU8" s="49"/>
      <c r="DEV8" s="49"/>
      <c r="DEW8" s="49"/>
      <c r="DEX8" s="49"/>
      <c r="DEY8" s="49"/>
      <c r="DEZ8" s="49"/>
      <c r="DFA8" s="49"/>
      <c r="DFB8" s="49"/>
      <c r="DFC8" s="49"/>
      <c r="DFD8" s="49"/>
      <c r="DFE8" s="49"/>
      <c r="DFF8" s="49"/>
      <c r="DFG8" s="49"/>
      <c r="DFH8" s="49"/>
      <c r="DFI8" s="49"/>
      <c r="DFJ8" s="49"/>
      <c r="DFK8" s="49"/>
      <c r="DFL8" s="49"/>
      <c r="DFM8" s="49"/>
      <c r="DFN8" s="49"/>
      <c r="DFO8" s="49"/>
      <c r="DFP8" s="49"/>
      <c r="DFQ8" s="49"/>
      <c r="DFR8" s="49"/>
      <c r="DFS8" s="49"/>
      <c r="DFT8" s="49"/>
      <c r="DFU8" s="49"/>
      <c r="DFV8" s="49"/>
      <c r="DFW8" s="49"/>
      <c r="DFX8" s="49"/>
      <c r="DFY8" s="49"/>
      <c r="DFZ8" s="49"/>
      <c r="DGA8" s="49"/>
      <c r="DGB8" s="49"/>
      <c r="DGC8" s="49"/>
      <c r="DGD8" s="49"/>
      <c r="DGE8" s="49"/>
      <c r="DGF8" s="49"/>
      <c r="DGG8" s="49"/>
      <c r="DGH8" s="49"/>
      <c r="DGI8" s="49"/>
      <c r="DGJ8" s="49"/>
      <c r="DGK8" s="49"/>
      <c r="DGL8" s="49"/>
      <c r="DGM8" s="49"/>
      <c r="DGN8" s="49"/>
      <c r="DGO8" s="49"/>
      <c r="DGP8" s="49"/>
      <c r="DGQ8" s="49"/>
      <c r="DGR8" s="49"/>
      <c r="DGS8" s="49"/>
      <c r="DGT8" s="49"/>
      <c r="DGU8" s="49"/>
      <c r="DGV8" s="49"/>
      <c r="DGW8" s="49"/>
      <c r="DGX8" s="49"/>
      <c r="DGY8" s="49"/>
      <c r="DGZ8" s="49"/>
      <c r="DHA8" s="49"/>
      <c r="DHB8" s="49"/>
      <c r="DHC8" s="49"/>
      <c r="DHD8" s="49"/>
      <c r="DHE8" s="49"/>
      <c r="DHF8" s="49"/>
      <c r="DHG8" s="49"/>
      <c r="DHH8" s="49"/>
      <c r="DHI8" s="49"/>
      <c r="DHJ8" s="49"/>
      <c r="DHK8" s="49"/>
      <c r="DHL8" s="49"/>
      <c r="DHM8" s="49"/>
      <c r="DHN8" s="49"/>
      <c r="DHO8" s="49"/>
      <c r="DHP8" s="49"/>
      <c r="DHQ8" s="49"/>
      <c r="DHR8" s="49"/>
      <c r="DHS8" s="49"/>
      <c r="DHT8" s="49"/>
      <c r="DHU8" s="49"/>
      <c r="DHV8" s="49"/>
      <c r="DHW8" s="49"/>
      <c r="DHX8" s="49"/>
      <c r="DHY8" s="49"/>
      <c r="DHZ8" s="49"/>
      <c r="DIA8" s="49"/>
      <c r="DIB8" s="49"/>
      <c r="DIC8" s="49"/>
      <c r="DID8" s="49"/>
      <c r="DIE8" s="49"/>
      <c r="DIF8" s="49"/>
      <c r="DIG8" s="49"/>
      <c r="DIH8" s="49"/>
      <c r="DII8" s="49"/>
      <c r="DIJ8" s="49"/>
      <c r="DIK8" s="49"/>
      <c r="DIL8" s="49"/>
      <c r="DIM8" s="49"/>
      <c r="DIN8" s="49"/>
      <c r="DIO8" s="49"/>
      <c r="DIP8" s="49"/>
      <c r="DIQ8" s="49"/>
      <c r="DIR8" s="49"/>
      <c r="DIS8" s="49"/>
      <c r="DIT8" s="49"/>
      <c r="DIU8" s="49"/>
      <c r="DIV8" s="49"/>
      <c r="DIW8" s="49"/>
      <c r="DIX8" s="49"/>
      <c r="DIY8" s="49"/>
      <c r="DIZ8" s="49"/>
      <c r="DJA8" s="49"/>
      <c r="DJB8" s="49"/>
      <c r="DJC8" s="49"/>
      <c r="DJD8" s="49"/>
      <c r="DJE8" s="49"/>
      <c r="DJF8" s="49"/>
      <c r="DJG8" s="49"/>
      <c r="DJH8" s="49"/>
      <c r="DJI8" s="49"/>
      <c r="DJJ8" s="49"/>
      <c r="DJK8" s="49"/>
      <c r="DJL8" s="49"/>
      <c r="DJM8" s="49"/>
      <c r="DJN8" s="49"/>
      <c r="DJO8" s="49"/>
      <c r="DJP8" s="49"/>
      <c r="DJQ8" s="49"/>
      <c r="DJR8" s="49"/>
      <c r="DJS8" s="49"/>
      <c r="DJT8" s="49"/>
      <c r="DJU8" s="49"/>
      <c r="DJV8" s="49"/>
      <c r="DJW8" s="49"/>
      <c r="DJX8" s="49"/>
      <c r="DJY8" s="49"/>
      <c r="DJZ8" s="49"/>
      <c r="DKA8" s="49"/>
      <c r="DKB8" s="49"/>
      <c r="DKC8" s="49"/>
      <c r="DKD8" s="49"/>
      <c r="DKE8" s="49"/>
      <c r="DKF8" s="49"/>
      <c r="DKG8" s="49"/>
      <c r="DKH8" s="49"/>
      <c r="DKI8" s="49"/>
      <c r="DKJ8" s="49"/>
      <c r="DKK8" s="49"/>
      <c r="DKL8" s="49"/>
      <c r="DKM8" s="49"/>
      <c r="DKN8" s="49"/>
      <c r="DKO8" s="49"/>
      <c r="DKP8" s="49"/>
      <c r="DKQ8" s="49"/>
      <c r="DKR8" s="49"/>
      <c r="DKS8" s="49"/>
      <c r="DKT8" s="49"/>
      <c r="DKU8" s="49"/>
      <c r="DKV8" s="49"/>
      <c r="DKW8" s="49"/>
      <c r="DKX8" s="49"/>
      <c r="DKY8" s="49"/>
      <c r="DKZ8" s="49"/>
      <c r="DLA8" s="49"/>
      <c r="DLB8" s="49"/>
      <c r="DLC8" s="49"/>
      <c r="DLD8" s="49"/>
      <c r="DLE8" s="49"/>
      <c r="DLF8" s="49"/>
      <c r="DLG8" s="49"/>
      <c r="DLH8" s="49"/>
      <c r="DLI8" s="49"/>
      <c r="DLJ8" s="49"/>
      <c r="DLK8" s="49"/>
      <c r="DLL8" s="49"/>
      <c r="DLM8" s="49"/>
      <c r="DLN8" s="49"/>
      <c r="DLO8" s="49"/>
      <c r="DLP8" s="49"/>
      <c r="DLQ8" s="49"/>
      <c r="DLR8" s="49"/>
      <c r="DLS8" s="49"/>
      <c r="DLT8" s="49"/>
      <c r="DLU8" s="49"/>
      <c r="DLV8" s="49"/>
      <c r="DLW8" s="49"/>
      <c r="DLX8" s="49"/>
      <c r="DLY8" s="49"/>
      <c r="DLZ8" s="49"/>
      <c r="DMA8" s="49"/>
      <c r="DMB8" s="49"/>
      <c r="DMC8" s="49"/>
      <c r="DMD8" s="49"/>
      <c r="DME8" s="49"/>
      <c r="DMF8" s="49"/>
      <c r="DMG8" s="49"/>
      <c r="DMH8" s="49"/>
      <c r="DMI8" s="49"/>
      <c r="DMJ8" s="49"/>
      <c r="DMK8" s="49"/>
      <c r="DML8" s="49"/>
      <c r="DMM8" s="49"/>
      <c r="DMN8" s="49"/>
      <c r="DMO8" s="49"/>
      <c r="DMP8" s="49"/>
      <c r="DMQ8" s="49"/>
      <c r="DMR8" s="49"/>
      <c r="DMS8" s="49"/>
      <c r="DMT8" s="49"/>
      <c r="DMU8" s="49"/>
      <c r="DMV8" s="49"/>
      <c r="DMW8" s="49"/>
      <c r="DMX8" s="49"/>
      <c r="DMY8" s="49"/>
      <c r="DMZ8" s="49"/>
      <c r="DNA8" s="49"/>
      <c r="DNB8" s="49"/>
      <c r="DNC8" s="49"/>
      <c r="DND8" s="49"/>
      <c r="DNE8" s="49"/>
      <c r="DNF8" s="49"/>
      <c r="DNG8" s="49"/>
      <c r="DNH8" s="49"/>
      <c r="DNI8" s="49"/>
      <c r="DNJ8" s="49"/>
      <c r="DNK8" s="49"/>
      <c r="DNL8" s="49"/>
      <c r="DNM8" s="49"/>
      <c r="DNN8" s="49"/>
      <c r="DNO8" s="49"/>
      <c r="DNP8" s="49"/>
      <c r="DNQ8" s="49"/>
      <c r="DNR8" s="49"/>
      <c r="DNS8" s="49"/>
      <c r="DNT8" s="49"/>
      <c r="DNU8" s="49"/>
      <c r="DNV8" s="49"/>
      <c r="DNW8" s="49"/>
      <c r="DNX8" s="49"/>
      <c r="DNY8" s="49"/>
      <c r="DNZ8" s="49"/>
      <c r="DOA8" s="49"/>
      <c r="DOB8" s="49"/>
      <c r="DOC8" s="49"/>
      <c r="DOD8" s="49"/>
      <c r="DOE8" s="49"/>
      <c r="DOF8" s="49"/>
      <c r="DOG8" s="49"/>
      <c r="DOH8" s="49"/>
      <c r="DOI8" s="49"/>
      <c r="DOJ8" s="49"/>
      <c r="DOK8" s="49"/>
      <c r="DOL8" s="49"/>
      <c r="DOM8" s="49"/>
      <c r="DON8" s="49"/>
      <c r="DOO8" s="49"/>
      <c r="DOP8" s="49"/>
      <c r="DOQ8" s="49"/>
      <c r="DOR8" s="49"/>
      <c r="DOS8" s="49"/>
      <c r="DOT8" s="49"/>
      <c r="DOU8" s="49"/>
      <c r="DOV8" s="49"/>
      <c r="DOW8" s="49"/>
      <c r="DOX8" s="49"/>
      <c r="DOY8" s="49"/>
      <c r="DOZ8" s="49"/>
      <c r="DPA8" s="49"/>
      <c r="DPB8" s="49"/>
      <c r="DPC8" s="49"/>
      <c r="DPD8" s="49"/>
      <c r="DPE8" s="49"/>
      <c r="DPF8" s="49"/>
      <c r="DPG8" s="49"/>
      <c r="DPH8" s="49"/>
      <c r="DPI8" s="49"/>
      <c r="DPJ8" s="49"/>
      <c r="DPK8" s="49"/>
      <c r="DPL8" s="49"/>
      <c r="DPM8" s="49"/>
      <c r="DPN8" s="49"/>
      <c r="DPO8" s="49"/>
      <c r="DPP8" s="49"/>
      <c r="DPQ8" s="49"/>
      <c r="DPR8" s="49"/>
      <c r="DPS8" s="49"/>
      <c r="DPT8" s="49"/>
      <c r="DPU8" s="49"/>
      <c r="DPV8" s="49"/>
      <c r="DPW8" s="49"/>
      <c r="DPX8" s="49"/>
      <c r="DPY8" s="49"/>
      <c r="DPZ8" s="49"/>
      <c r="DQA8" s="49"/>
      <c r="DQB8" s="49"/>
      <c r="DQC8" s="49"/>
      <c r="DQD8" s="49"/>
      <c r="DQE8" s="49"/>
      <c r="DQF8" s="49"/>
      <c r="DQG8" s="49"/>
      <c r="DQH8" s="49"/>
      <c r="DQI8" s="49"/>
      <c r="DQJ8" s="49"/>
      <c r="DQK8" s="49"/>
      <c r="DQL8" s="49"/>
      <c r="DQM8" s="49"/>
      <c r="DQN8" s="49"/>
      <c r="DQO8" s="49"/>
      <c r="DQP8" s="49"/>
      <c r="DQQ8" s="49"/>
      <c r="DQR8" s="49"/>
      <c r="DQS8" s="49"/>
      <c r="DQT8" s="49"/>
      <c r="DQU8" s="49"/>
      <c r="DQV8" s="49"/>
      <c r="DQW8" s="49"/>
      <c r="DQX8" s="49"/>
      <c r="DQY8" s="49"/>
      <c r="DQZ8" s="49"/>
      <c r="DRA8" s="49"/>
      <c r="DRB8" s="49"/>
      <c r="DRC8" s="49"/>
      <c r="DRD8" s="49"/>
      <c r="DRE8" s="49"/>
      <c r="DRF8" s="49"/>
      <c r="DRG8" s="49"/>
      <c r="DRH8" s="49"/>
      <c r="DRI8" s="49"/>
      <c r="DRJ8" s="49"/>
      <c r="DRK8" s="49"/>
      <c r="DRL8" s="49"/>
      <c r="DRM8" s="49"/>
      <c r="DRN8" s="49"/>
      <c r="DRO8" s="49"/>
      <c r="DRP8" s="49"/>
      <c r="DRQ8" s="49"/>
      <c r="DRR8" s="49"/>
      <c r="DRS8" s="49"/>
      <c r="DRT8" s="49"/>
      <c r="DRU8" s="49"/>
      <c r="DRV8" s="49"/>
      <c r="DRW8" s="49"/>
      <c r="DRX8" s="49"/>
      <c r="DRY8" s="49"/>
      <c r="DRZ8" s="49"/>
      <c r="DSA8" s="49"/>
      <c r="DSB8" s="49"/>
      <c r="DSC8" s="49"/>
      <c r="DSD8" s="49"/>
      <c r="DSE8" s="49"/>
      <c r="DSF8" s="49"/>
      <c r="DSG8" s="49"/>
      <c r="DSH8" s="49"/>
      <c r="DSI8" s="49"/>
      <c r="DSJ8" s="49"/>
      <c r="DSK8" s="49"/>
      <c r="DSL8" s="49"/>
      <c r="DSM8" s="49"/>
      <c r="DSN8" s="49"/>
      <c r="DSO8" s="49"/>
      <c r="DSP8" s="49"/>
      <c r="DSQ8" s="49"/>
      <c r="DSR8" s="49"/>
      <c r="DSS8" s="49"/>
      <c r="DST8" s="49"/>
      <c r="DSU8" s="49"/>
      <c r="DSV8" s="49"/>
      <c r="DSW8" s="49"/>
      <c r="DSX8" s="49"/>
      <c r="DSY8" s="49"/>
      <c r="DSZ8" s="49"/>
      <c r="DTA8" s="49"/>
      <c r="DTB8" s="49"/>
      <c r="DTC8" s="49"/>
      <c r="DTD8" s="49"/>
      <c r="DTE8" s="49"/>
      <c r="DTF8" s="49"/>
      <c r="DTG8" s="49"/>
      <c r="DTH8" s="49"/>
      <c r="DTI8" s="49"/>
      <c r="DTJ8" s="49"/>
      <c r="DTK8" s="49"/>
      <c r="DTL8" s="49"/>
      <c r="DTM8" s="49"/>
      <c r="DTN8" s="49"/>
      <c r="DTO8" s="49"/>
      <c r="DTP8" s="49"/>
      <c r="DTQ8" s="49"/>
      <c r="DTR8" s="49"/>
      <c r="DTS8" s="49"/>
      <c r="DTT8" s="49"/>
      <c r="DTU8" s="49"/>
      <c r="DTV8" s="49"/>
      <c r="DTW8" s="49"/>
      <c r="DTX8" s="49"/>
      <c r="DTY8" s="49"/>
      <c r="DTZ8" s="49"/>
      <c r="DUA8" s="49"/>
      <c r="DUB8" s="49"/>
      <c r="DUC8" s="49"/>
      <c r="DUD8" s="49"/>
      <c r="DUE8" s="49"/>
      <c r="DUF8" s="49"/>
      <c r="DUG8" s="49"/>
      <c r="DUH8" s="49"/>
      <c r="DUI8" s="49"/>
      <c r="DUJ8" s="49"/>
      <c r="DUK8" s="49"/>
      <c r="DUL8" s="49"/>
      <c r="DUM8" s="49"/>
      <c r="DUN8" s="49"/>
      <c r="DUO8" s="49"/>
      <c r="DUP8" s="49"/>
      <c r="DUQ8" s="49"/>
      <c r="DUR8" s="49"/>
      <c r="DUS8" s="49"/>
      <c r="DUT8" s="49"/>
      <c r="DUU8" s="49"/>
      <c r="DUV8" s="49"/>
      <c r="DUW8" s="49"/>
      <c r="DUX8" s="49"/>
      <c r="DUY8" s="49"/>
      <c r="DUZ8" s="49"/>
      <c r="DVA8" s="49"/>
      <c r="DVB8" s="49"/>
      <c r="DVC8" s="49"/>
      <c r="DVD8" s="49"/>
      <c r="DVE8" s="49"/>
      <c r="DVF8" s="49"/>
      <c r="DVG8" s="49"/>
      <c r="DVH8" s="49"/>
      <c r="DVI8" s="49"/>
      <c r="DVJ8" s="49"/>
      <c r="DVK8" s="49"/>
      <c r="DVL8" s="49"/>
      <c r="DVM8" s="49"/>
      <c r="DVN8" s="49"/>
      <c r="DVO8" s="49"/>
      <c r="DVP8" s="49"/>
      <c r="DVQ8" s="49"/>
      <c r="DVR8" s="49"/>
      <c r="DVS8" s="49"/>
      <c r="DVT8" s="49"/>
      <c r="DVU8" s="49"/>
      <c r="DVV8" s="49"/>
      <c r="DVW8" s="49"/>
      <c r="DVX8" s="49"/>
      <c r="DVY8" s="49"/>
      <c r="DVZ8" s="49"/>
      <c r="DWA8" s="49"/>
      <c r="DWB8" s="49"/>
      <c r="DWC8" s="49"/>
      <c r="DWD8" s="49"/>
      <c r="DWE8" s="49"/>
      <c r="DWF8" s="49"/>
      <c r="DWG8" s="49"/>
      <c r="DWH8" s="49"/>
      <c r="DWI8" s="49"/>
      <c r="DWJ8" s="49"/>
      <c r="DWK8" s="49"/>
      <c r="DWL8" s="49"/>
      <c r="DWM8" s="49"/>
      <c r="DWN8" s="49"/>
      <c r="DWO8" s="49"/>
      <c r="DWP8" s="49"/>
      <c r="DWQ8" s="49"/>
      <c r="DWR8" s="49"/>
      <c r="DWS8" s="49"/>
      <c r="DWT8" s="49"/>
      <c r="DWU8" s="49"/>
      <c r="DWV8" s="49"/>
      <c r="DWW8" s="49"/>
      <c r="DWX8" s="49"/>
      <c r="DWY8" s="49"/>
      <c r="DWZ8" s="49"/>
      <c r="DXA8" s="49"/>
      <c r="DXB8" s="49"/>
      <c r="DXC8" s="49"/>
      <c r="DXD8" s="49"/>
      <c r="DXE8" s="49"/>
      <c r="DXF8" s="49"/>
      <c r="DXG8" s="49"/>
      <c r="DXH8" s="49"/>
      <c r="DXI8" s="49"/>
      <c r="DXJ8" s="49"/>
      <c r="DXK8" s="49"/>
      <c r="DXL8" s="49"/>
      <c r="DXM8" s="49"/>
      <c r="DXN8" s="49"/>
      <c r="DXO8" s="49"/>
      <c r="DXP8" s="49"/>
      <c r="DXQ8" s="49"/>
      <c r="DXR8" s="49"/>
      <c r="DXS8" s="49"/>
      <c r="DXT8" s="49"/>
      <c r="DXU8" s="49"/>
      <c r="DXV8" s="49"/>
      <c r="DXW8" s="49"/>
      <c r="DXX8" s="49"/>
      <c r="DXY8" s="49"/>
      <c r="DXZ8" s="49"/>
      <c r="DYA8" s="49"/>
      <c r="DYB8" s="49"/>
      <c r="DYC8" s="49"/>
      <c r="DYD8" s="49"/>
      <c r="DYE8" s="49"/>
      <c r="DYF8" s="49"/>
      <c r="DYG8" s="49"/>
      <c r="DYH8" s="49"/>
      <c r="DYI8" s="49"/>
      <c r="DYJ8" s="49"/>
      <c r="DYK8" s="49"/>
      <c r="DYL8" s="49"/>
      <c r="DYM8" s="49"/>
      <c r="DYN8" s="49"/>
      <c r="DYO8" s="49"/>
      <c r="DYP8" s="49"/>
      <c r="DYQ8" s="49"/>
      <c r="DYR8" s="49"/>
      <c r="DYS8" s="49"/>
      <c r="DYT8" s="49"/>
      <c r="DYU8" s="49"/>
      <c r="DYV8" s="49"/>
      <c r="DYW8" s="49"/>
      <c r="DYX8" s="49"/>
      <c r="DYY8" s="49"/>
      <c r="DYZ8" s="49"/>
      <c r="DZA8" s="49"/>
      <c r="DZB8" s="49"/>
      <c r="DZC8" s="49"/>
      <c r="DZD8" s="49"/>
      <c r="DZE8" s="49"/>
      <c r="DZF8" s="49"/>
      <c r="DZG8" s="49"/>
      <c r="DZH8" s="49"/>
      <c r="DZI8" s="49"/>
      <c r="DZJ8" s="49"/>
      <c r="DZK8" s="49"/>
      <c r="DZL8" s="49"/>
      <c r="DZM8" s="49"/>
      <c r="DZN8" s="49"/>
      <c r="DZO8" s="49"/>
      <c r="DZP8" s="49"/>
      <c r="DZQ8" s="49"/>
      <c r="DZR8" s="49"/>
      <c r="DZS8" s="49"/>
      <c r="DZT8" s="49"/>
      <c r="DZU8" s="49"/>
      <c r="DZV8" s="49"/>
      <c r="DZW8" s="49"/>
      <c r="DZX8" s="49"/>
      <c r="DZY8" s="49"/>
      <c r="DZZ8" s="49"/>
      <c r="EAA8" s="49"/>
      <c r="EAB8" s="49"/>
      <c r="EAC8" s="49"/>
      <c r="EAD8" s="49"/>
      <c r="EAE8" s="49"/>
      <c r="EAF8" s="49"/>
      <c r="EAG8" s="49"/>
      <c r="EAH8" s="49"/>
      <c r="EAI8" s="49"/>
      <c r="EAJ8" s="49"/>
      <c r="EAK8" s="49"/>
      <c r="EAL8" s="49"/>
      <c r="EAM8" s="49"/>
      <c r="EAN8" s="49"/>
      <c r="EAO8" s="49"/>
      <c r="EAP8" s="49"/>
      <c r="EAQ8" s="49"/>
      <c r="EAR8" s="49"/>
      <c r="EAS8" s="49"/>
      <c r="EAT8" s="49"/>
      <c r="EAU8" s="49"/>
      <c r="EAV8" s="49"/>
      <c r="EAW8" s="49"/>
      <c r="EAX8" s="49"/>
      <c r="EAY8" s="49"/>
      <c r="EAZ8" s="49"/>
      <c r="EBA8" s="49"/>
      <c r="EBB8" s="49"/>
      <c r="EBC8" s="49"/>
      <c r="EBD8" s="49"/>
      <c r="EBE8" s="49"/>
      <c r="EBF8" s="49"/>
      <c r="EBG8" s="49"/>
      <c r="EBH8" s="49"/>
      <c r="EBI8" s="49"/>
      <c r="EBJ8" s="49"/>
      <c r="EBK8" s="49"/>
      <c r="EBL8" s="49"/>
      <c r="EBM8" s="49"/>
      <c r="EBN8" s="49"/>
      <c r="EBO8" s="49"/>
      <c r="EBP8" s="49"/>
      <c r="EBQ8" s="49"/>
      <c r="EBR8" s="49"/>
      <c r="EBS8" s="49"/>
      <c r="EBT8" s="49"/>
      <c r="EBU8" s="49"/>
      <c r="EBV8" s="49"/>
      <c r="EBW8" s="49"/>
      <c r="EBX8" s="49"/>
      <c r="EBY8" s="49"/>
      <c r="EBZ8" s="49"/>
      <c r="ECA8" s="49"/>
      <c r="ECB8" s="49"/>
      <c r="ECC8" s="49"/>
      <c r="ECD8" s="49"/>
      <c r="ECE8" s="49"/>
      <c r="ECF8" s="49"/>
      <c r="ECG8" s="49"/>
      <c r="ECH8" s="49"/>
      <c r="ECI8" s="49"/>
      <c r="ECJ8" s="49"/>
      <c r="ECK8" s="49"/>
      <c r="ECL8" s="49"/>
      <c r="ECM8" s="49"/>
      <c r="ECN8" s="49"/>
      <c r="ECO8" s="49"/>
      <c r="ECP8" s="49"/>
      <c r="ECQ8" s="49"/>
      <c r="ECR8" s="49"/>
      <c r="ECS8" s="49"/>
      <c r="ECT8" s="49"/>
      <c r="ECU8" s="49"/>
      <c r="ECV8" s="49"/>
      <c r="ECW8" s="49"/>
      <c r="ECX8" s="49"/>
      <c r="ECY8" s="49"/>
      <c r="ECZ8" s="49"/>
      <c r="EDA8" s="49"/>
      <c r="EDB8" s="49"/>
      <c r="EDC8" s="49"/>
      <c r="EDD8" s="49"/>
      <c r="EDE8" s="49"/>
      <c r="EDF8" s="49"/>
      <c r="EDG8" s="49"/>
      <c r="EDH8" s="49"/>
      <c r="EDI8" s="49"/>
      <c r="EDJ8" s="49"/>
      <c r="EDK8" s="49"/>
      <c r="EDL8" s="49"/>
      <c r="EDM8" s="49"/>
      <c r="EDN8" s="49"/>
      <c r="EDO8" s="49"/>
      <c r="EDP8" s="49"/>
      <c r="EDQ8" s="49"/>
      <c r="EDR8" s="49"/>
      <c r="EDS8" s="49"/>
      <c r="EDT8" s="49"/>
      <c r="EDU8" s="49"/>
      <c r="EDV8" s="49"/>
      <c r="EDW8" s="49"/>
      <c r="EDX8" s="49"/>
      <c r="EDY8" s="49"/>
      <c r="EDZ8" s="49"/>
      <c r="EEA8" s="49"/>
      <c r="EEB8" s="49"/>
      <c r="EEC8" s="49"/>
      <c r="EED8" s="49"/>
      <c r="EEE8" s="49"/>
      <c r="EEF8" s="49"/>
      <c r="EEG8" s="49"/>
      <c r="EEH8" s="49"/>
      <c r="EEI8" s="49"/>
      <c r="EEJ8" s="49"/>
      <c r="EEK8" s="49"/>
      <c r="EEL8" s="49"/>
      <c r="EEM8" s="49"/>
      <c r="EEN8" s="49"/>
      <c r="EEO8" s="49"/>
      <c r="EEP8" s="49"/>
      <c r="EEQ8" s="49"/>
      <c r="EER8" s="49"/>
      <c r="EES8" s="49"/>
      <c r="EET8" s="49"/>
      <c r="EEU8" s="49"/>
      <c r="EEV8" s="49"/>
      <c r="EEW8" s="49"/>
      <c r="EEX8" s="49"/>
      <c r="EEY8" s="49"/>
      <c r="EEZ8" s="49"/>
      <c r="EFA8" s="49"/>
      <c r="EFB8" s="49"/>
      <c r="EFC8" s="49"/>
      <c r="EFD8" s="49"/>
      <c r="EFE8" s="49"/>
      <c r="EFF8" s="49"/>
      <c r="EFG8" s="49"/>
      <c r="EFH8" s="49"/>
      <c r="EFI8" s="49"/>
      <c r="EFJ8" s="49"/>
      <c r="EFK8" s="49"/>
      <c r="EFL8" s="49"/>
      <c r="EFM8" s="49"/>
      <c r="EFN8" s="49"/>
      <c r="EFO8" s="49"/>
      <c r="EFP8" s="49"/>
      <c r="EFQ8" s="49"/>
      <c r="EFR8" s="49"/>
      <c r="EFS8" s="49"/>
      <c r="EFT8" s="49"/>
      <c r="EFU8" s="49"/>
      <c r="EFV8" s="49"/>
      <c r="EFW8" s="49"/>
      <c r="EFX8" s="49"/>
      <c r="EFY8" s="49"/>
      <c r="EFZ8" s="49"/>
      <c r="EGA8" s="49"/>
      <c r="EGB8" s="49"/>
      <c r="EGC8" s="49"/>
      <c r="EGD8" s="49"/>
      <c r="EGE8" s="49"/>
      <c r="EGF8" s="49"/>
      <c r="EGG8" s="49"/>
      <c r="EGH8" s="49"/>
      <c r="EGI8" s="49"/>
      <c r="EGJ8" s="49"/>
      <c r="EGK8" s="49"/>
      <c r="EGL8" s="49"/>
      <c r="EGM8" s="49"/>
      <c r="EGN8" s="49"/>
      <c r="EGO8" s="49"/>
      <c r="EGP8" s="49"/>
      <c r="EGQ8" s="49"/>
      <c r="EGR8" s="49"/>
      <c r="EGS8" s="49"/>
      <c r="EGT8" s="49"/>
      <c r="EGU8" s="49"/>
      <c r="EGV8" s="49"/>
      <c r="EGW8" s="49"/>
      <c r="EGX8" s="49"/>
      <c r="EGY8" s="49"/>
      <c r="EGZ8" s="49"/>
      <c r="EHA8" s="49"/>
      <c r="EHB8" s="49"/>
      <c r="EHC8" s="49"/>
      <c r="EHD8" s="49"/>
      <c r="EHE8" s="49"/>
      <c r="EHF8" s="49"/>
      <c r="EHG8" s="49"/>
      <c r="EHH8" s="49"/>
      <c r="EHI8" s="49"/>
      <c r="EHJ8" s="49"/>
      <c r="EHK8" s="49"/>
      <c r="EHL8" s="49"/>
      <c r="EHM8" s="49"/>
      <c r="EHN8" s="49"/>
      <c r="EHO8" s="49"/>
      <c r="EHP8" s="49"/>
      <c r="EHQ8" s="49"/>
      <c r="EHR8" s="49"/>
      <c r="EHS8" s="49"/>
      <c r="EHT8" s="49"/>
      <c r="EHU8" s="49"/>
      <c r="EHV8" s="49"/>
      <c r="EHW8" s="49"/>
      <c r="EHX8" s="49"/>
      <c r="EHY8" s="49"/>
      <c r="EHZ8" s="49"/>
      <c r="EIA8" s="49"/>
      <c r="EIB8" s="49"/>
      <c r="EIC8" s="49"/>
      <c r="EID8" s="49"/>
      <c r="EIE8" s="49"/>
      <c r="EIF8" s="49"/>
      <c r="EIG8" s="49"/>
      <c r="EIH8" s="49"/>
      <c r="EII8" s="49"/>
      <c r="EIJ8" s="49"/>
      <c r="EIK8" s="49"/>
      <c r="EIL8" s="49"/>
      <c r="EIM8" s="49"/>
      <c r="EIN8" s="49"/>
      <c r="EIO8" s="49"/>
      <c r="EIP8" s="49"/>
      <c r="EIQ8" s="49"/>
      <c r="EIR8" s="49"/>
      <c r="EIS8" s="49"/>
      <c r="EIT8" s="49"/>
      <c r="EIU8" s="49"/>
      <c r="EIV8" s="49"/>
      <c r="EIW8" s="49"/>
      <c r="EIX8" s="49"/>
      <c r="EIY8" s="49"/>
      <c r="EIZ8" s="49"/>
      <c r="EJA8" s="49"/>
      <c r="EJB8" s="49"/>
      <c r="EJC8" s="49"/>
      <c r="EJD8" s="49"/>
      <c r="EJE8" s="49"/>
      <c r="EJF8" s="49"/>
      <c r="EJG8" s="49"/>
      <c r="EJH8" s="49"/>
      <c r="EJI8" s="49"/>
      <c r="EJJ8" s="49"/>
      <c r="EJK8" s="49"/>
      <c r="EJL8" s="49"/>
      <c r="EJM8" s="49"/>
      <c r="EJN8" s="49"/>
      <c r="EJO8" s="49"/>
      <c r="EJP8" s="49"/>
      <c r="EJQ8" s="49"/>
      <c r="EJR8" s="49"/>
      <c r="EJS8" s="49"/>
      <c r="EJT8" s="49"/>
      <c r="EJU8" s="49"/>
      <c r="EJV8" s="49"/>
      <c r="EJW8" s="49"/>
      <c r="EJX8" s="49"/>
      <c r="EJY8" s="49"/>
      <c r="EJZ8" s="49"/>
      <c r="EKA8" s="49"/>
      <c r="EKB8" s="49"/>
      <c r="EKC8" s="49"/>
      <c r="EKD8" s="49"/>
      <c r="EKE8" s="49"/>
      <c r="EKF8" s="49"/>
      <c r="EKG8" s="49"/>
      <c r="EKH8" s="49"/>
      <c r="EKI8" s="49"/>
      <c r="EKJ8" s="49"/>
      <c r="EKK8" s="49"/>
      <c r="EKL8" s="49"/>
      <c r="EKM8" s="49"/>
      <c r="EKN8" s="49"/>
      <c r="EKO8" s="49"/>
      <c r="EKP8" s="49"/>
      <c r="EKQ8" s="49"/>
      <c r="EKR8" s="49"/>
      <c r="EKS8" s="49"/>
      <c r="EKT8" s="49"/>
      <c r="EKU8" s="49"/>
      <c r="EKV8" s="49"/>
      <c r="EKW8" s="49"/>
      <c r="EKX8" s="49"/>
      <c r="EKY8" s="49"/>
      <c r="EKZ8" s="49"/>
      <c r="ELA8" s="49"/>
      <c r="ELB8" s="49"/>
      <c r="ELC8" s="49"/>
      <c r="ELD8" s="49"/>
      <c r="ELE8" s="49"/>
      <c r="ELF8" s="49"/>
      <c r="ELG8" s="49"/>
      <c r="ELH8" s="49"/>
      <c r="ELI8" s="49"/>
      <c r="ELJ8" s="49"/>
      <c r="ELK8" s="49"/>
      <c r="ELL8" s="49"/>
      <c r="ELM8" s="49"/>
      <c r="ELN8" s="49"/>
      <c r="ELO8" s="49"/>
      <c r="ELP8" s="49"/>
      <c r="ELQ8" s="49"/>
      <c r="ELR8" s="49"/>
      <c r="ELS8" s="49"/>
      <c r="ELT8" s="49"/>
      <c r="ELU8" s="49"/>
      <c r="ELV8" s="49"/>
      <c r="ELW8" s="49"/>
      <c r="ELX8" s="49"/>
      <c r="ELY8" s="49"/>
      <c r="ELZ8" s="49"/>
      <c r="EMA8" s="49"/>
      <c r="EMB8" s="49"/>
      <c r="EMC8" s="49"/>
      <c r="EMD8" s="49"/>
      <c r="EME8" s="49"/>
      <c r="EMF8" s="49"/>
      <c r="EMG8" s="49"/>
      <c r="EMH8" s="49"/>
      <c r="EMI8" s="49"/>
      <c r="EMJ8" s="49"/>
      <c r="EMK8" s="49"/>
      <c r="EML8" s="49"/>
      <c r="EMM8" s="49"/>
      <c r="EMN8" s="49"/>
      <c r="EMO8" s="49"/>
      <c r="EMP8" s="49"/>
      <c r="EMQ8" s="49"/>
      <c r="EMR8" s="49"/>
      <c r="EMS8" s="49"/>
      <c r="EMT8" s="49"/>
      <c r="EMU8" s="49"/>
      <c r="EMV8" s="49"/>
      <c r="EMW8" s="49"/>
      <c r="EMX8" s="49"/>
      <c r="EMY8" s="49"/>
      <c r="EMZ8" s="49"/>
      <c r="ENA8" s="49"/>
      <c r="ENB8" s="49"/>
      <c r="ENC8" s="49"/>
      <c r="END8" s="49"/>
      <c r="ENE8" s="49"/>
      <c r="ENF8" s="49"/>
      <c r="ENG8" s="49"/>
      <c r="ENH8" s="49"/>
      <c r="ENI8" s="49"/>
      <c r="ENJ8" s="49"/>
      <c r="ENK8" s="49"/>
      <c r="ENL8" s="49"/>
      <c r="ENM8" s="49"/>
      <c r="ENN8" s="49"/>
      <c r="ENO8" s="49"/>
      <c r="ENP8" s="49"/>
      <c r="ENQ8" s="49"/>
      <c r="ENR8" s="49"/>
      <c r="ENS8" s="49"/>
      <c r="ENT8" s="49"/>
      <c r="ENU8" s="49"/>
      <c r="ENV8" s="49"/>
      <c r="ENW8" s="49"/>
      <c r="ENX8" s="49"/>
      <c r="ENY8" s="49"/>
      <c r="ENZ8" s="49"/>
      <c r="EOA8" s="49"/>
      <c r="EOB8" s="49"/>
      <c r="EOC8" s="49"/>
      <c r="EOD8" s="49"/>
      <c r="EOE8" s="49"/>
      <c r="EOF8" s="49"/>
      <c r="EOG8" s="49"/>
      <c r="EOH8" s="49"/>
      <c r="EOI8" s="49"/>
      <c r="EOJ8" s="49"/>
      <c r="EOK8" s="49"/>
      <c r="EOL8" s="49"/>
      <c r="EOM8" s="49"/>
      <c r="EON8" s="49"/>
      <c r="EOO8" s="49"/>
      <c r="EOP8" s="49"/>
      <c r="EOQ8" s="49"/>
      <c r="EOR8" s="49"/>
      <c r="EOS8" s="49"/>
      <c r="EOT8" s="49"/>
      <c r="EOU8" s="49"/>
      <c r="EOV8" s="49"/>
      <c r="EOW8" s="49"/>
      <c r="EOX8" s="49"/>
      <c r="EOY8" s="49"/>
      <c r="EOZ8" s="49"/>
      <c r="EPA8" s="49"/>
      <c r="EPB8" s="49"/>
      <c r="EPC8" s="49"/>
      <c r="EPD8" s="49"/>
      <c r="EPE8" s="49"/>
      <c r="EPF8" s="49"/>
      <c r="EPG8" s="49"/>
      <c r="EPH8" s="49"/>
      <c r="EPI8" s="49"/>
      <c r="EPJ8" s="49"/>
      <c r="EPK8" s="49"/>
      <c r="EPL8" s="49"/>
      <c r="EPM8" s="49"/>
      <c r="EPN8" s="49"/>
      <c r="EPO8" s="49"/>
      <c r="EPP8" s="49"/>
      <c r="EPQ8" s="49"/>
      <c r="EPR8" s="49"/>
      <c r="EPS8" s="49"/>
      <c r="EPT8" s="49"/>
      <c r="EPU8" s="49"/>
      <c r="EPV8" s="49"/>
      <c r="EPW8" s="49"/>
      <c r="EPX8" s="49"/>
      <c r="EPY8" s="49"/>
      <c r="EPZ8" s="49"/>
      <c r="EQA8" s="49"/>
      <c r="EQB8" s="49"/>
      <c r="EQC8" s="49"/>
      <c r="EQD8" s="49"/>
      <c r="EQE8" s="49"/>
      <c r="EQF8" s="49"/>
      <c r="EQG8" s="49"/>
      <c r="EQH8" s="49"/>
      <c r="EQI8" s="49"/>
      <c r="EQJ8" s="49"/>
      <c r="EQK8" s="49"/>
      <c r="EQL8" s="49"/>
      <c r="EQM8" s="49"/>
      <c r="EQN8" s="49"/>
      <c r="EQO8" s="49"/>
      <c r="EQP8" s="49"/>
      <c r="EQQ8" s="49"/>
      <c r="EQR8" s="49"/>
      <c r="EQS8" s="49"/>
      <c r="EQT8" s="49"/>
      <c r="EQU8" s="49"/>
      <c r="EQV8" s="49"/>
      <c r="EQW8" s="49"/>
      <c r="EQX8" s="49"/>
      <c r="EQY8" s="49"/>
      <c r="EQZ8" s="49"/>
      <c r="ERA8" s="49"/>
      <c r="ERB8" s="49"/>
      <c r="ERC8" s="49"/>
      <c r="ERD8" s="49"/>
      <c r="ERE8" s="49"/>
      <c r="ERF8" s="49"/>
      <c r="ERG8" s="49"/>
      <c r="ERH8" s="49"/>
      <c r="ERI8" s="49"/>
      <c r="ERJ8" s="49"/>
      <c r="ERK8" s="49"/>
      <c r="ERL8" s="49"/>
      <c r="ERM8" s="49"/>
      <c r="ERN8" s="49"/>
      <c r="ERO8" s="49"/>
      <c r="ERP8" s="49"/>
      <c r="ERQ8" s="49"/>
      <c r="ERR8" s="49"/>
      <c r="ERS8" s="49"/>
      <c r="ERT8" s="49"/>
      <c r="ERU8" s="49"/>
      <c r="ERV8" s="49"/>
      <c r="ERW8" s="49"/>
      <c r="ERX8" s="49"/>
      <c r="ERY8" s="49"/>
      <c r="ERZ8" s="49"/>
      <c r="ESA8" s="49"/>
      <c r="ESB8" s="49"/>
      <c r="ESC8" s="49"/>
      <c r="ESD8" s="49"/>
      <c r="ESE8" s="49"/>
      <c r="ESF8" s="49"/>
      <c r="ESG8" s="49"/>
      <c r="ESH8" s="49"/>
      <c r="ESI8" s="49"/>
      <c r="ESJ8" s="49"/>
      <c r="ESK8" s="49"/>
      <c r="ESL8" s="49"/>
      <c r="ESM8" s="49"/>
      <c r="ESN8" s="49"/>
      <c r="ESO8" s="49"/>
      <c r="ESP8" s="49"/>
      <c r="ESQ8" s="49"/>
      <c r="ESR8" s="49"/>
      <c r="ESS8" s="49"/>
      <c r="EST8" s="49"/>
      <c r="ESU8" s="49"/>
      <c r="ESV8" s="49"/>
      <c r="ESW8" s="49"/>
      <c r="ESX8" s="49"/>
      <c r="ESY8" s="49"/>
      <c r="ESZ8" s="49"/>
      <c r="ETA8" s="49"/>
      <c r="ETB8" s="49"/>
      <c r="ETC8" s="49"/>
      <c r="ETD8" s="49"/>
      <c r="ETE8" s="49"/>
      <c r="ETF8" s="49"/>
      <c r="ETG8" s="49"/>
      <c r="ETH8" s="49"/>
      <c r="ETI8" s="49"/>
      <c r="ETJ8" s="49"/>
      <c r="ETK8" s="49"/>
      <c r="ETL8" s="49"/>
      <c r="ETM8" s="49"/>
      <c r="ETN8" s="49"/>
      <c r="ETO8" s="49"/>
      <c r="ETP8" s="49"/>
      <c r="ETQ8" s="49"/>
      <c r="ETR8" s="49"/>
      <c r="ETS8" s="49"/>
      <c r="ETT8" s="49"/>
      <c r="ETU8" s="49"/>
      <c r="ETV8" s="49"/>
      <c r="ETW8" s="49"/>
      <c r="ETX8" s="49"/>
      <c r="ETY8" s="49"/>
      <c r="ETZ8" s="49"/>
      <c r="EUA8" s="49"/>
      <c r="EUB8" s="49"/>
      <c r="EUC8" s="49"/>
      <c r="EUD8" s="49"/>
      <c r="EUE8" s="49"/>
      <c r="EUF8" s="49"/>
      <c r="EUG8" s="49"/>
      <c r="EUH8" s="49"/>
      <c r="EUI8" s="49"/>
      <c r="EUJ8" s="49"/>
      <c r="EUK8" s="49"/>
      <c r="EUL8" s="49"/>
      <c r="EUM8" s="49"/>
      <c r="EUN8" s="49"/>
      <c r="EUO8" s="49"/>
      <c r="EUP8" s="49"/>
      <c r="EUQ8" s="49"/>
      <c r="EUR8" s="49"/>
      <c r="EUS8" s="49"/>
      <c r="EUT8" s="49"/>
      <c r="EUU8" s="49"/>
      <c r="EUV8" s="49"/>
      <c r="EUW8" s="49"/>
      <c r="EUX8" s="49"/>
      <c r="EUY8" s="49"/>
      <c r="EUZ8" s="49"/>
      <c r="EVA8" s="49"/>
      <c r="EVB8" s="49"/>
      <c r="EVC8" s="49"/>
      <c r="EVD8" s="49"/>
      <c r="EVE8" s="49"/>
      <c r="EVF8" s="49"/>
      <c r="EVG8" s="49"/>
      <c r="EVH8" s="49"/>
      <c r="EVI8" s="49"/>
      <c r="EVJ8" s="49"/>
      <c r="EVK8" s="49"/>
      <c r="EVL8" s="49"/>
      <c r="EVM8" s="49"/>
      <c r="EVN8" s="49"/>
      <c r="EVO8" s="49"/>
      <c r="EVP8" s="49"/>
      <c r="EVQ8" s="49"/>
      <c r="EVR8" s="49"/>
      <c r="EVS8" s="49"/>
      <c r="EVT8" s="49"/>
      <c r="EVU8" s="49"/>
      <c r="EVV8" s="49"/>
      <c r="EVW8" s="49"/>
      <c r="EVX8" s="49"/>
      <c r="EVY8" s="49"/>
      <c r="EVZ8" s="49"/>
      <c r="EWA8" s="49"/>
      <c r="EWB8" s="49"/>
      <c r="EWC8" s="49"/>
      <c r="EWD8" s="49"/>
      <c r="EWE8" s="49"/>
      <c r="EWF8" s="49"/>
      <c r="EWG8" s="49"/>
      <c r="EWH8" s="49"/>
      <c r="EWI8" s="49"/>
      <c r="EWJ8" s="49"/>
      <c r="EWK8" s="49"/>
      <c r="EWL8" s="49"/>
      <c r="EWM8" s="49"/>
      <c r="EWN8" s="49"/>
      <c r="EWO8" s="49"/>
      <c r="EWP8" s="49"/>
      <c r="EWQ8" s="49"/>
      <c r="EWR8" s="49"/>
      <c r="EWS8" s="49"/>
      <c r="EWT8" s="49"/>
      <c r="EWU8" s="49"/>
      <c r="EWV8" s="49"/>
      <c r="EWW8" s="49"/>
      <c r="EWX8" s="49"/>
      <c r="EWY8" s="49"/>
      <c r="EWZ8" s="49"/>
      <c r="EXA8" s="49"/>
      <c r="EXB8" s="49"/>
      <c r="EXC8" s="49"/>
      <c r="EXD8" s="49"/>
      <c r="EXE8" s="49"/>
      <c r="EXF8" s="49"/>
      <c r="EXG8" s="49"/>
      <c r="EXH8" s="49"/>
      <c r="EXI8" s="49"/>
      <c r="EXJ8" s="49"/>
      <c r="EXK8" s="49"/>
      <c r="EXL8" s="49"/>
      <c r="EXM8" s="49"/>
      <c r="EXN8" s="49"/>
      <c r="EXO8" s="49"/>
      <c r="EXP8" s="49"/>
      <c r="EXQ8" s="49"/>
      <c r="EXR8" s="49"/>
      <c r="EXS8" s="49"/>
      <c r="EXT8" s="49"/>
      <c r="EXU8" s="49"/>
      <c r="EXV8" s="49"/>
      <c r="EXW8" s="49"/>
      <c r="EXX8" s="49"/>
      <c r="EXY8" s="49"/>
      <c r="EXZ8" s="49"/>
      <c r="EYA8" s="49"/>
      <c r="EYB8" s="49"/>
      <c r="EYC8" s="49"/>
      <c r="EYD8" s="49"/>
      <c r="EYE8" s="49"/>
      <c r="EYF8" s="49"/>
      <c r="EYG8" s="49"/>
      <c r="EYH8" s="49"/>
      <c r="EYI8" s="49"/>
      <c r="EYJ8" s="49"/>
      <c r="EYK8" s="49"/>
      <c r="EYL8" s="49"/>
      <c r="EYM8" s="49"/>
      <c r="EYN8" s="49"/>
      <c r="EYO8" s="49"/>
      <c r="EYP8" s="49"/>
      <c r="EYQ8" s="49"/>
      <c r="EYR8" s="49"/>
      <c r="EYS8" s="49"/>
      <c r="EYT8" s="49"/>
      <c r="EYU8" s="49"/>
      <c r="EYV8" s="49"/>
      <c r="EYW8" s="49"/>
      <c r="EYX8" s="49"/>
      <c r="EYY8" s="49"/>
      <c r="EYZ8" s="49"/>
      <c r="EZA8" s="49"/>
      <c r="EZB8" s="49"/>
      <c r="EZC8" s="49"/>
      <c r="EZD8" s="49"/>
      <c r="EZE8" s="49"/>
      <c r="EZF8" s="49"/>
      <c r="EZG8" s="49"/>
      <c r="EZH8" s="49"/>
      <c r="EZI8" s="49"/>
      <c r="EZJ8" s="49"/>
      <c r="EZK8" s="49"/>
      <c r="EZL8" s="49"/>
      <c r="EZM8" s="49"/>
      <c r="EZN8" s="49"/>
      <c r="EZO8" s="49"/>
      <c r="EZP8" s="49"/>
      <c r="EZQ8" s="49"/>
      <c r="EZR8" s="49"/>
      <c r="EZS8" s="49"/>
      <c r="EZT8" s="49"/>
      <c r="EZU8" s="49"/>
      <c r="EZV8" s="49"/>
      <c r="EZW8" s="49"/>
      <c r="EZX8" s="49"/>
      <c r="EZY8" s="49"/>
      <c r="EZZ8" s="49"/>
      <c r="FAA8" s="49"/>
      <c r="FAB8" s="49"/>
      <c r="FAC8" s="49"/>
      <c r="FAD8" s="49"/>
      <c r="FAE8" s="49"/>
      <c r="FAF8" s="49"/>
      <c r="FAG8" s="49"/>
      <c r="FAH8" s="49"/>
      <c r="FAI8" s="49"/>
      <c r="FAJ8" s="49"/>
      <c r="FAK8" s="49"/>
      <c r="FAL8" s="49"/>
      <c r="FAM8" s="49"/>
      <c r="FAN8" s="49"/>
      <c r="FAO8" s="49"/>
      <c r="FAP8" s="49"/>
      <c r="FAQ8" s="49"/>
      <c r="FAR8" s="49"/>
      <c r="FAS8" s="49"/>
      <c r="FAT8" s="49"/>
      <c r="FAU8" s="49"/>
      <c r="FAV8" s="49"/>
      <c r="FAW8" s="49"/>
      <c r="FAX8" s="49"/>
      <c r="FAY8" s="49"/>
      <c r="FAZ8" s="49"/>
      <c r="FBA8" s="49"/>
      <c r="FBB8" s="49"/>
      <c r="FBC8" s="49"/>
      <c r="FBD8" s="49"/>
      <c r="FBE8" s="49"/>
      <c r="FBF8" s="49"/>
      <c r="FBG8" s="49"/>
      <c r="FBH8" s="49"/>
      <c r="FBI8" s="49"/>
      <c r="FBJ8" s="49"/>
      <c r="FBK8" s="49"/>
      <c r="FBL8" s="49"/>
      <c r="FBM8" s="49"/>
      <c r="FBN8" s="49"/>
      <c r="FBO8" s="49"/>
      <c r="FBP8" s="49"/>
      <c r="FBQ8" s="49"/>
      <c r="FBR8" s="49"/>
      <c r="FBS8" s="49"/>
      <c r="FBT8" s="49"/>
      <c r="FBU8" s="49"/>
      <c r="FBV8" s="49"/>
      <c r="FBW8" s="49"/>
      <c r="FBX8" s="49"/>
      <c r="FBY8" s="49"/>
      <c r="FBZ8" s="49"/>
      <c r="FCA8" s="49"/>
      <c r="FCB8" s="49"/>
      <c r="FCC8" s="49"/>
      <c r="FCD8" s="49"/>
      <c r="FCE8" s="49"/>
      <c r="FCF8" s="49"/>
      <c r="FCG8" s="49"/>
      <c r="FCH8" s="49"/>
      <c r="FCI8" s="49"/>
      <c r="FCJ8" s="49"/>
      <c r="FCK8" s="49"/>
      <c r="FCL8" s="49"/>
      <c r="FCM8" s="49"/>
      <c r="FCN8" s="49"/>
      <c r="FCO8" s="49"/>
      <c r="FCP8" s="49"/>
      <c r="FCQ8" s="49"/>
      <c r="FCR8" s="49"/>
      <c r="FCS8" s="49"/>
      <c r="FCT8" s="49"/>
      <c r="FCU8" s="49"/>
      <c r="FCV8" s="49"/>
      <c r="FCW8" s="49"/>
      <c r="FCX8" s="49"/>
      <c r="FCY8" s="49"/>
      <c r="FCZ8" s="49"/>
      <c r="FDA8" s="49"/>
      <c r="FDB8" s="49"/>
      <c r="FDC8" s="49"/>
      <c r="FDD8" s="49"/>
      <c r="FDE8" s="49"/>
      <c r="FDF8" s="49"/>
      <c r="FDG8" s="49"/>
      <c r="FDH8" s="49"/>
      <c r="FDI8" s="49"/>
      <c r="FDJ8" s="49"/>
      <c r="FDK8" s="49"/>
      <c r="FDL8" s="49"/>
      <c r="FDM8" s="49"/>
      <c r="FDN8" s="49"/>
      <c r="FDO8" s="49"/>
      <c r="FDP8" s="49"/>
      <c r="FDQ8" s="49"/>
      <c r="FDR8" s="49"/>
      <c r="FDS8" s="49"/>
      <c r="FDT8" s="49"/>
      <c r="FDU8" s="49"/>
      <c r="FDV8" s="49"/>
      <c r="FDW8" s="49"/>
      <c r="FDX8" s="49"/>
      <c r="FDY8" s="49"/>
      <c r="FDZ8" s="49"/>
      <c r="FEA8" s="49"/>
      <c r="FEB8" s="49"/>
      <c r="FEC8" s="49"/>
      <c r="FED8" s="49"/>
      <c r="FEE8" s="49"/>
      <c r="FEF8" s="49"/>
      <c r="FEG8" s="49"/>
      <c r="FEH8" s="49"/>
      <c r="FEI8" s="49"/>
      <c r="FEJ8" s="49"/>
      <c r="FEK8" s="49"/>
      <c r="FEL8" s="49"/>
      <c r="FEM8" s="49"/>
      <c r="FEN8" s="49"/>
      <c r="FEO8" s="49"/>
      <c r="FEP8" s="49"/>
      <c r="FEQ8" s="49"/>
      <c r="FER8" s="49"/>
      <c r="FES8" s="49"/>
      <c r="FET8" s="49"/>
      <c r="FEU8" s="49"/>
      <c r="FEV8" s="49"/>
      <c r="FEW8" s="49"/>
      <c r="FEX8" s="49"/>
      <c r="FEY8" s="49"/>
      <c r="FEZ8" s="49"/>
      <c r="FFA8" s="49"/>
      <c r="FFB8" s="49"/>
      <c r="FFC8" s="49"/>
      <c r="FFD8" s="49"/>
      <c r="FFE8" s="49"/>
      <c r="FFF8" s="49"/>
      <c r="FFG8" s="49"/>
      <c r="FFH8" s="49"/>
      <c r="FFI8" s="49"/>
      <c r="FFJ8" s="49"/>
      <c r="FFK8" s="49"/>
      <c r="FFL8" s="49"/>
      <c r="FFM8" s="49"/>
      <c r="FFN8" s="49"/>
      <c r="FFO8" s="49"/>
      <c r="FFP8" s="49"/>
      <c r="FFQ8" s="49"/>
      <c r="FFR8" s="49"/>
      <c r="FFS8" s="49"/>
      <c r="FFT8" s="49"/>
      <c r="FFU8" s="49"/>
      <c r="FFV8" s="49"/>
      <c r="FFW8" s="49"/>
      <c r="FFX8" s="49"/>
      <c r="FFY8" s="49"/>
      <c r="FFZ8" s="49"/>
      <c r="FGA8" s="49"/>
      <c r="FGB8" s="49"/>
      <c r="FGC8" s="49"/>
      <c r="FGD8" s="49"/>
      <c r="FGE8" s="49"/>
      <c r="FGF8" s="49"/>
      <c r="FGG8" s="49"/>
      <c r="FGH8" s="49"/>
      <c r="FGI8" s="49"/>
      <c r="FGJ8" s="49"/>
      <c r="FGK8" s="49"/>
      <c r="FGL8" s="49"/>
      <c r="FGM8" s="49"/>
      <c r="FGN8" s="49"/>
      <c r="FGO8" s="49"/>
      <c r="FGP8" s="49"/>
      <c r="FGQ8" s="49"/>
      <c r="FGR8" s="49"/>
      <c r="FGS8" s="49"/>
      <c r="FGT8" s="49"/>
      <c r="FGU8" s="49"/>
      <c r="FGV8" s="49"/>
      <c r="FGW8" s="49"/>
      <c r="FGX8" s="49"/>
      <c r="FGY8" s="49"/>
      <c r="FGZ8" s="49"/>
      <c r="FHA8" s="49"/>
      <c r="FHB8" s="49"/>
      <c r="FHC8" s="49"/>
      <c r="FHD8" s="49"/>
      <c r="FHE8" s="49"/>
      <c r="FHF8" s="49"/>
      <c r="FHG8" s="49"/>
      <c r="FHH8" s="49"/>
      <c r="FHI8" s="49"/>
      <c r="FHJ8" s="49"/>
      <c r="FHK8" s="49"/>
      <c r="FHL8" s="49"/>
      <c r="FHM8" s="49"/>
      <c r="FHN8" s="49"/>
      <c r="FHO8" s="49"/>
      <c r="FHP8" s="49"/>
      <c r="FHQ8" s="49"/>
      <c r="FHR8" s="49"/>
      <c r="FHS8" s="49"/>
      <c r="FHT8" s="49"/>
      <c r="FHU8" s="49"/>
      <c r="FHV8" s="49"/>
      <c r="FHW8" s="49"/>
      <c r="FHX8" s="49"/>
      <c r="FHY8" s="49"/>
      <c r="FHZ8" s="49"/>
      <c r="FIA8" s="49"/>
      <c r="FIB8" s="49"/>
      <c r="FIC8" s="49"/>
      <c r="FID8" s="49"/>
      <c r="FIE8" s="49"/>
      <c r="FIF8" s="49"/>
      <c r="FIG8" s="49"/>
      <c r="FIH8" s="49"/>
      <c r="FII8" s="49"/>
      <c r="FIJ8" s="49"/>
      <c r="FIK8" s="49"/>
      <c r="FIL8" s="49"/>
      <c r="FIM8" s="49"/>
      <c r="FIN8" s="49"/>
      <c r="FIO8" s="49"/>
      <c r="FIP8" s="49"/>
      <c r="FIQ8" s="49"/>
      <c r="FIR8" s="49"/>
      <c r="FIS8" s="49"/>
      <c r="FIT8" s="49"/>
      <c r="FIU8" s="49"/>
      <c r="FIV8" s="49"/>
      <c r="FIW8" s="49"/>
      <c r="FIX8" s="49"/>
      <c r="FIY8" s="49"/>
      <c r="FIZ8" s="49"/>
      <c r="FJA8" s="49"/>
      <c r="FJB8" s="49"/>
      <c r="FJC8" s="49"/>
      <c r="FJD8" s="49"/>
      <c r="FJE8" s="49"/>
      <c r="FJF8" s="49"/>
      <c r="FJG8" s="49"/>
      <c r="FJH8" s="49"/>
      <c r="FJI8" s="49"/>
      <c r="FJJ8" s="49"/>
      <c r="FJK8" s="49"/>
      <c r="FJL8" s="49"/>
      <c r="FJM8" s="49"/>
      <c r="FJN8" s="49"/>
      <c r="FJO8" s="49"/>
      <c r="FJP8" s="49"/>
      <c r="FJQ8" s="49"/>
      <c r="FJR8" s="49"/>
      <c r="FJS8" s="49"/>
      <c r="FJT8" s="49"/>
      <c r="FJU8" s="49"/>
      <c r="FJV8" s="49"/>
      <c r="FJW8" s="49"/>
      <c r="FJX8" s="49"/>
      <c r="FJY8" s="49"/>
      <c r="FJZ8" s="49"/>
      <c r="FKA8" s="49"/>
      <c r="FKB8" s="49"/>
      <c r="FKC8" s="49"/>
      <c r="FKD8" s="49"/>
      <c r="FKE8" s="49"/>
      <c r="FKF8" s="49"/>
      <c r="FKG8" s="49"/>
      <c r="FKH8" s="49"/>
      <c r="FKI8" s="49"/>
      <c r="FKJ8" s="49"/>
      <c r="FKK8" s="49"/>
      <c r="FKL8" s="49"/>
      <c r="FKM8" s="49"/>
      <c r="FKN8" s="49"/>
      <c r="FKO8" s="49"/>
      <c r="FKP8" s="49"/>
      <c r="FKQ8" s="49"/>
      <c r="FKR8" s="49"/>
      <c r="FKS8" s="49"/>
      <c r="FKT8" s="49"/>
      <c r="FKU8" s="49"/>
      <c r="FKV8" s="49"/>
      <c r="FKW8" s="49"/>
      <c r="FKX8" s="49"/>
      <c r="FKY8" s="49"/>
      <c r="FKZ8" s="49"/>
      <c r="FLA8" s="49"/>
      <c r="FLB8" s="49"/>
      <c r="FLC8" s="49"/>
      <c r="FLD8" s="49"/>
      <c r="FLE8" s="49"/>
      <c r="FLF8" s="49"/>
      <c r="FLG8" s="49"/>
      <c r="FLH8" s="49"/>
      <c r="FLI8" s="49"/>
      <c r="FLJ8" s="49"/>
      <c r="FLK8" s="49"/>
      <c r="FLL8" s="49"/>
      <c r="FLM8" s="49"/>
      <c r="FLN8" s="49"/>
      <c r="FLO8" s="49"/>
      <c r="FLP8" s="49"/>
      <c r="FLQ8" s="49"/>
      <c r="FLR8" s="49"/>
      <c r="FLS8" s="49"/>
      <c r="FLT8" s="49"/>
      <c r="FLU8" s="49"/>
      <c r="FLV8" s="49"/>
      <c r="FLW8" s="49"/>
      <c r="FLX8" s="49"/>
      <c r="FLY8" s="49"/>
      <c r="FLZ8" s="49"/>
      <c r="FMA8" s="49"/>
      <c r="FMB8" s="49"/>
      <c r="FMC8" s="49"/>
      <c r="FMD8" s="49"/>
      <c r="FME8" s="49"/>
      <c r="FMF8" s="49"/>
      <c r="FMG8" s="49"/>
      <c r="FMH8" s="49"/>
      <c r="FMI8" s="49"/>
      <c r="FMJ8" s="49"/>
      <c r="FMK8" s="49"/>
      <c r="FML8" s="49"/>
      <c r="FMM8" s="49"/>
      <c r="FMN8" s="49"/>
      <c r="FMO8" s="49"/>
      <c r="FMP8" s="49"/>
      <c r="FMQ8" s="49"/>
      <c r="FMR8" s="49"/>
      <c r="FMS8" s="49"/>
      <c r="FMT8" s="49"/>
      <c r="FMU8" s="49"/>
      <c r="FMV8" s="49"/>
      <c r="FMW8" s="49"/>
      <c r="FMX8" s="49"/>
      <c r="FMY8" s="49"/>
      <c r="FMZ8" s="49"/>
      <c r="FNA8" s="49"/>
      <c r="FNB8" s="49"/>
      <c r="FNC8" s="49"/>
      <c r="FND8" s="49"/>
      <c r="FNE8" s="49"/>
      <c r="FNF8" s="49"/>
      <c r="FNG8" s="49"/>
      <c r="FNH8" s="49"/>
      <c r="FNI8" s="49"/>
      <c r="FNJ8" s="49"/>
      <c r="FNK8" s="49"/>
      <c r="FNL8" s="49"/>
      <c r="FNM8" s="49"/>
      <c r="FNN8" s="49"/>
      <c r="FNO8" s="49"/>
      <c r="FNP8" s="49"/>
      <c r="FNQ8" s="49"/>
      <c r="FNR8" s="49"/>
      <c r="FNS8" s="49"/>
      <c r="FNT8" s="49"/>
      <c r="FNU8" s="49"/>
      <c r="FNV8" s="49"/>
      <c r="FNW8" s="49"/>
      <c r="FNX8" s="49"/>
      <c r="FNY8" s="49"/>
      <c r="FNZ8" s="49"/>
      <c r="FOA8" s="49"/>
      <c r="FOB8" s="49"/>
      <c r="FOC8" s="49"/>
      <c r="FOD8" s="49"/>
      <c r="FOE8" s="49"/>
      <c r="FOF8" s="49"/>
      <c r="FOG8" s="49"/>
      <c r="FOH8" s="49"/>
      <c r="FOI8" s="49"/>
      <c r="FOJ8" s="49"/>
      <c r="FOK8" s="49"/>
      <c r="FOL8" s="49"/>
      <c r="FOM8" s="49"/>
      <c r="FON8" s="49"/>
      <c r="FOO8" s="49"/>
      <c r="FOP8" s="49"/>
      <c r="FOQ8" s="49"/>
      <c r="FOR8" s="49"/>
      <c r="FOS8" s="49"/>
      <c r="FOT8" s="49"/>
      <c r="FOU8" s="49"/>
      <c r="FOV8" s="49"/>
      <c r="FOW8" s="49"/>
      <c r="FOX8" s="49"/>
      <c r="FOY8" s="49"/>
      <c r="FOZ8" s="49"/>
      <c r="FPA8" s="49"/>
      <c r="FPB8" s="49"/>
      <c r="FPC8" s="49"/>
      <c r="FPD8" s="49"/>
      <c r="FPE8" s="49"/>
      <c r="FPF8" s="49"/>
      <c r="FPG8" s="49"/>
      <c r="FPH8" s="49"/>
      <c r="FPI8" s="49"/>
      <c r="FPJ8" s="49"/>
      <c r="FPK8" s="49"/>
      <c r="FPL8" s="49"/>
      <c r="FPM8" s="49"/>
      <c r="FPN8" s="49"/>
      <c r="FPO8" s="49"/>
      <c r="FPP8" s="49"/>
      <c r="FPQ8" s="49"/>
      <c r="FPR8" s="49"/>
      <c r="FPS8" s="49"/>
      <c r="FPT8" s="49"/>
      <c r="FPU8" s="49"/>
      <c r="FPV8" s="49"/>
      <c r="FPW8" s="49"/>
      <c r="FPX8" s="49"/>
      <c r="FPY8" s="49"/>
      <c r="FPZ8" s="49"/>
      <c r="FQA8" s="49"/>
      <c r="FQB8" s="49"/>
      <c r="FQC8" s="49"/>
      <c r="FQD8" s="49"/>
      <c r="FQE8" s="49"/>
      <c r="FQF8" s="49"/>
      <c r="FQG8" s="49"/>
      <c r="FQH8" s="49"/>
      <c r="FQI8" s="49"/>
      <c r="FQJ8" s="49"/>
      <c r="FQK8" s="49"/>
      <c r="FQL8" s="49"/>
      <c r="FQM8" s="49"/>
      <c r="FQN8" s="49"/>
      <c r="FQO8" s="49"/>
      <c r="FQP8" s="49"/>
      <c r="FQQ8" s="49"/>
      <c r="FQR8" s="49"/>
      <c r="FQS8" s="49"/>
      <c r="FQT8" s="49"/>
      <c r="FQU8" s="49"/>
      <c r="FQV8" s="49"/>
      <c r="FQW8" s="49"/>
      <c r="FQX8" s="49"/>
      <c r="FQY8" s="49"/>
      <c r="FQZ8" s="49"/>
      <c r="FRA8" s="49"/>
      <c r="FRB8" s="49"/>
      <c r="FRC8" s="49"/>
      <c r="FRD8" s="49"/>
      <c r="FRE8" s="49"/>
      <c r="FRF8" s="49"/>
      <c r="FRG8" s="49"/>
      <c r="FRH8" s="49"/>
      <c r="FRI8" s="49"/>
      <c r="FRJ8" s="49"/>
      <c r="FRK8" s="49"/>
      <c r="FRL8" s="49"/>
      <c r="FRM8" s="49"/>
      <c r="FRN8" s="49"/>
      <c r="FRO8" s="49"/>
      <c r="FRP8" s="49"/>
      <c r="FRQ8" s="49"/>
      <c r="FRR8" s="49"/>
      <c r="FRS8" s="49"/>
      <c r="FRT8" s="49"/>
      <c r="FRU8" s="49"/>
      <c r="FRV8" s="49"/>
      <c r="FRW8" s="49"/>
      <c r="FRX8" s="49"/>
      <c r="FRY8" s="49"/>
      <c r="FRZ8" s="49"/>
      <c r="FSA8" s="49"/>
      <c r="FSB8" s="49"/>
      <c r="FSC8" s="49"/>
      <c r="FSD8" s="49"/>
      <c r="FSE8" s="49"/>
      <c r="FSF8" s="49"/>
      <c r="FSG8" s="49"/>
      <c r="FSH8" s="49"/>
      <c r="FSI8" s="49"/>
      <c r="FSJ8" s="49"/>
      <c r="FSK8" s="49"/>
      <c r="FSL8" s="49"/>
      <c r="FSM8" s="49"/>
      <c r="FSN8" s="49"/>
      <c r="FSO8" s="49"/>
      <c r="FSP8" s="49"/>
      <c r="FSQ8" s="49"/>
      <c r="FSR8" s="49"/>
      <c r="FSS8" s="49"/>
      <c r="FST8" s="49"/>
      <c r="FSU8" s="49"/>
      <c r="FSV8" s="49"/>
      <c r="FSW8" s="49"/>
      <c r="FSX8" s="49"/>
      <c r="FSY8" s="49"/>
      <c r="FSZ8" s="49"/>
      <c r="FTA8" s="49"/>
      <c r="FTB8" s="49"/>
      <c r="FTC8" s="49"/>
      <c r="FTD8" s="49"/>
      <c r="FTE8" s="49"/>
      <c r="FTF8" s="49"/>
      <c r="FTG8" s="49"/>
      <c r="FTH8" s="49"/>
      <c r="FTI8" s="49"/>
      <c r="FTJ8" s="49"/>
      <c r="FTK8" s="49"/>
      <c r="FTL8" s="49"/>
      <c r="FTM8" s="49"/>
      <c r="FTN8" s="49"/>
      <c r="FTO8" s="49"/>
      <c r="FTP8" s="49"/>
      <c r="FTQ8" s="49"/>
      <c r="FTR8" s="49"/>
      <c r="FTS8" s="49"/>
      <c r="FTT8" s="49"/>
      <c r="FTU8" s="49"/>
      <c r="FTV8" s="49"/>
      <c r="FTW8" s="49"/>
      <c r="FTX8" s="49"/>
      <c r="FTY8" s="49"/>
      <c r="FTZ8" s="49"/>
      <c r="FUA8" s="49"/>
      <c r="FUB8" s="49"/>
      <c r="FUC8" s="49"/>
      <c r="FUD8" s="49"/>
      <c r="FUE8" s="49"/>
      <c r="FUF8" s="49"/>
      <c r="FUG8" s="49"/>
      <c r="FUH8" s="49"/>
      <c r="FUI8" s="49"/>
      <c r="FUJ8" s="49"/>
      <c r="FUK8" s="49"/>
      <c r="FUL8" s="49"/>
      <c r="FUM8" s="49"/>
      <c r="FUN8" s="49"/>
      <c r="FUO8" s="49"/>
      <c r="FUP8" s="49"/>
      <c r="FUQ8" s="49"/>
      <c r="FUR8" s="49"/>
      <c r="FUS8" s="49"/>
      <c r="FUT8" s="49"/>
      <c r="FUU8" s="49"/>
      <c r="FUV8" s="49"/>
      <c r="FUW8" s="49"/>
      <c r="FUX8" s="49"/>
      <c r="FUY8" s="49"/>
      <c r="FUZ8" s="49"/>
      <c r="FVA8" s="49"/>
      <c r="FVB8" s="49"/>
      <c r="FVC8" s="49"/>
      <c r="FVD8" s="49"/>
      <c r="FVE8" s="49"/>
      <c r="FVF8" s="49"/>
      <c r="FVG8" s="49"/>
      <c r="FVH8" s="49"/>
      <c r="FVI8" s="49"/>
      <c r="FVJ8" s="49"/>
      <c r="FVK8" s="49"/>
      <c r="FVL8" s="49"/>
      <c r="FVM8" s="49"/>
      <c r="FVN8" s="49"/>
      <c r="FVO8" s="49"/>
      <c r="FVP8" s="49"/>
      <c r="FVQ8" s="49"/>
      <c r="FVR8" s="49"/>
      <c r="FVS8" s="49"/>
      <c r="FVT8" s="49"/>
      <c r="FVU8" s="49"/>
      <c r="FVV8" s="49"/>
      <c r="FVW8" s="49"/>
      <c r="FVX8" s="49"/>
      <c r="FVY8" s="49"/>
      <c r="FVZ8" s="49"/>
      <c r="FWA8" s="49"/>
      <c r="FWB8" s="49"/>
      <c r="FWC8" s="49"/>
      <c r="FWD8" s="49"/>
      <c r="FWE8" s="49"/>
      <c r="FWF8" s="49"/>
      <c r="FWG8" s="49"/>
      <c r="FWH8" s="49"/>
      <c r="FWI8" s="49"/>
      <c r="FWJ8" s="49"/>
      <c r="FWK8" s="49"/>
      <c r="FWL8" s="49"/>
      <c r="FWM8" s="49"/>
      <c r="FWN8" s="49"/>
      <c r="FWO8" s="49"/>
      <c r="FWP8" s="49"/>
      <c r="FWQ8" s="49"/>
      <c r="FWR8" s="49"/>
      <c r="FWS8" s="49"/>
      <c r="FWT8" s="49"/>
      <c r="FWU8" s="49"/>
      <c r="FWV8" s="49"/>
      <c r="FWW8" s="49"/>
      <c r="FWX8" s="49"/>
      <c r="FWY8" s="49"/>
      <c r="FWZ8" s="49"/>
      <c r="FXA8" s="49"/>
      <c r="FXB8" s="49"/>
      <c r="FXC8" s="49"/>
      <c r="FXD8" s="49"/>
      <c r="FXE8" s="49"/>
      <c r="FXF8" s="49"/>
      <c r="FXG8" s="49"/>
      <c r="FXH8" s="49"/>
      <c r="FXI8" s="49"/>
      <c r="FXJ8" s="49"/>
      <c r="FXK8" s="49"/>
      <c r="FXL8" s="49"/>
      <c r="FXM8" s="49"/>
      <c r="FXN8" s="49"/>
      <c r="FXO8" s="49"/>
      <c r="FXP8" s="49"/>
      <c r="FXQ8" s="49"/>
      <c r="FXR8" s="49"/>
      <c r="FXS8" s="49"/>
      <c r="FXT8" s="49"/>
      <c r="FXU8" s="49"/>
      <c r="FXV8" s="49"/>
      <c r="FXW8" s="49"/>
      <c r="FXX8" s="49"/>
      <c r="FXY8" s="49"/>
      <c r="FXZ8" s="49"/>
      <c r="FYA8" s="49"/>
      <c r="FYB8" s="49"/>
      <c r="FYC8" s="49"/>
      <c r="FYD8" s="49"/>
      <c r="FYE8" s="49"/>
      <c r="FYF8" s="49"/>
      <c r="FYG8" s="49"/>
      <c r="FYH8" s="49"/>
      <c r="FYI8" s="49"/>
      <c r="FYJ8" s="49"/>
      <c r="FYK8" s="49"/>
      <c r="FYL8" s="49"/>
      <c r="FYM8" s="49"/>
      <c r="FYN8" s="49"/>
      <c r="FYO8" s="49"/>
      <c r="FYP8" s="49"/>
      <c r="FYQ8" s="49"/>
      <c r="FYR8" s="49"/>
      <c r="FYS8" s="49"/>
      <c r="FYT8" s="49"/>
      <c r="FYU8" s="49"/>
      <c r="FYV8" s="49"/>
      <c r="FYW8" s="49"/>
      <c r="FYX8" s="49"/>
      <c r="FYY8" s="49"/>
      <c r="FYZ8" s="49"/>
      <c r="FZA8" s="49"/>
      <c r="FZB8" s="49"/>
      <c r="FZC8" s="49"/>
      <c r="FZD8" s="49"/>
      <c r="FZE8" s="49"/>
      <c r="FZF8" s="49"/>
      <c r="FZG8" s="49"/>
      <c r="FZH8" s="49"/>
      <c r="FZI8" s="49"/>
      <c r="FZJ8" s="49"/>
      <c r="FZK8" s="49"/>
      <c r="FZL8" s="49"/>
      <c r="FZM8" s="49"/>
      <c r="FZN8" s="49"/>
      <c r="FZO8" s="49"/>
      <c r="FZP8" s="49"/>
      <c r="FZQ8" s="49"/>
      <c r="FZR8" s="49"/>
      <c r="FZS8" s="49"/>
      <c r="FZT8" s="49"/>
      <c r="FZU8" s="49"/>
      <c r="FZV8" s="49"/>
      <c r="FZW8" s="49"/>
      <c r="FZX8" s="49"/>
      <c r="FZY8" s="49"/>
      <c r="FZZ8" s="49"/>
      <c r="GAA8" s="49"/>
      <c r="GAB8" s="49"/>
      <c r="GAC8" s="49"/>
      <c r="GAD8" s="49"/>
      <c r="GAE8" s="49"/>
      <c r="GAF8" s="49"/>
      <c r="GAG8" s="49"/>
      <c r="GAH8" s="49"/>
      <c r="GAI8" s="49"/>
      <c r="GAJ8" s="49"/>
      <c r="GAK8" s="49"/>
      <c r="GAL8" s="49"/>
      <c r="GAM8" s="49"/>
      <c r="GAN8" s="49"/>
      <c r="GAO8" s="49"/>
      <c r="GAP8" s="49"/>
      <c r="GAQ8" s="49"/>
      <c r="GAR8" s="49"/>
      <c r="GAS8" s="49"/>
      <c r="GAT8" s="49"/>
      <c r="GAU8" s="49"/>
      <c r="GAV8" s="49"/>
      <c r="GAW8" s="49"/>
      <c r="GAX8" s="49"/>
      <c r="GAY8" s="49"/>
      <c r="GAZ8" s="49"/>
      <c r="GBA8" s="49"/>
      <c r="GBB8" s="49"/>
      <c r="GBC8" s="49"/>
      <c r="GBD8" s="49"/>
      <c r="GBE8" s="49"/>
      <c r="GBF8" s="49"/>
      <c r="GBG8" s="49"/>
      <c r="GBH8" s="49"/>
      <c r="GBI8" s="49"/>
      <c r="GBJ8" s="49"/>
      <c r="GBK8" s="49"/>
      <c r="GBL8" s="49"/>
      <c r="GBM8" s="49"/>
      <c r="GBN8" s="49"/>
      <c r="GBO8" s="49"/>
      <c r="GBP8" s="49"/>
      <c r="GBQ8" s="49"/>
      <c r="GBR8" s="49"/>
      <c r="GBS8" s="49"/>
      <c r="GBT8" s="49"/>
      <c r="GBU8" s="49"/>
      <c r="GBV8" s="49"/>
      <c r="GBW8" s="49"/>
      <c r="GBX8" s="49"/>
      <c r="GBY8" s="49"/>
      <c r="GBZ8" s="49"/>
      <c r="GCA8" s="49"/>
      <c r="GCB8" s="49"/>
      <c r="GCC8" s="49"/>
      <c r="GCD8" s="49"/>
      <c r="GCE8" s="49"/>
      <c r="GCF8" s="49"/>
      <c r="GCG8" s="49"/>
      <c r="GCH8" s="49"/>
      <c r="GCI8" s="49"/>
      <c r="GCJ8" s="49"/>
      <c r="GCK8" s="49"/>
      <c r="GCL8" s="49"/>
      <c r="GCM8" s="49"/>
      <c r="GCN8" s="49"/>
      <c r="GCO8" s="49"/>
      <c r="GCP8" s="49"/>
      <c r="GCQ8" s="49"/>
      <c r="GCR8" s="49"/>
      <c r="GCS8" s="49"/>
      <c r="GCT8" s="49"/>
      <c r="GCU8" s="49"/>
      <c r="GCV8" s="49"/>
      <c r="GCW8" s="49"/>
      <c r="GCX8" s="49"/>
      <c r="GCY8" s="49"/>
      <c r="GCZ8" s="49"/>
      <c r="GDA8" s="49"/>
      <c r="GDB8" s="49"/>
      <c r="GDC8" s="49"/>
      <c r="GDD8" s="49"/>
      <c r="GDE8" s="49"/>
      <c r="GDF8" s="49"/>
      <c r="GDG8" s="49"/>
      <c r="GDH8" s="49"/>
      <c r="GDI8" s="49"/>
      <c r="GDJ8" s="49"/>
      <c r="GDK8" s="49"/>
      <c r="GDL8" s="49"/>
      <c r="GDM8" s="49"/>
      <c r="GDN8" s="49"/>
      <c r="GDO8" s="49"/>
      <c r="GDP8" s="49"/>
      <c r="GDQ8" s="49"/>
      <c r="GDR8" s="49"/>
      <c r="GDS8" s="49"/>
      <c r="GDT8" s="49"/>
      <c r="GDU8" s="49"/>
      <c r="GDV8" s="49"/>
      <c r="GDW8" s="49"/>
      <c r="GDX8" s="49"/>
      <c r="GDY8" s="49"/>
      <c r="GDZ8" s="49"/>
      <c r="GEA8" s="49"/>
      <c r="GEB8" s="49"/>
      <c r="GEC8" s="49"/>
      <c r="GED8" s="49"/>
      <c r="GEE8" s="49"/>
      <c r="GEF8" s="49"/>
      <c r="GEG8" s="49"/>
      <c r="GEH8" s="49"/>
      <c r="GEI8" s="49"/>
      <c r="GEJ8" s="49"/>
      <c r="GEK8" s="49"/>
      <c r="GEL8" s="49"/>
      <c r="GEM8" s="49"/>
      <c r="GEN8" s="49"/>
      <c r="GEO8" s="49"/>
      <c r="GEP8" s="49"/>
      <c r="GEQ8" s="49"/>
      <c r="GER8" s="49"/>
      <c r="GES8" s="49"/>
      <c r="GET8" s="49"/>
      <c r="GEU8" s="49"/>
      <c r="GEV8" s="49"/>
      <c r="GEW8" s="49"/>
      <c r="GEX8" s="49"/>
      <c r="GEY8" s="49"/>
      <c r="GEZ8" s="49"/>
      <c r="GFA8" s="49"/>
      <c r="GFB8" s="49"/>
      <c r="GFC8" s="49"/>
      <c r="GFD8" s="49"/>
      <c r="GFE8" s="49"/>
      <c r="GFF8" s="49"/>
      <c r="GFG8" s="49"/>
      <c r="GFH8" s="49"/>
      <c r="GFI8" s="49"/>
      <c r="GFJ8" s="49"/>
      <c r="GFK8" s="49"/>
      <c r="GFL8" s="49"/>
      <c r="GFM8" s="49"/>
      <c r="GFN8" s="49"/>
      <c r="GFO8" s="49"/>
      <c r="GFP8" s="49"/>
      <c r="GFQ8" s="49"/>
      <c r="GFR8" s="49"/>
      <c r="GFS8" s="49"/>
      <c r="GFT8" s="49"/>
      <c r="GFU8" s="49"/>
      <c r="GFV8" s="49"/>
      <c r="GFW8" s="49"/>
      <c r="GFX8" s="49"/>
      <c r="GFY8" s="49"/>
      <c r="GFZ8" s="49"/>
      <c r="GGA8" s="49"/>
      <c r="GGB8" s="49"/>
      <c r="GGC8" s="49"/>
      <c r="GGD8" s="49"/>
      <c r="GGE8" s="49"/>
      <c r="GGF8" s="49"/>
      <c r="GGG8" s="49"/>
      <c r="GGH8" s="49"/>
      <c r="GGI8" s="49"/>
      <c r="GGJ8" s="49"/>
      <c r="GGK8" s="49"/>
      <c r="GGL8" s="49"/>
      <c r="GGM8" s="49"/>
      <c r="GGN8" s="49"/>
      <c r="GGO8" s="49"/>
      <c r="GGP8" s="49"/>
      <c r="GGQ8" s="49"/>
      <c r="GGR8" s="49"/>
      <c r="GGS8" s="49"/>
      <c r="GGT8" s="49"/>
      <c r="GGU8" s="49"/>
      <c r="GGV8" s="49"/>
      <c r="GGW8" s="49"/>
      <c r="GGX8" s="49"/>
      <c r="GGY8" s="49"/>
      <c r="GGZ8" s="49"/>
      <c r="GHA8" s="49"/>
      <c r="GHB8" s="49"/>
      <c r="GHC8" s="49"/>
      <c r="GHD8" s="49"/>
      <c r="GHE8" s="49"/>
      <c r="GHF8" s="49"/>
      <c r="GHG8" s="49"/>
      <c r="GHH8" s="49"/>
      <c r="GHI8" s="49"/>
      <c r="GHJ8" s="49"/>
      <c r="GHK8" s="49"/>
      <c r="GHL8" s="49"/>
      <c r="GHM8" s="49"/>
      <c r="GHN8" s="49"/>
      <c r="GHO8" s="49"/>
      <c r="GHP8" s="49"/>
      <c r="GHQ8" s="49"/>
      <c r="GHR8" s="49"/>
      <c r="GHS8" s="49"/>
      <c r="GHT8" s="49"/>
      <c r="GHU8" s="49"/>
      <c r="GHV8" s="49"/>
      <c r="GHW8" s="49"/>
      <c r="GHX8" s="49"/>
      <c r="GHY8" s="49"/>
      <c r="GHZ8" s="49"/>
      <c r="GIA8" s="49"/>
      <c r="GIB8" s="49"/>
      <c r="GIC8" s="49"/>
      <c r="GID8" s="49"/>
      <c r="GIE8" s="49"/>
      <c r="GIF8" s="49"/>
      <c r="GIG8" s="49"/>
      <c r="GIH8" s="49"/>
      <c r="GII8" s="49"/>
      <c r="GIJ8" s="49"/>
      <c r="GIK8" s="49"/>
      <c r="GIL8" s="49"/>
      <c r="GIM8" s="49"/>
      <c r="GIN8" s="49"/>
      <c r="GIO8" s="49"/>
      <c r="GIP8" s="49"/>
      <c r="GIQ8" s="49"/>
      <c r="GIR8" s="49"/>
      <c r="GIS8" s="49"/>
      <c r="GIT8" s="49"/>
      <c r="GIU8" s="49"/>
      <c r="GIV8" s="49"/>
      <c r="GIW8" s="49"/>
      <c r="GIX8" s="49"/>
      <c r="GIY8" s="49"/>
      <c r="GIZ8" s="49"/>
      <c r="GJA8" s="49"/>
      <c r="GJB8" s="49"/>
      <c r="GJC8" s="49"/>
      <c r="GJD8" s="49"/>
      <c r="GJE8" s="49"/>
      <c r="GJF8" s="49"/>
      <c r="GJG8" s="49"/>
      <c r="GJH8" s="49"/>
      <c r="GJI8" s="49"/>
      <c r="GJJ8" s="49"/>
      <c r="GJK8" s="49"/>
      <c r="GJL8" s="49"/>
      <c r="GJM8" s="49"/>
      <c r="GJN8" s="49"/>
      <c r="GJO8" s="49"/>
      <c r="GJP8" s="49"/>
      <c r="GJQ8" s="49"/>
      <c r="GJR8" s="49"/>
      <c r="GJS8" s="49"/>
      <c r="GJT8" s="49"/>
      <c r="GJU8" s="49"/>
      <c r="GJV8" s="49"/>
      <c r="GJW8" s="49"/>
      <c r="GJX8" s="49"/>
      <c r="GJY8" s="49"/>
      <c r="GJZ8" s="49"/>
      <c r="GKA8" s="49"/>
      <c r="GKB8" s="49"/>
      <c r="GKC8" s="49"/>
      <c r="GKD8" s="49"/>
      <c r="GKE8" s="49"/>
      <c r="GKF8" s="49"/>
      <c r="GKG8" s="49"/>
      <c r="GKH8" s="49"/>
      <c r="GKI8" s="49"/>
      <c r="GKJ8" s="49"/>
      <c r="GKK8" s="49"/>
      <c r="GKL8" s="49"/>
      <c r="GKM8" s="49"/>
      <c r="GKN8" s="49"/>
      <c r="GKO8" s="49"/>
      <c r="GKP8" s="49"/>
      <c r="GKQ8" s="49"/>
      <c r="GKR8" s="49"/>
      <c r="GKS8" s="49"/>
      <c r="GKT8" s="49"/>
      <c r="GKU8" s="49"/>
      <c r="GKV8" s="49"/>
      <c r="GKW8" s="49"/>
      <c r="GKX8" s="49"/>
      <c r="GKY8" s="49"/>
      <c r="GKZ8" s="49"/>
      <c r="GLA8" s="49"/>
      <c r="GLB8" s="49"/>
      <c r="GLC8" s="49"/>
      <c r="GLD8" s="49"/>
      <c r="GLE8" s="49"/>
      <c r="GLF8" s="49"/>
      <c r="GLG8" s="49"/>
      <c r="GLH8" s="49"/>
      <c r="GLI8" s="49"/>
      <c r="GLJ8" s="49"/>
      <c r="GLK8" s="49"/>
      <c r="GLL8" s="49"/>
      <c r="GLM8" s="49"/>
      <c r="GLN8" s="49"/>
      <c r="GLO8" s="49"/>
      <c r="GLP8" s="49"/>
      <c r="GLQ8" s="49"/>
      <c r="GLR8" s="49"/>
      <c r="GLS8" s="49"/>
      <c r="GLT8" s="49"/>
      <c r="GLU8" s="49"/>
      <c r="GLV8" s="49"/>
      <c r="GLW8" s="49"/>
      <c r="GLX8" s="49"/>
      <c r="GLY8" s="49"/>
      <c r="GLZ8" s="49"/>
      <c r="GMA8" s="49"/>
      <c r="GMB8" s="49"/>
      <c r="GMC8" s="49"/>
      <c r="GMD8" s="49"/>
      <c r="GME8" s="49"/>
      <c r="GMF8" s="49"/>
      <c r="GMG8" s="49"/>
      <c r="GMH8" s="49"/>
      <c r="GMI8" s="49"/>
      <c r="GMJ8" s="49"/>
      <c r="GMK8" s="49"/>
      <c r="GML8" s="49"/>
      <c r="GMM8" s="49"/>
      <c r="GMN8" s="49"/>
      <c r="GMO8" s="49"/>
      <c r="GMP8" s="49"/>
      <c r="GMQ8" s="49"/>
      <c r="GMR8" s="49"/>
      <c r="GMS8" s="49"/>
      <c r="GMT8" s="49"/>
      <c r="GMU8" s="49"/>
      <c r="GMV8" s="49"/>
      <c r="GMW8" s="49"/>
      <c r="GMX8" s="49"/>
      <c r="GMY8" s="49"/>
      <c r="GMZ8" s="49"/>
      <c r="GNA8" s="49"/>
      <c r="GNB8" s="49"/>
      <c r="GNC8" s="49"/>
      <c r="GND8" s="49"/>
      <c r="GNE8" s="49"/>
      <c r="GNF8" s="49"/>
      <c r="GNG8" s="49"/>
      <c r="GNH8" s="49"/>
      <c r="GNI8" s="49"/>
      <c r="GNJ8" s="49"/>
      <c r="GNK8" s="49"/>
      <c r="GNL8" s="49"/>
      <c r="GNM8" s="49"/>
      <c r="GNN8" s="49"/>
      <c r="GNO8" s="49"/>
      <c r="GNP8" s="49"/>
      <c r="GNQ8" s="49"/>
      <c r="GNR8" s="49"/>
      <c r="GNS8" s="49"/>
      <c r="GNT8" s="49"/>
      <c r="GNU8" s="49"/>
      <c r="GNV8" s="49"/>
      <c r="GNW8" s="49"/>
      <c r="GNX8" s="49"/>
      <c r="GNY8" s="49"/>
      <c r="GNZ8" s="49"/>
      <c r="GOA8" s="49"/>
      <c r="GOB8" s="49"/>
      <c r="GOC8" s="49"/>
      <c r="GOD8" s="49"/>
      <c r="GOE8" s="49"/>
      <c r="GOF8" s="49"/>
      <c r="GOG8" s="49"/>
      <c r="GOH8" s="49"/>
      <c r="GOI8" s="49"/>
      <c r="GOJ8" s="49"/>
      <c r="GOK8" s="49"/>
      <c r="GOL8" s="49"/>
      <c r="GOM8" s="49"/>
      <c r="GON8" s="49"/>
      <c r="GOO8" s="49"/>
      <c r="GOP8" s="49"/>
      <c r="GOQ8" s="49"/>
      <c r="GOR8" s="49"/>
      <c r="GOS8" s="49"/>
      <c r="GOT8" s="49"/>
      <c r="GOU8" s="49"/>
      <c r="GOV8" s="49"/>
      <c r="GOW8" s="49"/>
      <c r="GOX8" s="49"/>
      <c r="GOY8" s="49"/>
      <c r="GOZ8" s="49"/>
      <c r="GPA8" s="49"/>
      <c r="GPB8" s="49"/>
      <c r="GPC8" s="49"/>
      <c r="GPD8" s="49"/>
      <c r="GPE8" s="49"/>
      <c r="GPF8" s="49"/>
      <c r="GPG8" s="49"/>
      <c r="GPH8" s="49"/>
      <c r="GPI8" s="49"/>
      <c r="GPJ8" s="49"/>
      <c r="GPK8" s="49"/>
      <c r="GPL8" s="49"/>
      <c r="GPM8" s="49"/>
      <c r="GPN8" s="49"/>
      <c r="GPO8" s="49"/>
      <c r="GPP8" s="49"/>
      <c r="GPQ8" s="49"/>
      <c r="GPR8" s="49"/>
      <c r="GPS8" s="49"/>
      <c r="GPT8" s="49"/>
      <c r="GPU8" s="49"/>
      <c r="GPV8" s="49"/>
      <c r="GPW8" s="49"/>
      <c r="GPX8" s="49"/>
      <c r="GPY8" s="49"/>
      <c r="GPZ8" s="49"/>
      <c r="GQA8" s="49"/>
      <c r="GQB8" s="49"/>
      <c r="GQC8" s="49"/>
      <c r="GQD8" s="49"/>
      <c r="GQE8" s="49"/>
      <c r="GQF8" s="49"/>
      <c r="GQG8" s="49"/>
      <c r="GQH8" s="49"/>
      <c r="GQI8" s="49"/>
      <c r="GQJ8" s="49"/>
      <c r="GQK8" s="49"/>
      <c r="GQL8" s="49"/>
      <c r="GQM8" s="49"/>
      <c r="GQN8" s="49"/>
      <c r="GQO8" s="49"/>
      <c r="GQP8" s="49"/>
      <c r="GQQ8" s="49"/>
      <c r="GQR8" s="49"/>
      <c r="GQS8" s="49"/>
      <c r="GQT8" s="49"/>
      <c r="GQU8" s="49"/>
      <c r="GQV8" s="49"/>
      <c r="GQW8" s="49"/>
      <c r="GQX8" s="49"/>
      <c r="GQY8" s="49"/>
      <c r="GQZ8" s="49"/>
      <c r="GRA8" s="49"/>
      <c r="GRB8" s="49"/>
      <c r="GRC8" s="49"/>
      <c r="GRD8" s="49"/>
      <c r="GRE8" s="49"/>
      <c r="GRF8" s="49"/>
      <c r="GRG8" s="49"/>
      <c r="GRH8" s="49"/>
      <c r="GRI8" s="49"/>
      <c r="GRJ8" s="49"/>
      <c r="GRK8" s="49"/>
      <c r="GRL8" s="49"/>
      <c r="GRM8" s="49"/>
      <c r="GRN8" s="49"/>
      <c r="GRO8" s="49"/>
      <c r="GRP8" s="49"/>
      <c r="GRQ8" s="49"/>
      <c r="GRR8" s="49"/>
      <c r="GRS8" s="49"/>
      <c r="GRT8" s="49"/>
      <c r="GRU8" s="49"/>
      <c r="GRV8" s="49"/>
      <c r="GRW8" s="49"/>
      <c r="GRX8" s="49"/>
      <c r="GRY8" s="49"/>
      <c r="GRZ8" s="49"/>
      <c r="GSA8" s="49"/>
      <c r="GSB8" s="49"/>
      <c r="GSC8" s="49"/>
      <c r="GSD8" s="49"/>
      <c r="GSE8" s="49"/>
      <c r="GSF8" s="49"/>
      <c r="GSG8" s="49"/>
      <c r="GSH8" s="49"/>
      <c r="GSI8" s="49"/>
      <c r="GSJ8" s="49"/>
      <c r="GSK8" s="49"/>
      <c r="GSL8" s="49"/>
      <c r="GSM8" s="49"/>
      <c r="GSN8" s="49"/>
      <c r="GSO8" s="49"/>
      <c r="GSP8" s="49"/>
      <c r="GSQ8" s="49"/>
      <c r="GSR8" s="49"/>
      <c r="GSS8" s="49"/>
      <c r="GST8" s="49"/>
      <c r="GSU8" s="49"/>
      <c r="GSV8" s="49"/>
      <c r="GSW8" s="49"/>
      <c r="GSX8" s="49"/>
      <c r="GSY8" s="49"/>
      <c r="GSZ8" s="49"/>
      <c r="GTA8" s="49"/>
      <c r="GTB8" s="49"/>
      <c r="GTC8" s="49"/>
      <c r="GTD8" s="49"/>
      <c r="GTE8" s="49"/>
      <c r="GTF8" s="49"/>
      <c r="GTG8" s="49"/>
      <c r="GTH8" s="49"/>
      <c r="GTI8" s="49"/>
      <c r="GTJ8" s="49"/>
      <c r="GTK8" s="49"/>
      <c r="GTL8" s="49"/>
      <c r="GTM8" s="49"/>
      <c r="GTN8" s="49"/>
      <c r="GTO8" s="49"/>
      <c r="GTP8" s="49"/>
      <c r="GTQ8" s="49"/>
      <c r="GTR8" s="49"/>
      <c r="GTS8" s="49"/>
      <c r="GTT8" s="49"/>
      <c r="GTU8" s="49"/>
      <c r="GTV8" s="49"/>
      <c r="GTW8" s="49"/>
      <c r="GTX8" s="49"/>
      <c r="GTY8" s="49"/>
      <c r="GTZ8" s="49"/>
      <c r="GUA8" s="49"/>
      <c r="GUB8" s="49"/>
      <c r="GUC8" s="49"/>
      <c r="GUD8" s="49"/>
      <c r="GUE8" s="49"/>
      <c r="GUF8" s="49"/>
      <c r="GUG8" s="49"/>
      <c r="GUH8" s="49"/>
      <c r="GUI8" s="49"/>
      <c r="GUJ8" s="49"/>
      <c r="GUK8" s="49"/>
      <c r="GUL8" s="49"/>
      <c r="GUM8" s="49"/>
      <c r="GUN8" s="49"/>
      <c r="GUO8" s="49"/>
      <c r="GUP8" s="49"/>
      <c r="GUQ8" s="49"/>
      <c r="GUR8" s="49"/>
      <c r="GUS8" s="49"/>
      <c r="GUT8" s="49"/>
      <c r="GUU8" s="49"/>
      <c r="GUV8" s="49"/>
      <c r="GUW8" s="49"/>
      <c r="GUX8" s="49"/>
      <c r="GUY8" s="49"/>
      <c r="GUZ8" s="49"/>
      <c r="GVA8" s="49"/>
      <c r="GVB8" s="49"/>
      <c r="GVC8" s="49"/>
      <c r="GVD8" s="49"/>
      <c r="GVE8" s="49"/>
      <c r="GVF8" s="49"/>
      <c r="GVG8" s="49"/>
      <c r="GVH8" s="49"/>
      <c r="GVI8" s="49"/>
      <c r="GVJ8" s="49"/>
      <c r="GVK8" s="49"/>
      <c r="GVL8" s="49"/>
      <c r="GVM8" s="49"/>
      <c r="GVN8" s="49"/>
      <c r="GVO8" s="49"/>
      <c r="GVP8" s="49"/>
      <c r="GVQ8" s="49"/>
      <c r="GVR8" s="49"/>
      <c r="GVS8" s="49"/>
      <c r="GVT8" s="49"/>
      <c r="GVU8" s="49"/>
      <c r="GVV8" s="49"/>
      <c r="GVW8" s="49"/>
      <c r="GVX8" s="49"/>
      <c r="GVY8" s="49"/>
      <c r="GVZ8" s="49"/>
      <c r="GWA8" s="49"/>
      <c r="GWB8" s="49"/>
      <c r="GWC8" s="49"/>
      <c r="GWD8" s="49"/>
      <c r="GWE8" s="49"/>
      <c r="GWF8" s="49"/>
      <c r="GWG8" s="49"/>
      <c r="GWH8" s="49"/>
      <c r="GWI8" s="49"/>
      <c r="GWJ8" s="49"/>
      <c r="GWK8" s="49"/>
      <c r="GWL8" s="49"/>
      <c r="GWM8" s="49"/>
      <c r="GWN8" s="49"/>
      <c r="GWO8" s="49"/>
      <c r="GWP8" s="49"/>
      <c r="GWQ8" s="49"/>
      <c r="GWR8" s="49"/>
      <c r="GWS8" s="49"/>
      <c r="GWT8" s="49"/>
      <c r="GWU8" s="49"/>
      <c r="GWV8" s="49"/>
      <c r="GWW8" s="49"/>
      <c r="GWX8" s="49"/>
      <c r="GWY8" s="49"/>
      <c r="GWZ8" s="49"/>
      <c r="GXA8" s="49"/>
      <c r="GXB8" s="49"/>
      <c r="GXC8" s="49"/>
      <c r="GXD8" s="49"/>
      <c r="GXE8" s="49"/>
      <c r="GXF8" s="49"/>
      <c r="GXG8" s="49"/>
      <c r="GXH8" s="49"/>
      <c r="GXI8" s="49"/>
      <c r="GXJ8" s="49"/>
      <c r="GXK8" s="49"/>
      <c r="GXL8" s="49"/>
      <c r="GXM8" s="49"/>
      <c r="GXN8" s="49"/>
      <c r="GXO8" s="49"/>
      <c r="GXP8" s="49"/>
      <c r="GXQ8" s="49"/>
      <c r="GXR8" s="49"/>
      <c r="GXS8" s="49"/>
      <c r="GXT8" s="49"/>
      <c r="GXU8" s="49"/>
      <c r="GXV8" s="49"/>
      <c r="GXW8" s="49"/>
      <c r="GXX8" s="49"/>
      <c r="GXY8" s="49"/>
      <c r="GXZ8" s="49"/>
      <c r="GYA8" s="49"/>
      <c r="GYB8" s="49"/>
      <c r="GYC8" s="49"/>
      <c r="GYD8" s="49"/>
      <c r="GYE8" s="49"/>
      <c r="GYF8" s="49"/>
      <c r="GYG8" s="49"/>
      <c r="GYH8" s="49"/>
      <c r="GYI8" s="49"/>
      <c r="GYJ8" s="49"/>
      <c r="GYK8" s="49"/>
      <c r="GYL8" s="49"/>
      <c r="GYM8" s="49"/>
      <c r="GYN8" s="49"/>
      <c r="GYO8" s="49"/>
      <c r="GYP8" s="49"/>
      <c r="GYQ8" s="49"/>
      <c r="GYR8" s="49"/>
      <c r="GYS8" s="49"/>
      <c r="GYT8" s="49"/>
      <c r="GYU8" s="49"/>
      <c r="GYV8" s="49"/>
      <c r="GYW8" s="49"/>
      <c r="GYX8" s="49"/>
      <c r="GYY8" s="49"/>
      <c r="GYZ8" s="49"/>
      <c r="GZA8" s="49"/>
      <c r="GZB8" s="49"/>
      <c r="GZC8" s="49"/>
      <c r="GZD8" s="49"/>
      <c r="GZE8" s="49"/>
      <c r="GZF8" s="49"/>
      <c r="GZG8" s="49"/>
      <c r="GZH8" s="49"/>
      <c r="GZI8" s="49"/>
      <c r="GZJ8" s="49"/>
      <c r="GZK8" s="49"/>
      <c r="GZL8" s="49"/>
      <c r="GZM8" s="49"/>
      <c r="GZN8" s="49"/>
      <c r="GZO8" s="49"/>
      <c r="GZP8" s="49"/>
      <c r="GZQ8" s="49"/>
      <c r="GZR8" s="49"/>
      <c r="GZS8" s="49"/>
      <c r="GZT8" s="49"/>
      <c r="GZU8" s="49"/>
      <c r="GZV8" s="49"/>
      <c r="GZW8" s="49"/>
      <c r="GZX8" s="49"/>
      <c r="GZY8" s="49"/>
      <c r="GZZ8" s="49"/>
      <c r="HAA8" s="49"/>
      <c r="HAB8" s="49"/>
      <c r="HAC8" s="49"/>
      <c r="HAD8" s="49"/>
      <c r="HAE8" s="49"/>
      <c r="HAF8" s="49"/>
      <c r="HAG8" s="49"/>
      <c r="HAH8" s="49"/>
      <c r="HAI8" s="49"/>
      <c r="HAJ8" s="49"/>
      <c r="HAK8" s="49"/>
      <c r="HAL8" s="49"/>
      <c r="HAM8" s="49"/>
      <c r="HAN8" s="49"/>
      <c r="HAO8" s="49"/>
      <c r="HAP8" s="49"/>
      <c r="HAQ8" s="49"/>
      <c r="HAR8" s="49"/>
      <c r="HAS8" s="49"/>
      <c r="HAT8" s="49"/>
      <c r="HAU8" s="49"/>
      <c r="HAV8" s="49"/>
      <c r="HAW8" s="49"/>
      <c r="HAX8" s="49"/>
      <c r="HAY8" s="49"/>
      <c r="HAZ8" s="49"/>
      <c r="HBA8" s="49"/>
      <c r="HBB8" s="49"/>
      <c r="HBC8" s="49"/>
      <c r="HBD8" s="49"/>
      <c r="HBE8" s="49"/>
      <c r="HBF8" s="49"/>
      <c r="HBG8" s="49"/>
      <c r="HBH8" s="49"/>
      <c r="HBI8" s="49"/>
      <c r="HBJ8" s="49"/>
      <c r="HBK8" s="49"/>
      <c r="HBL8" s="49"/>
      <c r="HBM8" s="49"/>
      <c r="HBN8" s="49"/>
      <c r="HBO8" s="49"/>
      <c r="HBP8" s="49"/>
      <c r="HBQ8" s="49"/>
      <c r="HBR8" s="49"/>
      <c r="HBS8" s="49"/>
      <c r="HBT8" s="49"/>
      <c r="HBU8" s="49"/>
      <c r="HBV8" s="49"/>
      <c r="HBW8" s="49"/>
      <c r="HBX8" s="49"/>
      <c r="HBY8" s="49"/>
      <c r="HBZ8" s="49"/>
      <c r="HCA8" s="49"/>
      <c r="HCB8" s="49"/>
      <c r="HCC8" s="49"/>
      <c r="HCD8" s="49"/>
      <c r="HCE8" s="49"/>
      <c r="HCF8" s="49"/>
      <c r="HCG8" s="49"/>
      <c r="HCH8" s="49"/>
      <c r="HCI8" s="49"/>
      <c r="HCJ8" s="49"/>
      <c r="HCK8" s="49"/>
      <c r="HCL8" s="49"/>
      <c r="HCM8" s="49"/>
      <c r="HCN8" s="49"/>
      <c r="HCO8" s="49"/>
      <c r="HCP8" s="49"/>
      <c r="HCQ8" s="49"/>
      <c r="HCR8" s="49"/>
      <c r="HCS8" s="49"/>
      <c r="HCT8" s="49"/>
      <c r="HCU8" s="49"/>
      <c r="HCV8" s="49"/>
      <c r="HCW8" s="49"/>
      <c r="HCX8" s="49"/>
      <c r="HCY8" s="49"/>
      <c r="HCZ8" s="49"/>
      <c r="HDA8" s="49"/>
      <c r="HDB8" s="49"/>
      <c r="HDC8" s="49"/>
      <c r="HDD8" s="49"/>
      <c r="HDE8" s="49"/>
      <c r="HDF8" s="49"/>
      <c r="HDG8" s="49"/>
      <c r="HDH8" s="49"/>
      <c r="HDI8" s="49"/>
      <c r="HDJ8" s="49"/>
      <c r="HDK8" s="49"/>
      <c r="HDL8" s="49"/>
      <c r="HDM8" s="49"/>
      <c r="HDN8" s="49"/>
      <c r="HDO8" s="49"/>
      <c r="HDP8" s="49"/>
      <c r="HDQ8" s="49"/>
      <c r="HDR8" s="49"/>
      <c r="HDS8" s="49"/>
      <c r="HDT8" s="49"/>
      <c r="HDU8" s="49"/>
      <c r="HDV8" s="49"/>
      <c r="HDW8" s="49"/>
      <c r="HDX8" s="49"/>
      <c r="HDY8" s="49"/>
      <c r="HDZ8" s="49"/>
      <c r="HEA8" s="49"/>
      <c r="HEB8" s="49"/>
      <c r="HEC8" s="49"/>
      <c r="HED8" s="49"/>
      <c r="HEE8" s="49"/>
      <c r="HEF8" s="49"/>
      <c r="HEG8" s="49"/>
      <c r="HEH8" s="49"/>
      <c r="HEI8" s="49"/>
      <c r="HEJ8" s="49"/>
      <c r="HEK8" s="49"/>
      <c r="HEL8" s="49"/>
      <c r="HEM8" s="49"/>
      <c r="HEN8" s="49"/>
      <c r="HEO8" s="49"/>
      <c r="HEP8" s="49"/>
      <c r="HEQ8" s="49"/>
      <c r="HER8" s="49"/>
      <c r="HES8" s="49"/>
      <c r="HET8" s="49"/>
      <c r="HEU8" s="49"/>
      <c r="HEV8" s="49"/>
      <c r="HEW8" s="49"/>
      <c r="HEX8" s="49"/>
      <c r="HEY8" s="49"/>
      <c r="HEZ8" s="49"/>
      <c r="HFA8" s="49"/>
      <c r="HFB8" s="49"/>
      <c r="HFC8" s="49"/>
      <c r="HFD8" s="49"/>
      <c r="HFE8" s="49"/>
      <c r="HFF8" s="49"/>
      <c r="HFG8" s="49"/>
      <c r="HFH8" s="49"/>
      <c r="HFI8" s="49"/>
      <c r="HFJ8" s="49"/>
      <c r="HFK8" s="49"/>
      <c r="HFL8" s="49"/>
      <c r="HFM8" s="49"/>
      <c r="HFN8" s="49"/>
      <c r="HFO8" s="49"/>
      <c r="HFP8" s="49"/>
      <c r="HFQ8" s="49"/>
      <c r="HFR8" s="49"/>
      <c r="HFS8" s="49"/>
      <c r="HFT8" s="49"/>
      <c r="HFU8" s="49"/>
      <c r="HFV8" s="49"/>
      <c r="HFW8" s="49"/>
      <c r="HFX8" s="49"/>
      <c r="HFY8" s="49"/>
      <c r="HFZ8" s="49"/>
      <c r="HGA8" s="49"/>
      <c r="HGB8" s="49"/>
      <c r="HGC8" s="49"/>
      <c r="HGD8" s="49"/>
      <c r="HGE8" s="49"/>
      <c r="HGF8" s="49"/>
      <c r="HGG8" s="49"/>
      <c r="HGH8" s="49"/>
      <c r="HGI8" s="49"/>
      <c r="HGJ8" s="49"/>
      <c r="HGK8" s="49"/>
      <c r="HGL8" s="49"/>
      <c r="HGM8" s="49"/>
      <c r="HGN8" s="49"/>
      <c r="HGO8" s="49"/>
      <c r="HGP8" s="49"/>
      <c r="HGQ8" s="49"/>
      <c r="HGR8" s="49"/>
      <c r="HGS8" s="49"/>
      <c r="HGT8" s="49"/>
      <c r="HGU8" s="49"/>
      <c r="HGV8" s="49"/>
      <c r="HGW8" s="49"/>
      <c r="HGX8" s="49"/>
      <c r="HGY8" s="49"/>
      <c r="HGZ8" s="49"/>
      <c r="HHA8" s="49"/>
      <c r="HHB8" s="49"/>
      <c r="HHC8" s="49"/>
      <c r="HHD8" s="49"/>
      <c r="HHE8" s="49"/>
      <c r="HHF8" s="49"/>
      <c r="HHG8" s="49"/>
      <c r="HHH8" s="49"/>
      <c r="HHI8" s="49"/>
      <c r="HHJ8" s="49"/>
      <c r="HHK8" s="49"/>
      <c r="HHL8" s="49"/>
      <c r="HHM8" s="49"/>
      <c r="HHN8" s="49"/>
      <c r="HHO8" s="49"/>
      <c r="HHP8" s="49"/>
      <c r="HHQ8" s="49"/>
      <c r="HHR8" s="49"/>
      <c r="HHS8" s="49"/>
      <c r="HHT8" s="49"/>
      <c r="HHU8" s="49"/>
      <c r="HHV8" s="49"/>
      <c r="HHW8" s="49"/>
      <c r="HHX8" s="49"/>
      <c r="HHY8" s="49"/>
      <c r="HHZ8" s="49"/>
      <c r="HIA8" s="49"/>
      <c r="HIB8" s="49"/>
      <c r="HIC8" s="49"/>
      <c r="HID8" s="49"/>
      <c r="HIE8" s="49"/>
      <c r="HIF8" s="49"/>
      <c r="HIG8" s="49"/>
      <c r="HIH8" s="49"/>
      <c r="HII8" s="49"/>
      <c r="HIJ8" s="49"/>
      <c r="HIK8" s="49"/>
      <c r="HIL8" s="49"/>
      <c r="HIM8" s="49"/>
      <c r="HIN8" s="49"/>
      <c r="HIO8" s="49"/>
      <c r="HIP8" s="49"/>
      <c r="HIQ8" s="49"/>
      <c r="HIR8" s="49"/>
      <c r="HIS8" s="49"/>
      <c r="HIT8" s="49"/>
      <c r="HIU8" s="49"/>
      <c r="HIV8" s="49"/>
      <c r="HIW8" s="49"/>
      <c r="HIX8" s="49"/>
      <c r="HIY8" s="49"/>
      <c r="HIZ8" s="49"/>
      <c r="HJA8" s="49"/>
      <c r="HJB8" s="49"/>
      <c r="HJC8" s="49"/>
      <c r="HJD8" s="49"/>
      <c r="HJE8" s="49"/>
      <c r="HJF8" s="49"/>
      <c r="HJG8" s="49"/>
      <c r="HJH8" s="49"/>
      <c r="HJI8" s="49"/>
      <c r="HJJ8" s="49"/>
      <c r="HJK8" s="49"/>
      <c r="HJL8" s="49"/>
      <c r="HJM8" s="49"/>
      <c r="HJN8" s="49"/>
      <c r="HJO8" s="49"/>
      <c r="HJP8" s="49"/>
      <c r="HJQ8" s="49"/>
      <c r="HJR8" s="49"/>
      <c r="HJS8" s="49"/>
      <c r="HJT8" s="49"/>
      <c r="HJU8" s="49"/>
      <c r="HJV8" s="49"/>
      <c r="HJW8" s="49"/>
      <c r="HJX8" s="49"/>
      <c r="HJY8" s="49"/>
      <c r="HJZ8" s="49"/>
      <c r="HKA8" s="49"/>
      <c r="HKB8" s="49"/>
      <c r="HKC8" s="49"/>
      <c r="HKD8" s="49"/>
      <c r="HKE8" s="49"/>
      <c r="HKF8" s="49"/>
      <c r="HKG8" s="49"/>
      <c r="HKH8" s="49"/>
      <c r="HKI8" s="49"/>
      <c r="HKJ8" s="49"/>
      <c r="HKK8" s="49"/>
      <c r="HKL8" s="49"/>
      <c r="HKM8" s="49"/>
      <c r="HKN8" s="49"/>
      <c r="HKO8" s="49"/>
      <c r="HKP8" s="49"/>
      <c r="HKQ8" s="49"/>
      <c r="HKR8" s="49"/>
      <c r="HKS8" s="49"/>
      <c r="HKT8" s="49"/>
      <c r="HKU8" s="49"/>
      <c r="HKV8" s="49"/>
      <c r="HKW8" s="49"/>
      <c r="HKX8" s="49"/>
      <c r="HKY8" s="49"/>
      <c r="HKZ8" s="49"/>
      <c r="HLA8" s="49"/>
      <c r="HLB8" s="49"/>
      <c r="HLC8" s="49"/>
      <c r="HLD8" s="49"/>
      <c r="HLE8" s="49"/>
      <c r="HLF8" s="49"/>
      <c r="HLG8" s="49"/>
      <c r="HLH8" s="49"/>
      <c r="HLI8" s="49"/>
      <c r="HLJ8" s="49"/>
      <c r="HLK8" s="49"/>
      <c r="HLL8" s="49"/>
      <c r="HLM8" s="49"/>
      <c r="HLN8" s="49"/>
      <c r="HLO8" s="49"/>
      <c r="HLP8" s="49"/>
      <c r="HLQ8" s="49"/>
      <c r="HLR8" s="49"/>
      <c r="HLS8" s="49"/>
      <c r="HLT8" s="49"/>
      <c r="HLU8" s="49"/>
      <c r="HLV8" s="49"/>
      <c r="HLW8" s="49"/>
      <c r="HLX8" s="49"/>
      <c r="HLY8" s="49"/>
      <c r="HLZ8" s="49"/>
      <c r="HMA8" s="49"/>
      <c r="HMB8" s="49"/>
      <c r="HMC8" s="49"/>
      <c r="HMD8" s="49"/>
      <c r="HME8" s="49"/>
      <c r="HMF8" s="49"/>
      <c r="HMG8" s="49"/>
      <c r="HMH8" s="49"/>
      <c r="HMI8" s="49"/>
      <c r="HMJ8" s="49"/>
      <c r="HMK8" s="49"/>
      <c r="HML8" s="49"/>
      <c r="HMM8" s="49"/>
      <c r="HMN8" s="49"/>
      <c r="HMO8" s="49"/>
      <c r="HMP8" s="49"/>
      <c r="HMQ8" s="49"/>
      <c r="HMR8" s="49"/>
      <c r="HMS8" s="49"/>
      <c r="HMT8" s="49"/>
      <c r="HMU8" s="49"/>
      <c r="HMV8" s="49"/>
      <c r="HMW8" s="49"/>
      <c r="HMX8" s="49"/>
      <c r="HMY8" s="49"/>
      <c r="HMZ8" s="49"/>
      <c r="HNA8" s="49"/>
      <c r="HNB8" s="49"/>
      <c r="HNC8" s="49"/>
      <c r="HND8" s="49"/>
      <c r="HNE8" s="49"/>
      <c r="HNF8" s="49"/>
      <c r="HNG8" s="49"/>
      <c r="HNH8" s="49"/>
      <c r="HNI8" s="49"/>
      <c r="HNJ8" s="49"/>
      <c r="HNK8" s="49"/>
      <c r="HNL8" s="49"/>
      <c r="HNM8" s="49"/>
      <c r="HNN8" s="49"/>
      <c r="HNO8" s="49"/>
      <c r="HNP8" s="49"/>
      <c r="HNQ8" s="49"/>
      <c r="HNR8" s="49"/>
      <c r="HNS8" s="49"/>
      <c r="HNT8" s="49"/>
      <c r="HNU8" s="49"/>
      <c r="HNV8" s="49"/>
      <c r="HNW8" s="49"/>
      <c r="HNX8" s="49"/>
      <c r="HNY8" s="49"/>
      <c r="HNZ8" s="49"/>
      <c r="HOA8" s="49"/>
      <c r="HOB8" s="49"/>
      <c r="HOC8" s="49"/>
      <c r="HOD8" s="49"/>
      <c r="HOE8" s="49"/>
      <c r="HOF8" s="49"/>
      <c r="HOG8" s="49"/>
      <c r="HOH8" s="49"/>
      <c r="HOI8" s="49"/>
      <c r="HOJ8" s="49"/>
      <c r="HOK8" s="49"/>
      <c r="HOL8" s="49"/>
      <c r="HOM8" s="49"/>
      <c r="HON8" s="49"/>
      <c r="HOO8" s="49"/>
      <c r="HOP8" s="49"/>
      <c r="HOQ8" s="49"/>
      <c r="HOR8" s="49"/>
      <c r="HOS8" s="49"/>
      <c r="HOT8" s="49"/>
      <c r="HOU8" s="49"/>
      <c r="HOV8" s="49"/>
      <c r="HOW8" s="49"/>
      <c r="HOX8" s="49"/>
      <c r="HOY8" s="49"/>
      <c r="HOZ8" s="49"/>
      <c r="HPA8" s="49"/>
      <c r="HPB8" s="49"/>
      <c r="HPC8" s="49"/>
      <c r="HPD8" s="49"/>
      <c r="HPE8" s="49"/>
      <c r="HPF8" s="49"/>
      <c r="HPG8" s="49"/>
      <c r="HPH8" s="49"/>
      <c r="HPI8" s="49"/>
      <c r="HPJ8" s="49"/>
      <c r="HPK8" s="49"/>
      <c r="HPL8" s="49"/>
      <c r="HPM8" s="49"/>
      <c r="HPN8" s="49"/>
      <c r="HPO8" s="49"/>
      <c r="HPP8" s="49"/>
      <c r="HPQ8" s="49"/>
      <c r="HPR8" s="49"/>
      <c r="HPS8" s="49"/>
      <c r="HPT8" s="49"/>
      <c r="HPU8" s="49"/>
      <c r="HPV8" s="49"/>
      <c r="HPW8" s="49"/>
      <c r="HPX8" s="49"/>
      <c r="HPY8" s="49"/>
      <c r="HPZ8" s="49"/>
      <c r="HQA8" s="49"/>
      <c r="HQB8" s="49"/>
      <c r="HQC8" s="49"/>
      <c r="HQD8" s="49"/>
      <c r="HQE8" s="49"/>
      <c r="HQF8" s="49"/>
      <c r="HQG8" s="49"/>
      <c r="HQH8" s="49"/>
      <c r="HQI8" s="49"/>
      <c r="HQJ8" s="49"/>
      <c r="HQK8" s="49"/>
      <c r="HQL8" s="49"/>
      <c r="HQM8" s="49"/>
      <c r="HQN8" s="49"/>
      <c r="HQO8" s="49"/>
      <c r="HQP8" s="49"/>
      <c r="HQQ8" s="49"/>
      <c r="HQR8" s="49"/>
      <c r="HQS8" s="49"/>
      <c r="HQT8" s="49"/>
      <c r="HQU8" s="49"/>
      <c r="HQV8" s="49"/>
      <c r="HQW8" s="49"/>
      <c r="HQX8" s="49"/>
      <c r="HQY8" s="49"/>
      <c r="HQZ8" s="49"/>
      <c r="HRA8" s="49"/>
      <c r="HRB8" s="49"/>
      <c r="HRC8" s="49"/>
      <c r="HRD8" s="49"/>
      <c r="HRE8" s="49"/>
      <c r="HRF8" s="49"/>
      <c r="HRG8" s="49"/>
      <c r="HRH8" s="49"/>
      <c r="HRI8" s="49"/>
      <c r="HRJ8" s="49"/>
      <c r="HRK8" s="49"/>
      <c r="HRL8" s="49"/>
      <c r="HRM8" s="49"/>
      <c r="HRN8" s="49"/>
      <c r="HRO8" s="49"/>
      <c r="HRP8" s="49"/>
      <c r="HRQ8" s="49"/>
      <c r="HRR8" s="49"/>
      <c r="HRS8" s="49"/>
      <c r="HRT8" s="49"/>
      <c r="HRU8" s="49"/>
      <c r="HRV8" s="49"/>
      <c r="HRW8" s="49"/>
      <c r="HRX8" s="49"/>
      <c r="HRY8" s="49"/>
      <c r="HRZ8" s="49"/>
      <c r="HSA8" s="49"/>
      <c r="HSB8" s="49"/>
      <c r="HSC8" s="49"/>
      <c r="HSD8" s="49"/>
      <c r="HSE8" s="49"/>
      <c r="HSF8" s="49"/>
      <c r="HSG8" s="49"/>
      <c r="HSH8" s="49"/>
      <c r="HSI8" s="49"/>
      <c r="HSJ8" s="49"/>
      <c r="HSK8" s="49"/>
      <c r="HSL8" s="49"/>
      <c r="HSM8" s="49"/>
      <c r="HSN8" s="49"/>
      <c r="HSO8" s="49"/>
      <c r="HSP8" s="49"/>
      <c r="HSQ8" s="49"/>
      <c r="HSR8" s="49"/>
      <c r="HSS8" s="49"/>
      <c r="HST8" s="49"/>
      <c r="HSU8" s="49"/>
      <c r="HSV8" s="49"/>
      <c r="HSW8" s="49"/>
      <c r="HSX8" s="49"/>
      <c r="HSY8" s="49"/>
      <c r="HSZ8" s="49"/>
      <c r="HTA8" s="49"/>
      <c r="HTB8" s="49"/>
      <c r="HTC8" s="49"/>
      <c r="HTD8" s="49"/>
      <c r="HTE8" s="49"/>
      <c r="HTF8" s="49"/>
      <c r="HTG8" s="49"/>
      <c r="HTH8" s="49"/>
      <c r="HTI8" s="49"/>
      <c r="HTJ8" s="49"/>
      <c r="HTK8" s="49"/>
      <c r="HTL8" s="49"/>
      <c r="HTM8" s="49"/>
      <c r="HTN8" s="49"/>
      <c r="HTO8" s="49"/>
      <c r="HTP8" s="49"/>
      <c r="HTQ8" s="49"/>
      <c r="HTR8" s="49"/>
      <c r="HTS8" s="49"/>
      <c r="HTT8" s="49"/>
      <c r="HTU8" s="49"/>
      <c r="HTV8" s="49"/>
      <c r="HTW8" s="49"/>
      <c r="HTX8" s="49"/>
      <c r="HTY8" s="49"/>
      <c r="HTZ8" s="49"/>
      <c r="HUA8" s="49"/>
      <c r="HUB8" s="49"/>
      <c r="HUC8" s="49"/>
      <c r="HUD8" s="49"/>
      <c r="HUE8" s="49"/>
      <c r="HUF8" s="49"/>
      <c r="HUG8" s="49"/>
      <c r="HUH8" s="49"/>
      <c r="HUI8" s="49"/>
      <c r="HUJ8" s="49"/>
      <c r="HUK8" s="49"/>
      <c r="HUL8" s="49"/>
      <c r="HUM8" s="49"/>
      <c r="HUN8" s="49"/>
      <c r="HUO8" s="49"/>
      <c r="HUP8" s="49"/>
      <c r="HUQ8" s="49"/>
      <c r="HUR8" s="49"/>
      <c r="HUS8" s="49"/>
      <c r="HUT8" s="49"/>
      <c r="HUU8" s="49"/>
      <c r="HUV8" s="49"/>
      <c r="HUW8" s="49"/>
      <c r="HUX8" s="49"/>
      <c r="HUY8" s="49"/>
      <c r="HUZ8" s="49"/>
      <c r="HVA8" s="49"/>
      <c r="HVB8" s="49"/>
      <c r="HVC8" s="49"/>
      <c r="HVD8" s="49"/>
      <c r="HVE8" s="49"/>
      <c r="HVF8" s="49"/>
      <c r="HVG8" s="49"/>
      <c r="HVH8" s="49"/>
      <c r="HVI8" s="49"/>
      <c r="HVJ8" s="49"/>
      <c r="HVK8" s="49"/>
      <c r="HVL8" s="49"/>
      <c r="HVM8" s="49"/>
      <c r="HVN8" s="49"/>
      <c r="HVO8" s="49"/>
      <c r="HVP8" s="49"/>
      <c r="HVQ8" s="49"/>
      <c r="HVR8" s="49"/>
      <c r="HVS8" s="49"/>
      <c r="HVT8" s="49"/>
      <c r="HVU8" s="49"/>
      <c r="HVV8" s="49"/>
      <c r="HVW8" s="49"/>
      <c r="HVX8" s="49"/>
      <c r="HVY8" s="49"/>
      <c r="HVZ8" s="49"/>
      <c r="HWA8" s="49"/>
      <c r="HWB8" s="49"/>
      <c r="HWC8" s="49"/>
      <c r="HWD8" s="49"/>
      <c r="HWE8" s="49"/>
      <c r="HWF8" s="49"/>
      <c r="HWG8" s="49"/>
      <c r="HWH8" s="49"/>
      <c r="HWI8" s="49"/>
      <c r="HWJ8" s="49"/>
      <c r="HWK8" s="49"/>
      <c r="HWL8" s="49"/>
      <c r="HWM8" s="49"/>
      <c r="HWN8" s="49"/>
      <c r="HWO8" s="49"/>
      <c r="HWP8" s="49"/>
      <c r="HWQ8" s="49"/>
      <c r="HWR8" s="49"/>
      <c r="HWS8" s="49"/>
      <c r="HWT8" s="49"/>
      <c r="HWU8" s="49"/>
      <c r="HWV8" s="49"/>
      <c r="HWW8" s="49"/>
      <c r="HWX8" s="49"/>
      <c r="HWY8" s="49"/>
      <c r="HWZ8" s="49"/>
      <c r="HXA8" s="49"/>
      <c r="HXB8" s="49"/>
      <c r="HXC8" s="49"/>
      <c r="HXD8" s="49"/>
      <c r="HXE8" s="49"/>
      <c r="HXF8" s="49"/>
      <c r="HXG8" s="49"/>
      <c r="HXH8" s="49"/>
      <c r="HXI8" s="49"/>
      <c r="HXJ8" s="49"/>
      <c r="HXK8" s="49"/>
      <c r="HXL8" s="49"/>
      <c r="HXM8" s="49"/>
      <c r="HXN8" s="49"/>
      <c r="HXO8" s="49"/>
      <c r="HXP8" s="49"/>
      <c r="HXQ8" s="49"/>
      <c r="HXR8" s="49"/>
      <c r="HXS8" s="49"/>
      <c r="HXT8" s="49"/>
      <c r="HXU8" s="49"/>
      <c r="HXV8" s="49"/>
      <c r="HXW8" s="49"/>
      <c r="HXX8" s="49"/>
      <c r="HXY8" s="49"/>
      <c r="HXZ8" s="49"/>
      <c r="HYA8" s="49"/>
      <c r="HYB8" s="49"/>
      <c r="HYC8" s="49"/>
      <c r="HYD8" s="49"/>
      <c r="HYE8" s="49"/>
      <c r="HYF8" s="49"/>
      <c r="HYG8" s="49"/>
      <c r="HYH8" s="49"/>
      <c r="HYI8" s="49"/>
      <c r="HYJ8" s="49"/>
      <c r="HYK8" s="49"/>
      <c r="HYL8" s="49"/>
      <c r="HYM8" s="49"/>
      <c r="HYN8" s="49"/>
      <c r="HYO8" s="49"/>
      <c r="HYP8" s="49"/>
      <c r="HYQ8" s="49"/>
      <c r="HYR8" s="49"/>
      <c r="HYS8" s="49"/>
      <c r="HYT8" s="49"/>
      <c r="HYU8" s="49"/>
      <c r="HYV8" s="49"/>
      <c r="HYW8" s="49"/>
      <c r="HYX8" s="49"/>
      <c r="HYY8" s="49"/>
      <c r="HYZ8" s="49"/>
      <c r="HZA8" s="49"/>
      <c r="HZB8" s="49"/>
      <c r="HZC8" s="49"/>
      <c r="HZD8" s="49"/>
      <c r="HZE8" s="49"/>
      <c r="HZF8" s="49"/>
      <c r="HZG8" s="49"/>
      <c r="HZH8" s="49"/>
      <c r="HZI8" s="49"/>
      <c r="HZJ8" s="49"/>
      <c r="HZK8" s="49"/>
      <c r="HZL8" s="49"/>
      <c r="HZM8" s="49"/>
      <c r="HZN8" s="49"/>
      <c r="HZO8" s="49"/>
      <c r="HZP8" s="49"/>
      <c r="HZQ8" s="49"/>
      <c r="HZR8" s="49"/>
      <c r="HZS8" s="49"/>
      <c r="HZT8" s="49"/>
      <c r="HZU8" s="49"/>
      <c r="HZV8" s="49"/>
      <c r="HZW8" s="49"/>
      <c r="HZX8" s="49"/>
      <c r="HZY8" s="49"/>
      <c r="HZZ8" s="49"/>
      <c r="IAA8" s="49"/>
      <c r="IAB8" s="49"/>
      <c r="IAC8" s="49"/>
      <c r="IAD8" s="49"/>
      <c r="IAE8" s="49"/>
      <c r="IAF8" s="49"/>
      <c r="IAG8" s="49"/>
      <c r="IAH8" s="49"/>
      <c r="IAI8" s="49"/>
      <c r="IAJ8" s="49"/>
      <c r="IAK8" s="49"/>
      <c r="IAL8" s="49"/>
      <c r="IAM8" s="49"/>
      <c r="IAN8" s="49"/>
      <c r="IAO8" s="49"/>
      <c r="IAP8" s="49"/>
      <c r="IAQ8" s="49"/>
      <c r="IAR8" s="49"/>
      <c r="IAS8" s="49"/>
      <c r="IAT8" s="49"/>
      <c r="IAU8" s="49"/>
      <c r="IAV8" s="49"/>
      <c r="IAW8" s="49"/>
      <c r="IAX8" s="49"/>
      <c r="IAY8" s="49"/>
      <c r="IAZ8" s="49"/>
      <c r="IBA8" s="49"/>
      <c r="IBB8" s="49"/>
      <c r="IBC8" s="49"/>
      <c r="IBD8" s="49"/>
      <c r="IBE8" s="49"/>
      <c r="IBF8" s="49"/>
      <c r="IBG8" s="49"/>
      <c r="IBH8" s="49"/>
      <c r="IBI8" s="49"/>
      <c r="IBJ8" s="49"/>
      <c r="IBK8" s="49"/>
      <c r="IBL8" s="49"/>
      <c r="IBM8" s="49"/>
      <c r="IBN8" s="49"/>
      <c r="IBO8" s="49"/>
      <c r="IBP8" s="49"/>
      <c r="IBQ8" s="49"/>
      <c r="IBR8" s="49"/>
      <c r="IBS8" s="49"/>
      <c r="IBT8" s="49"/>
      <c r="IBU8" s="49"/>
      <c r="IBV8" s="49"/>
      <c r="IBW8" s="49"/>
      <c r="IBX8" s="49"/>
      <c r="IBY8" s="49"/>
      <c r="IBZ8" s="49"/>
      <c r="ICA8" s="49"/>
      <c r="ICB8" s="49"/>
      <c r="ICC8" s="49"/>
      <c r="ICD8" s="49"/>
      <c r="ICE8" s="49"/>
      <c r="ICF8" s="49"/>
      <c r="ICG8" s="49"/>
      <c r="ICH8" s="49"/>
      <c r="ICI8" s="49"/>
      <c r="ICJ8" s="49"/>
      <c r="ICK8" s="49"/>
      <c r="ICL8" s="49"/>
      <c r="ICM8" s="49"/>
      <c r="ICN8" s="49"/>
      <c r="ICO8" s="49"/>
      <c r="ICP8" s="49"/>
      <c r="ICQ8" s="49"/>
      <c r="ICR8" s="49"/>
      <c r="ICS8" s="49"/>
      <c r="ICT8" s="49"/>
      <c r="ICU8" s="49"/>
      <c r="ICV8" s="49"/>
      <c r="ICW8" s="49"/>
      <c r="ICX8" s="49"/>
      <c r="ICY8" s="49"/>
      <c r="ICZ8" s="49"/>
      <c r="IDA8" s="49"/>
      <c r="IDB8" s="49"/>
      <c r="IDC8" s="49"/>
      <c r="IDD8" s="49"/>
      <c r="IDE8" s="49"/>
      <c r="IDF8" s="49"/>
      <c r="IDG8" s="49"/>
      <c r="IDH8" s="49"/>
      <c r="IDI8" s="49"/>
      <c r="IDJ8" s="49"/>
      <c r="IDK8" s="49"/>
      <c r="IDL8" s="49"/>
      <c r="IDM8" s="49"/>
      <c r="IDN8" s="49"/>
      <c r="IDO8" s="49"/>
      <c r="IDP8" s="49"/>
      <c r="IDQ8" s="49"/>
      <c r="IDR8" s="49"/>
      <c r="IDS8" s="49"/>
      <c r="IDT8" s="49"/>
      <c r="IDU8" s="49"/>
      <c r="IDV8" s="49"/>
      <c r="IDW8" s="49"/>
      <c r="IDX8" s="49"/>
      <c r="IDY8" s="49"/>
      <c r="IDZ8" s="49"/>
      <c r="IEA8" s="49"/>
      <c r="IEB8" s="49"/>
      <c r="IEC8" s="49"/>
      <c r="IED8" s="49"/>
      <c r="IEE8" s="49"/>
      <c r="IEF8" s="49"/>
      <c r="IEG8" s="49"/>
      <c r="IEH8" s="49"/>
      <c r="IEI8" s="49"/>
      <c r="IEJ8" s="49"/>
      <c r="IEK8" s="49"/>
      <c r="IEL8" s="49"/>
      <c r="IEM8" s="49"/>
      <c r="IEN8" s="49"/>
      <c r="IEO8" s="49"/>
      <c r="IEP8" s="49"/>
      <c r="IEQ8" s="49"/>
      <c r="IER8" s="49"/>
      <c r="IES8" s="49"/>
      <c r="IET8" s="49"/>
      <c r="IEU8" s="49"/>
      <c r="IEV8" s="49"/>
      <c r="IEW8" s="49"/>
      <c r="IEX8" s="49"/>
      <c r="IEY8" s="49"/>
      <c r="IEZ8" s="49"/>
      <c r="IFA8" s="49"/>
      <c r="IFB8" s="49"/>
      <c r="IFC8" s="49"/>
      <c r="IFD8" s="49"/>
      <c r="IFE8" s="49"/>
      <c r="IFF8" s="49"/>
      <c r="IFG8" s="49"/>
      <c r="IFH8" s="49"/>
      <c r="IFI8" s="49"/>
      <c r="IFJ8" s="49"/>
      <c r="IFK8" s="49"/>
      <c r="IFL8" s="49"/>
      <c r="IFM8" s="49"/>
      <c r="IFN8" s="49"/>
      <c r="IFO8" s="49"/>
      <c r="IFP8" s="49"/>
      <c r="IFQ8" s="49"/>
      <c r="IFR8" s="49"/>
      <c r="IFS8" s="49"/>
      <c r="IFT8" s="49"/>
      <c r="IFU8" s="49"/>
      <c r="IFV8" s="49"/>
      <c r="IFW8" s="49"/>
      <c r="IFX8" s="49"/>
      <c r="IFY8" s="49"/>
      <c r="IFZ8" s="49"/>
      <c r="IGA8" s="49"/>
      <c r="IGB8" s="49"/>
      <c r="IGC8" s="49"/>
      <c r="IGD8" s="49"/>
      <c r="IGE8" s="49"/>
      <c r="IGF8" s="49"/>
      <c r="IGG8" s="49"/>
      <c r="IGH8" s="49"/>
      <c r="IGI8" s="49"/>
      <c r="IGJ8" s="49"/>
      <c r="IGK8" s="49"/>
      <c r="IGL8" s="49"/>
      <c r="IGM8" s="49"/>
      <c r="IGN8" s="49"/>
      <c r="IGO8" s="49"/>
      <c r="IGP8" s="49"/>
      <c r="IGQ8" s="49"/>
      <c r="IGR8" s="49"/>
      <c r="IGS8" s="49"/>
      <c r="IGT8" s="49"/>
      <c r="IGU8" s="49"/>
      <c r="IGV8" s="49"/>
      <c r="IGW8" s="49"/>
      <c r="IGX8" s="49"/>
      <c r="IGY8" s="49"/>
      <c r="IGZ8" s="49"/>
      <c r="IHA8" s="49"/>
      <c r="IHB8" s="49"/>
      <c r="IHC8" s="49"/>
      <c r="IHD8" s="49"/>
      <c r="IHE8" s="49"/>
      <c r="IHF8" s="49"/>
      <c r="IHG8" s="49"/>
      <c r="IHH8" s="49"/>
      <c r="IHI8" s="49"/>
      <c r="IHJ8" s="49"/>
      <c r="IHK8" s="49"/>
      <c r="IHL8" s="49"/>
      <c r="IHM8" s="49"/>
      <c r="IHN8" s="49"/>
      <c r="IHO8" s="49"/>
      <c r="IHP8" s="49"/>
      <c r="IHQ8" s="49"/>
      <c r="IHR8" s="49"/>
      <c r="IHS8" s="49"/>
      <c r="IHT8" s="49"/>
      <c r="IHU8" s="49"/>
      <c r="IHV8" s="49"/>
      <c r="IHW8" s="49"/>
      <c r="IHX8" s="49"/>
      <c r="IHY8" s="49"/>
      <c r="IHZ8" s="49"/>
      <c r="IIA8" s="49"/>
      <c r="IIB8" s="49"/>
      <c r="IIC8" s="49"/>
      <c r="IID8" s="49"/>
      <c r="IIE8" s="49"/>
      <c r="IIF8" s="49"/>
      <c r="IIG8" s="49"/>
      <c r="IIH8" s="49"/>
      <c r="III8" s="49"/>
      <c r="IIJ8" s="49"/>
      <c r="IIK8" s="49"/>
      <c r="IIL8" s="49"/>
      <c r="IIM8" s="49"/>
      <c r="IIN8" s="49"/>
      <c r="IIO8" s="49"/>
      <c r="IIP8" s="49"/>
      <c r="IIQ8" s="49"/>
      <c r="IIR8" s="49"/>
      <c r="IIS8" s="49"/>
      <c r="IIT8" s="49"/>
      <c r="IIU8" s="49"/>
      <c r="IIV8" s="49"/>
      <c r="IIW8" s="49"/>
      <c r="IIX8" s="49"/>
      <c r="IIY8" s="49"/>
      <c r="IIZ8" s="49"/>
      <c r="IJA8" s="49"/>
      <c r="IJB8" s="49"/>
      <c r="IJC8" s="49"/>
      <c r="IJD8" s="49"/>
      <c r="IJE8" s="49"/>
      <c r="IJF8" s="49"/>
      <c r="IJG8" s="49"/>
      <c r="IJH8" s="49"/>
      <c r="IJI8" s="49"/>
      <c r="IJJ8" s="49"/>
      <c r="IJK8" s="49"/>
      <c r="IJL8" s="49"/>
      <c r="IJM8" s="49"/>
      <c r="IJN8" s="49"/>
      <c r="IJO8" s="49"/>
      <c r="IJP8" s="49"/>
      <c r="IJQ8" s="49"/>
      <c r="IJR8" s="49"/>
      <c r="IJS8" s="49"/>
      <c r="IJT8" s="49"/>
      <c r="IJU8" s="49"/>
      <c r="IJV8" s="49"/>
      <c r="IJW8" s="49"/>
      <c r="IJX8" s="49"/>
      <c r="IJY8" s="49"/>
      <c r="IJZ8" s="49"/>
      <c r="IKA8" s="49"/>
      <c r="IKB8" s="49"/>
      <c r="IKC8" s="49"/>
      <c r="IKD8" s="49"/>
      <c r="IKE8" s="49"/>
      <c r="IKF8" s="49"/>
      <c r="IKG8" s="49"/>
      <c r="IKH8" s="49"/>
      <c r="IKI8" s="49"/>
      <c r="IKJ8" s="49"/>
      <c r="IKK8" s="49"/>
      <c r="IKL8" s="49"/>
      <c r="IKM8" s="49"/>
      <c r="IKN8" s="49"/>
      <c r="IKO8" s="49"/>
      <c r="IKP8" s="49"/>
      <c r="IKQ8" s="49"/>
      <c r="IKR8" s="49"/>
      <c r="IKS8" s="49"/>
      <c r="IKT8" s="49"/>
      <c r="IKU8" s="49"/>
      <c r="IKV8" s="49"/>
      <c r="IKW8" s="49"/>
      <c r="IKX8" s="49"/>
      <c r="IKY8" s="49"/>
      <c r="IKZ8" s="49"/>
      <c r="ILA8" s="49"/>
      <c r="ILB8" s="49"/>
      <c r="ILC8" s="49"/>
      <c r="ILD8" s="49"/>
      <c r="ILE8" s="49"/>
      <c r="ILF8" s="49"/>
      <c r="ILG8" s="49"/>
      <c r="ILH8" s="49"/>
      <c r="ILI8" s="49"/>
      <c r="ILJ8" s="49"/>
      <c r="ILK8" s="49"/>
      <c r="ILL8" s="49"/>
      <c r="ILM8" s="49"/>
      <c r="ILN8" s="49"/>
      <c r="ILO8" s="49"/>
      <c r="ILP8" s="49"/>
      <c r="ILQ8" s="49"/>
      <c r="ILR8" s="49"/>
      <c r="ILS8" s="49"/>
      <c r="ILT8" s="49"/>
      <c r="ILU8" s="49"/>
      <c r="ILV8" s="49"/>
      <c r="ILW8" s="49"/>
      <c r="ILX8" s="49"/>
      <c r="ILY8" s="49"/>
      <c r="ILZ8" s="49"/>
      <c r="IMA8" s="49"/>
      <c r="IMB8" s="49"/>
      <c r="IMC8" s="49"/>
      <c r="IMD8" s="49"/>
      <c r="IME8" s="49"/>
      <c r="IMF8" s="49"/>
      <c r="IMG8" s="49"/>
      <c r="IMH8" s="49"/>
      <c r="IMI8" s="49"/>
      <c r="IMJ8" s="49"/>
      <c r="IMK8" s="49"/>
      <c r="IML8" s="49"/>
      <c r="IMM8" s="49"/>
      <c r="IMN8" s="49"/>
      <c r="IMO8" s="49"/>
      <c r="IMP8" s="49"/>
      <c r="IMQ8" s="49"/>
      <c r="IMR8" s="49"/>
      <c r="IMS8" s="49"/>
      <c r="IMT8" s="49"/>
      <c r="IMU8" s="49"/>
      <c r="IMV8" s="49"/>
      <c r="IMW8" s="49"/>
      <c r="IMX8" s="49"/>
      <c r="IMY8" s="49"/>
      <c r="IMZ8" s="49"/>
      <c r="INA8" s="49"/>
      <c r="INB8" s="49"/>
      <c r="INC8" s="49"/>
      <c r="IND8" s="49"/>
      <c r="INE8" s="49"/>
      <c r="INF8" s="49"/>
      <c r="ING8" s="49"/>
      <c r="INH8" s="49"/>
      <c r="INI8" s="49"/>
      <c r="INJ8" s="49"/>
      <c r="INK8" s="49"/>
      <c r="INL8" s="49"/>
      <c r="INM8" s="49"/>
      <c r="INN8" s="49"/>
      <c r="INO8" s="49"/>
      <c r="INP8" s="49"/>
      <c r="INQ8" s="49"/>
      <c r="INR8" s="49"/>
      <c r="INS8" s="49"/>
      <c r="INT8" s="49"/>
      <c r="INU8" s="49"/>
      <c r="INV8" s="49"/>
      <c r="INW8" s="49"/>
      <c r="INX8" s="49"/>
      <c r="INY8" s="49"/>
      <c r="INZ8" s="49"/>
      <c r="IOA8" s="49"/>
      <c r="IOB8" s="49"/>
      <c r="IOC8" s="49"/>
      <c r="IOD8" s="49"/>
      <c r="IOE8" s="49"/>
      <c r="IOF8" s="49"/>
      <c r="IOG8" s="49"/>
      <c r="IOH8" s="49"/>
      <c r="IOI8" s="49"/>
      <c r="IOJ8" s="49"/>
      <c r="IOK8" s="49"/>
      <c r="IOL8" s="49"/>
      <c r="IOM8" s="49"/>
      <c r="ION8" s="49"/>
      <c r="IOO8" s="49"/>
      <c r="IOP8" s="49"/>
      <c r="IOQ8" s="49"/>
      <c r="IOR8" s="49"/>
      <c r="IOS8" s="49"/>
      <c r="IOT8" s="49"/>
      <c r="IOU8" s="49"/>
      <c r="IOV8" s="49"/>
      <c r="IOW8" s="49"/>
      <c r="IOX8" s="49"/>
      <c r="IOY8" s="49"/>
      <c r="IOZ8" s="49"/>
      <c r="IPA8" s="49"/>
      <c r="IPB8" s="49"/>
      <c r="IPC8" s="49"/>
      <c r="IPD8" s="49"/>
      <c r="IPE8" s="49"/>
      <c r="IPF8" s="49"/>
      <c r="IPG8" s="49"/>
      <c r="IPH8" s="49"/>
      <c r="IPI8" s="49"/>
      <c r="IPJ8" s="49"/>
      <c r="IPK8" s="49"/>
      <c r="IPL8" s="49"/>
      <c r="IPM8" s="49"/>
      <c r="IPN8" s="49"/>
      <c r="IPO8" s="49"/>
      <c r="IPP8" s="49"/>
      <c r="IPQ8" s="49"/>
      <c r="IPR8" s="49"/>
      <c r="IPS8" s="49"/>
      <c r="IPT8" s="49"/>
      <c r="IPU8" s="49"/>
      <c r="IPV8" s="49"/>
      <c r="IPW8" s="49"/>
      <c r="IPX8" s="49"/>
      <c r="IPY8" s="49"/>
      <c r="IPZ8" s="49"/>
      <c r="IQA8" s="49"/>
      <c r="IQB8" s="49"/>
      <c r="IQC8" s="49"/>
      <c r="IQD8" s="49"/>
      <c r="IQE8" s="49"/>
      <c r="IQF8" s="49"/>
      <c r="IQG8" s="49"/>
      <c r="IQH8" s="49"/>
      <c r="IQI8" s="49"/>
      <c r="IQJ8" s="49"/>
      <c r="IQK8" s="49"/>
      <c r="IQL8" s="49"/>
      <c r="IQM8" s="49"/>
      <c r="IQN8" s="49"/>
      <c r="IQO8" s="49"/>
      <c r="IQP8" s="49"/>
      <c r="IQQ8" s="49"/>
      <c r="IQR8" s="49"/>
      <c r="IQS8" s="49"/>
      <c r="IQT8" s="49"/>
      <c r="IQU8" s="49"/>
      <c r="IQV8" s="49"/>
      <c r="IQW8" s="49"/>
      <c r="IQX8" s="49"/>
      <c r="IQY8" s="49"/>
      <c r="IQZ8" s="49"/>
      <c r="IRA8" s="49"/>
      <c r="IRB8" s="49"/>
      <c r="IRC8" s="49"/>
      <c r="IRD8" s="49"/>
      <c r="IRE8" s="49"/>
      <c r="IRF8" s="49"/>
      <c r="IRG8" s="49"/>
      <c r="IRH8" s="49"/>
      <c r="IRI8" s="49"/>
      <c r="IRJ8" s="49"/>
      <c r="IRK8" s="49"/>
      <c r="IRL8" s="49"/>
      <c r="IRM8" s="49"/>
      <c r="IRN8" s="49"/>
      <c r="IRO8" s="49"/>
      <c r="IRP8" s="49"/>
      <c r="IRQ8" s="49"/>
      <c r="IRR8" s="49"/>
      <c r="IRS8" s="49"/>
      <c r="IRT8" s="49"/>
      <c r="IRU8" s="49"/>
      <c r="IRV8" s="49"/>
      <c r="IRW8" s="49"/>
      <c r="IRX8" s="49"/>
      <c r="IRY8" s="49"/>
      <c r="IRZ8" s="49"/>
      <c r="ISA8" s="49"/>
      <c r="ISB8" s="49"/>
      <c r="ISC8" s="49"/>
      <c r="ISD8" s="49"/>
      <c r="ISE8" s="49"/>
      <c r="ISF8" s="49"/>
      <c r="ISG8" s="49"/>
      <c r="ISH8" s="49"/>
      <c r="ISI8" s="49"/>
      <c r="ISJ8" s="49"/>
      <c r="ISK8" s="49"/>
      <c r="ISL8" s="49"/>
      <c r="ISM8" s="49"/>
      <c r="ISN8" s="49"/>
      <c r="ISO8" s="49"/>
      <c r="ISP8" s="49"/>
      <c r="ISQ8" s="49"/>
      <c r="ISR8" s="49"/>
      <c r="ISS8" s="49"/>
      <c r="IST8" s="49"/>
      <c r="ISU8" s="49"/>
      <c r="ISV8" s="49"/>
      <c r="ISW8" s="49"/>
      <c r="ISX8" s="49"/>
      <c r="ISY8" s="49"/>
      <c r="ISZ8" s="49"/>
      <c r="ITA8" s="49"/>
      <c r="ITB8" s="49"/>
      <c r="ITC8" s="49"/>
      <c r="ITD8" s="49"/>
      <c r="ITE8" s="49"/>
      <c r="ITF8" s="49"/>
      <c r="ITG8" s="49"/>
      <c r="ITH8" s="49"/>
      <c r="ITI8" s="49"/>
      <c r="ITJ8" s="49"/>
      <c r="ITK8" s="49"/>
      <c r="ITL8" s="49"/>
      <c r="ITM8" s="49"/>
      <c r="ITN8" s="49"/>
      <c r="ITO8" s="49"/>
      <c r="ITP8" s="49"/>
      <c r="ITQ8" s="49"/>
      <c r="ITR8" s="49"/>
      <c r="ITS8" s="49"/>
      <c r="ITT8" s="49"/>
      <c r="ITU8" s="49"/>
      <c r="ITV8" s="49"/>
      <c r="ITW8" s="49"/>
      <c r="ITX8" s="49"/>
      <c r="ITY8" s="49"/>
      <c r="ITZ8" s="49"/>
      <c r="IUA8" s="49"/>
      <c r="IUB8" s="49"/>
      <c r="IUC8" s="49"/>
      <c r="IUD8" s="49"/>
      <c r="IUE8" s="49"/>
      <c r="IUF8" s="49"/>
      <c r="IUG8" s="49"/>
      <c r="IUH8" s="49"/>
      <c r="IUI8" s="49"/>
      <c r="IUJ8" s="49"/>
      <c r="IUK8" s="49"/>
      <c r="IUL8" s="49"/>
      <c r="IUM8" s="49"/>
      <c r="IUN8" s="49"/>
      <c r="IUO8" s="49"/>
      <c r="IUP8" s="49"/>
      <c r="IUQ8" s="49"/>
      <c r="IUR8" s="49"/>
      <c r="IUS8" s="49"/>
      <c r="IUT8" s="49"/>
      <c r="IUU8" s="49"/>
      <c r="IUV8" s="49"/>
      <c r="IUW8" s="49"/>
      <c r="IUX8" s="49"/>
      <c r="IUY8" s="49"/>
      <c r="IUZ8" s="49"/>
      <c r="IVA8" s="49"/>
      <c r="IVB8" s="49"/>
      <c r="IVC8" s="49"/>
      <c r="IVD8" s="49"/>
      <c r="IVE8" s="49"/>
      <c r="IVF8" s="49"/>
      <c r="IVG8" s="49"/>
      <c r="IVH8" s="49"/>
      <c r="IVI8" s="49"/>
      <c r="IVJ8" s="49"/>
      <c r="IVK8" s="49"/>
      <c r="IVL8" s="49"/>
      <c r="IVM8" s="49"/>
      <c r="IVN8" s="49"/>
      <c r="IVO8" s="49"/>
      <c r="IVP8" s="49"/>
      <c r="IVQ8" s="49"/>
      <c r="IVR8" s="49"/>
      <c r="IVS8" s="49"/>
      <c r="IVT8" s="49"/>
      <c r="IVU8" s="49"/>
      <c r="IVV8" s="49"/>
      <c r="IVW8" s="49"/>
      <c r="IVX8" s="49"/>
      <c r="IVY8" s="49"/>
      <c r="IVZ8" s="49"/>
      <c r="IWA8" s="49"/>
      <c r="IWB8" s="49"/>
      <c r="IWC8" s="49"/>
      <c r="IWD8" s="49"/>
      <c r="IWE8" s="49"/>
      <c r="IWF8" s="49"/>
      <c r="IWG8" s="49"/>
      <c r="IWH8" s="49"/>
      <c r="IWI8" s="49"/>
      <c r="IWJ8" s="49"/>
      <c r="IWK8" s="49"/>
      <c r="IWL8" s="49"/>
      <c r="IWM8" s="49"/>
      <c r="IWN8" s="49"/>
      <c r="IWO8" s="49"/>
      <c r="IWP8" s="49"/>
      <c r="IWQ8" s="49"/>
      <c r="IWR8" s="49"/>
      <c r="IWS8" s="49"/>
      <c r="IWT8" s="49"/>
      <c r="IWU8" s="49"/>
      <c r="IWV8" s="49"/>
      <c r="IWW8" s="49"/>
      <c r="IWX8" s="49"/>
      <c r="IWY8" s="49"/>
      <c r="IWZ8" s="49"/>
      <c r="IXA8" s="49"/>
      <c r="IXB8" s="49"/>
      <c r="IXC8" s="49"/>
      <c r="IXD8" s="49"/>
      <c r="IXE8" s="49"/>
      <c r="IXF8" s="49"/>
      <c r="IXG8" s="49"/>
      <c r="IXH8" s="49"/>
      <c r="IXI8" s="49"/>
      <c r="IXJ8" s="49"/>
      <c r="IXK8" s="49"/>
      <c r="IXL8" s="49"/>
      <c r="IXM8" s="49"/>
      <c r="IXN8" s="49"/>
      <c r="IXO8" s="49"/>
      <c r="IXP8" s="49"/>
      <c r="IXQ8" s="49"/>
      <c r="IXR8" s="49"/>
      <c r="IXS8" s="49"/>
      <c r="IXT8" s="49"/>
      <c r="IXU8" s="49"/>
      <c r="IXV8" s="49"/>
      <c r="IXW8" s="49"/>
      <c r="IXX8" s="49"/>
      <c r="IXY8" s="49"/>
      <c r="IXZ8" s="49"/>
      <c r="IYA8" s="49"/>
      <c r="IYB8" s="49"/>
      <c r="IYC8" s="49"/>
      <c r="IYD8" s="49"/>
      <c r="IYE8" s="49"/>
      <c r="IYF8" s="49"/>
      <c r="IYG8" s="49"/>
      <c r="IYH8" s="49"/>
      <c r="IYI8" s="49"/>
      <c r="IYJ8" s="49"/>
      <c r="IYK8" s="49"/>
      <c r="IYL8" s="49"/>
      <c r="IYM8" s="49"/>
      <c r="IYN8" s="49"/>
      <c r="IYO8" s="49"/>
      <c r="IYP8" s="49"/>
      <c r="IYQ8" s="49"/>
      <c r="IYR8" s="49"/>
      <c r="IYS8" s="49"/>
      <c r="IYT8" s="49"/>
      <c r="IYU8" s="49"/>
      <c r="IYV8" s="49"/>
      <c r="IYW8" s="49"/>
      <c r="IYX8" s="49"/>
      <c r="IYY8" s="49"/>
      <c r="IYZ8" s="49"/>
      <c r="IZA8" s="49"/>
      <c r="IZB8" s="49"/>
      <c r="IZC8" s="49"/>
      <c r="IZD8" s="49"/>
      <c r="IZE8" s="49"/>
      <c r="IZF8" s="49"/>
      <c r="IZG8" s="49"/>
      <c r="IZH8" s="49"/>
      <c r="IZI8" s="49"/>
      <c r="IZJ8" s="49"/>
      <c r="IZK8" s="49"/>
      <c r="IZL8" s="49"/>
      <c r="IZM8" s="49"/>
      <c r="IZN8" s="49"/>
      <c r="IZO8" s="49"/>
      <c r="IZP8" s="49"/>
      <c r="IZQ8" s="49"/>
      <c r="IZR8" s="49"/>
      <c r="IZS8" s="49"/>
      <c r="IZT8" s="49"/>
      <c r="IZU8" s="49"/>
      <c r="IZV8" s="49"/>
      <c r="IZW8" s="49"/>
      <c r="IZX8" s="49"/>
      <c r="IZY8" s="49"/>
      <c r="IZZ8" s="49"/>
      <c r="JAA8" s="49"/>
      <c r="JAB8" s="49"/>
      <c r="JAC8" s="49"/>
      <c r="JAD8" s="49"/>
      <c r="JAE8" s="49"/>
      <c r="JAF8" s="49"/>
      <c r="JAG8" s="49"/>
      <c r="JAH8" s="49"/>
      <c r="JAI8" s="49"/>
      <c r="JAJ8" s="49"/>
      <c r="JAK8" s="49"/>
      <c r="JAL8" s="49"/>
      <c r="JAM8" s="49"/>
      <c r="JAN8" s="49"/>
      <c r="JAO8" s="49"/>
      <c r="JAP8" s="49"/>
      <c r="JAQ8" s="49"/>
      <c r="JAR8" s="49"/>
      <c r="JAS8" s="49"/>
      <c r="JAT8" s="49"/>
      <c r="JAU8" s="49"/>
      <c r="JAV8" s="49"/>
      <c r="JAW8" s="49"/>
      <c r="JAX8" s="49"/>
      <c r="JAY8" s="49"/>
      <c r="JAZ8" s="49"/>
      <c r="JBA8" s="49"/>
      <c r="JBB8" s="49"/>
      <c r="JBC8" s="49"/>
      <c r="JBD8" s="49"/>
      <c r="JBE8" s="49"/>
      <c r="JBF8" s="49"/>
      <c r="JBG8" s="49"/>
      <c r="JBH8" s="49"/>
      <c r="JBI8" s="49"/>
      <c r="JBJ8" s="49"/>
      <c r="JBK8" s="49"/>
      <c r="JBL8" s="49"/>
      <c r="JBM8" s="49"/>
      <c r="JBN8" s="49"/>
      <c r="JBO8" s="49"/>
      <c r="JBP8" s="49"/>
      <c r="JBQ8" s="49"/>
      <c r="JBR8" s="49"/>
      <c r="JBS8" s="49"/>
      <c r="JBT8" s="49"/>
      <c r="JBU8" s="49"/>
      <c r="JBV8" s="49"/>
      <c r="JBW8" s="49"/>
      <c r="JBX8" s="49"/>
      <c r="JBY8" s="49"/>
      <c r="JBZ8" s="49"/>
      <c r="JCA8" s="49"/>
      <c r="JCB8" s="49"/>
      <c r="JCC8" s="49"/>
      <c r="JCD8" s="49"/>
      <c r="JCE8" s="49"/>
      <c r="JCF8" s="49"/>
      <c r="JCG8" s="49"/>
      <c r="JCH8" s="49"/>
      <c r="JCI8" s="49"/>
      <c r="JCJ8" s="49"/>
      <c r="JCK8" s="49"/>
      <c r="JCL8" s="49"/>
      <c r="JCM8" s="49"/>
      <c r="JCN8" s="49"/>
      <c r="JCO8" s="49"/>
      <c r="JCP8" s="49"/>
      <c r="JCQ8" s="49"/>
      <c r="JCR8" s="49"/>
      <c r="JCS8" s="49"/>
      <c r="JCT8" s="49"/>
      <c r="JCU8" s="49"/>
      <c r="JCV8" s="49"/>
      <c r="JCW8" s="49"/>
      <c r="JCX8" s="49"/>
      <c r="JCY8" s="49"/>
      <c r="JCZ8" s="49"/>
      <c r="JDA8" s="49"/>
      <c r="JDB8" s="49"/>
      <c r="JDC8" s="49"/>
      <c r="JDD8" s="49"/>
      <c r="JDE8" s="49"/>
      <c r="JDF8" s="49"/>
      <c r="JDG8" s="49"/>
      <c r="JDH8" s="49"/>
      <c r="JDI8" s="49"/>
      <c r="JDJ8" s="49"/>
      <c r="JDK8" s="49"/>
      <c r="JDL8" s="49"/>
      <c r="JDM8" s="49"/>
      <c r="JDN8" s="49"/>
      <c r="JDO8" s="49"/>
      <c r="JDP8" s="49"/>
      <c r="JDQ8" s="49"/>
      <c r="JDR8" s="49"/>
      <c r="JDS8" s="49"/>
      <c r="JDT8" s="49"/>
      <c r="JDU8" s="49"/>
      <c r="JDV8" s="49"/>
      <c r="JDW8" s="49"/>
      <c r="JDX8" s="49"/>
      <c r="JDY8" s="49"/>
      <c r="JDZ8" s="49"/>
      <c r="JEA8" s="49"/>
      <c r="JEB8" s="49"/>
      <c r="JEC8" s="49"/>
      <c r="JED8" s="49"/>
      <c r="JEE8" s="49"/>
      <c r="JEF8" s="49"/>
      <c r="JEG8" s="49"/>
      <c r="JEH8" s="49"/>
      <c r="JEI8" s="49"/>
      <c r="JEJ8" s="49"/>
      <c r="JEK8" s="49"/>
      <c r="JEL8" s="49"/>
      <c r="JEM8" s="49"/>
      <c r="JEN8" s="49"/>
      <c r="JEO8" s="49"/>
      <c r="JEP8" s="49"/>
      <c r="JEQ8" s="49"/>
      <c r="JER8" s="49"/>
      <c r="JES8" s="49"/>
      <c r="JET8" s="49"/>
      <c r="JEU8" s="49"/>
      <c r="JEV8" s="49"/>
      <c r="JEW8" s="49"/>
      <c r="JEX8" s="49"/>
      <c r="JEY8" s="49"/>
      <c r="JEZ8" s="49"/>
      <c r="JFA8" s="49"/>
      <c r="JFB8" s="49"/>
      <c r="JFC8" s="49"/>
      <c r="JFD8" s="49"/>
      <c r="JFE8" s="49"/>
      <c r="JFF8" s="49"/>
      <c r="JFG8" s="49"/>
      <c r="JFH8" s="49"/>
      <c r="JFI8" s="49"/>
      <c r="JFJ8" s="49"/>
      <c r="JFK8" s="49"/>
      <c r="JFL8" s="49"/>
      <c r="JFM8" s="49"/>
      <c r="JFN8" s="49"/>
      <c r="JFO8" s="49"/>
      <c r="JFP8" s="49"/>
      <c r="JFQ8" s="49"/>
      <c r="JFR8" s="49"/>
      <c r="JFS8" s="49"/>
      <c r="JFT8" s="49"/>
      <c r="JFU8" s="49"/>
      <c r="JFV8" s="49"/>
      <c r="JFW8" s="49"/>
      <c r="JFX8" s="49"/>
      <c r="JFY8" s="49"/>
      <c r="JFZ8" s="49"/>
      <c r="JGA8" s="49"/>
      <c r="JGB8" s="49"/>
      <c r="JGC8" s="49"/>
      <c r="JGD8" s="49"/>
      <c r="JGE8" s="49"/>
      <c r="JGF8" s="49"/>
      <c r="JGG8" s="49"/>
      <c r="JGH8" s="49"/>
      <c r="JGI8" s="49"/>
      <c r="JGJ8" s="49"/>
      <c r="JGK8" s="49"/>
      <c r="JGL8" s="49"/>
      <c r="JGM8" s="49"/>
      <c r="JGN8" s="49"/>
      <c r="JGO8" s="49"/>
      <c r="JGP8" s="49"/>
      <c r="JGQ8" s="49"/>
      <c r="JGR8" s="49"/>
      <c r="JGS8" s="49"/>
      <c r="JGT8" s="49"/>
      <c r="JGU8" s="49"/>
      <c r="JGV8" s="49"/>
      <c r="JGW8" s="49"/>
      <c r="JGX8" s="49"/>
      <c r="JGY8" s="49"/>
      <c r="JGZ8" s="49"/>
      <c r="JHA8" s="49"/>
      <c r="JHB8" s="49"/>
      <c r="JHC8" s="49"/>
      <c r="JHD8" s="49"/>
      <c r="JHE8" s="49"/>
      <c r="JHF8" s="49"/>
      <c r="JHG8" s="49"/>
      <c r="JHH8" s="49"/>
      <c r="JHI8" s="49"/>
      <c r="JHJ8" s="49"/>
      <c r="JHK8" s="49"/>
      <c r="JHL8" s="49"/>
      <c r="JHM8" s="49"/>
      <c r="JHN8" s="49"/>
      <c r="JHO8" s="49"/>
      <c r="JHP8" s="49"/>
      <c r="JHQ8" s="49"/>
      <c r="JHR8" s="49"/>
      <c r="JHS8" s="49"/>
      <c r="JHT8" s="49"/>
      <c r="JHU8" s="49"/>
      <c r="JHV8" s="49"/>
      <c r="JHW8" s="49"/>
      <c r="JHX8" s="49"/>
      <c r="JHY8" s="49"/>
      <c r="JHZ8" s="49"/>
      <c r="JIA8" s="49"/>
      <c r="JIB8" s="49"/>
      <c r="JIC8" s="49"/>
      <c r="JID8" s="49"/>
      <c r="JIE8" s="49"/>
      <c r="JIF8" s="49"/>
      <c r="JIG8" s="49"/>
      <c r="JIH8" s="49"/>
      <c r="JII8" s="49"/>
      <c r="JIJ8" s="49"/>
      <c r="JIK8" s="49"/>
      <c r="JIL8" s="49"/>
      <c r="JIM8" s="49"/>
      <c r="JIN8" s="49"/>
      <c r="JIO8" s="49"/>
      <c r="JIP8" s="49"/>
      <c r="JIQ8" s="49"/>
      <c r="JIR8" s="49"/>
      <c r="JIS8" s="49"/>
      <c r="JIT8" s="49"/>
      <c r="JIU8" s="49"/>
      <c r="JIV8" s="49"/>
      <c r="JIW8" s="49"/>
      <c r="JIX8" s="49"/>
      <c r="JIY8" s="49"/>
      <c r="JIZ8" s="49"/>
      <c r="JJA8" s="49"/>
      <c r="JJB8" s="49"/>
      <c r="JJC8" s="49"/>
      <c r="JJD8" s="49"/>
      <c r="JJE8" s="49"/>
      <c r="JJF8" s="49"/>
      <c r="JJG8" s="49"/>
      <c r="JJH8" s="49"/>
      <c r="JJI8" s="49"/>
      <c r="JJJ8" s="49"/>
      <c r="JJK8" s="49"/>
      <c r="JJL8" s="49"/>
      <c r="JJM8" s="49"/>
      <c r="JJN8" s="49"/>
      <c r="JJO8" s="49"/>
      <c r="JJP8" s="49"/>
      <c r="JJQ8" s="49"/>
      <c r="JJR8" s="49"/>
      <c r="JJS8" s="49"/>
      <c r="JJT8" s="49"/>
      <c r="JJU8" s="49"/>
      <c r="JJV8" s="49"/>
      <c r="JJW8" s="49"/>
      <c r="JJX8" s="49"/>
      <c r="JJY8" s="49"/>
      <c r="JJZ8" s="49"/>
      <c r="JKA8" s="49"/>
      <c r="JKB8" s="49"/>
      <c r="JKC8" s="49"/>
      <c r="JKD8" s="49"/>
      <c r="JKE8" s="49"/>
      <c r="JKF8" s="49"/>
      <c r="JKG8" s="49"/>
      <c r="JKH8" s="49"/>
      <c r="JKI8" s="49"/>
      <c r="JKJ8" s="49"/>
      <c r="JKK8" s="49"/>
      <c r="JKL8" s="49"/>
      <c r="JKM8" s="49"/>
      <c r="JKN8" s="49"/>
      <c r="JKO8" s="49"/>
      <c r="JKP8" s="49"/>
      <c r="JKQ8" s="49"/>
      <c r="JKR8" s="49"/>
      <c r="JKS8" s="49"/>
      <c r="JKT8" s="49"/>
      <c r="JKU8" s="49"/>
      <c r="JKV8" s="49"/>
      <c r="JKW8" s="49"/>
      <c r="JKX8" s="49"/>
      <c r="JKY8" s="49"/>
      <c r="JKZ8" s="49"/>
      <c r="JLA8" s="49"/>
      <c r="JLB8" s="49"/>
      <c r="JLC8" s="49"/>
      <c r="JLD8" s="49"/>
      <c r="JLE8" s="49"/>
      <c r="JLF8" s="49"/>
      <c r="JLG8" s="49"/>
      <c r="JLH8" s="49"/>
      <c r="JLI8" s="49"/>
      <c r="JLJ8" s="49"/>
      <c r="JLK8" s="49"/>
      <c r="JLL8" s="49"/>
      <c r="JLM8" s="49"/>
      <c r="JLN8" s="49"/>
      <c r="JLO8" s="49"/>
      <c r="JLP8" s="49"/>
      <c r="JLQ8" s="49"/>
      <c r="JLR8" s="49"/>
      <c r="JLS8" s="49"/>
      <c r="JLT8" s="49"/>
      <c r="JLU8" s="49"/>
      <c r="JLV8" s="49"/>
      <c r="JLW8" s="49"/>
      <c r="JLX8" s="49"/>
      <c r="JLY8" s="49"/>
      <c r="JLZ8" s="49"/>
      <c r="JMA8" s="49"/>
      <c r="JMB8" s="49"/>
      <c r="JMC8" s="49"/>
      <c r="JMD8" s="49"/>
      <c r="JME8" s="49"/>
      <c r="JMF8" s="49"/>
      <c r="JMG8" s="49"/>
      <c r="JMH8" s="49"/>
      <c r="JMI8" s="49"/>
      <c r="JMJ8" s="49"/>
      <c r="JMK8" s="49"/>
      <c r="JML8" s="49"/>
      <c r="JMM8" s="49"/>
      <c r="JMN8" s="49"/>
      <c r="JMO8" s="49"/>
      <c r="JMP8" s="49"/>
      <c r="JMQ8" s="49"/>
      <c r="JMR8" s="49"/>
      <c r="JMS8" s="49"/>
      <c r="JMT8" s="49"/>
      <c r="JMU8" s="49"/>
      <c r="JMV8" s="49"/>
      <c r="JMW8" s="49"/>
      <c r="JMX8" s="49"/>
      <c r="JMY8" s="49"/>
      <c r="JMZ8" s="49"/>
      <c r="JNA8" s="49"/>
      <c r="JNB8" s="49"/>
      <c r="JNC8" s="49"/>
      <c r="JND8" s="49"/>
      <c r="JNE8" s="49"/>
      <c r="JNF8" s="49"/>
      <c r="JNG8" s="49"/>
      <c r="JNH8" s="49"/>
      <c r="JNI8" s="49"/>
      <c r="JNJ8" s="49"/>
      <c r="JNK8" s="49"/>
      <c r="JNL8" s="49"/>
      <c r="JNM8" s="49"/>
      <c r="JNN8" s="49"/>
      <c r="JNO8" s="49"/>
      <c r="JNP8" s="49"/>
      <c r="JNQ8" s="49"/>
      <c r="JNR8" s="49"/>
      <c r="JNS8" s="49"/>
      <c r="JNT8" s="49"/>
      <c r="JNU8" s="49"/>
      <c r="JNV8" s="49"/>
      <c r="JNW8" s="49"/>
      <c r="JNX8" s="49"/>
      <c r="JNY8" s="49"/>
      <c r="JNZ8" s="49"/>
      <c r="JOA8" s="49"/>
      <c r="JOB8" s="49"/>
      <c r="JOC8" s="49"/>
      <c r="JOD8" s="49"/>
      <c r="JOE8" s="49"/>
      <c r="JOF8" s="49"/>
      <c r="JOG8" s="49"/>
      <c r="JOH8" s="49"/>
      <c r="JOI8" s="49"/>
      <c r="JOJ8" s="49"/>
      <c r="JOK8" s="49"/>
      <c r="JOL8" s="49"/>
      <c r="JOM8" s="49"/>
      <c r="JON8" s="49"/>
      <c r="JOO8" s="49"/>
      <c r="JOP8" s="49"/>
      <c r="JOQ8" s="49"/>
      <c r="JOR8" s="49"/>
      <c r="JOS8" s="49"/>
      <c r="JOT8" s="49"/>
      <c r="JOU8" s="49"/>
      <c r="JOV8" s="49"/>
      <c r="JOW8" s="49"/>
      <c r="JOX8" s="49"/>
      <c r="JOY8" s="49"/>
      <c r="JOZ8" s="49"/>
      <c r="JPA8" s="49"/>
      <c r="JPB8" s="49"/>
      <c r="JPC8" s="49"/>
      <c r="JPD8" s="49"/>
      <c r="JPE8" s="49"/>
      <c r="JPF8" s="49"/>
      <c r="JPG8" s="49"/>
      <c r="JPH8" s="49"/>
      <c r="JPI8" s="49"/>
      <c r="JPJ8" s="49"/>
      <c r="JPK8" s="49"/>
      <c r="JPL8" s="49"/>
      <c r="JPM8" s="49"/>
      <c r="JPN8" s="49"/>
      <c r="JPO8" s="49"/>
      <c r="JPP8" s="49"/>
      <c r="JPQ8" s="49"/>
      <c r="JPR8" s="49"/>
      <c r="JPS8" s="49"/>
      <c r="JPT8" s="49"/>
      <c r="JPU8" s="49"/>
      <c r="JPV8" s="49"/>
      <c r="JPW8" s="49"/>
      <c r="JPX8" s="49"/>
      <c r="JPY8" s="49"/>
      <c r="JPZ8" s="49"/>
      <c r="JQA8" s="49"/>
      <c r="JQB8" s="49"/>
      <c r="JQC8" s="49"/>
      <c r="JQD8" s="49"/>
      <c r="JQE8" s="49"/>
      <c r="JQF8" s="49"/>
      <c r="JQG8" s="49"/>
      <c r="JQH8" s="49"/>
      <c r="JQI8" s="49"/>
      <c r="JQJ8" s="49"/>
      <c r="JQK8" s="49"/>
      <c r="JQL8" s="49"/>
      <c r="JQM8" s="49"/>
      <c r="JQN8" s="49"/>
      <c r="JQO8" s="49"/>
      <c r="JQP8" s="49"/>
      <c r="JQQ8" s="49"/>
      <c r="JQR8" s="49"/>
      <c r="JQS8" s="49"/>
      <c r="JQT8" s="49"/>
      <c r="JQU8" s="49"/>
      <c r="JQV8" s="49"/>
      <c r="JQW8" s="49"/>
      <c r="JQX8" s="49"/>
      <c r="JQY8" s="49"/>
      <c r="JQZ8" s="49"/>
      <c r="JRA8" s="49"/>
      <c r="JRB8" s="49"/>
      <c r="JRC8" s="49"/>
      <c r="JRD8" s="49"/>
      <c r="JRE8" s="49"/>
      <c r="JRF8" s="49"/>
      <c r="JRG8" s="49"/>
      <c r="JRH8" s="49"/>
      <c r="JRI8" s="49"/>
      <c r="JRJ8" s="49"/>
      <c r="JRK8" s="49"/>
      <c r="JRL8" s="49"/>
      <c r="JRM8" s="49"/>
      <c r="JRN8" s="49"/>
      <c r="JRO8" s="49"/>
      <c r="JRP8" s="49"/>
      <c r="JRQ8" s="49"/>
      <c r="JRR8" s="49"/>
      <c r="JRS8" s="49"/>
      <c r="JRT8" s="49"/>
      <c r="JRU8" s="49"/>
      <c r="JRV8" s="49"/>
      <c r="JRW8" s="49"/>
      <c r="JRX8" s="49"/>
      <c r="JRY8" s="49"/>
      <c r="JRZ8" s="49"/>
      <c r="JSA8" s="49"/>
      <c r="JSB8" s="49"/>
      <c r="JSC8" s="49"/>
      <c r="JSD8" s="49"/>
      <c r="JSE8" s="49"/>
      <c r="JSF8" s="49"/>
      <c r="JSG8" s="49"/>
      <c r="JSH8" s="49"/>
      <c r="JSI8" s="49"/>
      <c r="JSJ8" s="49"/>
      <c r="JSK8" s="49"/>
      <c r="JSL8" s="49"/>
      <c r="JSM8" s="49"/>
      <c r="JSN8" s="49"/>
      <c r="JSO8" s="49"/>
      <c r="JSP8" s="49"/>
      <c r="JSQ8" s="49"/>
      <c r="JSR8" s="49"/>
      <c r="JSS8" s="49"/>
      <c r="JST8" s="49"/>
      <c r="JSU8" s="49"/>
      <c r="JSV8" s="49"/>
      <c r="JSW8" s="49"/>
      <c r="JSX8" s="49"/>
      <c r="JSY8" s="49"/>
      <c r="JSZ8" s="49"/>
      <c r="JTA8" s="49"/>
      <c r="JTB8" s="49"/>
      <c r="JTC8" s="49"/>
      <c r="JTD8" s="49"/>
      <c r="JTE8" s="49"/>
      <c r="JTF8" s="49"/>
      <c r="JTG8" s="49"/>
      <c r="JTH8" s="49"/>
      <c r="JTI8" s="49"/>
      <c r="JTJ8" s="49"/>
      <c r="JTK8" s="49"/>
      <c r="JTL8" s="49"/>
      <c r="JTM8" s="49"/>
      <c r="JTN8" s="49"/>
      <c r="JTO8" s="49"/>
      <c r="JTP8" s="49"/>
      <c r="JTQ8" s="49"/>
      <c r="JTR8" s="49"/>
      <c r="JTS8" s="49"/>
      <c r="JTT8" s="49"/>
      <c r="JTU8" s="49"/>
      <c r="JTV8" s="49"/>
      <c r="JTW8" s="49"/>
      <c r="JTX8" s="49"/>
      <c r="JTY8" s="49"/>
      <c r="JTZ8" s="49"/>
      <c r="JUA8" s="49"/>
      <c r="JUB8" s="49"/>
      <c r="JUC8" s="49"/>
      <c r="JUD8" s="49"/>
      <c r="JUE8" s="49"/>
      <c r="JUF8" s="49"/>
      <c r="JUG8" s="49"/>
      <c r="JUH8" s="49"/>
      <c r="JUI8" s="49"/>
      <c r="JUJ8" s="49"/>
      <c r="JUK8" s="49"/>
      <c r="JUL8" s="49"/>
      <c r="JUM8" s="49"/>
      <c r="JUN8" s="49"/>
      <c r="JUO8" s="49"/>
      <c r="JUP8" s="49"/>
      <c r="JUQ8" s="49"/>
      <c r="JUR8" s="49"/>
      <c r="JUS8" s="49"/>
      <c r="JUT8" s="49"/>
      <c r="JUU8" s="49"/>
      <c r="JUV8" s="49"/>
      <c r="JUW8" s="49"/>
      <c r="JUX8" s="49"/>
      <c r="JUY8" s="49"/>
      <c r="JUZ8" s="49"/>
      <c r="JVA8" s="49"/>
      <c r="JVB8" s="49"/>
      <c r="JVC8" s="49"/>
      <c r="JVD8" s="49"/>
      <c r="JVE8" s="49"/>
      <c r="JVF8" s="49"/>
      <c r="JVG8" s="49"/>
      <c r="JVH8" s="49"/>
      <c r="JVI8" s="49"/>
      <c r="JVJ8" s="49"/>
      <c r="JVK8" s="49"/>
      <c r="JVL8" s="49"/>
      <c r="JVM8" s="49"/>
      <c r="JVN8" s="49"/>
      <c r="JVO8" s="49"/>
      <c r="JVP8" s="49"/>
      <c r="JVQ8" s="49"/>
      <c r="JVR8" s="49"/>
      <c r="JVS8" s="49"/>
      <c r="JVT8" s="49"/>
      <c r="JVU8" s="49"/>
      <c r="JVV8" s="49"/>
      <c r="JVW8" s="49"/>
      <c r="JVX8" s="49"/>
      <c r="JVY8" s="49"/>
      <c r="JVZ8" s="49"/>
      <c r="JWA8" s="49"/>
      <c r="JWB8" s="49"/>
      <c r="JWC8" s="49"/>
      <c r="JWD8" s="49"/>
      <c r="JWE8" s="49"/>
      <c r="JWF8" s="49"/>
      <c r="JWG8" s="49"/>
      <c r="JWH8" s="49"/>
      <c r="JWI8" s="49"/>
      <c r="JWJ8" s="49"/>
      <c r="JWK8" s="49"/>
      <c r="JWL8" s="49"/>
      <c r="JWM8" s="49"/>
      <c r="JWN8" s="49"/>
      <c r="JWO8" s="49"/>
      <c r="JWP8" s="49"/>
      <c r="JWQ8" s="49"/>
      <c r="JWR8" s="49"/>
      <c r="JWS8" s="49"/>
      <c r="JWT8" s="49"/>
      <c r="JWU8" s="49"/>
      <c r="JWV8" s="49"/>
      <c r="JWW8" s="49"/>
      <c r="JWX8" s="49"/>
      <c r="JWY8" s="49"/>
      <c r="JWZ8" s="49"/>
      <c r="JXA8" s="49"/>
      <c r="JXB8" s="49"/>
      <c r="JXC8" s="49"/>
      <c r="JXD8" s="49"/>
      <c r="JXE8" s="49"/>
      <c r="JXF8" s="49"/>
      <c r="JXG8" s="49"/>
      <c r="JXH8" s="49"/>
      <c r="JXI8" s="49"/>
      <c r="JXJ8" s="49"/>
      <c r="JXK8" s="49"/>
      <c r="JXL8" s="49"/>
      <c r="JXM8" s="49"/>
      <c r="JXN8" s="49"/>
      <c r="JXO8" s="49"/>
      <c r="JXP8" s="49"/>
      <c r="JXQ8" s="49"/>
      <c r="JXR8" s="49"/>
      <c r="JXS8" s="49"/>
      <c r="JXT8" s="49"/>
      <c r="JXU8" s="49"/>
      <c r="JXV8" s="49"/>
      <c r="JXW8" s="49"/>
      <c r="JXX8" s="49"/>
      <c r="JXY8" s="49"/>
      <c r="JXZ8" s="49"/>
      <c r="JYA8" s="49"/>
      <c r="JYB8" s="49"/>
      <c r="JYC8" s="49"/>
      <c r="JYD8" s="49"/>
      <c r="JYE8" s="49"/>
      <c r="JYF8" s="49"/>
      <c r="JYG8" s="49"/>
      <c r="JYH8" s="49"/>
      <c r="JYI8" s="49"/>
      <c r="JYJ8" s="49"/>
      <c r="JYK8" s="49"/>
      <c r="JYL8" s="49"/>
      <c r="JYM8" s="49"/>
      <c r="JYN8" s="49"/>
      <c r="JYO8" s="49"/>
      <c r="JYP8" s="49"/>
      <c r="JYQ8" s="49"/>
      <c r="JYR8" s="49"/>
      <c r="JYS8" s="49"/>
      <c r="JYT8" s="49"/>
      <c r="JYU8" s="49"/>
      <c r="JYV8" s="49"/>
      <c r="JYW8" s="49"/>
      <c r="JYX8" s="49"/>
      <c r="JYY8" s="49"/>
      <c r="JYZ8" s="49"/>
      <c r="JZA8" s="49"/>
      <c r="JZB8" s="49"/>
      <c r="JZC8" s="49"/>
      <c r="JZD8" s="49"/>
      <c r="JZE8" s="49"/>
      <c r="JZF8" s="49"/>
      <c r="JZG8" s="49"/>
      <c r="JZH8" s="49"/>
      <c r="JZI8" s="49"/>
      <c r="JZJ8" s="49"/>
      <c r="JZK8" s="49"/>
      <c r="JZL8" s="49"/>
      <c r="JZM8" s="49"/>
      <c r="JZN8" s="49"/>
      <c r="JZO8" s="49"/>
      <c r="JZP8" s="49"/>
      <c r="JZQ8" s="49"/>
      <c r="JZR8" s="49"/>
      <c r="JZS8" s="49"/>
      <c r="JZT8" s="49"/>
      <c r="JZU8" s="49"/>
      <c r="JZV8" s="49"/>
      <c r="JZW8" s="49"/>
      <c r="JZX8" s="49"/>
      <c r="JZY8" s="49"/>
      <c r="JZZ8" s="49"/>
      <c r="KAA8" s="49"/>
      <c r="KAB8" s="49"/>
      <c r="KAC8" s="49"/>
      <c r="KAD8" s="49"/>
      <c r="KAE8" s="49"/>
      <c r="KAF8" s="49"/>
      <c r="KAG8" s="49"/>
      <c r="KAH8" s="49"/>
      <c r="KAI8" s="49"/>
      <c r="KAJ8" s="49"/>
      <c r="KAK8" s="49"/>
      <c r="KAL8" s="49"/>
      <c r="KAM8" s="49"/>
      <c r="KAN8" s="49"/>
      <c r="KAO8" s="49"/>
      <c r="KAP8" s="49"/>
      <c r="KAQ8" s="49"/>
      <c r="KAR8" s="49"/>
      <c r="KAS8" s="49"/>
      <c r="KAT8" s="49"/>
      <c r="KAU8" s="49"/>
      <c r="KAV8" s="49"/>
      <c r="KAW8" s="49"/>
      <c r="KAX8" s="49"/>
      <c r="KAY8" s="49"/>
      <c r="KAZ8" s="49"/>
      <c r="KBA8" s="49"/>
      <c r="KBB8" s="49"/>
      <c r="KBC8" s="49"/>
      <c r="KBD8" s="49"/>
      <c r="KBE8" s="49"/>
      <c r="KBF8" s="49"/>
      <c r="KBG8" s="49"/>
      <c r="KBH8" s="49"/>
      <c r="KBI8" s="49"/>
      <c r="KBJ8" s="49"/>
      <c r="KBK8" s="49"/>
      <c r="KBL8" s="49"/>
      <c r="KBM8" s="49"/>
      <c r="KBN8" s="49"/>
      <c r="KBO8" s="49"/>
      <c r="KBP8" s="49"/>
      <c r="KBQ8" s="49"/>
      <c r="KBR8" s="49"/>
      <c r="KBS8" s="49"/>
      <c r="KBT8" s="49"/>
      <c r="KBU8" s="49"/>
      <c r="KBV8" s="49"/>
      <c r="KBW8" s="49"/>
      <c r="KBX8" s="49"/>
      <c r="KBY8" s="49"/>
      <c r="KBZ8" s="49"/>
      <c r="KCA8" s="49"/>
      <c r="KCB8" s="49"/>
      <c r="KCC8" s="49"/>
      <c r="KCD8" s="49"/>
      <c r="KCE8" s="49"/>
      <c r="KCF8" s="49"/>
      <c r="KCG8" s="49"/>
      <c r="KCH8" s="49"/>
      <c r="KCI8" s="49"/>
      <c r="KCJ8" s="49"/>
      <c r="KCK8" s="49"/>
      <c r="KCL8" s="49"/>
      <c r="KCM8" s="49"/>
      <c r="KCN8" s="49"/>
      <c r="KCO8" s="49"/>
      <c r="KCP8" s="49"/>
      <c r="KCQ8" s="49"/>
      <c r="KCR8" s="49"/>
      <c r="KCS8" s="49"/>
      <c r="KCT8" s="49"/>
      <c r="KCU8" s="49"/>
      <c r="KCV8" s="49"/>
      <c r="KCW8" s="49"/>
      <c r="KCX8" s="49"/>
      <c r="KCY8" s="49"/>
      <c r="KCZ8" s="49"/>
      <c r="KDA8" s="49"/>
      <c r="KDB8" s="49"/>
      <c r="KDC8" s="49"/>
      <c r="KDD8" s="49"/>
      <c r="KDE8" s="49"/>
      <c r="KDF8" s="49"/>
      <c r="KDG8" s="49"/>
      <c r="KDH8" s="49"/>
      <c r="KDI8" s="49"/>
      <c r="KDJ8" s="49"/>
      <c r="KDK8" s="49"/>
      <c r="KDL8" s="49"/>
      <c r="KDM8" s="49"/>
      <c r="KDN8" s="49"/>
      <c r="KDO8" s="49"/>
      <c r="KDP8" s="49"/>
      <c r="KDQ8" s="49"/>
      <c r="KDR8" s="49"/>
      <c r="KDS8" s="49"/>
      <c r="KDT8" s="49"/>
      <c r="KDU8" s="49"/>
      <c r="KDV8" s="49"/>
      <c r="KDW8" s="49"/>
      <c r="KDX8" s="49"/>
      <c r="KDY8" s="49"/>
      <c r="KDZ8" s="49"/>
      <c r="KEA8" s="49"/>
      <c r="KEB8" s="49"/>
      <c r="KEC8" s="49"/>
      <c r="KED8" s="49"/>
      <c r="KEE8" s="49"/>
      <c r="KEF8" s="49"/>
      <c r="KEG8" s="49"/>
      <c r="KEH8" s="49"/>
      <c r="KEI8" s="49"/>
      <c r="KEJ8" s="49"/>
      <c r="KEK8" s="49"/>
      <c r="KEL8" s="49"/>
      <c r="KEM8" s="49"/>
      <c r="KEN8" s="49"/>
      <c r="KEO8" s="49"/>
      <c r="KEP8" s="49"/>
      <c r="KEQ8" s="49"/>
      <c r="KER8" s="49"/>
      <c r="KES8" s="49"/>
      <c r="KET8" s="49"/>
      <c r="KEU8" s="49"/>
      <c r="KEV8" s="49"/>
      <c r="KEW8" s="49"/>
      <c r="KEX8" s="49"/>
      <c r="KEY8" s="49"/>
      <c r="KEZ8" s="49"/>
      <c r="KFA8" s="49"/>
      <c r="KFB8" s="49"/>
      <c r="KFC8" s="49"/>
      <c r="KFD8" s="49"/>
      <c r="KFE8" s="49"/>
      <c r="KFF8" s="49"/>
      <c r="KFG8" s="49"/>
      <c r="KFH8" s="49"/>
      <c r="KFI8" s="49"/>
      <c r="KFJ8" s="49"/>
      <c r="KFK8" s="49"/>
      <c r="KFL8" s="49"/>
      <c r="KFM8" s="49"/>
      <c r="KFN8" s="49"/>
      <c r="KFO8" s="49"/>
      <c r="KFP8" s="49"/>
      <c r="KFQ8" s="49"/>
      <c r="KFR8" s="49"/>
      <c r="KFS8" s="49"/>
      <c r="KFT8" s="49"/>
      <c r="KFU8" s="49"/>
      <c r="KFV8" s="49"/>
      <c r="KFW8" s="49"/>
      <c r="KFX8" s="49"/>
      <c r="KFY8" s="49"/>
      <c r="KFZ8" s="49"/>
      <c r="KGA8" s="49"/>
      <c r="KGB8" s="49"/>
      <c r="KGC8" s="49"/>
      <c r="KGD8" s="49"/>
      <c r="KGE8" s="49"/>
      <c r="KGF8" s="49"/>
      <c r="KGG8" s="49"/>
      <c r="KGH8" s="49"/>
      <c r="KGI8" s="49"/>
      <c r="KGJ8" s="49"/>
      <c r="KGK8" s="49"/>
      <c r="KGL8" s="49"/>
      <c r="KGM8" s="49"/>
      <c r="KGN8" s="49"/>
      <c r="KGO8" s="49"/>
      <c r="KGP8" s="49"/>
      <c r="KGQ8" s="49"/>
      <c r="KGR8" s="49"/>
      <c r="KGS8" s="49"/>
      <c r="KGT8" s="49"/>
      <c r="KGU8" s="49"/>
      <c r="KGV8" s="49"/>
      <c r="KGW8" s="49"/>
      <c r="KGX8" s="49"/>
      <c r="KGY8" s="49"/>
      <c r="KGZ8" s="49"/>
      <c r="KHA8" s="49"/>
      <c r="KHB8" s="49"/>
      <c r="KHC8" s="49"/>
      <c r="KHD8" s="49"/>
      <c r="KHE8" s="49"/>
      <c r="KHF8" s="49"/>
      <c r="KHG8" s="49"/>
      <c r="KHH8" s="49"/>
      <c r="KHI8" s="49"/>
      <c r="KHJ8" s="49"/>
      <c r="KHK8" s="49"/>
      <c r="KHL8" s="49"/>
      <c r="KHM8" s="49"/>
      <c r="KHN8" s="49"/>
      <c r="KHO8" s="49"/>
      <c r="KHP8" s="49"/>
      <c r="KHQ8" s="49"/>
      <c r="KHR8" s="49"/>
      <c r="KHS8" s="49"/>
      <c r="KHT8" s="49"/>
      <c r="KHU8" s="49"/>
      <c r="KHV8" s="49"/>
      <c r="KHW8" s="49"/>
      <c r="KHX8" s="49"/>
      <c r="KHY8" s="49"/>
      <c r="KHZ8" s="49"/>
      <c r="KIA8" s="49"/>
      <c r="KIB8" s="49"/>
      <c r="KIC8" s="49"/>
      <c r="KID8" s="49"/>
      <c r="KIE8" s="49"/>
      <c r="KIF8" s="49"/>
      <c r="KIG8" s="49"/>
      <c r="KIH8" s="49"/>
      <c r="KII8" s="49"/>
      <c r="KIJ8" s="49"/>
      <c r="KIK8" s="49"/>
      <c r="KIL8" s="49"/>
      <c r="KIM8" s="49"/>
      <c r="KIN8" s="49"/>
      <c r="KIO8" s="49"/>
      <c r="KIP8" s="49"/>
      <c r="KIQ8" s="49"/>
      <c r="KIR8" s="49"/>
      <c r="KIS8" s="49"/>
      <c r="KIT8" s="49"/>
      <c r="KIU8" s="49"/>
      <c r="KIV8" s="49"/>
      <c r="KIW8" s="49"/>
      <c r="KIX8" s="49"/>
      <c r="KIY8" s="49"/>
      <c r="KIZ8" s="49"/>
      <c r="KJA8" s="49"/>
      <c r="KJB8" s="49"/>
      <c r="KJC8" s="49"/>
      <c r="KJD8" s="49"/>
      <c r="KJE8" s="49"/>
      <c r="KJF8" s="49"/>
      <c r="KJG8" s="49"/>
      <c r="KJH8" s="49"/>
      <c r="KJI8" s="49"/>
      <c r="KJJ8" s="49"/>
      <c r="KJK8" s="49"/>
      <c r="KJL8" s="49"/>
      <c r="KJM8" s="49"/>
      <c r="KJN8" s="49"/>
      <c r="KJO8" s="49"/>
      <c r="KJP8" s="49"/>
      <c r="KJQ8" s="49"/>
      <c r="KJR8" s="49"/>
      <c r="KJS8" s="49"/>
      <c r="KJT8" s="49"/>
      <c r="KJU8" s="49"/>
      <c r="KJV8" s="49"/>
      <c r="KJW8" s="49"/>
      <c r="KJX8" s="49"/>
      <c r="KJY8" s="49"/>
      <c r="KJZ8" s="49"/>
      <c r="KKA8" s="49"/>
      <c r="KKB8" s="49"/>
      <c r="KKC8" s="49"/>
      <c r="KKD8" s="49"/>
      <c r="KKE8" s="49"/>
      <c r="KKF8" s="49"/>
      <c r="KKG8" s="49"/>
      <c r="KKH8" s="49"/>
      <c r="KKI8" s="49"/>
      <c r="KKJ8" s="49"/>
      <c r="KKK8" s="49"/>
      <c r="KKL8" s="49"/>
      <c r="KKM8" s="49"/>
      <c r="KKN8" s="49"/>
      <c r="KKO8" s="49"/>
      <c r="KKP8" s="49"/>
      <c r="KKQ8" s="49"/>
      <c r="KKR8" s="49"/>
      <c r="KKS8" s="49"/>
      <c r="KKT8" s="49"/>
      <c r="KKU8" s="49"/>
      <c r="KKV8" s="49"/>
      <c r="KKW8" s="49"/>
      <c r="KKX8" s="49"/>
      <c r="KKY8" s="49"/>
      <c r="KKZ8" s="49"/>
      <c r="KLA8" s="49"/>
      <c r="KLB8" s="49"/>
      <c r="KLC8" s="49"/>
      <c r="KLD8" s="49"/>
      <c r="KLE8" s="49"/>
      <c r="KLF8" s="49"/>
      <c r="KLG8" s="49"/>
      <c r="KLH8" s="49"/>
      <c r="KLI8" s="49"/>
      <c r="KLJ8" s="49"/>
      <c r="KLK8" s="49"/>
      <c r="KLL8" s="49"/>
      <c r="KLM8" s="49"/>
      <c r="KLN8" s="49"/>
      <c r="KLO8" s="49"/>
      <c r="KLP8" s="49"/>
      <c r="KLQ8" s="49"/>
      <c r="KLR8" s="49"/>
      <c r="KLS8" s="49"/>
      <c r="KLT8" s="49"/>
      <c r="KLU8" s="49"/>
      <c r="KLV8" s="49"/>
      <c r="KLW8" s="49"/>
      <c r="KLX8" s="49"/>
      <c r="KLY8" s="49"/>
      <c r="KLZ8" s="49"/>
      <c r="KMA8" s="49"/>
      <c r="KMB8" s="49"/>
      <c r="KMC8" s="49"/>
      <c r="KMD8" s="49"/>
      <c r="KME8" s="49"/>
      <c r="KMF8" s="49"/>
      <c r="KMG8" s="49"/>
      <c r="KMH8" s="49"/>
      <c r="KMI8" s="49"/>
      <c r="KMJ8" s="49"/>
      <c r="KMK8" s="49"/>
      <c r="KML8" s="49"/>
      <c r="KMM8" s="49"/>
      <c r="KMN8" s="49"/>
      <c r="KMO8" s="49"/>
      <c r="KMP8" s="49"/>
      <c r="KMQ8" s="49"/>
      <c r="KMR8" s="49"/>
      <c r="KMS8" s="49"/>
      <c r="KMT8" s="49"/>
      <c r="KMU8" s="49"/>
      <c r="KMV8" s="49"/>
      <c r="KMW8" s="49"/>
      <c r="KMX8" s="49"/>
      <c r="KMY8" s="49"/>
      <c r="KMZ8" s="49"/>
      <c r="KNA8" s="49"/>
      <c r="KNB8" s="49"/>
      <c r="KNC8" s="49"/>
      <c r="KND8" s="49"/>
      <c r="KNE8" s="49"/>
      <c r="KNF8" s="49"/>
      <c r="KNG8" s="49"/>
      <c r="KNH8" s="49"/>
      <c r="KNI8" s="49"/>
      <c r="KNJ8" s="49"/>
      <c r="KNK8" s="49"/>
      <c r="KNL8" s="49"/>
      <c r="KNM8" s="49"/>
      <c r="KNN8" s="49"/>
      <c r="KNO8" s="49"/>
      <c r="KNP8" s="49"/>
      <c r="KNQ8" s="49"/>
      <c r="KNR8" s="49"/>
      <c r="KNS8" s="49"/>
      <c r="KNT8" s="49"/>
      <c r="KNU8" s="49"/>
      <c r="KNV8" s="49"/>
      <c r="KNW8" s="49"/>
      <c r="KNX8" s="49"/>
      <c r="KNY8" s="49"/>
      <c r="KNZ8" s="49"/>
      <c r="KOA8" s="49"/>
      <c r="KOB8" s="49"/>
      <c r="KOC8" s="49"/>
      <c r="KOD8" s="49"/>
      <c r="KOE8" s="49"/>
      <c r="KOF8" s="49"/>
      <c r="KOG8" s="49"/>
      <c r="KOH8" s="49"/>
      <c r="KOI8" s="49"/>
      <c r="KOJ8" s="49"/>
      <c r="KOK8" s="49"/>
      <c r="KOL8" s="49"/>
      <c r="KOM8" s="49"/>
      <c r="KON8" s="49"/>
      <c r="KOO8" s="49"/>
      <c r="KOP8" s="49"/>
      <c r="KOQ8" s="49"/>
      <c r="KOR8" s="49"/>
      <c r="KOS8" s="49"/>
      <c r="KOT8" s="49"/>
      <c r="KOU8" s="49"/>
      <c r="KOV8" s="49"/>
      <c r="KOW8" s="49"/>
      <c r="KOX8" s="49"/>
      <c r="KOY8" s="49"/>
      <c r="KOZ8" s="49"/>
      <c r="KPA8" s="49"/>
      <c r="KPB8" s="49"/>
      <c r="KPC8" s="49"/>
      <c r="KPD8" s="49"/>
      <c r="KPE8" s="49"/>
      <c r="KPF8" s="49"/>
      <c r="KPG8" s="49"/>
      <c r="KPH8" s="49"/>
      <c r="KPI8" s="49"/>
      <c r="KPJ8" s="49"/>
      <c r="KPK8" s="49"/>
      <c r="KPL8" s="49"/>
      <c r="KPM8" s="49"/>
      <c r="KPN8" s="49"/>
      <c r="KPO8" s="49"/>
      <c r="KPP8" s="49"/>
      <c r="KPQ8" s="49"/>
      <c r="KPR8" s="49"/>
      <c r="KPS8" s="49"/>
      <c r="KPT8" s="49"/>
      <c r="KPU8" s="49"/>
      <c r="KPV8" s="49"/>
      <c r="KPW8" s="49"/>
      <c r="KPX8" s="49"/>
      <c r="KPY8" s="49"/>
      <c r="KPZ8" s="49"/>
      <c r="KQA8" s="49"/>
      <c r="KQB8" s="49"/>
      <c r="KQC8" s="49"/>
      <c r="KQD8" s="49"/>
      <c r="KQE8" s="49"/>
      <c r="KQF8" s="49"/>
      <c r="KQG8" s="49"/>
      <c r="KQH8" s="49"/>
      <c r="KQI8" s="49"/>
      <c r="KQJ8" s="49"/>
      <c r="KQK8" s="49"/>
      <c r="KQL8" s="49"/>
      <c r="KQM8" s="49"/>
      <c r="KQN8" s="49"/>
      <c r="KQO8" s="49"/>
      <c r="KQP8" s="49"/>
      <c r="KQQ8" s="49"/>
      <c r="KQR8" s="49"/>
      <c r="KQS8" s="49"/>
      <c r="KQT8" s="49"/>
      <c r="KQU8" s="49"/>
      <c r="KQV8" s="49"/>
      <c r="KQW8" s="49"/>
      <c r="KQX8" s="49"/>
      <c r="KQY8" s="49"/>
      <c r="KQZ8" s="49"/>
      <c r="KRA8" s="49"/>
      <c r="KRB8" s="49"/>
      <c r="KRC8" s="49"/>
      <c r="KRD8" s="49"/>
      <c r="KRE8" s="49"/>
      <c r="KRF8" s="49"/>
      <c r="KRG8" s="49"/>
      <c r="KRH8" s="49"/>
      <c r="KRI8" s="49"/>
      <c r="KRJ8" s="49"/>
      <c r="KRK8" s="49"/>
      <c r="KRL8" s="49"/>
      <c r="KRM8" s="49"/>
      <c r="KRN8" s="49"/>
      <c r="KRO8" s="49"/>
      <c r="KRP8" s="49"/>
      <c r="KRQ8" s="49"/>
      <c r="KRR8" s="49"/>
      <c r="KRS8" s="49"/>
      <c r="KRT8" s="49"/>
      <c r="KRU8" s="49"/>
      <c r="KRV8" s="49"/>
      <c r="KRW8" s="49"/>
      <c r="KRX8" s="49"/>
      <c r="KRY8" s="49"/>
      <c r="KRZ8" s="49"/>
      <c r="KSA8" s="49"/>
      <c r="KSB8" s="49"/>
      <c r="KSC8" s="49"/>
      <c r="KSD8" s="49"/>
      <c r="KSE8" s="49"/>
      <c r="KSF8" s="49"/>
      <c r="KSG8" s="49"/>
      <c r="KSH8" s="49"/>
      <c r="KSI8" s="49"/>
      <c r="KSJ8" s="49"/>
      <c r="KSK8" s="49"/>
      <c r="KSL8" s="49"/>
      <c r="KSM8" s="49"/>
      <c r="KSN8" s="49"/>
      <c r="KSO8" s="49"/>
      <c r="KSP8" s="49"/>
      <c r="KSQ8" s="49"/>
      <c r="KSR8" s="49"/>
      <c r="KSS8" s="49"/>
      <c r="KST8" s="49"/>
      <c r="KSU8" s="49"/>
      <c r="KSV8" s="49"/>
      <c r="KSW8" s="49"/>
      <c r="KSX8" s="49"/>
      <c r="KSY8" s="49"/>
      <c r="KSZ8" s="49"/>
      <c r="KTA8" s="49"/>
      <c r="KTB8" s="49"/>
      <c r="KTC8" s="49"/>
      <c r="KTD8" s="49"/>
      <c r="KTE8" s="49"/>
      <c r="KTF8" s="49"/>
      <c r="KTG8" s="49"/>
      <c r="KTH8" s="49"/>
      <c r="KTI8" s="49"/>
      <c r="KTJ8" s="49"/>
      <c r="KTK8" s="49"/>
      <c r="KTL8" s="49"/>
      <c r="KTM8" s="49"/>
      <c r="KTN8" s="49"/>
      <c r="KTO8" s="49"/>
      <c r="KTP8" s="49"/>
      <c r="KTQ8" s="49"/>
      <c r="KTR8" s="49"/>
      <c r="KTS8" s="49"/>
      <c r="KTT8" s="49"/>
      <c r="KTU8" s="49"/>
      <c r="KTV8" s="49"/>
      <c r="KTW8" s="49"/>
      <c r="KTX8" s="49"/>
      <c r="KTY8" s="49"/>
      <c r="KTZ8" s="49"/>
      <c r="KUA8" s="49"/>
      <c r="KUB8" s="49"/>
      <c r="KUC8" s="49"/>
      <c r="KUD8" s="49"/>
      <c r="KUE8" s="49"/>
      <c r="KUF8" s="49"/>
      <c r="KUG8" s="49"/>
      <c r="KUH8" s="49"/>
      <c r="KUI8" s="49"/>
      <c r="KUJ8" s="49"/>
      <c r="KUK8" s="49"/>
      <c r="KUL8" s="49"/>
      <c r="KUM8" s="49"/>
      <c r="KUN8" s="49"/>
      <c r="KUO8" s="49"/>
      <c r="KUP8" s="49"/>
      <c r="KUQ8" s="49"/>
      <c r="KUR8" s="49"/>
      <c r="KUS8" s="49"/>
      <c r="KUT8" s="49"/>
      <c r="KUU8" s="49"/>
      <c r="KUV8" s="49"/>
      <c r="KUW8" s="49"/>
      <c r="KUX8" s="49"/>
      <c r="KUY8" s="49"/>
      <c r="KUZ8" s="49"/>
      <c r="KVA8" s="49"/>
      <c r="KVB8" s="49"/>
      <c r="KVC8" s="49"/>
      <c r="KVD8" s="49"/>
      <c r="KVE8" s="49"/>
      <c r="KVF8" s="49"/>
      <c r="KVG8" s="49"/>
      <c r="KVH8" s="49"/>
      <c r="KVI8" s="49"/>
      <c r="KVJ8" s="49"/>
      <c r="KVK8" s="49"/>
      <c r="KVL8" s="49"/>
      <c r="KVM8" s="49"/>
      <c r="KVN8" s="49"/>
      <c r="KVO8" s="49"/>
      <c r="KVP8" s="49"/>
      <c r="KVQ8" s="49"/>
      <c r="KVR8" s="49"/>
      <c r="KVS8" s="49"/>
      <c r="KVT8" s="49"/>
      <c r="KVU8" s="49"/>
      <c r="KVV8" s="49"/>
      <c r="KVW8" s="49"/>
      <c r="KVX8" s="49"/>
      <c r="KVY8" s="49"/>
      <c r="KVZ8" s="49"/>
      <c r="KWA8" s="49"/>
      <c r="KWB8" s="49"/>
      <c r="KWC8" s="49"/>
      <c r="KWD8" s="49"/>
      <c r="KWE8" s="49"/>
      <c r="KWF8" s="49"/>
      <c r="KWG8" s="49"/>
      <c r="KWH8" s="49"/>
      <c r="KWI8" s="49"/>
      <c r="KWJ8" s="49"/>
      <c r="KWK8" s="49"/>
      <c r="KWL8" s="49"/>
      <c r="KWM8" s="49"/>
      <c r="KWN8" s="49"/>
      <c r="KWO8" s="49"/>
      <c r="KWP8" s="49"/>
      <c r="KWQ8" s="49"/>
      <c r="KWR8" s="49"/>
      <c r="KWS8" s="49"/>
      <c r="KWT8" s="49"/>
      <c r="KWU8" s="49"/>
      <c r="KWV8" s="49"/>
      <c r="KWW8" s="49"/>
      <c r="KWX8" s="49"/>
      <c r="KWY8" s="49"/>
      <c r="KWZ8" s="49"/>
      <c r="KXA8" s="49"/>
      <c r="KXB8" s="49"/>
      <c r="KXC8" s="49"/>
      <c r="KXD8" s="49"/>
      <c r="KXE8" s="49"/>
      <c r="KXF8" s="49"/>
      <c r="KXG8" s="49"/>
      <c r="KXH8" s="49"/>
      <c r="KXI8" s="49"/>
      <c r="KXJ8" s="49"/>
      <c r="KXK8" s="49"/>
      <c r="KXL8" s="49"/>
      <c r="KXM8" s="49"/>
      <c r="KXN8" s="49"/>
      <c r="KXO8" s="49"/>
      <c r="KXP8" s="49"/>
      <c r="KXQ8" s="49"/>
      <c r="KXR8" s="49"/>
      <c r="KXS8" s="49"/>
      <c r="KXT8" s="49"/>
      <c r="KXU8" s="49"/>
      <c r="KXV8" s="49"/>
      <c r="KXW8" s="49"/>
      <c r="KXX8" s="49"/>
      <c r="KXY8" s="49"/>
      <c r="KXZ8" s="49"/>
      <c r="KYA8" s="49"/>
      <c r="KYB8" s="49"/>
      <c r="KYC8" s="49"/>
      <c r="KYD8" s="49"/>
      <c r="KYE8" s="49"/>
      <c r="KYF8" s="49"/>
      <c r="KYG8" s="49"/>
      <c r="KYH8" s="49"/>
      <c r="KYI8" s="49"/>
      <c r="KYJ8" s="49"/>
      <c r="KYK8" s="49"/>
      <c r="KYL8" s="49"/>
      <c r="KYM8" s="49"/>
      <c r="KYN8" s="49"/>
      <c r="KYO8" s="49"/>
      <c r="KYP8" s="49"/>
      <c r="KYQ8" s="49"/>
      <c r="KYR8" s="49"/>
      <c r="KYS8" s="49"/>
      <c r="KYT8" s="49"/>
      <c r="KYU8" s="49"/>
      <c r="KYV8" s="49"/>
      <c r="KYW8" s="49"/>
      <c r="KYX8" s="49"/>
      <c r="KYY8" s="49"/>
      <c r="KYZ8" s="49"/>
      <c r="KZA8" s="49"/>
      <c r="KZB8" s="49"/>
      <c r="KZC8" s="49"/>
      <c r="KZD8" s="49"/>
      <c r="KZE8" s="49"/>
      <c r="KZF8" s="49"/>
      <c r="KZG8" s="49"/>
      <c r="KZH8" s="49"/>
      <c r="KZI8" s="49"/>
      <c r="KZJ8" s="49"/>
      <c r="KZK8" s="49"/>
      <c r="KZL8" s="49"/>
      <c r="KZM8" s="49"/>
      <c r="KZN8" s="49"/>
      <c r="KZO8" s="49"/>
      <c r="KZP8" s="49"/>
      <c r="KZQ8" s="49"/>
      <c r="KZR8" s="49"/>
      <c r="KZS8" s="49"/>
      <c r="KZT8" s="49"/>
      <c r="KZU8" s="49"/>
      <c r="KZV8" s="49"/>
      <c r="KZW8" s="49"/>
      <c r="KZX8" s="49"/>
      <c r="KZY8" s="49"/>
      <c r="KZZ8" s="49"/>
      <c r="LAA8" s="49"/>
      <c r="LAB8" s="49"/>
      <c r="LAC8" s="49"/>
      <c r="LAD8" s="49"/>
      <c r="LAE8" s="49"/>
      <c r="LAF8" s="49"/>
      <c r="LAG8" s="49"/>
      <c r="LAH8" s="49"/>
      <c r="LAI8" s="49"/>
      <c r="LAJ8" s="49"/>
      <c r="LAK8" s="49"/>
      <c r="LAL8" s="49"/>
      <c r="LAM8" s="49"/>
      <c r="LAN8" s="49"/>
      <c r="LAO8" s="49"/>
      <c r="LAP8" s="49"/>
      <c r="LAQ8" s="49"/>
      <c r="LAR8" s="49"/>
      <c r="LAS8" s="49"/>
      <c r="LAT8" s="49"/>
      <c r="LAU8" s="49"/>
      <c r="LAV8" s="49"/>
      <c r="LAW8" s="49"/>
      <c r="LAX8" s="49"/>
      <c r="LAY8" s="49"/>
      <c r="LAZ8" s="49"/>
      <c r="LBA8" s="49"/>
      <c r="LBB8" s="49"/>
      <c r="LBC8" s="49"/>
      <c r="LBD8" s="49"/>
      <c r="LBE8" s="49"/>
      <c r="LBF8" s="49"/>
      <c r="LBG8" s="49"/>
      <c r="LBH8" s="49"/>
      <c r="LBI8" s="49"/>
      <c r="LBJ8" s="49"/>
      <c r="LBK8" s="49"/>
      <c r="LBL8" s="49"/>
      <c r="LBM8" s="49"/>
      <c r="LBN8" s="49"/>
      <c r="LBO8" s="49"/>
      <c r="LBP8" s="49"/>
      <c r="LBQ8" s="49"/>
      <c r="LBR8" s="49"/>
      <c r="LBS8" s="49"/>
      <c r="LBT8" s="49"/>
      <c r="LBU8" s="49"/>
      <c r="LBV8" s="49"/>
      <c r="LBW8" s="49"/>
      <c r="LBX8" s="49"/>
      <c r="LBY8" s="49"/>
      <c r="LBZ8" s="49"/>
      <c r="LCA8" s="49"/>
      <c r="LCB8" s="49"/>
      <c r="LCC8" s="49"/>
      <c r="LCD8" s="49"/>
      <c r="LCE8" s="49"/>
      <c r="LCF8" s="49"/>
      <c r="LCG8" s="49"/>
      <c r="LCH8" s="49"/>
      <c r="LCI8" s="49"/>
      <c r="LCJ8" s="49"/>
      <c r="LCK8" s="49"/>
      <c r="LCL8" s="49"/>
      <c r="LCM8" s="49"/>
      <c r="LCN8" s="49"/>
      <c r="LCO8" s="49"/>
      <c r="LCP8" s="49"/>
      <c r="LCQ8" s="49"/>
      <c r="LCR8" s="49"/>
      <c r="LCS8" s="49"/>
      <c r="LCT8" s="49"/>
      <c r="LCU8" s="49"/>
      <c r="LCV8" s="49"/>
      <c r="LCW8" s="49"/>
      <c r="LCX8" s="49"/>
      <c r="LCY8" s="49"/>
      <c r="LCZ8" s="49"/>
      <c r="LDA8" s="49"/>
      <c r="LDB8" s="49"/>
      <c r="LDC8" s="49"/>
      <c r="LDD8" s="49"/>
      <c r="LDE8" s="49"/>
      <c r="LDF8" s="49"/>
      <c r="LDG8" s="49"/>
      <c r="LDH8" s="49"/>
      <c r="LDI8" s="49"/>
      <c r="LDJ8" s="49"/>
      <c r="LDK8" s="49"/>
      <c r="LDL8" s="49"/>
      <c r="LDM8" s="49"/>
      <c r="LDN8" s="49"/>
      <c r="LDO8" s="49"/>
      <c r="LDP8" s="49"/>
      <c r="LDQ8" s="49"/>
      <c r="LDR8" s="49"/>
      <c r="LDS8" s="49"/>
      <c r="LDT8" s="49"/>
      <c r="LDU8" s="49"/>
      <c r="LDV8" s="49"/>
      <c r="LDW8" s="49"/>
      <c r="LDX8" s="49"/>
      <c r="LDY8" s="49"/>
      <c r="LDZ8" s="49"/>
      <c r="LEA8" s="49"/>
      <c r="LEB8" s="49"/>
      <c r="LEC8" s="49"/>
      <c r="LED8" s="49"/>
      <c r="LEE8" s="49"/>
      <c r="LEF8" s="49"/>
      <c r="LEG8" s="49"/>
      <c r="LEH8" s="49"/>
      <c r="LEI8" s="49"/>
      <c r="LEJ8" s="49"/>
      <c r="LEK8" s="49"/>
      <c r="LEL8" s="49"/>
      <c r="LEM8" s="49"/>
      <c r="LEN8" s="49"/>
      <c r="LEO8" s="49"/>
      <c r="LEP8" s="49"/>
      <c r="LEQ8" s="49"/>
      <c r="LER8" s="49"/>
      <c r="LES8" s="49"/>
      <c r="LET8" s="49"/>
      <c r="LEU8" s="49"/>
      <c r="LEV8" s="49"/>
      <c r="LEW8" s="49"/>
      <c r="LEX8" s="49"/>
      <c r="LEY8" s="49"/>
      <c r="LEZ8" s="49"/>
      <c r="LFA8" s="49"/>
      <c r="LFB8" s="49"/>
      <c r="LFC8" s="49"/>
      <c r="LFD8" s="49"/>
      <c r="LFE8" s="49"/>
      <c r="LFF8" s="49"/>
      <c r="LFG8" s="49"/>
      <c r="LFH8" s="49"/>
      <c r="LFI8" s="49"/>
      <c r="LFJ8" s="49"/>
      <c r="LFK8" s="49"/>
      <c r="LFL8" s="49"/>
      <c r="LFM8" s="49"/>
      <c r="LFN8" s="49"/>
      <c r="LFO8" s="49"/>
      <c r="LFP8" s="49"/>
      <c r="LFQ8" s="49"/>
      <c r="LFR8" s="49"/>
      <c r="LFS8" s="49"/>
      <c r="LFT8" s="49"/>
      <c r="LFU8" s="49"/>
      <c r="LFV8" s="49"/>
      <c r="LFW8" s="49"/>
      <c r="LFX8" s="49"/>
      <c r="LFY8" s="49"/>
      <c r="LFZ8" s="49"/>
      <c r="LGA8" s="49"/>
      <c r="LGB8" s="49"/>
      <c r="LGC8" s="49"/>
      <c r="LGD8" s="49"/>
      <c r="LGE8" s="49"/>
      <c r="LGF8" s="49"/>
      <c r="LGG8" s="49"/>
      <c r="LGH8" s="49"/>
      <c r="LGI8" s="49"/>
      <c r="LGJ8" s="49"/>
      <c r="LGK8" s="49"/>
      <c r="LGL8" s="49"/>
      <c r="LGM8" s="49"/>
      <c r="LGN8" s="49"/>
      <c r="LGO8" s="49"/>
      <c r="LGP8" s="49"/>
      <c r="LGQ8" s="49"/>
      <c r="LGR8" s="49"/>
      <c r="LGS8" s="49"/>
      <c r="LGT8" s="49"/>
      <c r="LGU8" s="49"/>
      <c r="LGV8" s="49"/>
      <c r="LGW8" s="49"/>
      <c r="LGX8" s="49"/>
      <c r="LGY8" s="49"/>
      <c r="LGZ8" s="49"/>
      <c r="LHA8" s="49"/>
      <c r="LHB8" s="49"/>
      <c r="LHC8" s="49"/>
      <c r="LHD8" s="49"/>
      <c r="LHE8" s="49"/>
      <c r="LHF8" s="49"/>
      <c r="LHG8" s="49"/>
      <c r="LHH8" s="49"/>
      <c r="LHI8" s="49"/>
      <c r="LHJ8" s="49"/>
      <c r="LHK8" s="49"/>
      <c r="LHL8" s="49"/>
      <c r="LHM8" s="49"/>
      <c r="LHN8" s="49"/>
      <c r="LHO8" s="49"/>
      <c r="LHP8" s="49"/>
      <c r="LHQ8" s="49"/>
      <c r="LHR8" s="49"/>
      <c r="LHS8" s="49"/>
      <c r="LHT8" s="49"/>
      <c r="LHU8" s="49"/>
      <c r="LHV8" s="49"/>
      <c r="LHW8" s="49"/>
      <c r="LHX8" s="49"/>
      <c r="LHY8" s="49"/>
      <c r="LHZ8" s="49"/>
      <c r="LIA8" s="49"/>
      <c r="LIB8" s="49"/>
      <c r="LIC8" s="49"/>
      <c r="LID8" s="49"/>
      <c r="LIE8" s="49"/>
      <c r="LIF8" s="49"/>
      <c r="LIG8" s="49"/>
      <c r="LIH8" s="49"/>
      <c r="LII8" s="49"/>
      <c r="LIJ8" s="49"/>
      <c r="LIK8" s="49"/>
      <c r="LIL8" s="49"/>
      <c r="LIM8" s="49"/>
      <c r="LIN8" s="49"/>
      <c r="LIO8" s="49"/>
      <c r="LIP8" s="49"/>
      <c r="LIQ8" s="49"/>
      <c r="LIR8" s="49"/>
      <c r="LIS8" s="49"/>
      <c r="LIT8" s="49"/>
      <c r="LIU8" s="49"/>
      <c r="LIV8" s="49"/>
      <c r="LIW8" s="49"/>
      <c r="LIX8" s="49"/>
      <c r="LIY8" s="49"/>
      <c r="LIZ8" s="49"/>
      <c r="LJA8" s="49"/>
      <c r="LJB8" s="49"/>
      <c r="LJC8" s="49"/>
      <c r="LJD8" s="49"/>
      <c r="LJE8" s="49"/>
      <c r="LJF8" s="49"/>
      <c r="LJG8" s="49"/>
      <c r="LJH8" s="49"/>
      <c r="LJI8" s="49"/>
      <c r="LJJ8" s="49"/>
      <c r="LJK8" s="49"/>
      <c r="LJL8" s="49"/>
      <c r="LJM8" s="49"/>
      <c r="LJN8" s="49"/>
      <c r="LJO8" s="49"/>
      <c r="LJP8" s="49"/>
      <c r="LJQ8" s="49"/>
      <c r="LJR8" s="49"/>
      <c r="LJS8" s="49"/>
      <c r="LJT8" s="49"/>
      <c r="LJU8" s="49"/>
      <c r="LJV8" s="49"/>
      <c r="LJW8" s="49"/>
      <c r="LJX8" s="49"/>
      <c r="LJY8" s="49"/>
      <c r="LJZ8" s="49"/>
      <c r="LKA8" s="49"/>
      <c r="LKB8" s="49"/>
      <c r="LKC8" s="49"/>
      <c r="LKD8" s="49"/>
      <c r="LKE8" s="49"/>
      <c r="LKF8" s="49"/>
      <c r="LKG8" s="49"/>
      <c r="LKH8" s="49"/>
      <c r="LKI8" s="49"/>
      <c r="LKJ8" s="49"/>
      <c r="LKK8" s="49"/>
      <c r="LKL8" s="49"/>
      <c r="LKM8" s="49"/>
      <c r="LKN8" s="49"/>
      <c r="LKO8" s="49"/>
      <c r="LKP8" s="49"/>
      <c r="LKQ8" s="49"/>
      <c r="LKR8" s="49"/>
      <c r="LKS8" s="49"/>
      <c r="LKT8" s="49"/>
      <c r="LKU8" s="49"/>
      <c r="LKV8" s="49"/>
      <c r="LKW8" s="49"/>
      <c r="LKX8" s="49"/>
      <c r="LKY8" s="49"/>
      <c r="LKZ8" s="49"/>
      <c r="LLA8" s="49"/>
      <c r="LLB8" s="49"/>
      <c r="LLC8" s="49"/>
      <c r="LLD8" s="49"/>
      <c r="LLE8" s="49"/>
      <c r="LLF8" s="49"/>
      <c r="LLG8" s="49"/>
      <c r="LLH8" s="49"/>
      <c r="LLI8" s="49"/>
      <c r="LLJ8" s="49"/>
      <c r="LLK8" s="49"/>
      <c r="LLL8" s="49"/>
      <c r="LLM8" s="49"/>
      <c r="LLN8" s="49"/>
      <c r="LLO8" s="49"/>
      <c r="LLP8" s="49"/>
      <c r="LLQ8" s="49"/>
      <c r="LLR8" s="49"/>
      <c r="LLS8" s="49"/>
      <c r="LLT8" s="49"/>
      <c r="LLU8" s="49"/>
      <c r="LLV8" s="49"/>
      <c r="LLW8" s="49"/>
      <c r="LLX8" s="49"/>
      <c r="LLY8" s="49"/>
      <c r="LLZ8" s="49"/>
      <c r="LMA8" s="49"/>
      <c r="LMB8" s="49"/>
      <c r="LMC8" s="49"/>
      <c r="LMD8" s="49"/>
      <c r="LME8" s="49"/>
      <c r="LMF8" s="49"/>
      <c r="LMG8" s="49"/>
      <c r="LMH8" s="49"/>
      <c r="LMI8" s="49"/>
      <c r="LMJ8" s="49"/>
      <c r="LMK8" s="49"/>
      <c r="LML8" s="49"/>
      <c r="LMM8" s="49"/>
      <c r="LMN8" s="49"/>
      <c r="LMO8" s="49"/>
      <c r="LMP8" s="49"/>
      <c r="LMQ8" s="49"/>
      <c r="LMR8" s="49"/>
      <c r="LMS8" s="49"/>
      <c r="LMT8" s="49"/>
      <c r="LMU8" s="49"/>
      <c r="LMV8" s="49"/>
      <c r="LMW8" s="49"/>
      <c r="LMX8" s="49"/>
      <c r="LMY8" s="49"/>
      <c r="LMZ8" s="49"/>
      <c r="LNA8" s="49"/>
      <c r="LNB8" s="49"/>
      <c r="LNC8" s="49"/>
      <c r="LND8" s="49"/>
      <c r="LNE8" s="49"/>
      <c r="LNF8" s="49"/>
      <c r="LNG8" s="49"/>
      <c r="LNH8" s="49"/>
      <c r="LNI8" s="49"/>
      <c r="LNJ8" s="49"/>
      <c r="LNK8" s="49"/>
      <c r="LNL8" s="49"/>
      <c r="LNM8" s="49"/>
      <c r="LNN8" s="49"/>
      <c r="LNO8" s="49"/>
      <c r="LNP8" s="49"/>
      <c r="LNQ8" s="49"/>
      <c r="LNR8" s="49"/>
      <c r="LNS8" s="49"/>
      <c r="LNT8" s="49"/>
      <c r="LNU8" s="49"/>
      <c r="LNV8" s="49"/>
      <c r="LNW8" s="49"/>
      <c r="LNX8" s="49"/>
      <c r="LNY8" s="49"/>
      <c r="LNZ8" s="49"/>
      <c r="LOA8" s="49"/>
      <c r="LOB8" s="49"/>
      <c r="LOC8" s="49"/>
      <c r="LOD8" s="49"/>
      <c r="LOE8" s="49"/>
      <c r="LOF8" s="49"/>
      <c r="LOG8" s="49"/>
      <c r="LOH8" s="49"/>
      <c r="LOI8" s="49"/>
      <c r="LOJ8" s="49"/>
      <c r="LOK8" s="49"/>
      <c r="LOL8" s="49"/>
      <c r="LOM8" s="49"/>
      <c r="LON8" s="49"/>
      <c r="LOO8" s="49"/>
      <c r="LOP8" s="49"/>
      <c r="LOQ8" s="49"/>
      <c r="LOR8" s="49"/>
      <c r="LOS8" s="49"/>
      <c r="LOT8" s="49"/>
      <c r="LOU8" s="49"/>
      <c r="LOV8" s="49"/>
      <c r="LOW8" s="49"/>
      <c r="LOX8" s="49"/>
      <c r="LOY8" s="49"/>
      <c r="LOZ8" s="49"/>
      <c r="LPA8" s="49"/>
      <c r="LPB8" s="49"/>
      <c r="LPC8" s="49"/>
      <c r="LPD8" s="49"/>
      <c r="LPE8" s="49"/>
      <c r="LPF8" s="49"/>
      <c r="LPG8" s="49"/>
      <c r="LPH8" s="49"/>
      <c r="LPI8" s="49"/>
      <c r="LPJ8" s="49"/>
      <c r="LPK8" s="49"/>
      <c r="LPL8" s="49"/>
      <c r="LPM8" s="49"/>
      <c r="LPN8" s="49"/>
      <c r="LPO8" s="49"/>
      <c r="LPP8" s="49"/>
      <c r="LPQ8" s="49"/>
      <c r="LPR8" s="49"/>
      <c r="LPS8" s="49"/>
      <c r="LPT8" s="49"/>
      <c r="LPU8" s="49"/>
      <c r="LPV8" s="49"/>
      <c r="LPW8" s="49"/>
      <c r="LPX8" s="49"/>
      <c r="LPY8" s="49"/>
      <c r="LPZ8" s="49"/>
      <c r="LQA8" s="49"/>
      <c r="LQB8" s="49"/>
      <c r="LQC8" s="49"/>
      <c r="LQD8" s="49"/>
      <c r="LQE8" s="49"/>
      <c r="LQF8" s="49"/>
      <c r="LQG8" s="49"/>
      <c r="LQH8" s="49"/>
      <c r="LQI8" s="49"/>
      <c r="LQJ8" s="49"/>
      <c r="LQK8" s="49"/>
      <c r="LQL8" s="49"/>
      <c r="LQM8" s="49"/>
      <c r="LQN8" s="49"/>
      <c r="LQO8" s="49"/>
      <c r="LQP8" s="49"/>
      <c r="LQQ8" s="49"/>
      <c r="LQR8" s="49"/>
      <c r="LQS8" s="49"/>
      <c r="LQT8" s="49"/>
      <c r="LQU8" s="49"/>
      <c r="LQV8" s="49"/>
      <c r="LQW8" s="49"/>
      <c r="LQX8" s="49"/>
      <c r="LQY8" s="49"/>
      <c r="LQZ8" s="49"/>
      <c r="LRA8" s="49"/>
      <c r="LRB8" s="49"/>
      <c r="LRC8" s="49"/>
      <c r="LRD8" s="49"/>
      <c r="LRE8" s="49"/>
      <c r="LRF8" s="49"/>
      <c r="LRG8" s="49"/>
      <c r="LRH8" s="49"/>
      <c r="LRI8" s="49"/>
      <c r="LRJ8" s="49"/>
      <c r="LRK8" s="49"/>
      <c r="LRL8" s="49"/>
      <c r="LRM8" s="49"/>
      <c r="LRN8" s="49"/>
      <c r="LRO8" s="49"/>
      <c r="LRP8" s="49"/>
      <c r="LRQ8" s="49"/>
      <c r="LRR8" s="49"/>
      <c r="LRS8" s="49"/>
      <c r="LRT8" s="49"/>
      <c r="LRU8" s="49"/>
      <c r="LRV8" s="49"/>
      <c r="LRW8" s="49"/>
      <c r="LRX8" s="49"/>
      <c r="LRY8" s="49"/>
      <c r="LRZ8" s="49"/>
      <c r="LSA8" s="49"/>
      <c r="LSB8" s="49"/>
      <c r="LSC8" s="49"/>
      <c r="LSD8" s="49"/>
      <c r="LSE8" s="49"/>
      <c r="LSF8" s="49"/>
      <c r="LSG8" s="49"/>
      <c r="LSH8" s="49"/>
      <c r="LSI8" s="49"/>
      <c r="LSJ8" s="49"/>
      <c r="LSK8" s="49"/>
      <c r="LSL8" s="49"/>
      <c r="LSM8" s="49"/>
      <c r="LSN8" s="49"/>
      <c r="LSO8" s="49"/>
      <c r="LSP8" s="49"/>
      <c r="LSQ8" s="49"/>
      <c r="LSR8" s="49"/>
      <c r="LSS8" s="49"/>
      <c r="LST8" s="49"/>
      <c r="LSU8" s="49"/>
      <c r="LSV8" s="49"/>
      <c r="LSW8" s="49"/>
      <c r="LSX8" s="49"/>
      <c r="LSY8" s="49"/>
      <c r="LSZ8" s="49"/>
      <c r="LTA8" s="49"/>
      <c r="LTB8" s="49"/>
      <c r="LTC8" s="49"/>
      <c r="LTD8" s="49"/>
      <c r="LTE8" s="49"/>
      <c r="LTF8" s="49"/>
      <c r="LTG8" s="49"/>
      <c r="LTH8" s="49"/>
      <c r="LTI8" s="49"/>
      <c r="LTJ8" s="49"/>
      <c r="LTK8" s="49"/>
      <c r="LTL8" s="49"/>
      <c r="LTM8" s="49"/>
      <c r="LTN8" s="49"/>
      <c r="LTO8" s="49"/>
      <c r="LTP8" s="49"/>
      <c r="LTQ8" s="49"/>
      <c r="LTR8" s="49"/>
      <c r="LTS8" s="49"/>
      <c r="LTT8" s="49"/>
      <c r="LTU8" s="49"/>
      <c r="LTV8" s="49"/>
      <c r="LTW8" s="49"/>
      <c r="LTX8" s="49"/>
      <c r="LTY8" s="49"/>
      <c r="LTZ8" s="49"/>
      <c r="LUA8" s="49"/>
      <c r="LUB8" s="49"/>
      <c r="LUC8" s="49"/>
      <c r="LUD8" s="49"/>
      <c r="LUE8" s="49"/>
      <c r="LUF8" s="49"/>
      <c r="LUG8" s="49"/>
      <c r="LUH8" s="49"/>
      <c r="LUI8" s="49"/>
      <c r="LUJ8" s="49"/>
      <c r="LUK8" s="49"/>
      <c r="LUL8" s="49"/>
      <c r="LUM8" s="49"/>
      <c r="LUN8" s="49"/>
      <c r="LUO8" s="49"/>
      <c r="LUP8" s="49"/>
      <c r="LUQ8" s="49"/>
      <c r="LUR8" s="49"/>
      <c r="LUS8" s="49"/>
      <c r="LUT8" s="49"/>
      <c r="LUU8" s="49"/>
      <c r="LUV8" s="49"/>
      <c r="LUW8" s="49"/>
      <c r="LUX8" s="49"/>
      <c r="LUY8" s="49"/>
      <c r="LUZ8" s="49"/>
      <c r="LVA8" s="49"/>
      <c r="LVB8" s="49"/>
      <c r="LVC8" s="49"/>
      <c r="LVD8" s="49"/>
      <c r="LVE8" s="49"/>
      <c r="LVF8" s="49"/>
      <c r="LVG8" s="49"/>
      <c r="LVH8" s="49"/>
      <c r="LVI8" s="49"/>
      <c r="LVJ8" s="49"/>
      <c r="LVK8" s="49"/>
      <c r="LVL8" s="49"/>
      <c r="LVM8" s="49"/>
      <c r="LVN8" s="49"/>
      <c r="LVO8" s="49"/>
      <c r="LVP8" s="49"/>
      <c r="LVQ8" s="49"/>
      <c r="LVR8" s="49"/>
      <c r="LVS8" s="49"/>
      <c r="LVT8" s="49"/>
      <c r="LVU8" s="49"/>
      <c r="LVV8" s="49"/>
      <c r="LVW8" s="49"/>
      <c r="LVX8" s="49"/>
      <c r="LVY8" s="49"/>
      <c r="LVZ8" s="49"/>
      <c r="LWA8" s="49"/>
      <c r="LWB8" s="49"/>
      <c r="LWC8" s="49"/>
      <c r="LWD8" s="49"/>
      <c r="LWE8" s="49"/>
      <c r="LWF8" s="49"/>
      <c r="LWG8" s="49"/>
      <c r="LWH8" s="49"/>
      <c r="LWI8" s="49"/>
      <c r="LWJ8" s="49"/>
      <c r="LWK8" s="49"/>
      <c r="LWL8" s="49"/>
      <c r="LWM8" s="49"/>
      <c r="LWN8" s="49"/>
      <c r="LWO8" s="49"/>
      <c r="LWP8" s="49"/>
      <c r="LWQ8" s="49"/>
      <c r="LWR8" s="49"/>
      <c r="LWS8" s="49"/>
      <c r="LWT8" s="49"/>
      <c r="LWU8" s="49"/>
      <c r="LWV8" s="49"/>
      <c r="LWW8" s="49"/>
      <c r="LWX8" s="49"/>
      <c r="LWY8" s="49"/>
      <c r="LWZ8" s="49"/>
      <c r="LXA8" s="49"/>
      <c r="LXB8" s="49"/>
      <c r="LXC8" s="49"/>
      <c r="LXD8" s="49"/>
      <c r="LXE8" s="49"/>
      <c r="LXF8" s="49"/>
      <c r="LXG8" s="49"/>
      <c r="LXH8" s="49"/>
      <c r="LXI8" s="49"/>
      <c r="LXJ8" s="49"/>
      <c r="LXK8" s="49"/>
      <c r="LXL8" s="49"/>
      <c r="LXM8" s="49"/>
      <c r="LXN8" s="49"/>
      <c r="LXO8" s="49"/>
      <c r="LXP8" s="49"/>
      <c r="LXQ8" s="49"/>
      <c r="LXR8" s="49"/>
      <c r="LXS8" s="49"/>
      <c r="LXT8" s="49"/>
      <c r="LXU8" s="49"/>
      <c r="LXV8" s="49"/>
      <c r="LXW8" s="49"/>
      <c r="LXX8" s="49"/>
      <c r="LXY8" s="49"/>
      <c r="LXZ8" s="49"/>
      <c r="LYA8" s="49"/>
      <c r="LYB8" s="49"/>
      <c r="LYC8" s="49"/>
      <c r="LYD8" s="49"/>
      <c r="LYE8" s="49"/>
      <c r="LYF8" s="49"/>
      <c r="LYG8" s="49"/>
      <c r="LYH8" s="49"/>
      <c r="LYI8" s="49"/>
      <c r="LYJ8" s="49"/>
      <c r="LYK8" s="49"/>
      <c r="LYL8" s="49"/>
      <c r="LYM8" s="49"/>
      <c r="LYN8" s="49"/>
      <c r="LYO8" s="49"/>
      <c r="LYP8" s="49"/>
      <c r="LYQ8" s="49"/>
      <c r="LYR8" s="49"/>
      <c r="LYS8" s="49"/>
      <c r="LYT8" s="49"/>
      <c r="LYU8" s="49"/>
      <c r="LYV8" s="49"/>
      <c r="LYW8" s="49"/>
      <c r="LYX8" s="49"/>
      <c r="LYY8" s="49"/>
      <c r="LYZ8" s="49"/>
      <c r="LZA8" s="49"/>
      <c r="LZB8" s="49"/>
      <c r="LZC8" s="49"/>
      <c r="LZD8" s="49"/>
      <c r="LZE8" s="49"/>
      <c r="LZF8" s="49"/>
      <c r="LZG8" s="49"/>
      <c r="LZH8" s="49"/>
      <c r="LZI8" s="49"/>
      <c r="LZJ8" s="49"/>
      <c r="LZK8" s="49"/>
      <c r="LZL8" s="49"/>
      <c r="LZM8" s="49"/>
      <c r="LZN8" s="49"/>
      <c r="LZO8" s="49"/>
      <c r="LZP8" s="49"/>
      <c r="LZQ8" s="49"/>
      <c r="LZR8" s="49"/>
      <c r="LZS8" s="49"/>
      <c r="LZT8" s="49"/>
      <c r="LZU8" s="49"/>
      <c r="LZV8" s="49"/>
      <c r="LZW8" s="49"/>
      <c r="LZX8" s="49"/>
      <c r="LZY8" s="49"/>
      <c r="LZZ8" s="49"/>
      <c r="MAA8" s="49"/>
      <c r="MAB8" s="49"/>
      <c r="MAC8" s="49"/>
      <c r="MAD8" s="49"/>
      <c r="MAE8" s="49"/>
      <c r="MAF8" s="49"/>
      <c r="MAG8" s="49"/>
      <c r="MAH8" s="49"/>
      <c r="MAI8" s="49"/>
      <c r="MAJ8" s="49"/>
      <c r="MAK8" s="49"/>
      <c r="MAL8" s="49"/>
      <c r="MAM8" s="49"/>
      <c r="MAN8" s="49"/>
      <c r="MAO8" s="49"/>
      <c r="MAP8" s="49"/>
      <c r="MAQ8" s="49"/>
      <c r="MAR8" s="49"/>
      <c r="MAS8" s="49"/>
      <c r="MAT8" s="49"/>
      <c r="MAU8" s="49"/>
      <c r="MAV8" s="49"/>
      <c r="MAW8" s="49"/>
      <c r="MAX8" s="49"/>
      <c r="MAY8" s="49"/>
      <c r="MAZ8" s="49"/>
      <c r="MBA8" s="49"/>
      <c r="MBB8" s="49"/>
      <c r="MBC8" s="49"/>
      <c r="MBD8" s="49"/>
      <c r="MBE8" s="49"/>
      <c r="MBF8" s="49"/>
      <c r="MBG8" s="49"/>
      <c r="MBH8" s="49"/>
      <c r="MBI8" s="49"/>
      <c r="MBJ8" s="49"/>
      <c r="MBK8" s="49"/>
      <c r="MBL8" s="49"/>
      <c r="MBM8" s="49"/>
      <c r="MBN8" s="49"/>
      <c r="MBO8" s="49"/>
      <c r="MBP8" s="49"/>
      <c r="MBQ8" s="49"/>
      <c r="MBR8" s="49"/>
      <c r="MBS8" s="49"/>
      <c r="MBT8" s="49"/>
      <c r="MBU8" s="49"/>
      <c r="MBV8" s="49"/>
      <c r="MBW8" s="49"/>
      <c r="MBX8" s="49"/>
      <c r="MBY8" s="49"/>
      <c r="MBZ8" s="49"/>
      <c r="MCA8" s="49"/>
      <c r="MCB8" s="49"/>
      <c r="MCC8" s="49"/>
      <c r="MCD8" s="49"/>
      <c r="MCE8" s="49"/>
      <c r="MCF8" s="49"/>
      <c r="MCG8" s="49"/>
      <c r="MCH8" s="49"/>
      <c r="MCI8" s="49"/>
      <c r="MCJ8" s="49"/>
      <c r="MCK8" s="49"/>
      <c r="MCL8" s="49"/>
      <c r="MCM8" s="49"/>
      <c r="MCN8" s="49"/>
      <c r="MCO8" s="49"/>
      <c r="MCP8" s="49"/>
      <c r="MCQ8" s="49"/>
      <c r="MCR8" s="49"/>
      <c r="MCS8" s="49"/>
      <c r="MCT8" s="49"/>
      <c r="MCU8" s="49"/>
      <c r="MCV8" s="49"/>
      <c r="MCW8" s="49"/>
      <c r="MCX8" s="49"/>
      <c r="MCY8" s="49"/>
      <c r="MCZ8" s="49"/>
      <c r="MDA8" s="49"/>
      <c r="MDB8" s="49"/>
      <c r="MDC8" s="49"/>
      <c r="MDD8" s="49"/>
      <c r="MDE8" s="49"/>
      <c r="MDF8" s="49"/>
      <c r="MDG8" s="49"/>
      <c r="MDH8" s="49"/>
      <c r="MDI8" s="49"/>
      <c r="MDJ8" s="49"/>
      <c r="MDK8" s="49"/>
      <c r="MDL8" s="49"/>
      <c r="MDM8" s="49"/>
      <c r="MDN8" s="49"/>
      <c r="MDO8" s="49"/>
      <c r="MDP8" s="49"/>
      <c r="MDQ8" s="49"/>
      <c r="MDR8" s="49"/>
      <c r="MDS8" s="49"/>
      <c r="MDT8" s="49"/>
      <c r="MDU8" s="49"/>
      <c r="MDV8" s="49"/>
      <c r="MDW8" s="49"/>
      <c r="MDX8" s="49"/>
      <c r="MDY8" s="49"/>
      <c r="MDZ8" s="49"/>
      <c r="MEA8" s="49"/>
      <c r="MEB8" s="49"/>
      <c r="MEC8" s="49"/>
      <c r="MED8" s="49"/>
      <c r="MEE8" s="49"/>
      <c r="MEF8" s="49"/>
      <c r="MEG8" s="49"/>
      <c r="MEH8" s="49"/>
      <c r="MEI8" s="49"/>
      <c r="MEJ8" s="49"/>
      <c r="MEK8" s="49"/>
      <c r="MEL8" s="49"/>
      <c r="MEM8" s="49"/>
      <c r="MEN8" s="49"/>
      <c r="MEO8" s="49"/>
      <c r="MEP8" s="49"/>
      <c r="MEQ8" s="49"/>
      <c r="MER8" s="49"/>
      <c r="MES8" s="49"/>
      <c r="MET8" s="49"/>
      <c r="MEU8" s="49"/>
      <c r="MEV8" s="49"/>
      <c r="MEW8" s="49"/>
      <c r="MEX8" s="49"/>
      <c r="MEY8" s="49"/>
      <c r="MEZ8" s="49"/>
      <c r="MFA8" s="49"/>
      <c r="MFB8" s="49"/>
      <c r="MFC8" s="49"/>
      <c r="MFD8" s="49"/>
      <c r="MFE8" s="49"/>
      <c r="MFF8" s="49"/>
      <c r="MFG8" s="49"/>
      <c r="MFH8" s="49"/>
      <c r="MFI8" s="49"/>
      <c r="MFJ8" s="49"/>
      <c r="MFK8" s="49"/>
      <c r="MFL8" s="49"/>
      <c r="MFM8" s="49"/>
      <c r="MFN8" s="49"/>
      <c r="MFO8" s="49"/>
      <c r="MFP8" s="49"/>
      <c r="MFQ8" s="49"/>
      <c r="MFR8" s="49"/>
      <c r="MFS8" s="49"/>
      <c r="MFT8" s="49"/>
      <c r="MFU8" s="49"/>
      <c r="MFV8" s="49"/>
      <c r="MFW8" s="49"/>
      <c r="MFX8" s="49"/>
      <c r="MFY8" s="49"/>
      <c r="MFZ8" s="49"/>
      <c r="MGA8" s="49"/>
      <c r="MGB8" s="49"/>
      <c r="MGC8" s="49"/>
      <c r="MGD8" s="49"/>
      <c r="MGE8" s="49"/>
      <c r="MGF8" s="49"/>
      <c r="MGG8" s="49"/>
      <c r="MGH8" s="49"/>
      <c r="MGI8" s="49"/>
      <c r="MGJ8" s="49"/>
      <c r="MGK8" s="49"/>
      <c r="MGL8" s="49"/>
      <c r="MGM8" s="49"/>
      <c r="MGN8" s="49"/>
      <c r="MGO8" s="49"/>
      <c r="MGP8" s="49"/>
      <c r="MGQ8" s="49"/>
      <c r="MGR8" s="49"/>
      <c r="MGS8" s="49"/>
      <c r="MGT8" s="49"/>
      <c r="MGU8" s="49"/>
      <c r="MGV8" s="49"/>
      <c r="MGW8" s="49"/>
      <c r="MGX8" s="49"/>
      <c r="MGY8" s="49"/>
      <c r="MGZ8" s="49"/>
      <c r="MHA8" s="49"/>
      <c r="MHB8" s="49"/>
      <c r="MHC8" s="49"/>
      <c r="MHD8" s="49"/>
      <c r="MHE8" s="49"/>
      <c r="MHF8" s="49"/>
      <c r="MHG8" s="49"/>
      <c r="MHH8" s="49"/>
      <c r="MHI8" s="49"/>
      <c r="MHJ8" s="49"/>
      <c r="MHK8" s="49"/>
      <c r="MHL8" s="49"/>
      <c r="MHM8" s="49"/>
      <c r="MHN8" s="49"/>
      <c r="MHO8" s="49"/>
      <c r="MHP8" s="49"/>
      <c r="MHQ8" s="49"/>
      <c r="MHR8" s="49"/>
      <c r="MHS8" s="49"/>
      <c r="MHT8" s="49"/>
      <c r="MHU8" s="49"/>
      <c r="MHV8" s="49"/>
      <c r="MHW8" s="49"/>
      <c r="MHX8" s="49"/>
      <c r="MHY8" s="49"/>
      <c r="MHZ8" s="49"/>
      <c r="MIA8" s="49"/>
      <c r="MIB8" s="49"/>
      <c r="MIC8" s="49"/>
      <c r="MID8" s="49"/>
      <c r="MIE8" s="49"/>
      <c r="MIF8" s="49"/>
      <c r="MIG8" s="49"/>
      <c r="MIH8" s="49"/>
      <c r="MII8" s="49"/>
      <c r="MIJ8" s="49"/>
      <c r="MIK8" s="49"/>
      <c r="MIL8" s="49"/>
      <c r="MIM8" s="49"/>
      <c r="MIN8" s="49"/>
      <c r="MIO8" s="49"/>
      <c r="MIP8" s="49"/>
      <c r="MIQ8" s="49"/>
      <c r="MIR8" s="49"/>
      <c r="MIS8" s="49"/>
      <c r="MIT8" s="49"/>
      <c r="MIU8" s="49"/>
      <c r="MIV8" s="49"/>
      <c r="MIW8" s="49"/>
      <c r="MIX8" s="49"/>
      <c r="MIY8" s="49"/>
      <c r="MIZ8" s="49"/>
      <c r="MJA8" s="49"/>
      <c r="MJB8" s="49"/>
      <c r="MJC8" s="49"/>
      <c r="MJD8" s="49"/>
      <c r="MJE8" s="49"/>
      <c r="MJF8" s="49"/>
      <c r="MJG8" s="49"/>
      <c r="MJH8" s="49"/>
      <c r="MJI8" s="49"/>
      <c r="MJJ8" s="49"/>
      <c r="MJK8" s="49"/>
      <c r="MJL8" s="49"/>
      <c r="MJM8" s="49"/>
      <c r="MJN8" s="49"/>
      <c r="MJO8" s="49"/>
      <c r="MJP8" s="49"/>
      <c r="MJQ8" s="49"/>
      <c r="MJR8" s="49"/>
      <c r="MJS8" s="49"/>
      <c r="MJT8" s="49"/>
      <c r="MJU8" s="49"/>
      <c r="MJV8" s="49"/>
      <c r="MJW8" s="49"/>
      <c r="MJX8" s="49"/>
      <c r="MJY8" s="49"/>
      <c r="MJZ8" s="49"/>
      <c r="MKA8" s="49"/>
      <c r="MKB8" s="49"/>
      <c r="MKC8" s="49"/>
      <c r="MKD8" s="49"/>
      <c r="MKE8" s="49"/>
      <c r="MKF8" s="49"/>
      <c r="MKG8" s="49"/>
      <c r="MKH8" s="49"/>
      <c r="MKI8" s="49"/>
      <c r="MKJ8" s="49"/>
      <c r="MKK8" s="49"/>
      <c r="MKL8" s="49"/>
      <c r="MKM8" s="49"/>
      <c r="MKN8" s="49"/>
      <c r="MKO8" s="49"/>
      <c r="MKP8" s="49"/>
      <c r="MKQ8" s="49"/>
      <c r="MKR8" s="49"/>
      <c r="MKS8" s="49"/>
      <c r="MKT8" s="49"/>
      <c r="MKU8" s="49"/>
      <c r="MKV8" s="49"/>
      <c r="MKW8" s="49"/>
      <c r="MKX8" s="49"/>
      <c r="MKY8" s="49"/>
      <c r="MKZ8" s="49"/>
      <c r="MLA8" s="49"/>
      <c r="MLB8" s="49"/>
      <c r="MLC8" s="49"/>
      <c r="MLD8" s="49"/>
      <c r="MLE8" s="49"/>
      <c r="MLF8" s="49"/>
      <c r="MLG8" s="49"/>
      <c r="MLH8" s="49"/>
      <c r="MLI8" s="49"/>
      <c r="MLJ8" s="49"/>
      <c r="MLK8" s="49"/>
      <c r="MLL8" s="49"/>
      <c r="MLM8" s="49"/>
      <c r="MLN8" s="49"/>
      <c r="MLO8" s="49"/>
      <c r="MLP8" s="49"/>
      <c r="MLQ8" s="49"/>
      <c r="MLR8" s="49"/>
      <c r="MLS8" s="49"/>
      <c r="MLT8" s="49"/>
      <c r="MLU8" s="49"/>
      <c r="MLV8" s="49"/>
      <c r="MLW8" s="49"/>
      <c r="MLX8" s="49"/>
      <c r="MLY8" s="49"/>
      <c r="MLZ8" s="49"/>
      <c r="MMA8" s="49"/>
      <c r="MMB8" s="49"/>
      <c r="MMC8" s="49"/>
      <c r="MMD8" s="49"/>
      <c r="MME8" s="49"/>
      <c r="MMF8" s="49"/>
      <c r="MMG8" s="49"/>
      <c r="MMH8" s="49"/>
      <c r="MMI8" s="49"/>
      <c r="MMJ8" s="49"/>
      <c r="MMK8" s="49"/>
      <c r="MML8" s="49"/>
      <c r="MMM8" s="49"/>
      <c r="MMN8" s="49"/>
      <c r="MMO8" s="49"/>
      <c r="MMP8" s="49"/>
      <c r="MMQ8" s="49"/>
      <c r="MMR8" s="49"/>
      <c r="MMS8" s="49"/>
      <c r="MMT8" s="49"/>
      <c r="MMU8" s="49"/>
      <c r="MMV8" s="49"/>
      <c r="MMW8" s="49"/>
      <c r="MMX8" s="49"/>
      <c r="MMY8" s="49"/>
      <c r="MMZ8" s="49"/>
      <c r="MNA8" s="49"/>
      <c r="MNB8" s="49"/>
      <c r="MNC8" s="49"/>
      <c r="MND8" s="49"/>
      <c r="MNE8" s="49"/>
      <c r="MNF8" s="49"/>
      <c r="MNG8" s="49"/>
      <c r="MNH8" s="49"/>
      <c r="MNI8" s="49"/>
      <c r="MNJ8" s="49"/>
      <c r="MNK8" s="49"/>
      <c r="MNL8" s="49"/>
      <c r="MNM8" s="49"/>
      <c r="MNN8" s="49"/>
      <c r="MNO8" s="49"/>
      <c r="MNP8" s="49"/>
      <c r="MNQ8" s="49"/>
      <c r="MNR8" s="49"/>
      <c r="MNS8" s="49"/>
      <c r="MNT8" s="49"/>
      <c r="MNU8" s="49"/>
      <c r="MNV8" s="49"/>
      <c r="MNW8" s="49"/>
      <c r="MNX8" s="49"/>
      <c r="MNY8" s="49"/>
      <c r="MNZ8" s="49"/>
      <c r="MOA8" s="49"/>
      <c r="MOB8" s="49"/>
      <c r="MOC8" s="49"/>
      <c r="MOD8" s="49"/>
      <c r="MOE8" s="49"/>
      <c r="MOF8" s="49"/>
      <c r="MOG8" s="49"/>
      <c r="MOH8" s="49"/>
      <c r="MOI8" s="49"/>
      <c r="MOJ8" s="49"/>
      <c r="MOK8" s="49"/>
      <c r="MOL8" s="49"/>
      <c r="MOM8" s="49"/>
      <c r="MON8" s="49"/>
      <c r="MOO8" s="49"/>
      <c r="MOP8" s="49"/>
      <c r="MOQ8" s="49"/>
      <c r="MOR8" s="49"/>
      <c r="MOS8" s="49"/>
      <c r="MOT8" s="49"/>
      <c r="MOU8" s="49"/>
      <c r="MOV8" s="49"/>
      <c r="MOW8" s="49"/>
      <c r="MOX8" s="49"/>
      <c r="MOY8" s="49"/>
      <c r="MOZ8" s="49"/>
      <c r="MPA8" s="49"/>
      <c r="MPB8" s="49"/>
      <c r="MPC8" s="49"/>
      <c r="MPD8" s="49"/>
      <c r="MPE8" s="49"/>
      <c r="MPF8" s="49"/>
      <c r="MPG8" s="49"/>
      <c r="MPH8" s="49"/>
      <c r="MPI8" s="49"/>
      <c r="MPJ8" s="49"/>
      <c r="MPK8" s="49"/>
      <c r="MPL8" s="49"/>
      <c r="MPM8" s="49"/>
      <c r="MPN8" s="49"/>
      <c r="MPO8" s="49"/>
      <c r="MPP8" s="49"/>
      <c r="MPQ8" s="49"/>
      <c r="MPR8" s="49"/>
      <c r="MPS8" s="49"/>
      <c r="MPT8" s="49"/>
      <c r="MPU8" s="49"/>
      <c r="MPV8" s="49"/>
      <c r="MPW8" s="49"/>
      <c r="MPX8" s="49"/>
      <c r="MPY8" s="49"/>
      <c r="MPZ8" s="49"/>
      <c r="MQA8" s="49"/>
      <c r="MQB8" s="49"/>
      <c r="MQC8" s="49"/>
      <c r="MQD8" s="49"/>
      <c r="MQE8" s="49"/>
      <c r="MQF8" s="49"/>
      <c r="MQG8" s="49"/>
      <c r="MQH8" s="49"/>
      <c r="MQI8" s="49"/>
      <c r="MQJ8" s="49"/>
      <c r="MQK8" s="49"/>
      <c r="MQL8" s="49"/>
      <c r="MQM8" s="49"/>
      <c r="MQN8" s="49"/>
      <c r="MQO8" s="49"/>
      <c r="MQP8" s="49"/>
      <c r="MQQ8" s="49"/>
      <c r="MQR8" s="49"/>
      <c r="MQS8" s="49"/>
      <c r="MQT8" s="49"/>
      <c r="MQU8" s="49"/>
      <c r="MQV8" s="49"/>
      <c r="MQW8" s="49"/>
      <c r="MQX8" s="49"/>
      <c r="MQY8" s="49"/>
      <c r="MQZ8" s="49"/>
      <c r="MRA8" s="49"/>
      <c r="MRB8" s="49"/>
      <c r="MRC8" s="49"/>
      <c r="MRD8" s="49"/>
      <c r="MRE8" s="49"/>
      <c r="MRF8" s="49"/>
      <c r="MRG8" s="49"/>
      <c r="MRH8" s="49"/>
      <c r="MRI8" s="49"/>
      <c r="MRJ8" s="49"/>
      <c r="MRK8" s="49"/>
      <c r="MRL8" s="49"/>
      <c r="MRM8" s="49"/>
      <c r="MRN8" s="49"/>
      <c r="MRO8" s="49"/>
      <c r="MRP8" s="49"/>
      <c r="MRQ8" s="49"/>
      <c r="MRR8" s="49"/>
      <c r="MRS8" s="49"/>
      <c r="MRT8" s="49"/>
      <c r="MRU8" s="49"/>
      <c r="MRV8" s="49"/>
      <c r="MRW8" s="49"/>
      <c r="MRX8" s="49"/>
      <c r="MRY8" s="49"/>
      <c r="MRZ8" s="49"/>
      <c r="MSA8" s="49"/>
      <c r="MSB8" s="49"/>
      <c r="MSC8" s="49"/>
      <c r="MSD8" s="49"/>
      <c r="MSE8" s="49"/>
      <c r="MSF8" s="49"/>
      <c r="MSG8" s="49"/>
      <c r="MSH8" s="49"/>
      <c r="MSI8" s="49"/>
      <c r="MSJ8" s="49"/>
      <c r="MSK8" s="49"/>
      <c r="MSL8" s="49"/>
      <c r="MSM8" s="49"/>
      <c r="MSN8" s="49"/>
      <c r="MSO8" s="49"/>
      <c r="MSP8" s="49"/>
      <c r="MSQ8" s="49"/>
      <c r="MSR8" s="49"/>
      <c r="MSS8" s="49"/>
      <c r="MST8" s="49"/>
      <c r="MSU8" s="49"/>
      <c r="MSV8" s="49"/>
      <c r="MSW8" s="49"/>
      <c r="MSX8" s="49"/>
      <c r="MSY8" s="49"/>
      <c r="MSZ8" s="49"/>
      <c r="MTA8" s="49"/>
      <c r="MTB8" s="49"/>
      <c r="MTC8" s="49"/>
      <c r="MTD8" s="49"/>
      <c r="MTE8" s="49"/>
      <c r="MTF8" s="49"/>
      <c r="MTG8" s="49"/>
      <c r="MTH8" s="49"/>
      <c r="MTI8" s="49"/>
      <c r="MTJ8" s="49"/>
      <c r="MTK8" s="49"/>
      <c r="MTL8" s="49"/>
      <c r="MTM8" s="49"/>
      <c r="MTN8" s="49"/>
      <c r="MTO8" s="49"/>
      <c r="MTP8" s="49"/>
      <c r="MTQ8" s="49"/>
      <c r="MTR8" s="49"/>
      <c r="MTS8" s="49"/>
      <c r="MTT8" s="49"/>
      <c r="MTU8" s="49"/>
      <c r="MTV8" s="49"/>
      <c r="MTW8" s="49"/>
      <c r="MTX8" s="49"/>
      <c r="MTY8" s="49"/>
      <c r="MTZ8" s="49"/>
      <c r="MUA8" s="49"/>
      <c r="MUB8" s="49"/>
      <c r="MUC8" s="49"/>
      <c r="MUD8" s="49"/>
      <c r="MUE8" s="49"/>
      <c r="MUF8" s="49"/>
      <c r="MUG8" s="49"/>
      <c r="MUH8" s="49"/>
      <c r="MUI8" s="49"/>
      <c r="MUJ8" s="49"/>
      <c r="MUK8" s="49"/>
      <c r="MUL8" s="49"/>
      <c r="MUM8" s="49"/>
      <c r="MUN8" s="49"/>
      <c r="MUO8" s="49"/>
      <c r="MUP8" s="49"/>
      <c r="MUQ8" s="49"/>
      <c r="MUR8" s="49"/>
      <c r="MUS8" s="49"/>
      <c r="MUT8" s="49"/>
      <c r="MUU8" s="49"/>
      <c r="MUV8" s="49"/>
      <c r="MUW8" s="49"/>
      <c r="MUX8" s="49"/>
      <c r="MUY8" s="49"/>
      <c r="MUZ8" s="49"/>
      <c r="MVA8" s="49"/>
      <c r="MVB8" s="49"/>
      <c r="MVC8" s="49"/>
      <c r="MVD8" s="49"/>
      <c r="MVE8" s="49"/>
      <c r="MVF8" s="49"/>
      <c r="MVG8" s="49"/>
      <c r="MVH8" s="49"/>
      <c r="MVI8" s="49"/>
      <c r="MVJ8" s="49"/>
      <c r="MVK8" s="49"/>
      <c r="MVL8" s="49"/>
      <c r="MVM8" s="49"/>
      <c r="MVN8" s="49"/>
      <c r="MVO8" s="49"/>
      <c r="MVP8" s="49"/>
      <c r="MVQ8" s="49"/>
      <c r="MVR8" s="49"/>
      <c r="MVS8" s="49"/>
      <c r="MVT8" s="49"/>
      <c r="MVU8" s="49"/>
      <c r="MVV8" s="49"/>
      <c r="MVW8" s="49"/>
      <c r="MVX8" s="49"/>
      <c r="MVY8" s="49"/>
      <c r="MVZ8" s="49"/>
      <c r="MWA8" s="49"/>
      <c r="MWB8" s="49"/>
      <c r="MWC8" s="49"/>
      <c r="MWD8" s="49"/>
      <c r="MWE8" s="49"/>
      <c r="MWF8" s="49"/>
      <c r="MWG8" s="49"/>
      <c r="MWH8" s="49"/>
      <c r="MWI8" s="49"/>
      <c r="MWJ8" s="49"/>
      <c r="MWK8" s="49"/>
      <c r="MWL8" s="49"/>
      <c r="MWM8" s="49"/>
      <c r="MWN8" s="49"/>
      <c r="MWO8" s="49"/>
      <c r="MWP8" s="49"/>
      <c r="MWQ8" s="49"/>
      <c r="MWR8" s="49"/>
      <c r="MWS8" s="49"/>
      <c r="MWT8" s="49"/>
      <c r="MWU8" s="49"/>
      <c r="MWV8" s="49"/>
      <c r="MWW8" s="49"/>
      <c r="MWX8" s="49"/>
      <c r="MWY8" s="49"/>
      <c r="MWZ8" s="49"/>
      <c r="MXA8" s="49"/>
      <c r="MXB8" s="49"/>
      <c r="MXC8" s="49"/>
      <c r="MXD8" s="49"/>
      <c r="MXE8" s="49"/>
      <c r="MXF8" s="49"/>
      <c r="MXG8" s="49"/>
      <c r="MXH8" s="49"/>
      <c r="MXI8" s="49"/>
      <c r="MXJ8" s="49"/>
      <c r="MXK8" s="49"/>
      <c r="MXL8" s="49"/>
      <c r="MXM8" s="49"/>
      <c r="MXN8" s="49"/>
      <c r="MXO8" s="49"/>
      <c r="MXP8" s="49"/>
      <c r="MXQ8" s="49"/>
      <c r="MXR8" s="49"/>
      <c r="MXS8" s="49"/>
      <c r="MXT8" s="49"/>
      <c r="MXU8" s="49"/>
      <c r="MXV8" s="49"/>
      <c r="MXW8" s="49"/>
      <c r="MXX8" s="49"/>
      <c r="MXY8" s="49"/>
      <c r="MXZ8" s="49"/>
      <c r="MYA8" s="49"/>
      <c r="MYB8" s="49"/>
      <c r="MYC8" s="49"/>
      <c r="MYD8" s="49"/>
      <c r="MYE8" s="49"/>
      <c r="MYF8" s="49"/>
      <c r="MYG8" s="49"/>
      <c r="MYH8" s="49"/>
      <c r="MYI8" s="49"/>
      <c r="MYJ8" s="49"/>
      <c r="MYK8" s="49"/>
      <c r="MYL8" s="49"/>
      <c r="MYM8" s="49"/>
      <c r="MYN8" s="49"/>
      <c r="MYO8" s="49"/>
      <c r="MYP8" s="49"/>
      <c r="MYQ8" s="49"/>
      <c r="MYR8" s="49"/>
      <c r="MYS8" s="49"/>
      <c r="MYT8" s="49"/>
      <c r="MYU8" s="49"/>
      <c r="MYV8" s="49"/>
      <c r="MYW8" s="49"/>
      <c r="MYX8" s="49"/>
      <c r="MYY8" s="49"/>
      <c r="MYZ8" s="49"/>
      <c r="MZA8" s="49"/>
      <c r="MZB8" s="49"/>
      <c r="MZC8" s="49"/>
      <c r="MZD8" s="49"/>
      <c r="MZE8" s="49"/>
      <c r="MZF8" s="49"/>
      <c r="MZG8" s="49"/>
      <c r="MZH8" s="49"/>
      <c r="MZI8" s="49"/>
      <c r="MZJ8" s="49"/>
      <c r="MZK8" s="49"/>
      <c r="MZL8" s="49"/>
      <c r="MZM8" s="49"/>
      <c r="MZN8" s="49"/>
      <c r="MZO8" s="49"/>
      <c r="MZP8" s="49"/>
      <c r="MZQ8" s="49"/>
      <c r="MZR8" s="49"/>
      <c r="MZS8" s="49"/>
      <c r="MZT8" s="49"/>
      <c r="MZU8" s="49"/>
      <c r="MZV8" s="49"/>
      <c r="MZW8" s="49"/>
      <c r="MZX8" s="49"/>
      <c r="MZY8" s="49"/>
      <c r="MZZ8" s="49"/>
      <c r="NAA8" s="49"/>
      <c r="NAB8" s="49"/>
      <c r="NAC8" s="49"/>
      <c r="NAD8" s="49"/>
      <c r="NAE8" s="49"/>
      <c r="NAF8" s="49"/>
      <c r="NAG8" s="49"/>
      <c r="NAH8" s="49"/>
      <c r="NAI8" s="49"/>
      <c r="NAJ8" s="49"/>
      <c r="NAK8" s="49"/>
      <c r="NAL8" s="49"/>
      <c r="NAM8" s="49"/>
      <c r="NAN8" s="49"/>
      <c r="NAO8" s="49"/>
      <c r="NAP8" s="49"/>
      <c r="NAQ8" s="49"/>
      <c r="NAR8" s="49"/>
      <c r="NAS8" s="49"/>
      <c r="NAT8" s="49"/>
      <c r="NAU8" s="49"/>
      <c r="NAV8" s="49"/>
      <c r="NAW8" s="49"/>
      <c r="NAX8" s="49"/>
      <c r="NAY8" s="49"/>
      <c r="NAZ8" s="49"/>
      <c r="NBA8" s="49"/>
      <c r="NBB8" s="49"/>
      <c r="NBC8" s="49"/>
      <c r="NBD8" s="49"/>
      <c r="NBE8" s="49"/>
      <c r="NBF8" s="49"/>
      <c r="NBG8" s="49"/>
      <c r="NBH8" s="49"/>
      <c r="NBI8" s="49"/>
      <c r="NBJ8" s="49"/>
      <c r="NBK8" s="49"/>
      <c r="NBL8" s="49"/>
      <c r="NBM8" s="49"/>
      <c r="NBN8" s="49"/>
      <c r="NBO8" s="49"/>
      <c r="NBP8" s="49"/>
      <c r="NBQ8" s="49"/>
      <c r="NBR8" s="49"/>
      <c r="NBS8" s="49"/>
      <c r="NBT8" s="49"/>
      <c r="NBU8" s="49"/>
      <c r="NBV8" s="49"/>
      <c r="NBW8" s="49"/>
      <c r="NBX8" s="49"/>
      <c r="NBY8" s="49"/>
      <c r="NBZ8" s="49"/>
      <c r="NCA8" s="49"/>
      <c r="NCB8" s="49"/>
      <c r="NCC8" s="49"/>
      <c r="NCD8" s="49"/>
      <c r="NCE8" s="49"/>
      <c r="NCF8" s="49"/>
      <c r="NCG8" s="49"/>
      <c r="NCH8" s="49"/>
      <c r="NCI8" s="49"/>
      <c r="NCJ8" s="49"/>
      <c r="NCK8" s="49"/>
      <c r="NCL8" s="49"/>
      <c r="NCM8" s="49"/>
      <c r="NCN8" s="49"/>
      <c r="NCO8" s="49"/>
      <c r="NCP8" s="49"/>
      <c r="NCQ8" s="49"/>
      <c r="NCR8" s="49"/>
      <c r="NCS8" s="49"/>
      <c r="NCT8" s="49"/>
      <c r="NCU8" s="49"/>
      <c r="NCV8" s="49"/>
      <c r="NCW8" s="49"/>
      <c r="NCX8" s="49"/>
      <c r="NCY8" s="49"/>
      <c r="NCZ8" s="49"/>
      <c r="NDA8" s="49"/>
      <c r="NDB8" s="49"/>
      <c r="NDC8" s="49"/>
      <c r="NDD8" s="49"/>
      <c r="NDE8" s="49"/>
      <c r="NDF8" s="49"/>
      <c r="NDG8" s="49"/>
      <c r="NDH8" s="49"/>
      <c r="NDI8" s="49"/>
      <c r="NDJ8" s="49"/>
      <c r="NDK8" s="49"/>
      <c r="NDL8" s="49"/>
      <c r="NDM8" s="49"/>
      <c r="NDN8" s="49"/>
      <c r="NDO8" s="49"/>
      <c r="NDP8" s="49"/>
      <c r="NDQ8" s="49"/>
      <c r="NDR8" s="49"/>
      <c r="NDS8" s="49"/>
      <c r="NDT8" s="49"/>
      <c r="NDU8" s="49"/>
      <c r="NDV8" s="49"/>
      <c r="NDW8" s="49"/>
      <c r="NDX8" s="49"/>
      <c r="NDY8" s="49"/>
      <c r="NDZ8" s="49"/>
      <c r="NEA8" s="49"/>
      <c r="NEB8" s="49"/>
      <c r="NEC8" s="49"/>
      <c r="NED8" s="49"/>
      <c r="NEE8" s="49"/>
      <c r="NEF8" s="49"/>
      <c r="NEG8" s="49"/>
      <c r="NEH8" s="49"/>
      <c r="NEI8" s="49"/>
      <c r="NEJ8" s="49"/>
      <c r="NEK8" s="49"/>
      <c r="NEL8" s="49"/>
      <c r="NEM8" s="49"/>
      <c r="NEN8" s="49"/>
      <c r="NEO8" s="49"/>
      <c r="NEP8" s="49"/>
      <c r="NEQ8" s="49"/>
      <c r="NER8" s="49"/>
      <c r="NES8" s="49"/>
      <c r="NET8" s="49"/>
      <c r="NEU8" s="49"/>
      <c r="NEV8" s="49"/>
      <c r="NEW8" s="49"/>
      <c r="NEX8" s="49"/>
      <c r="NEY8" s="49"/>
      <c r="NEZ8" s="49"/>
      <c r="NFA8" s="49"/>
      <c r="NFB8" s="49"/>
      <c r="NFC8" s="49"/>
      <c r="NFD8" s="49"/>
      <c r="NFE8" s="49"/>
      <c r="NFF8" s="49"/>
      <c r="NFG8" s="49"/>
      <c r="NFH8" s="49"/>
      <c r="NFI8" s="49"/>
      <c r="NFJ8" s="49"/>
      <c r="NFK8" s="49"/>
      <c r="NFL8" s="49"/>
      <c r="NFM8" s="49"/>
      <c r="NFN8" s="49"/>
      <c r="NFO8" s="49"/>
      <c r="NFP8" s="49"/>
      <c r="NFQ8" s="49"/>
      <c r="NFR8" s="49"/>
      <c r="NFS8" s="49"/>
      <c r="NFT8" s="49"/>
      <c r="NFU8" s="49"/>
      <c r="NFV8" s="49"/>
      <c r="NFW8" s="49"/>
      <c r="NFX8" s="49"/>
      <c r="NFY8" s="49"/>
      <c r="NFZ8" s="49"/>
      <c r="NGA8" s="49"/>
      <c r="NGB8" s="49"/>
      <c r="NGC8" s="49"/>
      <c r="NGD8" s="49"/>
      <c r="NGE8" s="49"/>
      <c r="NGF8" s="49"/>
      <c r="NGG8" s="49"/>
      <c r="NGH8" s="49"/>
      <c r="NGI8" s="49"/>
      <c r="NGJ8" s="49"/>
      <c r="NGK8" s="49"/>
      <c r="NGL8" s="49"/>
      <c r="NGM8" s="49"/>
      <c r="NGN8" s="49"/>
      <c r="NGO8" s="49"/>
      <c r="NGP8" s="49"/>
      <c r="NGQ8" s="49"/>
      <c r="NGR8" s="49"/>
      <c r="NGS8" s="49"/>
      <c r="NGT8" s="49"/>
      <c r="NGU8" s="49"/>
      <c r="NGV8" s="49"/>
      <c r="NGW8" s="49"/>
      <c r="NGX8" s="49"/>
      <c r="NGY8" s="49"/>
      <c r="NGZ8" s="49"/>
      <c r="NHA8" s="49"/>
      <c r="NHB8" s="49"/>
      <c r="NHC8" s="49"/>
      <c r="NHD8" s="49"/>
      <c r="NHE8" s="49"/>
      <c r="NHF8" s="49"/>
      <c r="NHG8" s="49"/>
      <c r="NHH8" s="49"/>
      <c r="NHI8" s="49"/>
      <c r="NHJ8" s="49"/>
      <c r="NHK8" s="49"/>
      <c r="NHL8" s="49"/>
      <c r="NHM8" s="49"/>
      <c r="NHN8" s="49"/>
      <c r="NHO8" s="49"/>
      <c r="NHP8" s="49"/>
      <c r="NHQ8" s="49"/>
      <c r="NHR8" s="49"/>
      <c r="NHS8" s="49"/>
      <c r="NHT8" s="49"/>
      <c r="NHU8" s="49"/>
      <c r="NHV8" s="49"/>
      <c r="NHW8" s="49"/>
      <c r="NHX8" s="49"/>
      <c r="NHY8" s="49"/>
      <c r="NHZ8" s="49"/>
      <c r="NIA8" s="49"/>
      <c r="NIB8" s="49"/>
      <c r="NIC8" s="49"/>
      <c r="NID8" s="49"/>
      <c r="NIE8" s="49"/>
      <c r="NIF8" s="49"/>
      <c r="NIG8" s="49"/>
      <c r="NIH8" s="49"/>
      <c r="NII8" s="49"/>
      <c r="NIJ8" s="49"/>
      <c r="NIK8" s="49"/>
      <c r="NIL8" s="49"/>
      <c r="NIM8" s="49"/>
      <c r="NIN8" s="49"/>
      <c r="NIO8" s="49"/>
      <c r="NIP8" s="49"/>
      <c r="NIQ8" s="49"/>
      <c r="NIR8" s="49"/>
      <c r="NIS8" s="49"/>
      <c r="NIT8" s="49"/>
      <c r="NIU8" s="49"/>
      <c r="NIV8" s="49"/>
      <c r="NIW8" s="49"/>
      <c r="NIX8" s="49"/>
      <c r="NIY8" s="49"/>
      <c r="NIZ8" s="49"/>
      <c r="NJA8" s="49"/>
      <c r="NJB8" s="49"/>
      <c r="NJC8" s="49"/>
      <c r="NJD8" s="49"/>
      <c r="NJE8" s="49"/>
      <c r="NJF8" s="49"/>
      <c r="NJG8" s="49"/>
      <c r="NJH8" s="49"/>
      <c r="NJI8" s="49"/>
      <c r="NJJ8" s="49"/>
      <c r="NJK8" s="49"/>
      <c r="NJL8" s="49"/>
      <c r="NJM8" s="49"/>
      <c r="NJN8" s="49"/>
      <c r="NJO8" s="49"/>
      <c r="NJP8" s="49"/>
      <c r="NJQ8" s="49"/>
      <c r="NJR8" s="49"/>
      <c r="NJS8" s="49"/>
      <c r="NJT8" s="49"/>
      <c r="NJU8" s="49"/>
      <c r="NJV8" s="49"/>
      <c r="NJW8" s="49"/>
      <c r="NJX8" s="49"/>
      <c r="NJY8" s="49"/>
      <c r="NJZ8" s="49"/>
      <c r="NKA8" s="49"/>
      <c r="NKB8" s="49"/>
      <c r="NKC8" s="49"/>
      <c r="NKD8" s="49"/>
      <c r="NKE8" s="49"/>
      <c r="NKF8" s="49"/>
      <c r="NKG8" s="49"/>
      <c r="NKH8" s="49"/>
      <c r="NKI8" s="49"/>
      <c r="NKJ8" s="49"/>
      <c r="NKK8" s="49"/>
      <c r="NKL8" s="49"/>
      <c r="NKM8" s="49"/>
      <c r="NKN8" s="49"/>
      <c r="NKO8" s="49"/>
      <c r="NKP8" s="49"/>
      <c r="NKQ8" s="49"/>
      <c r="NKR8" s="49"/>
      <c r="NKS8" s="49"/>
      <c r="NKT8" s="49"/>
      <c r="NKU8" s="49"/>
      <c r="NKV8" s="49"/>
      <c r="NKW8" s="49"/>
      <c r="NKX8" s="49"/>
      <c r="NKY8" s="49"/>
      <c r="NKZ8" s="49"/>
      <c r="NLA8" s="49"/>
      <c r="NLB8" s="49"/>
      <c r="NLC8" s="49"/>
      <c r="NLD8" s="49"/>
      <c r="NLE8" s="49"/>
      <c r="NLF8" s="49"/>
      <c r="NLG8" s="49"/>
      <c r="NLH8" s="49"/>
      <c r="NLI8" s="49"/>
      <c r="NLJ8" s="49"/>
      <c r="NLK8" s="49"/>
      <c r="NLL8" s="49"/>
      <c r="NLM8" s="49"/>
      <c r="NLN8" s="49"/>
      <c r="NLO8" s="49"/>
      <c r="NLP8" s="49"/>
      <c r="NLQ8" s="49"/>
      <c r="NLR8" s="49"/>
      <c r="NLS8" s="49"/>
      <c r="NLT8" s="49"/>
      <c r="NLU8" s="49"/>
      <c r="NLV8" s="49"/>
      <c r="NLW8" s="49"/>
      <c r="NLX8" s="49"/>
      <c r="NLY8" s="49"/>
      <c r="NLZ8" s="49"/>
      <c r="NMA8" s="49"/>
      <c r="NMB8" s="49"/>
      <c r="NMC8" s="49"/>
      <c r="NMD8" s="49"/>
      <c r="NME8" s="49"/>
      <c r="NMF8" s="49"/>
      <c r="NMG8" s="49"/>
      <c r="NMH8" s="49"/>
      <c r="NMI8" s="49"/>
      <c r="NMJ8" s="49"/>
      <c r="NMK8" s="49"/>
      <c r="NML8" s="49"/>
      <c r="NMM8" s="49"/>
      <c r="NMN8" s="49"/>
      <c r="NMO8" s="49"/>
      <c r="NMP8" s="49"/>
      <c r="NMQ8" s="49"/>
      <c r="NMR8" s="49"/>
      <c r="NMS8" s="49"/>
      <c r="NMT8" s="49"/>
      <c r="NMU8" s="49"/>
      <c r="NMV8" s="49"/>
      <c r="NMW8" s="49"/>
      <c r="NMX8" s="49"/>
      <c r="NMY8" s="49"/>
      <c r="NMZ8" s="49"/>
      <c r="NNA8" s="49"/>
      <c r="NNB8" s="49"/>
      <c r="NNC8" s="49"/>
      <c r="NND8" s="49"/>
      <c r="NNE8" s="49"/>
      <c r="NNF8" s="49"/>
      <c r="NNG8" s="49"/>
      <c r="NNH8" s="49"/>
      <c r="NNI8" s="49"/>
      <c r="NNJ8" s="49"/>
      <c r="NNK8" s="49"/>
      <c r="NNL8" s="49"/>
      <c r="NNM8" s="49"/>
      <c r="NNN8" s="49"/>
      <c r="NNO8" s="49"/>
      <c r="NNP8" s="49"/>
      <c r="NNQ8" s="49"/>
      <c r="NNR8" s="49"/>
      <c r="NNS8" s="49"/>
      <c r="NNT8" s="49"/>
      <c r="NNU8" s="49"/>
      <c r="NNV8" s="49"/>
      <c r="NNW8" s="49"/>
      <c r="NNX8" s="49"/>
      <c r="NNY8" s="49"/>
      <c r="NNZ8" s="49"/>
      <c r="NOA8" s="49"/>
      <c r="NOB8" s="49"/>
      <c r="NOC8" s="49"/>
      <c r="NOD8" s="49"/>
      <c r="NOE8" s="49"/>
      <c r="NOF8" s="49"/>
      <c r="NOG8" s="49"/>
      <c r="NOH8" s="49"/>
      <c r="NOI8" s="49"/>
      <c r="NOJ8" s="49"/>
      <c r="NOK8" s="49"/>
      <c r="NOL8" s="49"/>
      <c r="NOM8" s="49"/>
      <c r="NON8" s="49"/>
      <c r="NOO8" s="49"/>
      <c r="NOP8" s="49"/>
      <c r="NOQ8" s="49"/>
      <c r="NOR8" s="49"/>
      <c r="NOS8" s="49"/>
      <c r="NOT8" s="49"/>
      <c r="NOU8" s="49"/>
      <c r="NOV8" s="49"/>
      <c r="NOW8" s="49"/>
      <c r="NOX8" s="49"/>
      <c r="NOY8" s="49"/>
      <c r="NOZ8" s="49"/>
      <c r="NPA8" s="49"/>
      <c r="NPB8" s="49"/>
      <c r="NPC8" s="49"/>
      <c r="NPD8" s="49"/>
      <c r="NPE8" s="49"/>
      <c r="NPF8" s="49"/>
      <c r="NPG8" s="49"/>
      <c r="NPH8" s="49"/>
      <c r="NPI8" s="49"/>
      <c r="NPJ8" s="49"/>
      <c r="NPK8" s="49"/>
      <c r="NPL8" s="49"/>
      <c r="NPM8" s="49"/>
      <c r="NPN8" s="49"/>
      <c r="NPO8" s="49"/>
      <c r="NPP8" s="49"/>
      <c r="NPQ8" s="49"/>
      <c r="NPR8" s="49"/>
      <c r="NPS8" s="49"/>
      <c r="NPT8" s="49"/>
      <c r="NPU8" s="49"/>
      <c r="NPV8" s="49"/>
      <c r="NPW8" s="49"/>
      <c r="NPX8" s="49"/>
      <c r="NPY8" s="49"/>
      <c r="NPZ8" s="49"/>
      <c r="NQA8" s="49"/>
      <c r="NQB8" s="49"/>
      <c r="NQC8" s="49"/>
      <c r="NQD8" s="49"/>
      <c r="NQE8" s="49"/>
      <c r="NQF8" s="49"/>
      <c r="NQG8" s="49"/>
      <c r="NQH8" s="49"/>
      <c r="NQI8" s="49"/>
      <c r="NQJ8" s="49"/>
      <c r="NQK8" s="49"/>
      <c r="NQL8" s="49"/>
      <c r="NQM8" s="49"/>
      <c r="NQN8" s="49"/>
      <c r="NQO8" s="49"/>
      <c r="NQP8" s="49"/>
      <c r="NQQ8" s="49"/>
      <c r="NQR8" s="49"/>
      <c r="NQS8" s="49"/>
      <c r="NQT8" s="49"/>
      <c r="NQU8" s="49"/>
      <c r="NQV8" s="49"/>
      <c r="NQW8" s="49"/>
      <c r="NQX8" s="49"/>
      <c r="NQY8" s="49"/>
      <c r="NQZ8" s="49"/>
      <c r="NRA8" s="49"/>
      <c r="NRB8" s="49"/>
      <c r="NRC8" s="49"/>
      <c r="NRD8" s="49"/>
      <c r="NRE8" s="49"/>
      <c r="NRF8" s="49"/>
      <c r="NRG8" s="49"/>
      <c r="NRH8" s="49"/>
      <c r="NRI8" s="49"/>
      <c r="NRJ8" s="49"/>
      <c r="NRK8" s="49"/>
      <c r="NRL8" s="49"/>
      <c r="NRM8" s="49"/>
      <c r="NRN8" s="49"/>
      <c r="NRO8" s="49"/>
      <c r="NRP8" s="49"/>
      <c r="NRQ8" s="49"/>
      <c r="NRR8" s="49"/>
      <c r="NRS8" s="49"/>
      <c r="NRT8" s="49"/>
      <c r="NRU8" s="49"/>
      <c r="NRV8" s="49"/>
      <c r="NRW8" s="49"/>
      <c r="NRX8" s="49"/>
      <c r="NRY8" s="49"/>
      <c r="NRZ8" s="49"/>
      <c r="NSA8" s="49"/>
      <c r="NSB8" s="49"/>
      <c r="NSC8" s="49"/>
      <c r="NSD8" s="49"/>
      <c r="NSE8" s="49"/>
      <c r="NSF8" s="49"/>
      <c r="NSG8" s="49"/>
      <c r="NSH8" s="49"/>
      <c r="NSI8" s="49"/>
      <c r="NSJ8" s="49"/>
      <c r="NSK8" s="49"/>
      <c r="NSL8" s="49"/>
      <c r="NSM8" s="49"/>
      <c r="NSN8" s="49"/>
      <c r="NSO8" s="49"/>
      <c r="NSP8" s="49"/>
      <c r="NSQ8" s="49"/>
      <c r="NSR8" s="49"/>
      <c r="NSS8" s="49"/>
      <c r="NST8" s="49"/>
      <c r="NSU8" s="49"/>
      <c r="NSV8" s="49"/>
      <c r="NSW8" s="49"/>
      <c r="NSX8" s="49"/>
      <c r="NSY8" s="49"/>
      <c r="NSZ8" s="49"/>
      <c r="NTA8" s="49"/>
      <c r="NTB8" s="49"/>
      <c r="NTC8" s="49"/>
      <c r="NTD8" s="49"/>
      <c r="NTE8" s="49"/>
      <c r="NTF8" s="49"/>
      <c r="NTG8" s="49"/>
      <c r="NTH8" s="49"/>
      <c r="NTI8" s="49"/>
      <c r="NTJ8" s="49"/>
      <c r="NTK8" s="49"/>
      <c r="NTL8" s="49"/>
      <c r="NTM8" s="49"/>
      <c r="NTN8" s="49"/>
      <c r="NTO8" s="49"/>
      <c r="NTP8" s="49"/>
      <c r="NTQ8" s="49"/>
      <c r="NTR8" s="49"/>
      <c r="NTS8" s="49"/>
      <c r="NTT8" s="49"/>
      <c r="NTU8" s="49"/>
      <c r="NTV8" s="49"/>
      <c r="NTW8" s="49"/>
      <c r="NTX8" s="49"/>
      <c r="NTY8" s="49"/>
      <c r="NTZ8" s="49"/>
      <c r="NUA8" s="49"/>
      <c r="NUB8" s="49"/>
      <c r="NUC8" s="49"/>
      <c r="NUD8" s="49"/>
      <c r="NUE8" s="49"/>
      <c r="NUF8" s="49"/>
      <c r="NUG8" s="49"/>
      <c r="NUH8" s="49"/>
      <c r="NUI8" s="49"/>
      <c r="NUJ8" s="49"/>
      <c r="NUK8" s="49"/>
      <c r="NUL8" s="49"/>
      <c r="NUM8" s="49"/>
      <c r="NUN8" s="49"/>
      <c r="NUO8" s="49"/>
      <c r="NUP8" s="49"/>
      <c r="NUQ8" s="49"/>
      <c r="NUR8" s="49"/>
      <c r="NUS8" s="49"/>
      <c r="NUT8" s="49"/>
      <c r="NUU8" s="49"/>
      <c r="NUV8" s="49"/>
      <c r="NUW8" s="49"/>
      <c r="NUX8" s="49"/>
      <c r="NUY8" s="49"/>
      <c r="NUZ8" s="49"/>
      <c r="NVA8" s="49"/>
      <c r="NVB8" s="49"/>
      <c r="NVC8" s="49"/>
      <c r="NVD8" s="49"/>
      <c r="NVE8" s="49"/>
      <c r="NVF8" s="49"/>
      <c r="NVG8" s="49"/>
      <c r="NVH8" s="49"/>
      <c r="NVI8" s="49"/>
      <c r="NVJ8" s="49"/>
      <c r="NVK8" s="49"/>
      <c r="NVL8" s="49"/>
      <c r="NVM8" s="49"/>
      <c r="NVN8" s="49"/>
      <c r="NVO8" s="49"/>
      <c r="NVP8" s="49"/>
      <c r="NVQ8" s="49"/>
      <c r="NVR8" s="49"/>
      <c r="NVS8" s="49"/>
      <c r="NVT8" s="49"/>
      <c r="NVU8" s="49"/>
      <c r="NVV8" s="49"/>
      <c r="NVW8" s="49"/>
      <c r="NVX8" s="49"/>
      <c r="NVY8" s="49"/>
      <c r="NVZ8" s="49"/>
      <c r="NWA8" s="49"/>
      <c r="NWB8" s="49"/>
      <c r="NWC8" s="49"/>
      <c r="NWD8" s="49"/>
      <c r="NWE8" s="49"/>
      <c r="NWF8" s="49"/>
      <c r="NWG8" s="49"/>
      <c r="NWH8" s="49"/>
      <c r="NWI8" s="49"/>
      <c r="NWJ8" s="49"/>
      <c r="NWK8" s="49"/>
      <c r="NWL8" s="49"/>
      <c r="NWM8" s="49"/>
      <c r="NWN8" s="49"/>
      <c r="NWO8" s="49"/>
      <c r="NWP8" s="49"/>
      <c r="NWQ8" s="49"/>
      <c r="NWR8" s="49"/>
      <c r="NWS8" s="49"/>
      <c r="NWT8" s="49"/>
      <c r="NWU8" s="49"/>
      <c r="NWV8" s="49"/>
      <c r="NWW8" s="49"/>
      <c r="NWX8" s="49"/>
      <c r="NWY8" s="49"/>
      <c r="NWZ8" s="49"/>
      <c r="NXA8" s="49"/>
      <c r="NXB8" s="49"/>
      <c r="NXC8" s="49"/>
      <c r="NXD8" s="49"/>
      <c r="NXE8" s="49"/>
      <c r="NXF8" s="49"/>
      <c r="NXG8" s="49"/>
      <c r="NXH8" s="49"/>
      <c r="NXI8" s="49"/>
      <c r="NXJ8" s="49"/>
      <c r="NXK8" s="49"/>
      <c r="NXL8" s="49"/>
      <c r="NXM8" s="49"/>
      <c r="NXN8" s="49"/>
      <c r="NXO8" s="49"/>
      <c r="NXP8" s="49"/>
      <c r="NXQ8" s="49"/>
      <c r="NXR8" s="49"/>
      <c r="NXS8" s="49"/>
      <c r="NXT8" s="49"/>
      <c r="NXU8" s="49"/>
      <c r="NXV8" s="49"/>
      <c r="NXW8" s="49"/>
      <c r="NXX8" s="49"/>
      <c r="NXY8" s="49"/>
      <c r="NXZ8" s="49"/>
      <c r="NYA8" s="49"/>
      <c r="NYB8" s="49"/>
      <c r="NYC8" s="49"/>
      <c r="NYD8" s="49"/>
      <c r="NYE8" s="49"/>
      <c r="NYF8" s="49"/>
      <c r="NYG8" s="49"/>
      <c r="NYH8" s="49"/>
      <c r="NYI8" s="49"/>
      <c r="NYJ8" s="49"/>
      <c r="NYK8" s="49"/>
      <c r="NYL8" s="49"/>
      <c r="NYM8" s="49"/>
      <c r="NYN8" s="49"/>
      <c r="NYO8" s="49"/>
      <c r="NYP8" s="49"/>
      <c r="NYQ8" s="49"/>
      <c r="NYR8" s="49"/>
      <c r="NYS8" s="49"/>
      <c r="NYT8" s="49"/>
      <c r="NYU8" s="49"/>
      <c r="NYV8" s="49"/>
      <c r="NYW8" s="49"/>
      <c r="NYX8" s="49"/>
      <c r="NYY8" s="49"/>
      <c r="NYZ8" s="49"/>
      <c r="NZA8" s="49"/>
      <c r="NZB8" s="49"/>
      <c r="NZC8" s="49"/>
      <c r="NZD8" s="49"/>
      <c r="NZE8" s="49"/>
      <c r="NZF8" s="49"/>
      <c r="NZG8" s="49"/>
      <c r="NZH8" s="49"/>
      <c r="NZI8" s="49"/>
      <c r="NZJ8" s="49"/>
      <c r="NZK8" s="49"/>
      <c r="NZL8" s="49"/>
      <c r="NZM8" s="49"/>
      <c r="NZN8" s="49"/>
      <c r="NZO8" s="49"/>
      <c r="NZP8" s="49"/>
      <c r="NZQ8" s="49"/>
      <c r="NZR8" s="49"/>
      <c r="NZS8" s="49"/>
      <c r="NZT8" s="49"/>
      <c r="NZU8" s="49"/>
      <c r="NZV8" s="49"/>
      <c r="NZW8" s="49"/>
      <c r="NZX8" s="49"/>
      <c r="NZY8" s="49"/>
      <c r="NZZ8" s="49"/>
      <c r="OAA8" s="49"/>
      <c r="OAB8" s="49"/>
      <c r="OAC8" s="49"/>
      <c r="OAD8" s="49"/>
      <c r="OAE8" s="49"/>
      <c r="OAF8" s="49"/>
      <c r="OAG8" s="49"/>
      <c r="OAH8" s="49"/>
      <c r="OAI8" s="49"/>
      <c r="OAJ8" s="49"/>
      <c r="OAK8" s="49"/>
      <c r="OAL8" s="49"/>
      <c r="OAM8" s="49"/>
      <c r="OAN8" s="49"/>
      <c r="OAO8" s="49"/>
      <c r="OAP8" s="49"/>
      <c r="OAQ8" s="49"/>
      <c r="OAR8" s="49"/>
      <c r="OAS8" s="49"/>
      <c r="OAT8" s="49"/>
      <c r="OAU8" s="49"/>
      <c r="OAV8" s="49"/>
      <c r="OAW8" s="49"/>
      <c r="OAX8" s="49"/>
      <c r="OAY8" s="49"/>
      <c r="OAZ8" s="49"/>
      <c r="OBA8" s="49"/>
      <c r="OBB8" s="49"/>
      <c r="OBC8" s="49"/>
      <c r="OBD8" s="49"/>
      <c r="OBE8" s="49"/>
      <c r="OBF8" s="49"/>
      <c r="OBG8" s="49"/>
      <c r="OBH8" s="49"/>
      <c r="OBI8" s="49"/>
      <c r="OBJ8" s="49"/>
      <c r="OBK8" s="49"/>
      <c r="OBL8" s="49"/>
      <c r="OBM8" s="49"/>
      <c r="OBN8" s="49"/>
      <c r="OBO8" s="49"/>
      <c r="OBP8" s="49"/>
      <c r="OBQ8" s="49"/>
      <c r="OBR8" s="49"/>
      <c r="OBS8" s="49"/>
      <c r="OBT8" s="49"/>
      <c r="OBU8" s="49"/>
      <c r="OBV8" s="49"/>
      <c r="OBW8" s="49"/>
      <c r="OBX8" s="49"/>
      <c r="OBY8" s="49"/>
      <c r="OBZ8" s="49"/>
      <c r="OCA8" s="49"/>
      <c r="OCB8" s="49"/>
      <c r="OCC8" s="49"/>
      <c r="OCD8" s="49"/>
      <c r="OCE8" s="49"/>
      <c r="OCF8" s="49"/>
      <c r="OCG8" s="49"/>
      <c r="OCH8" s="49"/>
      <c r="OCI8" s="49"/>
      <c r="OCJ8" s="49"/>
      <c r="OCK8" s="49"/>
      <c r="OCL8" s="49"/>
      <c r="OCM8" s="49"/>
      <c r="OCN8" s="49"/>
      <c r="OCO8" s="49"/>
      <c r="OCP8" s="49"/>
      <c r="OCQ8" s="49"/>
      <c r="OCR8" s="49"/>
      <c r="OCS8" s="49"/>
      <c r="OCT8" s="49"/>
      <c r="OCU8" s="49"/>
      <c r="OCV8" s="49"/>
      <c r="OCW8" s="49"/>
      <c r="OCX8" s="49"/>
      <c r="OCY8" s="49"/>
      <c r="OCZ8" s="49"/>
      <c r="ODA8" s="49"/>
      <c r="ODB8" s="49"/>
      <c r="ODC8" s="49"/>
      <c r="ODD8" s="49"/>
      <c r="ODE8" s="49"/>
      <c r="ODF8" s="49"/>
      <c r="ODG8" s="49"/>
      <c r="ODH8" s="49"/>
      <c r="ODI8" s="49"/>
      <c r="ODJ8" s="49"/>
      <c r="ODK8" s="49"/>
      <c r="ODL8" s="49"/>
      <c r="ODM8" s="49"/>
      <c r="ODN8" s="49"/>
      <c r="ODO8" s="49"/>
      <c r="ODP8" s="49"/>
      <c r="ODQ8" s="49"/>
      <c r="ODR8" s="49"/>
      <c r="ODS8" s="49"/>
      <c r="ODT8" s="49"/>
      <c r="ODU8" s="49"/>
      <c r="ODV8" s="49"/>
      <c r="ODW8" s="49"/>
      <c r="ODX8" s="49"/>
      <c r="ODY8" s="49"/>
      <c r="ODZ8" s="49"/>
      <c r="OEA8" s="49"/>
      <c r="OEB8" s="49"/>
      <c r="OEC8" s="49"/>
      <c r="OED8" s="49"/>
      <c r="OEE8" s="49"/>
      <c r="OEF8" s="49"/>
      <c r="OEG8" s="49"/>
      <c r="OEH8" s="49"/>
      <c r="OEI8" s="49"/>
      <c r="OEJ8" s="49"/>
      <c r="OEK8" s="49"/>
      <c r="OEL8" s="49"/>
      <c r="OEM8" s="49"/>
      <c r="OEN8" s="49"/>
      <c r="OEO8" s="49"/>
      <c r="OEP8" s="49"/>
      <c r="OEQ8" s="49"/>
      <c r="OER8" s="49"/>
      <c r="OES8" s="49"/>
      <c r="OET8" s="49"/>
      <c r="OEU8" s="49"/>
      <c r="OEV8" s="49"/>
      <c r="OEW8" s="49"/>
      <c r="OEX8" s="49"/>
      <c r="OEY8" s="49"/>
      <c r="OEZ8" s="49"/>
      <c r="OFA8" s="49"/>
      <c r="OFB8" s="49"/>
      <c r="OFC8" s="49"/>
      <c r="OFD8" s="49"/>
      <c r="OFE8" s="49"/>
      <c r="OFF8" s="49"/>
      <c r="OFG8" s="49"/>
      <c r="OFH8" s="49"/>
      <c r="OFI8" s="49"/>
      <c r="OFJ8" s="49"/>
      <c r="OFK8" s="49"/>
      <c r="OFL8" s="49"/>
      <c r="OFM8" s="49"/>
      <c r="OFN8" s="49"/>
      <c r="OFO8" s="49"/>
      <c r="OFP8" s="49"/>
      <c r="OFQ8" s="49"/>
      <c r="OFR8" s="49"/>
      <c r="OFS8" s="49"/>
      <c r="OFT8" s="49"/>
      <c r="OFU8" s="49"/>
      <c r="OFV8" s="49"/>
      <c r="OFW8" s="49"/>
      <c r="OFX8" s="49"/>
      <c r="OFY8" s="49"/>
      <c r="OFZ8" s="49"/>
      <c r="OGA8" s="49"/>
      <c r="OGB8" s="49"/>
      <c r="OGC8" s="49"/>
      <c r="OGD8" s="49"/>
      <c r="OGE8" s="49"/>
      <c r="OGF8" s="49"/>
      <c r="OGG8" s="49"/>
      <c r="OGH8" s="49"/>
      <c r="OGI8" s="49"/>
      <c r="OGJ8" s="49"/>
      <c r="OGK8" s="49"/>
      <c r="OGL8" s="49"/>
      <c r="OGM8" s="49"/>
      <c r="OGN8" s="49"/>
      <c r="OGO8" s="49"/>
      <c r="OGP8" s="49"/>
      <c r="OGQ8" s="49"/>
      <c r="OGR8" s="49"/>
      <c r="OGS8" s="49"/>
      <c r="OGT8" s="49"/>
      <c r="OGU8" s="49"/>
      <c r="OGV8" s="49"/>
      <c r="OGW8" s="49"/>
      <c r="OGX8" s="49"/>
      <c r="OGY8" s="49"/>
      <c r="OGZ8" s="49"/>
      <c r="OHA8" s="49"/>
      <c r="OHB8" s="49"/>
      <c r="OHC8" s="49"/>
      <c r="OHD8" s="49"/>
      <c r="OHE8" s="49"/>
      <c r="OHF8" s="49"/>
      <c r="OHG8" s="49"/>
      <c r="OHH8" s="49"/>
      <c r="OHI8" s="49"/>
      <c r="OHJ8" s="49"/>
      <c r="OHK8" s="49"/>
      <c r="OHL8" s="49"/>
      <c r="OHM8" s="49"/>
      <c r="OHN8" s="49"/>
      <c r="OHO8" s="49"/>
      <c r="OHP8" s="49"/>
      <c r="OHQ8" s="49"/>
      <c r="OHR8" s="49"/>
      <c r="OHS8" s="49"/>
      <c r="OHT8" s="49"/>
      <c r="OHU8" s="49"/>
      <c r="OHV8" s="49"/>
      <c r="OHW8" s="49"/>
      <c r="OHX8" s="49"/>
      <c r="OHY8" s="49"/>
      <c r="OHZ8" s="49"/>
      <c r="OIA8" s="49"/>
      <c r="OIB8" s="49"/>
      <c r="OIC8" s="49"/>
      <c r="OID8" s="49"/>
      <c r="OIE8" s="49"/>
      <c r="OIF8" s="49"/>
      <c r="OIG8" s="49"/>
      <c r="OIH8" s="49"/>
      <c r="OII8" s="49"/>
      <c r="OIJ8" s="49"/>
      <c r="OIK8" s="49"/>
      <c r="OIL8" s="49"/>
      <c r="OIM8" s="49"/>
      <c r="OIN8" s="49"/>
      <c r="OIO8" s="49"/>
      <c r="OIP8" s="49"/>
      <c r="OIQ8" s="49"/>
      <c r="OIR8" s="49"/>
      <c r="OIS8" s="49"/>
      <c r="OIT8" s="49"/>
      <c r="OIU8" s="49"/>
      <c r="OIV8" s="49"/>
      <c r="OIW8" s="49"/>
      <c r="OIX8" s="49"/>
      <c r="OIY8" s="49"/>
      <c r="OIZ8" s="49"/>
      <c r="OJA8" s="49"/>
      <c r="OJB8" s="49"/>
      <c r="OJC8" s="49"/>
      <c r="OJD8" s="49"/>
      <c r="OJE8" s="49"/>
      <c r="OJF8" s="49"/>
      <c r="OJG8" s="49"/>
      <c r="OJH8" s="49"/>
      <c r="OJI8" s="49"/>
      <c r="OJJ8" s="49"/>
      <c r="OJK8" s="49"/>
      <c r="OJL8" s="49"/>
      <c r="OJM8" s="49"/>
      <c r="OJN8" s="49"/>
      <c r="OJO8" s="49"/>
      <c r="OJP8" s="49"/>
      <c r="OJQ8" s="49"/>
      <c r="OJR8" s="49"/>
      <c r="OJS8" s="49"/>
      <c r="OJT8" s="49"/>
      <c r="OJU8" s="49"/>
      <c r="OJV8" s="49"/>
      <c r="OJW8" s="49"/>
      <c r="OJX8" s="49"/>
      <c r="OJY8" s="49"/>
      <c r="OJZ8" s="49"/>
      <c r="OKA8" s="49"/>
      <c r="OKB8" s="49"/>
      <c r="OKC8" s="49"/>
      <c r="OKD8" s="49"/>
      <c r="OKE8" s="49"/>
      <c r="OKF8" s="49"/>
      <c r="OKG8" s="49"/>
      <c r="OKH8" s="49"/>
      <c r="OKI8" s="49"/>
      <c r="OKJ8" s="49"/>
      <c r="OKK8" s="49"/>
      <c r="OKL8" s="49"/>
      <c r="OKM8" s="49"/>
      <c r="OKN8" s="49"/>
      <c r="OKO8" s="49"/>
      <c r="OKP8" s="49"/>
      <c r="OKQ8" s="49"/>
      <c r="OKR8" s="49"/>
      <c r="OKS8" s="49"/>
      <c r="OKT8" s="49"/>
      <c r="OKU8" s="49"/>
      <c r="OKV8" s="49"/>
      <c r="OKW8" s="49"/>
      <c r="OKX8" s="49"/>
      <c r="OKY8" s="49"/>
      <c r="OKZ8" s="49"/>
      <c r="OLA8" s="49"/>
      <c r="OLB8" s="49"/>
      <c r="OLC8" s="49"/>
      <c r="OLD8" s="49"/>
      <c r="OLE8" s="49"/>
      <c r="OLF8" s="49"/>
      <c r="OLG8" s="49"/>
      <c r="OLH8" s="49"/>
      <c r="OLI8" s="49"/>
      <c r="OLJ8" s="49"/>
      <c r="OLK8" s="49"/>
      <c r="OLL8" s="49"/>
      <c r="OLM8" s="49"/>
      <c r="OLN8" s="49"/>
      <c r="OLO8" s="49"/>
      <c r="OLP8" s="49"/>
      <c r="OLQ8" s="49"/>
      <c r="OLR8" s="49"/>
      <c r="OLS8" s="49"/>
      <c r="OLT8" s="49"/>
      <c r="OLU8" s="49"/>
      <c r="OLV8" s="49"/>
      <c r="OLW8" s="49"/>
      <c r="OLX8" s="49"/>
      <c r="OLY8" s="49"/>
      <c r="OLZ8" s="49"/>
      <c r="OMA8" s="49"/>
      <c r="OMB8" s="49"/>
      <c r="OMC8" s="49"/>
      <c r="OMD8" s="49"/>
      <c r="OME8" s="49"/>
      <c r="OMF8" s="49"/>
      <c r="OMG8" s="49"/>
      <c r="OMH8" s="49"/>
      <c r="OMI8" s="49"/>
      <c r="OMJ8" s="49"/>
      <c r="OMK8" s="49"/>
      <c r="OML8" s="49"/>
      <c r="OMM8" s="49"/>
      <c r="OMN8" s="49"/>
      <c r="OMO8" s="49"/>
      <c r="OMP8" s="49"/>
      <c r="OMQ8" s="49"/>
      <c r="OMR8" s="49"/>
      <c r="OMS8" s="49"/>
      <c r="OMT8" s="49"/>
      <c r="OMU8" s="49"/>
      <c r="OMV8" s="49"/>
      <c r="OMW8" s="49"/>
      <c r="OMX8" s="49"/>
      <c r="OMY8" s="49"/>
      <c r="OMZ8" s="49"/>
      <c r="ONA8" s="49"/>
      <c r="ONB8" s="49"/>
      <c r="ONC8" s="49"/>
      <c r="OND8" s="49"/>
      <c r="ONE8" s="49"/>
      <c r="ONF8" s="49"/>
      <c r="ONG8" s="49"/>
      <c r="ONH8" s="49"/>
      <c r="ONI8" s="49"/>
      <c r="ONJ8" s="49"/>
      <c r="ONK8" s="49"/>
      <c r="ONL8" s="49"/>
      <c r="ONM8" s="49"/>
      <c r="ONN8" s="49"/>
      <c r="ONO8" s="49"/>
      <c r="ONP8" s="49"/>
      <c r="ONQ8" s="49"/>
      <c r="ONR8" s="49"/>
      <c r="ONS8" s="49"/>
      <c r="ONT8" s="49"/>
      <c r="ONU8" s="49"/>
      <c r="ONV8" s="49"/>
      <c r="ONW8" s="49"/>
      <c r="ONX8" s="49"/>
      <c r="ONY8" s="49"/>
      <c r="ONZ8" s="49"/>
      <c r="OOA8" s="49"/>
      <c r="OOB8" s="49"/>
      <c r="OOC8" s="49"/>
      <c r="OOD8" s="49"/>
      <c r="OOE8" s="49"/>
      <c r="OOF8" s="49"/>
      <c r="OOG8" s="49"/>
      <c r="OOH8" s="49"/>
      <c r="OOI8" s="49"/>
      <c r="OOJ8" s="49"/>
      <c r="OOK8" s="49"/>
      <c r="OOL8" s="49"/>
      <c r="OOM8" s="49"/>
      <c r="OON8" s="49"/>
      <c r="OOO8" s="49"/>
      <c r="OOP8" s="49"/>
      <c r="OOQ8" s="49"/>
      <c r="OOR8" s="49"/>
      <c r="OOS8" s="49"/>
      <c r="OOT8" s="49"/>
      <c r="OOU8" s="49"/>
      <c r="OOV8" s="49"/>
      <c r="OOW8" s="49"/>
      <c r="OOX8" s="49"/>
      <c r="OOY8" s="49"/>
      <c r="OOZ8" s="49"/>
      <c r="OPA8" s="49"/>
      <c r="OPB8" s="49"/>
      <c r="OPC8" s="49"/>
      <c r="OPD8" s="49"/>
      <c r="OPE8" s="49"/>
      <c r="OPF8" s="49"/>
      <c r="OPG8" s="49"/>
      <c r="OPH8" s="49"/>
      <c r="OPI8" s="49"/>
      <c r="OPJ8" s="49"/>
      <c r="OPK8" s="49"/>
      <c r="OPL8" s="49"/>
      <c r="OPM8" s="49"/>
      <c r="OPN8" s="49"/>
      <c r="OPO8" s="49"/>
      <c r="OPP8" s="49"/>
      <c r="OPQ8" s="49"/>
      <c r="OPR8" s="49"/>
      <c r="OPS8" s="49"/>
      <c r="OPT8" s="49"/>
      <c r="OPU8" s="49"/>
      <c r="OPV8" s="49"/>
      <c r="OPW8" s="49"/>
      <c r="OPX8" s="49"/>
      <c r="OPY8" s="49"/>
      <c r="OPZ8" s="49"/>
      <c r="OQA8" s="49"/>
      <c r="OQB8" s="49"/>
      <c r="OQC8" s="49"/>
      <c r="OQD8" s="49"/>
      <c r="OQE8" s="49"/>
      <c r="OQF8" s="49"/>
      <c r="OQG8" s="49"/>
      <c r="OQH8" s="49"/>
      <c r="OQI8" s="49"/>
      <c r="OQJ8" s="49"/>
      <c r="OQK8" s="49"/>
      <c r="OQL8" s="49"/>
      <c r="OQM8" s="49"/>
      <c r="OQN8" s="49"/>
      <c r="OQO8" s="49"/>
      <c r="OQP8" s="49"/>
      <c r="OQQ8" s="49"/>
      <c r="OQR8" s="49"/>
      <c r="OQS8" s="49"/>
      <c r="OQT8" s="49"/>
      <c r="OQU8" s="49"/>
      <c r="OQV8" s="49"/>
      <c r="OQW8" s="49"/>
      <c r="OQX8" s="49"/>
      <c r="OQY8" s="49"/>
      <c r="OQZ8" s="49"/>
      <c r="ORA8" s="49"/>
      <c r="ORB8" s="49"/>
      <c r="ORC8" s="49"/>
      <c r="ORD8" s="49"/>
      <c r="ORE8" s="49"/>
      <c r="ORF8" s="49"/>
      <c r="ORG8" s="49"/>
      <c r="ORH8" s="49"/>
      <c r="ORI8" s="49"/>
      <c r="ORJ8" s="49"/>
      <c r="ORK8" s="49"/>
      <c r="ORL8" s="49"/>
      <c r="ORM8" s="49"/>
      <c r="ORN8" s="49"/>
      <c r="ORO8" s="49"/>
      <c r="ORP8" s="49"/>
      <c r="ORQ8" s="49"/>
      <c r="ORR8" s="49"/>
      <c r="ORS8" s="49"/>
      <c r="ORT8" s="49"/>
      <c r="ORU8" s="49"/>
      <c r="ORV8" s="49"/>
      <c r="ORW8" s="49"/>
      <c r="ORX8" s="49"/>
      <c r="ORY8" s="49"/>
      <c r="ORZ8" s="49"/>
      <c r="OSA8" s="49"/>
      <c r="OSB8" s="49"/>
      <c r="OSC8" s="49"/>
      <c r="OSD8" s="49"/>
      <c r="OSE8" s="49"/>
      <c r="OSF8" s="49"/>
      <c r="OSG8" s="49"/>
      <c r="OSH8" s="49"/>
      <c r="OSI8" s="49"/>
      <c r="OSJ8" s="49"/>
      <c r="OSK8" s="49"/>
      <c r="OSL8" s="49"/>
      <c r="OSM8" s="49"/>
      <c r="OSN8" s="49"/>
      <c r="OSO8" s="49"/>
      <c r="OSP8" s="49"/>
      <c r="OSQ8" s="49"/>
      <c r="OSR8" s="49"/>
      <c r="OSS8" s="49"/>
      <c r="OST8" s="49"/>
      <c r="OSU8" s="49"/>
      <c r="OSV8" s="49"/>
      <c r="OSW8" s="49"/>
      <c r="OSX8" s="49"/>
      <c r="OSY8" s="49"/>
      <c r="OSZ8" s="49"/>
      <c r="OTA8" s="49"/>
      <c r="OTB8" s="49"/>
      <c r="OTC8" s="49"/>
      <c r="OTD8" s="49"/>
      <c r="OTE8" s="49"/>
      <c r="OTF8" s="49"/>
      <c r="OTG8" s="49"/>
      <c r="OTH8" s="49"/>
      <c r="OTI8" s="49"/>
      <c r="OTJ8" s="49"/>
      <c r="OTK8" s="49"/>
      <c r="OTL8" s="49"/>
      <c r="OTM8" s="49"/>
      <c r="OTN8" s="49"/>
      <c r="OTO8" s="49"/>
      <c r="OTP8" s="49"/>
      <c r="OTQ8" s="49"/>
      <c r="OTR8" s="49"/>
      <c r="OTS8" s="49"/>
      <c r="OTT8" s="49"/>
      <c r="OTU8" s="49"/>
      <c r="OTV8" s="49"/>
      <c r="OTW8" s="49"/>
      <c r="OTX8" s="49"/>
      <c r="OTY8" s="49"/>
      <c r="OTZ8" s="49"/>
      <c r="OUA8" s="49"/>
      <c r="OUB8" s="49"/>
      <c r="OUC8" s="49"/>
      <c r="OUD8" s="49"/>
      <c r="OUE8" s="49"/>
      <c r="OUF8" s="49"/>
      <c r="OUG8" s="49"/>
      <c r="OUH8" s="49"/>
      <c r="OUI8" s="49"/>
      <c r="OUJ8" s="49"/>
      <c r="OUK8" s="49"/>
      <c r="OUL8" s="49"/>
      <c r="OUM8" s="49"/>
      <c r="OUN8" s="49"/>
      <c r="OUO8" s="49"/>
      <c r="OUP8" s="49"/>
      <c r="OUQ8" s="49"/>
      <c r="OUR8" s="49"/>
      <c r="OUS8" s="49"/>
      <c r="OUT8" s="49"/>
      <c r="OUU8" s="49"/>
      <c r="OUV8" s="49"/>
      <c r="OUW8" s="49"/>
      <c r="OUX8" s="49"/>
      <c r="OUY8" s="49"/>
      <c r="OUZ8" s="49"/>
      <c r="OVA8" s="49"/>
      <c r="OVB8" s="49"/>
      <c r="OVC8" s="49"/>
      <c r="OVD8" s="49"/>
      <c r="OVE8" s="49"/>
      <c r="OVF8" s="49"/>
      <c r="OVG8" s="49"/>
      <c r="OVH8" s="49"/>
      <c r="OVI8" s="49"/>
      <c r="OVJ8" s="49"/>
      <c r="OVK8" s="49"/>
      <c r="OVL8" s="49"/>
      <c r="OVM8" s="49"/>
      <c r="OVN8" s="49"/>
      <c r="OVO8" s="49"/>
      <c r="OVP8" s="49"/>
      <c r="OVQ8" s="49"/>
      <c r="OVR8" s="49"/>
      <c r="OVS8" s="49"/>
      <c r="OVT8" s="49"/>
      <c r="OVU8" s="49"/>
      <c r="OVV8" s="49"/>
      <c r="OVW8" s="49"/>
      <c r="OVX8" s="49"/>
      <c r="OVY8" s="49"/>
      <c r="OVZ8" s="49"/>
      <c r="OWA8" s="49"/>
      <c r="OWB8" s="49"/>
      <c r="OWC8" s="49"/>
      <c r="OWD8" s="49"/>
      <c r="OWE8" s="49"/>
      <c r="OWF8" s="49"/>
      <c r="OWG8" s="49"/>
      <c r="OWH8" s="49"/>
      <c r="OWI8" s="49"/>
      <c r="OWJ8" s="49"/>
      <c r="OWK8" s="49"/>
      <c r="OWL8" s="49"/>
      <c r="OWM8" s="49"/>
      <c r="OWN8" s="49"/>
      <c r="OWO8" s="49"/>
      <c r="OWP8" s="49"/>
      <c r="OWQ8" s="49"/>
      <c r="OWR8" s="49"/>
      <c r="OWS8" s="49"/>
      <c r="OWT8" s="49"/>
      <c r="OWU8" s="49"/>
      <c r="OWV8" s="49"/>
      <c r="OWW8" s="49"/>
      <c r="OWX8" s="49"/>
      <c r="OWY8" s="49"/>
      <c r="OWZ8" s="49"/>
      <c r="OXA8" s="49"/>
      <c r="OXB8" s="49"/>
      <c r="OXC8" s="49"/>
      <c r="OXD8" s="49"/>
      <c r="OXE8" s="49"/>
      <c r="OXF8" s="49"/>
      <c r="OXG8" s="49"/>
      <c r="OXH8" s="49"/>
      <c r="OXI8" s="49"/>
      <c r="OXJ8" s="49"/>
      <c r="OXK8" s="49"/>
      <c r="OXL8" s="49"/>
      <c r="OXM8" s="49"/>
      <c r="OXN8" s="49"/>
      <c r="OXO8" s="49"/>
      <c r="OXP8" s="49"/>
      <c r="OXQ8" s="49"/>
      <c r="OXR8" s="49"/>
      <c r="OXS8" s="49"/>
      <c r="OXT8" s="49"/>
      <c r="OXU8" s="49"/>
      <c r="OXV8" s="49"/>
      <c r="OXW8" s="49"/>
      <c r="OXX8" s="49"/>
      <c r="OXY8" s="49"/>
      <c r="OXZ8" s="49"/>
      <c r="OYA8" s="49"/>
      <c r="OYB8" s="49"/>
      <c r="OYC8" s="49"/>
      <c r="OYD8" s="49"/>
      <c r="OYE8" s="49"/>
      <c r="OYF8" s="49"/>
      <c r="OYG8" s="49"/>
      <c r="OYH8" s="49"/>
      <c r="OYI8" s="49"/>
      <c r="OYJ8" s="49"/>
      <c r="OYK8" s="49"/>
      <c r="OYL8" s="49"/>
      <c r="OYM8" s="49"/>
      <c r="OYN8" s="49"/>
      <c r="OYO8" s="49"/>
      <c r="OYP8" s="49"/>
      <c r="OYQ8" s="49"/>
      <c r="OYR8" s="49"/>
      <c r="OYS8" s="49"/>
      <c r="OYT8" s="49"/>
      <c r="OYU8" s="49"/>
      <c r="OYV8" s="49"/>
      <c r="OYW8" s="49"/>
      <c r="OYX8" s="49"/>
      <c r="OYY8" s="49"/>
      <c r="OYZ8" s="49"/>
      <c r="OZA8" s="49"/>
      <c r="OZB8" s="49"/>
      <c r="OZC8" s="49"/>
      <c r="OZD8" s="49"/>
      <c r="OZE8" s="49"/>
      <c r="OZF8" s="49"/>
      <c r="OZG8" s="49"/>
      <c r="OZH8" s="49"/>
      <c r="OZI8" s="49"/>
      <c r="OZJ8" s="49"/>
      <c r="OZK8" s="49"/>
      <c r="OZL8" s="49"/>
      <c r="OZM8" s="49"/>
      <c r="OZN8" s="49"/>
      <c r="OZO8" s="49"/>
      <c r="OZP8" s="49"/>
      <c r="OZQ8" s="49"/>
      <c r="OZR8" s="49"/>
      <c r="OZS8" s="49"/>
      <c r="OZT8" s="49"/>
      <c r="OZU8" s="49"/>
      <c r="OZV8" s="49"/>
      <c r="OZW8" s="49"/>
      <c r="OZX8" s="49"/>
      <c r="OZY8" s="49"/>
      <c r="OZZ8" s="49"/>
      <c r="PAA8" s="49"/>
      <c r="PAB8" s="49"/>
      <c r="PAC8" s="49"/>
      <c r="PAD8" s="49"/>
      <c r="PAE8" s="49"/>
      <c r="PAF8" s="49"/>
      <c r="PAG8" s="49"/>
      <c r="PAH8" s="49"/>
      <c r="PAI8" s="49"/>
      <c r="PAJ8" s="49"/>
      <c r="PAK8" s="49"/>
      <c r="PAL8" s="49"/>
      <c r="PAM8" s="49"/>
      <c r="PAN8" s="49"/>
      <c r="PAO8" s="49"/>
      <c r="PAP8" s="49"/>
      <c r="PAQ8" s="49"/>
      <c r="PAR8" s="49"/>
      <c r="PAS8" s="49"/>
      <c r="PAT8" s="49"/>
      <c r="PAU8" s="49"/>
      <c r="PAV8" s="49"/>
      <c r="PAW8" s="49"/>
      <c r="PAX8" s="49"/>
      <c r="PAY8" s="49"/>
      <c r="PAZ8" s="49"/>
      <c r="PBA8" s="49"/>
      <c r="PBB8" s="49"/>
      <c r="PBC8" s="49"/>
      <c r="PBD8" s="49"/>
      <c r="PBE8" s="49"/>
      <c r="PBF8" s="49"/>
      <c r="PBG8" s="49"/>
      <c r="PBH8" s="49"/>
      <c r="PBI8" s="49"/>
      <c r="PBJ8" s="49"/>
      <c r="PBK8" s="49"/>
      <c r="PBL8" s="49"/>
      <c r="PBM8" s="49"/>
      <c r="PBN8" s="49"/>
      <c r="PBO8" s="49"/>
      <c r="PBP8" s="49"/>
      <c r="PBQ8" s="49"/>
      <c r="PBR8" s="49"/>
      <c r="PBS8" s="49"/>
      <c r="PBT8" s="49"/>
      <c r="PBU8" s="49"/>
      <c r="PBV8" s="49"/>
      <c r="PBW8" s="49"/>
      <c r="PBX8" s="49"/>
      <c r="PBY8" s="49"/>
      <c r="PBZ8" s="49"/>
      <c r="PCA8" s="49"/>
      <c r="PCB8" s="49"/>
      <c r="PCC8" s="49"/>
      <c r="PCD8" s="49"/>
      <c r="PCE8" s="49"/>
      <c r="PCF8" s="49"/>
      <c r="PCG8" s="49"/>
      <c r="PCH8" s="49"/>
      <c r="PCI8" s="49"/>
      <c r="PCJ8" s="49"/>
      <c r="PCK8" s="49"/>
      <c r="PCL8" s="49"/>
      <c r="PCM8" s="49"/>
      <c r="PCN8" s="49"/>
      <c r="PCO8" s="49"/>
      <c r="PCP8" s="49"/>
      <c r="PCQ8" s="49"/>
      <c r="PCR8" s="49"/>
      <c r="PCS8" s="49"/>
      <c r="PCT8" s="49"/>
      <c r="PCU8" s="49"/>
      <c r="PCV8" s="49"/>
      <c r="PCW8" s="49"/>
      <c r="PCX8" s="49"/>
      <c r="PCY8" s="49"/>
      <c r="PCZ8" s="49"/>
      <c r="PDA8" s="49"/>
      <c r="PDB8" s="49"/>
      <c r="PDC8" s="49"/>
      <c r="PDD8" s="49"/>
      <c r="PDE8" s="49"/>
      <c r="PDF8" s="49"/>
      <c r="PDG8" s="49"/>
      <c r="PDH8" s="49"/>
      <c r="PDI8" s="49"/>
      <c r="PDJ8" s="49"/>
      <c r="PDK8" s="49"/>
      <c r="PDL8" s="49"/>
      <c r="PDM8" s="49"/>
      <c r="PDN8" s="49"/>
      <c r="PDO8" s="49"/>
      <c r="PDP8" s="49"/>
      <c r="PDQ8" s="49"/>
      <c r="PDR8" s="49"/>
      <c r="PDS8" s="49"/>
      <c r="PDT8" s="49"/>
      <c r="PDU8" s="49"/>
      <c r="PDV8" s="49"/>
      <c r="PDW8" s="49"/>
      <c r="PDX8" s="49"/>
      <c r="PDY8" s="49"/>
      <c r="PDZ8" s="49"/>
      <c r="PEA8" s="49"/>
      <c r="PEB8" s="49"/>
      <c r="PEC8" s="49"/>
      <c r="PED8" s="49"/>
      <c r="PEE8" s="49"/>
      <c r="PEF8" s="49"/>
      <c r="PEG8" s="49"/>
      <c r="PEH8" s="49"/>
      <c r="PEI8" s="49"/>
      <c r="PEJ8" s="49"/>
      <c r="PEK8" s="49"/>
      <c r="PEL8" s="49"/>
      <c r="PEM8" s="49"/>
      <c r="PEN8" s="49"/>
      <c r="PEO8" s="49"/>
      <c r="PEP8" s="49"/>
      <c r="PEQ8" s="49"/>
      <c r="PER8" s="49"/>
      <c r="PES8" s="49"/>
      <c r="PET8" s="49"/>
      <c r="PEU8" s="49"/>
      <c r="PEV8" s="49"/>
      <c r="PEW8" s="49"/>
      <c r="PEX8" s="49"/>
      <c r="PEY8" s="49"/>
      <c r="PEZ8" s="49"/>
      <c r="PFA8" s="49"/>
      <c r="PFB8" s="49"/>
      <c r="PFC8" s="49"/>
      <c r="PFD8" s="49"/>
      <c r="PFE8" s="49"/>
      <c r="PFF8" s="49"/>
      <c r="PFG8" s="49"/>
      <c r="PFH8" s="49"/>
      <c r="PFI8" s="49"/>
      <c r="PFJ8" s="49"/>
      <c r="PFK8" s="49"/>
      <c r="PFL8" s="49"/>
      <c r="PFM8" s="49"/>
      <c r="PFN8" s="49"/>
      <c r="PFO8" s="49"/>
      <c r="PFP8" s="49"/>
      <c r="PFQ8" s="49"/>
      <c r="PFR8" s="49"/>
      <c r="PFS8" s="49"/>
      <c r="PFT8" s="49"/>
      <c r="PFU8" s="49"/>
      <c r="PFV8" s="49"/>
      <c r="PFW8" s="49"/>
      <c r="PFX8" s="49"/>
      <c r="PFY8" s="49"/>
      <c r="PFZ8" s="49"/>
      <c r="PGA8" s="49"/>
      <c r="PGB8" s="49"/>
      <c r="PGC8" s="49"/>
      <c r="PGD8" s="49"/>
      <c r="PGE8" s="49"/>
      <c r="PGF8" s="49"/>
      <c r="PGG8" s="49"/>
      <c r="PGH8" s="49"/>
      <c r="PGI8" s="49"/>
      <c r="PGJ8" s="49"/>
      <c r="PGK8" s="49"/>
      <c r="PGL8" s="49"/>
      <c r="PGM8" s="49"/>
      <c r="PGN8" s="49"/>
      <c r="PGO8" s="49"/>
      <c r="PGP8" s="49"/>
      <c r="PGQ8" s="49"/>
      <c r="PGR8" s="49"/>
      <c r="PGS8" s="49"/>
      <c r="PGT8" s="49"/>
      <c r="PGU8" s="49"/>
      <c r="PGV8" s="49"/>
      <c r="PGW8" s="49"/>
      <c r="PGX8" s="49"/>
      <c r="PGY8" s="49"/>
      <c r="PGZ8" s="49"/>
      <c r="PHA8" s="49"/>
      <c r="PHB8" s="49"/>
      <c r="PHC8" s="49"/>
      <c r="PHD8" s="49"/>
      <c r="PHE8" s="49"/>
      <c r="PHF8" s="49"/>
      <c r="PHG8" s="49"/>
      <c r="PHH8" s="49"/>
      <c r="PHI8" s="49"/>
      <c r="PHJ8" s="49"/>
      <c r="PHK8" s="49"/>
      <c r="PHL8" s="49"/>
      <c r="PHM8" s="49"/>
      <c r="PHN8" s="49"/>
      <c r="PHO8" s="49"/>
      <c r="PHP8" s="49"/>
      <c r="PHQ8" s="49"/>
      <c r="PHR8" s="49"/>
      <c r="PHS8" s="49"/>
      <c r="PHT8" s="49"/>
      <c r="PHU8" s="49"/>
      <c r="PHV8" s="49"/>
      <c r="PHW8" s="49"/>
      <c r="PHX8" s="49"/>
      <c r="PHY8" s="49"/>
      <c r="PHZ8" s="49"/>
      <c r="PIA8" s="49"/>
      <c r="PIB8" s="49"/>
      <c r="PIC8" s="49"/>
      <c r="PID8" s="49"/>
      <c r="PIE8" s="49"/>
      <c r="PIF8" s="49"/>
      <c r="PIG8" s="49"/>
      <c r="PIH8" s="49"/>
      <c r="PII8" s="49"/>
      <c r="PIJ8" s="49"/>
      <c r="PIK8" s="49"/>
      <c r="PIL8" s="49"/>
      <c r="PIM8" s="49"/>
      <c r="PIN8" s="49"/>
      <c r="PIO8" s="49"/>
      <c r="PIP8" s="49"/>
      <c r="PIQ8" s="49"/>
      <c r="PIR8" s="49"/>
      <c r="PIS8" s="49"/>
      <c r="PIT8" s="49"/>
      <c r="PIU8" s="49"/>
      <c r="PIV8" s="49"/>
      <c r="PIW8" s="49"/>
      <c r="PIX8" s="49"/>
      <c r="PIY8" s="49"/>
      <c r="PIZ8" s="49"/>
      <c r="PJA8" s="49"/>
      <c r="PJB8" s="49"/>
      <c r="PJC8" s="49"/>
      <c r="PJD8" s="49"/>
      <c r="PJE8" s="49"/>
      <c r="PJF8" s="49"/>
      <c r="PJG8" s="49"/>
      <c r="PJH8" s="49"/>
      <c r="PJI8" s="49"/>
      <c r="PJJ8" s="49"/>
      <c r="PJK8" s="49"/>
      <c r="PJL8" s="49"/>
      <c r="PJM8" s="49"/>
      <c r="PJN8" s="49"/>
      <c r="PJO8" s="49"/>
      <c r="PJP8" s="49"/>
      <c r="PJQ8" s="49"/>
      <c r="PJR8" s="49"/>
      <c r="PJS8" s="49"/>
      <c r="PJT8" s="49"/>
      <c r="PJU8" s="49"/>
      <c r="PJV8" s="49"/>
      <c r="PJW8" s="49"/>
      <c r="PJX8" s="49"/>
      <c r="PJY8" s="49"/>
      <c r="PJZ8" s="49"/>
      <c r="PKA8" s="49"/>
      <c r="PKB8" s="49"/>
      <c r="PKC8" s="49"/>
      <c r="PKD8" s="49"/>
      <c r="PKE8" s="49"/>
      <c r="PKF8" s="49"/>
      <c r="PKG8" s="49"/>
      <c r="PKH8" s="49"/>
      <c r="PKI8" s="49"/>
      <c r="PKJ8" s="49"/>
      <c r="PKK8" s="49"/>
      <c r="PKL8" s="49"/>
      <c r="PKM8" s="49"/>
      <c r="PKN8" s="49"/>
      <c r="PKO8" s="49"/>
      <c r="PKP8" s="49"/>
      <c r="PKQ8" s="49"/>
      <c r="PKR8" s="49"/>
      <c r="PKS8" s="49"/>
      <c r="PKT8" s="49"/>
      <c r="PKU8" s="49"/>
      <c r="PKV8" s="49"/>
      <c r="PKW8" s="49"/>
      <c r="PKX8" s="49"/>
      <c r="PKY8" s="49"/>
      <c r="PKZ8" s="49"/>
      <c r="PLA8" s="49"/>
      <c r="PLB8" s="49"/>
      <c r="PLC8" s="49"/>
      <c r="PLD8" s="49"/>
      <c r="PLE8" s="49"/>
      <c r="PLF8" s="49"/>
      <c r="PLG8" s="49"/>
      <c r="PLH8" s="49"/>
      <c r="PLI8" s="49"/>
      <c r="PLJ8" s="49"/>
      <c r="PLK8" s="49"/>
      <c r="PLL8" s="49"/>
      <c r="PLM8" s="49"/>
      <c r="PLN8" s="49"/>
      <c r="PLO8" s="49"/>
      <c r="PLP8" s="49"/>
      <c r="PLQ8" s="49"/>
      <c r="PLR8" s="49"/>
      <c r="PLS8" s="49"/>
      <c r="PLT8" s="49"/>
      <c r="PLU8" s="49"/>
      <c r="PLV8" s="49"/>
      <c r="PLW8" s="49"/>
      <c r="PLX8" s="49"/>
      <c r="PLY8" s="49"/>
      <c r="PLZ8" s="49"/>
      <c r="PMA8" s="49"/>
      <c r="PMB8" s="49"/>
      <c r="PMC8" s="49"/>
      <c r="PMD8" s="49"/>
      <c r="PME8" s="49"/>
      <c r="PMF8" s="49"/>
      <c r="PMG8" s="49"/>
      <c r="PMH8" s="49"/>
      <c r="PMI8" s="49"/>
      <c r="PMJ8" s="49"/>
      <c r="PMK8" s="49"/>
      <c r="PML8" s="49"/>
      <c r="PMM8" s="49"/>
      <c r="PMN8" s="49"/>
      <c r="PMO8" s="49"/>
      <c r="PMP8" s="49"/>
      <c r="PMQ8" s="49"/>
      <c r="PMR8" s="49"/>
      <c r="PMS8" s="49"/>
      <c r="PMT8" s="49"/>
      <c r="PMU8" s="49"/>
      <c r="PMV8" s="49"/>
      <c r="PMW8" s="49"/>
      <c r="PMX8" s="49"/>
      <c r="PMY8" s="49"/>
      <c r="PMZ8" s="49"/>
      <c r="PNA8" s="49"/>
      <c r="PNB8" s="49"/>
      <c r="PNC8" s="49"/>
      <c r="PND8" s="49"/>
      <c r="PNE8" s="49"/>
      <c r="PNF8" s="49"/>
      <c r="PNG8" s="49"/>
      <c r="PNH8" s="49"/>
      <c r="PNI8" s="49"/>
      <c r="PNJ8" s="49"/>
      <c r="PNK8" s="49"/>
      <c r="PNL8" s="49"/>
      <c r="PNM8" s="49"/>
      <c r="PNN8" s="49"/>
      <c r="PNO8" s="49"/>
      <c r="PNP8" s="49"/>
      <c r="PNQ8" s="49"/>
      <c r="PNR8" s="49"/>
      <c r="PNS8" s="49"/>
      <c r="PNT8" s="49"/>
      <c r="PNU8" s="49"/>
      <c r="PNV8" s="49"/>
      <c r="PNW8" s="49"/>
      <c r="PNX8" s="49"/>
      <c r="PNY8" s="49"/>
      <c r="PNZ8" s="49"/>
      <c r="POA8" s="49"/>
      <c r="POB8" s="49"/>
      <c r="POC8" s="49"/>
      <c r="POD8" s="49"/>
      <c r="POE8" s="49"/>
      <c r="POF8" s="49"/>
      <c r="POG8" s="49"/>
      <c r="POH8" s="49"/>
      <c r="POI8" s="49"/>
      <c r="POJ8" s="49"/>
      <c r="POK8" s="49"/>
      <c r="POL8" s="49"/>
      <c r="POM8" s="49"/>
      <c r="PON8" s="49"/>
      <c r="POO8" s="49"/>
      <c r="POP8" s="49"/>
      <c r="POQ8" s="49"/>
      <c r="POR8" s="49"/>
      <c r="POS8" s="49"/>
      <c r="POT8" s="49"/>
      <c r="POU8" s="49"/>
      <c r="POV8" s="49"/>
      <c r="POW8" s="49"/>
      <c r="POX8" s="49"/>
      <c r="POY8" s="49"/>
      <c r="POZ8" s="49"/>
      <c r="PPA8" s="49"/>
      <c r="PPB8" s="49"/>
      <c r="PPC8" s="49"/>
      <c r="PPD8" s="49"/>
      <c r="PPE8" s="49"/>
      <c r="PPF8" s="49"/>
      <c r="PPG8" s="49"/>
      <c r="PPH8" s="49"/>
      <c r="PPI8" s="49"/>
      <c r="PPJ8" s="49"/>
      <c r="PPK8" s="49"/>
      <c r="PPL8" s="49"/>
      <c r="PPM8" s="49"/>
      <c r="PPN8" s="49"/>
      <c r="PPO8" s="49"/>
      <c r="PPP8" s="49"/>
      <c r="PPQ8" s="49"/>
      <c r="PPR8" s="49"/>
      <c r="PPS8" s="49"/>
      <c r="PPT8" s="49"/>
      <c r="PPU8" s="49"/>
      <c r="PPV8" s="49"/>
      <c r="PPW8" s="49"/>
      <c r="PPX8" s="49"/>
      <c r="PPY8" s="49"/>
      <c r="PPZ8" s="49"/>
      <c r="PQA8" s="49"/>
      <c r="PQB8" s="49"/>
      <c r="PQC8" s="49"/>
      <c r="PQD8" s="49"/>
      <c r="PQE8" s="49"/>
      <c r="PQF8" s="49"/>
      <c r="PQG8" s="49"/>
      <c r="PQH8" s="49"/>
      <c r="PQI8" s="49"/>
      <c r="PQJ8" s="49"/>
      <c r="PQK8" s="49"/>
      <c r="PQL8" s="49"/>
      <c r="PQM8" s="49"/>
      <c r="PQN8" s="49"/>
      <c r="PQO8" s="49"/>
      <c r="PQP8" s="49"/>
      <c r="PQQ8" s="49"/>
      <c r="PQR8" s="49"/>
      <c r="PQS8" s="49"/>
      <c r="PQT8" s="49"/>
      <c r="PQU8" s="49"/>
      <c r="PQV8" s="49"/>
      <c r="PQW8" s="49"/>
      <c r="PQX8" s="49"/>
      <c r="PQY8" s="49"/>
      <c r="PQZ8" s="49"/>
      <c r="PRA8" s="49"/>
      <c r="PRB8" s="49"/>
      <c r="PRC8" s="49"/>
      <c r="PRD8" s="49"/>
      <c r="PRE8" s="49"/>
      <c r="PRF8" s="49"/>
      <c r="PRG8" s="49"/>
      <c r="PRH8" s="49"/>
      <c r="PRI8" s="49"/>
      <c r="PRJ8" s="49"/>
      <c r="PRK8" s="49"/>
      <c r="PRL8" s="49"/>
      <c r="PRM8" s="49"/>
      <c r="PRN8" s="49"/>
      <c r="PRO8" s="49"/>
      <c r="PRP8" s="49"/>
      <c r="PRQ8" s="49"/>
      <c r="PRR8" s="49"/>
      <c r="PRS8" s="49"/>
      <c r="PRT8" s="49"/>
      <c r="PRU8" s="49"/>
      <c r="PRV8" s="49"/>
      <c r="PRW8" s="49"/>
      <c r="PRX8" s="49"/>
      <c r="PRY8" s="49"/>
      <c r="PRZ8" s="49"/>
      <c r="PSA8" s="49"/>
      <c r="PSB8" s="49"/>
      <c r="PSC8" s="49"/>
      <c r="PSD8" s="49"/>
      <c r="PSE8" s="49"/>
      <c r="PSF8" s="49"/>
      <c r="PSG8" s="49"/>
      <c r="PSH8" s="49"/>
      <c r="PSI8" s="49"/>
      <c r="PSJ8" s="49"/>
      <c r="PSK8" s="49"/>
      <c r="PSL8" s="49"/>
      <c r="PSM8" s="49"/>
      <c r="PSN8" s="49"/>
      <c r="PSO8" s="49"/>
      <c r="PSP8" s="49"/>
      <c r="PSQ8" s="49"/>
      <c r="PSR8" s="49"/>
      <c r="PSS8" s="49"/>
      <c r="PST8" s="49"/>
      <c r="PSU8" s="49"/>
      <c r="PSV8" s="49"/>
      <c r="PSW8" s="49"/>
      <c r="PSX8" s="49"/>
      <c r="PSY8" s="49"/>
      <c r="PSZ8" s="49"/>
      <c r="PTA8" s="49"/>
      <c r="PTB8" s="49"/>
      <c r="PTC8" s="49"/>
      <c r="PTD8" s="49"/>
      <c r="PTE8" s="49"/>
      <c r="PTF8" s="49"/>
      <c r="PTG8" s="49"/>
      <c r="PTH8" s="49"/>
      <c r="PTI8" s="49"/>
      <c r="PTJ8" s="49"/>
      <c r="PTK8" s="49"/>
      <c r="PTL8" s="49"/>
      <c r="PTM8" s="49"/>
      <c r="PTN8" s="49"/>
      <c r="PTO8" s="49"/>
      <c r="PTP8" s="49"/>
      <c r="PTQ8" s="49"/>
      <c r="PTR8" s="49"/>
      <c r="PTS8" s="49"/>
      <c r="PTT8" s="49"/>
      <c r="PTU8" s="49"/>
      <c r="PTV8" s="49"/>
      <c r="PTW8" s="49"/>
      <c r="PTX8" s="49"/>
      <c r="PTY8" s="49"/>
      <c r="PTZ8" s="49"/>
      <c r="PUA8" s="49"/>
      <c r="PUB8" s="49"/>
      <c r="PUC8" s="49"/>
      <c r="PUD8" s="49"/>
      <c r="PUE8" s="49"/>
      <c r="PUF8" s="49"/>
      <c r="PUG8" s="49"/>
      <c r="PUH8" s="49"/>
      <c r="PUI8" s="49"/>
      <c r="PUJ8" s="49"/>
      <c r="PUK8" s="49"/>
      <c r="PUL8" s="49"/>
      <c r="PUM8" s="49"/>
      <c r="PUN8" s="49"/>
      <c r="PUO8" s="49"/>
      <c r="PUP8" s="49"/>
      <c r="PUQ8" s="49"/>
      <c r="PUR8" s="49"/>
      <c r="PUS8" s="49"/>
      <c r="PUT8" s="49"/>
      <c r="PUU8" s="49"/>
      <c r="PUV8" s="49"/>
      <c r="PUW8" s="49"/>
      <c r="PUX8" s="49"/>
      <c r="PUY8" s="49"/>
      <c r="PUZ8" s="49"/>
      <c r="PVA8" s="49"/>
      <c r="PVB8" s="49"/>
      <c r="PVC8" s="49"/>
      <c r="PVD8" s="49"/>
      <c r="PVE8" s="49"/>
      <c r="PVF8" s="49"/>
      <c r="PVG8" s="49"/>
      <c r="PVH8" s="49"/>
      <c r="PVI8" s="49"/>
      <c r="PVJ8" s="49"/>
      <c r="PVK8" s="49"/>
      <c r="PVL8" s="49"/>
      <c r="PVM8" s="49"/>
      <c r="PVN8" s="49"/>
      <c r="PVO8" s="49"/>
      <c r="PVP8" s="49"/>
      <c r="PVQ8" s="49"/>
      <c r="PVR8" s="49"/>
      <c r="PVS8" s="49"/>
      <c r="PVT8" s="49"/>
      <c r="PVU8" s="49"/>
      <c r="PVV8" s="49"/>
      <c r="PVW8" s="49"/>
      <c r="PVX8" s="49"/>
      <c r="PVY8" s="49"/>
      <c r="PVZ8" s="49"/>
      <c r="PWA8" s="49"/>
      <c r="PWB8" s="49"/>
      <c r="PWC8" s="49"/>
      <c r="PWD8" s="49"/>
      <c r="PWE8" s="49"/>
      <c r="PWF8" s="49"/>
      <c r="PWG8" s="49"/>
      <c r="PWH8" s="49"/>
      <c r="PWI8" s="49"/>
      <c r="PWJ8" s="49"/>
      <c r="PWK8" s="49"/>
      <c r="PWL8" s="49"/>
      <c r="PWM8" s="49"/>
      <c r="PWN8" s="49"/>
      <c r="PWO8" s="49"/>
      <c r="PWP8" s="49"/>
      <c r="PWQ8" s="49"/>
      <c r="PWR8" s="49"/>
      <c r="PWS8" s="49"/>
      <c r="PWT8" s="49"/>
      <c r="PWU8" s="49"/>
      <c r="PWV8" s="49"/>
      <c r="PWW8" s="49"/>
      <c r="PWX8" s="49"/>
      <c r="PWY8" s="49"/>
      <c r="PWZ8" s="49"/>
      <c r="PXA8" s="49"/>
      <c r="PXB8" s="49"/>
      <c r="PXC8" s="49"/>
      <c r="PXD8" s="49"/>
      <c r="PXE8" s="49"/>
      <c r="PXF8" s="49"/>
      <c r="PXG8" s="49"/>
      <c r="PXH8" s="49"/>
      <c r="PXI8" s="49"/>
      <c r="PXJ8" s="49"/>
      <c r="PXK8" s="49"/>
      <c r="PXL8" s="49"/>
      <c r="PXM8" s="49"/>
      <c r="PXN8" s="49"/>
      <c r="PXO8" s="49"/>
      <c r="PXP8" s="49"/>
      <c r="PXQ8" s="49"/>
      <c r="PXR8" s="49"/>
      <c r="PXS8" s="49"/>
      <c r="PXT8" s="49"/>
      <c r="PXU8" s="49"/>
      <c r="PXV8" s="49"/>
      <c r="PXW8" s="49"/>
      <c r="PXX8" s="49"/>
      <c r="PXY8" s="49"/>
      <c r="PXZ8" s="49"/>
      <c r="PYA8" s="49"/>
      <c r="PYB8" s="49"/>
      <c r="PYC8" s="49"/>
      <c r="PYD8" s="49"/>
      <c r="PYE8" s="49"/>
      <c r="PYF8" s="49"/>
      <c r="PYG8" s="49"/>
      <c r="PYH8" s="49"/>
      <c r="PYI8" s="49"/>
      <c r="PYJ8" s="49"/>
      <c r="PYK8" s="49"/>
      <c r="PYL8" s="49"/>
      <c r="PYM8" s="49"/>
      <c r="PYN8" s="49"/>
      <c r="PYO8" s="49"/>
      <c r="PYP8" s="49"/>
      <c r="PYQ8" s="49"/>
      <c r="PYR8" s="49"/>
      <c r="PYS8" s="49"/>
      <c r="PYT8" s="49"/>
      <c r="PYU8" s="49"/>
      <c r="PYV8" s="49"/>
      <c r="PYW8" s="49"/>
      <c r="PYX8" s="49"/>
      <c r="PYY8" s="49"/>
      <c r="PYZ8" s="49"/>
      <c r="PZA8" s="49"/>
      <c r="PZB8" s="49"/>
      <c r="PZC8" s="49"/>
      <c r="PZD8" s="49"/>
      <c r="PZE8" s="49"/>
      <c r="PZF8" s="49"/>
      <c r="PZG8" s="49"/>
      <c r="PZH8" s="49"/>
      <c r="PZI8" s="49"/>
      <c r="PZJ8" s="49"/>
      <c r="PZK8" s="49"/>
      <c r="PZL8" s="49"/>
      <c r="PZM8" s="49"/>
      <c r="PZN8" s="49"/>
      <c r="PZO8" s="49"/>
      <c r="PZP8" s="49"/>
      <c r="PZQ8" s="49"/>
      <c r="PZR8" s="49"/>
      <c r="PZS8" s="49"/>
      <c r="PZT8" s="49"/>
      <c r="PZU8" s="49"/>
      <c r="PZV8" s="49"/>
      <c r="PZW8" s="49"/>
      <c r="PZX8" s="49"/>
      <c r="PZY8" s="49"/>
      <c r="PZZ8" s="49"/>
      <c r="QAA8" s="49"/>
      <c r="QAB8" s="49"/>
      <c r="QAC8" s="49"/>
      <c r="QAD8" s="49"/>
      <c r="QAE8" s="49"/>
      <c r="QAF8" s="49"/>
      <c r="QAG8" s="49"/>
      <c r="QAH8" s="49"/>
      <c r="QAI8" s="49"/>
      <c r="QAJ8" s="49"/>
      <c r="QAK8" s="49"/>
      <c r="QAL8" s="49"/>
      <c r="QAM8" s="49"/>
      <c r="QAN8" s="49"/>
      <c r="QAO8" s="49"/>
      <c r="QAP8" s="49"/>
      <c r="QAQ8" s="49"/>
      <c r="QAR8" s="49"/>
      <c r="QAS8" s="49"/>
      <c r="QAT8" s="49"/>
      <c r="QAU8" s="49"/>
      <c r="QAV8" s="49"/>
      <c r="QAW8" s="49"/>
      <c r="QAX8" s="49"/>
      <c r="QAY8" s="49"/>
      <c r="QAZ8" s="49"/>
      <c r="QBA8" s="49"/>
      <c r="QBB8" s="49"/>
      <c r="QBC8" s="49"/>
      <c r="QBD8" s="49"/>
      <c r="QBE8" s="49"/>
      <c r="QBF8" s="49"/>
      <c r="QBG8" s="49"/>
      <c r="QBH8" s="49"/>
      <c r="QBI8" s="49"/>
      <c r="QBJ8" s="49"/>
      <c r="QBK8" s="49"/>
      <c r="QBL8" s="49"/>
      <c r="QBM8" s="49"/>
      <c r="QBN8" s="49"/>
      <c r="QBO8" s="49"/>
      <c r="QBP8" s="49"/>
      <c r="QBQ8" s="49"/>
      <c r="QBR8" s="49"/>
      <c r="QBS8" s="49"/>
      <c r="QBT8" s="49"/>
      <c r="QBU8" s="49"/>
      <c r="QBV8" s="49"/>
      <c r="QBW8" s="49"/>
      <c r="QBX8" s="49"/>
      <c r="QBY8" s="49"/>
      <c r="QBZ8" s="49"/>
      <c r="QCA8" s="49"/>
      <c r="QCB8" s="49"/>
      <c r="QCC8" s="49"/>
      <c r="QCD8" s="49"/>
      <c r="QCE8" s="49"/>
      <c r="QCF8" s="49"/>
      <c r="QCG8" s="49"/>
      <c r="QCH8" s="49"/>
      <c r="QCI8" s="49"/>
      <c r="QCJ8" s="49"/>
      <c r="QCK8" s="49"/>
      <c r="QCL8" s="49"/>
      <c r="QCM8" s="49"/>
      <c r="QCN8" s="49"/>
      <c r="QCO8" s="49"/>
      <c r="QCP8" s="49"/>
      <c r="QCQ8" s="49"/>
      <c r="QCR8" s="49"/>
      <c r="QCS8" s="49"/>
      <c r="QCT8" s="49"/>
      <c r="QCU8" s="49"/>
      <c r="QCV8" s="49"/>
      <c r="QCW8" s="49"/>
      <c r="QCX8" s="49"/>
      <c r="QCY8" s="49"/>
      <c r="QCZ8" s="49"/>
      <c r="QDA8" s="49"/>
      <c r="QDB8" s="49"/>
      <c r="QDC8" s="49"/>
      <c r="QDD8" s="49"/>
      <c r="QDE8" s="49"/>
      <c r="QDF8" s="49"/>
      <c r="QDG8" s="49"/>
      <c r="QDH8" s="49"/>
      <c r="QDI8" s="49"/>
      <c r="QDJ8" s="49"/>
      <c r="QDK8" s="49"/>
      <c r="QDL8" s="49"/>
      <c r="QDM8" s="49"/>
      <c r="QDN8" s="49"/>
      <c r="QDO8" s="49"/>
      <c r="QDP8" s="49"/>
      <c r="QDQ8" s="49"/>
      <c r="QDR8" s="49"/>
      <c r="QDS8" s="49"/>
      <c r="QDT8" s="49"/>
      <c r="QDU8" s="49"/>
      <c r="QDV8" s="49"/>
      <c r="QDW8" s="49"/>
      <c r="QDX8" s="49"/>
      <c r="QDY8" s="49"/>
      <c r="QDZ8" s="49"/>
      <c r="QEA8" s="49"/>
      <c r="QEB8" s="49"/>
      <c r="QEC8" s="49"/>
      <c r="QED8" s="49"/>
      <c r="QEE8" s="49"/>
      <c r="QEF8" s="49"/>
      <c r="QEG8" s="49"/>
      <c r="QEH8" s="49"/>
      <c r="QEI8" s="49"/>
      <c r="QEJ8" s="49"/>
      <c r="QEK8" s="49"/>
      <c r="QEL8" s="49"/>
      <c r="QEM8" s="49"/>
      <c r="QEN8" s="49"/>
      <c r="QEO8" s="49"/>
      <c r="QEP8" s="49"/>
      <c r="QEQ8" s="49"/>
      <c r="QER8" s="49"/>
      <c r="QES8" s="49"/>
      <c r="QET8" s="49"/>
      <c r="QEU8" s="49"/>
      <c r="QEV8" s="49"/>
      <c r="QEW8" s="49"/>
      <c r="QEX8" s="49"/>
      <c r="QEY8" s="49"/>
      <c r="QEZ8" s="49"/>
      <c r="QFA8" s="49"/>
      <c r="QFB8" s="49"/>
      <c r="QFC8" s="49"/>
      <c r="QFD8" s="49"/>
      <c r="QFE8" s="49"/>
      <c r="QFF8" s="49"/>
      <c r="QFG8" s="49"/>
      <c r="QFH8" s="49"/>
      <c r="QFI8" s="49"/>
      <c r="QFJ8" s="49"/>
      <c r="QFK8" s="49"/>
      <c r="QFL8" s="49"/>
      <c r="QFM8" s="49"/>
      <c r="QFN8" s="49"/>
      <c r="QFO8" s="49"/>
      <c r="QFP8" s="49"/>
      <c r="QFQ8" s="49"/>
      <c r="QFR8" s="49"/>
      <c r="QFS8" s="49"/>
      <c r="QFT8" s="49"/>
      <c r="QFU8" s="49"/>
      <c r="QFV8" s="49"/>
      <c r="QFW8" s="49"/>
      <c r="QFX8" s="49"/>
      <c r="QFY8" s="49"/>
      <c r="QFZ8" s="49"/>
      <c r="QGA8" s="49"/>
      <c r="QGB8" s="49"/>
      <c r="QGC8" s="49"/>
      <c r="QGD8" s="49"/>
      <c r="QGE8" s="49"/>
      <c r="QGF8" s="49"/>
      <c r="QGG8" s="49"/>
      <c r="QGH8" s="49"/>
      <c r="QGI8" s="49"/>
      <c r="QGJ8" s="49"/>
      <c r="QGK8" s="49"/>
      <c r="QGL8" s="49"/>
      <c r="QGM8" s="49"/>
      <c r="QGN8" s="49"/>
      <c r="QGO8" s="49"/>
      <c r="QGP8" s="49"/>
      <c r="QGQ8" s="49"/>
      <c r="QGR8" s="49"/>
      <c r="QGS8" s="49"/>
      <c r="QGT8" s="49"/>
      <c r="QGU8" s="49"/>
      <c r="QGV8" s="49"/>
      <c r="QGW8" s="49"/>
      <c r="QGX8" s="49"/>
      <c r="QGY8" s="49"/>
      <c r="QGZ8" s="49"/>
      <c r="QHA8" s="49"/>
      <c r="QHB8" s="49"/>
      <c r="QHC8" s="49"/>
      <c r="QHD8" s="49"/>
      <c r="QHE8" s="49"/>
      <c r="QHF8" s="49"/>
      <c r="QHG8" s="49"/>
      <c r="QHH8" s="49"/>
      <c r="QHI8" s="49"/>
      <c r="QHJ8" s="49"/>
      <c r="QHK8" s="49"/>
      <c r="QHL8" s="49"/>
      <c r="QHM8" s="49"/>
      <c r="QHN8" s="49"/>
      <c r="QHO8" s="49"/>
      <c r="QHP8" s="49"/>
      <c r="QHQ8" s="49"/>
      <c r="QHR8" s="49"/>
      <c r="QHS8" s="49"/>
      <c r="QHT8" s="49"/>
      <c r="QHU8" s="49"/>
      <c r="QHV8" s="49"/>
      <c r="QHW8" s="49"/>
      <c r="QHX8" s="49"/>
      <c r="QHY8" s="49"/>
      <c r="QHZ8" s="49"/>
      <c r="QIA8" s="49"/>
      <c r="QIB8" s="49"/>
      <c r="QIC8" s="49"/>
      <c r="QID8" s="49"/>
      <c r="QIE8" s="49"/>
      <c r="QIF8" s="49"/>
      <c r="QIG8" s="49"/>
      <c r="QIH8" s="49"/>
      <c r="QII8" s="49"/>
      <c r="QIJ8" s="49"/>
      <c r="QIK8" s="49"/>
      <c r="QIL8" s="49"/>
      <c r="QIM8" s="49"/>
      <c r="QIN8" s="49"/>
      <c r="QIO8" s="49"/>
      <c r="QIP8" s="49"/>
      <c r="QIQ8" s="49"/>
      <c r="QIR8" s="49"/>
      <c r="QIS8" s="49"/>
      <c r="QIT8" s="49"/>
      <c r="QIU8" s="49"/>
      <c r="QIV8" s="49"/>
      <c r="QIW8" s="49"/>
      <c r="QIX8" s="49"/>
      <c r="QIY8" s="49"/>
      <c r="QIZ8" s="49"/>
      <c r="QJA8" s="49"/>
      <c r="QJB8" s="49"/>
      <c r="QJC8" s="49"/>
      <c r="QJD8" s="49"/>
      <c r="QJE8" s="49"/>
      <c r="QJF8" s="49"/>
      <c r="QJG8" s="49"/>
      <c r="QJH8" s="49"/>
      <c r="QJI8" s="49"/>
      <c r="QJJ8" s="49"/>
      <c r="QJK8" s="49"/>
      <c r="QJL8" s="49"/>
      <c r="QJM8" s="49"/>
      <c r="QJN8" s="49"/>
      <c r="QJO8" s="49"/>
      <c r="QJP8" s="49"/>
      <c r="QJQ8" s="49"/>
      <c r="QJR8" s="49"/>
      <c r="QJS8" s="49"/>
      <c r="QJT8" s="49"/>
      <c r="QJU8" s="49"/>
      <c r="QJV8" s="49"/>
      <c r="QJW8" s="49"/>
      <c r="QJX8" s="49"/>
      <c r="QJY8" s="49"/>
      <c r="QJZ8" s="49"/>
      <c r="QKA8" s="49"/>
      <c r="QKB8" s="49"/>
      <c r="QKC8" s="49"/>
      <c r="QKD8" s="49"/>
      <c r="QKE8" s="49"/>
      <c r="QKF8" s="49"/>
      <c r="QKG8" s="49"/>
      <c r="QKH8" s="49"/>
      <c r="QKI8" s="49"/>
      <c r="QKJ8" s="49"/>
      <c r="QKK8" s="49"/>
      <c r="QKL8" s="49"/>
      <c r="QKM8" s="49"/>
      <c r="QKN8" s="49"/>
      <c r="QKO8" s="49"/>
      <c r="QKP8" s="49"/>
      <c r="QKQ8" s="49"/>
      <c r="QKR8" s="49"/>
      <c r="QKS8" s="49"/>
      <c r="QKT8" s="49"/>
      <c r="QKU8" s="49"/>
      <c r="QKV8" s="49"/>
      <c r="QKW8" s="49"/>
      <c r="QKX8" s="49"/>
      <c r="QKY8" s="49"/>
      <c r="QKZ8" s="49"/>
      <c r="QLA8" s="49"/>
      <c r="QLB8" s="49"/>
      <c r="QLC8" s="49"/>
      <c r="QLD8" s="49"/>
      <c r="QLE8" s="49"/>
      <c r="QLF8" s="49"/>
      <c r="QLG8" s="49"/>
      <c r="QLH8" s="49"/>
      <c r="QLI8" s="49"/>
      <c r="QLJ8" s="49"/>
      <c r="QLK8" s="49"/>
      <c r="QLL8" s="49"/>
      <c r="QLM8" s="49"/>
      <c r="QLN8" s="49"/>
      <c r="QLO8" s="49"/>
      <c r="QLP8" s="49"/>
      <c r="QLQ8" s="49"/>
      <c r="QLR8" s="49"/>
      <c r="QLS8" s="49"/>
      <c r="QLT8" s="49"/>
      <c r="QLU8" s="49"/>
      <c r="QLV8" s="49"/>
      <c r="QLW8" s="49"/>
      <c r="QLX8" s="49"/>
      <c r="QLY8" s="49"/>
      <c r="QLZ8" s="49"/>
      <c r="QMA8" s="49"/>
      <c r="QMB8" s="49"/>
      <c r="QMC8" s="49"/>
      <c r="QMD8" s="49"/>
      <c r="QME8" s="49"/>
      <c r="QMF8" s="49"/>
      <c r="QMG8" s="49"/>
      <c r="QMH8" s="49"/>
      <c r="QMI8" s="49"/>
      <c r="QMJ8" s="49"/>
      <c r="QMK8" s="49"/>
      <c r="QML8" s="49"/>
      <c r="QMM8" s="49"/>
      <c r="QMN8" s="49"/>
      <c r="QMO8" s="49"/>
      <c r="QMP8" s="49"/>
      <c r="QMQ8" s="49"/>
      <c r="QMR8" s="49"/>
      <c r="QMS8" s="49"/>
      <c r="QMT8" s="49"/>
      <c r="QMU8" s="49"/>
      <c r="QMV8" s="49"/>
      <c r="QMW8" s="49"/>
      <c r="QMX8" s="49"/>
      <c r="QMY8" s="49"/>
      <c r="QMZ8" s="49"/>
      <c r="QNA8" s="49"/>
      <c r="QNB8" s="49"/>
      <c r="QNC8" s="49"/>
      <c r="QND8" s="49"/>
      <c r="QNE8" s="49"/>
      <c r="QNF8" s="49"/>
      <c r="QNG8" s="49"/>
      <c r="QNH8" s="49"/>
      <c r="QNI8" s="49"/>
      <c r="QNJ8" s="49"/>
      <c r="QNK8" s="49"/>
      <c r="QNL8" s="49"/>
      <c r="QNM8" s="49"/>
      <c r="QNN8" s="49"/>
      <c r="QNO8" s="49"/>
      <c r="QNP8" s="49"/>
      <c r="QNQ8" s="49"/>
      <c r="QNR8" s="49"/>
      <c r="QNS8" s="49"/>
      <c r="QNT8" s="49"/>
      <c r="QNU8" s="49"/>
      <c r="QNV8" s="49"/>
      <c r="QNW8" s="49"/>
      <c r="QNX8" s="49"/>
      <c r="QNY8" s="49"/>
      <c r="QNZ8" s="49"/>
      <c r="QOA8" s="49"/>
      <c r="QOB8" s="49"/>
      <c r="QOC8" s="49"/>
      <c r="QOD8" s="49"/>
      <c r="QOE8" s="49"/>
      <c r="QOF8" s="49"/>
      <c r="QOG8" s="49"/>
      <c r="QOH8" s="49"/>
      <c r="QOI8" s="49"/>
      <c r="QOJ8" s="49"/>
      <c r="QOK8" s="49"/>
      <c r="QOL8" s="49"/>
      <c r="QOM8" s="49"/>
      <c r="QON8" s="49"/>
      <c r="QOO8" s="49"/>
      <c r="QOP8" s="49"/>
      <c r="QOQ8" s="49"/>
      <c r="QOR8" s="49"/>
      <c r="QOS8" s="49"/>
      <c r="QOT8" s="49"/>
      <c r="QOU8" s="49"/>
      <c r="QOV8" s="49"/>
      <c r="QOW8" s="49"/>
      <c r="QOX8" s="49"/>
      <c r="QOY8" s="49"/>
      <c r="QOZ8" s="49"/>
      <c r="QPA8" s="49"/>
      <c r="QPB8" s="49"/>
      <c r="QPC8" s="49"/>
      <c r="QPD8" s="49"/>
      <c r="QPE8" s="49"/>
      <c r="QPF8" s="49"/>
      <c r="QPG8" s="49"/>
      <c r="QPH8" s="49"/>
      <c r="QPI8" s="49"/>
      <c r="QPJ8" s="49"/>
      <c r="QPK8" s="49"/>
      <c r="QPL8" s="49"/>
      <c r="QPM8" s="49"/>
      <c r="QPN8" s="49"/>
      <c r="QPO8" s="49"/>
      <c r="QPP8" s="49"/>
      <c r="QPQ8" s="49"/>
      <c r="QPR8" s="49"/>
      <c r="QPS8" s="49"/>
      <c r="QPT8" s="49"/>
      <c r="QPU8" s="49"/>
      <c r="QPV8" s="49"/>
      <c r="QPW8" s="49"/>
      <c r="QPX8" s="49"/>
      <c r="QPY8" s="49"/>
      <c r="QPZ8" s="49"/>
      <c r="QQA8" s="49"/>
      <c r="QQB8" s="49"/>
      <c r="QQC8" s="49"/>
      <c r="QQD8" s="49"/>
      <c r="QQE8" s="49"/>
      <c r="QQF8" s="49"/>
      <c r="QQG8" s="49"/>
      <c r="QQH8" s="49"/>
      <c r="QQI8" s="49"/>
      <c r="QQJ8" s="49"/>
      <c r="QQK8" s="49"/>
      <c r="QQL8" s="49"/>
      <c r="QQM8" s="49"/>
      <c r="QQN8" s="49"/>
      <c r="QQO8" s="49"/>
      <c r="QQP8" s="49"/>
      <c r="QQQ8" s="49"/>
      <c r="QQR8" s="49"/>
      <c r="QQS8" s="49"/>
      <c r="QQT8" s="49"/>
      <c r="QQU8" s="49"/>
      <c r="QQV8" s="49"/>
      <c r="QQW8" s="49"/>
      <c r="QQX8" s="49"/>
      <c r="QQY8" s="49"/>
      <c r="QQZ8" s="49"/>
      <c r="QRA8" s="49"/>
      <c r="QRB8" s="49"/>
      <c r="QRC8" s="49"/>
      <c r="QRD8" s="49"/>
      <c r="QRE8" s="49"/>
      <c r="QRF8" s="49"/>
      <c r="QRG8" s="49"/>
      <c r="QRH8" s="49"/>
      <c r="QRI8" s="49"/>
      <c r="QRJ8" s="49"/>
      <c r="QRK8" s="49"/>
      <c r="QRL8" s="49"/>
      <c r="QRM8" s="49"/>
      <c r="QRN8" s="49"/>
      <c r="QRO8" s="49"/>
      <c r="QRP8" s="49"/>
      <c r="QRQ8" s="49"/>
      <c r="QRR8" s="49"/>
      <c r="QRS8" s="49"/>
      <c r="QRT8" s="49"/>
      <c r="QRU8" s="49"/>
      <c r="QRV8" s="49"/>
      <c r="QRW8" s="49"/>
      <c r="QRX8" s="49"/>
      <c r="QRY8" s="49"/>
      <c r="QRZ8" s="49"/>
      <c r="QSA8" s="49"/>
      <c r="QSB8" s="49"/>
      <c r="QSC8" s="49"/>
      <c r="QSD8" s="49"/>
      <c r="QSE8" s="49"/>
      <c r="QSF8" s="49"/>
      <c r="QSG8" s="49"/>
      <c r="QSH8" s="49"/>
      <c r="QSI8" s="49"/>
      <c r="QSJ8" s="49"/>
      <c r="QSK8" s="49"/>
      <c r="QSL8" s="49"/>
      <c r="QSM8" s="49"/>
      <c r="QSN8" s="49"/>
      <c r="QSO8" s="49"/>
      <c r="QSP8" s="49"/>
      <c r="QSQ8" s="49"/>
      <c r="QSR8" s="49"/>
      <c r="QSS8" s="49"/>
      <c r="QST8" s="49"/>
      <c r="QSU8" s="49"/>
      <c r="QSV8" s="49"/>
      <c r="QSW8" s="49"/>
      <c r="QSX8" s="49"/>
      <c r="QSY8" s="49"/>
      <c r="QSZ8" s="49"/>
      <c r="QTA8" s="49"/>
      <c r="QTB8" s="49"/>
      <c r="QTC8" s="49"/>
      <c r="QTD8" s="49"/>
      <c r="QTE8" s="49"/>
      <c r="QTF8" s="49"/>
      <c r="QTG8" s="49"/>
      <c r="QTH8" s="49"/>
      <c r="QTI8" s="49"/>
      <c r="QTJ8" s="49"/>
      <c r="QTK8" s="49"/>
      <c r="QTL8" s="49"/>
      <c r="QTM8" s="49"/>
      <c r="QTN8" s="49"/>
      <c r="QTO8" s="49"/>
      <c r="QTP8" s="49"/>
      <c r="QTQ8" s="49"/>
      <c r="QTR8" s="49"/>
      <c r="QTS8" s="49"/>
      <c r="QTT8" s="49"/>
      <c r="QTU8" s="49"/>
      <c r="QTV8" s="49"/>
      <c r="QTW8" s="49"/>
      <c r="QTX8" s="49"/>
      <c r="QTY8" s="49"/>
      <c r="QTZ8" s="49"/>
      <c r="QUA8" s="49"/>
      <c r="QUB8" s="49"/>
      <c r="QUC8" s="49"/>
      <c r="QUD8" s="49"/>
      <c r="QUE8" s="49"/>
      <c r="QUF8" s="49"/>
      <c r="QUG8" s="49"/>
      <c r="QUH8" s="49"/>
      <c r="QUI8" s="49"/>
      <c r="QUJ8" s="49"/>
      <c r="QUK8" s="49"/>
      <c r="QUL8" s="49"/>
      <c r="QUM8" s="49"/>
      <c r="QUN8" s="49"/>
      <c r="QUO8" s="49"/>
      <c r="QUP8" s="49"/>
      <c r="QUQ8" s="49"/>
      <c r="QUR8" s="49"/>
      <c r="QUS8" s="49"/>
      <c r="QUT8" s="49"/>
      <c r="QUU8" s="49"/>
      <c r="QUV8" s="49"/>
      <c r="QUW8" s="49"/>
      <c r="QUX8" s="49"/>
      <c r="QUY8" s="49"/>
      <c r="QUZ8" s="49"/>
      <c r="QVA8" s="49"/>
      <c r="QVB8" s="49"/>
      <c r="QVC8" s="49"/>
      <c r="QVD8" s="49"/>
      <c r="QVE8" s="49"/>
      <c r="QVF8" s="49"/>
      <c r="QVG8" s="49"/>
      <c r="QVH8" s="49"/>
      <c r="QVI8" s="49"/>
      <c r="QVJ8" s="49"/>
      <c r="QVK8" s="49"/>
      <c r="QVL8" s="49"/>
      <c r="QVM8" s="49"/>
      <c r="QVN8" s="49"/>
      <c r="QVO8" s="49"/>
      <c r="QVP8" s="49"/>
      <c r="QVQ8" s="49"/>
      <c r="QVR8" s="49"/>
      <c r="QVS8" s="49"/>
      <c r="QVT8" s="49"/>
      <c r="QVU8" s="49"/>
      <c r="QVV8" s="49"/>
      <c r="QVW8" s="49"/>
      <c r="QVX8" s="49"/>
      <c r="QVY8" s="49"/>
      <c r="QVZ8" s="49"/>
      <c r="QWA8" s="49"/>
      <c r="QWB8" s="49"/>
      <c r="QWC8" s="49"/>
      <c r="QWD8" s="49"/>
      <c r="QWE8" s="49"/>
      <c r="QWF8" s="49"/>
      <c r="QWG8" s="49"/>
      <c r="QWH8" s="49"/>
      <c r="QWI8" s="49"/>
      <c r="QWJ8" s="49"/>
      <c r="QWK8" s="49"/>
      <c r="QWL8" s="49"/>
      <c r="QWM8" s="49"/>
      <c r="QWN8" s="49"/>
      <c r="QWO8" s="49"/>
      <c r="QWP8" s="49"/>
      <c r="QWQ8" s="49"/>
      <c r="QWR8" s="49"/>
      <c r="QWS8" s="49"/>
      <c r="QWT8" s="49"/>
      <c r="QWU8" s="49"/>
      <c r="QWV8" s="49"/>
      <c r="QWW8" s="49"/>
      <c r="QWX8" s="49"/>
      <c r="QWY8" s="49"/>
      <c r="QWZ8" s="49"/>
      <c r="QXA8" s="49"/>
      <c r="QXB8" s="49"/>
      <c r="QXC8" s="49"/>
      <c r="QXD8" s="49"/>
      <c r="QXE8" s="49"/>
      <c r="QXF8" s="49"/>
      <c r="QXG8" s="49"/>
      <c r="QXH8" s="49"/>
      <c r="QXI8" s="49"/>
      <c r="QXJ8" s="49"/>
      <c r="QXK8" s="49"/>
      <c r="QXL8" s="49"/>
      <c r="QXM8" s="49"/>
      <c r="QXN8" s="49"/>
      <c r="QXO8" s="49"/>
      <c r="QXP8" s="49"/>
      <c r="QXQ8" s="49"/>
      <c r="QXR8" s="49"/>
      <c r="QXS8" s="49"/>
      <c r="QXT8" s="49"/>
      <c r="QXU8" s="49"/>
      <c r="QXV8" s="49"/>
      <c r="QXW8" s="49"/>
      <c r="QXX8" s="49"/>
      <c r="QXY8" s="49"/>
      <c r="QXZ8" s="49"/>
      <c r="QYA8" s="49"/>
      <c r="QYB8" s="49"/>
      <c r="QYC8" s="49"/>
      <c r="QYD8" s="49"/>
      <c r="QYE8" s="49"/>
      <c r="QYF8" s="49"/>
      <c r="QYG8" s="49"/>
      <c r="QYH8" s="49"/>
      <c r="QYI8" s="49"/>
      <c r="QYJ8" s="49"/>
      <c r="QYK8" s="49"/>
      <c r="QYL8" s="49"/>
      <c r="QYM8" s="49"/>
      <c r="QYN8" s="49"/>
      <c r="QYO8" s="49"/>
      <c r="QYP8" s="49"/>
      <c r="QYQ8" s="49"/>
      <c r="QYR8" s="49"/>
      <c r="QYS8" s="49"/>
      <c r="QYT8" s="49"/>
      <c r="QYU8" s="49"/>
      <c r="QYV8" s="49"/>
      <c r="QYW8" s="49"/>
      <c r="QYX8" s="49"/>
      <c r="QYY8" s="49"/>
      <c r="QYZ8" s="49"/>
      <c r="QZA8" s="49"/>
      <c r="QZB8" s="49"/>
      <c r="QZC8" s="49"/>
      <c r="QZD8" s="49"/>
      <c r="QZE8" s="49"/>
      <c r="QZF8" s="49"/>
      <c r="QZG8" s="49"/>
      <c r="QZH8" s="49"/>
      <c r="QZI8" s="49"/>
      <c r="QZJ8" s="49"/>
      <c r="QZK8" s="49"/>
      <c r="QZL8" s="49"/>
      <c r="QZM8" s="49"/>
      <c r="QZN8" s="49"/>
      <c r="QZO8" s="49"/>
      <c r="QZP8" s="49"/>
      <c r="QZQ8" s="49"/>
      <c r="QZR8" s="49"/>
      <c r="QZS8" s="49"/>
      <c r="QZT8" s="49"/>
      <c r="QZU8" s="49"/>
      <c r="QZV8" s="49"/>
      <c r="QZW8" s="49"/>
      <c r="QZX8" s="49"/>
      <c r="QZY8" s="49"/>
      <c r="QZZ8" s="49"/>
      <c r="RAA8" s="49"/>
      <c r="RAB8" s="49"/>
      <c r="RAC8" s="49"/>
      <c r="RAD8" s="49"/>
      <c r="RAE8" s="49"/>
      <c r="RAF8" s="49"/>
      <c r="RAG8" s="49"/>
      <c r="RAH8" s="49"/>
      <c r="RAI8" s="49"/>
      <c r="RAJ8" s="49"/>
      <c r="RAK8" s="49"/>
      <c r="RAL8" s="49"/>
      <c r="RAM8" s="49"/>
      <c r="RAN8" s="49"/>
      <c r="RAO8" s="49"/>
      <c r="RAP8" s="49"/>
      <c r="RAQ8" s="49"/>
      <c r="RAR8" s="49"/>
      <c r="RAS8" s="49"/>
      <c r="RAT8" s="49"/>
      <c r="RAU8" s="49"/>
      <c r="RAV8" s="49"/>
      <c r="RAW8" s="49"/>
      <c r="RAX8" s="49"/>
      <c r="RAY8" s="49"/>
      <c r="RAZ8" s="49"/>
      <c r="RBA8" s="49"/>
      <c r="RBB8" s="49"/>
      <c r="RBC8" s="49"/>
      <c r="RBD8" s="49"/>
      <c r="RBE8" s="49"/>
      <c r="RBF8" s="49"/>
      <c r="RBG8" s="49"/>
      <c r="RBH8" s="49"/>
      <c r="RBI8" s="49"/>
      <c r="RBJ8" s="49"/>
      <c r="RBK8" s="49"/>
      <c r="RBL8" s="49"/>
      <c r="RBM8" s="49"/>
      <c r="RBN8" s="49"/>
      <c r="RBO8" s="49"/>
      <c r="RBP8" s="49"/>
      <c r="RBQ8" s="49"/>
      <c r="RBR8" s="49"/>
      <c r="RBS8" s="49"/>
      <c r="RBT8" s="49"/>
      <c r="RBU8" s="49"/>
      <c r="RBV8" s="49"/>
      <c r="RBW8" s="49"/>
      <c r="RBX8" s="49"/>
      <c r="RBY8" s="49"/>
      <c r="RBZ8" s="49"/>
      <c r="RCA8" s="49"/>
      <c r="RCB8" s="49"/>
      <c r="RCC8" s="49"/>
      <c r="RCD8" s="49"/>
      <c r="RCE8" s="49"/>
      <c r="RCF8" s="49"/>
      <c r="RCG8" s="49"/>
      <c r="RCH8" s="49"/>
      <c r="RCI8" s="49"/>
      <c r="RCJ8" s="49"/>
      <c r="RCK8" s="49"/>
      <c r="RCL8" s="49"/>
      <c r="RCM8" s="49"/>
      <c r="RCN8" s="49"/>
      <c r="RCO8" s="49"/>
      <c r="RCP8" s="49"/>
      <c r="RCQ8" s="49"/>
      <c r="RCR8" s="49"/>
      <c r="RCS8" s="49"/>
      <c r="RCT8" s="49"/>
      <c r="RCU8" s="49"/>
      <c r="RCV8" s="49"/>
      <c r="RCW8" s="49"/>
      <c r="RCX8" s="49"/>
      <c r="RCY8" s="49"/>
      <c r="RCZ8" s="49"/>
      <c r="RDA8" s="49"/>
      <c r="RDB8" s="49"/>
      <c r="RDC8" s="49"/>
      <c r="RDD8" s="49"/>
      <c r="RDE8" s="49"/>
      <c r="RDF8" s="49"/>
      <c r="RDG8" s="49"/>
      <c r="RDH8" s="49"/>
      <c r="RDI8" s="49"/>
      <c r="RDJ8" s="49"/>
      <c r="RDK8" s="49"/>
      <c r="RDL8" s="49"/>
      <c r="RDM8" s="49"/>
      <c r="RDN8" s="49"/>
      <c r="RDO8" s="49"/>
      <c r="RDP8" s="49"/>
      <c r="RDQ8" s="49"/>
      <c r="RDR8" s="49"/>
      <c r="RDS8" s="49"/>
      <c r="RDT8" s="49"/>
      <c r="RDU8" s="49"/>
      <c r="RDV8" s="49"/>
      <c r="RDW8" s="49"/>
      <c r="RDX8" s="49"/>
      <c r="RDY8" s="49"/>
      <c r="RDZ8" s="49"/>
      <c r="REA8" s="49"/>
      <c r="REB8" s="49"/>
      <c r="REC8" s="49"/>
      <c r="RED8" s="49"/>
      <c r="REE8" s="49"/>
      <c r="REF8" s="49"/>
      <c r="REG8" s="49"/>
      <c r="REH8" s="49"/>
      <c r="REI8" s="49"/>
      <c r="REJ8" s="49"/>
      <c r="REK8" s="49"/>
      <c r="REL8" s="49"/>
      <c r="REM8" s="49"/>
      <c r="REN8" s="49"/>
      <c r="REO8" s="49"/>
      <c r="REP8" s="49"/>
      <c r="REQ8" s="49"/>
      <c r="RER8" s="49"/>
      <c r="RES8" s="49"/>
      <c r="RET8" s="49"/>
      <c r="REU8" s="49"/>
      <c r="REV8" s="49"/>
      <c r="REW8" s="49"/>
      <c r="REX8" s="49"/>
      <c r="REY8" s="49"/>
      <c r="REZ8" s="49"/>
      <c r="RFA8" s="49"/>
      <c r="RFB8" s="49"/>
      <c r="RFC8" s="49"/>
      <c r="RFD8" s="49"/>
      <c r="RFE8" s="49"/>
      <c r="RFF8" s="49"/>
      <c r="RFG8" s="49"/>
      <c r="RFH8" s="49"/>
      <c r="RFI8" s="49"/>
      <c r="RFJ8" s="49"/>
      <c r="RFK8" s="49"/>
      <c r="RFL8" s="49"/>
      <c r="RFM8" s="49"/>
      <c r="RFN8" s="49"/>
      <c r="RFO8" s="49"/>
      <c r="RFP8" s="49"/>
      <c r="RFQ8" s="49"/>
      <c r="RFR8" s="49"/>
      <c r="RFS8" s="49"/>
      <c r="RFT8" s="49"/>
      <c r="RFU8" s="49"/>
      <c r="RFV8" s="49"/>
      <c r="RFW8" s="49"/>
      <c r="RFX8" s="49"/>
      <c r="RFY8" s="49"/>
      <c r="RFZ8" s="49"/>
      <c r="RGA8" s="49"/>
      <c r="RGB8" s="49"/>
      <c r="RGC8" s="49"/>
      <c r="RGD8" s="49"/>
      <c r="RGE8" s="49"/>
      <c r="RGF8" s="49"/>
      <c r="RGG8" s="49"/>
      <c r="RGH8" s="49"/>
      <c r="RGI8" s="49"/>
      <c r="RGJ8" s="49"/>
      <c r="RGK8" s="49"/>
      <c r="RGL8" s="49"/>
      <c r="RGM8" s="49"/>
      <c r="RGN8" s="49"/>
      <c r="RGO8" s="49"/>
      <c r="RGP8" s="49"/>
      <c r="RGQ8" s="49"/>
      <c r="RGR8" s="49"/>
      <c r="RGS8" s="49"/>
      <c r="RGT8" s="49"/>
      <c r="RGU8" s="49"/>
      <c r="RGV8" s="49"/>
      <c r="RGW8" s="49"/>
      <c r="RGX8" s="49"/>
      <c r="RGY8" s="49"/>
      <c r="RGZ8" s="49"/>
      <c r="RHA8" s="49"/>
      <c r="RHB8" s="49"/>
      <c r="RHC8" s="49"/>
      <c r="RHD8" s="49"/>
      <c r="RHE8" s="49"/>
      <c r="RHF8" s="49"/>
      <c r="RHG8" s="49"/>
      <c r="RHH8" s="49"/>
      <c r="RHI8" s="49"/>
      <c r="RHJ8" s="49"/>
      <c r="RHK8" s="49"/>
      <c r="RHL8" s="49"/>
      <c r="RHM8" s="49"/>
      <c r="RHN8" s="49"/>
      <c r="RHO8" s="49"/>
      <c r="RHP8" s="49"/>
      <c r="RHQ8" s="49"/>
      <c r="RHR8" s="49"/>
      <c r="RHS8" s="49"/>
      <c r="RHT8" s="49"/>
      <c r="RHU8" s="49"/>
      <c r="RHV8" s="49"/>
      <c r="RHW8" s="49"/>
      <c r="RHX8" s="49"/>
      <c r="RHY8" s="49"/>
      <c r="RHZ8" s="49"/>
      <c r="RIA8" s="49"/>
      <c r="RIB8" s="49"/>
      <c r="RIC8" s="49"/>
      <c r="RID8" s="49"/>
      <c r="RIE8" s="49"/>
      <c r="RIF8" s="49"/>
      <c r="RIG8" s="49"/>
      <c r="RIH8" s="49"/>
      <c r="RII8" s="49"/>
      <c r="RIJ8" s="49"/>
      <c r="RIK8" s="49"/>
      <c r="RIL8" s="49"/>
      <c r="RIM8" s="49"/>
      <c r="RIN8" s="49"/>
      <c r="RIO8" s="49"/>
      <c r="RIP8" s="49"/>
      <c r="RIQ8" s="49"/>
      <c r="RIR8" s="49"/>
      <c r="RIS8" s="49"/>
      <c r="RIT8" s="49"/>
      <c r="RIU8" s="49"/>
      <c r="RIV8" s="49"/>
      <c r="RIW8" s="49"/>
      <c r="RIX8" s="49"/>
      <c r="RIY8" s="49"/>
      <c r="RIZ8" s="49"/>
      <c r="RJA8" s="49"/>
      <c r="RJB8" s="49"/>
      <c r="RJC8" s="49"/>
      <c r="RJD8" s="49"/>
      <c r="RJE8" s="49"/>
      <c r="RJF8" s="49"/>
      <c r="RJG8" s="49"/>
      <c r="RJH8" s="49"/>
      <c r="RJI8" s="49"/>
      <c r="RJJ8" s="49"/>
      <c r="RJK8" s="49"/>
      <c r="RJL8" s="49"/>
      <c r="RJM8" s="49"/>
      <c r="RJN8" s="49"/>
      <c r="RJO8" s="49"/>
      <c r="RJP8" s="49"/>
      <c r="RJQ8" s="49"/>
      <c r="RJR8" s="49"/>
      <c r="RJS8" s="49"/>
      <c r="RJT8" s="49"/>
      <c r="RJU8" s="49"/>
      <c r="RJV8" s="49"/>
      <c r="RJW8" s="49"/>
      <c r="RJX8" s="49"/>
      <c r="RJY8" s="49"/>
      <c r="RJZ8" s="49"/>
      <c r="RKA8" s="49"/>
      <c r="RKB8" s="49"/>
      <c r="RKC8" s="49"/>
      <c r="RKD8" s="49"/>
      <c r="RKE8" s="49"/>
      <c r="RKF8" s="49"/>
      <c r="RKG8" s="49"/>
      <c r="RKH8" s="49"/>
      <c r="RKI8" s="49"/>
      <c r="RKJ8" s="49"/>
      <c r="RKK8" s="49"/>
      <c r="RKL8" s="49"/>
      <c r="RKM8" s="49"/>
      <c r="RKN8" s="49"/>
      <c r="RKO8" s="49"/>
      <c r="RKP8" s="49"/>
      <c r="RKQ8" s="49"/>
      <c r="RKR8" s="49"/>
      <c r="RKS8" s="49"/>
      <c r="RKT8" s="49"/>
      <c r="RKU8" s="49"/>
      <c r="RKV8" s="49"/>
      <c r="RKW8" s="49"/>
      <c r="RKX8" s="49"/>
      <c r="RKY8" s="49"/>
      <c r="RKZ8" s="49"/>
      <c r="RLA8" s="49"/>
      <c r="RLB8" s="49"/>
      <c r="RLC8" s="49"/>
      <c r="RLD8" s="49"/>
      <c r="RLE8" s="49"/>
      <c r="RLF8" s="49"/>
      <c r="RLG8" s="49"/>
      <c r="RLH8" s="49"/>
      <c r="RLI8" s="49"/>
      <c r="RLJ8" s="49"/>
      <c r="RLK8" s="49"/>
      <c r="RLL8" s="49"/>
      <c r="RLM8" s="49"/>
      <c r="RLN8" s="49"/>
      <c r="RLO8" s="49"/>
      <c r="RLP8" s="49"/>
      <c r="RLQ8" s="49"/>
      <c r="RLR8" s="49"/>
      <c r="RLS8" s="49"/>
      <c r="RLT8" s="49"/>
      <c r="RLU8" s="49"/>
      <c r="RLV8" s="49"/>
      <c r="RLW8" s="49"/>
      <c r="RLX8" s="49"/>
      <c r="RLY8" s="49"/>
      <c r="RLZ8" s="49"/>
      <c r="RMA8" s="49"/>
      <c r="RMB8" s="49"/>
      <c r="RMC8" s="49"/>
      <c r="RMD8" s="49"/>
      <c r="RME8" s="49"/>
      <c r="RMF8" s="49"/>
      <c r="RMG8" s="49"/>
      <c r="RMH8" s="49"/>
      <c r="RMI8" s="49"/>
      <c r="RMJ8" s="49"/>
      <c r="RMK8" s="49"/>
      <c r="RML8" s="49"/>
      <c r="RMM8" s="49"/>
      <c r="RMN8" s="49"/>
      <c r="RMO8" s="49"/>
      <c r="RMP8" s="49"/>
      <c r="RMQ8" s="49"/>
      <c r="RMR8" s="49"/>
      <c r="RMS8" s="49"/>
      <c r="RMT8" s="49"/>
      <c r="RMU8" s="49"/>
      <c r="RMV8" s="49"/>
      <c r="RMW8" s="49"/>
      <c r="RMX8" s="49"/>
      <c r="RMY8" s="49"/>
      <c r="RMZ8" s="49"/>
      <c r="RNA8" s="49"/>
      <c r="RNB8" s="49"/>
      <c r="RNC8" s="49"/>
      <c r="RND8" s="49"/>
      <c r="RNE8" s="49"/>
      <c r="RNF8" s="49"/>
      <c r="RNG8" s="49"/>
      <c r="RNH8" s="49"/>
      <c r="RNI8" s="49"/>
      <c r="RNJ8" s="49"/>
      <c r="RNK8" s="49"/>
      <c r="RNL8" s="49"/>
      <c r="RNM8" s="49"/>
      <c r="RNN8" s="49"/>
      <c r="RNO8" s="49"/>
      <c r="RNP8" s="49"/>
      <c r="RNQ8" s="49"/>
      <c r="RNR8" s="49"/>
      <c r="RNS8" s="49"/>
      <c r="RNT8" s="49"/>
      <c r="RNU8" s="49"/>
      <c r="RNV8" s="49"/>
      <c r="RNW8" s="49"/>
      <c r="RNX8" s="49"/>
      <c r="RNY8" s="49"/>
      <c r="RNZ8" s="49"/>
      <c r="ROA8" s="49"/>
      <c r="ROB8" s="49"/>
      <c r="ROC8" s="49"/>
      <c r="ROD8" s="49"/>
      <c r="ROE8" s="49"/>
      <c r="ROF8" s="49"/>
      <c r="ROG8" s="49"/>
      <c r="ROH8" s="49"/>
      <c r="ROI8" s="49"/>
      <c r="ROJ8" s="49"/>
      <c r="ROK8" s="49"/>
      <c r="ROL8" s="49"/>
      <c r="ROM8" s="49"/>
      <c r="RON8" s="49"/>
      <c r="ROO8" s="49"/>
      <c r="ROP8" s="49"/>
      <c r="ROQ8" s="49"/>
      <c r="ROR8" s="49"/>
      <c r="ROS8" s="49"/>
      <c r="ROT8" s="49"/>
      <c r="ROU8" s="49"/>
      <c r="ROV8" s="49"/>
      <c r="ROW8" s="49"/>
      <c r="ROX8" s="49"/>
      <c r="ROY8" s="49"/>
      <c r="ROZ8" s="49"/>
      <c r="RPA8" s="49"/>
      <c r="RPB8" s="49"/>
      <c r="RPC8" s="49"/>
      <c r="RPD8" s="49"/>
      <c r="RPE8" s="49"/>
      <c r="RPF8" s="49"/>
      <c r="RPG8" s="49"/>
      <c r="RPH8" s="49"/>
      <c r="RPI8" s="49"/>
      <c r="RPJ8" s="49"/>
      <c r="RPK8" s="49"/>
      <c r="RPL8" s="49"/>
      <c r="RPM8" s="49"/>
      <c r="RPN8" s="49"/>
      <c r="RPO8" s="49"/>
      <c r="RPP8" s="49"/>
      <c r="RPQ8" s="49"/>
      <c r="RPR8" s="49"/>
      <c r="RPS8" s="49"/>
      <c r="RPT8" s="49"/>
      <c r="RPU8" s="49"/>
      <c r="RPV8" s="49"/>
      <c r="RPW8" s="49"/>
      <c r="RPX8" s="49"/>
      <c r="RPY8" s="49"/>
      <c r="RPZ8" s="49"/>
      <c r="RQA8" s="49"/>
      <c r="RQB8" s="49"/>
      <c r="RQC8" s="49"/>
      <c r="RQD8" s="49"/>
      <c r="RQE8" s="49"/>
      <c r="RQF8" s="49"/>
      <c r="RQG8" s="49"/>
      <c r="RQH8" s="49"/>
      <c r="RQI8" s="49"/>
      <c r="RQJ8" s="49"/>
      <c r="RQK8" s="49"/>
      <c r="RQL8" s="49"/>
      <c r="RQM8" s="49"/>
      <c r="RQN8" s="49"/>
      <c r="RQO8" s="49"/>
      <c r="RQP8" s="49"/>
      <c r="RQQ8" s="49"/>
      <c r="RQR8" s="49"/>
      <c r="RQS8" s="49"/>
      <c r="RQT8" s="49"/>
      <c r="RQU8" s="49"/>
      <c r="RQV8" s="49"/>
      <c r="RQW8" s="49"/>
      <c r="RQX8" s="49"/>
      <c r="RQY8" s="49"/>
      <c r="RQZ8" s="49"/>
      <c r="RRA8" s="49"/>
      <c r="RRB8" s="49"/>
      <c r="RRC8" s="49"/>
      <c r="RRD8" s="49"/>
      <c r="RRE8" s="49"/>
      <c r="RRF8" s="49"/>
      <c r="RRG8" s="49"/>
      <c r="RRH8" s="49"/>
      <c r="RRI8" s="49"/>
      <c r="RRJ8" s="49"/>
      <c r="RRK8" s="49"/>
      <c r="RRL8" s="49"/>
      <c r="RRM8" s="49"/>
      <c r="RRN8" s="49"/>
      <c r="RRO8" s="49"/>
      <c r="RRP8" s="49"/>
      <c r="RRQ8" s="49"/>
      <c r="RRR8" s="49"/>
      <c r="RRS8" s="49"/>
      <c r="RRT8" s="49"/>
      <c r="RRU8" s="49"/>
      <c r="RRV8" s="49"/>
      <c r="RRW8" s="49"/>
      <c r="RRX8" s="49"/>
      <c r="RRY8" s="49"/>
      <c r="RRZ8" s="49"/>
      <c r="RSA8" s="49"/>
      <c r="RSB8" s="49"/>
      <c r="RSC8" s="49"/>
      <c r="RSD8" s="49"/>
      <c r="RSE8" s="49"/>
      <c r="RSF8" s="49"/>
      <c r="RSG8" s="49"/>
      <c r="RSH8" s="49"/>
      <c r="RSI8" s="49"/>
      <c r="RSJ8" s="49"/>
      <c r="RSK8" s="49"/>
      <c r="RSL8" s="49"/>
      <c r="RSM8" s="49"/>
      <c r="RSN8" s="49"/>
      <c r="RSO8" s="49"/>
      <c r="RSP8" s="49"/>
      <c r="RSQ8" s="49"/>
      <c r="RSR8" s="49"/>
      <c r="RSS8" s="49"/>
      <c r="RST8" s="49"/>
      <c r="RSU8" s="49"/>
      <c r="RSV8" s="49"/>
      <c r="RSW8" s="49"/>
      <c r="RSX8" s="49"/>
      <c r="RSY8" s="49"/>
      <c r="RSZ8" s="49"/>
      <c r="RTA8" s="49"/>
      <c r="RTB8" s="49"/>
      <c r="RTC8" s="49"/>
      <c r="RTD8" s="49"/>
      <c r="RTE8" s="49"/>
      <c r="RTF8" s="49"/>
      <c r="RTG8" s="49"/>
      <c r="RTH8" s="49"/>
      <c r="RTI8" s="49"/>
      <c r="RTJ8" s="49"/>
      <c r="RTK8" s="49"/>
      <c r="RTL8" s="49"/>
      <c r="RTM8" s="49"/>
      <c r="RTN8" s="49"/>
      <c r="RTO8" s="49"/>
      <c r="RTP8" s="49"/>
      <c r="RTQ8" s="49"/>
      <c r="RTR8" s="49"/>
      <c r="RTS8" s="49"/>
      <c r="RTT8" s="49"/>
      <c r="RTU8" s="49"/>
      <c r="RTV8" s="49"/>
      <c r="RTW8" s="49"/>
      <c r="RTX8" s="49"/>
      <c r="RTY8" s="49"/>
      <c r="RTZ8" s="49"/>
      <c r="RUA8" s="49"/>
      <c r="RUB8" s="49"/>
      <c r="RUC8" s="49"/>
      <c r="RUD8" s="49"/>
      <c r="RUE8" s="49"/>
      <c r="RUF8" s="49"/>
      <c r="RUG8" s="49"/>
      <c r="RUH8" s="49"/>
      <c r="RUI8" s="49"/>
      <c r="RUJ8" s="49"/>
      <c r="RUK8" s="49"/>
      <c r="RUL8" s="49"/>
      <c r="RUM8" s="49"/>
      <c r="RUN8" s="49"/>
      <c r="RUO8" s="49"/>
      <c r="RUP8" s="49"/>
      <c r="RUQ8" s="49"/>
      <c r="RUR8" s="49"/>
      <c r="RUS8" s="49"/>
      <c r="RUT8" s="49"/>
      <c r="RUU8" s="49"/>
      <c r="RUV8" s="49"/>
      <c r="RUW8" s="49"/>
      <c r="RUX8" s="49"/>
      <c r="RUY8" s="49"/>
      <c r="RUZ8" s="49"/>
      <c r="RVA8" s="49"/>
      <c r="RVB8" s="49"/>
      <c r="RVC8" s="49"/>
      <c r="RVD8" s="49"/>
      <c r="RVE8" s="49"/>
      <c r="RVF8" s="49"/>
      <c r="RVG8" s="49"/>
      <c r="RVH8" s="49"/>
      <c r="RVI8" s="49"/>
      <c r="RVJ8" s="49"/>
      <c r="RVK8" s="49"/>
      <c r="RVL8" s="49"/>
      <c r="RVM8" s="49"/>
      <c r="RVN8" s="49"/>
      <c r="RVO8" s="49"/>
      <c r="RVP8" s="49"/>
      <c r="RVQ8" s="49"/>
      <c r="RVR8" s="49"/>
      <c r="RVS8" s="49"/>
      <c r="RVT8" s="49"/>
      <c r="RVU8" s="49"/>
      <c r="RVV8" s="49"/>
      <c r="RVW8" s="49"/>
      <c r="RVX8" s="49"/>
      <c r="RVY8" s="49"/>
      <c r="RVZ8" s="49"/>
      <c r="RWA8" s="49"/>
      <c r="RWB8" s="49"/>
      <c r="RWC8" s="49"/>
      <c r="RWD8" s="49"/>
      <c r="RWE8" s="49"/>
      <c r="RWF8" s="49"/>
      <c r="RWG8" s="49"/>
      <c r="RWH8" s="49"/>
      <c r="RWI8" s="49"/>
      <c r="RWJ8" s="49"/>
      <c r="RWK8" s="49"/>
      <c r="RWL8" s="49"/>
      <c r="RWM8" s="49"/>
      <c r="RWN8" s="49"/>
      <c r="RWO8" s="49"/>
      <c r="RWP8" s="49"/>
      <c r="RWQ8" s="49"/>
      <c r="RWR8" s="49"/>
      <c r="RWS8" s="49"/>
      <c r="RWT8" s="49"/>
      <c r="RWU8" s="49"/>
      <c r="RWV8" s="49"/>
      <c r="RWW8" s="49"/>
      <c r="RWX8" s="49"/>
      <c r="RWY8" s="49"/>
      <c r="RWZ8" s="49"/>
      <c r="RXA8" s="49"/>
      <c r="RXB8" s="49"/>
      <c r="RXC8" s="49"/>
      <c r="RXD8" s="49"/>
      <c r="RXE8" s="49"/>
      <c r="RXF8" s="49"/>
      <c r="RXG8" s="49"/>
      <c r="RXH8" s="49"/>
      <c r="RXI8" s="49"/>
      <c r="RXJ8" s="49"/>
      <c r="RXK8" s="49"/>
      <c r="RXL8" s="49"/>
      <c r="RXM8" s="49"/>
      <c r="RXN8" s="49"/>
      <c r="RXO8" s="49"/>
      <c r="RXP8" s="49"/>
      <c r="RXQ8" s="49"/>
      <c r="RXR8" s="49"/>
      <c r="RXS8" s="49"/>
      <c r="RXT8" s="49"/>
      <c r="RXU8" s="49"/>
      <c r="RXV8" s="49"/>
      <c r="RXW8" s="49"/>
      <c r="RXX8" s="49"/>
      <c r="RXY8" s="49"/>
      <c r="RXZ8" s="49"/>
      <c r="RYA8" s="49"/>
      <c r="RYB8" s="49"/>
      <c r="RYC8" s="49"/>
      <c r="RYD8" s="49"/>
      <c r="RYE8" s="49"/>
      <c r="RYF8" s="49"/>
      <c r="RYG8" s="49"/>
      <c r="RYH8" s="49"/>
      <c r="RYI8" s="49"/>
      <c r="RYJ8" s="49"/>
      <c r="RYK8" s="49"/>
      <c r="RYL8" s="49"/>
      <c r="RYM8" s="49"/>
      <c r="RYN8" s="49"/>
      <c r="RYO8" s="49"/>
      <c r="RYP8" s="49"/>
      <c r="RYQ8" s="49"/>
      <c r="RYR8" s="49"/>
      <c r="RYS8" s="49"/>
      <c r="RYT8" s="49"/>
      <c r="RYU8" s="49"/>
      <c r="RYV8" s="49"/>
      <c r="RYW8" s="49"/>
      <c r="RYX8" s="49"/>
      <c r="RYY8" s="49"/>
      <c r="RYZ8" s="49"/>
      <c r="RZA8" s="49"/>
      <c r="RZB8" s="49"/>
      <c r="RZC8" s="49"/>
      <c r="RZD8" s="49"/>
      <c r="RZE8" s="49"/>
      <c r="RZF8" s="49"/>
      <c r="RZG8" s="49"/>
      <c r="RZH8" s="49"/>
      <c r="RZI8" s="49"/>
      <c r="RZJ8" s="49"/>
      <c r="RZK8" s="49"/>
      <c r="RZL8" s="49"/>
      <c r="RZM8" s="49"/>
      <c r="RZN8" s="49"/>
      <c r="RZO8" s="49"/>
      <c r="RZP8" s="49"/>
      <c r="RZQ8" s="49"/>
      <c r="RZR8" s="49"/>
      <c r="RZS8" s="49"/>
      <c r="RZT8" s="49"/>
      <c r="RZU8" s="49"/>
      <c r="RZV8" s="49"/>
      <c r="RZW8" s="49"/>
      <c r="RZX8" s="49"/>
      <c r="RZY8" s="49"/>
      <c r="RZZ8" s="49"/>
      <c r="SAA8" s="49"/>
      <c r="SAB8" s="49"/>
      <c r="SAC8" s="49"/>
      <c r="SAD8" s="49"/>
      <c r="SAE8" s="49"/>
      <c r="SAF8" s="49"/>
      <c r="SAG8" s="49"/>
      <c r="SAH8" s="49"/>
      <c r="SAI8" s="49"/>
      <c r="SAJ8" s="49"/>
      <c r="SAK8" s="49"/>
      <c r="SAL8" s="49"/>
      <c r="SAM8" s="49"/>
      <c r="SAN8" s="49"/>
      <c r="SAO8" s="49"/>
      <c r="SAP8" s="49"/>
      <c r="SAQ8" s="49"/>
      <c r="SAR8" s="49"/>
      <c r="SAS8" s="49"/>
      <c r="SAT8" s="49"/>
      <c r="SAU8" s="49"/>
      <c r="SAV8" s="49"/>
      <c r="SAW8" s="49"/>
      <c r="SAX8" s="49"/>
      <c r="SAY8" s="49"/>
      <c r="SAZ8" s="49"/>
      <c r="SBA8" s="49"/>
      <c r="SBB8" s="49"/>
      <c r="SBC8" s="49"/>
      <c r="SBD8" s="49"/>
      <c r="SBE8" s="49"/>
      <c r="SBF8" s="49"/>
      <c r="SBG8" s="49"/>
      <c r="SBH8" s="49"/>
      <c r="SBI8" s="49"/>
      <c r="SBJ8" s="49"/>
      <c r="SBK8" s="49"/>
      <c r="SBL8" s="49"/>
      <c r="SBM8" s="49"/>
      <c r="SBN8" s="49"/>
      <c r="SBO8" s="49"/>
      <c r="SBP8" s="49"/>
      <c r="SBQ8" s="49"/>
      <c r="SBR8" s="49"/>
      <c r="SBS8" s="49"/>
      <c r="SBT8" s="49"/>
      <c r="SBU8" s="49"/>
      <c r="SBV8" s="49"/>
      <c r="SBW8" s="49"/>
      <c r="SBX8" s="49"/>
      <c r="SBY8" s="49"/>
      <c r="SBZ8" s="49"/>
      <c r="SCA8" s="49"/>
      <c r="SCB8" s="49"/>
      <c r="SCC8" s="49"/>
      <c r="SCD8" s="49"/>
      <c r="SCE8" s="49"/>
      <c r="SCF8" s="49"/>
      <c r="SCG8" s="49"/>
      <c r="SCH8" s="49"/>
      <c r="SCI8" s="49"/>
      <c r="SCJ8" s="49"/>
      <c r="SCK8" s="49"/>
      <c r="SCL8" s="49"/>
      <c r="SCM8" s="49"/>
      <c r="SCN8" s="49"/>
      <c r="SCO8" s="49"/>
      <c r="SCP8" s="49"/>
      <c r="SCQ8" s="49"/>
      <c r="SCR8" s="49"/>
      <c r="SCS8" s="49"/>
      <c r="SCT8" s="49"/>
      <c r="SCU8" s="49"/>
      <c r="SCV8" s="49"/>
      <c r="SCW8" s="49"/>
      <c r="SCX8" s="49"/>
      <c r="SCY8" s="49"/>
      <c r="SCZ8" s="49"/>
      <c r="SDA8" s="49"/>
      <c r="SDB8" s="49"/>
      <c r="SDC8" s="49"/>
      <c r="SDD8" s="49"/>
      <c r="SDE8" s="49"/>
      <c r="SDF8" s="49"/>
      <c r="SDG8" s="49"/>
      <c r="SDH8" s="49"/>
      <c r="SDI8" s="49"/>
      <c r="SDJ8" s="49"/>
      <c r="SDK8" s="49"/>
      <c r="SDL8" s="49"/>
      <c r="SDM8" s="49"/>
      <c r="SDN8" s="49"/>
      <c r="SDO8" s="49"/>
      <c r="SDP8" s="49"/>
      <c r="SDQ8" s="49"/>
      <c r="SDR8" s="49"/>
      <c r="SDS8" s="49"/>
      <c r="SDT8" s="49"/>
      <c r="SDU8" s="49"/>
      <c r="SDV8" s="49"/>
      <c r="SDW8" s="49"/>
      <c r="SDX8" s="49"/>
      <c r="SDY8" s="49"/>
      <c r="SDZ8" s="49"/>
      <c r="SEA8" s="49"/>
      <c r="SEB8" s="49"/>
      <c r="SEC8" s="49"/>
      <c r="SED8" s="49"/>
      <c r="SEE8" s="49"/>
      <c r="SEF8" s="49"/>
      <c r="SEG8" s="49"/>
      <c r="SEH8" s="49"/>
      <c r="SEI8" s="49"/>
      <c r="SEJ8" s="49"/>
      <c r="SEK8" s="49"/>
      <c r="SEL8" s="49"/>
      <c r="SEM8" s="49"/>
      <c r="SEN8" s="49"/>
      <c r="SEO8" s="49"/>
      <c r="SEP8" s="49"/>
      <c r="SEQ8" s="49"/>
      <c r="SER8" s="49"/>
      <c r="SES8" s="49"/>
      <c r="SET8" s="49"/>
      <c r="SEU8" s="49"/>
      <c r="SEV8" s="49"/>
      <c r="SEW8" s="49"/>
      <c r="SEX8" s="49"/>
      <c r="SEY8" s="49"/>
      <c r="SEZ8" s="49"/>
      <c r="SFA8" s="49"/>
      <c r="SFB8" s="49"/>
      <c r="SFC8" s="49"/>
      <c r="SFD8" s="49"/>
      <c r="SFE8" s="49"/>
      <c r="SFF8" s="49"/>
      <c r="SFG8" s="49"/>
      <c r="SFH8" s="49"/>
      <c r="SFI8" s="49"/>
      <c r="SFJ8" s="49"/>
      <c r="SFK8" s="49"/>
      <c r="SFL8" s="49"/>
      <c r="SFM8" s="49"/>
      <c r="SFN8" s="49"/>
      <c r="SFO8" s="49"/>
      <c r="SFP8" s="49"/>
      <c r="SFQ8" s="49"/>
      <c r="SFR8" s="49"/>
      <c r="SFS8" s="49"/>
      <c r="SFT8" s="49"/>
      <c r="SFU8" s="49"/>
      <c r="SFV8" s="49"/>
      <c r="SFW8" s="49"/>
      <c r="SFX8" s="49"/>
      <c r="SFY8" s="49"/>
      <c r="SFZ8" s="49"/>
      <c r="SGA8" s="49"/>
      <c r="SGB8" s="49"/>
      <c r="SGC8" s="49"/>
      <c r="SGD8" s="49"/>
      <c r="SGE8" s="49"/>
      <c r="SGF8" s="49"/>
      <c r="SGG8" s="49"/>
      <c r="SGH8" s="49"/>
      <c r="SGI8" s="49"/>
      <c r="SGJ8" s="49"/>
      <c r="SGK8" s="49"/>
      <c r="SGL8" s="49"/>
      <c r="SGM8" s="49"/>
      <c r="SGN8" s="49"/>
      <c r="SGO8" s="49"/>
      <c r="SGP8" s="49"/>
      <c r="SGQ8" s="49"/>
      <c r="SGR8" s="49"/>
      <c r="SGS8" s="49"/>
      <c r="SGT8" s="49"/>
      <c r="SGU8" s="49"/>
      <c r="SGV8" s="49"/>
      <c r="SGW8" s="49"/>
      <c r="SGX8" s="49"/>
      <c r="SGY8" s="49"/>
      <c r="SGZ8" s="49"/>
      <c r="SHA8" s="49"/>
      <c r="SHB8" s="49"/>
      <c r="SHC8" s="49"/>
      <c r="SHD8" s="49"/>
      <c r="SHE8" s="49"/>
      <c r="SHF8" s="49"/>
      <c r="SHG8" s="49"/>
      <c r="SHH8" s="49"/>
      <c r="SHI8" s="49"/>
      <c r="SHJ8" s="49"/>
      <c r="SHK8" s="49"/>
      <c r="SHL8" s="49"/>
      <c r="SHM8" s="49"/>
      <c r="SHN8" s="49"/>
      <c r="SHO8" s="49"/>
      <c r="SHP8" s="49"/>
      <c r="SHQ8" s="49"/>
      <c r="SHR8" s="49"/>
      <c r="SHS8" s="49"/>
      <c r="SHT8" s="49"/>
      <c r="SHU8" s="49"/>
      <c r="SHV8" s="49"/>
      <c r="SHW8" s="49"/>
      <c r="SHX8" s="49"/>
      <c r="SHY8" s="49"/>
      <c r="SHZ8" s="49"/>
      <c r="SIA8" s="49"/>
      <c r="SIB8" s="49"/>
      <c r="SIC8" s="49"/>
      <c r="SID8" s="49"/>
      <c r="SIE8" s="49"/>
      <c r="SIF8" s="49"/>
      <c r="SIG8" s="49"/>
      <c r="SIH8" s="49"/>
      <c r="SII8" s="49"/>
      <c r="SIJ8" s="49"/>
      <c r="SIK8" s="49"/>
      <c r="SIL8" s="49"/>
      <c r="SIM8" s="49"/>
      <c r="SIN8" s="49"/>
      <c r="SIO8" s="49"/>
      <c r="SIP8" s="49"/>
      <c r="SIQ8" s="49"/>
      <c r="SIR8" s="49"/>
      <c r="SIS8" s="49"/>
      <c r="SIT8" s="49"/>
      <c r="SIU8" s="49"/>
      <c r="SIV8" s="49"/>
      <c r="SIW8" s="49"/>
      <c r="SIX8" s="49"/>
      <c r="SIY8" s="49"/>
      <c r="SIZ8" s="49"/>
      <c r="SJA8" s="49"/>
      <c r="SJB8" s="49"/>
      <c r="SJC8" s="49"/>
      <c r="SJD8" s="49"/>
      <c r="SJE8" s="49"/>
      <c r="SJF8" s="49"/>
      <c r="SJG8" s="49"/>
      <c r="SJH8" s="49"/>
      <c r="SJI8" s="49"/>
      <c r="SJJ8" s="49"/>
      <c r="SJK8" s="49"/>
      <c r="SJL8" s="49"/>
      <c r="SJM8" s="49"/>
      <c r="SJN8" s="49"/>
      <c r="SJO8" s="49"/>
      <c r="SJP8" s="49"/>
      <c r="SJQ8" s="49"/>
      <c r="SJR8" s="49"/>
      <c r="SJS8" s="49"/>
      <c r="SJT8" s="49"/>
      <c r="SJU8" s="49"/>
      <c r="SJV8" s="49"/>
      <c r="SJW8" s="49"/>
      <c r="SJX8" s="49"/>
      <c r="SJY8" s="49"/>
      <c r="SJZ8" s="49"/>
      <c r="SKA8" s="49"/>
      <c r="SKB8" s="49"/>
      <c r="SKC8" s="49"/>
      <c r="SKD8" s="49"/>
      <c r="SKE8" s="49"/>
      <c r="SKF8" s="49"/>
      <c r="SKG8" s="49"/>
      <c r="SKH8" s="49"/>
      <c r="SKI8" s="49"/>
      <c r="SKJ8" s="49"/>
      <c r="SKK8" s="49"/>
      <c r="SKL8" s="49"/>
      <c r="SKM8" s="49"/>
      <c r="SKN8" s="49"/>
      <c r="SKO8" s="49"/>
      <c r="SKP8" s="49"/>
      <c r="SKQ8" s="49"/>
      <c r="SKR8" s="49"/>
      <c r="SKS8" s="49"/>
      <c r="SKT8" s="49"/>
      <c r="SKU8" s="49"/>
      <c r="SKV8" s="49"/>
      <c r="SKW8" s="49"/>
      <c r="SKX8" s="49"/>
      <c r="SKY8" s="49"/>
      <c r="SKZ8" s="49"/>
      <c r="SLA8" s="49"/>
      <c r="SLB8" s="49"/>
      <c r="SLC8" s="49"/>
      <c r="SLD8" s="49"/>
      <c r="SLE8" s="49"/>
      <c r="SLF8" s="49"/>
      <c r="SLG8" s="49"/>
      <c r="SLH8" s="49"/>
      <c r="SLI8" s="49"/>
      <c r="SLJ8" s="49"/>
      <c r="SLK8" s="49"/>
      <c r="SLL8" s="49"/>
      <c r="SLM8" s="49"/>
      <c r="SLN8" s="49"/>
      <c r="SLO8" s="49"/>
      <c r="SLP8" s="49"/>
      <c r="SLQ8" s="49"/>
      <c r="SLR8" s="49"/>
      <c r="SLS8" s="49"/>
      <c r="SLT8" s="49"/>
      <c r="SLU8" s="49"/>
      <c r="SLV8" s="49"/>
      <c r="SLW8" s="49"/>
      <c r="SLX8" s="49"/>
      <c r="SLY8" s="49"/>
      <c r="SLZ8" s="49"/>
      <c r="SMA8" s="49"/>
      <c r="SMB8" s="49"/>
      <c r="SMC8" s="49"/>
      <c r="SMD8" s="49"/>
      <c r="SME8" s="49"/>
      <c r="SMF8" s="49"/>
      <c r="SMG8" s="49"/>
      <c r="SMH8" s="49"/>
      <c r="SMI8" s="49"/>
      <c r="SMJ8" s="49"/>
      <c r="SMK8" s="49"/>
      <c r="SML8" s="49"/>
      <c r="SMM8" s="49"/>
      <c r="SMN8" s="49"/>
      <c r="SMO8" s="49"/>
      <c r="SMP8" s="49"/>
      <c r="SMQ8" s="49"/>
      <c r="SMR8" s="49"/>
      <c r="SMS8" s="49"/>
      <c r="SMT8" s="49"/>
      <c r="SMU8" s="49"/>
      <c r="SMV8" s="49"/>
      <c r="SMW8" s="49"/>
      <c r="SMX8" s="49"/>
      <c r="SMY8" s="49"/>
      <c r="SMZ8" s="49"/>
      <c r="SNA8" s="49"/>
      <c r="SNB8" s="49"/>
      <c r="SNC8" s="49"/>
      <c r="SND8" s="49"/>
      <c r="SNE8" s="49"/>
      <c r="SNF8" s="49"/>
      <c r="SNG8" s="49"/>
      <c r="SNH8" s="49"/>
      <c r="SNI8" s="49"/>
      <c r="SNJ8" s="49"/>
      <c r="SNK8" s="49"/>
      <c r="SNL8" s="49"/>
      <c r="SNM8" s="49"/>
      <c r="SNN8" s="49"/>
      <c r="SNO8" s="49"/>
      <c r="SNP8" s="49"/>
      <c r="SNQ8" s="49"/>
      <c r="SNR8" s="49"/>
      <c r="SNS8" s="49"/>
      <c r="SNT8" s="49"/>
      <c r="SNU8" s="49"/>
      <c r="SNV8" s="49"/>
      <c r="SNW8" s="49"/>
      <c r="SNX8" s="49"/>
      <c r="SNY8" s="49"/>
      <c r="SNZ8" s="49"/>
      <c r="SOA8" s="49"/>
      <c r="SOB8" s="49"/>
      <c r="SOC8" s="49"/>
      <c r="SOD8" s="49"/>
      <c r="SOE8" s="49"/>
      <c r="SOF8" s="49"/>
      <c r="SOG8" s="49"/>
      <c r="SOH8" s="49"/>
      <c r="SOI8" s="49"/>
      <c r="SOJ8" s="49"/>
      <c r="SOK8" s="49"/>
      <c r="SOL8" s="49"/>
      <c r="SOM8" s="49"/>
      <c r="SON8" s="49"/>
      <c r="SOO8" s="49"/>
      <c r="SOP8" s="49"/>
      <c r="SOQ8" s="49"/>
      <c r="SOR8" s="49"/>
      <c r="SOS8" s="49"/>
      <c r="SOT8" s="49"/>
      <c r="SOU8" s="49"/>
      <c r="SOV8" s="49"/>
      <c r="SOW8" s="49"/>
      <c r="SOX8" s="49"/>
      <c r="SOY8" s="49"/>
      <c r="SOZ8" s="49"/>
      <c r="SPA8" s="49"/>
      <c r="SPB8" s="49"/>
      <c r="SPC8" s="49"/>
      <c r="SPD8" s="49"/>
      <c r="SPE8" s="49"/>
      <c r="SPF8" s="49"/>
      <c r="SPG8" s="49"/>
      <c r="SPH8" s="49"/>
      <c r="SPI8" s="49"/>
      <c r="SPJ8" s="49"/>
      <c r="SPK8" s="49"/>
      <c r="SPL8" s="49"/>
      <c r="SPM8" s="49"/>
      <c r="SPN8" s="49"/>
      <c r="SPO8" s="49"/>
      <c r="SPP8" s="49"/>
      <c r="SPQ8" s="49"/>
      <c r="SPR8" s="49"/>
      <c r="SPS8" s="49"/>
      <c r="SPT8" s="49"/>
      <c r="SPU8" s="49"/>
      <c r="SPV8" s="49"/>
      <c r="SPW8" s="49"/>
      <c r="SPX8" s="49"/>
      <c r="SPY8" s="49"/>
      <c r="SPZ8" s="49"/>
      <c r="SQA8" s="49"/>
      <c r="SQB8" s="49"/>
      <c r="SQC8" s="49"/>
      <c r="SQD8" s="49"/>
      <c r="SQE8" s="49"/>
      <c r="SQF8" s="49"/>
      <c r="SQG8" s="49"/>
      <c r="SQH8" s="49"/>
      <c r="SQI8" s="49"/>
      <c r="SQJ8" s="49"/>
      <c r="SQK8" s="49"/>
      <c r="SQL8" s="49"/>
      <c r="SQM8" s="49"/>
      <c r="SQN8" s="49"/>
      <c r="SQO8" s="49"/>
      <c r="SQP8" s="49"/>
      <c r="SQQ8" s="49"/>
      <c r="SQR8" s="49"/>
      <c r="SQS8" s="49"/>
      <c r="SQT8" s="49"/>
      <c r="SQU8" s="49"/>
      <c r="SQV8" s="49"/>
      <c r="SQW8" s="49"/>
      <c r="SQX8" s="49"/>
      <c r="SQY8" s="49"/>
      <c r="SQZ8" s="49"/>
      <c r="SRA8" s="49"/>
      <c r="SRB8" s="49"/>
      <c r="SRC8" s="49"/>
      <c r="SRD8" s="49"/>
      <c r="SRE8" s="49"/>
      <c r="SRF8" s="49"/>
      <c r="SRG8" s="49"/>
      <c r="SRH8" s="49"/>
      <c r="SRI8" s="49"/>
      <c r="SRJ8" s="49"/>
      <c r="SRK8" s="49"/>
      <c r="SRL8" s="49"/>
      <c r="SRM8" s="49"/>
      <c r="SRN8" s="49"/>
      <c r="SRO8" s="49"/>
      <c r="SRP8" s="49"/>
      <c r="SRQ8" s="49"/>
      <c r="SRR8" s="49"/>
      <c r="SRS8" s="49"/>
      <c r="SRT8" s="49"/>
      <c r="SRU8" s="49"/>
      <c r="SRV8" s="49"/>
      <c r="SRW8" s="49"/>
      <c r="SRX8" s="49"/>
      <c r="SRY8" s="49"/>
      <c r="SRZ8" s="49"/>
      <c r="SSA8" s="49"/>
      <c r="SSB8" s="49"/>
      <c r="SSC8" s="49"/>
      <c r="SSD8" s="49"/>
      <c r="SSE8" s="49"/>
      <c r="SSF8" s="49"/>
      <c r="SSG8" s="49"/>
      <c r="SSH8" s="49"/>
      <c r="SSI8" s="49"/>
      <c r="SSJ8" s="49"/>
      <c r="SSK8" s="49"/>
      <c r="SSL8" s="49"/>
      <c r="SSM8" s="49"/>
      <c r="SSN8" s="49"/>
      <c r="SSO8" s="49"/>
      <c r="SSP8" s="49"/>
      <c r="SSQ8" s="49"/>
      <c r="SSR8" s="49"/>
      <c r="SSS8" s="49"/>
      <c r="SST8" s="49"/>
      <c r="SSU8" s="49"/>
      <c r="SSV8" s="49"/>
      <c r="SSW8" s="49"/>
      <c r="SSX8" s="49"/>
      <c r="SSY8" s="49"/>
      <c r="SSZ8" s="49"/>
      <c r="STA8" s="49"/>
      <c r="STB8" s="49"/>
      <c r="STC8" s="49"/>
      <c r="STD8" s="49"/>
      <c r="STE8" s="49"/>
      <c r="STF8" s="49"/>
      <c r="STG8" s="49"/>
      <c r="STH8" s="49"/>
      <c r="STI8" s="49"/>
      <c r="STJ8" s="49"/>
      <c r="STK8" s="49"/>
      <c r="STL8" s="49"/>
      <c r="STM8" s="49"/>
      <c r="STN8" s="49"/>
      <c r="STO8" s="49"/>
      <c r="STP8" s="49"/>
      <c r="STQ8" s="49"/>
      <c r="STR8" s="49"/>
      <c r="STS8" s="49"/>
      <c r="STT8" s="49"/>
      <c r="STU8" s="49"/>
      <c r="STV8" s="49"/>
      <c r="STW8" s="49"/>
      <c r="STX8" s="49"/>
      <c r="STY8" s="49"/>
      <c r="STZ8" s="49"/>
      <c r="SUA8" s="49"/>
      <c r="SUB8" s="49"/>
      <c r="SUC8" s="49"/>
      <c r="SUD8" s="49"/>
      <c r="SUE8" s="49"/>
      <c r="SUF8" s="49"/>
      <c r="SUG8" s="49"/>
      <c r="SUH8" s="49"/>
      <c r="SUI8" s="49"/>
      <c r="SUJ8" s="49"/>
      <c r="SUK8" s="49"/>
      <c r="SUL8" s="49"/>
      <c r="SUM8" s="49"/>
      <c r="SUN8" s="49"/>
      <c r="SUO8" s="49"/>
      <c r="SUP8" s="49"/>
      <c r="SUQ8" s="49"/>
      <c r="SUR8" s="49"/>
      <c r="SUS8" s="49"/>
      <c r="SUT8" s="49"/>
      <c r="SUU8" s="49"/>
      <c r="SUV8" s="49"/>
      <c r="SUW8" s="49"/>
      <c r="SUX8" s="49"/>
      <c r="SUY8" s="49"/>
      <c r="SUZ8" s="49"/>
      <c r="SVA8" s="49"/>
      <c r="SVB8" s="49"/>
      <c r="SVC8" s="49"/>
      <c r="SVD8" s="49"/>
      <c r="SVE8" s="49"/>
      <c r="SVF8" s="49"/>
      <c r="SVG8" s="49"/>
      <c r="SVH8" s="49"/>
      <c r="SVI8" s="49"/>
      <c r="SVJ8" s="49"/>
      <c r="SVK8" s="49"/>
      <c r="SVL8" s="49"/>
      <c r="SVM8" s="49"/>
      <c r="SVN8" s="49"/>
      <c r="SVO8" s="49"/>
      <c r="SVP8" s="49"/>
      <c r="SVQ8" s="49"/>
      <c r="SVR8" s="49"/>
      <c r="SVS8" s="49"/>
      <c r="SVT8" s="49"/>
      <c r="SVU8" s="49"/>
      <c r="SVV8" s="49"/>
      <c r="SVW8" s="49"/>
      <c r="SVX8" s="49"/>
      <c r="SVY8" s="49"/>
      <c r="SVZ8" s="49"/>
      <c r="SWA8" s="49"/>
      <c r="SWB8" s="49"/>
      <c r="SWC8" s="49"/>
      <c r="SWD8" s="49"/>
      <c r="SWE8" s="49"/>
      <c r="SWF8" s="49"/>
      <c r="SWG8" s="49"/>
      <c r="SWH8" s="49"/>
      <c r="SWI8" s="49"/>
      <c r="SWJ8" s="49"/>
      <c r="SWK8" s="49"/>
      <c r="SWL8" s="49"/>
      <c r="SWM8" s="49"/>
      <c r="SWN8" s="49"/>
      <c r="SWO8" s="49"/>
      <c r="SWP8" s="49"/>
      <c r="SWQ8" s="49"/>
      <c r="SWR8" s="49"/>
      <c r="SWS8" s="49"/>
      <c r="SWT8" s="49"/>
      <c r="SWU8" s="49"/>
      <c r="SWV8" s="49"/>
      <c r="SWW8" s="49"/>
      <c r="SWX8" s="49"/>
      <c r="SWY8" s="49"/>
      <c r="SWZ8" s="49"/>
      <c r="SXA8" s="49"/>
      <c r="SXB8" s="49"/>
      <c r="SXC8" s="49"/>
      <c r="SXD8" s="49"/>
      <c r="SXE8" s="49"/>
      <c r="SXF8" s="49"/>
      <c r="SXG8" s="49"/>
      <c r="SXH8" s="49"/>
      <c r="SXI8" s="49"/>
      <c r="SXJ8" s="49"/>
      <c r="SXK8" s="49"/>
      <c r="SXL8" s="49"/>
      <c r="SXM8" s="49"/>
      <c r="SXN8" s="49"/>
      <c r="SXO8" s="49"/>
      <c r="SXP8" s="49"/>
      <c r="SXQ8" s="49"/>
      <c r="SXR8" s="49"/>
      <c r="SXS8" s="49"/>
      <c r="SXT8" s="49"/>
      <c r="SXU8" s="49"/>
      <c r="SXV8" s="49"/>
      <c r="SXW8" s="49"/>
      <c r="SXX8" s="49"/>
      <c r="SXY8" s="49"/>
      <c r="SXZ8" s="49"/>
      <c r="SYA8" s="49"/>
      <c r="SYB8" s="49"/>
      <c r="SYC8" s="49"/>
      <c r="SYD8" s="49"/>
      <c r="SYE8" s="49"/>
      <c r="SYF8" s="49"/>
      <c r="SYG8" s="49"/>
      <c r="SYH8" s="49"/>
      <c r="SYI8" s="49"/>
      <c r="SYJ8" s="49"/>
      <c r="SYK8" s="49"/>
      <c r="SYL8" s="49"/>
      <c r="SYM8" s="49"/>
      <c r="SYN8" s="49"/>
      <c r="SYO8" s="49"/>
      <c r="SYP8" s="49"/>
      <c r="SYQ8" s="49"/>
      <c r="SYR8" s="49"/>
      <c r="SYS8" s="49"/>
      <c r="SYT8" s="49"/>
      <c r="SYU8" s="49"/>
      <c r="SYV8" s="49"/>
      <c r="SYW8" s="49"/>
      <c r="SYX8" s="49"/>
      <c r="SYY8" s="49"/>
      <c r="SYZ8" s="49"/>
      <c r="SZA8" s="49"/>
      <c r="SZB8" s="49"/>
      <c r="SZC8" s="49"/>
      <c r="SZD8" s="49"/>
      <c r="SZE8" s="49"/>
      <c r="SZF8" s="49"/>
      <c r="SZG8" s="49"/>
      <c r="SZH8" s="49"/>
      <c r="SZI8" s="49"/>
      <c r="SZJ8" s="49"/>
      <c r="SZK8" s="49"/>
      <c r="SZL8" s="49"/>
      <c r="SZM8" s="49"/>
      <c r="SZN8" s="49"/>
      <c r="SZO8" s="49"/>
      <c r="SZP8" s="49"/>
      <c r="SZQ8" s="49"/>
      <c r="SZR8" s="49"/>
      <c r="SZS8" s="49"/>
      <c r="SZT8" s="49"/>
      <c r="SZU8" s="49"/>
      <c r="SZV8" s="49"/>
      <c r="SZW8" s="49"/>
      <c r="SZX8" s="49"/>
      <c r="SZY8" s="49"/>
      <c r="SZZ8" s="49"/>
      <c r="TAA8" s="49"/>
      <c r="TAB8" s="49"/>
      <c r="TAC8" s="49"/>
      <c r="TAD8" s="49"/>
      <c r="TAE8" s="49"/>
      <c r="TAF8" s="49"/>
      <c r="TAG8" s="49"/>
      <c r="TAH8" s="49"/>
      <c r="TAI8" s="49"/>
      <c r="TAJ8" s="49"/>
      <c r="TAK8" s="49"/>
      <c r="TAL8" s="49"/>
      <c r="TAM8" s="49"/>
      <c r="TAN8" s="49"/>
      <c r="TAO8" s="49"/>
      <c r="TAP8" s="49"/>
      <c r="TAQ8" s="49"/>
      <c r="TAR8" s="49"/>
      <c r="TAS8" s="49"/>
      <c r="TAT8" s="49"/>
      <c r="TAU8" s="49"/>
      <c r="TAV8" s="49"/>
      <c r="TAW8" s="49"/>
      <c r="TAX8" s="49"/>
      <c r="TAY8" s="49"/>
      <c r="TAZ8" s="49"/>
      <c r="TBA8" s="49"/>
      <c r="TBB8" s="49"/>
      <c r="TBC8" s="49"/>
      <c r="TBD8" s="49"/>
      <c r="TBE8" s="49"/>
      <c r="TBF8" s="49"/>
      <c r="TBG8" s="49"/>
      <c r="TBH8" s="49"/>
      <c r="TBI8" s="49"/>
      <c r="TBJ8" s="49"/>
      <c r="TBK8" s="49"/>
      <c r="TBL8" s="49"/>
      <c r="TBM8" s="49"/>
      <c r="TBN8" s="49"/>
      <c r="TBO8" s="49"/>
      <c r="TBP8" s="49"/>
      <c r="TBQ8" s="49"/>
      <c r="TBR8" s="49"/>
      <c r="TBS8" s="49"/>
      <c r="TBT8" s="49"/>
      <c r="TBU8" s="49"/>
      <c r="TBV8" s="49"/>
      <c r="TBW8" s="49"/>
      <c r="TBX8" s="49"/>
      <c r="TBY8" s="49"/>
      <c r="TBZ8" s="49"/>
      <c r="TCA8" s="49"/>
      <c r="TCB8" s="49"/>
      <c r="TCC8" s="49"/>
      <c r="TCD8" s="49"/>
      <c r="TCE8" s="49"/>
      <c r="TCF8" s="49"/>
      <c r="TCG8" s="49"/>
      <c r="TCH8" s="49"/>
      <c r="TCI8" s="49"/>
      <c r="TCJ8" s="49"/>
      <c r="TCK8" s="49"/>
      <c r="TCL8" s="49"/>
      <c r="TCM8" s="49"/>
      <c r="TCN8" s="49"/>
      <c r="TCO8" s="49"/>
      <c r="TCP8" s="49"/>
      <c r="TCQ8" s="49"/>
      <c r="TCR8" s="49"/>
      <c r="TCS8" s="49"/>
      <c r="TCT8" s="49"/>
      <c r="TCU8" s="49"/>
      <c r="TCV8" s="49"/>
      <c r="TCW8" s="49"/>
      <c r="TCX8" s="49"/>
      <c r="TCY8" s="49"/>
      <c r="TCZ8" s="49"/>
      <c r="TDA8" s="49"/>
      <c r="TDB8" s="49"/>
      <c r="TDC8" s="49"/>
      <c r="TDD8" s="49"/>
      <c r="TDE8" s="49"/>
      <c r="TDF8" s="49"/>
      <c r="TDG8" s="49"/>
      <c r="TDH8" s="49"/>
      <c r="TDI8" s="49"/>
      <c r="TDJ8" s="49"/>
      <c r="TDK8" s="49"/>
      <c r="TDL8" s="49"/>
      <c r="TDM8" s="49"/>
      <c r="TDN8" s="49"/>
      <c r="TDO8" s="49"/>
      <c r="TDP8" s="49"/>
      <c r="TDQ8" s="49"/>
      <c r="TDR8" s="49"/>
      <c r="TDS8" s="49"/>
      <c r="TDT8" s="49"/>
      <c r="TDU8" s="49"/>
      <c r="TDV8" s="49"/>
      <c r="TDW8" s="49"/>
      <c r="TDX8" s="49"/>
      <c r="TDY8" s="49"/>
      <c r="TDZ8" s="49"/>
      <c r="TEA8" s="49"/>
      <c r="TEB8" s="49"/>
      <c r="TEC8" s="49"/>
      <c r="TED8" s="49"/>
      <c r="TEE8" s="49"/>
      <c r="TEF8" s="49"/>
      <c r="TEG8" s="49"/>
      <c r="TEH8" s="49"/>
      <c r="TEI8" s="49"/>
      <c r="TEJ8" s="49"/>
      <c r="TEK8" s="49"/>
      <c r="TEL8" s="49"/>
      <c r="TEM8" s="49"/>
      <c r="TEN8" s="49"/>
      <c r="TEO8" s="49"/>
      <c r="TEP8" s="49"/>
      <c r="TEQ8" s="49"/>
      <c r="TER8" s="49"/>
      <c r="TES8" s="49"/>
      <c r="TET8" s="49"/>
      <c r="TEU8" s="49"/>
      <c r="TEV8" s="49"/>
      <c r="TEW8" s="49"/>
      <c r="TEX8" s="49"/>
      <c r="TEY8" s="49"/>
      <c r="TEZ8" s="49"/>
      <c r="TFA8" s="49"/>
      <c r="TFB8" s="49"/>
      <c r="TFC8" s="49"/>
      <c r="TFD8" s="49"/>
      <c r="TFE8" s="49"/>
      <c r="TFF8" s="49"/>
      <c r="TFG8" s="49"/>
      <c r="TFH8" s="49"/>
      <c r="TFI8" s="49"/>
      <c r="TFJ8" s="49"/>
      <c r="TFK8" s="49"/>
      <c r="TFL8" s="49"/>
      <c r="TFM8" s="49"/>
      <c r="TFN8" s="49"/>
      <c r="TFO8" s="49"/>
      <c r="TFP8" s="49"/>
      <c r="TFQ8" s="49"/>
      <c r="TFR8" s="49"/>
      <c r="TFS8" s="49"/>
      <c r="TFT8" s="49"/>
      <c r="TFU8" s="49"/>
      <c r="TFV8" s="49"/>
      <c r="TFW8" s="49"/>
      <c r="TFX8" s="49"/>
      <c r="TFY8" s="49"/>
      <c r="TFZ8" s="49"/>
      <c r="TGA8" s="49"/>
      <c r="TGB8" s="49"/>
      <c r="TGC8" s="49"/>
      <c r="TGD8" s="49"/>
      <c r="TGE8" s="49"/>
      <c r="TGF8" s="49"/>
      <c r="TGG8" s="49"/>
      <c r="TGH8" s="49"/>
      <c r="TGI8" s="49"/>
      <c r="TGJ8" s="49"/>
      <c r="TGK8" s="49"/>
      <c r="TGL8" s="49"/>
      <c r="TGM8" s="49"/>
      <c r="TGN8" s="49"/>
      <c r="TGO8" s="49"/>
      <c r="TGP8" s="49"/>
      <c r="TGQ8" s="49"/>
      <c r="TGR8" s="49"/>
      <c r="TGS8" s="49"/>
      <c r="TGT8" s="49"/>
      <c r="TGU8" s="49"/>
      <c r="TGV8" s="49"/>
      <c r="TGW8" s="49"/>
      <c r="TGX8" s="49"/>
      <c r="TGY8" s="49"/>
      <c r="TGZ8" s="49"/>
      <c r="THA8" s="49"/>
      <c r="THB8" s="49"/>
      <c r="THC8" s="49"/>
      <c r="THD8" s="49"/>
      <c r="THE8" s="49"/>
      <c r="THF8" s="49"/>
      <c r="THG8" s="49"/>
      <c r="THH8" s="49"/>
      <c r="THI8" s="49"/>
      <c r="THJ8" s="49"/>
      <c r="THK8" s="49"/>
      <c r="THL8" s="49"/>
      <c r="THM8" s="49"/>
      <c r="THN8" s="49"/>
      <c r="THO8" s="49"/>
      <c r="THP8" s="49"/>
      <c r="THQ8" s="49"/>
      <c r="THR8" s="49"/>
      <c r="THS8" s="49"/>
      <c r="THT8" s="49"/>
      <c r="THU8" s="49"/>
      <c r="THV8" s="49"/>
      <c r="THW8" s="49"/>
      <c r="THX8" s="49"/>
      <c r="THY8" s="49"/>
      <c r="THZ8" s="49"/>
      <c r="TIA8" s="49"/>
      <c r="TIB8" s="49"/>
      <c r="TIC8" s="49"/>
      <c r="TID8" s="49"/>
      <c r="TIE8" s="49"/>
      <c r="TIF8" s="49"/>
      <c r="TIG8" s="49"/>
      <c r="TIH8" s="49"/>
      <c r="TII8" s="49"/>
      <c r="TIJ8" s="49"/>
      <c r="TIK8" s="49"/>
      <c r="TIL8" s="49"/>
      <c r="TIM8" s="49"/>
      <c r="TIN8" s="49"/>
      <c r="TIO8" s="49"/>
      <c r="TIP8" s="49"/>
      <c r="TIQ8" s="49"/>
      <c r="TIR8" s="49"/>
      <c r="TIS8" s="49"/>
      <c r="TIT8" s="49"/>
      <c r="TIU8" s="49"/>
      <c r="TIV8" s="49"/>
      <c r="TIW8" s="49"/>
      <c r="TIX8" s="49"/>
      <c r="TIY8" s="49"/>
      <c r="TIZ8" s="49"/>
      <c r="TJA8" s="49"/>
      <c r="TJB8" s="49"/>
      <c r="TJC8" s="49"/>
      <c r="TJD8" s="49"/>
      <c r="TJE8" s="49"/>
      <c r="TJF8" s="49"/>
      <c r="TJG8" s="49"/>
      <c r="TJH8" s="49"/>
      <c r="TJI8" s="49"/>
      <c r="TJJ8" s="49"/>
      <c r="TJK8" s="49"/>
      <c r="TJL8" s="49"/>
      <c r="TJM8" s="49"/>
      <c r="TJN8" s="49"/>
      <c r="TJO8" s="49"/>
      <c r="TJP8" s="49"/>
      <c r="TJQ8" s="49"/>
      <c r="TJR8" s="49"/>
      <c r="TJS8" s="49"/>
      <c r="TJT8" s="49"/>
      <c r="TJU8" s="49"/>
      <c r="TJV8" s="49"/>
      <c r="TJW8" s="49"/>
      <c r="TJX8" s="49"/>
      <c r="TJY8" s="49"/>
      <c r="TJZ8" s="49"/>
      <c r="TKA8" s="49"/>
      <c r="TKB8" s="49"/>
      <c r="TKC8" s="49"/>
      <c r="TKD8" s="49"/>
      <c r="TKE8" s="49"/>
      <c r="TKF8" s="49"/>
      <c r="TKG8" s="49"/>
      <c r="TKH8" s="49"/>
      <c r="TKI8" s="49"/>
      <c r="TKJ8" s="49"/>
      <c r="TKK8" s="49"/>
      <c r="TKL8" s="49"/>
      <c r="TKM8" s="49"/>
      <c r="TKN8" s="49"/>
      <c r="TKO8" s="49"/>
      <c r="TKP8" s="49"/>
      <c r="TKQ8" s="49"/>
      <c r="TKR8" s="49"/>
      <c r="TKS8" s="49"/>
      <c r="TKT8" s="49"/>
      <c r="TKU8" s="49"/>
      <c r="TKV8" s="49"/>
      <c r="TKW8" s="49"/>
      <c r="TKX8" s="49"/>
      <c r="TKY8" s="49"/>
      <c r="TKZ8" s="49"/>
      <c r="TLA8" s="49"/>
      <c r="TLB8" s="49"/>
      <c r="TLC8" s="49"/>
      <c r="TLD8" s="49"/>
      <c r="TLE8" s="49"/>
      <c r="TLF8" s="49"/>
      <c r="TLG8" s="49"/>
      <c r="TLH8" s="49"/>
      <c r="TLI8" s="49"/>
      <c r="TLJ8" s="49"/>
      <c r="TLK8" s="49"/>
      <c r="TLL8" s="49"/>
      <c r="TLM8" s="49"/>
      <c r="TLN8" s="49"/>
      <c r="TLO8" s="49"/>
      <c r="TLP8" s="49"/>
      <c r="TLQ8" s="49"/>
      <c r="TLR8" s="49"/>
      <c r="TLS8" s="49"/>
      <c r="TLT8" s="49"/>
      <c r="TLU8" s="49"/>
      <c r="TLV8" s="49"/>
      <c r="TLW8" s="49"/>
      <c r="TLX8" s="49"/>
      <c r="TLY8" s="49"/>
      <c r="TLZ8" s="49"/>
      <c r="TMA8" s="49"/>
      <c r="TMB8" s="49"/>
      <c r="TMC8" s="49"/>
      <c r="TMD8" s="49"/>
      <c r="TME8" s="49"/>
      <c r="TMF8" s="49"/>
      <c r="TMG8" s="49"/>
      <c r="TMH8" s="49"/>
      <c r="TMI8" s="49"/>
      <c r="TMJ8" s="49"/>
      <c r="TMK8" s="49"/>
      <c r="TML8" s="49"/>
      <c r="TMM8" s="49"/>
      <c r="TMN8" s="49"/>
      <c r="TMO8" s="49"/>
      <c r="TMP8" s="49"/>
      <c r="TMQ8" s="49"/>
      <c r="TMR8" s="49"/>
      <c r="TMS8" s="49"/>
      <c r="TMT8" s="49"/>
      <c r="TMU8" s="49"/>
      <c r="TMV8" s="49"/>
      <c r="TMW8" s="49"/>
      <c r="TMX8" s="49"/>
      <c r="TMY8" s="49"/>
      <c r="TMZ8" s="49"/>
      <c r="TNA8" s="49"/>
      <c r="TNB8" s="49"/>
      <c r="TNC8" s="49"/>
      <c r="TND8" s="49"/>
      <c r="TNE8" s="49"/>
      <c r="TNF8" s="49"/>
      <c r="TNG8" s="49"/>
      <c r="TNH8" s="49"/>
      <c r="TNI8" s="49"/>
      <c r="TNJ8" s="49"/>
      <c r="TNK8" s="49"/>
      <c r="TNL8" s="49"/>
      <c r="TNM8" s="49"/>
      <c r="TNN8" s="49"/>
      <c r="TNO8" s="49"/>
      <c r="TNP8" s="49"/>
      <c r="TNQ8" s="49"/>
      <c r="TNR8" s="49"/>
      <c r="TNS8" s="49"/>
      <c r="TNT8" s="49"/>
      <c r="TNU8" s="49"/>
      <c r="TNV8" s="49"/>
      <c r="TNW8" s="49"/>
      <c r="TNX8" s="49"/>
      <c r="TNY8" s="49"/>
      <c r="TNZ8" s="49"/>
      <c r="TOA8" s="49"/>
      <c r="TOB8" s="49"/>
      <c r="TOC8" s="49"/>
      <c r="TOD8" s="49"/>
      <c r="TOE8" s="49"/>
      <c r="TOF8" s="49"/>
      <c r="TOG8" s="49"/>
      <c r="TOH8" s="49"/>
      <c r="TOI8" s="49"/>
      <c r="TOJ8" s="49"/>
      <c r="TOK8" s="49"/>
      <c r="TOL8" s="49"/>
      <c r="TOM8" s="49"/>
      <c r="TON8" s="49"/>
      <c r="TOO8" s="49"/>
      <c r="TOP8" s="49"/>
      <c r="TOQ8" s="49"/>
      <c r="TOR8" s="49"/>
      <c r="TOS8" s="49"/>
      <c r="TOT8" s="49"/>
      <c r="TOU8" s="49"/>
      <c r="TOV8" s="49"/>
      <c r="TOW8" s="49"/>
      <c r="TOX8" s="49"/>
      <c r="TOY8" s="49"/>
      <c r="TOZ8" s="49"/>
      <c r="TPA8" s="49"/>
      <c r="TPB8" s="49"/>
      <c r="TPC8" s="49"/>
      <c r="TPD8" s="49"/>
      <c r="TPE8" s="49"/>
      <c r="TPF8" s="49"/>
      <c r="TPG8" s="49"/>
      <c r="TPH8" s="49"/>
      <c r="TPI8" s="49"/>
      <c r="TPJ8" s="49"/>
      <c r="TPK8" s="49"/>
      <c r="TPL8" s="49"/>
      <c r="TPM8" s="49"/>
      <c r="TPN8" s="49"/>
      <c r="TPO8" s="49"/>
      <c r="TPP8" s="49"/>
      <c r="TPQ8" s="49"/>
      <c r="TPR8" s="49"/>
      <c r="TPS8" s="49"/>
      <c r="TPT8" s="49"/>
      <c r="TPU8" s="49"/>
      <c r="TPV8" s="49"/>
      <c r="TPW8" s="49"/>
      <c r="TPX8" s="49"/>
      <c r="TPY8" s="49"/>
      <c r="TPZ8" s="49"/>
      <c r="TQA8" s="49"/>
      <c r="TQB8" s="49"/>
      <c r="TQC8" s="49"/>
      <c r="TQD8" s="49"/>
      <c r="TQE8" s="49"/>
      <c r="TQF8" s="49"/>
      <c r="TQG8" s="49"/>
      <c r="TQH8" s="49"/>
      <c r="TQI8" s="49"/>
      <c r="TQJ8" s="49"/>
      <c r="TQK8" s="49"/>
      <c r="TQL8" s="49"/>
      <c r="TQM8" s="49"/>
      <c r="TQN8" s="49"/>
      <c r="TQO8" s="49"/>
      <c r="TQP8" s="49"/>
      <c r="TQQ8" s="49"/>
      <c r="TQR8" s="49"/>
      <c r="TQS8" s="49"/>
      <c r="TQT8" s="49"/>
      <c r="TQU8" s="49"/>
      <c r="TQV8" s="49"/>
      <c r="TQW8" s="49"/>
      <c r="TQX8" s="49"/>
      <c r="TQY8" s="49"/>
      <c r="TQZ8" s="49"/>
      <c r="TRA8" s="49"/>
      <c r="TRB8" s="49"/>
      <c r="TRC8" s="49"/>
      <c r="TRD8" s="49"/>
      <c r="TRE8" s="49"/>
      <c r="TRF8" s="49"/>
      <c r="TRG8" s="49"/>
      <c r="TRH8" s="49"/>
      <c r="TRI8" s="49"/>
      <c r="TRJ8" s="49"/>
      <c r="TRK8" s="49"/>
      <c r="TRL8" s="49"/>
      <c r="TRM8" s="49"/>
      <c r="TRN8" s="49"/>
      <c r="TRO8" s="49"/>
      <c r="TRP8" s="49"/>
      <c r="TRQ8" s="49"/>
      <c r="TRR8" s="49"/>
      <c r="TRS8" s="49"/>
      <c r="TRT8" s="49"/>
      <c r="TRU8" s="49"/>
      <c r="TRV8" s="49"/>
      <c r="TRW8" s="49"/>
      <c r="TRX8" s="49"/>
      <c r="TRY8" s="49"/>
      <c r="TRZ8" s="49"/>
      <c r="TSA8" s="49"/>
      <c r="TSB8" s="49"/>
      <c r="TSC8" s="49"/>
      <c r="TSD8" s="49"/>
      <c r="TSE8" s="49"/>
      <c r="TSF8" s="49"/>
      <c r="TSG8" s="49"/>
      <c r="TSH8" s="49"/>
      <c r="TSI8" s="49"/>
      <c r="TSJ8" s="49"/>
      <c r="TSK8" s="49"/>
      <c r="TSL8" s="49"/>
      <c r="TSM8" s="49"/>
      <c r="TSN8" s="49"/>
      <c r="TSO8" s="49"/>
      <c r="TSP8" s="49"/>
      <c r="TSQ8" s="49"/>
      <c r="TSR8" s="49"/>
      <c r="TSS8" s="49"/>
      <c r="TST8" s="49"/>
      <c r="TSU8" s="49"/>
      <c r="TSV8" s="49"/>
      <c r="TSW8" s="49"/>
      <c r="TSX8" s="49"/>
      <c r="TSY8" s="49"/>
      <c r="TSZ8" s="49"/>
      <c r="TTA8" s="49"/>
      <c r="TTB8" s="49"/>
      <c r="TTC8" s="49"/>
      <c r="TTD8" s="49"/>
      <c r="TTE8" s="49"/>
      <c r="TTF8" s="49"/>
      <c r="TTG8" s="49"/>
      <c r="TTH8" s="49"/>
      <c r="TTI8" s="49"/>
      <c r="TTJ8" s="49"/>
      <c r="TTK8" s="49"/>
      <c r="TTL8" s="49"/>
      <c r="TTM8" s="49"/>
      <c r="TTN8" s="49"/>
      <c r="TTO8" s="49"/>
      <c r="TTP8" s="49"/>
      <c r="TTQ8" s="49"/>
      <c r="TTR8" s="49"/>
      <c r="TTS8" s="49"/>
      <c r="TTT8" s="49"/>
      <c r="TTU8" s="49"/>
      <c r="TTV8" s="49"/>
      <c r="TTW8" s="49"/>
      <c r="TTX8" s="49"/>
      <c r="TTY8" s="49"/>
      <c r="TTZ8" s="49"/>
      <c r="TUA8" s="49"/>
      <c r="TUB8" s="49"/>
      <c r="TUC8" s="49"/>
      <c r="TUD8" s="49"/>
      <c r="TUE8" s="49"/>
      <c r="TUF8" s="49"/>
      <c r="TUG8" s="49"/>
      <c r="TUH8" s="49"/>
      <c r="TUI8" s="49"/>
      <c r="TUJ8" s="49"/>
      <c r="TUK8" s="49"/>
      <c r="TUL8" s="49"/>
      <c r="TUM8" s="49"/>
      <c r="TUN8" s="49"/>
      <c r="TUO8" s="49"/>
      <c r="TUP8" s="49"/>
      <c r="TUQ8" s="49"/>
      <c r="TUR8" s="49"/>
      <c r="TUS8" s="49"/>
      <c r="TUT8" s="49"/>
      <c r="TUU8" s="49"/>
      <c r="TUV8" s="49"/>
      <c r="TUW8" s="49"/>
      <c r="TUX8" s="49"/>
      <c r="TUY8" s="49"/>
      <c r="TUZ8" s="49"/>
      <c r="TVA8" s="49"/>
      <c r="TVB8" s="49"/>
      <c r="TVC8" s="49"/>
      <c r="TVD8" s="49"/>
      <c r="TVE8" s="49"/>
      <c r="TVF8" s="49"/>
      <c r="TVG8" s="49"/>
      <c r="TVH8" s="49"/>
      <c r="TVI8" s="49"/>
      <c r="TVJ8" s="49"/>
      <c r="TVK8" s="49"/>
      <c r="TVL8" s="49"/>
      <c r="TVM8" s="49"/>
      <c r="TVN8" s="49"/>
      <c r="TVO8" s="49"/>
      <c r="TVP8" s="49"/>
      <c r="TVQ8" s="49"/>
      <c r="TVR8" s="49"/>
      <c r="TVS8" s="49"/>
      <c r="TVT8" s="49"/>
      <c r="TVU8" s="49"/>
      <c r="TVV8" s="49"/>
      <c r="TVW8" s="49"/>
      <c r="TVX8" s="49"/>
      <c r="TVY8" s="49"/>
      <c r="TVZ8" s="49"/>
      <c r="TWA8" s="49"/>
      <c r="TWB8" s="49"/>
      <c r="TWC8" s="49"/>
      <c r="TWD8" s="49"/>
      <c r="TWE8" s="49"/>
      <c r="TWF8" s="49"/>
      <c r="TWG8" s="49"/>
      <c r="TWH8" s="49"/>
      <c r="TWI8" s="49"/>
      <c r="TWJ8" s="49"/>
      <c r="TWK8" s="49"/>
      <c r="TWL8" s="49"/>
      <c r="TWM8" s="49"/>
      <c r="TWN8" s="49"/>
      <c r="TWO8" s="49"/>
      <c r="TWP8" s="49"/>
      <c r="TWQ8" s="49"/>
      <c r="TWR8" s="49"/>
      <c r="TWS8" s="49"/>
      <c r="TWT8" s="49"/>
      <c r="TWU8" s="49"/>
      <c r="TWV8" s="49"/>
      <c r="TWW8" s="49"/>
      <c r="TWX8" s="49"/>
      <c r="TWY8" s="49"/>
      <c r="TWZ8" s="49"/>
      <c r="TXA8" s="49"/>
      <c r="TXB8" s="49"/>
      <c r="TXC8" s="49"/>
      <c r="TXD8" s="49"/>
      <c r="TXE8" s="49"/>
      <c r="TXF8" s="49"/>
      <c r="TXG8" s="49"/>
      <c r="TXH8" s="49"/>
      <c r="TXI8" s="49"/>
      <c r="TXJ8" s="49"/>
      <c r="TXK8" s="49"/>
      <c r="TXL8" s="49"/>
      <c r="TXM8" s="49"/>
      <c r="TXN8" s="49"/>
      <c r="TXO8" s="49"/>
      <c r="TXP8" s="49"/>
      <c r="TXQ8" s="49"/>
      <c r="TXR8" s="49"/>
      <c r="TXS8" s="49"/>
      <c r="TXT8" s="49"/>
      <c r="TXU8" s="49"/>
      <c r="TXV8" s="49"/>
      <c r="TXW8" s="49"/>
      <c r="TXX8" s="49"/>
      <c r="TXY8" s="49"/>
      <c r="TXZ8" s="49"/>
      <c r="TYA8" s="49"/>
      <c r="TYB8" s="49"/>
      <c r="TYC8" s="49"/>
      <c r="TYD8" s="49"/>
      <c r="TYE8" s="49"/>
      <c r="TYF8" s="49"/>
      <c r="TYG8" s="49"/>
      <c r="TYH8" s="49"/>
      <c r="TYI8" s="49"/>
      <c r="TYJ8" s="49"/>
      <c r="TYK8" s="49"/>
      <c r="TYL8" s="49"/>
      <c r="TYM8" s="49"/>
      <c r="TYN8" s="49"/>
      <c r="TYO8" s="49"/>
      <c r="TYP8" s="49"/>
      <c r="TYQ8" s="49"/>
      <c r="TYR8" s="49"/>
      <c r="TYS8" s="49"/>
      <c r="TYT8" s="49"/>
      <c r="TYU8" s="49"/>
      <c r="TYV8" s="49"/>
      <c r="TYW8" s="49"/>
      <c r="TYX8" s="49"/>
      <c r="TYY8" s="49"/>
      <c r="TYZ8" s="49"/>
      <c r="TZA8" s="49"/>
      <c r="TZB8" s="49"/>
      <c r="TZC8" s="49"/>
      <c r="TZD8" s="49"/>
      <c r="TZE8" s="49"/>
      <c r="TZF8" s="49"/>
      <c r="TZG8" s="49"/>
      <c r="TZH8" s="49"/>
      <c r="TZI8" s="49"/>
      <c r="TZJ8" s="49"/>
      <c r="TZK8" s="49"/>
      <c r="TZL8" s="49"/>
      <c r="TZM8" s="49"/>
      <c r="TZN8" s="49"/>
      <c r="TZO8" s="49"/>
      <c r="TZP8" s="49"/>
      <c r="TZQ8" s="49"/>
      <c r="TZR8" s="49"/>
      <c r="TZS8" s="49"/>
      <c r="TZT8" s="49"/>
      <c r="TZU8" s="49"/>
      <c r="TZV8" s="49"/>
      <c r="TZW8" s="49"/>
      <c r="TZX8" s="49"/>
      <c r="TZY8" s="49"/>
      <c r="TZZ8" s="49"/>
      <c r="UAA8" s="49"/>
      <c r="UAB8" s="49"/>
      <c r="UAC8" s="49"/>
      <c r="UAD8" s="49"/>
      <c r="UAE8" s="49"/>
      <c r="UAF8" s="49"/>
      <c r="UAG8" s="49"/>
      <c r="UAH8" s="49"/>
      <c r="UAI8" s="49"/>
      <c r="UAJ8" s="49"/>
      <c r="UAK8" s="49"/>
      <c r="UAL8" s="49"/>
      <c r="UAM8" s="49"/>
      <c r="UAN8" s="49"/>
      <c r="UAO8" s="49"/>
      <c r="UAP8" s="49"/>
      <c r="UAQ8" s="49"/>
      <c r="UAR8" s="49"/>
      <c r="UAS8" s="49"/>
      <c r="UAT8" s="49"/>
      <c r="UAU8" s="49"/>
      <c r="UAV8" s="49"/>
      <c r="UAW8" s="49"/>
      <c r="UAX8" s="49"/>
      <c r="UAY8" s="49"/>
      <c r="UAZ8" s="49"/>
      <c r="UBA8" s="49"/>
      <c r="UBB8" s="49"/>
      <c r="UBC8" s="49"/>
      <c r="UBD8" s="49"/>
      <c r="UBE8" s="49"/>
      <c r="UBF8" s="49"/>
      <c r="UBG8" s="49"/>
      <c r="UBH8" s="49"/>
      <c r="UBI8" s="49"/>
      <c r="UBJ8" s="49"/>
      <c r="UBK8" s="49"/>
      <c r="UBL8" s="49"/>
      <c r="UBM8" s="49"/>
      <c r="UBN8" s="49"/>
      <c r="UBO8" s="49"/>
      <c r="UBP8" s="49"/>
      <c r="UBQ8" s="49"/>
      <c r="UBR8" s="49"/>
      <c r="UBS8" s="49"/>
      <c r="UBT8" s="49"/>
      <c r="UBU8" s="49"/>
      <c r="UBV8" s="49"/>
      <c r="UBW8" s="49"/>
      <c r="UBX8" s="49"/>
      <c r="UBY8" s="49"/>
      <c r="UBZ8" s="49"/>
      <c r="UCA8" s="49"/>
      <c r="UCB8" s="49"/>
      <c r="UCC8" s="49"/>
      <c r="UCD8" s="49"/>
      <c r="UCE8" s="49"/>
      <c r="UCF8" s="49"/>
      <c r="UCG8" s="49"/>
      <c r="UCH8" s="49"/>
      <c r="UCI8" s="49"/>
      <c r="UCJ8" s="49"/>
      <c r="UCK8" s="49"/>
      <c r="UCL8" s="49"/>
      <c r="UCM8" s="49"/>
      <c r="UCN8" s="49"/>
      <c r="UCO8" s="49"/>
      <c r="UCP8" s="49"/>
      <c r="UCQ8" s="49"/>
      <c r="UCR8" s="49"/>
      <c r="UCS8" s="49"/>
      <c r="UCT8" s="49"/>
      <c r="UCU8" s="49"/>
      <c r="UCV8" s="49"/>
      <c r="UCW8" s="49"/>
      <c r="UCX8" s="49"/>
      <c r="UCY8" s="49"/>
      <c r="UCZ8" s="49"/>
      <c r="UDA8" s="49"/>
      <c r="UDB8" s="49"/>
      <c r="UDC8" s="49"/>
      <c r="UDD8" s="49"/>
      <c r="UDE8" s="49"/>
      <c r="UDF8" s="49"/>
      <c r="UDG8" s="49"/>
      <c r="UDH8" s="49"/>
      <c r="UDI8" s="49"/>
      <c r="UDJ8" s="49"/>
      <c r="UDK8" s="49"/>
      <c r="UDL8" s="49"/>
      <c r="UDM8" s="49"/>
      <c r="UDN8" s="49"/>
      <c r="UDO8" s="49"/>
      <c r="UDP8" s="49"/>
      <c r="UDQ8" s="49"/>
      <c r="UDR8" s="49"/>
      <c r="UDS8" s="49"/>
      <c r="UDT8" s="49"/>
      <c r="UDU8" s="49"/>
      <c r="UDV8" s="49"/>
      <c r="UDW8" s="49"/>
      <c r="UDX8" s="49"/>
      <c r="UDY8" s="49"/>
      <c r="UDZ8" s="49"/>
      <c r="UEA8" s="49"/>
      <c r="UEB8" s="49"/>
      <c r="UEC8" s="49"/>
      <c r="UED8" s="49"/>
      <c r="UEE8" s="49"/>
      <c r="UEF8" s="49"/>
      <c r="UEG8" s="49"/>
      <c r="UEH8" s="49"/>
      <c r="UEI8" s="49"/>
      <c r="UEJ8" s="49"/>
      <c r="UEK8" s="49"/>
      <c r="UEL8" s="49"/>
      <c r="UEM8" s="49"/>
      <c r="UEN8" s="49"/>
      <c r="UEO8" s="49"/>
      <c r="UEP8" s="49"/>
      <c r="UEQ8" s="49"/>
      <c r="UER8" s="49"/>
      <c r="UES8" s="49"/>
      <c r="UET8" s="49"/>
      <c r="UEU8" s="49"/>
      <c r="UEV8" s="49"/>
      <c r="UEW8" s="49"/>
      <c r="UEX8" s="49"/>
      <c r="UEY8" s="49"/>
      <c r="UEZ8" s="49"/>
      <c r="UFA8" s="49"/>
      <c r="UFB8" s="49"/>
      <c r="UFC8" s="49"/>
      <c r="UFD8" s="49"/>
      <c r="UFE8" s="49"/>
      <c r="UFF8" s="49"/>
      <c r="UFG8" s="49"/>
      <c r="UFH8" s="49"/>
      <c r="UFI8" s="49"/>
      <c r="UFJ8" s="49"/>
      <c r="UFK8" s="49"/>
      <c r="UFL8" s="49"/>
      <c r="UFM8" s="49"/>
      <c r="UFN8" s="49"/>
      <c r="UFO8" s="49"/>
      <c r="UFP8" s="49"/>
      <c r="UFQ8" s="49"/>
      <c r="UFR8" s="49"/>
      <c r="UFS8" s="49"/>
      <c r="UFT8" s="49"/>
      <c r="UFU8" s="49"/>
      <c r="UFV8" s="49"/>
      <c r="UFW8" s="49"/>
      <c r="UFX8" s="49"/>
      <c r="UFY8" s="49"/>
      <c r="UFZ8" s="49"/>
      <c r="UGA8" s="49"/>
      <c r="UGB8" s="49"/>
      <c r="UGC8" s="49"/>
      <c r="UGD8" s="49"/>
      <c r="UGE8" s="49"/>
      <c r="UGF8" s="49"/>
      <c r="UGG8" s="49"/>
      <c r="UGH8" s="49"/>
      <c r="UGI8" s="49"/>
      <c r="UGJ8" s="49"/>
      <c r="UGK8" s="49"/>
      <c r="UGL8" s="49"/>
      <c r="UGM8" s="49"/>
      <c r="UGN8" s="49"/>
      <c r="UGO8" s="49"/>
      <c r="UGP8" s="49"/>
      <c r="UGQ8" s="49"/>
      <c r="UGR8" s="49"/>
      <c r="UGS8" s="49"/>
      <c r="UGT8" s="49"/>
      <c r="UGU8" s="49"/>
      <c r="UGV8" s="49"/>
      <c r="UGW8" s="49"/>
      <c r="UGX8" s="49"/>
      <c r="UGY8" s="49"/>
      <c r="UGZ8" s="49"/>
      <c r="UHA8" s="49"/>
      <c r="UHB8" s="49"/>
      <c r="UHC8" s="49"/>
      <c r="UHD8" s="49"/>
      <c r="UHE8" s="49"/>
      <c r="UHF8" s="49"/>
      <c r="UHG8" s="49"/>
      <c r="UHH8" s="49"/>
      <c r="UHI8" s="49"/>
      <c r="UHJ8" s="49"/>
      <c r="UHK8" s="49"/>
      <c r="UHL8" s="49"/>
      <c r="UHM8" s="49"/>
      <c r="UHN8" s="49"/>
      <c r="UHO8" s="49"/>
      <c r="UHP8" s="49"/>
      <c r="UHQ8" s="49"/>
      <c r="UHR8" s="49"/>
      <c r="UHS8" s="49"/>
      <c r="UHT8" s="49"/>
      <c r="UHU8" s="49"/>
      <c r="UHV8" s="49"/>
      <c r="UHW8" s="49"/>
      <c r="UHX8" s="49"/>
      <c r="UHY8" s="49"/>
      <c r="UHZ8" s="49"/>
      <c r="UIA8" s="49"/>
      <c r="UIB8" s="49"/>
      <c r="UIC8" s="49"/>
      <c r="UID8" s="49"/>
      <c r="UIE8" s="49"/>
      <c r="UIF8" s="49"/>
      <c r="UIG8" s="49"/>
      <c r="UIH8" s="49"/>
      <c r="UII8" s="49"/>
      <c r="UIJ8" s="49"/>
      <c r="UIK8" s="49"/>
      <c r="UIL8" s="49"/>
      <c r="UIM8" s="49"/>
      <c r="UIN8" s="49"/>
      <c r="UIO8" s="49"/>
      <c r="UIP8" s="49"/>
      <c r="UIQ8" s="49"/>
      <c r="UIR8" s="49"/>
      <c r="UIS8" s="49"/>
      <c r="UIT8" s="49"/>
      <c r="UIU8" s="49"/>
      <c r="UIV8" s="49"/>
      <c r="UIW8" s="49"/>
      <c r="UIX8" s="49"/>
      <c r="UIY8" s="49"/>
      <c r="UIZ8" s="49"/>
      <c r="UJA8" s="49"/>
      <c r="UJB8" s="49"/>
      <c r="UJC8" s="49"/>
      <c r="UJD8" s="49"/>
      <c r="UJE8" s="49"/>
      <c r="UJF8" s="49"/>
      <c r="UJG8" s="49"/>
      <c r="UJH8" s="49"/>
      <c r="UJI8" s="49"/>
      <c r="UJJ8" s="49"/>
      <c r="UJK8" s="49"/>
      <c r="UJL8" s="49"/>
      <c r="UJM8" s="49"/>
      <c r="UJN8" s="49"/>
      <c r="UJO8" s="49"/>
      <c r="UJP8" s="49"/>
      <c r="UJQ8" s="49"/>
      <c r="UJR8" s="49"/>
      <c r="UJS8" s="49"/>
      <c r="UJT8" s="49"/>
      <c r="UJU8" s="49"/>
      <c r="UJV8" s="49"/>
      <c r="UJW8" s="49"/>
      <c r="UJX8" s="49"/>
      <c r="UJY8" s="49"/>
      <c r="UJZ8" s="49"/>
      <c r="UKA8" s="49"/>
      <c r="UKB8" s="49"/>
      <c r="UKC8" s="49"/>
      <c r="UKD8" s="49"/>
      <c r="UKE8" s="49"/>
      <c r="UKF8" s="49"/>
      <c r="UKG8" s="49"/>
      <c r="UKH8" s="49"/>
      <c r="UKI8" s="49"/>
      <c r="UKJ8" s="49"/>
      <c r="UKK8" s="49"/>
      <c r="UKL8" s="49"/>
      <c r="UKM8" s="49"/>
      <c r="UKN8" s="49"/>
      <c r="UKO8" s="49"/>
      <c r="UKP8" s="49"/>
      <c r="UKQ8" s="49"/>
      <c r="UKR8" s="49"/>
      <c r="UKS8" s="49"/>
      <c r="UKT8" s="49"/>
      <c r="UKU8" s="49"/>
      <c r="UKV8" s="49"/>
      <c r="UKW8" s="49"/>
      <c r="UKX8" s="49"/>
      <c r="UKY8" s="49"/>
      <c r="UKZ8" s="49"/>
      <c r="ULA8" s="49"/>
      <c r="ULB8" s="49"/>
      <c r="ULC8" s="49"/>
      <c r="ULD8" s="49"/>
      <c r="ULE8" s="49"/>
      <c r="ULF8" s="49"/>
      <c r="ULG8" s="49"/>
      <c r="ULH8" s="49"/>
      <c r="ULI8" s="49"/>
      <c r="ULJ8" s="49"/>
      <c r="ULK8" s="49"/>
      <c r="ULL8" s="49"/>
      <c r="ULM8" s="49"/>
      <c r="ULN8" s="49"/>
      <c r="ULO8" s="49"/>
      <c r="ULP8" s="49"/>
      <c r="ULQ8" s="49"/>
      <c r="ULR8" s="49"/>
      <c r="ULS8" s="49"/>
      <c r="ULT8" s="49"/>
      <c r="ULU8" s="49"/>
      <c r="ULV8" s="49"/>
      <c r="ULW8" s="49"/>
      <c r="ULX8" s="49"/>
      <c r="ULY8" s="49"/>
      <c r="ULZ8" s="49"/>
      <c r="UMA8" s="49"/>
      <c r="UMB8" s="49"/>
      <c r="UMC8" s="49"/>
      <c r="UMD8" s="49"/>
      <c r="UME8" s="49"/>
      <c r="UMF8" s="49"/>
      <c r="UMG8" s="49"/>
      <c r="UMH8" s="49"/>
      <c r="UMI8" s="49"/>
      <c r="UMJ8" s="49"/>
      <c r="UMK8" s="49"/>
      <c r="UML8" s="49"/>
      <c r="UMM8" s="49"/>
      <c r="UMN8" s="49"/>
      <c r="UMO8" s="49"/>
      <c r="UMP8" s="49"/>
      <c r="UMQ8" s="49"/>
      <c r="UMR8" s="49"/>
      <c r="UMS8" s="49"/>
      <c r="UMT8" s="49"/>
      <c r="UMU8" s="49"/>
      <c r="UMV8" s="49"/>
      <c r="UMW8" s="49"/>
      <c r="UMX8" s="49"/>
      <c r="UMY8" s="49"/>
      <c r="UMZ8" s="49"/>
      <c r="UNA8" s="49"/>
      <c r="UNB8" s="49"/>
      <c r="UNC8" s="49"/>
      <c r="UND8" s="49"/>
      <c r="UNE8" s="49"/>
      <c r="UNF8" s="49"/>
      <c r="UNG8" s="49"/>
      <c r="UNH8" s="49"/>
      <c r="UNI8" s="49"/>
      <c r="UNJ8" s="49"/>
      <c r="UNK8" s="49"/>
      <c r="UNL8" s="49"/>
      <c r="UNM8" s="49"/>
      <c r="UNN8" s="49"/>
      <c r="UNO8" s="49"/>
      <c r="UNP8" s="49"/>
      <c r="UNQ8" s="49"/>
      <c r="UNR8" s="49"/>
      <c r="UNS8" s="49"/>
      <c r="UNT8" s="49"/>
      <c r="UNU8" s="49"/>
      <c r="UNV8" s="49"/>
      <c r="UNW8" s="49"/>
      <c r="UNX8" s="49"/>
      <c r="UNY8" s="49"/>
      <c r="UNZ8" s="49"/>
      <c r="UOA8" s="49"/>
      <c r="UOB8" s="49"/>
      <c r="UOC8" s="49"/>
      <c r="UOD8" s="49"/>
      <c r="UOE8" s="49"/>
      <c r="UOF8" s="49"/>
      <c r="UOG8" s="49"/>
      <c r="UOH8" s="49"/>
      <c r="UOI8" s="49"/>
      <c r="UOJ8" s="49"/>
      <c r="UOK8" s="49"/>
      <c r="UOL8" s="49"/>
      <c r="UOM8" s="49"/>
      <c r="UON8" s="49"/>
      <c r="UOO8" s="49"/>
      <c r="UOP8" s="49"/>
      <c r="UOQ8" s="49"/>
      <c r="UOR8" s="49"/>
      <c r="UOS8" s="49"/>
      <c r="UOT8" s="49"/>
      <c r="UOU8" s="49"/>
      <c r="UOV8" s="49"/>
      <c r="UOW8" s="49"/>
      <c r="UOX8" s="49"/>
      <c r="UOY8" s="49"/>
      <c r="UOZ8" s="49"/>
      <c r="UPA8" s="49"/>
      <c r="UPB8" s="49"/>
      <c r="UPC8" s="49"/>
      <c r="UPD8" s="49"/>
      <c r="UPE8" s="49"/>
      <c r="UPF8" s="49"/>
      <c r="UPG8" s="49"/>
      <c r="UPH8" s="49"/>
      <c r="UPI8" s="49"/>
      <c r="UPJ8" s="49"/>
      <c r="UPK8" s="49"/>
      <c r="UPL8" s="49"/>
      <c r="UPM8" s="49"/>
      <c r="UPN8" s="49"/>
      <c r="UPO8" s="49"/>
      <c r="UPP8" s="49"/>
      <c r="UPQ8" s="49"/>
      <c r="UPR8" s="49"/>
      <c r="UPS8" s="49"/>
      <c r="UPT8" s="49"/>
      <c r="UPU8" s="49"/>
      <c r="UPV8" s="49"/>
      <c r="UPW8" s="49"/>
      <c r="UPX8" s="49"/>
      <c r="UPY8" s="49"/>
      <c r="UPZ8" s="49"/>
      <c r="UQA8" s="49"/>
      <c r="UQB8" s="49"/>
      <c r="UQC8" s="49"/>
      <c r="UQD8" s="49"/>
      <c r="UQE8" s="49"/>
      <c r="UQF8" s="49"/>
      <c r="UQG8" s="49"/>
      <c r="UQH8" s="49"/>
      <c r="UQI8" s="49"/>
      <c r="UQJ8" s="49"/>
      <c r="UQK8" s="49"/>
      <c r="UQL8" s="49"/>
      <c r="UQM8" s="49"/>
      <c r="UQN8" s="49"/>
      <c r="UQO8" s="49"/>
      <c r="UQP8" s="49"/>
      <c r="UQQ8" s="49"/>
      <c r="UQR8" s="49"/>
      <c r="UQS8" s="49"/>
      <c r="UQT8" s="49"/>
      <c r="UQU8" s="49"/>
      <c r="UQV8" s="49"/>
      <c r="UQW8" s="49"/>
      <c r="UQX8" s="49"/>
      <c r="UQY8" s="49"/>
      <c r="UQZ8" s="49"/>
      <c r="URA8" s="49"/>
      <c r="URB8" s="49"/>
      <c r="URC8" s="49"/>
      <c r="URD8" s="49"/>
      <c r="URE8" s="49"/>
      <c r="URF8" s="49"/>
      <c r="URG8" s="49"/>
      <c r="URH8" s="49"/>
      <c r="URI8" s="49"/>
      <c r="URJ8" s="49"/>
      <c r="URK8" s="49"/>
      <c r="URL8" s="49"/>
      <c r="URM8" s="49"/>
      <c r="URN8" s="49"/>
      <c r="URO8" s="49"/>
      <c r="URP8" s="49"/>
      <c r="URQ8" s="49"/>
      <c r="URR8" s="49"/>
      <c r="URS8" s="49"/>
      <c r="URT8" s="49"/>
      <c r="URU8" s="49"/>
      <c r="URV8" s="49"/>
      <c r="URW8" s="49"/>
      <c r="URX8" s="49"/>
      <c r="URY8" s="49"/>
      <c r="URZ8" s="49"/>
      <c r="USA8" s="49"/>
      <c r="USB8" s="49"/>
      <c r="USC8" s="49"/>
      <c r="USD8" s="49"/>
      <c r="USE8" s="49"/>
      <c r="USF8" s="49"/>
      <c r="USG8" s="49"/>
      <c r="USH8" s="49"/>
      <c r="USI8" s="49"/>
      <c r="USJ8" s="49"/>
      <c r="USK8" s="49"/>
      <c r="USL8" s="49"/>
      <c r="USM8" s="49"/>
      <c r="USN8" s="49"/>
      <c r="USO8" s="49"/>
      <c r="USP8" s="49"/>
      <c r="USQ8" s="49"/>
      <c r="USR8" s="49"/>
      <c r="USS8" s="49"/>
      <c r="UST8" s="49"/>
      <c r="USU8" s="49"/>
      <c r="USV8" s="49"/>
      <c r="USW8" s="49"/>
      <c r="USX8" s="49"/>
      <c r="USY8" s="49"/>
      <c r="USZ8" s="49"/>
      <c r="UTA8" s="49"/>
      <c r="UTB8" s="49"/>
      <c r="UTC8" s="49"/>
      <c r="UTD8" s="49"/>
      <c r="UTE8" s="49"/>
      <c r="UTF8" s="49"/>
      <c r="UTG8" s="49"/>
      <c r="UTH8" s="49"/>
      <c r="UTI8" s="49"/>
      <c r="UTJ8" s="49"/>
      <c r="UTK8" s="49"/>
      <c r="UTL8" s="49"/>
      <c r="UTM8" s="49"/>
      <c r="UTN8" s="49"/>
      <c r="UTO8" s="49"/>
      <c r="UTP8" s="49"/>
      <c r="UTQ8" s="49"/>
      <c r="UTR8" s="49"/>
      <c r="UTS8" s="49"/>
      <c r="UTT8" s="49"/>
      <c r="UTU8" s="49"/>
      <c r="UTV8" s="49"/>
      <c r="UTW8" s="49"/>
      <c r="UTX8" s="49"/>
      <c r="UTY8" s="49"/>
      <c r="UTZ8" s="49"/>
      <c r="UUA8" s="49"/>
      <c r="UUB8" s="49"/>
      <c r="UUC8" s="49"/>
      <c r="UUD8" s="49"/>
      <c r="UUE8" s="49"/>
      <c r="UUF8" s="49"/>
      <c r="UUG8" s="49"/>
      <c r="UUH8" s="49"/>
      <c r="UUI8" s="49"/>
      <c r="UUJ8" s="49"/>
      <c r="UUK8" s="49"/>
      <c r="UUL8" s="49"/>
      <c r="UUM8" s="49"/>
      <c r="UUN8" s="49"/>
      <c r="UUO8" s="49"/>
      <c r="UUP8" s="49"/>
      <c r="UUQ8" s="49"/>
      <c r="UUR8" s="49"/>
      <c r="UUS8" s="49"/>
      <c r="UUT8" s="49"/>
      <c r="UUU8" s="49"/>
      <c r="UUV8" s="49"/>
      <c r="UUW8" s="49"/>
      <c r="UUX8" s="49"/>
      <c r="UUY8" s="49"/>
      <c r="UUZ8" s="49"/>
      <c r="UVA8" s="49"/>
      <c r="UVB8" s="49"/>
      <c r="UVC8" s="49"/>
      <c r="UVD8" s="49"/>
      <c r="UVE8" s="49"/>
      <c r="UVF8" s="49"/>
      <c r="UVG8" s="49"/>
      <c r="UVH8" s="49"/>
      <c r="UVI8" s="49"/>
      <c r="UVJ8" s="49"/>
      <c r="UVK8" s="49"/>
      <c r="UVL8" s="49"/>
      <c r="UVM8" s="49"/>
      <c r="UVN8" s="49"/>
      <c r="UVO8" s="49"/>
      <c r="UVP8" s="49"/>
      <c r="UVQ8" s="49"/>
      <c r="UVR8" s="49"/>
      <c r="UVS8" s="49"/>
      <c r="UVT8" s="49"/>
      <c r="UVU8" s="49"/>
      <c r="UVV8" s="49"/>
      <c r="UVW8" s="49"/>
      <c r="UVX8" s="49"/>
      <c r="UVY8" s="49"/>
      <c r="UVZ8" s="49"/>
      <c r="UWA8" s="49"/>
      <c r="UWB8" s="49"/>
      <c r="UWC8" s="49"/>
      <c r="UWD8" s="49"/>
      <c r="UWE8" s="49"/>
      <c r="UWF8" s="49"/>
      <c r="UWG8" s="49"/>
      <c r="UWH8" s="49"/>
      <c r="UWI8" s="49"/>
      <c r="UWJ8" s="49"/>
      <c r="UWK8" s="49"/>
      <c r="UWL8" s="49"/>
      <c r="UWM8" s="49"/>
      <c r="UWN8" s="49"/>
      <c r="UWO8" s="49"/>
      <c r="UWP8" s="49"/>
      <c r="UWQ8" s="49"/>
      <c r="UWR8" s="49"/>
      <c r="UWS8" s="49"/>
      <c r="UWT8" s="49"/>
      <c r="UWU8" s="49"/>
      <c r="UWV8" s="49"/>
      <c r="UWW8" s="49"/>
      <c r="UWX8" s="49"/>
      <c r="UWY8" s="49"/>
      <c r="UWZ8" s="49"/>
      <c r="UXA8" s="49"/>
      <c r="UXB8" s="49"/>
      <c r="UXC8" s="49"/>
      <c r="UXD8" s="49"/>
      <c r="UXE8" s="49"/>
      <c r="UXF8" s="49"/>
      <c r="UXG8" s="49"/>
      <c r="UXH8" s="49"/>
      <c r="UXI8" s="49"/>
      <c r="UXJ8" s="49"/>
      <c r="UXK8" s="49"/>
      <c r="UXL8" s="49"/>
      <c r="UXM8" s="49"/>
      <c r="UXN8" s="49"/>
      <c r="UXO8" s="49"/>
      <c r="UXP8" s="49"/>
      <c r="UXQ8" s="49"/>
      <c r="UXR8" s="49"/>
      <c r="UXS8" s="49"/>
      <c r="UXT8" s="49"/>
      <c r="UXU8" s="49"/>
      <c r="UXV8" s="49"/>
      <c r="UXW8" s="49"/>
      <c r="UXX8" s="49"/>
      <c r="UXY8" s="49"/>
      <c r="UXZ8" s="49"/>
      <c r="UYA8" s="49"/>
      <c r="UYB8" s="49"/>
      <c r="UYC8" s="49"/>
      <c r="UYD8" s="49"/>
      <c r="UYE8" s="49"/>
      <c r="UYF8" s="49"/>
      <c r="UYG8" s="49"/>
      <c r="UYH8" s="49"/>
      <c r="UYI8" s="49"/>
      <c r="UYJ8" s="49"/>
      <c r="UYK8" s="49"/>
      <c r="UYL8" s="49"/>
      <c r="UYM8" s="49"/>
      <c r="UYN8" s="49"/>
      <c r="UYO8" s="49"/>
      <c r="UYP8" s="49"/>
      <c r="UYQ8" s="49"/>
      <c r="UYR8" s="49"/>
      <c r="UYS8" s="49"/>
      <c r="UYT8" s="49"/>
      <c r="UYU8" s="49"/>
      <c r="UYV8" s="49"/>
      <c r="UYW8" s="49"/>
      <c r="UYX8" s="49"/>
      <c r="UYY8" s="49"/>
      <c r="UYZ8" s="49"/>
      <c r="UZA8" s="49"/>
      <c r="UZB8" s="49"/>
      <c r="UZC8" s="49"/>
      <c r="UZD8" s="49"/>
      <c r="UZE8" s="49"/>
      <c r="UZF8" s="49"/>
      <c r="UZG8" s="49"/>
      <c r="UZH8" s="49"/>
      <c r="UZI8" s="49"/>
      <c r="UZJ8" s="49"/>
      <c r="UZK8" s="49"/>
      <c r="UZL8" s="49"/>
      <c r="UZM8" s="49"/>
      <c r="UZN8" s="49"/>
      <c r="UZO8" s="49"/>
      <c r="UZP8" s="49"/>
      <c r="UZQ8" s="49"/>
      <c r="UZR8" s="49"/>
      <c r="UZS8" s="49"/>
      <c r="UZT8" s="49"/>
      <c r="UZU8" s="49"/>
      <c r="UZV8" s="49"/>
      <c r="UZW8" s="49"/>
      <c r="UZX8" s="49"/>
      <c r="UZY8" s="49"/>
      <c r="UZZ8" s="49"/>
      <c r="VAA8" s="49"/>
      <c r="VAB8" s="49"/>
      <c r="VAC8" s="49"/>
      <c r="VAD8" s="49"/>
      <c r="VAE8" s="49"/>
      <c r="VAF8" s="49"/>
      <c r="VAG8" s="49"/>
      <c r="VAH8" s="49"/>
      <c r="VAI8" s="49"/>
      <c r="VAJ8" s="49"/>
      <c r="VAK8" s="49"/>
      <c r="VAL8" s="49"/>
      <c r="VAM8" s="49"/>
      <c r="VAN8" s="49"/>
      <c r="VAO8" s="49"/>
      <c r="VAP8" s="49"/>
      <c r="VAQ8" s="49"/>
      <c r="VAR8" s="49"/>
      <c r="VAS8" s="49"/>
      <c r="VAT8" s="49"/>
      <c r="VAU8" s="49"/>
      <c r="VAV8" s="49"/>
      <c r="VAW8" s="49"/>
      <c r="VAX8" s="49"/>
      <c r="VAY8" s="49"/>
      <c r="VAZ8" s="49"/>
      <c r="VBA8" s="49"/>
      <c r="VBB8" s="49"/>
      <c r="VBC8" s="49"/>
      <c r="VBD8" s="49"/>
      <c r="VBE8" s="49"/>
      <c r="VBF8" s="49"/>
      <c r="VBG8" s="49"/>
      <c r="VBH8" s="49"/>
      <c r="VBI8" s="49"/>
      <c r="VBJ8" s="49"/>
      <c r="VBK8" s="49"/>
      <c r="VBL8" s="49"/>
      <c r="VBM8" s="49"/>
      <c r="VBN8" s="49"/>
      <c r="VBO8" s="49"/>
      <c r="VBP8" s="49"/>
      <c r="VBQ8" s="49"/>
      <c r="VBR8" s="49"/>
      <c r="VBS8" s="49"/>
      <c r="VBT8" s="49"/>
      <c r="VBU8" s="49"/>
      <c r="VBV8" s="49"/>
      <c r="VBW8" s="49"/>
      <c r="VBX8" s="49"/>
      <c r="VBY8" s="49"/>
      <c r="VBZ8" s="49"/>
      <c r="VCA8" s="49"/>
      <c r="VCB8" s="49"/>
      <c r="VCC8" s="49"/>
      <c r="VCD8" s="49"/>
      <c r="VCE8" s="49"/>
      <c r="VCF8" s="49"/>
      <c r="VCG8" s="49"/>
      <c r="VCH8" s="49"/>
      <c r="VCI8" s="49"/>
      <c r="VCJ8" s="49"/>
      <c r="VCK8" s="49"/>
      <c r="VCL8" s="49"/>
      <c r="VCM8" s="49"/>
      <c r="VCN8" s="49"/>
      <c r="VCO8" s="49"/>
      <c r="VCP8" s="49"/>
      <c r="VCQ8" s="49"/>
      <c r="VCR8" s="49"/>
      <c r="VCS8" s="49"/>
      <c r="VCT8" s="49"/>
      <c r="VCU8" s="49"/>
      <c r="VCV8" s="49"/>
      <c r="VCW8" s="49"/>
      <c r="VCX8" s="49"/>
      <c r="VCY8" s="49"/>
      <c r="VCZ8" s="49"/>
      <c r="VDA8" s="49"/>
      <c r="VDB8" s="49"/>
      <c r="VDC8" s="49"/>
      <c r="VDD8" s="49"/>
      <c r="VDE8" s="49"/>
      <c r="VDF8" s="49"/>
      <c r="VDG8" s="49"/>
      <c r="VDH8" s="49"/>
      <c r="VDI8" s="49"/>
      <c r="VDJ8" s="49"/>
      <c r="VDK8" s="49"/>
      <c r="VDL8" s="49"/>
      <c r="VDM8" s="49"/>
      <c r="VDN8" s="49"/>
      <c r="VDO8" s="49"/>
      <c r="VDP8" s="49"/>
      <c r="VDQ8" s="49"/>
      <c r="VDR8" s="49"/>
      <c r="VDS8" s="49"/>
      <c r="VDT8" s="49"/>
      <c r="VDU8" s="49"/>
      <c r="VDV8" s="49"/>
      <c r="VDW8" s="49"/>
      <c r="VDX8" s="49"/>
      <c r="VDY8" s="49"/>
      <c r="VDZ8" s="49"/>
      <c r="VEA8" s="49"/>
      <c r="VEB8" s="49"/>
      <c r="VEC8" s="49"/>
      <c r="VED8" s="49"/>
      <c r="VEE8" s="49"/>
      <c r="VEF8" s="49"/>
      <c r="VEG8" s="49"/>
      <c r="VEH8" s="49"/>
      <c r="VEI8" s="49"/>
      <c r="VEJ8" s="49"/>
      <c r="VEK8" s="49"/>
      <c r="VEL8" s="49"/>
      <c r="VEM8" s="49"/>
      <c r="VEN8" s="49"/>
      <c r="VEO8" s="49"/>
      <c r="VEP8" s="49"/>
      <c r="VEQ8" s="49"/>
      <c r="VER8" s="49"/>
      <c r="VES8" s="49"/>
      <c r="VET8" s="49"/>
      <c r="VEU8" s="49"/>
      <c r="VEV8" s="49"/>
      <c r="VEW8" s="49"/>
      <c r="VEX8" s="49"/>
      <c r="VEY8" s="49"/>
      <c r="VEZ8" s="49"/>
      <c r="VFA8" s="49"/>
      <c r="VFB8" s="49"/>
      <c r="VFC8" s="49"/>
      <c r="VFD8" s="49"/>
      <c r="VFE8" s="49"/>
      <c r="VFF8" s="49"/>
      <c r="VFG8" s="49"/>
      <c r="VFH8" s="49"/>
      <c r="VFI8" s="49"/>
      <c r="VFJ8" s="49"/>
      <c r="VFK8" s="49"/>
      <c r="VFL8" s="49"/>
      <c r="VFM8" s="49"/>
      <c r="VFN8" s="49"/>
      <c r="VFO8" s="49"/>
      <c r="VFP8" s="49"/>
      <c r="VFQ8" s="49"/>
      <c r="VFR8" s="49"/>
      <c r="VFS8" s="49"/>
      <c r="VFT8" s="49"/>
      <c r="VFU8" s="49"/>
      <c r="VFV8" s="49"/>
      <c r="VFW8" s="49"/>
      <c r="VFX8" s="49"/>
      <c r="VFY8" s="49"/>
      <c r="VFZ8" s="49"/>
      <c r="VGA8" s="49"/>
      <c r="VGB8" s="49"/>
      <c r="VGC8" s="49"/>
      <c r="VGD8" s="49"/>
      <c r="VGE8" s="49"/>
      <c r="VGF8" s="49"/>
      <c r="VGG8" s="49"/>
      <c r="VGH8" s="49"/>
      <c r="VGI8" s="49"/>
      <c r="VGJ8" s="49"/>
      <c r="VGK8" s="49"/>
      <c r="VGL8" s="49"/>
      <c r="VGM8" s="49"/>
      <c r="VGN8" s="49"/>
      <c r="VGO8" s="49"/>
      <c r="VGP8" s="49"/>
      <c r="VGQ8" s="49"/>
      <c r="VGR8" s="49"/>
      <c r="VGS8" s="49"/>
      <c r="VGT8" s="49"/>
      <c r="VGU8" s="49"/>
      <c r="VGV8" s="49"/>
      <c r="VGW8" s="49"/>
      <c r="VGX8" s="49"/>
      <c r="VGY8" s="49"/>
      <c r="VGZ8" s="49"/>
      <c r="VHA8" s="49"/>
      <c r="VHB8" s="49"/>
      <c r="VHC8" s="49"/>
      <c r="VHD8" s="49"/>
      <c r="VHE8" s="49"/>
      <c r="VHF8" s="49"/>
      <c r="VHG8" s="49"/>
      <c r="VHH8" s="49"/>
      <c r="VHI8" s="49"/>
      <c r="VHJ8" s="49"/>
      <c r="VHK8" s="49"/>
      <c r="VHL8" s="49"/>
      <c r="VHM8" s="49"/>
      <c r="VHN8" s="49"/>
      <c r="VHO8" s="49"/>
      <c r="VHP8" s="49"/>
      <c r="VHQ8" s="49"/>
      <c r="VHR8" s="49"/>
      <c r="VHS8" s="49"/>
      <c r="VHT8" s="49"/>
      <c r="VHU8" s="49"/>
      <c r="VHV8" s="49"/>
      <c r="VHW8" s="49"/>
      <c r="VHX8" s="49"/>
      <c r="VHY8" s="49"/>
      <c r="VHZ8" s="49"/>
      <c r="VIA8" s="49"/>
      <c r="VIB8" s="49"/>
      <c r="VIC8" s="49"/>
      <c r="VID8" s="49"/>
      <c r="VIE8" s="49"/>
      <c r="VIF8" s="49"/>
      <c r="VIG8" s="49"/>
      <c r="VIH8" s="49"/>
      <c r="VII8" s="49"/>
      <c r="VIJ8" s="49"/>
      <c r="VIK8" s="49"/>
      <c r="VIL8" s="49"/>
      <c r="VIM8" s="49"/>
      <c r="VIN8" s="49"/>
      <c r="VIO8" s="49"/>
      <c r="VIP8" s="49"/>
      <c r="VIQ8" s="49"/>
      <c r="VIR8" s="49"/>
      <c r="VIS8" s="49"/>
      <c r="VIT8" s="49"/>
      <c r="VIU8" s="49"/>
      <c r="VIV8" s="49"/>
      <c r="VIW8" s="49"/>
      <c r="VIX8" s="49"/>
      <c r="VIY8" s="49"/>
      <c r="VIZ8" s="49"/>
      <c r="VJA8" s="49"/>
      <c r="VJB8" s="49"/>
      <c r="VJC8" s="49"/>
      <c r="VJD8" s="49"/>
      <c r="VJE8" s="49"/>
      <c r="VJF8" s="49"/>
      <c r="VJG8" s="49"/>
      <c r="VJH8" s="49"/>
      <c r="VJI8" s="49"/>
      <c r="VJJ8" s="49"/>
      <c r="VJK8" s="49"/>
      <c r="VJL8" s="49"/>
      <c r="VJM8" s="49"/>
      <c r="VJN8" s="49"/>
      <c r="VJO8" s="49"/>
      <c r="VJP8" s="49"/>
      <c r="VJQ8" s="49"/>
      <c r="VJR8" s="49"/>
      <c r="VJS8" s="49"/>
      <c r="VJT8" s="49"/>
      <c r="VJU8" s="49"/>
      <c r="VJV8" s="49"/>
      <c r="VJW8" s="49"/>
      <c r="VJX8" s="49"/>
      <c r="VJY8" s="49"/>
      <c r="VJZ8" s="49"/>
      <c r="VKA8" s="49"/>
      <c r="VKB8" s="49"/>
      <c r="VKC8" s="49"/>
      <c r="VKD8" s="49"/>
      <c r="VKE8" s="49"/>
      <c r="VKF8" s="49"/>
      <c r="VKG8" s="49"/>
      <c r="VKH8" s="49"/>
      <c r="VKI8" s="49"/>
      <c r="VKJ8" s="49"/>
      <c r="VKK8" s="49"/>
      <c r="VKL8" s="49"/>
      <c r="VKM8" s="49"/>
      <c r="VKN8" s="49"/>
      <c r="VKO8" s="49"/>
      <c r="VKP8" s="49"/>
      <c r="VKQ8" s="49"/>
      <c r="VKR8" s="49"/>
      <c r="VKS8" s="49"/>
      <c r="VKT8" s="49"/>
      <c r="VKU8" s="49"/>
      <c r="VKV8" s="49"/>
      <c r="VKW8" s="49"/>
      <c r="VKX8" s="49"/>
      <c r="VKY8" s="49"/>
      <c r="VKZ8" s="49"/>
      <c r="VLA8" s="49"/>
      <c r="VLB8" s="49"/>
      <c r="VLC8" s="49"/>
      <c r="VLD8" s="49"/>
      <c r="VLE8" s="49"/>
      <c r="VLF8" s="49"/>
      <c r="VLG8" s="49"/>
      <c r="VLH8" s="49"/>
      <c r="VLI8" s="49"/>
      <c r="VLJ8" s="49"/>
      <c r="VLK8" s="49"/>
      <c r="VLL8" s="49"/>
      <c r="VLM8" s="49"/>
      <c r="VLN8" s="49"/>
      <c r="VLO8" s="49"/>
      <c r="VLP8" s="49"/>
      <c r="VLQ8" s="49"/>
      <c r="VLR8" s="49"/>
      <c r="VLS8" s="49"/>
      <c r="VLT8" s="49"/>
      <c r="VLU8" s="49"/>
      <c r="VLV8" s="49"/>
      <c r="VLW8" s="49"/>
      <c r="VLX8" s="49"/>
      <c r="VLY8" s="49"/>
      <c r="VLZ8" s="49"/>
      <c r="VMA8" s="49"/>
      <c r="VMB8" s="49"/>
      <c r="VMC8" s="49"/>
      <c r="VMD8" s="49"/>
      <c r="VME8" s="49"/>
      <c r="VMF8" s="49"/>
      <c r="VMG8" s="49"/>
      <c r="VMH8" s="49"/>
      <c r="VMI8" s="49"/>
      <c r="VMJ8" s="49"/>
      <c r="VMK8" s="49"/>
      <c r="VML8" s="49"/>
      <c r="VMM8" s="49"/>
      <c r="VMN8" s="49"/>
      <c r="VMO8" s="49"/>
      <c r="VMP8" s="49"/>
      <c r="VMQ8" s="49"/>
      <c r="VMR8" s="49"/>
      <c r="VMS8" s="49"/>
      <c r="VMT8" s="49"/>
      <c r="VMU8" s="49"/>
      <c r="VMV8" s="49"/>
      <c r="VMW8" s="49"/>
      <c r="VMX8" s="49"/>
      <c r="VMY8" s="49"/>
      <c r="VMZ8" s="49"/>
      <c r="VNA8" s="49"/>
      <c r="VNB8" s="49"/>
      <c r="VNC8" s="49"/>
      <c r="VND8" s="49"/>
      <c r="VNE8" s="49"/>
      <c r="VNF8" s="49"/>
      <c r="VNG8" s="49"/>
      <c r="VNH8" s="49"/>
      <c r="VNI8" s="49"/>
      <c r="VNJ8" s="49"/>
      <c r="VNK8" s="49"/>
      <c r="VNL8" s="49"/>
      <c r="VNM8" s="49"/>
      <c r="VNN8" s="49"/>
      <c r="VNO8" s="49"/>
      <c r="VNP8" s="49"/>
      <c r="VNQ8" s="49"/>
      <c r="VNR8" s="49"/>
      <c r="VNS8" s="49"/>
      <c r="VNT8" s="49"/>
      <c r="VNU8" s="49"/>
      <c r="VNV8" s="49"/>
      <c r="VNW8" s="49"/>
      <c r="VNX8" s="49"/>
      <c r="VNY8" s="49"/>
      <c r="VNZ8" s="49"/>
      <c r="VOA8" s="49"/>
      <c r="VOB8" s="49"/>
      <c r="VOC8" s="49"/>
      <c r="VOD8" s="49"/>
      <c r="VOE8" s="49"/>
      <c r="VOF8" s="49"/>
      <c r="VOG8" s="49"/>
      <c r="VOH8" s="49"/>
      <c r="VOI8" s="49"/>
      <c r="VOJ8" s="49"/>
      <c r="VOK8" s="49"/>
      <c r="VOL8" s="49"/>
      <c r="VOM8" s="49"/>
      <c r="VON8" s="49"/>
      <c r="VOO8" s="49"/>
      <c r="VOP8" s="49"/>
      <c r="VOQ8" s="49"/>
      <c r="VOR8" s="49"/>
      <c r="VOS8" s="49"/>
      <c r="VOT8" s="49"/>
      <c r="VOU8" s="49"/>
      <c r="VOV8" s="49"/>
      <c r="VOW8" s="49"/>
      <c r="VOX8" s="49"/>
      <c r="VOY8" s="49"/>
      <c r="VOZ8" s="49"/>
      <c r="VPA8" s="49"/>
      <c r="VPB8" s="49"/>
      <c r="VPC8" s="49"/>
      <c r="VPD8" s="49"/>
      <c r="VPE8" s="49"/>
      <c r="VPF8" s="49"/>
      <c r="VPG8" s="49"/>
      <c r="VPH8" s="49"/>
      <c r="VPI8" s="49"/>
      <c r="VPJ8" s="49"/>
      <c r="VPK8" s="49"/>
      <c r="VPL8" s="49"/>
      <c r="VPM8" s="49"/>
      <c r="VPN8" s="49"/>
      <c r="VPO8" s="49"/>
      <c r="VPP8" s="49"/>
      <c r="VPQ8" s="49"/>
      <c r="VPR8" s="49"/>
      <c r="VPS8" s="49"/>
      <c r="VPT8" s="49"/>
      <c r="VPU8" s="49"/>
      <c r="VPV8" s="49"/>
      <c r="VPW8" s="49"/>
      <c r="VPX8" s="49"/>
      <c r="VPY8" s="49"/>
      <c r="VPZ8" s="49"/>
      <c r="VQA8" s="49"/>
      <c r="VQB8" s="49"/>
      <c r="VQC8" s="49"/>
      <c r="VQD8" s="49"/>
      <c r="VQE8" s="49"/>
      <c r="VQF8" s="49"/>
      <c r="VQG8" s="49"/>
      <c r="VQH8" s="49"/>
      <c r="VQI8" s="49"/>
      <c r="VQJ8" s="49"/>
      <c r="VQK8" s="49"/>
      <c r="VQL8" s="49"/>
      <c r="VQM8" s="49"/>
      <c r="VQN8" s="49"/>
      <c r="VQO8" s="49"/>
      <c r="VQP8" s="49"/>
      <c r="VQQ8" s="49"/>
      <c r="VQR8" s="49"/>
      <c r="VQS8" s="49"/>
      <c r="VQT8" s="49"/>
      <c r="VQU8" s="49"/>
      <c r="VQV8" s="49"/>
      <c r="VQW8" s="49"/>
      <c r="VQX8" s="49"/>
      <c r="VQY8" s="49"/>
      <c r="VQZ8" s="49"/>
      <c r="VRA8" s="49"/>
      <c r="VRB8" s="49"/>
      <c r="VRC8" s="49"/>
      <c r="VRD8" s="49"/>
      <c r="VRE8" s="49"/>
      <c r="VRF8" s="49"/>
      <c r="VRG8" s="49"/>
      <c r="VRH8" s="49"/>
      <c r="VRI8" s="49"/>
      <c r="VRJ8" s="49"/>
      <c r="VRK8" s="49"/>
      <c r="VRL8" s="49"/>
      <c r="VRM8" s="49"/>
      <c r="VRN8" s="49"/>
      <c r="VRO8" s="49"/>
      <c r="VRP8" s="49"/>
      <c r="VRQ8" s="49"/>
      <c r="VRR8" s="49"/>
      <c r="VRS8" s="49"/>
      <c r="VRT8" s="49"/>
      <c r="VRU8" s="49"/>
      <c r="VRV8" s="49"/>
      <c r="VRW8" s="49"/>
      <c r="VRX8" s="49"/>
      <c r="VRY8" s="49"/>
      <c r="VRZ8" s="49"/>
      <c r="VSA8" s="49"/>
      <c r="VSB8" s="49"/>
      <c r="VSC8" s="49"/>
      <c r="VSD8" s="49"/>
      <c r="VSE8" s="49"/>
      <c r="VSF8" s="49"/>
      <c r="VSG8" s="49"/>
      <c r="VSH8" s="49"/>
      <c r="VSI8" s="49"/>
      <c r="VSJ8" s="49"/>
      <c r="VSK8" s="49"/>
      <c r="VSL8" s="49"/>
      <c r="VSM8" s="49"/>
      <c r="VSN8" s="49"/>
      <c r="VSO8" s="49"/>
      <c r="VSP8" s="49"/>
      <c r="VSQ8" s="49"/>
      <c r="VSR8" s="49"/>
      <c r="VSS8" s="49"/>
      <c r="VST8" s="49"/>
      <c r="VSU8" s="49"/>
      <c r="VSV8" s="49"/>
      <c r="VSW8" s="49"/>
      <c r="VSX8" s="49"/>
      <c r="VSY8" s="49"/>
      <c r="VSZ8" s="49"/>
      <c r="VTA8" s="49"/>
      <c r="VTB8" s="49"/>
      <c r="VTC8" s="49"/>
      <c r="VTD8" s="49"/>
      <c r="VTE8" s="49"/>
      <c r="VTF8" s="49"/>
      <c r="VTG8" s="49"/>
      <c r="VTH8" s="49"/>
      <c r="VTI8" s="49"/>
      <c r="VTJ8" s="49"/>
      <c r="VTK8" s="49"/>
      <c r="VTL8" s="49"/>
      <c r="VTM8" s="49"/>
      <c r="VTN8" s="49"/>
      <c r="VTO8" s="49"/>
      <c r="VTP8" s="49"/>
      <c r="VTQ8" s="49"/>
      <c r="VTR8" s="49"/>
      <c r="VTS8" s="49"/>
      <c r="VTT8" s="49"/>
      <c r="VTU8" s="49"/>
      <c r="VTV8" s="49"/>
      <c r="VTW8" s="49"/>
      <c r="VTX8" s="49"/>
      <c r="VTY8" s="49"/>
      <c r="VTZ8" s="49"/>
      <c r="VUA8" s="49"/>
      <c r="VUB8" s="49"/>
      <c r="VUC8" s="49"/>
      <c r="VUD8" s="49"/>
      <c r="VUE8" s="49"/>
      <c r="VUF8" s="49"/>
      <c r="VUG8" s="49"/>
      <c r="VUH8" s="49"/>
      <c r="VUI8" s="49"/>
      <c r="VUJ8" s="49"/>
      <c r="VUK8" s="49"/>
      <c r="VUL8" s="49"/>
      <c r="VUM8" s="49"/>
      <c r="VUN8" s="49"/>
      <c r="VUO8" s="49"/>
      <c r="VUP8" s="49"/>
      <c r="VUQ8" s="49"/>
      <c r="VUR8" s="49"/>
      <c r="VUS8" s="49"/>
      <c r="VUT8" s="49"/>
      <c r="VUU8" s="49"/>
      <c r="VUV8" s="49"/>
      <c r="VUW8" s="49"/>
      <c r="VUX8" s="49"/>
      <c r="VUY8" s="49"/>
      <c r="VUZ8" s="49"/>
      <c r="VVA8" s="49"/>
      <c r="VVB8" s="49"/>
      <c r="VVC8" s="49"/>
      <c r="VVD8" s="49"/>
      <c r="VVE8" s="49"/>
      <c r="VVF8" s="49"/>
      <c r="VVG8" s="49"/>
      <c r="VVH8" s="49"/>
      <c r="VVI8" s="49"/>
      <c r="VVJ8" s="49"/>
      <c r="VVK8" s="49"/>
      <c r="VVL8" s="49"/>
      <c r="VVM8" s="49"/>
      <c r="VVN8" s="49"/>
      <c r="VVO8" s="49"/>
      <c r="VVP8" s="49"/>
      <c r="VVQ8" s="49"/>
      <c r="VVR8" s="49"/>
      <c r="VVS8" s="49"/>
      <c r="VVT8" s="49"/>
      <c r="VVU8" s="49"/>
      <c r="VVV8" s="49"/>
      <c r="VVW8" s="49"/>
      <c r="VVX8" s="49"/>
      <c r="VVY8" s="49"/>
      <c r="VVZ8" s="49"/>
      <c r="VWA8" s="49"/>
      <c r="VWB8" s="49"/>
      <c r="VWC8" s="49"/>
      <c r="VWD8" s="49"/>
      <c r="VWE8" s="49"/>
      <c r="VWF8" s="49"/>
      <c r="VWG8" s="49"/>
      <c r="VWH8" s="49"/>
      <c r="VWI8" s="49"/>
      <c r="VWJ8" s="49"/>
      <c r="VWK8" s="49"/>
      <c r="VWL8" s="49"/>
      <c r="VWM8" s="49"/>
      <c r="VWN8" s="49"/>
      <c r="VWO8" s="49"/>
      <c r="VWP8" s="49"/>
      <c r="VWQ8" s="49"/>
      <c r="VWR8" s="49"/>
      <c r="VWS8" s="49"/>
      <c r="VWT8" s="49"/>
      <c r="VWU8" s="49"/>
      <c r="VWV8" s="49"/>
      <c r="VWW8" s="49"/>
      <c r="VWX8" s="49"/>
      <c r="VWY8" s="49"/>
      <c r="VWZ8" s="49"/>
      <c r="VXA8" s="49"/>
      <c r="VXB8" s="49"/>
      <c r="VXC8" s="49"/>
      <c r="VXD8" s="49"/>
      <c r="VXE8" s="49"/>
      <c r="VXF8" s="49"/>
      <c r="VXG8" s="49"/>
      <c r="VXH8" s="49"/>
      <c r="VXI8" s="49"/>
      <c r="VXJ8" s="49"/>
      <c r="VXK8" s="49"/>
      <c r="VXL8" s="49"/>
      <c r="VXM8" s="49"/>
      <c r="VXN8" s="49"/>
      <c r="VXO8" s="49"/>
      <c r="VXP8" s="49"/>
      <c r="VXQ8" s="49"/>
      <c r="VXR8" s="49"/>
      <c r="VXS8" s="49"/>
      <c r="VXT8" s="49"/>
      <c r="VXU8" s="49"/>
      <c r="VXV8" s="49"/>
      <c r="VXW8" s="49"/>
      <c r="VXX8" s="49"/>
      <c r="VXY8" s="49"/>
      <c r="VXZ8" s="49"/>
      <c r="VYA8" s="49"/>
      <c r="VYB8" s="49"/>
      <c r="VYC8" s="49"/>
      <c r="VYD8" s="49"/>
      <c r="VYE8" s="49"/>
      <c r="VYF8" s="49"/>
      <c r="VYG8" s="49"/>
      <c r="VYH8" s="49"/>
      <c r="VYI8" s="49"/>
      <c r="VYJ8" s="49"/>
      <c r="VYK8" s="49"/>
      <c r="VYL8" s="49"/>
      <c r="VYM8" s="49"/>
      <c r="VYN8" s="49"/>
      <c r="VYO8" s="49"/>
      <c r="VYP8" s="49"/>
      <c r="VYQ8" s="49"/>
      <c r="VYR8" s="49"/>
      <c r="VYS8" s="49"/>
      <c r="VYT8" s="49"/>
      <c r="VYU8" s="49"/>
      <c r="VYV8" s="49"/>
      <c r="VYW8" s="49"/>
      <c r="VYX8" s="49"/>
      <c r="VYY8" s="49"/>
      <c r="VYZ8" s="49"/>
      <c r="VZA8" s="49"/>
      <c r="VZB8" s="49"/>
      <c r="VZC8" s="49"/>
      <c r="VZD8" s="49"/>
      <c r="VZE8" s="49"/>
      <c r="VZF8" s="49"/>
      <c r="VZG8" s="49"/>
      <c r="VZH8" s="49"/>
      <c r="VZI8" s="49"/>
      <c r="VZJ8" s="49"/>
      <c r="VZK8" s="49"/>
      <c r="VZL8" s="49"/>
      <c r="VZM8" s="49"/>
      <c r="VZN8" s="49"/>
      <c r="VZO8" s="49"/>
      <c r="VZP8" s="49"/>
      <c r="VZQ8" s="49"/>
      <c r="VZR8" s="49"/>
      <c r="VZS8" s="49"/>
      <c r="VZT8" s="49"/>
      <c r="VZU8" s="49"/>
      <c r="VZV8" s="49"/>
      <c r="VZW8" s="49"/>
      <c r="VZX8" s="49"/>
      <c r="VZY8" s="49"/>
      <c r="VZZ8" s="49"/>
      <c r="WAA8" s="49"/>
      <c r="WAB8" s="49"/>
      <c r="WAC8" s="49"/>
      <c r="WAD8" s="49"/>
      <c r="WAE8" s="49"/>
      <c r="WAF8" s="49"/>
      <c r="WAG8" s="49"/>
      <c r="WAH8" s="49"/>
      <c r="WAI8" s="49"/>
      <c r="WAJ8" s="49"/>
      <c r="WAK8" s="49"/>
      <c r="WAL8" s="49"/>
      <c r="WAM8" s="49"/>
      <c r="WAN8" s="49"/>
      <c r="WAO8" s="49"/>
      <c r="WAP8" s="49"/>
      <c r="WAQ8" s="49"/>
      <c r="WAR8" s="49"/>
      <c r="WAS8" s="49"/>
      <c r="WAT8" s="49"/>
      <c r="WAU8" s="49"/>
      <c r="WAV8" s="49"/>
      <c r="WAW8" s="49"/>
      <c r="WAX8" s="49"/>
      <c r="WAY8" s="49"/>
      <c r="WAZ8" s="49"/>
      <c r="WBA8" s="49"/>
      <c r="WBB8" s="49"/>
      <c r="WBC8" s="49"/>
      <c r="WBD8" s="49"/>
      <c r="WBE8" s="49"/>
      <c r="WBF8" s="49"/>
      <c r="WBG8" s="49"/>
      <c r="WBH8" s="49"/>
      <c r="WBI8" s="49"/>
      <c r="WBJ8" s="49"/>
      <c r="WBK8" s="49"/>
      <c r="WBL8" s="49"/>
      <c r="WBM8" s="49"/>
      <c r="WBN8" s="49"/>
      <c r="WBO8" s="49"/>
      <c r="WBP8" s="49"/>
      <c r="WBQ8" s="49"/>
      <c r="WBR8" s="49"/>
      <c r="WBS8" s="49"/>
      <c r="WBT8" s="49"/>
      <c r="WBU8" s="49"/>
      <c r="WBV8" s="49"/>
      <c r="WBW8" s="49"/>
      <c r="WBX8" s="49"/>
      <c r="WBY8" s="49"/>
      <c r="WBZ8" s="49"/>
      <c r="WCA8" s="49"/>
      <c r="WCB8" s="49"/>
      <c r="WCC8" s="49"/>
      <c r="WCD8" s="49"/>
      <c r="WCE8" s="49"/>
      <c r="WCF8" s="49"/>
      <c r="WCG8" s="49"/>
      <c r="WCH8" s="49"/>
      <c r="WCI8" s="49"/>
      <c r="WCJ8" s="49"/>
      <c r="WCK8" s="49"/>
      <c r="WCL8" s="49"/>
      <c r="WCM8" s="49"/>
      <c r="WCN8" s="49"/>
      <c r="WCO8" s="49"/>
      <c r="WCP8" s="49"/>
      <c r="WCQ8" s="49"/>
      <c r="WCR8" s="49"/>
      <c r="WCS8" s="49"/>
      <c r="WCT8" s="49"/>
      <c r="WCU8" s="49"/>
      <c r="WCV8" s="49"/>
      <c r="WCW8" s="49"/>
      <c r="WCX8" s="49"/>
      <c r="WCY8" s="49"/>
      <c r="WCZ8" s="49"/>
      <c r="WDA8" s="49"/>
      <c r="WDB8" s="49"/>
      <c r="WDC8" s="49"/>
      <c r="WDD8" s="49"/>
      <c r="WDE8" s="49"/>
      <c r="WDF8" s="49"/>
      <c r="WDG8" s="49"/>
      <c r="WDH8" s="49"/>
      <c r="WDI8" s="49"/>
      <c r="WDJ8" s="49"/>
      <c r="WDK8" s="49"/>
      <c r="WDL8" s="49"/>
      <c r="WDM8" s="49"/>
      <c r="WDN8" s="49"/>
      <c r="WDO8" s="49"/>
      <c r="WDP8" s="49"/>
      <c r="WDQ8" s="49"/>
      <c r="WDR8" s="49"/>
      <c r="WDS8" s="49"/>
      <c r="WDT8" s="49"/>
      <c r="WDU8" s="49"/>
      <c r="WDV8" s="49"/>
      <c r="WDW8" s="49"/>
      <c r="WDX8" s="49"/>
      <c r="WDY8" s="49"/>
      <c r="WDZ8" s="49"/>
      <c r="WEA8" s="49"/>
      <c r="WEB8" s="49"/>
      <c r="WEC8" s="49"/>
      <c r="WED8" s="49"/>
      <c r="WEE8" s="49"/>
      <c r="WEF8" s="49"/>
      <c r="WEG8" s="49"/>
      <c r="WEH8" s="49"/>
      <c r="WEI8" s="49"/>
      <c r="WEJ8" s="49"/>
      <c r="WEK8" s="49"/>
      <c r="WEL8" s="49"/>
      <c r="WEM8" s="49"/>
      <c r="WEN8" s="49"/>
      <c r="WEO8" s="49"/>
      <c r="WEP8" s="49"/>
      <c r="WEQ8" s="49"/>
      <c r="WER8" s="49"/>
      <c r="WES8" s="49"/>
      <c r="WET8" s="49"/>
      <c r="WEU8" s="49"/>
      <c r="WEV8" s="49"/>
      <c r="WEW8" s="49"/>
      <c r="WEX8" s="49"/>
      <c r="WEY8" s="49"/>
      <c r="WEZ8" s="49"/>
      <c r="WFA8" s="49"/>
      <c r="WFB8" s="49"/>
      <c r="WFC8" s="49"/>
      <c r="WFD8" s="49"/>
      <c r="WFE8" s="49"/>
      <c r="WFF8" s="49"/>
      <c r="WFG8" s="49"/>
      <c r="WFH8" s="49"/>
      <c r="WFI8" s="49"/>
      <c r="WFJ8" s="49"/>
      <c r="WFK8" s="49"/>
      <c r="WFL8" s="49"/>
      <c r="WFM8" s="49"/>
      <c r="WFN8" s="49"/>
      <c r="WFO8" s="49"/>
      <c r="WFP8" s="49"/>
      <c r="WFQ8" s="49"/>
      <c r="WFR8" s="49"/>
      <c r="WFS8" s="49"/>
      <c r="WFT8" s="49"/>
      <c r="WFU8" s="49"/>
      <c r="WFV8" s="49"/>
      <c r="WFW8" s="49"/>
      <c r="WFX8" s="49"/>
      <c r="WFY8" s="49"/>
      <c r="WFZ8" s="49"/>
      <c r="WGA8" s="49"/>
      <c r="WGB8" s="49"/>
      <c r="WGC8" s="49"/>
      <c r="WGD8" s="49"/>
      <c r="WGE8" s="49"/>
      <c r="WGF8" s="49"/>
      <c r="WGG8" s="49"/>
      <c r="WGH8" s="49"/>
      <c r="WGI8" s="49"/>
      <c r="WGJ8" s="49"/>
      <c r="WGK8" s="49"/>
      <c r="WGL8" s="49"/>
      <c r="WGM8" s="49"/>
      <c r="WGN8" s="49"/>
      <c r="WGO8" s="49"/>
      <c r="WGP8" s="49"/>
      <c r="WGQ8" s="49"/>
      <c r="WGR8" s="49"/>
      <c r="WGS8" s="49"/>
      <c r="WGT8" s="49"/>
      <c r="WGU8" s="49"/>
      <c r="WGV8" s="49"/>
      <c r="WGW8" s="49"/>
      <c r="WGX8" s="49"/>
      <c r="WGY8" s="49"/>
      <c r="WGZ8" s="49"/>
      <c r="WHA8" s="49"/>
      <c r="WHB8" s="49"/>
      <c r="WHC8" s="49"/>
      <c r="WHD8" s="49"/>
      <c r="WHE8" s="49"/>
      <c r="WHF8" s="49"/>
      <c r="WHG8" s="49"/>
      <c r="WHH8" s="49"/>
      <c r="WHI8" s="49"/>
      <c r="WHJ8" s="49"/>
      <c r="WHK8" s="49"/>
      <c r="WHL8" s="49"/>
      <c r="WHM8" s="49"/>
      <c r="WHN8" s="49"/>
      <c r="WHO8" s="49"/>
      <c r="WHP8" s="49"/>
      <c r="WHQ8" s="49"/>
      <c r="WHR8" s="49"/>
      <c r="WHS8" s="49"/>
      <c r="WHT8" s="49"/>
      <c r="WHU8" s="49"/>
      <c r="WHV8" s="49"/>
      <c r="WHW8" s="49"/>
      <c r="WHX8" s="49"/>
      <c r="WHY8" s="49"/>
      <c r="WHZ8" s="49"/>
      <c r="WIA8" s="49"/>
      <c r="WIB8" s="49"/>
      <c r="WIC8" s="49"/>
      <c r="WID8" s="49"/>
      <c r="WIE8" s="49"/>
      <c r="WIF8" s="49"/>
      <c r="WIG8" s="49"/>
      <c r="WIH8" s="49"/>
      <c r="WII8" s="49"/>
      <c r="WIJ8" s="49"/>
      <c r="WIK8" s="49"/>
      <c r="WIL8" s="49"/>
      <c r="WIM8" s="49"/>
      <c r="WIN8" s="49"/>
      <c r="WIO8" s="49"/>
      <c r="WIP8" s="49"/>
      <c r="WIQ8" s="49"/>
      <c r="WIR8" s="49"/>
      <c r="WIS8" s="49"/>
      <c r="WIT8" s="49"/>
      <c r="WIU8" s="49"/>
      <c r="WIV8" s="49"/>
      <c r="WIW8" s="49"/>
      <c r="WIX8" s="49"/>
      <c r="WIY8" s="49"/>
      <c r="WIZ8" s="49"/>
      <c r="WJA8" s="49"/>
      <c r="WJB8" s="49"/>
      <c r="WJC8" s="49"/>
      <c r="WJD8" s="49"/>
      <c r="WJE8" s="49"/>
      <c r="WJF8" s="49"/>
      <c r="WJG8" s="49"/>
      <c r="WJH8" s="49"/>
      <c r="WJI8" s="49"/>
      <c r="WJJ8" s="49"/>
      <c r="WJK8" s="49"/>
      <c r="WJL8" s="49"/>
      <c r="WJM8" s="49"/>
      <c r="WJN8" s="49"/>
      <c r="WJO8" s="49"/>
      <c r="WJP8" s="49"/>
      <c r="WJQ8" s="49"/>
      <c r="WJR8" s="49"/>
      <c r="WJS8" s="49"/>
      <c r="WJT8" s="49"/>
      <c r="WJU8" s="49"/>
      <c r="WJV8" s="49"/>
      <c r="WJW8" s="49"/>
      <c r="WJX8" s="49"/>
      <c r="WJY8" s="49"/>
      <c r="WJZ8" s="49"/>
      <c r="WKA8" s="49"/>
      <c r="WKB8" s="49"/>
      <c r="WKC8" s="49"/>
      <c r="WKD8" s="49"/>
      <c r="WKE8" s="49"/>
      <c r="WKF8" s="49"/>
      <c r="WKG8" s="49"/>
      <c r="WKH8" s="49"/>
      <c r="WKI8" s="49"/>
      <c r="WKJ8" s="49"/>
      <c r="WKK8" s="49"/>
      <c r="WKL8" s="49"/>
      <c r="WKM8" s="49"/>
      <c r="WKN8" s="49"/>
      <c r="WKO8" s="49"/>
      <c r="WKP8" s="49"/>
      <c r="WKQ8" s="49"/>
      <c r="WKR8" s="49"/>
      <c r="WKS8" s="49"/>
      <c r="WKT8" s="49"/>
      <c r="WKU8" s="49"/>
      <c r="WKV8" s="49"/>
      <c r="WKW8" s="49"/>
      <c r="WKX8" s="49"/>
      <c r="WKY8" s="49"/>
      <c r="WKZ8" s="49"/>
      <c r="WLA8" s="49"/>
      <c r="WLB8" s="49"/>
      <c r="WLC8" s="49"/>
      <c r="WLD8" s="49"/>
      <c r="WLE8" s="49"/>
      <c r="WLF8" s="49"/>
      <c r="WLG8" s="49"/>
      <c r="WLH8" s="49"/>
      <c r="WLI8" s="49"/>
      <c r="WLJ8" s="49"/>
      <c r="WLK8" s="49"/>
      <c r="WLL8" s="49"/>
      <c r="WLM8" s="49"/>
      <c r="WLN8" s="49"/>
      <c r="WLO8" s="49"/>
      <c r="WLP8" s="49"/>
      <c r="WLQ8" s="49"/>
      <c r="WLR8" s="49"/>
      <c r="WLS8" s="49"/>
      <c r="WLT8" s="49"/>
      <c r="WLU8" s="49"/>
      <c r="WLV8" s="49"/>
      <c r="WLW8" s="49"/>
      <c r="WLX8" s="49"/>
      <c r="WLY8" s="49"/>
      <c r="WLZ8" s="49"/>
      <c r="WMA8" s="49"/>
      <c r="WMB8" s="49"/>
      <c r="WMC8" s="49"/>
      <c r="WMD8" s="49"/>
      <c r="WME8" s="49"/>
      <c r="WMF8" s="49"/>
      <c r="WMG8" s="49"/>
      <c r="WMH8" s="49"/>
      <c r="WMI8" s="49"/>
      <c r="WMJ8" s="49"/>
      <c r="WMK8" s="49"/>
      <c r="WML8" s="49"/>
      <c r="WMM8" s="49"/>
      <c r="WMN8" s="49"/>
      <c r="WMO8" s="49"/>
      <c r="WMP8" s="49"/>
      <c r="WMQ8" s="49"/>
      <c r="WMR8" s="49"/>
      <c r="WMS8" s="49"/>
      <c r="WMT8" s="49"/>
      <c r="WMU8" s="49"/>
      <c r="WMV8" s="49"/>
      <c r="WMW8" s="49"/>
      <c r="WMX8" s="49"/>
      <c r="WMY8" s="49"/>
      <c r="WMZ8" s="49"/>
      <c r="WNA8" s="49"/>
      <c r="WNB8" s="49"/>
      <c r="WNC8" s="49"/>
      <c r="WND8" s="49"/>
      <c r="WNE8" s="49"/>
      <c r="WNF8" s="49"/>
      <c r="WNG8" s="49"/>
      <c r="WNH8" s="49"/>
      <c r="WNI8" s="49"/>
      <c r="WNJ8" s="49"/>
      <c r="WNK8" s="49"/>
      <c r="WNL8" s="49"/>
      <c r="WNM8" s="49"/>
      <c r="WNN8" s="49"/>
      <c r="WNO8" s="49"/>
      <c r="WNP8" s="49"/>
      <c r="WNQ8" s="49"/>
      <c r="WNR8" s="49"/>
      <c r="WNS8" s="49"/>
      <c r="WNT8" s="49"/>
      <c r="WNU8" s="49"/>
      <c r="WNV8" s="49"/>
      <c r="WNW8" s="49"/>
      <c r="WNX8" s="49"/>
      <c r="WNY8" s="49"/>
      <c r="WNZ8" s="49"/>
      <c r="WOA8" s="49"/>
      <c r="WOB8" s="49"/>
      <c r="WOC8" s="49"/>
      <c r="WOD8" s="49"/>
      <c r="WOE8" s="49"/>
      <c r="WOF8" s="49"/>
      <c r="WOG8" s="49"/>
      <c r="WOH8" s="49"/>
      <c r="WOI8" s="49"/>
      <c r="WOJ8" s="49"/>
      <c r="WOK8" s="49"/>
      <c r="WOL8" s="49"/>
      <c r="WOM8" s="49"/>
      <c r="WON8" s="49"/>
      <c r="WOO8" s="49"/>
      <c r="WOP8" s="49"/>
      <c r="WOQ8" s="49"/>
      <c r="WOR8" s="49"/>
      <c r="WOS8" s="49"/>
      <c r="WOT8" s="49"/>
      <c r="WOU8" s="49"/>
      <c r="WOV8" s="49"/>
      <c r="WOW8" s="49"/>
      <c r="WOX8" s="49"/>
      <c r="WOY8" s="49"/>
      <c r="WOZ8" s="49"/>
      <c r="WPA8" s="49"/>
      <c r="WPB8" s="49"/>
      <c r="WPC8" s="49"/>
      <c r="WPD8" s="49"/>
      <c r="WPE8" s="49"/>
      <c r="WPF8" s="49"/>
      <c r="WPG8" s="49"/>
      <c r="WPH8" s="49"/>
      <c r="WPI8" s="49"/>
      <c r="WPJ8" s="49"/>
      <c r="WPK8" s="49"/>
      <c r="WPL8" s="49"/>
      <c r="WPM8" s="49"/>
      <c r="WPN8" s="49"/>
      <c r="WPO8" s="49"/>
      <c r="WPP8" s="49"/>
      <c r="WPQ8" s="49"/>
      <c r="WPR8" s="49"/>
      <c r="WPS8" s="49"/>
      <c r="WPT8" s="49"/>
      <c r="WPU8" s="49"/>
      <c r="WPV8" s="49"/>
      <c r="WPW8" s="49"/>
      <c r="WPX8" s="49"/>
      <c r="WPY8" s="49"/>
      <c r="WPZ8" s="49"/>
      <c r="WQA8" s="49"/>
      <c r="WQB8" s="49"/>
      <c r="WQC8" s="49"/>
      <c r="WQD8" s="49"/>
      <c r="WQE8" s="49"/>
      <c r="WQF8" s="49"/>
      <c r="WQG8" s="49"/>
      <c r="WQH8" s="49"/>
      <c r="WQI8" s="49"/>
      <c r="WQJ8" s="49"/>
      <c r="WQK8" s="49"/>
      <c r="WQL8" s="49"/>
      <c r="WQM8" s="49"/>
      <c r="WQN8" s="49"/>
      <c r="WQO8" s="49"/>
      <c r="WQP8" s="49"/>
      <c r="WQQ8" s="49"/>
      <c r="WQR8" s="49"/>
      <c r="WQS8" s="49"/>
      <c r="WQT8" s="49"/>
      <c r="WQU8" s="49"/>
      <c r="WQV8" s="49"/>
      <c r="WQW8" s="49"/>
      <c r="WQX8" s="49"/>
      <c r="WQY8" s="49"/>
      <c r="WQZ8" s="49"/>
      <c r="WRA8" s="49"/>
      <c r="WRB8" s="49"/>
      <c r="WRC8" s="49"/>
      <c r="WRD8" s="49"/>
      <c r="WRE8" s="49"/>
      <c r="WRF8" s="49"/>
      <c r="WRG8" s="49"/>
      <c r="WRH8" s="49"/>
      <c r="WRI8" s="49"/>
      <c r="WRJ8" s="49"/>
      <c r="WRK8" s="49"/>
      <c r="WRL8" s="49"/>
      <c r="WRM8" s="49"/>
      <c r="WRN8" s="49"/>
      <c r="WRO8" s="49"/>
      <c r="WRP8" s="49"/>
      <c r="WRQ8" s="49"/>
      <c r="WRR8" s="49"/>
      <c r="WRS8" s="49"/>
      <c r="WRT8" s="49"/>
      <c r="WRU8" s="49"/>
      <c r="WRV8" s="49"/>
      <c r="WRW8" s="49"/>
      <c r="WRX8" s="49"/>
      <c r="WRY8" s="49"/>
      <c r="WRZ8" s="49"/>
      <c r="WSA8" s="49"/>
      <c r="WSB8" s="49"/>
      <c r="WSC8" s="49"/>
      <c r="WSD8" s="49"/>
      <c r="WSE8" s="49"/>
      <c r="WSF8" s="49"/>
      <c r="WSG8" s="49"/>
      <c r="WSH8" s="49"/>
      <c r="WSI8" s="49"/>
      <c r="WSJ8" s="49"/>
      <c r="WSK8" s="49"/>
      <c r="WSL8" s="49"/>
      <c r="WSM8" s="49"/>
      <c r="WSN8" s="49"/>
      <c r="WSO8" s="49"/>
      <c r="WSP8" s="49"/>
      <c r="WSQ8" s="49"/>
      <c r="WSR8" s="49"/>
      <c r="WSS8" s="49"/>
      <c r="WST8" s="49"/>
      <c r="WSU8" s="49"/>
      <c r="WSV8" s="49"/>
      <c r="WSW8" s="49"/>
      <c r="WSX8" s="49"/>
      <c r="WSY8" s="49"/>
      <c r="WSZ8" s="49"/>
      <c r="WTA8" s="49"/>
      <c r="WTB8" s="49"/>
      <c r="WTC8" s="49"/>
      <c r="WTD8" s="49"/>
      <c r="WTE8" s="49"/>
      <c r="WTF8" s="49"/>
      <c r="WTG8" s="49"/>
      <c r="WTH8" s="49"/>
      <c r="WTI8" s="49"/>
      <c r="WTJ8" s="49"/>
      <c r="WTK8" s="49"/>
      <c r="WTL8" s="49"/>
      <c r="WTM8" s="49"/>
      <c r="WTN8" s="49"/>
      <c r="WTO8" s="49"/>
      <c r="WTP8" s="49"/>
      <c r="WTQ8" s="49"/>
      <c r="WTR8" s="49"/>
      <c r="WTS8" s="49"/>
      <c r="WTT8" s="49"/>
      <c r="WTU8" s="49"/>
      <c r="WTV8" s="49"/>
      <c r="WTW8" s="49"/>
      <c r="WTX8" s="49"/>
      <c r="WTY8" s="49"/>
      <c r="WTZ8" s="49"/>
      <c r="WUA8" s="49"/>
      <c r="WUB8" s="49"/>
      <c r="WUC8" s="49"/>
      <c r="WUD8" s="49"/>
      <c r="WUE8" s="49"/>
      <c r="WUF8" s="49"/>
      <c r="WUG8" s="49"/>
      <c r="WUH8" s="49"/>
      <c r="WUI8" s="49"/>
      <c r="WUJ8" s="49"/>
      <c r="WUK8" s="49"/>
      <c r="WUL8" s="49"/>
      <c r="WUM8" s="49"/>
      <c r="WUN8" s="49"/>
      <c r="WUO8" s="49"/>
      <c r="WUP8" s="49"/>
      <c r="WUQ8" s="49"/>
      <c r="WUR8" s="49"/>
      <c r="WUS8" s="49"/>
      <c r="WUT8" s="49"/>
      <c r="WUU8" s="49"/>
      <c r="WUV8" s="49"/>
      <c r="WUW8" s="49"/>
      <c r="WUX8" s="49"/>
      <c r="WUY8" s="49"/>
      <c r="WUZ8" s="49"/>
      <c r="WVA8" s="49"/>
      <c r="WVB8" s="49"/>
      <c r="WVC8" s="49"/>
      <c r="WVD8" s="49"/>
      <c r="WVE8" s="49"/>
      <c r="WVF8" s="49"/>
      <c r="WVG8" s="49"/>
      <c r="WVH8" s="49"/>
      <c r="WVI8" s="49"/>
      <c r="WVJ8" s="49"/>
      <c r="WVK8" s="49"/>
      <c r="WVL8" s="49"/>
      <c r="WVM8" s="49"/>
      <c r="WVN8" s="49"/>
      <c r="WVO8" s="49"/>
      <c r="WVP8" s="49"/>
      <c r="WVQ8" s="49"/>
      <c r="WVR8" s="49"/>
      <c r="WVS8" s="49"/>
      <c r="WVT8" s="49"/>
      <c r="WVU8" s="49"/>
      <c r="WVV8" s="49"/>
      <c r="WVW8" s="49"/>
      <c r="WVX8" s="49"/>
      <c r="WVY8" s="49"/>
      <c r="WVZ8" s="49"/>
      <c r="WWA8" s="49"/>
      <c r="WWB8" s="49"/>
      <c r="WWC8" s="49"/>
      <c r="WWD8" s="49"/>
      <c r="WWE8" s="49"/>
      <c r="WWF8" s="49"/>
      <c r="WWG8" s="49"/>
      <c r="WWH8" s="49"/>
      <c r="WWI8" s="49"/>
      <c r="WWJ8" s="49"/>
      <c r="WWK8" s="49"/>
      <c r="WWL8" s="49"/>
      <c r="WWM8" s="49"/>
      <c r="WWN8" s="49"/>
      <c r="WWO8" s="49"/>
      <c r="WWP8" s="49"/>
      <c r="WWQ8" s="49"/>
      <c r="WWR8" s="49"/>
      <c r="WWS8" s="49"/>
      <c r="WWT8" s="49"/>
      <c r="WWU8" s="49"/>
      <c r="WWV8" s="49"/>
      <c r="WWW8" s="49"/>
      <c r="WWX8" s="49"/>
      <c r="WWY8" s="49"/>
      <c r="WWZ8" s="49"/>
      <c r="WXA8" s="49"/>
      <c r="WXB8" s="49"/>
      <c r="WXC8" s="49"/>
      <c r="WXD8" s="49"/>
      <c r="WXE8" s="49"/>
      <c r="WXF8" s="49"/>
      <c r="WXG8" s="49"/>
      <c r="WXH8" s="49"/>
      <c r="WXI8" s="49"/>
      <c r="WXJ8" s="49"/>
      <c r="WXK8" s="49"/>
      <c r="WXL8" s="49"/>
      <c r="WXM8" s="49"/>
      <c r="WXN8" s="49"/>
      <c r="WXO8" s="49"/>
      <c r="WXP8" s="49"/>
      <c r="WXQ8" s="49"/>
      <c r="WXR8" s="49"/>
      <c r="WXS8" s="49"/>
      <c r="WXT8" s="49"/>
      <c r="WXU8" s="49"/>
      <c r="WXV8" s="49"/>
      <c r="WXW8" s="49"/>
      <c r="WXX8" s="49"/>
      <c r="WXY8" s="49"/>
      <c r="WXZ8" s="49"/>
      <c r="WYA8" s="49"/>
      <c r="WYB8" s="49"/>
      <c r="WYC8" s="49"/>
      <c r="WYD8" s="49"/>
      <c r="WYE8" s="49"/>
      <c r="WYF8" s="49"/>
      <c r="WYG8" s="49"/>
      <c r="WYH8" s="49"/>
      <c r="WYI8" s="49"/>
      <c r="WYJ8" s="49"/>
      <c r="WYK8" s="49"/>
      <c r="WYL8" s="49"/>
      <c r="WYM8" s="49"/>
      <c r="WYN8" s="49"/>
      <c r="WYO8" s="49"/>
      <c r="WYP8" s="49"/>
      <c r="WYQ8" s="49"/>
      <c r="WYR8" s="49"/>
      <c r="WYS8" s="49"/>
      <c r="WYT8" s="49"/>
      <c r="WYU8" s="49"/>
      <c r="WYV8" s="49"/>
      <c r="WYW8" s="49"/>
      <c r="WYX8" s="49"/>
      <c r="WYY8" s="49"/>
      <c r="WYZ8" s="49"/>
      <c r="WZA8" s="49"/>
      <c r="WZB8" s="49"/>
      <c r="WZC8" s="49"/>
      <c r="WZD8" s="49"/>
      <c r="WZE8" s="49"/>
      <c r="WZF8" s="49"/>
      <c r="WZG8" s="49"/>
      <c r="WZH8" s="49"/>
      <c r="WZI8" s="49"/>
      <c r="WZJ8" s="49"/>
      <c r="WZK8" s="49"/>
      <c r="WZL8" s="49"/>
      <c r="WZM8" s="49"/>
      <c r="WZN8" s="49"/>
      <c r="WZO8" s="49"/>
      <c r="WZP8" s="49"/>
      <c r="WZQ8" s="49"/>
      <c r="WZR8" s="49"/>
      <c r="WZS8" s="49"/>
      <c r="WZT8" s="49"/>
      <c r="WZU8" s="49"/>
      <c r="WZV8" s="49"/>
      <c r="WZW8" s="49"/>
      <c r="WZX8" s="49"/>
      <c r="WZY8" s="49"/>
      <c r="WZZ8" s="49"/>
      <c r="XAA8" s="49"/>
      <c r="XAB8" s="49"/>
      <c r="XAC8" s="49"/>
      <c r="XAD8" s="49"/>
      <c r="XAE8" s="49"/>
      <c r="XAF8" s="49"/>
      <c r="XAG8" s="49"/>
      <c r="XAH8" s="49"/>
      <c r="XAI8" s="49"/>
      <c r="XAJ8" s="49"/>
      <c r="XAK8" s="49"/>
      <c r="XAL8" s="49"/>
      <c r="XAM8" s="49"/>
      <c r="XAN8" s="49"/>
      <c r="XAO8" s="49"/>
      <c r="XAP8" s="49"/>
      <c r="XAQ8" s="49"/>
      <c r="XAR8" s="49"/>
      <c r="XAS8" s="49"/>
      <c r="XAT8" s="49"/>
      <c r="XAU8" s="49"/>
      <c r="XAV8" s="49"/>
      <c r="XAW8" s="49"/>
      <c r="XAX8" s="49"/>
      <c r="XAY8" s="49"/>
      <c r="XAZ8" s="49"/>
      <c r="XBA8" s="49"/>
      <c r="XBB8" s="49"/>
      <c r="XBC8" s="49"/>
      <c r="XBD8" s="49"/>
      <c r="XBE8" s="49"/>
      <c r="XBF8" s="49"/>
      <c r="XBG8" s="49"/>
      <c r="XBH8" s="49"/>
      <c r="XBI8" s="49"/>
      <c r="XBJ8" s="49"/>
      <c r="XBK8" s="49"/>
      <c r="XBL8" s="49"/>
      <c r="XBM8" s="49"/>
      <c r="XBN8" s="49"/>
      <c r="XBO8" s="49"/>
      <c r="XBP8" s="49"/>
      <c r="XBQ8" s="49"/>
      <c r="XBR8" s="49"/>
      <c r="XBS8" s="49"/>
      <c r="XBT8" s="49"/>
      <c r="XBU8" s="49"/>
      <c r="XBV8" s="49"/>
      <c r="XBW8" s="49"/>
      <c r="XBX8" s="49"/>
      <c r="XBY8" s="49"/>
      <c r="XBZ8" s="49"/>
      <c r="XCA8" s="49"/>
      <c r="XCB8" s="49"/>
      <c r="XCC8" s="49"/>
      <c r="XCD8" s="49"/>
      <c r="XCE8" s="49"/>
      <c r="XCF8" s="49"/>
      <c r="XCG8" s="49"/>
      <c r="XCH8" s="49"/>
      <c r="XCI8" s="49"/>
      <c r="XCJ8" s="49"/>
      <c r="XCK8" s="49"/>
      <c r="XCL8" s="49"/>
      <c r="XCM8" s="49"/>
      <c r="XCN8" s="49"/>
      <c r="XCO8" s="49"/>
      <c r="XCP8" s="49"/>
      <c r="XCQ8" s="49"/>
      <c r="XCR8" s="49"/>
      <c r="XCS8" s="49"/>
      <c r="XCT8" s="49"/>
      <c r="XCU8" s="49"/>
      <c r="XCV8" s="49"/>
      <c r="XCW8" s="49"/>
      <c r="XCX8" s="49"/>
      <c r="XCY8" s="49"/>
      <c r="XCZ8" s="49"/>
      <c r="XDA8" s="49"/>
      <c r="XDB8" s="49"/>
      <c r="XDC8" s="49"/>
      <c r="XDD8" s="49"/>
      <c r="XDE8" s="49"/>
      <c r="XDF8" s="49"/>
      <c r="XDG8" s="49"/>
      <c r="XDH8" s="49"/>
      <c r="XDI8" s="49"/>
      <c r="XDJ8" s="49"/>
      <c r="XDK8" s="49"/>
      <c r="XDL8" s="49"/>
      <c r="XDM8" s="49"/>
      <c r="XDN8" s="49"/>
      <c r="XDO8" s="49"/>
      <c r="XDP8" s="49"/>
      <c r="XDQ8" s="49"/>
      <c r="XDR8" s="49"/>
      <c r="XDS8" s="49"/>
      <c r="XDT8" s="49"/>
      <c r="XDU8" s="49"/>
      <c r="XDV8" s="49"/>
      <c r="XDW8" s="49"/>
      <c r="XDX8" s="49"/>
      <c r="XDY8" s="49"/>
      <c r="XDZ8" s="49"/>
      <c r="XEA8" s="49"/>
      <c r="XEB8" s="49"/>
      <c r="XEC8" s="49"/>
      <c r="XED8" s="49"/>
      <c r="XEE8" s="49"/>
      <c r="XEF8" s="49"/>
      <c r="XEG8" s="49"/>
      <c r="XEH8" s="49"/>
      <c r="XEI8" s="49"/>
      <c r="XEJ8" s="49"/>
      <c r="XEK8" s="49"/>
      <c r="XEL8" s="49"/>
    </row>
    <row r="9" spans="1:16372" ht="38.25" x14ac:dyDescent="0.25">
      <c r="A9" s="457">
        <v>5</v>
      </c>
      <c r="B9" s="457">
        <v>10</v>
      </c>
      <c r="C9" s="458" t="s">
        <v>440</v>
      </c>
      <c r="D9" s="457"/>
      <c r="E9" s="457" t="s">
        <v>1691</v>
      </c>
      <c r="F9" s="459" t="s">
        <v>1256</v>
      </c>
      <c r="G9" s="457">
        <v>8000000</v>
      </c>
      <c r="H9" s="460" t="s">
        <v>1262</v>
      </c>
      <c r="I9" s="461" t="s">
        <v>1690</v>
      </c>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c r="FX9" s="49"/>
      <c r="FY9" s="49"/>
      <c r="FZ9" s="49"/>
      <c r="GA9" s="49"/>
      <c r="GB9" s="49"/>
      <c r="GC9" s="49"/>
      <c r="GD9" s="49"/>
      <c r="GE9" s="49"/>
      <c r="GF9" s="49"/>
      <c r="GG9" s="49"/>
      <c r="GH9" s="49"/>
      <c r="GI9" s="49"/>
      <c r="GJ9" s="49"/>
      <c r="GK9" s="49"/>
      <c r="GL9" s="49"/>
      <c r="GM9" s="49"/>
      <c r="GN9" s="49"/>
      <c r="GO9" s="49"/>
      <c r="GP9" s="49"/>
      <c r="GQ9" s="49"/>
      <c r="GR9" s="49"/>
      <c r="GS9" s="49"/>
      <c r="GT9" s="49"/>
      <c r="GU9" s="49"/>
      <c r="GV9" s="49"/>
      <c r="GW9" s="49"/>
      <c r="GX9" s="49"/>
      <c r="GY9" s="49"/>
      <c r="GZ9" s="49"/>
      <c r="HA9" s="49"/>
      <c r="HB9" s="49"/>
      <c r="HC9" s="49"/>
      <c r="HD9" s="49"/>
      <c r="HE9" s="49"/>
      <c r="HF9" s="49"/>
      <c r="HG9" s="49"/>
      <c r="HH9" s="49"/>
      <c r="HI9" s="49"/>
      <c r="HJ9" s="49"/>
      <c r="HK9" s="49"/>
      <c r="HL9" s="49"/>
      <c r="HM9" s="49"/>
      <c r="HN9" s="49"/>
      <c r="HO9" s="49"/>
      <c r="HP9" s="49"/>
      <c r="HQ9" s="49"/>
      <c r="HR9" s="49"/>
      <c r="HS9" s="49"/>
      <c r="HT9" s="49"/>
      <c r="HU9" s="49"/>
      <c r="HV9" s="49"/>
      <c r="HW9" s="49"/>
      <c r="HX9" s="49"/>
      <c r="HY9" s="49"/>
      <c r="HZ9" s="49"/>
      <c r="IA9" s="49"/>
      <c r="IB9" s="49"/>
      <c r="IC9" s="49"/>
      <c r="ID9" s="49"/>
      <c r="IE9" s="49"/>
      <c r="IF9" s="49"/>
      <c r="IG9" s="49"/>
      <c r="IH9" s="49"/>
      <c r="II9" s="49"/>
      <c r="IJ9" s="49"/>
      <c r="IK9" s="49"/>
      <c r="IL9" s="49"/>
      <c r="IM9" s="49"/>
      <c r="IN9" s="49"/>
      <c r="IO9" s="49"/>
      <c r="IP9" s="49"/>
      <c r="IQ9" s="49"/>
      <c r="IR9" s="49"/>
      <c r="IS9" s="49"/>
      <c r="IT9" s="49"/>
      <c r="IU9" s="49"/>
      <c r="IV9" s="49"/>
      <c r="IW9" s="49"/>
      <c r="IX9" s="49"/>
      <c r="IY9" s="49"/>
      <c r="IZ9" s="49"/>
      <c r="JA9" s="49"/>
      <c r="JB9" s="49"/>
      <c r="JC9" s="49"/>
      <c r="JD9" s="49"/>
      <c r="JE9" s="49"/>
      <c r="JF9" s="49"/>
      <c r="JG9" s="49"/>
      <c r="JH9" s="49"/>
      <c r="JI9" s="49"/>
      <c r="JJ9" s="49"/>
      <c r="JK9" s="49"/>
      <c r="JL9" s="49"/>
      <c r="JM9" s="49"/>
      <c r="JN9" s="49"/>
      <c r="JO9" s="49"/>
      <c r="JP9" s="49"/>
      <c r="JQ9" s="49"/>
      <c r="JR9" s="49"/>
      <c r="JS9" s="49"/>
      <c r="JT9" s="49"/>
      <c r="JU9" s="49"/>
      <c r="JV9" s="49"/>
      <c r="JW9" s="49"/>
      <c r="JX9" s="49"/>
      <c r="JY9" s="49"/>
      <c r="JZ9" s="49"/>
      <c r="KA9" s="49"/>
      <c r="KB9" s="49"/>
      <c r="KC9" s="49"/>
      <c r="KD9" s="49"/>
      <c r="KE9" s="49"/>
      <c r="KF9" s="49"/>
      <c r="KG9" s="49"/>
      <c r="KH9" s="49"/>
      <c r="KI9" s="49"/>
      <c r="KJ9" s="49"/>
      <c r="KK9" s="49"/>
      <c r="KL9" s="49"/>
      <c r="KM9" s="49"/>
      <c r="KN9" s="49"/>
      <c r="KO9" s="49"/>
      <c r="KP9" s="49"/>
      <c r="KQ9" s="49"/>
      <c r="KR9" s="49"/>
      <c r="KS9" s="49"/>
      <c r="KT9" s="49"/>
      <c r="KU9" s="49"/>
      <c r="KV9" s="49"/>
      <c r="KW9" s="49"/>
      <c r="KX9" s="49"/>
      <c r="KY9" s="49"/>
      <c r="KZ9" s="49"/>
      <c r="LA9" s="49"/>
      <c r="LB9" s="49"/>
      <c r="LC9" s="49"/>
      <c r="LD9" s="49"/>
      <c r="LE9" s="49"/>
      <c r="LF9" s="49"/>
      <c r="LG9" s="49"/>
      <c r="LH9" s="49"/>
      <c r="LI9" s="49"/>
      <c r="LJ9" s="49"/>
      <c r="LK9" s="49"/>
      <c r="LL9" s="49"/>
      <c r="LM9" s="49"/>
      <c r="LN9" s="49"/>
      <c r="LO9" s="49"/>
      <c r="LP9" s="49"/>
      <c r="LQ9" s="49"/>
      <c r="LR9" s="49"/>
      <c r="LS9" s="49"/>
      <c r="LT9" s="49"/>
      <c r="LU9" s="49"/>
      <c r="LV9" s="49"/>
      <c r="LW9" s="49"/>
      <c r="LX9" s="49"/>
      <c r="LY9" s="49"/>
      <c r="LZ9" s="49"/>
      <c r="MA9" s="49"/>
      <c r="MB9" s="49"/>
      <c r="MC9" s="49"/>
      <c r="MD9" s="49"/>
      <c r="ME9" s="49"/>
      <c r="MF9" s="49"/>
      <c r="MG9" s="49"/>
      <c r="MH9" s="49"/>
      <c r="MI9" s="49"/>
      <c r="MJ9" s="49"/>
      <c r="MK9" s="49"/>
      <c r="ML9" s="49"/>
      <c r="MM9" s="49"/>
      <c r="MN9" s="49"/>
      <c r="MO9" s="49"/>
      <c r="MP9" s="49"/>
      <c r="MQ9" s="49"/>
      <c r="MR9" s="49"/>
      <c r="MS9" s="49"/>
      <c r="MT9" s="49"/>
      <c r="MU9" s="49"/>
      <c r="MV9" s="49"/>
      <c r="MW9" s="49"/>
      <c r="MX9" s="49"/>
      <c r="MY9" s="49"/>
      <c r="MZ9" s="49"/>
      <c r="NA9" s="49"/>
      <c r="NB9" s="49"/>
      <c r="NC9" s="49"/>
      <c r="ND9" s="49"/>
      <c r="NE9" s="49"/>
      <c r="NF9" s="49"/>
      <c r="NG9" s="49"/>
      <c r="NH9" s="49"/>
      <c r="NI9" s="49"/>
      <c r="NJ9" s="49"/>
      <c r="NK9" s="49"/>
      <c r="NL9" s="49"/>
      <c r="NM9" s="49"/>
      <c r="NN9" s="49"/>
      <c r="NO9" s="49"/>
      <c r="NP9" s="49"/>
      <c r="NQ9" s="49"/>
      <c r="NR9" s="49"/>
      <c r="NS9" s="49"/>
      <c r="NT9" s="49"/>
      <c r="NU9" s="49"/>
      <c r="NV9" s="49"/>
      <c r="NW9" s="49"/>
      <c r="NX9" s="49"/>
      <c r="NY9" s="49"/>
      <c r="NZ9" s="49"/>
      <c r="OA9" s="49"/>
      <c r="OB9" s="49"/>
      <c r="OC9" s="49"/>
      <c r="OD9" s="49"/>
      <c r="OE9" s="49"/>
      <c r="OF9" s="49"/>
      <c r="OG9" s="49"/>
      <c r="OH9" s="49"/>
      <c r="OI9" s="49"/>
      <c r="OJ9" s="49"/>
      <c r="OK9" s="49"/>
      <c r="OL9" s="49"/>
      <c r="OM9" s="49"/>
      <c r="ON9" s="49"/>
      <c r="OO9" s="49"/>
      <c r="OP9" s="49"/>
      <c r="OQ9" s="49"/>
      <c r="OR9" s="49"/>
      <c r="OS9" s="49"/>
      <c r="OT9" s="49"/>
      <c r="OU9" s="49"/>
      <c r="OV9" s="49"/>
      <c r="OW9" s="49"/>
      <c r="OX9" s="49"/>
      <c r="OY9" s="49"/>
      <c r="OZ9" s="49"/>
      <c r="PA9" s="49"/>
      <c r="PB9" s="49"/>
      <c r="PC9" s="49"/>
      <c r="PD9" s="49"/>
      <c r="PE9" s="49"/>
      <c r="PF9" s="49"/>
      <c r="PG9" s="49"/>
      <c r="PH9" s="49"/>
      <c r="PI9" s="49"/>
      <c r="PJ9" s="49"/>
      <c r="PK9" s="49"/>
      <c r="PL9" s="49"/>
      <c r="PM9" s="49"/>
      <c r="PN9" s="49"/>
      <c r="PO9" s="49"/>
      <c r="PP9" s="49"/>
      <c r="PQ9" s="49"/>
      <c r="PR9" s="49"/>
      <c r="PS9" s="49"/>
      <c r="PT9" s="49"/>
      <c r="PU9" s="49"/>
      <c r="PV9" s="49"/>
      <c r="PW9" s="49"/>
      <c r="PX9" s="49"/>
      <c r="PY9" s="49"/>
      <c r="PZ9" s="49"/>
      <c r="QA9" s="49"/>
      <c r="QB9" s="49"/>
      <c r="QC9" s="49"/>
      <c r="QD9" s="49"/>
      <c r="QE9" s="49"/>
      <c r="QF9" s="49"/>
      <c r="QG9" s="49"/>
      <c r="QH9" s="49"/>
      <c r="QI9" s="49"/>
      <c r="QJ9" s="49"/>
      <c r="QK9" s="49"/>
      <c r="QL9" s="49"/>
      <c r="QM9" s="49"/>
      <c r="QN9" s="49"/>
      <c r="QO9" s="49"/>
      <c r="QP9" s="49"/>
      <c r="QQ9" s="49"/>
      <c r="QR9" s="49"/>
      <c r="QS9" s="49"/>
      <c r="QT9" s="49"/>
      <c r="QU9" s="49"/>
      <c r="QV9" s="49"/>
      <c r="QW9" s="49"/>
      <c r="QX9" s="49"/>
      <c r="QY9" s="49"/>
      <c r="QZ9" s="49"/>
      <c r="RA9" s="49"/>
      <c r="RB9" s="49"/>
      <c r="RC9" s="49"/>
      <c r="RD9" s="49"/>
      <c r="RE9" s="49"/>
      <c r="RF9" s="49"/>
      <c r="RG9" s="49"/>
      <c r="RH9" s="49"/>
      <c r="RI9" s="49"/>
      <c r="RJ9" s="49"/>
      <c r="RK9" s="49"/>
      <c r="RL9" s="49"/>
      <c r="RM9" s="49"/>
      <c r="RN9" s="49"/>
      <c r="RO9" s="49"/>
      <c r="RP9" s="49"/>
      <c r="RQ9" s="49"/>
      <c r="RR9" s="49"/>
      <c r="RS9" s="49"/>
      <c r="RT9" s="49"/>
      <c r="RU9" s="49"/>
      <c r="RV9" s="49"/>
      <c r="RW9" s="49"/>
      <c r="RX9" s="49"/>
      <c r="RY9" s="49"/>
      <c r="RZ9" s="49"/>
      <c r="SA9" s="49"/>
      <c r="SB9" s="49"/>
      <c r="SC9" s="49"/>
      <c r="SD9" s="49"/>
      <c r="SE9" s="49"/>
      <c r="SF9" s="49"/>
      <c r="SG9" s="49"/>
      <c r="SH9" s="49"/>
      <c r="SI9" s="49"/>
      <c r="SJ9" s="49"/>
      <c r="SK9" s="49"/>
      <c r="SL9" s="49"/>
      <c r="SM9" s="49"/>
      <c r="SN9" s="49"/>
      <c r="SO9" s="49"/>
      <c r="SP9" s="49"/>
      <c r="SQ9" s="49"/>
      <c r="SR9" s="49"/>
      <c r="SS9" s="49"/>
      <c r="ST9" s="49"/>
      <c r="SU9" s="49"/>
      <c r="SV9" s="49"/>
      <c r="SW9" s="49"/>
      <c r="SX9" s="49"/>
      <c r="SY9" s="49"/>
      <c r="SZ9" s="49"/>
      <c r="TA9" s="49"/>
      <c r="TB9" s="49"/>
      <c r="TC9" s="49"/>
      <c r="TD9" s="49"/>
      <c r="TE9" s="49"/>
      <c r="TF9" s="49"/>
      <c r="TG9" s="49"/>
      <c r="TH9" s="49"/>
      <c r="TI9" s="49"/>
      <c r="TJ9" s="49"/>
      <c r="TK9" s="49"/>
      <c r="TL9" s="49"/>
      <c r="TM9" s="49"/>
      <c r="TN9" s="49"/>
      <c r="TO9" s="49"/>
      <c r="TP9" s="49"/>
      <c r="TQ9" s="49"/>
      <c r="TR9" s="49"/>
      <c r="TS9" s="49"/>
      <c r="TT9" s="49"/>
      <c r="TU9" s="49"/>
      <c r="TV9" s="49"/>
      <c r="TW9" s="49"/>
      <c r="TX9" s="49"/>
      <c r="TY9" s="49"/>
      <c r="TZ9" s="49"/>
      <c r="UA9" s="49"/>
      <c r="UB9" s="49"/>
      <c r="UC9" s="49"/>
      <c r="UD9" s="49"/>
      <c r="UE9" s="49"/>
      <c r="UF9" s="49"/>
      <c r="UG9" s="49"/>
      <c r="UH9" s="49"/>
      <c r="UI9" s="49"/>
      <c r="UJ9" s="49"/>
      <c r="UK9" s="49"/>
      <c r="UL9" s="49"/>
      <c r="UM9" s="49"/>
      <c r="UN9" s="49"/>
      <c r="UO9" s="49"/>
      <c r="UP9" s="49"/>
      <c r="UQ9" s="49"/>
      <c r="UR9" s="49"/>
      <c r="US9" s="49"/>
      <c r="UT9" s="49"/>
      <c r="UU9" s="49"/>
      <c r="UV9" s="49"/>
      <c r="UW9" s="49"/>
      <c r="UX9" s="49"/>
      <c r="UY9" s="49"/>
      <c r="UZ9" s="49"/>
      <c r="VA9" s="49"/>
      <c r="VB9" s="49"/>
      <c r="VC9" s="49"/>
      <c r="VD9" s="49"/>
      <c r="VE9" s="49"/>
      <c r="VF9" s="49"/>
      <c r="VG9" s="49"/>
      <c r="VH9" s="49"/>
      <c r="VI9" s="49"/>
      <c r="VJ9" s="49"/>
      <c r="VK9" s="49"/>
      <c r="VL9" s="49"/>
      <c r="VM9" s="49"/>
      <c r="VN9" s="49"/>
      <c r="VO9" s="49"/>
      <c r="VP9" s="49"/>
      <c r="VQ9" s="49"/>
      <c r="VR9" s="49"/>
      <c r="VS9" s="49"/>
      <c r="VT9" s="49"/>
      <c r="VU9" s="49"/>
      <c r="VV9" s="49"/>
      <c r="VW9" s="49"/>
      <c r="VX9" s="49"/>
      <c r="VY9" s="49"/>
      <c r="VZ9" s="49"/>
      <c r="WA9" s="49"/>
      <c r="WB9" s="49"/>
      <c r="WC9" s="49"/>
      <c r="WD9" s="49"/>
      <c r="WE9" s="49"/>
      <c r="WF9" s="49"/>
      <c r="WG9" s="49"/>
      <c r="WH9" s="49"/>
      <c r="WI9" s="49"/>
      <c r="WJ9" s="49"/>
      <c r="WK9" s="49"/>
      <c r="WL9" s="49"/>
      <c r="WM9" s="49"/>
      <c r="WN9" s="49"/>
      <c r="WO9" s="49"/>
      <c r="WP9" s="49"/>
      <c r="WQ9" s="49"/>
      <c r="WR9" s="49"/>
      <c r="WS9" s="49"/>
      <c r="WT9" s="49"/>
      <c r="WU9" s="49"/>
      <c r="WV9" s="49"/>
      <c r="WW9" s="49"/>
      <c r="WX9" s="49"/>
      <c r="WY9" s="49"/>
      <c r="WZ9" s="49"/>
      <c r="XA9" s="49"/>
      <c r="XB9" s="49"/>
      <c r="XC9" s="49"/>
      <c r="XD9" s="49"/>
      <c r="XE9" s="49"/>
      <c r="XF9" s="49"/>
      <c r="XG9" s="49"/>
      <c r="XH9" s="49"/>
      <c r="XI9" s="49"/>
      <c r="XJ9" s="49"/>
      <c r="XK9" s="49"/>
      <c r="XL9" s="49"/>
      <c r="XM9" s="49"/>
      <c r="XN9" s="49"/>
      <c r="XO9" s="49"/>
      <c r="XP9" s="49"/>
      <c r="XQ9" s="49"/>
      <c r="XR9" s="49"/>
      <c r="XS9" s="49"/>
      <c r="XT9" s="49"/>
      <c r="XU9" s="49"/>
      <c r="XV9" s="49"/>
      <c r="XW9" s="49"/>
      <c r="XX9" s="49"/>
      <c r="XY9" s="49"/>
      <c r="XZ9" s="49"/>
      <c r="YA9" s="49"/>
      <c r="YB9" s="49"/>
      <c r="YC9" s="49"/>
      <c r="YD9" s="49"/>
      <c r="YE9" s="49"/>
      <c r="YF9" s="49"/>
      <c r="YG9" s="49"/>
      <c r="YH9" s="49"/>
      <c r="YI9" s="49"/>
      <c r="YJ9" s="49"/>
      <c r="YK9" s="49"/>
      <c r="YL9" s="49"/>
      <c r="YM9" s="49"/>
      <c r="YN9" s="49"/>
      <c r="YO9" s="49"/>
      <c r="YP9" s="49"/>
      <c r="YQ9" s="49"/>
      <c r="YR9" s="49"/>
      <c r="YS9" s="49"/>
      <c r="YT9" s="49"/>
      <c r="YU9" s="49"/>
      <c r="YV9" s="49"/>
      <c r="YW9" s="49"/>
      <c r="YX9" s="49"/>
      <c r="YY9" s="49"/>
      <c r="YZ9" s="49"/>
      <c r="ZA9" s="49"/>
      <c r="ZB9" s="49"/>
      <c r="ZC9" s="49"/>
      <c r="ZD9" s="49"/>
      <c r="ZE9" s="49"/>
      <c r="ZF9" s="49"/>
      <c r="ZG9" s="49"/>
      <c r="ZH9" s="49"/>
      <c r="ZI9" s="49"/>
      <c r="ZJ9" s="49"/>
      <c r="ZK9" s="49"/>
      <c r="ZL9" s="49"/>
      <c r="ZM9" s="49"/>
      <c r="ZN9" s="49"/>
      <c r="ZO9" s="49"/>
      <c r="ZP9" s="49"/>
      <c r="ZQ9" s="49"/>
      <c r="ZR9" s="49"/>
      <c r="ZS9" s="49"/>
      <c r="ZT9" s="49"/>
      <c r="ZU9" s="49"/>
      <c r="ZV9" s="49"/>
      <c r="ZW9" s="49"/>
      <c r="ZX9" s="49"/>
      <c r="ZY9" s="49"/>
      <c r="ZZ9" s="49"/>
      <c r="AAA9" s="49"/>
      <c r="AAB9" s="49"/>
      <c r="AAC9" s="49"/>
      <c r="AAD9" s="49"/>
      <c r="AAE9" s="49"/>
      <c r="AAF9" s="49"/>
      <c r="AAG9" s="49"/>
      <c r="AAH9" s="49"/>
      <c r="AAI9" s="49"/>
      <c r="AAJ9" s="49"/>
      <c r="AAK9" s="49"/>
      <c r="AAL9" s="49"/>
      <c r="AAM9" s="49"/>
      <c r="AAN9" s="49"/>
      <c r="AAO9" s="49"/>
      <c r="AAP9" s="49"/>
      <c r="AAQ9" s="49"/>
      <c r="AAR9" s="49"/>
      <c r="AAS9" s="49"/>
      <c r="AAT9" s="49"/>
      <c r="AAU9" s="49"/>
      <c r="AAV9" s="49"/>
      <c r="AAW9" s="49"/>
      <c r="AAX9" s="49"/>
      <c r="AAY9" s="49"/>
      <c r="AAZ9" s="49"/>
      <c r="ABA9" s="49"/>
      <c r="ABB9" s="49"/>
      <c r="ABC9" s="49"/>
      <c r="ABD9" s="49"/>
      <c r="ABE9" s="49"/>
      <c r="ABF9" s="49"/>
      <c r="ABG9" s="49"/>
      <c r="ABH9" s="49"/>
      <c r="ABI9" s="49"/>
      <c r="ABJ9" s="49"/>
      <c r="ABK9" s="49"/>
      <c r="ABL9" s="49"/>
      <c r="ABM9" s="49"/>
      <c r="ABN9" s="49"/>
      <c r="ABO9" s="49"/>
      <c r="ABP9" s="49"/>
      <c r="ABQ9" s="49"/>
      <c r="ABR9" s="49"/>
      <c r="ABS9" s="49"/>
      <c r="ABT9" s="49"/>
      <c r="ABU9" s="49"/>
      <c r="ABV9" s="49"/>
      <c r="ABW9" s="49"/>
      <c r="ABX9" s="49"/>
      <c r="ABY9" s="49"/>
      <c r="ABZ9" s="49"/>
      <c r="ACA9" s="49"/>
      <c r="ACB9" s="49"/>
      <c r="ACC9" s="49"/>
      <c r="ACD9" s="49"/>
      <c r="ACE9" s="49"/>
      <c r="ACF9" s="49"/>
      <c r="ACG9" s="49"/>
      <c r="ACH9" s="49"/>
      <c r="ACI9" s="49"/>
      <c r="ACJ9" s="49"/>
      <c r="ACK9" s="49"/>
      <c r="ACL9" s="49"/>
      <c r="ACM9" s="49"/>
      <c r="ACN9" s="49"/>
      <c r="ACO9" s="49"/>
      <c r="ACP9" s="49"/>
      <c r="ACQ9" s="49"/>
      <c r="ACR9" s="49"/>
      <c r="ACS9" s="49"/>
      <c r="ACT9" s="49"/>
      <c r="ACU9" s="49"/>
      <c r="ACV9" s="49"/>
      <c r="ACW9" s="49"/>
      <c r="ACX9" s="49"/>
      <c r="ACY9" s="49"/>
      <c r="ACZ9" s="49"/>
      <c r="ADA9" s="49"/>
      <c r="ADB9" s="49"/>
      <c r="ADC9" s="49"/>
      <c r="ADD9" s="49"/>
      <c r="ADE9" s="49"/>
      <c r="ADF9" s="49"/>
      <c r="ADG9" s="49"/>
      <c r="ADH9" s="49"/>
      <c r="ADI9" s="49"/>
      <c r="ADJ9" s="49"/>
      <c r="ADK9" s="49"/>
      <c r="ADL9" s="49"/>
      <c r="ADM9" s="49"/>
      <c r="ADN9" s="49"/>
      <c r="ADO9" s="49"/>
      <c r="ADP9" s="49"/>
      <c r="ADQ9" s="49"/>
      <c r="ADR9" s="49"/>
      <c r="ADS9" s="49"/>
      <c r="ADT9" s="49"/>
      <c r="ADU9" s="49"/>
      <c r="ADV9" s="49"/>
      <c r="ADW9" s="49"/>
      <c r="ADX9" s="49"/>
      <c r="ADY9" s="49"/>
      <c r="ADZ9" s="49"/>
      <c r="AEA9" s="49"/>
      <c r="AEB9" s="49"/>
      <c r="AEC9" s="49"/>
      <c r="AED9" s="49"/>
      <c r="AEE9" s="49"/>
      <c r="AEF9" s="49"/>
      <c r="AEG9" s="49"/>
      <c r="AEH9" s="49"/>
      <c r="AEI9" s="49"/>
      <c r="AEJ9" s="49"/>
      <c r="AEK9" s="49"/>
      <c r="AEL9" s="49"/>
      <c r="AEM9" s="49"/>
      <c r="AEN9" s="49"/>
      <c r="AEO9" s="49"/>
      <c r="AEP9" s="49"/>
      <c r="AEQ9" s="49"/>
      <c r="AER9" s="49"/>
      <c r="AES9" s="49"/>
      <c r="AET9" s="49"/>
      <c r="AEU9" s="49"/>
      <c r="AEV9" s="49"/>
      <c r="AEW9" s="49"/>
      <c r="AEX9" s="49"/>
      <c r="AEY9" s="49"/>
      <c r="AEZ9" s="49"/>
      <c r="AFA9" s="49"/>
      <c r="AFB9" s="49"/>
      <c r="AFC9" s="49"/>
      <c r="AFD9" s="49"/>
      <c r="AFE9" s="49"/>
      <c r="AFF9" s="49"/>
      <c r="AFG9" s="49"/>
      <c r="AFH9" s="49"/>
      <c r="AFI9" s="49"/>
      <c r="AFJ9" s="49"/>
      <c r="AFK9" s="49"/>
      <c r="AFL9" s="49"/>
      <c r="AFM9" s="49"/>
      <c r="AFN9" s="49"/>
      <c r="AFO9" s="49"/>
      <c r="AFP9" s="49"/>
      <c r="AFQ9" s="49"/>
      <c r="AFR9" s="49"/>
      <c r="AFS9" s="49"/>
      <c r="AFT9" s="49"/>
      <c r="AFU9" s="49"/>
      <c r="AFV9" s="49"/>
      <c r="AFW9" s="49"/>
      <c r="AFX9" s="49"/>
      <c r="AFY9" s="49"/>
      <c r="AFZ9" s="49"/>
      <c r="AGA9" s="49"/>
      <c r="AGB9" s="49"/>
      <c r="AGC9" s="49"/>
      <c r="AGD9" s="49"/>
      <c r="AGE9" s="49"/>
      <c r="AGF9" s="49"/>
      <c r="AGG9" s="49"/>
      <c r="AGH9" s="49"/>
      <c r="AGI9" s="49"/>
      <c r="AGJ9" s="49"/>
      <c r="AGK9" s="49"/>
      <c r="AGL9" s="49"/>
      <c r="AGM9" s="49"/>
      <c r="AGN9" s="49"/>
      <c r="AGO9" s="49"/>
      <c r="AGP9" s="49"/>
      <c r="AGQ9" s="49"/>
      <c r="AGR9" s="49"/>
      <c r="AGS9" s="49"/>
      <c r="AGT9" s="49"/>
      <c r="AGU9" s="49"/>
      <c r="AGV9" s="49"/>
      <c r="AGW9" s="49"/>
      <c r="AGX9" s="49"/>
      <c r="AGY9" s="49"/>
      <c r="AGZ9" s="49"/>
      <c r="AHA9" s="49"/>
      <c r="AHB9" s="49"/>
      <c r="AHC9" s="49"/>
      <c r="AHD9" s="49"/>
      <c r="AHE9" s="49"/>
      <c r="AHF9" s="49"/>
      <c r="AHG9" s="49"/>
      <c r="AHH9" s="49"/>
      <c r="AHI9" s="49"/>
      <c r="AHJ9" s="49"/>
      <c r="AHK9" s="49"/>
      <c r="AHL9" s="49"/>
      <c r="AHM9" s="49"/>
      <c r="AHN9" s="49"/>
      <c r="AHO9" s="49"/>
      <c r="AHP9" s="49"/>
      <c r="AHQ9" s="49"/>
      <c r="AHR9" s="49"/>
      <c r="AHS9" s="49"/>
      <c r="AHT9" s="49"/>
      <c r="AHU9" s="49"/>
      <c r="AHV9" s="49"/>
      <c r="AHW9" s="49"/>
      <c r="AHX9" s="49"/>
      <c r="AHY9" s="49"/>
      <c r="AHZ9" s="49"/>
      <c r="AIA9" s="49"/>
      <c r="AIB9" s="49"/>
      <c r="AIC9" s="49"/>
      <c r="AID9" s="49"/>
      <c r="AIE9" s="49"/>
      <c r="AIF9" s="49"/>
      <c r="AIG9" s="49"/>
      <c r="AIH9" s="49"/>
      <c r="AII9" s="49"/>
      <c r="AIJ9" s="49"/>
      <c r="AIK9" s="49"/>
      <c r="AIL9" s="49"/>
      <c r="AIM9" s="49"/>
      <c r="AIN9" s="49"/>
      <c r="AIO9" s="49"/>
      <c r="AIP9" s="49"/>
      <c r="AIQ9" s="49"/>
      <c r="AIR9" s="49"/>
      <c r="AIS9" s="49"/>
      <c r="AIT9" s="49"/>
      <c r="AIU9" s="49"/>
      <c r="AIV9" s="49"/>
      <c r="AIW9" s="49"/>
      <c r="AIX9" s="49"/>
      <c r="AIY9" s="49"/>
      <c r="AIZ9" s="49"/>
      <c r="AJA9" s="49"/>
      <c r="AJB9" s="49"/>
      <c r="AJC9" s="49"/>
      <c r="AJD9" s="49"/>
      <c r="AJE9" s="49"/>
      <c r="AJF9" s="49"/>
      <c r="AJG9" s="49"/>
      <c r="AJH9" s="49"/>
      <c r="AJI9" s="49"/>
      <c r="AJJ9" s="49"/>
      <c r="AJK9" s="49"/>
      <c r="AJL9" s="49"/>
      <c r="AJM9" s="49"/>
      <c r="AJN9" s="49"/>
      <c r="AJO9" s="49"/>
      <c r="AJP9" s="49"/>
      <c r="AJQ9" s="49"/>
      <c r="AJR9" s="49"/>
      <c r="AJS9" s="49"/>
      <c r="AJT9" s="49"/>
      <c r="AJU9" s="49"/>
      <c r="AJV9" s="49"/>
      <c r="AJW9" s="49"/>
      <c r="AJX9" s="49"/>
      <c r="AJY9" s="49"/>
      <c r="AJZ9" s="49"/>
      <c r="AKA9" s="49"/>
      <c r="AKB9" s="49"/>
      <c r="AKC9" s="49"/>
      <c r="AKD9" s="49"/>
      <c r="AKE9" s="49"/>
      <c r="AKF9" s="49"/>
      <c r="AKG9" s="49"/>
      <c r="AKH9" s="49"/>
      <c r="AKI9" s="49"/>
      <c r="AKJ9" s="49"/>
      <c r="AKK9" s="49"/>
      <c r="AKL9" s="49"/>
      <c r="AKM9" s="49"/>
      <c r="AKN9" s="49"/>
      <c r="AKO9" s="49"/>
      <c r="AKP9" s="49"/>
      <c r="AKQ9" s="49"/>
      <c r="AKR9" s="49"/>
      <c r="AKS9" s="49"/>
      <c r="AKT9" s="49"/>
      <c r="AKU9" s="49"/>
      <c r="AKV9" s="49"/>
      <c r="AKW9" s="49"/>
      <c r="AKX9" s="49"/>
      <c r="AKY9" s="49"/>
      <c r="AKZ9" s="49"/>
      <c r="ALA9" s="49"/>
      <c r="ALB9" s="49"/>
      <c r="ALC9" s="49"/>
      <c r="ALD9" s="49"/>
      <c r="ALE9" s="49"/>
      <c r="ALF9" s="49"/>
      <c r="ALG9" s="49"/>
      <c r="ALH9" s="49"/>
      <c r="ALI9" s="49"/>
      <c r="ALJ9" s="49"/>
      <c r="ALK9" s="49"/>
      <c r="ALL9" s="49"/>
      <c r="ALM9" s="49"/>
      <c r="ALN9" s="49"/>
      <c r="ALO9" s="49"/>
      <c r="ALP9" s="49"/>
      <c r="ALQ9" s="49"/>
      <c r="ALR9" s="49"/>
      <c r="ALS9" s="49"/>
      <c r="ALT9" s="49"/>
      <c r="ALU9" s="49"/>
      <c r="ALV9" s="49"/>
      <c r="ALW9" s="49"/>
      <c r="ALX9" s="49"/>
      <c r="ALY9" s="49"/>
      <c r="ALZ9" s="49"/>
      <c r="AMA9" s="49"/>
      <c r="AMB9" s="49"/>
      <c r="AMC9" s="49"/>
      <c r="AMD9" s="49"/>
      <c r="AME9" s="49"/>
      <c r="AMF9" s="49"/>
      <c r="AMG9" s="49"/>
      <c r="AMH9" s="49"/>
      <c r="AMI9" s="49"/>
      <c r="AMJ9" s="49"/>
      <c r="AMK9" s="49"/>
      <c r="AML9" s="49"/>
      <c r="AMM9" s="49"/>
      <c r="AMN9" s="49"/>
      <c r="AMO9" s="49"/>
      <c r="AMP9" s="49"/>
      <c r="AMQ9" s="49"/>
      <c r="AMR9" s="49"/>
      <c r="AMS9" s="49"/>
      <c r="AMT9" s="49"/>
      <c r="AMU9" s="49"/>
      <c r="AMV9" s="49"/>
      <c r="AMW9" s="49"/>
      <c r="AMX9" s="49"/>
      <c r="AMY9" s="49"/>
      <c r="AMZ9" s="49"/>
      <c r="ANA9" s="49"/>
      <c r="ANB9" s="49"/>
      <c r="ANC9" s="49"/>
      <c r="AND9" s="49"/>
      <c r="ANE9" s="49"/>
      <c r="ANF9" s="49"/>
      <c r="ANG9" s="49"/>
      <c r="ANH9" s="49"/>
      <c r="ANI9" s="49"/>
      <c r="ANJ9" s="49"/>
      <c r="ANK9" s="49"/>
      <c r="ANL9" s="49"/>
      <c r="ANM9" s="49"/>
      <c r="ANN9" s="49"/>
      <c r="ANO9" s="49"/>
      <c r="ANP9" s="49"/>
      <c r="ANQ9" s="49"/>
      <c r="ANR9" s="49"/>
      <c r="ANS9" s="49"/>
      <c r="ANT9" s="49"/>
      <c r="ANU9" s="49"/>
      <c r="ANV9" s="49"/>
      <c r="ANW9" s="49"/>
      <c r="ANX9" s="49"/>
      <c r="ANY9" s="49"/>
      <c r="ANZ9" s="49"/>
      <c r="AOA9" s="49"/>
      <c r="AOB9" s="49"/>
      <c r="AOC9" s="49"/>
      <c r="AOD9" s="49"/>
      <c r="AOE9" s="49"/>
      <c r="AOF9" s="49"/>
      <c r="AOG9" s="49"/>
      <c r="AOH9" s="49"/>
      <c r="AOI9" s="49"/>
      <c r="AOJ9" s="49"/>
      <c r="AOK9" s="49"/>
      <c r="AOL9" s="49"/>
      <c r="AOM9" s="49"/>
      <c r="AON9" s="49"/>
      <c r="AOO9" s="49"/>
      <c r="AOP9" s="49"/>
      <c r="AOQ9" s="49"/>
      <c r="AOR9" s="49"/>
      <c r="AOS9" s="49"/>
      <c r="AOT9" s="49"/>
      <c r="AOU9" s="49"/>
      <c r="AOV9" s="49"/>
      <c r="AOW9" s="49"/>
      <c r="AOX9" s="49"/>
      <c r="AOY9" s="49"/>
      <c r="AOZ9" s="49"/>
      <c r="APA9" s="49"/>
      <c r="APB9" s="49"/>
      <c r="APC9" s="49"/>
      <c r="APD9" s="49"/>
      <c r="APE9" s="49"/>
      <c r="APF9" s="49"/>
      <c r="APG9" s="49"/>
      <c r="APH9" s="49"/>
      <c r="API9" s="49"/>
      <c r="APJ9" s="49"/>
      <c r="APK9" s="49"/>
      <c r="APL9" s="49"/>
      <c r="APM9" s="49"/>
      <c r="APN9" s="49"/>
      <c r="APO9" s="49"/>
      <c r="APP9" s="49"/>
      <c r="APQ9" s="49"/>
      <c r="APR9" s="49"/>
      <c r="APS9" s="49"/>
      <c r="APT9" s="49"/>
      <c r="APU9" s="49"/>
      <c r="APV9" s="49"/>
      <c r="APW9" s="49"/>
      <c r="APX9" s="49"/>
      <c r="APY9" s="49"/>
      <c r="APZ9" s="49"/>
      <c r="AQA9" s="49"/>
      <c r="AQB9" s="49"/>
      <c r="AQC9" s="49"/>
      <c r="AQD9" s="49"/>
      <c r="AQE9" s="49"/>
      <c r="AQF9" s="49"/>
      <c r="AQG9" s="49"/>
      <c r="AQH9" s="49"/>
      <c r="AQI9" s="49"/>
      <c r="AQJ9" s="49"/>
      <c r="AQK9" s="49"/>
      <c r="AQL9" s="49"/>
      <c r="AQM9" s="49"/>
      <c r="AQN9" s="49"/>
      <c r="AQO9" s="49"/>
      <c r="AQP9" s="49"/>
      <c r="AQQ9" s="49"/>
      <c r="AQR9" s="49"/>
      <c r="AQS9" s="49"/>
      <c r="AQT9" s="49"/>
      <c r="AQU9" s="49"/>
      <c r="AQV9" s="49"/>
      <c r="AQW9" s="49"/>
      <c r="AQX9" s="49"/>
      <c r="AQY9" s="49"/>
      <c r="AQZ9" s="49"/>
      <c r="ARA9" s="49"/>
      <c r="ARB9" s="49"/>
      <c r="ARC9" s="49"/>
      <c r="ARD9" s="49"/>
      <c r="ARE9" s="49"/>
      <c r="ARF9" s="49"/>
      <c r="ARG9" s="49"/>
      <c r="ARH9" s="49"/>
      <c r="ARI9" s="49"/>
      <c r="ARJ9" s="49"/>
      <c r="ARK9" s="49"/>
      <c r="ARL9" s="49"/>
      <c r="ARM9" s="49"/>
      <c r="ARN9" s="49"/>
      <c r="ARO9" s="49"/>
      <c r="ARP9" s="49"/>
      <c r="ARQ9" s="49"/>
      <c r="ARR9" s="49"/>
      <c r="ARS9" s="49"/>
      <c r="ART9" s="49"/>
      <c r="ARU9" s="49"/>
      <c r="ARV9" s="49"/>
      <c r="ARW9" s="49"/>
      <c r="ARX9" s="49"/>
      <c r="ARY9" s="49"/>
      <c r="ARZ9" s="49"/>
      <c r="ASA9" s="49"/>
      <c r="ASB9" s="49"/>
      <c r="ASC9" s="49"/>
      <c r="ASD9" s="49"/>
      <c r="ASE9" s="49"/>
      <c r="ASF9" s="49"/>
      <c r="ASG9" s="49"/>
      <c r="ASH9" s="49"/>
      <c r="ASI9" s="49"/>
      <c r="ASJ9" s="49"/>
      <c r="ASK9" s="49"/>
      <c r="ASL9" s="49"/>
      <c r="ASM9" s="49"/>
      <c r="ASN9" s="49"/>
      <c r="ASO9" s="49"/>
      <c r="ASP9" s="49"/>
      <c r="ASQ9" s="49"/>
      <c r="ASR9" s="49"/>
      <c r="ASS9" s="49"/>
      <c r="AST9" s="49"/>
      <c r="ASU9" s="49"/>
      <c r="ASV9" s="49"/>
      <c r="ASW9" s="49"/>
      <c r="ASX9" s="49"/>
      <c r="ASY9" s="49"/>
      <c r="ASZ9" s="49"/>
      <c r="ATA9" s="49"/>
      <c r="ATB9" s="49"/>
      <c r="ATC9" s="49"/>
      <c r="ATD9" s="49"/>
      <c r="ATE9" s="49"/>
      <c r="ATF9" s="49"/>
      <c r="ATG9" s="49"/>
      <c r="ATH9" s="49"/>
      <c r="ATI9" s="49"/>
      <c r="ATJ9" s="49"/>
      <c r="ATK9" s="49"/>
      <c r="ATL9" s="49"/>
      <c r="ATM9" s="49"/>
      <c r="ATN9" s="49"/>
      <c r="ATO9" s="49"/>
      <c r="ATP9" s="49"/>
      <c r="ATQ9" s="49"/>
      <c r="ATR9" s="49"/>
      <c r="ATS9" s="49"/>
      <c r="ATT9" s="49"/>
      <c r="ATU9" s="49"/>
      <c r="ATV9" s="49"/>
      <c r="ATW9" s="49"/>
      <c r="ATX9" s="49"/>
      <c r="ATY9" s="49"/>
      <c r="ATZ9" s="49"/>
      <c r="AUA9" s="49"/>
      <c r="AUB9" s="49"/>
      <c r="AUC9" s="49"/>
      <c r="AUD9" s="49"/>
      <c r="AUE9" s="49"/>
      <c r="AUF9" s="49"/>
      <c r="AUG9" s="49"/>
      <c r="AUH9" s="49"/>
      <c r="AUI9" s="49"/>
      <c r="AUJ9" s="49"/>
      <c r="AUK9" s="49"/>
      <c r="AUL9" s="49"/>
      <c r="AUM9" s="49"/>
      <c r="AUN9" s="49"/>
      <c r="AUO9" s="49"/>
      <c r="AUP9" s="49"/>
      <c r="AUQ9" s="49"/>
      <c r="AUR9" s="49"/>
      <c r="AUS9" s="49"/>
      <c r="AUT9" s="49"/>
      <c r="AUU9" s="49"/>
      <c r="AUV9" s="49"/>
      <c r="AUW9" s="49"/>
      <c r="AUX9" s="49"/>
      <c r="AUY9" s="49"/>
      <c r="AUZ9" s="49"/>
      <c r="AVA9" s="49"/>
      <c r="AVB9" s="49"/>
      <c r="AVC9" s="49"/>
      <c r="AVD9" s="49"/>
      <c r="AVE9" s="49"/>
      <c r="AVF9" s="49"/>
      <c r="AVG9" s="49"/>
      <c r="AVH9" s="49"/>
      <c r="AVI9" s="49"/>
      <c r="AVJ9" s="49"/>
      <c r="AVK9" s="49"/>
      <c r="AVL9" s="49"/>
      <c r="AVM9" s="49"/>
      <c r="AVN9" s="49"/>
      <c r="AVO9" s="49"/>
      <c r="AVP9" s="49"/>
      <c r="AVQ9" s="49"/>
      <c r="AVR9" s="49"/>
      <c r="AVS9" s="49"/>
      <c r="AVT9" s="49"/>
      <c r="AVU9" s="49"/>
      <c r="AVV9" s="49"/>
      <c r="AVW9" s="49"/>
      <c r="AVX9" s="49"/>
      <c r="AVY9" s="49"/>
      <c r="AVZ9" s="49"/>
      <c r="AWA9" s="49"/>
      <c r="AWB9" s="49"/>
      <c r="AWC9" s="49"/>
      <c r="AWD9" s="49"/>
      <c r="AWE9" s="49"/>
      <c r="AWF9" s="49"/>
      <c r="AWG9" s="49"/>
      <c r="AWH9" s="49"/>
      <c r="AWI9" s="49"/>
      <c r="AWJ9" s="49"/>
      <c r="AWK9" s="49"/>
      <c r="AWL9" s="49"/>
      <c r="AWM9" s="49"/>
      <c r="AWN9" s="49"/>
      <c r="AWO9" s="49"/>
      <c r="AWP9" s="49"/>
      <c r="AWQ9" s="49"/>
      <c r="AWR9" s="49"/>
      <c r="AWS9" s="49"/>
      <c r="AWT9" s="49"/>
      <c r="AWU9" s="49"/>
      <c r="AWV9" s="49"/>
      <c r="AWW9" s="49"/>
      <c r="AWX9" s="49"/>
      <c r="AWY9" s="49"/>
      <c r="AWZ9" s="49"/>
      <c r="AXA9" s="49"/>
      <c r="AXB9" s="49"/>
      <c r="AXC9" s="49"/>
      <c r="AXD9" s="49"/>
      <c r="AXE9" s="49"/>
      <c r="AXF9" s="49"/>
      <c r="AXG9" s="49"/>
      <c r="AXH9" s="49"/>
      <c r="AXI9" s="49"/>
      <c r="AXJ9" s="49"/>
      <c r="AXK9" s="49"/>
      <c r="AXL9" s="49"/>
      <c r="AXM9" s="49"/>
      <c r="AXN9" s="49"/>
      <c r="AXO9" s="49"/>
      <c r="AXP9" s="49"/>
      <c r="AXQ9" s="49"/>
      <c r="AXR9" s="49"/>
      <c r="AXS9" s="49"/>
      <c r="AXT9" s="49"/>
      <c r="AXU9" s="49"/>
      <c r="AXV9" s="49"/>
      <c r="AXW9" s="49"/>
      <c r="AXX9" s="49"/>
      <c r="AXY9" s="49"/>
      <c r="AXZ9" s="49"/>
      <c r="AYA9" s="49"/>
      <c r="AYB9" s="49"/>
      <c r="AYC9" s="49"/>
      <c r="AYD9" s="49"/>
      <c r="AYE9" s="49"/>
      <c r="AYF9" s="49"/>
      <c r="AYG9" s="49"/>
      <c r="AYH9" s="49"/>
      <c r="AYI9" s="49"/>
      <c r="AYJ9" s="49"/>
      <c r="AYK9" s="49"/>
      <c r="AYL9" s="49"/>
      <c r="AYM9" s="49"/>
      <c r="AYN9" s="49"/>
      <c r="AYO9" s="49"/>
      <c r="AYP9" s="49"/>
      <c r="AYQ9" s="49"/>
      <c r="AYR9" s="49"/>
      <c r="AYS9" s="49"/>
      <c r="AYT9" s="49"/>
      <c r="AYU9" s="49"/>
      <c r="AYV9" s="49"/>
      <c r="AYW9" s="49"/>
      <c r="AYX9" s="49"/>
      <c r="AYY9" s="49"/>
      <c r="AYZ9" s="49"/>
      <c r="AZA9" s="49"/>
      <c r="AZB9" s="49"/>
      <c r="AZC9" s="49"/>
      <c r="AZD9" s="49"/>
      <c r="AZE9" s="49"/>
      <c r="AZF9" s="49"/>
      <c r="AZG9" s="49"/>
      <c r="AZH9" s="49"/>
      <c r="AZI9" s="49"/>
      <c r="AZJ9" s="49"/>
      <c r="AZK9" s="49"/>
      <c r="AZL9" s="49"/>
      <c r="AZM9" s="49"/>
      <c r="AZN9" s="49"/>
      <c r="AZO9" s="49"/>
      <c r="AZP9" s="49"/>
      <c r="AZQ9" s="49"/>
      <c r="AZR9" s="49"/>
      <c r="AZS9" s="49"/>
      <c r="AZT9" s="49"/>
      <c r="AZU9" s="49"/>
      <c r="AZV9" s="49"/>
      <c r="AZW9" s="49"/>
      <c r="AZX9" s="49"/>
      <c r="AZY9" s="49"/>
      <c r="AZZ9" s="49"/>
      <c r="BAA9" s="49"/>
      <c r="BAB9" s="49"/>
      <c r="BAC9" s="49"/>
      <c r="BAD9" s="49"/>
      <c r="BAE9" s="49"/>
      <c r="BAF9" s="49"/>
      <c r="BAG9" s="49"/>
      <c r="BAH9" s="49"/>
      <c r="BAI9" s="49"/>
      <c r="BAJ9" s="49"/>
      <c r="BAK9" s="49"/>
      <c r="BAL9" s="49"/>
      <c r="BAM9" s="49"/>
      <c r="BAN9" s="49"/>
      <c r="BAO9" s="49"/>
      <c r="BAP9" s="49"/>
      <c r="BAQ9" s="49"/>
      <c r="BAR9" s="49"/>
      <c r="BAS9" s="49"/>
      <c r="BAT9" s="49"/>
      <c r="BAU9" s="49"/>
      <c r="BAV9" s="49"/>
      <c r="BAW9" s="49"/>
      <c r="BAX9" s="49"/>
      <c r="BAY9" s="49"/>
      <c r="BAZ9" s="49"/>
      <c r="BBA9" s="49"/>
      <c r="BBB9" s="49"/>
      <c r="BBC9" s="49"/>
      <c r="BBD9" s="49"/>
      <c r="BBE9" s="49"/>
      <c r="BBF9" s="49"/>
      <c r="BBG9" s="49"/>
      <c r="BBH9" s="49"/>
      <c r="BBI9" s="49"/>
      <c r="BBJ9" s="49"/>
      <c r="BBK9" s="49"/>
      <c r="BBL9" s="49"/>
      <c r="BBM9" s="49"/>
      <c r="BBN9" s="49"/>
      <c r="BBO9" s="49"/>
      <c r="BBP9" s="49"/>
      <c r="BBQ9" s="49"/>
      <c r="BBR9" s="49"/>
      <c r="BBS9" s="49"/>
      <c r="BBT9" s="49"/>
      <c r="BBU9" s="49"/>
      <c r="BBV9" s="49"/>
      <c r="BBW9" s="49"/>
      <c r="BBX9" s="49"/>
      <c r="BBY9" s="49"/>
      <c r="BBZ9" s="49"/>
      <c r="BCA9" s="49"/>
      <c r="BCB9" s="49"/>
      <c r="BCC9" s="49"/>
      <c r="BCD9" s="49"/>
      <c r="BCE9" s="49"/>
      <c r="BCF9" s="49"/>
      <c r="BCG9" s="49"/>
      <c r="BCH9" s="49"/>
      <c r="BCI9" s="49"/>
      <c r="BCJ9" s="49"/>
      <c r="BCK9" s="49"/>
      <c r="BCL9" s="49"/>
      <c r="BCM9" s="49"/>
      <c r="BCN9" s="49"/>
      <c r="BCO9" s="49"/>
      <c r="BCP9" s="49"/>
      <c r="BCQ9" s="49"/>
      <c r="BCR9" s="49"/>
      <c r="BCS9" s="49"/>
      <c r="BCT9" s="49"/>
      <c r="BCU9" s="49"/>
      <c r="BCV9" s="49"/>
      <c r="BCW9" s="49"/>
      <c r="BCX9" s="49"/>
      <c r="BCY9" s="49"/>
      <c r="BCZ9" s="49"/>
      <c r="BDA9" s="49"/>
      <c r="BDB9" s="49"/>
      <c r="BDC9" s="49"/>
      <c r="BDD9" s="49"/>
      <c r="BDE9" s="49"/>
      <c r="BDF9" s="49"/>
      <c r="BDG9" s="49"/>
      <c r="BDH9" s="49"/>
      <c r="BDI9" s="49"/>
      <c r="BDJ9" s="49"/>
      <c r="BDK9" s="49"/>
      <c r="BDL9" s="49"/>
      <c r="BDM9" s="49"/>
      <c r="BDN9" s="49"/>
      <c r="BDO9" s="49"/>
      <c r="BDP9" s="49"/>
      <c r="BDQ9" s="49"/>
      <c r="BDR9" s="49"/>
      <c r="BDS9" s="49"/>
      <c r="BDT9" s="49"/>
      <c r="BDU9" s="49"/>
      <c r="BDV9" s="49"/>
      <c r="BDW9" s="49"/>
      <c r="BDX9" s="49"/>
      <c r="BDY9" s="49"/>
      <c r="BDZ9" s="49"/>
      <c r="BEA9" s="49"/>
      <c r="BEB9" s="49"/>
      <c r="BEC9" s="49"/>
      <c r="BED9" s="49"/>
      <c r="BEE9" s="49"/>
      <c r="BEF9" s="49"/>
      <c r="BEG9" s="49"/>
      <c r="BEH9" s="49"/>
      <c r="BEI9" s="49"/>
      <c r="BEJ9" s="49"/>
      <c r="BEK9" s="49"/>
      <c r="BEL9" s="49"/>
      <c r="BEM9" s="49"/>
      <c r="BEN9" s="49"/>
      <c r="BEO9" s="49"/>
      <c r="BEP9" s="49"/>
      <c r="BEQ9" s="49"/>
      <c r="BER9" s="49"/>
      <c r="BES9" s="49"/>
      <c r="BET9" s="49"/>
      <c r="BEU9" s="49"/>
      <c r="BEV9" s="49"/>
      <c r="BEW9" s="49"/>
      <c r="BEX9" s="49"/>
      <c r="BEY9" s="49"/>
      <c r="BEZ9" s="49"/>
      <c r="BFA9" s="49"/>
      <c r="BFB9" s="49"/>
      <c r="BFC9" s="49"/>
      <c r="BFD9" s="49"/>
      <c r="BFE9" s="49"/>
      <c r="BFF9" s="49"/>
      <c r="BFG9" s="49"/>
      <c r="BFH9" s="49"/>
      <c r="BFI9" s="49"/>
      <c r="BFJ9" s="49"/>
      <c r="BFK9" s="49"/>
      <c r="BFL9" s="49"/>
      <c r="BFM9" s="49"/>
      <c r="BFN9" s="49"/>
      <c r="BFO9" s="49"/>
      <c r="BFP9" s="49"/>
      <c r="BFQ9" s="49"/>
      <c r="BFR9" s="49"/>
      <c r="BFS9" s="49"/>
      <c r="BFT9" s="49"/>
      <c r="BFU9" s="49"/>
      <c r="BFV9" s="49"/>
      <c r="BFW9" s="49"/>
      <c r="BFX9" s="49"/>
      <c r="BFY9" s="49"/>
      <c r="BFZ9" s="49"/>
      <c r="BGA9" s="49"/>
      <c r="BGB9" s="49"/>
      <c r="BGC9" s="49"/>
      <c r="BGD9" s="49"/>
      <c r="BGE9" s="49"/>
      <c r="BGF9" s="49"/>
      <c r="BGG9" s="49"/>
      <c r="BGH9" s="49"/>
      <c r="BGI9" s="49"/>
      <c r="BGJ9" s="49"/>
      <c r="BGK9" s="49"/>
      <c r="BGL9" s="49"/>
      <c r="BGM9" s="49"/>
      <c r="BGN9" s="49"/>
      <c r="BGO9" s="49"/>
      <c r="BGP9" s="49"/>
      <c r="BGQ9" s="49"/>
      <c r="BGR9" s="49"/>
      <c r="BGS9" s="49"/>
      <c r="BGT9" s="49"/>
      <c r="BGU9" s="49"/>
      <c r="BGV9" s="49"/>
      <c r="BGW9" s="49"/>
      <c r="BGX9" s="49"/>
      <c r="BGY9" s="49"/>
      <c r="BGZ9" s="49"/>
      <c r="BHA9" s="49"/>
      <c r="BHB9" s="49"/>
      <c r="BHC9" s="49"/>
      <c r="BHD9" s="49"/>
      <c r="BHE9" s="49"/>
      <c r="BHF9" s="49"/>
      <c r="BHG9" s="49"/>
      <c r="BHH9" s="49"/>
      <c r="BHI9" s="49"/>
      <c r="BHJ9" s="49"/>
      <c r="BHK9" s="49"/>
      <c r="BHL9" s="49"/>
      <c r="BHM9" s="49"/>
      <c r="BHN9" s="49"/>
      <c r="BHO9" s="49"/>
      <c r="BHP9" s="49"/>
      <c r="BHQ9" s="49"/>
      <c r="BHR9" s="49"/>
      <c r="BHS9" s="49"/>
      <c r="BHT9" s="49"/>
      <c r="BHU9" s="49"/>
      <c r="BHV9" s="49"/>
      <c r="BHW9" s="49"/>
      <c r="BHX9" s="49"/>
      <c r="BHY9" s="49"/>
      <c r="BHZ9" s="49"/>
      <c r="BIA9" s="49"/>
      <c r="BIB9" s="49"/>
      <c r="BIC9" s="49"/>
      <c r="BID9" s="49"/>
      <c r="BIE9" s="49"/>
      <c r="BIF9" s="49"/>
      <c r="BIG9" s="49"/>
      <c r="BIH9" s="49"/>
      <c r="BII9" s="49"/>
      <c r="BIJ9" s="49"/>
      <c r="BIK9" s="49"/>
      <c r="BIL9" s="49"/>
      <c r="BIM9" s="49"/>
      <c r="BIN9" s="49"/>
      <c r="BIO9" s="49"/>
      <c r="BIP9" s="49"/>
      <c r="BIQ9" s="49"/>
      <c r="BIR9" s="49"/>
      <c r="BIS9" s="49"/>
      <c r="BIT9" s="49"/>
      <c r="BIU9" s="49"/>
      <c r="BIV9" s="49"/>
      <c r="BIW9" s="49"/>
      <c r="BIX9" s="49"/>
      <c r="BIY9" s="49"/>
      <c r="BIZ9" s="49"/>
      <c r="BJA9" s="49"/>
      <c r="BJB9" s="49"/>
      <c r="BJC9" s="49"/>
      <c r="BJD9" s="49"/>
      <c r="BJE9" s="49"/>
      <c r="BJF9" s="49"/>
      <c r="BJG9" s="49"/>
      <c r="BJH9" s="49"/>
      <c r="BJI9" s="49"/>
      <c r="BJJ9" s="49"/>
      <c r="BJK9" s="49"/>
      <c r="BJL9" s="49"/>
      <c r="BJM9" s="49"/>
      <c r="BJN9" s="49"/>
      <c r="BJO9" s="49"/>
      <c r="BJP9" s="49"/>
      <c r="BJQ9" s="49"/>
      <c r="BJR9" s="49"/>
      <c r="BJS9" s="49"/>
      <c r="BJT9" s="49"/>
      <c r="BJU9" s="49"/>
      <c r="BJV9" s="49"/>
      <c r="BJW9" s="49"/>
      <c r="BJX9" s="49"/>
      <c r="BJY9" s="49"/>
      <c r="BJZ9" s="49"/>
      <c r="BKA9" s="49"/>
      <c r="BKB9" s="49"/>
      <c r="BKC9" s="49"/>
      <c r="BKD9" s="49"/>
      <c r="BKE9" s="49"/>
      <c r="BKF9" s="49"/>
      <c r="BKG9" s="49"/>
      <c r="BKH9" s="49"/>
      <c r="BKI9" s="49"/>
      <c r="BKJ9" s="49"/>
      <c r="BKK9" s="49"/>
      <c r="BKL9" s="49"/>
      <c r="BKM9" s="49"/>
      <c r="BKN9" s="49"/>
      <c r="BKO9" s="49"/>
      <c r="BKP9" s="49"/>
      <c r="BKQ9" s="49"/>
      <c r="BKR9" s="49"/>
      <c r="BKS9" s="49"/>
      <c r="BKT9" s="49"/>
      <c r="BKU9" s="49"/>
      <c r="BKV9" s="49"/>
      <c r="BKW9" s="49"/>
      <c r="BKX9" s="49"/>
      <c r="BKY9" s="49"/>
      <c r="BKZ9" s="49"/>
      <c r="BLA9" s="49"/>
      <c r="BLB9" s="49"/>
      <c r="BLC9" s="49"/>
      <c r="BLD9" s="49"/>
      <c r="BLE9" s="49"/>
      <c r="BLF9" s="49"/>
      <c r="BLG9" s="49"/>
      <c r="BLH9" s="49"/>
      <c r="BLI9" s="49"/>
      <c r="BLJ9" s="49"/>
      <c r="BLK9" s="49"/>
      <c r="BLL9" s="49"/>
      <c r="BLM9" s="49"/>
      <c r="BLN9" s="49"/>
      <c r="BLO9" s="49"/>
      <c r="BLP9" s="49"/>
      <c r="BLQ9" s="49"/>
      <c r="BLR9" s="49"/>
      <c r="BLS9" s="49"/>
      <c r="BLT9" s="49"/>
      <c r="BLU9" s="49"/>
      <c r="BLV9" s="49"/>
      <c r="BLW9" s="49"/>
      <c r="BLX9" s="49"/>
      <c r="BLY9" s="49"/>
      <c r="BLZ9" s="49"/>
      <c r="BMA9" s="49"/>
      <c r="BMB9" s="49"/>
      <c r="BMC9" s="49"/>
      <c r="BMD9" s="49"/>
      <c r="BME9" s="49"/>
      <c r="BMF9" s="49"/>
      <c r="BMG9" s="49"/>
      <c r="BMH9" s="49"/>
      <c r="BMI9" s="49"/>
      <c r="BMJ9" s="49"/>
      <c r="BMK9" s="49"/>
      <c r="BML9" s="49"/>
      <c r="BMM9" s="49"/>
      <c r="BMN9" s="49"/>
      <c r="BMO9" s="49"/>
      <c r="BMP9" s="49"/>
      <c r="BMQ9" s="49"/>
      <c r="BMR9" s="49"/>
      <c r="BMS9" s="49"/>
      <c r="BMT9" s="49"/>
      <c r="BMU9" s="49"/>
      <c r="BMV9" s="49"/>
      <c r="BMW9" s="49"/>
      <c r="BMX9" s="49"/>
      <c r="BMY9" s="49"/>
      <c r="BMZ9" s="49"/>
      <c r="BNA9" s="49"/>
      <c r="BNB9" s="49"/>
      <c r="BNC9" s="49"/>
      <c r="BND9" s="49"/>
      <c r="BNE9" s="49"/>
      <c r="BNF9" s="49"/>
      <c r="BNG9" s="49"/>
      <c r="BNH9" s="49"/>
      <c r="BNI9" s="49"/>
      <c r="BNJ9" s="49"/>
      <c r="BNK9" s="49"/>
      <c r="BNL9" s="49"/>
      <c r="BNM9" s="49"/>
      <c r="BNN9" s="49"/>
      <c r="BNO9" s="49"/>
      <c r="BNP9" s="49"/>
      <c r="BNQ9" s="49"/>
      <c r="BNR9" s="49"/>
      <c r="BNS9" s="49"/>
      <c r="BNT9" s="49"/>
      <c r="BNU9" s="49"/>
      <c r="BNV9" s="49"/>
      <c r="BNW9" s="49"/>
      <c r="BNX9" s="49"/>
      <c r="BNY9" s="49"/>
      <c r="BNZ9" s="49"/>
      <c r="BOA9" s="49"/>
      <c r="BOB9" s="49"/>
      <c r="BOC9" s="49"/>
      <c r="BOD9" s="49"/>
      <c r="BOE9" s="49"/>
      <c r="BOF9" s="49"/>
      <c r="BOG9" s="49"/>
      <c r="BOH9" s="49"/>
      <c r="BOI9" s="49"/>
      <c r="BOJ9" s="49"/>
      <c r="BOK9" s="49"/>
      <c r="BOL9" s="49"/>
      <c r="BOM9" s="49"/>
      <c r="BON9" s="49"/>
      <c r="BOO9" s="49"/>
      <c r="BOP9" s="49"/>
      <c r="BOQ9" s="49"/>
      <c r="BOR9" s="49"/>
      <c r="BOS9" s="49"/>
      <c r="BOT9" s="49"/>
      <c r="BOU9" s="49"/>
      <c r="BOV9" s="49"/>
      <c r="BOW9" s="49"/>
      <c r="BOX9" s="49"/>
      <c r="BOY9" s="49"/>
      <c r="BOZ9" s="49"/>
      <c r="BPA9" s="49"/>
      <c r="BPB9" s="49"/>
      <c r="BPC9" s="49"/>
      <c r="BPD9" s="49"/>
      <c r="BPE9" s="49"/>
      <c r="BPF9" s="49"/>
      <c r="BPG9" s="49"/>
      <c r="BPH9" s="49"/>
      <c r="BPI9" s="49"/>
      <c r="BPJ9" s="49"/>
      <c r="BPK9" s="49"/>
      <c r="BPL9" s="49"/>
      <c r="BPM9" s="49"/>
      <c r="BPN9" s="49"/>
      <c r="BPO9" s="49"/>
      <c r="BPP9" s="49"/>
      <c r="BPQ9" s="49"/>
      <c r="BPR9" s="49"/>
      <c r="BPS9" s="49"/>
      <c r="BPT9" s="49"/>
      <c r="BPU9" s="49"/>
      <c r="BPV9" s="49"/>
      <c r="BPW9" s="49"/>
      <c r="BPX9" s="49"/>
      <c r="BPY9" s="49"/>
      <c r="BPZ9" s="49"/>
      <c r="BQA9" s="49"/>
      <c r="BQB9" s="49"/>
      <c r="BQC9" s="49"/>
      <c r="BQD9" s="49"/>
      <c r="BQE9" s="49"/>
      <c r="BQF9" s="49"/>
      <c r="BQG9" s="49"/>
      <c r="BQH9" s="49"/>
      <c r="BQI9" s="49"/>
      <c r="BQJ9" s="49"/>
      <c r="BQK9" s="49"/>
      <c r="BQL9" s="49"/>
      <c r="BQM9" s="49"/>
      <c r="BQN9" s="49"/>
      <c r="BQO9" s="49"/>
      <c r="BQP9" s="49"/>
      <c r="BQQ9" s="49"/>
      <c r="BQR9" s="49"/>
      <c r="BQS9" s="49"/>
      <c r="BQT9" s="49"/>
      <c r="BQU9" s="49"/>
      <c r="BQV9" s="49"/>
      <c r="BQW9" s="49"/>
      <c r="BQX9" s="49"/>
      <c r="BQY9" s="49"/>
      <c r="BQZ9" s="49"/>
      <c r="BRA9" s="49"/>
      <c r="BRB9" s="49"/>
      <c r="BRC9" s="49"/>
      <c r="BRD9" s="49"/>
      <c r="BRE9" s="49"/>
      <c r="BRF9" s="49"/>
      <c r="BRG9" s="49"/>
      <c r="BRH9" s="49"/>
      <c r="BRI9" s="49"/>
      <c r="BRJ9" s="49"/>
      <c r="BRK9" s="49"/>
      <c r="BRL9" s="49"/>
      <c r="BRM9" s="49"/>
      <c r="BRN9" s="49"/>
      <c r="BRO9" s="49"/>
      <c r="BRP9" s="49"/>
      <c r="BRQ9" s="49"/>
      <c r="BRR9" s="49"/>
      <c r="BRS9" s="49"/>
      <c r="BRT9" s="49"/>
      <c r="BRU9" s="49"/>
      <c r="BRV9" s="49"/>
      <c r="BRW9" s="49"/>
      <c r="BRX9" s="49"/>
      <c r="BRY9" s="49"/>
      <c r="BRZ9" s="49"/>
      <c r="BSA9" s="49"/>
      <c r="BSB9" s="49"/>
      <c r="BSC9" s="49"/>
      <c r="BSD9" s="49"/>
      <c r="BSE9" s="49"/>
      <c r="BSF9" s="49"/>
      <c r="BSG9" s="49"/>
      <c r="BSH9" s="49"/>
      <c r="BSI9" s="49"/>
      <c r="BSJ9" s="49"/>
      <c r="BSK9" s="49"/>
      <c r="BSL9" s="49"/>
      <c r="BSM9" s="49"/>
      <c r="BSN9" s="49"/>
      <c r="BSO9" s="49"/>
      <c r="BSP9" s="49"/>
      <c r="BSQ9" s="49"/>
      <c r="BSR9" s="49"/>
      <c r="BSS9" s="49"/>
      <c r="BST9" s="49"/>
      <c r="BSU9" s="49"/>
      <c r="BSV9" s="49"/>
      <c r="BSW9" s="49"/>
      <c r="BSX9" s="49"/>
      <c r="BSY9" s="49"/>
      <c r="BSZ9" s="49"/>
      <c r="BTA9" s="49"/>
      <c r="BTB9" s="49"/>
      <c r="BTC9" s="49"/>
      <c r="BTD9" s="49"/>
      <c r="BTE9" s="49"/>
      <c r="BTF9" s="49"/>
      <c r="BTG9" s="49"/>
      <c r="BTH9" s="49"/>
      <c r="BTI9" s="49"/>
      <c r="BTJ9" s="49"/>
      <c r="BTK9" s="49"/>
      <c r="BTL9" s="49"/>
      <c r="BTM9" s="49"/>
      <c r="BTN9" s="49"/>
      <c r="BTO9" s="49"/>
      <c r="BTP9" s="49"/>
      <c r="BTQ9" s="49"/>
      <c r="BTR9" s="49"/>
      <c r="BTS9" s="49"/>
      <c r="BTT9" s="49"/>
      <c r="BTU9" s="49"/>
      <c r="BTV9" s="49"/>
      <c r="BTW9" s="49"/>
      <c r="BTX9" s="49"/>
      <c r="BTY9" s="49"/>
      <c r="BTZ9" s="49"/>
      <c r="BUA9" s="49"/>
      <c r="BUB9" s="49"/>
      <c r="BUC9" s="49"/>
      <c r="BUD9" s="49"/>
      <c r="BUE9" s="49"/>
      <c r="BUF9" s="49"/>
      <c r="BUG9" s="49"/>
      <c r="BUH9" s="49"/>
      <c r="BUI9" s="49"/>
      <c r="BUJ9" s="49"/>
      <c r="BUK9" s="49"/>
      <c r="BUL9" s="49"/>
      <c r="BUM9" s="49"/>
      <c r="BUN9" s="49"/>
      <c r="BUO9" s="49"/>
      <c r="BUP9" s="49"/>
      <c r="BUQ9" s="49"/>
      <c r="BUR9" s="49"/>
      <c r="BUS9" s="49"/>
      <c r="BUT9" s="49"/>
      <c r="BUU9" s="49"/>
      <c r="BUV9" s="49"/>
      <c r="BUW9" s="49"/>
      <c r="BUX9" s="49"/>
      <c r="BUY9" s="49"/>
      <c r="BUZ9" s="49"/>
      <c r="BVA9" s="49"/>
      <c r="BVB9" s="49"/>
      <c r="BVC9" s="49"/>
      <c r="BVD9" s="49"/>
      <c r="BVE9" s="49"/>
      <c r="BVF9" s="49"/>
      <c r="BVG9" s="49"/>
      <c r="BVH9" s="49"/>
      <c r="BVI9" s="49"/>
      <c r="BVJ9" s="49"/>
      <c r="BVK9" s="49"/>
      <c r="BVL9" s="49"/>
      <c r="BVM9" s="49"/>
      <c r="BVN9" s="49"/>
      <c r="BVO9" s="49"/>
      <c r="BVP9" s="49"/>
      <c r="BVQ9" s="49"/>
      <c r="BVR9" s="49"/>
      <c r="BVS9" s="49"/>
      <c r="BVT9" s="49"/>
      <c r="BVU9" s="49"/>
      <c r="BVV9" s="49"/>
      <c r="BVW9" s="49"/>
      <c r="BVX9" s="49"/>
      <c r="BVY9" s="49"/>
      <c r="BVZ9" s="49"/>
      <c r="BWA9" s="49"/>
      <c r="BWB9" s="49"/>
      <c r="BWC9" s="49"/>
      <c r="BWD9" s="49"/>
      <c r="BWE9" s="49"/>
      <c r="BWF9" s="49"/>
      <c r="BWG9" s="49"/>
      <c r="BWH9" s="49"/>
      <c r="BWI9" s="49"/>
      <c r="BWJ9" s="49"/>
      <c r="BWK9" s="49"/>
      <c r="BWL9" s="49"/>
      <c r="BWM9" s="49"/>
      <c r="BWN9" s="49"/>
      <c r="BWO9" s="49"/>
      <c r="BWP9" s="49"/>
      <c r="BWQ9" s="49"/>
      <c r="BWR9" s="49"/>
      <c r="BWS9" s="49"/>
      <c r="BWT9" s="49"/>
      <c r="BWU9" s="49"/>
      <c r="BWV9" s="49"/>
      <c r="BWW9" s="49"/>
      <c r="BWX9" s="49"/>
      <c r="BWY9" s="49"/>
      <c r="BWZ9" s="49"/>
      <c r="BXA9" s="49"/>
      <c r="BXB9" s="49"/>
      <c r="BXC9" s="49"/>
      <c r="BXD9" s="49"/>
      <c r="BXE9" s="49"/>
      <c r="BXF9" s="49"/>
      <c r="BXG9" s="49"/>
      <c r="BXH9" s="49"/>
      <c r="BXI9" s="49"/>
      <c r="BXJ9" s="49"/>
      <c r="BXK9" s="49"/>
      <c r="BXL9" s="49"/>
      <c r="BXM9" s="49"/>
      <c r="BXN9" s="49"/>
      <c r="BXO9" s="49"/>
      <c r="BXP9" s="49"/>
      <c r="BXQ9" s="49"/>
      <c r="BXR9" s="49"/>
      <c r="BXS9" s="49"/>
      <c r="BXT9" s="49"/>
      <c r="BXU9" s="49"/>
      <c r="BXV9" s="49"/>
      <c r="BXW9" s="49"/>
      <c r="BXX9" s="49"/>
      <c r="BXY9" s="49"/>
      <c r="BXZ9" s="49"/>
      <c r="BYA9" s="49"/>
      <c r="BYB9" s="49"/>
      <c r="BYC9" s="49"/>
      <c r="BYD9" s="49"/>
      <c r="BYE9" s="49"/>
      <c r="BYF9" s="49"/>
      <c r="BYG9" s="49"/>
      <c r="BYH9" s="49"/>
      <c r="BYI9" s="49"/>
      <c r="BYJ9" s="49"/>
      <c r="BYK9" s="49"/>
      <c r="BYL9" s="49"/>
      <c r="BYM9" s="49"/>
      <c r="BYN9" s="49"/>
      <c r="BYO9" s="49"/>
      <c r="BYP9" s="49"/>
      <c r="BYQ9" s="49"/>
      <c r="BYR9" s="49"/>
      <c r="BYS9" s="49"/>
      <c r="BYT9" s="49"/>
      <c r="BYU9" s="49"/>
      <c r="BYV9" s="49"/>
      <c r="BYW9" s="49"/>
      <c r="BYX9" s="49"/>
      <c r="BYY9" s="49"/>
      <c r="BYZ9" s="49"/>
      <c r="BZA9" s="49"/>
      <c r="BZB9" s="49"/>
      <c r="BZC9" s="49"/>
      <c r="BZD9" s="49"/>
      <c r="BZE9" s="49"/>
      <c r="BZF9" s="49"/>
      <c r="BZG9" s="49"/>
      <c r="BZH9" s="49"/>
      <c r="BZI9" s="49"/>
      <c r="BZJ9" s="49"/>
      <c r="BZK9" s="49"/>
      <c r="BZL9" s="49"/>
      <c r="BZM9" s="49"/>
      <c r="BZN9" s="49"/>
      <c r="BZO9" s="49"/>
      <c r="BZP9" s="49"/>
      <c r="BZQ9" s="49"/>
      <c r="BZR9" s="49"/>
      <c r="BZS9" s="49"/>
      <c r="BZT9" s="49"/>
      <c r="BZU9" s="49"/>
      <c r="BZV9" s="49"/>
      <c r="BZW9" s="49"/>
      <c r="BZX9" s="49"/>
      <c r="BZY9" s="49"/>
      <c r="BZZ9" s="49"/>
      <c r="CAA9" s="49"/>
      <c r="CAB9" s="49"/>
      <c r="CAC9" s="49"/>
      <c r="CAD9" s="49"/>
      <c r="CAE9" s="49"/>
      <c r="CAF9" s="49"/>
      <c r="CAG9" s="49"/>
      <c r="CAH9" s="49"/>
      <c r="CAI9" s="49"/>
      <c r="CAJ9" s="49"/>
      <c r="CAK9" s="49"/>
      <c r="CAL9" s="49"/>
      <c r="CAM9" s="49"/>
      <c r="CAN9" s="49"/>
      <c r="CAO9" s="49"/>
      <c r="CAP9" s="49"/>
      <c r="CAQ9" s="49"/>
      <c r="CAR9" s="49"/>
      <c r="CAS9" s="49"/>
      <c r="CAT9" s="49"/>
      <c r="CAU9" s="49"/>
      <c r="CAV9" s="49"/>
      <c r="CAW9" s="49"/>
      <c r="CAX9" s="49"/>
      <c r="CAY9" s="49"/>
      <c r="CAZ9" s="49"/>
      <c r="CBA9" s="49"/>
      <c r="CBB9" s="49"/>
      <c r="CBC9" s="49"/>
      <c r="CBD9" s="49"/>
      <c r="CBE9" s="49"/>
      <c r="CBF9" s="49"/>
      <c r="CBG9" s="49"/>
      <c r="CBH9" s="49"/>
      <c r="CBI9" s="49"/>
      <c r="CBJ9" s="49"/>
      <c r="CBK9" s="49"/>
      <c r="CBL9" s="49"/>
      <c r="CBM9" s="49"/>
      <c r="CBN9" s="49"/>
      <c r="CBO9" s="49"/>
      <c r="CBP9" s="49"/>
      <c r="CBQ9" s="49"/>
      <c r="CBR9" s="49"/>
      <c r="CBS9" s="49"/>
      <c r="CBT9" s="49"/>
      <c r="CBU9" s="49"/>
      <c r="CBV9" s="49"/>
      <c r="CBW9" s="49"/>
      <c r="CBX9" s="49"/>
      <c r="CBY9" s="49"/>
      <c r="CBZ9" s="49"/>
      <c r="CCA9" s="49"/>
      <c r="CCB9" s="49"/>
      <c r="CCC9" s="49"/>
      <c r="CCD9" s="49"/>
      <c r="CCE9" s="49"/>
      <c r="CCF9" s="49"/>
      <c r="CCG9" s="49"/>
      <c r="CCH9" s="49"/>
      <c r="CCI9" s="49"/>
      <c r="CCJ9" s="49"/>
      <c r="CCK9" s="49"/>
      <c r="CCL9" s="49"/>
      <c r="CCM9" s="49"/>
      <c r="CCN9" s="49"/>
      <c r="CCO9" s="49"/>
      <c r="CCP9" s="49"/>
      <c r="CCQ9" s="49"/>
      <c r="CCR9" s="49"/>
      <c r="CCS9" s="49"/>
      <c r="CCT9" s="49"/>
      <c r="CCU9" s="49"/>
      <c r="CCV9" s="49"/>
      <c r="CCW9" s="49"/>
      <c r="CCX9" s="49"/>
      <c r="CCY9" s="49"/>
      <c r="CCZ9" s="49"/>
      <c r="CDA9" s="49"/>
      <c r="CDB9" s="49"/>
      <c r="CDC9" s="49"/>
      <c r="CDD9" s="49"/>
      <c r="CDE9" s="49"/>
      <c r="CDF9" s="49"/>
      <c r="CDG9" s="49"/>
      <c r="CDH9" s="49"/>
      <c r="CDI9" s="49"/>
      <c r="CDJ9" s="49"/>
      <c r="CDK9" s="49"/>
      <c r="CDL9" s="49"/>
      <c r="CDM9" s="49"/>
      <c r="CDN9" s="49"/>
      <c r="CDO9" s="49"/>
      <c r="CDP9" s="49"/>
      <c r="CDQ9" s="49"/>
      <c r="CDR9" s="49"/>
      <c r="CDS9" s="49"/>
      <c r="CDT9" s="49"/>
      <c r="CDU9" s="49"/>
      <c r="CDV9" s="49"/>
      <c r="CDW9" s="49"/>
      <c r="CDX9" s="49"/>
      <c r="CDY9" s="49"/>
      <c r="CDZ9" s="49"/>
      <c r="CEA9" s="49"/>
      <c r="CEB9" s="49"/>
      <c r="CEC9" s="49"/>
      <c r="CED9" s="49"/>
      <c r="CEE9" s="49"/>
      <c r="CEF9" s="49"/>
      <c r="CEG9" s="49"/>
      <c r="CEH9" s="49"/>
      <c r="CEI9" s="49"/>
      <c r="CEJ9" s="49"/>
      <c r="CEK9" s="49"/>
      <c r="CEL9" s="49"/>
      <c r="CEM9" s="49"/>
      <c r="CEN9" s="49"/>
      <c r="CEO9" s="49"/>
      <c r="CEP9" s="49"/>
      <c r="CEQ9" s="49"/>
      <c r="CER9" s="49"/>
      <c r="CES9" s="49"/>
      <c r="CET9" s="49"/>
      <c r="CEU9" s="49"/>
      <c r="CEV9" s="49"/>
      <c r="CEW9" s="49"/>
      <c r="CEX9" s="49"/>
      <c r="CEY9" s="49"/>
      <c r="CEZ9" s="49"/>
      <c r="CFA9" s="49"/>
      <c r="CFB9" s="49"/>
      <c r="CFC9" s="49"/>
      <c r="CFD9" s="49"/>
      <c r="CFE9" s="49"/>
      <c r="CFF9" s="49"/>
      <c r="CFG9" s="49"/>
      <c r="CFH9" s="49"/>
      <c r="CFI9" s="49"/>
      <c r="CFJ9" s="49"/>
      <c r="CFK9" s="49"/>
      <c r="CFL9" s="49"/>
      <c r="CFM9" s="49"/>
      <c r="CFN9" s="49"/>
      <c r="CFO9" s="49"/>
      <c r="CFP9" s="49"/>
      <c r="CFQ9" s="49"/>
      <c r="CFR9" s="49"/>
      <c r="CFS9" s="49"/>
      <c r="CFT9" s="49"/>
      <c r="CFU9" s="49"/>
      <c r="CFV9" s="49"/>
      <c r="CFW9" s="49"/>
      <c r="CFX9" s="49"/>
      <c r="CFY9" s="49"/>
      <c r="CFZ9" s="49"/>
      <c r="CGA9" s="49"/>
      <c r="CGB9" s="49"/>
      <c r="CGC9" s="49"/>
      <c r="CGD9" s="49"/>
      <c r="CGE9" s="49"/>
      <c r="CGF9" s="49"/>
      <c r="CGG9" s="49"/>
      <c r="CGH9" s="49"/>
      <c r="CGI9" s="49"/>
      <c r="CGJ9" s="49"/>
      <c r="CGK9" s="49"/>
      <c r="CGL9" s="49"/>
      <c r="CGM9" s="49"/>
      <c r="CGN9" s="49"/>
      <c r="CGO9" s="49"/>
      <c r="CGP9" s="49"/>
      <c r="CGQ9" s="49"/>
      <c r="CGR9" s="49"/>
      <c r="CGS9" s="49"/>
      <c r="CGT9" s="49"/>
      <c r="CGU9" s="49"/>
      <c r="CGV9" s="49"/>
      <c r="CGW9" s="49"/>
      <c r="CGX9" s="49"/>
      <c r="CGY9" s="49"/>
      <c r="CGZ9" s="49"/>
      <c r="CHA9" s="49"/>
      <c r="CHB9" s="49"/>
      <c r="CHC9" s="49"/>
      <c r="CHD9" s="49"/>
      <c r="CHE9" s="49"/>
      <c r="CHF9" s="49"/>
      <c r="CHG9" s="49"/>
      <c r="CHH9" s="49"/>
      <c r="CHI9" s="49"/>
      <c r="CHJ9" s="49"/>
      <c r="CHK9" s="49"/>
      <c r="CHL9" s="49"/>
      <c r="CHM9" s="49"/>
      <c r="CHN9" s="49"/>
      <c r="CHO9" s="49"/>
      <c r="CHP9" s="49"/>
      <c r="CHQ9" s="49"/>
      <c r="CHR9" s="49"/>
      <c r="CHS9" s="49"/>
      <c r="CHT9" s="49"/>
      <c r="CHU9" s="49"/>
      <c r="CHV9" s="49"/>
      <c r="CHW9" s="49"/>
      <c r="CHX9" s="49"/>
      <c r="CHY9" s="49"/>
      <c r="CHZ9" s="49"/>
      <c r="CIA9" s="49"/>
      <c r="CIB9" s="49"/>
      <c r="CIC9" s="49"/>
      <c r="CID9" s="49"/>
      <c r="CIE9" s="49"/>
      <c r="CIF9" s="49"/>
      <c r="CIG9" s="49"/>
      <c r="CIH9" s="49"/>
      <c r="CII9" s="49"/>
      <c r="CIJ9" s="49"/>
      <c r="CIK9" s="49"/>
      <c r="CIL9" s="49"/>
      <c r="CIM9" s="49"/>
      <c r="CIN9" s="49"/>
      <c r="CIO9" s="49"/>
      <c r="CIP9" s="49"/>
      <c r="CIQ9" s="49"/>
      <c r="CIR9" s="49"/>
      <c r="CIS9" s="49"/>
      <c r="CIT9" s="49"/>
      <c r="CIU9" s="49"/>
      <c r="CIV9" s="49"/>
      <c r="CIW9" s="49"/>
      <c r="CIX9" s="49"/>
      <c r="CIY9" s="49"/>
      <c r="CIZ9" s="49"/>
      <c r="CJA9" s="49"/>
      <c r="CJB9" s="49"/>
      <c r="CJC9" s="49"/>
      <c r="CJD9" s="49"/>
      <c r="CJE9" s="49"/>
      <c r="CJF9" s="49"/>
      <c r="CJG9" s="49"/>
      <c r="CJH9" s="49"/>
      <c r="CJI9" s="49"/>
      <c r="CJJ9" s="49"/>
      <c r="CJK9" s="49"/>
      <c r="CJL9" s="49"/>
      <c r="CJM9" s="49"/>
      <c r="CJN9" s="49"/>
      <c r="CJO9" s="49"/>
      <c r="CJP9" s="49"/>
      <c r="CJQ9" s="49"/>
      <c r="CJR9" s="49"/>
      <c r="CJS9" s="49"/>
      <c r="CJT9" s="49"/>
      <c r="CJU9" s="49"/>
      <c r="CJV9" s="49"/>
      <c r="CJW9" s="49"/>
      <c r="CJX9" s="49"/>
      <c r="CJY9" s="49"/>
      <c r="CJZ9" s="49"/>
      <c r="CKA9" s="49"/>
      <c r="CKB9" s="49"/>
      <c r="CKC9" s="49"/>
      <c r="CKD9" s="49"/>
      <c r="CKE9" s="49"/>
      <c r="CKF9" s="49"/>
      <c r="CKG9" s="49"/>
      <c r="CKH9" s="49"/>
      <c r="CKI9" s="49"/>
      <c r="CKJ9" s="49"/>
      <c r="CKK9" s="49"/>
      <c r="CKL9" s="49"/>
      <c r="CKM9" s="49"/>
      <c r="CKN9" s="49"/>
      <c r="CKO9" s="49"/>
      <c r="CKP9" s="49"/>
      <c r="CKQ9" s="49"/>
      <c r="CKR9" s="49"/>
      <c r="CKS9" s="49"/>
      <c r="CKT9" s="49"/>
      <c r="CKU9" s="49"/>
      <c r="CKV9" s="49"/>
      <c r="CKW9" s="49"/>
      <c r="CKX9" s="49"/>
      <c r="CKY9" s="49"/>
      <c r="CKZ9" s="49"/>
      <c r="CLA9" s="49"/>
      <c r="CLB9" s="49"/>
      <c r="CLC9" s="49"/>
      <c r="CLD9" s="49"/>
      <c r="CLE9" s="49"/>
      <c r="CLF9" s="49"/>
      <c r="CLG9" s="49"/>
      <c r="CLH9" s="49"/>
      <c r="CLI9" s="49"/>
      <c r="CLJ9" s="49"/>
      <c r="CLK9" s="49"/>
      <c r="CLL9" s="49"/>
      <c r="CLM9" s="49"/>
      <c r="CLN9" s="49"/>
      <c r="CLO9" s="49"/>
      <c r="CLP9" s="49"/>
      <c r="CLQ9" s="49"/>
      <c r="CLR9" s="49"/>
      <c r="CLS9" s="49"/>
      <c r="CLT9" s="49"/>
      <c r="CLU9" s="49"/>
      <c r="CLV9" s="49"/>
      <c r="CLW9" s="49"/>
      <c r="CLX9" s="49"/>
      <c r="CLY9" s="49"/>
      <c r="CLZ9" s="49"/>
      <c r="CMA9" s="49"/>
      <c r="CMB9" s="49"/>
      <c r="CMC9" s="49"/>
      <c r="CMD9" s="49"/>
      <c r="CME9" s="49"/>
      <c r="CMF9" s="49"/>
      <c r="CMG9" s="49"/>
      <c r="CMH9" s="49"/>
      <c r="CMI9" s="49"/>
      <c r="CMJ9" s="49"/>
      <c r="CMK9" s="49"/>
      <c r="CML9" s="49"/>
      <c r="CMM9" s="49"/>
      <c r="CMN9" s="49"/>
      <c r="CMO9" s="49"/>
      <c r="CMP9" s="49"/>
      <c r="CMQ9" s="49"/>
      <c r="CMR9" s="49"/>
      <c r="CMS9" s="49"/>
      <c r="CMT9" s="49"/>
      <c r="CMU9" s="49"/>
      <c r="CMV9" s="49"/>
      <c r="CMW9" s="49"/>
      <c r="CMX9" s="49"/>
      <c r="CMY9" s="49"/>
      <c r="CMZ9" s="49"/>
      <c r="CNA9" s="49"/>
      <c r="CNB9" s="49"/>
      <c r="CNC9" s="49"/>
      <c r="CND9" s="49"/>
      <c r="CNE9" s="49"/>
      <c r="CNF9" s="49"/>
      <c r="CNG9" s="49"/>
      <c r="CNH9" s="49"/>
      <c r="CNI9" s="49"/>
      <c r="CNJ9" s="49"/>
      <c r="CNK9" s="49"/>
      <c r="CNL9" s="49"/>
      <c r="CNM9" s="49"/>
      <c r="CNN9" s="49"/>
      <c r="CNO9" s="49"/>
      <c r="CNP9" s="49"/>
      <c r="CNQ9" s="49"/>
      <c r="CNR9" s="49"/>
      <c r="CNS9" s="49"/>
      <c r="CNT9" s="49"/>
      <c r="CNU9" s="49"/>
      <c r="CNV9" s="49"/>
      <c r="CNW9" s="49"/>
      <c r="CNX9" s="49"/>
      <c r="CNY9" s="49"/>
      <c r="CNZ9" s="49"/>
      <c r="COA9" s="49"/>
      <c r="COB9" s="49"/>
      <c r="COC9" s="49"/>
      <c r="COD9" s="49"/>
      <c r="COE9" s="49"/>
      <c r="COF9" s="49"/>
      <c r="COG9" s="49"/>
      <c r="COH9" s="49"/>
      <c r="COI9" s="49"/>
      <c r="COJ9" s="49"/>
      <c r="COK9" s="49"/>
      <c r="COL9" s="49"/>
      <c r="COM9" s="49"/>
      <c r="CON9" s="49"/>
      <c r="COO9" s="49"/>
      <c r="COP9" s="49"/>
      <c r="COQ9" s="49"/>
      <c r="COR9" s="49"/>
      <c r="COS9" s="49"/>
      <c r="COT9" s="49"/>
      <c r="COU9" s="49"/>
      <c r="COV9" s="49"/>
      <c r="COW9" s="49"/>
      <c r="COX9" s="49"/>
      <c r="COY9" s="49"/>
      <c r="COZ9" s="49"/>
      <c r="CPA9" s="49"/>
      <c r="CPB9" s="49"/>
      <c r="CPC9" s="49"/>
      <c r="CPD9" s="49"/>
      <c r="CPE9" s="49"/>
      <c r="CPF9" s="49"/>
      <c r="CPG9" s="49"/>
      <c r="CPH9" s="49"/>
      <c r="CPI9" s="49"/>
      <c r="CPJ9" s="49"/>
      <c r="CPK9" s="49"/>
      <c r="CPL9" s="49"/>
      <c r="CPM9" s="49"/>
      <c r="CPN9" s="49"/>
      <c r="CPO9" s="49"/>
      <c r="CPP9" s="49"/>
      <c r="CPQ9" s="49"/>
      <c r="CPR9" s="49"/>
      <c r="CPS9" s="49"/>
      <c r="CPT9" s="49"/>
      <c r="CPU9" s="49"/>
      <c r="CPV9" s="49"/>
      <c r="CPW9" s="49"/>
      <c r="CPX9" s="49"/>
      <c r="CPY9" s="49"/>
      <c r="CPZ9" s="49"/>
      <c r="CQA9" s="49"/>
      <c r="CQB9" s="49"/>
      <c r="CQC9" s="49"/>
      <c r="CQD9" s="49"/>
      <c r="CQE9" s="49"/>
      <c r="CQF9" s="49"/>
      <c r="CQG9" s="49"/>
      <c r="CQH9" s="49"/>
      <c r="CQI9" s="49"/>
      <c r="CQJ9" s="49"/>
      <c r="CQK9" s="49"/>
      <c r="CQL9" s="49"/>
      <c r="CQM9" s="49"/>
      <c r="CQN9" s="49"/>
      <c r="CQO9" s="49"/>
      <c r="CQP9" s="49"/>
      <c r="CQQ9" s="49"/>
      <c r="CQR9" s="49"/>
      <c r="CQS9" s="49"/>
      <c r="CQT9" s="49"/>
      <c r="CQU9" s="49"/>
      <c r="CQV9" s="49"/>
      <c r="CQW9" s="49"/>
      <c r="CQX9" s="49"/>
      <c r="CQY9" s="49"/>
      <c r="CQZ9" s="49"/>
      <c r="CRA9" s="49"/>
      <c r="CRB9" s="49"/>
      <c r="CRC9" s="49"/>
      <c r="CRD9" s="49"/>
      <c r="CRE9" s="49"/>
      <c r="CRF9" s="49"/>
      <c r="CRG9" s="49"/>
      <c r="CRH9" s="49"/>
      <c r="CRI9" s="49"/>
      <c r="CRJ9" s="49"/>
      <c r="CRK9" s="49"/>
      <c r="CRL9" s="49"/>
      <c r="CRM9" s="49"/>
      <c r="CRN9" s="49"/>
      <c r="CRO9" s="49"/>
      <c r="CRP9" s="49"/>
      <c r="CRQ9" s="49"/>
      <c r="CRR9" s="49"/>
      <c r="CRS9" s="49"/>
      <c r="CRT9" s="49"/>
      <c r="CRU9" s="49"/>
      <c r="CRV9" s="49"/>
      <c r="CRW9" s="49"/>
      <c r="CRX9" s="49"/>
      <c r="CRY9" s="49"/>
      <c r="CRZ9" s="49"/>
      <c r="CSA9" s="49"/>
      <c r="CSB9" s="49"/>
      <c r="CSC9" s="49"/>
      <c r="CSD9" s="49"/>
      <c r="CSE9" s="49"/>
      <c r="CSF9" s="49"/>
      <c r="CSG9" s="49"/>
      <c r="CSH9" s="49"/>
      <c r="CSI9" s="49"/>
      <c r="CSJ9" s="49"/>
      <c r="CSK9" s="49"/>
      <c r="CSL9" s="49"/>
      <c r="CSM9" s="49"/>
      <c r="CSN9" s="49"/>
      <c r="CSO9" s="49"/>
      <c r="CSP9" s="49"/>
      <c r="CSQ9" s="49"/>
      <c r="CSR9" s="49"/>
      <c r="CSS9" s="49"/>
      <c r="CST9" s="49"/>
      <c r="CSU9" s="49"/>
      <c r="CSV9" s="49"/>
      <c r="CSW9" s="49"/>
      <c r="CSX9" s="49"/>
      <c r="CSY9" s="49"/>
      <c r="CSZ9" s="49"/>
      <c r="CTA9" s="49"/>
      <c r="CTB9" s="49"/>
      <c r="CTC9" s="49"/>
      <c r="CTD9" s="49"/>
      <c r="CTE9" s="49"/>
      <c r="CTF9" s="49"/>
      <c r="CTG9" s="49"/>
      <c r="CTH9" s="49"/>
      <c r="CTI9" s="49"/>
      <c r="CTJ9" s="49"/>
      <c r="CTK9" s="49"/>
      <c r="CTL9" s="49"/>
      <c r="CTM9" s="49"/>
      <c r="CTN9" s="49"/>
      <c r="CTO9" s="49"/>
      <c r="CTP9" s="49"/>
      <c r="CTQ9" s="49"/>
      <c r="CTR9" s="49"/>
      <c r="CTS9" s="49"/>
      <c r="CTT9" s="49"/>
      <c r="CTU9" s="49"/>
      <c r="CTV9" s="49"/>
      <c r="CTW9" s="49"/>
      <c r="CTX9" s="49"/>
      <c r="CTY9" s="49"/>
      <c r="CTZ9" s="49"/>
      <c r="CUA9" s="49"/>
      <c r="CUB9" s="49"/>
      <c r="CUC9" s="49"/>
      <c r="CUD9" s="49"/>
      <c r="CUE9" s="49"/>
      <c r="CUF9" s="49"/>
      <c r="CUG9" s="49"/>
      <c r="CUH9" s="49"/>
      <c r="CUI9" s="49"/>
      <c r="CUJ9" s="49"/>
      <c r="CUK9" s="49"/>
      <c r="CUL9" s="49"/>
      <c r="CUM9" s="49"/>
      <c r="CUN9" s="49"/>
      <c r="CUO9" s="49"/>
      <c r="CUP9" s="49"/>
      <c r="CUQ9" s="49"/>
      <c r="CUR9" s="49"/>
      <c r="CUS9" s="49"/>
      <c r="CUT9" s="49"/>
      <c r="CUU9" s="49"/>
      <c r="CUV9" s="49"/>
      <c r="CUW9" s="49"/>
      <c r="CUX9" s="49"/>
      <c r="CUY9" s="49"/>
      <c r="CUZ9" s="49"/>
      <c r="CVA9" s="49"/>
      <c r="CVB9" s="49"/>
      <c r="CVC9" s="49"/>
      <c r="CVD9" s="49"/>
      <c r="CVE9" s="49"/>
      <c r="CVF9" s="49"/>
      <c r="CVG9" s="49"/>
      <c r="CVH9" s="49"/>
      <c r="CVI9" s="49"/>
      <c r="CVJ9" s="49"/>
      <c r="CVK9" s="49"/>
      <c r="CVL9" s="49"/>
      <c r="CVM9" s="49"/>
      <c r="CVN9" s="49"/>
      <c r="CVO9" s="49"/>
      <c r="CVP9" s="49"/>
      <c r="CVQ9" s="49"/>
      <c r="CVR9" s="49"/>
      <c r="CVS9" s="49"/>
      <c r="CVT9" s="49"/>
      <c r="CVU9" s="49"/>
      <c r="CVV9" s="49"/>
      <c r="CVW9" s="49"/>
      <c r="CVX9" s="49"/>
      <c r="CVY9" s="49"/>
      <c r="CVZ9" s="49"/>
      <c r="CWA9" s="49"/>
      <c r="CWB9" s="49"/>
      <c r="CWC9" s="49"/>
      <c r="CWD9" s="49"/>
      <c r="CWE9" s="49"/>
      <c r="CWF9" s="49"/>
      <c r="CWG9" s="49"/>
      <c r="CWH9" s="49"/>
      <c r="CWI9" s="49"/>
      <c r="CWJ9" s="49"/>
      <c r="CWK9" s="49"/>
      <c r="CWL9" s="49"/>
      <c r="CWM9" s="49"/>
      <c r="CWN9" s="49"/>
      <c r="CWO9" s="49"/>
      <c r="CWP9" s="49"/>
      <c r="CWQ9" s="49"/>
      <c r="CWR9" s="49"/>
      <c r="CWS9" s="49"/>
      <c r="CWT9" s="49"/>
      <c r="CWU9" s="49"/>
      <c r="CWV9" s="49"/>
      <c r="CWW9" s="49"/>
      <c r="CWX9" s="49"/>
      <c r="CWY9" s="49"/>
      <c r="CWZ9" s="49"/>
      <c r="CXA9" s="49"/>
      <c r="CXB9" s="49"/>
      <c r="CXC9" s="49"/>
      <c r="CXD9" s="49"/>
      <c r="CXE9" s="49"/>
      <c r="CXF9" s="49"/>
      <c r="CXG9" s="49"/>
      <c r="CXH9" s="49"/>
      <c r="CXI9" s="49"/>
      <c r="CXJ9" s="49"/>
      <c r="CXK9" s="49"/>
      <c r="CXL9" s="49"/>
      <c r="CXM9" s="49"/>
      <c r="CXN9" s="49"/>
      <c r="CXO9" s="49"/>
      <c r="CXP9" s="49"/>
      <c r="CXQ9" s="49"/>
      <c r="CXR9" s="49"/>
      <c r="CXS9" s="49"/>
      <c r="CXT9" s="49"/>
      <c r="CXU9" s="49"/>
      <c r="CXV9" s="49"/>
      <c r="CXW9" s="49"/>
      <c r="CXX9" s="49"/>
      <c r="CXY9" s="49"/>
      <c r="CXZ9" s="49"/>
      <c r="CYA9" s="49"/>
      <c r="CYB9" s="49"/>
      <c r="CYC9" s="49"/>
      <c r="CYD9" s="49"/>
      <c r="CYE9" s="49"/>
      <c r="CYF9" s="49"/>
      <c r="CYG9" s="49"/>
      <c r="CYH9" s="49"/>
      <c r="CYI9" s="49"/>
      <c r="CYJ9" s="49"/>
      <c r="CYK9" s="49"/>
      <c r="CYL9" s="49"/>
      <c r="CYM9" s="49"/>
      <c r="CYN9" s="49"/>
      <c r="CYO9" s="49"/>
      <c r="CYP9" s="49"/>
      <c r="CYQ9" s="49"/>
      <c r="CYR9" s="49"/>
      <c r="CYS9" s="49"/>
      <c r="CYT9" s="49"/>
      <c r="CYU9" s="49"/>
      <c r="CYV9" s="49"/>
      <c r="CYW9" s="49"/>
      <c r="CYX9" s="49"/>
      <c r="CYY9" s="49"/>
      <c r="CYZ9" s="49"/>
      <c r="CZA9" s="49"/>
      <c r="CZB9" s="49"/>
      <c r="CZC9" s="49"/>
      <c r="CZD9" s="49"/>
      <c r="CZE9" s="49"/>
      <c r="CZF9" s="49"/>
      <c r="CZG9" s="49"/>
      <c r="CZH9" s="49"/>
      <c r="CZI9" s="49"/>
      <c r="CZJ9" s="49"/>
      <c r="CZK9" s="49"/>
      <c r="CZL9" s="49"/>
      <c r="CZM9" s="49"/>
      <c r="CZN9" s="49"/>
      <c r="CZO9" s="49"/>
      <c r="CZP9" s="49"/>
      <c r="CZQ9" s="49"/>
      <c r="CZR9" s="49"/>
      <c r="CZS9" s="49"/>
      <c r="CZT9" s="49"/>
      <c r="CZU9" s="49"/>
      <c r="CZV9" s="49"/>
      <c r="CZW9" s="49"/>
      <c r="CZX9" s="49"/>
      <c r="CZY9" s="49"/>
      <c r="CZZ9" s="49"/>
      <c r="DAA9" s="49"/>
      <c r="DAB9" s="49"/>
      <c r="DAC9" s="49"/>
      <c r="DAD9" s="49"/>
      <c r="DAE9" s="49"/>
      <c r="DAF9" s="49"/>
      <c r="DAG9" s="49"/>
      <c r="DAH9" s="49"/>
      <c r="DAI9" s="49"/>
      <c r="DAJ9" s="49"/>
      <c r="DAK9" s="49"/>
      <c r="DAL9" s="49"/>
      <c r="DAM9" s="49"/>
      <c r="DAN9" s="49"/>
      <c r="DAO9" s="49"/>
      <c r="DAP9" s="49"/>
      <c r="DAQ9" s="49"/>
      <c r="DAR9" s="49"/>
      <c r="DAS9" s="49"/>
      <c r="DAT9" s="49"/>
      <c r="DAU9" s="49"/>
      <c r="DAV9" s="49"/>
      <c r="DAW9" s="49"/>
      <c r="DAX9" s="49"/>
      <c r="DAY9" s="49"/>
      <c r="DAZ9" s="49"/>
      <c r="DBA9" s="49"/>
      <c r="DBB9" s="49"/>
      <c r="DBC9" s="49"/>
      <c r="DBD9" s="49"/>
      <c r="DBE9" s="49"/>
      <c r="DBF9" s="49"/>
      <c r="DBG9" s="49"/>
      <c r="DBH9" s="49"/>
      <c r="DBI9" s="49"/>
      <c r="DBJ9" s="49"/>
      <c r="DBK9" s="49"/>
      <c r="DBL9" s="49"/>
      <c r="DBM9" s="49"/>
      <c r="DBN9" s="49"/>
      <c r="DBO9" s="49"/>
      <c r="DBP9" s="49"/>
      <c r="DBQ9" s="49"/>
      <c r="DBR9" s="49"/>
      <c r="DBS9" s="49"/>
      <c r="DBT9" s="49"/>
      <c r="DBU9" s="49"/>
      <c r="DBV9" s="49"/>
      <c r="DBW9" s="49"/>
      <c r="DBX9" s="49"/>
      <c r="DBY9" s="49"/>
      <c r="DBZ9" s="49"/>
      <c r="DCA9" s="49"/>
      <c r="DCB9" s="49"/>
      <c r="DCC9" s="49"/>
      <c r="DCD9" s="49"/>
      <c r="DCE9" s="49"/>
      <c r="DCF9" s="49"/>
      <c r="DCG9" s="49"/>
      <c r="DCH9" s="49"/>
      <c r="DCI9" s="49"/>
      <c r="DCJ9" s="49"/>
      <c r="DCK9" s="49"/>
      <c r="DCL9" s="49"/>
      <c r="DCM9" s="49"/>
      <c r="DCN9" s="49"/>
      <c r="DCO9" s="49"/>
      <c r="DCP9" s="49"/>
      <c r="DCQ9" s="49"/>
      <c r="DCR9" s="49"/>
      <c r="DCS9" s="49"/>
      <c r="DCT9" s="49"/>
      <c r="DCU9" s="49"/>
      <c r="DCV9" s="49"/>
      <c r="DCW9" s="49"/>
      <c r="DCX9" s="49"/>
      <c r="DCY9" s="49"/>
      <c r="DCZ9" s="49"/>
      <c r="DDA9" s="49"/>
      <c r="DDB9" s="49"/>
      <c r="DDC9" s="49"/>
      <c r="DDD9" s="49"/>
      <c r="DDE9" s="49"/>
      <c r="DDF9" s="49"/>
      <c r="DDG9" s="49"/>
      <c r="DDH9" s="49"/>
      <c r="DDI9" s="49"/>
      <c r="DDJ9" s="49"/>
      <c r="DDK9" s="49"/>
      <c r="DDL9" s="49"/>
      <c r="DDM9" s="49"/>
      <c r="DDN9" s="49"/>
      <c r="DDO9" s="49"/>
      <c r="DDP9" s="49"/>
      <c r="DDQ9" s="49"/>
      <c r="DDR9" s="49"/>
      <c r="DDS9" s="49"/>
      <c r="DDT9" s="49"/>
      <c r="DDU9" s="49"/>
      <c r="DDV9" s="49"/>
      <c r="DDW9" s="49"/>
      <c r="DDX9" s="49"/>
      <c r="DDY9" s="49"/>
      <c r="DDZ9" s="49"/>
      <c r="DEA9" s="49"/>
      <c r="DEB9" s="49"/>
      <c r="DEC9" s="49"/>
      <c r="DED9" s="49"/>
      <c r="DEE9" s="49"/>
      <c r="DEF9" s="49"/>
      <c r="DEG9" s="49"/>
      <c r="DEH9" s="49"/>
      <c r="DEI9" s="49"/>
      <c r="DEJ9" s="49"/>
      <c r="DEK9" s="49"/>
      <c r="DEL9" s="49"/>
      <c r="DEM9" s="49"/>
      <c r="DEN9" s="49"/>
      <c r="DEO9" s="49"/>
      <c r="DEP9" s="49"/>
      <c r="DEQ9" s="49"/>
      <c r="DER9" s="49"/>
      <c r="DES9" s="49"/>
      <c r="DET9" s="49"/>
      <c r="DEU9" s="49"/>
      <c r="DEV9" s="49"/>
      <c r="DEW9" s="49"/>
      <c r="DEX9" s="49"/>
      <c r="DEY9" s="49"/>
      <c r="DEZ9" s="49"/>
      <c r="DFA9" s="49"/>
      <c r="DFB9" s="49"/>
      <c r="DFC9" s="49"/>
      <c r="DFD9" s="49"/>
      <c r="DFE9" s="49"/>
      <c r="DFF9" s="49"/>
      <c r="DFG9" s="49"/>
      <c r="DFH9" s="49"/>
      <c r="DFI9" s="49"/>
      <c r="DFJ9" s="49"/>
      <c r="DFK9" s="49"/>
      <c r="DFL9" s="49"/>
      <c r="DFM9" s="49"/>
      <c r="DFN9" s="49"/>
      <c r="DFO9" s="49"/>
      <c r="DFP9" s="49"/>
      <c r="DFQ9" s="49"/>
      <c r="DFR9" s="49"/>
      <c r="DFS9" s="49"/>
      <c r="DFT9" s="49"/>
      <c r="DFU9" s="49"/>
      <c r="DFV9" s="49"/>
      <c r="DFW9" s="49"/>
      <c r="DFX9" s="49"/>
      <c r="DFY9" s="49"/>
      <c r="DFZ9" s="49"/>
      <c r="DGA9" s="49"/>
      <c r="DGB9" s="49"/>
      <c r="DGC9" s="49"/>
      <c r="DGD9" s="49"/>
      <c r="DGE9" s="49"/>
      <c r="DGF9" s="49"/>
      <c r="DGG9" s="49"/>
      <c r="DGH9" s="49"/>
      <c r="DGI9" s="49"/>
      <c r="DGJ9" s="49"/>
      <c r="DGK9" s="49"/>
      <c r="DGL9" s="49"/>
      <c r="DGM9" s="49"/>
      <c r="DGN9" s="49"/>
      <c r="DGO9" s="49"/>
      <c r="DGP9" s="49"/>
      <c r="DGQ9" s="49"/>
      <c r="DGR9" s="49"/>
      <c r="DGS9" s="49"/>
      <c r="DGT9" s="49"/>
      <c r="DGU9" s="49"/>
      <c r="DGV9" s="49"/>
      <c r="DGW9" s="49"/>
      <c r="DGX9" s="49"/>
      <c r="DGY9" s="49"/>
      <c r="DGZ9" s="49"/>
      <c r="DHA9" s="49"/>
      <c r="DHB9" s="49"/>
      <c r="DHC9" s="49"/>
      <c r="DHD9" s="49"/>
      <c r="DHE9" s="49"/>
      <c r="DHF9" s="49"/>
      <c r="DHG9" s="49"/>
      <c r="DHH9" s="49"/>
      <c r="DHI9" s="49"/>
      <c r="DHJ9" s="49"/>
      <c r="DHK9" s="49"/>
      <c r="DHL9" s="49"/>
      <c r="DHM9" s="49"/>
      <c r="DHN9" s="49"/>
      <c r="DHO9" s="49"/>
      <c r="DHP9" s="49"/>
      <c r="DHQ9" s="49"/>
      <c r="DHR9" s="49"/>
      <c r="DHS9" s="49"/>
      <c r="DHT9" s="49"/>
      <c r="DHU9" s="49"/>
      <c r="DHV9" s="49"/>
      <c r="DHW9" s="49"/>
      <c r="DHX9" s="49"/>
      <c r="DHY9" s="49"/>
      <c r="DHZ9" s="49"/>
      <c r="DIA9" s="49"/>
      <c r="DIB9" s="49"/>
      <c r="DIC9" s="49"/>
      <c r="DID9" s="49"/>
      <c r="DIE9" s="49"/>
      <c r="DIF9" s="49"/>
      <c r="DIG9" s="49"/>
      <c r="DIH9" s="49"/>
      <c r="DII9" s="49"/>
      <c r="DIJ9" s="49"/>
      <c r="DIK9" s="49"/>
      <c r="DIL9" s="49"/>
      <c r="DIM9" s="49"/>
      <c r="DIN9" s="49"/>
      <c r="DIO9" s="49"/>
      <c r="DIP9" s="49"/>
      <c r="DIQ9" s="49"/>
      <c r="DIR9" s="49"/>
      <c r="DIS9" s="49"/>
      <c r="DIT9" s="49"/>
      <c r="DIU9" s="49"/>
      <c r="DIV9" s="49"/>
      <c r="DIW9" s="49"/>
      <c r="DIX9" s="49"/>
      <c r="DIY9" s="49"/>
      <c r="DIZ9" s="49"/>
      <c r="DJA9" s="49"/>
      <c r="DJB9" s="49"/>
      <c r="DJC9" s="49"/>
      <c r="DJD9" s="49"/>
      <c r="DJE9" s="49"/>
      <c r="DJF9" s="49"/>
      <c r="DJG9" s="49"/>
      <c r="DJH9" s="49"/>
      <c r="DJI9" s="49"/>
      <c r="DJJ9" s="49"/>
      <c r="DJK9" s="49"/>
      <c r="DJL9" s="49"/>
      <c r="DJM9" s="49"/>
      <c r="DJN9" s="49"/>
      <c r="DJO9" s="49"/>
      <c r="DJP9" s="49"/>
      <c r="DJQ9" s="49"/>
      <c r="DJR9" s="49"/>
      <c r="DJS9" s="49"/>
      <c r="DJT9" s="49"/>
      <c r="DJU9" s="49"/>
      <c r="DJV9" s="49"/>
      <c r="DJW9" s="49"/>
      <c r="DJX9" s="49"/>
      <c r="DJY9" s="49"/>
      <c r="DJZ9" s="49"/>
      <c r="DKA9" s="49"/>
      <c r="DKB9" s="49"/>
      <c r="DKC9" s="49"/>
      <c r="DKD9" s="49"/>
      <c r="DKE9" s="49"/>
      <c r="DKF9" s="49"/>
      <c r="DKG9" s="49"/>
      <c r="DKH9" s="49"/>
      <c r="DKI9" s="49"/>
      <c r="DKJ9" s="49"/>
      <c r="DKK9" s="49"/>
      <c r="DKL9" s="49"/>
      <c r="DKM9" s="49"/>
      <c r="DKN9" s="49"/>
      <c r="DKO9" s="49"/>
      <c r="DKP9" s="49"/>
      <c r="DKQ9" s="49"/>
      <c r="DKR9" s="49"/>
      <c r="DKS9" s="49"/>
      <c r="DKT9" s="49"/>
      <c r="DKU9" s="49"/>
      <c r="DKV9" s="49"/>
      <c r="DKW9" s="49"/>
      <c r="DKX9" s="49"/>
      <c r="DKY9" s="49"/>
      <c r="DKZ9" s="49"/>
      <c r="DLA9" s="49"/>
      <c r="DLB9" s="49"/>
      <c r="DLC9" s="49"/>
      <c r="DLD9" s="49"/>
      <c r="DLE9" s="49"/>
      <c r="DLF9" s="49"/>
      <c r="DLG9" s="49"/>
      <c r="DLH9" s="49"/>
      <c r="DLI9" s="49"/>
      <c r="DLJ9" s="49"/>
      <c r="DLK9" s="49"/>
      <c r="DLL9" s="49"/>
      <c r="DLM9" s="49"/>
      <c r="DLN9" s="49"/>
      <c r="DLO9" s="49"/>
      <c r="DLP9" s="49"/>
      <c r="DLQ9" s="49"/>
      <c r="DLR9" s="49"/>
      <c r="DLS9" s="49"/>
      <c r="DLT9" s="49"/>
      <c r="DLU9" s="49"/>
      <c r="DLV9" s="49"/>
      <c r="DLW9" s="49"/>
      <c r="DLX9" s="49"/>
      <c r="DLY9" s="49"/>
      <c r="DLZ9" s="49"/>
      <c r="DMA9" s="49"/>
      <c r="DMB9" s="49"/>
      <c r="DMC9" s="49"/>
      <c r="DMD9" s="49"/>
      <c r="DME9" s="49"/>
      <c r="DMF9" s="49"/>
      <c r="DMG9" s="49"/>
      <c r="DMH9" s="49"/>
      <c r="DMI9" s="49"/>
      <c r="DMJ9" s="49"/>
      <c r="DMK9" s="49"/>
      <c r="DML9" s="49"/>
      <c r="DMM9" s="49"/>
      <c r="DMN9" s="49"/>
      <c r="DMO9" s="49"/>
      <c r="DMP9" s="49"/>
      <c r="DMQ9" s="49"/>
      <c r="DMR9" s="49"/>
      <c r="DMS9" s="49"/>
      <c r="DMT9" s="49"/>
      <c r="DMU9" s="49"/>
      <c r="DMV9" s="49"/>
      <c r="DMW9" s="49"/>
      <c r="DMX9" s="49"/>
      <c r="DMY9" s="49"/>
      <c r="DMZ9" s="49"/>
      <c r="DNA9" s="49"/>
      <c r="DNB9" s="49"/>
      <c r="DNC9" s="49"/>
      <c r="DND9" s="49"/>
      <c r="DNE9" s="49"/>
      <c r="DNF9" s="49"/>
      <c r="DNG9" s="49"/>
      <c r="DNH9" s="49"/>
      <c r="DNI9" s="49"/>
      <c r="DNJ9" s="49"/>
      <c r="DNK9" s="49"/>
      <c r="DNL9" s="49"/>
      <c r="DNM9" s="49"/>
      <c r="DNN9" s="49"/>
      <c r="DNO9" s="49"/>
      <c r="DNP9" s="49"/>
      <c r="DNQ9" s="49"/>
      <c r="DNR9" s="49"/>
      <c r="DNS9" s="49"/>
      <c r="DNT9" s="49"/>
      <c r="DNU9" s="49"/>
      <c r="DNV9" s="49"/>
      <c r="DNW9" s="49"/>
      <c r="DNX9" s="49"/>
      <c r="DNY9" s="49"/>
      <c r="DNZ9" s="49"/>
      <c r="DOA9" s="49"/>
      <c r="DOB9" s="49"/>
      <c r="DOC9" s="49"/>
      <c r="DOD9" s="49"/>
      <c r="DOE9" s="49"/>
      <c r="DOF9" s="49"/>
      <c r="DOG9" s="49"/>
      <c r="DOH9" s="49"/>
      <c r="DOI9" s="49"/>
      <c r="DOJ9" s="49"/>
      <c r="DOK9" s="49"/>
      <c r="DOL9" s="49"/>
      <c r="DOM9" s="49"/>
      <c r="DON9" s="49"/>
      <c r="DOO9" s="49"/>
      <c r="DOP9" s="49"/>
      <c r="DOQ9" s="49"/>
      <c r="DOR9" s="49"/>
      <c r="DOS9" s="49"/>
      <c r="DOT9" s="49"/>
      <c r="DOU9" s="49"/>
      <c r="DOV9" s="49"/>
      <c r="DOW9" s="49"/>
      <c r="DOX9" s="49"/>
      <c r="DOY9" s="49"/>
      <c r="DOZ9" s="49"/>
      <c r="DPA9" s="49"/>
      <c r="DPB9" s="49"/>
      <c r="DPC9" s="49"/>
      <c r="DPD9" s="49"/>
      <c r="DPE9" s="49"/>
      <c r="DPF9" s="49"/>
      <c r="DPG9" s="49"/>
      <c r="DPH9" s="49"/>
      <c r="DPI9" s="49"/>
      <c r="DPJ9" s="49"/>
      <c r="DPK9" s="49"/>
      <c r="DPL9" s="49"/>
      <c r="DPM9" s="49"/>
      <c r="DPN9" s="49"/>
      <c r="DPO9" s="49"/>
      <c r="DPP9" s="49"/>
      <c r="DPQ9" s="49"/>
      <c r="DPR9" s="49"/>
      <c r="DPS9" s="49"/>
      <c r="DPT9" s="49"/>
      <c r="DPU9" s="49"/>
      <c r="DPV9" s="49"/>
      <c r="DPW9" s="49"/>
      <c r="DPX9" s="49"/>
      <c r="DPY9" s="49"/>
      <c r="DPZ9" s="49"/>
      <c r="DQA9" s="49"/>
      <c r="DQB9" s="49"/>
      <c r="DQC9" s="49"/>
      <c r="DQD9" s="49"/>
      <c r="DQE9" s="49"/>
      <c r="DQF9" s="49"/>
      <c r="DQG9" s="49"/>
      <c r="DQH9" s="49"/>
      <c r="DQI9" s="49"/>
      <c r="DQJ9" s="49"/>
      <c r="DQK9" s="49"/>
      <c r="DQL9" s="49"/>
      <c r="DQM9" s="49"/>
      <c r="DQN9" s="49"/>
      <c r="DQO9" s="49"/>
      <c r="DQP9" s="49"/>
      <c r="DQQ9" s="49"/>
      <c r="DQR9" s="49"/>
      <c r="DQS9" s="49"/>
      <c r="DQT9" s="49"/>
      <c r="DQU9" s="49"/>
      <c r="DQV9" s="49"/>
      <c r="DQW9" s="49"/>
      <c r="DQX9" s="49"/>
      <c r="DQY9" s="49"/>
      <c r="DQZ9" s="49"/>
      <c r="DRA9" s="49"/>
      <c r="DRB9" s="49"/>
      <c r="DRC9" s="49"/>
      <c r="DRD9" s="49"/>
      <c r="DRE9" s="49"/>
      <c r="DRF9" s="49"/>
      <c r="DRG9" s="49"/>
      <c r="DRH9" s="49"/>
      <c r="DRI9" s="49"/>
      <c r="DRJ9" s="49"/>
      <c r="DRK9" s="49"/>
      <c r="DRL9" s="49"/>
      <c r="DRM9" s="49"/>
      <c r="DRN9" s="49"/>
      <c r="DRO9" s="49"/>
      <c r="DRP9" s="49"/>
      <c r="DRQ9" s="49"/>
      <c r="DRR9" s="49"/>
      <c r="DRS9" s="49"/>
      <c r="DRT9" s="49"/>
      <c r="DRU9" s="49"/>
      <c r="DRV9" s="49"/>
      <c r="DRW9" s="49"/>
      <c r="DRX9" s="49"/>
      <c r="DRY9" s="49"/>
      <c r="DRZ9" s="49"/>
      <c r="DSA9" s="49"/>
      <c r="DSB9" s="49"/>
      <c r="DSC9" s="49"/>
      <c r="DSD9" s="49"/>
      <c r="DSE9" s="49"/>
      <c r="DSF9" s="49"/>
      <c r="DSG9" s="49"/>
      <c r="DSH9" s="49"/>
      <c r="DSI9" s="49"/>
      <c r="DSJ9" s="49"/>
      <c r="DSK9" s="49"/>
      <c r="DSL9" s="49"/>
      <c r="DSM9" s="49"/>
      <c r="DSN9" s="49"/>
      <c r="DSO9" s="49"/>
      <c r="DSP9" s="49"/>
      <c r="DSQ9" s="49"/>
      <c r="DSR9" s="49"/>
      <c r="DSS9" s="49"/>
      <c r="DST9" s="49"/>
      <c r="DSU9" s="49"/>
      <c r="DSV9" s="49"/>
      <c r="DSW9" s="49"/>
      <c r="DSX9" s="49"/>
      <c r="DSY9" s="49"/>
      <c r="DSZ9" s="49"/>
      <c r="DTA9" s="49"/>
      <c r="DTB9" s="49"/>
      <c r="DTC9" s="49"/>
      <c r="DTD9" s="49"/>
      <c r="DTE9" s="49"/>
      <c r="DTF9" s="49"/>
      <c r="DTG9" s="49"/>
      <c r="DTH9" s="49"/>
      <c r="DTI9" s="49"/>
      <c r="DTJ9" s="49"/>
      <c r="DTK9" s="49"/>
      <c r="DTL9" s="49"/>
      <c r="DTM9" s="49"/>
      <c r="DTN9" s="49"/>
      <c r="DTO9" s="49"/>
      <c r="DTP9" s="49"/>
      <c r="DTQ9" s="49"/>
      <c r="DTR9" s="49"/>
      <c r="DTS9" s="49"/>
      <c r="DTT9" s="49"/>
      <c r="DTU9" s="49"/>
      <c r="DTV9" s="49"/>
      <c r="DTW9" s="49"/>
      <c r="DTX9" s="49"/>
      <c r="DTY9" s="49"/>
      <c r="DTZ9" s="49"/>
      <c r="DUA9" s="49"/>
      <c r="DUB9" s="49"/>
      <c r="DUC9" s="49"/>
      <c r="DUD9" s="49"/>
      <c r="DUE9" s="49"/>
      <c r="DUF9" s="49"/>
      <c r="DUG9" s="49"/>
      <c r="DUH9" s="49"/>
      <c r="DUI9" s="49"/>
      <c r="DUJ9" s="49"/>
      <c r="DUK9" s="49"/>
      <c r="DUL9" s="49"/>
      <c r="DUM9" s="49"/>
      <c r="DUN9" s="49"/>
      <c r="DUO9" s="49"/>
      <c r="DUP9" s="49"/>
      <c r="DUQ9" s="49"/>
      <c r="DUR9" s="49"/>
      <c r="DUS9" s="49"/>
      <c r="DUT9" s="49"/>
      <c r="DUU9" s="49"/>
      <c r="DUV9" s="49"/>
      <c r="DUW9" s="49"/>
      <c r="DUX9" s="49"/>
      <c r="DUY9" s="49"/>
      <c r="DUZ9" s="49"/>
      <c r="DVA9" s="49"/>
      <c r="DVB9" s="49"/>
      <c r="DVC9" s="49"/>
      <c r="DVD9" s="49"/>
      <c r="DVE9" s="49"/>
      <c r="DVF9" s="49"/>
      <c r="DVG9" s="49"/>
      <c r="DVH9" s="49"/>
      <c r="DVI9" s="49"/>
      <c r="DVJ9" s="49"/>
      <c r="DVK9" s="49"/>
      <c r="DVL9" s="49"/>
      <c r="DVM9" s="49"/>
      <c r="DVN9" s="49"/>
      <c r="DVO9" s="49"/>
      <c r="DVP9" s="49"/>
      <c r="DVQ9" s="49"/>
      <c r="DVR9" s="49"/>
      <c r="DVS9" s="49"/>
      <c r="DVT9" s="49"/>
      <c r="DVU9" s="49"/>
      <c r="DVV9" s="49"/>
      <c r="DVW9" s="49"/>
      <c r="DVX9" s="49"/>
      <c r="DVY9" s="49"/>
      <c r="DVZ9" s="49"/>
      <c r="DWA9" s="49"/>
      <c r="DWB9" s="49"/>
      <c r="DWC9" s="49"/>
      <c r="DWD9" s="49"/>
      <c r="DWE9" s="49"/>
      <c r="DWF9" s="49"/>
      <c r="DWG9" s="49"/>
      <c r="DWH9" s="49"/>
      <c r="DWI9" s="49"/>
      <c r="DWJ9" s="49"/>
      <c r="DWK9" s="49"/>
      <c r="DWL9" s="49"/>
      <c r="DWM9" s="49"/>
      <c r="DWN9" s="49"/>
      <c r="DWO9" s="49"/>
      <c r="DWP9" s="49"/>
      <c r="DWQ9" s="49"/>
      <c r="DWR9" s="49"/>
      <c r="DWS9" s="49"/>
      <c r="DWT9" s="49"/>
      <c r="DWU9" s="49"/>
      <c r="DWV9" s="49"/>
      <c r="DWW9" s="49"/>
      <c r="DWX9" s="49"/>
      <c r="DWY9" s="49"/>
      <c r="DWZ9" s="49"/>
      <c r="DXA9" s="49"/>
      <c r="DXB9" s="49"/>
      <c r="DXC9" s="49"/>
      <c r="DXD9" s="49"/>
      <c r="DXE9" s="49"/>
      <c r="DXF9" s="49"/>
      <c r="DXG9" s="49"/>
      <c r="DXH9" s="49"/>
      <c r="DXI9" s="49"/>
      <c r="DXJ9" s="49"/>
      <c r="DXK9" s="49"/>
      <c r="DXL9" s="49"/>
      <c r="DXM9" s="49"/>
      <c r="DXN9" s="49"/>
      <c r="DXO9" s="49"/>
      <c r="DXP9" s="49"/>
      <c r="DXQ9" s="49"/>
      <c r="DXR9" s="49"/>
      <c r="DXS9" s="49"/>
      <c r="DXT9" s="49"/>
      <c r="DXU9" s="49"/>
      <c r="DXV9" s="49"/>
      <c r="DXW9" s="49"/>
      <c r="DXX9" s="49"/>
      <c r="DXY9" s="49"/>
      <c r="DXZ9" s="49"/>
      <c r="DYA9" s="49"/>
      <c r="DYB9" s="49"/>
      <c r="DYC9" s="49"/>
      <c r="DYD9" s="49"/>
      <c r="DYE9" s="49"/>
      <c r="DYF9" s="49"/>
      <c r="DYG9" s="49"/>
      <c r="DYH9" s="49"/>
      <c r="DYI9" s="49"/>
      <c r="DYJ9" s="49"/>
      <c r="DYK9" s="49"/>
      <c r="DYL9" s="49"/>
      <c r="DYM9" s="49"/>
      <c r="DYN9" s="49"/>
      <c r="DYO9" s="49"/>
      <c r="DYP9" s="49"/>
      <c r="DYQ9" s="49"/>
      <c r="DYR9" s="49"/>
      <c r="DYS9" s="49"/>
      <c r="DYT9" s="49"/>
      <c r="DYU9" s="49"/>
      <c r="DYV9" s="49"/>
      <c r="DYW9" s="49"/>
      <c r="DYX9" s="49"/>
      <c r="DYY9" s="49"/>
      <c r="DYZ9" s="49"/>
      <c r="DZA9" s="49"/>
      <c r="DZB9" s="49"/>
      <c r="DZC9" s="49"/>
      <c r="DZD9" s="49"/>
      <c r="DZE9" s="49"/>
      <c r="DZF9" s="49"/>
      <c r="DZG9" s="49"/>
      <c r="DZH9" s="49"/>
      <c r="DZI9" s="49"/>
      <c r="DZJ9" s="49"/>
      <c r="DZK9" s="49"/>
      <c r="DZL9" s="49"/>
      <c r="DZM9" s="49"/>
      <c r="DZN9" s="49"/>
      <c r="DZO9" s="49"/>
      <c r="DZP9" s="49"/>
      <c r="DZQ9" s="49"/>
      <c r="DZR9" s="49"/>
      <c r="DZS9" s="49"/>
      <c r="DZT9" s="49"/>
      <c r="DZU9" s="49"/>
      <c r="DZV9" s="49"/>
      <c r="DZW9" s="49"/>
      <c r="DZX9" s="49"/>
      <c r="DZY9" s="49"/>
      <c r="DZZ9" s="49"/>
      <c r="EAA9" s="49"/>
      <c r="EAB9" s="49"/>
      <c r="EAC9" s="49"/>
      <c r="EAD9" s="49"/>
      <c r="EAE9" s="49"/>
      <c r="EAF9" s="49"/>
      <c r="EAG9" s="49"/>
      <c r="EAH9" s="49"/>
      <c r="EAI9" s="49"/>
      <c r="EAJ9" s="49"/>
      <c r="EAK9" s="49"/>
      <c r="EAL9" s="49"/>
      <c r="EAM9" s="49"/>
      <c r="EAN9" s="49"/>
      <c r="EAO9" s="49"/>
      <c r="EAP9" s="49"/>
      <c r="EAQ9" s="49"/>
      <c r="EAR9" s="49"/>
      <c r="EAS9" s="49"/>
      <c r="EAT9" s="49"/>
      <c r="EAU9" s="49"/>
      <c r="EAV9" s="49"/>
      <c r="EAW9" s="49"/>
      <c r="EAX9" s="49"/>
      <c r="EAY9" s="49"/>
      <c r="EAZ9" s="49"/>
      <c r="EBA9" s="49"/>
      <c r="EBB9" s="49"/>
      <c r="EBC9" s="49"/>
      <c r="EBD9" s="49"/>
      <c r="EBE9" s="49"/>
      <c r="EBF9" s="49"/>
      <c r="EBG9" s="49"/>
      <c r="EBH9" s="49"/>
      <c r="EBI9" s="49"/>
      <c r="EBJ9" s="49"/>
      <c r="EBK9" s="49"/>
      <c r="EBL9" s="49"/>
      <c r="EBM9" s="49"/>
      <c r="EBN9" s="49"/>
      <c r="EBO9" s="49"/>
      <c r="EBP9" s="49"/>
      <c r="EBQ9" s="49"/>
      <c r="EBR9" s="49"/>
      <c r="EBS9" s="49"/>
      <c r="EBT9" s="49"/>
      <c r="EBU9" s="49"/>
      <c r="EBV9" s="49"/>
      <c r="EBW9" s="49"/>
      <c r="EBX9" s="49"/>
      <c r="EBY9" s="49"/>
      <c r="EBZ9" s="49"/>
      <c r="ECA9" s="49"/>
      <c r="ECB9" s="49"/>
      <c r="ECC9" s="49"/>
      <c r="ECD9" s="49"/>
      <c r="ECE9" s="49"/>
      <c r="ECF9" s="49"/>
      <c r="ECG9" s="49"/>
      <c r="ECH9" s="49"/>
      <c r="ECI9" s="49"/>
      <c r="ECJ9" s="49"/>
      <c r="ECK9" s="49"/>
      <c r="ECL9" s="49"/>
      <c r="ECM9" s="49"/>
      <c r="ECN9" s="49"/>
      <c r="ECO9" s="49"/>
      <c r="ECP9" s="49"/>
      <c r="ECQ9" s="49"/>
      <c r="ECR9" s="49"/>
      <c r="ECS9" s="49"/>
      <c r="ECT9" s="49"/>
      <c r="ECU9" s="49"/>
      <c r="ECV9" s="49"/>
      <c r="ECW9" s="49"/>
      <c r="ECX9" s="49"/>
      <c r="ECY9" s="49"/>
      <c r="ECZ9" s="49"/>
      <c r="EDA9" s="49"/>
      <c r="EDB9" s="49"/>
      <c r="EDC9" s="49"/>
      <c r="EDD9" s="49"/>
      <c r="EDE9" s="49"/>
      <c r="EDF9" s="49"/>
      <c r="EDG9" s="49"/>
      <c r="EDH9" s="49"/>
      <c r="EDI9" s="49"/>
      <c r="EDJ9" s="49"/>
      <c r="EDK9" s="49"/>
      <c r="EDL9" s="49"/>
      <c r="EDM9" s="49"/>
      <c r="EDN9" s="49"/>
      <c r="EDO9" s="49"/>
      <c r="EDP9" s="49"/>
      <c r="EDQ9" s="49"/>
      <c r="EDR9" s="49"/>
      <c r="EDS9" s="49"/>
      <c r="EDT9" s="49"/>
      <c r="EDU9" s="49"/>
      <c r="EDV9" s="49"/>
      <c r="EDW9" s="49"/>
      <c r="EDX9" s="49"/>
      <c r="EDY9" s="49"/>
      <c r="EDZ9" s="49"/>
      <c r="EEA9" s="49"/>
      <c r="EEB9" s="49"/>
      <c r="EEC9" s="49"/>
      <c r="EED9" s="49"/>
      <c r="EEE9" s="49"/>
      <c r="EEF9" s="49"/>
      <c r="EEG9" s="49"/>
      <c r="EEH9" s="49"/>
      <c r="EEI9" s="49"/>
      <c r="EEJ9" s="49"/>
      <c r="EEK9" s="49"/>
      <c r="EEL9" s="49"/>
      <c r="EEM9" s="49"/>
      <c r="EEN9" s="49"/>
      <c r="EEO9" s="49"/>
      <c r="EEP9" s="49"/>
      <c r="EEQ9" s="49"/>
      <c r="EER9" s="49"/>
      <c r="EES9" s="49"/>
      <c r="EET9" s="49"/>
      <c r="EEU9" s="49"/>
      <c r="EEV9" s="49"/>
      <c r="EEW9" s="49"/>
      <c r="EEX9" s="49"/>
      <c r="EEY9" s="49"/>
      <c r="EEZ9" s="49"/>
      <c r="EFA9" s="49"/>
      <c r="EFB9" s="49"/>
      <c r="EFC9" s="49"/>
      <c r="EFD9" s="49"/>
      <c r="EFE9" s="49"/>
      <c r="EFF9" s="49"/>
      <c r="EFG9" s="49"/>
      <c r="EFH9" s="49"/>
      <c r="EFI9" s="49"/>
      <c r="EFJ9" s="49"/>
      <c r="EFK9" s="49"/>
      <c r="EFL9" s="49"/>
      <c r="EFM9" s="49"/>
      <c r="EFN9" s="49"/>
      <c r="EFO9" s="49"/>
      <c r="EFP9" s="49"/>
      <c r="EFQ9" s="49"/>
      <c r="EFR9" s="49"/>
      <c r="EFS9" s="49"/>
      <c r="EFT9" s="49"/>
      <c r="EFU9" s="49"/>
      <c r="EFV9" s="49"/>
      <c r="EFW9" s="49"/>
      <c r="EFX9" s="49"/>
      <c r="EFY9" s="49"/>
      <c r="EFZ9" s="49"/>
      <c r="EGA9" s="49"/>
      <c r="EGB9" s="49"/>
      <c r="EGC9" s="49"/>
      <c r="EGD9" s="49"/>
      <c r="EGE9" s="49"/>
      <c r="EGF9" s="49"/>
      <c r="EGG9" s="49"/>
      <c r="EGH9" s="49"/>
      <c r="EGI9" s="49"/>
      <c r="EGJ9" s="49"/>
      <c r="EGK9" s="49"/>
      <c r="EGL9" s="49"/>
      <c r="EGM9" s="49"/>
      <c r="EGN9" s="49"/>
      <c r="EGO9" s="49"/>
      <c r="EGP9" s="49"/>
      <c r="EGQ9" s="49"/>
      <c r="EGR9" s="49"/>
      <c r="EGS9" s="49"/>
      <c r="EGT9" s="49"/>
      <c r="EGU9" s="49"/>
      <c r="EGV9" s="49"/>
      <c r="EGW9" s="49"/>
      <c r="EGX9" s="49"/>
      <c r="EGY9" s="49"/>
      <c r="EGZ9" s="49"/>
      <c r="EHA9" s="49"/>
      <c r="EHB9" s="49"/>
      <c r="EHC9" s="49"/>
      <c r="EHD9" s="49"/>
      <c r="EHE9" s="49"/>
      <c r="EHF9" s="49"/>
      <c r="EHG9" s="49"/>
      <c r="EHH9" s="49"/>
      <c r="EHI9" s="49"/>
      <c r="EHJ9" s="49"/>
      <c r="EHK9" s="49"/>
      <c r="EHL9" s="49"/>
      <c r="EHM9" s="49"/>
      <c r="EHN9" s="49"/>
      <c r="EHO9" s="49"/>
      <c r="EHP9" s="49"/>
      <c r="EHQ9" s="49"/>
      <c r="EHR9" s="49"/>
      <c r="EHS9" s="49"/>
      <c r="EHT9" s="49"/>
      <c r="EHU9" s="49"/>
      <c r="EHV9" s="49"/>
      <c r="EHW9" s="49"/>
      <c r="EHX9" s="49"/>
      <c r="EHY9" s="49"/>
      <c r="EHZ9" s="49"/>
      <c r="EIA9" s="49"/>
      <c r="EIB9" s="49"/>
      <c r="EIC9" s="49"/>
      <c r="EID9" s="49"/>
      <c r="EIE9" s="49"/>
      <c r="EIF9" s="49"/>
      <c r="EIG9" s="49"/>
      <c r="EIH9" s="49"/>
      <c r="EII9" s="49"/>
      <c r="EIJ9" s="49"/>
      <c r="EIK9" s="49"/>
      <c r="EIL9" s="49"/>
      <c r="EIM9" s="49"/>
      <c r="EIN9" s="49"/>
      <c r="EIO9" s="49"/>
      <c r="EIP9" s="49"/>
      <c r="EIQ9" s="49"/>
      <c r="EIR9" s="49"/>
      <c r="EIS9" s="49"/>
      <c r="EIT9" s="49"/>
      <c r="EIU9" s="49"/>
      <c r="EIV9" s="49"/>
      <c r="EIW9" s="49"/>
      <c r="EIX9" s="49"/>
      <c r="EIY9" s="49"/>
      <c r="EIZ9" s="49"/>
      <c r="EJA9" s="49"/>
      <c r="EJB9" s="49"/>
      <c r="EJC9" s="49"/>
      <c r="EJD9" s="49"/>
      <c r="EJE9" s="49"/>
      <c r="EJF9" s="49"/>
      <c r="EJG9" s="49"/>
      <c r="EJH9" s="49"/>
      <c r="EJI9" s="49"/>
      <c r="EJJ9" s="49"/>
      <c r="EJK9" s="49"/>
      <c r="EJL9" s="49"/>
      <c r="EJM9" s="49"/>
      <c r="EJN9" s="49"/>
      <c r="EJO9" s="49"/>
      <c r="EJP9" s="49"/>
      <c r="EJQ9" s="49"/>
      <c r="EJR9" s="49"/>
      <c r="EJS9" s="49"/>
      <c r="EJT9" s="49"/>
      <c r="EJU9" s="49"/>
      <c r="EJV9" s="49"/>
      <c r="EJW9" s="49"/>
      <c r="EJX9" s="49"/>
      <c r="EJY9" s="49"/>
      <c r="EJZ9" s="49"/>
      <c r="EKA9" s="49"/>
      <c r="EKB9" s="49"/>
      <c r="EKC9" s="49"/>
      <c r="EKD9" s="49"/>
      <c r="EKE9" s="49"/>
      <c r="EKF9" s="49"/>
      <c r="EKG9" s="49"/>
      <c r="EKH9" s="49"/>
      <c r="EKI9" s="49"/>
      <c r="EKJ9" s="49"/>
      <c r="EKK9" s="49"/>
      <c r="EKL9" s="49"/>
      <c r="EKM9" s="49"/>
      <c r="EKN9" s="49"/>
      <c r="EKO9" s="49"/>
      <c r="EKP9" s="49"/>
      <c r="EKQ9" s="49"/>
      <c r="EKR9" s="49"/>
      <c r="EKS9" s="49"/>
      <c r="EKT9" s="49"/>
      <c r="EKU9" s="49"/>
      <c r="EKV9" s="49"/>
      <c r="EKW9" s="49"/>
      <c r="EKX9" s="49"/>
      <c r="EKY9" s="49"/>
      <c r="EKZ9" s="49"/>
      <c r="ELA9" s="49"/>
      <c r="ELB9" s="49"/>
      <c r="ELC9" s="49"/>
      <c r="ELD9" s="49"/>
      <c r="ELE9" s="49"/>
      <c r="ELF9" s="49"/>
      <c r="ELG9" s="49"/>
      <c r="ELH9" s="49"/>
      <c r="ELI9" s="49"/>
      <c r="ELJ9" s="49"/>
      <c r="ELK9" s="49"/>
      <c r="ELL9" s="49"/>
      <c r="ELM9" s="49"/>
      <c r="ELN9" s="49"/>
      <c r="ELO9" s="49"/>
      <c r="ELP9" s="49"/>
      <c r="ELQ9" s="49"/>
      <c r="ELR9" s="49"/>
      <c r="ELS9" s="49"/>
      <c r="ELT9" s="49"/>
      <c r="ELU9" s="49"/>
      <c r="ELV9" s="49"/>
      <c r="ELW9" s="49"/>
      <c r="ELX9" s="49"/>
      <c r="ELY9" s="49"/>
      <c r="ELZ9" s="49"/>
      <c r="EMA9" s="49"/>
      <c r="EMB9" s="49"/>
      <c r="EMC9" s="49"/>
      <c r="EMD9" s="49"/>
      <c r="EME9" s="49"/>
      <c r="EMF9" s="49"/>
      <c r="EMG9" s="49"/>
      <c r="EMH9" s="49"/>
      <c r="EMI9" s="49"/>
      <c r="EMJ9" s="49"/>
      <c r="EMK9" s="49"/>
      <c r="EML9" s="49"/>
      <c r="EMM9" s="49"/>
      <c r="EMN9" s="49"/>
      <c r="EMO9" s="49"/>
      <c r="EMP9" s="49"/>
      <c r="EMQ9" s="49"/>
      <c r="EMR9" s="49"/>
      <c r="EMS9" s="49"/>
      <c r="EMT9" s="49"/>
      <c r="EMU9" s="49"/>
      <c r="EMV9" s="49"/>
      <c r="EMW9" s="49"/>
      <c r="EMX9" s="49"/>
      <c r="EMY9" s="49"/>
      <c r="EMZ9" s="49"/>
      <c r="ENA9" s="49"/>
      <c r="ENB9" s="49"/>
      <c r="ENC9" s="49"/>
      <c r="END9" s="49"/>
      <c r="ENE9" s="49"/>
      <c r="ENF9" s="49"/>
      <c r="ENG9" s="49"/>
      <c r="ENH9" s="49"/>
      <c r="ENI9" s="49"/>
      <c r="ENJ9" s="49"/>
      <c r="ENK9" s="49"/>
      <c r="ENL9" s="49"/>
      <c r="ENM9" s="49"/>
      <c r="ENN9" s="49"/>
      <c r="ENO9" s="49"/>
      <c r="ENP9" s="49"/>
      <c r="ENQ9" s="49"/>
      <c r="ENR9" s="49"/>
      <c r="ENS9" s="49"/>
      <c r="ENT9" s="49"/>
      <c r="ENU9" s="49"/>
      <c r="ENV9" s="49"/>
      <c r="ENW9" s="49"/>
      <c r="ENX9" s="49"/>
      <c r="ENY9" s="49"/>
      <c r="ENZ9" s="49"/>
      <c r="EOA9" s="49"/>
      <c r="EOB9" s="49"/>
      <c r="EOC9" s="49"/>
      <c r="EOD9" s="49"/>
      <c r="EOE9" s="49"/>
      <c r="EOF9" s="49"/>
      <c r="EOG9" s="49"/>
      <c r="EOH9" s="49"/>
      <c r="EOI9" s="49"/>
      <c r="EOJ9" s="49"/>
      <c r="EOK9" s="49"/>
      <c r="EOL9" s="49"/>
      <c r="EOM9" s="49"/>
      <c r="EON9" s="49"/>
      <c r="EOO9" s="49"/>
      <c r="EOP9" s="49"/>
      <c r="EOQ9" s="49"/>
      <c r="EOR9" s="49"/>
      <c r="EOS9" s="49"/>
      <c r="EOT9" s="49"/>
      <c r="EOU9" s="49"/>
      <c r="EOV9" s="49"/>
      <c r="EOW9" s="49"/>
      <c r="EOX9" s="49"/>
      <c r="EOY9" s="49"/>
      <c r="EOZ9" s="49"/>
      <c r="EPA9" s="49"/>
      <c r="EPB9" s="49"/>
      <c r="EPC9" s="49"/>
      <c r="EPD9" s="49"/>
      <c r="EPE9" s="49"/>
      <c r="EPF9" s="49"/>
      <c r="EPG9" s="49"/>
      <c r="EPH9" s="49"/>
      <c r="EPI9" s="49"/>
      <c r="EPJ9" s="49"/>
      <c r="EPK9" s="49"/>
      <c r="EPL9" s="49"/>
      <c r="EPM9" s="49"/>
      <c r="EPN9" s="49"/>
      <c r="EPO9" s="49"/>
      <c r="EPP9" s="49"/>
      <c r="EPQ9" s="49"/>
      <c r="EPR9" s="49"/>
      <c r="EPS9" s="49"/>
      <c r="EPT9" s="49"/>
      <c r="EPU9" s="49"/>
      <c r="EPV9" s="49"/>
      <c r="EPW9" s="49"/>
      <c r="EPX9" s="49"/>
      <c r="EPY9" s="49"/>
      <c r="EPZ9" s="49"/>
      <c r="EQA9" s="49"/>
      <c r="EQB9" s="49"/>
      <c r="EQC9" s="49"/>
      <c r="EQD9" s="49"/>
      <c r="EQE9" s="49"/>
      <c r="EQF9" s="49"/>
      <c r="EQG9" s="49"/>
      <c r="EQH9" s="49"/>
      <c r="EQI9" s="49"/>
      <c r="EQJ9" s="49"/>
      <c r="EQK9" s="49"/>
      <c r="EQL9" s="49"/>
      <c r="EQM9" s="49"/>
      <c r="EQN9" s="49"/>
      <c r="EQO9" s="49"/>
      <c r="EQP9" s="49"/>
      <c r="EQQ9" s="49"/>
      <c r="EQR9" s="49"/>
      <c r="EQS9" s="49"/>
      <c r="EQT9" s="49"/>
      <c r="EQU9" s="49"/>
      <c r="EQV9" s="49"/>
      <c r="EQW9" s="49"/>
      <c r="EQX9" s="49"/>
      <c r="EQY9" s="49"/>
      <c r="EQZ9" s="49"/>
      <c r="ERA9" s="49"/>
      <c r="ERB9" s="49"/>
      <c r="ERC9" s="49"/>
      <c r="ERD9" s="49"/>
      <c r="ERE9" s="49"/>
      <c r="ERF9" s="49"/>
      <c r="ERG9" s="49"/>
      <c r="ERH9" s="49"/>
      <c r="ERI9" s="49"/>
      <c r="ERJ9" s="49"/>
      <c r="ERK9" s="49"/>
      <c r="ERL9" s="49"/>
      <c r="ERM9" s="49"/>
      <c r="ERN9" s="49"/>
      <c r="ERO9" s="49"/>
      <c r="ERP9" s="49"/>
      <c r="ERQ9" s="49"/>
      <c r="ERR9" s="49"/>
      <c r="ERS9" s="49"/>
      <c r="ERT9" s="49"/>
      <c r="ERU9" s="49"/>
      <c r="ERV9" s="49"/>
      <c r="ERW9" s="49"/>
      <c r="ERX9" s="49"/>
      <c r="ERY9" s="49"/>
      <c r="ERZ9" s="49"/>
      <c r="ESA9" s="49"/>
      <c r="ESB9" s="49"/>
      <c r="ESC9" s="49"/>
      <c r="ESD9" s="49"/>
      <c r="ESE9" s="49"/>
      <c r="ESF9" s="49"/>
      <c r="ESG9" s="49"/>
      <c r="ESH9" s="49"/>
      <c r="ESI9" s="49"/>
      <c r="ESJ9" s="49"/>
      <c r="ESK9" s="49"/>
      <c r="ESL9" s="49"/>
      <c r="ESM9" s="49"/>
      <c r="ESN9" s="49"/>
      <c r="ESO9" s="49"/>
      <c r="ESP9" s="49"/>
      <c r="ESQ9" s="49"/>
      <c r="ESR9" s="49"/>
      <c r="ESS9" s="49"/>
      <c r="EST9" s="49"/>
      <c r="ESU9" s="49"/>
      <c r="ESV9" s="49"/>
      <c r="ESW9" s="49"/>
      <c r="ESX9" s="49"/>
      <c r="ESY9" s="49"/>
      <c r="ESZ9" s="49"/>
      <c r="ETA9" s="49"/>
      <c r="ETB9" s="49"/>
      <c r="ETC9" s="49"/>
      <c r="ETD9" s="49"/>
      <c r="ETE9" s="49"/>
      <c r="ETF9" s="49"/>
      <c r="ETG9" s="49"/>
      <c r="ETH9" s="49"/>
      <c r="ETI9" s="49"/>
      <c r="ETJ9" s="49"/>
      <c r="ETK9" s="49"/>
      <c r="ETL9" s="49"/>
      <c r="ETM9" s="49"/>
      <c r="ETN9" s="49"/>
      <c r="ETO9" s="49"/>
      <c r="ETP9" s="49"/>
      <c r="ETQ9" s="49"/>
      <c r="ETR9" s="49"/>
      <c r="ETS9" s="49"/>
      <c r="ETT9" s="49"/>
      <c r="ETU9" s="49"/>
      <c r="ETV9" s="49"/>
      <c r="ETW9" s="49"/>
      <c r="ETX9" s="49"/>
      <c r="ETY9" s="49"/>
      <c r="ETZ9" s="49"/>
      <c r="EUA9" s="49"/>
      <c r="EUB9" s="49"/>
      <c r="EUC9" s="49"/>
      <c r="EUD9" s="49"/>
      <c r="EUE9" s="49"/>
      <c r="EUF9" s="49"/>
      <c r="EUG9" s="49"/>
      <c r="EUH9" s="49"/>
      <c r="EUI9" s="49"/>
      <c r="EUJ9" s="49"/>
      <c r="EUK9" s="49"/>
      <c r="EUL9" s="49"/>
      <c r="EUM9" s="49"/>
      <c r="EUN9" s="49"/>
      <c r="EUO9" s="49"/>
      <c r="EUP9" s="49"/>
      <c r="EUQ9" s="49"/>
      <c r="EUR9" s="49"/>
      <c r="EUS9" s="49"/>
      <c r="EUT9" s="49"/>
      <c r="EUU9" s="49"/>
      <c r="EUV9" s="49"/>
      <c r="EUW9" s="49"/>
      <c r="EUX9" s="49"/>
      <c r="EUY9" s="49"/>
      <c r="EUZ9" s="49"/>
      <c r="EVA9" s="49"/>
      <c r="EVB9" s="49"/>
      <c r="EVC9" s="49"/>
      <c r="EVD9" s="49"/>
      <c r="EVE9" s="49"/>
      <c r="EVF9" s="49"/>
      <c r="EVG9" s="49"/>
      <c r="EVH9" s="49"/>
      <c r="EVI9" s="49"/>
      <c r="EVJ9" s="49"/>
      <c r="EVK9" s="49"/>
      <c r="EVL9" s="49"/>
      <c r="EVM9" s="49"/>
      <c r="EVN9" s="49"/>
      <c r="EVO9" s="49"/>
      <c r="EVP9" s="49"/>
      <c r="EVQ9" s="49"/>
      <c r="EVR9" s="49"/>
      <c r="EVS9" s="49"/>
      <c r="EVT9" s="49"/>
      <c r="EVU9" s="49"/>
      <c r="EVV9" s="49"/>
      <c r="EVW9" s="49"/>
      <c r="EVX9" s="49"/>
      <c r="EVY9" s="49"/>
      <c r="EVZ9" s="49"/>
      <c r="EWA9" s="49"/>
      <c r="EWB9" s="49"/>
      <c r="EWC9" s="49"/>
      <c r="EWD9" s="49"/>
      <c r="EWE9" s="49"/>
      <c r="EWF9" s="49"/>
      <c r="EWG9" s="49"/>
      <c r="EWH9" s="49"/>
      <c r="EWI9" s="49"/>
      <c r="EWJ9" s="49"/>
      <c r="EWK9" s="49"/>
      <c r="EWL9" s="49"/>
      <c r="EWM9" s="49"/>
      <c r="EWN9" s="49"/>
      <c r="EWO9" s="49"/>
      <c r="EWP9" s="49"/>
      <c r="EWQ9" s="49"/>
      <c r="EWR9" s="49"/>
      <c r="EWS9" s="49"/>
      <c r="EWT9" s="49"/>
      <c r="EWU9" s="49"/>
      <c r="EWV9" s="49"/>
      <c r="EWW9" s="49"/>
      <c r="EWX9" s="49"/>
      <c r="EWY9" s="49"/>
      <c r="EWZ9" s="49"/>
      <c r="EXA9" s="49"/>
      <c r="EXB9" s="49"/>
      <c r="EXC9" s="49"/>
      <c r="EXD9" s="49"/>
      <c r="EXE9" s="49"/>
      <c r="EXF9" s="49"/>
      <c r="EXG9" s="49"/>
      <c r="EXH9" s="49"/>
      <c r="EXI9" s="49"/>
      <c r="EXJ9" s="49"/>
      <c r="EXK9" s="49"/>
      <c r="EXL9" s="49"/>
      <c r="EXM9" s="49"/>
      <c r="EXN9" s="49"/>
      <c r="EXO9" s="49"/>
      <c r="EXP9" s="49"/>
      <c r="EXQ9" s="49"/>
      <c r="EXR9" s="49"/>
      <c r="EXS9" s="49"/>
      <c r="EXT9" s="49"/>
      <c r="EXU9" s="49"/>
      <c r="EXV9" s="49"/>
      <c r="EXW9" s="49"/>
      <c r="EXX9" s="49"/>
      <c r="EXY9" s="49"/>
      <c r="EXZ9" s="49"/>
      <c r="EYA9" s="49"/>
      <c r="EYB9" s="49"/>
      <c r="EYC9" s="49"/>
      <c r="EYD9" s="49"/>
      <c r="EYE9" s="49"/>
      <c r="EYF9" s="49"/>
      <c r="EYG9" s="49"/>
      <c r="EYH9" s="49"/>
      <c r="EYI9" s="49"/>
      <c r="EYJ9" s="49"/>
      <c r="EYK9" s="49"/>
      <c r="EYL9" s="49"/>
      <c r="EYM9" s="49"/>
      <c r="EYN9" s="49"/>
      <c r="EYO9" s="49"/>
      <c r="EYP9" s="49"/>
      <c r="EYQ9" s="49"/>
      <c r="EYR9" s="49"/>
      <c r="EYS9" s="49"/>
      <c r="EYT9" s="49"/>
      <c r="EYU9" s="49"/>
      <c r="EYV9" s="49"/>
      <c r="EYW9" s="49"/>
      <c r="EYX9" s="49"/>
      <c r="EYY9" s="49"/>
      <c r="EYZ9" s="49"/>
      <c r="EZA9" s="49"/>
      <c r="EZB9" s="49"/>
      <c r="EZC9" s="49"/>
      <c r="EZD9" s="49"/>
      <c r="EZE9" s="49"/>
      <c r="EZF9" s="49"/>
      <c r="EZG9" s="49"/>
      <c r="EZH9" s="49"/>
      <c r="EZI9" s="49"/>
      <c r="EZJ9" s="49"/>
      <c r="EZK9" s="49"/>
      <c r="EZL9" s="49"/>
      <c r="EZM9" s="49"/>
      <c r="EZN9" s="49"/>
      <c r="EZO9" s="49"/>
      <c r="EZP9" s="49"/>
      <c r="EZQ9" s="49"/>
      <c r="EZR9" s="49"/>
      <c r="EZS9" s="49"/>
      <c r="EZT9" s="49"/>
      <c r="EZU9" s="49"/>
      <c r="EZV9" s="49"/>
      <c r="EZW9" s="49"/>
      <c r="EZX9" s="49"/>
      <c r="EZY9" s="49"/>
      <c r="EZZ9" s="49"/>
      <c r="FAA9" s="49"/>
      <c r="FAB9" s="49"/>
      <c r="FAC9" s="49"/>
      <c r="FAD9" s="49"/>
      <c r="FAE9" s="49"/>
      <c r="FAF9" s="49"/>
      <c r="FAG9" s="49"/>
      <c r="FAH9" s="49"/>
      <c r="FAI9" s="49"/>
      <c r="FAJ9" s="49"/>
      <c r="FAK9" s="49"/>
      <c r="FAL9" s="49"/>
      <c r="FAM9" s="49"/>
      <c r="FAN9" s="49"/>
      <c r="FAO9" s="49"/>
      <c r="FAP9" s="49"/>
      <c r="FAQ9" s="49"/>
      <c r="FAR9" s="49"/>
      <c r="FAS9" s="49"/>
      <c r="FAT9" s="49"/>
      <c r="FAU9" s="49"/>
      <c r="FAV9" s="49"/>
      <c r="FAW9" s="49"/>
      <c r="FAX9" s="49"/>
      <c r="FAY9" s="49"/>
      <c r="FAZ9" s="49"/>
      <c r="FBA9" s="49"/>
      <c r="FBB9" s="49"/>
      <c r="FBC9" s="49"/>
      <c r="FBD9" s="49"/>
      <c r="FBE9" s="49"/>
      <c r="FBF9" s="49"/>
      <c r="FBG9" s="49"/>
      <c r="FBH9" s="49"/>
      <c r="FBI9" s="49"/>
      <c r="FBJ9" s="49"/>
      <c r="FBK9" s="49"/>
      <c r="FBL9" s="49"/>
      <c r="FBM9" s="49"/>
      <c r="FBN9" s="49"/>
      <c r="FBO9" s="49"/>
      <c r="FBP9" s="49"/>
      <c r="FBQ9" s="49"/>
      <c r="FBR9" s="49"/>
      <c r="FBS9" s="49"/>
      <c r="FBT9" s="49"/>
      <c r="FBU9" s="49"/>
      <c r="FBV9" s="49"/>
      <c r="FBW9" s="49"/>
      <c r="FBX9" s="49"/>
      <c r="FBY9" s="49"/>
      <c r="FBZ9" s="49"/>
      <c r="FCA9" s="49"/>
      <c r="FCB9" s="49"/>
      <c r="FCC9" s="49"/>
      <c r="FCD9" s="49"/>
      <c r="FCE9" s="49"/>
      <c r="FCF9" s="49"/>
      <c r="FCG9" s="49"/>
      <c r="FCH9" s="49"/>
      <c r="FCI9" s="49"/>
      <c r="FCJ9" s="49"/>
      <c r="FCK9" s="49"/>
      <c r="FCL9" s="49"/>
      <c r="FCM9" s="49"/>
      <c r="FCN9" s="49"/>
      <c r="FCO9" s="49"/>
      <c r="FCP9" s="49"/>
      <c r="FCQ9" s="49"/>
      <c r="FCR9" s="49"/>
      <c r="FCS9" s="49"/>
      <c r="FCT9" s="49"/>
      <c r="FCU9" s="49"/>
      <c r="FCV9" s="49"/>
      <c r="FCW9" s="49"/>
      <c r="FCX9" s="49"/>
      <c r="FCY9" s="49"/>
      <c r="FCZ9" s="49"/>
      <c r="FDA9" s="49"/>
      <c r="FDB9" s="49"/>
      <c r="FDC9" s="49"/>
      <c r="FDD9" s="49"/>
      <c r="FDE9" s="49"/>
      <c r="FDF9" s="49"/>
      <c r="FDG9" s="49"/>
      <c r="FDH9" s="49"/>
      <c r="FDI9" s="49"/>
      <c r="FDJ9" s="49"/>
      <c r="FDK9" s="49"/>
      <c r="FDL9" s="49"/>
      <c r="FDM9" s="49"/>
      <c r="FDN9" s="49"/>
      <c r="FDO9" s="49"/>
      <c r="FDP9" s="49"/>
      <c r="FDQ9" s="49"/>
      <c r="FDR9" s="49"/>
      <c r="FDS9" s="49"/>
      <c r="FDT9" s="49"/>
      <c r="FDU9" s="49"/>
      <c r="FDV9" s="49"/>
      <c r="FDW9" s="49"/>
      <c r="FDX9" s="49"/>
      <c r="FDY9" s="49"/>
      <c r="FDZ9" s="49"/>
      <c r="FEA9" s="49"/>
      <c r="FEB9" s="49"/>
      <c r="FEC9" s="49"/>
      <c r="FED9" s="49"/>
      <c r="FEE9" s="49"/>
      <c r="FEF9" s="49"/>
      <c r="FEG9" s="49"/>
      <c r="FEH9" s="49"/>
      <c r="FEI9" s="49"/>
      <c r="FEJ9" s="49"/>
      <c r="FEK9" s="49"/>
      <c r="FEL9" s="49"/>
      <c r="FEM9" s="49"/>
      <c r="FEN9" s="49"/>
      <c r="FEO9" s="49"/>
      <c r="FEP9" s="49"/>
      <c r="FEQ9" s="49"/>
      <c r="FER9" s="49"/>
      <c r="FES9" s="49"/>
      <c r="FET9" s="49"/>
      <c r="FEU9" s="49"/>
      <c r="FEV9" s="49"/>
      <c r="FEW9" s="49"/>
      <c r="FEX9" s="49"/>
      <c r="FEY9" s="49"/>
      <c r="FEZ9" s="49"/>
      <c r="FFA9" s="49"/>
      <c r="FFB9" s="49"/>
      <c r="FFC9" s="49"/>
      <c r="FFD9" s="49"/>
      <c r="FFE9" s="49"/>
      <c r="FFF9" s="49"/>
      <c r="FFG9" s="49"/>
      <c r="FFH9" s="49"/>
      <c r="FFI9" s="49"/>
      <c r="FFJ9" s="49"/>
      <c r="FFK9" s="49"/>
      <c r="FFL9" s="49"/>
      <c r="FFM9" s="49"/>
      <c r="FFN9" s="49"/>
      <c r="FFO9" s="49"/>
      <c r="FFP9" s="49"/>
      <c r="FFQ9" s="49"/>
      <c r="FFR9" s="49"/>
      <c r="FFS9" s="49"/>
      <c r="FFT9" s="49"/>
      <c r="FFU9" s="49"/>
      <c r="FFV9" s="49"/>
      <c r="FFW9" s="49"/>
      <c r="FFX9" s="49"/>
      <c r="FFY9" s="49"/>
      <c r="FFZ9" s="49"/>
      <c r="FGA9" s="49"/>
      <c r="FGB9" s="49"/>
      <c r="FGC9" s="49"/>
      <c r="FGD9" s="49"/>
      <c r="FGE9" s="49"/>
      <c r="FGF9" s="49"/>
      <c r="FGG9" s="49"/>
      <c r="FGH9" s="49"/>
      <c r="FGI9" s="49"/>
      <c r="FGJ9" s="49"/>
      <c r="FGK9" s="49"/>
      <c r="FGL9" s="49"/>
      <c r="FGM9" s="49"/>
      <c r="FGN9" s="49"/>
      <c r="FGO9" s="49"/>
      <c r="FGP9" s="49"/>
      <c r="FGQ9" s="49"/>
      <c r="FGR9" s="49"/>
      <c r="FGS9" s="49"/>
      <c r="FGT9" s="49"/>
      <c r="FGU9" s="49"/>
      <c r="FGV9" s="49"/>
      <c r="FGW9" s="49"/>
      <c r="FGX9" s="49"/>
      <c r="FGY9" s="49"/>
      <c r="FGZ9" s="49"/>
      <c r="FHA9" s="49"/>
      <c r="FHB9" s="49"/>
      <c r="FHC9" s="49"/>
      <c r="FHD9" s="49"/>
      <c r="FHE9" s="49"/>
      <c r="FHF9" s="49"/>
      <c r="FHG9" s="49"/>
      <c r="FHH9" s="49"/>
      <c r="FHI9" s="49"/>
      <c r="FHJ9" s="49"/>
      <c r="FHK9" s="49"/>
      <c r="FHL9" s="49"/>
      <c r="FHM9" s="49"/>
      <c r="FHN9" s="49"/>
      <c r="FHO9" s="49"/>
      <c r="FHP9" s="49"/>
      <c r="FHQ9" s="49"/>
      <c r="FHR9" s="49"/>
      <c r="FHS9" s="49"/>
      <c r="FHT9" s="49"/>
      <c r="FHU9" s="49"/>
      <c r="FHV9" s="49"/>
      <c r="FHW9" s="49"/>
      <c r="FHX9" s="49"/>
      <c r="FHY9" s="49"/>
      <c r="FHZ9" s="49"/>
      <c r="FIA9" s="49"/>
      <c r="FIB9" s="49"/>
      <c r="FIC9" s="49"/>
      <c r="FID9" s="49"/>
      <c r="FIE9" s="49"/>
      <c r="FIF9" s="49"/>
      <c r="FIG9" s="49"/>
      <c r="FIH9" s="49"/>
      <c r="FII9" s="49"/>
      <c r="FIJ9" s="49"/>
      <c r="FIK9" s="49"/>
      <c r="FIL9" s="49"/>
      <c r="FIM9" s="49"/>
      <c r="FIN9" s="49"/>
      <c r="FIO9" s="49"/>
      <c r="FIP9" s="49"/>
      <c r="FIQ9" s="49"/>
      <c r="FIR9" s="49"/>
      <c r="FIS9" s="49"/>
      <c r="FIT9" s="49"/>
      <c r="FIU9" s="49"/>
      <c r="FIV9" s="49"/>
      <c r="FIW9" s="49"/>
      <c r="FIX9" s="49"/>
      <c r="FIY9" s="49"/>
      <c r="FIZ9" s="49"/>
      <c r="FJA9" s="49"/>
      <c r="FJB9" s="49"/>
      <c r="FJC9" s="49"/>
      <c r="FJD9" s="49"/>
      <c r="FJE9" s="49"/>
      <c r="FJF9" s="49"/>
      <c r="FJG9" s="49"/>
      <c r="FJH9" s="49"/>
      <c r="FJI9" s="49"/>
      <c r="FJJ9" s="49"/>
      <c r="FJK9" s="49"/>
      <c r="FJL9" s="49"/>
      <c r="FJM9" s="49"/>
      <c r="FJN9" s="49"/>
      <c r="FJO9" s="49"/>
      <c r="FJP9" s="49"/>
      <c r="FJQ9" s="49"/>
      <c r="FJR9" s="49"/>
      <c r="FJS9" s="49"/>
      <c r="FJT9" s="49"/>
      <c r="FJU9" s="49"/>
      <c r="FJV9" s="49"/>
      <c r="FJW9" s="49"/>
      <c r="FJX9" s="49"/>
      <c r="FJY9" s="49"/>
      <c r="FJZ9" s="49"/>
      <c r="FKA9" s="49"/>
      <c r="FKB9" s="49"/>
      <c r="FKC9" s="49"/>
      <c r="FKD9" s="49"/>
      <c r="FKE9" s="49"/>
      <c r="FKF9" s="49"/>
      <c r="FKG9" s="49"/>
      <c r="FKH9" s="49"/>
      <c r="FKI9" s="49"/>
      <c r="FKJ9" s="49"/>
      <c r="FKK9" s="49"/>
      <c r="FKL9" s="49"/>
      <c r="FKM9" s="49"/>
      <c r="FKN9" s="49"/>
      <c r="FKO9" s="49"/>
      <c r="FKP9" s="49"/>
      <c r="FKQ9" s="49"/>
      <c r="FKR9" s="49"/>
      <c r="FKS9" s="49"/>
      <c r="FKT9" s="49"/>
      <c r="FKU9" s="49"/>
      <c r="FKV9" s="49"/>
      <c r="FKW9" s="49"/>
      <c r="FKX9" s="49"/>
      <c r="FKY9" s="49"/>
      <c r="FKZ9" s="49"/>
      <c r="FLA9" s="49"/>
      <c r="FLB9" s="49"/>
      <c r="FLC9" s="49"/>
      <c r="FLD9" s="49"/>
      <c r="FLE9" s="49"/>
      <c r="FLF9" s="49"/>
      <c r="FLG9" s="49"/>
      <c r="FLH9" s="49"/>
      <c r="FLI9" s="49"/>
      <c r="FLJ9" s="49"/>
      <c r="FLK9" s="49"/>
      <c r="FLL9" s="49"/>
      <c r="FLM9" s="49"/>
      <c r="FLN9" s="49"/>
      <c r="FLO9" s="49"/>
      <c r="FLP9" s="49"/>
      <c r="FLQ9" s="49"/>
      <c r="FLR9" s="49"/>
      <c r="FLS9" s="49"/>
      <c r="FLT9" s="49"/>
      <c r="FLU9" s="49"/>
      <c r="FLV9" s="49"/>
      <c r="FLW9" s="49"/>
      <c r="FLX9" s="49"/>
      <c r="FLY9" s="49"/>
      <c r="FLZ9" s="49"/>
      <c r="FMA9" s="49"/>
      <c r="FMB9" s="49"/>
      <c r="FMC9" s="49"/>
      <c r="FMD9" s="49"/>
      <c r="FME9" s="49"/>
      <c r="FMF9" s="49"/>
      <c r="FMG9" s="49"/>
      <c r="FMH9" s="49"/>
      <c r="FMI9" s="49"/>
      <c r="FMJ9" s="49"/>
      <c r="FMK9" s="49"/>
      <c r="FML9" s="49"/>
      <c r="FMM9" s="49"/>
      <c r="FMN9" s="49"/>
      <c r="FMO9" s="49"/>
      <c r="FMP9" s="49"/>
      <c r="FMQ9" s="49"/>
      <c r="FMR9" s="49"/>
      <c r="FMS9" s="49"/>
      <c r="FMT9" s="49"/>
      <c r="FMU9" s="49"/>
      <c r="FMV9" s="49"/>
      <c r="FMW9" s="49"/>
      <c r="FMX9" s="49"/>
      <c r="FMY9" s="49"/>
      <c r="FMZ9" s="49"/>
      <c r="FNA9" s="49"/>
      <c r="FNB9" s="49"/>
      <c r="FNC9" s="49"/>
      <c r="FND9" s="49"/>
      <c r="FNE9" s="49"/>
      <c r="FNF9" s="49"/>
      <c r="FNG9" s="49"/>
      <c r="FNH9" s="49"/>
      <c r="FNI9" s="49"/>
      <c r="FNJ9" s="49"/>
      <c r="FNK9" s="49"/>
      <c r="FNL9" s="49"/>
      <c r="FNM9" s="49"/>
      <c r="FNN9" s="49"/>
      <c r="FNO9" s="49"/>
      <c r="FNP9" s="49"/>
      <c r="FNQ9" s="49"/>
      <c r="FNR9" s="49"/>
      <c r="FNS9" s="49"/>
      <c r="FNT9" s="49"/>
      <c r="FNU9" s="49"/>
      <c r="FNV9" s="49"/>
      <c r="FNW9" s="49"/>
      <c r="FNX9" s="49"/>
      <c r="FNY9" s="49"/>
      <c r="FNZ9" s="49"/>
      <c r="FOA9" s="49"/>
      <c r="FOB9" s="49"/>
      <c r="FOC9" s="49"/>
      <c r="FOD9" s="49"/>
      <c r="FOE9" s="49"/>
      <c r="FOF9" s="49"/>
      <c r="FOG9" s="49"/>
      <c r="FOH9" s="49"/>
      <c r="FOI9" s="49"/>
      <c r="FOJ9" s="49"/>
      <c r="FOK9" s="49"/>
      <c r="FOL9" s="49"/>
      <c r="FOM9" s="49"/>
      <c r="FON9" s="49"/>
      <c r="FOO9" s="49"/>
      <c r="FOP9" s="49"/>
      <c r="FOQ9" s="49"/>
      <c r="FOR9" s="49"/>
      <c r="FOS9" s="49"/>
      <c r="FOT9" s="49"/>
      <c r="FOU9" s="49"/>
      <c r="FOV9" s="49"/>
      <c r="FOW9" s="49"/>
      <c r="FOX9" s="49"/>
      <c r="FOY9" s="49"/>
      <c r="FOZ9" s="49"/>
      <c r="FPA9" s="49"/>
      <c r="FPB9" s="49"/>
      <c r="FPC9" s="49"/>
      <c r="FPD9" s="49"/>
      <c r="FPE9" s="49"/>
      <c r="FPF9" s="49"/>
      <c r="FPG9" s="49"/>
      <c r="FPH9" s="49"/>
      <c r="FPI9" s="49"/>
      <c r="FPJ9" s="49"/>
      <c r="FPK9" s="49"/>
      <c r="FPL9" s="49"/>
      <c r="FPM9" s="49"/>
      <c r="FPN9" s="49"/>
      <c r="FPO9" s="49"/>
      <c r="FPP9" s="49"/>
      <c r="FPQ9" s="49"/>
      <c r="FPR9" s="49"/>
      <c r="FPS9" s="49"/>
      <c r="FPT9" s="49"/>
      <c r="FPU9" s="49"/>
      <c r="FPV9" s="49"/>
      <c r="FPW9" s="49"/>
      <c r="FPX9" s="49"/>
      <c r="FPY9" s="49"/>
      <c r="FPZ9" s="49"/>
      <c r="FQA9" s="49"/>
      <c r="FQB9" s="49"/>
      <c r="FQC9" s="49"/>
      <c r="FQD9" s="49"/>
      <c r="FQE9" s="49"/>
      <c r="FQF9" s="49"/>
      <c r="FQG9" s="49"/>
      <c r="FQH9" s="49"/>
      <c r="FQI9" s="49"/>
      <c r="FQJ9" s="49"/>
      <c r="FQK9" s="49"/>
      <c r="FQL9" s="49"/>
      <c r="FQM9" s="49"/>
      <c r="FQN9" s="49"/>
      <c r="FQO9" s="49"/>
      <c r="FQP9" s="49"/>
      <c r="FQQ9" s="49"/>
      <c r="FQR9" s="49"/>
      <c r="FQS9" s="49"/>
      <c r="FQT9" s="49"/>
      <c r="FQU9" s="49"/>
      <c r="FQV9" s="49"/>
      <c r="FQW9" s="49"/>
      <c r="FQX9" s="49"/>
      <c r="FQY9" s="49"/>
      <c r="FQZ9" s="49"/>
      <c r="FRA9" s="49"/>
      <c r="FRB9" s="49"/>
      <c r="FRC9" s="49"/>
      <c r="FRD9" s="49"/>
      <c r="FRE9" s="49"/>
      <c r="FRF9" s="49"/>
      <c r="FRG9" s="49"/>
      <c r="FRH9" s="49"/>
      <c r="FRI9" s="49"/>
      <c r="FRJ9" s="49"/>
      <c r="FRK9" s="49"/>
      <c r="FRL9" s="49"/>
      <c r="FRM9" s="49"/>
      <c r="FRN9" s="49"/>
      <c r="FRO9" s="49"/>
      <c r="FRP9" s="49"/>
      <c r="FRQ9" s="49"/>
      <c r="FRR9" s="49"/>
      <c r="FRS9" s="49"/>
      <c r="FRT9" s="49"/>
      <c r="FRU9" s="49"/>
      <c r="FRV9" s="49"/>
      <c r="FRW9" s="49"/>
      <c r="FRX9" s="49"/>
      <c r="FRY9" s="49"/>
      <c r="FRZ9" s="49"/>
      <c r="FSA9" s="49"/>
      <c r="FSB9" s="49"/>
      <c r="FSC9" s="49"/>
      <c r="FSD9" s="49"/>
      <c r="FSE9" s="49"/>
      <c r="FSF9" s="49"/>
      <c r="FSG9" s="49"/>
      <c r="FSH9" s="49"/>
      <c r="FSI9" s="49"/>
      <c r="FSJ9" s="49"/>
      <c r="FSK9" s="49"/>
      <c r="FSL9" s="49"/>
      <c r="FSM9" s="49"/>
      <c r="FSN9" s="49"/>
      <c r="FSO9" s="49"/>
      <c r="FSP9" s="49"/>
      <c r="FSQ9" s="49"/>
      <c r="FSR9" s="49"/>
      <c r="FSS9" s="49"/>
      <c r="FST9" s="49"/>
      <c r="FSU9" s="49"/>
      <c r="FSV9" s="49"/>
      <c r="FSW9" s="49"/>
      <c r="FSX9" s="49"/>
      <c r="FSY9" s="49"/>
      <c r="FSZ9" s="49"/>
      <c r="FTA9" s="49"/>
      <c r="FTB9" s="49"/>
      <c r="FTC9" s="49"/>
      <c r="FTD9" s="49"/>
      <c r="FTE9" s="49"/>
      <c r="FTF9" s="49"/>
      <c r="FTG9" s="49"/>
      <c r="FTH9" s="49"/>
      <c r="FTI9" s="49"/>
      <c r="FTJ9" s="49"/>
      <c r="FTK9" s="49"/>
      <c r="FTL9" s="49"/>
      <c r="FTM9" s="49"/>
      <c r="FTN9" s="49"/>
      <c r="FTO9" s="49"/>
      <c r="FTP9" s="49"/>
      <c r="FTQ9" s="49"/>
      <c r="FTR9" s="49"/>
      <c r="FTS9" s="49"/>
      <c r="FTT9" s="49"/>
      <c r="FTU9" s="49"/>
      <c r="FTV9" s="49"/>
      <c r="FTW9" s="49"/>
      <c r="FTX9" s="49"/>
      <c r="FTY9" s="49"/>
      <c r="FTZ9" s="49"/>
      <c r="FUA9" s="49"/>
      <c r="FUB9" s="49"/>
      <c r="FUC9" s="49"/>
      <c r="FUD9" s="49"/>
      <c r="FUE9" s="49"/>
      <c r="FUF9" s="49"/>
      <c r="FUG9" s="49"/>
      <c r="FUH9" s="49"/>
      <c r="FUI9" s="49"/>
      <c r="FUJ9" s="49"/>
      <c r="FUK9" s="49"/>
      <c r="FUL9" s="49"/>
      <c r="FUM9" s="49"/>
      <c r="FUN9" s="49"/>
      <c r="FUO9" s="49"/>
      <c r="FUP9" s="49"/>
      <c r="FUQ9" s="49"/>
      <c r="FUR9" s="49"/>
      <c r="FUS9" s="49"/>
      <c r="FUT9" s="49"/>
      <c r="FUU9" s="49"/>
      <c r="FUV9" s="49"/>
      <c r="FUW9" s="49"/>
      <c r="FUX9" s="49"/>
      <c r="FUY9" s="49"/>
      <c r="FUZ9" s="49"/>
      <c r="FVA9" s="49"/>
      <c r="FVB9" s="49"/>
      <c r="FVC9" s="49"/>
      <c r="FVD9" s="49"/>
      <c r="FVE9" s="49"/>
      <c r="FVF9" s="49"/>
      <c r="FVG9" s="49"/>
      <c r="FVH9" s="49"/>
      <c r="FVI9" s="49"/>
      <c r="FVJ9" s="49"/>
      <c r="FVK9" s="49"/>
      <c r="FVL9" s="49"/>
      <c r="FVM9" s="49"/>
      <c r="FVN9" s="49"/>
      <c r="FVO9" s="49"/>
      <c r="FVP9" s="49"/>
      <c r="FVQ9" s="49"/>
      <c r="FVR9" s="49"/>
      <c r="FVS9" s="49"/>
      <c r="FVT9" s="49"/>
      <c r="FVU9" s="49"/>
      <c r="FVV9" s="49"/>
      <c r="FVW9" s="49"/>
      <c r="FVX9" s="49"/>
      <c r="FVY9" s="49"/>
      <c r="FVZ9" s="49"/>
      <c r="FWA9" s="49"/>
      <c r="FWB9" s="49"/>
      <c r="FWC9" s="49"/>
      <c r="FWD9" s="49"/>
      <c r="FWE9" s="49"/>
      <c r="FWF9" s="49"/>
      <c r="FWG9" s="49"/>
      <c r="FWH9" s="49"/>
      <c r="FWI9" s="49"/>
      <c r="FWJ9" s="49"/>
      <c r="FWK9" s="49"/>
      <c r="FWL9" s="49"/>
      <c r="FWM9" s="49"/>
      <c r="FWN9" s="49"/>
      <c r="FWO9" s="49"/>
      <c r="FWP9" s="49"/>
      <c r="FWQ9" s="49"/>
      <c r="FWR9" s="49"/>
      <c r="FWS9" s="49"/>
      <c r="FWT9" s="49"/>
      <c r="FWU9" s="49"/>
      <c r="FWV9" s="49"/>
      <c r="FWW9" s="49"/>
      <c r="FWX9" s="49"/>
      <c r="FWY9" s="49"/>
      <c r="FWZ9" s="49"/>
      <c r="FXA9" s="49"/>
      <c r="FXB9" s="49"/>
      <c r="FXC9" s="49"/>
      <c r="FXD9" s="49"/>
      <c r="FXE9" s="49"/>
      <c r="FXF9" s="49"/>
      <c r="FXG9" s="49"/>
      <c r="FXH9" s="49"/>
      <c r="FXI9" s="49"/>
      <c r="FXJ9" s="49"/>
      <c r="FXK9" s="49"/>
      <c r="FXL9" s="49"/>
      <c r="FXM9" s="49"/>
      <c r="FXN9" s="49"/>
      <c r="FXO9" s="49"/>
      <c r="FXP9" s="49"/>
      <c r="FXQ9" s="49"/>
      <c r="FXR9" s="49"/>
      <c r="FXS9" s="49"/>
      <c r="FXT9" s="49"/>
      <c r="FXU9" s="49"/>
      <c r="FXV9" s="49"/>
      <c r="FXW9" s="49"/>
      <c r="FXX9" s="49"/>
      <c r="FXY9" s="49"/>
      <c r="FXZ9" s="49"/>
      <c r="FYA9" s="49"/>
      <c r="FYB9" s="49"/>
      <c r="FYC9" s="49"/>
      <c r="FYD9" s="49"/>
      <c r="FYE9" s="49"/>
      <c r="FYF9" s="49"/>
      <c r="FYG9" s="49"/>
      <c r="FYH9" s="49"/>
      <c r="FYI9" s="49"/>
      <c r="FYJ9" s="49"/>
      <c r="FYK9" s="49"/>
      <c r="FYL9" s="49"/>
      <c r="FYM9" s="49"/>
      <c r="FYN9" s="49"/>
      <c r="FYO9" s="49"/>
      <c r="FYP9" s="49"/>
      <c r="FYQ9" s="49"/>
      <c r="FYR9" s="49"/>
      <c r="FYS9" s="49"/>
      <c r="FYT9" s="49"/>
      <c r="FYU9" s="49"/>
      <c r="FYV9" s="49"/>
      <c r="FYW9" s="49"/>
      <c r="FYX9" s="49"/>
      <c r="FYY9" s="49"/>
      <c r="FYZ9" s="49"/>
      <c r="FZA9" s="49"/>
      <c r="FZB9" s="49"/>
      <c r="FZC9" s="49"/>
      <c r="FZD9" s="49"/>
      <c r="FZE9" s="49"/>
      <c r="FZF9" s="49"/>
      <c r="FZG9" s="49"/>
      <c r="FZH9" s="49"/>
      <c r="FZI9" s="49"/>
      <c r="FZJ9" s="49"/>
      <c r="FZK9" s="49"/>
      <c r="FZL9" s="49"/>
      <c r="FZM9" s="49"/>
      <c r="FZN9" s="49"/>
      <c r="FZO9" s="49"/>
      <c r="FZP9" s="49"/>
      <c r="FZQ9" s="49"/>
      <c r="FZR9" s="49"/>
      <c r="FZS9" s="49"/>
      <c r="FZT9" s="49"/>
      <c r="FZU9" s="49"/>
      <c r="FZV9" s="49"/>
      <c r="FZW9" s="49"/>
      <c r="FZX9" s="49"/>
      <c r="FZY9" s="49"/>
      <c r="FZZ9" s="49"/>
      <c r="GAA9" s="49"/>
      <c r="GAB9" s="49"/>
      <c r="GAC9" s="49"/>
      <c r="GAD9" s="49"/>
      <c r="GAE9" s="49"/>
      <c r="GAF9" s="49"/>
      <c r="GAG9" s="49"/>
      <c r="GAH9" s="49"/>
      <c r="GAI9" s="49"/>
      <c r="GAJ9" s="49"/>
      <c r="GAK9" s="49"/>
      <c r="GAL9" s="49"/>
      <c r="GAM9" s="49"/>
      <c r="GAN9" s="49"/>
      <c r="GAO9" s="49"/>
      <c r="GAP9" s="49"/>
      <c r="GAQ9" s="49"/>
      <c r="GAR9" s="49"/>
      <c r="GAS9" s="49"/>
      <c r="GAT9" s="49"/>
      <c r="GAU9" s="49"/>
      <c r="GAV9" s="49"/>
      <c r="GAW9" s="49"/>
      <c r="GAX9" s="49"/>
      <c r="GAY9" s="49"/>
      <c r="GAZ9" s="49"/>
      <c r="GBA9" s="49"/>
      <c r="GBB9" s="49"/>
      <c r="GBC9" s="49"/>
      <c r="GBD9" s="49"/>
      <c r="GBE9" s="49"/>
      <c r="GBF9" s="49"/>
      <c r="GBG9" s="49"/>
      <c r="GBH9" s="49"/>
      <c r="GBI9" s="49"/>
      <c r="GBJ9" s="49"/>
      <c r="GBK9" s="49"/>
      <c r="GBL9" s="49"/>
      <c r="GBM9" s="49"/>
      <c r="GBN9" s="49"/>
      <c r="GBO9" s="49"/>
      <c r="GBP9" s="49"/>
      <c r="GBQ9" s="49"/>
      <c r="GBR9" s="49"/>
      <c r="GBS9" s="49"/>
      <c r="GBT9" s="49"/>
      <c r="GBU9" s="49"/>
      <c r="GBV9" s="49"/>
      <c r="GBW9" s="49"/>
      <c r="GBX9" s="49"/>
      <c r="GBY9" s="49"/>
      <c r="GBZ9" s="49"/>
      <c r="GCA9" s="49"/>
      <c r="GCB9" s="49"/>
      <c r="GCC9" s="49"/>
      <c r="GCD9" s="49"/>
      <c r="GCE9" s="49"/>
      <c r="GCF9" s="49"/>
      <c r="GCG9" s="49"/>
      <c r="GCH9" s="49"/>
      <c r="GCI9" s="49"/>
      <c r="GCJ9" s="49"/>
      <c r="GCK9" s="49"/>
      <c r="GCL9" s="49"/>
      <c r="GCM9" s="49"/>
      <c r="GCN9" s="49"/>
      <c r="GCO9" s="49"/>
      <c r="GCP9" s="49"/>
      <c r="GCQ9" s="49"/>
      <c r="GCR9" s="49"/>
      <c r="GCS9" s="49"/>
      <c r="GCT9" s="49"/>
      <c r="GCU9" s="49"/>
      <c r="GCV9" s="49"/>
      <c r="GCW9" s="49"/>
      <c r="GCX9" s="49"/>
      <c r="GCY9" s="49"/>
      <c r="GCZ9" s="49"/>
      <c r="GDA9" s="49"/>
      <c r="GDB9" s="49"/>
      <c r="GDC9" s="49"/>
      <c r="GDD9" s="49"/>
      <c r="GDE9" s="49"/>
      <c r="GDF9" s="49"/>
      <c r="GDG9" s="49"/>
      <c r="GDH9" s="49"/>
      <c r="GDI9" s="49"/>
      <c r="GDJ9" s="49"/>
      <c r="GDK9" s="49"/>
      <c r="GDL9" s="49"/>
      <c r="GDM9" s="49"/>
      <c r="GDN9" s="49"/>
      <c r="GDO9" s="49"/>
      <c r="GDP9" s="49"/>
      <c r="GDQ9" s="49"/>
      <c r="GDR9" s="49"/>
      <c r="GDS9" s="49"/>
      <c r="GDT9" s="49"/>
      <c r="GDU9" s="49"/>
      <c r="GDV9" s="49"/>
      <c r="GDW9" s="49"/>
      <c r="GDX9" s="49"/>
      <c r="GDY9" s="49"/>
      <c r="GDZ9" s="49"/>
      <c r="GEA9" s="49"/>
      <c r="GEB9" s="49"/>
      <c r="GEC9" s="49"/>
      <c r="GED9" s="49"/>
      <c r="GEE9" s="49"/>
      <c r="GEF9" s="49"/>
      <c r="GEG9" s="49"/>
      <c r="GEH9" s="49"/>
      <c r="GEI9" s="49"/>
      <c r="GEJ9" s="49"/>
      <c r="GEK9" s="49"/>
      <c r="GEL9" s="49"/>
      <c r="GEM9" s="49"/>
      <c r="GEN9" s="49"/>
      <c r="GEO9" s="49"/>
      <c r="GEP9" s="49"/>
      <c r="GEQ9" s="49"/>
      <c r="GER9" s="49"/>
      <c r="GES9" s="49"/>
      <c r="GET9" s="49"/>
      <c r="GEU9" s="49"/>
      <c r="GEV9" s="49"/>
      <c r="GEW9" s="49"/>
      <c r="GEX9" s="49"/>
      <c r="GEY9" s="49"/>
      <c r="GEZ9" s="49"/>
      <c r="GFA9" s="49"/>
      <c r="GFB9" s="49"/>
      <c r="GFC9" s="49"/>
      <c r="GFD9" s="49"/>
      <c r="GFE9" s="49"/>
      <c r="GFF9" s="49"/>
      <c r="GFG9" s="49"/>
      <c r="GFH9" s="49"/>
      <c r="GFI9" s="49"/>
      <c r="GFJ9" s="49"/>
      <c r="GFK9" s="49"/>
      <c r="GFL9" s="49"/>
      <c r="GFM9" s="49"/>
      <c r="GFN9" s="49"/>
      <c r="GFO9" s="49"/>
      <c r="GFP9" s="49"/>
      <c r="GFQ9" s="49"/>
      <c r="GFR9" s="49"/>
      <c r="GFS9" s="49"/>
      <c r="GFT9" s="49"/>
      <c r="GFU9" s="49"/>
      <c r="GFV9" s="49"/>
      <c r="GFW9" s="49"/>
      <c r="GFX9" s="49"/>
      <c r="GFY9" s="49"/>
      <c r="GFZ9" s="49"/>
      <c r="GGA9" s="49"/>
      <c r="GGB9" s="49"/>
      <c r="GGC9" s="49"/>
      <c r="GGD9" s="49"/>
      <c r="GGE9" s="49"/>
      <c r="GGF9" s="49"/>
      <c r="GGG9" s="49"/>
      <c r="GGH9" s="49"/>
      <c r="GGI9" s="49"/>
      <c r="GGJ9" s="49"/>
      <c r="GGK9" s="49"/>
      <c r="GGL9" s="49"/>
      <c r="GGM9" s="49"/>
      <c r="GGN9" s="49"/>
      <c r="GGO9" s="49"/>
      <c r="GGP9" s="49"/>
      <c r="GGQ9" s="49"/>
      <c r="GGR9" s="49"/>
      <c r="GGS9" s="49"/>
      <c r="GGT9" s="49"/>
      <c r="GGU9" s="49"/>
      <c r="GGV9" s="49"/>
      <c r="GGW9" s="49"/>
      <c r="GGX9" s="49"/>
      <c r="GGY9" s="49"/>
      <c r="GGZ9" s="49"/>
      <c r="GHA9" s="49"/>
      <c r="GHB9" s="49"/>
      <c r="GHC9" s="49"/>
      <c r="GHD9" s="49"/>
      <c r="GHE9" s="49"/>
      <c r="GHF9" s="49"/>
      <c r="GHG9" s="49"/>
      <c r="GHH9" s="49"/>
      <c r="GHI9" s="49"/>
      <c r="GHJ9" s="49"/>
      <c r="GHK9" s="49"/>
      <c r="GHL9" s="49"/>
      <c r="GHM9" s="49"/>
      <c r="GHN9" s="49"/>
      <c r="GHO9" s="49"/>
      <c r="GHP9" s="49"/>
      <c r="GHQ9" s="49"/>
      <c r="GHR9" s="49"/>
      <c r="GHS9" s="49"/>
      <c r="GHT9" s="49"/>
      <c r="GHU9" s="49"/>
      <c r="GHV9" s="49"/>
      <c r="GHW9" s="49"/>
      <c r="GHX9" s="49"/>
      <c r="GHY9" s="49"/>
      <c r="GHZ9" s="49"/>
      <c r="GIA9" s="49"/>
      <c r="GIB9" s="49"/>
      <c r="GIC9" s="49"/>
      <c r="GID9" s="49"/>
      <c r="GIE9" s="49"/>
      <c r="GIF9" s="49"/>
      <c r="GIG9" s="49"/>
      <c r="GIH9" s="49"/>
      <c r="GII9" s="49"/>
      <c r="GIJ9" s="49"/>
      <c r="GIK9" s="49"/>
      <c r="GIL9" s="49"/>
      <c r="GIM9" s="49"/>
      <c r="GIN9" s="49"/>
      <c r="GIO9" s="49"/>
      <c r="GIP9" s="49"/>
      <c r="GIQ9" s="49"/>
      <c r="GIR9" s="49"/>
      <c r="GIS9" s="49"/>
      <c r="GIT9" s="49"/>
      <c r="GIU9" s="49"/>
      <c r="GIV9" s="49"/>
      <c r="GIW9" s="49"/>
      <c r="GIX9" s="49"/>
      <c r="GIY9" s="49"/>
      <c r="GIZ9" s="49"/>
      <c r="GJA9" s="49"/>
      <c r="GJB9" s="49"/>
      <c r="GJC9" s="49"/>
      <c r="GJD9" s="49"/>
      <c r="GJE9" s="49"/>
      <c r="GJF9" s="49"/>
      <c r="GJG9" s="49"/>
      <c r="GJH9" s="49"/>
      <c r="GJI9" s="49"/>
      <c r="GJJ9" s="49"/>
      <c r="GJK9" s="49"/>
      <c r="GJL9" s="49"/>
      <c r="GJM9" s="49"/>
      <c r="GJN9" s="49"/>
      <c r="GJO9" s="49"/>
      <c r="GJP9" s="49"/>
      <c r="GJQ9" s="49"/>
      <c r="GJR9" s="49"/>
      <c r="GJS9" s="49"/>
      <c r="GJT9" s="49"/>
      <c r="GJU9" s="49"/>
      <c r="GJV9" s="49"/>
      <c r="GJW9" s="49"/>
      <c r="GJX9" s="49"/>
      <c r="GJY9" s="49"/>
      <c r="GJZ9" s="49"/>
      <c r="GKA9" s="49"/>
      <c r="GKB9" s="49"/>
      <c r="GKC9" s="49"/>
      <c r="GKD9" s="49"/>
      <c r="GKE9" s="49"/>
      <c r="GKF9" s="49"/>
      <c r="GKG9" s="49"/>
      <c r="GKH9" s="49"/>
      <c r="GKI9" s="49"/>
      <c r="GKJ9" s="49"/>
      <c r="GKK9" s="49"/>
      <c r="GKL9" s="49"/>
      <c r="GKM9" s="49"/>
      <c r="GKN9" s="49"/>
      <c r="GKO9" s="49"/>
      <c r="GKP9" s="49"/>
      <c r="GKQ9" s="49"/>
      <c r="GKR9" s="49"/>
      <c r="GKS9" s="49"/>
      <c r="GKT9" s="49"/>
      <c r="GKU9" s="49"/>
      <c r="GKV9" s="49"/>
      <c r="GKW9" s="49"/>
      <c r="GKX9" s="49"/>
      <c r="GKY9" s="49"/>
      <c r="GKZ9" s="49"/>
      <c r="GLA9" s="49"/>
      <c r="GLB9" s="49"/>
      <c r="GLC9" s="49"/>
      <c r="GLD9" s="49"/>
      <c r="GLE9" s="49"/>
      <c r="GLF9" s="49"/>
      <c r="GLG9" s="49"/>
      <c r="GLH9" s="49"/>
      <c r="GLI9" s="49"/>
      <c r="GLJ9" s="49"/>
      <c r="GLK9" s="49"/>
      <c r="GLL9" s="49"/>
      <c r="GLM9" s="49"/>
      <c r="GLN9" s="49"/>
      <c r="GLO9" s="49"/>
      <c r="GLP9" s="49"/>
      <c r="GLQ9" s="49"/>
      <c r="GLR9" s="49"/>
      <c r="GLS9" s="49"/>
      <c r="GLT9" s="49"/>
      <c r="GLU9" s="49"/>
      <c r="GLV9" s="49"/>
      <c r="GLW9" s="49"/>
      <c r="GLX9" s="49"/>
      <c r="GLY9" s="49"/>
      <c r="GLZ9" s="49"/>
      <c r="GMA9" s="49"/>
      <c r="GMB9" s="49"/>
      <c r="GMC9" s="49"/>
      <c r="GMD9" s="49"/>
      <c r="GME9" s="49"/>
      <c r="GMF9" s="49"/>
      <c r="GMG9" s="49"/>
      <c r="GMH9" s="49"/>
      <c r="GMI9" s="49"/>
      <c r="GMJ9" s="49"/>
      <c r="GMK9" s="49"/>
      <c r="GML9" s="49"/>
      <c r="GMM9" s="49"/>
      <c r="GMN9" s="49"/>
      <c r="GMO9" s="49"/>
      <c r="GMP9" s="49"/>
      <c r="GMQ9" s="49"/>
      <c r="GMR9" s="49"/>
      <c r="GMS9" s="49"/>
      <c r="GMT9" s="49"/>
      <c r="GMU9" s="49"/>
      <c r="GMV9" s="49"/>
      <c r="GMW9" s="49"/>
      <c r="GMX9" s="49"/>
      <c r="GMY9" s="49"/>
      <c r="GMZ9" s="49"/>
      <c r="GNA9" s="49"/>
      <c r="GNB9" s="49"/>
      <c r="GNC9" s="49"/>
      <c r="GND9" s="49"/>
      <c r="GNE9" s="49"/>
      <c r="GNF9" s="49"/>
      <c r="GNG9" s="49"/>
      <c r="GNH9" s="49"/>
      <c r="GNI9" s="49"/>
      <c r="GNJ9" s="49"/>
      <c r="GNK9" s="49"/>
      <c r="GNL9" s="49"/>
      <c r="GNM9" s="49"/>
      <c r="GNN9" s="49"/>
      <c r="GNO9" s="49"/>
      <c r="GNP9" s="49"/>
      <c r="GNQ9" s="49"/>
      <c r="GNR9" s="49"/>
      <c r="GNS9" s="49"/>
      <c r="GNT9" s="49"/>
      <c r="GNU9" s="49"/>
      <c r="GNV9" s="49"/>
      <c r="GNW9" s="49"/>
      <c r="GNX9" s="49"/>
      <c r="GNY9" s="49"/>
      <c r="GNZ9" s="49"/>
      <c r="GOA9" s="49"/>
      <c r="GOB9" s="49"/>
      <c r="GOC9" s="49"/>
      <c r="GOD9" s="49"/>
      <c r="GOE9" s="49"/>
      <c r="GOF9" s="49"/>
      <c r="GOG9" s="49"/>
      <c r="GOH9" s="49"/>
      <c r="GOI9" s="49"/>
      <c r="GOJ9" s="49"/>
      <c r="GOK9" s="49"/>
      <c r="GOL9" s="49"/>
      <c r="GOM9" s="49"/>
      <c r="GON9" s="49"/>
      <c r="GOO9" s="49"/>
      <c r="GOP9" s="49"/>
      <c r="GOQ9" s="49"/>
      <c r="GOR9" s="49"/>
      <c r="GOS9" s="49"/>
      <c r="GOT9" s="49"/>
      <c r="GOU9" s="49"/>
      <c r="GOV9" s="49"/>
      <c r="GOW9" s="49"/>
      <c r="GOX9" s="49"/>
      <c r="GOY9" s="49"/>
      <c r="GOZ9" s="49"/>
      <c r="GPA9" s="49"/>
      <c r="GPB9" s="49"/>
      <c r="GPC9" s="49"/>
      <c r="GPD9" s="49"/>
      <c r="GPE9" s="49"/>
      <c r="GPF9" s="49"/>
      <c r="GPG9" s="49"/>
      <c r="GPH9" s="49"/>
      <c r="GPI9" s="49"/>
      <c r="GPJ9" s="49"/>
      <c r="GPK9" s="49"/>
      <c r="GPL9" s="49"/>
      <c r="GPM9" s="49"/>
      <c r="GPN9" s="49"/>
      <c r="GPO9" s="49"/>
      <c r="GPP9" s="49"/>
      <c r="GPQ9" s="49"/>
      <c r="GPR9" s="49"/>
      <c r="GPS9" s="49"/>
      <c r="GPT9" s="49"/>
      <c r="GPU9" s="49"/>
      <c r="GPV9" s="49"/>
      <c r="GPW9" s="49"/>
      <c r="GPX9" s="49"/>
      <c r="GPY9" s="49"/>
      <c r="GPZ9" s="49"/>
      <c r="GQA9" s="49"/>
      <c r="GQB9" s="49"/>
      <c r="GQC9" s="49"/>
      <c r="GQD9" s="49"/>
      <c r="GQE9" s="49"/>
      <c r="GQF9" s="49"/>
      <c r="GQG9" s="49"/>
      <c r="GQH9" s="49"/>
      <c r="GQI9" s="49"/>
      <c r="GQJ9" s="49"/>
      <c r="GQK9" s="49"/>
      <c r="GQL9" s="49"/>
      <c r="GQM9" s="49"/>
      <c r="GQN9" s="49"/>
      <c r="GQO9" s="49"/>
      <c r="GQP9" s="49"/>
      <c r="GQQ9" s="49"/>
      <c r="GQR9" s="49"/>
      <c r="GQS9" s="49"/>
      <c r="GQT9" s="49"/>
      <c r="GQU9" s="49"/>
      <c r="GQV9" s="49"/>
      <c r="GQW9" s="49"/>
      <c r="GQX9" s="49"/>
      <c r="GQY9" s="49"/>
      <c r="GQZ9" s="49"/>
      <c r="GRA9" s="49"/>
      <c r="GRB9" s="49"/>
      <c r="GRC9" s="49"/>
      <c r="GRD9" s="49"/>
      <c r="GRE9" s="49"/>
      <c r="GRF9" s="49"/>
      <c r="GRG9" s="49"/>
      <c r="GRH9" s="49"/>
      <c r="GRI9" s="49"/>
      <c r="GRJ9" s="49"/>
      <c r="GRK9" s="49"/>
      <c r="GRL9" s="49"/>
      <c r="GRM9" s="49"/>
      <c r="GRN9" s="49"/>
      <c r="GRO9" s="49"/>
      <c r="GRP9" s="49"/>
      <c r="GRQ9" s="49"/>
      <c r="GRR9" s="49"/>
      <c r="GRS9" s="49"/>
      <c r="GRT9" s="49"/>
      <c r="GRU9" s="49"/>
      <c r="GRV9" s="49"/>
      <c r="GRW9" s="49"/>
      <c r="GRX9" s="49"/>
      <c r="GRY9" s="49"/>
      <c r="GRZ9" s="49"/>
      <c r="GSA9" s="49"/>
      <c r="GSB9" s="49"/>
      <c r="GSC9" s="49"/>
      <c r="GSD9" s="49"/>
      <c r="GSE9" s="49"/>
      <c r="GSF9" s="49"/>
      <c r="GSG9" s="49"/>
      <c r="GSH9" s="49"/>
      <c r="GSI9" s="49"/>
      <c r="GSJ9" s="49"/>
      <c r="GSK9" s="49"/>
      <c r="GSL9" s="49"/>
      <c r="GSM9" s="49"/>
      <c r="GSN9" s="49"/>
      <c r="GSO9" s="49"/>
      <c r="GSP9" s="49"/>
      <c r="GSQ9" s="49"/>
      <c r="GSR9" s="49"/>
      <c r="GSS9" s="49"/>
      <c r="GST9" s="49"/>
      <c r="GSU9" s="49"/>
      <c r="GSV9" s="49"/>
      <c r="GSW9" s="49"/>
      <c r="GSX9" s="49"/>
      <c r="GSY9" s="49"/>
      <c r="GSZ9" s="49"/>
      <c r="GTA9" s="49"/>
      <c r="GTB9" s="49"/>
      <c r="GTC9" s="49"/>
      <c r="GTD9" s="49"/>
      <c r="GTE9" s="49"/>
      <c r="GTF9" s="49"/>
      <c r="GTG9" s="49"/>
      <c r="GTH9" s="49"/>
      <c r="GTI9" s="49"/>
      <c r="GTJ9" s="49"/>
      <c r="GTK9" s="49"/>
      <c r="GTL9" s="49"/>
      <c r="GTM9" s="49"/>
      <c r="GTN9" s="49"/>
      <c r="GTO9" s="49"/>
      <c r="GTP9" s="49"/>
      <c r="GTQ9" s="49"/>
      <c r="GTR9" s="49"/>
      <c r="GTS9" s="49"/>
      <c r="GTT9" s="49"/>
      <c r="GTU9" s="49"/>
      <c r="GTV9" s="49"/>
      <c r="GTW9" s="49"/>
      <c r="GTX9" s="49"/>
      <c r="GTY9" s="49"/>
      <c r="GTZ9" s="49"/>
      <c r="GUA9" s="49"/>
      <c r="GUB9" s="49"/>
      <c r="GUC9" s="49"/>
      <c r="GUD9" s="49"/>
      <c r="GUE9" s="49"/>
      <c r="GUF9" s="49"/>
      <c r="GUG9" s="49"/>
      <c r="GUH9" s="49"/>
      <c r="GUI9" s="49"/>
      <c r="GUJ9" s="49"/>
      <c r="GUK9" s="49"/>
      <c r="GUL9" s="49"/>
      <c r="GUM9" s="49"/>
      <c r="GUN9" s="49"/>
      <c r="GUO9" s="49"/>
      <c r="GUP9" s="49"/>
      <c r="GUQ9" s="49"/>
      <c r="GUR9" s="49"/>
      <c r="GUS9" s="49"/>
      <c r="GUT9" s="49"/>
      <c r="GUU9" s="49"/>
      <c r="GUV9" s="49"/>
      <c r="GUW9" s="49"/>
      <c r="GUX9" s="49"/>
      <c r="GUY9" s="49"/>
      <c r="GUZ9" s="49"/>
      <c r="GVA9" s="49"/>
      <c r="GVB9" s="49"/>
      <c r="GVC9" s="49"/>
      <c r="GVD9" s="49"/>
      <c r="GVE9" s="49"/>
      <c r="GVF9" s="49"/>
      <c r="GVG9" s="49"/>
      <c r="GVH9" s="49"/>
      <c r="GVI9" s="49"/>
      <c r="GVJ9" s="49"/>
      <c r="GVK9" s="49"/>
      <c r="GVL9" s="49"/>
      <c r="GVM9" s="49"/>
      <c r="GVN9" s="49"/>
      <c r="GVO9" s="49"/>
      <c r="GVP9" s="49"/>
      <c r="GVQ9" s="49"/>
      <c r="GVR9" s="49"/>
      <c r="GVS9" s="49"/>
      <c r="GVT9" s="49"/>
      <c r="GVU9" s="49"/>
      <c r="GVV9" s="49"/>
      <c r="GVW9" s="49"/>
      <c r="GVX9" s="49"/>
      <c r="GVY9" s="49"/>
      <c r="GVZ9" s="49"/>
      <c r="GWA9" s="49"/>
      <c r="GWB9" s="49"/>
      <c r="GWC9" s="49"/>
      <c r="GWD9" s="49"/>
      <c r="GWE9" s="49"/>
      <c r="GWF9" s="49"/>
      <c r="GWG9" s="49"/>
      <c r="GWH9" s="49"/>
      <c r="GWI9" s="49"/>
      <c r="GWJ9" s="49"/>
      <c r="GWK9" s="49"/>
      <c r="GWL9" s="49"/>
      <c r="GWM9" s="49"/>
      <c r="GWN9" s="49"/>
      <c r="GWO9" s="49"/>
      <c r="GWP9" s="49"/>
      <c r="GWQ9" s="49"/>
      <c r="GWR9" s="49"/>
      <c r="GWS9" s="49"/>
      <c r="GWT9" s="49"/>
      <c r="GWU9" s="49"/>
      <c r="GWV9" s="49"/>
      <c r="GWW9" s="49"/>
      <c r="GWX9" s="49"/>
      <c r="GWY9" s="49"/>
      <c r="GWZ9" s="49"/>
      <c r="GXA9" s="49"/>
      <c r="GXB9" s="49"/>
      <c r="GXC9" s="49"/>
      <c r="GXD9" s="49"/>
      <c r="GXE9" s="49"/>
      <c r="GXF9" s="49"/>
      <c r="GXG9" s="49"/>
      <c r="GXH9" s="49"/>
      <c r="GXI9" s="49"/>
      <c r="GXJ9" s="49"/>
      <c r="GXK9" s="49"/>
      <c r="GXL9" s="49"/>
      <c r="GXM9" s="49"/>
      <c r="GXN9" s="49"/>
      <c r="GXO9" s="49"/>
      <c r="GXP9" s="49"/>
      <c r="GXQ9" s="49"/>
      <c r="GXR9" s="49"/>
      <c r="GXS9" s="49"/>
      <c r="GXT9" s="49"/>
      <c r="GXU9" s="49"/>
      <c r="GXV9" s="49"/>
      <c r="GXW9" s="49"/>
      <c r="GXX9" s="49"/>
      <c r="GXY9" s="49"/>
      <c r="GXZ9" s="49"/>
      <c r="GYA9" s="49"/>
      <c r="GYB9" s="49"/>
      <c r="GYC9" s="49"/>
      <c r="GYD9" s="49"/>
      <c r="GYE9" s="49"/>
      <c r="GYF9" s="49"/>
      <c r="GYG9" s="49"/>
      <c r="GYH9" s="49"/>
      <c r="GYI9" s="49"/>
      <c r="GYJ9" s="49"/>
      <c r="GYK9" s="49"/>
      <c r="GYL9" s="49"/>
      <c r="GYM9" s="49"/>
      <c r="GYN9" s="49"/>
      <c r="GYO9" s="49"/>
      <c r="GYP9" s="49"/>
      <c r="GYQ9" s="49"/>
      <c r="GYR9" s="49"/>
      <c r="GYS9" s="49"/>
      <c r="GYT9" s="49"/>
      <c r="GYU9" s="49"/>
      <c r="GYV9" s="49"/>
      <c r="GYW9" s="49"/>
      <c r="GYX9" s="49"/>
      <c r="GYY9" s="49"/>
      <c r="GYZ9" s="49"/>
      <c r="GZA9" s="49"/>
      <c r="GZB9" s="49"/>
      <c r="GZC9" s="49"/>
      <c r="GZD9" s="49"/>
      <c r="GZE9" s="49"/>
      <c r="GZF9" s="49"/>
      <c r="GZG9" s="49"/>
      <c r="GZH9" s="49"/>
      <c r="GZI9" s="49"/>
      <c r="GZJ9" s="49"/>
      <c r="GZK9" s="49"/>
      <c r="GZL9" s="49"/>
      <c r="GZM9" s="49"/>
      <c r="GZN9" s="49"/>
      <c r="GZO9" s="49"/>
      <c r="GZP9" s="49"/>
      <c r="GZQ9" s="49"/>
      <c r="GZR9" s="49"/>
      <c r="GZS9" s="49"/>
      <c r="GZT9" s="49"/>
      <c r="GZU9" s="49"/>
      <c r="GZV9" s="49"/>
      <c r="GZW9" s="49"/>
      <c r="GZX9" s="49"/>
      <c r="GZY9" s="49"/>
      <c r="GZZ9" s="49"/>
      <c r="HAA9" s="49"/>
      <c r="HAB9" s="49"/>
      <c r="HAC9" s="49"/>
      <c r="HAD9" s="49"/>
      <c r="HAE9" s="49"/>
      <c r="HAF9" s="49"/>
      <c r="HAG9" s="49"/>
      <c r="HAH9" s="49"/>
      <c r="HAI9" s="49"/>
      <c r="HAJ9" s="49"/>
      <c r="HAK9" s="49"/>
      <c r="HAL9" s="49"/>
      <c r="HAM9" s="49"/>
      <c r="HAN9" s="49"/>
      <c r="HAO9" s="49"/>
      <c r="HAP9" s="49"/>
      <c r="HAQ9" s="49"/>
      <c r="HAR9" s="49"/>
      <c r="HAS9" s="49"/>
      <c r="HAT9" s="49"/>
      <c r="HAU9" s="49"/>
      <c r="HAV9" s="49"/>
      <c r="HAW9" s="49"/>
      <c r="HAX9" s="49"/>
      <c r="HAY9" s="49"/>
      <c r="HAZ9" s="49"/>
      <c r="HBA9" s="49"/>
      <c r="HBB9" s="49"/>
      <c r="HBC9" s="49"/>
      <c r="HBD9" s="49"/>
      <c r="HBE9" s="49"/>
      <c r="HBF9" s="49"/>
      <c r="HBG9" s="49"/>
      <c r="HBH9" s="49"/>
      <c r="HBI9" s="49"/>
      <c r="HBJ9" s="49"/>
      <c r="HBK9" s="49"/>
      <c r="HBL9" s="49"/>
      <c r="HBM9" s="49"/>
      <c r="HBN9" s="49"/>
      <c r="HBO9" s="49"/>
      <c r="HBP9" s="49"/>
      <c r="HBQ9" s="49"/>
      <c r="HBR9" s="49"/>
      <c r="HBS9" s="49"/>
      <c r="HBT9" s="49"/>
      <c r="HBU9" s="49"/>
      <c r="HBV9" s="49"/>
      <c r="HBW9" s="49"/>
      <c r="HBX9" s="49"/>
      <c r="HBY9" s="49"/>
      <c r="HBZ9" s="49"/>
      <c r="HCA9" s="49"/>
      <c r="HCB9" s="49"/>
      <c r="HCC9" s="49"/>
      <c r="HCD9" s="49"/>
      <c r="HCE9" s="49"/>
      <c r="HCF9" s="49"/>
      <c r="HCG9" s="49"/>
      <c r="HCH9" s="49"/>
      <c r="HCI9" s="49"/>
      <c r="HCJ9" s="49"/>
      <c r="HCK9" s="49"/>
      <c r="HCL9" s="49"/>
      <c r="HCM9" s="49"/>
      <c r="HCN9" s="49"/>
      <c r="HCO9" s="49"/>
      <c r="HCP9" s="49"/>
      <c r="HCQ9" s="49"/>
      <c r="HCR9" s="49"/>
      <c r="HCS9" s="49"/>
      <c r="HCT9" s="49"/>
      <c r="HCU9" s="49"/>
      <c r="HCV9" s="49"/>
      <c r="HCW9" s="49"/>
      <c r="HCX9" s="49"/>
      <c r="HCY9" s="49"/>
      <c r="HCZ9" s="49"/>
      <c r="HDA9" s="49"/>
      <c r="HDB9" s="49"/>
      <c r="HDC9" s="49"/>
      <c r="HDD9" s="49"/>
      <c r="HDE9" s="49"/>
      <c r="HDF9" s="49"/>
      <c r="HDG9" s="49"/>
      <c r="HDH9" s="49"/>
      <c r="HDI9" s="49"/>
      <c r="HDJ9" s="49"/>
      <c r="HDK9" s="49"/>
      <c r="HDL9" s="49"/>
      <c r="HDM9" s="49"/>
      <c r="HDN9" s="49"/>
      <c r="HDO9" s="49"/>
      <c r="HDP9" s="49"/>
      <c r="HDQ9" s="49"/>
      <c r="HDR9" s="49"/>
      <c r="HDS9" s="49"/>
      <c r="HDT9" s="49"/>
      <c r="HDU9" s="49"/>
      <c r="HDV9" s="49"/>
      <c r="HDW9" s="49"/>
      <c r="HDX9" s="49"/>
      <c r="HDY9" s="49"/>
      <c r="HDZ9" s="49"/>
      <c r="HEA9" s="49"/>
      <c r="HEB9" s="49"/>
      <c r="HEC9" s="49"/>
      <c r="HED9" s="49"/>
      <c r="HEE9" s="49"/>
      <c r="HEF9" s="49"/>
      <c r="HEG9" s="49"/>
      <c r="HEH9" s="49"/>
      <c r="HEI9" s="49"/>
      <c r="HEJ9" s="49"/>
      <c r="HEK9" s="49"/>
      <c r="HEL9" s="49"/>
      <c r="HEM9" s="49"/>
      <c r="HEN9" s="49"/>
      <c r="HEO9" s="49"/>
      <c r="HEP9" s="49"/>
      <c r="HEQ9" s="49"/>
      <c r="HER9" s="49"/>
      <c r="HES9" s="49"/>
      <c r="HET9" s="49"/>
      <c r="HEU9" s="49"/>
      <c r="HEV9" s="49"/>
      <c r="HEW9" s="49"/>
      <c r="HEX9" s="49"/>
      <c r="HEY9" s="49"/>
      <c r="HEZ9" s="49"/>
      <c r="HFA9" s="49"/>
      <c r="HFB9" s="49"/>
      <c r="HFC9" s="49"/>
      <c r="HFD9" s="49"/>
      <c r="HFE9" s="49"/>
      <c r="HFF9" s="49"/>
      <c r="HFG9" s="49"/>
      <c r="HFH9" s="49"/>
      <c r="HFI9" s="49"/>
      <c r="HFJ9" s="49"/>
      <c r="HFK9" s="49"/>
      <c r="HFL9" s="49"/>
      <c r="HFM9" s="49"/>
      <c r="HFN9" s="49"/>
      <c r="HFO9" s="49"/>
      <c r="HFP9" s="49"/>
      <c r="HFQ9" s="49"/>
      <c r="HFR9" s="49"/>
      <c r="HFS9" s="49"/>
      <c r="HFT9" s="49"/>
      <c r="HFU9" s="49"/>
      <c r="HFV9" s="49"/>
      <c r="HFW9" s="49"/>
      <c r="HFX9" s="49"/>
      <c r="HFY9" s="49"/>
      <c r="HFZ9" s="49"/>
      <c r="HGA9" s="49"/>
      <c r="HGB9" s="49"/>
      <c r="HGC9" s="49"/>
      <c r="HGD9" s="49"/>
      <c r="HGE9" s="49"/>
      <c r="HGF9" s="49"/>
      <c r="HGG9" s="49"/>
      <c r="HGH9" s="49"/>
      <c r="HGI9" s="49"/>
      <c r="HGJ9" s="49"/>
      <c r="HGK9" s="49"/>
      <c r="HGL9" s="49"/>
      <c r="HGM9" s="49"/>
      <c r="HGN9" s="49"/>
      <c r="HGO9" s="49"/>
      <c r="HGP9" s="49"/>
      <c r="HGQ9" s="49"/>
      <c r="HGR9" s="49"/>
      <c r="HGS9" s="49"/>
      <c r="HGT9" s="49"/>
      <c r="HGU9" s="49"/>
      <c r="HGV9" s="49"/>
      <c r="HGW9" s="49"/>
      <c r="HGX9" s="49"/>
      <c r="HGY9" s="49"/>
      <c r="HGZ9" s="49"/>
      <c r="HHA9" s="49"/>
      <c r="HHB9" s="49"/>
      <c r="HHC9" s="49"/>
      <c r="HHD9" s="49"/>
      <c r="HHE9" s="49"/>
      <c r="HHF9" s="49"/>
      <c r="HHG9" s="49"/>
      <c r="HHH9" s="49"/>
      <c r="HHI9" s="49"/>
      <c r="HHJ9" s="49"/>
      <c r="HHK9" s="49"/>
      <c r="HHL9" s="49"/>
      <c r="HHM9" s="49"/>
      <c r="HHN9" s="49"/>
      <c r="HHO9" s="49"/>
      <c r="HHP9" s="49"/>
      <c r="HHQ9" s="49"/>
      <c r="HHR9" s="49"/>
      <c r="HHS9" s="49"/>
      <c r="HHT9" s="49"/>
      <c r="HHU9" s="49"/>
      <c r="HHV9" s="49"/>
      <c r="HHW9" s="49"/>
      <c r="HHX9" s="49"/>
      <c r="HHY9" s="49"/>
      <c r="HHZ9" s="49"/>
      <c r="HIA9" s="49"/>
      <c r="HIB9" s="49"/>
      <c r="HIC9" s="49"/>
      <c r="HID9" s="49"/>
      <c r="HIE9" s="49"/>
      <c r="HIF9" s="49"/>
      <c r="HIG9" s="49"/>
      <c r="HIH9" s="49"/>
      <c r="HII9" s="49"/>
      <c r="HIJ9" s="49"/>
      <c r="HIK9" s="49"/>
      <c r="HIL9" s="49"/>
      <c r="HIM9" s="49"/>
      <c r="HIN9" s="49"/>
      <c r="HIO9" s="49"/>
      <c r="HIP9" s="49"/>
      <c r="HIQ9" s="49"/>
      <c r="HIR9" s="49"/>
      <c r="HIS9" s="49"/>
      <c r="HIT9" s="49"/>
      <c r="HIU9" s="49"/>
      <c r="HIV9" s="49"/>
      <c r="HIW9" s="49"/>
      <c r="HIX9" s="49"/>
      <c r="HIY9" s="49"/>
      <c r="HIZ9" s="49"/>
      <c r="HJA9" s="49"/>
      <c r="HJB9" s="49"/>
      <c r="HJC9" s="49"/>
      <c r="HJD9" s="49"/>
      <c r="HJE9" s="49"/>
      <c r="HJF9" s="49"/>
      <c r="HJG9" s="49"/>
      <c r="HJH9" s="49"/>
      <c r="HJI9" s="49"/>
      <c r="HJJ9" s="49"/>
      <c r="HJK9" s="49"/>
      <c r="HJL9" s="49"/>
      <c r="HJM9" s="49"/>
      <c r="HJN9" s="49"/>
      <c r="HJO9" s="49"/>
      <c r="HJP9" s="49"/>
      <c r="HJQ9" s="49"/>
      <c r="HJR9" s="49"/>
      <c r="HJS9" s="49"/>
      <c r="HJT9" s="49"/>
      <c r="HJU9" s="49"/>
      <c r="HJV9" s="49"/>
      <c r="HJW9" s="49"/>
      <c r="HJX9" s="49"/>
      <c r="HJY9" s="49"/>
      <c r="HJZ9" s="49"/>
      <c r="HKA9" s="49"/>
      <c r="HKB9" s="49"/>
      <c r="HKC9" s="49"/>
      <c r="HKD9" s="49"/>
      <c r="HKE9" s="49"/>
      <c r="HKF9" s="49"/>
      <c r="HKG9" s="49"/>
      <c r="HKH9" s="49"/>
      <c r="HKI9" s="49"/>
      <c r="HKJ9" s="49"/>
      <c r="HKK9" s="49"/>
      <c r="HKL9" s="49"/>
      <c r="HKM9" s="49"/>
      <c r="HKN9" s="49"/>
      <c r="HKO9" s="49"/>
      <c r="HKP9" s="49"/>
      <c r="HKQ9" s="49"/>
      <c r="HKR9" s="49"/>
      <c r="HKS9" s="49"/>
      <c r="HKT9" s="49"/>
      <c r="HKU9" s="49"/>
      <c r="HKV9" s="49"/>
      <c r="HKW9" s="49"/>
      <c r="HKX9" s="49"/>
      <c r="HKY9" s="49"/>
      <c r="HKZ9" s="49"/>
      <c r="HLA9" s="49"/>
      <c r="HLB9" s="49"/>
      <c r="HLC9" s="49"/>
      <c r="HLD9" s="49"/>
      <c r="HLE9" s="49"/>
      <c r="HLF9" s="49"/>
      <c r="HLG9" s="49"/>
      <c r="HLH9" s="49"/>
      <c r="HLI9" s="49"/>
      <c r="HLJ9" s="49"/>
      <c r="HLK9" s="49"/>
      <c r="HLL9" s="49"/>
      <c r="HLM9" s="49"/>
      <c r="HLN9" s="49"/>
      <c r="HLO9" s="49"/>
      <c r="HLP9" s="49"/>
      <c r="HLQ9" s="49"/>
      <c r="HLR9" s="49"/>
      <c r="HLS9" s="49"/>
      <c r="HLT9" s="49"/>
      <c r="HLU9" s="49"/>
      <c r="HLV9" s="49"/>
      <c r="HLW9" s="49"/>
      <c r="HLX9" s="49"/>
      <c r="HLY9" s="49"/>
      <c r="HLZ9" s="49"/>
      <c r="HMA9" s="49"/>
      <c r="HMB9" s="49"/>
      <c r="HMC9" s="49"/>
      <c r="HMD9" s="49"/>
      <c r="HME9" s="49"/>
      <c r="HMF9" s="49"/>
      <c r="HMG9" s="49"/>
      <c r="HMH9" s="49"/>
      <c r="HMI9" s="49"/>
      <c r="HMJ9" s="49"/>
      <c r="HMK9" s="49"/>
      <c r="HML9" s="49"/>
      <c r="HMM9" s="49"/>
      <c r="HMN9" s="49"/>
      <c r="HMO9" s="49"/>
      <c r="HMP9" s="49"/>
      <c r="HMQ9" s="49"/>
      <c r="HMR9" s="49"/>
      <c r="HMS9" s="49"/>
      <c r="HMT9" s="49"/>
      <c r="HMU9" s="49"/>
      <c r="HMV9" s="49"/>
      <c r="HMW9" s="49"/>
      <c r="HMX9" s="49"/>
      <c r="HMY9" s="49"/>
      <c r="HMZ9" s="49"/>
      <c r="HNA9" s="49"/>
      <c r="HNB9" s="49"/>
      <c r="HNC9" s="49"/>
      <c r="HND9" s="49"/>
      <c r="HNE9" s="49"/>
      <c r="HNF9" s="49"/>
      <c r="HNG9" s="49"/>
      <c r="HNH9" s="49"/>
      <c r="HNI9" s="49"/>
      <c r="HNJ9" s="49"/>
      <c r="HNK9" s="49"/>
      <c r="HNL9" s="49"/>
      <c r="HNM9" s="49"/>
      <c r="HNN9" s="49"/>
      <c r="HNO9" s="49"/>
      <c r="HNP9" s="49"/>
      <c r="HNQ9" s="49"/>
      <c r="HNR9" s="49"/>
      <c r="HNS9" s="49"/>
      <c r="HNT9" s="49"/>
      <c r="HNU9" s="49"/>
      <c r="HNV9" s="49"/>
      <c r="HNW9" s="49"/>
      <c r="HNX9" s="49"/>
      <c r="HNY9" s="49"/>
      <c r="HNZ9" s="49"/>
      <c r="HOA9" s="49"/>
      <c r="HOB9" s="49"/>
      <c r="HOC9" s="49"/>
      <c r="HOD9" s="49"/>
      <c r="HOE9" s="49"/>
      <c r="HOF9" s="49"/>
      <c r="HOG9" s="49"/>
      <c r="HOH9" s="49"/>
      <c r="HOI9" s="49"/>
      <c r="HOJ9" s="49"/>
      <c r="HOK9" s="49"/>
      <c r="HOL9" s="49"/>
      <c r="HOM9" s="49"/>
      <c r="HON9" s="49"/>
      <c r="HOO9" s="49"/>
      <c r="HOP9" s="49"/>
      <c r="HOQ9" s="49"/>
      <c r="HOR9" s="49"/>
      <c r="HOS9" s="49"/>
      <c r="HOT9" s="49"/>
      <c r="HOU9" s="49"/>
      <c r="HOV9" s="49"/>
      <c r="HOW9" s="49"/>
      <c r="HOX9" s="49"/>
      <c r="HOY9" s="49"/>
      <c r="HOZ9" s="49"/>
      <c r="HPA9" s="49"/>
      <c r="HPB9" s="49"/>
      <c r="HPC9" s="49"/>
      <c r="HPD9" s="49"/>
      <c r="HPE9" s="49"/>
      <c r="HPF9" s="49"/>
      <c r="HPG9" s="49"/>
      <c r="HPH9" s="49"/>
      <c r="HPI9" s="49"/>
      <c r="HPJ9" s="49"/>
      <c r="HPK9" s="49"/>
      <c r="HPL9" s="49"/>
      <c r="HPM9" s="49"/>
      <c r="HPN9" s="49"/>
      <c r="HPO9" s="49"/>
      <c r="HPP9" s="49"/>
      <c r="HPQ9" s="49"/>
      <c r="HPR9" s="49"/>
      <c r="HPS9" s="49"/>
      <c r="HPT9" s="49"/>
      <c r="HPU9" s="49"/>
      <c r="HPV9" s="49"/>
      <c r="HPW9" s="49"/>
      <c r="HPX9" s="49"/>
      <c r="HPY9" s="49"/>
      <c r="HPZ9" s="49"/>
      <c r="HQA9" s="49"/>
      <c r="HQB9" s="49"/>
      <c r="HQC9" s="49"/>
      <c r="HQD9" s="49"/>
      <c r="HQE9" s="49"/>
      <c r="HQF9" s="49"/>
      <c r="HQG9" s="49"/>
      <c r="HQH9" s="49"/>
      <c r="HQI9" s="49"/>
      <c r="HQJ9" s="49"/>
      <c r="HQK9" s="49"/>
      <c r="HQL9" s="49"/>
      <c r="HQM9" s="49"/>
      <c r="HQN9" s="49"/>
      <c r="HQO9" s="49"/>
      <c r="HQP9" s="49"/>
      <c r="HQQ9" s="49"/>
      <c r="HQR9" s="49"/>
      <c r="HQS9" s="49"/>
      <c r="HQT9" s="49"/>
      <c r="HQU9" s="49"/>
      <c r="HQV9" s="49"/>
      <c r="HQW9" s="49"/>
      <c r="HQX9" s="49"/>
      <c r="HQY9" s="49"/>
      <c r="HQZ9" s="49"/>
      <c r="HRA9" s="49"/>
      <c r="HRB9" s="49"/>
      <c r="HRC9" s="49"/>
      <c r="HRD9" s="49"/>
      <c r="HRE9" s="49"/>
      <c r="HRF9" s="49"/>
      <c r="HRG9" s="49"/>
      <c r="HRH9" s="49"/>
      <c r="HRI9" s="49"/>
      <c r="HRJ9" s="49"/>
      <c r="HRK9" s="49"/>
      <c r="HRL9" s="49"/>
      <c r="HRM9" s="49"/>
      <c r="HRN9" s="49"/>
      <c r="HRO9" s="49"/>
      <c r="HRP9" s="49"/>
      <c r="HRQ9" s="49"/>
      <c r="HRR9" s="49"/>
      <c r="HRS9" s="49"/>
      <c r="HRT9" s="49"/>
      <c r="HRU9" s="49"/>
      <c r="HRV9" s="49"/>
      <c r="HRW9" s="49"/>
      <c r="HRX9" s="49"/>
      <c r="HRY9" s="49"/>
      <c r="HRZ9" s="49"/>
      <c r="HSA9" s="49"/>
      <c r="HSB9" s="49"/>
      <c r="HSC9" s="49"/>
      <c r="HSD9" s="49"/>
      <c r="HSE9" s="49"/>
      <c r="HSF9" s="49"/>
      <c r="HSG9" s="49"/>
      <c r="HSH9" s="49"/>
      <c r="HSI9" s="49"/>
      <c r="HSJ9" s="49"/>
      <c r="HSK9" s="49"/>
      <c r="HSL9" s="49"/>
      <c r="HSM9" s="49"/>
      <c r="HSN9" s="49"/>
      <c r="HSO9" s="49"/>
      <c r="HSP9" s="49"/>
      <c r="HSQ9" s="49"/>
      <c r="HSR9" s="49"/>
      <c r="HSS9" s="49"/>
      <c r="HST9" s="49"/>
      <c r="HSU9" s="49"/>
      <c r="HSV9" s="49"/>
      <c r="HSW9" s="49"/>
      <c r="HSX9" s="49"/>
      <c r="HSY9" s="49"/>
      <c r="HSZ9" s="49"/>
      <c r="HTA9" s="49"/>
      <c r="HTB9" s="49"/>
      <c r="HTC9" s="49"/>
      <c r="HTD9" s="49"/>
      <c r="HTE9" s="49"/>
      <c r="HTF9" s="49"/>
      <c r="HTG9" s="49"/>
      <c r="HTH9" s="49"/>
      <c r="HTI9" s="49"/>
      <c r="HTJ9" s="49"/>
      <c r="HTK9" s="49"/>
      <c r="HTL9" s="49"/>
      <c r="HTM9" s="49"/>
      <c r="HTN9" s="49"/>
      <c r="HTO9" s="49"/>
      <c r="HTP9" s="49"/>
      <c r="HTQ9" s="49"/>
      <c r="HTR9" s="49"/>
      <c r="HTS9" s="49"/>
      <c r="HTT9" s="49"/>
      <c r="HTU9" s="49"/>
      <c r="HTV9" s="49"/>
      <c r="HTW9" s="49"/>
      <c r="HTX9" s="49"/>
      <c r="HTY9" s="49"/>
      <c r="HTZ9" s="49"/>
      <c r="HUA9" s="49"/>
      <c r="HUB9" s="49"/>
      <c r="HUC9" s="49"/>
      <c r="HUD9" s="49"/>
      <c r="HUE9" s="49"/>
      <c r="HUF9" s="49"/>
      <c r="HUG9" s="49"/>
      <c r="HUH9" s="49"/>
      <c r="HUI9" s="49"/>
      <c r="HUJ9" s="49"/>
      <c r="HUK9" s="49"/>
      <c r="HUL9" s="49"/>
      <c r="HUM9" s="49"/>
      <c r="HUN9" s="49"/>
      <c r="HUO9" s="49"/>
      <c r="HUP9" s="49"/>
      <c r="HUQ9" s="49"/>
      <c r="HUR9" s="49"/>
      <c r="HUS9" s="49"/>
      <c r="HUT9" s="49"/>
      <c r="HUU9" s="49"/>
      <c r="HUV9" s="49"/>
      <c r="HUW9" s="49"/>
      <c r="HUX9" s="49"/>
      <c r="HUY9" s="49"/>
      <c r="HUZ9" s="49"/>
      <c r="HVA9" s="49"/>
      <c r="HVB9" s="49"/>
      <c r="HVC9" s="49"/>
      <c r="HVD9" s="49"/>
      <c r="HVE9" s="49"/>
      <c r="HVF9" s="49"/>
      <c r="HVG9" s="49"/>
      <c r="HVH9" s="49"/>
      <c r="HVI9" s="49"/>
      <c r="HVJ9" s="49"/>
      <c r="HVK9" s="49"/>
      <c r="HVL9" s="49"/>
      <c r="HVM9" s="49"/>
      <c r="HVN9" s="49"/>
      <c r="HVO9" s="49"/>
      <c r="HVP9" s="49"/>
      <c r="HVQ9" s="49"/>
      <c r="HVR9" s="49"/>
      <c r="HVS9" s="49"/>
      <c r="HVT9" s="49"/>
      <c r="HVU9" s="49"/>
      <c r="HVV9" s="49"/>
      <c r="HVW9" s="49"/>
      <c r="HVX9" s="49"/>
      <c r="HVY9" s="49"/>
      <c r="HVZ9" s="49"/>
      <c r="HWA9" s="49"/>
      <c r="HWB9" s="49"/>
      <c r="HWC9" s="49"/>
      <c r="HWD9" s="49"/>
      <c r="HWE9" s="49"/>
      <c r="HWF9" s="49"/>
      <c r="HWG9" s="49"/>
      <c r="HWH9" s="49"/>
      <c r="HWI9" s="49"/>
      <c r="HWJ9" s="49"/>
      <c r="HWK9" s="49"/>
      <c r="HWL9" s="49"/>
      <c r="HWM9" s="49"/>
      <c r="HWN9" s="49"/>
      <c r="HWO9" s="49"/>
      <c r="HWP9" s="49"/>
      <c r="HWQ9" s="49"/>
      <c r="HWR9" s="49"/>
      <c r="HWS9" s="49"/>
      <c r="HWT9" s="49"/>
      <c r="HWU9" s="49"/>
      <c r="HWV9" s="49"/>
      <c r="HWW9" s="49"/>
      <c r="HWX9" s="49"/>
      <c r="HWY9" s="49"/>
      <c r="HWZ9" s="49"/>
      <c r="HXA9" s="49"/>
      <c r="HXB9" s="49"/>
      <c r="HXC9" s="49"/>
      <c r="HXD9" s="49"/>
      <c r="HXE9" s="49"/>
      <c r="HXF9" s="49"/>
      <c r="HXG9" s="49"/>
      <c r="HXH9" s="49"/>
      <c r="HXI9" s="49"/>
      <c r="HXJ9" s="49"/>
      <c r="HXK9" s="49"/>
      <c r="HXL9" s="49"/>
      <c r="HXM9" s="49"/>
      <c r="HXN9" s="49"/>
      <c r="HXO9" s="49"/>
      <c r="HXP9" s="49"/>
      <c r="HXQ9" s="49"/>
      <c r="HXR9" s="49"/>
      <c r="HXS9" s="49"/>
      <c r="HXT9" s="49"/>
      <c r="HXU9" s="49"/>
      <c r="HXV9" s="49"/>
      <c r="HXW9" s="49"/>
      <c r="HXX9" s="49"/>
      <c r="HXY9" s="49"/>
      <c r="HXZ9" s="49"/>
      <c r="HYA9" s="49"/>
      <c r="HYB9" s="49"/>
      <c r="HYC9" s="49"/>
      <c r="HYD9" s="49"/>
      <c r="HYE9" s="49"/>
      <c r="HYF9" s="49"/>
      <c r="HYG9" s="49"/>
      <c r="HYH9" s="49"/>
      <c r="HYI9" s="49"/>
      <c r="HYJ9" s="49"/>
      <c r="HYK9" s="49"/>
      <c r="HYL9" s="49"/>
      <c r="HYM9" s="49"/>
      <c r="HYN9" s="49"/>
      <c r="HYO9" s="49"/>
      <c r="HYP9" s="49"/>
      <c r="HYQ9" s="49"/>
      <c r="HYR9" s="49"/>
      <c r="HYS9" s="49"/>
      <c r="HYT9" s="49"/>
      <c r="HYU9" s="49"/>
      <c r="HYV9" s="49"/>
      <c r="HYW9" s="49"/>
      <c r="HYX9" s="49"/>
      <c r="HYY9" s="49"/>
      <c r="HYZ9" s="49"/>
      <c r="HZA9" s="49"/>
      <c r="HZB9" s="49"/>
      <c r="HZC9" s="49"/>
      <c r="HZD9" s="49"/>
      <c r="HZE9" s="49"/>
      <c r="HZF9" s="49"/>
      <c r="HZG9" s="49"/>
      <c r="HZH9" s="49"/>
      <c r="HZI9" s="49"/>
      <c r="HZJ9" s="49"/>
      <c r="HZK9" s="49"/>
      <c r="HZL9" s="49"/>
      <c r="HZM9" s="49"/>
      <c r="HZN9" s="49"/>
      <c r="HZO9" s="49"/>
      <c r="HZP9" s="49"/>
      <c r="HZQ9" s="49"/>
      <c r="HZR9" s="49"/>
      <c r="HZS9" s="49"/>
      <c r="HZT9" s="49"/>
      <c r="HZU9" s="49"/>
      <c r="HZV9" s="49"/>
      <c r="HZW9" s="49"/>
      <c r="HZX9" s="49"/>
      <c r="HZY9" s="49"/>
      <c r="HZZ9" s="49"/>
      <c r="IAA9" s="49"/>
      <c r="IAB9" s="49"/>
      <c r="IAC9" s="49"/>
      <c r="IAD9" s="49"/>
      <c r="IAE9" s="49"/>
      <c r="IAF9" s="49"/>
      <c r="IAG9" s="49"/>
      <c r="IAH9" s="49"/>
      <c r="IAI9" s="49"/>
      <c r="IAJ9" s="49"/>
      <c r="IAK9" s="49"/>
      <c r="IAL9" s="49"/>
      <c r="IAM9" s="49"/>
      <c r="IAN9" s="49"/>
      <c r="IAO9" s="49"/>
      <c r="IAP9" s="49"/>
      <c r="IAQ9" s="49"/>
      <c r="IAR9" s="49"/>
      <c r="IAS9" s="49"/>
      <c r="IAT9" s="49"/>
      <c r="IAU9" s="49"/>
      <c r="IAV9" s="49"/>
      <c r="IAW9" s="49"/>
      <c r="IAX9" s="49"/>
      <c r="IAY9" s="49"/>
      <c r="IAZ9" s="49"/>
      <c r="IBA9" s="49"/>
      <c r="IBB9" s="49"/>
      <c r="IBC9" s="49"/>
      <c r="IBD9" s="49"/>
      <c r="IBE9" s="49"/>
      <c r="IBF9" s="49"/>
      <c r="IBG9" s="49"/>
      <c r="IBH9" s="49"/>
      <c r="IBI9" s="49"/>
      <c r="IBJ9" s="49"/>
      <c r="IBK9" s="49"/>
      <c r="IBL9" s="49"/>
      <c r="IBM9" s="49"/>
      <c r="IBN9" s="49"/>
      <c r="IBO9" s="49"/>
      <c r="IBP9" s="49"/>
      <c r="IBQ9" s="49"/>
      <c r="IBR9" s="49"/>
      <c r="IBS9" s="49"/>
      <c r="IBT9" s="49"/>
      <c r="IBU9" s="49"/>
      <c r="IBV9" s="49"/>
      <c r="IBW9" s="49"/>
      <c r="IBX9" s="49"/>
      <c r="IBY9" s="49"/>
      <c r="IBZ9" s="49"/>
      <c r="ICA9" s="49"/>
      <c r="ICB9" s="49"/>
      <c r="ICC9" s="49"/>
      <c r="ICD9" s="49"/>
      <c r="ICE9" s="49"/>
      <c r="ICF9" s="49"/>
      <c r="ICG9" s="49"/>
      <c r="ICH9" s="49"/>
      <c r="ICI9" s="49"/>
      <c r="ICJ9" s="49"/>
      <c r="ICK9" s="49"/>
      <c r="ICL9" s="49"/>
      <c r="ICM9" s="49"/>
      <c r="ICN9" s="49"/>
      <c r="ICO9" s="49"/>
      <c r="ICP9" s="49"/>
      <c r="ICQ9" s="49"/>
      <c r="ICR9" s="49"/>
      <c r="ICS9" s="49"/>
      <c r="ICT9" s="49"/>
      <c r="ICU9" s="49"/>
      <c r="ICV9" s="49"/>
      <c r="ICW9" s="49"/>
      <c r="ICX9" s="49"/>
      <c r="ICY9" s="49"/>
      <c r="ICZ9" s="49"/>
      <c r="IDA9" s="49"/>
      <c r="IDB9" s="49"/>
      <c r="IDC9" s="49"/>
      <c r="IDD9" s="49"/>
      <c r="IDE9" s="49"/>
      <c r="IDF9" s="49"/>
      <c r="IDG9" s="49"/>
      <c r="IDH9" s="49"/>
      <c r="IDI9" s="49"/>
      <c r="IDJ9" s="49"/>
      <c r="IDK9" s="49"/>
      <c r="IDL9" s="49"/>
      <c r="IDM9" s="49"/>
      <c r="IDN9" s="49"/>
      <c r="IDO9" s="49"/>
      <c r="IDP9" s="49"/>
      <c r="IDQ9" s="49"/>
      <c r="IDR9" s="49"/>
      <c r="IDS9" s="49"/>
      <c r="IDT9" s="49"/>
      <c r="IDU9" s="49"/>
      <c r="IDV9" s="49"/>
      <c r="IDW9" s="49"/>
      <c r="IDX9" s="49"/>
      <c r="IDY9" s="49"/>
      <c r="IDZ9" s="49"/>
      <c r="IEA9" s="49"/>
      <c r="IEB9" s="49"/>
      <c r="IEC9" s="49"/>
      <c r="IED9" s="49"/>
      <c r="IEE9" s="49"/>
      <c r="IEF9" s="49"/>
      <c r="IEG9" s="49"/>
      <c r="IEH9" s="49"/>
      <c r="IEI9" s="49"/>
      <c r="IEJ9" s="49"/>
      <c r="IEK9" s="49"/>
      <c r="IEL9" s="49"/>
      <c r="IEM9" s="49"/>
      <c r="IEN9" s="49"/>
      <c r="IEO9" s="49"/>
      <c r="IEP9" s="49"/>
      <c r="IEQ9" s="49"/>
      <c r="IER9" s="49"/>
      <c r="IES9" s="49"/>
      <c r="IET9" s="49"/>
      <c r="IEU9" s="49"/>
      <c r="IEV9" s="49"/>
      <c r="IEW9" s="49"/>
      <c r="IEX9" s="49"/>
      <c r="IEY9" s="49"/>
      <c r="IEZ9" s="49"/>
      <c r="IFA9" s="49"/>
      <c r="IFB9" s="49"/>
      <c r="IFC9" s="49"/>
      <c r="IFD9" s="49"/>
      <c r="IFE9" s="49"/>
      <c r="IFF9" s="49"/>
      <c r="IFG9" s="49"/>
      <c r="IFH9" s="49"/>
      <c r="IFI9" s="49"/>
      <c r="IFJ9" s="49"/>
      <c r="IFK9" s="49"/>
      <c r="IFL9" s="49"/>
      <c r="IFM9" s="49"/>
      <c r="IFN9" s="49"/>
      <c r="IFO9" s="49"/>
      <c r="IFP9" s="49"/>
      <c r="IFQ9" s="49"/>
      <c r="IFR9" s="49"/>
      <c r="IFS9" s="49"/>
      <c r="IFT9" s="49"/>
      <c r="IFU9" s="49"/>
      <c r="IFV9" s="49"/>
      <c r="IFW9" s="49"/>
      <c r="IFX9" s="49"/>
      <c r="IFY9" s="49"/>
      <c r="IFZ9" s="49"/>
      <c r="IGA9" s="49"/>
      <c r="IGB9" s="49"/>
      <c r="IGC9" s="49"/>
      <c r="IGD9" s="49"/>
      <c r="IGE9" s="49"/>
      <c r="IGF9" s="49"/>
      <c r="IGG9" s="49"/>
      <c r="IGH9" s="49"/>
      <c r="IGI9" s="49"/>
      <c r="IGJ9" s="49"/>
      <c r="IGK9" s="49"/>
      <c r="IGL9" s="49"/>
      <c r="IGM9" s="49"/>
      <c r="IGN9" s="49"/>
      <c r="IGO9" s="49"/>
      <c r="IGP9" s="49"/>
      <c r="IGQ9" s="49"/>
      <c r="IGR9" s="49"/>
      <c r="IGS9" s="49"/>
      <c r="IGT9" s="49"/>
      <c r="IGU9" s="49"/>
      <c r="IGV9" s="49"/>
      <c r="IGW9" s="49"/>
      <c r="IGX9" s="49"/>
      <c r="IGY9" s="49"/>
      <c r="IGZ9" s="49"/>
      <c r="IHA9" s="49"/>
      <c r="IHB9" s="49"/>
      <c r="IHC9" s="49"/>
      <c r="IHD9" s="49"/>
      <c r="IHE9" s="49"/>
      <c r="IHF9" s="49"/>
      <c r="IHG9" s="49"/>
      <c r="IHH9" s="49"/>
      <c r="IHI9" s="49"/>
      <c r="IHJ9" s="49"/>
      <c r="IHK9" s="49"/>
      <c r="IHL9" s="49"/>
      <c r="IHM9" s="49"/>
      <c r="IHN9" s="49"/>
      <c r="IHO9" s="49"/>
      <c r="IHP9" s="49"/>
      <c r="IHQ9" s="49"/>
      <c r="IHR9" s="49"/>
      <c r="IHS9" s="49"/>
      <c r="IHT9" s="49"/>
      <c r="IHU9" s="49"/>
      <c r="IHV9" s="49"/>
      <c r="IHW9" s="49"/>
      <c r="IHX9" s="49"/>
      <c r="IHY9" s="49"/>
      <c r="IHZ9" s="49"/>
      <c r="IIA9" s="49"/>
      <c r="IIB9" s="49"/>
      <c r="IIC9" s="49"/>
      <c r="IID9" s="49"/>
      <c r="IIE9" s="49"/>
      <c r="IIF9" s="49"/>
      <c r="IIG9" s="49"/>
      <c r="IIH9" s="49"/>
      <c r="III9" s="49"/>
      <c r="IIJ9" s="49"/>
      <c r="IIK9" s="49"/>
      <c r="IIL9" s="49"/>
      <c r="IIM9" s="49"/>
      <c r="IIN9" s="49"/>
      <c r="IIO9" s="49"/>
      <c r="IIP9" s="49"/>
      <c r="IIQ9" s="49"/>
      <c r="IIR9" s="49"/>
      <c r="IIS9" s="49"/>
      <c r="IIT9" s="49"/>
      <c r="IIU9" s="49"/>
      <c r="IIV9" s="49"/>
      <c r="IIW9" s="49"/>
      <c r="IIX9" s="49"/>
      <c r="IIY9" s="49"/>
      <c r="IIZ9" s="49"/>
      <c r="IJA9" s="49"/>
      <c r="IJB9" s="49"/>
      <c r="IJC9" s="49"/>
      <c r="IJD9" s="49"/>
      <c r="IJE9" s="49"/>
      <c r="IJF9" s="49"/>
      <c r="IJG9" s="49"/>
      <c r="IJH9" s="49"/>
      <c r="IJI9" s="49"/>
      <c r="IJJ9" s="49"/>
      <c r="IJK9" s="49"/>
      <c r="IJL9" s="49"/>
      <c r="IJM9" s="49"/>
      <c r="IJN9" s="49"/>
      <c r="IJO9" s="49"/>
      <c r="IJP9" s="49"/>
      <c r="IJQ9" s="49"/>
      <c r="IJR9" s="49"/>
      <c r="IJS9" s="49"/>
      <c r="IJT9" s="49"/>
      <c r="IJU9" s="49"/>
      <c r="IJV9" s="49"/>
      <c r="IJW9" s="49"/>
      <c r="IJX9" s="49"/>
      <c r="IJY9" s="49"/>
      <c r="IJZ9" s="49"/>
      <c r="IKA9" s="49"/>
      <c r="IKB9" s="49"/>
      <c r="IKC9" s="49"/>
      <c r="IKD9" s="49"/>
      <c r="IKE9" s="49"/>
      <c r="IKF9" s="49"/>
      <c r="IKG9" s="49"/>
      <c r="IKH9" s="49"/>
      <c r="IKI9" s="49"/>
      <c r="IKJ9" s="49"/>
      <c r="IKK9" s="49"/>
      <c r="IKL9" s="49"/>
      <c r="IKM9" s="49"/>
      <c r="IKN9" s="49"/>
      <c r="IKO9" s="49"/>
      <c r="IKP9" s="49"/>
      <c r="IKQ9" s="49"/>
      <c r="IKR9" s="49"/>
      <c r="IKS9" s="49"/>
      <c r="IKT9" s="49"/>
      <c r="IKU9" s="49"/>
      <c r="IKV9" s="49"/>
      <c r="IKW9" s="49"/>
      <c r="IKX9" s="49"/>
      <c r="IKY9" s="49"/>
      <c r="IKZ9" s="49"/>
      <c r="ILA9" s="49"/>
      <c r="ILB9" s="49"/>
      <c r="ILC9" s="49"/>
      <c r="ILD9" s="49"/>
      <c r="ILE9" s="49"/>
      <c r="ILF9" s="49"/>
      <c r="ILG9" s="49"/>
      <c r="ILH9" s="49"/>
      <c r="ILI9" s="49"/>
      <c r="ILJ9" s="49"/>
      <c r="ILK9" s="49"/>
      <c r="ILL9" s="49"/>
      <c r="ILM9" s="49"/>
      <c r="ILN9" s="49"/>
      <c r="ILO9" s="49"/>
      <c r="ILP9" s="49"/>
      <c r="ILQ9" s="49"/>
      <c r="ILR9" s="49"/>
      <c r="ILS9" s="49"/>
      <c r="ILT9" s="49"/>
      <c r="ILU9" s="49"/>
      <c r="ILV9" s="49"/>
      <c r="ILW9" s="49"/>
      <c r="ILX9" s="49"/>
      <c r="ILY9" s="49"/>
      <c r="ILZ9" s="49"/>
      <c r="IMA9" s="49"/>
      <c r="IMB9" s="49"/>
      <c r="IMC9" s="49"/>
      <c r="IMD9" s="49"/>
      <c r="IME9" s="49"/>
      <c r="IMF9" s="49"/>
      <c r="IMG9" s="49"/>
      <c r="IMH9" s="49"/>
      <c r="IMI9" s="49"/>
      <c r="IMJ9" s="49"/>
      <c r="IMK9" s="49"/>
      <c r="IML9" s="49"/>
      <c r="IMM9" s="49"/>
      <c r="IMN9" s="49"/>
      <c r="IMO9" s="49"/>
      <c r="IMP9" s="49"/>
      <c r="IMQ9" s="49"/>
      <c r="IMR9" s="49"/>
      <c r="IMS9" s="49"/>
      <c r="IMT9" s="49"/>
      <c r="IMU9" s="49"/>
      <c r="IMV9" s="49"/>
      <c r="IMW9" s="49"/>
      <c r="IMX9" s="49"/>
      <c r="IMY9" s="49"/>
      <c r="IMZ9" s="49"/>
      <c r="INA9" s="49"/>
      <c r="INB9" s="49"/>
      <c r="INC9" s="49"/>
      <c r="IND9" s="49"/>
      <c r="INE9" s="49"/>
      <c r="INF9" s="49"/>
      <c r="ING9" s="49"/>
      <c r="INH9" s="49"/>
      <c r="INI9" s="49"/>
      <c r="INJ9" s="49"/>
      <c r="INK9" s="49"/>
      <c r="INL9" s="49"/>
      <c r="INM9" s="49"/>
      <c r="INN9" s="49"/>
      <c r="INO9" s="49"/>
      <c r="INP9" s="49"/>
      <c r="INQ9" s="49"/>
      <c r="INR9" s="49"/>
      <c r="INS9" s="49"/>
      <c r="INT9" s="49"/>
      <c r="INU9" s="49"/>
      <c r="INV9" s="49"/>
      <c r="INW9" s="49"/>
      <c r="INX9" s="49"/>
      <c r="INY9" s="49"/>
      <c r="INZ9" s="49"/>
      <c r="IOA9" s="49"/>
      <c r="IOB9" s="49"/>
      <c r="IOC9" s="49"/>
      <c r="IOD9" s="49"/>
      <c r="IOE9" s="49"/>
      <c r="IOF9" s="49"/>
      <c r="IOG9" s="49"/>
      <c r="IOH9" s="49"/>
      <c r="IOI9" s="49"/>
      <c r="IOJ9" s="49"/>
      <c r="IOK9" s="49"/>
      <c r="IOL9" s="49"/>
      <c r="IOM9" s="49"/>
      <c r="ION9" s="49"/>
      <c r="IOO9" s="49"/>
      <c r="IOP9" s="49"/>
      <c r="IOQ9" s="49"/>
      <c r="IOR9" s="49"/>
      <c r="IOS9" s="49"/>
      <c r="IOT9" s="49"/>
      <c r="IOU9" s="49"/>
      <c r="IOV9" s="49"/>
      <c r="IOW9" s="49"/>
      <c r="IOX9" s="49"/>
      <c r="IOY9" s="49"/>
      <c r="IOZ9" s="49"/>
      <c r="IPA9" s="49"/>
      <c r="IPB9" s="49"/>
      <c r="IPC9" s="49"/>
      <c r="IPD9" s="49"/>
      <c r="IPE9" s="49"/>
      <c r="IPF9" s="49"/>
      <c r="IPG9" s="49"/>
      <c r="IPH9" s="49"/>
      <c r="IPI9" s="49"/>
      <c r="IPJ9" s="49"/>
      <c r="IPK9" s="49"/>
      <c r="IPL9" s="49"/>
      <c r="IPM9" s="49"/>
      <c r="IPN9" s="49"/>
      <c r="IPO9" s="49"/>
      <c r="IPP9" s="49"/>
      <c r="IPQ9" s="49"/>
      <c r="IPR9" s="49"/>
      <c r="IPS9" s="49"/>
      <c r="IPT9" s="49"/>
      <c r="IPU9" s="49"/>
      <c r="IPV9" s="49"/>
      <c r="IPW9" s="49"/>
      <c r="IPX9" s="49"/>
      <c r="IPY9" s="49"/>
      <c r="IPZ9" s="49"/>
      <c r="IQA9" s="49"/>
      <c r="IQB9" s="49"/>
      <c r="IQC9" s="49"/>
      <c r="IQD9" s="49"/>
      <c r="IQE9" s="49"/>
      <c r="IQF9" s="49"/>
      <c r="IQG9" s="49"/>
      <c r="IQH9" s="49"/>
      <c r="IQI9" s="49"/>
      <c r="IQJ9" s="49"/>
      <c r="IQK9" s="49"/>
      <c r="IQL9" s="49"/>
      <c r="IQM9" s="49"/>
      <c r="IQN9" s="49"/>
      <c r="IQO9" s="49"/>
      <c r="IQP9" s="49"/>
      <c r="IQQ9" s="49"/>
      <c r="IQR9" s="49"/>
      <c r="IQS9" s="49"/>
      <c r="IQT9" s="49"/>
      <c r="IQU9" s="49"/>
      <c r="IQV9" s="49"/>
      <c r="IQW9" s="49"/>
      <c r="IQX9" s="49"/>
      <c r="IQY9" s="49"/>
      <c r="IQZ9" s="49"/>
      <c r="IRA9" s="49"/>
      <c r="IRB9" s="49"/>
      <c r="IRC9" s="49"/>
      <c r="IRD9" s="49"/>
      <c r="IRE9" s="49"/>
      <c r="IRF9" s="49"/>
      <c r="IRG9" s="49"/>
      <c r="IRH9" s="49"/>
      <c r="IRI9" s="49"/>
      <c r="IRJ9" s="49"/>
      <c r="IRK9" s="49"/>
      <c r="IRL9" s="49"/>
      <c r="IRM9" s="49"/>
      <c r="IRN9" s="49"/>
      <c r="IRO9" s="49"/>
      <c r="IRP9" s="49"/>
      <c r="IRQ9" s="49"/>
      <c r="IRR9" s="49"/>
      <c r="IRS9" s="49"/>
      <c r="IRT9" s="49"/>
      <c r="IRU9" s="49"/>
      <c r="IRV9" s="49"/>
      <c r="IRW9" s="49"/>
      <c r="IRX9" s="49"/>
      <c r="IRY9" s="49"/>
      <c r="IRZ9" s="49"/>
      <c r="ISA9" s="49"/>
      <c r="ISB9" s="49"/>
      <c r="ISC9" s="49"/>
      <c r="ISD9" s="49"/>
      <c r="ISE9" s="49"/>
      <c r="ISF9" s="49"/>
      <c r="ISG9" s="49"/>
      <c r="ISH9" s="49"/>
      <c r="ISI9" s="49"/>
      <c r="ISJ9" s="49"/>
      <c r="ISK9" s="49"/>
      <c r="ISL9" s="49"/>
      <c r="ISM9" s="49"/>
      <c r="ISN9" s="49"/>
      <c r="ISO9" s="49"/>
      <c r="ISP9" s="49"/>
      <c r="ISQ9" s="49"/>
      <c r="ISR9" s="49"/>
      <c r="ISS9" s="49"/>
      <c r="IST9" s="49"/>
      <c r="ISU9" s="49"/>
      <c r="ISV9" s="49"/>
      <c r="ISW9" s="49"/>
      <c r="ISX9" s="49"/>
      <c r="ISY9" s="49"/>
      <c r="ISZ9" s="49"/>
      <c r="ITA9" s="49"/>
      <c r="ITB9" s="49"/>
      <c r="ITC9" s="49"/>
      <c r="ITD9" s="49"/>
      <c r="ITE9" s="49"/>
      <c r="ITF9" s="49"/>
      <c r="ITG9" s="49"/>
      <c r="ITH9" s="49"/>
      <c r="ITI9" s="49"/>
      <c r="ITJ9" s="49"/>
      <c r="ITK9" s="49"/>
      <c r="ITL9" s="49"/>
      <c r="ITM9" s="49"/>
      <c r="ITN9" s="49"/>
      <c r="ITO9" s="49"/>
      <c r="ITP9" s="49"/>
      <c r="ITQ9" s="49"/>
      <c r="ITR9" s="49"/>
      <c r="ITS9" s="49"/>
      <c r="ITT9" s="49"/>
      <c r="ITU9" s="49"/>
      <c r="ITV9" s="49"/>
      <c r="ITW9" s="49"/>
      <c r="ITX9" s="49"/>
      <c r="ITY9" s="49"/>
      <c r="ITZ9" s="49"/>
      <c r="IUA9" s="49"/>
      <c r="IUB9" s="49"/>
      <c r="IUC9" s="49"/>
      <c r="IUD9" s="49"/>
      <c r="IUE9" s="49"/>
      <c r="IUF9" s="49"/>
      <c r="IUG9" s="49"/>
      <c r="IUH9" s="49"/>
      <c r="IUI9" s="49"/>
      <c r="IUJ9" s="49"/>
      <c r="IUK9" s="49"/>
      <c r="IUL9" s="49"/>
      <c r="IUM9" s="49"/>
      <c r="IUN9" s="49"/>
      <c r="IUO9" s="49"/>
      <c r="IUP9" s="49"/>
      <c r="IUQ9" s="49"/>
      <c r="IUR9" s="49"/>
      <c r="IUS9" s="49"/>
      <c r="IUT9" s="49"/>
      <c r="IUU9" s="49"/>
      <c r="IUV9" s="49"/>
      <c r="IUW9" s="49"/>
      <c r="IUX9" s="49"/>
      <c r="IUY9" s="49"/>
      <c r="IUZ9" s="49"/>
      <c r="IVA9" s="49"/>
      <c r="IVB9" s="49"/>
      <c r="IVC9" s="49"/>
      <c r="IVD9" s="49"/>
      <c r="IVE9" s="49"/>
      <c r="IVF9" s="49"/>
      <c r="IVG9" s="49"/>
      <c r="IVH9" s="49"/>
      <c r="IVI9" s="49"/>
      <c r="IVJ9" s="49"/>
      <c r="IVK9" s="49"/>
      <c r="IVL9" s="49"/>
      <c r="IVM9" s="49"/>
      <c r="IVN9" s="49"/>
      <c r="IVO9" s="49"/>
      <c r="IVP9" s="49"/>
      <c r="IVQ9" s="49"/>
      <c r="IVR9" s="49"/>
      <c r="IVS9" s="49"/>
      <c r="IVT9" s="49"/>
      <c r="IVU9" s="49"/>
      <c r="IVV9" s="49"/>
      <c r="IVW9" s="49"/>
      <c r="IVX9" s="49"/>
      <c r="IVY9" s="49"/>
      <c r="IVZ9" s="49"/>
      <c r="IWA9" s="49"/>
      <c r="IWB9" s="49"/>
      <c r="IWC9" s="49"/>
      <c r="IWD9" s="49"/>
      <c r="IWE9" s="49"/>
      <c r="IWF9" s="49"/>
      <c r="IWG9" s="49"/>
      <c r="IWH9" s="49"/>
      <c r="IWI9" s="49"/>
      <c r="IWJ9" s="49"/>
      <c r="IWK9" s="49"/>
      <c r="IWL9" s="49"/>
      <c r="IWM9" s="49"/>
      <c r="IWN9" s="49"/>
      <c r="IWO9" s="49"/>
      <c r="IWP9" s="49"/>
      <c r="IWQ9" s="49"/>
      <c r="IWR9" s="49"/>
      <c r="IWS9" s="49"/>
      <c r="IWT9" s="49"/>
      <c r="IWU9" s="49"/>
      <c r="IWV9" s="49"/>
      <c r="IWW9" s="49"/>
      <c r="IWX9" s="49"/>
      <c r="IWY9" s="49"/>
      <c r="IWZ9" s="49"/>
      <c r="IXA9" s="49"/>
      <c r="IXB9" s="49"/>
      <c r="IXC9" s="49"/>
      <c r="IXD9" s="49"/>
      <c r="IXE9" s="49"/>
      <c r="IXF9" s="49"/>
      <c r="IXG9" s="49"/>
      <c r="IXH9" s="49"/>
      <c r="IXI9" s="49"/>
      <c r="IXJ9" s="49"/>
      <c r="IXK9" s="49"/>
      <c r="IXL9" s="49"/>
      <c r="IXM9" s="49"/>
      <c r="IXN9" s="49"/>
      <c r="IXO9" s="49"/>
      <c r="IXP9" s="49"/>
      <c r="IXQ9" s="49"/>
      <c r="IXR9" s="49"/>
      <c r="IXS9" s="49"/>
      <c r="IXT9" s="49"/>
      <c r="IXU9" s="49"/>
      <c r="IXV9" s="49"/>
      <c r="IXW9" s="49"/>
      <c r="IXX9" s="49"/>
      <c r="IXY9" s="49"/>
      <c r="IXZ9" s="49"/>
      <c r="IYA9" s="49"/>
      <c r="IYB9" s="49"/>
      <c r="IYC9" s="49"/>
      <c r="IYD9" s="49"/>
      <c r="IYE9" s="49"/>
      <c r="IYF9" s="49"/>
      <c r="IYG9" s="49"/>
      <c r="IYH9" s="49"/>
      <c r="IYI9" s="49"/>
      <c r="IYJ9" s="49"/>
      <c r="IYK9" s="49"/>
      <c r="IYL9" s="49"/>
      <c r="IYM9" s="49"/>
      <c r="IYN9" s="49"/>
      <c r="IYO9" s="49"/>
      <c r="IYP9" s="49"/>
      <c r="IYQ9" s="49"/>
      <c r="IYR9" s="49"/>
      <c r="IYS9" s="49"/>
      <c r="IYT9" s="49"/>
      <c r="IYU9" s="49"/>
      <c r="IYV9" s="49"/>
      <c r="IYW9" s="49"/>
      <c r="IYX9" s="49"/>
      <c r="IYY9" s="49"/>
      <c r="IYZ9" s="49"/>
      <c r="IZA9" s="49"/>
      <c r="IZB9" s="49"/>
      <c r="IZC9" s="49"/>
      <c r="IZD9" s="49"/>
      <c r="IZE9" s="49"/>
      <c r="IZF9" s="49"/>
      <c r="IZG9" s="49"/>
      <c r="IZH9" s="49"/>
      <c r="IZI9" s="49"/>
      <c r="IZJ9" s="49"/>
      <c r="IZK9" s="49"/>
      <c r="IZL9" s="49"/>
      <c r="IZM9" s="49"/>
      <c r="IZN9" s="49"/>
      <c r="IZO9" s="49"/>
      <c r="IZP9" s="49"/>
      <c r="IZQ9" s="49"/>
      <c r="IZR9" s="49"/>
      <c r="IZS9" s="49"/>
      <c r="IZT9" s="49"/>
      <c r="IZU9" s="49"/>
      <c r="IZV9" s="49"/>
      <c r="IZW9" s="49"/>
      <c r="IZX9" s="49"/>
      <c r="IZY9" s="49"/>
      <c r="IZZ9" s="49"/>
      <c r="JAA9" s="49"/>
      <c r="JAB9" s="49"/>
      <c r="JAC9" s="49"/>
      <c r="JAD9" s="49"/>
      <c r="JAE9" s="49"/>
      <c r="JAF9" s="49"/>
      <c r="JAG9" s="49"/>
      <c r="JAH9" s="49"/>
      <c r="JAI9" s="49"/>
      <c r="JAJ9" s="49"/>
      <c r="JAK9" s="49"/>
      <c r="JAL9" s="49"/>
      <c r="JAM9" s="49"/>
      <c r="JAN9" s="49"/>
      <c r="JAO9" s="49"/>
      <c r="JAP9" s="49"/>
      <c r="JAQ9" s="49"/>
      <c r="JAR9" s="49"/>
      <c r="JAS9" s="49"/>
      <c r="JAT9" s="49"/>
      <c r="JAU9" s="49"/>
      <c r="JAV9" s="49"/>
      <c r="JAW9" s="49"/>
      <c r="JAX9" s="49"/>
      <c r="JAY9" s="49"/>
      <c r="JAZ9" s="49"/>
      <c r="JBA9" s="49"/>
      <c r="JBB9" s="49"/>
      <c r="JBC9" s="49"/>
      <c r="JBD9" s="49"/>
      <c r="JBE9" s="49"/>
      <c r="JBF9" s="49"/>
      <c r="JBG9" s="49"/>
      <c r="JBH9" s="49"/>
      <c r="JBI9" s="49"/>
      <c r="JBJ9" s="49"/>
      <c r="JBK9" s="49"/>
      <c r="JBL9" s="49"/>
      <c r="JBM9" s="49"/>
      <c r="JBN9" s="49"/>
      <c r="JBO9" s="49"/>
      <c r="JBP9" s="49"/>
      <c r="JBQ9" s="49"/>
      <c r="JBR9" s="49"/>
      <c r="JBS9" s="49"/>
      <c r="JBT9" s="49"/>
      <c r="JBU9" s="49"/>
      <c r="JBV9" s="49"/>
      <c r="JBW9" s="49"/>
      <c r="JBX9" s="49"/>
      <c r="JBY9" s="49"/>
      <c r="JBZ9" s="49"/>
      <c r="JCA9" s="49"/>
      <c r="JCB9" s="49"/>
      <c r="JCC9" s="49"/>
      <c r="JCD9" s="49"/>
      <c r="JCE9" s="49"/>
      <c r="JCF9" s="49"/>
      <c r="JCG9" s="49"/>
      <c r="JCH9" s="49"/>
      <c r="JCI9" s="49"/>
      <c r="JCJ9" s="49"/>
      <c r="JCK9" s="49"/>
      <c r="JCL9" s="49"/>
      <c r="JCM9" s="49"/>
      <c r="JCN9" s="49"/>
      <c r="JCO9" s="49"/>
      <c r="JCP9" s="49"/>
      <c r="JCQ9" s="49"/>
      <c r="JCR9" s="49"/>
      <c r="JCS9" s="49"/>
      <c r="JCT9" s="49"/>
      <c r="JCU9" s="49"/>
      <c r="JCV9" s="49"/>
      <c r="JCW9" s="49"/>
      <c r="JCX9" s="49"/>
      <c r="JCY9" s="49"/>
      <c r="JCZ9" s="49"/>
      <c r="JDA9" s="49"/>
      <c r="JDB9" s="49"/>
      <c r="JDC9" s="49"/>
      <c r="JDD9" s="49"/>
      <c r="JDE9" s="49"/>
      <c r="JDF9" s="49"/>
      <c r="JDG9" s="49"/>
      <c r="JDH9" s="49"/>
      <c r="JDI9" s="49"/>
      <c r="JDJ9" s="49"/>
      <c r="JDK9" s="49"/>
      <c r="JDL9" s="49"/>
      <c r="JDM9" s="49"/>
      <c r="JDN9" s="49"/>
      <c r="JDO9" s="49"/>
      <c r="JDP9" s="49"/>
      <c r="JDQ9" s="49"/>
      <c r="JDR9" s="49"/>
      <c r="JDS9" s="49"/>
      <c r="JDT9" s="49"/>
      <c r="JDU9" s="49"/>
      <c r="JDV9" s="49"/>
      <c r="JDW9" s="49"/>
      <c r="JDX9" s="49"/>
      <c r="JDY9" s="49"/>
      <c r="JDZ9" s="49"/>
      <c r="JEA9" s="49"/>
      <c r="JEB9" s="49"/>
      <c r="JEC9" s="49"/>
      <c r="JED9" s="49"/>
      <c r="JEE9" s="49"/>
      <c r="JEF9" s="49"/>
      <c r="JEG9" s="49"/>
      <c r="JEH9" s="49"/>
      <c r="JEI9" s="49"/>
      <c r="JEJ9" s="49"/>
      <c r="JEK9" s="49"/>
      <c r="JEL9" s="49"/>
      <c r="JEM9" s="49"/>
      <c r="JEN9" s="49"/>
      <c r="JEO9" s="49"/>
      <c r="JEP9" s="49"/>
      <c r="JEQ9" s="49"/>
      <c r="JER9" s="49"/>
      <c r="JES9" s="49"/>
      <c r="JET9" s="49"/>
      <c r="JEU9" s="49"/>
      <c r="JEV9" s="49"/>
      <c r="JEW9" s="49"/>
      <c r="JEX9" s="49"/>
      <c r="JEY9" s="49"/>
      <c r="JEZ9" s="49"/>
      <c r="JFA9" s="49"/>
      <c r="JFB9" s="49"/>
      <c r="JFC9" s="49"/>
      <c r="JFD9" s="49"/>
      <c r="JFE9" s="49"/>
      <c r="JFF9" s="49"/>
      <c r="JFG9" s="49"/>
      <c r="JFH9" s="49"/>
      <c r="JFI9" s="49"/>
      <c r="JFJ9" s="49"/>
      <c r="JFK9" s="49"/>
      <c r="JFL9" s="49"/>
      <c r="JFM9" s="49"/>
      <c r="JFN9" s="49"/>
      <c r="JFO9" s="49"/>
      <c r="JFP9" s="49"/>
      <c r="JFQ9" s="49"/>
      <c r="JFR9" s="49"/>
      <c r="JFS9" s="49"/>
      <c r="JFT9" s="49"/>
      <c r="JFU9" s="49"/>
      <c r="JFV9" s="49"/>
      <c r="JFW9" s="49"/>
      <c r="JFX9" s="49"/>
      <c r="JFY9" s="49"/>
      <c r="JFZ9" s="49"/>
      <c r="JGA9" s="49"/>
      <c r="JGB9" s="49"/>
      <c r="JGC9" s="49"/>
      <c r="JGD9" s="49"/>
      <c r="JGE9" s="49"/>
      <c r="JGF9" s="49"/>
      <c r="JGG9" s="49"/>
      <c r="JGH9" s="49"/>
      <c r="JGI9" s="49"/>
      <c r="JGJ9" s="49"/>
      <c r="JGK9" s="49"/>
      <c r="JGL9" s="49"/>
      <c r="JGM9" s="49"/>
      <c r="JGN9" s="49"/>
      <c r="JGO9" s="49"/>
      <c r="JGP9" s="49"/>
      <c r="JGQ9" s="49"/>
      <c r="JGR9" s="49"/>
      <c r="JGS9" s="49"/>
      <c r="JGT9" s="49"/>
      <c r="JGU9" s="49"/>
      <c r="JGV9" s="49"/>
      <c r="JGW9" s="49"/>
      <c r="JGX9" s="49"/>
      <c r="JGY9" s="49"/>
      <c r="JGZ9" s="49"/>
      <c r="JHA9" s="49"/>
      <c r="JHB9" s="49"/>
      <c r="JHC9" s="49"/>
      <c r="JHD9" s="49"/>
      <c r="JHE9" s="49"/>
      <c r="JHF9" s="49"/>
      <c r="JHG9" s="49"/>
      <c r="JHH9" s="49"/>
      <c r="JHI9" s="49"/>
      <c r="JHJ9" s="49"/>
      <c r="JHK9" s="49"/>
      <c r="JHL9" s="49"/>
      <c r="JHM9" s="49"/>
      <c r="JHN9" s="49"/>
      <c r="JHO9" s="49"/>
      <c r="JHP9" s="49"/>
      <c r="JHQ9" s="49"/>
      <c r="JHR9" s="49"/>
      <c r="JHS9" s="49"/>
      <c r="JHT9" s="49"/>
      <c r="JHU9" s="49"/>
      <c r="JHV9" s="49"/>
      <c r="JHW9" s="49"/>
      <c r="JHX9" s="49"/>
      <c r="JHY9" s="49"/>
      <c r="JHZ9" s="49"/>
      <c r="JIA9" s="49"/>
      <c r="JIB9" s="49"/>
      <c r="JIC9" s="49"/>
      <c r="JID9" s="49"/>
      <c r="JIE9" s="49"/>
      <c r="JIF9" s="49"/>
      <c r="JIG9" s="49"/>
      <c r="JIH9" s="49"/>
      <c r="JII9" s="49"/>
      <c r="JIJ9" s="49"/>
      <c r="JIK9" s="49"/>
      <c r="JIL9" s="49"/>
      <c r="JIM9" s="49"/>
      <c r="JIN9" s="49"/>
      <c r="JIO9" s="49"/>
      <c r="JIP9" s="49"/>
      <c r="JIQ9" s="49"/>
      <c r="JIR9" s="49"/>
      <c r="JIS9" s="49"/>
      <c r="JIT9" s="49"/>
      <c r="JIU9" s="49"/>
      <c r="JIV9" s="49"/>
      <c r="JIW9" s="49"/>
      <c r="JIX9" s="49"/>
      <c r="JIY9" s="49"/>
      <c r="JIZ9" s="49"/>
      <c r="JJA9" s="49"/>
      <c r="JJB9" s="49"/>
      <c r="JJC9" s="49"/>
      <c r="JJD9" s="49"/>
      <c r="JJE9" s="49"/>
      <c r="JJF9" s="49"/>
      <c r="JJG9" s="49"/>
      <c r="JJH9" s="49"/>
      <c r="JJI9" s="49"/>
      <c r="JJJ9" s="49"/>
      <c r="JJK9" s="49"/>
      <c r="JJL9" s="49"/>
      <c r="JJM9" s="49"/>
      <c r="JJN9" s="49"/>
      <c r="JJO9" s="49"/>
      <c r="JJP9" s="49"/>
      <c r="JJQ9" s="49"/>
      <c r="JJR9" s="49"/>
      <c r="JJS9" s="49"/>
      <c r="JJT9" s="49"/>
      <c r="JJU9" s="49"/>
      <c r="JJV9" s="49"/>
      <c r="JJW9" s="49"/>
      <c r="JJX9" s="49"/>
      <c r="JJY9" s="49"/>
      <c r="JJZ9" s="49"/>
      <c r="JKA9" s="49"/>
      <c r="JKB9" s="49"/>
      <c r="JKC9" s="49"/>
      <c r="JKD9" s="49"/>
      <c r="JKE9" s="49"/>
      <c r="JKF9" s="49"/>
      <c r="JKG9" s="49"/>
      <c r="JKH9" s="49"/>
      <c r="JKI9" s="49"/>
      <c r="JKJ9" s="49"/>
      <c r="JKK9" s="49"/>
      <c r="JKL9" s="49"/>
      <c r="JKM9" s="49"/>
      <c r="JKN9" s="49"/>
      <c r="JKO9" s="49"/>
      <c r="JKP9" s="49"/>
      <c r="JKQ9" s="49"/>
      <c r="JKR9" s="49"/>
      <c r="JKS9" s="49"/>
      <c r="JKT9" s="49"/>
      <c r="JKU9" s="49"/>
      <c r="JKV9" s="49"/>
      <c r="JKW9" s="49"/>
      <c r="JKX9" s="49"/>
      <c r="JKY9" s="49"/>
      <c r="JKZ9" s="49"/>
      <c r="JLA9" s="49"/>
      <c r="JLB9" s="49"/>
      <c r="JLC9" s="49"/>
      <c r="JLD9" s="49"/>
      <c r="JLE9" s="49"/>
      <c r="JLF9" s="49"/>
      <c r="JLG9" s="49"/>
      <c r="JLH9" s="49"/>
      <c r="JLI9" s="49"/>
      <c r="JLJ9" s="49"/>
      <c r="JLK9" s="49"/>
      <c r="JLL9" s="49"/>
      <c r="JLM9" s="49"/>
      <c r="JLN9" s="49"/>
      <c r="JLO9" s="49"/>
      <c r="JLP9" s="49"/>
      <c r="JLQ9" s="49"/>
      <c r="JLR9" s="49"/>
      <c r="JLS9" s="49"/>
      <c r="JLT9" s="49"/>
      <c r="JLU9" s="49"/>
      <c r="JLV9" s="49"/>
      <c r="JLW9" s="49"/>
      <c r="JLX9" s="49"/>
      <c r="JLY9" s="49"/>
      <c r="JLZ9" s="49"/>
      <c r="JMA9" s="49"/>
      <c r="JMB9" s="49"/>
      <c r="JMC9" s="49"/>
      <c r="JMD9" s="49"/>
      <c r="JME9" s="49"/>
      <c r="JMF9" s="49"/>
      <c r="JMG9" s="49"/>
      <c r="JMH9" s="49"/>
      <c r="JMI9" s="49"/>
      <c r="JMJ9" s="49"/>
      <c r="JMK9" s="49"/>
      <c r="JML9" s="49"/>
      <c r="JMM9" s="49"/>
      <c r="JMN9" s="49"/>
      <c r="JMO9" s="49"/>
      <c r="JMP9" s="49"/>
      <c r="JMQ9" s="49"/>
      <c r="JMR9" s="49"/>
      <c r="JMS9" s="49"/>
      <c r="JMT9" s="49"/>
      <c r="JMU9" s="49"/>
      <c r="JMV9" s="49"/>
      <c r="JMW9" s="49"/>
      <c r="JMX9" s="49"/>
      <c r="JMY9" s="49"/>
      <c r="JMZ9" s="49"/>
      <c r="JNA9" s="49"/>
      <c r="JNB9" s="49"/>
      <c r="JNC9" s="49"/>
      <c r="JND9" s="49"/>
      <c r="JNE9" s="49"/>
      <c r="JNF9" s="49"/>
      <c r="JNG9" s="49"/>
      <c r="JNH9" s="49"/>
      <c r="JNI9" s="49"/>
      <c r="JNJ9" s="49"/>
      <c r="JNK9" s="49"/>
      <c r="JNL9" s="49"/>
      <c r="JNM9" s="49"/>
      <c r="JNN9" s="49"/>
      <c r="JNO9" s="49"/>
      <c r="JNP9" s="49"/>
      <c r="JNQ9" s="49"/>
      <c r="JNR9" s="49"/>
      <c r="JNS9" s="49"/>
      <c r="JNT9" s="49"/>
      <c r="JNU9" s="49"/>
      <c r="JNV9" s="49"/>
      <c r="JNW9" s="49"/>
      <c r="JNX9" s="49"/>
      <c r="JNY9" s="49"/>
      <c r="JNZ9" s="49"/>
      <c r="JOA9" s="49"/>
      <c r="JOB9" s="49"/>
      <c r="JOC9" s="49"/>
      <c r="JOD9" s="49"/>
      <c r="JOE9" s="49"/>
      <c r="JOF9" s="49"/>
      <c r="JOG9" s="49"/>
      <c r="JOH9" s="49"/>
      <c r="JOI9" s="49"/>
      <c r="JOJ9" s="49"/>
      <c r="JOK9" s="49"/>
      <c r="JOL9" s="49"/>
      <c r="JOM9" s="49"/>
      <c r="JON9" s="49"/>
      <c r="JOO9" s="49"/>
      <c r="JOP9" s="49"/>
      <c r="JOQ9" s="49"/>
      <c r="JOR9" s="49"/>
      <c r="JOS9" s="49"/>
      <c r="JOT9" s="49"/>
      <c r="JOU9" s="49"/>
      <c r="JOV9" s="49"/>
      <c r="JOW9" s="49"/>
      <c r="JOX9" s="49"/>
      <c r="JOY9" s="49"/>
      <c r="JOZ9" s="49"/>
      <c r="JPA9" s="49"/>
      <c r="JPB9" s="49"/>
      <c r="JPC9" s="49"/>
      <c r="JPD9" s="49"/>
      <c r="JPE9" s="49"/>
      <c r="JPF9" s="49"/>
      <c r="JPG9" s="49"/>
      <c r="JPH9" s="49"/>
      <c r="JPI9" s="49"/>
      <c r="JPJ9" s="49"/>
      <c r="JPK9" s="49"/>
      <c r="JPL9" s="49"/>
      <c r="JPM9" s="49"/>
      <c r="JPN9" s="49"/>
      <c r="JPO9" s="49"/>
      <c r="JPP9" s="49"/>
      <c r="JPQ9" s="49"/>
      <c r="JPR9" s="49"/>
      <c r="JPS9" s="49"/>
      <c r="JPT9" s="49"/>
      <c r="JPU9" s="49"/>
      <c r="JPV9" s="49"/>
      <c r="JPW9" s="49"/>
      <c r="JPX9" s="49"/>
      <c r="JPY9" s="49"/>
      <c r="JPZ9" s="49"/>
      <c r="JQA9" s="49"/>
      <c r="JQB9" s="49"/>
      <c r="JQC9" s="49"/>
      <c r="JQD9" s="49"/>
      <c r="JQE9" s="49"/>
      <c r="JQF9" s="49"/>
      <c r="JQG9" s="49"/>
      <c r="JQH9" s="49"/>
      <c r="JQI9" s="49"/>
      <c r="JQJ9" s="49"/>
      <c r="JQK9" s="49"/>
      <c r="JQL9" s="49"/>
      <c r="JQM9" s="49"/>
      <c r="JQN9" s="49"/>
      <c r="JQO9" s="49"/>
      <c r="JQP9" s="49"/>
      <c r="JQQ9" s="49"/>
      <c r="JQR9" s="49"/>
      <c r="JQS9" s="49"/>
      <c r="JQT9" s="49"/>
      <c r="JQU9" s="49"/>
      <c r="JQV9" s="49"/>
      <c r="JQW9" s="49"/>
      <c r="JQX9" s="49"/>
      <c r="JQY9" s="49"/>
      <c r="JQZ9" s="49"/>
      <c r="JRA9" s="49"/>
      <c r="JRB9" s="49"/>
      <c r="JRC9" s="49"/>
      <c r="JRD9" s="49"/>
      <c r="JRE9" s="49"/>
      <c r="JRF9" s="49"/>
      <c r="JRG9" s="49"/>
      <c r="JRH9" s="49"/>
      <c r="JRI9" s="49"/>
      <c r="JRJ9" s="49"/>
      <c r="JRK9" s="49"/>
      <c r="JRL9" s="49"/>
      <c r="JRM9" s="49"/>
      <c r="JRN9" s="49"/>
      <c r="JRO9" s="49"/>
      <c r="JRP9" s="49"/>
      <c r="JRQ9" s="49"/>
      <c r="JRR9" s="49"/>
      <c r="JRS9" s="49"/>
      <c r="JRT9" s="49"/>
      <c r="JRU9" s="49"/>
      <c r="JRV9" s="49"/>
      <c r="JRW9" s="49"/>
      <c r="JRX9" s="49"/>
      <c r="JRY9" s="49"/>
      <c r="JRZ9" s="49"/>
      <c r="JSA9" s="49"/>
      <c r="JSB9" s="49"/>
      <c r="JSC9" s="49"/>
      <c r="JSD9" s="49"/>
      <c r="JSE9" s="49"/>
      <c r="JSF9" s="49"/>
      <c r="JSG9" s="49"/>
      <c r="JSH9" s="49"/>
      <c r="JSI9" s="49"/>
      <c r="JSJ9" s="49"/>
      <c r="JSK9" s="49"/>
      <c r="JSL9" s="49"/>
      <c r="JSM9" s="49"/>
      <c r="JSN9" s="49"/>
      <c r="JSO9" s="49"/>
      <c r="JSP9" s="49"/>
      <c r="JSQ9" s="49"/>
      <c r="JSR9" s="49"/>
      <c r="JSS9" s="49"/>
      <c r="JST9" s="49"/>
      <c r="JSU9" s="49"/>
      <c r="JSV9" s="49"/>
      <c r="JSW9" s="49"/>
      <c r="JSX9" s="49"/>
      <c r="JSY9" s="49"/>
      <c r="JSZ9" s="49"/>
      <c r="JTA9" s="49"/>
      <c r="JTB9" s="49"/>
      <c r="JTC9" s="49"/>
      <c r="JTD9" s="49"/>
      <c r="JTE9" s="49"/>
      <c r="JTF9" s="49"/>
      <c r="JTG9" s="49"/>
      <c r="JTH9" s="49"/>
      <c r="JTI9" s="49"/>
      <c r="JTJ9" s="49"/>
      <c r="JTK9" s="49"/>
      <c r="JTL9" s="49"/>
      <c r="JTM9" s="49"/>
      <c r="JTN9" s="49"/>
      <c r="JTO9" s="49"/>
      <c r="JTP9" s="49"/>
      <c r="JTQ9" s="49"/>
      <c r="JTR9" s="49"/>
      <c r="JTS9" s="49"/>
      <c r="JTT9" s="49"/>
      <c r="JTU9" s="49"/>
      <c r="JTV9" s="49"/>
      <c r="JTW9" s="49"/>
      <c r="JTX9" s="49"/>
      <c r="JTY9" s="49"/>
      <c r="JTZ9" s="49"/>
      <c r="JUA9" s="49"/>
      <c r="JUB9" s="49"/>
      <c r="JUC9" s="49"/>
      <c r="JUD9" s="49"/>
      <c r="JUE9" s="49"/>
      <c r="JUF9" s="49"/>
      <c r="JUG9" s="49"/>
      <c r="JUH9" s="49"/>
      <c r="JUI9" s="49"/>
      <c r="JUJ9" s="49"/>
      <c r="JUK9" s="49"/>
      <c r="JUL9" s="49"/>
      <c r="JUM9" s="49"/>
      <c r="JUN9" s="49"/>
      <c r="JUO9" s="49"/>
      <c r="JUP9" s="49"/>
      <c r="JUQ9" s="49"/>
      <c r="JUR9" s="49"/>
      <c r="JUS9" s="49"/>
      <c r="JUT9" s="49"/>
      <c r="JUU9" s="49"/>
      <c r="JUV9" s="49"/>
      <c r="JUW9" s="49"/>
      <c r="JUX9" s="49"/>
      <c r="JUY9" s="49"/>
      <c r="JUZ9" s="49"/>
      <c r="JVA9" s="49"/>
      <c r="JVB9" s="49"/>
      <c r="JVC9" s="49"/>
      <c r="JVD9" s="49"/>
      <c r="JVE9" s="49"/>
      <c r="JVF9" s="49"/>
      <c r="JVG9" s="49"/>
      <c r="JVH9" s="49"/>
      <c r="JVI9" s="49"/>
      <c r="JVJ9" s="49"/>
      <c r="JVK9" s="49"/>
      <c r="JVL9" s="49"/>
      <c r="JVM9" s="49"/>
      <c r="JVN9" s="49"/>
      <c r="JVO9" s="49"/>
      <c r="JVP9" s="49"/>
      <c r="JVQ9" s="49"/>
      <c r="JVR9" s="49"/>
      <c r="JVS9" s="49"/>
      <c r="JVT9" s="49"/>
      <c r="JVU9" s="49"/>
      <c r="JVV9" s="49"/>
      <c r="JVW9" s="49"/>
      <c r="JVX9" s="49"/>
      <c r="JVY9" s="49"/>
      <c r="JVZ9" s="49"/>
      <c r="JWA9" s="49"/>
      <c r="JWB9" s="49"/>
      <c r="JWC9" s="49"/>
      <c r="JWD9" s="49"/>
      <c r="JWE9" s="49"/>
      <c r="JWF9" s="49"/>
      <c r="JWG9" s="49"/>
      <c r="JWH9" s="49"/>
      <c r="JWI9" s="49"/>
      <c r="JWJ9" s="49"/>
      <c r="JWK9" s="49"/>
      <c r="JWL9" s="49"/>
      <c r="JWM9" s="49"/>
      <c r="JWN9" s="49"/>
      <c r="JWO9" s="49"/>
      <c r="JWP9" s="49"/>
      <c r="JWQ9" s="49"/>
      <c r="JWR9" s="49"/>
      <c r="JWS9" s="49"/>
      <c r="JWT9" s="49"/>
      <c r="JWU9" s="49"/>
      <c r="JWV9" s="49"/>
      <c r="JWW9" s="49"/>
      <c r="JWX9" s="49"/>
      <c r="JWY9" s="49"/>
      <c r="JWZ9" s="49"/>
      <c r="JXA9" s="49"/>
      <c r="JXB9" s="49"/>
      <c r="JXC9" s="49"/>
      <c r="JXD9" s="49"/>
      <c r="JXE9" s="49"/>
      <c r="JXF9" s="49"/>
      <c r="JXG9" s="49"/>
      <c r="JXH9" s="49"/>
      <c r="JXI9" s="49"/>
      <c r="JXJ9" s="49"/>
      <c r="JXK9" s="49"/>
      <c r="JXL9" s="49"/>
      <c r="JXM9" s="49"/>
      <c r="JXN9" s="49"/>
      <c r="JXO9" s="49"/>
      <c r="JXP9" s="49"/>
      <c r="JXQ9" s="49"/>
      <c r="JXR9" s="49"/>
      <c r="JXS9" s="49"/>
      <c r="JXT9" s="49"/>
      <c r="JXU9" s="49"/>
      <c r="JXV9" s="49"/>
      <c r="JXW9" s="49"/>
      <c r="JXX9" s="49"/>
      <c r="JXY9" s="49"/>
      <c r="JXZ9" s="49"/>
      <c r="JYA9" s="49"/>
      <c r="JYB9" s="49"/>
      <c r="JYC9" s="49"/>
      <c r="JYD9" s="49"/>
      <c r="JYE9" s="49"/>
      <c r="JYF9" s="49"/>
      <c r="JYG9" s="49"/>
      <c r="JYH9" s="49"/>
      <c r="JYI9" s="49"/>
      <c r="JYJ9" s="49"/>
      <c r="JYK9" s="49"/>
      <c r="JYL9" s="49"/>
      <c r="JYM9" s="49"/>
      <c r="JYN9" s="49"/>
      <c r="JYO9" s="49"/>
      <c r="JYP9" s="49"/>
      <c r="JYQ9" s="49"/>
      <c r="JYR9" s="49"/>
      <c r="JYS9" s="49"/>
      <c r="JYT9" s="49"/>
      <c r="JYU9" s="49"/>
      <c r="JYV9" s="49"/>
      <c r="JYW9" s="49"/>
      <c r="JYX9" s="49"/>
      <c r="JYY9" s="49"/>
      <c r="JYZ9" s="49"/>
      <c r="JZA9" s="49"/>
      <c r="JZB9" s="49"/>
      <c r="JZC9" s="49"/>
      <c r="JZD9" s="49"/>
      <c r="JZE9" s="49"/>
      <c r="JZF9" s="49"/>
      <c r="JZG9" s="49"/>
      <c r="JZH9" s="49"/>
      <c r="JZI9" s="49"/>
      <c r="JZJ9" s="49"/>
      <c r="JZK9" s="49"/>
      <c r="JZL9" s="49"/>
      <c r="JZM9" s="49"/>
      <c r="JZN9" s="49"/>
      <c r="JZO9" s="49"/>
      <c r="JZP9" s="49"/>
      <c r="JZQ9" s="49"/>
      <c r="JZR9" s="49"/>
      <c r="JZS9" s="49"/>
      <c r="JZT9" s="49"/>
      <c r="JZU9" s="49"/>
      <c r="JZV9" s="49"/>
      <c r="JZW9" s="49"/>
      <c r="JZX9" s="49"/>
      <c r="JZY9" s="49"/>
      <c r="JZZ9" s="49"/>
      <c r="KAA9" s="49"/>
      <c r="KAB9" s="49"/>
      <c r="KAC9" s="49"/>
      <c r="KAD9" s="49"/>
      <c r="KAE9" s="49"/>
      <c r="KAF9" s="49"/>
      <c r="KAG9" s="49"/>
      <c r="KAH9" s="49"/>
      <c r="KAI9" s="49"/>
      <c r="KAJ9" s="49"/>
      <c r="KAK9" s="49"/>
      <c r="KAL9" s="49"/>
      <c r="KAM9" s="49"/>
      <c r="KAN9" s="49"/>
      <c r="KAO9" s="49"/>
      <c r="KAP9" s="49"/>
      <c r="KAQ9" s="49"/>
      <c r="KAR9" s="49"/>
      <c r="KAS9" s="49"/>
      <c r="KAT9" s="49"/>
      <c r="KAU9" s="49"/>
      <c r="KAV9" s="49"/>
      <c r="KAW9" s="49"/>
      <c r="KAX9" s="49"/>
      <c r="KAY9" s="49"/>
      <c r="KAZ9" s="49"/>
      <c r="KBA9" s="49"/>
      <c r="KBB9" s="49"/>
      <c r="KBC9" s="49"/>
      <c r="KBD9" s="49"/>
      <c r="KBE9" s="49"/>
      <c r="KBF9" s="49"/>
      <c r="KBG9" s="49"/>
      <c r="KBH9" s="49"/>
      <c r="KBI9" s="49"/>
      <c r="KBJ9" s="49"/>
      <c r="KBK9" s="49"/>
      <c r="KBL9" s="49"/>
      <c r="KBM9" s="49"/>
      <c r="KBN9" s="49"/>
      <c r="KBO9" s="49"/>
      <c r="KBP9" s="49"/>
      <c r="KBQ9" s="49"/>
      <c r="KBR9" s="49"/>
      <c r="KBS9" s="49"/>
      <c r="KBT9" s="49"/>
      <c r="KBU9" s="49"/>
      <c r="KBV9" s="49"/>
      <c r="KBW9" s="49"/>
      <c r="KBX9" s="49"/>
      <c r="KBY9" s="49"/>
      <c r="KBZ9" s="49"/>
      <c r="KCA9" s="49"/>
      <c r="KCB9" s="49"/>
      <c r="KCC9" s="49"/>
      <c r="KCD9" s="49"/>
      <c r="KCE9" s="49"/>
      <c r="KCF9" s="49"/>
      <c r="KCG9" s="49"/>
      <c r="KCH9" s="49"/>
      <c r="KCI9" s="49"/>
      <c r="KCJ9" s="49"/>
      <c r="KCK9" s="49"/>
      <c r="KCL9" s="49"/>
      <c r="KCM9" s="49"/>
      <c r="KCN9" s="49"/>
      <c r="KCO9" s="49"/>
      <c r="KCP9" s="49"/>
      <c r="KCQ9" s="49"/>
      <c r="KCR9" s="49"/>
      <c r="KCS9" s="49"/>
      <c r="KCT9" s="49"/>
      <c r="KCU9" s="49"/>
      <c r="KCV9" s="49"/>
      <c r="KCW9" s="49"/>
      <c r="KCX9" s="49"/>
      <c r="KCY9" s="49"/>
      <c r="KCZ9" s="49"/>
      <c r="KDA9" s="49"/>
      <c r="KDB9" s="49"/>
      <c r="KDC9" s="49"/>
      <c r="KDD9" s="49"/>
      <c r="KDE9" s="49"/>
      <c r="KDF9" s="49"/>
      <c r="KDG9" s="49"/>
      <c r="KDH9" s="49"/>
      <c r="KDI9" s="49"/>
      <c r="KDJ9" s="49"/>
      <c r="KDK9" s="49"/>
      <c r="KDL9" s="49"/>
      <c r="KDM9" s="49"/>
      <c r="KDN9" s="49"/>
      <c r="KDO9" s="49"/>
      <c r="KDP9" s="49"/>
      <c r="KDQ9" s="49"/>
      <c r="KDR9" s="49"/>
      <c r="KDS9" s="49"/>
      <c r="KDT9" s="49"/>
      <c r="KDU9" s="49"/>
      <c r="KDV9" s="49"/>
      <c r="KDW9" s="49"/>
      <c r="KDX9" s="49"/>
      <c r="KDY9" s="49"/>
      <c r="KDZ9" s="49"/>
      <c r="KEA9" s="49"/>
      <c r="KEB9" s="49"/>
      <c r="KEC9" s="49"/>
      <c r="KED9" s="49"/>
      <c r="KEE9" s="49"/>
      <c r="KEF9" s="49"/>
      <c r="KEG9" s="49"/>
      <c r="KEH9" s="49"/>
      <c r="KEI9" s="49"/>
      <c r="KEJ9" s="49"/>
      <c r="KEK9" s="49"/>
      <c r="KEL9" s="49"/>
      <c r="KEM9" s="49"/>
      <c r="KEN9" s="49"/>
      <c r="KEO9" s="49"/>
      <c r="KEP9" s="49"/>
      <c r="KEQ9" s="49"/>
      <c r="KER9" s="49"/>
      <c r="KES9" s="49"/>
      <c r="KET9" s="49"/>
      <c r="KEU9" s="49"/>
      <c r="KEV9" s="49"/>
      <c r="KEW9" s="49"/>
      <c r="KEX9" s="49"/>
      <c r="KEY9" s="49"/>
      <c r="KEZ9" s="49"/>
      <c r="KFA9" s="49"/>
      <c r="KFB9" s="49"/>
      <c r="KFC9" s="49"/>
      <c r="KFD9" s="49"/>
      <c r="KFE9" s="49"/>
      <c r="KFF9" s="49"/>
      <c r="KFG9" s="49"/>
      <c r="KFH9" s="49"/>
      <c r="KFI9" s="49"/>
      <c r="KFJ9" s="49"/>
      <c r="KFK9" s="49"/>
      <c r="KFL9" s="49"/>
      <c r="KFM9" s="49"/>
      <c r="KFN9" s="49"/>
      <c r="KFO9" s="49"/>
      <c r="KFP9" s="49"/>
      <c r="KFQ9" s="49"/>
      <c r="KFR9" s="49"/>
      <c r="KFS9" s="49"/>
      <c r="KFT9" s="49"/>
      <c r="KFU9" s="49"/>
      <c r="KFV9" s="49"/>
      <c r="KFW9" s="49"/>
      <c r="KFX9" s="49"/>
      <c r="KFY9" s="49"/>
      <c r="KFZ9" s="49"/>
      <c r="KGA9" s="49"/>
      <c r="KGB9" s="49"/>
      <c r="KGC9" s="49"/>
      <c r="KGD9" s="49"/>
      <c r="KGE9" s="49"/>
      <c r="KGF9" s="49"/>
      <c r="KGG9" s="49"/>
      <c r="KGH9" s="49"/>
      <c r="KGI9" s="49"/>
      <c r="KGJ9" s="49"/>
      <c r="KGK9" s="49"/>
      <c r="KGL9" s="49"/>
      <c r="KGM9" s="49"/>
      <c r="KGN9" s="49"/>
      <c r="KGO9" s="49"/>
      <c r="KGP9" s="49"/>
      <c r="KGQ9" s="49"/>
      <c r="KGR9" s="49"/>
      <c r="KGS9" s="49"/>
      <c r="KGT9" s="49"/>
      <c r="KGU9" s="49"/>
      <c r="KGV9" s="49"/>
      <c r="KGW9" s="49"/>
      <c r="KGX9" s="49"/>
      <c r="KGY9" s="49"/>
      <c r="KGZ9" s="49"/>
      <c r="KHA9" s="49"/>
      <c r="KHB9" s="49"/>
      <c r="KHC9" s="49"/>
      <c r="KHD9" s="49"/>
      <c r="KHE9" s="49"/>
      <c r="KHF9" s="49"/>
      <c r="KHG9" s="49"/>
      <c r="KHH9" s="49"/>
      <c r="KHI9" s="49"/>
      <c r="KHJ9" s="49"/>
      <c r="KHK9" s="49"/>
      <c r="KHL9" s="49"/>
      <c r="KHM9" s="49"/>
      <c r="KHN9" s="49"/>
      <c r="KHO9" s="49"/>
      <c r="KHP9" s="49"/>
      <c r="KHQ9" s="49"/>
      <c r="KHR9" s="49"/>
      <c r="KHS9" s="49"/>
      <c r="KHT9" s="49"/>
      <c r="KHU9" s="49"/>
      <c r="KHV9" s="49"/>
      <c r="KHW9" s="49"/>
      <c r="KHX9" s="49"/>
      <c r="KHY9" s="49"/>
      <c r="KHZ9" s="49"/>
      <c r="KIA9" s="49"/>
      <c r="KIB9" s="49"/>
      <c r="KIC9" s="49"/>
      <c r="KID9" s="49"/>
      <c r="KIE9" s="49"/>
      <c r="KIF9" s="49"/>
      <c r="KIG9" s="49"/>
      <c r="KIH9" s="49"/>
      <c r="KII9" s="49"/>
      <c r="KIJ9" s="49"/>
      <c r="KIK9" s="49"/>
      <c r="KIL9" s="49"/>
      <c r="KIM9" s="49"/>
      <c r="KIN9" s="49"/>
      <c r="KIO9" s="49"/>
      <c r="KIP9" s="49"/>
      <c r="KIQ9" s="49"/>
      <c r="KIR9" s="49"/>
      <c r="KIS9" s="49"/>
      <c r="KIT9" s="49"/>
      <c r="KIU9" s="49"/>
      <c r="KIV9" s="49"/>
      <c r="KIW9" s="49"/>
      <c r="KIX9" s="49"/>
      <c r="KIY9" s="49"/>
      <c r="KIZ9" s="49"/>
      <c r="KJA9" s="49"/>
      <c r="KJB9" s="49"/>
      <c r="KJC9" s="49"/>
      <c r="KJD9" s="49"/>
      <c r="KJE9" s="49"/>
      <c r="KJF9" s="49"/>
      <c r="KJG9" s="49"/>
      <c r="KJH9" s="49"/>
      <c r="KJI9" s="49"/>
      <c r="KJJ9" s="49"/>
      <c r="KJK9" s="49"/>
      <c r="KJL9" s="49"/>
      <c r="KJM9" s="49"/>
      <c r="KJN9" s="49"/>
      <c r="KJO9" s="49"/>
      <c r="KJP9" s="49"/>
      <c r="KJQ9" s="49"/>
      <c r="KJR9" s="49"/>
      <c r="KJS9" s="49"/>
      <c r="KJT9" s="49"/>
      <c r="KJU9" s="49"/>
      <c r="KJV9" s="49"/>
      <c r="KJW9" s="49"/>
      <c r="KJX9" s="49"/>
      <c r="KJY9" s="49"/>
      <c r="KJZ9" s="49"/>
      <c r="KKA9" s="49"/>
      <c r="KKB9" s="49"/>
      <c r="KKC9" s="49"/>
      <c r="KKD9" s="49"/>
      <c r="KKE9" s="49"/>
      <c r="KKF9" s="49"/>
      <c r="KKG9" s="49"/>
      <c r="KKH9" s="49"/>
      <c r="KKI9" s="49"/>
      <c r="KKJ9" s="49"/>
      <c r="KKK9" s="49"/>
      <c r="KKL9" s="49"/>
      <c r="KKM9" s="49"/>
      <c r="KKN9" s="49"/>
      <c r="KKO9" s="49"/>
      <c r="KKP9" s="49"/>
      <c r="KKQ9" s="49"/>
      <c r="KKR9" s="49"/>
      <c r="KKS9" s="49"/>
      <c r="KKT9" s="49"/>
      <c r="KKU9" s="49"/>
      <c r="KKV9" s="49"/>
      <c r="KKW9" s="49"/>
      <c r="KKX9" s="49"/>
      <c r="KKY9" s="49"/>
      <c r="KKZ9" s="49"/>
      <c r="KLA9" s="49"/>
      <c r="KLB9" s="49"/>
      <c r="KLC9" s="49"/>
      <c r="KLD9" s="49"/>
      <c r="KLE9" s="49"/>
      <c r="KLF9" s="49"/>
      <c r="KLG9" s="49"/>
      <c r="KLH9" s="49"/>
      <c r="KLI9" s="49"/>
      <c r="KLJ9" s="49"/>
      <c r="KLK9" s="49"/>
      <c r="KLL9" s="49"/>
      <c r="KLM9" s="49"/>
      <c r="KLN9" s="49"/>
      <c r="KLO9" s="49"/>
      <c r="KLP9" s="49"/>
      <c r="KLQ9" s="49"/>
      <c r="KLR9" s="49"/>
      <c r="KLS9" s="49"/>
      <c r="KLT9" s="49"/>
      <c r="KLU9" s="49"/>
      <c r="KLV9" s="49"/>
      <c r="KLW9" s="49"/>
      <c r="KLX9" s="49"/>
      <c r="KLY9" s="49"/>
      <c r="KLZ9" s="49"/>
      <c r="KMA9" s="49"/>
      <c r="KMB9" s="49"/>
      <c r="KMC9" s="49"/>
      <c r="KMD9" s="49"/>
      <c r="KME9" s="49"/>
      <c r="KMF9" s="49"/>
      <c r="KMG9" s="49"/>
      <c r="KMH9" s="49"/>
      <c r="KMI9" s="49"/>
      <c r="KMJ9" s="49"/>
      <c r="KMK9" s="49"/>
      <c r="KML9" s="49"/>
      <c r="KMM9" s="49"/>
      <c r="KMN9" s="49"/>
      <c r="KMO9" s="49"/>
      <c r="KMP9" s="49"/>
      <c r="KMQ9" s="49"/>
      <c r="KMR9" s="49"/>
      <c r="KMS9" s="49"/>
      <c r="KMT9" s="49"/>
      <c r="KMU9" s="49"/>
      <c r="KMV9" s="49"/>
      <c r="KMW9" s="49"/>
      <c r="KMX9" s="49"/>
      <c r="KMY9" s="49"/>
      <c r="KMZ9" s="49"/>
      <c r="KNA9" s="49"/>
      <c r="KNB9" s="49"/>
      <c r="KNC9" s="49"/>
      <c r="KND9" s="49"/>
      <c r="KNE9" s="49"/>
      <c r="KNF9" s="49"/>
      <c r="KNG9" s="49"/>
      <c r="KNH9" s="49"/>
      <c r="KNI9" s="49"/>
      <c r="KNJ9" s="49"/>
      <c r="KNK9" s="49"/>
      <c r="KNL9" s="49"/>
      <c r="KNM9" s="49"/>
      <c r="KNN9" s="49"/>
      <c r="KNO9" s="49"/>
      <c r="KNP9" s="49"/>
      <c r="KNQ9" s="49"/>
      <c r="KNR9" s="49"/>
      <c r="KNS9" s="49"/>
      <c r="KNT9" s="49"/>
      <c r="KNU9" s="49"/>
      <c r="KNV9" s="49"/>
      <c r="KNW9" s="49"/>
      <c r="KNX9" s="49"/>
      <c r="KNY9" s="49"/>
      <c r="KNZ9" s="49"/>
      <c r="KOA9" s="49"/>
      <c r="KOB9" s="49"/>
      <c r="KOC9" s="49"/>
      <c r="KOD9" s="49"/>
      <c r="KOE9" s="49"/>
      <c r="KOF9" s="49"/>
      <c r="KOG9" s="49"/>
      <c r="KOH9" s="49"/>
      <c r="KOI9" s="49"/>
      <c r="KOJ9" s="49"/>
      <c r="KOK9" s="49"/>
      <c r="KOL9" s="49"/>
      <c r="KOM9" s="49"/>
      <c r="KON9" s="49"/>
      <c r="KOO9" s="49"/>
      <c r="KOP9" s="49"/>
      <c r="KOQ9" s="49"/>
      <c r="KOR9" s="49"/>
      <c r="KOS9" s="49"/>
      <c r="KOT9" s="49"/>
      <c r="KOU9" s="49"/>
      <c r="KOV9" s="49"/>
      <c r="KOW9" s="49"/>
      <c r="KOX9" s="49"/>
      <c r="KOY9" s="49"/>
      <c r="KOZ9" s="49"/>
      <c r="KPA9" s="49"/>
      <c r="KPB9" s="49"/>
      <c r="KPC9" s="49"/>
      <c r="KPD9" s="49"/>
      <c r="KPE9" s="49"/>
      <c r="KPF9" s="49"/>
      <c r="KPG9" s="49"/>
      <c r="KPH9" s="49"/>
      <c r="KPI9" s="49"/>
      <c r="KPJ9" s="49"/>
      <c r="KPK9" s="49"/>
      <c r="KPL9" s="49"/>
      <c r="KPM9" s="49"/>
      <c r="KPN9" s="49"/>
      <c r="KPO9" s="49"/>
      <c r="KPP9" s="49"/>
      <c r="KPQ9" s="49"/>
      <c r="KPR9" s="49"/>
      <c r="KPS9" s="49"/>
      <c r="KPT9" s="49"/>
      <c r="KPU9" s="49"/>
      <c r="KPV9" s="49"/>
      <c r="KPW9" s="49"/>
      <c r="KPX9" s="49"/>
      <c r="KPY9" s="49"/>
      <c r="KPZ9" s="49"/>
      <c r="KQA9" s="49"/>
      <c r="KQB9" s="49"/>
      <c r="KQC9" s="49"/>
      <c r="KQD9" s="49"/>
      <c r="KQE9" s="49"/>
      <c r="KQF9" s="49"/>
      <c r="KQG9" s="49"/>
      <c r="KQH9" s="49"/>
      <c r="KQI9" s="49"/>
      <c r="KQJ9" s="49"/>
      <c r="KQK9" s="49"/>
      <c r="KQL9" s="49"/>
      <c r="KQM9" s="49"/>
      <c r="KQN9" s="49"/>
      <c r="KQO9" s="49"/>
      <c r="KQP9" s="49"/>
      <c r="KQQ9" s="49"/>
      <c r="KQR9" s="49"/>
      <c r="KQS9" s="49"/>
      <c r="KQT9" s="49"/>
      <c r="KQU9" s="49"/>
      <c r="KQV9" s="49"/>
      <c r="KQW9" s="49"/>
      <c r="KQX9" s="49"/>
      <c r="KQY9" s="49"/>
      <c r="KQZ9" s="49"/>
      <c r="KRA9" s="49"/>
      <c r="KRB9" s="49"/>
      <c r="KRC9" s="49"/>
      <c r="KRD9" s="49"/>
      <c r="KRE9" s="49"/>
      <c r="KRF9" s="49"/>
      <c r="KRG9" s="49"/>
      <c r="KRH9" s="49"/>
      <c r="KRI9" s="49"/>
      <c r="KRJ9" s="49"/>
      <c r="KRK9" s="49"/>
      <c r="KRL9" s="49"/>
      <c r="KRM9" s="49"/>
      <c r="KRN9" s="49"/>
      <c r="KRO9" s="49"/>
      <c r="KRP9" s="49"/>
      <c r="KRQ9" s="49"/>
      <c r="KRR9" s="49"/>
      <c r="KRS9" s="49"/>
      <c r="KRT9" s="49"/>
      <c r="KRU9" s="49"/>
      <c r="KRV9" s="49"/>
      <c r="KRW9" s="49"/>
      <c r="KRX9" s="49"/>
      <c r="KRY9" s="49"/>
      <c r="KRZ9" s="49"/>
      <c r="KSA9" s="49"/>
      <c r="KSB9" s="49"/>
      <c r="KSC9" s="49"/>
      <c r="KSD9" s="49"/>
      <c r="KSE9" s="49"/>
      <c r="KSF9" s="49"/>
      <c r="KSG9" s="49"/>
      <c r="KSH9" s="49"/>
      <c r="KSI9" s="49"/>
      <c r="KSJ9" s="49"/>
      <c r="KSK9" s="49"/>
      <c r="KSL9" s="49"/>
      <c r="KSM9" s="49"/>
      <c r="KSN9" s="49"/>
      <c r="KSO9" s="49"/>
      <c r="KSP9" s="49"/>
      <c r="KSQ9" s="49"/>
      <c r="KSR9" s="49"/>
      <c r="KSS9" s="49"/>
      <c r="KST9" s="49"/>
      <c r="KSU9" s="49"/>
      <c r="KSV9" s="49"/>
      <c r="KSW9" s="49"/>
      <c r="KSX9" s="49"/>
      <c r="KSY9" s="49"/>
      <c r="KSZ9" s="49"/>
      <c r="KTA9" s="49"/>
      <c r="KTB9" s="49"/>
      <c r="KTC9" s="49"/>
      <c r="KTD9" s="49"/>
      <c r="KTE9" s="49"/>
      <c r="KTF9" s="49"/>
      <c r="KTG9" s="49"/>
      <c r="KTH9" s="49"/>
      <c r="KTI9" s="49"/>
      <c r="KTJ9" s="49"/>
      <c r="KTK9" s="49"/>
      <c r="KTL9" s="49"/>
      <c r="KTM9" s="49"/>
      <c r="KTN9" s="49"/>
      <c r="KTO9" s="49"/>
      <c r="KTP9" s="49"/>
      <c r="KTQ9" s="49"/>
      <c r="KTR9" s="49"/>
      <c r="KTS9" s="49"/>
      <c r="KTT9" s="49"/>
      <c r="KTU9" s="49"/>
      <c r="KTV9" s="49"/>
      <c r="KTW9" s="49"/>
      <c r="KTX9" s="49"/>
      <c r="KTY9" s="49"/>
      <c r="KTZ9" s="49"/>
      <c r="KUA9" s="49"/>
      <c r="KUB9" s="49"/>
      <c r="KUC9" s="49"/>
      <c r="KUD9" s="49"/>
      <c r="KUE9" s="49"/>
      <c r="KUF9" s="49"/>
      <c r="KUG9" s="49"/>
      <c r="KUH9" s="49"/>
      <c r="KUI9" s="49"/>
      <c r="KUJ9" s="49"/>
      <c r="KUK9" s="49"/>
      <c r="KUL9" s="49"/>
      <c r="KUM9" s="49"/>
      <c r="KUN9" s="49"/>
      <c r="KUO9" s="49"/>
      <c r="KUP9" s="49"/>
      <c r="KUQ9" s="49"/>
      <c r="KUR9" s="49"/>
      <c r="KUS9" s="49"/>
      <c r="KUT9" s="49"/>
      <c r="KUU9" s="49"/>
      <c r="KUV9" s="49"/>
      <c r="KUW9" s="49"/>
      <c r="KUX9" s="49"/>
      <c r="KUY9" s="49"/>
      <c r="KUZ9" s="49"/>
      <c r="KVA9" s="49"/>
      <c r="KVB9" s="49"/>
      <c r="KVC9" s="49"/>
      <c r="KVD9" s="49"/>
      <c r="KVE9" s="49"/>
      <c r="KVF9" s="49"/>
      <c r="KVG9" s="49"/>
      <c r="KVH9" s="49"/>
      <c r="KVI9" s="49"/>
      <c r="KVJ9" s="49"/>
      <c r="KVK9" s="49"/>
      <c r="KVL9" s="49"/>
      <c r="KVM9" s="49"/>
      <c r="KVN9" s="49"/>
      <c r="KVO9" s="49"/>
      <c r="KVP9" s="49"/>
      <c r="KVQ9" s="49"/>
      <c r="KVR9" s="49"/>
      <c r="KVS9" s="49"/>
      <c r="KVT9" s="49"/>
      <c r="KVU9" s="49"/>
      <c r="KVV9" s="49"/>
      <c r="KVW9" s="49"/>
      <c r="KVX9" s="49"/>
      <c r="KVY9" s="49"/>
      <c r="KVZ9" s="49"/>
      <c r="KWA9" s="49"/>
      <c r="KWB9" s="49"/>
      <c r="KWC9" s="49"/>
      <c r="KWD9" s="49"/>
      <c r="KWE9" s="49"/>
      <c r="KWF9" s="49"/>
      <c r="KWG9" s="49"/>
      <c r="KWH9" s="49"/>
      <c r="KWI9" s="49"/>
      <c r="KWJ9" s="49"/>
      <c r="KWK9" s="49"/>
      <c r="KWL9" s="49"/>
      <c r="KWM9" s="49"/>
      <c r="KWN9" s="49"/>
      <c r="KWO9" s="49"/>
      <c r="KWP9" s="49"/>
      <c r="KWQ9" s="49"/>
      <c r="KWR9" s="49"/>
      <c r="KWS9" s="49"/>
      <c r="KWT9" s="49"/>
      <c r="KWU9" s="49"/>
      <c r="KWV9" s="49"/>
      <c r="KWW9" s="49"/>
      <c r="KWX9" s="49"/>
      <c r="KWY9" s="49"/>
      <c r="KWZ9" s="49"/>
      <c r="KXA9" s="49"/>
      <c r="KXB9" s="49"/>
      <c r="KXC9" s="49"/>
      <c r="KXD9" s="49"/>
      <c r="KXE9" s="49"/>
      <c r="KXF9" s="49"/>
      <c r="KXG9" s="49"/>
      <c r="KXH9" s="49"/>
      <c r="KXI9" s="49"/>
      <c r="KXJ9" s="49"/>
      <c r="KXK9" s="49"/>
      <c r="KXL9" s="49"/>
      <c r="KXM9" s="49"/>
      <c r="KXN9" s="49"/>
      <c r="KXO9" s="49"/>
      <c r="KXP9" s="49"/>
      <c r="KXQ9" s="49"/>
      <c r="KXR9" s="49"/>
      <c r="KXS9" s="49"/>
      <c r="KXT9" s="49"/>
      <c r="KXU9" s="49"/>
      <c r="KXV9" s="49"/>
      <c r="KXW9" s="49"/>
      <c r="KXX9" s="49"/>
      <c r="KXY9" s="49"/>
      <c r="KXZ9" s="49"/>
      <c r="KYA9" s="49"/>
      <c r="KYB9" s="49"/>
      <c r="KYC9" s="49"/>
      <c r="KYD9" s="49"/>
      <c r="KYE9" s="49"/>
      <c r="KYF9" s="49"/>
      <c r="KYG9" s="49"/>
      <c r="KYH9" s="49"/>
      <c r="KYI9" s="49"/>
      <c r="KYJ9" s="49"/>
      <c r="KYK9" s="49"/>
      <c r="KYL9" s="49"/>
      <c r="KYM9" s="49"/>
      <c r="KYN9" s="49"/>
      <c r="KYO9" s="49"/>
      <c r="KYP9" s="49"/>
      <c r="KYQ9" s="49"/>
      <c r="KYR9" s="49"/>
      <c r="KYS9" s="49"/>
      <c r="KYT9" s="49"/>
      <c r="KYU9" s="49"/>
      <c r="KYV9" s="49"/>
      <c r="KYW9" s="49"/>
      <c r="KYX9" s="49"/>
      <c r="KYY9" s="49"/>
      <c r="KYZ9" s="49"/>
      <c r="KZA9" s="49"/>
      <c r="KZB9" s="49"/>
      <c r="KZC9" s="49"/>
      <c r="KZD9" s="49"/>
      <c r="KZE9" s="49"/>
      <c r="KZF9" s="49"/>
      <c r="KZG9" s="49"/>
      <c r="KZH9" s="49"/>
      <c r="KZI9" s="49"/>
      <c r="KZJ9" s="49"/>
      <c r="KZK9" s="49"/>
      <c r="KZL9" s="49"/>
      <c r="KZM9" s="49"/>
      <c r="KZN9" s="49"/>
      <c r="KZO9" s="49"/>
      <c r="KZP9" s="49"/>
      <c r="KZQ9" s="49"/>
      <c r="KZR9" s="49"/>
      <c r="KZS9" s="49"/>
      <c r="KZT9" s="49"/>
      <c r="KZU9" s="49"/>
      <c r="KZV9" s="49"/>
      <c r="KZW9" s="49"/>
      <c r="KZX9" s="49"/>
      <c r="KZY9" s="49"/>
      <c r="KZZ9" s="49"/>
      <c r="LAA9" s="49"/>
      <c r="LAB9" s="49"/>
      <c r="LAC9" s="49"/>
      <c r="LAD9" s="49"/>
      <c r="LAE9" s="49"/>
      <c r="LAF9" s="49"/>
      <c r="LAG9" s="49"/>
      <c r="LAH9" s="49"/>
      <c r="LAI9" s="49"/>
      <c r="LAJ9" s="49"/>
      <c r="LAK9" s="49"/>
      <c r="LAL9" s="49"/>
      <c r="LAM9" s="49"/>
      <c r="LAN9" s="49"/>
      <c r="LAO9" s="49"/>
      <c r="LAP9" s="49"/>
      <c r="LAQ9" s="49"/>
      <c r="LAR9" s="49"/>
      <c r="LAS9" s="49"/>
      <c r="LAT9" s="49"/>
      <c r="LAU9" s="49"/>
      <c r="LAV9" s="49"/>
      <c r="LAW9" s="49"/>
      <c r="LAX9" s="49"/>
      <c r="LAY9" s="49"/>
      <c r="LAZ9" s="49"/>
      <c r="LBA9" s="49"/>
      <c r="LBB9" s="49"/>
      <c r="LBC9" s="49"/>
      <c r="LBD9" s="49"/>
      <c r="LBE9" s="49"/>
      <c r="LBF9" s="49"/>
      <c r="LBG9" s="49"/>
      <c r="LBH9" s="49"/>
      <c r="LBI9" s="49"/>
      <c r="LBJ9" s="49"/>
      <c r="LBK9" s="49"/>
      <c r="LBL9" s="49"/>
      <c r="LBM9" s="49"/>
      <c r="LBN9" s="49"/>
      <c r="LBO9" s="49"/>
      <c r="LBP9" s="49"/>
      <c r="LBQ9" s="49"/>
      <c r="LBR9" s="49"/>
      <c r="LBS9" s="49"/>
      <c r="LBT9" s="49"/>
      <c r="LBU9" s="49"/>
      <c r="LBV9" s="49"/>
      <c r="LBW9" s="49"/>
      <c r="LBX9" s="49"/>
      <c r="LBY9" s="49"/>
      <c r="LBZ9" s="49"/>
      <c r="LCA9" s="49"/>
      <c r="LCB9" s="49"/>
      <c r="LCC9" s="49"/>
      <c r="LCD9" s="49"/>
      <c r="LCE9" s="49"/>
      <c r="LCF9" s="49"/>
      <c r="LCG9" s="49"/>
      <c r="LCH9" s="49"/>
      <c r="LCI9" s="49"/>
      <c r="LCJ9" s="49"/>
      <c r="LCK9" s="49"/>
      <c r="LCL9" s="49"/>
      <c r="LCM9" s="49"/>
      <c r="LCN9" s="49"/>
      <c r="LCO9" s="49"/>
      <c r="LCP9" s="49"/>
      <c r="LCQ9" s="49"/>
      <c r="LCR9" s="49"/>
      <c r="LCS9" s="49"/>
      <c r="LCT9" s="49"/>
      <c r="LCU9" s="49"/>
      <c r="LCV9" s="49"/>
      <c r="LCW9" s="49"/>
      <c r="LCX9" s="49"/>
      <c r="LCY9" s="49"/>
      <c r="LCZ9" s="49"/>
      <c r="LDA9" s="49"/>
      <c r="LDB9" s="49"/>
      <c r="LDC9" s="49"/>
      <c r="LDD9" s="49"/>
      <c r="LDE9" s="49"/>
      <c r="LDF9" s="49"/>
      <c r="LDG9" s="49"/>
      <c r="LDH9" s="49"/>
      <c r="LDI9" s="49"/>
      <c r="LDJ9" s="49"/>
      <c r="LDK9" s="49"/>
      <c r="LDL9" s="49"/>
      <c r="LDM9" s="49"/>
      <c r="LDN9" s="49"/>
      <c r="LDO9" s="49"/>
      <c r="LDP9" s="49"/>
      <c r="LDQ9" s="49"/>
      <c r="LDR9" s="49"/>
      <c r="LDS9" s="49"/>
      <c r="LDT9" s="49"/>
      <c r="LDU9" s="49"/>
      <c r="LDV9" s="49"/>
      <c r="LDW9" s="49"/>
      <c r="LDX9" s="49"/>
      <c r="LDY9" s="49"/>
      <c r="LDZ9" s="49"/>
      <c r="LEA9" s="49"/>
      <c r="LEB9" s="49"/>
      <c r="LEC9" s="49"/>
      <c r="LED9" s="49"/>
      <c r="LEE9" s="49"/>
      <c r="LEF9" s="49"/>
      <c r="LEG9" s="49"/>
      <c r="LEH9" s="49"/>
      <c r="LEI9" s="49"/>
      <c r="LEJ9" s="49"/>
      <c r="LEK9" s="49"/>
      <c r="LEL9" s="49"/>
      <c r="LEM9" s="49"/>
      <c r="LEN9" s="49"/>
      <c r="LEO9" s="49"/>
      <c r="LEP9" s="49"/>
      <c r="LEQ9" s="49"/>
      <c r="LER9" s="49"/>
      <c r="LES9" s="49"/>
      <c r="LET9" s="49"/>
      <c r="LEU9" s="49"/>
      <c r="LEV9" s="49"/>
      <c r="LEW9" s="49"/>
      <c r="LEX9" s="49"/>
      <c r="LEY9" s="49"/>
      <c r="LEZ9" s="49"/>
      <c r="LFA9" s="49"/>
      <c r="LFB9" s="49"/>
      <c r="LFC9" s="49"/>
      <c r="LFD9" s="49"/>
      <c r="LFE9" s="49"/>
      <c r="LFF9" s="49"/>
      <c r="LFG9" s="49"/>
      <c r="LFH9" s="49"/>
      <c r="LFI9" s="49"/>
      <c r="LFJ9" s="49"/>
      <c r="LFK9" s="49"/>
      <c r="LFL9" s="49"/>
      <c r="LFM9" s="49"/>
      <c r="LFN9" s="49"/>
      <c r="LFO9" s="49"/>
      <c r="LFP9" s="49"/>
      <c r="LFQ9" s="49"/>
      <c r="LFR9" s="49"/>
      <c r="LFS9" s="49"/>
      <c r="LFT9" s="49"/>
      <c r="LFU9" s="49"/>
      <c r="LFV9" s="49"/>
      <c r="LFW9" s="49"/>
      <c r="LFX9" s="49"/>
      <c r="LFY9" s="49"/>
      <c r="LFZ9" s="49"/>
      <c r="LGA9" s="49"/>
      <c r="LGB9" s="49"/>
      <c r="LGC9" s="49"/>
      <c r="LGD9" s="49"/>
      <c r="LGE9" s="49"/>
      <c r="LGF9" s="49"/>
      <c r="LGG9" s="49"/>
      <c r="LGH9" s="49"/>
      <c r="LGI9" s="49"/>
      <c r="LGJ9" s="49"/>
      <c r="LGK9" s="49"/>
      <c r="LGL9" s="49"/>
      <c r="LGM9" s="49"/>
      <c r="LGN9" s="49"/>
      <c r="LGO9" s="49"/>
      <c r="LGP9" s="49"/>
      <c r="LGQ9" s="49"/>
      <c r="LGR9" s="49"/>
      <c r="LGS9" s="49"/>
      <c r="LGT9" s="49"/>
      <c r="LGU9" s="49"/>
      <c r="LGV9" s="49"/>
      <c r="LGW9" s="49"/>
      <c r="LGX9" s="49"/>
      <c r="LGY9" s="49"/>
      <c r="LGZ9" s="49"/>
      <c r="LHA9" s="49"/>
      <c r="LHB9" s="49"/>
      <c r="LHC9" s="49"/>
      <c r="LHD9" s="49"/>
      <c r="LHE9" s="49"/>
      <c r="LHF9" s="49"/>
      <c r="LHG9" s="49"/>
      <c r="LHH9" s="49"/>
      <c r="LHI9" s="49"/>
      <c r="LHJ9" s="49"/>
      <c r="LHK9" s="49"/>
      <c r="LHL9" s="49"/>
      <c r="LHM9" s="49"/>
      <c r="LHN9" s="49"/>
      <c r="LHO9" s="49"/>
      <c r="LHP9" s="49"/>
      <c r="LHQ9" s="49"/>
      <c r="LHR9" s="49"/>
      <c r="LHS9" s="49"/>
      <c r="LHT9" s="49"/>
      <c r="LHU9" s="49"/>
      <c r="LHV9" s="49"/>
      <c r="LHW9" s="49"/>
      <c r="LHX9" s="49"/>
      <c r="LHY9" s="49"/>
      <c r="LHZ9" s="49"/>
      <c r="LIA9" s="49"/>
      <c r="LIB9" s="49"/>
      <c r="LIC9" s="49"/>
      <c r="LID9" s="49"/>
      <c r="LIE9" s="49"/>
      <c r="LIF9" s="49"/>
      <c r="LIG9" s="49"/>
      <c r="LIH9" s="49"/>
      <c r="LII9" s="49"/>
      <c r="LIJ9" s="49"/>
      <c r="LIK9" s="49"/>
      <c r="LIL9" s="49"/>
      <c r="LIM9" s="49"/>
      <c r="LIN9" s="49"/>
      <c r="LIO9" s="49"/>
      <c r="LIP9" s="49"/>
      <c r="LIQ9" s="49"/>
      <c r="LIR9" s="49"/>
      <c r="LIS9" s="49"/>
      <c r="LIT9" s="49"/>
      <c r="LIU9" s="49"/>
      <c r="LIV9" s="49"/>
      <c r="LIW9" s="49"/>
      <c r="LIX9" s="49"/>
      <c r="LIY9" s="49"/>
      <c r="LIZ9" s="49"/>
      <c r="LJA9" s="49"/>
      <c r="LJB9" s="49"/>
      <c r="LJC9" s="49"/>
      <c r="LJD9" s="49"/>
      <c r="LJE9" s="49"/>
      <c r="LJF9" s="49"/>
      <c r="LJG9" s="49"/>
      <c r="LJH9" s="49"/>
      <c r="LJI9" s="49"/>
      <c r="LJJ9" s="49"/>
      <c r="LJK9" s="49"/>
      <c r="LJL9" s="49"/>
      <c r="LJM9" s="49"/>
      <c r="LJN9" s="49"/>
      <c r="LJO9" s="49"/>
      <c r="LJP9" s="49"/>
      <c r="LJQ9" s="49"/>
      <c r="LJR9" s="49"/>
      <c r="LJS9" s="49"/>
      <c r="LJT9" s="49"/>
      <c r="LJU9" s="49"/>
      <c r="LJV9" s="49"/>
      <c r="LJW9" s="49"/>
      <c r="LJX9" s="49"/>
      <c r="LJY9" s="49"/>
      <c r="LJZ9" s="49"/>
      <c r="LKA9" s="49"/>
      <c r="LKB9" s="49"/>
      <c r="LKC9" s="49"/>
      <c r="LKD9" s="49"/>
      <c r="LKE9" s="49"/>
      <c r="LKF9" s="49"/>
      <c r="LKG9" s="49"/>
      <c r="LKH9" s="49"/>
      <c r="LKI9" s="49"/>
      <c r="LKJ9" s="49"/>
      <c r="LKK9" s="49"/>
      <c r="LKL9" s="49"/>
      <c r="LKM9" s="49"/>
      <c r="LKN9" s="49"/>
      <c r="LKO9" s="49"/>
      <c r="LKP9" s="49"/>
      <c r="LKQ9" s="49"/>
      <c r="LKR9" s="49"/>
      <c r="LKS9" s="49"/>
      <c r="LKT9" s="49"/>
      <c r="LKU9" s="49"/>
      <c r="LKV9" s="49"/>
      <c r="LKW9" s="49"/>
      <c r="LKX9" s="49"/>
      <c r="LKY9" s="49"/>
      <c r="LKZ9" s="49"/>
      <c r="LLA9" s="49"/>
      <c r="LLB9" s="49"/>
      <c r="LLC9" s="49"/>
      <c r="LLD9" s="49"/>
      <c r="LLE9" s="49"/>
      <c r="LLF9" s="49"/>
      <c r="LLG9" s="49"/>
      <c r="LLH9" s="49"/>
      <c r="LLI9" s="49"/>
      <c r="LLJ9" s="49"/>
      <c r="LLK9" s="49"/>
      <c r="LLL9" s="49"/>
      <c r="LLM9" s="49"/>
      <c r="LLN9" s="49"/>
      <c r="LLO9" s="49"/>
      <c r="LLP9" s="49"/>
      <c r="LLQ9" s="49"/>
      <c r="LLR9" s="49"/>
      <c r="LLS9" s="49"/>
      <c r="LLT9" s="49"/>
      <c r="LLU9" s="49"/>
      <c r="LLV9" s="49"/>
      <c r="LLW9" s="49"/>
      <c r="LLX9" s="49"/>
      <c r="LLY9" s="49"/>
      <c r="LLZ9" s="49"/>
      <c r="LMA9" s="49"/>
      <c r="LMB9" s="49"/>
      <c r="LMC9" s="49"/>
      <c r="LMD9" s="49"/>
      <c r="LME9" s="49"/>
      <c r="LMF9" s="49"/>
      <c r="LMG9" s="49"/>
      <c r="LMH9" s="49"/>
      <c r="LMI9" s="49"/>
      <c r="LMJ9" s="49"/>
      <c r="LMK9" s="49"/>
      <c r="LML9" s="49"/>
      <c r="LMM9" s="49"/>
      <c r="LMN9" s="49"/>
      <c r="LMO9" s="49"/>
      <c r="LMP9" s="49"/>
      <c r="LMQ9" s="49"/>
      <c r="LMR9" s="49"/>
      <c r="LMS9" s="49"/>
      <c r="LMT9" s="49"/>
      <c r="LMU9" s="49"/>
      <c r="LMV9" s="49"/>
      <c r="LMW9" s="49"/>
      <c r="LMX9" s="49"/>
      <c r="LMY9" s="49"/>
      <c r="LMZ9" s="49"/>
      <c r="LNA9" s="49"/>
      <c r="LNB9" s="49"/>
      <c r="LNC9" s="49"/>
      <c r="LND9" s="49"/>
      <c r="LNE9" s="49"/>
      <c r="LNF9" s="49"/>
      <c r="LNG9" s="49"/>
      <c r="LNH9" s="49"/>
      <c r="LNI9" s="49"/>
      <c r="LNJ9" s="49"/>
      <c r="LNK9" s="49"/>
      <c r="LNL9" s="49"/>
      <c r="LNM9" s="49"/>
      <c r="LNN9" s="49"/>
      <c r="LNO9" s="49"/>
      <c r="LNP9" s="49"/>
      <c r="LNQ9" s="49"/>
      <c r="LNR9" s="49"/>
      <c r="LNS9" s="49"/>
      <c r="LNT9" s="49"/>
      <c r="LNU9" s="49"/>
      <c r="LNV9" s="49"/>
      <c r="LNW9" s="49"/>
      <c r="LNX9" s="49"/>
      <c r="LNY9" s="49"/>
      <c r="LNZ9" s="49"/>
      <c r="LOA9" s="49"/>
      <c r="LOB9" s="49"/>
      <c r="LOC9" s="49"/>
      <c r="LOD9" s="49"/>
      <c r="LOE9" s="49"/>
      <c r="LOF9" s="49"/>
      <c r="LOG9" s="49"/>
      <c r="LOH9" s="49"/>
      <c r="LOI9" s="49"/>
      <c r="LOJ9" s="49"/>
      <c r="LOK9" s="49"/>
      <c r="LOL9" s="49"/>
      <c r="LOM9" s="49"/>
      <c r="LON9" s="49"/>
      <c r="LOO9" s="49"/>
      <c r="LOP9" s="49"/>
      <c r="LOQ9" s="49"/>
      <c r="LOR9" s="49"/>
      <c r="LOS9" s="49"/>
      <c r="LOT9" s="49"/>
      <c r="LOU9" s="49"/>
      <c r="LOV9" s="49"/>
      <c r="LOW9" s="49"/>
      <c r="LOX9" s="49"/>
      <c r="LOY9" s="49"/>
      <c r="LOZ9" s="49"/>
      <c r="LPA9" s="49"/>
      <c r="LPB9" s="49"/>
      <c r="LPC9" s="49"/>
      <c r="LPD9" s="49"/>
      <c r="LPE9" s="49"/>
      <c r="LPF9" s="49"/>
      <c r="LPG9" s="49"/>
      <c r="LPH9" s="49"/>
      <c r="LPI9" s="49"/>
      <c r="LPJ9" s="49"/>
      <c r="LPK9" s="49"/>
      <c r="LPL9" s="49"/>
      <c r="LPM9" s="49"/>
      <c r="LPN9" s="49"/>
      <c r="LPO9" s="49"/>
      <c r="LPP9" s="49"/>
      <c r="LPQ9" s="49"/>
      <c r="LPR9" s="49"/>
      <c r="LPS9" s="49"/>
      <c r="LPT9" s="49"/>
      <c r="LPU9" s="49"/>
      <c r="LPV9" s="49"/>
      <c r="LPW9" s="49"/>
      <c r="LPX9" s="49"/>
      <c r="LPY9" s="49"/>
      <c r="LPZ9" s="49"/>
      <c r="LQA9" s="49"/>
      <c r="LQB9" s="49"/>
      <c r="LQC9" s="49"/>
      <c r="LQD9" s="49"/>
      <c r="LQE9" s="49"/>
      <c r="LQF9" s="49"/>
      <c r="LQG9" s="49"/>
      <c r="LQH9" s="49"/>
      <c r="LQI9" s="49"/>
      <c r="LQJ9" s="49"/>
      <c r="LQK9" s="49"/>
      <c r="LQL9" s="49"/>
      <c r="LQM9" s="49"/>
      <c r="LQN9" s="49"/>
      <c r="LQO9" s="49"/>
      <c r="LQP9" s="49"/>
      <c r="LQQ9" s="49"/>
      <c r="LQR9" s="49"/>
      <c r="LQS9" s="49"/>
      <c r="LQT9" s="49"/>
      <c r="LQU9" s="49"/>
      <c r="LQV9" s="49"/>
      <c r="LQW9" s="49"/>
      <c r="LQX9" s="49"/>
      <c r="LQY9" s="49"/>
      <c r="LQZ9" s="49"/>
      <c r="LRA9" s="49"/>
      <c r="LRB9" s="49"/>
      <c r="LRC9" s="49"/>
      <c r="LRD9" s="49"/>
      <c r="LRE9" s="49"/>
      <c r="LRF9" s="49"/>
      <c r="LRG9" s="49"/>
      <c r="LRH9" s="49"/>
      <c r="LRI9" s="49"/>
      <c r="LRJ9" s="49"/>
      <c r="LRK9" s="49"/>
      <c r="LRL9" s="49"/>
      <c r="LRM9" s="49"/>
      <c r="LRN9" s="49"/>
      <c r="LRO9" s="49"/>
      <c r="LRP9" s="49"/>
      <c r="LRQ9" s="49"/>
      <c r="LRR9" s="49"/>
      <c r="LRS9" s="49"/>
      <c r="LRT9" s="49"/>
      <c r="LRU9" s="49"/>
      <c r="LRV9" s="49"/>
      <c r="LRW9" s="49"/>
      <c r="LRX9" s="49"/>
      <c r="LRY9" s="49"/>
      <c r="LRZ9" s="49"/>
      <c r="LSA9" s="49"/>
      <c r="LSB9" s="49"/>
      <c r="LSC9" s="49"/>
      <c r="LSD9" s="49"/>
      <c r="LSE9" s="49"/>
      <c r="LSF9" s="49"/>
      <c r="LSG9" s="49"/>
      <c r="LSH9" s="49"/>
      <c r="LSI9" s="49"/>
      <c r="LSJ9" s="49"/>
      <c r="LSK9" s="49"/>
      <c r="LSL9" s="49"/>
      <c r="LSM9" s="49"/>
      <c r="LSN9" s="49"/>
      <c r="LSO9" s="49"/>
      <c r="LSP9" s="49"/>
      <c r="LSQ9" s="49"/>
      <c r="LSR9" s="49"/>
      <c r="LSS9" s="49"/>
      <c r="LST9" s="49"/>
      <c r="LSU9" s="49"/>
      <c r="LSV9" s="49"/>
      <c r="LSW9" s="49"/>
      <c r="LSX9" s="49"/>
      <c r="LSY9" s="49"/>
      <c r="LSZ9" s="49"/>
      <c r="LTA9" s="49"/>
      <c r="LTB9" s="49"/>
      <c r="LTC9" s="49"/>
      <c r="LTD9" s="49"/>
      <c r="LTE9" s="49"/>
      <c r="LTF9" s="49"/>
      <c r="LTG9" s="49"/>
      <c r="LTH9" s="49"/>
      <c r="LTI9" s="49"/>
      <c r="LTJ9" s="49"/>
      <c r="LTK9" s="49"/>
      <c r="LTL9" s="49"/>
      <c r="LTM9" s="49"/>
      <c r="LTN9" s="49"/>
      <c r="LTO9" s="49"/>
      <c r="LTP9" s="49"/>
      <c r="LTQ9" s="49"/>
      <c r="LTR9" s="49"/>
      <c r="LTS9" s="49"/>
      <c r="LTT9" s="49"/>
      <c r="LTU9" s="49"/>
      <c r="LTV9" s="49"/>
      <c r="LTW9" s="49"/>
      <c r="LTX9" s="49"/>
      <c r="LTY9" s="49"/>
      <c r="LTZ9" s="49"/>
      <c r="LUA9" s="49"/>
      <c r="LUB9" s="49"/>
      <c r="LUC9" s="49"/>
      <c r="LUD9" s="49"/>
      <c r="LUE9" s="49"/>
      <c r="LUF9" s="49"/>
      <c r="LUG9" s="49"/>
      <c r="LUH9" s="49"/>
      <c r="LUI9" s="49"/>
      <c r="LUJ9" s="49"/>
      <c r="LUK9" s="49"/>
      <c r="LUL9" s="49"/>
      <c r="LUM9" s="49"/>
      <c r="LUN9" s="49"/>
      <c r="LUO9" s="49"/>
      <c r="LUP9" s="49"/>
      <c r="LUQ9" s="49"/>
      <c r="LUR9" s="49"/>
      <c r="LUS9" s="49"/>
      <c r="LUT9" s="49"/>
      <c r="LUU9" s="49"/>
      <c r="LUV9" s="49"/>
      <c r="LUW9" s="49"/>
      <c r="LUX9" s="49"/>
      <c r="LUY9" s="49"/>
      <c r="LUZ9" s="49"/>
      <c r="LVA9" s="49"/>
      <c r="LVB9" s="49"/>
      <c r="LVC9" s="49"/>
      <c r="LVD9" s="49"/>
      <c r="LVE9" s="49"/>
      <c r="LVF9" s="49"/>
      <c r="LVG9" s="49"/>
      <c r="LVH9" s="49"/>
      <c r="LVI9" s="49"/>
      <c r="LVJ9" s="49"/>
      <c r="LVK9" s="49"/>
      <c r="LVL9" s="49"/>
      <c r="LVM9" s="49"/>
      <c r="LVN9" s="49"/>
      <c r="LVO9" s="49"/>
      <c r="LVP9" s="49"/>
      <c r="LVQ9" s="49"/>
      <c r="LVR9" s="49"/>
      <c r="LVS9" s="49"/>
      <c r="LVT9" s="49"/>
      <c r="LVU9" s="49"/>
      <c r="LVV9" s="49"/>
      <c r="LVW9" s="49"/>
      <c r="LVX9" s="49"/>
      <c r="LVY9" s="49"/>
      <c r="LVZ9" s="49"/>
      <c r="LWA9" s="49"/>
      <c r="LWB9" s="49"/>
      <c r="LWC9" s="49"/>
      <c r="LWD9" s="49"/>
      <c r="LWE9" s="49"/>
      <c r="LWF9" s="49"/>
      <c r="LWG9" s="49"/>
      <c r="LWH9" s="49"/>
      <c r="LWI9" s="49"/>
      <c r="LWJ9" s="49"/>
      <c r="LWK9" s="49"/>
      <c r="LWL9" s="49"/>
      <c r="LWM9" s="49"/>
      <c r="LWN9" s="49"/>
      <c r="LWO9" s="49"/>
      <c r="LWP9" s="49"/>
      <c r="LWQ9" s="49"/>
      <c r="LWR9" s="49"/>
      <c r="LWS9" s="49"/>
      <c r="LWT9" s="49"/>
      <c r="LWU9" s="49"/>
      <c r="LWV9" s="49"/>
      <c r="LWW9" s="49"/>
      <c r="LWX9" s="49"/>
      <c r="LWY9" s="49"/>
      <c r="LWZ9" s="49"/>
      <c r="LXA9" s="49"/>
      <c r="LXB9" s="49"/>
      <c r="LXC9" s="49"/>
      <c r="LXD9" s="49"/>
      <c r="LXE9" s="49"/>
      <c r="LXF9" s="49"/>
      <c r="LXG9" s="49"/>
      <c r="LXH9" s="49"/>
      <c r="LXI9" s="49"/>
      <c r="LXJ9" s="49"/>
      <c r="LXK9" s="49"/>
      <c r="LXL9" s="49"/>
      <c r="LXM9" s="49"/>
      <c r="LXN9" s="49"/>
      <c r="LXO9" s="49"/>
      <c r="LXP9" s="49"/>
      <c r="LXQ9" s="49"/>
      <c r="LXR9" s="49"/>
      <c r="LXS9" s="49"/>
      <c r="LXT9" s="49"/>
      <c r="LXU9" s="49"/>
      <c r="LXV9" s="49"/>
      <c r="LXW9" s="49"/>
      <c r="LXX9" s="49"/>
      <c r="LXY9" s="49"/>
      <c r="LXZ9" s="49"/>
      <c r="LYA9" s="49"/>
      <c r="LYB9" s="49"/>
      <c r="LYC9" s="49"/>
      <c r="LYD9" s="49"/>
      <c r="LYE9" s="49"/>
      <c r="LYF9" s="49"/>
      <c r="LYG9" s="49"/>
      <c r="LYH9" s="49"/>
      <c r="LYI9" s="49"/>
      <c r="LYJ9" s="49"/>
      <c r="LYK9" s="49"/>
      <c r="LYL9" s="49"/>
      <c r="LYM9" s="49"/>
      <c r="LYN9" s="49"/>
      <c r="LYO9" s="49"/>
      <c r="LYP9" s="49"/>
      <c r="LYQ9" s="49"/>
      <c r="LYR9" s="49"/>
      <c r="LYS9" s="49"/>
      <c r="LYT9" s="49"/>
      <c r="LYU9" s="49"/>
      <c r="LYV9" s="49"/>
      <c r="LYW9" s="49"/>
      <c r="LYX9" s="49"/>
      <c r="LYY9" s="49"/>
      <c r="LYZ9" s="49"/>
      <c r="LZA9" s="49"/>
      <c r="LZB9" s="49"/>
      <c r="LZC9" s="49"/>
      <c r="LZD9" s="49"/>
      <c r="LZE9" s="49"/>
      <c r="LZF9" s="49"/>
      <c r="LZG9" s="49"/>
      <c r="LZH9" s="49"/>
      <c r="LZI9" s="49"/>
      <c r="LZJ9" s="49"/>
      <c r="LZK9" s="49"/>
      <c r="LZL9" s="49"/>
      <c r="LZM9" s="49"/>
      <c r="LZN9" s="49"/>
      <c r="LZO9" s="49"/>
      <c r="LZP9" s="49"/>
      <c r="LZQ9" s="49"/>
      <c r="LZR9" s="49"/>
      <c r="LZS9" s="49"/>
      <c r="LZT9" s="49"/>
      <c r="LZU9" s="49"/>
      <c r="LZV9" s="49"/>
      <c r="LZW9" s="49"/>
      <c r="LZX9" s="49"/>
      <c r="LZY9" s="49"/>
      <c r="LZZ9" s="49"/>
      <c r="MAA9" s="49"/>
      <c r="MAB9" s="49"/>
      <c r="MAC9" s="49"/>
      <c r="MAD9" s="49"/>
      <c r="MAE9" s="49"/>
      <c r="MAF9" s="49"/>
      <c r="MAG9" s="49"/>
      <c r="MAH9" s="49"/>
      <c r="MAI9" s="49"/>
      <c r="MAJ9" s="49"/>
      <c r="MAK9" s="49"/>
      <c r="MAL9" s="49"/>
      <c r="MAM9" s="49"/>
      <c r="MAN9" s="49"/>
      <c r="MAO9" s="49"/>
      <c r="MAP9" s="49"/>
      <c r="MAQ9" s="49"/>
      <c r="MAR9" s="49"/>
      <c r="MAS9" s="49"/>
      <c r="MAT9" s="49"/>
      <c r="MAU9" s="49"/>
      <c r="MAV9" s="49"/>
      <c r="MAW9" s="49"/>
      <c r="MAX9" s="49"/>
      <c r="MAY9" s="49"/>
      <c r="MAZ9" s="49"/>
      <c r="MBA9" s="49"/>
      <c r="MBB9" s="49"/>
      <c r="MBC9" s="49"/>
      <c r="MBD9" s="49"/>
      <c r="MBE9" s="49"/>
      <c r="MBF9" s="49"/>
      <c r="MBG9" s="49"/>
      <c r="MBH9" s="49"/>
      <c r="MBI9" s="49"/>
      <c r="MBJ9" s="49"/>
      <c r="MBK9" s="49"/>
      <c r="MBL9" s="49"/>
      <c r="MBM9" s="49"/>
      <c r="MBN9" s="49"/>
      <c r="MBO9" s="49"/>
      <c r="MBP9" s="49"/>
      <c r="MBQ9" s="49"/>
      <c r="MBR9" s="49"/>
      <c r="MBS9" s="49"/>
      <c r="MBT9" s="49"/>
      <c r="MBU9" s="49"/>
      <c r="MBV9" s="49"/>
      <c r="MBW9" s="49"/>
      <c r="MBX9" s="49"/>
      <c r="MBY9" s="49"/>
      <c r="MBZ9" s="49"/>
      <c r="MCA9" s="49"/>
      <c r="MCB9" s="49"/>
      <c r="MCC9" s="49"/>
      <c r="MCD9" s="49"/>
      <c r="MCE9" s="49"/>
      <c r="MCF9" s="49"/>
      <c r="MCG9" s="49"/>
      <c r="MCH9" s="49"/>
      <c r="MCI9" s="49"/>
      <c r="MCJ9" s="49"/>
      <c r="MCK9" s="49"/>
      <c r="MCL9" s="49"/>
      <c r="MCM9" s="49"/>
      <c r="MCN9" s="49"/>
      <c r="MCO9" s="49"/>
      <c r="MCP9" s="49"/>
      <c r="MCQ9" s="49"/>
      <c r="MCR9" s="49"/>
      <c r="MCS9" s="49"/>
      <c r="MCT9" s="49"/>
      <c r="MCU9" s="49"/>
      <c r="MCV9" s="49"/>
      <c r="MCW9" s="49"/>
      <c r="MCX9" s="49"/>
      <c r="MCY9" s="49"/>
      <c r="MCZ9" s="49"/>
      <c r="MDA9" s="49"/>
      <c r="MDB9" s="49"/>
      <c r="MDC9" s="49"/>
      <c r="MDD9" s="49"/>
      <c r="MDE9" s="49"/>
      <c r="MDF9" s="49"/>
      <c r="MDG9" s="49"/>
      <c r="MDH9" s="49"/>
      <c r="MDI9" s="49"/>
      <c r="MDJ9" s="49"/>
      <c r="MDK9" s="49"/>
      <c r="MDL9" s="49"/>
      <c r="MDM9" s="49"/>
      <c r="MDN9" s="49"/>
      <c r="MDO9" s="49"/>
      <c r="MDP9" s="49"/>
      <c r="MDQ9" s="49"/>
      <c r="MDR9" s="49"/>
      <c r="MDS9" s="49"/>
      <c r="MDT9" s="49"/>
      <c r="MDU9" s="49"/>
      <c r="MDV9" s="49"/>
      <c r="MDW9" s="49"/>
      <c r="MDX9" s="49"/>
      <c r="MDY9" s="49"/>
      <c r="MDZ9" s="49"/>
      <c r="MEA9" s="49"/>
      <c r="MEB9" s="49"/>
      <c r="MEC9" s="49"/>
      <c r="MED9" s="49"/>
      <c r="MEE9" s="49"/>
      <c r="MEF9" s="49"/>
      <c r="MEG9" s="49"/>
      <c r="MEH9" s="49"/>
      <c r="MEI9" s="49"/>
      <c r="MEJ9" s="49"/>
      <c r="MEK9" s="49"/>
      <c r="MEL9" s="49"/>
      <c r="MEM9" s="49"/>
      <c r="MEN9" s="49"/>
      <c r="MEO9" s="49"/>
      <c r="MEP9" s="49"/>
      <c r="MEQ9" s="49"/>
      <c r="MER9" s="49"/>
      <c r="MES9" s="49"/>
      <c r="MET9" s="49"/>
      <c r="MEU9" s="49"/>
      <c r="MEV9" s="49"/>
      <c r="MEW9" s="49"/>
      <c r="MEX9" s="49"/>
      <c r="MEY9" s="49"/>
      <c r="MEZ9" s="49"/>
      <c r="MFA9" s="49"/>
      <c r="MFB9" s="49"/>
      <c r="MFC9" s="49"/>
      <c r="MFD9" s="49"/>
      <c r="MFE9" s="49"/>
      <c r="MFF9" s="49"/>
      <c r="MFG9" s="49"/>
      <c r="MFH9" s="49"/>
      <c r="MFI9" s="49"/>
      <c r="MFJ9" s="49"/>
      <c r="MFK9" s="49"/>
      <c r="MFL9" s="49"/>
      <c r="MFM9" s="49"/>
      <c r="MFN9" s="49"/>
      <c r="MFO9" s="49"/>
      <c r="MFP9" s="49"/>
      <c r="MFQ9" s="49"/>
      <c r="MFR9" s="49"/>
      <c r="MFS9" s="49"/>
      <c r="MFT9" s="49"/>
      <c r="MFU9" s="49"/>
      <c r="MFV9" s="49"/>
      <c r="MFW9" s="49"/>
      <c r="MFX9" s="49"/>
      <c r="MFY9" s="49"/>
      <c r="MFZ9" s="49"/>
      <c r="MGA9" s="49"/>
      <c r="MGB9" s="49"/>
      <c r="MGC9" s="49"/>
      <c r="MGD9" s="49"/>
      <c r="MGE9" s="49"/>
      <c r="MGF9" s="49"/>
      <c r="MGG9" s="49"/>
      <c r="MGH9" s="49"/>
      <c r="MGI9" s="49"/>
      <c r="MGJ9" s="49"/>
      <c r="MGK9" s="49"/>
      <c r="MGL9" s="49"/>
      <c r="MGM9" s="49"/>
      <c r="MGN9" s="49"/>
      <c r="MGO9" s="49"/>
      <c r="MGP9" s="49"/>
      <c r="MGQ9" s="49"/>
      <c r="MGR9" s="49"/>
      <c r="MGS9" s="49"/>
      <c r="MGT9" s="49"/>
      <c r="MGU9" s="49"/>
      <c r="MGV9" s="49"/>
      <c r="MGW9" s="49"/>
      <c r="MGX9" s="49"/>
      <c r="MGY9" s="49"/>
      <c r="MGZ9" s="49"/>
      <c r="MHA9" s="49"/>
      <c r="MHB9" s="49"/>
      <c r="MHC9" s="49"/>
      <c r="MHD9" s="49"/>
      <c r="MHE9" s="49"/>
      <c r="MHF9" s="49"/>
      <c r="MHG9" s="49"/>
      <c r="MHH9" s="49"/>
      <c r="MHI9" s="49"/>
      <c r="MHJ9" s="49"/>
      <c r="MHK9" s="49"/>
      <c r="MHL9" s="49"/>
      <c r="MHM9" s="49"/>
      <c r="MHN9" s="49"/>
      <c r="MHO9" s="49"/>
      <c r="MHP9" s="49"/>
      <c r="MHQ9" s="49"/>
      <c r="MHR9" s="49"/>
      <c r="MHS9" s="49"/>
      <c r="MHT9" s="49"/>
      <c r="MHU9" s="49"/>
      <c r="MHV9" s="49"/>
      <c r="MHW9" s="49"/>
      <c r="MHX9" s="49"/>
      <c r="MHY9" s="49"/>
      <c r="MHZ9" s="49"/>
      <c r="MIA9" s="49"/>
      <c r="MIB9" s="49"/>
      <c r="MIC9" s="49"/>
      <c r="MID9" s="49"/>
      <c r="MIE9" s="49"/>
      <c r="MIF9" s="49"/>
      <c r="MIG9" s="49"/>
      <c r="MIH9" s="49"/>
      <c r="MII9" s="49"/>
      <c r="MIJ9" s="49"/>
      <c r="MIK9" s="49"/>
      <c r="MIL9" s="49"/>
      <c r="MIM9" s="49"/>
      <c r="MIN9" s="49"/>
      <c r="MIO9" s="49"/>
      <c r="MIP9" s="49"/>
      <c r="MIQ9" s="49"/>
      <c r="MIR9" s="49"/>
      <c r="MIS9" s="49"/>
      <c r="MIT9" s="49"/>
      <c r="MIU9" s="49"/>
      <c r="MIV9" s="49"/>
      <c r="MIW9" s="49"/>
      <c r="MIX9" s="49"/>
      <c r="MIY9" s="49"/>
      <c r="MIZ9" s="49"/>
      <c r="MJA9" s="49"/>
      <c r="MJB9" s="49"/>
      <c r="MJC9" s="49"/>
      <c r="MJD9" s="49"/>
      <c r="MJE9" s="49"/>
      <c r="MJF9" s="49"/>
      <c r="MJG9" s="49"/>
      <c r="MJH9" s="49"/>
      <c r="MJI9" s="49"/>
      <c r="MJJ9" s="49"/>
      <c r="MJK9" s="49"/>
      <c r="MJL9" s="49"/>
      <c r="MJM9" s="49"/>
      <c r="MJN9" s="49"/>
      <c r="MJO9" s="49"/>
      <c r="MJP9" s="49"/>
      <c r="MJQ9" s="49"/>
      <c r="MJR9" s="49"/>
      <c r="MJS9" s="49"/>
      <c r="MJT9" s="49"/>
      <c r="MJU9" s="49"/>
      <c r="MJV9" s="49"/>
      <c r="MJW9" s="49"/>
      <c r="MJX9" s="49"/>
      <c r="MJY9" s="49"/>
      <c r="MJZ9" s="49"/>
      <c r="MKA9" s="49"/>
      <c r="MKB9" s="49"/>
      <c r="MKC9" s="49"/>
      <c r="MKD9" s="49"/>
      <c r="MKE9" s="49"/>
      <c r="MKF9" s="49"/>
      <c r="MKG9" s="49"/>
      <c r="MKH9" s="49"/>
      <c r="MKI9" s="49"/>
      <c r="MKJ9" s="49"/>
      <c r="MKK9" s="49"/>
      <c r="MKL9" s="49"/>
      <c r="MKM9" s="49"/>
      <c r="MKN9" s="49"/>
      <c r="MKO9" s="49"/>
      <c r="MKP9" s="49"/>
      <c r="MKQ9" s="49"/>
      <c r="MKR9" s="49"/>
      <c r="MKS9" s="49"/>
      <c r="MKT9" s="49"/>
      <c r="MKU9" s="49"/>
      <c r="MKV9" s="49"/>
      <c r="MKW9" s="49"/>
      <c r="MKX9" s="49"/>
      <c r="MKY9" s="49"/>
      <c r="MKZ9" s="49"/>
      <c r="MLA9" s="49"/>
      <c r="MLB9" s="49"/>
      <c r="MLC9" s="49"/>
      <c r="MLD9" s="49"/>
      <c r="MLE9" s="49"/>
      <c r="MLF9" s="49"/>
      <c r="MLG9" s="49"/>
      <c r="MLH9" s="49"/>
      <c r="MLI9" s="49"/>
      <c r="MLJ9" s="49"/>
      <c r="MLK9" s="49"/>
      <c r="MLL9" s="49"/>
      <c r="MLM9" s="49"/>
      <c r="MLN9" s="49"/>
      <c r="MLO9" s="49"/>
      <c r="MLP9" s="49"/>
      <c r="MLQ9" s="49"/>
      <c r="MLR9" s="49"/>
      <c r="MLS9" s="49"/>
      <c r="MLT9" s="49"/>
      <c r="MLU9" s="49"/>
      <c r="MLV9" s="49"/>
      <c r="MLW9" s="49"/>
      <c r="MLX9" s="49"/>
      <c r="MLY9" s="49"/>
      <c r="MLZ9" s="49"/>
      <c r="MMA9" s="49"/>
      <c r="MMB9" s="49"/>
      <c r="MMC9" s="49"/>
      <c r="MMD9" s="49"/>
      <c r="MME9" s="49"/>
      <c r="MMF9" s="49"/>
      <c r="MMG9" s="49"/>
      <c r="MMH9" s="49"/>
      <c r="MMI9" s="49"/>
      <c r="MMJ9" s="49"/>
      <c r="MMK9" s="49"/>
      <c r="MML9" s="49"/>
      <c r="MMM9" s="49"/>
      <c r="MMN9" s="49"/>
      <c r="MMO9" s="49"/>
      <c r="MMP9" s="49"/>
      <c r="MMQ9" s="49"/>
      <c r="MMR9" s="49"/>
      <c r="MMS9" s="49"/>
      <c r="MMT9" s="49"/>
      <c r="MMU9" s="49"/>
      <c r="MMV9" s="49"/>
      <c r="MMW9" s="49"/>
      <c r="MMX9" s="49"/>
      <c r="MMY9" s="49"/>
      <c r="MMZ9" s="49"/>
      <c r="MNA9" s="49"/>
      <c r="MNB9" s="49"/>
      <c r="MNC9" s="49"/>
      <c r="MND9" s="49"/>
      <c r="MNE9" s="49"/>
      <c r="MNF9" s="49"/>
      <c r="MNG9" s="49"/>
      <c r="MNH9" s="49"/>
      <c r="MNI9" s="49"/>
      <c r="MNJ9" s="49"/>
      <c r="MNK9" s="49"/>
      <c r="MNL9" s="49"/>
      <c r="MNM9" s="49"/>
      <c r="MNN9" s="49"/>
      <c r="MNO9" s="49"/>
      <c r="MNP9" s="49"/>
      <c r="MNQ9" s="49"/>
      <c r="MNR9" s="49"/>
      <c r="MNS9" s="49"/>
      <c r="MNT9" s="49"/>
      <c r="MNU9" s="49"/>
      <c r="MNV9" s="49"/>
      <c r="MNW9" s="49"/>
      <c r="MNX9" s="49"/>
      <c r="MNY9" s="49"/>
      <c r="MNZ9" s="49"/>
      <c r="MOA9" s="49"/>
      <c r="MOB9" s="49"/>
      <c r="MOC9" s="49"/>
      <c r="MOD9" s="49"/>
      <c r="MOE9" s="49"/>
      <c r="MOF9" s="49"/>
      <c r="MOG9" s="49"/>
      <c r="MOH9" s="49"/>
      <c r="MOI9" s="49"/>
      <c r="MOJ9" s="49"/>
      <c r="MOK9" s="49"/>
      <c r="MOL9" s="49"/>
      <c r="MOM9" s="49"/>
      <c r="MON9" s="49"/>
      <c r="MOO9" s="49"/>
      <c r="MOP9" s="49"/>
      <c r="MOQ9" s="49"/>
      <c r="MOR9" s="49"/>
      <c r="MOS9" s="49"/>
      <c r="MOT9" s="49"/>
      <c r="MOU9" s="49"/>
      <c r="MOV9" s="49"/>
      <c r="MOW9" s="49"/>
      <c r="MOX9" s="49"/>
      <c r="MOY9" s="49"/>
      <c r="MOZ9" s="49"/>
      <c r="MPA9" s="49"/>
      <c r="MPB9" s="49"/>
      <c r="MPC9" s="49"/>
      <c r="MPD9" s="49"/>
      <c r="MPE9" s="49"/>
      <c r="MPF9" s="49"/>
      <c r="MPG9" s="49"/>
      <c r="MPH9" s="49"/>
      <c r="MPI9" s="49"/>
      <c r="MPJ9" s="49"/>
      <c r="MPK9" s="49"/>
      <c r="MPL9" s="49"/>
      <c r="MPM9" s="49"/>
      <c r="MPN9" s="49"/>
      <c r="MPO9" s="49"/>
      <c r="MPP9" s="49"/>
      <c r="MPQ9" s="49"/>
      <c r="MPR9" s="49"/>
      <c r="MPS9" s="49"/>
      <c r="MPT9" s="49"/>
      <c r="MPU9" s="49"/>
      <c r="MPV9" s="49"/>
      <c r="MPW9" s="49"/>
      <c r="MPX9" s="49"/>
      <c r="MPY9" s="49"/>
      <c r="MPZ9" s="49"/>
      <c r="MQA9" s="49"/>
      <c r="MQB9" s="49"/>
      <c r="MQC9" s="49"/>
      <c r="MQD9" s="49"/>
      <c r="MQE9" s="49"/>
      <c r="MQF9" s="49"/>
      <c r="MQG9" s="49"/>
      <c r="MQH9" s="49"/>
      <c r="MQI9" s="49"/>
      <c r="MQJ9" s="49"/>
      <c r="MQK9" s="49"/>
      <c r="MQL9" s="49"/>
      <c r="MQM9" s="49"/>
      <c r="MQN9" s="49"/>
      <c r="MQO9" s="49"/>
      <c r="MQP9" s="49"/>
      <c r="MQQ9" s="49"/>
      <c r="MQR9" s="49"/>
      <c r="MQS9" s="49"/>
      <c r="MQT9" s="49"/>
      <c r="MQU9" s="49"/>
      <c r="MQV9" s="49"/>
      <c r="MQW9" s="49"/>
      <c r="MQX9" s="49"/>
      <c r="MQY9" s="49"/>
      <c r="MQZ9" s="49"/>
      <c r="MRA9" s="49"/>
      <c r="MRB9" s="49"/>
      <c r="MRC9" s="49"/>
      <c r="MRD9" s="49"/>
      <c r="MRE9" s="49"/>
      <c r="MRF9" s="49"/>
      <c r="MRG9" s="49"/>
      <c r="MRH9" s="49"/>
      <c r="MRI9" s="49"/>
      <c r="MRJ9" s="49"/>
      <c r="MRK9" s="49"/>
      <c r="MRL9" s="49"/>
      <c r="MRM9" s="49"/>
      <c r="MRN9" s="49"/>
      <c r="MRO9" s="49"/>
      <c r="MRP9" s="49"/>
      <c r="MRQ9" s="49"/>
      <c r="MRR9" s="49"/>
      <c r="MRS9" s="49"/>
      <c r="MRT9" s="49"/>
      <c r="MRU9" s="49"/>
      <c r="MRV9" s="49"/>
      <c r="MRW9" s="49"/>
      <c r="MRX9" s="49"/>
      <c r="MRY9" s="49"/>
      <c r="MRZ9" s="49"/>
      <c r="MSA9" s="49"/>
      <c r="MSB9" s="49"/>
      <c r="MSC9" s="49"/>
      <c r="MSD9" s="49"/>
      <c r="MSE9" s="49"/>
      <c r="MSF9" s="49"/>
      <c r="MSG9" s="49"/>
      <c r="MSH9" s="49"/>
      <c r="MSI9" s="49"/>
      <c r="MSJ9" s="49"/>
      <c r="MSK9" s="49"/>
      <c r="MSL9" s="49"/>
      <c r="MSM9" s="49"/>
      <c r="MSN9" s="49"/>
      <c r="MSO9" s="49"/>
      <c r="MSP9" s="49"/>
      <c r="MSQ9" s="49"/>
      <c r="MSR9" s="49"/>
      <c r="MSS9" s="49"/>
      <c r="MST9" s="49"/>
      <c r="MSU9" s="49"/>
      <c r="MSV9" s="49"/>
      <c r="MSW9" s="49"/>
      <c r="MSX9" s="49"/>
      <c r="MSY9" s="49"/>
      <c r="MSZ9" s="49"/>
      <c r="MTA9" s="49"/>
      <c r="MTB9" s="49"/>
      <c r="MTC9" s="49"/>
      <c r="MTD9" s="49"/>
      <c r="MTE9" s="49"/>
      <c r="MTF9" s="49"/>
      <c r="MTG9" s="49"/>
      <c r="MTH9" s="49"/>
      <c r="MTI9" s="49"/>
      <c r="MTJ9" s="49"/>
      <c r="MTK9" s="49"/>
      <c r="MTL9" s="49"/>
      <c r="MTM9" s="49"/>
      <c r="MTN9" s="49"/>
      <c r="MTO9" s="49"/>
      <c r="MTP9" s="49"/>
      <c r="MTQ9" s="49"/>
      <c r="MTR9" s="49"/>
      <c r="MTS9" s="49"/>
      <c r="MTT9" s="49"/>
      <c r="MTU9" s="49"/>
      <c r="MTV9" s="49"/>
      <c r="MTW9" s="49"/>
      <c r="MTX9" s="49"/>
      <c r="MTY9" s="49"/>
      <c r="MTZ9" s="49"/>
      <c r="MUA9" s="49"/>
      <c r="MUB9" s="49"/>
      <c r="MUC9" s="49"/>
      <c r="MUD9" s="49"/>
      <c r="MUE9" s="49"/>
      <c r="MUF9" s="49"/>
      <c r="MUG9" s="49"/>
      <c r="MUH9" s="49"/>
      <c r="MUI9" s="49"/>
      <c r="MUJ9" s="49"/>
      <c r="MUK9" s="49"/>
      <c r="MUL9" s="49"/>
      <c r="MUM9" s="49"/>
      <c r="MUN9" s="49"/>
      <c r="MUO9" s="49"/>
      <c r="MUP9" s="49"/>
      <c r="MUQ9" s="49"/>
      <c r="MUR9" s="49"/>
      <c r="MUS9" s="49"/>
      <c r="MUT9" s="49"/>
      <c r="MUU9" s="49"/>
      <c r="MUV9" s="49"/>
      <c r="MUW9" s="49"/>
      <c r="MUX9" s="49"/>
      <c r="MUY9" s="49"/>
      <c r="MUZ9" s="49"/>
      <c r="MVA9" s="49"/>
      <c r="MVB9" s="49"/>
      <c r="MVC9" s="49"/>
      <c r="MVD9" s="49"/>
      <c r="MVE9" s="49"/>
      <c r="MVF9" s="49"/>
      <c r="MVG9" s="49"/>
      <c r="MVH9" s="49"/>
      <c r="MVI9" s="49"/>
      <c r="MVJ9" s="49"/>
      <c r="MVK9" s="49"/>
      <c r="MVL9" s="49"/>
      <c r="MVM9" s="49"/>
      <c r="MVN9" s="49"/>
      <c r="MVO9" s="49"/>
      <c r="MVP9" s="49"/>
      <c r="MVQ9" s="49"/>
      <c r="MVR9" s="49"/>
      <c r="MVS9" s="49"/>
      <c r="MVT9" s="49"/>
      <c r="MVU9" s="49"/>
      <c r="MVV9" s="49"/>
      <c r="MVW9" s="49"/>
      <c r="MVX9" s="49"/>
      <c r="MVY9" s="49"/>
      <c r="MVZ9" s="49"/>
      <c r="MWA9" s="49"/>
      <c r="MWB9" s="49"/>
      <c r="MWC9" s="49"/>
      <c r="MWD9" s="49"/>
      <c r="MWE9" s="49"/>
      <c r="MWF9" s="49"/>
      <c r="MWG9" s="49"/>
      <c r="MWH9" s="49"/>
      <c r="MWI9" s="49"/>
      <c r="MWJ9" s="49"/>
      <c r="MWK9" s="49"/>
      <c r="MWL9" s="49"/>
      <c r="MWM9" s="49"/>
      <c r="MWN9" s="49"/>
      <c r="MWO9" s="49"/>
      <c r="MWP9" s="49"/>
      <c r="MWQ9" s="49"/>
      <c r="MWR9" s="49"/>
      <c r="MWS9" s="49"/>
      <c r="MWT9" s="49"/>
      <c r="MWU9" s="49"/>
      <c r="MWV9" s="49"/>
      <c r="MWW9" s="49"/>
      <c r="MWX9" s="49"/>
      <c r="MWY9" s="49"/>
      <c r="MWZ9" s="49"/>
      <c r="MXA9" s="49"/>
      <c r="MXB9" s="49"/>
      <c r="MXC9" s="49"/>
      <c r="MXD9" s="49"/>
      <c r="MXE9" s="49"/>
      <c r="MXF9" s="49"/>
      <c r="MXG9" s="49"/>
      <c r="MXH9" s="49"/>
      <c r="MXI9" s="49"/>
      <c r="MXJ9" s="49"/>
      <c r="MXK9" s="49"/>
      <c r="MXL9" s="49"/>
      <c r="MXM9" s="49"/>
      <c r="MXN9" s="49"/>
      <c r="MXO9" s="49"/>
      <c r="MXP9" s="49"/>
      <c r="MXQ9" s="49"/>
      <c r="MXR9" s="49"/>
      <c r="MXS9" s="49"/>
      <c r="MXT9" s="49"/>
      <c r="MXU9" s="49"/>
      <c r="MXV9" s="49"/>
      <c r="MXW9" s="49"/>
      <c r="MXX9" s="49"/>
      <c r="MXY9" s="49"/>
      <c r="MXZ9" s="49"/>
      <c r="MYA9" s="49"/>
      <c r="MYB9" s="49"/>
      <c r="MYC9" s="49"/>
      <c r="MYD9" s="49"/>
      <c r="MYE9" s="49"/>
      <c r="MYF9" s="49"/>
      <c r="MYG9" s="49"/>
      <c r="MYH9" s="49"/>
      <c r="MYI9" s="49"/>
      <c r="MYJ9" s="49"/>
      <c r="MYK9" s="49"/>
      <c r="MYL9" s="49"/>
      <c r="MYM9" s="49"/>
      <c r="MYN9" s="49"/>
      <c r="MYO9" s="49"/>
      <c r="MYP9" s="49"/>
      <c r="MYQ9" s="49"/>
      <c r="MYR9" s="49"/>
      <c r="MYS9" s="49"/>
      <c r="MYT9" s="49"/>
      <c r="MYU9" s="49"/>
      <c r="MYV9" s="49"/>
      <c r="MYW9" s="49"/>
      <c r="MYX9" s="49"/>
      <c r="MYY9" s="49"/>
      <c r="MYZ9" s="49"/>
      <c r="MZA9" s="49"/>
      <c r="MZB9" s="49"/>
      <c r="MZC9" s="49"/>
      <c r="MZD9" s="49"/>
      <c r="MZE9" s="49"/>
      <c r="MZF9" s="49"/>
      <c r="MZG9" s="49"/>
      <c r="MZH9" s="49"/>
      <c r="MZI9" s="49"/>
      <c r="MZJ9" s="49"/>
      <c r="MZK9" s="49"/>
      <c r="MZL9" s="49"/>
      <c r="MZM9" s="49"/>
      <c r="MZN9" s="49"/>
      <c r="MZO9" s="49"/>
      <c r="MZP9" s="49"/>
      <c r="MZQ9" s="49"/>
      <c r="MZR9" s="49"/>
      <c r="MZS9" s="49"/>
      <c r="MZT9" s="49"/>
      <c r="MZU9" s="49"/>
      <c r="MZV9" s="49"/>
      <c r="MZW9" s="49"/>
      <c r="MZX9" s="49"/>
      <c r="MZY9" s="49"/>
      <c r="MZZ9" s="49"/>
      <c r="NAA9" s="49"/>
      <c r="NAB9" s="49"/>
      <c r="NAC9" s="49"/>
      <c r="NAD9" s="49"/>
      <c r="NAE9" s="49"/>
      <c r="NAF9" s="49"/>
      <c r="NAG9" s="49"/>
      <c r="NAH9" s="49"/>
      <c r="NAI9" s="49"/>
      <c r="NAJ9" s="49"/>
      <c r="NAK9" s="49"/>
      <c r="NAL9" s="49"/>
      <c r="NAM9" s="49"/>
      <c r="NAN9" s="49"/>
      <c r="NAO9" s="49"/>
      <c r="NAP9" s="49"/>
      <c r="NAQ9" s="49"/>
      <c r="NAR9" s="49"/>
      <c r="NAS9" s="49"/>
      <c r="NAT9" s="49"/>
      <c r="NAU9" s="49"/>
      <c r="NAV9" s="49"/>
      <c r="NAW9" s="49"/>
      <c r="NAX9" s="49"/>
      <c r="NAY9" s="49"/>
      <c r="NAZ9" s="49"/>
      <c r="NBA9" s="49"/>
      <c r="NBB9" s="49"/>
      <c r="NBC9" s="49"/>
      <c r="NBD9" s="49"/>
      <c r="NBE9" s="49"/>
      <c r="NBF9" s="49"/>
      <c r="NBG9" s="49"/>
      <c r="NBH9" s="49"/>
      <c r="NBI9" s="49"/>
      <c r="NBJ9" s="49"/>
      <c r="NBK9" s="49"/>
      <c r="NBL9" s="49"/>
      <c r="NBM9" s="49"/>
      <c r="NBN9" s="49"/>
      <c r="NBO9" s="49"/>
      <c r="NBP9" s="49"/>
      <c r="NBQ9" s="49"/>
      <c r="NBR9" s="49"/>
      <c r="NBS9" s="49"/>
      <c r="NBT9" s="49"/>
      <c r="NBU9" s="49"/>
      <c r="NBV9" s="49"/>
      <c r="NBW9" s="49"/>
      <c r="NBX9" s="49"/>
      <c r="NBY9" s="49"/>
      <c r="NBZ9" s="49"/>
      <c r="NCA9" s="49"/>
      <c r="NCB9" s="49"/>
      <c r="NCC9" s="49"/>
      <c r="NCD9" s="49"/>
      <c r="NCE9" s="49"/>
      <c r="NCF9" s="49"/>
      <c r="NCG9" s="49"/>
      <c r="NCH9" s="49"/>
      <c r="NCI9" s="49"/>
      <c r="NCJ9" s="49"/>
      <c r="NCK9" s="49"/>
      <c r="NCL9" s="49"/>
      <c r="NCM9" s="49"/>
      <c r="NCN9" s="49"/>
      <c r="NCO9" s="49"/>
      <c r="NCP9" s="49"/>
      <c r="NCQ9" s="49"/>
      <c r="NCR9" s="49"/>
      <c r="NCS9" s="49"/>
      <c r="NCT9" s="49"/>
      <c r="NCU9" s="49"/>
      <c r="NCV9" s="49"/>
      <c r="NCW9" s="49"/>
      <c r="NCX9" s="49"/>
      <c r="NCY9" s="49"/>
      <c r="NCZ9" s="49"/>
      <c r="NDA9" s="49"/>
      <c r="NDB9" s="49"/>
      <c r="NDC9" s="49"/>
      <c r="NDD9" s="49"/>
      <c r="NDE9" s="49"/>
      <c r="NDF9" s="49"/>
      <c r="NDG9" s="49"/>
      <c r="NDH9" s="49"/>
      <c r="NDI9" s="49"/>
      <c r="NDJ9" s="49"/>
      <c r="NDK9" s="49"/>
      <c r="NDL9" s="49"/>
      <c r="NDM9" s="49"/>
      <c r="NDN9" s="49"/>
      <c r="NDO9" s="49"/>
      <c r="NDP9" s="49"/>
      <c r="NDQ9" s="49"/>
      <c r="NDR9" s="49"/>
      <c r="NDS9" s="49"/>
      <c r="NDT9" s="49"/>
      <c r="NDU9" s="49"/>
      <c r="NDV9" s="49"/>
      <c r="NDW9" s="49"/>
      <c r="NDX9" s="49"/>
      <c r="NDY9" s="49"/>
      <c r="NDZ9" s="49"/>
      <c r="NEA9" s="49"/>
      <c r="NEB9" s="49"/>
      <c r="NEC9" s="49"/>
      <c r="NED9" s="49"/>
      <c r="NEE9" s="49"/>
      <c r="NEF9" s="49"/>
      <c r="NEG9" s="49"/>
      <c r="NEH9" s="49"/>
      <c r="NEI9" s="49"/>
      <c r="NEJ9" s="49"/>
      <c r="NEK9" s="49"/>
      <c r="NEL9" s="49"/>
      <c r="NEM9" s="49"/>
      <c r="NEN9" s="49"/>
      <c r="NEO9" s="49"/>
      <c r="NEP9" s="49"/>
      <c r="NEQ9" s="49"/>
      <c r="NER9" s="49"/>
      <c r="NES9" s="49"/>
      <c r="NET9" s="49"/>
      <c r="NEU9" s="49"/>
      <c r="NEV9" s="49"/>
      <c r="NEW9" s="49"/>
      <c r="NEX9" s="49"/>
      <c r="NEY9" s="49"/>
      <c r="NEZ9" s="49"/>
      <c r="NFA9" s="49"/>
      <c r="NFB9" s="49"/>
      <c r="NFC9" s="49"/>
      <c r="NFD9" s="49"/>
      <c r="NFE9" s="49"/>
      <c r="NFF9" s="49"/>
      <c r="NFG9" s="49"/>
      <c r="NFH9" s="49"/>
      <c r="NFI9" s="49"/>
      <c r="NFJ9" s="49"/>
      <c r="NFK9" s="49"/>
      <c r="NFL9" s="49"/>
      <c r="NFM9" s="49"/>
      <c r="NFN9" s="49"/>
      <c r="NFO9" s="49"/>
      <c r="NFP9" s="49"/>
      <c r="NFQ9" s="49"/>
      <c r="NFR9" s="49"/>
      <c r="NFS9" s="49"/>
      <c r="NFT9" s="49"/>
      <c r="NFU9" s="49"/>
      <c r="NFV9" s="49"/>
      <c r="NFW9" s="49"/>
      <c r="NFX9" s="49"/>
      <c r="NFY9" s="49"/>
      <c r="NFZ9" s="49"/>
      <c r="NGA9" s="49"/>
      <c r="NGB9" s="49"/>
      <c r="NGC9" s="49"/>
      <c r="NGD9" s="49"/>
      <c r="NGE9" s="49"/>
      <c r="NGF9" s="49"/>
      <c r="NGG9" s="49"/>
      <c r="NGH9" s="49"/>
      <c r="NGI9" s="49"/>
      <c r="NGJ9" s="49"/>
      <c r="NGK9" s="49"/>
      <c r="NGL9" s="49"/>
      <c r="NGM9" s="49"/>
      <c r="NGN9" s="49"/>
      <c r="NGO9" s="49"/>
      <c r="NGP9" s="49"/>
      <c r="NGQ9" s="49"/>
      <c r="NGR9" s="49"/>
      <c r="NGS9" s="49"/>
      <c r="NGT9" s="49"/>
      <c r="NGU9" s="49"/>
      <c r="NGV9" s="49"/>
      <c r="NGW9" s="49"/>
      <c r="NGX9" s="49"/>
      <c r="NGY9" s="49"/>
      <c r="NGZ9" s="49"/>
      <c r="NHA9" s="49"/>
      <c r="NHB9" s="49"/>
      <c r="NHC9" s="49"/>
      <c r="NHD9" s="49"/>
      <c r="NHE9" s="49"/>
      <c r="NHF9" s="49"/>
      <c r="NHG9" s="49"/>
      <c r="NHH9" s="49"/>
      <c r="NHI9" s="49"/>
      <c r="NHJ9" s="49"/>
      <c r="NHK9" s="49"/>
      <c r="NHL9" s="49"/>
      <c r="NHM9" s="49"/>
      <c r="NHN9" s="49"/>
      <c r="NHO9" s="49"/>
      <c r="NHP9" s="49"/>
      <c r="NHQ9" s="49"/>
      <c r="NHR9" s="49"/>
      <c r="NHS9" s="49"/>
      <c r="NHT9" s="49"/>
      <c r="NHU9" s="49"/>
      <c r="NHV9" s="49"/>
      <c r="NHW9" s="49"/>
      <c r="NHX9" s="49"/>
      <c r="NHY9" s="49"/>
      <c r="NHZ9" s="49"/>
      <c r="NIA9" s="49"/>
      <c r="NIB9" s="49"/>
      <c r="NIC9" s="49"/>
      <c r="NID9" s="49"/>
      <c r="NIE9" s="49"/>
      <c r="NIF9" s="49"/>
      <c r="NIG9" s="49"/>
      <c r="NIH9" s="49"/>
      <c r="NII9" s="49"/>
      <c r="NIJ9" s="49"/>
      <c r="NIK9" s="49"/>
      <c r="NIL9" s="49"/>
      <c r="NIM9" s="49"/>
      <c r="NIN9" s="49"/>
      <c r="NIO9" s="49"/>
      <c r="NIP9" s="49"/>
      <c r="NIQ9" s="49"/>
      <c r="NIR9" s="49"/>
      <c r="NIS9" s="49"/>
      <c r="NIT9" s="49"/>
      <c r="NIU9" s="49"/>
      <c r="NIV9" s="49"/>
      <c r="NIW9" s="49"/>
      <c r="NIX9" s="49"/>
      <c r="NIY9" s="49"/>
      <c r="NIZ9" s="49"/>
      <c r="NJA9" s="49"/>
      <c r="NJB9" s="49"/>
      <c r="NJC9" s="49"/>
      <c r="NJD9" s="49"/>
      <c r="NJE9" s="49"/>
      <c r="NJF9" s="49"/>
      <c r="NJG9" s="49"/>
      <c r="NJH9" s="49"/>
      <c r="NJI9" s="49"/>
      <c r="NJJ9" s="49"/>
      <c r="NJK9" s="49"/>
      <c r="NJL9" s="49"/>
      <c r="NJM9" s="49"/>
      <c r="NJN9" s="49"/>
      <c r="NJO9" s="49"/>
      <c r="NJP9" s="49"/>
      <c r="NJQ9" s="49"/>
      <c r="NJR9" s="49"/>
      <c r="NJS9" s="49"/>
      <c r="NJT9" s="49"/>
      <c r="NJU9" s="49"/>
      <c r="NJV9" s="49"/>
      <c r="NJW9" s="49"/>
      <c r="NJX9" s="49"/>
      <c r="NJY9" s="49"/>
      <c r="NJZ9" s="49"/>
      <c r="NKA9" s="49"/>
      <c r="NKB9" s="49"/>
      <c r="NKC9" s="49"/>
      <c r="NKD9" s="49"/>
      <c r="NKE9" s="49"/>
      <c r="NKF9" s="49"/>
      <c r="NKG9" s="49"/>
      <c r="NKH9" s="49"/>
      <c r="NKI9" s="49"/>
      <c r="NKJ9" s="49"/>
      <c r="NKK9" s="49"/>
      <c r="NKL9" s="49"/>
      <c r="NKM9" s="49"/>
      <c r="NKN9" s="49"/>
      <c r="NKO9" s="49"/>
      <c r="NKP9" s="49"/>
      <c r="NKQ9" s="49"/>
      <c r="NKR9" s="49"/>
      <c r="NKS9" s="49"/>
      <c r="NKT9" s="49"/>
      <c r="NKU9" s="49"/>
      <c r="NKV9" s="49"/>
      <c r="NKW9" s="49"/>
      <c r="NKX9" s="49"/>
      <c r="NKY9" s="49"/>
      <c r="NKZ9" s="49"/>
      <c r="NLA9" s="49"/>
      <c r="NLB9" s="49"/>
      <c r="NLC9" s="49"/>
      <c r="NLD9" s="49"/>
      <c r="NLE9" s="49"/>
      <c r="NLF9" s="49"/>
      <c r="NLG9" s="49"/>
      <c r="NLH9" s="49"/>
      <c r="NLI9" s="49"/>
      <c r="NLJ9" s="49"/>
      <c r="NLK9" s="49"/>
      <c r="NLL9" s="49"/>
      <c r="NLM9" s="49"/>
      <c r="NLN9" s="49"/>
      <c r="NLO9" s="49"/>
      <c r="NLP9" s="49"/>
      <c r="NLQ9" s="49"/>
      <c r="NLR9" s="49"/>
      <c r="NLS9" s="49"/>
      <c r="NLT9" s="49"/>
      <c r="NLU9" s="49"/>
      <c r="NLV9" s="49"/>
      <c r="NLW9" s="49"/>
      <c r="NLX9" s="49"/>
      <c r="NLY9" s="49"/>
      <c r="NLZ9" s="49"/>
      <c r="NMA9" s="49"/>
      <c r="NMB9" s="49"/>
      <c r="NMC9" s="49"/>
      <c r="NMD9" s="49"/>
      <c r="NME9" s="49"/>
      <c r="NMF9" s="49"/>
      <c r="NMG9" s="49"/>
      <c r="NMH9" s="49"/>
      <c r="NMI9" s="49"/>
      <c r="NMJ9" s="49"/>
      <c r="NMK9" s="49"/>
      <c r="NML9" s="49"/>
      <c r="NMM9" s="49"/>
      <c r="NMN9" s="49"/>
      <c r="NMO9" s="49"/>
      <c r="NMP9" s="49"/>
      <c r="NMQ9" s="49"/>
      <c r="NMR9" s="49"/>
      <c r="NMS9" s="49"/>
      <c r="NMT9" s="49"/>
      <c r="NMU9" s="49"/>
      <c r="NMV9" s="49"/>
      <c r="NMW9" s="49"/>
      <c r="NMX9" s="49"/>
      <c r="NMY9" s="49"/>
      <c r="NMZ9" s="49"/>
      <c r="NNA9" s="49"/>
      <c r="NNB9" s="49"/>
      <c r="NNC9" s="49"/>
      <c r="NND9" s="49"/>
      <c r="NNE9" s="49"/>
      <c r="NNF9" s="49"/>
      <c r="NNG9" s="49"/>
      <c r="NNH9" s="49"/>
      <c r="NNI9" s="49"/>
      <c r="NNJ9" s="49"/>
      <c r="NNK9" s="49"/>
      <c r="NNL9" s="49"/>
      <c r="NNM9" s="49"/>
      <c r="NNN9" s="49"/>
      <c r="NNO9" s="49"/>
      <c r="NNP9" s="49"/>
      <c r="NNQ9" s="49"/>
      <c r="NNR9" s="49"/>
      <c r="NNS9" s="49"/>
      <c r="NNT9" s="49"/>
      <c r="NNU9" s="49"/>
      <c r="NNV9" s="49"/>
      <c r="NNW9" s="49"/>
      <c r="NNX9" s="49"/>
      <c r="NNY9" s="49"/>
      <c r="NNZ9" s="49"/>
      <c r="NOA9" s="49"/>
      <c r="NOB9" s="49"/>
      <c r="NOC9" s="49"/>
      <c r="NOD9" s="49"/>
      <c r="NOE9" s="49"/>
      <c r="NOF9" s="49"/>
      <c r="NOG9" s="49"/>
      <c r="NOH9" s="49"/>
      <c r="NOI9" s="49"/>
      <c r="NOJ9" s="49"/>
      <c r="NOK9" s="49"/>
      <c r="NOL9" s="49"/>
      <c r="NOM9" s="49"/>
      <c r="NON9" s="49"/>
      <c r="NOO9" s="49"/>
      <c r="NOP9" s="49"/>
      <c r="NOQ9" s="49"/>
      <c r="NOR9" s="49"/>
      <c r="NOS9" s="49"/>
      <c r="NOT9" s="49"/>
      <c r="NOU9" s="49"/>
      <c r="NOV9" s="49"/>
      <c r="NOW9" s="49"/>
      <c r="NOX9" s="49"/>
      <c r="NOY9" s="49"/>
      <c r="NOZ9" s="49"/>
      <c r="NPA9" s="49"/>
      <c r="NPB9" s="49"/>
      <c r="NPC9" s="49"/>
      <c r="NPD9" s="49"/>
      <c r="NPE9" s="49"/>
      <c r="NPF9" s="49"/>
      <c r="NPG9" s="49"/>
      <c r="NPH9" s="49"/>
      <c r="NPI9" s="49"/>
      <c r="NPJ9" s="49"/>
      <c r="NPK9" s="49"/>
      <c r="NPL9" s="49"/>
      <c r="NPM9" s="49"/>
      <c r="NPN9" s="49"/>
      <c r="NPO9" s="49"/>
      <c r="NPP9" s="49"/>
      <c r="NPQ9" s="49"/>
      <c r="NPR9" s="49"/>
      <c r="NPS9" s="49"/>
      <c r="NPT9" s="49"/>
      <c r="NPU9" s="49"/>
      <c r="NPV9" s="49"/>
      <c r="NPW9" s="49"/>
      <c r="NPX9" s="49"/>
      <c r="NPY9" s="49"/>
      <c r="NPZ9" s="49"/>
      <c r="NQA9" s="49"/>
      <c r="NQB9" s="49"/>
      <c r="NQC9" s="49"/>
      <c r="NQD9" s="49"/>
      <c r="NQE9" s="49"/>
      <c r="NQF9" s="49"/>
      <c r="NQG9" s="49"/>
      <c r="NQH9" s="49"/>
      <c r="NQI9" s="49"/>
      <c r="NQJ9" s="49"/>
      <c r="NQK9" s="49"/>
      <c r="NQL9" s="49"/>
      <c r="NQM9" s="49"/>
      <c r="NQN9" s="49"/>
      <c r="NQO9" s="49"/>
      <c r="NQP9" s="49"/>
      <c r="NQQ9" s="49"/>
      <c r="NQR9" s="49"/>
      <c r="NQS9" s="49"/>
      <c r="NQT9" s="49"/>
      <c r="NQU9" s="49"/>
      <c r="NQV9" s="49"/>
      <c r="NQW9" s="49"/>
      <c r="NQX9" s="49"/>
      <c r="NQY9" s="49"/>
      <c r="NQZ9" s="49"/>
      <c r="NRA9" s="49"/>
      <c r="NRB9" s="49"/>
      <c r="NRC9" s="49"/>
      <c r="NRD9" s="49"/>
      <c r="NRE9" s="49"/>
      <c r="NRF9" s="49"/>
      <c r="NRG9" s="49"/>
      <c r="NRH9" s="49"/>
      <c r="NRI9" s="49"/>
      <c r="NRJ9" s="49"/>
      <c r="NRK9" s="49"/>
      <c r="NRL9" s="49"/>
      <c r="NRM9" s="49"/>
      <c r="NRN9" s="49"/>
      <c r="NRO9" s="49"/>
      <c r="NRP9" s="49"/>
      <c r="NRQ9" s="49"/>
      <c r="NRR9" s="49"/>
      <c r="NRS9" s="49"/>
      <c r="NRT9" s="49"/>
      <c r="NRU9" s="49"/>
      <c r="NRV9" s="49"/>
      <c r="NRW9" s="49"/>
      <c r="NRX9" s="49"/>
      <c r="NRY9" s="49"/>
      <c r="NRZ9" s="49"/>
      <c r="NSA9" s="49"/>
      <c r="NSB9" s="49"/>
      <c r="NSC9" s="49"/>
      <c r="NSD9" s="49"/>
      <c r="NSE9" s="49"/>
      <c r="NSF9" s="49"/>
      <c r="NSG9" s="49"/>
      <c r="NSH9" s="49"/>
      <c r="NSI9" s="49"/>
      <c r="NSJ9" s="49"/>
      <c r="NSK9" s="49"/>
      <c r="NSL9" s="49"/>
      <c r="NSM9" s="49"/>
      <c r="NSN9" s="49"/>
      <c r="NSO9" s="49"/>
      <c r="NSP9" s="49"/>
      <c r="NSQ9" s="49"/>
      <c r="NSR9" s="49"/>
      <c r="NSS9" s="49"/>
      <c r="NST9" s="49"/>
      <c r="NSU9" s="49"/>
      <c r="NSV9" s="49"/>
      <c r="NSW9" s="49"/>
      <c r="NSX9" s="49"/>
      <c r="NSY9" s="49"/>
      <c r="NSZ9" s="49"/>
      <c r="NTA9" s="49"/>
      <c r="NTB9" s="49"/>
      <c r="NTC9" s="49"/>
      <c r="NTD9" s="49"/>
      <c r="NTE9" s="49"/>
      <c r="NTF9" s="49"/>
      <c r="NTG9" s="49"/>
      <c r="NTH9" s="49"/>
      <c r="NTI9" s="49"/>
      <c r="NTJ9" s="49"/>
      <c r="NTK9" s="49"/>
      <c r="NTL9" s="49"/>
      <c r="NTM9" s="49"/>
      <c r="NTN9" s="49"/>
      <c r="NTO9" s="49"/>
      <c r="NTP9" s="49"/>
      <c r="NTQ9" s="49"/>
      <c r="NTR9" s="49"/>
      <c r="NTS9" s="49"/>
      <c r="NTT9" s="49"/>
      <c r="NTU9" s="49"/>
      <c r="NTV9" s="49"/>
      <c r="NTW9" s="49"/>
      <c r="NTX9" s="49"/>
      <c r="NTY9" s="49"/>
      <c r="NTZ9" s="49"/>
      <c r="NUA9" s="49"/>
      <c r="NUB9" s="49"/>
      <c r="NUC9" s="49"/>
      <c r="NUD9" s="49"/>
      <c r="NUE9" s="49"/>
      <c r="NUF9" s="49"/>
      <c r="NUG9" s="49"/>
      <c r="NUH9" s="49"/>
      <c r="NUI9" s="49"/>
      <c r="NUJ9" s="49"/>
      <c r="NUK9" s="49"/>
      <c r="NUL9" s="49"/>
      <c r="NUM9" s="49"/>
      <c r="NUN9" s="49"/>
      <c r="NUO9" s="49"/>
      <c r="NUP9" s="49"/>
      <c r="NUQ9" s="49"/>
      <c r="NUR9" s="49"/>
      <c r="NUS9" s="49"/>
      <c r="NUT9" s="49"/>
      <c r="NUU9" s="49"/>
      <c r="NUV9" s="49"/>
      <c r="NUW9" s="49"/>
      <c r="NUX9" s="49"/>
      <c r="NUY9" s="49"/>
      <c r="NUZ9" s="49"/>
      <c r="NVA9" s="49"/>
      <c r="NVB9" s="49"/>
      <c r="NVC9" s="49"/>
      <c r="NVD9" s="49"/>
      <c r="NVE9" s="49"/>
      <c r="NVF9" s="49"/>
      <c r="NVG9" s="49"/>
      <c r="NVH9" s="49"/>
      <c r="NVI9" s="49"/>
      <c r="NVJ9" s="49"/>
      <c r="NVK9" s="49"/>
      <c r="NVL9" s="49"/>
      <c r="NVM9" s="49"/>
      <c r="NVN9" s="49"/>
      <c r="NVO9" s="49"/>
      <c r="NVP9" s="49"/>
      <c r="NVQ9" s="49"/>
      <c r="NVR9" s="49"/>
      <c r="NVS9" s="49"/>
      <c r="NVT9" s="49"/>
      <c r="NVU9" s="49"/>
      <c r="NVV9" s="49"/>
      <c r="NVW9" s="49"/>
      <c r="NVX9" s="49"/>
      <c r="NVY9" s="49"/>
      <c r="NVZ9" s="49"/>
      <c r="NWA9" s="49"/>
      <c r="NWB9" s="49"/>
      <c r="NWC9" s="49"/>
      <c r="NWD9" s="49"/>
      <c r="NWE9" s="49"/>
      <c r="NWF9" s="49"/>
      <c r="NWG9" s="49"/>
      <c r="NWH9" s="49"/>
      <c r="NWI9" s="49"/>
      <c r="NWJ9" s="49"/>
      <c r="NWK9" s="49"/>
      <c r="NWL9" s="49"/>
      <c r="NWM9" s="49"/>
      <c r="NWN9" s="49"/>
      <c r="NWO9" s="49"/>
      <c r="NWP9" s="49"/>
      <c r="NWQ9" s="49"/>
      <c r="NWR9" s="49"/>
      <c r="NWS9" s="49"/>
      <c r="NWT9" s="49"/>
      <c r="NWU9" s="49"/>
      <c r="NWV9" s="49"/>
      <c r="NWW9" s="49"/>
      <c r="NWX9" s="49"/>
      <c r="NWY9" s="49"/>
      <c r="NWZ9" s="49"/>
      <c r="NXA9" s="49"/>
      <c r="NXB9" s="49"/>
      <c r="NXC9" s="49"/>
      <c r="NXD9" s="49"/>
      <c r="NXE9" s="49"/>
      <c r="NXF9" s="49"/>
      <c r="NXG9" s="49"/>
      <c r="NXH9" s="49"/>
      <c r="NXI9" s="49"/>
      <c r="NXJ9" s="49"/>
      <c r="NXK9" s="49"/>
      <c r="NXL9" s="49"/>
      <c r="NXM9" s="49"/>
      <c r="NXN9" s="49"/>
      <c r="NXO9" s="49"/>
      <c r="NXP9" s="49"/>
      <c r="NXQ9" s="49"/>
      <c r="NXR9" s="49"/>
      <c r="NXS9" s="49"/>
      <c r="NXT9" s="49"/>
      <c r="NXU9" s="49"/>
      <c r="NXV9" s="49"/>
      <c r="NXW9" s="49"/>
      <c r="NXX9" s="49"/>
      <c r="NXY9" s="49"/>
      <c r="NXZ9" s="49"/>
      <c r="NYA9" s="49"/>
      <c r="NYB9" s="49"/>
      <c r="NYC9" s="49"/>
      <c r="NYD9" s="49"/>
      <c r="NYE9" s="49"/>
      <c r="NYF9" s="49"/>
      <c r="NYG9" s="49"/>
      <c r="NYH9" s="49"/>
      <c r="NYI9" s="49"/>
      <c r="NYJ9" s="49"/>
      <c r="NYK9" s="49"/>
      <c r="NYL9" s="49"/>
      <c r="NYM9" s="49"/>
      <c r="NYN9" s="49"/>
      <c r="NYO9" s="49"/>
      <c r="NYP9" s="49"/>
      <c r="NYQ9" s="49"/>
      <c r="NYR9" s="49"/>
      <c r="NYS9" s="49"/>
      <c r="NYT9" s="49"/>
      <c r="NYU9" s="49"/>
      <c r="NYV9" s="49"/>
      <c r="NYW9" s="49"/>
      <c r="NYX9" s="49"/>
      <c r="NYY9" s="49"/>
      <c r="NYZ9" s="49"/>
      <c r="NZA9" s="49"/>
      <c r="NZB9" s="49"/>
      <c r="NZC9" s="49"/>
      <c r="NZD9" s="49"/>
      <c r="NZE9" s="49"/>
      <c r="NZF9" s="49"/>
      <c r="NZG9" s="49"/>
      <c r="NZH9" s="49"/>
      <c r="NZI9" s="49"/>
      <c r="NZJ9" s="49"/>
      <c r="NZK9" s="49"/>
      <c r="NZL9" s="49"/>
      <c r="NZM9" s="49"/>
      <c r="NZN9" s="49"/>
      <c r="NZO9" s="49"/>
      <c r="NZP9" s="49"/>
      <c r="NZQ9" s="49"/>
      <c r="NZR9" s="49"/>
      <c r="NZS9" s="49"/>
      <c r="NZT9" s="49"/>
      <c r="NZU9" s="49"/>
      <c r="NZV9" s="49"/>
      <c r="NZW9" s="49"/>
      <c r="NZX9" s="49"/>
      <c r="NZY9" s="49"/>
      <c r="NZZ9" s="49"/>
      <c r="OAA9" s="49"/>
      <c r="OAB9" s="49"/>
      <c r="OAC9" s="49"/>
      <c r="OAD9" s="49"/>
      <c r="OAE9" s="49"/>
      <c r="OAF9" s="49"/>
      <c r="OAG9" s="49"/>
      <c r="OAH9" s="49"/>
      <c r="OAI9" s="49"/>
      <c r="OAJ9" s="49"/>
      <c r="OAK9" s="49"/>
      <c r="OAL9" s="49"/>
      <c r="OAM9" s="49"/>
      <c r="OAN9" s="49"/>
      <c r="OAO9" s="49"/>
      <c r="OAP9" s="49"/>
      <c r="OAQ9" s="49"/>
      <c r="OAR9" s="49"/>
      <c r="OAS9" s="49"/>
      <c r="OAT9" s="49"/>
      <c r="OAU9" s="49"/>
      <c r="OAV9" s="49"/>
      <c r="OAW9" s="49"/>
      <c r="OAX9" s="49"/>
      <c r="OAY9" s="49"/>
      <c r="OAZ9" s="49"/>
      <c r="OBA9" s="49"/>
      <c r="OBB9" s="49"/>
      <c r="OBC9" s="49"/>
      <c r="OBD9" s="49"/>
      <c r="OBE9" s="49"/>
      <c r="OBF9" s="49"/>
      <c r="OBG9" s="49"/>
      <c r="OBH9" s="49"/>
      <c r="OBI9" s="49"/>
      <c r="OBJ9" s="49"/>
      <c r="OBK9" s="49"/>
      <c r="OBL9" s="49"/>
      <c r="OBM9" s="49"/>
      <c r="OBN9" s="49"/>
      <c r="OBO9" s="49"/>
      <c r="OBP9" s="49"/>
      <c r="OBQ9" s="49"/>
      <c r="OBR9" s="49"/>
      <c r="OBS9" s="49"/>
      <c r="OBT9" s="49"/>
      <c r="OBU9" s="49"/>
      <c r="OBV9" s="49"/>
      <c r="OBW9" s="49"/>
      <c r="OBX9" s="49"/>
      <c r="OBY9" s="49"/>
      <c r="OBZ9" s="49"/>
      <c r="OCA9" s="49"/>
      <c r="OCB9" s="49"/>
      <c r="OCC9" s="49"/>
      <c r="OCD9" s="49"/>
      <c r="OCE9" s="49"/>
      <c r="OCF9" s="49"/>
      <c r="OCG9" s="49"/>
      <c r="OCH9" s="49"/>
      <c r="OCI9" s="49"/>
      <c r="OCJ9" s="49"/>
      <c r="OCK9" s="49"/>
      <c r="OCL9" s="49"/>
      <c r="OCM9" s="49"/>
      <c r="OCN9" s="49"/>
      <c r="OCO9" s="49"/>
      <c r="OCP9" s="49"/>
      <c r="OCQ9" s="49"/>
      <c r="OCR9" s="49"/>
      <c r="OCS9" s="49"/>
      <c r="OCT9" s="49"/>
      <c r="OCU9" s="49"/>
      <c r="OCV9" s="49"/>
      <c r="OCW9" s="49"/>
      <c r="OCX9" s="49"/>
      <c r="OCY9" s="49"/>
      <c r="OCZ9" s="49"/>
      <c r="ODA9" s="49"/>
      <c r="ODB9" s="49"/>
      <c r="ODC9" s="49"/>
      <c r="ODD9" s="49"/>
      <c r="ODE9" s="49"/>
      <c r="ODF9" s="49"/>
      <c r="ODG9" s="49"/>
      <c r="ODH9" s="49"/>
      <c r="ODI9" s="49"/>
      <c r="ODJ9" s="49"/>
      <c r="ODK9" s="49"/>
      <c r="ODL9" s="49"/>
      <c r="ODM9" s="49"/>
      <c r="ODN9" s="49"/>
      <c r="ODO9" s="49"/>
      <c r="ODP9" s="49"/>
      <c r="ODQ9" s="49"/>
      <c r="ODR9" s="49"/>
      <c r="ODS9" s="49"/>
      <c r="ODT9" s="49"/>
      <c r="ODU9" s="49"/>
      <c r="ODV9" s="49"/>
      <c r="ODW9" s="49"/>
      <c r="ODX9" s="49"/>
      <c r="ODY9" s="49"/>
      <c r="ODZ9" s="49"/>
      <c r="OEA9" s="49"/>
      <c r="OEB9" s="49"/>
      <c r="OEC9" s="49"/>
      <c r="OED9" s="49"/>
      <c r="OEE9" s="49"/>
      <c r="OEF9" s="49"/>
      <c r="OEG9" s="49"/>
      <c r="OEH9" s="49"/>
      <c r="OEI9" s="49"/>
      <c r="OEJ9" s="49"/>
      <c r="OEK9" s="49"/>
      <c r="OEL9" s="49"/>
      <c r="OEM9" s="49"/>
      <c r="OEN9" s="49"/>
      <c r="OEO9" s="49"/>
      <c r="OEP9" s="49"/>
      <c r="OEQ9" s="49"/>
      <c r="OER9" s="49"/>
      <c r="OES9" s="49"/>
      <c r="OET9" s="49"/>
      <c r="OEU9" s="49"/>
      <c r="OEV9" s="49"/>
      <c r="OEW9" s="49"/>
      <c r="OEX9" s="49"/>
      <c r="OEY9" s="49"/>
      <c r="OEZ9" s="49"/>
      <c r="OFA9" s="49"/>
      <c r="OFB9" s="49"/>
      <c r="OFC9" s="49"/>
      <c r="OFD9" s="49"/>
      <c r="OFE9" s="49"/>
      <c r="OFF9" s="49"/>
      <c r="OFG9" s="49"/>
      <c r="OFH9" s="49"/>
      <c r="OFI9" s="49"/>
      <c r="OFJ9" s="49"/>
      <c r="OFK9" s="49"/>
      <c r="OFL9" s="49"/>
      <c r="OFM9" s="49"/>
      <c r="OFN9" s="49"/>
      <c r="OFO9" s="49"/>
      <c r="OFP9" s="49"/>
      <c r="OFQ9" s="49"/>
      <c r="OFR9" s="49"/>
      <c r="OFS9" s="49"/>
      <c r="OFT9" s="49"/>
      <c r="OFU9" s="49"/>
      <c r="OFV9" s="49"/>
      <c r="OFW9" s="49"/>
      <c r="OFX9" s="49"/>
      <c r="OFY9" s="49"/>
      <c r="OFZ9" s="49"/>
      <c r="OGA9" s="49"/>
      <c r="OGB9" s="49"/>
      <c r="OGC9" s="49"/>
      <c r="OGD9" s="49"/>
      <c r="OGE9" s="49"/>
      <c r="OGF9" s="49"/>
      <c r="OGG9" s="49"/>
      <c r="OGH9" s="49"/>
      <c r="OGI9" s="49"/>
      <c r="OGJ9" s="49"/>
      <c r="OGK9" s="49"/>
      <c r="OGL9" s="49"/>
      <c r="OGM9" s="49"/>
      <c r="OGN9" s="49"/>
      <c r="OGO9" s="49"/>
      <c r="OGP9" s="49"/>
      <c r="OGQ9" s="49"/>
      <c r="OGR9" s="49"/>
      <c r="OGS9" s="49"/>
      <c r="OGT9" s="49"/>
      <c r="OGU9" s="49"/>
      <c r="OGV9" s="49"/>
      <c r="OGW9" s="49"/>
      <c r="OGX9" s="49"/>
      <c r="OGY9" s="49"/>
      <c r="OGZ9" s="49"/>
      <c r="OHA9" s="49"/>
      <c r="OHB9" s="49"/>
      <c r="OHC9" s="49"/>
      <c r="OHD9" s="49"/>
      <c r="OHE9" s="49"/>
      <c r="OHF9" s="49"/>
      <c r="OHG9" s="49"/>
      <c r="OHH9" s="49"/>
      <c r="OHI9" s="49"/>
      <c r="OHJ9" s="49"/>
      <c r="OHK9" s="49"/>
      <c r="OHL9" s="49"/>
      <c r="OHM9" s="49"/>
      <c r="OHN9" s="49"/>
      <c r="OHO9" s="49"/>
      <c r="OHP9" s="49"/>
      <c r="OHQ9" s="49"/>
      <c r="OHR9" s="49"/>
      <c r="OHS9" s="49"/>
      <c r="OHT9" s="49"/>
      <c r="OHU9" s="49"/>
      <c r="OHV9" s="49"/>
      <c r="OHW9" s="49"/>
      <c r="OHX9" s="49"/>
      <c r="OHY9" s="49"/>
      <c r="OHZ9" s="49"/>
      <c r="OIA9" s="49"/>
      <c r="OIB9" s="49"/>
      <c r="OIC9" s="49"/>
      <c r="OID9" s="49"/>
      <c r="OIE9" s="49"/>
      <c r="OIF9" s="49"/>
      <c r="OIG9" s="49"/>
      <c r="OIH9" s="49"/>
      <c r="OII9" s="49"/>
      <c r="OIJ9" s="49"/>
      <c r="OIK9" s="49"/>
      <c r="OIL9" s="49"/>
      <c r="OIM9" s="49"/>
      <c r="OIN9" s="49"/>
      <c r="OIO9" s="49"/>
      <c r="OIP9" s="49"/>
      <c r="OIQ9" s="49"/>
      <c r="OIR9" s="49"/>
      <c r="OIS9" s="49"/>
      <c r="OIT9" s="49"/>
      <c r="OIU9" s="49"/>
      <c r="OIV9" s="49"/>
      <c r="OIW9" s="49"/>
      <c r="OIX9" s="49"/>
      <c r="OIY9" s="49"/>
      <c r="OIZ9" s="49"/>
      <c r="OJA9" s="49"/>
      <c r="OJB9" s="49"/>
      <c r="OJC9" s="49"/>
      <c r="OJD9" s="49"/>
      <c r="OJE9" s="49"/>
      <c r="OJF9" s="49"/>
      <c r="OJG9" s="49"/>
      <c r="OJH9" s="49"/>
      <c r="OJI9" s="49"/>
      <c r="OJJ9" s="49"/>
      <c r="OJK9" s="49"/>
      <c r="OJL9" s="49"/>
      <c r="OJM9" s="49"/>
      <c r="OJN9" s="49"/>
      <c r="OJO9" s="49"/>
      <c r="OJP9" s="49"/>
      <c r="OJQ9" s="49"/>
      <c r="OJR9" s="49"/>
      <c r="OJS9" s="49"/>
      <c r="OJT9" s="49"/>
      <c r="OJU9" s="49"/>
      <c r="OJV9" s="49"/>
      <c r="OJW9" s="49"/>
      <c r="OJX9" s="49"/>
      <c r="OJY9" s="49"/>
      <c r="OJZ9" s="49"/>
      <c r="OKA9" s="49"/>
      <c r="OKB9" s="49"/>
      <c r="OKC9" s="49"/>
      <c r="OKD9" s="49"/>
      <c r="OKE9" s="49"/>
      <c r="OKF9" s="49"/>
      <c r="OKG9" s="49"/>
      <c r="OKH9" s="49"/>
      <c r="OKI9" s="49"/>
      <c r="OKJ9" s="49"/>
      <c r="OKK9" s="49"/>
      <c r="OKL9" s="49"/>
      <c r="OKM9" s="49"/>
      <c r="OKN9" s="49"/>
      <c r="OKO9" s="49"/>
      <c r="OKP9" s="49"/>
      <c r="OKQ9" s="49"/>
      <c r="OKR9" s="49"/>
      <c r="OKS9" s="49"/>
      <c r="OKT9" s="49"/>
      <c r="OKU9" s="49"/>
      <c r="OKV9" s="49"/>
      <c r="OKW9" s="49"/>
      <c r="OKX9" s="49"/>
      <c r="OKY9" s="49"/>
      <c r="OKZ9" s="49"/>
      <c r="OLA9" s="49"/>
      <c r="OLB9" s="49"/>
      <c r="OLC9" s="49"/>
      <c r="OLD9" s="49"/>
      <c r="OLE9" s="49"/>
      <c r="OLF9" s="49"/>
      <c r="OLG9" s="49"/>
      <c r="OLH9" s="49"/>
      <c r="OLI9" s="49"/>
      <c r="OLJ9" s="49"/>
      <c r="OLK9" s="49"/>
      <c r="OLL9" s="49"/>
      <c r="OLM9" s="49"/>
      <c r="OLN9" s="49"/>
      <c r="OLO9" s="49"/>
      <c r="OLP9" s="49"/>
      <c r="OLQ9" s="49"/>
      <c r="OLR9" s="49"/>
      <c r="OLS9" s="49"/>
      <c r="OLT9" s="49"/>
      <c r="OLU9" s="49"/>
      <c r="OLV9" s="49"/>
      <c r="OLW9" s="49"/>
      <c r="OLX9" s="49"/>
      <c r="OLY9" s="49"/>
      <c r="OLZ9" s="49"/>
      <c r="OMA9" s="49"/>
      <c r="OMB9" s="49"/>
      <c r="OMC9" s="49"/>
      <c r="OMD9" s="49"/>
      <c r="OME9" s="49"/>
      <c r="OMF9" s="49"/>
      <c r="OMG9" s="49"/>
      <c r="OMH9" s="49"/>
      <c r="OMI9" s="49"/>
      <c r="OMJ9" s="49"/>
      <c r="OMK9" s="49"/>
      <c r="OML9" s="49"/>
      <c r="OMM9" s="49"/>
      <c r="OMN9" s="49"/>
      <c r="OMO9" s="49"/>
      <c r="OMP9" s="49"/>
      <c r="OMQ9" s="49"/>
      <c r="OMR9" s="49"/>
      <c r="OMS9" s="49"/>
      <c r="OMT9" s="49"/>
      <c r="OMU9" s="49"/>
      <c r="OMV9" s="49"/>
      <c r="OMW9" s="49"/>
      <c r="OMX9" s="49"/>
      <c r="OMY9" s="49"/>
      <c r="OMZ9" s="49"/>
      <c r="ONA9" s="49"/>
      <c r="ONB9" s="49"/>
      <c r="ONC9" s="49"/>
      <c r="OND9" s="49"/>
      <c r="ONE9" s="49"/>
      <c r="ONF9" s="49"/>
      <c r="ONG9" s="49"/>
      <c r="ONH9" s="49"/>
      <c r="ONI9" s="49"/>
      <c r="ONJ9" s="49"/>
      <c r="ONK9" s="49"/>
      <c r="ONL9" s="49"/>
      <c r="ONM9" s="49"/>
      <c r="ONN9" s="49"/>
      <c r="ONO9" s="49"/>
      <c r="ONP9" s="49"/>
      <c r="ONQ9" s="49"/>
      <c r="ONR9" s="49"/>
      <c r="ONS9" s="49"/>
      <c r="ONT9" s="49"/>
      <c r="ONU9" s="49"/>
      <c r="ONV9" s="49"/>
      <c r="ONW9" s="49"/>
      <c r="ONX9" s="49"/>
      <c r="ONY9" s="49"/>
      <c r="ONZ9" s="49"/>
      <c r="OOA9" s="49"/>
      <c r="OOB9" s="49"/>
      <c r="OOC9" s="49"/>
      <c r="OOD9" s="49"/>
      <c r="OOE9" s="49"/>
      <c r="OOF9" s="49"/>
      <c r="OOG9" s="49"/>
      <c r="OOH9" s="49"/>
      <c r="OOI9" s="49"/>
      <c r="OOJ9" s="49"/>
      <c r="OOK9" s="49"/>
      <c r="OOL9" s="49"/>
      <c r="OOM9" s="49"/>
      <c r="OON9" s="49"/>
      <c r="OOO9" s="49"/>
      <c r="OOP9" s="49"/>
      <c r="OOQ9" s="49"/>
      <c r="OOR9" s="49"/>
      <c r="OOS9" s="49"/>
      <c r="OOT9" s="49"/>
      <c r="OOU9" s="49"/>
      <c r="OOV9" s="49"/>
      <c r="OOW9" s="49"/>
      <c r="OOX9" s="49"/>
      <c r="OOY9" s="49"/>
      <c r="OOZ9" s="49"/>
      <c r="OPA9" s="49"/>
      <c r="OPB9" s="49"/>
      <c r="OPC9" s="49"/>
      <c r="OPD9" s="49"/>
      <c r="OPE9" s="49"/>
      <c r="OPF9" s="49"/>
      <c r="OPG9" s="49"/>
      <c r="OPH9" s="49"/>
      <c r="OPI9" s="49"/>
      <c r="OPJ9" s="49"/>
      <c r="OPK9" s="49"/>
      <c r="OPL9" s="49"/>
      <c r="OPM9" s="49"/>
      <c r="OPN9" s="49"/>
      <c r="OPO9" s="49"/>
      <c r="OPP9" s="49"/>
      <c r="OPQ9" s="49"/>
      <c r="OPR9" s="49"/>
      <c r="OPS9" s="49"/>
      <c r="OPT9" s="49"/>
      <c r="OPU9" s="49"/>
      <c r="OPV9" s="49"/>
      <c r="OPW9" s="49"/>
      <c r="OPX9" s="49"/>
      <c r="OPY9" s="49"/>
      <c r="OPZ9" s="49"/>
      <c r="OQA9" s="49"/>
      <c r="OQB9" s="49"/>
      <c r="OQC9" s="49"/>
      <c r="OQD9" s="49"/>
      <c r="OQE9" s="49"/>
      <c r="OQF9" s="49"/>
      <c r="OQG9" s="49"/>
      <c r="OQH9" s="49"/>
      <c r="OQI9" s="49"/>
      <c r="OQJ9" s="49"/>
      <c r="OQK9" s="49"/>
      <c r="OQL9" s="49"/>
      <c r="OQM9" s="49"/>
      <c r="OQN9" s="49"/>
      <c r="OQO9" s="49"/>
      <c r="OQP9" s="49"/>
      <c r="OQQ9" s="49"/>
      <c r="OQR9" s="49"/>
      <c r="OQS9" s="49"/>
      <c r="OQT9" s="49"/>
      <c r="OQU9" s="49"/>
      <c r="OQV9" s="49"/>
      <c r="OQW9" s="49"/>
      <c r="OQX9" s="49"/>
      <c r="OQY9" s="49"/>
      <c r="OQZ9" s="49"/>
      <c r="ORA9" s="49"/>
      <c r="ORB9" s="49"/>
      <c r="ORC9" s="49"/>
      <c r="ORD9" s="49"/>
      <c r="ORE9" s="49"/>
      <c r="ORF9" s="49"/>
      <c r="ORG9" s="49"/>
      <c r="ORH9" s="49"/>
      <c r="ORI9" s="49"/>
      <c r="ORJ9" s="49"/>
      <c r="ORK9" s="49"/>
      <c r="ORL9" s="49"/>
      <c r="ORM9" s="49"/>
      <c r="ORN9" s="49"/>
      <c r="ORO9" s="49"/>
      <c r="ORP9" s="49"/>
      <c r="ORQ9" s="49"/>
      <c r="ORR9" s="49"/>
      <c r="ORS9" s="49"/>
      <c r="ORT9" s="49"/>
      <c r="ORU9" s="49"/>
      <c r="ORV9" s="49"/>
      <c r="ORW9" s="49"/>
      <c r="ORX9" s="49"/>
      <c r="ORY9" s="49"/>
      <c r="ORZ9" s="49"/>
      <c r="OSA9" s="49"/>
      <c r="OSB9" s="49"/>
      <c r="OSC9" s="49"/>
      <c r="OSD9" s="49"/>
      <c r="OSE9" s="49"/>
      <c r="OSF9" s="49"/>
      <c r="OSG9" s="49"/>
      <c r="OSH9" s="49"/>
      <c r="OSI9" s="49"/>
      <c r="OSJ9" s="49"/>
      <c r="OSK9" s="49"/>
      <c r="OSL9" s="49"/>
      <c r="OSM9" s="49"/>
      <c r="OSN9" s="49"/>
      <c r="OSO9" s="49"/>
      <c r="OSP9" s="49"/>
      <c r="OSQ9" s="49"/>
      <c r="OSR9" s="49"/>
      <c r="OSS9" s="49"/>
      <c r="OST9" s="49"/>
      <c r="OSU9" s="49"/>
      <c r="OSV9" s="49"/>
      <c r="OSW9" s="49"/>
      <c r="OSX9" s="49"/>
      <c r="OSY9" s="49"/>
      <c r="OSZ9" s="49"/>
      <c r="OTA9" s="49"/>
      <c r="OTB9" s="49"/>
      <c r="OTC9" s="49"/>
      <c r="OTD9" s="49"/>
      <c r="OTE9" s="49"/>
      <c r="OTF9" s="49"/>
      <c r="OTG9" s="49"/>
      <c r="OTH9" s="49"/>
      <c r="OTI9" s="49"/>
      <c r="OTJ9" s="49"/>
      <c r="OTK9" s="49"/>
      <c r="OTL9" s="49"/>
      <c r="OTM9" s="49"/>
      <c r="OTN9" s="49"/>
      <c r="OTO9" s="49"/>
      <c r="OTP9" s="49"/>
      <c r="OTQ9" s="49"/>
      <c r="OTR9" s="49"/>
      <c r="OTS9" s="49"/>
      <c r="OTT9" s="49"/>
      <c r="OTU9" s="49"/>
      <c r="OTV9" s="49"/>
      <c r="OTW9" s="49"/>
      <c r="OTX9" s="49"/>
      <c r="OTY9" s="49"/>
      <c r="OTZ9" s="49"/>
      <c r="OUA9" s="49"/>
      <c r="OUB9" s="49"/>
      <c r="OUC9" s="49"/>
      <c r="OUD9" s="49"/>
      <c r="OUE9" s="49"/>
      <c r="OUF9" s="49"/>
      <c r="OUG9" s="49"/>
      <c r="OUH9" s="49"/>
      <c r="OUI9" s="49"/>
      <c r="OUJ9" s="49"/>
      <c r="OUK9" s="49"/>
      <c r="OUL9" s="49"/>
      <c r="OUM9" s="49"/>
      <c r="OUN9" s="49"/>
      <c r="OUO9" s="49"/>
      <c r="OUP9" s="49"/>
      <c r="OUQ9" s="49"/>
      <c r="OUR9" s="49"/>
      <c r="OUS9" s="49"/>
      <c r="OUT9" s="49"/>
      <c r="OUU9" s="49"/>
      <c r="OUV9" s="49"/>
      <c r="OUW9" s="49"/>
      <c r="OUX9" s="49"/>
      <c r="OUY9" s="49"/>
      <c r="OUZ9" s="49"/>
      <c r="OVA9" s="49"/>
      <c r="OVB9" s="49"/>
      <c r="OVC9" s="49"/>
      <c r="OVD9" s="49"/>
      <c r="OVE9" s="49"/>
      <c r="OVF9" s="49"/>
      <c r="OVG9" s="49"/>
      <c r="OVH9" s="49"/>
      <c r="OVI9" s="49"/>
      <c r="OVJ9" s="49"/>
      <c r="OVK9" s="49"/>
      <c r="OVL9" s="49"/>
      <c r="OVM9" s="49"/>
      <c r="OVN9" s="49"/>
      <c r="OVO9" s="49"/>
      <c r="OVP9" s="49"/>
      <c r="OVQ9" s="49"/>
      <c r="OVR9" s="49"/>
      <c r="OVS9" s="49"/>
      <c r="OVT9" s="49"/>
      <c r="OVU9" s="49"/>
      <c r="OVV9" s="49"/>
      <c r="OVW9" s="49"/>
      <c r="OVX9" s="49"/>
      <c r="OVY9" s="49"/>
      <c r="OVZ9" s="49"/>
      <c r="OWA9" s="49"/>
      <c r="OWB9" s="49"/>
      <c r="OWC9" s="49"/>
      <c r="OWD9" s="49"/>
      <c r="OWE9" s="49"/>
      <c r="OWF9" s="49"/>
      <c r="OWG9" s="49"/>
      <c r="OWH9" s="49"/>
      <c r="OWI9" s="49"/>
      <c r="OWJ9" s="49"/>
      <c r="OWK9" s="49"/>
      <c r="OWL9" s="49"/>
      <c r="OWM9" s="49"/>
      <c r="OWN9" s="49"/>
      <c r="OWO9" s="49"/>
      <c r="OWP9" s="49"/>
      <c r="OWQ9" s="49"/>
      <c r="OWR9" s="49"/>
      <c r="OWS9" s="49"/>
      <c r="OWT9" s="49"/>
      <c r="OWU9" s="49"/>
      <c r="OWV9" s="49"/>
      <c r="OWW9" s="49"/>
      <c r="OWX9" s="49"/>
      <c r="OWY9" s="49"/>
      <c r="OWZ9" s="49"/>
      <c r="OXA9" s="49"/>
      <c r="OXB9" s="49"/>
      <c r="OXC9" s="49"/>
      <c r="OXD9" s="49"/>
      <c r="OXE9" s="49"/>
      <c r="OXF9" s="49"/>
      <c r="OXG9" s="49"/>
      <c r="OXH9" s="49"/>
      <c r="OXI9" s="49"/>
      <c r="OXJ9" s="49"/>
      <c r="OXK9" s="49"/>
      <c r="OXL9" s="49"/>
      <c r="OXM9" s="49"/>
      <c r="OXN9" s="49"/>
      <c r="OXO9" s="49"/>
      <c r="OXP9" s="49"/>
      <c r="OXQ9" s="49"/>
      <c r="OXR9" s="49"/>
      <c r="OXS9" s="49"/>
      <c r="OXT9" s="49"/>
      <c r="OXU9" s="49"/>
      <c r="OXV9" s="49"/>
      <c r="OXW9" s="49"/>
      <c r="OXX9" s="49"/>
      <c r="OXY9" s="49"/>
      <c r="OXZ9" s="49"/>
      <c r="OYA9" s="49"/>
      <c r="OYB9" s="49"/>
      <c r="OYC9" s="49"/>
      <c r="OYD9" s="49"/>
      <c r="OYE9" s="49"/>
      <c r="OYF9" s="49"/>
      <c r="OYG9" s="49"/>
      <c r="OYH9" s="49"/>
      <c r="OYI9" s="49"/>
      <c r="OYJ9" s="49"/>
      <c r="OYK9" s="49"/>
      <c r="OYL9" s="49"/>
      <c r="OYM9" s="49"/>
      <c r="OYN9" s="49"/>
      <c r="OYO9" s="49"/>
      <c r="OYP9" s="49"/>
      <c r="OYQ9" s="49"/>
      <c r="OYR9" s="49"/>
      <c r="OYS9" s="49"/>
      <c r="OYT9" s="49"/>
      <c r="OYU9" s="49"/>
      <c r="OYV9" s="49"/>
      <c r="OYW9" s="49"/>
      <c r="OYX9" s="49"/>
      <c r="OYY9" s="49"/>
      <c r="OYZ9" s="49"/>
      <c r="OZA9" s="49"/>
      <c r="OZB9" s="49"/>
      <c r="OZC9" s="49"/>
      <c r="OZD9" s="49"/>
      <c r="OZE9" s="49"/>
      <c r="OZF9" s="49"/>
      <c r="OZG9" s="49"/>
      <c r="OZH9" s="49"/>
      <c r="OZI9" s="49"/>
      <c r="OZJ9" s="49"/>
      <c r="OZK9" s="49"/>
      <c r="OZL9" s="49"/>
      <c r="OZM9" s="49"/>
      <c r="OZN9" s="49"/>
      <c r="OZO9" s="49"/>
      <c r="OZP9" s="49"/>
      <c r="OZQ9" s="49"/>
      <c r="OZR9" s="49"/>
      <c r="OZS9" s="49"/>
      <c r="OZT9" s="49"/>
      <c r="OZU9" s="49"/>
      <c r="OZV9" s="49"/>
      <c r="OZW9" s="49"/>
      <c r="OZX9" s="49"/>
      <c r="OZY9" s="49"/>
      <c r="OZZ9" s="49"/>
      <c r="PAA9" s="49"/>
      <c r="PAB9" s="49"/>
      <c r="PAC9" s="49"/>
      <c r="PAD9" s="49"/>
      <c r="PAE9" s="49"/>
      <c r="PAF9" s="49"/>
      <c r="PAG9" s="49"/>
      <c r="PAH9" s="49"/>
      <c r="PAI9" s="49"/>
      <c r="PAJ9" s="49"/>
      <c r="PAK9" s="49"/>
      <c r="PAL9" s="49"/>
      <c r="PAM9" s="49"/>
      <c r="PAN9" s="49"/>
      <c r="PAO9" s="49"/>
      <c r="PAP9" s="49"/>
      <c r="PAQ9" s="49"/>
      <c r="PAR9" s="49"/>
      <c r="PAS9" s="49"/>
      <c r="PAT9" s="49"/>
      <c r="PAU9" s="49"/>
      <c r="PAV9" s="49"/>
      <c r="PAW9" s="49"/>
      <c r="PAX9" s="49"/>
      <c r="PAY9" s="49"/>
      <c r="PAZ9" s="49"/>
      <c r="PBA9" s="49"/>
      <c r="PBB9" s="49"/>
      <c r="PBC9" s="49"/>
      <c r="PBD9" s="49"/>
      <c r="PBE9" s="49"/>
      <c r="PBF9" s="49"/>
      <c r="PBG9" s="49"/>
      <c r="PBH9" s="49"/>
      <c r="PBI9" s="49"/>
      <c r="PBJ9" s="49"/>
      <c r="PBK9" s="49"/>
      <c r="PBL9" s="49"/>
      <c r="PBM9" s="49"/>
      <c r="PBN9" s="49"/>
      <c r="PBO9" s="49"/>
      <c r="PBP9" s="49"/>
      <c r="PBQ9" s="49"/>
      <c r="PBR9" s="49"/>
      <c r="PBS9" s="49"/>
      <c r="PBT9" s="49"/>
      <c r="PBU9" s="49"/>
      <c r="PBV9" s="49"/>
      <c r="PBW9" s="49"/>
      <c r="PBX9" s="49"/>
      <c r="PBY9" s="49"/>
      <c r="PBZ9" s="49"/>
      <c r="PCA9" s="49"/>
      <c r="PCB9" s="49"/>
      <c r="PCC9" s="49"/>
      <c r="PCD9" s="49"/>
      <c r="PCE9" s="49"/>
      <c r="PCF9" s="49"/>
      <c r="PCG9" s="49"/>
      <c r="PCH9" s="49"/>
      <c r="PCI9" s="49"/>
      <c r="PCJ9" s="49"/>
      <c r="PCK9" s="49"/>
      <c r="PCL9" s="49"/>
      <c r="PCM9" s="49"/>
      <c r="PCN9" s="49"/>
      <c r="PCO9" s="49"/>
      <c r="PCP9" s="49"/>
      <c r="PCQ9" s="49"/>
      <c r="PCR9" s="49"/>
      <c r="PCS9" s="49"/>
      <c r="PCT9" s="49"/>
      <c r="PCU9" s="49"/>
      <c r="PCV9" s="49"/>
      <c r="PCW9" s="49"/>
      <c r="PCX9" s="49"/>
      <c r="PCY9" s="49"/>
      <c r="PCZ9" s="49"/>
      <c r="PDA9" s="49"/>
      <c r="PDB9" s="49"/>
      <c r="PDC9" s="49"/>
      <c r="PDD9" s="49"/>
      <c r="PDE9" s="49"/>
      <c r="PDF9" s="49"/>
      <c r="PDG9" s="49"/>
      <c r="PDH9" s="49"/>
      <c r="PDI9" s="49"/>
      <c r="PDJ9" s="49"/>
      <c r="PDK9" s="49"/>
      <c r="PDL9" s="49"/>
      <c r="PDM9" s="49"/>
      <c r="PDN9" s="49"/>
      <c r="PDO9" s="49"/>
      <c r="PDP9" s="49"/>
      <c r="PDQ9" s="49"/>
      <c r="PDR9" s="49"/>
      <c r="PDS9" s="49"/>
      <c r="PDT9" s="49"/>
      <c r="PDU9" s="49"/>
      <c r="PDV9" s="49"/>
      <c r="PDW9" s="49"/>
      <c r="PDX9" s="49"/>
      <c r="PDY9" s="49"/>
      <c r="PDZ9" s="49"/>
      <c r="PEA9" s="49"/>
      <c r="PEB9" s="49"/>
      <c r="PEC9" s="49"/>
      <c r="PED9" s="49"/>
      <c r="PEE9" s="49"/>
      <c r="PEF9" s="49"/>
      <c r="PEG9" s="49"/>
      <c r="PEH9" s="49"/>
      <c r="PEI9" s="49"/>
      <c r="PEJ9" s="49"/>
      <c r="PEK9" s="49"/>
      <c r="PEL9" s="49"/>
      <c r="PEM9" s="49"/>
      <c r="PEN9" s="49"/>
      <c r="PEO9" s="49"/>
      <c r="PEP9" s="49"/>
      <c r="PEQ9" s="49"/>
      <c r="PER9" s="49"/>
      <c r="PES9" s="49"/>
      <c r="PET9" s="49"/>
      <c r="PEU9" s="49"/>
      <c r="PEV9" s="49"/>
      <c r="PEW9" s="49"/>
      <c r="PEX9" s="49"/>
      <c r="PEY9" s="49"/>
      <c r="PEZ9" s="49"/>
      <c r="PFA9" s="49"/>
      <c r="PFB9" s="49"/>
      <c r="PFC9" s="49"/>
      <c r="PFD9" s="49"/>
      <c r="PFE9" s="49"/>
      <c r="PFF9" s="49"/>
      <c r="PFG9" s="49"/>
      <c r="PFH9" s="49"/>
      <c r="PFI9" s="49"/>
      <c r="PFJ9" s="49"/>
      <c r="PFK9" s="49"/>
      <c r="PFL9" s="49"/>
      <c r="PFM9" s="49"/>
      <c r="PFN9" s="49"/>
      <c r="PFO9" s="49"/>
      <c r="PFP9" s="49"/>
      <c r="PFQ9" s="49"/>
      <c r="PFR9" s="49"/>
      <c r="PFS9" s="49"/>
      <c r="PFT9" s="49"/>
      <c r="PFU9" s="49"/>
      <c r="PFV9" s="49"/>
      <c r="PFW9" s="49"/>
      <c r="PFX9" s="49"/>
      <c r="PFY9" s="49"/>
      <c r="PFZ9" s="49"/>
      <c r="PGA9" s="49"/>
      <c r="PGB9" s="49"/>
      <c r="PGC9" s="49"/>
      <c r="PGD9" s="49"/>
      <c r="PGE9" s="49"/>
      <c r="PGF9" s="49"/>
      <c r="PGG9" s="49"/>
      <c r="PGH9" s="49"/>
      <c r="PGI9" s="49"/>
      <c r="PGJ9" s="49"/>
      <c r="PGK9" s="49"/>
      <c r="PGL9" s="49"/>
      <c r="PGM9" s="49"/>
      <c r="PGN9" s="49"/>
      <c r="PGO9" s="49"/>
      <c r="PGP9" s="49"/>
      <c r="PGQ9" s="49"/>
      <c r="PGR9" s="49"/>
      <c r="PGS9" s="49"/>
      <c r="PGT9" s="49"/>
      <c r="PGU9" s="49"/>
      <c r="PGV9" s="49"/>
      <c r="PGW9" s="49"/>
      <c r="PGX9" s="49"/>
      <c r="PGY9" s="49"/>
      <c r="PGZ9" s="49"/>
      <c r="PHA9" s="49"/>
      <c r="PHB9" s="49"/>
      <c r="PHC9" s="49"/>
      <c r="PHD9" s="49"/>
      <c r="PHE9" s="49"/>
      <c r="PHF9" s="49"/>
      <c r="PHG9" s="49"/>
      <c r="PHH9" s="49"/>
      <c r="PHI9" s="49"/>
      <c r="PHJ9" s="49"/>
      <c r="PHK9" s="49"/>
      <c r="PHL9" s="49"/>
      <c r="PHM9" s="49"/>
      <c r="PHN9" s="49"/>
      <c r="PHO9" s="49"/>
      <c r="PHP9" s="49"/>
      <c r="PHQ9" s="49"/>
      <c r="PHR9" s="49"/>
      <c r="PHS9" s="49"/>
      <c r="PHT9" s="49"/>
      <c r="PHU9" s="49"/>
      <c r="PHV9" s="49"/>
      <c r="PHW9" s="49"/>
      <c r="PHX9" s="49"/>
      <c r="PHY9" s="49"/>
      <c r="PHZ9" s="49"/>
      <c r="PIA9" s="49"/>
      <c r="PIB9" s="49"/>
      <c r="PIC9" s="49"/>
      <c r="PID9" s="49"/>
      <c r="PIE9" s="49"/>
      <c r="PIF9" s="49"/>
      <c r="PIG9" s="49"/>
      <c r="PIH9" s="49"/>
      <c r="PII9" s="49"/>
      <c r="PIJ9" s="49"/>
      <c r="PIK9" s="49"/>
      <c r="PIL9" s="49"/>
      <c r="PIM9" s="49"/>
      <c r="PIN9" s="49"/>
      <c r="PIO9" s="49"/>
      <c r="PIP9" s="49"/>
      <c r="PIQ9" s="49"/>
      <c r="PIR9" s="49"/>
      <c r="PIS9" s="49"/>
      <c r="PIT9" s="49"/>
      <c r="PIU9" s="49"/>
      <c r="PIV9" s="49"/>
      <c r="PIW9" s="49"/>
      <c r="PIX9" s="49"/>
      <c r="PIY9" s="49"/>
      <c r="PIZ9" s="49"/>
      <c r="PJA9" s="49"/>
      <c r="PJB9" s="49"/>
      <c r="PJC9" s="49"/>
      <c r="PJD9" s="49"/>
      <c r="PJE9" s="49"/>
      <c r="PJF9" s="49"/>
      <c r="PJG9" s="49"/>
      <c r="PJH9" s="49"/>
      <c r="PJI9" s="49"/>
      <c r="PJJ9" s="49"/>
      <c r="PJK9" s="49"/>
      <c r="PJL9" s="49"/>
      <c r="PJM9" s="49"/>
      <c r="PJN9" s="49"/>
      <c r="PJO9" s="49"/>
      <c r="PJP9" s="49"/>
      <c r="PJQ9" s="49"/>
      <c r="PJR9" s="49"/>
      <c r="PJS9" s="49"/>
      <c r="PJT9" s="49"/>
      <c r="PJU9" s="49"/>
      <c r="PJV9" s="49"/>
      <c r="PJW9" s="49"/>
      <c r="PJX9" s="49"/>
      <c r="PJY9" s="49"/>
      <c r="PJZ9" s="49"/>
      <c r="PKA9" s="49"/>
      <c r="PKB9" s="49"/>
      <c r="PKC9" s="49"/>
      <c r="PKD9" s="49"/>
      <c r="PKE9" s="49"/>
      <c r="PKF9" s="49"/>
      <c r="PKG9" s="49"/>
      <c r="PKH9" s="49"/>
      <c r="PKI9" s="49"/>
      <c r="PKJ9" s="49"/>
      <c r="PKK9" s="49"/>
      <c r="PKL9" s="49"/>
      <c r="PKM9" s="49"/>
      <c r="PKN9" s="49"/>
      <c r="PKO9" s="49"/>
      <c r="PKP9" s="49"/>
      <c r="PKQ9" s="49"/>
      <c r="PKR9" s="49"/>
      <c r="PKS9" s="49"/>
      <c r="PKT9" s="49"/>
      <c r="PKU9" s="49"/>
      <c r="PKV9" s="49"/>
      <c r="PKW9" s="49"/>
      <c r="PKX9" s="49"/>
      <c r="PKY9" s="49"/>
      <c r="PKZ9" s="49"/>
      <c r="PLA9" s="49"/>
      <c r="PLB9" s="49"/>
      <c r="PLC9" s="49"/>
      <c r="PLD9" s="49"/>
      <c r="PLE9" s="49"/>
      <c r="PLF9" s="49"/>
      <c r="PLG9" s="49"/>
      <c r="PLH9" s="49"/>
      <c r="PLI9" s="49"/>
      <c r="PLJ9" s="49"/>
      <c r="PLK9" s="49"/>
      <c r="PLL9" s="49"/>
      <c r="PLM9" s="49"/>
      <c r="PLN9" s="49"/>
      <c r="PLO9" s="49"/>
      <c r="PLP9" s="49"/>
      <c r="PLQ9" s="49"/>
      <c r="PLR9" s="49"/>
      <c r="PLS9" s="49"/>
      <c r="PLT9" s="49"/>
      <c r="PLU9" s="49"/>
      <c r="PLV9" s="49"/>
      <c r="PLW9" s="49"/>
      <c r="PLX9" s="49"/>
      <c r="PLY9" s="49"/>
      <c r="PLZ9" s="49"/>
      <c r="PMA9" s="49"/>
      <c r="PMB9" s="49"/>
      <c r="PMC9" s="49"/>
      <c r="PMD9" s="49"/>
      <c r="PME9" s="49"/>
      <c r="PMF9" s="49"/>
      <c r="PMG9" s="49"/>
      <c r="PMH9" s="49"/>
      <c r="PMI9" s="49"/>
      <c r="PMJ9" s="49"/>
      <c r="PMK9" s="49"/>
      <c r="PML9" s="49"/>
      <c r="PMM9" s="49"/>
      <c r="PMN9" s="49"/>
      <c r="PMO9" s="49"/>
      <c r="PMP9" s="49"/>
      <c r="PMQ9" s="49"/>
      <c r="PMR9" s="49"/>
      <c r="PMS9" s="49"/>
      <c r="PMT9" s="49"/>
      <c r="PMU9" s="49"/>
      <c r="PMV9" s="49"/>
      <c r="PMW9" s="49"/>
      <c r="PMX9" s="49"/>
      <c r="PMY9" s="49"/>
      <c r="PMZ9" s="49"/>
      <c r="PNA9" s="49"/>
      <c r="PNB9" s="49"/>
      <c r="PNC9" s="49"/>
      <c r="PND9" s="49"/>
      <c r="PNE9" s="49"/>
      <c r="PNF9" s="49"/>
      <c r="PNG9" s="49"/>
      <c r="PNH9" s="49"/>
      <c r="PNI9" s="49"/>
      <c r="PNJ9" s="49"/>
      <c r="PNK9" s="49"/>
      <c r="PNL9" s="49"/>
      <c r="PNM9" s="49"/>
      <c r="PNN9" s="49"/>
      <c r="PNO9" s="49"/>
      <c r="PNP9" s="49"/>
      <c r="PNQ9" s="49"/>
      <c r="PNR9" s="49"/>
      <c r="PNS9" s="49"/>
      <c r="PNT9" s="49"/>
      <c r="PNU9" s="49"/>
      <c r="PNV9" s="49"/>
      <c r="PNW9" s="49"/>
      <c r="PNX9" s="49"/>
      <c r="PNY9" s="49"/>
      <c r="PNZ9" s="49"/>
      <c r="POA9" s="49"/>
      <c r="POB9" s="49"/>
      <c r="POC9" s="49"/>
      <c r="POD9" s="49"/>
      <c r="POE9" s="49"/>
      <c r="POF9" s="49"/>
      <c r="POG9" s="49"/>
      <c r="POH9" s="49"/>
      <c r="POI9" s="49"/>
      <c r="POJ9" s="49"/>
      <c r="POK9" s="49"/>
      <c r="POL9" s="49"/>
      <c r="POM9" s="49"/>
      <c r="PON9" s="49"/>
      <c r="POO9" s="49"/>
      <c r="POP9" s="49"/>
      <c r="POQ9" s="49"/>
      <c r="POR9" s="49"/>
      <c r="POS9" s="49"/>
      <c r="POT9" s="49"/>
      <c r="POU9" s="49"/>
      <c r="POV9" s="49"/>
      <c r="POW9" s="49"/>
      <c r="POX9" s="49"/>
      <c r="POY9" s="49"/>
      <c r="POZ9" s="49"/>
      <c r="PPA9" s="49"/>
      <c r="PPB9" s="49"/>
      <c r="PPC9" s="49"/>
      <c r="PPD9" s="49"/>
      <c r="PPE9" s="49"/>
      <c r="PPF9" s="49"/>
      <c r="PPG9" s="49"/>
      <c r="PPH9" s="49"/>
      <c r="PPI9" s="49"/>
      <c r="PPJ9" s="49"/>
      <c r="PPK9" s="49"/>
      <c r="PPL9" s="49"/>
      <c r="PPM9" s="49"/>
      <c r="PPN9" s="49"/>
      <c r="PPO9" s="49"/>
      <c r="PPP9" s="49"/>
      <c r="PPQ9" s="49"/>
      <c r="PPR9" s="49"/>
      <c r="PPS9" s="49"/>
      <c r="PPT9" s="49"/>
      <c r="PPU9" s="49"/>
      <c r="PPV9" s="49"/>
      <c r="PPW9" s="49"/>
      <c r="PPX9" s="49"/>
      <c r="PPY9" s="49"/>
      <c r="PPZ9" s="49"/>
      <c r="PQA9" s="49"/>
      <c r="PQB9" s="49"/>
      <c r="PQC9" s="49"/>
      <c r="PQD9" s="49"/>
      <c r="PQE9" s="49"/>
      <c r="PQF9" s="49"/>
      <c r="PQG9" s="49"/>
      <c r="PQH9" s="49"/>
      <c r="PQI9" s="49"/>
      <c r="PQJ9" s="49"/>
      <c r="PQK9" s="49"/>
      <c r="PQL9" s="49"/>
      <c r="PQM9" s="49"/>
      <c r="PQN9" s="49"/>
      <c r="PQO9" s="49"/>
      <c r="PQP9" s="49"/>
      <c r="PQQ9" s="49"/>
      <c r="PQR9" s="49"/>
      <c r="PQS9" s="49"/>
      <c r="PQT9" s="49"/>
      <c r="PQU9" s="49"/>
      <c r="PQV9" s="49"/>
      <c r="PQW9" s="49"/>
      <c r="PQX9" s="49"/>
      <c r="PQY9" s="49"/>
      <c r="PQZ9" s="49"/>
      <c r="PRA9" s="49"/>
      <c r="PRB9" s="49"/>
      <c r="PRC9" s="49"/>
      <c r="PRD9" s="49"/>
      <c r="PRE9" s="49"/>
      <c r="PRF9" s="49"/>
      <c r="PRG9" s="49"/>
      <c r="PRH9" s="49"/>
      <c r="PRI9" s="49"/>
      <c r="PRJ9" s="49"/>
      <c r="PRK9" s="49"/>
      <c r="PRL9" s="49"/>
      <c r="PRM9" s="49"/>
      <c r="PRN9" s="49"/>
      <c r="PRO9" s="49"/>
      <c r="PRP9" s="49"/>
      <c r="PRQ9" s="49"/>
      <c r="PRR9" s="49"/>
      <c r="PRS9" s="49"/>
      <c r="PRT9" s="49"/>
      <c r="PRU9" s="49"/>
      <c r="PRV9" s="49"/>
      <c r="PRW9" s="49"/>
      <c r="PRX9" s="49"/>
      <c r="PRY9" s="49"/>
      <c r="PRZ9" s="49"/>
      <c r="PSA9" s="49"/>
      <c r="PSB9" s="49"/>
      <c r="PSC9" s="49"/>
      <c r="PSD9" s="49"/>
      <c r="PSE9" s="49"/>
      <c r="PSF9" s="49"/>
      <c r="PSG9" s="49"/>
      <c r="PSH9" s="49"/>
      <c r="PSI9" s="49"/>
      <c r="PSJ9" s="49"/>
      <c r="PSK9" s="49"/>
      <c r="PSL9" s="49"/>
      <c r="PSM9" s="49"/>
      <c r="PSN9" s="49"/>
      <c r="PSO9" s="49"/>
      <c r="PSP9" s="49"/>
      <c r="PSQ9" s="49"/>
      <c r="PSR9" s="49"/>
      <c r="PSS9" s="49"/>
      <c r="PST9" s="49"/>
      <c r="PSU9" s="49"/>
      <c r="PSV9" s="49"/>
      <c r="PSW9" s="49"/>
      <c r="PSX9" s="49"/>
      <c r="PSY9" s="49"/>
      <c r="PSZ9" s="49"/>
      <c r="PTA9" s="49"/>
      <c r="PTB9" s="49"/>
      <c r="PTC9" s="49"/>
      <c r="PTD9" s="49"/>
      <c r="PTE9" s="49"/>
      <c r="PTF9" s="49"/>
      <c r="PTG9" s="49"/>
      <c r="PTH9" s="49"/>
      <c r="PTI9" s="49"/>
      <c r="PTJ9" s="49"/>
      <c r="PTK9" s="49"/>
      <c r="PTL9" s="49"/>
      <c r="PTM9" s="49"/>
      <c r="PTN9" s="49"/>
      <c r="PTO9" s="49"/>
      <c r="PTP9" s="49"/>
      <c r="PTQ9" s="49"/>
      <c r="PTR9" s="49"/>
      <c r="PTS9" s="49"/>
      <c r="PTT9" s="49"/>
      <c r="PTU9" s="49"/>
      <c r="PTV9" s="49"/>
      <c r="PTW9" s="49"/>
      <c r="PTX9" s="49"/>
      <c r="PTY9" s="49"/>
      <c r="PTZ9" s="49"/>
      <c r="PUA9" s="49"/>
      <c r="PUB9" s="49"/>
      <c r="PUC9" s="49"/>
      <c r="PUD9" s="49"/>
      <c r="PUE9" s="49"/>
      <c r="PUF9" s="49"/>
      <c r="PUG9" s="49"/>
      <c r="PUH9" s="49"/>
      <c r="PUI9" s="49"/>
      <c r="PUJ9" s="49"/>
      <c r="PUK9" s="49"/>
      <c r="PUL9" s="49"/>
      <c r="PUM9" s="49"/>
      <c r="PUN9" s="49"/>
      <c r="PUO9" s="49"/>
      <c r="PUP9" s="49"/>
      <c r="PUQ9" s="49"/>
      <c r="PUR9" s="49"/>
      <c r="PUS9" s="49"/>
      <c r="PUT9" s="49"/>
      <c r="PUU9" s="49"/>
      <c r="PUV9" s="49"/>
      <c r="PUW9" s="49"/>
      <c r="PUX9" s="49"/>
      <c r="PUY9" s="49"/>
      <c r="PUZ9" s="49"/>
      <c r="PVA9" s="49"/>
      <c r="PVB9" s="49"/>
      <c r="PVC9" s="49"/>
      <c r="PVD9" s="49"/>
      <c r="PVE9" s="49"/>
      <c r="PVF9" s="49"/>
      <c r="PVG9" s="49"/>
      <c r="PVH9" s="49"/>
      <c r="PVI9" s="49"/>
      <c r="PVJ9" s="49"/>
      <c r="PVK9" s="49"/>
      <c r="PVL9" s="49"/>
      <c r="PVM9" s="49"/>
      <c r="PVN9" s="49"/>
      <c r="PVO9" s="49"/>
      <c r="PVP9" s="49"/>
      <c r="PVQ9" s="49"/>
      <c r="PVR9" s="49"/>
      <c r="PVS9" s="49"/>
      <c r="PVT9" s="49"/>
      <c r="PVU9" s="49"/>
      <c r="PVV9" s="49"/>
      <c r="PVW9" s="49"/>
      <c r="PVX9" s="49"/>
      <c r="PVY9" s="49"/>
      <c r="PVZ9" s="49"/>
      <c r="PWA9" s="49"/>
      <c r="PWB9" s="49"/>
      <c r="PWC9" s="49"/>
      <c r="PWD9" s="49"/>
      <c r="PWE9" s="49"/>
      <c r="PWF9" s="49"/>
      <c r="PWG9" s="49"/>
      <c r="PWH9" s="49"/>
      <c r="PWI9" s="49"/>
      <c r="PWJ9" s="49"/>
      <c r="PWK9" s="49"/>
      <c r="PWL9" s="49"/>
      <c r="PWM9" s="49"/>
      <c r="PWN9" s="49"/>
      <c r="PWO9" s="49"/>
      <c r="PWP9" s="49"/>
      <c r="PWQ9" s="49"/>
      <c r="PWR9" s="49"/>
      <c r="PWS9" s="49"/>
      <c r="PWT9" s="49"/>
      <c r="PWU9" s="49"/>
      <c r="PWV9" s="49"/>
      <c r="PWW9" s="49"/>
      <c r="PWX9" s="49"/>
      <c r="PWY9" s="49"/>
      <c r="PWZ9" s="49"/>
      <c r="PXA9" s="49"/>
      <c r="PXB9" s="49"/>
      <c r="PXC9" s="49"/>
      <c r="PXD9" s="49"/>
      <c r="PXE9" s="49"/>
      <c r="PXF9" s="49"/>
      <c r="PXG9" s="49"/>
      <c r="PXH9" s="49"/>
      <c r="PXI9" s="49"/>
      <c r="PXJ9" s="49"/>
      <c r="PXK9" s="49"/>
      <c r="PXL9" s="49"/>
      <c r="PXM9" s="49"/>
      <c r="PXN9" s="49"/>
      <c r="PXO9" s="49"/>
      <c r="PXP9" s="49"/>
      <c r="PXQ9" s="49"/>
      <c r="PXR9" s="49"/>
      <c r="PXS9" s="49"/>
      <c r="PXT9" s="49"/>
      <c r="PXU9" s="49"/>
      <c r="PXV9" s="49"/>
      <c r="PXW9" s="49"/>
      <c r="PXX9" s="49"/>
      <c r="PXY9" s="49"/>
      <c r="PXZ9" s="49"/>
      <c r="PYA9" s="49"/>
      <c r="PYB9" s="49"/>
      <c r="PYC9" s="49"/>
      <c r="PYD9" s="49"/>
      <c r="PYE9" s="49"/>
      <c r="PYF9" s="49"/>
      <c r="PYG9" s="49"/>
      <c r="PYH9" s="49"/>
      <c r="PYI9" s="49"/>
      <c r="PYJ9" s="49"/>
      <c r="PYK9" s="49"/>
      <c r="PYL9" s="49"/>
      <c r="PYM9" s="49"/>
      <c r="PYN9" s="49"/>
      <c r="PYO9" s="49"/>
      <c r="PYP9" s="49"/>
      <c r="PYQ9" s="49"/>
      <c r="PYR9" s="49"/>
      <c r="PYS9" s="49"/>
      <c r="PYT9" s="49"/>
      <c r="PYU9" s="49"/>
      <c r="PYV9" s="49"/>
      <c r="PYW9" s="49"/>
      <c r="PYX9" s="49"/>
      <c r="PYY9" s="49"/>
      <c r="PYZ9" s="49"/>
      <c r="PZA9" s="49"/>
      <c r="PZB9" s="49"/>
      <c r="PZC9" s="49"/>
      <c r="PZD9" s="49"/>
      <c r="PZE9" s="49"/>
      <c r="PZF9" s="49"/>
      <c r="PZG9" s="49"/>
      <c r="PZH9" s="49"/>
      <c r="PZI9" s="49"/>
      <c r="PZJ9" s="49"/>
      <c r="PZK9" s="49"/>
      <c r="PZL9" s="49"/>
      <c r="PZM9" s="49"/>
      <c r="PZN9" s="49"/>
      <c r="PZO9" s="49"/>
      <c r="PZP9" s="49"/>
      <c r="PZQ9" s="49"/>
      <c r="PZR9" s="49"/>
      <c r="PZS9" s="49"/>
      <c r="PZT9" s="49"/>
      <c r="PZU9" s="49"/>
      <c r="PZV9" s="49"/>
      <c r="PZW9" s="49"/>
      <c r="PZX9" s="49"/>
      <c r="PZY9" s="49"/>
      <c r="PZZ9" s="49"/>
      <c r="QAA9" s="49"/>
      <c r="QAB9" s="49"/>
      <c r="QAC9" s="49"/>
      <c r="QAD9" s="49"/>
      <c r="QAE9" s="49"/>
      <c r="QAF9" s="49"/>
      <c r="QAG9" s="49"/>
      <c r="QAH9" s="49"/>
      <c r="QAI9" s="49"/>
      <c r="QAJ9" s="49"/>
      <c r="QAK9" s="49"/>
      <c r="QAL9" s="49"/>
      <c r="QAM9" s="49"/>
      <c r="QAN9" s="49"/>
      <c r="QAO9" s="49"/>
      <c r="QAP9" s="49"/>
      <c r="QAQ9" s="49"/>
      <c r="QAR9" s="49"/>
      <c r="QAS9" s="49"/>
      <c r="QAT9" s="49"/>
      <c r="QAU9" s="49"/>
      <c r="QAV9" s="49"/>
      <c r="QAW9" s="49"/>
      <c r="QAX9" s="49"/>
      <c r="QAY9" s="49"/>
      <c r="QAZ9" s="49"/>
      <c r="QBA9" s="49"/>
      <c r="QBB9" s="49"/>
      <c r="QBC9" s="49"/>
      <c r="QBD9" s="49"/>
      <c r="QBE9" s="49"/>
      <c r="QBF9" s="49"/>
      <c r="QBG9" s="49"/>
      <c r="QBH9" s="49"/>
      <c r="QBI9" s="49"/>
      <c r="QBJ9" s="49"/>
      <c r="QBK9" s="49"/>
      <c r="QBL9" s="49"/>
      <c r="QBM9" s="49"/>
      <c r="QBN9" s="49"/>
      <c r="QBO9" s="49"/>
      <c r="QBP9" s="49"/>
      <c r="QBQ9" s="49"/>
      <c r="QBR9" s="49"/>
      <c r="QBS9" s="49"/>
      <c r="QBT9" s="49"/>
      <c r="QBU9" s="49"/>
      <c r="QBV9" s="49"/>
      <c r="QBW9" s="49"/>
      <c r="QBX9" s="49"/>
      <c r="QBY9" s="49"/>
      <c r="QBZ9" s="49"/>
      <c r="QCA9" s="49"/>
      <c r="QCB9" s="49"/>
      <c r="QCC9" s="49"/>
      <c r="QCD9" s="49"/>
      <c r="QCE9" s="49"/>
      <c r="QCF9" s="49"/>
      <c r="QCG9" s="49"/>
      <c r="QCH9" s="49"/>
      <c r="QCI9" s="49"/>
      <c r="QCJ9" s="49"/>
      <c r="QCK9" s="49"/>
      <c r="QCL9" s="49"/>
      <c r="QCM9" s="49"/>
      <c r="QCN9" s="49"/>
      <c r="QCO9" s="49"/>
      <c r="QCP9" s="49"/>
      <c r="QCQ9" s="49"/>
      <c r="QCR9" s="49"/>
      <c r="QCS9" s="49"/>
      <c r="QCT9" s="49"/>
      <c r="QCU9" s="49"/>
      <c r="QCV9" s="49"/>
      <c r="QCW9" s="49"/>
      <c r="QCX9" s="49"/>
      <c r="QCY9" s="49"/>
      <c r="QCZ9" s="49"/>
      <c r="QDA9" s="49"/>
      <c r="QDB9" s="49"/>
      <c r="QDC9" s="49"/>
      <c r="QDD9" s="49"/>
      <c r="QDE9" s="49"/>
      <c r="QDF9" s="49"/>
      <c r="QDG9" s="49"/>
      <c r="QDH9" s="49"/>
      <c r="QDI9" s="49"/>
      <c r="QDJ9" s="49"/>
      <c r="QDK9" s="49"/>
      <c r="QDL9" s="49"/>
      <c r="QDM9" s="49"/>
      <c r="QDN9" s="49"/>
      <c r="QDO9" s="49"/>
      <c r="QDP9" s="49"/>
      <c r="QDQ9" s="49"/>
      <c r="QDR9" s="49"/>
      <c r="QDS9" s="49"/>
      <c r="QDT9" s="49"/>
      <c r="QDU9" s="49"/>
      <c r="QDV9" s="49"/>
      <c r="QDW9" s="49"/>
      <c r="QDX9" s="49"/>
      <c r="QDY9" s="49"/>
      <c r="QDZ9" s="49"/>
      <c r="QEA9" s="49"/>
      <c r="QEB9" s="49"/>
      <c r="QEC9" s="49"/>
      <c r="QED9" s="49"/>
      <c r="QEE9" s="49"/>
      <c r="QEF9" s="49"/>
      <c r="QEG9" s="49"/>
      <c r="QEH9" s="49"/>
      <c r="QEI9" s="49"/>
      <c r="QEJ9" s="49"/>
      <c r="QEK9" s="49"/>
      <c r="QEL9" s="49"/>
      <c r="QEM9" s="49"/>
      <c r="QEN9" s="49"/>
      <c r="QEO9" s="49"/>
      <c r="QEP9" s="49"/>
      <c r="QEQ9" s="49"/>
      <c r="QER9" s="49"/>
      <c r="QES9" s="49"/>
      <c r="QET9" s="49"/>
      <c r="QEU9" s="49"/>
      <c r="QEV9" s="49"/>
      <c r="QEW9" s="49"/>
      <c r="QEX9" s="49"/>
      <c r="QEY9" s="49"/>
      <c r="QEZ9" s="49"/>
      <c r="QFA9" s="49"/>
      <c r="QFB9" s="49"/>
      <c r="QFC9" s="49"/>
      <c r="QFD9" s="49"/>
      <c r="QFE9" s="49"/>
      <c r="QFF9" s="49"/>
      <c r="QFG9" s="49"/>
      <c r="QFH9" s="49"/>
      <c r="QFI9" s="49"/>
      <c r="QFJ9" s="49"/>
      <c r="QFK9" s="49"/>
      <c r="QFL9" s="49"/>
      <c r="QFM9" s="49"/>
      <c r="QFN9" s="49"/>
      <c r="QFO9" s="49"/>
      <c r="QFP9" s="49"/>
      <c r="QFQ9" s="49"/>
      <c r="QFR9" s="49"/>
      <c r="QFS9" s="49"/>
      <c r="QFT9" s="49"/>
      <c r="QFU9" s="49"/>
      <c r="QFV9" s="49"/>
      <c r="QFW9" s="49"/>
      <c r="QFX9" s="49"/>
      <c r="QFY9" s="49"/>
      <c r="QFZ9" s="49"/>
      <c r="QGA9" s="49"/>
      <c r="QGB9" s="49"/>
      <c r="QGC9" s="49"/>
      <c r="QGD9" s="49"/>
      <c r="QGE9" s="49"/>
      <c r="QGF9" s="49"/>
      <c r="QGG9" s="49"/>
      <c r="QGH9" s="49"/>
      <c r="QGI9" s="49"/>
      <c r="QGJ9" s="49"/>
      <c r="QGK9" s="49"/>
      <c r="QGL9" s="49"/>
      <c r="QGM9" s="49"/>
      <c r="QGN9" s="49"/>
      <c r="QGO9" s="49"/>
      <c r="QGP9" s="49"/>
      <c r="QGQ9" s="49"/>
      <c r="QGR9" s="49"/>
      <c r="QGS9" s="49"/>
      <c r="QGT9" s="49"/>
      <c r="QGU9" s="49"/>
      <c r="QGV9" s="49"/>
      <c r="QGW9" s="49"/>
      <c r="QGX9" s="49"/>
      <c r="QGY9" s="49"/>
      <c r="QGZ9" s="49"/>
      <c r="QHA9" s="49"/>
      <c r="QHB9" s="49"/>
      <c r="QHC9" s="49"/>
      <c r="QHD9" s="49"/>
      <c r="QHE9" s="49"/>
      <c r="QHF9" s="49"/>
      <c r="QHG9" s="49"/>
      <c r="QHH9" s="49"/>
      <c r="QHI9" s="49"/>
      <c r="QHJ9" s="49"/>
      <c r="QHK9" s="49"/>
      <c r="QHL9" s="49"/>
      <c r="QHM9" s="49"/>
      <c r="QHN9" s="49"/>
      <c r="QHO9" s="49"/>
      <c r="QHP9" s="49"/>
      <c r="QHQ9" s="49"/>
      <c r="QHR9" s="49"/>
      <c r="QHS9" s="49"/>
      <c r="QHT9" s="49"/>
      <c r="QHU9" s="49"/>
      <c r="QHV9" s="49"/>
      <c r="QHW9" s="49"/>
      <c r="QHX9" s="49"/>
      <c r="QHY9" s="49"/>
      <c r="QHZ9" s="49"/>
      <c r="QIA9" s="49"/>
      <c r="QIB9" s="49"/>
      <c r="QIC9" s="49"/>
      <c r="QID9" s="49"/>
      <c r="QIE9" s="49"/>
      <c r="QIF9" s="49"/>
      <c r="QIG9" s="49"/>
      <c r="QIH9" s="49"/>
      <c r="QII9" s="49"/>
      <c r="QIJ9" s="49"/>
      <c r="QIK9" s="49"/>
      <c r="QIL9" s="49"/>
      <c r="QIM9" s="49"/>
      <c r="QIN9" s="49"/>
      <c r="QIO9" s="49"/>
      <c r="QIP9" s="49"/>
      <c r="QIQ9" s="49"/>
      <c r="QIR9" s="49"/>
      <c r="QIS9" s="49"/>
      <c r="QIT9" s="49"/>
      <c r="QIU9" s="49"/>
      <c r="QIV9" s="49"/>
      <c r="QIW9" s="49"/>
      <c r="QIX9" s="49"/>
      <c r="QIY9" s="49"/>
      <c r="QIZ9" s="49"/>
      <c r="QJA9" s="49"/>
      <c r="QJB9" s="49"/>
      <c r="QJC9" s="49"/>
      <c r="QJD9" s="49"/>
      <c r="QJE9" s="49"/>
      <c r="QJF9" s="49"/>
      <c r="QJG9" s="49"/>
      <c r="QJH9" s="49"/>
      <c r="QJI9" s="49"/>
      <c r="QJJ9" s="49"/>
      <c r="QJK9" s="49"/>
      <c r="QJL9" s="49"/>
      <c r="QJM9" s="49"/>
      <c r="QJN9" s="49"/>
      <c r="QJO9" s="49"/>
      <c r="QJP9" s="49"/>
      <c r="QJQ9" s="49"/>
      <c r="QJR9" s="49"/>
      <c r="QJS9" s="49"/>
      <c r="QJT9" s="49"/>
      <c r="QJU9" s="49"/>
      <c r="QJV9" s="49"/>
      <c r="QJW9" s="49"/>
      <c r="QJX9" s="49"/>
      <c r="QJY9" s="49"/>
      <c r="QJZ9" s="49"/>
      <c r="QKA9" s="49"/>
      <c r="QKB9" s="49"/>
      <c r="QKC9" s="49"/>
      <c r="QKD9" s="49"/>
      <c r="QKE9" s="49"/>
      <c r="QKF9" s="49"/>
      <c r="QKG9" s="49"/>
      <c r="QKH9" s="49"/>
      <c r="QKI9" s="49"/>
      <c r="QKJ9" s="49"/>
      <c r="QKK9" s="49"/>
      <c r="QKL9" s="49"/>
      <c r="QKM9" s="49"/>
      <c r="QKN9" s="49"/>
      <c r="QKO9" s="49"/>
      <c r="QKP9" s="49"/>
      <c r="QKQ9" s="49"/>
      <c r="QKR9" s="49"/>
      <c r="QKS9" s="49"/>
      <c r="QKT9" s="49"/>
      <c r="QKU9" s="49"/>
      <c r="QKV9" s="49"/>
      <c r="QKW9" s="49"/>
      <c r="QKX9" s="49"/>
      <c r="QKY9" s="49"/>
      <c r="QKZ9" s="49"/>
      <c r="QLA9" s="49"/>
      <c r="QLB9" s="49"/>
      <c r="QLC9" s="49"/>
      <c r="QLD9" s="49"/>
      <c r="QLE9" s="49"/>
      <c r="QLF9" s="49"/>
      <c r="QLG9" s="49"/>
      <c r="QLH9" s="49"/>
      <c r="QLI9" s="49"/>
      <c r="QLJ9" s="49"/>
      <c r="QLK9" s="49"/>
      <c r="QLL9" s="49"/>
      <c r="QLM9" s="49"/>
      <c r="QLN9" s="49"/>
      <c r="QLO9" s="49"/>
      <c r="QLP9" s="49"/>
      <c r="QLQ9" s="49"/>
      <c r="QLR9" s="49"/>
      <c r="QLS9" s="49"/>
      <c r="QLT9" s="49"/>
      <c r="QLU9" s="49"/>
      <c r="QLV9" s="49"/>
      <c r="QLW9" s="49"/>
      <c r="QLX9" s="49"/>
      <c r="QLY9" s="49"/>
      <c r="QLZ9" s="49"/>
      <c r="QMA9" s="49"/>
      <c r="QMB9" s="49"/>
      <c r="QMC9" s="49"/>
      <c r="QMD9" s="49"/>
      <c r="QME9" s="49"/>
      <c r="QMF9" s="49"/>
      <c r="QMG9" s="49"/>
      <c r="QMH9" s="49"/>
      <c r="QMI9" s="49"/>
      <c r="QMJ9" s="49"/>
      <c r="QMK9" s="49"/>
      <c r="QML9" s="49"/>
      <c r="QMM9" s="49"/>
      <c r="QMN9" s="49"/>
      <c r="QMO9" s="49"/>
      <c r="QMP9" s="49"/>
      <c r="QMQ9" s="49"/>
      <c r="QMR9" s="49"/>
      <c r="QMS9" s="49"/>
      <c r="QMT9" s="49"/>
      <c r="QMU9" s="49"/>
      <c r="QMV9" s="49"/>
      <c r="QMW9" s="49"/>
      <c r="QMX9" s="49"/>
      <c r="QMY9" s="49"/>
      <c r="QMZ9" s="49"/>
      <c r="QNA9" s="49"/>
      <c r="QNB9" s="49"/>
      <c r="QNC9" s="49"/>
      <c r="QND9" s="49"/>
      <c r="QNE9" s="49"/>
      <c r="QNF9" s="49"/>
      <c r="QNG9" s="49"/>
      <c r="QNH9" s="49"/>
      <c r="QNI9" s="49"/>
      <c r="QNJ9" s="49"/>
      <c r="QNK9" s="49"/>
      <c r="QNL9" s="49"/>
      <c r="QNM9" s="49"/>
      <c r="QNN9" s="49"/>
      <c r="QNO9" s="49"/>
      <c r="QNP9" s="49"/>
      <c r="QNQ9" s="49"/>
      <c r="QNR9" s="49"/>
      <c r="QNS9" s="49"/>
      <c r="QNT9" s="49"/>
      <c r="QNU9" s="49"/>
      <c r="QNV9" s="49"/>
      <c r="QNW9" s="49"/>
      <c r="QNX9" s="49"/>
      <c r="QNY9" s="49"/>
      <c r="QNZ9" s="49"/>
      <c r="QOA9" s="49"/>
      <c r="QOB9" s="49"/>
      <c r="QOC9" s="49"/>
      <c r="QOD9" s="49"/>
      <c r="QOE9" s="49"/>
      <c r="QOF9" s="49"/>
      <c r="QOG9" s="49"/>
      <c r="QOH9" s="49"/>
      <c r="QOI9" s="49"/>
      <c r="QOJ9" s="49"/>
      <c r="QOK9" s="49"/>
      <c r="QOL9" s="49"/>
      <c r="QOM9" s="49"/>
      <c r="QON9" s="49"/>
      <c r="QOO9" s="49"/>
      <c r="QOP9" s="49"/>
      <c r="QOQ9" s="49"/>
      <c r="QOR9" s="49"/>
      <c r="QOS9" s="49"/>
      <c r="QOT9" s="49"/>
      <c r="QOU9" s="49"/>
      <c r="QOV9" s="49"/>
      <c r="QOW9" s="49"/>
      <c r="QOX9" s="49"/>
      <c r="QOY9" s="49"/>
      <c r="QOZ9" s="49"/>
      <c r="QPA9" s="49"/>
      <c r="QPB9" s="49"/>
      <c r="QPC9" s="49"/>
      <c r="QPD9" s="49"/>
      <c r="QPE9" s="49"/>
      <c r="QPF9" s="49"/>
      <c r="QPG9" s="49"/>
      <c r="QPH9" s="49"/>
      <c r="QPI9" s="49"/>
      <c r="QPJ9" s="49"/>
      <c r="QPK9" s="49"/>
      <c r="QPL9" s="49"/>
      <c r="QPM9" s="49"/>
      <c r="QPN9" s="49"/>
      <c r="QPO9" s="49"/>
      <c r="QPP9" s="49"/>
      <c r="QPQ9" s="49"/>
      <c r="QPR9" s="49"/>
      <c r="QPS9" s="49"/>
      <c r="QPT9" s="49"/>
      <c r="QPU9" s="49"/>
      <c r="QPV9" s="49"/>
      <c r="QPW9" s="49"/>
      <c r="QPX9" s="49"/>
      <c r="QPY9" s="49"/>
      <c r="QPZ9" s="49"/>
      <c r="QQA9" s="49"/>
      <c r="QQB9" s="49"/>
      <c r="QQC9" s="49"/>
      <c r="QQD9" s="49"/>
      <c r="QQE9" s="49"/>
      <c r="QQF9" s="49"/>
      <c r="QQG9" s="49"/>
      <c r="QQH9" s="49"/>
      <c r="QQI9" s="49"/>
      <c r="QQJ9" s="49"/>
      <c r="QQK9" s="49"/>
      <c r="QQL9" s="49"/>
      <c r="QQM9" s="49"/>
      <c r="QQN9" s="49"/>
      <c r="QQO9" s="49"/>
      <c r="QQP9" s="49"/>
      <c r="QQQ9" s="49"/>
      <c r="QQR9" s="49"/>
      <c r="QQS9" s="49"/>
      <c r="QQT9" s="49"/>
      <c r="QQU9" s="49"/>
      <c r="QQV9" s="49"/>
      <c r="QQW9" s="49"/>
      <c r="QQX9" s="49"/>
      <c r="QQY9" s="49"/>
      <c r="QQZ9" s="49"/>
      <c r="QRA9" s="49"/>
      <c r="QRB9" s="49"/>
      <c r="QRC9" s="49"/>
      <c r="QRD9" s="49"/>
      <c r="QRE9" s="49"/>
      <c r="QRF9" s="49"/>
      <c r="QRG9" s="49"/>
      <c r="QRH9" s="49"/>
      <c r="QRI9" s="49"/>
      <c r="QRJ9" s="49"/>
      <c r="QRK9" s="49"/>
      <c r="QRL9" s="49"/>
      <c r="QRM9" s="49"/>
      <c r="QRN9" s="49"/>
      <c r="QRO9" s="49"/>
      <c r="QRP9" s="49"/>
      <c r="QRQ9" s="49"/>
      <c r="QRR9" s="49"/>
      <c r="QRS9" s="49"/>
      <c r="QRT9" s="49"/>
      <c r="QRU9" s="49"/>
      <c r="QRV9" s="49"/>
      <c r="QRW9" s="49"/>
      <c r="QRX9" s="49"/>
      <c r="QRY9" s="49"/>
      <c r="QRZ9" s="49"/>
      <c r="QSA9" s="49"/>
      <c r="QSB9" s="49"/>
      <c r="QSC9" s="49"/>
      <c r="QSD9" s="49"/>
      <c r="QSE9" s="49"/>
      <c r="QSF9" s="49"/>
      <c r="QSG9" s="49"/>
      <c r="QSH9" s="49"/>
      <c r="QSI9" s="49"/>
      <c r="QSJ9" s="49"/>
      <c r="QSK9" s="49"/>
      <c r="QSL9" s="49"/>
      <c r="QSM9" s="49"/>
      <c r="QSN9" s="49"/>
      <c r="QSO9" s="49"/>
      <c r="QSP9" s="49"/>
      <c r="QSQ9" s="49"/>
      <c r="QSR9" s="49"/>
      <c r="QSS9" s="49"/>
      <c r="QST9" s="49"/>
      <c r="QSU9" s="49"/>
      <c r="QSV9" s="49"/>
      <c r="QSW9" s="49"/>
      <c r="QSX9" s="49"/>
      <c r="QSY9" s="49"/>
      <c r="QSZ9" s="49"/>
      <c r="QTA9" s="49"/>
      <c r="QTB9" s="49"/>
      <c r="QTC9" s="49"/>
      <c r="QTD9" s="49"/>
      <c r="QTE9" s="49"/>
      <c r="QTF9" s="49"/>
      <c r="QTG9" s="49"/>
      <c r="QTH9" s="49"/>
      <c r="QTI9" s="49"/>
      <c r="QTJ9" s="49"/>
      <c r="QTK9" s="49"/>
      <c r="QTL9" s="49"/>
      <c r="QTM9" s="49"/>
      <c r="QTN9" s="49"/>
      <c r="QTO9" s="49"/>
      <c r="QTP9" s="49"/>
      <c r="QTQ9" s="49"/>
      <c r="QTR9" s="49"/>
      <c r="QTS9" s="49"/>
      <c r="QTT9" s="49"/>
      <c r="QTU9" s="49"/>
      <c r="QTV9" s="49"/>
      <c r="QTW9" s="49"/>
      <c r="QTX9" s="49"/>
      <c r="QTY9" s="49"/>
      <c r="QTZ9" s="49"/>
      <c r="QUA9" s="49"/>
      <c r="QUB9" s="49"/>
      <c r="QUC9" s="49"/>
      <c r="QUD9" s="49"/>
      <c r="QUE9" s="49"/>
      <c r="QUF9" s="49"/>
      <c r="QUG9" s="49"/>
      <c r="QUH9" s="49"/>
      <c r="QUI9" s="49"/>
      <c r="QUJ9" s="49"/>
      <c r="QUK9" s="49"/>
      <c r="QUL9" s="49"/>
      <c r="QUM9" s="49"/>
      <c r="QUN9" s="49"/>
      <c r="QUO9" s="49"/>
      <c r="QUP9" s="49"/>
      <c r="QUQ9" s="49"/>
      <c r="QUR9" s="49"/>
      <c r="QUS9" s="49"/>
      <c r="QUT9" s="49"/>
      <c r="QUU9" s="49"/>
      <c r="QUV9" s="49"/>
      <c r="QUW9" s="49"/>
      <c r="QUX9" s="49"/>
      <c r="QUY9" s="49"/>
      <c r="QUZ9" s="49"/>
      <c r="QVA9" s="49"/>
      <c r="QVB9" s="49"/>
      <c r="QVC9" s="49"/>
      <c r="QVD9" s="49"/>
      <c r="QVE9" s="49"/>
      <c r="QVF9" s="49"/>
      <c r="QVG9" s="49"/>
      <c r="QVH9" s="49"/>
      <c r="QVI9" s="49"/>
      <c r="QVJ9" s="49"/>
      <c r="QVK9" s="49"/>
      <c r="QVL9" s="49"/>
      <c r="QVM9" s="49"/>
      <c r="QVN9" s="49"/>
      <c r="QVO9" s="49"/>
      <c r="QVP9" s="49"/>
      <c r="QVQ9" s="49"/>
      <c r="QVR9" s="49"/>
      <c r="QVS9" s="49"/>
      <c r="QVT9" s="49"/>
      <c r="QVU9" s="49"/>
      <c r="QVV9" s="49"/>
      <c r="QVW9" s="49"/>
      <c r="QVX9" s="49"/>
      <c r="QVY9" s="49"/>
      <c r="QVZ9" s="49"/>
      <c r="QWA9" s="49"/>
      <c r="QWB9" s="49"/>
      <c r="QWC9" s="49"/>
      <c r="QWD9" s="49"/>
      <c r="QWE9" s="49"/>
      <c r="QWF9" s="49"/>
      <c r="QWG9" s="49"/>
      <c r="QWH9" s="49"/>
      <c r="QWI9" s="49"/>
      <c r="QWJ9" s="49"/>
      <c r="QWK9" s="49"/>
      <c r="QWL9" s="49"/>
      <c r="QWM9" s="49"/>
      <c r="QWN9" s="49"/>
      <c r="QWO9" s="49"/>
      <c r="QWP9" s="49"/>
      <c r="QWQ9" s="49"/>
      <c r="QWR9" s="49"/>
      <c r="QWS9" s="49"/>
      <c r="QWT9" s="49"/>
      <c r="QWU9" s="49"/>
      <c r="QWV9" s="49"/>
      <c r="QWW9" s="49"/>
      <c r="QWX9" s="49"/>
      <c r="QWY9" s="49"/>
      <c r="QWZ9" s="49"/>
      <c r="QXA9" s="49"/>
      <c r="QXB9" s="49"/>
      <c r="QXC9" s="49"/>
      <c r="QXD9" s="49"/>
      <c r="QXE9" s="49"/>
      <c r="QXF9" s="49"/>
      <c r="QXG9" s="49"/>
      <c r="QXH9" s="49"/>
      <c r="QXI9" s="49"/>
      <c r="QXJ9" s="49"/>
      <c r="QXK9" s="49"/>
      <c r="QXL9" s="49"/>
      <c r="QXM9" s="49"/>
      <c r="QXN9" s="49"/>
      <c r="QXO9" s="49"/>
      <c r="QXP9" s="49"/>
      <c r="QXQ9" s="49"/>
      <c r="QXR9" s="49"/>
      <c r="QXS9" s="49"/>
      <c r="QXT9" s="49"/>
      <c r="QXU9" s="49"/>
      <c r="QXV9" s="49"/>
      <c r="QXW9" s="49"/>
      <c r="QXX9" s="49"/>
      <c r="QXY9" s="49"/>
      <c r="QXZ9" s="49"/>
      <c r="QYA9" s="49"/>
      <c r="QYB9" s="49"/>
      <c r="QYC9" s="49"/>
      <c r="QYD9" s="49"/>
      <c r="QYE9" s="49"/>
      <c r="QYF9" s="49"/>
      <c r="QYG9" s="49"/>
      <c r="QYH9" s="49"/>
      <c r="QYI9" s="49"/>
      <c r="QYJ9" s="49"/>
      <c r="QYK9" s="49"/>
      <c r="QYL9" s="49"/>
      <c r="QYM9" s="49"/>
      <c r="QYN9" s="49"/>
      <c r="QYO9" s="49"/>
      <c r="QYP9" s="49"/>
      <c r="QYQ9" s="49"/>
      <c r="QYR9" s="49"/>
      <c r="QYS9" s="49"/>
      <c r="QYT9" s="49"/>
      <c r="QYU9" s="49"/>
      <c r="QYV9" s="49"/>
      <c r="QYW9" s="49"/>
      <c r="QYX9" s="49"/>
      <c r="QYY9" s="49"/>
      <c r="QYZ9" s="49"/>
      <c r="QZA9" s="49"/>
      <c r="QZB9" s="49"/>
      <c r="QZC9" s="49"/>
      <c r="QZD9" s="49"/>
      <c r="QZE9" s="49"/>
      <c r="QZF9" s="49"/>
      <c r="QZG9" s="49"/>
      <c r="QZH9" s="49"/>
      <c r="QZI9" s="49"/>
      <c r="QZJ9" s="49"/>
      <c r="QZK9" s="49"/>
      <c r="QZL9" s="49"/>
      <c r="QZM9" s="49"/>
      <c r="QZN9" s="49"/>
      <c r="QZO9" s="49"/>
      <c r="QZP9" s="49"/>
      <c r="QZQ9" s="49"/>
      <c r="QZR9" s="49"/>
      <c r="QZS9" s="49"/>
      <c r="QZT9" s="49"/>
      <c r="QZU9" s="49"/>
      <c r="QZV9" s="49"/>
      <c r="QZW9" s="49"/>
      <c r="QZX9" s="49"/>
      <c r="QZY9" s="49"/>
      <c r="QZZ9" s="49"/>
      <c r="RAA9" s="49"/>
      <c r="RAB9" s="49"/>
      <c r="RAC9" s="49"/>
      <c r="RAD9" s="49"/>
      <c r="RAE9" s="49"/>
      <c r="RAF9" s="49"/>
      <c r="RAG9" s="49"/>
      <c r="RAH9" s="49"/>
      <c r="RAI9" s="49"/>
      <c r="RAJ9" s="49"/>
      <c r="RAK9" s="49"/>
      <c r="RAL9" s="49"/>
      <c r="RAM9" s="49"/>
      <c r="RAN9" s="49"/>
      <c r="RAO9" s="49"/>
      <c r="RAP9" s="49"/>
      <c r="RAQ9" s="49"/>
      <c r="RAR9" s="49"/>
      <c r="RAS9" s="49"/>
      <c r="RAT9" s="49"/>
      <c r="RAU9" s="49"/>
      <c r="RAV9" s="49"/>
      <c r="RAW9" s="49"/>
      <c r="RAX9" s="49"/>
      <c r="RAY9" s="49"/>
      <c r="RAZ9" s="49"/>
      <c r="RBA9" s="49"/>
      <c r="RBB9" s="49"/>
      <c r="RBC9" s="49"/>
      <c r="RBD9" s="49"/>
      <c r="RBE9" s="49"/>
      <c r="RBF9" s="49"/>
      <c r="RBG9" s="49"/>
      <c r="RBH9" s="49"/>
      <c r="RBI9" s="49"/>
      <c r="RBJ9" s="49"/>
      <c r="RBK9" s="49"/>
      <c r="RBL9" s="49"/>
      <c r="RBM9" s="49"/>
      <c r="RBN9" s="49"/>
      <c r="RBO9" s="49"/>
      <c r="RBP9" s="49"/>
      <c r="RBQ9" s="49"/>
      <c r="RBR9" s="49"/>
      <c r="RBS9" s="49"/>
      <c r="RBT9" s="49"/>
      <c r="RBU9" s="49"/>
      <c r="RBV9" s="49"/>
      <c r="RBW9" s="49"/>
      <c r="RBX9" s="49"/>
      <c r="RBY9" s="49"/>
      <c r="RBZ9" s="49"/>
      <c r="RCA9" s="49"/>
      <c r="RCB9" s="49"/>
      <c r="RCC9" s="49"/>
      <c r="RCD9" s="49"/>
      <c r="RCE9" s="49"/>
      <c r="RCF9" s="49"/>
      <c r="RCG9" s="49"/>
      <c r="RCH9" s="49"/>
      <c r="RCI9" s="49"/>
      <c r="RCJ9" s="49"/>
      <c r="RCK9" s="49"/>
      <c r="RCL9" s="49"/>
      <c r="RCM9" s="49"/>
      <c r="RCN9" s="49"/>
      <c r="RCO9" s="49"/>
      <c r="RCP9" s="49"/>
      <c r="RCQ9" s="49"/>
      <c r="RCR9" s="49"/>
      <c r="RCS9" s="49"/>
      <c r="RCT9" s="49"/>
      <c r="RCU9" s="49"/>
      <c r="RCV9" s="49"/>
      <c r="RCW9" s="49"/>
      <c r="RCX9" s="49"/>
      <c r="RCY9" s="49"/>
      <c r="RCZ9" s="49"/>
      <c r="RDA9" s="49"/>
      <c r="RDB9" s="49"/>
      <c r="RDC9" s="49"/>
      <c r="RDD9" s="49"/>
      <c r="RDE9" s="49"/>
      <c r="RDF9" s="49"/>
      <c r="RDG9" s="49"/>
      <c r="RDH9" s="49"/>
      <c r="RDI9" s="49"/>
      <c r="RDJ9" s="49"/>
      <c r="RDK9" s="49"/>
      <c r="RDL9" s="49"/>
      <c r="RDM9" s="49"/>
      <c r="RDN9" s="49"/>
      <c r="RDO9" s="49"/>
      <c r="RDP9" s="49"/>
      <c r="RDQ9" s="49"/>
      <c r="RDR9" s="49"/>
      <c r="RDS9" s="49"/>
      <c r="RDT9" s="49"/>
      <c r="RDU9" s="49"/>
      <c r="RDV9" s="49"/>
      <c r="RDW9" s="49"/>
      <c r="RDX9" s="49"/>
      <c r="RDY9" s="49"/>
      <c r="RDZ9" s="49"/>
      <c r="REA9" s="49"/>
      <c r="REB9" s="49"/>
      <c r="REC9" s="49"/>
      <c r="RED9" s="49"/>
      <c r="REE9" s="49"/>
      <c r="REF9" s="49"/>
      <c r="REG9" s="49"/>
      <c r="REH9" s="49"/>
      <c r="REI9" s="49"/>
      <c r="REJ9" s="49"/>
      <c r="REK9" s="49"/>
      <c r="REL9" s="49"/>
      <c r="REM9" s="49"/>
      <c r="REN9" s="49"/>
      <c r="REO9" s="49"/>
      <c r="REP9" s="49"/>
      <c r="REQ9" s="49"/>
      <c r="RER9" s="49"/>
      <c r="RES9" s="49"/>
      <c r="RET9" s="49"/>
      <c r="REU9" s="49"/>
      <c r="REV9" s="49"/>
      <c r="REW9" s="49"/>
      <c r="REX9" s="49"/>
      <c r="REY9" s="49"/>
      <c r="REZ9" s="49"/>
      <c r="RFA9" s="49"/>
      <c r="RFB9" s="49"/>
      <c r="RFC9" s="49"/>
      <c r="RFD9" s="49"/>
      <c r="RFE9" s="49"/>
      <c r="RFF9" s="49"/>
      <c r="RFG9" s="49"/>
      <c r="RFH9" s="49"/>
      <c r="RFI9" s="49"/>
      <c r="RFJ9" s="49"/>
      <c r="RFK9" s="49"/>
      <c r="RFL9" s="49"/>
      <c r="RFM9" s="49"/>
      <c r="RFN9" s="49"/>
      <c r="RFO9" s="49"/>
      <c r="RFP9" s="49"/>
      <c r="RFQ9" s="49"/>
      <c r="RFR9" s="49"/>
      <c r="RFS9" s="49"/>
      <c r="RFT9" s="49"/>
      <c r="RFU9" s="49"/>
      <c r="RFV9" s="49"/>
      <c r="RFW9" s="49"/>
      <c r="RFX9" s="49"/>
      <c r="RFY9" s="49"/>
      <c r="RFZ9" s="49"/>
      <c r="RGA9" s="49"/>
      <c r="RGB9" s="49"/>
      <c r="RGC9" s="49"/>
      <c r="RGD9" s="49"/>
      <c r="RGE9" s="49"/>
      <c r="RGF9" s="49"/>
      <c r="RGG9" s="49"/>
      <c r="RGH9" s="49"/>
      <c r="RGI9" s="49"/>
      <c r="RGJ9" s="49"/>
      <c r="RGK9" s="49"/>
      <c r="RGL9" s="49"/>
      <c r="RGM9" s="49"/>
      <c r="RGN9" s="49"/>
      <c r="RGO9" s="49"/>
      <c r="RGP9" s="49"/>
      <c r="RGQ9" s="49"/>
      <c r="RGR9" s="49"/>
      <c r="RGS9" s="49"/>
      <c r="RGT9" s="49"/>
      <c r="RGU9" s="49"/>
      <c r="RGV9" s="49"/>
      <c r="RGW9" s="49"/>
      <c r="RGX9" s="49"/>
      <c r="RGY9" s="49"/>
      <c r="RGZ9" s="49"/>
      <c r="RHA9" s="49"/>
      <c r="RHB9" s="49"/>
      <c r="RHC9" s="49"/>
      <c r="RHD9" s="49"/>
      <c r="RHE9" s="49"/>
      <c r="RHF9" s="49"/>
      <c r="RHG9" s="49"/>
      <c r="RHH9" s="49"/>
      <c r="RHI9" s="49"/>
      <c r="RHJ9" s="49"/>
      <c r="RHK9" s="49"/>
      <c r="RHL9" s="49"/>
      <c r="RHM9" s="49"/>
      <c r="RHN9" s="49"/>
      <c r="RHO9" s="49"/>
      <c r="RHP9" s="49"/>
      <c r="RHQ9" s="49"/>
      <c r="RHR9" s="49"/>
      <c r="RHS9" s="49"/>
      <c r="RHT9" s="49"/>
      <c r="RHU9" s="49"/>
      <c r="RHV9" s="49"/>
      <c r="RHW9" s="49"/>
      <c r="RHX9" s="49"/>
      <c r="RHY9" s="49"/>
      <c r="RHZ9" s="49"/>
      <c r="RIA9" s="49"/>
      <c r="RIB9" s="49"/>
      <c r="RIC9" s="49"/>
      <c r="RID9" s="49"/>
      <c r="RIE9" s="49"/>
      <c r="RIF9" s="49"/>
      <c r="RIG9" s="49"/>
      <c r="RIH9" s="49"/>
      <c r="RII9" s="49"/>
      <c r="RIJ9" s="49"/>
      <c r="RIK9" s="49"/>
      <c r="RIL9" s="49"/>
      <c r="RIM9" s="49"/>
      <c r="RIN9" s="49"/>
      <c r="RIO9" s="49"/>
      <c r="RIP9" s="49"/>
      <c r="RIQ9" s="49"/>
      <c r="RIR9" s="49"/>
      <c r="RIS9" s="49"/>
      <c r="RIT9" s="49"/>
      <c r="RIU9" s="49"/>
      <c r="RIV9" s="49"/>
      <c r="RIW9" s="49"/>
      <c r="RIX9" s="49"/>
      <c r="RIY9" s="49"/>
      <c r="RIZ9" s="49"/>
      <c r="RJA9" s="49"/>
      <c r="RJB9" s="49"/>
      <c r="RJC9" s="49"/>
      <c r="RJD9" s="49"/>
      <c r="RJE9" s="49"/>
      <c r="RJF9" s="49"/>
      <c r="RJG9" s="49"/>
      <c r="RJH9" s="49"/>
      <c r="RJI9" s="49"/>
      <c r="RJJ9" s="49"/>
      <c r="RJK9" s="49"/>
      <c r="RJL9" s="49"/>
      <c r="RJM9" s="49"/>
      <c r="RJN9" s="49"/>
      <c r="RJO9" s="49"/>
      <c r="RJP9" s="49"/>
      <c r="RJQ9" s="49"/>
      <c r="RJR9" s="49"/>
      <c r="RJS9" s="49"/>
      <c r="RJT9" s="49"/>
      <c r="RJU9" s="49"/>
      <c r="RJV9" s="49"/>
      <c r="RJW9" s="49"/>
      <c r="RJX9" s="49"/>
      <c r="RJY9" s="49"/>
      <c r="RJZ9" s="49"/>
      <c r="RKA9" s="49"/>
      <c r="RKB9" s="49"/>
      <c r="RKC9" s="49"/>
      <c r="RKD9" s="49"/>
      <c r="RKE9" s="49"/>
      <c r="RKF9" s="49"/>
      <c r="RKG9" s="49"/>
      <c r="RKH9" s="49"/>
      <c r="RKI9" s="49"/>
      <c r="RKJ9" s="49"/>
      <c r="RKK9" s="49"/>
      <c r="RKL9" s="49"/>
      <c r="RKM9" s="49"/>
      <c r="RKN9" s="49"/>
      <c r="RKO9" s="49"/>
      <c r="RKP9" s="49"/>
      <c r="RKQ9" s="49"/>
      <c r="RKR9" s="49"/>
      <c r="RKS9" s="49"/>
      <c r="RKT9" s="49"/>
      <c r="RKU9" s="49"/>
      <c r="RKV9" s="49"/>
      <c r="RKW9" s="49"/>
      <c r="RKX9" s="49"/>
      <c r="RKY9" s="49"/>
      <c r="RKZ9" s="49"/>
      <c r="RLA9" s="49"/>
      <c r="RLB9" s="49"/>
      <c r="RLC9" s="49"/>
      <c r="RLD9" s="49"/>
      <c r="RLE9" s="49"/>
      <c r="RLF9" s="49"/>
      <c r="RLG9" s="49"/>
      <c r="RLH9" s="49"/>
      <c r="RLI9" s="49"/>
      <c r="RLJ9" s="49"/>
      <c r="RLK9" s="49"/>
      <c r="RLL9" s="49"/>
      <c r="RLM9" s="49"/>
      <c r="RLN9" s="49"/>
      <c r="RLO9" s="49"/>
      <c r="RLP9" s="49"/>
      <c r="RLQ9" s="49"/>
      <c r="RLR9" s="49"/>
      <c r="RLS9" s="49"/>
      <c r="RLT9" s="49"/>
      <c r="RLU9" s="49"/>
      <c r="RLV9" s="49"/>
      <c r="RLW9" s="49"/>
      <c r="RLX9" s="49"/>
      <c r="RLY9" s="49"/>
      <c r="RLZ9" s="49"/>
      <c r="RMA9" s="49"/>
      <c r="RMB9" s="49"/>
      <c r="RMC9" s="49"/>
      <c r="RMD9" s="49"/>
      <c r="RME9" s="49"/>
      <c r="RMF9" s="49"/>
      <c r="RMG9" s="49"/>
      <c r="RMH9" s="49"/>
      <c r="RMI9" s="49"/>
      <c r="RMJ9" s="49"/>
      <c r="RMK9" s="49"/>
      <c r="RML9" s="49"/>
      <c r="RMM9" s="49"/>
      <c r="RMN9" s="49"/>
      <c r="RMO9" s="49"/>
      <c r="RMP9" s="49"/>
      <c r="RMQ9" s="49"/>
      <c r="RMR9" s="49"/>
      <c r="RMS9" s="49"/>
      <c r="RMT9" s="49"/>
      <c r="RMU9" s="49"/>
      <c r="RMV9" s="49"/>
      <c r="RMW9" s="49"/>
      <c r="RMX9" s="49"/>
      <c r="RMY9" s="49"/>
      <c r="RMZ9" s="49"/>
      <c r="RNA9" s="49"/>
      <c r="RNB9" s="49"/>
      <c r="RNC9" s="49"/>
      <c r="RND9" s="49"/>
      <c r="RNE9" s="49"/>
      <c r="RNF9" s="49"/>
      <c r="RNG9" s="49"/>
      <c r="RNH9" s="49"/>
      <c r="RNI9" s="49"/>
      <c r="RNJ9" s="49"/>
      <c r="RNK9" s="49"/>
      <c r="RNL9" s="49"/>
      <c r="RNM9" s="49"/>
      <c r="RNN9" s="49"/>
      <c r="RNO9" s="49"/>
      <c r="RNP9" s="49"/>
      <c r="RNQ9" s="49"/>
      <c r="RNR9" s="49"/>
      <c r="RNS9" s="49"/>
      <c r="RNT9" s="49"/>
      <c r="RNU9" s="49"/>
      <c r="RNV9" s="49"/>
      <c r="RNW9" s="49"/>
      <c r="RNX9" s="49"/>
      <c r="RNY9" s="49"/>
      <c r="RNZ9" s="49"/>
      <c r="ROA9" s="49"/>
      <c r="ROB9" s="49"/>
      <c r="ROC9" s="49"/>
      <c r="ROD9" s="49"/>
      <c r="ROE9" s="49"/>
      <c r="ROF9" s="49"/>
      <c r="ROG9" s="49"/>
      <c r="ROH9" s="49"/>
      <c r="ROI9" s="49"/>
      <c r="ROJ9" s="49"/>
      <c r="ROK9" s="49"/>
      <c r="ROL9" s="49"/>
      <c r="ROM9" s="49"/>
      <c r="RON9" s="49"/>
      <c r="ROO9" s="49"/>
      <c r="ROP9" s="49"/>
      <c r="ROQ9" s="49"/>
      <c r="ROR9" s="49"/>
      <c r="ROS9" s="49"/>
      <c r="ROT9" s="49"/>
      <c r="ROU9" s="49"/>
      <c r="ROV9" s="49"/>
      <c r="ROW9" s="49"/>
      <c r="ROX9" s="49"/>
      <c r="ROY9" s="49"/>
      <c r="ROZ9" s="49"/>
      <c r="RPA9" s="49"/>
      <c r="RPB9" s="49"/>
      <c r="RPC9" s="49"/>
      <c r="RPD9" s="49"/>
      <c r="RPE9" s="49"/>
      <c r="RPF9" s="49"/>
      <c r="RPG9" s="49"/>
      <c r="RPH9" s="49"/>
      <c r="RPI9" s="49"/>
      <c r="RPJ9" s="49"/>
      <c r="RPK9" s="49"/>
      <c r="RPL9" s="49"/>
      <c r="RPM9" s="49"/>
      <c r="RPN9" s="49"/>
      <c r="RPO9" s="49"/>
      <c r="RPP9" s="49"/>
      <c r="RPQ9" s="49"/>
      <c r="RPR9" s="49"/>
      <c r="RPS9" s="49"/>
      <c r="RPT9" s="49"/>
      <c r="RPU9" s="49"/>
      <c r="RPV9" s="49"/>
      <c r="RPW9" s="49"/>
      <c r="RPX9" s="49"/>
      <c r="RPY9" s="49"/>
      <c r="RPZ9" s="49"/>
      <c r="RQA9" s="49"/>
      <c r="RQB9" s="49"/>
      <c r="RQC9" s="49"/>
      <c r="RQD9" s="49"/>
      <c r="RQE9" s="49"/>
      <c r="RQF9" s="49"/>
      <c r="RQG9" s="49"/>
      <c r="RQH9" s="49"/>
      <c r="RQI9" s="49"/>
      <c r="RQJ9" s="49"/>
      <c r="RQK9" s="49"/>
      <c r="RQL9" s="49"/>
      <c r="RQM9" s="49"/>
      <c r="RQN9" s="49"/>
      <c r="RQO9" s="49"/>
      <c r="RQP9" s="49"/>
      <c r="RQQ9" s="49"/>
      <c r="RQR9" s="49"/>
      <c r="RQS9" s="49"/>
      <c r="RQT9" s="49"/>
      <c r="RQU9" s="49"/>
      <c r="RQV9" s="49"/>
      <c r="RQW9" s="49"/>
      <c r="RQX9" s="49"/>
      <c r="RQY9" s="49"/>
      <c r="RQZ9" s="49"/>
      <c r="RRA9" s="49"/>
      <c r="RRB9" s="49"/>
      <c r="RRC9" s="49"/>
      <c r="RRD9" s="49"/>
      <c r="RRE9" s="49"/>
      <c r="RRF9" s="49"/>
      <c r="RRG9" s="49"/>
      <c r="RRH9" s="49"/>
      <c r="RRI9" s="49"/>
      <c r="RRJ9" s="49"/>
      <c r="RRK9" s="49"/>
      <c r="RRL9" s="49"/>
      <c r="RRM9" s="49"/>
      <c r="RRN9" s="49"/>
      <c r="RRO9" s="49"/>
      <c r="RRP9" s="49"/>
      <c r="RRQ9" s="49"/>
      <c r="RRR9" s="49"/>
      <c r="RRS9" s="49"/>
      <c r="RRT9" s="49"/>
      <c r="RRU9" s="49"/>
      <c r="RRV9" s="49"/>
      <c r="RRW9" s="49"/>
      <c r="RRX9" s="49"/>
      <c r="RRY9" s="49"/>
      <c r="RRZ9" s="49"/>
      <c r="RSA9" s="49"/>
      <c r="RSB9" s="49"/>
      <c r="RSC9" s="49"/>
      <c r="RSD9" s="49"/>
      <c r="RSE9" s="49"/>
      <c r="RSF9" s="49"/>
      <c r="RSG9" s="49"/>
      <c r="RSH9" s="49"/>
      <c r="RSI9" s="49"/>
      <c r="RSJ9" s="49"/>
      <c r="RSK9" s="49"/>
      <c r="RSL9" s="49"/>
      <c r="RSM9" s="49"/>
      <c r="RSN9" s="49"/>
      <c r="RSO9" s="49"/>
      <c r="RSP9" s="49"/>
      <c r="RSQ9" s="49"/>
      <c r="RSR9" s="49"/>
      <c r="RSS9" s="49"/>
      <c r="RST9" s="49"/>
      <c r="RSU9" s="49"/>
      <c r="RSV9" s="49"/>
      <c r="RSW9" s="49"/>
      <c r="RSX9" s="49"/>
      <c r="RSY9" s="49"/>
      <c r="RSZ9" s="49"/>
      <c r="RTA9" s="49"/>
      <c r="RTB9" s="49"/>
      <c r="RTC9" s="49"/>
      <c r="RTD9" s="49"/>
      <c r="RTE9" s="49"/>
      <c r="RTF9" s="49"/>
      <c r="RTG9" s="49"/>
      <c r="RTH9" s="49"/>
      <c r="RTI9" s="49"/>
      <c r="RTJ9" s="49"/>
      <c r="RTK9" s="49"/>
      <c r="RTL9" s="49"/>
      <c r="RTM9" s="49"/>
      <c r="RTN9" s="49"/>
      <c r="RTO9" s="49"/>
      <c r="RTP9" s="49"/>
      <c r="RTQ9" s="49"/>
      <c r="RTR9" s="49"/>
      <c r="RTS9" s="49"/>
      <c r="RTT9" s="49"/>
      <c r="RTU9" s="49"/>
      <c r="RTV9" s="49"/>
      <c r="RTW9" s="49"/>
      <c r="RTX9" s="49"/>
      <c r="RTY9" s="49"/>
      <c r="RTZ9" s="49"/>
      <c r="RUA9" s="49"/>
      <c r="RUB9" s="49"/>
      <c r="RUC9" s="49"/>
      <c r="RUD9" s="49"/>
      <c r="RUE9" s="49"/>
      <c r="RUF9" s="49"/>
      <c r="RUG9" s="49"/>
      <c r="RUH9" s="49"/>
      <c r="RUI9" s="49"/>
      <c r="RUJ9" s="49"/>
      <c r="RUK9" s="49"/>
      <c r="RUL9" s="49"/>
      <c r="RUM9" s="49"/>
      <c r="RUN9" s="49"/>
      <c r="RUO9" s="49"/>
      <c r="RUP9" s="49"/>
      <c r="RUQ9" s="49"/>
      <c r="RUR9" s="49"/>
      <c r="RUS9" s="49"/>
      <c r="RUT9" s="49"/>
      <c r="RUU9" s="49"/>
      <c r="RUV9" s="49"/>
      <c r="RUW9" s="49"/>
      <c r="RUX9" s="49"/>
      <c r="RUY9" s="49"/>
      <c r="RUZ9" s="49"/>
      <c r="RVA9" s="49"/>
      <c r="RVB9" s="49"/>
      <c r="RVC9" s="49"/>
      <c r="RVD9" s="49"/>
      <c r="RVE9" s="49"/>
      <c r="RVF9" s="49"/>
      <c r="RVG9" s="49"/>
      <c r="RVH9" s="49"/>
      <c r="RVI9" s="49"/>
      <c r="RVJ9" s="49"/>
      <c r="RVK9" s="49"/>
      <c r="RVL9" s="49"/>
      <c r="RVM9" s="49"/>
      <c r="RVN9" s="49"/>
      <c r="RVO9" s="49"/>
      <c r="RVP9" s="49"/>
      <c r="RVQ9" s="49"/>
      <c r="RVR9" s="49"/>
      <c r="RVS9" s="49"/>
      <c r="RVT9" s="49"/>
      <c r="RVU9" s="49"/>
      <c r="RVV9" s="49"/>
      <c r="RVW9" s="49"/>
      <c r="RVX9" s="49"/>
      <c r="RVY9" s="49"/>
      <c r="RVZ9" s="49"/>
      <c r="RWA9" s="49"/>
      <c r="RWB9" s="49"/>
      <c r="RWC9" s="49"/>
      <c r="RWD9" s="49"/>
      <c r="RWE9" s="49"/>
      <c r="RWF9" s="49"/>
      <c r="RWG9" s="49"/>
      <c r="RWH9" s="49"/>
      <c r="RWI9" s="49"/>
      <c r="RWJ9" s="49"/>
      <c r="RWK9" s="49"/>
      <c r="RWL9" s="49"/>
      <c r="RWM9" s="49"/>
      <c r="RWN9" s="49"/>
      <c r="RWO9" s="49"/>
      <c r="RWP9" s="49"/>
      <c r="RWQ9" s="49"/>
      <c r="RWR9" s="49"/>
      <c r="RWS9" s="49"/>
      <c r="RWT9" s="49"/>
      <c r="RWU9" s="49"/>
      <c r="RWV9" s="49"/>
      <c r="RWW9" s="49"/>
      <c r="RWX9" s="49"/>
      <c r="RWY9" s="49"/>
      <c r="RWZ9" s="49"/>
      <c r="RXA9" s="49"/>
      <c r="RXB9" s="49"/>
      <c r="RXC9" s="49"/>
      <c r="RXD9" s="49"/>
      <c r="RXE9" s="49"/>
      <c r="RXF9" s="49"/>
      <c r="RXG9" s="49"/>
      <c r="RXH9" s="49"/>
      <c r="RXI9" s="49"/>
      <c r="RXJ9" s="49"/>
      <c r="RXK9" s="49"/>
      <c r="RXL9" s="49"/>
      <c r="RXM9" s="49"/>
      <c r="RXN9" s="49"/>
      <c r="RXO9" s="49"/>
      <c r="RXP9" s="49"/>
      <c r="RXQ9" s="49"/>
      <c r="RXR9" s="49"/>
      <c r="RXS9" s="49"/>
      <c r="RXT9" s="49"/>
      <c r="RXU9" s="49"/>
      <c r="RXV9" s="49"/>
      <c r="RXW9" s="49"/>
      <c r="RXX9" s="49"/>
      <c r="RXY9" s="49"/>
      <c r="RXZ9" s="49"/>
      <c r="RYA9" s="49"/>
      <c r="RYB9" s="49"/>
      <c r="RYC9" s="49"/>
      <c r="RYD9" s="49"/>
      <c r="RYE9" s="49"/>
      <c r="RYF9" s="49"/>
      <c r="RYG9" s="49"/>
      <c r="RYH9" s="49"/>
      <c r="RYI9" s="49"/>
      <c r="RYJ9" s="49"/>
      <c r="RYK9" s="49"/>
      <c r="RYL9" s="49"/>
      <c r="RYM9" s="49"/>
      <c r="RYN9" s="49"/>
      <c r="RYO9" s="49"/>
      <c r="RYP9" s="49"/>
      <c r="RYQ9" s="49"/>
      <c r="RYR9" s="49"/>
      <c r="RYS9" s="49"/>
      <c r="RYT9" s="49"/>
      <c r="RYU9" s="49"/>
      <c r="RYV9" s="49"/>
      <c r="RYW9" s="49"/>
      <c r="RYX9" s="49"/>
      <c r="RYY9" s="49"/>
      <c r="RYZ9" s="49"/>
      <c r="RZA9" s="49"/>
      <c r="RZB9" s="49"/>
      <c r="RZC9" s="49"/>
      <c r="RZD9" s="49"/>
      <c r="RZE9" s="49"/>
      <c r="RZF9" s="49"/>
      <c r="RZG9" s="49"/>
      <c r="RZH9" s="49"/>
      <c r="RZI9" s="49"/>
      <c r="RZJ9" s="49"/>
      <c r="RZK9" s="49"/>
      <c r="RZL9" s="49"/>
      <c r="RZM9" s="49"/>
      <c r="RZN9" s="49"/>
      <c r="RZO9" s="49"/>
      <c r="RZP9" s="49"/>
      <c r="RZQ9" s="49"/>
      <c r="RZR9" s="49"/>
      <c r="RZS9" s="49"/>
      <c r="RZT9" s="49"/>
      <c r="RZU9" s="49"/>
      <c r="RZV9" s="49"/>
      <c r="RZW9" s="49"/>
      <c r="RZX9" s="49"/>
      <c r="RZY9" s="49"/>
      <c r="RZZ9" s="49"/>
      <c r="SAA9" s="49"/>
      <c r="SAB9" s="49"/>
      <c r="SAC9" s="49"/>
      <c r="SAD9" s="49"/>
      <c r="SAE9" s="49"/>
      <c r="SAF9" s="49"/>
      <c r="SAG9" s="49"/>
      <c r="SAH9" s="49"/>
      <c r="SAI9" s="49"/>
      <c r="SAJ9" s="49"/>
      <c r="SAK9" s="49"/>
      <c r="SAL9" s="49"/>
      <c r="SAM9" s="49"/>
      <c r="SAN9" s="49"/>
      <c r="SAO9" s="49"/>
      <c r="SAP9" s="49"/>
      <c r="SAQ9" s="49"/>
      <c r="SAR9" s="49"/>
      <c r="SAS9" s="49"/>
      <c r="SAT9" s="49"/>
      <c r="SAU9" s="49"/>
      <c r="SAV9" s="49"/>
      <c r="SAW9" s="49"/>
      <c r="SAX9" s="49"/>
      <c r="SAY9" s="49"/>
      <c r="SAZ9" s="49"/>
      <c r="SBA9" s="49"/>
      <c r="SBB9" s="49"/>
      <c r="SBC9" s="49"/>
      <c r="SBD9" s="49"/>
      <c r="SBE9" s="49"/>
      <c r="SBF9" s="49"/>
      <c r="SBG9" s="49"/>
      <c r="SBH9" s="49"/>
      <c r="SBI9" s="49"/>
      <c r="SBJ9" s="49"/>
      <c r="SBK9" s="49"/>
      <c r="SBL9" s="49"/>
      <c r="SBM9" s="49"/>
      <c r="SBN9" s="49"/>
      <c r="SBO9" s="49"/>
      <c r="SBP9" s="49"/>
      <c r="SBQ9" s="49"/>
      <c r="SBR9" s="49"/>
      <c r="SBS9" s="49"/>
      <c r="SBT9" s="49"/>
      <c r="SBU9" s="49"/>
      <c r="SBV9" s="49"/>
      <c r="SBW9" s="49"/>
      <c r="SBX9" s="49"/>
      <c r="SBY9" s="49"/>
      <c r="SBZ9" s="49"/>
      <c r="SCA9" s="49"/>
      <c r="SCB9" s="49"/>
      <c r="SCC9" s="49"/>
      <c r="SCD9" s="49"/>
      <c r="SCE9" s="49"/>
      <c r="SCF9" s="49"/>
      <c r="SCG9" s="49"/>
      <c r="SCH9" s="49"/>
      <c r="SCI9" s="49"/>
      <c r="SCJ9" s="49"/>
      <c r="SCK9" s="49"/>
      <c r="SCL9" s="49"/>
      <c r="SCM9" s="49"/>
      <c r="SCN9" s="49"/>
      <c r="SCO9" s="49"/>
      <c r="SCP9" s="49"/>
      <c r="SCQ9" s="49"/>
      <c r="SCR9" s="49"/>
      <c r="SCS9" s="49"/>
      <c r="SCT9" s="49"/>
      <c r="SCU9" s="49"/>
      <c r="SCV9" s="49"/>
      <c r="SCW9" s="49"/>
      <c r="SCX9" s="49"/>
      <c r="SCY9" s="49"/>
      <c r="SCZ9" s="49"/>
      <c r="SDA9" s="49"/>
      <c r="SDB9" s="49"/>
      <c r="SDC9" s="49"/>
      <c r="SDD9" s="49"/>
      <c r="SDE9" s="49"/>
      <c r="SDF9" s="49"/>
      <c r="SDG9" s="49"/>
      <c r="SDH9" s="49"/>
      <c r="SDI9" s="49"/>
      <c r="SDJ9" s="49"/>
      <c r="SDK9" s="49"/>
      <c r="SDL9" s="49"/>
      <c r="SDM9" s="49"/>
      <c r="SDN9" s="49"/>
      <c r="SDO9" s="49"/>
      <c r="SDP9" s="49"/>
      <c r="SDQ9" s="49"/>
      <c r="SDR9" s="49"/>
      <c r="SDS9" s="49"/>
      <c r="SDT9" s="49"/>
      <c r="SDU9" s="49"/>
      <c r="SDV9" s="49"/>
      <c r="SDW9" s="49"/>
      <c r="SDX9" s="49"/>
      <c r="SDY9" s="49"/>
      <c r="SDZ9" s="49"/>
      <c r="SEA9" s="49"/>
      <c r="SEB9" s="49"/>
      <c r="SEC9" s="49"/>
      <c r="SED9" s="49"/>
      <c r="SEE9" s="49"/>
      <c r="SEF9" s="49"/>
      <c r="SEG9" s="49"/>
      <c r="SEH9" s="49"/>
      <c r="SEI9" s="49"/>
      <c r="SEJ9" s="49"/>
      <c r="SEK9" s="49"/>
      <c r="SEL9" s="49"/>
      <c r="SEM9" s="49"/>
      <c r="SEN9" s="49"/>
      <c r="SEO9" s="49"/>
      <c r="SEP9" s="49"/>
      <c r="SEQ9" s="49"/>
      <c r="SER9" s="49"/>
      <c r="SES9" s="49"/>
      <c r="SET9" s="49"/>
      <c r="SEU9" s="49"/>
      <c r="SEV9" s="49"/>
      <c r="SEW9" s="49"/>
      <c r="SEX9" s="49"/>
      <c r="SEY9" s="49"/>
      <c r="SEZ9" s="49"/>
      <c r="SFA9" s="49"/>
      <c r="SFB9" s="49"/>
      <c r="SFC9" s="49"/>
      <c r="SFD9" s="49"/>
      <c r="SFE9" s="49"/>
      <c r="SFF9" s="49"/>
      <c r="SFG9" s="49"/>
      <c r="SFH9" s="49"/>
      <c r="SFI9" s="49"/>
      <c r="SFJ9" s="49"/>
      <c r="SFK9" s="49"/>
      <c r="SFL9" s="49"/>
      <c r="SFM9" s="49"/>
      <c r="SFN9" s="49"/>
      <c r="SFO9" s="49"/>
      <c r="SFP9" s="49"/>
      <c r="SFQ9" s="49"/>
      <c r="SFR9" s="49"/>
      <c r="SFS9" s="49"/>
      <c r="SFT9" s="49"/>
      <c r="SFU9" s="49"/>
      <c r="SFV9" s="49"/>
      <c r="SFW9" s="49"/>
      <c r="SFX9" s="49"/>
      <c r="SFY9" s="49"/>
      <c r="SFZ9" s="49"/>
      <c r="SGA9" s="49"/>
      <c r="SGB9" s="49"/>
      <c r="SGC9" s="49"/>
      <c r="SGD9" s="49"/>
      <c r="SGE9" s="49"/>
      <c r="SGF9" s="49"/>
      <c r="SGG9" s="49"/>
      <c r="SGH9" s="49"/>
      <c r="SGI9" s="49"/>
      <c r="SGJ9" s="49"/>
      <c r="SGK9" s="49"/>
      <c r="SGL9" s="49"/>
      <c r="SGM9" s="49"/>
      <c r="SGN9" s="49"/>
      <c r="SGO9" s="49"/>
      <c r="SGP9" s="49"/>
      <c r="SGQ9" s="49"/>
      <c r="SGR9" s="49"/>
      <c r="SGS9" s="49"/>
      <c r="SGT9" s="49"/>
      <c r="SGU9" s="49"/>
      <c r="SGV9" s="49"/>
      <c r="SGW9" s="49"/>
      <c r="SGX9" s="49"/>
      <c r="SGY9" s="49"/>
      <c r="SGZ9" s="49"/>
      <c r="SHA9" s="49"/>
      <c r="SHB9" s="49"/>
      <c r="SHC9" s="49"/>
      <c r="SHD9" s="49"/>
      <c r="SHE9" s="49"/>
      <c r="SHF9" s="49"/>
      <c r="SHG9" s="49"/>
      <c r="SHH9" s="49"/>
      <c r="SHI9" s="49"/>
      <c r="SHJ9" s="49"/>
      <c r="SHK9" s="49"/>
      <c r="SHL9" s="49"/>
      <c r="SHM9" s="49"/>
      <c r="SHN9" s="49"/>
      <c r="SHO9" s="49"/>
      <c r="SHP9" s="49"/>
      <c r="SHQ9" s="49"/>
      <c r="SHR9" s="49"/>
      <c r="SHS9" s="49"/>
      <c r="SHT9" s="49"/>
      <c r="SHU9" s="49"/>
      <c r="SHV9" s="49"/>
      <c r="SHW9" s="49"/>
      <c r="SHX9" s="49"/>
      <c r="SHY9" s="49"/>
      <c r="SHZ9" s="49"/>
      <c r="SIA9" s="49"/>
      <c r="SIB9" s="49"/>
      <c r="SIC9" s="49"/>
      <c r="SID9" s="49"/>
      <c r="SIE9" s="49"/>
      <c r="SIF9" s="49"/>
      <c r="SIG9" s="49"/>
      <c r="SIH9" s="49"/>
      <c r="SII9" s="49"/>
      <c r="SIJ9" s="49"/>
      <c r="SIK9" s="49"/>
      <c r="SIL9" s="49"/>
      <c r="SIM9" s="49"/>
      <c r="SIN9" s="49"/>
      <c r="SIO9" s="49"/>
      <c r="SIP9" s="49"/>
      <c r="SIQ9" s="49"/>
      <c r="SIR9" s="49"/>
      <c r="SIS9" s="49"/>
      <c r="SIT9" s="49"/>
      <c r="SIU9" s="49"/>
      <c r="SIV9" s="49"/>
      <c r="SIW9" s="49"/>
      <c r="SIX9" s="49"/>
      <c r="SIY9" s="49"/>
      <c r="SIZ9" s="49"/>
      <c r="SJA9" s="49"/>
      <c r="SJB9" s="49"/>
      <c r="SJC9" s="49"/>
      <c r="SJD9" s="49"/>
      <c r="SJE9" s="49"/>
      <c r="SJF9" s="49"/>
      <c r="SJG9" s="49"/>
      <c r="SJH9" s="49"/>
      <c r="SJI9" s="49"/>
      <c r="SJJ9" s="49"/>
      <c r="SJK9" s="49"/>
      <c r="SJL9" s="49"/>
      <c r="SJM9" s="49"/>
      <c r="SJN9" s="49"/>
      <c r="SJO9" s="49"/>
      <c r="SJP9" s="49"/>
      <c r="SJQ9" s="49"/>
      <c r="SJR9" s="49"/>
      <c r="SJS9" s="49"/>
      <c r="SJT9" s="49"/>
      <c r="SJU9" s="49"/>
      <c r="SJV9" s="49"/>
      <c r="SJW9" s="49"/>
      <c r="SJX9" s="49"/>
      <c r="SJY9" s="49"/>
      <c r="SJZ9" s="49"/>
      <c r="SKA9" s="49"/>
      <c r="SKB9" s="49"/>
      <c r="SKC9" s="49"/>
      <c r="SKD9" s="49"/>
      <c r="SKE9" s="49"/>
      <c r="SKF9" s="49"/>
      <c r="SKG9" s="49"/>
      <c r="SKH9" s="49"/>
      <c r="SKI9" s="49"/>
      <c r="SKJ9" s="49"/>
      <c r="SKK9" s="49"/>
      <c r="SKL9" s="49"/>
      <c r="SKM9" s="49"/>
      <c r="SKN9" s="49"/>
      <c r="SKO9" s="49"/>
      <c r="SKP9" s="49"/>
      <c r="SKQ9" s="49"/>
      <c r="SKR9" s="49"/>
      <c r="SKS9" s="49"/>
      <c r="SKT9" s="49"/>
      <c r="SKU9" s="49"/>
      <c r="SKV9" s="49"/>
      <c r="SKW9" s="49"/>
      <c r="SKX9" s="49"/>
      <c r="SKY9" s="49"/>
      <c r="SKZ9" s="49"/>
      <c r="SLA9" s="49"/>
      <c r="SLB9" s="49"/>
      <c r="SLC9" s="49"/>
      <c r="SLD9" s="49"/>
      <c r="SLE9" s="49"/>
      <c r="SLF9" s="49"/>
      <c r="SLG9" s="49"/>
      <c r="SLH9" s="49"/>
      <c r="SLI9" s="49"/>
      <c r="SLJ9" s="49"/>
      <c r="SLK9" s="49"/>
      <c r="SLL9" s="49"/>
      <c r="SLM9" s="49"/>
      <c r="SLN9" s="49"/>
      <c r="SLO9" s="49"/>
      <c r="SLP9" s="49"/>
      <c r="SLQ9" s="49"/>
      <c r="SLR9" s="49"/>
      <c r="SLS9" s="49"/>
      <c r="SLT9" s="49"/>
      <c r="SLU9" s="49"/>
      <c r="SLV9" s="49"/>
      <c r="SLW9" s="49"/>
      <c r="SLX9" s="49"/>
      <c r="SLY9" s="49"/>
      <c r="SLZ9" s="49"/>
      <c r="SMA9" s="49"/>
      <c r="SMB9" s="49"/>
      <c r="SMC9" s="49"/>
      <c r="SMD9" s="49"/>
      <c r="SME9" s="49"/>
      <c r="SMF9" s="49"/>
      <c r="SMG9" s="49"/>
      <c r="SMH9" s="49"/>
      <c r="SMI9" s="49"/>
      <c r="SMJ9" s="49"/>
      <c r="SMK9" s="49"/>
      <c r="SML9" s="49"/>
      <c r="SMM9" s="49"/>
      <c r="SMN9" s="49"/>
      <c r="SMO9" s="49"/>
      <c r="SMP9" s="49"/>
      <c r="SMQ9" s="49"/>
      <c r="SMR9" s="49"/>
      <c r="SMS9" s="49"/>
      <c r="SMT9" s="49"/>
      <c r="SMU9" s="49"/>
      <c r="SMV9" s="49"/>
      <c r="SMW9" s="49"/>
      <c r="SMX9" s="49"/>
      <c r="SMY9" s="49"/>
      <c r="SMZ9" s="49"/>
      <c r="SNA9" s="49"/>
      <c r="SNB9" s="49"/>
      <c r="SNC9" s="49"/>
      <c r="SND9" s="49"/>
      <c r="SNE9" s="49"/>
      <c r="SNF9" s="49"/>
      <c r="SNG9" s="49"/>
      <c r="SNH9" s="49"/>
      <c r="SNI9" s="49"/>
      <c r="SNJ9" s="49"/>
      <c r="SNK9" s="49"/>
      <c r="SNL9" s="49"/>
      <c r="SNM9" s="49"/>
      <c r="SNN9" s="49"/>
      <c r="SNO9" s="49"/>
      <c r="SNP9" s="49"/>
      <c r="SNQ9" s="49"/>
      <c r="SNR9" s="49"/>
      <c r="SNS9" s="49"/>
      <c r="SNT9" s="49"/>
      <c r="SNU9" s="49"/>
      <c r="SNV9" s="49"/>
      <c r="SNW9" s="49"/>
      <c r="SNX9" s="49"/>
      <c r="SNY9" s="49"/>
      <c r="SNZ9" s="49"/>
      <c r="SOA9" s="49"/>
      <c r="SOB9" s="49"/>
      <c r="SOC9" s="49"/>
      <c r="SOD9" s="49"/>
      <c r="SOE9" s="49"/>
      <c r="SOF9" s="49"/>
      <c r="SOG9" s="49"/>
      <c r="SOH9" s="49"/>
      <c r="SOI9" s="49"/>
      <c r="SOJ9" s="49"/>
      <c r="SOK9" s="49"/>
      <c r="SOL9" s="49"/>
      <c r="SOM9" s="49"/>
      <c r="SON9" s="49"/>
      <c r="SOO9" s="49"/>
      <c r="SOP9" s="49"/>
      <c r="SOQ9" s="49"/>
      <c r="SOR9" s="49"/>
      <c r="SOS9" s="49"/>
      <c r="SOT9" s="49"/>
      <c r="SOU9" s="49"/>
      <c r="SOV9" s="49"/>
      <c r="SOW9" s="49"/>
      <c r="SOX9" s="49"/>
      <c r="SOY9" s="49"/>
      <c r="SOZ9" s="49"/>
      <c r="SPA9" s="49"/>
      <c r="SPB9" s="49"/>
      <c r="SPC9" s="49"/>
      <c r="SPD9" s="49"/>
      <c r="SPE9" s="49"/>
      <c r="SPF9" s="49"/>
      <c r="SPG9" s="49"/>
      <c r="SPH9" s="49"/>
      <c r="SPI9" s="49"/>
      <c r="SPJ9" s="49"/>
      <c r="SPK9" s="49"/>
      <c r="SPL9" s="49"/>
      <c r="SPM9" s="49"/>
      <c r="SPN9" s="49"/>
      <c r="SPO9" s="49"/>
      <c r="SPP9" s="49"/>
      <c r="SPQ9" s="49"/>
      <c r="SPR9" s="49"/>
      <c r="SPS9" s="49"/>
      <c r="SPT9" s="49"/>
      <c r="SPU9" s="49"/>
      <c r="SPV9" s="49"/>
      <c r="SPW9" s="49"/>
      <c r="SPX9" s="49"/>
      <c r="SPY9" s="49"/>
      <c r="SPZ9" s="49"/>
      <c r="SQA9" s="49"/>
      <c r="SQB9" s="49"/>
      <c r="SQC9" s="49"/>
      <c r="SQD9" s="49"/>
      <c r="SQE9" s="49"/>
      <c r="SQF9" s="49"/>
      <c r="SQG9" s="49"/>
      <c r="SQH9" s="49"/>
      <c r="SQI9" s="49"/>
      <c r="SQJ9" s="49"/>
      <c r="SQK9" s="49"/>
      <c r="SQL9" s="49"/>
      <c r="SQM9" s="49"/>
      <c r="SQN9" s="49"/>
      <c r="SQO9" s="49"/>
      <c r="SQP9" s="49"/>
      <c r="SQQ9" s="49"/>
      <c r="SQR9" s="49"/>
      <c r="SQS9" s="49"/>
      <c r="SQT9" s="49"/>
      <c r="SQU9" s="49"/>
      <c r="SQV9" s="49"/>
      <c r="SQW9" s="49"/>
      <c r="SQX9" s="49"/>
      <c r="SQY9" s="49"/>
      <c r="SQZ9" s="49"/>
      <c r="SRA9" s="49"/>
      <c r="SRB9" s="49"/>
      <c r="SRC9" s="49"/>
      <c r="SRD9" s="49"/>
      <c r="SRE9" s="49"/>
      <c r="SRF9" s="49"/>
      <c r="SRG9" s="49"/>
      <c r="SRH9" s="49"/>
      <c r="SRI9" s="49"/>
      <c r="SRJ9" s="49"/>
      <c r="SRK9" s="49"/>
      <c r="SRL9" s="49"/>
      <c r="SRM9" s="49"/>
      <c r="SRN9" s="49"/>
      <c r="SRO9" s="49"/>
      <c r="SRP9" s="49"/>
      <c r="SRQ9" s="49"/>
      <c r="SRR9" s="49"/>
      <c r="SRS9" s="49"/>
      <c r="SRT9" s="49"/>
      <c r="SRU9" s="49"/>
      <c r="SRV9" s="49"/>
      <c r="SRW9" s="49"/>
      <c r="SRX9" s="49"/>
      <c r="SRY9" s="49"/>
      <c r="SRZ9" s="49"/>
      <c r="SSA9" s="49"/>
      <c r="SSB9" s="49"/>
      <c r="SSC9" s="49"/>
      <c r="SSD9" s="49"/>
      <c r="SSE9" s="49"/>
      <c r="SSF9" s="49"/>
      <c r="SSG9" s="49"/>
      <c r="SSH9" s="49"/>
      <c r="SSI9" s="49"/>
      <c r="SSJ9" s="49"/>
      <c r="SSK9" s="49"/>
      <c r="SSL9" s="49"/>
      <c r="SSM9" s="49"/>
      <c r="SSN9" s="49"/>
      <c r="SSO9" s="49"/>
      <c r="SSP9" s="49"/>
      <c r="SSQ9" s="49"/>
      <c r="SSR9" s="49"/>
      <c r="SSS9" s="49"/>
      <c r="SST9" s="49"/>
      <c r="SSU9" s="49"/>
      <c r="SSV9" s="49"/>
      <c r="SSW9" s="49"/>
      <c r="SSX9" s="49"/>
      <c r="SSY9" s="49"/>
      <c r="SSZ9" s="49"/>
      <c r="STA9" s="49"/>
      <c r="STB9" s="49"/>
      <c r="STC9" s="49"/>
      <c r="STD9" s="49"/>
      <c r="STE9" s="49"/>
      <c r="STF9" s="49"/>
      <c r="STG9" s="49"/>
      <c r="STH9" s="49"/>
      <c r="STI9" s="49"/>
      <c r="STJ9" s="49"/>
      <c r="STK9" s="49"/>
      <c r="STL9" s="49"/>
      <c r="STM9" s="49"/>
      <c r="STN9" s="49"/>
      <c r="STO9" s="49"/>
      <c r="STP9" s="49"/>
      <c r="STQ9" s="49"/>
      <c r="STR9" s="49"/>
      <c r="STS9" s="49"/>
      <c r="STT9" s="49"/>
      <c r="STU9" s="49"/>
      <c r="STV9" s="49"/>
      <c r="STW9" s="49"/>
      <c r="STX9" s="49"/>
      <c r="STY9" s="49"/>
      <c r="STZ9" s="49"/>
      <c r="SUA9" s="49"/>
      <c r="SUB9" s="49"/>
      <c r="SUC9" s="49"/>
      <c r="SUD9" s="49"/>
      <c r="SUE9" s="49"/>
      <c r="SUF9" s="49"/>
      <c r="SUG9" s="49"/>
      <c r="SUH9" s="49"/>
      <c r="SUI9" s="49"/>
      <c r="SUJ9" s="49"/>
      <c r="SUK9" s="49"/>
      <c r="SUL9" s="49"/>
      <c r="SUM9" s="49"/>
      <c r="SUN9" s="49"/>
      <c r="SUO9" s="49"/>
      <c r="SUP9" s="49"/>
      <c r="SUQ9" s="49"/>
      <c r="SUR9" s="49"/>
      <c r="SUS9" s="49"/>
      <c r="SUT9" s="49"/>
      <c r="SUU9" s="49"/>
      <c r="SUV9" s="49"/>
      <c r="SUW9" s="49"/>
      <c r="SUX9" s="49"/>
      <c r="SUY9" s="49"/>
      <c r="SUZ9" s="49"/>
      <c r="SVA9" s="49"/>
      <c r="SVB9" s="49"/>
      <c r="SVC9" s="49"/>
      <c r="SVD9" s="49"/>
      <c r="SVE9" s="49"/>
      <c r="SVF9" s="49"/>
      <c r="SVG9" s="49"/>
      <c r="SVH9" s="49"/>
      <c r="SVI9" s="49"/>
      <c r="SVJ9" s="49"/>
      <c r="SVK9" s="49"/>
      <c r="SVL9" s="49"/>
      <c r="SVM9" s="49"/>
      <c r="SVN9" s="49"/>
      <c r="SVO9" s="49"/>
      <c r="SVP9" s="49"/>
      <c r="SVQ9" s="49"/>
      <c r="SVR9" s="49"/>
      <c r="SVS9" s="49"/>
      <c r="SVT9" s="49"/>
      <c r="SVU9" s="49"/>
      <c r="SVV9" s="49"/>
      <c r="SVW9" s="49"/>
      <c r="SVX9" s="49"/>
      <c r="SVY9" s="49"/>
      <c r="SVZ9" s="49"/>
      <c r="SWA9" s="49"/>
      <c r="SWB9" s="49"/>
      <c r="SWC9" s="49"/>
      <c r="SWD9" s="49"/>
      <c r="SWE9" s="49"/>
      <c r="SWF9" s="49"/>
      <c r="SWG9" s="49"/>
      <c r="SWH9" s="49"/>
      <c r="SWI9" s="49"/>
      <c r="SWJ9" s="49"/>
      <c r="SWK9" s="49"/>
      <c r="SWL9" s="49"/>
      <c r="SWM9" s="49"/>
      <c r="SWN9" s="49"/>
      <c r="SWO9" s="49"/>
      <c r="SWP9" s="49"/>
      <c r="SWQ9" s="49"/>
      <c r="SWR9" s="49"/>
      <c r="SWS9" s="49"/>
      <c r="SWT9" s="49"/>
      <c r="SWU9" s="49"/>
      <c r="SWV9" s="49"/>
      <c r="SWW9" s="49"/>
      <c r="SWX9" s="49"/>
      <c r="SWY9" s="49"/>
      <c r="SWZ9" s="49"/>
      <c r="SXA9" s="49"/>
      <c r="SXB9" s="49"/>
      <c r="SXC9" s="49"/>
      <c r="SXD9" s="49"/>
      <c r="SXE9" s="49"/>
      <c r="SXF9" s="49"/>
      <c r="SXG9" s="49"/>
      <c r="SXH9" s="49"/>
      <c r="SXI9" s="49"/>
      <c r="SXJ9" s="49"/>
      <c r="SXK9" s="49"/>
      <c r="SXL9" s="49"/>
      <c r="SXM9" s="49"/>
      <c r="SXN9" s="49"/>
      <c r="SXO9" s="49"/>
      <c r="SXP9" s="49"/>
      <c r="SXQ9" s="49"/>
      <c r="SXR9" s="49"/>
      <c r="SXS9" s="49"/>
      <c r="SXT9" s="49"/>
      <c r="SXU9" s="49"/>
      <c r="SXV9" s="49"/>
      <c r="SXW9" s="49"/>
      <c r="SXX9" s="49"/>
      <c r="SXY9" s="49"/>
      <c r="SXZ9" s="49"/>
      <c r="SYA9" s="49"/>
      <c r="SYB9" s="49"/>
      <c r="SYC9" s="49"/>
      <c r="SYD9" s="49"/>
      <c r="SYE9" s="49"/>
      <c r="SYF9" s="49"/>
      <c r="SYG9" s="49"/>
      <c r="SYH9" s="49"/>
      <c r="SYI9" s="49"/>
      <c r="SYJ9" s="49"/>
      <c r="SYK9" s="49"/>
      <c r="SYL9" s="49"/>
      <c r="SYM9" s="49"/>
      <c r="SYN9" s="49"/>
      <c r="SYO9" s="49"/>
      <c r="SYP9" s="49"/>
      <c r="SYQ9" s="49"/>
      <c r="SYR9" s="49"/>
      <c r="SYS9" s="49"/>
      <c r="SYT9" s="49"/>
      <c r="SYU9" s="49"/>
      <c r="SYV9" s="49"/>
      <c r="SYW9" s="49"/>
      <c r="SYX9" s="49"/>
      <c r="SYY9" s="49"/>
      <c r="SYZ9" s="49"/>
      <c r="SZA9" s="49"/>
      <c r="SZB9" s="49"/>
      <c r="SZC9" s="49"/>
      <c r="SZD9" s="49"/>
      <c r="SZE9" s="49"/>
      <c r="SZF9" s="49"/>
      <c r="SZG9" s="49"/>
      <c r="SZH9" s="49"/>
      <c r="SZI9" s="49"/>
      <c r="SZJ9" s="49"/>
      <c r="SZK9" s="49"/>
      <c r="SZL9" s="49"/>
      <c r="SZM9" s="49"/>
      <c r="SZN9" s="49"/>
      <c r="SZO9" s="49"/>
      <c r="SZP9" s="49"/>
      <c r="SZQ9" s="49"/>
      <c r="SZR9" s="49"/>
      <c r="SZS9" s="49"/>
      <c r="SZT9" s="49"/>
      <c r="SZU9" s="49"/>
      <c r="SZV9" s="49"/>
      <c r="SZW9" s="49"/>
      <c r="SZX9" s="49"/>
      <c r="SZY9" s="49"/>
      <c r="SZZ9" s="49"/>
      <c r="TAA9" s="49"/>
      <c r="TAB9" s="49"/>
      <c r="TAC9" s="49"/>
      <c r="TAD9" s="49"/>
      <c r="TAE9" s="49"/>
      <c r="TAF9" s="49"/>
      <c r="TAG9" s="49"/>
      <c r="TAH9" s="49"/>
      <c r="TAI9" s="49"/>
      <c r="TAJ9" s="49"/>
      <c r="TAK9" s="49"/>
      <c r="TAL9" s="49"/>
      <c r="TAM9" s="49"/>
      <c r="TAN9" s="49"/>
      <c r="TAO9" s="49"/>
      <c r="TAP9" s="49"/>
      <c r="TAQ9" s="49"/>
      <c r="TAR9" s="49"/>
      <c r="TAS9" s="49"/>
      <c r="TAT9" s="49"/>
      <c r="TAU9" s="49"/>
      <c r="TAV9" s="49"/>
      <c r="TAW9" s="49"/>
      <c r="TAX9" s="49"/>
      <c r="TAY9" s="49"/>
      <c r="TAZ9" s="49"/>
      <c r="TBA9" s="49"/>
      <c r="TBB9" s="49"/>
      <c r="TBC9" s="49"/>
      <c r="TBD9" s="49"/>
      <c r="TBE9" s="49"/>
      <c r="TBF9" s="49"/>
      <c r="TBG9" s="49"/>
      <c r="TBH9" s="49"/>
      <c r="TBI9" s="49"/>
      <c r="TBJ9" s="49"/>
      <c r="TBK9" s="49"/>
      <c r="TBL9" s="49"/>
      <c r="TBM9" s="49"/>
      <c r="TBN9" s="49"/>
      <c r="TBO9" s="49"/>
      <c r="TBP9" s="49"/>
      <c r="TBQ9" s="49"/>
      <c r="TBR9" s="49"/>
      <c r="TBS9" s="49"/>
      <c r="TBT9" s="49"/>
      <c r="TBU9" s="49"/>
      <c r="TBV9" s="49"/>
      <c r="TBW9" s="49"/>
      <c r="TBX9" s="49"/>
      <c r="TBY9" s="49"/>
      <c r="TBZ9" s="49"/>
      <c r="TCA9" s="49"/>
      <c r="TCB9" s="49"/>
      <c r="TCC9" s="49"/>
      <c r="TCD9" s="49"/>
      <c r="TCE9" s="49"/>
      <c r="TCF9" s="49"/>
      <c r="TCG9" s="49"/>
      <c r="TCH9" s="49"/>
      <c r="TCI9" s="49"/>
      <c r="TCJ9" s="49"/>
      <c r="TCK9" s="49"/>
      <c r="TCL9" s="49"/>
      <c r="TCM9" s="49"/>
      <c r="TCN9" s="49"/>
      <c r="TCO9" s="49"/>
      <c r="TCP9" s="49"/>
      <c r="TCQ9" s="49"/>
      <c r="TCR9" s="49"/>
      <c r="TCS9" s="49"/>
      <c r="TCT9" s="49"/>
      <c r="TCU9" s="49"/>
      <c r="TCV9" s="49"/>
      <c r="TCW9" s="49"/>
      <c r="TCX9" s="49"/>
      <c r="TCY9" s="49"/>
      <c r="TCZ9" s="49"/>
      <c r="TDA9" s="49"/>
      <c r="TDB9" s="49"/>
      <c r="TDC9" s="49"/>
      <c r="TDD9" s="49"/>
      <c r="TDE9" s="49"/>
      <c r="TDF9" s="49"/>
      <c r="TDG9" s="49"/>
      <c r="TDH9" s="49"/>
      <c r="TDI9" s="49"/>
      <c r="TDJ9" s="49"/>
      <c r="TDK9" s="49"/>
      <c r="TDL9" s="49"/>
      <c r="TDM9" s="49"/>
      <c r="TDN9" s="49"/>
      <c r="TDO9" s="49"/>
      <c r="TDP9" s="49"/>
      <c r="TDQ9" s="49"/>
      <c r="TDR9" s="49"/>
      <c r="TDS9" s="49"/>
      <c r="TDT9" s="49"/>
      <c r="TDU9" s="49"/>
      <c r="TDV9" s="49"/>
      <c r="TDW9" s="49"/>
      <c r="TDX9" s="49"/>
      <c r="TDY9" s="49"/>
      <c r="TDZ9" s="49"/>
      <c r="TEA9" s="49"/>
      <c r="TEB9" s="49"/>
      <c r="TEC9" s="49"/>
      <c r="TED9" s="49"/>
      <c r="TEE9" s="49"/>
      <c r="TEF9" s="49"/>
      <c r="TEG9" s="49"/>
      <c r="TEH9" s="49"/>
      <c r="TEI9" s="49"/>
      <c r="TEJ9" s="49"/>
      <c r="TEK9" s="49"/>
      <c r="TEL9" s="49"/>
      <c r="TEM9" s="49"/>
      <c r="TEN9" s="49"/>
      <c r="TEO9" s="49"/>
      <c r="TEP9" s="49"/>
      <c r="TEQ9" s="49"/>
      <c r="TER9" s="49"/>
      <c r="TES9" s="49"/>
      <c r="TET9" s="49"/>
      <c r="TEU9" s="49"/>
      <c r="TEV9" s="49"/>
      <c r="TEW9" s="49"/>
      <c r="TEX9" s="49"/>
      <c r="TEY9" s="49"/>
      <c r="TEZ9" s="49"/>
      <c r="TFA9" s="49"/>
      <c r="TFB9" s="49"/>
      <c r="TFC9" s="49"/>
      <c r="TFD9" s="49"/>
      <c r="TFE9" s="49"/>
      <c r="TFF9" s="49"/>
      <c r="TFG9" s="49"/>
      <c r="TFH9" s="49"/>
      <c r="TFI9" s="49"/>
      <c r="TFJ9" s="49"/>
      <c r="TFK9" s="49"/>
      <c r="TFL9" s="49"/>
      <c r="TFM9" s="49"/>
      <c r="TFN9" s="49"/>
      <c r="TFO9" s="49"/>
      <c r="TFP9" s="49"/>
      <c r="TFQ9" s="49"/>
      <c r="TFR9" s="49"/>
      <c r="TFS9" s="49"/>
      <c r="TFT9" s="49"/>
      <c r="TFU9" s="49"/>
      <c r="TFV9" s="49"/>
      <c r="TFW9" s="49"/>
      <c r="TFX9" s="49"/>
      <c r="TFY9" s="49"/>
      <c r="TFZ9" s="49"/>
      <c r="TGA9" s="49"/>
      <c r="TGB9" s="49"/>
      <c r="TGC9" s="49"/>
      <c r="TGD9" s="49"/>
      <c r="TGE9" s="49"/>
      <c r="TGF9" s="49"/>
      <c r="TGG9" s="49"/>
      <c r="TGH9" s="49"/>
      <c r="TGI9" s="49"/>
      <c r="TGJ9" s="49"/>
      <c r="TGK9" s="49"/>
      <c r="TGL9" s="49"/>
      <c r="TGM9" s="49"/>
      <c r="TGN9" s="49"/>
      <c r="TGO9" s="49"/>
      <c r="TGP9" s="49"/>
      <c r="TGQ9" s="49"/>
      <c r="TGR9" s="49"/>
      <c r="TGS9" s="49"/>
      <c r="TGT9" s="49"/>
      <c r="TGU9" s="49"/>
      <c r="TGV9" s="49"/>
      <c r="TGW9" s="49"/>
      <c r="TGX9" s="49"/>
      <c r="TGY9" s="49"/>
      <c r="TGZ9" s="49"/>
      <c r="THA9" s="49"/>
      <c r="THB9" s="49"/>
      <c r="THC9" s="49"/>
      <c r="THD9" s="49"/>
      <c r="THE9" s="49"/>
      <c r="THF9" s="49"/>
      <c r="THG9" s="49"/>
      <c r="THH9" s="49"/>
      <c r="THI9" s="49"/>
      <c r="THJ9" s="49"/>
      <c r="THK9" s="49"/>
      <c r="THL9" s="49"/>
      <c r="THM9" s="49"/>
      <c r="THN9" s="49"/>
      <c r="THO9" s="49"/>
      <c r="THP9" s="49"/>
      <c r="THQ9" s="49"/>
      <c r="THR9" s="49"/>
      <c r="THS9" s="49"/>
      <c r="THT9" s="49"/>
      <c r="THU9" s="49"/>
      <c r="THV9" s="49"/>
      <c r="THW9" s="49"/>
      <c r="THX9" s="49"/>
      <c r="THY9" s="49"/>
      <c r="THZ9" s="49"/>
      <c r="TIA9" s="49"/>
      <c r="TIB9" s="49"/>
      <c r="TIC9" s="49"/>
      <c r="TID9" s="49"/>
      <c r="TIE9" s="49"/>
      <c r="TIF9" s="49"/>
      <c r="TIG9" s="49"/>
      <c r="TIH9" s="49"/>
      <c r="TII9" s="49"/>
      <c r="TIJ9" s="49"/>
      <c r="TIK9" s="49"/>
      <c r="TIL9" s="49"/>
      <c r="TIM9" s="49"/>
      <c r="TIN9" s="49"/>
      <c r="TIO9" s="49"/>
      <c r="TIP9" s="49"/>
      <c r="TIQ9" s="49"/>
      <c r="TIR9" s="49"/>
      <c r="TIS9" s="49"/>
      <c r="TIT9" s="49"/>
      <c r="TIU9" s="49"/>
      <c r="TIV9" s="49"/>
      <c r="TIW9" s="49"/>
      <c r="TIX9" s="49"/>
      <c r="TIY9" s="49"/>
      <c r="TIZ9" s="49"/>
      <c r="TJA9" s="49"/>
      <c r="TJB9" s="49"/>
      <c r="TJC9" s="49"/>
      <c r="TJD9" s="49"/>
      <c r="TJE9" s="49"/>
      <c r="TJF9" s="49"/>
      <c r="TJG9" s="49"/>
      <c r="TJH9" s="49"/>
      <c r="TJI9" s="49"/>
      <c r="TJJ9" s="49"/>
      <c r="TJK9" s="49"/>
      <c r="TJL9" s="49"/>
      <c r="TJM9" s="49"/>
      <c r="TJN9" s="49"/>
      <c r="TJO9" s="49"/>
      <c r="TJP9" s="49"/>
      <c r="TJQ9" s="49"/>
      <c r="TJR9" s="49"/>
      <c r="TJS9" s="49"/>
      <c r="TJT9" s="49"/>
      <c r="TJU9" s="49"/>
      <c r="TJV9" s="49"/>
      <c r="TJW9" s="49"/>
      <c r="TJX9" s="49"/>
      <c r="TJY9" s="49"/>
      <c r="TJZ9" s="49"/>
      <c r="TKA9" s="49"/>
      <c r="TKB9" s="49"/>
      <c r="TKC9" s="49"/>
      <c r="TKD9" s="49"/>
      <c r="TKE9" s="49"/>
      <c r="TKF9" s="49"/>
      <c r="TKG9" s="49"/>
      <c r="TKH9" s="49"/>
      <c r="TKI9" s="49"/>
      <c r="TKJ9" s="49"/>
      <c r="TKK9" s="49"/>
      <c r="TKL9" s="49"/>
      <c r="TKM9" s="49"/>
      <c r="TKN9" s="49"/>
      <c r="TKO9" s="49"/>
      <c r="TKP9" s="49"/>
      <c r="TKQ9" s="49"/>
      <c r="TKR9" s="49"/>
      <c r="TKS9" s="49"/>
      <c r="TKT9" s="49"/>
      <c r="TKU9" s="49"/>
      <c r="TKV9" s="49"/>
      <c r="TKW9" s="49"/>
      <c r="TKX9" s="49"/>
      <c r="TKY9" s="49"/>
      <c r="TKZ9" s="49"/>
      <c r="TLA9" s="49"/>
      <c r="TLB9" s="49"/>
      <c r="TLC9" s="49"/>
      <c r="TLD9" s="49"/>
      <c r="TLE9" s="49"/>
      <c r="TLF9" s="49"/>
      <c r="TLG9" s="49"/>
      <c r="TLH9" s="49"/>
      <c r="TLI9" s="49"/>
      <c r="TLJ9" s="49"/>
      <c r="TLK9" s="49"/>
      <c r="TLL9" s="49"/>
      <c r="TLM9" s="49"/>
      <c r="TLN9" s="49"/>
      <c r="TLO9" s="49"/>
      <c r="TLP9" s="49"/>
      <c r="TLQ9" s="49"/>
      <c r="TLR9" s="49"/>
      <c r="TLS9" s="49"/>
      <c r="TLT9" s="49"/>
      <c r="TLU9" s="49"/>
      <c r="TLV9" s="49"/>
      <c r="TLW9" s="49"/>
      <c r="TLX9" s="49"/>
      <c r="TLY9" s="49"/>
      <c r="TLZ9" s="49"/>
      <c r="TMA9" s="49"/>
      <c r="TMB9" s="49"/>
      <c r="TMC9" s="49"/>
      <c r="TMD9" s="49"/>
      <c r="TME9" s="49"/>
      <c r="TMF9" s="49"/>
      <c r="TMG9" s="49"/>
      <c r="TMH9" s="49"/>
      <c r="TMI9" s="49"/>
      <c r="TMJ9" s="49"/>
      <c r="TMK9" s="49"/>
      <c r="TML9" s="49"/>
      <c r="TMM9" s="49"/>
      <c r="TMN9" s="49"/>
      <c r="TMO9" s="49"/>
      <c r="TMP9" s="49"/>
      <c r="TMQ9" s="49"/>
      <c r="TMR9" s="49"/>
      <c r="TMS9" s="49"/>
      <c r="TMT9" s="49"/>
      <c r="TMU9" s="49"/>
      <c r="TMV9" s="49"/>
      <c r="TMW9" s="49"/>
      <c r="TMX9" s="49"/>
      <c r="TMY9" s="49"/>
      <c r="TMZ9" s="49"/>
      <c r="TNA9" s="49"/>
      <c r="TNB9" s="49"/>
      <c r="TNC9" s="49"/>
      <c r="TND9" s="49"/>
      <c r="TNE9" s="49"/>
      <c r="TNF9" s="49"/>
      <c r="TNG9" s="49"/>
      <c r="TNH9" s="49"/>
      <c r="TNI9" s="49"/>
      <c r="TNJ9" s="49"/>
      <c r="TNK9" s="49"/>
      <c r="TNL9" s="49"/>
      <c r="TNM9" s="49"/>
      <c r="TNN9" s="49"/>
      <c r="TNO9" s="49"/>
      <c r="TNP9" s="49"/>
      <c r="TNQ9" s="49"/>
      <c r="TNR9" s="49"/>
      <c r="TNS9" s="49"/>
      <c r="TNT9" s="49"/>
      <c r="TNU9" s="49"/>
      <c r="TNV9" s="49"/>
      <c r="TNW9" s="49"/>
      <c r="TNX9" s="49"/>
      <c r="TNY9" s="49"/>
      <c r="TNZ9" s="49"/>
      <c r="TOA9" s="49"/>
      <c r="TOB9" s="49"/>
      <c r="TOC9" s="49"/>
      <c r="TOD9" s="49"/>
      <c r="TOE9" s="49"/>
      <c r="TOF9" s="49"/>
      <c r="TOG9" s="49"/>
      <c r="TOH9" s="49"/>
      <c r="TOI9" s="49"/>
      <c r="TOJ9" s="49"/>
      <c r="TOK9" s="49"/>
      <c r="TOL9" s="49"/>
      <c r="TOM9" s="49"/>
      <c r="TON9" s="49"/>
      <c r="TOO9" s="49"/>
      <c r="TOP9" s="49"/>
      <c r="TOQ9" s="49"/>
      <c r="TOR9" s="49"/>
      <c r="TOS9" s="49"/>
      <c r="TOT9" s="49"/>
      <c r="TOU9" s="49"/>
      <c r="TOV9" s="49"/>
      <c r="TOW9" s="49"/>
      <c r="TOX9" s="49"/>
      <c r="TOY9" s="49"/>
      <c r="TOZ9" s="49"/>
      <c r="TPA9" s="49"/>
      <c r="TPB9" s="49"/>
      <c r="TPC9" s="49"/>
      <c r="TPD9" s="49"/>
      <c r="TPE9" s="49"/>
      <c r="TPF9" s="49"/>
      <c r="TPG9" s="49"/>
      <c r="TPH9" s="49"/>
      <c r="TPI9" s="49"/>
      <c r="TPJ9" s="49"/>
      <c r="TPK9" s="49"/>
      <c r="TPL9" s="49"/>
      <c r="TPM9" s="49"/>
      <c r="TPN9" s="49"/>
      <c r="TPO9" s="49"/>
      <c r="TPP9" s="49"/>
      <c r="TPQ9" s="49"/>
      <c r="TPR9" s="49"/>
      <c r="TPS9" s="49"/>
      <c r="TPT9" s="49"/>
      <c r="TPU9" s="49"/>
      <c r="TPV9" s="49"/>
      <c r="TPW9" s="49"/>
      <c r="TPX9" s="49"/>
      <c r="TPY9" s="49"/>
      <c r="TPZ9" s="49"/>
      <c r="TQA9" s="49"/>
      <c r="TQB9" s="49"/>
      <c r="TQC9" s="49"/>
      <c r="TQD9" s="49"/>
      <c r="TQE9" s="49"/>
      <c r="TQF9" s="49"/>
      <c r="TQG9" s="49"/>
      <c r="TQH9" s="49"/>
      <c r="TQI9" s="49"/>
      <c r="TQJ9" s="49"/>
      <c r="TQK9" s="49"/>
      <c r="TQL9" s="49"/>
      <c r="TQM9" s="49"/>
      <c r="TQN9" s="49"/>
      <c r="TQO9" s="49"/>
      <c r="TQP9" s="49"/>
      <c r="TQQ9" s="49"/>
      <c r="TQR9" s="49"/>
      <c r="TQS9" s="49"/>
      <c r="TQT9" s="49"/>
      <c r="TQU9" s="49"/>
      <c r="TQV9" s="49"/>
      <c r="TQW9" s="49"/>
      <c r="TQX9" s="49"/>
      <c r="TQY9" s="49"/>
      <c r="TQZ9" s="49"/>
      <c r="TRA9" s="49"/>
      <c r="TRB9" s="49"/>
      <c r="TRC9" s="49"/>
      <c r="TRD9" s="49"/>
      <c r="TRE9" s="49"/>
      <c r="TRF9" s="49"/>
      <c r="TRG9" s="49"/>
      <c r="TRH9" s="49"/>
      <c r="TRI9" s="49"/>
      <c r="TRJ9" s="49"/>
      <c r="TRK9" s="49"/>
      <c r="TRL9" s="49"/>
      <c r="TRM9" s="49"/>
      <c r="TRN9" s="49"/>
      <c r="TRO9" s="49"/>
      <c r="TRP9" s="49"/>
      <c r="TRQ9" s="49"/>
      <c r="TRR9" s="49"/>
      <c r="TRS9" s="49"/>
      <c r="TRT9" s="49"/>
      <c r="TRU9" s="49"/>
      <c r="TRV9" s="49"/>
      <c r="TRW9" s="49"/>
      <c r="TRX9" s="49"/>
      <c r="TRY9" s="49"/>
      <c r="TRZ9" s="49"/>
      <c r="TSA9" s="49"/>
      <c r="TSB9" s="49"/>
      <c r="TSC9" s="49"/>
      <c r="TSD9" s="49"/>
      <c r="TSE9" s="49"/>
      <c r="TSF9" s="49"/>
      <c r="TSG9" s="49"/>
      <c r="TSH9" s="49"/>
      <c r="TSI9" s="49"/>
      <c r="TSJ9" s="49"/>
      <c r="TSK9" s="49"/>
      <c r="TSL9" s="49"/>
      <c r="TSM9" s="49"/>
      <c r="TSN9" s="49"/>
      <c r="TSO9" s="49"/>
      <c r="TSP9" s="49"/>
      <c r="TSQ9" s="49"/>
      <c r="TSR9" s="49"/>
      <c r="TSS9" s="49"/>
      <c r="TST9" s="49"/>
      <c r="TSU9" s="49"/>
      <c r="TSV9" s="49"/>
      <c r="TSW9" s="49"/>
      <c r="TSX9" s="49"/>
      <c r="TSY9" s="49"/>
      <c r="TSZ9" s="49"/>
      <c r="TTA9" s="49"/>
      <c r="TTB9" s="49"/>
      <c r="TTC9" s="49"/>
      <c r="TTD9" s="49"/>
      <c r="TTE9" s="49"/>
      <c r="TTF9" s="49"/>
      <c r="TTG9" s="49"/>
      <c r="TTH9" s="49"/>
      <c r="TTI9" s="49"/>
      <c r="TTJ9" s="49"/>
      <c r="TTK9" s="49"/>
      <c r="TTL9" s="49"/>
      <c r="TTM9" s="49"/>
      <c r="TTN9" s="49"/>
      <c r="TTO9" s="49"/>
      <c r="TTP9" s="49"/>
      <c r="TTQ9" s="49"/>
      <c r="TTR9" s="49"/>
      <c r="TTS9" s="49"/>
      <c r="TTT9" s="49"/>
      <c r="TTU9" s="49"/>
      <c r="TTV9" s="49"/>
      <c r="TTW9" s="49"/>
      <c r="TTX9" s="49"/>
      <c r="TTY9" s="49"/>
      <c r="TTZ9" s="49"/>
      <c r="TUA9" s="49"/>
      <c r="TUB9" s="49"/>
      <c r="TUC9" s="49"/>
      <c r="TUD9" s="49"/>
      <c r="TUE9" s="49"/>
      <c r="TUF9" s="49"/>
      <c r="TUG9" s="49"/>
      <c r="TUH9" s="49"/>
      <c r="TUI9" s="49"/>
      <c r="TUJ9" s="49"/>
      <c r="TUK9" s="49"/>
      <c r="TUL9" s="49"/>
      <c r="TUM9" s="49"/>
      <c r="TUN9" s="49"/>
      <c r="TUO9" s="49"/>
      <c r="TUP9" s="49"/>
      <c r="TUQ9" s="49"/>
      <c r="TUR9" s="49"/>
      <c r="TUS9" s="49"/>
      <c r="TUT9" s="49"/>
      <c r="TUU9" s="49"/>
      <c r="TUV9" s="49"/>
      <c r="TUW9" s="49"/>
      <c r="TUX9" s="49"/>
      <c r="TUY9" s="49"/>
      <c r="TUZ9" s="49"/>
      <c r="TVA9" s="49"/>
      <c r="TVB9" s="49"/>
      <c r="TVC9" s="49"/>
      <c r="TVD9" s="49"/>
      <c r="TVE9" s="49"/>
      <c r="TVF9" s="49"/>
      <c r="TVG9" s="49"/>
      <c r="TVH9" s="49"/>
      <c r="TVI9" s="49"/>
      <c r="TVJ9" s="49"/>
      <c r="TVK9" s="49"/>
      <c r="TVL9" s="49"/>
      <c r="TVM9" s="49"/>
      <c r="TVN9" s="49"/>
      <c r="TVO9" s="49"/>
      <c r="TVP9" s="49"/>
      <c r="TVQ9" s="49"/>
      <c r="TVR9" s="49"/>
      <c r="TVS9" s="49"/>
      <c r="TVT9" s="49"/>
      <c r="TVU9" s="49"/>
      <c r="TVV9" s="49"/>
      <c r="TVW9" s="49"/>
      <c r="TVX9" s="49"/>
      <c r="TVY9" s="49"/>
      <c r="TVZ9" s="49"/>
      <c r="TWA9" s="49"/>
      <c r="TWB9" s="49"/>
      <c r="TWC9" s="49"/>
      <c r="TWD9" s="49"/>
      <c r="TWE9" s="49"/>
      <c r="TWF9" s="49"/>
      <c r="TWG9" s="49"/>
      <c r="TWH9" s="49"/>
      <c r="TWI9" s="49"/>
      <c r="TWJ9" s="49"/>
      <c r="TWK9" s="49"/>
      <c r="TWL9" s="49"/>
      <c r="TWM9" s="49"/>
      <c r="TWN9" s="49"/>
      <c r="TWO9" s="49"/>
      <c r="TWP9" s="49"/>
      <c r="TWQ9" s="49"/>
      <c r="TWR9" s="49"/>
      <c r="TWS9" s="49"/>
      <c r="TWT9" s="49"/>
      <c r="TWU9" s="49"/>
      <c r="TWV9" s="49"/>
      <c r="TWW9" s="49"/>
      <c r="TWX9" s="49"/>
      <c r="TWY9" s="49"/>
      <c r="TWZ9" s="49"/>
      <c r="TXA9" s="49"/>
      <c r="TXB9" s="49"/>
      <c r="TXC9" s="49"/>
      <c r="TXD9" s="49"/>
      <c r="TXE9" s="49"/>
      <c r="TXF9" s="49"/>
      <c r="TXG9" s="49"/>
      <c r="TXH9" s="49"/>
      <c r="TXI9" s="49"/>
      <c r="TXJ9" s="49"/>
      <c r="TXK9" s="49"/>
      <c r="TXL9" s="49"/>
      <c r="TXM9" s="49"/>
      <c r="TXN9" s="49"/>
      <c r="TXO9" s="49"/>
      <c r="TXP9" s="49"/>
      <c r="TXQ9" s="49"/>
      <c r="TXR9" s="49"/>
      <c r="TXS9" s="49"/>
      <c r="TXT9" s="49"/>
      <c r="TXU9" s="49"/>
      <c r="TXV9" s="49"/>
      <c r="TXW9" s="49"/>
      <c r="TXX9" s="49"/>
      <c r="TXY9" s="49"/>
      <c r="TXZ9" s="49"/>
      <c r="TYA9" s="49"/>
      <c r="TYB9" s="49"/>
      <c r="TYC9" s="49"/>
      <c r="TYD9" s="49"/>
      <c r="TYE9" s="49"/>
      <c r="TYF9" s="49"/>
      <c r="TYG9" s="49"/>
      <c r="TYH9" s="49"/>
      <c r="TYI9" s="49"/>
      <c r="TYJ9" s="49"/>
      <c r="TYK9" s="49"/>
      <c r="TYL9" s="49"/>
      <c r="TYM9" s="49"/>
      <c r="TYN9" s="49"/>
      <c r="TYO9" s="49"/>
      <c r="TYP9" s="49"/>
      <c r="TYQ9" s="49"/>
      <c r="TYR9" s="49"/>
      <c r="TYS9" s="49"/>
      <c r="TYT9" s="49"/>
      <c r="TYU9" s="49"/>
      <c r="TYV9" s="49"/>
      <c r="TYW9" s="49"/>
      <c r="TYX9" s="49"/>
      <c r="TYY9" s="49"/>
      <c r="TYZ9" s="49"/>
      <c r="TZA9" s="49"/>
      <c r="TZB9" s="49"/>
      <c r="TZC9" s="49"/>
      <c r="TZD9" s="49"/>
      <c r="TZE9" s="49"/>
      <c r="TZF9" s="49"/>
      <c r="TZG9" s="49"/>
      <c r="TZH9" s="49"/>
      <c r="TZI9" s="49"/>
      <c r="TZJ9" s="49"/>
      <c r="TZK9" s="49"/>
      <c r="TZL9" s="49"/>
      <c r="TZM9" s="49"/>
      <c r="TZN9" s="49"/>
      <c r="TZO9" s="49"/>
      <c r="TZP9" s="49"/>
      <c r="TZQ9" s="49"/>
      <c r="TZR9" s="49"/>
      <c r="TZS9" s="49"/>
      <c r="TZT9" s="49"/>
      <c r="TZU9" s="49"/>
      <c r="TZV9" s="49"/>
      <c r="TZW9" s="49"/>
      <c r="TZX9" s="49"/>
      <c r="TZY9" s="49"/>
      <c r="TZZ9" s="49"/>
      <c r="UAA9" s="49"/>
      <c r="UAB9" s="49"/>
      <c r="UAC9" s="49"/>
      <c r="UAD9" s="49"/>
      <c r="UAE9" s="49"/>
      <c r="UAF9" s="49"/>
      <c r="UAG9" s="49"/>
      <c r="UAH9" s="49"/>
      <c r="UAI9" s="49"/>
      <c r="UAJ9" s="49"/>
      <c r="UAK9" s="49"/>
      <c r="UAL9" s="49"/>
      <c r="UAM9" s="49"/>
      <c r="UAN9" s="49"/>
      <c r="UAO9" s="49"/>
      <c r="UAP9" s="49"/>
      <c r="UAQ9" s="49"/>
      <c r="UAR9" s="49"/>
      <c r="UAS9" s="49"/>
      <c r="UAT9" s="49"/>
      <c r="UAU9" s="49"/>
      <c r="UAV9" s="49"/>
      <c r="UAW9" s="49"/>
      <c r="UAX9" s="49"/>
      <c r="UAY9" s="49"/>
      <c r="UAZ9" s="49"/>
      <c r="UBA9" s="49"/>
      <c r="UBB9" s="49"/>
      <c r="UBC9" s="49"/>
      <c r="UBD9" s="49"/>
      <c r="UBE9" s="49"/>
      <c r="UBF9" s="49"/>
      <c r="UBG9" s="49"/>
      <c r="UBH9" s="49"/>
      <c r="UBI9" s="49"/>
      <c r="UBJ9" s="49"/>
      <c r="UBK9" s="49"/>
      <c r="UBL9" s="49"/>
      <c r="UBM9" s="49"/>
      <c r="UBN9" s="49"/>
      <c r="UBO9" s="49"/>
      <c r="UBP9" s="49"/>
      <c r="UBQ9" s="49"/>
      <c r="UBR9" s="49"/>
      <c r="UBS9" s="49"/>
      <c r="UBT9" s="49"/>
      <c r="UBU9" s="49"/>
      <c r="UBV9" s="49"/>
      <c r="UBW9" s="49"/>
      <c r="UBX9" s="49"/>
      <c r="UBY9" s="49"/>
      <c r="UBZ9" s="49"/>
      <c r="UCA9" s="49"/>
      <c r="UCB9" s="49"/>
      <c r="UCC9" s="49"/>
      <c r="UCD9" s="49"/>
      <c r="UCE9" s="49"/>
      <c r="UCF9" s="49"/>
      <c r="UCG9" s="49"/>
      <c r="UCH9" s="49"/>
      <c r="UCI9" s="49"/>
      <c r="UCJ9" s="49"/>
      <c r="UCK9" s="49"/>
      <c r="UCL9" s="49"/>
      <c r="UCM9" s="49"/>
      <c r="UCN9" s="49"/>
      <c r="UCO9" s="49"/>
      <c r="UCP9" s="49"/>
      <c r="UCQ9" s="49"/>
      <c r="UCR9" s="49"/>
      <c r="UCS9" s="49"/>
      <c r="UCT9" s="49"/>
      <c r="UCU9" s="49"/>
      <c r="UCV9" s="49"/>
      <c r="UCW9" s="49"/>
      <c r="UCX9" s="49"/>
      <c r="UCY9" s="49"/>
      <c r="UCZ9" s="49"/>
      <c r="UDA9" s="49"/>
      <c r="UDB9" s="49"/>
      <c r="UDC9" s="49"/>
      <c r="UDD9" s="49"/>
      <c r="UDE9" s="49"/>
      <c r="UDF9" s="49"/>
      <c r="UDG9" s="49"/>
      <c r="UDH9" s="49"/>
      <c r="UDI9" s="49"/>
      <c r="UDJ9" s="49"/>
      <c r="UDK9" s="49"/>
      <c r="UDL9" s="49"/>
      <c r="UDM9" s="49"/>
      <c r="UDN9" s="49"/>
      <c r="UDO9" s="49"/>
      <c r="UDP9" s="49"/>
      <c r="UDQ9" s="49"/>
      <c r="UDR9" s="49"/>
      <c r="UDS9" s="49"/>
      <c r="UDT9" s="49"/>
      <c r="UDU9" s="49"/>
      <c r="UDV9" s="49"/>
      <c r="UDW9" s="49"/>
      <c r="UDX9" s="49"/>
      <c r="UDY9" s="49"/>
      <c r="UDZ9" s="49"/>
      <c r="UEA9" s="49"/>
      <c r="UEB9" s="49"/>
      <c r="UEC9" s="49"/>
      <c r="UED9" s="49"/>
      <c r="UEE9" s="49"/>
      <c r="UEF9" s="49"/>
      <c r="UEG9" s="49"/>
      <c r="UEH9" s="49"/>
      <c r="UEI9" s="49"/>
      <c r="UEJ9" s="49"/>
      <c r="UEK9" s="49"/>
      <c r="UEL9" s="49"/>
      <c r="UEM9" s="49"/>
      <c r="UEN9" s="49"/>
      <c r="UEO9" s="49"/>
      <c r="UEP9" s="49"/>
      <c r="UEQ9" s="49"/>
      <c r="UER9" s="49"/>
      <c r="UES9" s="49"/>
      <c r="UET9" s="49"/>
      <c r="UEU9" s="49"/>
      <c r="UEV9" s="49"/>
      <c r="UEW9" s="49"/>
      <c r="UEX9" s="49"/>
      <c r="UEY9" s="49"/>
      <c r="UEZ9" s="49"/>
      <c r="UFA9" s="49"/>
      <c r="UFB9" s="49"/>
      <c r="UFC9" s="49"/>
      <c r="UFD9" s="49"/>
      <c r="UFE9" s="49"/>
      <c r="UFF9" s="49"/>
      <c r="UFG9" s="49"/>
      <c r="UFH9" s="49"/>
      <c r="UFI9" s="49"/>
      <c r="UFJ9" s="49"/>
      <c r="UFK9" s="49"/>
      <c r="UFL9" s="49"/>
      <c r="UFM9" s="49"/>
      <c r="UFN9" s="49"/>
      <c r="UFO9" s="49"/>
      <c r="UFP9" s="49"/>
      <c r="UFQ9" s="49"/>
      <c r="UFR9" s="49"/>
      <c r="UFS9" s="49"/>
      <c r="UFT9" s="49"/>
      <c r="UFU9" s="49"/>
      <c r="UFV9" s="49"/>
      <c r="UFW9" s="49"/>
      <c r="UFX9" s="49"/>
      <c r="UFY9" s="49"/>
      <c r="UFZ9" s="49"/>
      <c r="UGA9" s="49"/>
      <c r="UGB9" s="49"/>
      <c r="UGC9" s="49"/>
      <c r="UGD9" s="49"/>
      <c r="UGE9" s="49"/>
      <c r="UGF9" s="49"/>
      <c r="UGG9" s="49"/>
      <c r="UGH9" s="49"/>
      <c r="UGI9" s="49"/>
      <c r="UGJ9" s="49"/>
      <c r="UGK9" s="49"/>
      <c r="UGL9" s="49"/>
      <c r="UGM9" s="49"/>
      <c r="UGN9" s="49"/>
      <c r="UGO9" s="49"/>
      <c r="UGP9" s="49"/>
      <c r="UGQ9" s="49"/>
      <c r="UGR9" s="49"/>
      <c r="UGS9" s="49"/>
      <c r="UGT9" s="49"/>
      <c r="UGU9" s="49"/>
      <c r="UGV9" s="49"/>
      <c r="UGW9" s="49"/>
      <c r="UGX9" s="49"/>
      <c r="UGY9" s="49"/>
      <c r="UGZ9" s="49"/>
      <c r="UHA9" s="49"/>
      <c r="UHB9" s="49"/>
      <c r="UHC9" s="49"/>
      <c r="UHD9" s="49"/>
      <c r="UHE9" s="49"/>
      <c r="UHF9" s="49"/>
      <c r="UHG9" s="49"/>
      <c r="UHH9" s="49"/>
      <c r="UHI9" s="49"/>
      <c r="UHJ9" s="49"/>
      <c r="UHK9" s="49"/>
      <c r="UHL9" s="49"/>
      <c r="UHM9" s="49"/>
      <c r="UHN9" s="49"/>
      <c r="UHO9" s="49"/>
      <c r="UHP9" s="49"/>
      <c r="UHQ9" s="49"/>
      <c r="UHR9" s="49"/>
      <c r="UHS9" s="49"/>
      <c r="UHT9" s="49"/>
      <c r="UHU9" s="49"/>
      <c r="UHV9" s="49"/>
      <c r="UHW9" s="49"/>
      <c r="UHX9" s="49"/>
      <c r="UHY9" s="49"/>
      <c r="UHZ9" s="49"/>
      <c r="UIA9" s="49"/>
      <c r="UIB9" s="49"/>
      <c r="UIC9" s="49"/>
      <c r="UID9" s="49"/>
      <c r="UIE9" s="49"/>
      <c r="UIF9" s="49"/>
      <c r="UIG9" s="49"/>
      <c r="UIH9" s="49"/>
      <c r="UII9" s="49"/>
      <c r="UIJ9" s="49"/>
      <c r="UIK9" s="49"/>
      <c r="UIL9" s="49"/>
      <c r="UIM9" s="49"/>
      <c r="UIN9" s="49"/>
      <c r="UIO9" s="49"/>
      <c r="UIP9" s="49"/>
      <c r="UIQ9" s="49"/>
      <c r="UIR9" s="49"/>
      <c r="UIS9" s="49"/>
      <c r="UIT9" s="49"/>
      <c r="UIU9" s="49"/>
      <c r="UIV9" s="49"/>
      <c r="UIW9" s="49"/>
      <c r="UIX9" s="49"/>
      <c r="UIY9" s="49"/>
      <c r="UIZ9" s="49"/>
      <c r="UJA9" s="49"/>
      <c r="UJB9" s="49"/>
      <c r="UJC9" s="49"/>
      <c r="UJD9" s="49"/>
      <c r="UJE9" s="49"/>
      <c r="UJF9" s="49"/>
      <c r="UJG9" s="49"/>
      <c r="UJH9" s="49"/>
      <c r="UJI9" s="49"/>
      <c r="UJJ9" s="49"/>
      <c r="UJK9" s="49"/>
      <c r="UJL9" s="49"/>
      <c r="UJM9" s="49"/>
      <c r="UJN9" s="49"/>
      <c r="UJO9" s="49"/>
      <c r="UJP9" s="49"/>
      <c r="UJQ9" s="49"/>
      <c r="UJR9" s="49"/>
      <c r="UJS9" s="49"/>
      <c r="UJT9" s="49"/>
      <c r="UJU9" s="49"/>
      <c r="UJV9" s="49"/>
      <c r="UJW9" s="49"/>
      <c r="UJX9" s="49"/>
      <c r="UJY9" s="49"/>
      <c r="UJZ9" s="49"/>
      <c r="UKA9" s="49"/>
      <c r="UKB9" s="49"/>
      <c r="UKC9" s="49"/>
      <c r="UKD9" s="49"/>
      <c r="UKE9" s="49"/>
      <c r="UKF9" s="49"/>
      <c r="UKG9" s="49"/>
      <c r="UKH9" s="49"/>
      <c r="UKI9" s="49"/>
      <c r="UKJ9" s="49"/>
      <c r="UKK9" s="49"/>
      <c r="UKL9" s="49"/>
      <c r="UKM9" s="49"/>
      <c r="UKN9" s="49"/>
      <c r="UKO9" s="49"/>
      <c r="UKP9" s="49"/>
      <c r="UKQ9" s="49"/>
      <c r="UKR9" s="49"/>
      <c r="UKS9" s="49"/>
      <c r="UKT9" s="49"/>
      <c r="UKU9" s="49"/>
      <c r="UKV9" s="49"/>
      <c r="UKW9" s="49"/>
      <c r="UKX9" s="49"/>
      <c r="UKY9" s="49"/>
      <c r="UKZ9" s="49"/>
      <c r="ULA9" s="49"/>
      <c r="ULB9" s="49"/>
      <c r="ULC9" s="49"/>
      <c r="ULD9" s="49"/>
      <c r="ULE9" s="49"/>
      <c r="ULF9" s="49"/>
      <c r="ULG9" s="49"/>
      <c r="ULH9" s="49"/>
      <c r="ULI9" s="49"/>
      <c r="ULJ9" s="49"/>
      <c r="ULK9" s="49"/>
      <c r="ULL9" s="49"/>
      <c r="ULM9" s="49"/>
      <c r="ULN9" s="49"/>
      <c r="ULO9" s="49"/>
      <c r="ULP9" s="49"/>
      <c r="ULQ9" s="49"/>
      <c r="ULR9" s="49"/>
      <c r="ULS9" s="49"/>
      <c r="ULT9" s="49"/>
      <c r="ULU9" s="49"/>
      <c r="ULV9" s="49"/>
      <c r="ULW9" s="49"/>
      <c r="ULX9" s="49"/>
      <c r="ULY9" s="49"/>
      <c r="ULZ9" s="49"/>
      <c r="UMA9" s="49"/>
      <c r="UMB9" s="49"/>
      <c r="UMC9" s="49"/>
      <c r="UMD9" s="49"/>
      <c r="UME9" s="49"/>
      <c r="UMF9" s="49"/>
      <c r="UMG9" s="49"/>
      <c r="UMH9" s="49"/>
      <c r="UMI9" s="49"/>
      <c r="UMJ9" s="49"/>
      <c r="UMK9" s="49"/>
      <c r="UML9" s="49"/>
      <c r="UMM9" s="49"/>
      <c r="UMN9" s="49"/>
      <c r="UMO9" s="49"/>
      <c r="UMP9" s="49"/>
      <c r="UMQ9" s="49"/>
      <c r="UMR9" s="49"/>
      <c r="UMS9" s="49"/>
      <c r="UMT9" s="49"/>
      <c r="UMU9" s="49"/>
      <c r="UMV9" s="49"/>
      <c r="UMW9" s="49"/>
      <c r="UMX9" s="49"/>
      <c r="UMY9" s="49"/>
      <c r="UMZ9" s="49"/>
      <c r="UNA9" s="49"/>
      <c r="UNB9" s="49"/>
      <c r="UNC9" s="49"/>
      <c r="UND9" s="49"/>
      <c r="UNE9" s="49"/>
      <c r="UNF9" s="49"/>
      <c r="UNG9" s="49"/>
      <c r="UNH9" s="49"/>
      <c r="UNI9" s="49"/>
      <c r="UNJ9" s="49"/>
      <c r="UNK9" s="49"/>
      <c r="UNL9" s="49"/>
      <c r="UNM9" s="49"/>
      <c r="UNN9" s="49"/>
      <c r="UNO9" s="49"/>
      <c r="UNP9" s="49"/>
      <c r="UNQ9" s="49"/>
      <c r="UNR9" s="49"/>
      <c r="UNS9" s="49"/>
      <c r="UNT9" s="49"/>
      <c r="UNU9" s="49"/>
      <c r="UNV9" s="49"/>
      <c r="UNW9" s="49"/>
      <c r="UNX9" s="49"/>
      <c r="UNY9" s="49"/>
      <c r="UNZ9" s="49"/>
      <c r="UOA9" s="49"/>
      <c r="UOB9" s="49"/>
      <c r="UOC9" s="49"/>
      <c r="UOD9" s="49"/>
      <c r="UOE9" s="49"/>
      <c r="UOF9" s="49"/>
      <c r="UOG9" s="49"/>
      <c r="UOH9" s="49"/>
      <c r="UOI9" s="49"/>
      <c r="UOJ9" s="49"/>
      <c r="UOK9" s="49"/>
      <c r="UOL9" s="49"/>
      <c r="UOM9" s="49"/>
      <c r="UON9" s="49"/>
      <c r="UOO9" s="49"/>
      <c r="UOP9" s="49"/>
      <c r="UOQ9" s="49"/>
      <c r="UOR9" s="49"/>
      <c r="UOS9" s="49"/>
      <c r="UOT9" s="49"/>
      <c r="UOU9" s="49"/>
      <c r="UOV9" s="49"/>
      <c r="UOW9" s="49"/>
      <c r="UOX9" s="49"/>
      <c r="UOY9" s="49"/>
      <c r="UOZ9" s="49"/>
      <c r="UPA9" s="49"/>
      <c r="UPB9" s="49"/>
      <c r="UPC9" s="49"/>
      <c r="UPD9" s="49"/>
      <c r="UPE9" s="49"/>
      <c r="UPF9" s="49"/>
      <c r="UPG9" s="49"/>
      <c r="UPH9" s="49"/>
      <c r="UPI9" s="49"/>
      <c r="UPJ9" s="49"/>
      <c r="UPK9" s="49"/>
      <c r="UPL9" s="49"/>
      <c r="UPM9" s="49"/>
      <c r="UPN9" s="49"/>
      <c r="UPO9" s="49"/>
      <c r="UPP9" s="49"/>
      <c r="UPQ9" s="49"/>
      <c r="UPR9" s="49"/>
      <c r="UPS9" s="49"/>
      <c r="UPT9" s="49"/>
      <c r="UPU9" s="49"/>
      <c r="UPV9" s="49"/>
      <c r="UPW9" s="49"/>
      <c r="UPX9" s="49"/>
      <c r="UPY9" s="49"/>
      <c r="UPZ9" s="49"/>
      <c r="UQA9" s="49"/>
      <c r="UQB9" s="49"/>
      <c r="UQC9" s="49"/>
      <c r="UQD9" s="49"/>
      <c r="UQE9" s="49"/>
      <c r="UQF9" s="49"/>
      <c r="UQG9" s="49"/>
      <c r="UQH9" s="49"/>
      <c r="UQI9" s="49"/>
      <c r="UQJ9" s="49"/>
      <c r="UQK9" s="49"/>
      <c r="UQL9" s="49"/>
      <c r="UQM9" s="49"/>
      <c r="UQN9" s="49"/>
      <c r="UQO9" s="49"/>
      <c r="UQP9" s="49"/>
      <c r="UQQ9" s="49"/>
      <c r="UQR9" s="49"/>
      <c r="UQS9" s="49"/>
      <c r="UQT9" s="49"/>
      <c r="UQU9" s="49"/>
      <c r="UQV9" s="49"/>
      <c r="UQW9" s="49"/>
      <c r="UQX9" s="49"/>
      <c r="UQY9" s="49"/>
      <c r="UQZ9" s="49"/>
      <c r="URA9" s="49"/>
      <c r="URB9" s="49"/>
      <c r="URC9" s="49"/>
      <c r="URD9" s="49"/>
      <c r="URE9" s="49"/>
      <c r="URF9" s="49"/>
      <c r="URG9" s="49"/>
      <c r="URH9" s="49"/>
      <c r="URI9" s="49"/>
      <c r="URJ9" s="49"/>
      <c r="URK9" s="49"/>
      <c r="URL9" s="49"/>
      <c r="URM9" s="49"/>
      <c r="URN9" s="49"/>
      <c r="URO9" s="49"/>
      <c r="URP9" s="49"/>
      <c r="URQ9" s="49"/>
      <c r="URR9" s="49"/>
      <c r="URS9" s="49"/>
      <c r="URT9" s="49"/>
      <c r="URU9" s="49"/>
      <c r="URV9" s="49"/>
      <c r="URW9" s="49"/>
      <c r="URX9" s="49"/>
      <c r="URY9" s="49"/>
      <c r="URZ9" s="49"/>
      <c r="USA9" s="49"/>
      <c r="USB9" s="49"/>
      <c r="USC9" s="49"/>
      <c r="USD9" s="49"/>
      <c r="USE9" s="49"/>
      <c r="USF9" s="49"/>
      <c r="USG9" s="49"/>
      <c r="USH9" s="49"/>
      <c r="USI9" s="49"/>
      <c r="USJ9" s="49"/>
      <c r="USK9" s="49"/>
      <c r="USL9" s="49"/>
      <c r="USM9" s="49"/>
      <c r="USN9" s="49"/>
      <c r="USO9" s="49"/>
      <c r="USP9" s="49"/>
      <c r="USQ9" s="49"/>
      <c r="USR9" s="49"/>
      <c r="USS9" s="49"/>
      <c r="UST9" s="49"/>
      <c r="USU9" s="49"/>
      <c r="USV9" s="49"/>
      <c r="USW9" s="49"/>
      <c r="USX9" s="49"/>
      <c r="USY9" s="49"/>
      <c r="USZ9" s="49"/>
      <c r="UTA9" s="49"/>
      <c r="UTB9" s="49"/>
      <c r="UTC9" s="49"/>
      <c r="UTD9" s="49"/>
      <c r="UTE9" s="49"/>
      <c r="UTF9" s="49"/>
      <c r="UTG9" s="49"/>
      <c r="UTH9" s="49"/>
      <c r="UTI9" s="49"/>
      <c r="UTJ9" s="49"/>
      <c r="UTK9" s="49"/>
      <c r="UTL9" s="49"/>
      <c r="UTM9" s="49"/>
      <c r="UTN9" s="49"/>
      <c r="UTO9" s="49"/>
      <c r="UTP9" s="49"/>
      <c r="UTQ9" s="49"/>
      <c r="UTR9" s="49"/>
      <c r="UTS9" s="49"/>
      <c r="UTT9" s="49"/>
      <c r="UTU9" s="49"/>
      <c r="UTV9" s="49"/>
      <c r="UTW9" s="49"/>
      <c r="UTX9" s="49"/>
      <c r="UTY9" s="49"/>
      <c r="UTZ9" s="49"/>
      <c r="UUA9" s="49"/>
      <c r="UUB9" s="49"/>
      <c r="UUC9" s="49"/>
      <c r="UUD9" s="49"/>
      <c r="UUE9" s="49"/>
      <c r="UUF9" s="49"/>
      <c r="UUG9" s="49"/>
      <c r="UUH9" s="49"/>
      <c r="UUI9" s="49"/>
      <c r="UUJ9" s="49"/>
      <c r="UUK9" s="49"/>
      <c r="UUL9" s="49"/>
      <c r="UUM9" s="49"/>
      <c r="UUN9" s="49"/>
      <c r="UUO9" s="49"/>
      <c r="UUP9" s="49"/>
      <c r="UUQ9" s="49"/>
      <c r="UUR9" s="49"/>
      <c r="UUS9" s="49"/>
      <c r="UUT9" s="49"/>
      <c r="UUU9" s="49"/>
      <c r="UUV9" s="49"/>
      <c r="UUW9" s="49"/>
      <c r="UUX9" s="49"/>
      <c r="UUY9" s="49"/>
      <c r="UUZ9" s="49"/>
      <c r="UVA9" s="49"/>
      <c r="UVB9" s="49"/>
      <c r="UVC9" s="49"/>
      <c r="UVD9" s="49"/>
      <c r="UVE9" s="49"/>
      <c r="UVF9" s="49"/>
      <c r="UVG9" s="49"/>
      <c r="UVH9" s="49"/>
      <c r="UVI9" s="49"/>
      <c r="UVJ9" s="49"/>
      <c r="UVK9" s="49"/>
      <c r="UVL9" s="49"/>
      <c r="UVM9" s="49"/>
      <c r="UVN9" s="49"/>
      <c r="UVO9" s="49"/>
      <c r="UVP9" s="49"/>
      <c r="UVQ9" s="49"/>
      <c r="UVR9" s="49"/>
      <c r="UVS9" s="49"/>
      <c r="UVT9" s="49"/>
      <c r="UVU9" s="49"/>
      <c r="UVV9" s="49"/>
      <c r="UVW9" s="49"/>
      <c r="UVX9" s="49"/>
      <c r="UVY9" s="49"/>
      <c r="UVZ9" s="49"/>
      <c r="UWA9" s="49"/>
      <c r="UWB9" s="49"/>
      <c r="UWC9" s="49"/>
      <c r="UWD9" s="49"/>
      <c r="UWE9" s="49"/>
      <c r="UWF9" s="49"/>
      <c r="UWG9" s="49"/>
      <c r="UWH9" s="49"/>
      <c r="UWI9" s="49"/>
      <c r="UWJ9" s="49"/>
      <c r="UWK9" s="49"/>
      <c r="UWL9" s="49"/>
      <c r="UWM9" s="49"/>
      <c r="UWN9" s="49"/>
      <c r="UWO9" s="49"/>
      <c r="UWP9" s="49"/>
      <c r="UWQ9" s="49"/>
      <c r="UWR9" s="49"/>
      <c r="UWS9" s="49"/>
      <c r="UWT9" s="49"/>
      <c r="UWU9" s="49"/>
      <c r="UWV9" s="49"/>
      <c r="UWW9" s="49"/>
      <c r="UWX9" s="49"/>
      <c r="UWY9" s="49"/>
      <c r="UWZ9" s="49"/>
      <c r="UXA9" s="49"/>
      <c r="UXB9" s="49"/>
      <c r="UXC9" s="49"/>
      <c r="UXD9" s="49"/>
      <c r="UXE9" s="49"/>
      <c r="UXF9" s="49"/>
      <c r="UXG9" s="49"/>
      <c r="UXH9" s="49"/>
      <c r="UXI9" s="49"/>
      <c r="UXJ9" s="49"/>
      <c r="UXK9" s="49"/>
      <c r="UXL9" s="49"/>
      <c r="UXM9" s="49"/>
      <c r="UXN9" s="49"/>
      <c r="UXO9" s="49"/>
      <c r="UXP9" s="49"/>
      <c r="UXQ9" s="49"/>
      <c r="UXR9" s="49"/>
      <c r="UXS9" s="49"/>
      <c r="UXT9" s="49"/>
      <c r="UXU9" s="49"/>
      <c r="UXV9" s="49"/>
      <c r="UXW9" s="49"/>
      <c r="UXX9" s="49"/>
      <c r="UXY9" s="49"/>
      <c r="UXZ9" s="49"/>
      <c r="UYA9" s="49"/>
      <c r="UYB9" s="49"/>
      <c r="UYC9" s="49"/>
      <c r="UYD9" s="49"/>
      <c r="UYE9" s="49"/>
      <c r="UYF9" s="49"/>
      <c r="UYG9" s="49"/>
      <c r="UYH9" s="49"/>
      <c r="UYI9" s="49"/>
      <c r="UYJ9" s="49"/>
      <c r="UYK9" s="49"/>
      <c r="UYL9" s="49"/>
      <c r="UYM9" s="49"/>
      <c r="UYN9" s="49"/>
      <c r="UYO9" s="49"/>
      <c r="UYP9" s="49"/>
      <c r="UYQ9" s="49"/>
      <c r="UYR9" s="49"/>
      <c r="UYS9" s="49"/>
      <c r="UYT9" s="49"/>
      <c r="UYU9" s="49"/>
      <c r="UYV9" s="49"/>
      <c r="UYW9" s="49"/>
      <c r="UYX9" s="49"/>
      <c r="UYY9" s="49"/>
      <c r="UYZ9" s="49"/>
      <c r="UZA9" s="49"/>
      <c r="UZB9" s="49"/>
      <c r="UZC9" s="49"/>
      <c r="UZD9" s="49"/>
      <c r="UZE9" s="49"/>
      <c r="UZF9" s="49"/>
      <c r="UZG9" s="49"/>
      <c r="UZH9" s="49"/>
      <c r="UZI9" s="49"/>
      <c r="UZJ9" s="49"/>
      <c r="UZK9" s="49"/>
      <c r="UZL9" s="49"/>
      <c r="UZM9" s="49"/>
      <c r="UZN9" s="49"/>
      <c r="UZO9" s="49"/>
      <c r="UZP9" s="49"/>
      <c r="UZQ9" s="49"/>
      <c r="UZR9" s="49"/>
      <c r="UZS9" s="49"/>
      <c r="UZT9" s="49"/>
      <c r="UZU9" s="49"/>
      <c r="UZV9" s="49"/>
      <c r="UZW9" s="49"/>
      <c r="UZX9" s="49"/>
      <c r="UZY9" s="49"/>
      <c r="UZZ9" s="49"/>
      <c r="VAA9" s="49"/>
      <c r="VAB9" s="49"/>
      <c r="VAC9" s="49"/>
      <c r="VAD9" s="49"/>
      <c r="VAE9" s="49"/>
      <c r="VAF9" s="49"/>
      <c r="VAG9" s="49"/>
      <c r="VAH9" s="49"/>
      <c r="VAI9" s="49"/>
      <c r="VAJ9" s="49"/>
      <c r="VAK9" s="49"/>
      <c r="VAL9" s="49"/>
      <c r="VAM9" s="49"/>
      <c r="VAN9" s="49"/>
      <c r="VAO9" s="49"/>
      <c r="VAP9" s="49"/>
      <c r="VAQ9" s="49"/>
      <c r="VAR9" s="49"/>
      <c r="VAS9" s="49"/>
      <c r="VAT9" s="49"/>
      <c r="VAU9" s="49"/>
      <c r="VAV9" s="49"/>
      <c r="VAW9" s="49"/>
      <c r="VAX9" s="49"/>
      <c r="VAY9" s="49"/>
      <c r="VAZ9" s="49"/>
      <c r="VBA9" s="49"/>
      <c r="VBB9" s="49"/>
      <c r="VBC9" s="49"/>
      <c r="VBD9" s="49"/>
      <c r="VBE9" s="49"/>
      <c r="VBF9" s="49"/>
      <c r="VBG9" s="49"/>
      <c r="VBH9" s="49"/>
      <c r="VBI9" s="49"/>
      <c r="VBJ9" s="49"/>
      <c r="VBK9" s="49"/>
      <c r="VBL9" s="49"/>
      <c r="VBM9" s="49"/>
      <c r="VBN9" s="49"/>
      <c r="VBO9" s="49"/>
      <c r="VBP9" s="49"/>
      <c r="VBQ9" s="49"/>
      <c r="VBR9" s="49"/>
      <c r="VBS9" s="49"/>
      <c r="VBT9" s="49"/>
      <c r="VBU9" s="49"/>
      <c r="VBV9" s="49"/>
      <c r="VBW9" s="49"/>
      <c r="VBX9" s="49"/>
      <c r="VBY9" s="49"/>
      <c r="VBZ9" s="49"/>
      <c r="VCA9" s="49"/>
      <c r="VCB9" s="49"/>
      <c r="VCC9" s="49"/>
      <c r="VCD9" s="49"/>
      <c r="VCE9" s="49"/>
      <c r="VCF9" s="49"/>
      <c r="VCG9" s="49"/>
      <c r="VCH9" s="49"/>
      <c r="VCI9" s="49"/>
      <c r="VCJ9" s="49"/>
      <c r="VCK9" s="49"/>
      <c r="VCL9" s="49"/>
      <c r="VCM9" s="49"/>
      <c r="VCN9" s="49"/>
      <c r="VCO9" s="49"/>
      <c r="VCP9" s="49"/>
      <c r="VCQ9" s="49"/>
      <c r="VCR9" s="49"/>
      <c r="VCS9" s="49"/>
      <c r="VCT9" s="49"/>
      <c r="VCU9" s="49"/>
      <c r="VCV9" s="49"/>
      <c r="VCW9" s="49"/>
      <c r="VCX9" s="49"/>
      <c r="VCY9" s="49"/>
      <c r="VCZ9" s="49"/>
      <c r="VDA9" s="49"/>
      <c r="VDB9" s="49"/>
      <c r="VDC9" s="49"/>
      <c r="VDD9" s="49"/>
      <c r="VDE9" s="49"/>
      <c r="VDF9" s="49"/>
      <c r="VDG9" s="49"/>
      <c r="VDH9" s="49"/>
      <c r="VDI9" s="49"/>
      <c r="VDJ9" s="49"/>
      <c r="VDK9" s="49"/>
      <c r="VDL9" s="49"/>
      <c r="VDM9" s="49"/>
      <c r="VDN9" s="49"/>
      <c r="VDO9" s="49"/>
      <c r="VDP9" s="49"/>
      <c r="VDQ9" s="49"/>
      <c r="VDR9" s="49"/>
      <c r="VDS9" s="49"/>
      <c r="VDT9" s="49"/>
      <c r="VDU9" s="49"/>
      <c r="VDV9" s="49"/>
      <c r="VDW9" s="49"/>
      <c r="VDX9" s="49"/>
      <c r="VDY9" s="49"/>
      <c r="VDZ9" s="49"/>
      <c r="VEA9" s="49"/>
      <c r="VEB9" s="49"/>
      <c r="VEC9" s="49"/>
      <c r="VED9" s="49"/>
      <c r="VEE9" s="49"/>
      <c r="VEF9" s="49"/>
      <c r="VEG9" s="49"/>
      <c r="VEH9" s="49"/>
      <c r="VEI9" s="49"/>
      <c r="VEJ9" s="49"/>
      <c r="VEK9" s="49"/>
      <c r="VEL9" s="49"/>
      <c r="VEM9" s="49"/>
      <c r="VEN9" s="49"/>
      <c r="VEO9" s="49"/>
      <c r="VEP9" s="49"/>
      <c r="VEQ9" s="49"/>
      <c r="VER9" s="49"/>
      <c r="VES9" s="49"/>
      <c r="VET9" s="49"/>
      <c r="VEU9" s="49"/>
      <c r="VEV9" s="49"/>
      <c r="VEW9" s="49"/>
      <c r="VEX9" s="49"/>
      <c r="VEY9" s="49"/>
      <c r="VEZ9" s="49"/>
      <c r="VFA9" s="49"/>
      <c r="VFB9" s="49"/>
      <c r="VFC9" s="49"/>
      <c r="VFD9" s="49"/>
      <c r="VFE9" s="49"/>
      <c r="VFF9" s="49"/>
      <c r="VFG9" s="49"/>
      <c r="VFH9" s="49"/>
      <c r="VFI9" s="49"/>
      <c r="VFJ9" s="49"/>
      <c r="VFK9" s="49"/>
      <c r="VFL9" s="49"/>
      <c r="VFM9" s="49"/>
      <c r="VFN9" s="49"/>
      <c r="VFO9" s="49"/>
      <c r="VFP9" s="49"/>
      <c r="VFQ9" s="49"/>
      <c r="VFR9" s="49"/>
      <c r="VFS9" s="49"/>
      <c r="VFT9" s="49"/>
      <c r="VFU9" s="49"/>
      <c r="VFV9" s="49"/>
      <c r="VFW9" s="49"/>
      <c r="VFX9" s="49"/>
      <c r="VFY9" s="49"/>
      <c r="VFZ9" s="49"/>
      <c r="VGA9" s="49"/>
      <c r="VGB9" s="49"/>
      <c r="VGC9" s="49"/>
      <c r="VGD9" s="49"/>
      <c r="VGE9" s="49"/>
      <c r="VGF9" s="49"/>
      <c r="VGG9" s="49"/>
      <c r="VGH9" s="49"/>
      <c r="VGI9" s="49"/>
      <c r="VGJ9" s="49"/>
      <c r="VGK9" s="49"/>
      <c r="VGL9" s="49"/>
      <c r="VGM9" s="49"/>
      <c r="VGN9" s="49"/>
      <c r="VGO9" s="49"/>
      <c r="VGP9" s="49"/>
      <c r="VGQ9" s="49"/>
      <c r="VGR9" s="49"/>
      <c r="VGS9" s="49"/>
      <c r="VGT9" s="49"/>
      <c r="VGU9" s="49"/>
      <c r="VGV9" s="49"/>
      <c r="VGW9" s="49"/>
      <c r="VGX9" s="49"/>
      <c r="VGY9" s="49"/>
      <c r="VGZ9" s="49"/>
      <c r="VHA9" s="49"/>
      <c r="VHB9" s="49"/>
      <c r="VHC9" s="49"/>
      <c r="VHD9" s="49"/>
      <c r="VHE9" s="49"/>
      <c r="VHF9" s="49"/>
      <c r="VHG9" s="49"/>
      <c r="VHH9" s="49"/>
      <c r="VHI9" s="49"/>
      <c r="VHJ9" s="49"/>
      <c r="VHK9" s="49"/>
      <c r="VHL9" s="49"/>
      <c r="VHM9" s="49"/>
      <c r="VHN9" s="49"/>
      <c r="VHO9" s="49"/>
      <c r="VHP9" s="49"/>
      <c r="VHQ9" s="49"/>
      <c r="VHR9" s="49"/>
      <c r="VHS9" s="49"/>
      <c r="VHT9" s="49"/>
      <c r="VHU9" s="49"/>
      <c r="VHV9" s="49"/>
      <c r="VHW9" s="49"/>
      <c r="VHX9" s="49"/>
      <c r="VHY9" s="49"/>
      <c r="VHZ9" s="49"/>
      <c r="VIA9" s="49"/>
      <c r="VIB9" s="49"/>
      <c r="VIC9" s="49"/>
      <c r="VID9" s="49"/>
      <c r="VIE9" s="49"/>
      <c r="VIF9" s="49"/>
      <c r="VIG9" s="49"/>
      <c r="VIH9" s="49"/>
      <c r="VII9" s="49"/>
      <c r="VIJ9" s="49"/>
      <c r="VIK9" s="49"/>
      <c r="VIL9" s="49"/>
      <c r="VIM9" s="49"/>
      <c r="VIN9" s="49"/>
      <c r="VIO9" s="49"/>
      <c r="VIP9" s="49"/>
      <c r="VIQ9" s="49"/>
      <c r="VIR9" s="49"/>
      <c r="VIS9" s="49"/>
      <c r="VIT9" s="49"/>
      <c r="VIU9" s="49"/>
      <c r="VIV9" s="49"/>
      <c r="VIW9" s="49"/>
      <c r="VIX9" s="49"/>
      <c r="VIY9" s="49"/>
      <c r="VIZ9" s="49"/>
      <c r="VJA9" s="49"/>
      <c r="VJB9" s="49"/>
      <c r="VJC9" s="49"/>
      <c r="VJD9" s="49"/>
      <c r="VJE9" s="49"/>
      <c r="VJF9" s="49"/>
      <c r="VJG9" s="49"/>
      <c r="VJH9" s="49"/>
      <c r="VJI9" s="49"/>
      <c r="VJJ9" s="49"/>
      <c r="VJK9" s="49"/>
      <c r="VJL9" s="49"/>
      <c r="VJM9" s="49"/>
      <c r="VJN9" s="49"/>
      <c r="VJO9" s="49"/>
      <c r="VJP9" s="49"/>
      <c r="VJQ9" s="49"/>
      <c r="VJR9" s="49"/>
      <c r="VJS9" s="49"/>
      <c r="VJT9" s="49"/>
      <c r="VJU9" s="49"/>
      <c r="VJV9" s="49"/>
      <c r="VJW9" s="49"/>
      <c r="VJX9" s="49"/>
      <c r="VJY9" s="49"/>
      <c r="VJZ9" s="49"/>
      <c r="VKA9" s="49"/>
      <c r="VKB9" s="49"/>
      <c r="VKC9" s="49"/>
      <c r="VKD9" s="49"/>
      <c r="VKE9" s="49"/>
      <c r="VKF9" s="49"/>
      <c r="VKG9" s="49"/>
      <c r="VKH9" s="49"/>
      <c r="VKI9" s="49"/>
      <c r="VKJ9" s="49"/>
      <c r="VKK9" s="49"/>
      <c r="VKL9" s="49"/>
      <c r="VKM9" s="49"/>
      <c r="VKN9" s="49"/>
      <c r="VKO9" s="49"/>
      <c r="VKP9" s="49"/>
      <c r="VKQ9" s="49"/>
      <c r="VKR9" s="49"/>
      <c r="VKS9" s="49"/>
      <c r="VKT9" s="49"/>
      <c r="VKU9" s="49"/>
      <c r="VKV9" s="49"/>
      <c r="VKW9" s="49"/>
      <c r="VKX9" s="49"/>
      <c r="VKY9" s="49"/>
      <c r="VKZ9" s="49"/>
      <c r="VLA9" s="49"/>
      <c r="VLB9" s="49"/>
      <c r="VLC9" s="49"/>
      <c r="VLD9" s="49"/>
      <c r="VLE9" s="49"/>
      <c r="VLF9" s="49"/>
      <c r="VLG9" s="49"/>
      <c r="VLH9" s="49"/>
      <c r="VLI9" s="49"/>
      <c r="VLJ9" s="49"/>
      <c r="VLK9" s="49"/>
      <c r="VLL9" s="49"/>
      <c r="VLM9" s="49"/>
      <c r="VLN9" s="49"/>
      <c r="VLO9" s="49"/>
      <c r="VLP9" s="49"/>
      <c r="VLQ9" s="49"/>
      <c r="VLR9" s="49"/>
      <c r="VLS9" s="49"/>
      <c r="VLT9" s="49"/>
      <c r="VLU9" s="49"/>
      <c r="VLV9" s="49"/>
      <c r="VLW9" s="49"/>
      <c r="VLX9" s="49"/>
      <c r="VLY9" s="49"/>
      <c r="VLZ9" s="49"/>
      <c r="VMA9" s="49"/>
      <c r="VMB9" s="49"/>
      <c r="VMC9" s="49"/>
      <c r="VMD9" s="49"/>
      <c r="VME9" s="49"/>
      <c r="VMF9" s="49"/>
      <c r="VMG9" s="49"/>
      <c r="VMH9" s="49"/>
      <c r="VMI9" s="49"/>
      <c r="VMJ9" s="49"/>
      <c r="VMK9" s="49"/>
      <c r="VML9" s="49"/>
      <c r="VMM9" s="49"/>
      <c r="VMN9" s="49"/>
      <c r="VMO9" s="49"/>
      <c r="VMP9" s="49"/>
      <c r="VMQ9" s="49"/>
      <c r="VMR9" s="49"/>
      <c r="VMS9" s="49"/>
      <c r="VMT9" s="49"/>
      <c r="VMU9" s="49"/>
      <c r="VMV9" s="49"/>
      <c r="VMW9" s="49"/>
      <c r="VMX9" s="49"/>
      <c r="VMY9" s="49"/>
      <c r="VMZ9" s="49"/>
      <c r="VNA9" s="49"/>
      <c r="VNB9" s="49"/>
      <c r="VNC9" s="49"/>
      <c r="VND9" s="49"/>
      <c r="VNE9" s="49"/>
      <c r="VNF9" s="49"/>
      <c r="VNG9" s="49"/>
      <c r="VNH9" s="49"/>
      <c r="VNI9" s="49"/>
      <c r="VNJ9" s="49"/>
      <c r="VNK9" s="49"/>
      <c r="VNL9" s="49"/>
      <c r="VNM9" s="49"/>
      <c r="VNN9" s="49"/>
      <c r="VNO9" s="49"/>
      <c r="VNP9" s="49"/>
      <c r="VNQ9" s="49"/>
      <c r="VNR9" s="49"/>
      <c r="VNS9" s="49"/>
      <c r="VNT9" s="49"/>
      <c r="VNU9" s="49"/>
      <c r="VNV9" s="49"/>
      <c r="VNW9" s="49"/>
      <c r="VNX9" s="49"/>
      <c r="VNY9" s="49"/>
      <c r="VNZ9" s="49"/>
      <c r="VOA9" s="49"/>
      <c r="VOB9" s="49"/>
      <c r="VOC9" s="49"/>
      <c r="VOD9" s="49"/>
      <c r="VOE9" s="49"/>
      <c r="VOF9" s="49"/>
      <c r="VOG9" s="49"/>
      <c r="VOH9" s="49"/>
      <c r="VOI9" s="49"/>
      <c r="VOJ9" s="49"/>
      <c r="VOK9" s="49"/>
      <c r="VOL9" s="49"/>
      <c r="VOM9" s="49"/>
      <c r="VON9" s="49"/>
      <c r="VOO9" s="49"/>
      <c r="VOP9" s="49"/>
      <c r="VOQ9" s="49"/>
      <c r="VOR9" s="49"/>
      <c r="VOS9" s="49"/>
      <c r="VOT9" s="49"/>
      <c r="VOU9" s="49"/>
      <c r="VOV9" s="49"/>
      <c r="VOW9" s="49"/>
      <c r="VOX9" s="49"/>
      <c r="VOY9" s="49"/>
      <c r="VOZ9" s="49"/>
      <c r="VPA9" s="49"/>
      <c r="VPB9" s="49"/>
      <c r="VPC9" s="49"/>
      <c r="VPD9" s="49"/>
      <c r="VPE9" s="49"/>
      <c r="VPF9" s="49"/>
      <c r="VPG9" s="49"/>
      <c r="VPH9" s="49"/>
      <c r="VPI9" s="49"/>
      <c r="VPJ9" s="49"/>
      <c r="VPK9" s="49"/>
      <c r="VPL9" s="49"/>
      <c r="VPM9" s="49"/>
      <c r="VPN9" s="49"/>
      <c r="VPO9" s="49"/>
      <c r="VPP9" s="49"/>
      <c r="VPQ9" s="49"/>
      <c r="VPR9" s="49"/>
      <c r="VPS9" s="49"/>
      <c r="VPT9" s="49"/>
      <c r="VPU9" s="49"/>
      <c r="VPV9" s="49"/>
      <c r="VPW9" s="49"/>
      <c r="VPX9" s="49"/>
      <c r="VPY9" s="49"/>
      <c r="VPZ9" s="49"/>
      <c r="VQA9" s="49"/>
      <c r="VQB9" s="49"/>
      <c r="VQC9" s="49"/>
      <c r="VQD9" s="49"/>
      <c r="VQE9" s="49"/>
      <c r="VQF9" s="49"/>
      <c r="VQG9" s="49"/>
      <c r="VQH9" s="49"/>
      <c r="VQI9" s="49"/>
      <c r="VQJ9" s="49"/>
      <c r="VQK9" s="49"/>
      <c r="VQL9" s="49"/>
      <c r="VQM9" s="49"/>
      <c r="VQN9" s="49"/>
      <c r="VQO9" s="49"/>
      <c r="VQP9" s="49"/>
      <c r="VQQ9" s="49"/>
      <c r="VQR9" s="49"/>
      <c r="VQS9" s="49"/>
      <c r="VQT9" s="49"/>
      <c r="VQU9" s="49"/>
      <c r="VQV9" s="49"/>
      <c r="VQW9" s="49"/>
      <c r="VQX9" s="49"/>
      <c r="VQY9" s="49"/>
      <c r="VQZ9" s="49"/>
      <c r="VRA9" s="49"/>
      <c r="VRB9" s="49"/>
      <c r="VRC9" s="49"/>
      <c r="VRD9" s="49"/>
      <c r="VRE9" s="49"/>
      <c r="VRF9" s="49"/>
      <c r="VRG9" s="49"/>
      <c r="VRH9" s="49"/>
      <c r="VRI9" s="49"/>
      <c r="VRJ9" s="49"/>
      <c r="VRK9" s="49"/>
      <c r="VRL9" s="49"/>
      <c r="VRM9" s="49"/>
      <c r="VRN9" s="49"/>
      <c r="VRO9" s="49"/>
      <c r="VRP9" s="49"/>
      <c r="VRQ9" s="49"/>
      <c r="VRR9" s="49"/>
      <c r="VRS9" s="49"/>
      <c r="VRT9" s="49"/>
      <c r="VRU9" s="49"/>
      <c r="VRV9" s="49"/>
      <c r="VRW9" s="49"/>
      <c r="VRX9" s="49"/>
      <c r="VRY9" s="49"/>
      <c r="VRZ9" s="49"/>
      <c r="VSA9" s="49"/>
      <c r="VSB9" s="49"/>
      <c r="VSC9" s="49"/>
      <c r="VSD9" s="49"/>
      <c r="VSE9" s="49"/>
      <c r="VSF9" s="49"/>
      <c r="VSG9" s="49"/>
      <c r="VSH9" s="49"/>
      <c r="VSI9" s="49"/>
      <c r="VSJ9" s="49"/>
      <c r="VSK9" s="49"/>
      <c r="VSL9" s="49"/>
      <c r="VSM9" s="49"/>
      <c r="VSN9" s="49"/>
      <c r="VSO9" s="49"/>
      <c r="VSP9" s="49"/>
      <c r="VSQ9" s="49"/>
      <c r="VSR9" s="49"/>
      <c r="VSS9" s="49"/>
      <c r="VST9" s="49"/>
      <c r="VSU9" s="49"/>
      <c r="VSV9" s="49"/>
      <c r="VSW9" s="49"/>
      <c r="VSX9" s="49"/>
      <c r="VSY9" s="49"/>
      <c r="VSZ9" s="49"/>
      <c r="VTA9" s="49"/>
      <c r="VTB9" s="49"/>
      <c r="VTC9" s="49"/>
      <c r="VTD9" s="49"/>
      <c r="VTE9" s="49"/>
      <c r="VTF9" s="49"/>
      <c r="VTG9" s="49"/>
      <c r="VTH9" s="49"/>
      <c r="VTI9" s="49"/>
      <c r="VTJ9" s="49"/>
      <c r="VTK9" s="49"/>
      <c r="VTL9" s="49"/>
      <c r="VTM9" s="49"/>
      <c r="VTN9" s="49"/>
      <c r="VTO9" s="49"/>
      <c r="VTP9" s="49"/>
      <c r="VTQ9" s="49"/>
      <c r="VTR9" s="49"/>
      <c r="VTS9" s="49"/>
      <c r="VTT9" s="49"/>
      <c r="VTU9" s="49"/>
      <c r="VTV9" s="49"/>
      <c r="VTW9" s="49"/>
      <c r="VTX9" s="49"/>
      <c r="VTY9" s="49"/>
      <c r="VTZ9" s="49"/>
      <c r="VUA9" s="49"/>
      <c r="VUB9" s="49"/>
      <c r="VUC9" s="49"/>
      <c r="VUD9" s="49"/>
      <c r="VUE9" s="49"/>
      <c r="VUF9" s="49"/>
      <c r="VUG9" s="49"/>
      <c r="VUH9" s="49"/>
      <c r="VUI9" s="49"/>
      <c r="VUJ9" s="49"/>
      <c r="VUK9" s="49"/>
      <c r="VUL9" s="49"/>
      <c r="VUM9" s="49"/>
      <c r="VUN9" s="49"/>
      <c r="VUO9" s="49"/>
      <c r="VUP9" s="49"/>
      <c r="VUQ9" s="49"/>
      <c r="VUR9" s="49"/>
      <c r="VUS9" s="49"/>
      <c r="VUT9" s="49"/>
      <c r="VUU9" s="49"/>
      <c r="VUV9" s="49"/>
      <c r="VUW9" s="49"/>
      <c r="VUX9" s="49"/>
      <c r="VUY9" s="49"/>
      <c r="VUZ9" s="49"/>
      <c r="VVA9" s="49"/>
      <c r="VVB9" s="49"/>
      <c r="VVC9" s="49"/>
      <c r="VVD9" s="49"/>
      <c r="VVE9" s="49"/>
      <c r="VVF9" s="49"/>
      <c r="VVG9" s="49"/>
      <c r="VVH9" s="49"/>
      <c r="VVI9" s="49"/>
      <c r="VVJ9" s="49"/>
      <c r="VVK9" s="49"/>
      <c r="VVL9" s="49"/>
      <c r="VVM9" s="49"/>
      <c r="VVN9" s="49"/>
      <c r="VVO9" s="49"/>
      <c r="VVP9" s="49"/>
      <c r="VVQ9" s="49"/>
      <c r="VVR9" s="49"/>
      <c r="VVS9" s="49"/>
      <c r="VVT9" s="49"/>
      <c r="VVU9" s="49"/>
      <c r="VVV9" s="49"/>
      <c r="VVW9" s="49"/>
      <c r="VVX9" s="49"/>
      <c r="VVY9" s="49"/>
      <c r="VVZ9" s="49"/>
      <c r="VWA9" s="49"/>
      <c r="VWB9" s="49"/>
      <c r="VWC9" s="49"/>
      <c r="VWD9" s="49"/>
      <c r="VWE9" s="49"/>
      <c r="VWF9" s="49"/>
      <c r="VWG9" s="49"/>
      <c r="VWH9" s="49"/>
      <c r="VWI9" s="49"/>
      <c r="VWJ9" s="49"/>
      <c r="VWK9" s="49"/>
      <c r="VWL9" s="49"/>
      <c r="VWM9" s="49"/>
      <c r="VWN9" s="49"/>
      <c r="VWO9" s="49"/>
      <c r="VWP9" s="49"/>
      <c r="VWQ9" s="49"/>
      <c r="VWR9" s="49"/>
      <c r="VWS9" s="49"/>
      <c r="VWT9" s="49"/>
      <c r="VWU9" s="49"/>
      <c r="VWV9" s="49"/>
      <c r="VWW9" s="49"/>
      <c r="VWX9" s="49"/>
      <c r="VWY9" s="49"/>
      <c r="VWZ9" s="49"/>
      <c r="VXA9" s="49"/>
      <c r="VXB9" s="49"/>
      <c r="VXC9" s="49"/>
      <c r="VXD9" s="49"/>
      <c r="VXE9" s="49"/>
      <c r="VXF9" s="49"/>
      <c r="VXG9" s="49"/>
      <c r="VXH9" s="49"/>
      <c r="VXI9" s="49"/>
      <c r="VXJ9" s="49"/>
      <c r="VXK9" s="49"/>
      <c r="VXL9" s="49"/>
      <c r="VXM9" s="49"/>
      <c r="VXN9" s="49"/>
      <c r="VXO9" s="49"/>
      <c r="VXP9" s="49"/>
      <c r="VXQ9" s="49"/>
      <c r="VXR9" s="49"/>
      <c r="VXS9" s="49"/>
      <c r="VXT9" s="49"/>
      <c r="VXU9" s="49"/>
      <c r="VXV9" s="49"/>
      <c r="VXW9" s="49"/>
      <c r="VXX9" s="49"/>
      <c r="VXY9" s="49"/>
      <c r="VXZ9" s="49"/>
      <c r="VYA9" s="49"/>
      <c r="VYB9" s="49"/>
      <c r="VYC9" s="49"/>
      <c r="VYD9" s="49"/>
      <c r="VYE9" s="49"/>
      <c r="VYF9" s="49"/>
      <c r="VYG9" s="49"/>
      <c r="VYH9" s="49"/>
      <c r="VYI9" s="49"/>
      <c r="VYJ9" s="49"/>
      <c r="VYK9" s="49"/>
      <c r="VYL9" s="49"/>
      <c r="VYM9" s="49"/>
      <c r="VYN9" s="49"/>
      <c r="VYO9" s="49"/>
      <c r="VYP9" s="49"/>
      <c r="VYQ9" s="49"/>
      <c r="VYR9" s="49"/>
      <c r="VYS9" s="49"/>
      <c r="VYT9" s="49"/>
      <c r="VYU9" s="49"/>
      <c r="VYV9" s="49"/>
      <c r="VYW9" s="49"/>
      <c r="VYX9" s="49"/>
      <c r="VYY9" s="49"/>
      <c r="VYZ9" s="49"/>
      <c r="VZA9" s="49"/>
      <c r="VZB9" s="49"/>
      <c r="VZC9" s="49"/>
      <c r="VZD9" s="49"/>
      <c r="VZE9" s="49"/>
      <c r="VZF9" s="49"/>
      <c r="VZG9" s="49"/>
      <c r="VZH9" s="49"/>
      <c r="VZI9" s="49"/>
      <c r="VZJ9" s="49"/>
      <c r="VZK9" s="49"/>
      <c r="VZL9" s="49"/>
      <c r="VZM9" s="49"/>
      <c r="VZN9" s="49"/>
      <c r="VZO9" s="49"/>
      <c r="VZP9" s="49"/>
      <c r="VZQ9" s="49"/>
      <c r="VZR9" s="49"/>
      <c r="VZS9" s="49"/>
      <c r="VZT9" s="49"/>
      <c r="VZU9" s="49"/>
      <c r="VZV9" s="49"/>
      <c r="VZW9" s="49"/>
      <c r="VZX9" s="49"/>
      <c r="VZY9" s="49"/>
      <c r="VZZ9" s="49"/>
      <c r="WAA9" s="49"/>
      <c r="WAB9" s="49"/>
      <c r="WAC9" s="49"/>
      <c r="WAD9" s="49"/>
      <c r="WAE9" s="49"/>
      <c r="WAF9" s="49"/>
      <c r="WAG9" s="49"/>
      <c r="WAH9" s="49"/>
      <c r="WAI9" s="49"/>
      <c r="WAJ9" s="49"/>
      <c r="WAK9" s="49"/>
      <c r="WAL9" s="49"/>
      <c r="WAM9" s="49"/>
      <c r="WAN9" s="49"/>
      <c r="WAO9" s="49"/>
      <c r="WAP9" s="49"/>
      <c r="WAQ9" s="49"/>
      <c r="WAR9" s="49"/>
      <c r="WAS9" s="49"/>
      <c r="WAT9" s="49"/>
      <c r="WAU9" s="49"/>
      <c r="WAV9" s="49"/>
      <c r="WAW9" s="49"/>
      <c r="WAX9" s="49"/>
      <c r="WAY9" s="49"/>
      <c r="WAZ9" s="49"/>
      <c r="WBA9" s="49"/>
      <c r="WBB9" s="49"/>
      <c r="WBC9" s="49"/>
      <c r="WBD9" s="49"/>
      <c r="WBE9" s="49"/>
      <c r="WBF9" s="49"/>
      <c r="WBG9" s="49"/>
      <c r="WBH9" s="49"/>
      <c r="WBI9" s="49"/>
      <c r="WBJ9" s="49"/>
      <c r="WBK9" s="49"/>
      <c r="WBL9" s="49"/>
      <c r="WBM9" s="49"/>
      <c r="WBN9" s="49"/>
      <c r="WBO9" s="49"/>
      <c r="WBP9" s="49"/>
      <c r="WBQ9" s="49"/>
      <c r="WBR9" s="49"/>
      <c r="WBS9" s="49"/>
      <c r="WBT9" s="49"/>
      <c r="WBU9" s="49"/>
      <c r="WBV9" s="49"/>
      <c r="WBW9" s="49"/>
      <c r="WBX9" s="49"/>
      <c r="WBY9" s="49"/>
      <c r="WBZ9" s="49"/>
      <c r="WCA9" s="49"/>
      <c r="WCB9" s="49"/>
      <c r="WCC9" s="49"/>
      <c r="WCD9" s="49"/>
      <c r="WCE9" s="49"/>
      <c r="WCF9" s="49"/>
      <c r="WCG9" s="49"/>
      <c r="WCH9" s="49"/>
      <c r="WCI9" s="49"/>
      <c r="WCJ9" s="49"/>
      <c r="WCK9" s="49"/>
      <c r="WCL9" s="49"/>
      <c r="WCM9" s="49"/>
      <c r="WCN9" s="49"/>
      <c r="WCO9" s="49"/>
      <c r="WCP9" s="49"/>
      <c r="WCQ9" s="49"/>
      <c r="WCR9" s="49"/>
      <c r="WCS9" s="49"/>
      <c r="WCT9" s="49"/>
      <c r="WCU9" s="49"/>
      <c r="WCV9" s="49"/>
      <c r="WCW9" s="49"/>
      <c r="WCX9" s="49"/>
      <c r="WCY9" s="49"/>
      <c r="WCZ9" s="49"/>
      <c r="WDA9" s="49"/>
      <c r="WDB9" s="49"/>
      <c r="WDC9" s="49"/>
      <c r="WDD9" s="49"/>
      <c r="WDE9" s="49"/>
      <c r="WDF9" s="49"/>
      <c r="WDG9" s="49"/>
      <c r="WDH9" s="49"/>
      <c r="WDI9" s="49"/>
      <c r="WDJ9" s="49"/>
      <c r="WDK9" s="49"/>
      <c r="WDL9" s="49"/>
      <c r="WDM9" s="49"/>
      <c r="WDN9" s="49"/>
      <c r="WDO9" s="49"/>
      <c r="WDP9" s="49"/>
      <c r="WDQ9" s="49"/>
      <c r="WDR9" s="49"/>
      <c r="WDS9" s="49"/>
      <c r="WDT9" s="49"/>
      <c r="WDU9" s="49"/>
      <c r="WDV9" s="49"/>
      <c r="WDW9" s="49"/>
      <c r="WDX9" s="49"/>
      <c r="WDY9" s="49"/>
      <c r="WDZ9" s="49"/>
      <c r="WEA9" s="49"/>
      <c r="WEB9" s="49"/>
      <c r="WEC9" s="49"/>
      <c r="WED9" s="49"/>
      <c r="WEE9" s="49"/>
      <c r="WEF9" s="49"/>
      <c r="WEG9" s="49"/>
      <c r="WEH9" s="49"/>
      <c r="WEI9" s="49"/>
      <c r="WEJ9" s="49"/>
      <c r="WEK9" s="49"/>
      <c r="WEL9" s="49"/>
      <c r="WEM9" s="49"/>
      <c r="WEN9" s="49"/>
      <c r="WEO9" s="49"/>
      <c r="WEP9" s="49"/>
      <c r="WEQ9" s="49"/>
      <c r="WER9" s="49"/>
      <c r="WES9" s="49"/>
      <c r="WET9" s="49"/>
      <c r="WEU9" s="49"/>
      <c r="WEV9" s="49"/>
      <c r="WEW9" s="49"/>
      <c r="WEX9" s="49"/>
      <c r="WEY9" s="49"/>
      <c r="WEZ9" s="49"/>
      <c r="WFA9" s="49"/>
      <c r="WFB9" s="49"/>
      <c r="WFC9" s="49"/>
      <c r="WFD9" s="49"/>
      <c r="WFE9" s="49"/>
      <c r="WFF9" s="49"/>
      <c r="WFG9" s="49"/>
      <c r="WFH9" s="49"/>
      <c r="WFI9" s="49"/>
      <c r="WFJ9" s="49"/>
      <c r="WFK9" s="49"/>
      <c r="WFL9" s="49"/>
      <c r="WFM9" s="49"/>
      <c r="WFN9" s="49"/>
      <c r="WFO9" s="49"/>
      <c r="WFP9" s="49"/>
      <c r="WFQ9" s="49"/>
      <c r="WFR9" s="49"/>
      <c r="WFS9" s="49"/>
      <c r="WFT9" s="49"/>
      <c r="WFU9" s="49"/>
      <c r="WFV9" s="49"/>
      <c r="WFW9" s="49"/>
      <c r="WFX9" s="49"/>
      <c r="WFY9" s="49"/>
      <c r="WFZ9" s="49"/>
      <c r="WGA9" s="49"/>
      <c r="WGB9" s="49"/>
      <c r="WGC9" s="49"/>
      <c r="WGD9" s="49"/>
      <c r="WGE9" s="49"/>
      <c r="WGF9" s="49"/>
      <c r="WGG9" s="49"/>
      <c r="WGH9" s="49"/>
      <c r="WGI9" s="49"/>
      <c r="WGJ9" s="49"/>
      <c r="WGK9" s="49"/>
      <c r="WGL9" s="49"/>
      <c r="WGM9" s="49"/>
      <c r="WGN9" s="49"/>
      <c r="WGO9" s="49"/>
      <c r="WGP9" s="49"/>
      <c r="WGQ9" s="49"/>
      <c r="WGR9" s="49"/>
      <c r="WGS9" s="49"/>
      <c r="WGT9" s="49"/>
      <c r="WGU9" s="49"/>
      <c r="WGV9" s="49"/>
      <c r="WGW9" s="49"/>
      <c r="WGX9" s="49"/>
      <c r="WGY9" s="49"/>
      <c r="WGZ9" s="49"/>
      <c r="WHA9" s="49"/>
      <c r="WHB9" s="49"/>
      <c r="WHC9" s="49"/>
      <c r="WHD9" s="49"/>
      <c r="WHE9" s="49"/>
      <c r="WHF9" s="49"/>
      <c r="WHG9" s="49"/>
      <c r="WHH9" s="49"/>
      <c r="WHI9" s="49"/>
      <c r="WHJ9" s="49"/>
      <c r="WHK9" s="49"/>
      <c r="WHL9" s="49"/>
      <c r="WHM9" s="49"/>
      <c r="WHN9" s="49"/>
      <c r="WHO9" s="49"/>
      <c r="WHP9" s="49"/>
      <c r="WHQ9" s="49"/>
      <c r="WHR9" s="49"/>
      <c r="WHS9" s="49"/>
      <c r="WHT9" s="49"/>
      <c r="WHU9" s="49"/>
      <c r="WHV9" s="49"/>
      <c r="WHW9" s="49"/>
      <c r="WHX9" s="49"/>
      <c r="WHY9" s="49"/>
      <c r="WHZ9" s="49"/>
      <c r="WIA9" s="49"/>
      <c r="WIB9" s="49"/>
      <c r="WIC9" s="49"/>
      <c r="WID9" s="49"/>
      <c r="WIE9" s="49"/>
      <c r="WIF9" s="49"/>
      <c r="WIG9" s="49"/>
      <c r="WIH9" s="49"/>
      <c r="WII9" s="49"/>
      <c r="WIJ9" s="49"/>
      <c r="WIK9" s="49"/>
      <c r="WIL9" s="49"/>
      <c r="WIM9" s="49"/>
      <c r="WIN9" s="49"/>
      <c r="WIO9" s="49"/>
      <c r="WIP9" s="49"/>
      <c r="WIQ9" s="49"/>
      <c r="WIR9" s="49"/>
      <c r="WIS9" s="49"/>
      <c r="WIT9" s="49"/>
      <c r="WIU9" s="49"/>
      <c r="WIV9" s="49"/>
      <c r="WIW9" s="49"/>
      <c r="WIX9" s="49"/>
      <c r="WIY9" s="49"/>
      <c r="WIZ9" s="49"/>
      <c r="WJA9" s="49"/>
      <c r="WJB9" s="49"/>
      <c r="WJC9" s="49"/>
      <c r="WJD9" s="49"/>
      <c r="WJE9" s="49"/>
      <c r="WJF9" s="49"/>
      <c r="WJG9" s="49"/>
      <c r="WJH9" s="49"/>
      <c r="WJI9" s="49"/>
      <c r="WJJ9" s="49"/>
      <c r="WJK9" s="49"/>
      <c r="WJL9" s="49"/>
      <c r="WJM9" s="49"/>
      <c r="WJN9" s="49"/>
      <c r="WJO9" s="49"/>
      <c r="WJP9" s="49"/>
      <c r="WJQ9" s="49"/>
      <c r="WJR9" s="49"/>
      <c r="WJS9" s="49"/>
      <c r="WJT9" s="49"/>
      <c r="WJU9" s="49"/>
      <c r="WJV9" s="49"/>
      <c r="WJW9" s="49"/>
      <c r="WJX9" s="49"/>
      <c r="WJY9" s="49"/>
      <c r="WJZ9" s="49"/>
      <c r="WKA9" s="49"/>
      <c r="WKB9" s="49"/>
      <c r="WKC9" s="49"/>
      <c r="WKD9" s="49"/>
      <c r="WKE9" s="49"/>
      <c r="WKF9" s="49"/>
      <c r="WKG9" s="49"/>
      <c r="WKH9" s="49"/>
      <c r="WKI9" s="49"/>
      <c r="WKJ9" s="49"/>
      <c r="WKK9" s="49"/>
      <c r="WKL9" s="49"/>
      <c r="WKM9" s="49"/>
      <c r="WKN9" s="49"/>
      <c r="WKO9" s="49"/>
      <c r="WKP9" s="49"/>
      <c r="WKQ9" s="49"/>
      <c r="WKR9" s="49"/>
      <c r="WKS9" s="49"/>
      <c r="WKT9" s="49"/>
      <c r="WKU9" s="49"/>
      <c r="WKV9" s="49"/>
      <c r="WKW9" s="49"/>
      <c r="WKX9" s="49"/>
      <c r="WKY9" s="49"/>
      <c r="WKZ9" s="49"/>
      <c r="WLA9" s="49"/>
      <c r="WLB9" s="49"/>
      <c r="WLC9" s="49"/>
      <c r="WLD9" s="49"/>
      <c r="WLE9" s="49"/>
      <c r="WLF9" s="49"/>
      <c r="WLG9" s="49"/>
      <c r="WLH9" s="49"/>
      <c r="WLI9" s="49"/>
      <c r="WLJ9" s="49"/>
      <c r="WLK9" s="49"/>
      <c r="WLL9" s="49"/>
      <c r="WLM9" s="49"/>
      <c r="WLN9" s="49"/>
      <c r="WLO9" s="49"/>
      <c r="WLP9" s="49"/>
      <c r="WLQ9" s="49"/>
      <c r="WLR9" s="49"/>
      <c r="WLS9" s="49"/>
      <c r="WLT9" s="49"/>
      <c r="WLU9" s="49"/>
      <c r="WLV9" s="49"/>
      <c r="WLW9" s="49"/>
      <c r="WLX9" s="49"/>
      <c r="WLY9" s="49"/>
      <c r="WLZ9" s="49"/>
      <c r="WMA9" s="49"/>
      <c r="WMB9" s="49"/>
      <c r="WMC9" s="49"/>
      <c r="WMD9" s="49"/>
      <c r="WME9" s="49"/>
      <c r="WMF9" s="49"/>
      <c r="WMG9" s="49"/>
      <c r="WMH9" s="49"/>
      <c r="WMI9" s="49"/>
      <c r="WMJ9" s="49"/>
      <c r="WMK9" s="49"/>
      <c r="WML9" s="49"/>
      <c r="WMM9" s="49"/>
      <c r="WMN9" s="49"/>
      <c r="WMO9" s="49"/>
      <c r="WMP9" s="49"/>
      <c r="WMQ9" s="49"/>
      <c r="WMR9" s="49"/>
      <c r="WMS9" s="49"/>
      <c r="WMT9" s="49"/>
      <c r="WMU9" s="49"/>
      <c r="WMV9" s="49"/>
      <c r="WMW9" s="49"/>
      <c r="WMX9" s="49"/>
      <c r="WMY9" s="49"/>
      <c r="WMZ9" s="49"/>
      <c r="WNA9" s="49"/>
      <c r="WNB9" s="49"/>
      <c r="WNC9" s="49"/>
      <c r="WND9" s="49"/>
      <c r="WNE9" s="49"/>
      <c r="WNF9" s="49"/>
      <c r="WNG9" s="49"/>
      <c r="WNH9" s="49"/>
      <c r="WNI9" s="49"/>
      <c r="WNJ9" s="49"/>
      <c r="WNK9" s="49"/>
      <c r="WNL9" s="49"/>
      <c r="WNM9" s="49"/>
      <c r="WNN9" s="49"/>
      <c r="WNO9" s="49"/>
      <c r="WNP9" s="49"/>
      <c r="WNQ9" s="49"/>
      <c r="WNR9" s="49"/>
      <c r="WNS9" s="49"/>
      <c r="WNT9" s="49"/>
      <c r="WNU9" s="49"/>
      <c r="WNV9" s="49"/>
      <c r="WNW9" s="49"/>
      <c r="WNX9" s="49"/>
      <c r="WNY9" s="49"/>
      <c r="WNZ9" s="49"/>
      <c r="WOA9" s="49"/>
      <c r="WOB9" s="49"/>
      <c r="WOC9" s="49"/>
      <c r="WOD9" s="49"/>
      <c r="WOE9" s="49"/>
      <c r="WOF9" s="49"/>
      <c r="WOG9" s="49"/>
      <c r="WOH9" s="49"/>
      <c r="WOI9" s="49"/>
      <c r="WOJ9" s="49"/>
      <c r="WOK9" s="49"/>
      <c r="WOL9" s="49"/>
      <c r="WOM9" s="49"/>
      <c r="WON9" s="49"/>
      <c r="WOO9" s="49"/>
      <c r="WOP9" s="49"/>
      <c r="WOQ9" s="49"/>
      <c r="WOR9" s="49"/>
      <c r="WOS9" s="49"/>
      <c r="WOT9" s="49"/>
      <c r="WOU9" s="49"/>
      <c r="WOV9" s="49"/>
      <c r="WOW9" s="49"/>
      <c r="WOX9" s="49"/>
      <c r="WOY9" s="49"/>
      <c r="WOZ9" s="49"/>
      <c r="WPA9" s="49"/>
      <c r="WPB9" s="49"/>
      <c r="WPC9" s="49"/>
      <c r="WPD9" s="49"/>
      <c r="WPE9" s="49"/>
      <c r="WPF9" s="49"/>
      <c r="WPG9" s="49"/>
      <c r="WPH9" s="49"/>
      <c r="WPI9" s="49"/>
      <c r="WPJ9" s="49"/>
      <c r="WPK9" s="49"/>
      <c r="WPL9" s="49"/>
      <c r="WPM9" s="49"/>
      <c r="WPN9" s="49"/>
      <c r="WPO9" s="49"/>
      <c r="WPP9" s="49"/>
      <c r="WPQ9" s="49"/>
      <c r="WPR9" s="49"/>
      <c r="WPS9" s="49"/>
      <c r="WPT9" s="49"/>
      <c r="WPU9" s="49"/>
      <c r="WPV9" s="49"/>
      <c r="WPW9" s="49"/>
      <c r="WPX9" s="49"/>
      <c r="WPY9" s="49"/>
      <c r="WPZ9" s="49"/>
      <c r="WQA9" s="49"/>
      <c r="WQB9" s="49"/>
      <c r="WQC9" s="49"/>
      <c r="WQD9" s="49"/>
      <c r="WQE9" s="49"/>
      <c r="WQF9" s="49"/>
      <c r="WQG9" s="49"/>
      <c r="WQH9" s="49"/>
      <c r="WQI9" s="49"/>
      <c r="WQJ9" s="49"/>
      <c r="WQK9" s="49"/>
      <c r="WQL9" s="49"/>
      <c r="WQM9" s="49"/>
      <c r="WQN9" s="49"/>
      <c r="WQO9" s="49"/>
      <c r="WQP9" s="49"/>
      <c r="WQQ9" s="49"/>
      <c r="WQR9" s="49"/>
      <c r="WQS9" s="49"/>
      <c r="WQT9" s="49"/>
      <c r="WQU9" s="49"/>
      <c r="WQV9" s="49"/>
      <c r="WQW9" s="49"/>
      <c r="WQX9" s="49"/>
      <c r="WQY9" s="49"/>
      <c r="WQZ9" s="49"/>
      <c r="WRA9" s="49"/>
      <c r="WRB9" s="49"/>
      <c r="WRC9" s="49"/>
      <c r="WRD9" s="49"/>
      <c r="WRE9" s="49"/>
      <c r="WRF9" s="49"/>
      <c r="WRG9" s="49"/>
      <c r="WRH9" s="49"/>
      <c r="WRI9" s="49"/>
      <c r="WRJ9" s="49"/>
      <c r="WRK9" s="49"/>
      <c r="WRL9" s="49"/>
      <c r="WRM9" s="49"/>
      <c r="WRN9" s="49"/>
      <c r="WRO9" s="49"/>
      <c r="WRP9" s="49"/>
      <c r="WRQ9" s="49"/>
      <c r="WRR9" s="49"/>
      <c r="WRS9" s="49"/>
      <c r="WRT9" s="49"/>
      <c r="WRU9" s="49"/>
      <c r="WRV9" s="49"/>
      <c r="WRW9" s="49"/>
      <c r="WRX9" s="49"/>
      <c r="WRY9" s="49"/>
      <c r="WRZ9" s="49"/>
      <c r="WSA9" s="49"/>
      <c r="WSB9" s="49"/>
      <c r="WSC9" s="49"/>
      <c r="WSD9" s="49"/>
      <c r="WSE9" s="49"/>
      <c r="WSF9" s="49"/>
      <c r="WSG9" s="49"/>
      <c r="WSH9" s="49"/>
      <c r="WSI9" s="49"/>
      <c r="WSJ9" s="49"/>
      <c r="WSK9" s="49"/>
      <c r="WSL9" s="49"/>
      <c r="WSM9" s="49"/>
      <c r="WSN9" s="49"/>
      <c r="WSO9" s="49"/>
      <c r="WSP9" s="49"/>
      <c r="WSQ9" s="49"/>
      <c r="WSR9" s="49"/>
      <c r="WSS9" s="49"/>
      <c r="WST9" s="49"/>
      <c r="WSU9" s="49"/>
      <c r="WSV9" s="49"/>
      <c r="WSW9" s="49"/>
      <c r="WSX9" s="49"/>
      <c r="WSY9" s="49"/>
      <c r="WSZ9" s="49"/>
      <c r="WTA9" s="49"/>
      <c r="WTB9" s="49"/>
      <c r="WTC9" s="49"/>
      <c r="WTD9" s="49"/>
      <c r="WTE9" s="49"/>
      <c r="WTF9" s="49"/>
      <c r="WTG9" s="49"/>
      <c r="WTH9" s="49"/>
      <c r="WTI9" s="49"/>
      <c r="WTJ9" s="49"/>
      <c r="WTK9" s="49"/>
      <c r="WTL9" s="49"/>
      <c r="WTM9" s="49"/>
      <c r="WTN9" s="49"/>
      <c r="WTO9" s="49"/>
      <c r="WTP9" s="49"/>
      <c r="WTQ9" s="49"/>
      <c r="WTR9" s="49"/>
      <c r="WTS9" s="49"/>
      <c r="WTT9" s="49"/>
      <c r="WTU9" s="49"/>
      <c r="WTV9" s="49"/>
      <c r="WTW9" s="49"/>
      <c r="WTX9" s="49"/>
      <c r="WTY9" s="49"/>
      <c r="WTZ9" s="49"/>
      <c r="WUA9" s="49"/>
      <c r="WUB9" s="49"/>
      <c r="WUC9" s="49"/>
      <c r="WUD9" s="49"/>
      <c r="WUE9" s="49"/>
      <c r="WUF9" s="49"/>
      <c r="WUG9" s="49"/>
      <c r="WUH9" s="49"/>
      <c r="WUI9" s="49"/>
      <c r="WUJ9" s="49"/>
      <c r="WUK9" s="49"/>
      <c r="WUL9" s="49"/>
      <c r="WUM9" s="49"/>
      <c r="WUN9" s="49"/>
      <c r="WUO9" s="49"/>
      <c r="WUP9" s="49"/>
      <c r="WUQ9" s="49"/>
      <c r="WUR9" s="49"/>
      <c r="WUS9" s="49"/>
      <c r="WUT9" s="49"/>
      <c r="WUU9" s="49"/>
      <c r="WUV9" s="49"/>
      <c r="WUW9" s="49"/>
      <c r="WUX9" s="49"/>
      <c r="WUY9" s="49"/>
      <c r="WUZ9" s="49"/>
      <c r="WVA9" s="49"/>
      <c r="WVB9" s="49"/>
      <c r="WVC9" s="49"/>
      <c r="WVD9" s="49"/>
      <c r="WVE9" s="49"/>
      <c r="WVF9" s="49"/>
      <c r="WVG9" s="49"/>
      <c r="WVH9" s="49"/>
      <c r="WVI9" s="49"/>
      <c r="WVJ9" s="49"/>
      <c r="WVK9" s="49"/>
      <c r="WVL9" s="49"/>
      <c r="WVM9" s="49"/>
      <c r="WVN9" s="49"/>
      <c r="WVO9" s="49"/>
      <c r="WVP9" s="49"/>
      <c r="WVQ9" s="49"/>
      <c r="WVR9" s="49"/>
      <c r="WVS9" s="49"/>
      <c r="WVT9" s="49"/>
      <c r="WVU9" s="49"/>
      <c r="WVV9" s="49"/>
      <c r="WVW9" s="49"/>
      <c r="WVX9" s="49"/>
      <c r="WVY9" s="49"/>
      <c r="WVZ9" s="49"/>
      <c r="WWA9" s="49"/>
      <c r="WWB9" s="49"/>
      <c r="WWC9" s="49"/>
      <c r="WWD9" s="49"/>
      <c r="WWE9" s="49"/>
      <c r="WWF9" s="49"/>
      <c r="WWG9" s="49"/>
      <c r="WWH9" s="49"/>
      <c r="WWI9" s="49"/>
      <c r="WWJ9" s="49"/>
      <c r="WWK9" s="49"/>
      <c r="WWL9" s="49"/>
      <c r="WWM9" s="49"/>
      <c r="WWN9" s="49"/>
      <c r="WWO9" s="49"/>
      <c r="WWP9" s="49"/>
      <c r="WWQ9" s="49"/>
      <c r="WWR9" s="49"/>
      <c r="WWS9" s="49"/>
      <c r="WWT9" s="49"/>
      <c r="WWU9" s="49"/>
      <c r="WWV9" s="49"/>
      <c r="WWW9" s="49"/>
      <c r="WWX9" s="49"/>
      <c r="WWY9" s="49"/>
      <c r="WWZ9" s="49"/>
      <c r="WXA9" s="49"/>
      <c r="WXB9" s="49"/>
      <c r="WXC9" s="49"/>
      <c r="WXD9" s="49"/>
      <c r="WXE9" s="49"/>
      <c r="WXF9" s="49"/>
      <c r="WXG9" s="49"/>
      <c r="WXH9" s="49"/>
      <c r="WXI9" s="49"/>
      <c r="WXJ9" s="49"/>
      <c r="WXK9" s="49"/>
      <c r="WXL9" s="49"/>
      <c r="WXM9" s="49"/>
      <c r="WXN9" s="49"/>
      <c r="WXO9" s="49"/>
      <c r="WXP9" s="49"/>
      <c r="WXQ9" s="49"/>
      <c r="WXR9" s="49"/>
      <c r="WXS9" s="49"/>
      <c r="WXT9" s="49"/>
      <c r="WXU9" s="49"/>
      <c r="WXV9" s="49"/>
      <c r="WXW9" s="49"/>
      <c r="WXX9" s="49"/>
      <c r="WXY9" s="49"/>
      <c r="WXZ9" s="49"/>
      <c r="WYA9" s="49"/>
      <c r="WYB9" s="49"/>
      <c r="WYC9" s="49"/>
      <c r="WYD9" s="49"/>
      <c r="WYE9" s="49"/>
      <c r="WYF9" s="49"/>
      <c r="WYG9" s="49"/>
      <c r="WYH9" s="49"/>
      <c r="WYI9" s="49"/>
      <c r="WYJ9" s="49"/>
      <c r="WYK9" s="49"/>
      <c r="WYL9" s="49"/>
      <c r="WYM9" s="49"/>
      <c r="WYN9" s="49"/>
      <c r="WYO9" s="49"/>
      <c r="WYP9" s="49"/>
      <c r="WYQ9" s="49"/>
      <c r="WYR9" s="49"/>
      <c r="WYS9" s="49"/>
      <c r="WYT9" s="49"/>
      <c r="WYU9" s="49"/>
      <c r="WYV9" s="49"/>
      <c r="WYW9" s="49"/>
      <c r="WYX9" s="49"/>
      <c r="WYY9" s="49"/>
      <c r="WYZ9" s="49"/>
      <c r="WZA9" s="49"/>
      <c r="WZB9" s="49"/>
      <c r="WZC9" s="49"/>
      <c r="WZD9" s="49"/>
      <c r="WZE9" s="49"/>
      <c r="WZF9" s="49"/>
      <c r="WZG9" s="49"/>
      <c r="WZH9" s="49"/>
      <c r="WZI9" s="49"/>
      <c r="WZJ9" s="49"/>
      <c r="WZK9" s="49"/>
      <c r="WZL9" s="49"/>
      <c r="WZM9" s="49"/>
      <c r="WZN9" s="49"/>
      <c r="WZO9" s="49"/>
      <c r="WZP9" s="49"/>
      <c r="WZQ9" s="49"/>
      <c r="WZR9" s="49"/>
      <c r="WZS9" s="49"/>
      <c r="WZT9" s="49"/>
      <c r="WZU9" s="49"/>
      <c r="WZV9" s="49"/>
      <c r="WZW9" s="49"/>
      <c r="WZX9" s="49"/>
      <c r="WZY9" s="49"/>
      <c r="WZZ9" s="49"/>
      <c r="XAA9" s="49"/>
      <c r="XAB9" s="49"/>
      <c r="XAC9" s="49"/>
      <c r="XAD9" s="49"/>
      <c r="XAE9" s="49"/>
      <c r="XAF9" s="49"/>
      <c r="XAG9" s="49"/>
      <c r="XAH9" s="49"/>
      <c r="XAI9" s="49"/>
      <c r="XAJ9" s="49"/>
      <c r="XAK9" s="49"/>
      <c r="XAL9" s="49"/>
      <c r="XAM9" s="49"/>
      <c r="XAN9" s="49"/>
      <c r="XAO9" s="49"/>
      <c r="XAP9" s="49"/>
      <c r="XAQ9" s="49"/>
      <c r="XAR9" s="49"/>
      <c r="XAS9" s="49"/>
      <c r="XAT9" s="49"/>
      <c r="XAU9" s="49"/>
      <c r="XAV9" s="49"/>
      <c r="XAW9" s="49"/>
      <c r="XAX9" s="49"/>
      <c r="XAY9" s="49"/>
      <c r="XAZ9" s="49"/>
      <c r="XBA9" s="49"/>
      <c r="XBB9" s="49"/>
      <c r="XBC9" s="49"/>
      <c r="XBD9" s="49"/>
      <c r="XBE9" s="49"/>
      <c r="XBF9" s="49"/>
      <c r="XBG9" s="49"/>
      <c r="XBH9" s="49"/>
      <c r="XBI9" s="49"/>
      <c r="XBJ9" s="49"/>
      <c r="XBK9" s="49"/>
      <c r="XBL9" s="49"/>
      <c r="XBM9" s="49"/>
      <c r="XBN9" s="49"/>
      <c r="XBO9" s="49"/>
      <c r="XBP9" s="49"/>
      <c r="XBQ9" s="49"/>
      <c r="XBR9" s="49"/>
      <c r="XBS9" s="49"/>
      <c r="XBT9" s="49"/>
      <c r="XBU9" s="49"/>
      <c r="XBV9" s="49"/>
      <c r="XBW9" s="49"/>
      <c r="XBX9" s="49"/>
      <c r="XBY9" s="49"/>
      <c r="XBZ9" s="49"/>
      <c r="XCA9" s="49"/>
      <c r="XCB9" s="49"/>
      <c r="XCC9" s="49"/>
      <c r="XCD9" s="49"/>
      <c r="XCE9" s="49"/>
      <c r="XCF9" s="49"/>
      <c r="XCG9" s="49"/>
      <c r="XCH9" s="49"/>
      <c r="XCI9" s="49"/>
      <c r="XCJ9" s="49"/>
      <c r="XCK9" s="49"/>
      <c r="XCL9" s="49"/>
      <c r="XCM9" s="49"/>
      <c r="XCN9" s="49"/>
      <c r="XCO9" s="49"/>
      <c r="XCP9" s="49"/>
      <c r="XCQ9" s="49"/>
      <c r="XCR9" s="49"/>
      <c r="XCS9" s="49"/>
      <c r="XCT9" s="49"/>
      <c r="XCU9" s="49"/>
      <c r="XCV9" s="49"/>
      <c r="XCW9" s="49"/>
      <c r="XCX9" s="49"/>
      <c r="XCY9" s="49"/>
      <c r="XCZ9" s="49"/>
      <c r="XDA9" s="49"/>
      <c r="XDB9" s="49"/>
      <c r="XDC9" s="49"/>
      <c r="XDD9" s="49"/>
      <c r="XDE9" s="49"/>
      <c r="XDF9" s="49"/>
      <c r="XDG9" s="49"/>
      <c r="XDH9" s="49"/>
      <c r="XDI9" s="49"/>
      <c r="XDJ9" s="49"/>
      <c r="XDK9" s="49"/>
      <c r="XDL9" s="49"/>
      <c r="XDM9" s="49"/>
      <c r="XDN9" s="49"/>
      <c r="XDO9" s="49"/>
      <c r="XDP9" s="49"/>
      <c r="XDQ9" s="49"/>
      <c r="XDR9" s="49"/>
      <c r="XDS9" s="49"/>
      <c r="XDT9" s="49"/>
      <c r="XDU9" s="49"/>
      <c r="XDV9" s="49"/>
      <c r="XDW9" s="49"/>
      <c r="XDX9" s="49"/>
      <c r="XDY9" s="49"/>
      <c r="XDZ9" s="49"/>
      <c r="XEA9" s="49"/>
      <c r="XEB9" s="49"/>
      <c r="XEC9" s="49"/>
      <c r="XED9" s="49"/>
      <c r="XEE9" s="49"/>
      <c r="XEF9" s="49"/>
      <c r="XEG9" s="49"/>
      <c r="XEH9" s="49"/>
      <c r="XEI9" s="49"/>
      <c r="XEJ9" s="49"/>
      <c r="XEK9" s="49"/>
      <c r="XEL9" s="49"/>
    </row>
    <row r="10" spans="1:16372" ht="38.25" x14ac:dyDescent="0.25">
      <c r="A10" s="457">
        <v>6</v>
      </c>
      <c r="B10" s="457">
        <v>10</v>
      </c>
      <c r="C10" s="458" t="s">
        <v>440</v>
      </c>
      <c r="D10" s="457"/>
      <c r="E10" s="457" t="s">
        <v>1692</v>
      </c>
      <c r="F10" s="459" t="s">
        <v>1256</v>
      </c>
      <c r="G10" s="457">
        <v>20000000</v>
      </c>
      <c r="H10" s="460" t="s">
        <v>1262</v>
      </c>
      <c r="I10" s="461" t="s">
        <v>1693</v>
      </c>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row>
    <row r="11" spans="1:16372" ht="38.25" x14ac:dyDescent="0.25">
      <c r="A11" s="457">
        <v>7</v>
      </c>
      <c r="B11" s="457">
        <v>12</v>
      </c>
      <c r="C11" s="458" t="s">
        <v>530</v>
      </c>
      <c r="D11" s="457"/>
      <c r="E11" s="457" t="s">
        <v>1694</v>
      </c>
      <c r="F11" s="459" t="s">
        <v>1265</v>
      </c>
      <c r="G11" s="457">
        <v>9100000</v>
      </c>
      <c r="H11" s="460" t="s">
        <v>1280</v>
      </c>
      <c r="I11" s="461"/>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c r="JP11" s="49"/>
      <c r="JQ11" s="49"/>
      <c r="JR11" s="49"/>
      <c r="JS11" s="49"/>
      <c r="JT11" s="49"/>
      <c r="JU11" s="49"/>
      <c r="JV11" s="49"/>
      <c r="JW11" s="49"/>
      <c r="JX11" s="49"/>
      <c r="JY11" s="49"/>
      <c r="JZ11" s="49"/>
      <c r="KA11" s="49"/>
      <c r="KB11" s="49"/>
      <c r="KC11" s="49"/>
      <c r="KD11" s="49"/>
      <c r="KE11" s="49"/>
      <c r="KF11" s="49"/>
      <c r="KG11" s="49"/>
      <c r="KH11" s="49"/>
      <c r="KI11" s="49"/>
      <c r="KJ11" s="49"/>
      <c r="KK11" s="49"/>
      <c r="KL11" s="49"/>
      <c r="KM11" s="49"/>
      <c r="KN11" s="49"/>
      <c r="KO11" s="49"/>
      <c r="KP11" s="49"/>
      <c r="KQ11" s="49"/>
      <c r="KR11" s="49"/>
      <c r="KS11" s="49"/>
      <c r="KT11" s="49"/>
      <c r="KU11" s="49"/>
      <c r="KV11" s="49"/>
      <c r="KW11" s="49"/>
      <c r="KX11" s="49"/>
      <c r="KY11" s="49"/>
      <c r="KZ11" s="49"/>
      <c r="LA11" s="49"/>
      <c r="LB11" s="49"/>
      <c r="LC11" s="49"/>
      <c r="LD11" s="49"/>
      <c r="LE11" s="49"/>
      <c r="LF11" s="49"/>
      <c r="LG11" s="49"/>
      <c r="LH11" s="49"/>
      <c r="LI11" s="49"/>
      <c r="LJ11" s="49"/>
      <c r="LK11" s="49"/>
      <c r="LL11" s="49"/>
      <c r="LM11" s="49"/>
      <c r="LN11" s="49"/>
      <c r="LO11" s="49"/>
      <c r="LP11" s="49"/>
      <c r="LQ11" s="49"/>
      <c r="LR11" s="49"/>
      <c r="LS11" s="49"/>
      <c r="LT11" s="49"/>
      <c r="LU11" s="49"/>
      <c r="LV11" s="49"/>
      <c r="LW11" s="49"/>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49"/>
      <c r="NX11" s="49"/>
      <c r="NY11" s="49"/>
      <c r="NZ11" s="49"/>
      <c r="OA11" s="49"/>
      <c r="OB11" s="49"/>
      <c r="OC11" s="49"/>
      <c r="OD11" s="49"/>
      <c r="OE11" s="49"/>
      <c r="OF11" s="49"/>
      <c r="OG11" s="49"/>
      <c r="OH11" s="49"/>
      <c r="OI11" s="49"/>
      <c r="OJ11" s="49"/>
      <c r="OK11" s="49"/>
      <c r="OL11" s="49"/>
      <c r="OM11" s="49"/>
      <c r="ON11" s="49"/>
      <c r="OO11" s="49"/>
      <c r="OP11" s="49"/>
      <c r="OQ11" s="49"/>
      <c r="OR11" s="49"/>
      <c r="OS11" s="49"/>
      <c r="OT11" s="49"/>
      <c r="OU11" s="49"/>
      <c r="OV11" s="49"/>
      <c r="OW11" s="49"/>
      <c r="OX11" s="49"/>
      <c r="OY11" s="49"/>
      <c r="OZ11" s="49"/>
      <c r="PA11" s="49"/>
      <c r="PB11" s="49"/>
      <c r="PC11" s="49"/>
      <c r="PD11" s="49"/>
      <c r="PE11" s="49"/>
      <c r="PF11" s="49"/>
      <c r="PG11" s="49"/>
      <c r="PH11" s="49"/>
      <c r="PI11" s="49"/>
      <c r="PJ11" s="49"/>
      <c r="PK11" s="49"/>
      <c r="PL11" s="49"/>
      <c r="PM11" s="49"/>
      <c r="PN11" s="49"/>
      <c r="PO11" s="49"/>
      <c r="PP11" s="49"/>
      <c r="PQ11" s="49"/>
      <c r="PR11" s="49"/>
      <c r="PS11" s="49"/>
      <c r="PT11" s="49"/>
      <c r="PU11" s="49"/>
      <c r="PV11" s="49"/>
      <c r="PW11" s="49"/>
      <c r="PX11" s="49"/>
      <c r="PY11" s="49"/>
      <c r="PZ11" s="49"/>
      <c r="QA11" s="49"/>
      <c r="QB11" s="49"/>
      <c r="QC11" s="49"/>
      <c r="QD11" s="49"/>
      <c r="QE11" s="49"/>
      <c r="QF11" s="49"/>
      <c r="QG11" s="49"/>
      <c r="QH11" s="49"/>
      <c r="QI11" s="49"/>
      <c r="QJ11" s="49"/>
      <c r="QK11" s="49"/>
      <c r="QL11" s="49"/>
      <c r="QM11" s="49"/>
      <c r="QN11" s="49"/>
      <c r="QO11" s="49"/>
      <c r="QP11" s="49"/>
      <c r="QQ11" s="49"/>
      <c r="QR11" s="49"/>
      <c r="QS11" s="49"/>
      <c r="QT11" s="49"/>
      <c r="QU11" s="49"/>
      <c r="QV11" s="49"/>
      <c r="QW11" s="49"/>
      <c r="QX11" s="49"/>
      <c r="QY11" s="49"/>
      <c r="QZ11" s="49"/>
      <c r="RA11" s="49"/>
      <c r="RB11" s="49"/>
      <c r="RC11" s="49"/>
      <c r="RD11" s="49"/>
      <c r="RE11" s="49"/>
      <c r="RF11" s="49"/>
      <c r="RG11" s="49"/>
      <c r="RH11" s="49"/>
      <c r="RI11" s="49"/>
      <c r="RJ11" s="49"/>
      <c r="RK11" s="49"/>
      <c r="RL11" s="49"/>
      <c r="RM11" s="49"/>
      <c r="RN11" s="49"/>
      <c r="RO11" s="49"/>
      <c r="RP11" s="49"/>
      <c r="RQ11" s="49"/>
      <c r="RR11" s="49"/>
      <c r="RS11" s="49"/>
      <c r="RT11" s="49"/>
      <c r="RU11" s="49"/>
      <c r="RV11" s="49"/>
      <c r="RW11" s="49"/>
      <c r="RX11" s="49"/>
      <c r="RY11" s="49"/>
      <c r="RZ11" s="49"/>
      <c r="SA11" s="49"/>
      <c r="SB11" s="49"/>
      <c r="SC11" s="49"/>
      <c r="SD11" s="49"/>
      <c r="SE11" s="49"/>
      <c r="SF11" s="49"/>
      <c r="SG11" s="49"/>
      <c r="SH11" s="49"/>
      <c r="SI11" s="49"/>
      <c r="SJ11" s="49"/>
      <c r="SK11" s="49"/>
      <c r="SL11" s="49"/>
      <c r="SM11" s="49"/>
      <c r="SN11" s="49"/>
      <c r="SO11" s="49"/>
      <c r="SP11" s="49"/>
      <c r="SQ11" s="49"/>
      <c r="SR11" s="49"/>
      <c r="SS11" s="49"/>
      <c r="ST11" s="49"/>
      <c r="SU11" s="49"/>
      <c r="SV11" s="49"/>
      <c r="SW11" s="49"/>
      <c r="SX11" s="49"/>
      <c r="SY11" s="49"/>
      <c r="SZ11" s="49"/>
      <c r="TA11" s="49"/>
      <c r="TB11" s="49"/>
      <c r="TC11" s="49"/>
      <c r="TD11" s="49"/>
      <c r="TE11" s="49"/>
      <c r="TF11" s="49"/>
      <c r="TG11" s="49"/>
      <c r="TH11" s="49"/>
      <c r="TI11" s="49"/>
      <c r="TJ11" s="49"/>
      <c r="TK11" s="49"/>
      <c r="TL11" s="49"/>
      <c r="TM11" s="49"/>
      <c r="TN11" s="49"/>
      <c r="TO11" s="49"/>
      <c r="TP11" s="49"/>
      <c r="TQ11" s="49"/>
      <c r="TR11" s="49"/>
      <c r="TS11" s="49"/>
      <c r="TT11" s="49"/>
      <c r="TU11" s="49"/>
      <c r="TV11" s="49"/>
      <c r="TW11" s="49"/>
      <c r="TX11" s="49"/>
      <c r="TY11" s="49"/>
      <c r="TZ11" s="49"/>
      <c r="UA11" s="49"/>
      <c r="UB11" s="49"/>
      <c r="UC11" s="49"/>
      <c r="UD11" s="49"/>
      <c r="UE11" s="49"/>
      <c r="UF11" s="49"/>
      <c r="UG11" s="49"/>
      <c r="UH11" s="49"/>
      <c r="UI11" s="49"/>
      <c r="UJ11" s="49"/>
      <c r="UK11" s="49"/>
      <c r="UL11" s="49"/>
      <c r="UM11" s="49"/>
      <c r="UN11" s="49"/>
      <c r="UO11" s="49"/>
      <c r="UP11" s="49"/>
      <c r="UQ11" s="49"/>
      <c r="UR11" s="49"/>
      <c r="US11" s="49"/>
      <c r="UT11" s="49"/>
      <c r="UU11" s="49"/>
      <c r="UV11" s="49"/>
      <c r="UW11" s="49"/>
      <c r="UX11" s="49"/>
      <c r="UY11" s="49"/>
      <c r="UZ11" s="49"/>
      <c r="VA11" s="49"/>
      <c r="VB11" s="49"/>
      <c r="VC11" s="49"/>
      <c r="VD11" s="49"/>
      <c r="VE11" s="49"/>
      <c r="VF11" s="49"/>
      <c r="VG11" s="49"/>
      <c r="VH11" s="49"/>
      <c r="VI11" s="49"/>
      <c r="VJ11" s="49"/>
      <c r="VK11" s="49"/>
      <c r="VL11" s="49"/>
      <c r="VM11" s="49"/>
      <c r="VN11" s="49"/>
      <c r="VO11" s="49"/>
      <c r="VP11" s="49"/>
      <c r="VQ11" s="49"/>
      <c r="VR11" s="49"/>
      <c r="VS11" s="49"/>
      <c r="VT11" s="49"/>
      <c r="VU11" s="49"/>
      <c r="VV11" s="49"/>
      <c r="VW11" s="49"/>
      <c r="VX11" s="49"/>
      <c r="VY11" s="49"/>
      <c r="VZ11" s="49"/>
      <c r="WA11" s="49"/>
      <c r="WB11" s="49"/>
      <c r="WC11" s="49"/>
      <c r="WD11" s="49"/>
      <c r="WE11" s="49"/>
      <c r="WF11" s="49"/>
      <c r="WG11" s="49"/>
      <c r="WH11" s="49"/>
      <c r="WI11" s="49"/>
      <c r="WJ11" s="49"/>
      <c r="WK11" s="49"/>
      <c r="WL11" s="49"/>
      <c r="WM11" s="49"/>
      <c r="WN11" s="49"/>
      <c r="WO11" s="49"/>
      <c r="WP11" s="49"/>
      <c r="WQ11" s="49"/>
      <c r="WR11" s="49"/>
      <c r="WS11" s="49"/>
      <c r="WT11" s="49"/>
      <c r="WU11" s="49"/>
      <c r="WV11" s="49"/>
      <c r="WW11" s="49"/>
      <c r="WX11" s="49"/>
      <c r="WY11" s="49"/>
      <c r="WZ11" s="49"/>
      <c r="XA11" s="49"/>
      <c r="XB11" s="49"/>
      <c r="XC11" s="49"/>
      <c r="XD11" s="49"/>
      <c r="XE11" s="49"/>
      <c r="XF11" s="49"/>
      <c r="XG11" s="49"/>
      <c r="XH11" s="49"/>
      <c r="XI11" s="49"/>
      <c r="XJ11" s="49"/>
      <c r="XK11" s="49"/>
      <c r="XL11" s="49"/>
      <c r="XM11" s="49"/>
      <c r="XN11" s="49"/>
      <c r="XO11" s="49"/>
      <c r="XP11" s="49"/>
      <c r="XQ11" s="49"/>
      <c r="XR11" s="49"/>
      <c r="XS11" s="49"/>
      <c r="XT11" s="49"/>
      <c r="XU11" s="49"/>
      <c r="XV11" s="49"/>
      <c r="XW11" s="49"/>
      <c r="XX11" s="49"/>
      <c r="XY11" s="49"/>
      <c r="XZ11" s="49"/>
      <c r="YA11" s="49"/>
      <c r="YB11" s="49"/>
      <c r="YC11" s="49"/>
      <c r="YD11" s="49"/>
      <c r="YE11" s="49"/>
      <c r="YF11" s="49"/>
      <c r="YG11" s="49"/>
      <c r="YH11" s="49"/>
      <c r="YI11" s="49"/>
      <c r="YJ11" s="49"/>
      <c r="YK11" s="49"/>
      <c r="YL11" s="49"/>
      <c r="YM11" s="49"/>
      <c r="YN11" s="49"/>
      <c r="YO11" s="49"/>
      <c r="YP11" s="49"/>
      <c r="YQ11" s="49"/>
      <c r="YR11" s="49"/>
      <c r="YS11" s="49"/>
      <c r="YT11" s="49"/>
      <c r="YU11" s="49"/>
      <c r="YV11" s="49"/>
      <c r="YW11" s="49"/>
      <c r="YX11" s="49"/>
      <c r="YY11" s="49"/>
      <c r="YZ11" s="49"/>
      <c r="ZA11" s="49"/>
      <c r="ZB11" s="49"/>
      <c r="ZC11" s="49"/>
      <c r="ZD11" s="49"/>
      <c r="ZE11" s="49"/>
      <c r="ZF11" s="49"/>
      <c r="ZG11" s="49"/>
      <c r="ZH11" s="49"/>
      <c r="ZI11" s="49"/>
      <c r="ZJ11" s="49"/>
      <c r="ZK11" s="49"/>
      <c r="ZL11" s="49"/>
      <c r="ZM11" s="49"/>
      <c r="ZN11" s="49"/>
      <c r="ZO11" s="49"/>
      <c r="ZP11" s="49"/>
      <c r="ZQ11" s="49"/>
      <c r="ZR11" s="49"/>
      <c r="ZS11" s="49"/>
      <c r="ZT11" s="49"/>
      <c r="ZU11" s="49"/>
      <c r="ZV11" s="49"/>
      <c r="ZW11" s="49"/>
      <c r="ZX11" s="49"/>
      <c r="ZY11" s="49"/>
      <c r="ZZ11" s="49"/>
      <c r="AAA11" s="49"/>
      <c r="AAB11" s="49"/>
      <c r="AAC11" s="49"/>
      <c r="AAD11" s="49"/>
      <c r="AAE11" s="49"/>
      <c r="AAF11" s="49"/>
      <c r="AAG11" s="49"/>
      <c r="AAH11" s="49"/>
      <c r="AAI11" s="49"/>
      <c r="AAJ11" s="49"/>
      <c r="AAK11" s="49"/>
      <c r="AAL11" s="49"/>
      <c r="AAM11" s="49"/>
      <c r="AAN11" s="49"/>
      <c r="AAO11" s="49"/>
      <c r="AAP11" s="49"/>
      <c r="AAQ11" s="49"/>
      <c r="AAR11" s="49"/>
      <c r="AAS11" s="49"/>
      <c r="AAT11" s="49"/>
      <c r="AAU11" s="49"/>
      <c r="AAV11" s="49"/>
      <c r="AAW11" s="49"/>
      <c r="AAX11" s="49"/>
      <c r="AAY11" s="49"/>
      <c r="AAZ11" s="49"/>
      <c r="ABA11" s="49"/>
      <c r="ABB11" s="49"/>
      <c r="ABC11" s="49"/>
      <c r="ABD11" s="49"/>
      <c r="ABE11" s="49"/>
      <c r="ABF11" s="49"/>
      <c r="ABG11" s="49"/>
      <c r="ABH11" s="49"/>
      <c r="ABI11" s="49"/>
      <c r="ABJ11" s="49"/>
      <c r="ABK11" s="49"/>
      <c r="ABL11" s="49"/>
      <c r="ABM11" s="49"/>
      <c r="ABN11" s="49"/>
      <c r="ABO11" s="49"/>
      <c r="ABP11" s="49"/>
      <c r="ABQ11" s="49"/>
      <c r="ABR11" s="49"/>
      <c r="ABS11" s="49"/>
      <c r="ABT11" s="49"/>
      <c r="ABU11" s="49"/>
      <c r="ABV11" s="49"/>
      <c r="ABW11" s="49"/>
      <c r="ABX11" s="49"/>
      <c r="ABY11" s="49"/>
      <c r="ABZ11" s="49"/>
      <c r="ACA11" s="49"/>
      <c r="ACB11" s="49"/>
      <c r="ACC11" s="49"/>
      <c r="ACD11" s="49"/>
      <c r="ACE11" s="49"/>
      <c r="ACF11" s="49"/>
      <c r="ACG11" s="49"/>
      <c r="ACH11" s="49"/>
      <c r="ACI11" s="49"/>
      <c r="ACJ11" s="49"/>
      <c r="ACK11" s="49"/>
      <c r="ACL11" s="49"/>
      <c r="ACM11" s="49"/>
      <c r="ACN11" s="49"/>
      <c r="ACO11" s="49"/>
      <c r="ACP11" s="49"/>
      <c r="ACQ11" s="49"/>
      <c r="ACR11" s="49"/>
      <c r="ACS11" s="49"/>
      <c r="ACT11" s="49"/>
      <c r="ACU11" s="49"/>
      <c r="ACV11" s="49"/>
      <c r="ACW11" s="49"/>
      <c r="ACX11" s="49"/>
      <c r="ACY11" s="49"/>
      <c r="ACZ11" s="49"/>
      <c r="ADA11" s="49"/>
      <c r="ADB11" s="49"/>
      <c r="ADC11" s="49"/>
      <c r="ADD11" s="49"/>
      <c r="ADE11" s="49"/>
      <c r="ADF11" s="49"/>
      <c r="ADG11" s="49"/>
      <c r="ADH11" s="49"/>
      <c r="ADI11" s="49"/>
      <c r="ADJ11" s="49"/>
      <c r="ADK11" s="49"/>
      <c r="ADL11" s="49"/>
      <c r="ADM11" s="49"/>
      <c r="ADN11" s="49"/>
      <c r="ADO11" s="49"/>
      <c r="ADP11" s="49"/>
      <c r="ADQ11" s="49"/>
      <c r="ADR11" s="49"/>
      <c r="ADS11" s="49"/>
      <c r="ADT11" s="49"/>
      <c r="ADU11" s="49"/>
      <c r="ADV11" s="49"/>
      <c r="ADW11" s="49"/>
      <c r="ADX11" s="49"/>
      <c r="ADY11" s="49"/>
      <c r="ADZ11" s="49"/>
      <c r="AEA11" s="49"/>
      <c r="AEB11" s="49"/>
      <c r="AEC11" s="49"/>
      <c r="AED11" s="49"/>
      <c r="AEE11" s="49"/>
      <c r="AEF11" s="49"/>
      <c r="AEG11" s="49"/>
      <c r="AEH11" s="49"/>
      <c r="AEI11" s="49"/>
      <c r="AEJ11" s="49"/>
      <c r="AEK11" s="49"/>
      <c r="AEL11" s="49"/>
      <c r="AEM11" s="49"/>
      <c r="AEN11" s="49"/>
      <c r="AEO11" s="49"/>
      <c r="AEP11" s="49"/>
      <c r="AEQ11" s="49"/>
      <c r="AER11" s="49"/>
      <c r="AES11" s="49"/>
      <c r="AET11" s="49"/>
      <c r="AEU11" s="49"/>
      <c r="AEV11" s="49"/>
      <c r="AEW11" s="49"/>
      <c r="AEX11" s="49"/>
      <c r="AEY11" s="49"/>
      <c r="AEZ11" s="49"/>
      <c r="AFA11" s="49"/>
      <c r="AFB11" s="49"/>
      <c r="AFC11" s="49"/>
      <c r="AFD11" s="49"/>
      <c r="AFE11" s="49"/>
      <c r="AFF11" s="49"/>
      <c r="AFG11" s="49"/>
      <c r="AFH11" s="49"/>
      <c r="AFI11" s="49"/>
      <c r="AFJ11" s="49"/>
      <c r="AFK11" s="49"/>
      <c r="AFL11" s="49"/>
      <c r="AFM11" s="49"/>
      <c r="AFN11" s="49"/>
      <c r="AFO11" s="49"/>
      <c r="AFP11" s="49"/>
      <c r="AFQ11" s="49"/>
      <c r="AFR11" s="49"/>
      <c r="AFS11" s="49"/>
      <c r="AFT11" s="49"/>
      <c r="AFU11" s="49"/>
      <c r="AFV11" s="49"/>
      <c r="AFW11" s="49"/>
      <c r="AFX11" s="49"/>
      <c r="AFY11" s="49"/>
      <c r="AFZ11" s="49"/>
      <c r="AGA11" s="49"/>
      <c r="AGB11" s="49"/>
      <c r="AGC11" s="49"/>
      <c r="AGD11" s="49"/>
      <c r="AGE11" s="49"/>
      <c r="AGF11" s="49"/>
      <c r="AGG11" s="49"/>
      <c r="AGH11" s="49"/>
      <c r="AGI11" s="49"/>
      <c r="AGJ11" s="49"/>
      <c r="AGK11" s="49"/>
      <c r="AGL11" s="49"/>
      <c r="AGM11" s="49"/>
      <c r="AGN11" s="49"/>
      <c r="AGO11" s="49"/>
      <c r="AGP11" s="49"/>
      <c r="AGQ11" s="49"/>
      <c r="AGR11" s="49"/>
      <c r="AGS11" s="49"/>
      <c r="AGT11" s="49"/>
      <c r="AGU11" s="49"/>
      <c r="AGV11" s="49"/>
      <c r="AGW11" s="49"/>
      <c r="AGX11" s="49"/>
      <c r="AGY11" s="49"/>
      <c r="AGZ11" s="49"/>
      <c r="AHA11" s="49"/>
      <c r="AHB11" s="49"/>
      <c r="AHC11" s="49"/>
      <c r="AHD11" s="49"/>
      <c r="AHE11" s="49"/>
      <c r="AHF11" s="49"/>
      <c r="AHG11" s="49"/>
      <c r="AHH11" s="49"/>
      <c r="AHI11" s="49"/>
      <c r="AHJ11" s="49"/>
      <c r="AHK11" s="49"/>
      <c r="AHL11" s="49"/>
      <c r="AHM11" s="49"/>
      <c r="AHN11" s="49"/>
      <c r="AHO11" s="49"/>
      <c r="AHP11" s="49"/>
      <c r="AHQ11" s="49"/>
      <c r="AHR11" s="49"/>
      <c r="AHS11" s="49"/>
      <c r="AHT11" s="49"/>
      <c r="AHU11" s="49"/>
      <c r="AHV11" s="49"/>
      <c r="AHW11" s="49"/>
      <c r="AHX11" s="49"/>
      <c r="AHY11" s="49"/>
      <c r="AHZ11" s="49"/>
      <c r="AIA11" s="49"/>
      <c r="AIB11" s="49"/>
      <c r="AIC11" s="49"/>
      <c r="AID11" s="49"/>
      <c r="AIE11" s="49"/>
      <c r="AIF11" s="49"/>
      <c r="AIG11" s="49"/>
      <c r="AIH11" s="49"/>
      <c r="AII11" s="49"/>
      <c r="AIJ11" s="49"/>
      <c r="AIK11" s="49"/>
      <c r="AIL11" s="49"/>
      <c r="AIM11" s="49"/>
      <c r="AIN11" s="49"/>
      <c r="AIO11" s="49"/>
      <c r="AIP11" s="49"/>
      <c r="AIQ11" s="49"/>
      <c r="AIR11" s="49"/>
      <c r="AIS11" s="49"/>
      <c r="AIT11" s="49"/>
      <c r="AIU11" s="49"/>
      <c r="AIV11" s="49"/>
      <c r="AIW11" s="49"/>
      <c r="AIX11" s="49"/>
      <c r="AIY11" s="49"/>
      <c r="AIZ11" s="49"/>
      <c r="AJA11" s="49"/>
      <c r="AJB11" s="49"/>
      <c r="AJC11" s="49"/>
      <c r="AJD11" s="49"/>
      <c r="AJE11" s="49"/>
      <c r="AJF11" s="49"/>
      <c r="AJG11" s="49"/>
      <c r="AJH11" s="49"/>
      <c r="AJI11" s="49"/>
      <c r="AJJ11" s="49"/>
      <c r="AJK11" s="49"/>
      <c r="AJL11" s="49"/>
      <c r="AJM11" s="49"/>
      <c r="AJN11" s="49"/>
      <c r="AJO11" s="49"/>
      <c r="AJP11" s="49"/>
      <c r="AJQ11" s="49"/>
      <c r="AJR11" s="49"/>
      <c r="AJS11" s="49"/>
      <c r="AJT11" s="49"/>
      <c r="AJU11" s="49"/>
      <c r="AJV11" s="49"/>
      <c r="AJW11" s="49"/>
      <c r="AJX11" s="49"/>
      <c r="AJY11" s="49"/>
      <c r="AJZ11" s="49"/>
      <c r="AKA11" s="49"/>
      <c r="AKB11" s="49"/>
      <c r="AKC11" s="49"/>
      <c r="AKD11" s="49"/>
      <c r="AKE11" s="49"/>
      <c r="AKF11" s="49"/>
      <c r="AKG11" s="49"/>
      <c r="AKH11" s="49"/>
      <c r="AKI11" s="49"/>
      <c r="AKJ11" s="49"/>
      <c r="AKK11" s="49"/>
      <c r="AKL11" s="49"/>
      <c r="AKM11" s="49"/>
      <c r="AKN11" s="49"/>
      <c r="AKO11" s="49"/>
      <c r="AKP11" s="49"/>
      <c r="AKQ11" s="49"/>
      <c r="AKR11" s="49"/>
      <c r="AKS11" s="49"/>
      <c r="AKT11" s="49"/>
      <c r="AKU11" s="49"/>
      <c r="AKV11" s="49"/>
      <c r="AKW11" s="49"/>
      <c r="AKX11" s="49"/>
      <c r="AKY11" s="49"/>
      <c r="AKZ11" s="49"/>
      <c r="ALA11" s="49"/>
      <c r="ALB11" s="49"/>
      <c r="ALC11" s="49"/>
      <c r="ALD11" s="49"/>
      <c r="ALE11" s="49"/>
      <c r="ALF11" s="49"/>
      <c r="ALG11" s="49"/>
      <c r="ALH11" s="49"/>
      <c r="ALI11" s="49"/>
      <c r="ALJ11" s="49"/>
      <c r="ALK11" s="49"/>
      <c r="ALL11" s="49"/>
      <c r="ALM11" s="49"/>
      <c r="ALN11" s="49"/>
      <c r="ALO11" s="49"/>
      <c r="ALP11" s="49"/>
      <c r="ALQ11" s="49"/>
      <c r="ALR11" s="49"/>
      <c r="ALS11" s="49"/>
      <c r="ALT11" s="49"/>
      <c r="ALU11" s="49"/>
      <c r="ALV11" s="49"/>
      <c r="ALW11" s="49"/>
      <c r="ALX11" s="49"/>
      <c r="ALY11" s="49"/>
      <c r="ALZ11" s="49"/>
      <c r="AMA11" s="49"/>
      <c r="AMB11" s="49"/>
      <c r="AMC11" s="49"/>
      <c r="AMD11" s="49"/>
      <c r="AME11" s="49"/>
      <c r="AMF11" s="49"/>
      <c r="AMG11" s="49"/>
      <c r="AMH11" s="49"/>
      <c r="AMI11" s="49"/>
      <c r="AMJ11" s="49"/>
      <c r="AMK11" s="49"/>
      <c r="AML11" s="49"/>
      <c r="AMM11" s="49"/>
      <c r="AMN11" s="49"/>
      <c r="AMO11" s="49"/>
      <c r="AMP11" s="49"/>
      <c r="AMQ11" s="49"/>
      <c r="AMR11" s="49"/>
      <c r="AMS11" s="49"/>
      <c r="AMT11" s="49"/>
      <c r="AMU11" s="49"/>
      <c r="AMV11" s="49"/>
      <c r="AMW11" s="49"/>
      <c r="AMX11" s="49"/>
      <c r="AMY11" s="49"/>
      <c r="AMZ11" s="49"/>
      <c r="ANA11" s="49"/>
      <c r="ANB11" s="49"/>
      <c r="ANC11" s="49"/>
      <c r="AND11" s="49"/>
      <c r="ANE11" s="49"/>
      <c r="ANF11" s="49"/>
      <c r="ANG11" s="49"/>
      <c r="ANH11" s="49"/>
      <c r="ANI11" s="49"/>
      <c r="ANJ11" s="49"/>
      <c r="ANK11" s="49"/>
      <c r="ANL11" s="49"/>
      <c r="ANM11" s="49"/>
      <c r="ANN11" s="49"/>
      <c r="ANO11" s="49"/>
      <c r="ANP11" s="49"/>
      <c r="ANQ11" s="49"/>
      <c r="ANR11" s="49"/>
      <c r="ANS11" s="49"/>
      <c r="ANT11" s="49"/>
      <c r="ANU11" s="49"/>
      <c r="ANV11" s="49"/>
      <c r="ANW11" s="49"/>
      <c r="ANX11" s="49"/>
      <c r="ANY11" s="49"/>
      <c r="ANZ11" s="49"/>
      <c r="AOA11" s="49"/>
      <c r="AOB11" s="49"/>
      <c r="AOC11" s="49"/>
      <c r="AOD11" s="49"/>
      <c r="AOE11" s="49"/>
      <c r="AOF11" s="49"/>
      <c r="AOG11" s="49"/>
      <c r="AOH11" s="49"/>
      <c r="AOI11" s="49"/>
      <c r="AOJ11" s="49"/>
      <c r="AOK11" s="49"/>
      <c r="AOL11" s="49"/>
      <c r="AOM11" s="49"/>
      <c r="AON11" s="49"/>
      <c r="AOO11" s="49"/>
      <c r="AOP11" s="49"/>
      <c r="AOQ11" s="49"/>
      <c r="AOR11" s="49"/>
      <c r="AOS11" s="49"/>
      <c r="AOT11" s="49"/>
      <c r="AOU11" s="49"/>
      <c r="AOV11" s="49"/>
      <c r="AOW11" s="49"/>
      <c r="AOX11" s="49"/>
      <c r="AOY11" s="49"/>
      <c r="AOZ11" s="49"/>
      <c r="APA11" s="49"/>
      <c r="APB11" s="49"/>
      <c r="APC11" s="49"/>
      <c r="APD11" s="49"/>
      <c r="APE11" s="49"/>
      <c r="APF11" s="49"/>
      <c r="APG11" s="49"/>
      <c r="APH11" s="49"/>
      <c r="API11" s="49"/>
      <c r="APJ11" s="49"/>
      <c r="APK11" s="49"/>
      <c r="APL11" s="49"/>
      <c r="APM11" s="49"/>
      <c r="APN11" s="49"/>
      <c r="APO11" s="49"/>
      <c r="APP11" s="49"/>
      <c r="APQ11" s="49"/>
      <c r="APR11" s="49"/>
      <c r="APS11" s="49"/>
      <c r="APT11" s="49"/>
      <c r="APU11" s="49"/>
      <c r="APV11" s="49"/>
      <c r="APW11" s="49"/>
      <c r="APX11" s="49"/>
      <c r="APY11" s="49"/>
      <c r="APZ11" s="49"/>
      <c r="AQA11" s="49"/>
      <c r="AQB11" s="49"/>
      <c r="AQC11" s="49"/>
      <c r="AQD11" s="49"/>
      <c r="AQE11" s="49"/>
      <c r="AQF11" s="49"/>
      <c r="AQG11" s="49"/>
      <c r="AQH11" s="49"/>
      <c r="AQI11" s="49"/>
      <c r="AQJ11" s="49"/>
      <c r="AQK11" s="49"/>
      <c r="AQL11" s="49"/>
      <c r="AQM11" s="49"/>
      <c r="AQN11" s="49"/>
      <c r="AQO11" s="49"/>
      <c r="AQP11" s="49"/>
      <c r="AQQ11" s="49"/>
      <c r="AQR11" s="49"/>
      <c r="AQS11" s="49"/>
      <c r="AQT11" s="49"/>
      <c r="AQU11" s="49"/>
      <c r="AQV11" s="49"/>
      <c r="AQW11" s="49"/>
      <c r="AQX11" s="49"/>
      <c r="AQY11" s="49"/>
      <c r="AQZ11" s="49"/>
      <c r="ARA11" s="49"/>
      <c r="ARB11" s="49"/>
      <c r="ARC11" s="49"/>
      <c r="ARD11" s="49"/>
      <c r="ARE11" s="49"/>
      <c r="ARF11" s="49"/>
      <c r="ARG11" s="49"/>
      <c r="ARH11" s="49"/>
      <c r="ARI11" s="49"/>
      <c r="ARJ11" s="49"/>
      <c r="ARK11" s="49"/>
      <c r="ARL11" s="49"/>
      <c r="ARM11" s="49"/>
      <c r="ARN11" s="49"/>
      <c r="ARO11" s="49"/>
      <c r="ARP11" s="49"/>
      <c r="ARQ11" s="49"/>
      <c r="ARR11" s="49"/>
      <c r="ARS11" s="49"/>
      <c r="ART11" s="49"/>
      <c r="ARU11" s="49"/>
      <c r="ARV11" s="49"/>
      <c r="ARW11" s="49"/>
      <c r="ARX11" s="49"/>
      <c r="ARY11" s="49"/>
      <c r="ARZ11" s="49"/>
      <c r="ASA11" s="49"/>
      <c r="ASB11" s="49"/>
      <c r="ASC11" s="49"/>
      <c r="ASD11" s="49"/>
      <c r="ASE11" s="49"/>
      <c r="ASF11" s="49"/>
      <c r="ASG11" s="49"/>
      <c r="ASH11" s="49"/>
      <c r="ASI11" s="49"/>
      <c r="ASJ11" s="49"/>
      <c r="ASK11" s="49"/>
      <c r="ASL11" s="49"/>
      <c r="ASM11" s="49"/>
      <c r="ASN11" s="49"/>
      <c r="ASO11" s="49"/>
      <c r="ASP11" s="49"/>
      <c r="ASQ11" s="49"/>
      <c r="ASR11" s="49"/>
      <c r="ASS11" s="49"/>
      <c r="AST11" s="49"/>
      <c r="ASU11" s="49"/>
      <c r="ASV11" s="49"/>
      <c r="ASW11" s="49"/>
      <c r="ASX11" s="49"/>
      <c r="ASY11" s="49"/>
      <c r="ASZ11" s="49"/>
      <c r="ATA11" s="49"/>
      <c r="ATB11" s="49"/>
      <c r="ATC11" s="49"/>
      <c r="ATD11" s="49"/>
      <c r="ATE11" s="49"/>
      <c r="ATF11" s="49"/>
      <c r="ATG11" s="49"/>
      <c r="ATH11" s="49"/>
      <c r="ATI11" s="49"/>
      <c r="ATJ11" s="49"/>
      <c r="ATK11" s="49"/>
      <c r="ATL11" s="49"/>
      <c r="ATM11" s="49"/>
      <c r="ATN11" s="49"/>
      <c r="ATO11" s="49"/>
      <c r="ATP11" s="49"/>
      <c r="ATQ11" s="49"/>
      <c r="ATR11" s="49"/>
      <c r="ATS11" s="49"/>
      <c r="ATT11" s="49"/>
      <c r="ATU11" s="49"/>
      <c r="ATV11" s="49"/>
      <c r="ATW11" s="49"/>
      <c r="ATX11" s="49"/>
      <c r="ATY11" s="49"/>
      <c r="ATZ11" s="49"/>
      <c r="AUA11" s="49"/>
      <c r="AUB11" s="49"/>
      <c r="AUC11" s="49"/>
      <c r="AUD11" s="49"/>
      <c r="AUE11" s="49"/>
      <c r="AUF11" s="49"/>
      <c r="AUG11" s="49"/>
      <c r="AUH11" s="49"/>
      <c r="AUI11" s="49"/>
      <c r="AUJ11" s="49"/>
      <c r="AUK11" s="49"/>
      <c r="AUL11" s="49"/>
      <c r="AUM11" s="49"/>
      <c r="AUN11" s="49"/>
      <c r="AUO11" s="49"/>
      <c r="AUP11" s="49"/>
      <c r="AUQ11" s="49"/>
      <c r="AUR11" s="49"/>
      <c r="AUS11" s="49"/>
      <c r="AUT11" s="49"/>
      <c r="AUU11" s="49"/>
      <c r="AUV11" s="49"/>
      <c r="AUW11" s="49"/>
      <c r="AUX11" s="49"/>
      <c r="AUY11" s="49"/>
      <c r="AUZ11" s="49"/>
      <c r="AVA11" s="49"/>
      <c r="AVB11" s="49"/>
      <c r="AVC11" s="49"/>
      <c r="AVD11" s="49"/>
      <c r="AVE11" s="49"/>
      <c r="AVF11" s="49"/>
      <c r="AVG11" s="49"/>
      <c r="AVH11" s="49"/>
      <c r="AVI11" s="49"/>
      <c r="AVJ11" s="49"/>
      <c r="AVK11" s="49"/>
      <c r="AVL11" s="49"/>
      <c r="AVM11" s="49"/>
      <c r="AVN11" s="49"/>
      <c r="AVO11" s="49"/>
      <c r="AVP11" s="49"/>
      <c r="AVQ11" s="49"/>
      <c r="AVR11" s="49"/>
      <c r="AVS11" s="49"/>
      <c r="AVT11" s="49"/>
      <c r="AVU11" s="49"/>
      <c r="AVV11" s="49"/>
      <c r="AVW11" s="49"/>
      <c r="AVX11" s="49"/>
      <c r="AVY11" s="49"/>
      <c r="AVZ11" s="49"/>
      <c r="AWA11" s="49"/>
      <c r="AWB11" s="49"/>
      <c r="AWC11" s="49"/>
      <c r="AWD11" s="49"/>
      <c r="AWE11" s="49"/>
      <c r="AWF11" s="49"/>
      <c r="AWG11" s="49"/>
      <c r="AWH11" s="49"/>
      <c r="AWI11" s="49"/>
      <c r="AWJ11" s="49"/>
      <c r="AWK11" s="49"/>
      <c r="AWL11" s="49"/>
      <c r="AWM11" s="49"/>
      <c r="AWN11" s="49"/>
      <c r="AWO11" s="49"/>
      <c r="AWP11" s="49"/>
      <c r="AWQ11" s="49"/>
      <c r="AWR11" s="49"/>
      <c r="AWS11" s="49"/>
      <c r="AWT11" s="49"/>
      <c r="AWU11" s="49"/>
      <c r="AWV11" s="49"/>
      <c r="AWW11" s="49"/>
      <c r="AWX11" s="49"/>
      <c r="AWY11" s="49"/>
      <c r="AWZ11" s="49"/>
      <c r="AXA11" s="49"/>
      <c r="AXB11" s="49"/>
      <c r="AXC11" s="49"/>
      <c r="AXD11" s="49"/>
      <c r="AXE11" s="49"/>
      <c r="AXF11" s="49"/>
      <c r="AXG11" s="49"/>
      <c r="AXH11" s="49"/>
      <c r="AXI11" s="49"/>
      <c r="AXJ11" s="49"/>
      <c r="AXK11" s="49"/>
      <c r="AXL11" s="49"/>
      <c r="AXM11" s="49"/>
      <c r="AXN11" s="49"/>
      <c r="AXO11" s="49"/>
      <c r="AXP11" s="49"/>
      <c r="AXQ11" s="49"/>
      <c r="AXR11" s="49"/>
      <c r="AXS11" s="49"/>
      <c r="AXT11" s="49"/>
      <c r="AXU11" s="49"/>
      <c r="AXV11" s="49"/>
      <c r="AXW11" s="49"/>
      <c r="AXX11" s="49"/>
      <c r="AXY11" s="49"/>
      <c r="AXZ11" s="49"/>
      <c r="AYA11" s="49"/>
      <c r="AYB11" s="49"/>
      <c r="AYC11" s="49"/>
      <c r="AYD11" s="49"/>
      <c r="AYE11" s="49"/>
      <c r="AYF11" s="49"/>
      <c r="AYG11" s="49"/>
      <c r="AYH11" s="49"/>
      <c r="AYI11" s="49"/>
      <c r="AYJ11" s="49"/>
      <c r="AYK11" s="49"/>
      <c r="AYL11" s="49"/>
      <c r="AYM11" s="49"/>
      <c r="AYN11" s="49"/>
      <c r="AYO11" s="49"/>
      <c r="AYP11" s="49"/>
      <c r="AYQ11" s="49"/>
      <c r="AYR11" s="49"/>
      <c r="AYS11" s="49"/>
      <c r="AYT11" s="49"/>
      <c r="AYU11" s="49"/>
      <c r="AYV11" s="49"/>
      <c r="AYW11" s="49"/>
      <c r="AYX11" s="49"/>
      <c r="AYY11" s="49"/>
      <c r="AYZ11" s="49"/>
      <c r="AZA11" s="49"/>
      <c r="AZB11" s="49"/>
      <c r="AZC11" s="49"/>
      <c r="AZD11" s="49"/>
      <c r="AZE11" s="49"/>
      <c r="AZF11" s="49"/>
      <c r="AZG11" s="49"/>
      <c r="AZH11" s="49"/>
      <c r="AZI11" s="49"/>
      <c r="AZJ11" s="49"/>
      <c r="AZK11" s="49"/>
      <c r="AZL11" s="49"/>
      <c r="AZM11" s="49"/>
      <c r="AZN11" s="49"/>
      <c r="AZO11" s="49"/>
      <c r="AZP11" s="49"/>
      <c r="AZQ11" s="49"/>
      <c r="AZR11" s="49"/>
      <c r="AZS11" s="49"/>
      <c r="AZT11" s="49"/>
      <c r="AZU11" s="49"/>
      <c r="AZV11" s="49"/>
      <c r="AZW11" s="49"/>
      <c r="AZX11" s="49"/>
      <c r="AZY11" s="49"/>
      <c r="AZZ11" s="49"/>
      <c r="BAA11" s="49"/>
      <c r="BAB11" s="49"/>
      <c r="BAC11" s="49"/>
      <c r="BAD11" s="49"/>
      <c r="BAE11" s="49"/>
      <c r="BAF11" s="49"/>
      <c r="BAG11" s="49"/>
      <c r="BAH11" s="49"/>
      <c r="BAI11" s="49"/>
      <c r="BAJ11" s="49"/>
      <c r="BAK11" s="49"/>
      <c r="BAL11" s="49"/>
      <c r="BAM11" s="49"/>
      <c r="BAN11" s="49"/>
      <c r="BAO11" s="49"/>
      <c r="BAP11" s="49"/>
      <c r="BAQ11" s="49"/>
      <c r="BAR11" s="49"/>
      <c r="BAS11" s="49"/>
      <c r="BAT11" s="49"/>
      <c r="BAU11" s="49"/>
      <c r="BAV11" s="49"/>
      <c r="BAW11" s="49"/>
      <c r="BAX11" s="49"/>
      <c r="BAY11" s="49"/>
      <c r="BAZ11" s="49"/>
      <c r="BBA11" s="49"/>
      <c r="BBB11" s="49"/>
      <c r="BBC11" s="49"/>
      <c r="BBD11" s="49"/>
      <c r="BBE11" s="49"/>
      <c r="BBF11" s="49"/>
      <c r="BBG11" s="49"/>
      <c r="BBH11" s="49"/>
      <c r="BBI11" s="49"/>
      <c r="BBJ11" s="49"/>
      <c r="BBK11" s="49"/>
      <c r="BBL11" s="49"/>
      <c r="BBM11" s="49"/>
      <c r="BBN11" s="49"/>
      <c r="BBO11" s="49"/>
      <c r="BBP11" s="49"/>
      <c r="BBQ11" s="49"/>
      <c r="BBR11" s="49"/>
      <c r="BBS11" s="49"/>
      <c r="BBT11" s="49"/>
      <c r="BBU11" s="49"/>
      <c r="BBV11" s="49"/>
      <c r="BBW11" s="49"/>
      <c r="BBX11" s="49"/>
      <c r="BBY11" s="49"/>
      <c r="BBZ11" s="49"/>
      <c r="BCA11" s="49"/>
      <c r="BCB11" s="49"/>
      <c r="BCC11" s="49"/>
      <c r="BCD11" s="49"/>
      <c r="BCE11" s="49"/>
      <c r="BCF11" s="49"/>
      <c r="BCG11" s="49"/>
      <c r="BCH11" s="49"/>
      <c r="BCI11" s="49"/>
      <c r="BCJ11" s="49"/>
      <c r="BCK11" s="49"/>
      <c r="BCL11" s="49"/>
      <c r="BCM11" s="49"/>
      <c r="BCN11" s="49"/>
      <c r="BCO11" s="49"/>
      <c r="BCP11" s="49"/>
      <c r="BCQ11" s="49"/>
      <c r="BCR11" s="49"/>
      <c r="BCS11" s="49"/>
      <c r="BCT11" s="49"/>
      <c r="BCU11" s="49"/>
      <c r="BCV11" s="49"/>
      <c r="BCW11" s="49"/>
      <c r="BCX11" s="49"/>
      <c r="BCY11" s="49"/>
      <c r="BCZ11" s="49"/>
      <c r="BDA11" s="49"/>
      <c r="BDB11" s="49"/>
      <c r="BDC11" s="49"/>
      <c r="BDD11" s="49"/>
      <c r="BDE11" s="49"/>
      <c r="BDF11" s="49"/>
      <c r="BDG11" s="49"/>
      <c r="BDH11" s="49"/>
      <c r="BDI11" s="49"/>
      <c r="BDJ11" s="49"/>
      <c r="BDK11" s="49"/>
      <c r="BDL11" s="49"/>
      <c r="BDM11" s="49"/>
      <c r="BDN11" s="49"/>
      <c r="BDO11" s="49"/>
      <c r="BDP11" s="49"/>
      <c r="BDQ11" s="49"/>
      <c r="BDR11" s="49"/>
      <c r="BDS11" s="49"/>
      <c r="BDT11" s="49"/>
      <c r="BDU11" s="49"/>
      <c r="BDV11" s="49"/>
      <c r="BDW11" s="49"/>
      <c r="BDX11" s="49"/>
      <c r="BDY11" s="49"/>
      <c r="BDZ11" s="49"/>
      <c r="BEA11" s="49"/>
      <c r="BEB11" s="49"/>
      <c r="BEC11" s="49"/>
      <c r="BED11" s="49"/>
      <c r="BEE11" s="49"/>
      <c r="BEF11" s="49"/>
      <c r="BEG11" s="49"/>
      <c r="BEH11" s="49"/>
      <c r="BEI11" s="49"/>
      <c r="BEJ11" s="49"/>
      <c r="BEK11" s="49"/>
      <c r="BEL11" s="49"/>
      <c r="BEM11" s="49"/>
      <c r="BEN11" s="49"/>
      <c r="BEO11" s="49"/>
      <c r="BEP11" s="49"/>
      <c r="BEQ11" s="49"/>
      <c r="BER11" s="49"/>
      <c r="BES11" s="49"/>
      <c r="BET11" s="49"/>
      <c r="BEU11" s="49"/>
      <c r="BEV11" s="49"/>
      <c r="BEW11" s="49"/>
      <c r="BEX11" s="49"/>
      <c r="BEY11" s="49"/>
      <c r="BEZ11" s="49"/>
      <c r="BFA11" s="49"/>
      <c r="BFB11" s="49"/>
      <c r="BFC11" s="49"/>
      <c r="BFD11" s="49"/>
      <c r="BFE11" s="49"/>
      <c r="BFF11" s="49"/>
      <c r="BFG11" s="49"/>
      <c r="BFH11" s="49"/>
      <c r="BFI11" s="49"/>
      <c r="BFJ11" s="49"/>
      <c r="BFK11" s="49"/>
      <c r="BFL11" s="49"/>
      <c r="BFM11" s="49"/>
      <c r="BFN11" s="49"/>
      <c r="BFO11" s="49"/>
      <c r="BFP11" s="49"/>
      <c r="BFQ11" s="49"/>
      <c r="BFR11" s="49"/>
      <c r="BFS11" s="49"/>
      <c r="BFT11" s="49"/>
      <c r="BFU11" s="49"/>
      <c r="BFV11" s="49"/>
      <c r="BFW11" s="49"/>
      <c r="BFX11" s="49"/>
      <c r="BFY11" s="49"/>
      <c r="BFZ11" s="49"/>
      <c r="BGA11" s="49"/>
      <c r="BGB11" s="49"/>
      <c r="BGC11" s="49"/>
      <c r="BGD11" s="49"/>
      <c r="BGE11" s="49"/>
      <c r="BGF11" s="49"/>
      <c r="BGG11" s="49"/>
      <c r="BGH11" s="49"/>
      <c r="BGI11" s="49"/>
      <c r="BGJ11" s="49"/>
      <c r="BGK11" s="49"/>
      <c r="BGL11" s="49"/>
      <c r="BGM11" s="49"/>
      <c r="BGN11" s="49"/>
      <c r="BGO11" s="49"/>
      <c r="BGP11" s="49"/>
      <c r="BGQ11" s="49"/>
      <c r="BGR11" s="49"/>
      <c r="BGS11" s="49"/>
      <c r="BGT11" s="49"/>
      <c r="BGU11" s="49"/>
      <c r="BGV11" s="49"/>
      <c r="BGW11" s="49"/>
      <c r="BGX11" s="49"/>
      <c r="BGY11" s="49"/>
      <c r="BGZ11" s="49"/>
      <c r="BHA11" s="49"/>
      <c r="BHB11" s="49"/>
      <c r="BHC11" s="49"/>
      <c r="BHD11" s="49"/>
      <c r="BHE11" s="49"/>
      <c r="BHF11" s="49"/>
      <c r="BHG11" s="49"/>
      <c r="BHH11" s="49"/>
      <c r="BHI11" s="49"/>
      <c r="BHJ11" s="49"/>
      <c r="BHK11" s="49"/>
      <c r="BHL11" s="49"/>
      <c r="BHM11" s="49"/>
      <c r="BHN11" s="49"/>
      <c r="BHO11" s="49"/>
      <c r="BHP11" s="49"/>
      <c r="BHQ11" s="49"/>
      <c r="BHR11" s="49"/>
      <c r="BHS11" s="49"/>
      <c r="BHT11" s="49"/>
      <c r="BHU11" s="49"/>
      <c r="BHV11" s="49"/>
      <c r="BHW11" s="49"/>
      <c r="BHX11" s="49"/>
      <c r="BHY11" s="49"/>
      <c r="BHZ11" s="49"/>
      <c r="BIA11" s="49"/>
      <c r="BIB11" s="49"/>
      <c r="BIC11" s="49"/>
      <c r="BID11" s="49"/>
      <c r="BIE11" s="49"/>
      <c r="BIF11" s="49"/>
      <c r="BIG11" s="49"/>
      <c r="BIH11" s="49"/>
      <c r="BII11" s="49"/>
      <c r="BIJ11" s="49"/>
      <c r="BIK11" s="49"/>
      <c r="BIL11" s="49"/>
      <c r="BIM11" s="49"/>
      <c r="BIN11" s="49"/>
      <c r="BIO11" s="49"/>
      <c r="BIP11" s="49"/>
      <c r="BIQ11" s="49"/>
      <c r="BIR11" s="49"/>
      <c r="BIS11" s="49"/>
      <c r="BIT11" s="49"/>
      <c r="BIU11" s="49"/>
      <c r="BIV11" s="49"/>
      <c r="BIW11" s="49"/>
      <c r="BIX11" s="49"/>
      <c r="BIY11" s="49"/>
      <c r="BIZ11" s="49"/>
      <c r="BJA11" s="49"/>
      <c r="BJB11" s="49"/>
      <c r="BJC11" s="49"/>
      <c r="BJD11" s="49"/>
      <c r="BJE11" s="49"/>
      <c r="BJF11" s="49"/>
      <c r="BJG11" s="49"/>
      <c r="BJH11" s="49"/>
      <c r="BJI11" s="49"/>
      <c r="BJJ11" s="49"/>
      <c r="BJK11" s="49"/>
      <c r="BJL11" s="49"/>
      <c r="BJM11" s="49"/>
      <c r="BJN11" s="49"/>
      <c r="BJO11" s="49"/>
      <c r="BJP11" s="49"/>
      <c r="BJQ11" s="49"/>
      <c r="BJR11" s="49"/>
      <c r="BJS11" s="49"/>
      <c r="BJT11" s="49"/>
      <c r="BJU11" s="49"/>
      <c r="BJV11" s="49"/>
      <c r="BJW11" s="49"/>
      <c r="BJX11" s="49"/>
      <c r="BJY11" s="49"/>
      <c r="BJZ11" s="49"/>
      <c r="BKA11" s="49"/>
      <c r="BKB11" s="49"/>
      <c r="BKC11" s="49"/>
      <c r="BKD11" s="49"/>
      <c r="BKE11" s="49"/>
      <c r="BKF11" s="49"/>
      <c r="BKG11" s="49"/>
      <c r="BKH11" s="49"/>
      <c r="BKI11" s="49"/>
      <c r="BKJ11" s="49"/>
      <c r="BKK11" s="49"/>
      <c r="BKL11" s="49"/>
      <c r="BKM11" s="49"/>
      <c r="BKN11" s="49"/>
      <c r="BKO11" s="49"/>
      <c r="BKP11" s="49"/>
      <c r="BKQ11" s="49"/>
      <c r="BKR11" s="49"/>
      <c r="BKS11" s="49"/>
      <c r="BKT11" s="49"/>
      <c r="BKU11" s="49"/>
      <c r="BKV11" s="49"/>
      <c r="BKW11" s="49"/>
      <c r="BKX11" s="49"/>
      <c r="BKY11" s="49"/>
      <c r="BKZ11" s="49"/>
      <c r="BLA11" s="49"/>
      <c r="BLB11" s="49"/>
      <c r="BLC11" s="49"/>
      <c r="BLD11" s="49"/>
      <c r="BLE11" s="49"/>
      <c r="BLF11" s="49"/>
      <c r="BLG11" s="49"/>
      <c r="BLH11" s="49"/>
      <c r="BLI11" s="49"/>
      <c r="BLJ11" s="49"/>
      <c r="BLK11" s="49"/>
      <c r="BLL11" s="49"/>
      <c r="BLM11" s="49"/>
      <c r="BLN11" s="49"/>
      <c r="BLO11" s="49"/>
      <c r="BLP11" s="49"/>
      <c r="BLQ11" s="49"/>
      <c r="BLR11" s="49"/>
      <c r="BLS11" s="49"/>
      <c r="BLT11" s="49"/>
      <c r="BLU11" s="49"/>
      <c r="BLV11" s="49"/>
      <c r="BLW11" s="49"/>
      <c r="BLX11" s="49"/>
      <c r="BLY11" s="49"/>
      <c r="BLZ11" s="49"/>
      <c r="BMA11" s="49"/>
      <c r="BMB11" s="49"/>
      <c r="BMC11" s="49"/>
      <c r="BMD11" s="49"/>
      <c r="BME11" s="49"/>
      <c r="BMF11" s="49"/>
      <c r="BMG11" s="49"/>
      <c r="BMH11" s="49"/>
      <c r="BMI11" s="49"/>
      <c r="BMJ11" s="49"/>
      <c r="BMK11" s="49"/>
      <c r="BML11" s="49"/>
      <c r="BMM11" s="49"/>
      <c r="BMN11" s="49"/>
      <c r="BMO11" s="49"/>
      <c r="BMP11" s="49"/>
      <c r="BMQ11" s="49"/>
      <c r="BMR11" s="49"/>
      <c r="BMS11" s="49"/>
      <c r="BMT11" s="49"/>
      <c r="BMU11" s="49"/>
      <c r="BMV11" s="49"/>
      <c r="BMW11" s="49"/>
      <c r="BMX11" s="49"/>
      <c r="BMY11" s="49"/>
      <c r="BMZ11" s="49"/>
      <c r="BNA11" s="49"/>
      <c r="BNB11" s="49"/>
      <c r="BNC11" s="49"/>
      <c r="BND11" s="49"/>
      <c r="BNE11" s="49"/>
      <c r="BNF11" s="49"/>
      <c r="BNG11" s="49"/>
      <c r="BNH11" s="49"/>
      <c r="BNI11" s="49"/>
      <c r="BNJ11" s="49"/>
      <c r="BNK11" s="49"/>
      <c r="BNL11" s="49"/>
      <c r="BNM11" s="49"/>
      <c r="BNN11" s="49"/>
      <c r="BNO11" s="49"/>
      <c r="BNP11" s="49"/>
      <c r="BNQ11" s="49"/>
      <c r="BNR11" s="49"/>
      <c r="BNS11" s="49"/>
      <c r="BNT11" s="49"/>
      <c r="BNU11" s="49"/>
      <c r="BNV11" s="49"/>
      <c r="BNW11" s="49"/>
      <c r="BNX11" s="49"/>
      <c r="BNY11" s="49"/>
      <c r="BNZ11" s="49"/>
      <c r="BOA11" s="49"/>
      <c r="BOB11" s="49"/>
      <c r="BOC11" s="49"/>
      <c r="BOD11" s="49"/>
      <c r="BOE11" s="49"/>
      <c r="BOF11" s="49"/>
      <c r="BOG11" s="49"/>
      <c r="BOH11" s="49"/>
      <c r="BOI11" s="49"/>
      <c r="BOJ11" s="49"/>
      <c r="BOK11" s="49"/>
      <c r="BOL11" s="49"/>
      <c r="BOM11" s="49"/>
      <c r="BON11" s="49"/>
      <c r="BOO11" s="49"/>
      <c r="BOP11" s="49"/>
      <c r="BOQ11" s="49"/>
      <c r="BOR11" s="49"/>
      <c r="BOS11" s="49"/>
      <c r="BOT11" s="49"/>
      <c r="BOU11" s="49"/>
      <c r="BOV11" s="49"/>
      <c r="BOW11" s="49"/>
      <c r="BOX11" s="49"/>
      <c r="BOY11" s="49"/>
      <c r="BOZ11" s="49"/>
      <c r="BPA11" s="49"/>
      <c r="BPB11" s="49"/>
      <c r="BPC11" s="49"/>
      <c r="BPD11" s="49"/>
      <c r="BPE11" s="49"/>
      <c r="BPF11" s="49"/>
      <c r="BPG11" s="49"/>
      <c r="BPH11" s="49"/>
      <c r="BPI11" s="49"/>
      <c r="BPJ11" s="49"/>
      <c r="BPK11" s="49"/>
      <c r="BPL11" s="49"/>
      <c r="BPM11" s="49"/>
      <c r="BPN11" s="49"/>
      <c r="BPO11" s="49"/>
      <c r="BPP11" s="49"/>
      <c r="BPQ11" s="49"/>
      <c r="BPR11" s="49"/>
      <c r="BPS11" s="49"/>
      <c r="BPT11" s="49"/>
      <c r="BPU11" s="49"/>
      <c r="BPV11" s="49"/>
      <c r="BPW11" s="49"/>
      <c r="BPX11" s="49"/>
      <c r="BPY11" s="49"/>
      <c r="BPZ11" s="49"/>
      <c r="BQA11" s="49"/>
      <c r="BQB11" s="49"/>
      <c r="BQC11" s="49"/>
      <c r="BQD11" s="49"/>
      <c r="BQE11" s="49"/>
      <c r="BQF11" s="49"/>
      <c r="BQG11" s="49"/>
      <c r="BQH11" s="49"/>
      <c r="BQI11" s="49"/>
      <c r="BQJ11" s="49"/>
      <c r="BQK11" s="49"/>
      <c r="BQL11" s="49"/>
      <c r="BQM11" s="49"/>
      <c r="BQN11" s="49"/>
      <c r="BQO11" s="49"/>
      <c r="BQP11" s="49"/>
      <c r="BQQ11" s="49"/>
      <c r="BQR11" s="49"/>
      <c r="BQS11" s="49"/>
      <c r="BQT11" s="49"/>
      <c r="BQU11" s="49"/>
      <c r="BQV11" s="49"/>
      <c r="BQW11" s="49"/>
      <c r="BQX11" s="49"/>
      <c r="BQY11" s="49"/>
      <c r="BQZ11" s="49"/>
      <c r="BRA11" s="49"/>
      <c r="BRB11" s="49"/>
      <c r="BRC11" s="49"/>
      <c r="BRD11" s="49"/>
      <c r="BRE11" s="49"/>
      <c r="BRF11" s="49"/>
      <c r="BRG11" s="49"/>
      <c r="BRH11" s="49"/>
      <c r="BRI11" s="49"/>
      <c r="BRJ11" s="49"/>
      <c r="BRK11" s="49"/>
      <c r="BRL11" s="49"/>
      <c r="BRM11" s="49"/>
      <c r="BRN11" s="49"/>
      <c r="BRO11" s="49"/>
      <c r="BRP11" s="49"/>
      <c r="BRQ11" s="49"/>
      <c r="BRR11" s="49"/>
      <c r="BRS11" s="49"/>
      <c r="BRT11" s="49"/>
      <c r="BRU11" s="49"/>
      <c r="BRV11" s="49"/>
      <c r="BRW11" s="49"/>
      <c r="BRX11" s="49"/>
      <c r="BRY11" s="49"/>
      <c r="BRZ11" s="49"/>
      <c r="BSA11" s="49"/>
      <c r="BSB11" s="49"/>
      <c r="BSC11" s="49"/>
      <c r="BSD11" s="49"/>
      <c r="BSE11" s="49"/>
      <c r="BSF11" s="49"/>
      <c r="BSG11" s="49"/>
      <c r="BSH11" s="49"/>
      <c r="BSI11" s="49"/>
      <c r="BSJ11" s="49"/>
      <c r="BSK11" s="49"/>
      <c r="BSL11" s="49"/>
      <c r="BSM11" s="49"/>
      <c r="BSN11" s="49"/>
      <c r="BSO11" s="49"/>
      <c r="BSP11" s="49"/>
      <c r="BSQ11" s="49"/>
      <c r="BSR11" s="49"/>
      <c r="BSS11" s="49"/>
      <c r="BST11" s="49"/>
      <c r="BSU11" s="49"/>
      <c r="BSV11" s="49"/>
      <c r="BSW11" s="49"/>
      <c r="BSX11" s="49"/>
      <c r="BSY11" s="49"/>
      <c r="BSZ11" s="49"/>
      <c r="BTA11" s="49"/>
      <c r="BTB11" s="49"/>
      <c r="BTC11" s="49"/>
      <c r="BTD11" s="49"/>
      <c r="BTE11" s="49"/>
      <c r="BTF11" s="49"/>
      <c r="BTG11" s="49"/>
      <c r="BTH11" s="49"/>
      <c r="BTI11" s="49"/>
      <c r="BTJ11" s="49"/>
      <c r="BTK11" s="49"/>
      <c r="BTL11" s="49"/>
      <c r="BTM11" s="49"/>
      <c r="BTN11" s="49"/>
      <c r="BTO11" s="49"/>
      <c r="BTP11" s="49"/>
      <c r="BTQ11" s="49"/>
      <c r="BTR11" s="49"/>
      <c r="BTS11" s="49"/>
      <c r="BTT11" s="49"/>
      <c r="BTU11" s="49"/>
      <c r="BTV11" s="49"/>
      <c r="BTW11" s="49"/>
      <c r="BTX11" s="49"/>
      <c r="BTY11" s="49"/>
      <c r="BTZ11" s="49"/>
      <c r="BUA11" s="49"/>
      <c r="BUB11" s="49"/>
      <c r="BUC11" s="49"/>
      <c r="BUD11" s="49"/>
      <c r="BUE11" s="49"/>
      <c r="BUF11" s="49"/>
      <c r="BUG11" s="49"/>
      <c r="BUH11" s="49"/>
      <c r="BUI11" s="49"/>
      <c r="BUJ11" s="49"/>
      <c r="BUK11" s="49"/>
      <c r="BUL11" s="49"/>
      <c r="BUM11" s="49"/>
      <c r="BUN11" s="49"/>
      <c r="BUO11" s="49"/>
      <c r="BUP11" s="49"/>
      <c r="BUQ11" s="49"/>
      <c r="BUR11" s="49"/>
      <c r="BUS11" s="49"/>
      <c r="BUT11" s="49"/>
      <c r="BUU11" s="49"/>
      <c r="BUV11" s="49"/>
      <c r="BUW11" s="49"/>
      <c r="BUX11" s="49"/>
      <c r="BUY11" s="49"/>
      <c r="BUZ11" s="49"/>
      <c r="BVA11" s="49"/>
      <c r="BVB11" s="49"/>
      <c r="BVC11" s="49"/>
      <c r="BVD11" s="49"/>
      <c r="BVE11" s="49"/>
      <c r="BVF11" s="49"/>
      <c r="BVG11" s="49"/>
      <c r="BVH11" s="49"/>
      <c r="BVI11" s="49"/>
      <c r="BVJ11" s="49"/>
      <c r="BVK11" s="49"/>
      <c r="BVL11" s="49"/>
      <c r="BVM11" s="49"/>
      <c r="BVN11" s="49"/>
      <c r="BVO11" s="49"/>
      <c r="BVP11" s="49"/>
      <c r="BVQ11" s="49"/>
      <c r="BVR11" s="49"/>
      <c r="BVS11" s="49"/>
      <c r="BVT11" s="49"/>
      <c r="BVU11" s="49"/>
      <c r="BVV11" s="49"/>
      <c r="BVW11" s="49"/>
      <c r="BVX11" s="49"/>
      <c r="BVY11" s="49"/>
      <c r="BVZ11" s="49"/>
      <c r="BWA11" s="49"/>
      <c r="BWB11" s="49"/>
      <c r="BWC11" s="49"/>
      <c r="BWD11" s="49"/>
      <c r="BWE11" s="49"/>
      <c r="BWF11" s="49"/>
      <c r="BWG11" s="49"/>
      <c r="BWH11" s="49"/>
      <c r="BWI11" s="49"/>
      <c r="BWJ11" s="49"/>
      <c r="BWK11" s="49"/>
      <c r="BWL11" s="49"/>
      <c r="BWM11" s="49"/>
      <c r="BWN11" s="49"/>
      <c r="BWO11" s="49"/>
      <c r="BWP11" s="49"/>
      <c r="BWQ11" s="49"/>
      <c r="BWR11" s="49"/>
      <c r="BWS11" s="49"/>
      <c r="BWT11" s="49"/>
      <c r="BWU11" s="49"/>
      <c r="BWV11" s="49"/>
      <c r="BWW11" s="49"/>
      <c r="BWX11" s="49"/>
      <c r="BWY11" s="49"/>
      <c r="BWZ11" s="49"/>
      <c r="BXA11" s="49"/>
      <c r="BXB11" s="49"/>
      <c r="BXC11" s="49"/>
      <c r="BXD11" s="49"/>
      <c r="BXE11" s="49"/>
      <c r="BXF11" s="49"/>
      <c r="BXG11" s="49"/>
      <c r="BXH11" s="49"/>
      <c r="BXI11" s="49"/>
      <c r="BXJ11" s="49"/>
      <c r="BXK11" s="49"/>
      <c r="BXL11" s="49"/>
      <c r="BXM11" s="49"/>
      <c r="BXN11" s="49"/>
      <c r="BXO11" s="49"/>
      <c r="BXP11" s="49"/>
      <c r="BXQ11" s="49"/>
      <c r="BXR11" s="49"/>
      <c r="BXS11" s="49"/>
      <c r="BXT11" s="49"/>
      <c r="BXU11" s="49"/>
      <c r="BXV11" s="49"/>
      <c r="BXW11" s="49"/>
      <c r="BXX11" s="49"/>
      <c r="BXY11" s="49"/>
      <c r="BXZ11" s="49"/>
      <c r="BYA11" s="49"/>
      <c r="BYB11" s="49"/>
      <c r="BYC11" s="49"/>
      <c r="BYD11" s="49"/>
      <c r="BYE11" s="49"/>
      <c r="BYF11" s="49"/>
      <c r="BYG11" s="49"/>
      <c r="BYH11" s="49"/>
      <c r="BYI11" s="49"/>
      <c r="BYJ11" s="49"/>
      <c r="BYK11" s="49"/>
      <c r="BYL11" s="49"/>
      <c r="BYM11" s="49"/>
      <c r="BYN11" s="49"/>
      <c r="BYO11" s="49"/>
      <c r="BYP11" s="49"/>
      <c r="BYQ11" s="49"/>
      <c r="BYR11" s="49"/>
      <c r="BYS11" s="49"/>
      <c r="BYT11" s="49"/>
      <c r="BYU11" s="49"/>
      <c r="BYV11" s="49"/>
      <c r="BYW11" s="49"/>
      <c r="BYX11" s="49"/>
      <c r="BYY11" s="49"/>
      <c r="BYZ11" s="49"/>
      <c r="BZA11" s="49"/>
      <c r="BZB11" s="49"/>
      <c r="BZC11" s="49"/>
      <c r="BZD11" s="49"/>
      <c r="BZE11" s="49"/>
      <c r="BZF11" s="49"/>
      <c r="BZG11" s="49"/>
      <c r="BZH11" s="49"/>
      <c r="BZI11" s="49"/>
      <c r="BZJ11" s="49"/>
      <c r="BZK11" s="49"/>
      <c r="BZL11" s="49"/>
      <c r="BZM11" s="49"/>
      <c r="BZN11" s="49"/>
      <c r="BZO11" s="49"/>
      <c r="BZP11" s="49"/>
      <c r="BZQ11" s="49"/>
      <c r="BZR11" s="49"/>
      <c r="BZS11" s="49"/>
      <c r="BZT11" s="49"/>
      <c r="BZU11" s="49"/>
      <c r="BZV11" s="49"/>
      <c r="BZW11" s="49"/>
      <c r="BZX11" s="49"/>
      <c r="BZY11" s="49"/>
      <c r="BZZ11" s="49"/>
      <c r="CAA11" s="49"/>
      <c r="CAB11" s="49"/>
      <c r="CAC11" s="49"/>
      <c r="CAD11" s="49"/>
      <c r="CAE11" s="49"/>
      <c r="CAF11" s="49"/>
      <c r="CAG11" s="49"/>
      <c r="CAH11" s="49"/>
      <c r="CAI11" s="49"/>
      <c r="CAJ11" s="49"/>
      <c r="CAK11" s="49"/>
      <c r="CAL11" s="49"/>
      <c r="CAM11" s="49"/>
      <c r="CAN11" s="49"/>
      <c r="CAO11" s="49"/>
      <c r="CAP11" s="49"/>
      <c r="CAQ11" s="49"/>
      <c r="CAR11" s="49"/>
      <c r="CAS11" s="49"/>
      <c r="CAT11" s="49"/>
      <c r="CAU11" s="49"/>
      <c r="CAV11" s="49"/>
      <c r="CAW11" s="49"/>
      <c r="CAX11" s="49"/>
      <c r="CAY11" s="49"/>
      <c r="CAZ11" s="49"/>
      <c r="CBA11" s="49"/>
      <c r="CBB11" s="49"/>
      <c r="CBC11" s="49"/>
      <c r="CBD11" s="49"/>
      <c r="CBE11" s="49"/>
      <c r="CBF11" s="49"/>
      <c r="CBG11" s="49"/>
      <c r="CBH11" s="49"/>
      <c r="CBI11" s="49"/>
      <c r="CBJ11" s="49"/>
      <c r="CBK11" s="49"/>
      <c r="CBL11" s="49"/>
      <c r="CBM11" s="49"/>
      <c r="CBN11" s="49"/>
      <c r="CBO11" s="49"/>
      <c r="CBP11" s="49"/>
      <c r="CBQ11" s="49"/>
      <c r="CBR11" s="49"/>
      <c r="CBS11" s="49"/>
      <c r="CBT11" s="49"/>
      <c r="CBU11" s="49"/>
      <c r="CBV11" s="49"/>
      <c r="CBW11" s="49"/>
      <c r="CBX11" s="49"/>
      <c r="CBY11" s="49"/>
      <c r="CBZ11" s="49"/>
      <c r="CCA11" s="49"/>
      <c r="CCB11" s="49"/>
      <c r="CCC11" s="49"/>
      <c r="CCD11" s="49"/>
      <c r="CCE11" s="49"/>
      <c r="CCF11" s="49"/>
      <c r="CCG11" s="49"/>
      <c r="CCH11" s="49"/>
      <c r="CCI11" s="49"/>
      <c r="CCJ11" s="49"/>
      <c r="CCK11" s="49"/>
      <c r="CCL11" s="49"/>
      <c r="CCM11" s="49"/>
      <c r="CCN11" s="49"/>
      <c r="CCO11" s="49"/>
      <c r="CCP11" s="49"/>
      <c r="CCQ11" s="49"/>
      <c r="CCR11" s="49"/>
      <c r="CCS11" s="49"/>
      <c r="CCT11" s="49"/>
      <c r="CCU11" s="49"/>
      <c r="CCV11" s="49"/>
      <c r="CCW11" s="49"/>
      <c r="CCX11" s="49"/>
      <c r="CCY11" s="49"/>
      <c r="CCZ11" s="49"/>
      <c r="CDA11" s="49"/>
      <c r="CDB11" s="49"/>
      <c r="CDC11" s="49"/>
      <c r="CDD11" s="49"/>
      <c r="CDE11" s="49"/>
      <c r="CDF11" s="49"/>
      <c r="CDG11" s="49"/>
      <c r="CDH11" s="49"/>
      <c r="CDI11" s="49"/>
      <c r="CDJ11" s="49"/>
      <c r="CDK11" s="49"/>
      <c r="CDL11" s="49"/>
      <c r="CDM11" s="49"/>
      <c r="CDN11" s="49"/>
      <c r="CDO11" s="49"/>
      <c r="CDP11" s="49"/>
      <c r="CDQ11" s="49"/>
      <c r="CDR11" s="49"/>
      <c r="CDS11" s="49"/>
      <c r="CDT11" s="49"/>
      <c r="CDU11" s="49"/>
      <c r="CDV11" s="49"/>
      <c r="CDW11" s="49"/>
      <c r="CDX11" s="49"/>
      <c r="CDY11" s="49"/>
      <c r="CDZ11" s="49"/>
      <c r="CEA11" s="49"/>
      <c r="CEB11" s="49"/>
      <c r="CEC11" s="49"/>
      <c r="CED11" s="49"/>
      <c r="CEE11" s="49"/>
      <c r="CEF11" s="49"/>
      <c r="CEG11" s="49"/>
      <c r="CEH11" s="49"/>
      <c r="CEI11" s="49"/>
      <c r="CEJ11" s="49"/>
      <c r="CEK11" s="49"/>
      <c r="CEL11" s="49"/>
      <c r="CEM11" s="49"/>
      <c r="CEN11" s="49"/>
      <c r="CEO11" s="49"/>
      <c r="CEP11" s="49"/>
      <c r="CEQ11" s="49"/>
      <c r="CER11" s="49"/>
      <c r="CES11" s="49"/>
      <c r="CET11" s="49"/>
      <c r="CEU11" s="49"/>
      <c r="CEV11" s="49"/>
      <c r="CEW11" s="49"/>
      <c r="CEX11" s="49"/>
      <c r="CEY11" s="49"/>
      <c r="CEZ11" s="49"/>
      <c r="CFA11" s="49"/>
      <c r="CFB11" s="49"/>
      <c r="CFC11" s="49"/>
      <c r="CFD11" s="49"/>
      <c r="CFE11" s="49"/>
      <c r="CFF11" s="49"/>
      <c r="CFG11" s="49"/>
      <c r="CFH11" s="49"/>
      <c r="CFI11" s="49"/>
      <c r="CFJ11" s="49"/>
      <c r="CFK11" s="49"/>
      <c r="CFL11" s="49"/>
      <c r="CFM11" s="49"/>
      <c r="CFN11" s="49"/>
      <c r="CFO11" s="49"/>
      <c r="CFP11" s="49"/>
      <c r="CFQ11" s="49"/>
      <c r="CFR11" s="49"/>
      <c r="CFS11" s="49"/>
      <c r="CFT11" s="49"/>
      <c r="CFU11" s="49"/>
      <c r="CFV11" s="49"/>
      <c r="CFW11" s="49"/>
      <c r="CFX11" s="49"/>
      <c r="CFY11" s="49"/>
      <c r="CFZ11" s="49"/>
      <c r="CGA11" s="49"/>
      <c r="CGB11" s="49"/>
      <c r="CGC11" s="49"/>
      <c r="CGD11" s="49"/>
      <c r="CGE11" s="49"/>
      <c r="CGF11" s="49"/>
      <c r="CGG11" s="49"/>
      <c r="CGH11" s="49"/>
      <c r="CGI11" s="49"/>
      <c r="CGJ11" s="49"/>
      <c r="CGK11" s="49"/>
      <c r="CGL11" s="49"/>
      <c r="CGM11" s="49"/>
      <c r="CGN11" s="49"/>
      <c r="CGO11" s="49"/>
      <c r="CGP11" s="49"/>
      <c r="CGQ11" s="49"/>
      <c r="CGR11" s="49"/>
      <c r="CGS11" s="49"/>
      <c r="CGT11" s="49"/>
      <c r="CGU11" s="49"/>
      <c r="CGV11" s="49"/>
      <c r="CGW11" s="49"/>
      <c r="CGX11" s="49"/>
      <c r="CGY11" s="49"/>
      <c r="CGZ11" s="49"/>
      <c r="CHA11" s="49"/>
      <c r="CHB11" s="49"/>
      <c r="CHC11" s="49"/>
      <c r="CHD11" s="49"/>
      <c r="CHE11" s="49"/>
      <c r="CHF11" s="49"/>
      <c r="CHG11" s="49"/>
      <c r="CHH11" s="49"/>
      <c r="CHI11" s="49"/>
      <c r="CHJ11" s="49"/>
      <c r="CHK11" s="49"/>
      <c r="CHL11" s="49"/>
      <c r="CHM11" s="49"/>
      <c r="CHN11" s="49"/>
      <c r="CHO11" s="49"/>
      <c r="CHP11" s="49"/>
      <c r="CHQ11" s="49"/>
      <c r="CHR11" s="49"/>
      <c r="CHS11" s="49"/>
      <c r="CHT11" s="49"/>
      <c r="CHU11" s="49"/>
      <c r="CHV11" s="49"/>
      <c r="CHW11" s="49"/>
      <c r="CHX11" s="49"/>
      <c r="CHY11" s="49"/>
      <c r="CHZ11" s="49"/>
      <c r="CIA11" s="49"/>
      <c r="CIB11" s="49"/>
      <c r="CIC11" s="49"/>
      <c r="CID11" s="49"/>
      <c r="CIE11" s="49"/>
      <c r="CIF11" s="49"/>
      <c r="CIG11" s="49"/>
      <c r="CIH11" s="49"/>
      <c r="CII11" s="49"/>
      <c r="CIJ11" s="49"/>
      <c r="CIK11" s="49"/>
      <c r="CIL11" s="49"/>
      <c r="CIM11" s="49"/>
      <c r="CIN11" s="49"/>
      <c r="CIO11" s="49"/>
      <c r="CIP11" s="49"/>
      <c r="CIQ11" s="49"/>
      <c r="CIR11" s="49"/>
      <c r="CIS11" s="49"/>
      <c r="CIT11" s="49"/>
      <c r="CIU11" s="49"/>
      <c r="CIV11" s="49"/>
      <c r="CIW11" s="49"/>
      <c r="CIX11" s="49"/>
      <c r="CIY11" s="49"/>
      <c r="CIZ11" s="49"/>
      <c r="CJA11" s="49"/>
      <c r="CJB11" s="49"/>
      <c r="CJC11" s="49"/>
      <c r="CJD11" s="49"/>
      <c r="CJE11" s="49"/>
      <c r="CJF11" s="49"/>
      <c r="CJG11" s="49"/>
      <c r="CJH11" s="49"/>
      <c r="CJI11" s="49"/>
      <c r="CJJ11" s="49"/>
      <c r="CJK11" s="49"/>
      <c r="CJL11" s="49"/>
      <c r="CJM11" s="49"/>
      <c r="CJN11" s="49"/>
      <c r="CJO11" s="49"/>
      <c r="CJP11" s="49"/>
      <c r="CJQ11" s="49"/>
      <c r="CJR11" s="49"/>
      <c r="CJS11" s="49"/>
      <c r="CJT11" s="49"/>
      <c r="CJU11" s="49"/>
      <c r="CJV11" s="49"/>
      <c r="CJW11" s="49"/>
      <c r="CJX11" s="49"/>
      <c r="CJY11" s="49"/>
      <c r="CJZ11" s="49"/>
      <c r="CKA11" s="49"/>
      <c r="CKB11" s="49"/>
      <c r="CKC11" s="49"/>
      <c r="CKD11" s="49"/>
      <c r="CKE11" s="49"/>
      <c r="CKF11" s="49"/>
      <c r="CKG11" s="49"/>
      <c r="CKH11" s="49"/>
      <c r="CKI11" s="49"/>
      <c r="CKJ11" s="49"/>
      <c r="CKK11" s="49"/>
      <c r="CKL11" s="49"/>
      <c r="CKM11" s="49"/>
      <c r="CKN11" s="49"/>
      <c r="CKO11" s="49"/>
      <c r="CKP11" s="49"/>
      <c r="CKQ11" s="49"/>
      <c r="CKR11" s="49"/>
      <c r="CKS11" s="49"/>
      <c r="CKT11" s="49"/>
      <c r="CKU11" s="49"/>
      <c r="CKV11" s="49"/>
      <c r="CKW11" s="49"/>
      <c r="CKX11" s="49"/>
      <c r="CKY11" s="49"/>
      <c r="CKZ11" s="49"/>
      <c r="CLA11" s="49"/>
      <c r="CLB11" s="49"/>
      <c r="CLC11" s="49"/>
      <c r="CLD11" s="49"/>
      <c r="CLE11" s="49"/>
      <c r="CLF11" s="49"/>
      <c r="CLG11" s="49"/>
      <c r="CLH11" s="49"/>
      <c r="CLI11" s="49"/>
      <c r="CLJ11" s="49"/>
      <c r="CLK11" s="49"/>
      <c r="CLL11" s="49"/>
      <c r="CLM11" s="49"/>
      <c r="CLN11" s="49"/>
      <c r="CLO11" s="49"/>
      <c r="CLP11" s="49"/>
      <c r="CLQ11" s="49"/>
      <c r="CLR11" s="49"/>
      <c r="CLS11" s="49"/>
      <c r="CLT11" s="49"/>
      <c r="CLU11" s="49"/>
      <c r="CLV11" s="49"/>
      <c r="CLW11" s="49"/>
      <c r="CLX11" s="49"/>
      <c r="CLY11" s="49"/>
      <c r="CLZ11" s="49"/>
      <c r="CMA11" s="49"/>
      <c r="CMB11" s="49"/>
      <c r="CMC11" s="49"/>
      <c r="CMD11" s="49"/>
      <c r="CME11" s="49"/>
      <c r="CMF11" s="49"/>
      <c r="CMG11" s="49"/>
      <c r="CMH11" s="49"/>
      <c r="CMI11" s="49"/>
      <c r="CMJ11" s="49"/>
      <c r="CMK11" s="49"/>
      <c r="CML11" s="49"/>
      <c r="CMM11" s="49"/>
      <c r="CMN11" s="49"/>
      <c r="CMO11" s="49"/>
      <c r="CMP11" s="49"/>
      <c r="CMQ11" s="49"/>
      <c r="CMR11" s="49"/>
      <c r="CMS11" s="49"/>
      <c r="CMT11" s="49"/>
      <c r="CMU11" s="49"/>
      <c r="CMV11" s="49"/>
      <c r="CMW11" s="49"/>
      <c r="CMX11" s="49"/>
      <c r="CMY11" s="49"/>
      <c r="CMZ11" s="49"/>
      <c r="CNA11" s="49"/>
      <c r="CNB11" s="49"/>
      <c r="CNC11" s="49"/>
      <c r="CND11" s="49"/>
      <c r="CNE11" s="49"/>
      <c r="CNF11" s="49"/>
      <c r="CNG11" s="49"/>
      <c r="CNH11" s="49"/>
      <c r="CNI11" s="49"/>
      <c r="CNJ11" s="49"/>
      <c r="CNK11" s="49"/>
      <c r="CNL11" s="49"/>
      <c r="CNM11" s="49"/>
      <c r="CNN11" s="49"/>
      <c r="CNO11" s="49"/>
      <c r="CNP11" s="49"/>
      <c r="CNQ11" s="49"/>
      <c r="CNR11" s="49"/>
      <c r="CNS11" s="49"/>
      <c r="CNT11" s="49"/>
      <c r="CNU11" s="49"/>
      <c r="CNV11" s="49"/>
      <c r="CNW11" s="49"/>
      <c r="CNX11" s="49"/>
      <c r="CNY11" s="49"/>
      <c r="CNZ11" s="49"/>
      <c r="COA11" s="49"/>
      <c r="COB11" s="49"/>
      <c r="COC11" s="49"/>
      <c r="COD11" s="49"/>
      <c r="COE11" s="49"/>
      <c r="COF11" s="49"/>
      <c r="COG11" s="49"/>
      <c r="COH11" s="49"/>
      <c r="COI11" s="49"/>
      <c r="COJ11" s="49"/>
      <c r="COK11" s="49"/>
      <c r="COL11" s="49"/>
      <c r="COM11" s="49"/>
      <c r="CON11" s="49"/>
      <c r="COO11" s="49"/>
      <c r="COP11" s="49"/>
      <c r="COQ11" s="49"/>
      <c r="COR11" s="49"/>
      <c r="COS11" s="49"/>
      <c r="COT11" s="49"/>
      <c r="COU11" s="49"/>
      <c r="COV11" s="49"/>
      <c r="COW11" s="49"/>
      <c r="COX11" s="49"/>
      <c r="COY11" s="49"/>
      <c r="COZ11" s="49"/>
      <c r="CPA11" s="49"/>
      <c r="CPB11" s="49"/>
      <c r="CPC11" s="49"/>
      <c r="CPD11" s="49"/>
      <c r="CPE11" s="49"/>
      <c r="CPF11" s="49"/>
      <c r="CPG11" s="49"/>
      <c r="CPH11" s="49"/>
      <c r="CPI11" s="49"/>
      <c r="CPJ11" s="49"/>
      <c r="CPK11" s="49"/>
      <c r="CPL11" s="49"/>
      <c r="CPM11" s="49"/>
      <c r="CPN11" s="49"/>
      <c r="CPO11" s="49"/>
      <c r="CPP11" s="49"/>
      <c r="CPQ11" s="49"/>
      <c r="CPR11" s="49"/>
      <c r="CPS11" s="49"/>
      <c r="CPT11" s="49"/>
      <c r="CPU11" s="49"/>
      <c r="CPV11" s="49"/>
      <c r="CPW11" s="49"/>
      <c r="CPX11" s="49"/>
      <c r="CPY11" s="49"/>
      <c r="CPZ11" s="49"/>
      <c r="CQA11" s="49"/>
      <c r="CQB11" s="49"/>
      <c r="CQC11" s="49"/>
      <c r="CQD11" s="49"/>
      <c r="CQE11" s="49"/>
      <c r="CQF11" s="49"/>
      <c r="CQG11" s="49"/>
      <c r="CQH11" s="49"/>
      <c r="CQI11" s="49"/>
      <c r="CQJ11" s="49"/>
      <c r="CQK11" s="49"/>
      <c r="CQL11" s="49"/>
      <c r="CQM11" s="49"/>
      <c r="CQN11" s="49"/>
      <c r="CQO11" s="49"/>
      <c r="CQP11" s="49"/>
      <c r="CQQ11" s="49"/>
      <c r="CQR11" s="49"/>
      <c r="CQS11" s="49"/>
      <c r="CQT11" s="49"/>
      <c r="CQU11" s="49"/>
      <c r="CQV11" s="49"/>
      <c r="CQW11" s="49"/>
      <c r="CQX11" s="49"/>
      <c r="CQY11" s="49"/>
      <c r="CQZ11" s="49"/>
      <c r="CRA11" s="49"/>
      <c r="CRB11" s="49"/>
      <c r="CRC11" s="49"/>
      <c r="CRD11" s="49"/>
      <c r="CRE11" s="49"/>
      <c r="CRF11" s="49"/>
      <c r="CRG11" s="49"/>
      <c r="CRH11" s="49"/>
      <c r="CRI11" s="49"/>
      <c r="CRJ11" s="49"/>
      <c r="CRK11" s="49"/>
      <c r="CRL11" s="49"/>
      <c r="CRM11" s="49"/>
      <c r="CRN11" s="49"/>
      <c r="CRO11" s="49"/>
      <c r="CRP11" s="49"/>
      <c r="CRQ11" s="49"/>
      <c r="CRR11" s="49"/>
      <c r="CRS11" s="49"/>
      <c r="CRT11" s="49"/>
      <c r="CRU11" s="49"/>
      <c r="CRV11" s="49"/>
      <c r="CRW11" s="49"/>
      <c r="CRX11" s="49"/>
      <c r="CRY11" s="49"/>
      <c r="CRZ11" s="49"/>
      <c r="CSA11" s="49"/>
      <c r="CSB11" s="49"/>
      <c r="CSC11" s="49"/>
      <c r="CSD11" s="49"/>
      <c r="CSE11" s="49"/>
      <c r="CSF11" s="49"/>
      <c r="CSG11" s="49"/>
      <c r="CSH11" s="49"/>
      <c r="CSI11" s="49"/>
      <c r="CSJ11" s="49"/>
      <c r="CSK11" s="49"/>
      <c r="CSL11" s="49"/>
      <c r="CSM11" s="49"/>
      <c r="CSN11" s="49"/>
      <c r="CSO11" s="49"/>
      <c r="CSP11" s="49"/>
      <c r="CSQ11" s="49"/>
      <c r="CSR11" s="49"/>
      <c r="CSS11" s="49"/>
      <c r="CST11" s="49"/>
      <c r="CSU11" s="49"/>
      <c r="CSV11" s="49"/>
      <c r="CSW11" s="49"/>
      <c r="CSX11" s="49"/>
      <c r="CSY11" s="49"/>
      <c r="CSZ11" s="49"/>
      <c r="CTA11" s="49"/>
      <c r="CTB11" s="49"/>
      <c r="CTC11" s="49"/>
      <c r="CTD11" s="49"/>
      <c r="CTE11" s="49"/>
      <c r="CTF11" s="49"/>
      <c r="CTG11" s="49"/>
      <c r="CTH11" s="49"/>
      <c r="CTI11" s="49"/>
      <c r="CTJ11" s="49"/>
      <c r="CTK11" s="49"/>
      <c r="CTL11" s="49"/>
      <c r="CTM11" s="49"/>
      <c r="CTN11" s="49"/>
      <c r="CTO11" s="49"/>
      <c r="CTP11" s="49"/>
      <c r="CTQ11" s="49"/>
      <c r="CTR11" s="49"/>
      <c r="CTS11" s="49"/>
      <c r="CTT11" s="49"/>
      <c r="CTU11" s="49"/>
      <c r="CTV11" s="49"/>
      <c r="CTW11" s="49"/>
      <c r="CTX11" s="49"/>
      <c r="CTY11" s="49"/>
      <c r="CTZ11" s="49"/>
      <c r="CUA11" s="49"/>
      <c r="CUB11" s="49"/>
      <c r="CUC11" s="49"/>
      <c r="CUD11" s="49"/>
      <c r="CUE11" s="49"/>
      <c r="CUF11" s="49"/>
      <c r="CUG11" s="49"/>
      <c r="CUH11" s="49"/>
      <c r="CUI11" s="49"/>
      <c r="CUJ11" s="49"/>
      <c r="CUK11" s="49"/>
      <c r="CUL11" s="49"/>
      <c r="CUM11" s="49"/>
      <c r="CUN11" s="49"/>
      <c r="CUO11" s="49"/>
      <c r="CUP11" s="49"/>
      <c r="CUQ11" s="49"/>
      <c r="CUR11" s="49"/>
      <c r="CUS11" s="49"/>
      <c r="CUT11" s="49"/>
      <c r="CUU11" s="49"/>
      <c r="CUV11" s="49"/>
      <c r="CUW11" s="49"/>
      <c r="CUX11" s="49"/>
      <c r="CUY11" s="49"/>
      <c r="CUZ11" s="49"/>
      <c r="CVA11" s="49"/>
      <c r="CVB11" s="49"/>
      <c r="CVC11" s="49"/>
      <c r="CVD11" s="49"/>
      <c r="CVE11" s="49"/>
      <c r="CVF11" s="49"/>
      <c r="CVG11" s="49"/>
      <c r="CVH11" s="49"/>
      <c r="CVI11" s="49"/>
      <c r="CVJ11" s="49"/>
      <c r="CVK11" s="49"/>
      <c r="CVL11" s="49"/>
      <c r="CVM11" s="49"/>
      <c r="CVN11" s="49"/>
      <c r="CVO11" s="49"/>
      <c r="CVP11" s="49"/>
      <c r="CVQ11" s="49"/>
      <c r="CVR11" s="49"/>
      <c r="CVS11" s="49"/>
      <c r="CVT11" s="49"/>
      <c r="CVU11" s="49"/>
      <c r="CVV11" s="49"/>
      <c r="CVW11" s="49"/>
      <c r="CVX11" s="49"/>
      <c r="CVY11" s="49"/>
      <c r="CVZ11" s="49"/>
      <c r="CWA11" s="49"/>
      <c r="CWB11" s="49"/>
      <c r="CWC11" s="49"/>
      <c r="CWD11" s="49"/>
      <c r="CWE11" s="49"/>
      <c r="CWF11" s="49"/>
      <c r="CWG11" s="49"/>
      <c r="CWH11" s="49"/>
      <c r="CWI11" s="49"/>
      <c r="CWJ11" s="49"/>
      <c r="CWK11" s="49"/>
      <c r="CWL11" s="49"/>
      <c r="CWM11" s="49"/>
      <c r="CWN11" s="49"/>
      <c r="CWO11" s="49"/>
      <c r="CWP11" s="49"/>
      <c r="CWQ11" s="49"/>
      <c r="CWR11" s="49"/>
      <c r="CWS11" s="49"/>
      <c r="CWT11" s="49"/>
      <c r="CWU11" s="49"/>
      <c r="CWV11" s="49"/>
      <c r="CWW11" s="49"/>
      <c r="CWX11" s="49"/>
      <c r="CWY11" s="49"/>
      <c r="CWZ11" s="49"/>
      <c r="CXA11" s="49"/>
      <c r="CXB11" s="49"/>
      <c r="CXC11" s="49"/>
      <c r="CXD11" s="49"/>
      <c r="CXE11" s="49"/>
      <c r="CXF11" s="49"/>
      <c r="CXG11" s="49"/>
      <c r="CXH11" s="49"/>
      <c r="CXI11" s="49"/>
      <c r="CXJ11" s="49"/>
      <c r="CXK11" s="49"/>
      <c r="CXL11" s="49"/>
      <c r="CXM11" s="49"/>
      <c r="CXN11" s="49"/>
      <c r="CXO11" s="49"/>
      <c r="CXP11" s="49"/>
      <c r="CXQ11" s="49"/>
      <c r="CXR11" s="49"/>
      <c r="CXS11" s="49"/>
      <c r="CXT11" s="49"/>
      <c r="CXU11" s="49"/>
      <c r="CXV11" s="49"/>
      <c r="CXW11" s="49"/>
      <c r="CXX11" s="49"/>
      <c r="CXY11" s="49"/>
      <c r="CXZ11" s="49"/>
      <c r="CYA11" s="49"/>
      <c r="CYB11" s="49"/>
      <c r="CYC11" s="49"/>
      <c r="CYD11" s="49"/>
      <c r="CYE11" s="49"/>
      <c r="CYF11" s="49"/>
      <c r="CYG11" s="49"/>
      <c r="CYH11" s="49"/>
      <c r="CYI11" s="49"/>
      <c r="CYJ11" s="49"/>
      <c r="CYK11" s="49"/>
      <c r="CYL11" s="49"/>
      <c r="CYM11" s="49"/>
      <c r="CYN11" s="49"/>
      <c r="CYO11" s="49"/>
      <c r="CYP11" s="49"/>
      <c r="CYQ11" s="49"/>
      <c r="CYR11" s="49"/>
      <c r="CYS11" s="49"/>
      <c r="CYT11" s="49"/>
      <c r="CYU11" s="49"/>
      <c r="CYV11" s="49"/>
      <c r="CYW11" s="49"/>
      <c r="CYX11" s="49"/>
      <c r="CYY11" s="49"/>
      <c r="CYZ11" s="49"/>
      <c r="CZA11" s="49"/>
      <c r="CZB11" s="49"/>
      <c r="CZC11" s="49"/>
      <c r="CZD11" s="49"/>
      <c r="CZE11" s="49"/>
      <c r="CZF11" s="49"/>
      <c r="CZG11" s="49"/>
      <c r="CZH11" s="49"/>
      <c r="CZI11" s="49"/>
      <c r="CZJ11" s="49"/>
      <c r="CZK11" s="49"/>
      <c r="CZL11" s="49"/>
      <c r="CZM11" s="49"/>
      <c r="CZN11" s="49"/>
      <c r="CZO11" s="49"/>
      <c r="CZP11" s="49"/>
      <c r="CZQ11" s="49"/>
      <c r="CZR11" s="49"/>
      <c r="CZS11" s="49"/>
      <c r="CZT11" s="49"/>
      <c r="CZU11" s="49"/>
      <c r="CZV11" s="49"/>
      <c r="CZW11" s="49"/>
      <c r="CZX11" s="49"/>
      <c r="CZY11" s="49"/>
      <c r="CZZ11" s="49"/>
      <c r="DAA11" s="49"/>
      <c r="DAB11" s="49"/>
      <c r="DAC11" s="49"/>
      <c r="DAD11" s="49"/>
      <c r="DAE11" s="49"/>
      <c r="DAF11" s="49"/>
      <c r="DAG11" s="49"/>
      <c r="DAH11" s="49"/>
      <c r="DAI11" s="49"/>
      <c r="DAJ11" s="49"/>
      <c r="DAK11" s="49"/>
      <c r="DAL11" s="49"/>
      <c r="DAM11" s="49"/>
      <c r="DAN11" s="49"/>
      <c r="DAO11" s="49"/>
      <c r="DAP11" s="49"/>
      <c r="DAQ11" s="49"/>
      <c r="DAR11" s="49"/>
      <c r="DAS11" s="49"/>
      <c r="DAT11" s="49"/>
      <c r="DAU11" s="49"/>
      <c r="DAV11" s="49"/>
      <c r="DAW11" s="49"/>
      <c r="DAX11" s="49"/>
      <c r="DAY11" s="49"/>
      <c r="DAZ11" s="49"/>
      <c r="DBA11" s="49"/>
      <c r="DBB11" s="49"/>
      <c r="DBC11" s="49"/>
      <c r="DBD11" s="49"/>
      <c r="DBE11" s="49"/>
      <c r="DBF11" s="49"/>
      <c r="DBG11" s="49"/>
      <c r="DBH11" s="49"/>
      <c r="DBI11" s="49"/>
      <c r="DBJ11" s="49"/>
      <c r="DBK11" s="49"/>
      <c r="DBL11" s="49"/>
      <c r="DBM11" s="49"/>
      <c r="DBN11" s="49"/>
      <c r="DBO11" s="49"/>
      <c r="DBP11" s="49"/>
      <c r="DBQ11" s="49"/>
      <c r="DBR11" s="49"/>
      <c r="DBS11" s="49"/>
      <c r="DBT11" s="49"/>
      <c r="DBU11" s="49"/>
      <c r="DBV11" s="49"/>
      <c r="DBW11" s="49"/>
      <c r="DBX11" s="49"/>
      <c r="DBY11" s="49"/>
      <c r="DBZ11" s="49"/>
      <c r="DCA11" s="49"/>
      <c r="DCB11" s="49"/>
      <c r="DCC11" s="49"/>
      <c r="DCD11" s="49"/>
      <c r="DCE11" s="49"/>
      <c r="DCF11" s="49"/>
      <c r="DCG11" s="49"/>
      <c r="DCH11" s="49"/>
      <c r="DCI11" s="49"/>
      <c r="DCJ11" s="49"/>
      <c r="DCK11" s="49"/>
      <c r="DCL11" s="49"/>
      <c r="DCM11" s="49"/>
      <c r="DCN11" s="49"/>
      <c r="DCO11" s="49"/>
      <c r="DCP11" s="49"/>
      <c r="DCQ11" s="49"/>
      <c r="DCR11" s="49"/>
      <c r="DCS11" s="49"/>
      <c r="DCT11" s="49"/>
      <c r="DCU11" s="49"/>
      <c r="DCV11" s="49"/>
      <c r="DCW11" s="49"/>
      <c r="DCX11" s="49"/>
      <c r="DCY11" s="49"/>
      <c r="DCZ11" s="49"/>
      <c r="DDA11" s="49"/>
      <c r="DDB11" s="49"/>
      <c r="DDC11" s="49"/>
      <c r="DDD11" s="49"/>
      <c r="DDE11" s="49"/>
      <c r="DDF11" s="49"/>
      <c r="DDG11" s="49"/>
      <c r="DDH11" s="49"/>
      <c r="DDI11" s="49"/>
      <c r="DDJ11" s="49"/>
      <c r="DDK11" s="49"/>
      <c r="DDL11" s="49"/>
      <c r="DDM11" s="49"/>
      <c r="DDN11" s="49"/>
      <c r="DDO11" s="49"/>
      <c r="DDP11" s="49"/>
      <c r="DDQ11" s="49"/>
      <c r="DDR11" s="49"/>
      <c r="DDS11" s="49"/>
      <c r="DDT11" s="49"/>
      <c r="DDU11" s="49"/>
      <c r="DDV11" s="49"/>
      <c r="DDW11" s="49"/>
      <c r="DDX11" s="49"/>
      <c r="DDY11" s="49"/>
      <c r="DDZ11" s="49"/>
      <c r="DEA11" s="49"/>
      <c r="DEB11" s="49"/>
      <c r="DEC11" s="49"/>
      <c r="DED11" s="49"/>
      <c r="DEE11" s="49"/>
      <c r="DEF11" s="49"/>
      <c r="DEG11" s="49"/>
      <c r="DEH11" s="49"/>
      <c r="DEI11" s="49"/>
      <c r="DEJ11" s="49"/>
      <c r="DEK11" s="49"/>
      <c r="DEL11" s="49"/>
      <c r="DEM11" s="49"/>
      <c r="DEN11" s="49"/>
      <c r="DEO11" s="49"/>
      <c r="DEP11" s="49"/>
      <c r="DEQ11" s="49"/>
      <c r="DER11" s="49"/>
      <c r="DES11" s="49"/>
      <c r="DET11" s="49"/>
      <c r="DEU11" s="49"/>
      <c r="DEV11" s="49"/>
      <c r="DEW11" s="49"/>
      <c r="DEX11" s="49"/>
      <c r="DEY11" s="49"/>
      <c r="DEZ11" s="49"/>
      <c r="DFA11" s="49"/>
      <c r="DFB11" s="49"/>
      <c r="DFC11" s="49"/>
      <c r="DFD11" s="49"/>
      <c r="DFE11" s="49"/>
      <c r="DFF11" s="49"/>
      <c r="DFG11" s="49"/>
      <c r="DFH11" s="49"/>
      <c r="DFI11" s="49"/>
      <c r="DFJ11" s="49"/>
      <c r="DFK11" s="49"/>
      <c r="DFL11" s="49"/>
      <c r="DFM11" s="49"/>
      <c r="DFN11" s="49"/>
      <c r="DFO11" s="49"/>
      <c r="DFP11" s="49"/>
      <c r="DFQ11" s="49"/>
      <c r="DFR11" s="49"/>
      <c r="DFS11" s="49"/>
      <c r="DFT11" s="49"/>
      <c r="DFU11" s="49"/>
      <c r="DFV11" s="49"/>
      <c r="DFW11" s="49"/>
      <c r="DFX11" s="49"/>
      <c r="DFY11" s="49"/>
      <c r="DFZ11" s="49"/>
      <c r="DGA11" s="49"/>
      <c r="DGB11" s="49"/>
      <c r="DGC11" s="49"/>
      <c r="DGD11" s="49"/>
      <c r="DGE11" s="49"/>
      <c r="DGF11" s="49"/>
      <c r="DGG11" s="49"/>
      <c r="DGH11" s="49"/>
      <c r="DGI11" s="49"/>
      <c r="DGJ11" s="49"/>
      <c r="DGK11" s="49"/>
      <c r="DGL11" s="49"/>
      <c r="DGM11" s="49"/>
      <c r="DGN11" s="49"/>
      <c r="DGO11" s="49"/>
      <c r="DGP11" s="49"/>
      <c r="DGQ11" s="49"/>
      <c r="DGR11" s="49"/>
      <c r="DGS11" s="49"/>
      <c r="DGT11" s="49"/>
      <c r="DGU11" s="49"/>
      <c r="DGV11" s="49"/>
      <c r="DGW11" s="49"/>
      <c r="DGX11" s="49"/>
      <c r="DGY11" s="49"/>
      <c r="DGZ11" s="49"/>
      <c r="DHA11" s="49"/>
      <c r="DHB11" s="49"/>
      <c r="DHC11" s="49"/>
      <c r="DHD11" s="49"/>
      <c r="DHE11" s="49"/>
      <c r="DHF11" s="49"/>
      <c r="DHG11" s="49"/>
      <c r="DHH11" s="49"/>
      <c r="DHI11" s="49"/>
      <c r="DHJ11" s="49"/>
      <c r="DHK11" s="49"/>
      <c r="DHL11" s="49"/>
      <c r="DHM11" s="49"/>
      <c r="DHN11" s="49"/>
      <c r="DHO11" s="49"/>
      <c r="DHP11" s="49"/>
      <c r="DHQ11" s="49"/>
      <c r="DHR11" s="49"/>
      <c r="DHS11" s="49"/>
      <c r="DHT11" s="49"/>
      <c r="DHU11" s="49"/>
      <c r="DHV11" s="49"/>
      <c r="DHW11" s="49"/>
      <c r="DHX11" s="49"/>
      <c r="DHY11" s="49"/>
      <c r="DHZ11" s="49"/>
      <c r="DIA11" s="49"/>
      <c r="DIB11" s="49"/>
      <c r="DIC11" s="49"/>
      <c r="DID11" s="49"/>
      <c r="DIE11" s="49"/>
      <c r="DIF11" s="49"/>
      <c r="DIG11" s="49"/>
      <c r="DIH11" s="49"/>
      <c r="DII11" s="49"/>
      <c r="DIJ11" s="49"/>
      <c r="DIK11" s="49"/>
      <c r="DIL11" s="49"/>
      <c r="DIM11" s="49"/>
      <c r="DIN11" s="49"/>
      <c r="DIO11" s="49"/>
      <c r="DIP11" s="49"/>
      <c r="DIQ11" s="49"/>
      <c r="DIR11" s="49"/>
      <c r="DIS11" s="49"/>
      <c r="DIT11" s="49"/>
      <c r="DIU11" s="49"/>
      <c r="DIV11" s="49"/>
      <c r="DIW11" s="49"/>
      <c r="DIX11" s="49"/>
      <c r="DIY11" s="49"/>
      <c r="DIZ11" s="49"/>
      <c r="DJA11" s="49"/>
      <c r="DJB11" s="49"/>
      <c r="DJC11" s="49"/>
      <c r="DJD11" s="49"/>
      <c r="DJE11" s="49"/>
      <c r="DJF11" s="49"/>
      <c r="DJG11" s="49"/>
      <c r="DJH11" s="49"/>
      <c r="DJI11" s="49"/>
      <c r="DJJ11" s="49"/>
      <c r="DJK11" s="49"/>
      <c r="DJL11" s="49"/>
      <c r="DJM11" s="49"/>
      <c r="DJN11" s="49"/>
      <c r="DJO11" s="49"/>
      <c r="DJP11" s="49"/>
      <c r="DJQ11" s="49"/>
      <c r="DJR11" s="49"/>
      <c r="DJS11" s="49"/>
      <c r="DJT11" s="49"/>
      <c r="DJU11" s="49"/>
      <c r="DJV11" s="49"/>
      <c r="DJW11" s="49"/>
      <c r="DJX11" s="49"/>
      <c r="DJY11" s="49"/>
      <c r="DJZ11" s="49"/>
      <c r="DKA11" s="49"/>
      <c r="DKB11" s="49"/>
      <c r="DKC11" s="49"/>
      <c r="DKD11" s="49"/>
      <c r="DKE11" s="49"/>
      <c r="DKF11" s="49"/>
      <c r="DKG11" s="49"/>
      <c r="DKH11" s="49"/>
      <c r="DKI11" s="49"/>
      <c r="DKJ11" s="49"/>
      <c r="DKK11" s="49"/>
      <c r="DKL11" s="49"/>
      <c r="DKM11" s="49"/>
      <c r="DKN11" s="49"/>
      <c r="DKO11" s="49"/>
      <c r="DKP11" s="49"/>
      <c r="DKQ11" s="49"/>
      <c r="DKR11" s="49"/>
      <c r="DKS11" s="49"/>
      <c r="DKT11" s="49"/>
      <c r="DKU11" s="49"/>
      <c r="DKV11" s="49"/>
      <c r="DKW11" s="49"/>
      <c r="DKX11" s="49"/>
      <c r="DKY11" s="49"/>
      <c r="DKZ11" s="49"/>
      <c r="DLA11" s="49"/>
      <c r="DLB11" s="49"/>
      <c r="DLC11" s="49"/>
      <c r="DLD11" s="49"/>
      <c r="DLE11" s="49"/>
      <c r="DLF11" s="49"/>
      <c r="DLG11" s="49"/>
      <c r="DLH11" s="49"/>
      <c r="DLI11" s="49"/>
      <c r="DLJ11" s="49"/>
      <c r="DLK11" s="49"/>
      <c r="DLL11" s="49"/>
      <c r="DLM11" s="49"/>
      <c r="DLN11" s="49"/>
      <c r="DLO11" s="49"/>
      <c r="DLP11" s="49"/>
      <c r="DLQ11" s="49"/>
      <c r="DLR11" s="49"/>
      <c r="DLS11" s="49"/>
      <c r="DLT11" s="49"/>
      <c r="DLU11" s="49"/>
      <c r="DLV11" s="49"/>
      <c r="DLW11" s="49"/>
      <c r="DLX11" s="49"/>
      <c r="DLY11" s="49"/>
      <c r="DLZ11" s="49"/>
      <c r="DMA11" s="49"/>
      <c r="DMB11" s="49"/>
      <c r="DMC11" s="49"/>
      <c r="DMD11" s="49"/>
      <c r="DME11" s="49"/>
      <c r="DMF11" s="49"/>
      <c r="DMG11" s="49"/>
      <c r="DMH11" s="49"/>
      <c r="DMI11" s="49"/>
      <c r="DMJ11" s="49"/>
      <c r="DMK11" s="49"/>
      <c r="DML11" s="49"/>
      <c r="DMM11" s="49"/>
      <c r="DMN11" s="49"/>
      <c r="DMO11" s="49"/>
      <c r="DMP11" s="49"/>
      <c r="DMQ11" s="49"/>
      <c r="DMR11" s="49"/>
      <c r="DMS11" s="49"/>
      <c r="DMT11" s="49"/>
      <c r="DMU11" s="49"/>
      <c r="DMV11" s="49"/>
      <c r="DMW11" s="49"/>
      <c r="DMX11" s="49"/>
      <c r="DMY11" s="49"/>
      <c r="DMZ11" s="49"/>
      <c r="DNA11" s="49"/>
      <c r="DNB11" s="49"/>
      <c r="DNC11" s="49"/>
      <c r="DND11" s="49"/>
      <c r="DNE11" s="49"/>
      <c r="DNF11" s="49"/>
      <c r="DNG11" s="49"/>
      <c r="DNH11" s="49"/>
      <c r="DNI11" s="49"/>
      <c r="DNJ11" s="49"/>
      <c r="DNK11" s="49"/>
      <c r="DNL11" s="49"/>
      <c r="DNM11" s="49"/>
      <c r="DNN11" s="49"/>
      <c r="DNO11" s="49"/>
      <c r="DNP11" s="49"/>
      <c r="DNQ11" s="49"/>
      <c r="DNR11" s="49"/>
      <c r="DNS11" s="49"/>
      <c r="DNT11" s="49"/>
      <c r="DNU11" s="49"/>
      <c r="DNV11" s="49"/>
      <c r="DNW11" s="49"/>
      <c r="DNX11" s="49"/>
      <c r="DNY11" s="49"/>
      <c r="DNZ11" s="49"/>
      <c r="DOA11" s="49"/>
      <c r="DOB11" s="49"/>
      <c r="DOC11" s="49"/>
      <c r="DOD11" s="49"/>
      <c r="DOE11" s="49"/>
      <c r="DOF11" s="49"/>
      <c r="DOG11" s="49"/>
      <c r="DOH11" s="49"/>
      <c r="DOI11" s="49"/>
      <c r="DOJ11" s="49"/>
      <c r="DOK11" s="49"/>
      <c r="DOL11" s="49"/>
      <c r="DOM11" s="49"/>
      <c r="DON11" s="49"/>
      <c r="DOO11" s="49"/>
      <c r="DOP11" s="49"/>
      <c r="DOQ11" s="49"/>
      <c r="DOR11" s="49"/>
      <c r="DOS11" s="49"/>
      <c r="DOT11" s="49"/>
      <c r="DOU11" s="49"/>
      <c r="DOV11" s="49"/>
      <c r="DOW11" s="49"/>
      <c r="DOX11" s="49"/>
      <c r="DOY11" s="49"/>
      <c r="DOZ11" s="49"/>
      <c r="DPA11" s="49"/>
      <c r="DPB11" s="49"/>
      <c r="DPC11" s="49"/>
      <c r="DPD11" s="49"/>
      <c r="DPE11" s="49"/>
      <c r="DPF11" s="49"/>
      <c r="DPG11" s="49"/>
      <c r="DPH11" s="49"/>
      <c r="DPI11" s="49"/>
      <c r="DPJ11" s="49"/>
      <c r="DPK11" s="49"/>
      <c r="DPL11" s="49"/>
      <c r="DPM11" s="49"/>
      <c r="DPN11" s="49"/>
      <c r="DPO11" s="49"/>
      <c r="DPP11" s="49"/>
      <c r="DPQ11" s="49"/>
      <c r="DPR11" s="49"/>
      <c r="DPS11" s="49"/>
      <c r="DPT11" s="49"/>
      <c r="DPU11" s="49"/>
      <c r="DPV11" s="49"/>
      <c r="DPW11" s="49"/>
      <c r="DPX11" s="49"/>
      <c r="DPY11" s="49"/>
      <c r="DPZ11" s="49"/>
      <c r="DQA11" s="49"/>
      <c r="DQB11" s="49"/>
      <c r="DQC11" s="49"/>
      <c r="DQD11" s="49"/>
      <c r="DQE11" s="49"/>
      <c r="DQF11" s="49"/>
      <c r="DQG11" s="49"/>
      <c r="DQH11" s="49"/>
      <c r="DQI11" s="49"/>
      <c r="DQJ11" s="49"/>
      <c r="DQK11" s="49"/>
      <c r="DQL11" s="49"/>
      <c r="DQM11" s="49"/>
      <c r="DQN11" s="49"/>
      <c r="DQO11" s="49"/>
      <c r="DQP11" s="49"/>
      <c r="DQQ11" s="49"/>
      <c r="DQR11" s="49"/>
      <c r="DQS11" s="49"/>
      <c r="DQT11" s="49"/>
      <c r="DQU11" s="49"/>
      <c r="DQV11" s="49"/>
      <c r="DQW11" s="49"/>
      <c r="DQX11" s="49"/>
      <c r="DQY11" s="49"/>
      <c r="DQZ11" s="49"/>
      <c r="DRA11" s="49"/>
      <c r="DRB11" s="49"/>
      <c r="DRC11" s="49"/>
      <c r="DRD11" s="49"/>
      <c r="DRE11" s="49"/>
      <c r="DRF11" s="49"/>
      <c r="DRG11" s="49"/>
      <c r="DRH11" s="49"/>
      <c r="DRI11" s="49"/>
      <c r="DRJ11" s="49"/>
      <c r="DRK11" s="49"/>
      <c r="DRL11" s="49"/>
      <c r="DRM11" s="49"/>
      <c r="DRN11" s="49"/>
      <c r="DRO11" s="49"/>
      <c r="DRP11" s="49"/>
      <c r="DRQ11" s="49"/>
      <c r="DRR11" s="49"/>
      <c r="DRS11" s="49"/>
      <c r="DRT11" s="49"/>
      <c r="DRU11" s="49"/>
      <c r="DRV11" s="49"/>
      <c r="DRW11" s="49"/>
      <c r="DRX11" s="49"/>
      <c r="DRY11" s="49"/>
      <c r="DRZ11" s="49"/>
      <c r="DSA11" s="49"/>
      <c r="DSB11" s="49"/>
      <c r="DSC11" s="49"/>
      <c r="DSD11" s="49"/>
      <c r="DSE11" s="49"/>
      <c r="DSF11" s="49"/>
      <c r="DSG11" s="49"/>
      <c r="DSH11" s="49"/>
      <c r="DSI11" s="49"/>
      <c r="DSJ11" s="49"/>
      <c r="DSK11" s="49"/>
      <c r="DSL11" s="49"/>
      <c r="DSM11" s="49"/>
      <c r="DSN11" s="49"/>
      <c r="DSO11" s="49"/>
      <c r="DSP11" s="49"/>
      <c r="DSQ11" s="49"/>
      <c r="DSR11" s="49"/>
      <c r="DSS11" s="49"/>
      <c r="DST11" s="49"/>
      <c r="DSU11" s="49"/>
      <c r="DSV11" s="49"/>
      <c r="DSW11" s="49"/>
      <c r="DSX11" s="49"/>
      <c r="DSY11" s="49"/>
      <c r="DSZ11" s="49"/>
      <c r="DTA11" s="49"/>
      <c r="DTB11" s="49"/>
      <c r="DTC11" s="49"/>
      <c r="DTD11" s="49"/>
      <c r="DTE11" s="49"/>
      <c r="DTF11" s="49"/>
      <c r="DTG11" s="49"/>
      <c r="DTH11" s="49"/>
      <c r="DTI11" s="49"/>
      <c r="DTJ11" s="49"/>
      <c r="DTK11" s="49"/>
      <c r="DTL11" s="49"/>
      <c r="DTM11" s="49"/>
      <c r="DTN11" s="49"/>
      <c r="DTO11" s="49"/>
      <c r="DTP11" s="49"/>
      <c r="DTQ11" s="49"/>
      <c r="DTR11" s="49"/>
      <c r="DTS11" s="49"/>
      <c r="DTT11" s="49"/>
      <c r="DTU11" s="49"/>
      <c r="DTV11" s="49"/>
      <c r="DTW11" s="49"/>
      <c r="DTX11" s="49"/>
      <c r="DTY11" s="49"/>
      <c r="DTZ11" s="49"/>
      <c r="DUA11" s="49"/>
      <c r="DUB11" s="49"/>
      <c r="DUC11" s="49"/>
      <c r="DUD11" s="49"/>
      <c r="DUE11" s="49"/>
      <c r="DUF11" s="49"/>
      <c r="DUG11" s="49"/>
      <c r="DUH11" s="49"/>
      <c r="DUI11" s="49"/>
      <c r="DUJ11" s="49"/>
      <c r="DUK11" s="49"/>
      <c r="DUL11" s="49"/>
      <c r="DUM11" s="49"/>
      <c r="DUN11" s="49"/>
      <c r="DUO11" s="49"/>
      <c r="DUP11" s="49"/>
      <c r="DUQ11" s="49"/>
      <c r="DUR11" s="49"/>
      <c r="DUS11" s="49"/>
      <c r="DUT11" s="49"/>
      <c r="DUU11" s="49"/>
      <c r="DUV11" s="49"/>
      <c r="DUW11" s="49"/>
      <c r="DUX11" s="49"/>
      <c r="DUY11" s="49"/>
      <c r="DUZ11" s="49"/>
      <c r="DVA11" s="49"/>
      <c r="DVB11" s="49"/>
      <c r="DVC11" s="49"/>
      <c r="DVD11" s="49"/>
      <c r="DVE11" s="49"/>
      <c r="DVF11" s="49"/>
      <c r="DVG11" s="49"/>
      <c r="DVH11" s="49"/>
      <c r="DVI11" s="49"/>
      <c r="DVJ11" s="49"/>
      <c r="DVK11" s="49"/>
      <c r="DVL11" s="49"/>
      <c r="DVM11" s="49"/>
      <c r="DVN11" s="49"/>
      <c r="DVO11" s="49"/>
      <c r="DVP11" s="49"/>
      <c r="DVQ11" s="49"/>
      <c r="DVR11" s="49"/>
      <c r="DVS11" s="49"/>
      <c r="DVT11" s="49"/>
      <c r="DVU11" s="49"/>
      <c r="DVV11" s="49"/>
      <c r="DVW11" s="49"/>
      <c r="DVX11" s="49"/>
      <c r="DVY11" s="49"/>
      <c r="DVZ11" s="49"/>
      <c r="DWA11" s="49"/>
      <c r="DWB11" s="49"/>
      <c r="DWC11" s="49"/>
      <c r="DWD11" s="49"/>
      <c r="DWE11" s="49"/>
      <c r="DWF11" s="49"/>
      <c r="DWG11" s="49"/>
      <c r="DWH11" s="49"/>
      <c r="DWI11" s="49"/>
      <c r="DWJ11" s="49"/>
      <c r="DWK11" s="49"/>
      <c r="DWL11" s="49"/>
      <c r="DWM11" s="49"/>
      <c r="DWN11" s="49"/>
      <c r="DWO11" s="49"/>
      <c r="DWP11" s="49"/>
      <c r="DWQ11" s="49"/>
      <c r="DWR11" s="49"/>
      <c r="DWS11" s="49"/>
      <c r="DWT11" s="49"/>
      <c r="DWU11" s="49"/>
      <c r="DWV11" s="49"/>
      <c r="DWW11" s="49"/>
      <c r="DWX11" s="49"/>
      <c r="DWY11" s="49"/>
      <c r="DWZ11" s="49"/>
      <c r="DXA11" s="49"/>
      <c r="DXB11" s="49"/>
      <c r="DXC11" s="49"/>
      <c r="DXD11" s="49"/>
      <c r="DXE11" s="49"/>
      <c r="DXF11" s="49"/>
      <c r="DXG11" s="49"/>
      <c r="DXH11" s="49"/>
      <c r="DXI11" s="49"/>
      <c r="DXJ11" s="49"/>
      <c r="DXK11" s="49"/>
      <c r="DXL11" s="49"/>
      <c r="DXM11" s="49"/>
      <c r="DXN11" s="49"/>
      <c r="DXO11" s="49"/>
      <c r="DXP11" s="49"/>
      <c r="DXQ11" s="49"/>
      <c r="DXR11" s="49"/>
      <c r="DXS11" s="49"/>
      <c r="DXT11" s="49"/>
      <c r="DXU11" s="49"/>
      <c r="DXV11" s="49"/>
      <c r="DXW11" s="49"/>
      <c r="DXX11" s="49"/>
      <c r="DXY11" s="49"/>
      <c r="DXZ11" s="49"/>
      <c r="DYA11" s="49"/>
      <c r="DYB11" s="49"/>
      <c r="DYC11" s="49"/>
      <c r="DYD11" s="49"/>
      <c r="DYE11" s="49"/>
      <c r="DYF11" s="49"/>
      <c r="DYG11" s="49"/>
      <c r="DYH11" s="49"/>
      <c r="DYI11" s="49"/>
      <c r="DYJ11" s="49"/>
      <c r="DYK11" s="49"/>
      <c r="DYL11" s="49"/>
      <c r="DYM11" s="49"/>
      <c r="DYN11" s="49"/>
      <c r="DYO11" s="49"/>
      <c r="DYP11" s="49"/>
      <c r="DYQ11" s="49"/>
      <c r="DYR11" s="49"/>
      <c r="DYS11" s="49"/>
      <c r="DYT11" s="49"/>
      <c r="DYU11" s="49"/>
      <c r="DYV11" s="49"/>
      <c r="DYW11" s="49"/>
      <c r="DYX11" s="49"/>
      <c r="DYY11" s="49"/>
      <c r="DYZ11" s="49"/>
      <c r="DZA11" s="49"/>
      <c r="DZB11" s="49"/>
      <c r="DZC11" s="49"/>
      <c r="DZD11" s="49"/>
      <c r="DZE11" s="49"/>
      <c r="DZF11" s="49"/>
      <c r="DZG11" s="49"/>
      <c r="DZH11" s="49"/>
      <c r="DZI11" s="49"/>
      <c r="DZJ11" s="49"/>
      <c r="DZK11" s="49"/>
      <c r="DZL11" s="49"/>
      <c r="DZM11" s="49"/>
      <c r="DZN11" s="49"/>
      <c r="DZO11" s="49"/>
      <c r="DZP11" s="49"/>
      <c r="DZQ11" s="49"/>
      <c r="DZR11" s="49"/>
      <c r="DZS11" s="49"/>
      <c r="DZT11" s="49"/>
      <c r="DZU11" s="49"/>
      <c r="DZV11" s="49"/>
      <c r="DZW11" s="49"/>
      <c r="DZX11" s="49"/>
      <c r="DZY11" s="49"/>
      <c r="DZZ11" s="49"/>
      <c r="EAA11" s="49"/>
      <c r="EAB11" s="49"/>
      <c r="EAC11" s="49"/>
      <c r="EAD11" s="49"/>
      <c r="EAE11" s="49"/>
      <c r="EAF11" s="49"/>
      <c r="EAG11" s="49"/>
      <c r="EAH11" s="49"/>
      <c r="EAI11" s="49"/>
      <c r="EAJ11" s="49"/>
      <c r="EAK11" s="49"/>
      <c r="EAL11" s="49"/>
      <c r="EAM11" s="49"/>
      <c r="EAN11" s="49"/>
      <c r="EAO11" s="49"/>
      <c r="EAP11" s="49"/>
      <c r="EAQ11" s="49"/>
      <c r="EAR11" s="49"/>
      <c r="EAS11" s="49"/>
      <c r="EAT11" s="49"/>
      <c r="EAU11" s="49"/>
      <c r="EAV11" s="49"/>
      <c r="EAW11" s="49"/>
      <c r="EAX11" s="49"/>
      <c r="EAY11" s="49"/>
      <c r="EAZ11" s="49"/>
      <c r="EBA11" s="49"/>
      <c r="EBB11" s="49"/>
      <c r="EBC11" s="49"/>
      <c r="EBD11" s="49"/>
      <c r="EBE11" s="49"/>
      <c r="EBF11" s="49"/>
      <c r="EBG11" s="49"/>
      <c r="EBH11" s="49"/>
      <c r="EBI11" s="49"/>
      <c r="EBJ11" s="49"/>
      <c r="EBK11" s="49"/>
      <c r="EBL11" s="49"/>
      <c r="EBM11" s="49"/>
      <c r="EBN11" s="49"/>
      <c r="EBO11" s="49"/>
      <c r="EBP11" s="49"/>
      <c r="EBQ11" s="49"/>
      <c r="EBR11" s="49"/>
      <c r="EBS11" s="49"/>
      <c r="EBT11" s="49"/>
      <c r="EBU11" s="49"/>
      <c r="EBV11" s="49"/>
      <c r="EBW11" s="49"/>
      <c r="EBX11" s="49"/>
      <c r="EBY11" s="49"/>
      <c r="EBZ11" s="49"/>
      <c r="ECA11" s="49"/>
      <c r="ECB11" s="49"/>
      <c r="ECC11" s="49"/>
      <c r="ECD11" s="49"/>
      <c r="ECE11" s="49"/>
      <c r="ECF11" s="49"/>
      <c r="ECG11" s="49"/>
      <c r="ECH11" s="49"/>
      <c r="ECI11" s="49"/>
      <c r="ECJ11" s="49"/>
      <c r="ECK11" s="49"/>
      <c r="ECL11" s="49"/>
      <c r="ECM11" s="49"/>
      <c r="ECN11" s="49"/>
      <c r="ECO11" s="49"/>
      <c r="ECP11" s="49"/>
      <c r="ECQ11" s="49"/>
      <c r="ECR11" s="49"/>
      <c r="ECS11" s="49"/>
      <c r="ECT11" s="49"/>
      <c r="ECU11" s="49"/>
      <c r="ECV11" s="49"/>
      <c r="ECW11" s="49"/>
      <c r="ECX11" s="49"/>
      <c r="ECY11" s="49"/>
      <c r="ECZ11" s="49"/>
      <c r="EDA11" s="49"/>
      <c r="EDB11" s="49"/>
      <c r="EDC11" s="49"/>
      <c r="EDD11" s="49"/>
      <c r="EDE11" s="49"/>
      <c r="EDF11" s="49"/>
      <c r="EDG11" s="49"/>
      <c r="EDH11" s="49"/>
      <c r="EDI11" s="49"/>
      <c r="EDJ11" s="49"/>
      <c r="EDK11" s="49"/>
      <c r="EDL11" s="49"/>
      <c r="EDM11" s="49"/>
      <c r="EDN11" s="49"/>
      <c r="EDO11" s="49"/>
      <c r="EDP11" s="49"/>
      <c r="EDQ11" s="49"/>
      <c r="EDR11" s="49"/>
      <c r="EDS11" s="49"/>
      <c r="EDT11" s="49"/>
      <c r="EDU11" s="49"/>
      <c r="EDV11" s="49"/>
      <c r="EDW11" s="49"/>
      <c r="EDX11" s="49"/>
      <c r="EDY11" s="49"/>
      <c r="EDZ11" s="49"/>
      <c r="EEA11" s="49"/>
      <c r="EEB11" s="49"/>
      <c r="EEC11" s="49"/>
      <c r="EED11" s="49"/>
      <c r="EEE11" s="49"/>
      <c r="EEF11" s="49"/>
      <c r="EEG11" s="49"/>
      <c r="EEH11" s="49"/>
      <c r="EEI11" s="49"/>
      <c r="EEJ11" s="49"/>
      <c r="EEK11" s="49"/>
      <c r="EEL11" s="49"/>
      <c r="EEM11" s="49"/>
      <c r="EEN11" s="49"/>
      <c r="EEO11" s="49"/>
      <c r="EEP11" s="49"/>
      <c r="EEQ11" s="49"/>
      <c r="EER11" s="49"/>
      <c r="EES11" s="49"/>
      <c r="EET11" s="49"/>
      <c r="EEU11" s="49"/>
      <c r="EEV11" s="49"/>
      <c r="EEW11" s="49"/>
      <c r="EEX11" s="49"/>
      <c r="EEY11" s="49"/>
      <c r="EEZ11" s="49"/>
      <c r="EFA11" s="49"/>
      <c r="EFB11" s="49"/>
      <c r="EFC11" s="49"/>
      <c r="EFD11" s="49"/>
      <c r="EFE11" s="49"/>
      <c r="EFF11" s="49"/>
      <c r="EFG11" s="49"/>
      <c r="EFH11" s="49"/>
      <c r="EFI11" s="49"/>
      <c r="EFJ11" s="49"/>
      <c r="EFK11" s="49"/>
      <c r="EFL11" s="49"/>
      <c r="EFM11" s="49"/>
      <c r="EFN11" s="49"/>
      <c r="EFO11" s="49"/>
      <c r="EFP11" s="49"/>
      <c r="EFQ11" s="49"/>
      <c r="EFR11" s="49"/>
      <c r="EFS11" s="49"/>
      <c r="EFT11" s="49"/>
      <c r="EFU11" s="49"/>
      <c r="EFV11" s="49"/>
      <c r="EFW11" s="49"/>
      <c r="EFX11" s="49"/>
      <c r="EFY11" s="49"/>
      <c r="EFZ11" s="49"/>
      <c r="EGA11" s="49"/>
      <c r="EGB11" s="49"/>
      <c r="EGC11" s="49"/>
      <c r="EGD11" s="49"/>
      <c r="EGE11" s="49"/>
      <c r="EGF11" s="49"/>
      <c r="EGG11" s="49"/>
      <c r="EGH11" s="49"/>
      <c r="EGI11" s="49"/>
      <c r="EGJ11" s="49"/>
      <c r="EGK11" s="49"/>
      <c r="EGL11" s="49"/>
      <c r="EGM11" s="49"/>
      <c r="EGN11" s="49"/>
      <c r="EGO11" s="49"/>
      <c r="EGP11" s="49"/>
      <c r="EGQ11" s="49"/>
      <c r="EGR11" s="49"/>
      <c r="EGS11" s="49"/>
      <c r="EGT11" s="49"/>
      <c r="EGU11" s="49"/>
      <c r="EGV11" s="49"/>
      <c r="EGW11" s="49"/>
      <c r="EGX11" s="49"/>
      <c r="EGY11" s="49"/>
      <c r="EGZ11" s="49"/>
      <c r="EHA11" s="49"/>
      <c r="EHB11" s="49"/>
      <c r="EHC11" s="49"/>
      <c r="EHD11" s="49"/>
      <c r="EHE11" s="49"/>
      <c r="EHF11" s="49"/>
      <c r="EHG11" s="49"/>
      <c r="EHH11" s="49"/>
      <c r="EHI11" s="49"/>
      <c r="EHJ11" s="49"/>
      <c r="EHK11" s="49"/>
      <c r="EHL11" s="49"/>
      <c r="EHM11" s="49"/>
      <c r="EHN11" s="49"/>
      <c r="EHO11" s="49"/>
      <c r="EHP11" s="49"/>
      <c r="EHQ11" s="49"/>
      <c r="EHR11" s="49"/>
      <c r="EHS11" s="49"/>
      <c r="EHT11" s="49"/>
      <c r="EHU11" s="49"/>
      <c r="EHV11" s="49"/>
      <c r="EHW11" s="49"/>
      <c r="EHX11" s="49"/>
      <c r="EHY11" s="49"/>
      <c r="EHZ11" s="49"/>
      <c r="EIA11" s="49"/>
      <c r="EIB11" s="49"/>
      <c r="EIC11" s="49"/>
      <c r="EID11" s="49"/>
      <c r="EIE11" s="49"/>
      <c r="EIF11" s="49"/>
      <c r="EIG11" s="49"/>
      <c r="EIH11" s="49"/>
      <c r="EII11" s="49"/>
      <c r="EIJ11" s="49"/>
      <c r="EIK11" s="49"/>
      <c r="EIL11" s="49"/>
      <c r="EIM11" s="49"/>
      <c r="EIN11" s="49"/>
      <c r="EIO11" s="49"/>
      <c r="EIP11" s="49"/>
      <c r="EIQ11" s="49"/>
      <c r="EIR11" s="49"/>
      <c r="EIS11" s="49"/>
      <c r="EIT11" s="49"/>
      <c r="EIU11" s="49"/>
      <c r="EIV11" s="49"/>
      <c r="EIW11" s="49"/>
      <c r="EIX11" s="49"/>
      <c r="EIY11" s="49"/>
      <c r="EIZ11" s="49"/>
      <c r="EJA11" s="49"/>
      <c r="EJB11" s="49"/>
      <c r="EJC11" s="49"/>
      <c r="EJD11" s="49"/>
      <c r="EJE11" s="49"/>
      <c r="EJF11" s="49"/>
      <c r="EJG11" s="49"/>
      <c r="EJH11" s="49"/>
      <c r="EJI11" s="49"/>
      <c r="EJJ11" s="49"/>
      <c r="EJK11" s="49"/>
      <c r="EJL11" s="49"/>
      <c r="EJM11" s="49"/>
      <c r="EJN11" s="49"/>
      <c r="EJO11" s="49"/>
      <c r="EJP11" s="49"/>
      <c r="EJQ11" s="49"/>
      <c r="EJR11" s="49"/>
      <c r="EJS11" s="49"/>
      <c r="EJT11" s="49"/>
      <c r="EJU11" s="49"/>
      <c r="EJV11" s="49"/>
      <c r="EJW11" s="49"/>
      <c r="EJX11" s="49"/>
      <c r="EJY11" s="49"/>
      <c r="EJZ11" s="49"/>
      <c r="EKA11" s="49"/>
      <c r="EKB11" s="49"/>
      <c r="EKC11" s="49"/>
      <c r="EKD11" s="49"/>
      <c r="EKE11" s="49"/>
      <c r="EKF11" s="49"/>
      <c r="EKG11" s="49"/>
      <c r="EKH11" s="49"/>
      <c r="EKI11" s="49"/>
      <c r="EKJ11" s="49"/>
      <c r="EKK11" s="49"/>
      <c r="EKL11" s="49"/>
      <c r="EKM11" s="49"/>
      <c r="EKN11" s="49"/>
      <c r="EKO11" s="49"/>
      <c r="EKP11" s="49"/>
      <c r="EKQ11" s="49"/>
      <c r="EKR11" s="49"/>
      <c r="EKS11" s="49"/>
      <c r="EKT11" s="49"/>
      <c r="EKU11" s="49"/>
      <c r="EKV11" s="49"/>
      <c r="EKW11" s="49"/>
      <c r="EKX11" s="49"/>
      <c r="EKY11" s="49"/>
      <c r="EKZ11" s="49"/>
      <c r="ELA11" s="49"/>
      <c r="ELB11" s="49"/>
      <c r="ELC11" s="49"/>
      <c r="ELD11" s="49"/>
      <c r="ELE11" s="49"/>
      <c r="ELF11" s="49"/>
      <c r="ELG11" s="49"/>
      <c r="ELH11" s="49"/>
      <c r="ELI11" s="49"/>
      <c r="ELJ11" s="49"/>
      <c r="ELK11" s="49"/>
      <c r="ELL11" s="49"/>
      <c r="ELM11" s="49"/>
      <c r="ELN11" s="49"/>
      <c r="ELO11" s="49"/>
      <c r="ELP11" s="49"/>
      <c r="ELQ11" s="49"/>
      <c r="ELR11" s="49"/>
      <c r="ELS11" s="49"/>
      <c r="ELT11" s="49"/>
      <c r="ELU11" s="49"/>
      <c r="ELV11" s="49"/>
      <c r="ELW11" s="49"/>
      <c r="ELX11" s="49"/>
      <c r="ELY11" s="49"/>
      <c r="ELZ11" s="49"/>
      <c r="EMA11" s="49"/>
      <c r="EMB11" s="49"/>
      <c r="EMC11" s="49"/>
      <c r="EMD11" s="49"/>
      <c r="EME11" s="49"/>
      <c r="EMF11" s="49"/>
      <c r="EMG11" s="49"/>
      <c r="EMH11" s="49"/>
      <c r="EMI11" s="49"/>
      <c r="EMJ11" s="49"/>
      <c r="EMK11" s="49"/>
      <c r="EML11" s="49"/>
      <c r="EMM11" s="49"/>
      <c r="EMN11" s="49"/>
      <c r="EMO11" s="49"/>
      <c r="EMP11" s="49"/>
      <c r="EMQ11" s="49"/>
      <c r="EMR11" s="49"/>
      <c r="EMS11" s="49"/>
      <c r="EMT11" s="49"/>
      <c r="EMU11" s="49"/>
      <c r="EMV11" s="49"/>
      <c r="EMW11" s="49"/>
      <c r="EMX11" s="49"/>
      <c r="EMY11" s="49"/>
      <c r="EMZ11" s="49"/>
      <c r="ENA11" s="49"/>
      <c r="ENB11" s="49"/>
      <c r="ENC11" s="49"/>
      <c r="END11" s="49"/>
      <c r="ENE11" s="49"/>
      <c r="ENF11" s="49"/>
      <c r="ENG11" s="49"/>
      <c r="ENH11" s="49"/>
      <c r="ENI11" s="49"/>
      <c r="ENJ11" s="49"/>
      <c r="ENK11" s="49"/>
      <c r="ENL11" s="49"/>
      <c r="ENM11" s="49"/>
      <c r="ENN11" s="49"/>
      <c r="ENO11" s="49"/>
      <c r="ENP11" s="49"/>
      <c r="ENQ11" s="49"/>
      <c r="ENR11" s="49"/>
      <c r="ENS11" s="49"/>
      <c r="ENT11" s="49"/>
      <c r="ENU11" s="49"/>
      <c r="ENV11" s="49"/>
      <c r="ENW11" s="49"/>
      <c r="ENX11" s="49"/>
      <c r="ENY11" s="49"/>
      <c r="ENZ11" s="49"/>
      <c r="EOA11" s="49"/>
      <c r="EOB11" s="49"/>
      <c r="EOC11" s="49"/>
      <c r="EOD11" s="49"/>
      <c r="EOE11" s="49"/>
      <c r="EOF11" s="49"/>
      <c r="EOG11" s="49"/>
      <c r="EOH11" s="49"/>
      <c r="EOI11" s="49"/>
      <c r="EOJ11" s="49"/>
      <c r="EOK11" s="49"/>
      <c r="EOL11" s="49"/>
      <c r="EOM11" s="49"/>
      <c r="EON11" s="49"/>
      <c r="EOO11" s="49"/>
      <c r="EOP11" s="49"/>
      <c r="EOQ11" s="49"/>
      <c r="EOR11" s="49"/>
      <c r="EOS11" s="49"/>
      <c r="EOT11" s="49"/>
      <c r="EOU11" s="49"/>
      <c r="EOV11" s="49"/>
      <c r="EOW11" s="49"/>
      <c r="EOX11" s="49"/>
      <c r="EOY11" s="49"/>
      <c r="EOZ11" s="49"/>
      <c r="EPA11" s="49"/>
      <c r="EPB11" s="49"/>
      <c r="EPC11" s="49"/>
      <c r="EPD11" s="49"/>
      <c r="EPE11" s="49"/>
      <c r="EPF11" s="49"/>
      <c r="EPG11" s="49"/>
      <c r="EPH11" s="49"/>
      <c r="EPI11" s="49"/>
      <c r="EPJ11" s="49"/>
      <c r="EPK11" s="49"/>
      <c r="EPL11" s="49"/>
      <c r="EPM11" s="49"/>
      <c r="EPN11" s="49"/>
      <c r="EPO11" s="49"/>
      <c r="EPP11" s="49"/>
      <c r="EPQ11" s="49"/>
      <c r="EPR11" s="49"/>
      <c r="EPS11" s="49"/>
      <c r="EPT11" s="49"/>
      <c r="EPU11" s="49"/>
      <c r="EPV11" s="49"/>
      <c r="EPW11" s="49"/>
      <c r="EPX11" s="49"/>
      <c r="EPY11" s="49"/>
      <c r="EPZ11" s="49"/>
      <c r="EQA11" s="49"/>
      <c r="EQB11" s="49"/>
      <c r="EQC11" s="49"/>
      <c r="EQD11" s="49"/>
      <c r="EQE11" s="49"/>
      <c r="EQF11" s="49"/>
      <c r="EQG11" s="49"/>
      <c r="EQH11" s="49"/>
      <c r="EQI11" s="49"/>
      <c r="EQJ11" s="49"/>
      <c r="EQK11" s="49"/>
      <c r="EQL11" s="49"/>
      <c r="EQM11" s="49"/>
      <c r="EQN11" s="49"/>
      <c r="EQO11" s="49"/>
      <c r="EQP11" s="49"/>
      <c r="EQQ11" s="49"/>
      <c r="EQR11" s="49"/>
      <c r="EQS11" s="49"/>
      <c r="EQT11" s="49"/>
      <c r="EQU11" s="49"/>
      <c r="EQV11" s="49"/>
      <c r="EQW11" s="49"/>
      <c r="EQX11" s="49"/>
      <c r="EQY11" s="49"/>
      <c r="EQZ11" s="49"/>
      <c r="ERA11" s="49"/>
      <c r="ERB11" s="49"/>
      <c r="ERC11" s="49"/>
      <c r="ERD11" s="49"/>
      <c r="ERE11" s="49"/>
      <c r="ERF11" s="49"/>
      <c r="ERG11" s="49"/>
      <c r="ERH11" s="49"/>
      <c r="ERI11" s="49"/>
      <c r="ERJ11" s="49"/>
      <c r="ERK11" s="49"/>
      <c r="ERL11" s="49"/>
      <c r="ERM11" s="49"/>
      <c r="ERN11" s="49"/>
      <c r="ERO11" s="49"/>
      <c r="ERP11" s="49"/>
      <c r="ERQ11" s="49"/>
      <c r="ERR11" s="49"/>
      <c r="ERS11" s="49"/>
      <c r="ERT11" s="49"/>
      <c r="ERU11" s="49"/>
      <c r="ERV11" s="49"/>
      <c r="ERW11" s="49"/>
      <c r="ERX11" s="49"/>
      <c r="ERY11" s="49"/>
      <c r="ERZ11" s="49"/>
      <c r="ESA11" s="49"/>
      <c r="ESB11" s="49"/>
      <c r="ESC11" s="49"/>
      <c r="ESD11" s="49"/>
      <c r="ESE11" s="49"/>
      <c r="ESF11" s="49"/>
      <c r="ESG11" s="49"/>
      <c r="ESH11" s="49"/>
      <c r="ESI11" s="49"/>
      <c r="ESJ11" s="49"/>
      <c r="ESK11" s="49"/>
      <c r="ESL11" s="49"/>
      <c r="ESM11" s="49"/>
      <c r="ESN11" s="49"/>
      <c r="ESO11" s="49"/>
      <c r="ESP11" s="49"/>
      <c r="ESQ11" s="49"/>
      <c r="ESR11" s="49"/>
      <c r="ESS11" s="49"/>
      <c r="EST11" s="49"/>
      <c r="ESU11" s="49"/>
      <c r="ESV11" s="49"/>
      <c r="ESW11" s="49"/>
      <c r="ESX11" s="49"/>
      <c r="ESY11" s="49"/>
      <c r="ESZ11" s="49"/>
      <c r="ETA11" s="49"/>
      <c r="ETB11" s="49"/>
      <c r="ETC11" s="49"/>
      <c r="ETD11" s="49"/>
      <c r="ETE11" s="49"/>
      <c r="ETF11" s="49"/>
      <c r="ETG11" s="49"/>
      <c r="ETH11" s="49"/>
      <c r="ETI11" s="49"/>
      <c r="ETJ11" s="49"/>
      <c r="ETK11" s="49"/>
      <c r="ETL11" s="49"/>
      <c r="ETM11" s="49"/>
      <c r="ETN11" s="49"/>
      <c r="ETO11" s="49"/>
      <c r="ETP11" s="49"/>
      <c r="ETQ11" s="49"/>
      <c r="ETR11" s="49"/>
      <c r="ETS11" s="49"/>
      <c r="ETT11" s="49"/>
      <c r="ETU11" s="49"/>
      <c r="ETV11" s="49"/>
      <c r="ETW11" s="49"/>
      <c r="ETX11" s="49"/>
      <c r="ETY11" s="49"/>
      <c r="ETZ11" s="49"/>
      <c r="EUA11" s="49"/>
      <c r="EUB11" s="49"/>
      <c r="EUC11" s="49"/>
      <c r="EUD11" s="49"/>
      <c r="EUE11" s="49"/>
      <c r="EUF11" s="49"/>
      <c r="EUG11" s="49"/>
      <c r="EUH11" s="49"/>
      <c r="EUI11" s="49"/>
      <c r="EUJ11" s="49"/>
      <c r="EUK11" s="49"/>
      <c r="EUL11" s="49"/>
      <c r="EUM11" s="49"/>
      <c r="EUN11" s="49"/>
      <c r="EUO11" s="49"/>
      <c r="EUP11" s="49"/>
      <c r="EUQ11" s="49"/>
      <c r="EUR11" s="49"/>
      <c r="EUS11" s="49"/>
      <c r="EUT11" s="49"/>
      <c r="EUU11" s="49"/>
      <c r="EUV11" s="49"/>
      <c r="EUW11" s="49"/>
      <c r="EUX11" s="49"/>
      <c r="EUY11" s="49"/>
      <c r="EUZ11" s="49"/>
      <c r="EVA11" s="49"/>
      <c r="EVB11" s="49"/>
      <c r="EVC11" s="49"/>
      <c r="EVD11" s="49"/>
      <c r="EVE11" s="49"/>
      <c r="EVF11" s="49"/>
      <c r="EVG11" s="49"/>
      <c r="EVH11" s="49"/>
      <c r="EVI11" s="49"/>
      <c r="EVJ11" s="49"/>
      <c r="EVK11" s="49"/>
      <c r="EVL11" s="49"/>
      <c r="EVM11" s="49"/>
      <c r="EVN11" s="49"/>
      <c r="EVO11" s="49"/>
      <c r="EVP11" s="49"/>
      <c r="EVQ11" s="49"/>
      <c r="EVR11" s="49"/>
      <c r="EVS11" s="49"/>
      <c r="EVT11" s="49"/>
      <c r="EVU11" s="49"/>
      <c r="EVV11" s="49"/>
      <c r="EVW11" s="49"/>
      <c r="EVX11" s="49"/>
      <c r="EVY11" s="49"/>
      <c r="EVZ11" s="49"/>
      <c r="EWA11" s="49"/>
      <c r="EWB11" s="49"/>
      <c r="EWC11" s="49"/>
      <c r="EWD11" s="49"/>
      <c r="EWE11" s="49"/>
      <c r="EWF11" s="49"/>
      <c r="EWG11" s="49"/>
      <c r="EWH11" s="49"/>
      <c r="EWI11" s="49"/>
      <c r="EWJ11" s="49"/>
      <c r="EWK11" s="49"/>
      <c r="EWL11" s="49"/>
      <c r="EWM11" s="49"/>
      <c r="EWN11" s="49"/>
      <c r="EWO11" s="49"/>
      <c r="EWP11" s="49"/>
      <c r="EWQ11" s="49"/>
      <c r="EWR11" s="49"/>
      <c r="EWS11" s="49"/>
      <c r="EWT11" s="49"/>
      <c r="EWU11" s="49"/>
      <c r="EWV11" s="49"/>
      <c r="EWW11" s="49"/>
      <c r="EWX11" s="49"/>
      <c r="EWY11" s="49"/>
      <c r="EWZ11" s="49"/>
      <c r="EXA11" s="49"/>
      <c r="EXB11" s="49"/>
      <c r="EXC11" s="49"/>
      <c r="EXD11" s="49"/>
      <c r="EXE11" s="49"/>
      <c r="EXF11" s="49"/>
      <c r="EXG11" s="49"/>
      <c r="EXH11" s="49"/>
      <c r="EXI11" s="49"/>
      <c r="EXJ11" s="49"/>
      <c r="EXK11" s="49"/>
      <c r="EXL11" s="49"/>
      <c r="EXM11" s="49"/>
      <c r="EXN11" s="49"/>
      <c r="EXO11" s="49"/>
      <c r="EXP11" s="49"/>
      <c r="EXQ11" s="49"/>
      <c r="EXR11" s="49"/>
      <c r="EXS11" s="49"/>
      <c r="EXT11" s="49"/>
      <c r="EXU11" s="49"/>
      <c r="EXV11" s="49"/>
      <c r="EXW11" s="49"/>
      <c r="EXX11" s="49"/>
      <c r="EXY11" s="49"/>
      <c r="EXZ11" s="49"/>
      <c r="EYA11" s="49"/>
      <c r="EYB11" s="49"/>
      <c r="EYC11" s="49"/>
      <c r="EYD11" s="49"/>
      <c r="EYE11" s="49"/>
      <c r="EYF11" s="49"/>
      <c r="EYG11" s="49"/>
      <c r="EYH11" s="49"/>
      <c r="EYI11" s="49"/>
      <c r="EYJ11" s="49"/>
      <c r="EYK11" s="49"/>
      <c r="EYL11" s="49"/>
      <c r="EYM11" s="49"/>
      <c r="EYN11" s="49"/>
      <c r="EYO11" s="49"/>
      <c r="EYP11" s="49"/>
      <c r="EYQ11" s="49"/>
      <c r="EYR11" s="49"/>
      <c r="EYS11" s="49"/>
      <c r="EYT11" s="49"/>
      <c r="EYU11" s="49"/>
      <c r="EYV11" s="49"/>
      <c r="EYW11" s="49"/>
      <c r="EYX11" s="49"/>
      <c r="EYY11" s="49"/>
      <c r="EYZ11" s="49"/>
      <c r="EZA11" s="49"/>
      <c r="EZB11" s="49"/>
      <c r="EZC11" s="49"/>
      <c r="EZD11" s="49"/>
      <c r="EZE11" s="49"/>
      <c r="EZF11" s="49"/>
      <c r="EZG11" s="49"/>
      <c r="EZH11" s="49"/>
      <c r="EZI11" s="49"/>
      <c r="EZJ11" s="49"/>
      <c r="EZK11" s="49"/>
      <c r="EZL11" s="49"/>
      <c r="EZM11" s="49"/>
      <c r="EZN11" s="49"/>
      <c r="EZO11" s="49"/>
      <c r="EZP11" s="49"/>
      <c r="EZQ11" s="49"/>
      <c r="EZR11" s="49"/>
      <c r="EZS11" s="49"/>
      <c r="EZT11" s="49"/>
      <c r="EZU11" s="49"/>
      <c r="EZV11" s="49"/>
      <c r="EZW11" s="49"/>
      <c r="EZX11" s="49"/>
      <c r="EZY11" s="49"/>
      <c r="EZZ11" s="49"/>
      <c r="FAA11" s="49"/>
      <c r="FAB11" s="49"/>
      <c r="FAC11" s="49"/>
      <c r="FAD11" s="49"/>
      <c r="FAE11" s="49"/>
      <c r="FAF11" s="49"/>
      <c r="FAG11" s="49"/>
      <c r="FAH11" s="49"/>
      <c r="FAI11" s="49"/>
      <c r="FAJ11" s="49"/>
      <c r="FAK11" s="49"/>
      <c r="FAL11" s="49"/>
      <c r="FAM11" s="49"/>
      <c r="FAN11" s="49"/>
      <c r="FAO11" s="49"/>
      <c r="FAP11" s="49"/>
      <c r="FAQ11" s="49"/>
      <c r="FAR11" s="49"/>
      <c r="FAS11" s="49"/>
      <c r="FAT11" s="49"/>
      <c r="FAU11" s="49"/>
      <c r="FAV11" s="49"/>
      <c r="FAW11" s="49"/>
      <c r="FAX11" s="49"/>
      <c r="FAY11" s="49"/>
      <c r="FAZ11" s="49"/>
      <c r="FBA11" s="49"/>
      <c r="FBB11" s="49"/>
      <c r="FBC11" s="49"/>
      <c r="FBD11" s="49"/>
      <c r="FBE11" s="49"/>
      <c r="FBF11" s="49"/>
      <c r="FBG11" s="49"/>
      <c r="FBH11" s="49"/>
      <c r="FBI11" s="49"/>
      <c r="FBJ11" s="49"/>
      <c r="FBK11" s="49"/>
      <c r="FBL11" s="49"/>
      <c r="FBM11" s="49"/>
      <c r="FBN11" s="49"/>
      <c r="FBO11" s="49"/>
      <c r="FBP11" s="49"/>
      <c r="FBQ11" s="49"/>
      <c r="FBR11" s="49"/>
      <c r="FBS11" s="49"/>
      <c r="FBT11" s="49"/>
      <c r="FBU11" s="49"/>
      <c r="FBV11" s="49"/>
      <c r="FBW11" s="49"/>
      <c r="FBX11" s="49"/>
      <c r="FBY11" s="49"/>
      <c r="FBZ11" s="49"/>
      <c r="FCA11" s="49"/>
      <c r="FCB11" s="49"/>
      <c r="FCC11" s="49"/>
      <c r="FCD11" s="49"/>
      <c r="FCE11" s="49"/>
      <c r="FCF11" s="49"/>
      <c r="FCG11" s="49"/>
      <c r="FCH11" s="49"/>
      <c r="FCI11" s="49"/>
      <c r="FCJ11" s="49"/>
      <c r="FCK11" s="49"/>
      <c r="FCL11" s="49"/>
      <c r="FCM11" s="49"/>
      <c r="FCN11" s="49"/>
      <c r="FCO11" s="49"/>
      <c r="FCP11" s="49"/>
      <c r="FCQ11" s="49"/>
      <c r="FCR11" s="49"/>
      <c r="FCS11" s="49"/>
      <c r="FCT11" s="49"/>
      <c r="FCU11" s="49"/>
      <c r="FCV11" s="49"/>
      <c r="FCW11" s="49"/>
      <c r="FCX11" s="49"/>
      <c r="FCY11" s="49"/>
      <c r="FCZ11" s="49"/>
      <c r="FDA11" s="49"/>
      <c r="FDB11" s="49"/>
      <c r="FDC11" s="49"/>
      <c r="FDD11" s="49"/>
      <c r="FDE11" s="49"/>
      <c r="FDF11" s="49"/>
      <c r="FDG11" s="49"/>
      <c r="FDH11" s="49"/>
      <c r="FDI11" s="49"/>
      <c r="FDJ11" s="49"/>
      <c r="FDK11" s="49"/>
      <c r="FDL11" s="49"/>
      <c r="FDM11" s="49"/>
      <c r="FDN11" s="49"/>
      <c r="FDO11" s="49"/>
      <c r="FDP11" s="49"/>
      <c r="FDQ11" s="49"/>
      <c r="FDR11" s="49"/>
      <c r="FDS11" s="49"/>
      <c r="FDT11" s="49"/>
      <c r="FDU11" s="49"/>
      <c r="FDV11" s="49"/>
      <c r="FDW11" s="49"/>
      <c r="FDX11" s="49"/>
      <c r="FDY11" s="49"/>
      <c r="FDZ11" s="49"/>
      <c r="FEA11" s="49"/>
      <c r="FEB11" s="49"/>
      <c r="FEC11" s="49"/>
      <c r="FED11" s="49"/>
      <c r="FEE11" s="49"/>
      <c r="FEF11" s="49"/>
      <c r="FEG11" s="49"/>
      <c r="FEH11" s="49"/>
      <c r="FEI11" s="49"/>
      <c r="FEJ11" s="49"/>
      <c r="FEK11" s="49"/>
      <c r="FEL11" s="49"/>
      <c r="FEM11" s="49"/>
      <c r="FEN11" s="49"/>
      <c r="FEO11" s="49"/>
      <c r="FEP11" s="49"/>
      <c r="FEQ11" s="49"/>
      <c r="FER11" s="49"/>
      <c r="FES11" s="49"/>
      <c r="FET11" s="49"/>
      <c r="FEU11" s="49"/>
      <c r="FEV11" s="49"/>
      <c r="FEW11" s="49"/>
      <c r="FEX11" s="49"/>
      <c r="FEY11" s="49"/>
      <c r="FEZ11" s="49"/>
      <c r="FFA11" s="49"/>
      <c r="FFB11" s="49"/>
      <c r="FFC11" s="49"/>
      <c r="FFD11" s="49"/>
      <c r="FFE11" s="49"/>
      <c r="FFF11" s="49"/>
      <c r="FFG11" s="49"/>
      <c r="FFH11" s="49"/>
      <c r="FFI11" s="49"/>
      <c r="FFJ11" s="49"/>
      <c r="FFK11" s="49"/>
      <c r="FFL11" s="49"/>
      <c r="FFM11" s="49"/>
      <c r="FFN11" s="49"/>
      <c r="FFO11" s="49"/>
      <c r="FFP11" s="49"/>
      <c r="FFQ11" s="49"/>
      <c r="FFR11" s="49"/>
      <c r="FFS11" s="49"/>
      <c r="FFT11" s="49"/>
      <c r="FFU11" s="49"/>
      <c r="FFV11" s="49"/>
      <c r="FFW11" s="49"/>
      <c r="FFX11" s="49"/>
      <c r="FFY11" s="49"/>
      <c r="FFZ11" s="49"/>
      <c r="FGA11" s="49"/>
      <c r="FGB11" s="49"/>
      <c r="FGC11" s="49"/>
      <c r="FGD11" s="49"/>
      <c r="FGE11" s="49"/>
      <c r="FGF11" s="49"/>
      <c r="FGG11" s="49"/>
      <c r="FGH11" s="49"/>
      <c r="FGI11" s="49"/>
      <c r="FGJ11" s="49"/>
      <c r="FGK11" s="49"/>
      <c r="FGL11" s="49"/>
      <c r="FGM11" s="49"/>
      <c r="FGN11" s="49"/>
      <c r="FGO11" s="49"/>
      <c r="FGP11" s="49"/>
      <c r="FGQ11" s="49"/>
      <c r="FGR11" s="49"/>
      <c r="FGS11" s="49"/>
      <c r="FGT11" s="49"/>
      <c r="FGU11" s="49"/>
      <c r="FGV11" s="49"/>
      <c r="FGW11" s="49"/>
      <c r="FGX11" s="49"/>
      <c r="FGY11" s="49"/>
      <c r="FGZ11" s="49"/>
      <c r="FHA11" s="49"/>
      <c r="FHB11" s="49"/>
      <c r="FHC11" s="49"/>
      <c r="FHD11" s="49"/>
      <c r="FHE11" s="49"/>
      <c r="FHF11" s="49"/>
      <c r="FHG11" s="49"/>
      <c r="FHH11" s="49"/>
      <c r="FHI11" s="49"/>
      <c r="FHJ11" s="49"/>
      <c r="FHK11" s="49"/>
      <c r="FHL11" s="49"/>
      <c r="FHM11" s="49"/>
      <c r="FHN11" s="49"/>
      <c r="FHO11" s="49"/>
      <c r="FHP11" s="49"/>
      <c r="FHQ11" s="49"/>
      <c r="FHR11" s="49"/>
      <c r="FHS11" s="49"/>
      <c r="FHT11" s="49"/>
      <c r="FHU11" s="49"/>
      <c r="FHV11" s="49"/>
      <c r="FHW11" s="49"/>
      <c r="FHX11" s="49"/>
      <c r="FHY11" s="49"/>
      <c r="FHZ11" s="49"/>
      <c r="FIA11" s="49"/>
      <c r="FIB11" s="49"/>
      <c r="FIC11" s="49"/>
      <c r="FID11" s="49"/>
      <c r="FIE11" s="49"/>
      <c r="FIF11" s="49"/>
      <c r="FIG11" s="49"/>
      <c r="FIH11" s="49"/>
      <c r="FII11" s="49"/>
      <c r="FIJ11" s="49"/>
      <c r="FIK11" s="49"/>
      <c r="FIL11" s="49"/>
      <c r="FIM11" s="49"/>
      <c r="FIN11" s="49"/>
      <c r="FIO11" s="49"/>
      <c r="FIP11" s="49"/>
      <c r="FIQ11" s="49"/>
      <c r="FIR11" s="49"/>
      <c r="FIS11" s="49"/>
      <c r="FIT11" s="49"/>
      <c r="FIU11" s="49"/>
      <c r="FIV11" s="49"/>
      <c r="FIW11" s="49"/>
      <c r="FIX11" s="49"/>
      <c r="FIY11" s="49"/>
      <c r="FIZ11" s="49"/>
      <c r="FJA11" s="49"/>
      <c r="FJB11" s="49"/>
      <c r="FJC11" s="49"/>
      <c r="FJD11" s="49"/>
      <c r="FJE11" s="49"/>
      <c r="FJF11" s="49"/>
      <c r="FJG11" s="49"/>
      <c r="FJH11" s="49"/>
      <c r="FJI11" s="49"/>
      <c r="FJJ11" s="49"/>
      <c r="FJK11" s="49"/>
      <c r="FJL11" s="49"/>
      <c r="FJM11" s="49"/>
      <c r="FJN11" s="49"/>
      <c r="FJO11" s="49"/>
      <c r="FJP11" s="49"/>
      <c r="FJQ11" s="49"/>
      <c r="FJR11" s="49"/>
      <c r="FJS11" s="49"/>
      <c r="FJT11" s="49"/>
      <c r="FJU11" s="49"/>
      <c r="FJV11" s="49"/>
      <c r="FJW11" s="49"/>
      <c r="FJX11" s="49"/>
      <c r="FJY11" s="49"/>
      <c r="FJZ11" s="49"/>
      <c r="FKA11" s="49"/>
      <c r="FKB11" s="49"/>
      <c r="FKC11" s="49"/>
      <c r="FKD11" s="49"/>
      <c r="FKE11" s="49"/>
      <c r="FKF11" s="49"/>
      <c r="FKG11" s="49"/>
      <c r="FKH11" s="49"/>
      <c r="FKI11" s="49"/>
      <c r="FKJ11" s="49"/>
      <c r="FKK11" s="49"/>
      <c r="FKL11" s="49"/>
      <c r="FKM11" s="49"/>
      <c r="FKN11" s="49"/>
      <c r="FKO11" s="49"/>
      <c r="FKP11" s="49"/>
      <c r="FKQ11" s="49"/>
      <c r="FKR11" s="49"/>
      <c r="FKS11" s="49"/>
      <c r="FKT11" s="49"/>
      <c r="FKU11" s="49"/>
      <c r="FKV11" s="49"/>
      <c r="FKW11" s="49"/>
      <c r="FKX11" s="49"/>
      <c r="FKY11" s="49"/>
      <c r="FKZ11" s="49"/>
      <c r="FLA11" s="49"/>
      <c r="FLB11" s="49"/>
      <c r="FLC11" s="49"/>
      <c r="FLD11" s="49"/>
      <c r="FLE11" s="49"/>
      <c r="FLF11" s="49"/>
      <c r="FLG11" s="49"/>
      <c r="FLH11" s="49"/>
      <c r="FLI11" s="49"/>
      <c r="FLJ11" s="49"/>
      <c r="FLK11" s="49"/>
      <c r="FLL11" s="49"/>
      <c r="FLM11" s="49"/>
      <c r="FLN11" s="49"/>
      <c r="FLO11" s="49"/>
      <c r="FLP11" s="49"/>
      <c r="FLQ11" s="49"/>
      <c r="FLR11" s="49"/>
      <c r="FLS11" s="49"/>
      <c r="FLT11" s="49"/>
      <c r="FLU11" s="49"/>
      <c r="FLV11" s="49"/>
      <c r="FLW11" s="49"/>
      <c r="FLX11" s="49"/>
      <c r="FLY11" s="49"/>
      <c r="FLZ11" s="49"/>
      <c r="FMA11" s="49"/>
      <c r="FMB11" s="49"/>
      <c r="FMC11" s="49"/>
      <c r="FMD11" s="49"/>
      <c r="FME11" s="49"/>
      <c r="FMF11" s="49"/>
      <c r="FMG11" s="49"/>
      <c r="FMH11" s="49"/>
      <c r="FMI11" s="49"/>
      <c r="FMJ11" s="49"/>
      <c r="FMK11" s="49"/>
      <c r="FML11" s="49"/>
      <c r="FMM11" s="49"/>
      <c r="FMN11" s="49"/>
      <c r="FMO11" s="49"/>
      <c r="FMP11" s="49"/>
      <c r="FMQ11" s="49"/>
      <c r="FMR11" s="49"/>
      <c r="FMS11" s="49"/>
      <c r="FMT11" s="49"/>
      <c r="FMU11" s="49"/>
      <c r="FMV11" s="49"/>
      <c r="FMW11" s="49"/>
      <c r="FMX11" s="49"/>
      <c r="FMY11" s="49"/>
      <c r="FMZ11" s="49"/>
      <c r="FNA11" s="49"/>
      <c r="FNB11" s="49"/>
      <c r="FNC11" s="49"/>
      <c r="FND11" s="49"/>
      <c r="FNE11" s="49"/>
      <c r="FNF11" s="49"/>
      <c r="FNG11" s="49"/>
      <c r="FNH11" s="49"/>
      <c r="FNI11" s="49"/>
      <c r="FNJ11" s="49"/>
      <c r="FNK11" s="49"/>
      <c r="FNL11" s="49"/>
      <c r="FNM11" s="49"/>
      <c r="FNN11" s="49"/>
      <c r="FNO11" s="49"/>
      <c r="FNP11" s="49"/>
      <c r="FNQ11" s="49"/>
      <c r="FNR11" s="49"/>
      <c r="FNS11" s="49"/>
      <c r="FNT11" s="49"/>
      <c r="FNU11" s="49"/>
      <c r="FNV11" s="49"/>
      <c r="FNW11" s="49"/>
      <c r="FNX11" s="49"/>
      <c r="FNY11" s="49"/>
      <c r="FNZ11" s="49"/>
      <c r="FOA11" s="49"/>
      <c r="FOB11" s="49"/>
      <c r="FOC11" s="49"/>
      <c r="FOD11" s="49"/>
      <c r="FOE11" s="49"/>
      <c r="FOF11" s="49"/>
      <c r="FOG11" s="49"/>
      <c r="FOH11" s="49"/>
      <c r="FOI11" s="49"/>
      <c r="FOJ11" s="49"/>
      <c r="FOK11" s="49"/>
      <c r="FOL11" s="49"/>
      <c r="FOM11" s="49"/>
      <c r="FON11" s="49"/>
      <c r="FOO11" s="49"/>
      <c r="FOP11" s="49"/>
      <c r="FOQ11" s="49"/>
      <c r="FOR11" s="49"/>
      <c r="FOS11" s="49"/>
      <c r="FOT11" s="49"/>
      <c r="FOU11" s="49"/>
      <c r="FOV11" s="49"/>
      <c r="FOW11" s="49"/>
      <c r="FOX11" s="49"/>
      <c r="FOY11" s="49"/>
      <c r="FOZ11" s="49"/>
      <c r="FPA11" s="49"/>
      <c r="FPB11" s="49"/>
      <c r="FPC11" s="49"/>
      <c r="FPD11" s="49"/>
      <c r="FPE11" s="49"/>
      <c r="FPF11" s="49"/>
      <c r="FPG11" s="49"/>
      <c r="FPH11" s="49"/>
      <c r="FPI11" s="49"/>
      <c r="FPJ11" s="49"/>
      <c r="FPK11" s="49"/>
      <c r="FPL11" s="49"/>
      <c r="FPM11" s="49"/>
      <c r="FPN11" s="49"/>
      <c r="FPO11" s="49"/>
      <c r="FPP11" s="49"/>
      <c r="FPQ11" s="49"/>
      <c r="FPR11" s="49"/>
      <c r="FPS11" s="49"/>
      <c r="FPT11" s="49"/>
      <c r="FPU11" s="49"/>
      <c r="FPV11" s="49"/>
      <c r="FPW11" s="49"/>
      <c r="FPX11" s="49"/>
      <c r="FPY11" s="49"/>
      <c r="FPZ11" s="49"/>
      <c r="FQA11" s="49"/>
      <c r="FQB11" s="49"/>
      <c r="FQC11" s="49"/>
      <c r="FQD11" s="49"/>
      <c r="FQE11" s="49"/>
      <c r="FQF11" s="49"/>
      <c r="FQG11" s="49"/>
      <c r="FQH11" s="49"/>
      <c r="FQI11" s="49"/>
      <c r="FQJ11" s="49"/>
      <c r="FQK11" s="49"/>
      <c r="FQL11" s="49"/>
      <c r="FQM11" s="49"/>
      <c r="FQN11" s="49"/>
      <c r="FQO11" s="49"/>
      <c r="FQP11" s="49"/>
      <c r="FQQ11" s="49"/>
      <c r="FQR11" s="49"/>
      <c r="FQS11" s="49"/>
      <c r="FQT11" s="49"/>
      <c r="FQU11" s="49"/>
      <c r="FQV11" s="49"/>
      <c r="FQW11" s="49"/>
      <c r="FQX11" s="49"/>
      <c r="FQY11" s="49"/>
      <c r="FQZ11" s="49"/>
      <c r="FRA11" s="49"/>
      <c r="FRB11" s="49"/>
      <c r="FRC11" s="49"/>
      <c r="FRD11" s="49"/>
      <c r="FRE11" s="49"/>
      <c r="FRF11" s="49"/>
      <c r="FRG11" s="49"/>
      <c r="FRH11" s="49"/>
      <c r="FRI11" s="49"/>
      <c r="FRJ11" s="49"/>
      <c r="FRK11" s="49"/>
      <c r="FRL11" s="49"/>
      <c r="FRM11" s="49"/>
      <c r="FRN11" s="49"/>
      <c r="FRO11" s="49"/>
      <c r="FRP11" s="49"/>
      <c r="FRQ11" s="49"/>
      <c r="FRR11" s="49"/>
      <c r="FRS11" s="49"/>
      <c r="FRT11" s="49"/>
      <c r="FRU11" s="49"/>
      <c r="FRV11" s="49"/>
      <c r="FRW11" s="49"/>
      <c r="FRX11" s="49"/>
      <c r="FRY11" s="49"/>
      <c r="FRZ11" s="49"/>
      <c r="FSA11" s="49"/>
      <c r="FSB11" s="49"/>
      <c r="FSC11" s="49"/>
      <c r="FSD11" s="49"/>
      <c r="FSE11" s="49"/>
      <c r="FSF11" s="49"/>
      <c r="FSG11" s="49"/>
      <c r="FSH11" s="49"/>
      <c r="FSI11" s="49"/>
      <c r="FSJ11" s="49"/>
      <c r="FSK11" s="49"/>
      <c r="FSL11" s="49"/>
      <c r="FSM11" s="49"/>
      <c r="FSN11" s="49"/>
      <c r="FSO11" s="49"/>
      <c r="FSP11" s="49"/>
      <c r="FSQ11" s="49"/>
      <c r="FSR11" s="49"/>
      <c r="FSS11" s="49"/>
      <c r="FST11" s="49"/>
      <c r="FSU11" s="49"/>
      <c r="FSV11" s="49"/>
      <c r="FSW11" s="49"/>
      <c r="FSX11" s="49"/>
      <c r="FSY11" s="49"/>
      <c r="FSZ11" s="49"/>
      <c r="FTA11" s="49"/>
      <c r="FTB11" s="49"/>
      <c r="FTC11" s="49"/>
      <c r="FTD11" s="49"/>
      <c r="FTE11" s="49"/>
      <c r="FTF11" s="49"/>
      <c r="FTG11" s="49"/>
      <c r="FTH11" s="49"/>
      <c r="FTI11" s="49"/>
      <c r="FTJ11" s="49"/>
      <c r="FTK11" s="49"/>
      <c r="FTL11" s="49"/>
      <c r="FTM11" s="49"/>
      <c r="FTN11" s="49"/>
      <c r="FTO11" s="49"/>
      <c r="FTP11" s="49"/>
      <c r="FTQ11" s="49"/>
      <c r="FTR11" s="49"/>
      <c r="FTS11" s="49"/>
      <c r="FTT11" s="49"/>
      <c r="FTU11" s="49"/>
      <c r="FTV11" s="49"/>
      <c r="FTW11" s="49"/>
      <c r="FTX11" s="49"/>
      <c r="FTY11" s="49"/>
      <c r="FTZ11" s="49"/>
      <c r="FUA11" s="49"/>
      <c r="FUB11" s="49"/>
      <c r="FUC11" s="49"/>
      <c r="FUD11" s="49"/>
      <c r="FUE11" s="49"/>
      <c r="FUF11" s="49"/>
      <c r="FUG11" s="49"/>
      <c r="FUH11" s="49"/>
      <c r="FUI11" s="49"/>
      <c r="FUJ11" s="49"/>
      <c r="FUK11" s="49"/>
      <c r="FUL11" s="49"/>
      <c r="FUM11" s="49"/>
      <c r="FUN11" s="49"/>
      <c r="FUO11" s="49"/>
      <c r="FUP11" s="49"/>
      <c r="FUQ11" s="49"/>
      <c r="FUR11" s="49"/>
      <c r="FUS11" s="49"/>
      <c r="FUT11" s="49"/>
      <c r="FUU11" s="49"/>
      <c r="FUV11" s="49"/>
      <c r="FUW11" s="49"/>
      <c r="FUX11" s="49"/>
      <c r="FUY11" s="49"/>
      <c r="FUZ11" s="49"/>
      <c r="FVA11" s="49"/>
      <c r="FVB11" s="49"/>
      <c r="FVC11" s="49"/>
      <c r="FVD11" s="49"/>
      <c r="FVE11" s="49"/>
      <c r="FVF11" s="49"/>
      <c r="FVG11" s="49"/>
      <c r="FVH11" s="49"/>
      <c r="FVI11" s="49"/>
      <c r="FVJ11" s="49"/>
      <c r="FVK11" s="49"/>
      <c r="FVL11" s="49"/>
      <c r="FVM11" s="49"/>
      <c r="FVN11" s="49"/>
      <c r="FVO11" s="49"/>
      <c r="FVP11" s="49"/>
      <c r="FVQ11" s="49"/>
      <c r="FVR11" s="49"/>
      <c r="FVS11" s="49"/>
      <c r="FVT11" s="49"/>
      <c r="FVU11" s="49"/>
      <c r="FVV11" s="49"/>
      <c r="FVW11" s="49"/>
      <c r="FVX11" s="49"/>
      <c r="FVY11" s="49"/>
      <c r="FVZ11" s="49"/>
      <c r="FWA11" s="49"/>
      <c r="FWB11" s="49"/>
      <c r="FWC11" s="49"/>
      <c r="FWD11" s="49"/>
      <c r="FWE11" s="49"/>
      <c r="FWF11" s="49"/>
      <c r="FWG11" s="49"/>
      <c r="FWH11" s="49"/>
      <c r="FWI11" s="49"/>
      <c r="FWJ11" s="49"/>
      <c r="FWK11" s="49"/>
      <c r="FWL11" s="49"/>
      <c r="FWM11" s="49"/>
      <c r="FWN11" s="49"/>
      <c r="FWO11" s="49"/>
      <c r="FWP11" s="49"/>
      <c r="FWQ11" s="49"/>
      <c r="FWR11" s="49"/>
      <c r="FWS11" s="49"/>
      <c r="FWT11" s="49"/>
      <c r="FWU11" s="49"/>
      <c r="FWV11" s="49"/>
      <c r="FWW11" s="49"/>
      <c r="FWX11" s="49"/>
      <c r="FWY11" s="49"/>
      <c r="FWZ11" s="49"/>
      <c r="FXA11" s="49"/>
      <c r="FXB11" s="49"/>
      <c r="FXC11" s="49"/>
      <c r="FXD11" s="49"/>
      <c r="FXE11" s="49"/>
      <c r="FXF11" s="49"/>
      <c r="FXG11" s="49"/>
      <c r="FXH11" s="49"/>
      <c r="FXI11" s="49"/>
      <c r="FXJ11" s="49"/>
      <c r="FXK11" s="49"/>
      <c r="FXL11" s="49"/>
      <c r="FXM11" s="49"/>
      <c r="FXN11" s="49"/>
      <c r="FXO11" s="49"/>
      <c r="FXP11" s="49"/>
      <c r="FXQ11" s="49"/>
      <c r="FXR11" s="49"/>
      <c r="FXS11" s="49"/>
      <c r="FXT11" s="49"/>
      <c r="FXU11" s="49"/>
      <c r="FXV11" s="49"/>
      <c r="FXW11" s="49"/>
      <c r="FXX11" s="49"/>
      <c r="FXY11" s="49"/>
      <c r="FXZ11" s="49"/>
      <c r="FYA11" s="49"/>
      <c r="FYB11" s="49"/>
      <c r="FYC11" s="49"/>
      <c r="FYD11" s="49"/>
      <c r="FYE11" s="49"/>
      <c r="FYF11" s="49"/>
      <c r="FYG11" s="49"/>
      <c r="FYH11" s="49"/>
      <c r="FYI11" s="49"/>
      <c r="FYJ11" s="49"/>
      <c r="FYK11" s="49"/>
      <c r="FYL11" s="49"/>
      <c r="FYM11" s="49"/>
      <c r="FYN11" s="49"/>
      <c r="FYO11" s="49"/>
      <c r="FYP11" s="49"/>
      <c r="FYQ11" s="49"/>
      <c r="FYR11" s="49"/>
      <c r="FYS11" s="49"/>
      <c r="FYT11" s="49"/>
      <c r="FYU11" s="49"/>
      <c r="FYV11" s="49"/>
      <c r="FYW11" s="49"/>
      <c r="FYX11" s="49"/>
      <c r="FYY11" s="49"/>
      <c r="FYZ11" s="49"/>
      <c r="FZA11" s="49"/>
      <c r="FZB11" s="49"/>
      <c r="FZC11" s="49"/>
      <c r="FZD11" s="49"/>
      <c r="FZE11" s="49"/>
      <c r="FZF11" s="49"/>
      <c r="FZG11" s="49"/>
      <c r="FZH11" s="49"/>
      <c r="FZI11" s="49"/>
      <c r="FZJ11" s="49"/>
      <c r="FZK11" s="49"/>
      <c r="FZL11" s="49"/>
      <c r="FZM11" s="49"/>
      <c r="FZN11" s="49"/>
      <c r="FZO11" s="49"/>
      <c r="FZP11" s="49"/>
      <c r="FZQ11" s="49"/>
      <c r="FZR11" s="49"/>
      <c r="FZS11" s="49"/>
      <c r="FZT11" s="49"/>
      <c r="FZU11" s="49"/>
      <c r="FZV11" s="49"/>
      <c r="FZW11" s="49"/>
      <c r="FZX11" s="49"/>
      <c r="FZY11" s="49"/>
      <c r="FZZ11" s="49"/>
      <c r="GAA11" s="49"/>
      <c r="GAB11" s="49"/>
      <c r="GAC11" s="49"/>
      <c r="GAD11" s="49"/>
      <c r="GAE11" s="49"/>
      <c r="GAF11" s="49"/>
      <c r="GAG11" s="49"/>
      <c r="GAH11" s="49"/>
      <c r="GAI11" s="49"/>
      <c r="GAJ11" s="49"/>
      <c r="GAK11" s="49"/>
      <c r="GAL11" s="49"/>
      <c r="GAM11" s="49"/>
      <c r="GAN11" s="49"/>
      <c r="GAO11" s="49"/>
      <c r="GAP11" s="49"/>
      <c r="GAQ11" s="49"/>
      <c r="GAR11" s="49"/>
      <c r="GAS11" s="49"/>
      <c r="GAT11" s="49"/>
      <c r="GAU11" s="49"/>
      <c r="GAV11" s="49"/>
      <c r="GAW11" s="49"/>
      <c r="GAX11" s="49"/>
      <c r="GAY11" s="49"/>
      <c r="GAZ11" s="49"/>
      <c r="GBA11" s="49"/>
      <c r="GBB11" s="49"/>
      <c r="GBC11" s="49"/>
      <c r="GBD11" s="49"/>
      <c r="GBE11" s="49"/>
      <c r="GBF11" s="49"/>
      <c r="GBG11" s="49"/>
      <c r="GBH11" s="49"/>
      <c r="GBI11" s="49"/>
      <c r="GBJ11" s="49"/>
      <c r="GBK11" s="49"/>
      <c r="GBL11" s="49"/>
      <c r="GBM11" s="49"/>
      <c r="GBN11" s="49"/>
      <c r="GBO11" s="49"/>
      <c r="GBP11" s="49"/>
      <c r="GBQ11" s="49"/>
      <c r="GBR11" s="49"/>
      <c r="GBS11" s="49"/>
      <c r="GBT11" s="49"/>
      <c r="GBU11" s="49"/>
      <c r="GBV11" s="49"/>
      <c r="GBW11" s="49"/>
      <c r="GBX11" s="49"/>
      <c r="GBY11" s="49"/>
      <c r="GBZ11" s="49"/>
      <c r="GCA11" s="49"/>
      <c r="GCB11" s="49"/>
      <c r="GCC11" s="49"/>
      <c r="GCD11" s="49"/>
      <c r="GCE11" s="49"/>
      <c r="GCF11" s="49"/>
      <c r="GCG11" s="49"/>
      <c r="GCH11" s="49"/>
      <c r="GCI11" s="49"/>
      <c r="GCJ11" s="49"/>
      <c r="GCK11" s="49"/>
      <c r="GCL11" s="49"/>
      <c r="GCM11" s="49"/>
      <c r="GCN11" s="49"/>
      <c r="GCO11" s="49"/>
      <c r="GCP11" s="49"/>
      <c r="GCQ11" s="49"/>
      <c r="GCR11" s="49"/>
      <c r="GCS11" s="49"/>
      <c r="GCT11" s="49"/>
      <c r="GCU11" s="49"/>
      <c r="GCV11" s="49"/>
      <c r="GCW11" s="49"/>
      <c r="GCX11" s="49"/>
      <c r="GCY11" s="49"/>
      <c r="GCZ11" s="49"/>
      <c r="GDA11" s="49"/>
      <c r="GDB11" s="49"/>
      <c r="GDC11" s="49"/>
      <c r="GDD11" s="49"/>
      <c r="GDE11" s="49"/>
      <c r="GDF11" s="49"/>
      <c r="GDG11" s="49"/>
      <c r="GDH11" s="49"/>
      <c r="GDI11" s="49"/>
      <c r="GDJ11" s="49"/>
      <c r="GDK11" s="49"/>
      <c r="GDL11" s="49"/>
      <c r="GDM11" s="49"/>
      <c r="GDN11" s="49"/>
      <c r="GDO11" s="49"/>
      <c r="GDP11" s="49"/>
      <c r="GDQ11" s="49"/>
      <c r="GDR11" s="49"/>
      <c r="GDS11" s="49"/>
      <c r="GDT11" s="49"/>
      <c r="GDU11" s="49"/>
      <c r="GDV11" s="49"/>
      <c r="GDW11" s="49"/>
      <c r="GDX11" s="49"/>
      <c r="GDY11" s="49"/>
      <c r="GDZ11" s="49"/>
      <c r="GEA11" s="49"/>
      <c r="GEB11" s="49"/>
      <c r="GEC11" s="49"/>
      <c r="GED11" s="49"/>
      <c r="GEE11" s="49"/>
      <c r="GEF11" s="49"/>
      <c r="GEG11" s="49"/>
      <c r="GEH11" s="49"/>
      <c r="GEI11" s="49"/>
      <c r="GEJ11" s="49"/>
      <c r="GEK11" s="49"/>
      <c r="GEL11" s="49"/>
      <c r="GEM11" s="49"/>
      <c r="GEN11" s="49"/>
      <c r="GEO11" s="49"/>
      <c r="GEP11" s="49"/>
      <c r="GEQ11" s="49"/>
      <c r="GER11" s="49"/>
      <c r="GES11" s="49"/>
      <c r="GET11" s="49"/>
      <c r="GEU11" s="49"/>
      <c r="GEV11" s="49"/>
      <c r="GEW11" s="49"/>
      <c r="GEX11" s="49"/>
      <c r="GEY11" s="49"/>
      <c r="GEZ11" s="49"/>
      <c r="GFA11" s="49"/>
      <c r="GFB11" s="49"/>
      <c r="GFC11" s="49"/>
      <c r="GFD11" s="49"/>
      <c r="GFE11" s="49"/>
      <c r="GFF11" s="49"/>
      <c r="GFG11" s="49"/>
      <c r="GFH11" s="49"/>
      <c r="GFI11" s="49"/>
      <c r="GFJ11" s="49"/>
      <c r="GFK11" s="49"/>
      <c r="GFL11" s="49"/>
      <c r="GFM11" s="49"/>
      <c r="GFN11" s="49"/>
      <c r="GFO11" s="49"/>
      <c r="GFP11" s="49"/>
      <c r="GFQ11" s="49"/>
      <c r="GFR11" s="49"/>
      <c r="GFS11" s="49"/>
      <c r="GFT11" s="49"/>
      <c r="GFU11" s="49"/>
      <c r="GFV11" s="49"/>
      <c r="GFW11" s="49"/>
      <c r="GFX11" s="49"/>
      <c r="GFY11" s="49"/>
      <c r="GFZ11" s="49"/>
      <c r="GGA11" s="49"/>
      <c r="GGB11" s="49"/>
      <c r="GGC11" s="49"/>
      <c r="GGD11" s="49"/>
      <c r="GGE11" s="49"/>
      <c r="GGF11" s="49"/>
      <c r="GGG11" s="49"/>
      <c r="GGH11" s="49"/>
      <c r="GGI11" s="49"/>
      <c r="GGJ11" s="49"/>
      <c r="GGK11" s="49"/>
      <c r="GGL11" s="49"/>
      <c r="GGM11" s="49"/>
      <c r="GGN11" s="49"/>
      <c r="GGO11" s="49"/>
      <c r="GGP11" s="49"/>
      <c r="GGQ11" s="49"/>
      <c r="GGR11" s="49"/>
      <c r="GGS11" s="49"/>
      <c r="GGT11" s="49"/>
      <c r="GGU11" s="49"/>
      <c r="GGV11" s="49"/>
      <c r="GGW11" s="49"/>
      <c r="GGX11" s="49"/>
      <c r="GGY11" s="49"/>
      <c r="GGZ11" s="49"/>
      <c r="GHA11" s="49"/>
      <c r="GHB11" s="49"/>
      <c r="GHC11" s="49"/>
      <c r="GHD11" s="49"/>
      <c r="GHE11" s="49"/>
      <c r="GHF11" s="49"/>
      <c r="GHG11" s="49"/>
      <c r="GHH11" s="49"/>
      <c r="GHI11" s="49"/>
      <c r="GHJ11" s="49"/>
      <c r="GHK11" s="49"/>
      <c r="GHL11" s="49"/>
      <c r="GHM11" s="49"/>
      <c r="GHN11" s="49"/>
      <c r="GHO11" s="49"/>
      <c r="GHP11" s="49"/>
      <c r="GHQ11" s="49"/>
      <c r="GHR11" s="49"/>
      <c r="GHS11" s="49"/>
      <c r="GHT11" s="49"/>
      <c r="GHU11" s="49"/>
      <c r="GHV11" s="49"/>
      <c r="GHW11" s="49"/>
      <c r="GHX11" s="49"/>
      <c r="GHY11" s="49"/>
      <c r="GHZ11" s="49"/>
      <c r="GIA11" s="49"/>
      <c r="GIB11" s="49"/>
      <c r="GIC11" s="49"/>
      <c r="GID11" s="49"/>
      <c r="GIE11" s="49"/>
      <c r="GIF11" s="49"/>
      <c r="GIG11" s="49"/>
      <c r="GIH11" s="49"/>
      <c r="GII11" s="49"/>
      <c r="GIJ11" s="49"/>
      <c r="GIK11" s="49"/>
      <c r="GIL11" s="49"/>
      <c r="GIM11" s="49"/>
      <c r="GIN11" s="49"/>
      <c r="GIO11" s="49"/>
      <c r="GIP11" s="49"/>
      <c r="GIQ11" s="49"/>
      <c r="GIR11" s="49"/>
      <c r="GIS11" s="49"/>
      <c r="GIT11" s="49"/>
      <c r="GIU11" s="49"/>
      <c r="GIV11" s="49"/>
      <c r="GIW11" s="49"/>
      <c r="GIX11" s="49"/>
      <c r="GIY11" s="49"/>
      <c r="GIZ11" s="49"/>
      <c r="GJA11" s="49"/>
      <c r="GJB11" s="49"/>
      <c r="GJC11" s="49"/>
      <c r="GJD11" s="49"/>
      <c r="GJE11" s="49"/>
      <c r="GJF11" s="49"/>
      <c r="GJG11" s="49"/>
      <c r="GJH11" s="49"/>
      <c r="GJI11" s="49"/>
      <c r="GJJ11" s="49"/>
      <c r="GJK11" s="49"/>
      <c r="GJL11" s="49"/>
      <c r="GJM11" s="49"/>
      <c r="GJN11" s="49"/>
      <c r="GJO11" s="49"/>
      <c r="GJP11" s="49"/>
      <c r="GJQ11" s="49"/>
      <c r="GJR11" s="49"/>
      <c r="GJS11" s="49"/>
      <c r="GJT11" s="49"/>
      <c r="GJU11" s="49"/>
      <c r="GJV11" s="49"/>
      <c r="GJW11" s="49"/>
      <c r="GJX11" s="49"/>
      <c r="GJY11" s="49"/>
      <c r="GJZ11" s="49"/>
      <c r="GKA11" s="49"/>
      <c r="GKB11" s="49"/>
      <c r="GKC11" s="49"/>
      <c r="GKD11" s="49"/>
      <c r="GKE11" s="49"/>
      <c r="GKF11" s="49"/>
      <c r="GKG11" s="49"/>
      <c r="GKH11" s="49"/>
      <c r="GKI11" s="49"/>
      <c r="GKJ11" s="49"/>
      <c r="GKK11" s="49"/>
      <c r="GKL11" s="49"/>
      <c r="GKM11" s="49"/>
      <c r="GKN11" s="49"/>
      <c r="GKO11" s="49"/>
      <c r="GKP11" s="49"/>
      <c r="GKQ11" s="49"/>
      <c r="GKR11" s="49"/>
      <c r="GKS11" s="49"/>
      <c r="GKT11" s="49"/>
      <c r="GKU11" s="49"/>
      <c r="GKV11" s="49"/>
      <c r="GKW11" s="49"/>
      <c r="GKX11" s="49"/>
      <c r="GKY11" s="49"/>
      <c r="GKZ11" s="49"/>
      <c r="GLA11" s="49"/>
      <c r="GLB11" s="49"/>
      <c r="GLC11" s="49"/>
      <c r="GLD11" s="49"/>
      <c r="GLE11" s="49"/>
      <c r="GLF11" s="49"/>
      <c r="GLG11" s="49"/>
      <c r="GLH11" s="49"/>
      <c r="GLI11" s="49"/>
      <c r="GLJ11" s="49"/>
      <c r="GLK11" s="49"/>
      <c r="GLL11" s="49"/>
      <c r="GLM11" s="49"/>
      <c r="GLN11" s="49"/>
      <c r="GLO11" s="49"/>
      <c r="GLP11" s="49"/>
      <c r="GLQ11" s="49"/>
      <c r="GLR11" s="49"/>
      <c r="GLS11" s="49"/>
      <c r="GLT11" s="49"/>
      <c r="GLU11" s="49"/>
      <c r="GLV11" s="49"/>
      <c r="GLW11" s="49"/>
      <c r="GLX11" s="49"/>
      <c r="GLY11" s="49"/>
      <c r="GLZ11" s="49"/>
      <c r="GMA11" s="49"/>
      <c r="GMB11" s="49"/>
      <c r="GMC11" s="49"/>
      <c r="GMD11" s="49"/>
      <c r="GME11" s="49"/>
      <c r="GMF11" s="49"/>
      <c r="GMG11" s="49"/>
      <c r="GMH11" s="49"/>
      <c r="GMI11" s="49"/>
      <c r="GMJ11" s="49"/>
      <c r="GMK11" s="49"/>
      <c r="GML11" s="49"/>
      <c r="GMM11" s="49"/>
      <c r="GMN11" s="49"/>
      <c r="GMO11" s="49"/>
      <c r="GMP11" s="49"/>
      <c r="GMQ11" s="49"/>
      <c r="GMR11" s="49"/>
      <c r="GMS11" s="49"/>
      <c r="GMT11" s="49"/>
      <c r="GMU11" s="49"/>
      <c r="GMV11" s="49"/>
      <c r="GMW11" s="49"/>
      <c r="GMX11" s="49"/>
      <c r="GMY11" s="49"/>
      <c r="GMZ11" s="49"/>
      <c r="GNA11" s="49"/>
      <c r="GNB11" s="49"/>
      <c r="GNC11" s="49"/>
      <c r="GND11" s="49"/>
      <c r="GNE11" s="49"/>
      <c r="GNF11" s="49"/>
      <c r="GNG11" s="49"/>
      <c r="GNH11" s="49"/>
      <c r="GNI11" s="49"/>
      <c r="GNJ11" s="49"/>
      <c r="GNK11" s="49"/>
      <c r="GNL11" s="49"/>
      <c r="GNM11" s="49"/>
      <c r="GNN11" s="49"/>
      <c r="GNO11" s="49"/>
      <c r="GNP11" s="49"/>
      <c r="GNQ11" s="49"/>
      <c r="GNR11" s="49"/>
      <c r="GNS11" s="49"/>
      <c r="GNT11" s="49"/>
      <c r="GNU11" s="49"/>
      <c r="GNV11" s="49"/>
      <c r="GNW11" s="49"/>
      <c r="GNX11" s="49"/>
      <c r="GNY11" s="49"/>
      <c r="GNZ11" s="49"/>
      <c r="GOA11" s="49"/>
      <c r="GOB11" s="49"/>
      <c r="GOC11" s="49"/>
      <c r="GOD11" s="49"/>
      <c r="GOE11" s="49"/>
      <c r="GOF11" s="49"/>
      <c r="GOG11" s="49"/>
      <c r="GOH11" s="49"/>
      <c r="GOI11" s="49"/>
      <c r="GOJ11" s="49"/>
      <c r="GOK11" s="49"/>
      <c r="GOL11" s="49"/>
      <c r="GOM11" s="49"/>
      <c r="GON11" s="49"/>
      <c r="GOO11" s="49"/>
      <c r="GOP11" s="49"/>
      <c r="GOQ11" s="49"/>
      <c r="GOR11" s="49"/>
      <c r="GOS11" s="49"/>
      <c r="GOT11" s="49"/>
      <c r="GOU11" s="49"/>
      <c r="GOV11" s="49"/>
      <c r="GOW11" s="49"/>
      <c r="GOX11" s="49"/>
      <c r="GOY11" s="49"/>
      <c r="GOZ11" s="49"/>
      <c r="GPA11" s="49"/>
      <c r="GPB11" s="49"/>
      <c r="GPC11" s="49"/>
      <c r="GPD11" s="49"/>
      <c r="GPE11" s="49"/>
      <c r="GPF11" s="49"/>
      <c r="GPG11" s="49"/>
      <c r="GPH11" s="49"/>
      <c r="GPI11" s="49"/>
      <c r="GPJ11" s="49"/>
      <c r="GPK11" s="49"/>
      <c r="GPL11" s="49"/>
      <c r="GPM11" s="49"/>
      <c r="GPN11" s="49"/>
      <c r="GPO11" s="49"/>
      <c r="GPP11" s="49"/>
      <c r="GPQ11" s="49"/>
      <c r="GPR11" s="49"/>
      <c r="GPS11" s="49"/>
      <c r="GPT11" s="49"/>
      <c r="GPU11" s="49"/>
      <c r="GPV11" s="49"/>
      <c r="GPW11" s="49"/>
      <c r="GPX11" s="49"/>
      <c r="GPY11" s="49"/>
      <c r="GPZ11" s="49"/>
      <c r="GQA11" s="49"/>
      <c r="GQB11" s="49"/>
      <c r="GQC11" s="49"/>
      <c r="GQD11" s="49"/>
      <c r="GQE11" s="49"/>
      <c r="GQF11" s="49"/>
      <c r="GQG11" s="49"/>
      <c r="GQH11" s="49"/>
      <c r="GQI11" s="49"/>
      <c r="GQJ11" s="49"/>
      <c r="GQK11" s="49"/>
      <c r="GQL11" s="49"/>
      <c r="GQM11" s="49"/>
      <c r="GQN11" s="49"/>
      <c r="GQO11" s="49"/>
      <c r="GQP11" s="49"/>
      <c r="GQQ11" s="49"/>
      <c r="GQR11" s="49"/>
      <c r="GQS11" s="49"/>
      <c r="GQT11" s="49"/>
      <c r="GQU11" s="49"/>
      <c r="GQV11" s="49"/>
      <c r="GQW11" s="49"/>
      <c r="GQX11" s="49"/>
      <c r="GQY11" s="49"/>
      <c r="GQZ11" s="49"/>
      <c r="GRA11" s="49"/>
      <c r="GRB11" s="49"/>
      <c r="GRC11" s="49"/>
      <c r="GRD11" s="49"/>
      <c r="GRE11" s="49"/>
      <c r="GRF11" s="49"/>
      <c r="GRG11" s="49"/>
      <c r="GRH11" s="49"/>
      <c r="GRI11" s="49"/>
      <c r="GRJ11" s="49"/>
      <c r="GRK11" s="49"/>
      <c r="GRL11" s="49"/>
      <c r="GRM11" s="49"/>
      <c r="GRN11" s="49"/>
      <c r="GRO11" s="49"/>
      <c r="GRP11" s="49"/>
      <c r="GRQ11" s="49"/>
      <c r="GRR11" s="49"/>
      <c r="GRS11" s="49"/>
      <c r="GRT11" s="49"/>
      <c r="GRU11" s="49"/>
      <c r="GRV11" s="49"/>
      <c r="GRW11" s="49"/>
      <c r="GRX11" s="49"/>
      <c r="GRY11" s="49"/>
      <c r="GRZ11" s="49"/>
      <c r="GSA11" s="49"/>
      <c r="GSB11" s="49"/>
      <c r="GSC11" s="49"/>
      <c r="GSD11" s="49"/>
      <c r="GSE11" s="49"/>
      <c r="GSF11" s="49"/>
      <c r="GSG11" s="49"/>
      <c r="GSH11" s="49"/>
      <c r="GSI11" s="49"/>
      <c r="GSJ11" s="49"/>
      <c r="GSK11" s="49"/>
      <c r="GSL11" s="49"/>
      <c r="GSM11" s="49"/>
      <c r="GSN11" s="49"/>
      <c r="GSO11" s="49"/>
      <c r="GSP11" s="49"/>
      <c r="GSQ11" s="49"/>
      <c r="GSR11" s="49"/>
      <c r="GSS11" s="49"/>
      <c r="GST11" s="49"/>
      <c r="GSU11" s="49"/>
      <c r="GSV11" s="49"/>
      <c r="GSW11" s="49"/>
      <c r="GSX11" s="49"/>
      <c r="GSY11" s="49"/>
      <c r="GSZ11" s="49"/>
      <c r="GTA11" s="49"/>
      <c r="GTB11" s="49"/>
      <c r="GTC11" s="49"/>
      <c r="GTD11" s="49"/>
      <c r="GTE11" s="49"/>
      <c r="GTF11" s="49"/>
      <c r="GTG11" s="49"/>
      <c r="GTH11" s="49"/>
      <c r="GTI11" s="49"/>
      <c r="GTJ11" s="49"/>
      <c r="GTK11" s="49"/>
      <c r="GTL11" s="49"/>
      <c r="GTM11" s="49"/>
      <c r="GTN11" s="49"/>
      <c r="GTO11" s="49"/>
      <c r="GTP11" s="49"/>
      <c r="GTQ11" s="49"/>
      <c r="GTR11" s="49"/>
      <c r="GTS11" s="49"/>
      <c r="GTT11" s="49"/>
      <c r="GTU11" s="49"/>
      <c r="GTV11" s="49"/>
      <c r="GTW11" s="49"/>
      <c r="GTX11" s="49"/>
      <c r="GTY11" s="49"/>
      <c r="GTZ11" s="49"/>
      <c r="GUA11" s="49"/>
      <c r="GUB11" s="49"/>
      <c r="GUC11" s="49"/>
      <c r="GUD11" s="49"/>
      <c r="GUE11" s="49"/>
      <c r="GUF11" s="49"/>
      <c r="GUG11" s="49"/>
      <c r="GUH11" s="49"/>
      <c r="GUI11" s="49"/>
      <c r="GUJ11" s="49"/>
      <c r="GUK11" s="49"/>
      <c r="GUL11" s="49"/>
      <c r="GUM11" s="49"/>
      <c r="GUN11" s="49"/>
      <c r="GUO11" s="49"/>
      <c r="GUP11" s="49"/>
      <c r="GUQ11" s="49"/>
      <c r="GUR11" s="49"/>
      <c r="GUS11" s="49"/>
      <c r="GUT11" s="49"/>
      <c r="GUU11" s="49"/>
      <c r="GUV11" s="49"/>
      <c r="GUW11" s="49"/>
      <c r="GUX11" s="49"/>
      <c r="GUY11" s="49"/>
      <c r="GUZ11" s="49"/>
      <c r="GVA11" s="49"/>
      <c r="GVB11" s="49"/>
      <c r="GVC11" s="49"/>
      <c r="GVD11" s="49"/>
      <c r="GVE11" s="49"/>
      <c r="GVF11" s="49"/>
      <c r="GVG11" s="49"/>
      <c r="GVH11" s="49"/>
      <c r="GVI11" s="49"/>
      <c r="GVJ11" s="49"/>
      <c r="GVK11" s="49"/>
      <c r="GVL11" s="49"/>
      <c r="GVM11" s="49"/>
      <c r="GVN11" s="49"/>
      <c r="GVO11" s="49"/>
      <c r="GVP11" s="49"/>
      <c r="GVQ11" s="49"/>
      <c r="GVR11" s="49"/>
      <c r="GVS11" s="49"/>
      <c r="GVT11" s="49"/>
      <c r="GVU11" s="49"/>
      <c r="GVV11" s="49"/>
      <c r="GVW11" s="49"/>
      <c r="GVX11" s="49"/>
      <c r="GVY11" s="49"/>
      <c r="GVZ11" s="49"/>
      <c r="GWA11" s="49"/>
      <c r="GWB11" s="49"/>
      <c r="GWC11" s="49"/>
      <c r="GWD11" s="49"/>
      <c r="GWE11" s="49"/>
      <c r="GWF11" s="49"/>
      <c r="GWG11" s="49"/>
      <c r="GWH11" s="49"/>
      <c r="GWI11" s="49"/>
      <c r="GWJ11" s="49"/>
      <c r="GWK11" s="49"/>
      <c r="GWL11" s="49"/>
      <c r="GWM11" s="49"/>
      <c r="GWN11" s="49"/>
      <c r="GWO11" s="49"/>
      <c r="GWP11" s="49"/>
      <c r="GWQ11" s="49"/>
      <c r="GWR11" s="49"/>
      <c r="GWS11" s="49"/>
      <c r="GWT11" s="49"/>
      <c r="GWU11" s="49"/>
      <c r="GWV11" s="49"/>
      <c r="GWW11" s="49"/>
      <c r="GWX11" s="49"/>
      <c r="GWY11" s="49"/>
      <c r="GWZ11" s="49"/>
      <c r="GXA11" s="49"/>
      <c r="GXB11" s="49"/>
      <c r="GXC11" s="49"/>
      <c r="GXD11" s="49"/>
      <c r="GXE11" s="49"/>
      <c r="GXF11" s="49"/>
      <c r="GXG11" s="49"/>
      <c r="GXH11" s="49"/>
      <c r="GXI11" s="49"/>
      <c r="GXJ11" s="49"/>
      <c r="GXK11" s="49"/>
      <c r="GXL11" s="49"/>
      <c r="GXM11" s="49"/>
      <c r="GXN11" s="49"/>
      <c r="GXO11" s="49"/>
      <c r="GXP11" s="49"/>
      <c r="GXQ11" s="49"/>
      <c r="GXR11" s="49"/>
      <c r="GXS11" s="49"/>
      <c r="GXT11" s="49"/>
      <c r="GXU11" s="49"/>
      <c r="GXV11" s="49"/>
      <c r="GXW11" s="49"/>
      <c r="GXX11" s="49"/>
      <c r="GXY11" s="49"/>
      <c r="GXZ11" s="49"/>
      <c r="GYA11" s="49"/>
      <c r="GYB11" s="49"/>
      <c r="GYC11" s="49"/>
      <c r="GYD11" s="49"/>
      <c r="GYE11" s="49"/>
      <c r="GYF11" s="49"/>
      <c r="GYG11" s="49"/>
      <c r="GYH11" s="49"/>
      <c r="GYI11" s="49"/>
      <c r="GYJ11" s="49"/>
      <c r="GYK11" s="49"/>
      <c r="GYL11" s="49"/>
      <c r="GYM11" s="49"/>
      <c r="GYN11" s="49"/>
      <c r="GYO11" s="49"/>
      <c r="GYP11" s="49"/>
      <c r="GYQ11" s="49"/>
      <c r="GYR11" s="49"/>
      <c r="GYS11" s="49"/>
      <c r="GYT11" s="49"/>
      <c r="GYU11" s="49"/>
      <c r="GYV11" s="49"/>
      <c r="GYW11" s="49"/>
      <c r="GYX11" s="49"/>
      <c r="GYY11" s="49"/>
      <c r="GYZ11" s="49"/>
      <c r="GZA11" s="49"/>
      <c r="GZB11" s="49"/>
      <c r="GZC11" s="49"/>
      <c r="GZD11" s="49"/>
      <c r="GZE11" s="49"/>
      <c r="GZF11" s="49"/>
      <c r="GZG11" s="49"/>
      <c r="GZH11" s="49"/>
      <c r="GZI11" s="49"/>
      <c r="GZJ11" s="49"/>
      <c r="GZK11" s="49"/>
      <c r="GZL11" s="49"/>
      <c r="GZM11" s="49"/>
      <c r="GZN11" s="49"/>
      <c r="GZO11" s="49"/>
      <c r="GZP11" s="49"/>
      <c r="GZQ11" s="49"/>
      <c r="GZR11" s="49"/>
      <c r="GZS11" s="49"/>
      <c r="GZT11" s="49"/>
      <c r="GZU11" s="49"/>
      <c r="GZV11" s="49"/>
      <c r="GZW11" s="49"/>
      <c r="GZX11" s="49"/>
      <c r="GZY11" s="49"/>
      <c r="GZZ11" s="49"/>
      <c r="HAA11" s="49"/>
      <c r="HAB11" s="49"/>
      <c r="HAC11" s="49"/>
      <c r="HAD11" s="49"/>
      <c r="HAE11" s="49"/>
      <c r="HAF11" s="49"/>
      <c r="HAG11" s="49"/>
      <c r="HAH11" s="49"/>
      <c r="HAI11" s="49"/>
      <c r="HAJ11" s="49"/>
      <c r="HAK11" s="49"/>
      <c r="HAL11" s="49"/>
      <c r="HAM11" s="49"/>
      <c r="HAN11" s="49"/>
      <c r="HAO11" s="49"/>
      <c r="HAP11" s="49"/>
      <c r="HAQ11" s="49"/>
      <c r="HAR11" s="49"/>
      <c r="HAS11" s="49"/>
      <c r="HAT11" s="49"/>
      <c r="HAU11" s="49"/>
      <c r="HAV11" s="49"/>
      <c r="HAW11" s="49"/>
      <c r="HAX11" s="49"/>
      <c r="HAY11" s="49"/>
      <c r="HAZ11" s="49"/>
      <c r="HBA11" s="49"/>
      <c r="HBB11" s="49"/>
      <c r="HBC11" s="49"/>
      <c r="HBD11" s="49"/>
      <c r="HBE11" s="49"/>
      <c r="HBF11" s="49"/>
      <c r="HBG11" s="49"/>
      <c r="HBH11" s="49"/>
      <c r="HBI11" s="49"/>
      <c r="HBJ11" s="49"/>
      <c r="HBK11" s="49"/>
      <c r="HBL11" s="49"/>
      <c r="HBM11" s="49"/>
      <c r="HBN11" s="49"/>
      <c r="HBO11" s="49"/>
      <c r="HBP11" s="49"/>
      <c r="HBQ11" s="49"/>
      <c r="HBR11" s="49"/>
      <c r="HBS11" s="49"/>
      <c r="HBT11" s="49"/>
      <c r="HBU11" s="49"/>
      <c r="HBV11" s="49"/>
      <c r="HBW11" s="49"/>
      <c r="HBX11" s="49"/>
      <c r="HBY11" s="49"/>
      <c r="HBZ11" s="49"/>
      <c r="HCA11" s="49"/>
      <c r="HCB11" s="49"/>
      <c r="HCC11" s="49"/>
      <c r="HCD11" s="49"/>
      <c r="HCE11" s="49"/>
      <c r="HCF11" s="49"/>
      <c r="HCG11" s="49"/>
      <c r="HCH11" s="49"/>
      <c r="HCI11" s="49"/>
      <c r="HCJ11" s="49"/>
      <c r="HCK11" s="49"/>
      <c r="HCL11" s="49"/>
      <c r="HCM11" s="49"/>
      <c r="HCN11" s="49"/>
      <c r="HCO11" s="49"/>
      <c r="HCP11" s="49"/>
      <c r="HCQ11" s="49"/>
      <c r="HCR11" s="49"/>
      <c r="HCS11" s="49"/>
      <c r="HCT11" s="49"/>
      <c r="HCU11" s="49"/>
      <c r="HCV11" s="49"/>
      <c r="HCW11" s="49"/>
      <c r="HCX11" s="49"/>
      <c r="HCY11" s="49"/>
      <c r="HCZ11" s="49"/>
      <c r="HDA11" s="49"/>
      <c r="HDB11" s="49"/>
      <c r="HDC11" s="49"/>
      <c r="HDD11" s="49"/>
      <c r="HDE11" s="49"/>
      <c r="HDF11" s="49"/>
      <c r="HDG11" s="49"/>
      <c r="HDH11" s="49"/>
      <c r="HDI11" s="49"/>
      <c r="HDJ11" s="49"/>
      <c r="HDK11" s="49"/>
      <c r="HDL11" s="49"/>
      <c r="HDM11" s="49"/>
      <c r="HDN11" s="49"/>
      <c r="HDO11" s="49"/>
      <c r="HDP11" s="49"/>
      <c r="HDQ11" s="49"/>
      <c r="HDR11" s="49"/>
      <c r="HDS11" s="49"/>
      <c r="HDT11" s="49"/>
      <c r="HDU11" s="49"/>
      <c r="HDV11" s="49"/>
      <c r="HDW11" s="49"/>
      <c r="HDX11" s="49"/>
      <c r="HDY11" s="49"/>
      <c r="HDZ11" s="49"/>
      <c r="HEA11" s="49"/>
      <c r="HEB11" s="49"/>
      <c r="HEC11" s="49"/>
      <c r="HED11" s="49"/>
      <c r="HEE11" s="49"/>
      <c r="HEF11" s="49"/>
      <c r="HEG11" s="49"/>
      <c r="HEH11" s="49"/>
      <c r="HEI11" s="49"/>
      <c r="HEJ11" s="49"/>
      <c r="HEK11" s="49"/>
      <c r="HEL11" s="49"/>
      <c r="HEM11" s="49"/>
      <c r="HEN11" s="49"/>
      <c r="HEO11" s="49"/>
      <c r="HEP11" s="49"/>
      <c r="HEQ11" s="49"/>
      <c r="HER11" s="49"/>
      <c r="HES11" s="49"/>
      <c r="HET11" s="49"/>
      <c r="HEU11" s="49"/>
      <c r="HEV11" s="49"/>
      <c r="HEW11" s="49"/>
      <c r="HEX11" s="49"/>
      <c r="HEY11" s="49"/>
      <c r="HEZ11" s="49"/>
      <c r="HFA11" s="49"/>
      <c r="HFB11" s="49"/>
      <c r="HFC11" s="49"/>
      <c r="HFD11" s="49"/>
      <c r="HFE11" s="49"/>
      <c r="HFF11" s="49"/>
      <c r="HFG11" s="49"/>
      <c r="HFH11" s="49"/>
      <c r="HFI11" s="49"/>
      <c r="HFJ11" s="49"/>
      <c r="HFK11" s="49"/>
      <c r="HFL11" s="49"/>
      <c r="HFM11" s="49"/>
      <c r="HFN11" s="49"/>
      <c r="HFO11" s="49"/>
      <c r="HFP11" s="49"/>
      <c r="HFQ11" s="49"/>
      <c r="HFR11" s="49"/>
      <c r="HFS11" s="49"/>
      <c r="HFT11" s="49"/>
      <c r="HFU11" s="49"/>
      <c r="HFV11" s="49"/>
      <c r="HFW11" s="49"/>
      <c r="HFX11" s="49"/>
      <c r="HFY11" s="49"/>
      <c r="HFZ11" s="49"/>
      <c r="HGA11" s="49"/>
      <c r="HGB11" s="49"/>
      <c r="HGC11" s="49"/>
      <c r="HGD11" s="49"/>
      <c r="HGE11" s="49"/>
      <c r="HGF11" s="49"/>
      <c r="HGG11" s="49"/>
      <c r="HGH11" s="49"/>
      <c r="HGI11" s="49"/>
      <c r="HGJ11" s="49"/>
      <c r="HGK11" s="49"/>
      <c r="HGL11" s="49"/>
      <c r="HGM11" s="49"/>
      <c r="HGN11" s="49"/>
      <c r="HGO11" s="49"/>
      <c r="HGP11" s="49"/>
      <c r="HGQ11" s="49"/>
      <c r="HGR11" s="49"/>
      <c r="HGS11" s="49"/>
      <c r="HGT11" s="49"/>
      <c r="HGU11" s="49"/>
      <c r="HGV11" s="49"/>
      <c r="HGW11" s="49"/>
      <c r="HGX11" s="49"/>
      <c r="HGY11" s="49"/>
      <c r="HGZ11" s="49"/>
      <c r="HHA11" s="49"/>
      <c r="HHB11" s="49"/>
      <c r="HHC11" s="49"/>
      <c r="HHD11" s="49"/>
      <c r="HHE11" s="49"/>
      <c r="HHF11" s="49"/>
      <c r="HHG11" s="49"/>
      <c r="HHH11" s="49"/>
      <c r="HHI11" s="49"/>
      <c r="HHJ11" s="49"/>
      <c r="HHK11" s="49"/>
      <c r="HHL11" s="49"/>
      <c r="HHM11" s="49"/>
      <c r="HHN11" s="49"/>
      <c r="HHO11" s="49"/>
      <c r="HHP11" s="49"/>
      <c r="HHQ11" s="49"/>
      <c r="HHR11" s="49"/>
      <c r="HHS11" s="49"/>
      <c r="HHT11" s="49"/>
      <c r="HHU11" s="49"/>
      <c r="HHV11" s="49"/>
      <c r="HHW11" s="49"/>
      <c r="HHX11" s="49"/>
      <c r="HHY11" s="49"/>
      <c r="HHZ11" s="49"/>
      <c r="HIA11" s="49"/>
      <c r="HIB11" s="49"/>
      <c r="HIC11" s="49"/>
      <c r="HID11" s="49"/>
      <c r="HIE11" s="49"/>
      <c r="HIF11" s="49"/>
      <c r="HIG11" s="49"/>
      <c r="HIH11" s="49"/>
      <c r="HII11" s="49"/>
      <c r="HIJ11" s="49"/>
      <c r="HIK11" s="49"/>
      <c r="HIL11" s="49"/>
      <c r="HIM11" s="49"/>
      <c r="HIN11" s="49"/>
      <c r="HIO11" s="49"/>
      <c r="HIP11" s="49"/>
      <c r="HIQ11" s="49"/>
      <c r="HIR11" s="49"/>
      <c r="HIS11" s="49"/>
      <c r="HIT11" s="49"/>
      <c r="HIU11" s="49"/>
      <c r="HIV11" s="49"/>
      <c r="HIW11" s="49"/>
      <c r="HIX11" s="49"/>
      <c r="HIY11" s="49"/>
      <c r="HIZ11" s="49"/>
      <c r="HJA11" s="49"/>
      <c r="HJB11" s="49"/>
      <c r="HJC11" s="49"/>
      <c r="HJD11" s="49"/>
      <c r="HJE11" s="49"/>
      <c r="HJF11" s="49"/>
      <c r="HJG11" s="49"/>
      <c r="HJH11" s="49"/>
      <c r="HJI11" s="49"/>
      <c r="HJJ11" s="49"/>
      <c r="HJK11" s="49"/>
      <c r="HJL11" s="49"/>
      <c r="HJM11" s="49"/>
      <c r="HJN11" s="49"/>
      <c r="HJO11" s="49"/>
      <c r="HJP11" s="49"/>
      <c r="HJQ11" s="49"/>
      <c r="HJR11" s="49"/>
      <c r="HJS11" s="49"/>
      <c r="HJT11" s="49"/>
      <c r="HJU11" s="49"/>
      <c r="HJV11" s="49"/>
      <c r="HJW11" s="49"/>
      <c r="HJX11" s="49"/>
      <c r="HJY11" s="49"/>
      <c r="HJZ11" s="49"/>
      <c r="HKA11" s="49"/>
      <c r="HKB11" s="49"/>
      <c r="HKC11" s="49"/>
      <c r="HKD11" s="49"/>
      <c r="HKE11" s="49"/>
      <c r="HKF11" s="49"/>
      <c r="HKG11" s="49"/>
      <c r="HKH11" s="49"/>
      <c r="HKI11" s="49"/>
      <c r="HKJ11" s="49"/>
      <c r="HKK11" s="49"/>
      <c r="HKL11" s="49"/>
      <c r="HKM11" s="49"/>
      <c r="HKN11" s="49"/>
      <c r="HKO11" s="49"/>
      <c r="HKP11" s="49"/>
      <c r="HKQ11" s="49"/>
      <c r="HKR11" s="49"/>
      <c r="HKS11" s="49"/>
      <c r="HKT11" s="49"/>
      <c r="HKU11" s="49"/>
      <c r="HKV11" s="49"/>
      <c r="HKW11" s="49"/>
      <c r="HKX11" s="49"/>
      <c r="HKY11" s="49"/>
      <c r="HKZ11" s="49"/>
      <c r="HLA11" s="49"/>
      <c r="HLB11" s="49"/>
      <c r="HLC11" s="49"/>
      <c r="HLD11" s="49"/>
      <c r="HLE11" s="49"/>
      <c r="HLF11" s="49"/>
      <c r="HLG11" s="49"/>
      <c r="HLH11" s="49"/>
      <c r="HLI11" s="49"/>
      <c r="HLJ11" s="49"/>
      <c r="HLK11" s="49"/>
      <c r="HLL11" s="49"/>
      <c r="HLM11" s="49"/>
      <c r="HLN11" s="49"/>
      <c r="HLO11" s="49"/>
      <c r="HLP11" s="49"/>
      <c r="HLQ11" s="49"/>
      <c r="HLR11" s="49"/>
      <c r="HLS11" s="49"/>
      <c r="HLT11" s="49"/>
      <c r="HLU11" s="49"/>
      <c r="HLV11" s="49"/>
      <c r="HLW11" s="49"/>
      <c r="HLX11" s="49"/>
      <c r="HLY11" s="49"/>
      <c r="HLZ11" s="49"/>
      <c r="HMA11" s="49"/>
      <c r="HMB11" s="49"/>
      <c r="HMC11" s="49"/>
      <c r="HMD11" s="49"/>
      <c r="HME11" s="49"/>
      <c r="HMF11" s="49"/>
      <c r="HMG11" s="49"/>
      <c r="HMH11" s="49"/>
      <c r="HMI11" s="49"/>
      <c r="HMJ11" s="49"/>
      <c r="HMK11" s="49"/>
      <c r="HML11" s="49"/>
      <c r="HMM11" s="49"/>
      <c r="HMN11" s="49"/>
      <c r="HMO11" s="49"/>
      <c r="HMP11" s="49"/>
      <c r="HMQ11" s="49"/>
      <c r="HMR11" s="49"/>
      <c r="HMS11" s="49"/>
      <c r="HMT11" s="49"/>
      <c r="HMU11" s="49"/>
      <c r="HMV11" s="49"/>
      <c r="HMW11" s="49"/>
      <c r="HMX11" s="49"/>
      <c r="HMY11" s="49"/>
      <c r="HMZ11" s="49"/>
      <c r="HNA11" s="49"/>
      <c r="HNB11" s="49"/>
      <c r="HNC11" s="49"/>
      <c r="HND11" s="49"/>
      <c r="HNE11" s="49"/>
      <c r="HNF11" s="49"/>
      <c r="HNG11" s="49"/>
      <c r="HNH11" s="49"/>
      <c r="HNI11" s="49"/>
      <c r="HNJ11" s="49"/>
      <c r="HNK11" s="49"/>
      <c r="HNL11" s="49"/>
      <c r="HNM11" s="49"/>
      <c r="HNN11" s="49"/>
      <c r="HNO11" s="49"/>
      <c r="HNP11" s="49"/>
      <c r="HNQ11" s="49"/>
      <c r="HNR11" s="49"/>
      <c r="HNS11" s="49"/>
      <c r="HNT11" s="49"/>
      <c r="HNU11" s="49"/>
      <c r="HNV11" s="49"/>
      <c r="HNW11" s="49"/>
      <c r="HNX11" s="49"/>
      <c r="HNY11" s="49"/>
      <c r="HNZ11" s="49"/>
      <c r="HOA11" s="49"/>
      <c r="HOB11" s="49"/>
      <c r="HOC11" s="49"/>
      <c r="HOD11" s="49"/>
      <c r="HOE11" s="49"/>
      <c r="HOF11" s="49"/>
      <c r="HOG11" s="49"/>
      <c r="HOH11" s="49"/>
      <c r="HOI11" s="49"/>
      <c r="HOJ11" s="49"/>
      <c r="HOK11" s="49"/>
      <c r="HOL11" s="49"/>
      <c r="HOM11" s="49"/>
      <c r="HON11" s="49"/>
      <c r="HOO11" s="49"/>
      <c r="HOP11" s="49"/>
      <c r="HOQ11" s="49"/>
      <c r="HOR11" s="49"/>
      <c r="HOS11" s="49"/>
      <c r="HOT11" s="49"/>
      <c r="HOU11" s="49"/>
      <c r="HOV11" s="49"/>
      <c r="HOW11" s="49"/>
      <c r="HOX11" s="49"/>
      <c r="HOY11" s="49"/>
      <c r="HOZ11" s="49"/>
      <c r="HPA11" s="49"/>
      <c r="HPB11" s="49"/>
      <c r="HPC11" s="49"/>
      <c r="HPD11" s="49"/>
      <c r="HPE11" s="49"/>
      <c r="HPF11" s="49"/>
      <c r="HPG11" s="49"/>
      <c r="HPH11" s="49"/>
      <c r="HPI11" s="49"/>
      <c r="HPJ11" s="49"/>
      <c r="HPK11" s="49"/>
      <c r="HPL11" s="49"/>
      <c r="HPM11" s="49"/>
      <c r="HPN11" s="49"/>
      <c r="HPO11" s="49"/>
      <c r="HPP11" s="49"/>
      <c r="HPQ11" s="49"/>
      <c r="HPR11" s="49"/>
      <c r="HPS11" s="49"/>
      <c r="HPT11" s="49"/>
      <c r="HPU11" s="49"/>
      <c r="HPV11" s="49"/>
      <c r="HPW11" s="49"/>
      <c r="HPX11" s="49"/>
      <c r="HPY11" s="49"/>
      <c r="HPZ11" s="49"/>
      <c r="HQA11" s="49"/>
      <c r="HQB11" s="49"/>
      <c r="HQC11" s="49"/>
      <c r="HQD11" s="49"/>
      <c r="HQE11" s="49"/>
      <c r="HQF11" s="49"/>
      <c r="HQG11" s="49"/>
      <c r="HQH11" s="49"/>
      <c r="HQI11" s="49"/>
      <c r="HQJ11" s="49"/>
      <c r="HQK11" s="49"/>
      <c r="HQL11" s="49"/>
      <c r="HQM11" s="49"/>
      <c r="HQN11" s="49"/>
      <c r="HQO11" s="49"/>
      <c r="HQP11" s="49"/>
      <c r="HQQ11" s="49"/>
      <c r="HQR11" s="49"/>
      <c r="HQS11" s="49"/>
      <c r="HQT11" s="49"/>
      <c r="HQU11" s="49"/>
      <c r="HQV11" s="49"/>
      <c r="HQW11" s="49"/>
      <c r="HQX11" s="49"/>
      <c r="HQY11" s="49"/>
      <c r="HQZ11" s="49"/>
      <c r="HRA11" s="49"/>
      <c r="HRB11" s="49"/>
      <c r="HRC11" s="49"/>
      <c r="HRD11" s="49"/>
      <c r="HRE11" s="49"/>
      <c r="HRF11" s="49"/>
      <c r="HRG11" s="49"/>
      <c r="HRH11" s="49"/>
      <c r="HRI11" s="49"/>
      <c r="HRJ11" s="49"/>
      <c r="HRK11" s="49"/>
      <c r="HRL11" s="49"/>
      <c r="HRM11" s="49"/>
      <c r="HRN11" s="49"/>
      <c r="HRO11" s="49"/>
      <c r="HRP11" s="49"/>
      <c r="HRQ11" s="49"/>
      <c r="HRR11" s="49"/>
      <c r="HRS11" s="49"/>
      <c r="HRT11" s="49"/>
      <c r="HRU11" s="49"/>
      <c r="HRV11" s="49"/>
      <c r="HRW11" s="49"/>
      <c r="HRX11" s="49"/>
      <c r="HRY11" s="49"/>
      <c r="HRZ11" s="49"/>
      <c r="HSA11" s="49"/>
      <c r="HSB11" s="49"/>
      <c r="HSC11" s="49"/>
      <c r="HSD11" s="49"/>
      <c r="HSE11" s="49"/>
      <c r="HSF11" s="49"/>
      <c r="HSG11" s="49"/>
      <c r="HSH11" s="49"/>
      <c r="HSI11" s="49"/>
      <c r="HSJ11" s="49"/>
      <c r="HSK11" s="49"/>
      <c r="HSL11" s="49"/>
      <c r="HSM11" s="49"/>
      <c r="HSN11" s="49"/>
      <c r="HSO11" s="49"/>
      <c r="HSP11" s="49"/>
      <c r="HSQ11" s="49"/>
      <c r="HSR11" s="49"/>
      <c r="HSS11" s="49"/>
      <c r="HST11" s="49"/>
      <c r="HSU11" s="49"/>
      <c r="HSV11" s="49"/>
      <c r="HSW11" s="49"/>
      <c r="HSX11" s="49"/>
      <c r="HSY11" s="49"/>
      <c r="HSZ11" s="49"/>
      <c r="HTA11" s="49"/>
      <c r="HTB11" s="49"/>
      <c r="HTC11" s="49"/>
      <c r="HTD11" s="49"/>
      <c r="HTE11" s="49"/>
      <c r="HTF11" s="49"/>
      <c r="HTG11" s="49"/>
      <c r="HTH11" s="49"/>
      <c r="HTI11" s="49"/>
      <c r="HTJ11" s="49"/>
      <c r="HTK11" s="49"/>
      <c r="HTL11" s="49"/>
      <c r="HTM11" s="49"/>
      <c r="HTN11" s="49"/>
      <c r="HTO11" s="49"/>
      <c r="HTP11" s="49"/>
      <c r="HTQ11" s="49"/>
      <c r="HTR11" s="49"/>
      <c r="HTS11" s="49"/>
      <c r="HTT11" s="49"/>
      <c r="HTU11" s="49"/>
      <c r="HTV11" s="49"/>
      <c r="HTW11" s="49"/>
      <c r="HTX11" s="49"/>
      <c r="HTY11" s="49"/>
      <c r="HTZ11" s="49"/>
      <c r="HUA11" s="49"/>
      <c r="HUB11" s="49"/>
      <c r="HUC11" s="49"/>
      <c r="HUD11" s="49"/>
      <c r="HUE11" s="49"/>
      <c r="HUF11" s="49"/>
      <c r="HUG11" s="49"/>
      <c r="HUH11" s="49"/>
      <c r="HUI11" s="49"/>
      <c r="HUJ11" s="49"/>
      <c r="HUK11" s="49"/>
      <c r="HUL11" s="49"/>
      <c r="HUM11" s="49"/>
      <c r="HUN11" s="49"/>
      <c r="HUO11" s="49"/>
      <c r="HUP11" s="49"/>
      <c r="HUQ11" s="49"/>
      <c r="HUR11" s="49"/>
      <c r="HUS11" s="49"/>
      <c r="HUT11" s="49"/>
      <c r="HUU11" s="49"/>
      <c r="HUV11" s="49"/>
      <c r="HUW11" s="49"/>
      <c r="HUX11" s="49"/>
      <c r="HUY11" s="49"/>
      <c r="HUZ11" s="49"/>
      <c r="HVA11" s="49"/>
      <c r="HVB11" s="49"/>
      <c r="HVC11" s="49"/>
      <c r="HVD11" s="49"/>
      <c r="HVE11" s="49"/>
      <c r="HVF11" s="49"/>
      <c r="HVG11" s="49"/>
      <c r="HVH11" s="49"/>
      <c r="HVI11" s="49"/>
      <c r="HVJ11" s="49"/>
      <c r="HVK11" s="49"/>
      <c r="HVL11" s="49"/>
      <c r="HVM11" s="49"/>
      <c r="HVN11" s="49"/>
      <c r="HVO11" s="49"/>
      <c r="HVP11" s="49"/>
      <c r="HVQ11" s="49"/>
      <c r="HVR11" s="49"/>
      <c r="HVS11" s="49"/>
      <c r="HVT11" s="49"/>
      <c r="HVU11" s="49"/>
      <c r="HVV11" s="49"/>
      <c r="HVW11" s="49"/>
      <c r="HVX11" s="49"/>
      <c r="HVY11" s="49"/>
      <c r="HVZ11" s="49"/>
      <c r="HWA11" s="49"/>
      <c r="HWB11" s="49"/>
      <c r="HWC11" s="49"/>
      <c r="HWD11" s="49"/>
      <c r="HWE11" s="49"/>
      <c r="HWF11" s="49"/>
      <c r="HWG11" s="49"/>
      <c r="HWH11" s="49"/>
      <c r="HWI11" s="49"/>
      <c r="HWJ11" s="49"/>
      <c r="HWK11" s="49"/>
      <c r="HWL11" s="49"/>
      <c r="HWM11" s="49"/>
      <c r="HWN11" s="49"/>
      <c r="HWO11" s="49"/>
      <c r="HWP11" s="49"/>
      <c r="HWQ11" s="49"/>
      <c r="HWR11" s="49"/>
      <c r="HWS11" s="49"/>
      <c r="HWT11" s="49"/>
      <c r="HWU11" s="49"/>
      <c r="HWV11" s="49"/>
      <c r="HWW11" s="49"/>
      <c r="HWX11" s="49"/>
      <c r="HWY11" s="49"/>
      <c r="HWZ11" s="49"/>
      <c r="HXA11" s="49"/>
      <c r="HXB11" s="49"/>
      <c r="HXC11" s="49"/>
      <c r="HXD11" s="49"/>
      <c r="HXE11" s="49"/>
      <c r="HXF11" s="49"/>
      <c r="HXG11" s="49"/>
      <c r="HXH11" s="49"/>
      <c r="HXI11" s="49"/>
      <c r="HXJ11" s="49"/>
      <c r="HXK11" s="49"/>
      <c r="HXL11" s="49"/>
      <c r="HXM11" s="49"/>
      <c r="HXN11" s="49"/>
      <c r="HXO11" s="49"/>
      <c r="HXP11" s="49"/>
      <c r="HXQ11" s="49"/>
      <c r="HXR11" s="49"/>
      <c r="HXS11" s="49"/>
      <c r="HXT11" s="49"/>
      <c r="HXU11" s="49"/>
      <c r="HXV11" s="49"/>
      <c r="HXW11" s="49"/>
      <c r="HXX11" s="49"/>
      <c r="HXY11" s="49"/>
      <c r="HXZ11" s="49"/>
      <c r="HYA11" s="49"/>
      <c r="HYB11" s="49"/>
      <c r="HYC11" s="49"/>
      <c r="HYD11" s="49"/>
      <c r="HYE11" s="49"/>
      <c r="HYF11" s="49"/>
      <c r="HYG11" s="49"/>
      <c r="HYH11" s="49"/>
      <c r="HYI11" s="49"/>
      <c r="HYJ11" s="49"/>
      <c r="HYK11" s="49"/>
      <c r="HYL11" s="49"/>
      <c r="HYM11" s="49"/>
      <c r="HYN11" s="49"/>
      <c r="HYO11" s="49"/>
      <c r="HYP11" s="49"/>
      <c r="HYQ11" s="49"/>
      <c r="HYR11" s="49"/>
      <c r="HYS11" s="49"/>
      <c r="HYT11" s="49"/>
      <c r="HYU11" s="49"/>
      <c r="HYV11" s="49"/>
      <c r="HYW11" s="49"/>
      <c r="HYX11" s="49"/>
      <c r="HYY11" s="49"/>
      <c r="HYZ11" s="49"/>
      <c r="HZA11" s="49"/>
      <c r="HZB11" s="49"/>
      <c r="HZC11" s="49"/>
      <c r="HZD11" s="49"/>
      <c r="HZE11" s="49"/>
      <c r="HZF11" s="49"/>
      <c r="HZG11" s="49"/>
      <c r="HZH11" s="49"/>
      <c r="HZI11" s="49"/>
      <c r="HZJ11" s="49"/>
      <c r="HZK11" s="49"/>
      <c r="HZL11" s="49"/>
      <c r="HZM11" s="49"/>
      <c r="HZN11" s="49"/>
      <c r="HZO11" s="49"/>
      <c r="HZP11" s="49"/>
      <c r="HZQ11" s="49"/>
      <c r="HZR11" s="49"/>
      <c r="HZS11" s="49"/>
      <c r="HZT11" s="49"/>
      <c r="HZU11" s="49"/>
      <c r="HZV11" s="49"/>
      <c r="HZW11" s="49"/>
      <c r="HZX11" s="49"/>
      <c r="HZY11" s="49"/>
      <c r="HZZ11" s="49"/>
      <c r="IAA11" s="49"/>
      <c r="IAB11" s="49"/>
      <c r="IAC11" s="49"/>
      <c r="IAD11" s="49"/>
      <c r="IAE11" s="49"/>
      <c r="IAF11" s="49"/>
      <c r="IAG11" s="49"/>
      <c r="IAH11" s="49"/>
      <c r="IAI11" s="49"/>
      <c r="IAJ11" s="49"/>
      <c r="IAK11" s="49"/>
      <c r="IAL11" s="49"/>
      <c r="IAM11" s="49"/>
      <c r="IAN11" s="49"/>
      <c r="IAO11" s="49"/>
      <c r="IAP11" s="49"/>
      <c r="IAQ11" s="49"/>
      <c r="IAR11" s="49"/>
      <c r="IAS11" s="49"/>
      <c r="IAT11" s="49"/>
      <c r="IAU11" s="49"/>
      <c r="IAV11" s="49"/>
      <c r="IAW11" s="49"/>
      <c r="IAX11" s="49"/>
      <c r="IAY11" s="49"/>
      <c r="IAZ11" s="49"/>
      <c r="IBA11" s="49"/>
      <c r="IBB11" s="49"/>
      <c r="IBC11" s="49"/>
      <c r="IBD11" s="49"/>
      <c r="IBE11" s="49"/>
      <c r="IBF11" s="49"/>
      <c r="IBG11" s="49"/>
      <c r="IBH11" s="49"/>
      <c r="IBI11" s="49"/>
      <c r="IBJ11" s="49"/>
      <c r="IBK11" s="49"/>
      <c r="IBL11" s="49"/>
      <c r="IBM11" s="49"/>
      <c r="IBN11" s="49"/>
      <c r="IBO11" s="49"/>
      <c r="IBP11" s="49"/>
      <c r="IBQ11" s="49"/>
      <c r="IBR11" s="49"/>
      <c r="IBS11" s="49"/>
      <c r="IBT11" s="49"/>
      <c r="IBU11" s="49"/>
      <c r="IBV11" s="49"/>
      <c r="IBW11" s="49"/>
      <c r="IBX11" s="49"/>
      <c r="IBY11" s="49"/>
      <c r="IBZ11" s="49"/>
      <c r="ICA11" s="49"/>
      <c r="ICB11" s="49"/>
      <c r="ICC11" s="49"/>
      <c r="ICD11" s="49"/>
      <c r="ICE11" s="49"/>
      <c r="ICF11" s="49"/>
      <c r="ICG11" s="49"/>
      <c r="ICH11" s="49"/>
      <c r="ICI11" s="49"/>
      <c r="ICJ11" s="49"/>
      <c r="ICK11" s="49"/>
      <c r="ICL11" s="49"/>
      <c r="ICM11" s="49"/>
      <c r="ICN11" s="49"/>
      <c r="ICO11" s="49"/>
      <c r="ICP11" s="49"/>
      <c r="ICQ11" s="49"/>
      <c r="ICR11" s="49"/>
      <c r="ICS11" s="49"/>
      <c r="ICT11" s="49"/>
      <c r="ICU11" s="49"/>
      <c r="ICV11" s="49"/>
      <c r="ICW11" s="49"/>
      <c r="ICX11" s="49"/>
      <c r="ICY11" s="49"/>
      <c r="ICZ11" s="49"/>
      <c r="IDA11" s="49"/>
      <c r="IDB11" s="49"/>
      <c r="IDC11" s="49"/>
      <c r="IDD11" s="49"/>
      <c r="IDE11" s="49"/>
      <c r="IDF11" s="49"/>
      <c r="IDG11" s="49"/>
      <c r="IDH11" s="49"/>
      <c r="IDI11" s="49"/>
      <c r="IDJ11" s="49"/>
      <c r="IDK11" s="49"/>
      <c r="IDL11" s="49"/>
      <c r="IDM11" s="49"/>
      <c r="IDN11" s="49"/>
      <c r="IDO11" s="49"/>
      <c r="IDP11" s="49"/>
      <c r="IDQ11" s="49"/>
      <c r="IDR11" s="49"/>
      <c r="IDS11" s="49"/>
      <c r="IDT11" s="49"/>
      <c r="IDU11" s="49"/>
      <c r="IDV11" s="49"/>
      <c r="IDW11" s="49"/>
      <c r="IDX11" s="49"/>
      <c r="IDY11" s="49"/>
      <c r="IDZ11" s="49"/>
      <c r="IEA11" s="49"/>
      <c r="IEB11" s="49"/>
      <c r="IEC11" s="49"/>
      <c r="IED11" s="49"/>
      <c r="IEE11" s="49"/>
      <c r="IEF11" s="49"/>
      <c r="IEG11" s="49"/>
      <c r="IEH11" s="49"/>
      <c r="IEI11" s="49"/>
      <c r="IEJ11" s="49"/>
      <c r="IEK11" s="49"/>
      <c r="IEL11" s="49"/>
      <c r="IEM11" s="49"/>
      <c r="IEN11" s="49"/>
      <c r="IEO11" s="49"/>
      <c r="IEP11" s="49"/>
      <c r="IEQ11" s="49"/>
      <c r="IER11" s="49"/>
      <c r="IES11" s="49"/>
      <c r="IET11" s="49"/>
      <c r="IEU11" s="49"/>
      <c r="IEV11" s="49"/>
      <c r="IEW11" s="49"/>
      <c r="IEX11" s="49"/>
      <c r="IEY11" s="49"/>
      <c r="IEZ11" s="49"/>
      <c r="IFA11" s="49"/>
      <c r="IFB11" s="49"/>
      <c r="IFC11" s="49"/>
      <c r="IFD11" s="49"/>
      <c r="IFE11" s="49"/>
      <c r="IFF11" s="49"/>
      <c r="IFG11" s="49"/>
      <c r="IFH11" s="49"/>
      <c r="IFI11" s="49"/>
      <c r="IFJ11" s="49"/>
      <c r="IFK11" s="49"/>
      <c r="IFL11" s="49"/>
      <c r="IFM11" s="49"/>
      <c r="IFN11" s="49"/>
      <c r="IFO11" s="49"/>
      <c r="IFP11" s="49"/>
      <c r="IFQ11" s="49"/>
      <c r="IFR11" s="49"/>
      <c r="IFS11" s="49"/>
      <c r="IFT11" s="49"/>
      <c r="IFU11" s="49"/>
      <c r="IFV11" s="49"/>
      <c r="IFW11" s="49"/>
      <c r="IFX11" s="49"/>
      <c r="IFY11" s="49"/>
      <c r="IFZ11" s="49"/>
      <c r="IGA11" s="49"/>
      <c r="IGB11" s="49"/>
      <c r="IGC11" s="49"/>
      <c r="IGD11" s="49"/>
      <c r="IGE11" s="49"/>
      <c r="IGF11" s="49"/>
      <c r="IGG11" s="49"/>
      <c r="IGH11" s="49"/>
      <c r="IGI11" s="49"/>
      <c r="IGJ11" s="49"/>
      <c r="IGK11" s="49"/>
      <c r="IGL11" s="49"/>
      <c r="IGM11" s="49"/>
      <c r="IGN11" s="49"/>
      <c r="IGO11" s="49"/>
      <c r="IGP11" s="49"/>
      <c r="IGQ11" s="49"/>
      <c r="IGR11" s="49"/>
      <c r="IGS11" s="49"/>
      <c r="IGT11" s="49"/>
      <c r="IGU11" s="49"/>
      <c r="IGV11" s="49"/>
      <c r="IGW11" s="49"/>
      <c r="IGX11" s="49"/>
      <c r="IGY11" s="49"/>
      <c r="IGZ11" s="49"/>
      <c r="IHA11" s="49"/>
      <c r="IHB11" s="49"/>
      <c r="IHC11" s="49"/>
      <c r="IHD11" s="49"/>
      <c r="IHE11" s="49"/>
      <c r="IHF11" s="49"/>
      <c r="IHG11" s="49"/>
      <c r="IHH11" s="49"/>
      <c r="IHI11" s="49"/>
      <c r="IHJ11" s="49"/>
      <c r="IHK11" s="49"/>
      <c r="IHL11" s="49"/>
      <c r="IHM11" s="49"/>
      <c r="IHN11" s="49"/>
      <c r="IHO11" s="49"/>
      <c r="IHP11" s="49"/>
      <c r="IHQ11" s="49"/>
      <c r="IHR11" s="49"/>
      <c r="IHS11" s="49"/>
      <c r="IHT11" s="49"/>
      <c r="IHU11" s="49"/>
      <c r="IHV11" s="49"/>
      <c r="IHW11" s="49"/>
      <c r="IHX11" s="49"/>
      <c r="IHY11" s="49"/>
      <c r="IHZ11" s="49"/>
      <c r="IIA11" s="49"/>
      <c r="IIB11" s="49"/>
      <c r="IIC11" s="49"/>
      <c r="IID11" s="49"/>
      <c r="IIE11" s="49"/>
      <c r="IIF11" s="49"/>
      <c r="IIG11" s="49"/>
      <c r="IIH11" s="49"/>
      <c r="III11" s="49"/>
      <c r="IIJ11" s="49"/>
      <c r="IIK11" s="49"/>
      <c r="IIL11" s="49"/>
      <c r="IIM11" s="49"/>
      <c r="IIN11" s="49"/>
      <c r="IIO11" s="49"/>
      <c r="IIP11" s="49"/>
      <c r="IIQ11" s="49"/>
      <c r="IIR11" s="49"/>
      <c r="IIS11" s="49"/>
      <c r="IIT11" s="49"/>
      <c r="IIU11" s="49"/>
      <c r="IIV11" s="49"/>
      <c r="IIW11" s="49"/>
      <c r="IIX11" s="49"/>
      <c r="IIY11" s="49"/>
      <c r="IIZ11" s="49"/>
      <c r="IJA11" s="49"/>
      <c r="IJB11" s="49"/>
      <c r="IJC11" s="49"/>
      <c r="IJD11" s="49"/>
      <c r="IJE11" s="49"/>
      <c r="IJF11" s="49"/>
      <c r="IJG11" s="49"/>
      <c r="IJH11" s="49"/>
      <c r="IJI11" s="49"/>
      <c r="IJJ11" s="49"/>
      <c r="IJK11" s="49"/>
      <c r="IJL11" s="49"/>
      <c r="IJM11" s="49"/>
      <c r="IJN11" s="49"/>
      <c r="IJO11" s="49"/>
      <c r="IJP11" s="49"/>
      <c r="IJQ11" s="49"/>
      <c r="IJR11" s="49"/>
      <c r="IJS11" s="49"/>
      <c r="IJT11" s="49"/>
      <c r="IJU11" s="49"/>
      <c r="IJV11" s="49"/>
      <c r="IJW11" s="49"/>
      <c r="IJX11" s="49"/>
      <c r="IJY11" s="49"/>
      <c r="IJZ11" s="49"/>
      <c r="IKA11" s="49"/>
      <c r="IKB11" s="49"/>
      <c r="IKC11" s="49"/>
      <c r="IKD11" s="49"/>
      <c r="IKE11" s="49"/>
      <c r="IKF11" s="49"/>
      <c r="IKG11" s="49"/>
      <c r="IKH11" s="49"/>
      <c r="IKI11" s="49"/>
      <c r="IKJ11" s="49"/>
      <c r="IKK11" s="49"/>
      <c r="IKL11" s="49"/>
      <c r="IKM11" s="49"/>
      <c r="IKN11" s="49"/>
      <c r="IKO11" s="49"/>
      <c r="IKP11" s="49"/>
      <c r="IKQ11" s="49"/>
      <c r="IKR11" s="49"/>
      <c r="IKS11" s="49"/>
      <c r="IKT11" s="49"/>
      <c r="IKU11" s="49"/>
      <c r="IKV11" s="49"/>
      <c r="IKW11" s="49"/>
      <c r="IKX11" s="49"/>
      <c r="IKY11" s="49"/>
      <c r="IKZ11" s="49"/>
      <c r="ILA11" s="49"/>
      <c r="ILB11" s="49"/>
      <c r="ILC11" s="49"/>
      <c r="ILD11" s="49"/>
      <c r="ILE11" s="49"/>
      <c r="ILF11" s="49"/>
      <c r="ILG11" s="49"/>
      <c r="ILH11" s="49"/>
      <c r="ILI11" s="49"/>
      <c r="ILJ11" s="49"/>
      <c r="ILK11" s="49"/>
      <c r="ILL11" s="49"/>
      <c r="ILM11" s="49"/>
      <c r="ILN11" s="49"/>
      <c r="ILO11" s="49"/>
      <c r="ILP11" s="49"/>
      <c r="ILQ11" s="49"/>
      <c r="ILR11" s="49"/>
      <c r="ILS11" s="49"/>
      <c r="ILT11" s="49"/>
      <c r="ILU11" s="49"/>
      <c r="ILV11" s="49"/>
      <c r="ILW11" s="49"/>
      <c r="ILX11" s="49"/>
      <c r="ILY11" s="49"/>
      <c r="ILZ11" s="49"/>
      <c r="IMA11" s="49"/>
      <c r="IMB11" s="49"/>
      <c r="IMC11" s="49"/>
      <c r="IMD11" s="49"/>
      <c r="IME11" s="49"/>
      <c r="IMF11" s="49"/>
      <c r="IMG11" s="49"/>
      <c r="IMH11" s="49"/>
      <c r="IMI11" s="49"/>
      <c r="IMJ11" s="49"/>
      <c r="IMK11" s="49"/>
      <c r="IML11" s="49"/>
      <c r="IMM11" s="49"/>
      <c r="IMN11" s="49"/>
      <c r="IMO11" s="49"/>
      <c r="IMP11" s="49"/>
      <c r="IMQ11" s="49"/>
      <c r="IMR11" s="49"/>
      <c r="IMS11" s="49"/>
      <c r="IMT11" s="49"/>
      <c r="IMU11" s="49"/>
      <c r="IMV11" s="49"/>
      <c r="IMW11" s="49"/>
      <c r="IMX11" s="49"/>
      <c r="IMY11" s="49"/>
      <c r="IMZ11" s="49"/>
      <c r="INA11" s="49"/>
      <c r="INB11" s="49"/>
      <c r="INC11" s="49"/>
      <c r="IND11" s="49"/>
      <c r="INE11" s="49"/>
      <c r="INF11" s="49"/>
      <c r="ING11" s="49"/>
      <c r="INH11" s="49"/>
      <c r="INI11" s="49"/>
      <c r="INJ11" s="49"/>
      <c r="INK11" s="49"/>
      <c r="INL11" s="49"/>
      <c r="INM11" s="49"/>
      <c r="INN11" s="49"/>
      <c r="INO11" s="49"/>
      <c r="INP11" s="49"/>
      <c r="INQ11" s="49"/>
      <c r="INR11" s="49"/>
      <c r="INS11" s="49"/>
      <c r="INT11" s="49"/>
      <c r="INU11" s="49"/>
      <c r="INV11" s="49"/>
      <c r="INW11" s="49"/>
      <c r="INX11" s="49"/>
      <c r="INY11" s="49"/>
      <c r="INZ11" s="49"/>
      <c r="IOA11" s="49"/>
      <c r="IOB11" s="49"/>
      <c r="IOC11" s="49"/>
      <c r="IOD11" s="49"/>
      <c r="IOE11" s="49"/>
      <c r="IOF11" s="49"/>
      <c r="IOG11" s="49"/>
      <c r="IOH11" s="49"/>
      <c r="IOI11" s="49"/>
      <c r="IOJ11" s="49"/>
      <c r="IOK11" s="49"/>
      <c r="IOL11" s="49"/>
      <c r="IOM11" s="49"/>
      <c r="ION11" s="49"/>
      <c r="IOO11" s="49"/>
      <c r="IOP11" s="49"/>
      <c r="IOQ11" s="49"/>
      <c r="IOR11" s="49"/>
      <c r="IOS11" s="49"/>
      <c r="IOT11" s="49"/>
      <c r="IOU11" s="49"/>
      <c r="IOV11" s="49"/>
      <c r="IOW11" s="49"/>
      <c r="IOX11" s="49"/>
      <c r="IOY11" s="49"/>
      <c r="IOZ11" s="49"/>
      <c r="IPA11" s="49"/>
      <c r="IPB11" s="49"/>
      <c r="IPC11" s="49"/>
      <c r="IPD11" s="49"/>
      <c r="IPE11" s="49"/>
      <c r="IPF11" s="49"/>
      <c r="IPG11" s="49"/>
      <c r="IPH11" s="49"/>
      <c r="IPI11" s="49"/>
      <c r="IPJ11" s="49"/>
      <c r="IPK11" s="49"/>
      <c r="IPL11" s="49"/>
      <c r="IPM11" s="49"/>
      <c r="IPN11" s="49"/>
      <c r="IPO11" s="49"/>
      <c r="IPP11" s="49"/>
      <c r="IPQ11" s="49"/>
      <c r="IPR11" s="49"/>
      <c r="IPS11" s="49"/>
      <c r="IPT11" s="49"/>
      <c r="IPU11" s="49"/>
      <c r="IPV11" s="49"/>
      <c r="IPW11" s="49"/>
      <c r="IPX11" s="49"/>
      <c r="IPY11" s="49"/>
      <c r="IPZ11" s="49"/>
      <c r="IQA11" s="49"/>
      <c r="IQB11" s="49"/>
      <c r="IQC11" s="49"/>
      <c r="IQD11" s="49"/>
      <c r="IQE11" s="49"/>
      <c r="IQF11" s="49"/>
      <c r="IQG11" s="49"/>
      <c r="IQH11" s="49"/>
      <c r="IQI11" s="49"/>
      <c r="IQJ11" s="49"/>
      <c r="IQK11" s="49"/>
      <c r="IQL11" s="49"/>
      <c r="IQM11" s="49"/>
      <c r="IQN11" s="49"/>
      <c r="IQO11" s="49"/>
      <c r="IQP11" s="49"/>
      <c r="IQQ11" s="49"/>
      <c r="IQR11" s="49"/>
      <c r="IQS11" s="49"/>
      <c r="IQT11" s="49"/>
      <c r="IQU11" s="49"/>
      <c r="IQV11" s="49"/>
      <c r="IQW11" s="49"/>
      <c r="IQX11" s="49"/>
      <c r="IQY11" s="49"/>
      <c r="IQZ11" s="49"/>
      <c r="IRA11" s="49"/>
      <c r="IRB11" s="49"/>
      <c r="IRC11" s="49"/>
      <c r="IRD11" s="49"/>
      <c r="IRE11" s="49"/>
      <c r="IRF11" s="49"/>
      <c r="IRG11" s="49"/>
      <c r="IRH11" s="49"/>
      <c r="IRI11" s="49"/>
      <c r="IRJ11" s="49"/>
      <c r="IRK11" s="49"/>
      <c r="IRL11" s="49"/>
      <c r="IRM11" s="49"/>
      <c r="IRN11" s="49"/>
      <c r="IRO11" s="49"/>
      <c r="IRP11" s="49"/>
      <c r="IRQ11" s="49"/>
      <c r="IRR11" s="49"/>
      <c r="IRS11" s="49"/>
      <c r="IRT11" s="49"/>
      <c r="IRU11" s="49"/>
      <c r="IRV11" s="49"/>
      <c r="IRW11" s="49"/>
      <c r="IRX11" s="49"/>
      <c r="IRY11" s="49"/>
      <c r="IRZ11" s="49"/>
      <c r="ISA11" s="49"/>
      <c r="ISB11" s="49"/>
      <c r="ISC11" s="49"/>
      <c r="ISD11" s="49"/>
      <c r="ISE11" s="49"/>
      <c r="ISF11" s="49"/>
      <c r="ISG11" s="49"/>
      <c r="ISH11" s="49"/>
      <c r="ISI11" s="49"/>
      <c r="ISJ11" s="49"/>
      <c r="ISK11" s="49"/>
      <c r="ISL11" s="49"/>
      <c r="ISM11" s="49"/>
      <c r="ISN11" s="49"/>
      <c r="ISO11" s="49"/>
      <c r="ISP11" s="49"/>
      <c r="ISQ11" s="49"/>
      <c r="ISR11" s="49"/>
      <c r="ISS11" s="49"/>
      <c r="IST11" s="49"/>
      <c r="ISU11" s="49"/>
      <c r="ISV11" s="49"/>
      <c r="ISW11" s="49"/>
      <c r="ISX11" s="49"/>
      <c r="ISY11" s="49"/>
      <c r="ISZ11" s="49"/>
      <c r="ITA11" s="49"/>
      <c r="ITB11" s="49"/>
      <c r="ITC11" s="49"/>
      <c r="ITD11" s="49"/>
      <c r="ITE11" s="49"/>
      <c r="ITF11" s="49"/>
      <c r="ITG11" s="49"/>
      <c r="ITH11" s="49"/>
      <c r="ITI11" s="49"/>
      <c r="ITJ11" s="49"/>
      <c r="ITK11" s="49"/>
      <c r="ITL11" s="49"/>
      <c r="ITM11" s="49"/>
      <c r="ITN11" s="49"/>
      <c r="ITO11" s="49"/>
      <c r="ITP11" s="49"/>
      <c r="ITQ11" s="49"/>
      <c r="ITR11" s="49"/>
      <c r="ITS11" s="49"/>
      <c r="ITT11" s="49"/>
      <c r="ITU11" s="49"/>
      <c r="ITV11" s="49"/>
      <c r="ITW11" s="49"/>
      <c r="ITX11" s="49"/>
      <c r="ITY11" s="49"/>
      <c r="ITZ11" s="49"/>
      <c r="IUA11" s="49"/>
      <c r="IUB11" s="49"/>
      <c r="IUC11" s="49"/>
      <c r="IUD11" s="49"/>
      <c r="IUE11" s="49"/>
      <c r="IUF11" s="49"/>
      <c r="IUG11" s="49"/>
      <c r="IUH11" s="49"/>
      <c r="IUI11" s="49"/>
      <c r="IUJ11" s="49"/>
      <c r="IUK11" s="49"/>
      <c r="IUL11" s="49"/>
      <c r="IUM11" s="49"/>
      <c r="IUN11" s="49"/>
      <c r="IUO11" s="49"/>
      <c r="IUP11" s="49"/>
      <c r="IUQ11" s="49"/>
      <c r="IUR11" s="49"/>
      <c r="IUS11" s="49"/>
      <c r="IUT11" s="49"/>
      <c r="IUU11" s="49"/>
      <c r="IUV11" s="49"/>
      <c r="IUW11" s="49"/>
      <c r="IUX11" s="49"/>
      <c r="IUY11" s="49"/>
      <c r="IUZ11" s="49"/>
      <c r="IVA11" s="49"/>
      <c r="IVB11" s="49"/>
      <c r="IVC11" s="49"/>
      <c r="IVD11" s="49"/>
      <c r="IVE11" s="49"/>
      <c r="IVF11" s="49"/>
      <c r="IVG11" s="49"/>
      <c r="IVH11" s="49"/>
      <c r="IVI11" s="49"/>
      <c r="IVJ11" s="49"/>
      <c r="IVK11" s="49"/>
      <c r="IVL11" s="49"/>
      <c r="IVM11" s="49"/>
      <c r="IVN11" s="49"/>
      <c r="IVO11" s="49"/>
      <c r="IVP11" s="49"/>
      <c r="IVQ11" s="49"/>
      <c r="IVR11" s="49"/>
      <c r="IVS11" s="49"/>
      <c r="IVT11" s="49"/>
      <c r="IVU11" s="49"/>
      <c r="IVV11" s="49"/>
      <c r="IVW11" s="49"/>
      <c r="IVX11" s="49"/>
      <c r="IVY11" s="49"/>
      <c r="IVZ11" s="49"/>
      <c r="IWA11" s="49"/>
      <c r="IWB11" s="49"/>
      <c r="IWC11" s="49"/>
      <c r="IWD11" s="49"/>
      <c r="IWE11" s="49"/>
      <c r="IWF11" s="49"/>
      <c r="IWG11" s="49"/>
      <c r="IWH11" s="49"/>
      <c r="IWI11" s="49"/>
      <c r="IWJ11" s="49"/>
      <c r="IWK11" s="49"/>
      <c r="IWL11" s="49"/>
      <c r="IWM11" s="49"/>
      <c r="IWN11" s="49"/>
      <c r="IWO11" s="49"/>
      <c r="IWP11" s="49"/>
      <c r="IWQ11" s="49"/>
      <c r="IWR11" s="49"/>
      <c r="IWS11" s="49"/>
      <c r="IWT11" s="49"/>
      <c r="IWU11" s="49"/>
      <c r="IWV11" s="49"/>
      <c r="IWW11" s="49"/>
      <c r="IWX11" s="49"/>
      <c r="IWY11" s="49"/>
      <c r="IWZ11" s="49"/>
      <c r="IXA11" s="49"/>
      <c r="IXB11" s="49"/>
      <c r="IXC11" s="49"/>
      <c r="IXD11" s="49"/>
      <c r="IXE11" s="49"/>
      <c r="IXF11" s="49"/>
      <c r="IXG11" s="49"/>
      <c r="IXH11" s="49"/>
      <c r="IXI11" s="49"/>
      <c r="IXJ11" s="49"/>
      <c r="IXK11" s="49"/>
      <c r="IXL11" s="49"/>
      <c r="IXM11" s="49"/>
      <c r="IXN11" s="49"/>
      <c r="IXO11" s="49"/>
      <c r="IXP11" s="49"/>
      <c r="IXQ11" s="49"/>
      <c r="IXR11" s="49"/>
      <c r="IXS11" s="49"/>
      <c r="IXT11" s="49"/>
      <c r="IXU11" s="49"/>
      <c r="IXV11" s="49"/>
      <c r="IXW11" s="49"/>
      <c r="IXX11" s="49"/>
      <c r="IXY11" s="49"/>
      <c r="IXZ11" s="49"/>
      <c r="IYA11" s="49"/>
      <c r="IYB11" s="49"/>
      <c r="IYC11" s="49"/>
      <c r="IYD11" s="49"/>
      <c r="IYE11" s="49"/>
      <c r="IYF11" s="49"/>
      <c r="IYG11" s="49"/>
      <c r="IYH11" s="49"/>
      <c r="IYI11" s="49"/>
      <c r="IYJ11" s="49"/>
      <c r="IYK11" s="49"/>
      <c r="IYL11" s="49"/>
      <c r="IYM11" s="49"/>
      <c r="IYN11" s="49"/>
      <c r="IYO11" s="49"/>
      <c r="IYP11" s="49"/>
      <c r="IYQ11" s="49"/>
      <c r="IYR11" s="49"/>
      <c r="IYS11" s="49"/>
      <c r="IYT11" s="49"/>
      <c r="IYU11" s="49"/>
      <c r="IYV11" s="49"/>
      <c r="IYW11" s="49"/>
      <c r="IYX11" s="49"/>
      <c r="IYY11" s="49"/>
      <c r="IYZ11" s="49"/>
      <c r="IZA11" s="49"/>
      <c r="IZB11" s="49"/>
      <c r="IZC11" s="49"/>
      <c r="IZD11" s="49"/>
      <c r="IZE11" s="49"/>
      <c r="IZF11" s="49"/>
      <c r="IZG11" s="49"/>
      <c r="IZH11" s="49"/>
      <c r="IZI11" s="49"/>
      <c r="IZJ11" s="49"/>
      <c r="IZK11" s="49"/>
      <c r="IZL11" s="49"/>
      <c r="IZM11" s="49"/>
      <c r="IZN11" s="49"/>
      <c r="IZO11" s="49"/>
      <c r="IZP11" s="49"/>
      <c r="IZQ11" s="49"/>
      <c r="IZR11" s="49"/>
      <c r="IZS11" s="49"/>
      <c r="IZT11" s="49"/>
      <c r="IZU11" s="49"/>
      <c r="IZV11" s="49"/>
      <c r="IZW11" s="49"/>
      <c r="IZX11" s="49"/>
      <c r="IZY11" s="49"/>
      <c r="IZZ11" s="49"/>
      <c r="JAA11" s="49"/>
      <c r="JAB11" s="49"/>
      <c r="JAC11" s="49"/>
      <c r="JAD11" s="49"/>
      <c r="JAE11" s="49"/>
      <c r="JAF11" s="49"/>
      <c r="JAG11" s="49"/>
      <c r="JAH11" s="49"/>
      <c r="JAI11" s="49"/>
      <c r="JAJ11" s="49"/>
      <c r="JAK11" s="49"/>
      <c r="JAL11" s="49"/>
      <c r="JAM11" s="49"/>
      <c r="JAN11" s="49"/>
      <c r="JAO11" s="49"/>
      <c r="JAP11" s="49"/>
      <c r="JAQ11" s="49"/>
      <c r="JAR11" s="49"/>
      <c r="JAS11" s="49"/>
      <c r="JAT11" s="49"/>
      <c r="JAU11" s="49"/>
      <c r="JAV11" s="49"/>
      <c r="JAW11" s="49"/>
      <c r="JAX11" s="49"/>
      <c r="JAY11" s="49"/>
      <c r="JAZ11" s="49"/>
      <c r="JBA11" s="49"/>
      <c r="JBB11" s="49"/>
      <c r="JBC11" s="49"/>
      <c r="JBD11" s="49"/>
      <c r="JBE11" s="49"/>
      <c r="JBF11" s="49"/>
      <c r="JBG11" s="49"/>
      <c r="JBH11" s="49"/>
      <c r="JBI11" s="49"/>
      <c r="JBJ11" s="49"/>
      <c r="JBK11" s="49"/>
      <c r="JBL11" s="49"/>
      <c r="JBM11" s="49"/>
      <c r="JBN11" s="49"/>
      <c r="JBO11" s="49"/>
      <c r="JBP11" s="49"/>
      <c r="JBQ11" s="49"/>
      <c r="JBR11" s="49"/>
      <c r="JBS11" s="49"/>
      <c r="JBT11" s="49"/>
      <c r="JBU11" s="49"/>
      <c r="JBV11" s="49"/>
      <c r="JBW11" s="49"/>
      <c r="JBX11" s="49"/>
      <c r="JBY11" s="49"/>
      <c r="JBZ11" s="49"/>
      <c r="JCA11" s="49"/>
      <c r="JCB11" s="49"/>
      <c r="JCC11" s="49"/>
      <c r="JCD11" s="49"/>
      <c r="JCE11" s="49"/>
      <c r="JCF11" s="49"/>
      <c r="JCG11" s="49"/>
      <c r="JCH11" s="49"/>
      <c r="JCI11" s="49"/>
      <c r="JCJ11" s="49"/>
      <c r="JCK11" s="49"/>
      <c r="JCL11" s="49"/>
      <c r="JCM11" s="49"/>
      <c r="JCN11" s="49"/>
      <c r="JCO11" s="49"/>
      <c r="JCP11" s="49"/>
      <c r="JCQ11" s="49"/>
      <c r="JCR11" s="49"/>
      <c r="JCS11" s="49"/>
      <c r="JCT11" s="49"/>
      <c r="JCU11" s="49"/>
      <c r="JCV11" s="49"/>
      <c r="JCW11" s="49"/>
      <c r="JCX11" s="49"/>
      <c r="JCY11" s="49"/>
      <c r="JCZ11" s="49"/>
      <c r="JDA11" s="49"/>
      <c r="JDB11" s="49"/>
      <c r="JDC11" s="49"/>
      <c r="JDD11" s="49"/>
      <c r="JDE11" s="49"/>
      <c r="JDF11" s="49"/>
      <c r="JDG11" s="49"/>
      <c r="JDH11" s="49"/>
      <c r="JDI11" s="49"/>
      <c r="JDJ11" s="49"/>
      <c r="JDK11" s="49"/>
      <c r="JDL11" s="49"/>
      <c r="JDM11" s="49"/>
      <c r="JDN11" s="49"/>
      <c r="JDO11" s="49"/>
      <c r="JDP11" s="49"/>
      <c r="JDQ11" s="49"/>
      <c r="JDR11" s="49"/>
      <c r="JDS11" s="49"/>
      <c r="JDT11" s="49"/>
      <c r="JDU11" s="49"/>
      <c r="JDV11" s="49"/>
      <c r="JDW11" s="49"/>
      <c r="JDX11" s="49"/>
      <c r="JDY11" s="49"/>
      <c r="JDZ11" s="49"/>
      <c r="JEA11" s="49"/>
      <c r="JEB11" s="49"/>
      <c r="JEC11" s="49"/>
      <c r="JED11" s="49"/>
      <c r="JEE11" s="49"/>
      <c r="JEF11" s="49"/>
      <c r="JEG11" s="49"/>
      <c r="JEH11" s="49"/>
      <c r="JEI11" s="49"/>
      <c r="JEJ11" s="49"/>
      <c r="JEK11" s="49"/>
      <c r="JEL11" s="49"/>
      <c r="JEM11" s="49"/>
      <c r="JEN11" s="49"/>
      <c r="JEO11" s="49"/>
      <c r="JEP11" s="49"/>
      <c r="JEQ11" s="49"/>
      <c r="JER11" s="49"/>
      <c r="JES11" s="49"/>
      <c r="JET11" s="49"/>
      <c r="JEU11" s="49"/>
      <c r="JEV11" s="49"/>
      <c r="JEW11" s="49"/>
      <c r="JEX11" s="49"/>
      <c r="JEY11" s="49"/>
      <c r="JEZ11" s="49"/>
      <c r="JFA11" s="49"/>
      <c r="JFB11" s="49"/>
      <c r="JFC11" s="49"/>
      <c r="JFD11" s="49"/>
      <c r="JFE11" s="49"/>
      <c r="JFF11" s="49"/>
      <c r="JFG11" s="49"/>
      <c r="JFH11" s="49"/>
      <c r="JFI11" s="49"/>
      <c r="JFJ11" s="49"/>
      <c r="JFK11" s="49"/>
      <c r="JFL11" s="49"/>
      <c r="JFM11" s="49"/>
      <c r="JFN11" s="49"/>
      <c r="JFO11" s="49"/>
      <c r="JFP11" s="49"/>
      <c r="JFQ11" s="49"/>
      <c r="JFR11" s="49"/>
      <c r="JFS11" s="49"/>
      <c r="JFT11" s="49"/>
      <c r="JFU11" s="49"/>
      <c r="JFV11" s="49"/>
      <c r="JFW11" s="49"/>
      <c r="JFX11" s="49"/>
      <c r="JFY11" s="49"/>
      <c r="JFZ11" s="49"/>
      <c r="JGA11" s="49"/>
      <c r="JGB11" s="49"/>
      <c r="JGC11" s="49"/>
      <c r="JGD11" s="49"/>
      <c r="JGE11" s="49"/>
      <c r="JGF11" s="49"/>
      <c r="JGG11" s="49"/>
      <c r="JGH11" s="49"/>
      <c r="JGI11" s="49"/>
      <c r="JGJ11" s="49"/>
      <c r="JGK11" s="49"/>
      <c r="JGL11" s="49"/>
      <c r="JGM11" s="49"/>
      <c r="JGN11" s="49"/>
      <c r="JGO11" s="49"/>
      <c r="JGP11" s="49"/>
      <c r="JGQ11" s="49"/>
      <c r="JGR11" s="49"/>
      <c r="JGS11" s="49"/>
      <c r="JGT11" s="49"/>
      <c r="JGU11" s="49"/>
      <c r="JGV11" s="49"/>
      <c r="JGW11" s="49"/>
      <c r="JGX11" s="49"/>
      <c r="JGY11" s="49"/>
      <c r="JGZ11" s="49"/>
      <c r="JHA11" s="49"/>
      <c r="JHB11" s="49"/>
      <c r="JHC11" s="49"/>
      <c r="JHD11" s="49"/>
      <c r="JHE11" s="49"/>
      <c r="JHF11" s="49"/>
      <c r="JHG11" s="49"/>
      <c r="JHH11" s="49"/>
      <c r="JHI11" s="49"/>
      <c r="JHJ11" s="49"/>
      <c r="JHK11" s="49"/>
      <c r="JHL11" s="49"/>
      <c r="JHM11" s="49"/>
      <c r="JHN11" s="49"/>
      <c r="JHO11" s="49"/>
      <c r="JHP11" s="49"/>
      <c r="JHQ11" s="49"/>
      <c r="JHR11" s="49"/>
      <c r="JHS11" s="49"/>
      <c r="JHT11" s="49"/>
      <c r="JHU11" s="49"/>
      <c r="JHV11" s="49"/>
      <c r="JHW11" s="49"/>
      <c r="JHX11" s="49"/>
      <c r="JHY11" s="49"/>
      <c r="JHZ11" s="49"/>
      <c r="JIA11" s="49"/>
      <c r="JIB11" s="49"/>
      <c r="JIC11" s="49"/>
      <c r="JID11" s="49"/>
      <c r="JIE11" s="49"/>
      <c r="JIF11" s="49"/>
      <c r="JIG11" s="49"/>
      <c r="JIH11" s="49"/>
      <c r="JII11" s="49"/>
      <c r="JIJ11" s="49"/>
      <c r="JIK11" s="49"/>
      <c r="JIL11" s="49"/>
      <c r="JIM11" s="49"/>
      <c r="JIN11" s="49"/>
      <c r="JIO11" s="49"/>
      <c r="JIP11" s="49"/>
      <c r="JIQ11" s="49"/>
      <c r="JIR11" s="49"/>
      <c r="JIS11" s="49"/>
      <c r="JIT11" s="49"/>
      <c r="JIU11" s="49"/>
      <c r="JIV11" s="49"/>
      <c r="JIW11" s="49"/>
      <c r="JIX11" s="49"/>
      <c r="JIY11" s="49"/>
      <c r="JIZ11" s="49"/>
      <c r="JJA11" s="49"/>
      <c r="JJB11" s="49"/>
      <c r="JJC11" s="49"/>
      <c r="JJD11" s="49"/>
      <c r="JJE11" s="49"/>
      <c r="JJF11" s="49"/>
      <c r="JJG11" s="49"/>
      <c r="JJH11" s="49"/>
      <c r="JJI11" s="49"/>
      <c r="JJJ11" s="49"/>
      <c r="JJK11" s="49"/>
      <c r="JJL11" s="49"/>
      <c r="JJM11" s="49"/>
      <c r="JJN11" s="49"/>
      <c r="JJO11" s="49"/>
      <c r="JJP11" s="49"/>
      <c r="JJQ11" s="49"/>
      <c r="JJR11" s="49"/>
      <c r="JJS11" s="49"/>
      <c r="JJT11" s="49"/>
      <c r="JJU11" s="49"/>
      <c r="JJV11" s="49"/>
      <c r="JJW11" s="49"/>
      <c r="JJX11" s="49"/>
      <c r="JJY11" s="49"/>
      <c r="JJZ11" s="49"/>
      <c r="JKA11" s="49"/>
      <c r="JKB11" s="49"/>
      <c r="JKC11" s="49"/>
      <c r="JKD11" s="49"/>
      <c r="JKE11" s="49"/>
      <c r="JKF11" s="49"/>
      <c r="JKG11" s="49"/>
      <c r="JKH11" s="49"/>
      <c r="JKI11" s="49"/>
      <c r="JKJ11" s="49"/>
      <c r="JKK11" s="49"/>
      <c r="JKL11" s="49"/>
      <c r="JKM11" s="49"/>
      <c r="JKN11" s="49"/>
      <c r="JKO11" s="49"/>
      <c r="JKP11" s="49"/>
      <c r="JKQ11" s="49"/>
      <c r="JKR11" s="49"/>
      <c r="JKS11" s="49"/>
      <c r="JKT11" s="49"/>
      <c r="JKU11" s="49"/>
      <c r="JKV11" s="49"/>
      <c r="JKW11" s="49"/>
      <c r="JKX11" s="49"/>
      <c r="JKY11" s="49"/>
      <c r="JKZ11" s="49"/>
      <c r="JLA11" s="49"/>
      <c r="JLB11" s="49"/>
      <c r="JLC11" s="49"/>
      <c r="JLD11" s="49"/>
      <c r="JLE11" s="49"/>
      <c r="JLF11" s="49"/>
      <c r="JLG11" s="49"/>
      <c r="JLH11" s="49"/>
      <c r="JLI11" s="49"/>
      <c r="JLJ11" s="49"/>
      <c r="JLK11" s="49"/>
      <c r="JLL11" s="49"/>
      <c r="JLM11" s="49"/>
      <c r="JLN11" s="49"/>
      <c r="JLO11" s="49"/>
      <c r="JLP11" s="49"/>
      <c r="JLQ11" s="49"/>
      <c r="JLR11" s="49"/>
      <c r="JLS11" s="49"/>
      <c r="JLT11" s="49"/>
      <c r="JLU11" s="49"/>
      <c r="JLV11" s="49"/>
      <c r="JLW11" s="49"/>
      <c r="JLX11" s="49"/>
      <c r="JLY11" s="49"/>
      <c r="JLZ11" s="49"/>
      <c r="JMA11" s="49"/>
      <c r="JMB11" s="49"/>
      <c r="JMC11" s="49"/>
      <c r="JMD11" s="49"/>
      <c r="JME11" s="49"/>
      <c r="JMF11" s="49"/>
      <c r="JMG11" s="49"/>
      <c r="JMH11" s="49"/>
      <c r="JMI11" s="49"/>
      <c r="JMJ11" s="49"/>
      <c r="JMK11" s="49"/>
      <c r="JML11" s="49"/>
      <c r="JMM11" s="49"/>
      <c r="JMN11" s="49"/>
      <c r="JMO11" s="49"/>
      <c r="JMP11" s="49"/>
      <c r="JMQ11" s="49"/>
      <c r="JMR11" s="49"/>
      <c r="JMS11" s="49"/>
      <c r="JMT11" s="49"/>
      <c r="JMU11" s="49"/>
      <c r="JMV11" s="49"/>
      <c r="JMW11" s="49"/>
      <c r="JMX11" s="49"/>
      <c r="JMY11" s="49"/>
      <c r="JMZ11" s="49"/>
      <c r="JNA11" s="49"/>
      <c r="JNB11" s="49"/>
      <c r="JNC11" s="49"/>
      <c r="JND11" s="49"/>
      <c r="JNE11" s="49"/>
      <c r="JNF11" s="49"/>
      <c r="JNG11" s="49"/>
      <c r="JNH11" s="49"/>
      <c r="JNI11" s="49"/>
      <c r="JNJ11" s="49"/>
      <c r="JNK11" s="49"/>
      <c r="JNL11" s="49"/>
      <c r="JNM11" s="49"/>
      <c r="JNN11" s="49"/>
      <c r="JNO11" s="49"/>
      <c r="JNP11" s="49"/>
      <c r="JNQ11" s="49"/>
      <c r="JNR11" s="49"/>
      <c r="JNS11" s="49"/>
      <c r="JNT11" s="49"/>
      <c r="JNU11" s="49"/>
      <c r="JNV11" s="49"/>
      <c r="JNW11" s="49"/>
      <c r="JNX11" s="49"/>
      <c r="JNY11" s="49"/>
      <c r="JNZ11" s="49"/>
      <c r="JOA11" s="49"/>
      <c r="JOB11" s="49"/>
      <c r="JOC11" s="49"/>
      <c r="JOD11" s="49"/>
      <c r="JOE11" s="49"/>
      <c r="JOF11" s="49"/>
      <c r="JOG11" s="49"/>
      <c r="JOH11" s="49"/>
      <c r="JOI11" s="49"/>
      <c r="JOJ11" s="49"/>
      <c r="JOK11" s="49"/>
      <c r="JOL11" s="49"/>
      <c r="JOM11" s="49"/>
      <c r="JON11" s="49"/>
      <c r="JOO11" s="49"/>
      <c r="JOP11" s="49"/>
      <c r="JOQ11" s="49"/>
      <c r="JOR11" s="49"/>
      <c r="JOS11" s="49"/>
      <c r="JOT11" s="49"/>
      <c r="JOU11" s="49"/>
      <c r="JOV11" s="49"/>
      <c r="JOW11" s="49"/>
      <c r="JOX11" s="49"/>
      <c r="JOY11" s="49"/>
      <c r="JOZ11" s="49"/>
      <c r="JPA11" s="49"/>
      <c r="JPB11" s="49"/>
      <c r="JPC11" s="49"/>
      <c r="JPD11" s="49"/>
      <c r="JPE11" s="49"/>
      <c r="JPF11" s="49"/>
      <c r="JPG11" s="49"/>
      <c r="JPH11" s="49"/>
      <c r="JPI11" s="49"/>
      <c r="JPJ11" s="49"/>
      <c r="JPK11" s="49"/>
      <c r="JPL11" s="49"/>
      <c r="JPM11" s="49"/>
      <c r="JPN11" s="49"/>
      <c r="JPO11" s="49"/>
      <c r="JPP11" s="49"/>
      <c r="JPQ11" s="49"/>
      <c r="JPR11" s="49"/>
      <c r="JPS11" s="49"/>
      <c r="JPT11" s="49"/>
      <c r="JPU11" s="49"/>
      <c r="JPV11" s="49"/>
      <c r="JPW11" s="49"/>
      <c r="JPX11" s="49"/>
      <c r="JPY11" s="49"/>
      <c r="JPZ11" s="49"/>
      <c r="JQA11" s="49"/>
      <c r="JQB11" s="49"/>
      <c r="JQC11" s="49"/>
      <c r="JQD11" s="49"/>
      <c r="JQE11" s="49"/>
      <c r="JQF11" s="49"/>
      <c r="JQG11" s="49"/>
      <c r="JQH11" s="49"/>
      <c r="JQI11" s="49"/>
      <c r="JQJ11" s="49"/>
      <c r="JQK11" s="49"/>
      <c r="JQL11" s="49"/>
      <c r="JQM11" s="49"/>
      <c r="JQN11" s="49"/>
      <c r="JQO11" s="49"/>
      <c r="JQP11" s="49"/>
      <c r="JQQ11" s="49"/>
      <c r="JQR11" s="49"/>
      <c r="JQS11" s="49"/>
      <c r="JQT11" s="49"/>
      <c r="JQU11" s="49"/>
      <c r="JQV11" s="49"/>
      <c r="JQW11" s="49"/>
      <c r="JQX11" s="49"/>
      <c r="JQY11" s="49"/>
      <c r="JQZ11" s="49"/>
      <c r="JRA11" s="49"/>
      <c r="JRB11" s="49"/>
      <c r="JRC11" s="49"/>
      <c r="JRD11" s="49"/>
      <c r="JRE11" s="49"/>
      <c r="JRF11" s="49"/>
      <c r="JRG11" s="49"/>
      <c r="JRH11" s="49"/>
      <c r="JRI11" s="49"/>
      <c r="JRJ11" s="49"/>
      <c r="JRK11" s="49"/>
      <c r="JRL11" s="49"/>
      <c r="JRM11" s="49"/>
      <c r="JRN11" s="49"/>
      <c r="JRO11" s="49"/>
      <c r="JRP11" s="49"/>
      <c r="JRQ11" s="49"/>
      <c r="JRR11" s="49"/>
      <c r="JRS11" s="49"/>
      <c r="JRT11" s="49"/>
      <c r="JRU11" s="49"/>
      <c r="JRV11" s="49"/>
      <c r="JRW11" s="49"/>
      <c r="JRX11" s="49"/>
      <c r="JRY11" s="49"/>
      <c r="JRZ11" s="49"/>
      <c r="JSA11" s="49"/>
      <c r="JSB11" s="49"/>
      <c r="JSC11" s="49"/>
      <c r="JSD11" s="49"/>
      <c r="JSE11" s="49"/>
      <c r="JSF11" s="49"/>
      <c r="JSG11" s="49"/>
      <c r="JSH11" s="49"/>
      <c r="JSI11" s="49"/>
      <c r="JSJ11" s="49"/>
      <c r="JSK11" s="49"/>
      <c r="JSL11" s="49"/>
      <c r="JSM11" s="49"/>
      <c r="JSN11" s="49"/>
      <c r="JSO11" s="49"/>
      <c r="JSP11" s="49"/>
      <c r="JSQ11" s="49"/>
      <c r="JSR11" s="49"/>
      <c r="JSS11" s="49"/>
      <c r="JST11" s="49"/>
      <c r="JSU11" s="49"/>
      <c r="JSV11" s="49"/>
      <c r="JSW11" s="49"/>
      <c r="JSX11" s="49"/>
      <c r="JSY11" s="49"/>
      <c r="JSZ11" s="49"/>
      <c r="JTA11" s="49"/>
      <c r="JTB11" s="49"/>
      <c r="JTC11" s="49"/>
      <c r="JTD11" s="49"/>
      <c r="JTE11" s="49"/>
      <c r="JTF11" s="49"/>
      <c r="JTG11" s="49"/>
      <c r="JTH11" s="49"/>
      <c r="JTI11" s="49"/>
      <c r="JTJ11" s="49"/>
      <c r="JTK11" s="49"/>
      <c r="JTL11" s="49"/>
      <c r="JTM11" s="49"/>
      <c r="JTN11" s="49"/>
      <c r="JTO11" s="49"/>
      <c r="JTP11" s="49"/>
      <c r="JTQ11" s="49"/>
      <c r="JTR11" s="49"/>
      <c r="JTS11" s="49"/>
      <c r="JTT11" s="49"/>
      <c r="JTU11" s="49"/>
      <c r="JTV11" s="49"/>
      <c r="JTW11" s="49"/>
      <c r="JTX11" s="49"/>
      <c r="JTY11" s="49"/>
      <c r="JTZ11" s="49"/>
      <c r="JUA11" s="49"/>
      <c r="JUB11" s="49"/>
      <c r="JUC11" s="49"/>
      <c r="JUD11" s="49"/>
      <c r="JUE11" s="49"/>
      <c r="JUF11" s="49"/>
      <c r="JUG11" s="49"/>
      <c r="JUH11" s="49"/>
      <c r="JUI11" s="49"/>
      <c r="JUJ11" s="49"/>
      <c r="JUK11" s="49"/>
      <c r="JUL11" s="49"/>
      <c r="JUM11" s="49"/>
      <c r="JUN11" s="49"/>
      <c r="JUO11" s="49"/>
      <c r="JUP11" s="49"/>
      <c r="JUQ11" s="49"/>
      <c r="JUR11" s="49"/>
      <c r="JUS11" s="49"/>
      <c r="JUT11" s="49"/>
      <c r="JUU11" s="49"/>
      <c r="JUV11" s="49"/>
      <c r="JUW11" s="49"/>
      <c r="JUX11" s="49"/>
      <c r="JUY11" s="49"/>
      <c r="JUZ11" s="49"/>
      <c r="JVA11" s="49"/>
      <c r="JVB11" s="49"/>
      <c r="JVC11" s="49"/>
      <c r="JVD11" s="49"/>
      <c r="JVE11" s="49"/>
      <c r="JVF11" s="49"/>
      <c r="JVG11" s="49"/>
      <c r="JVH11" s="49"/>
      <c r="JVI11" s="49"/>
      <c r="JVJ11" s="49"/>
      <c r="JVK11" s="49"/>
      <c r="JVL11" s="49"/>
      <c r="JVM11" s="49"/>
      <c r="JVN11" s="49"/>
      <c r="JVO11" s="49"/>
      <c r="JVP11" s="49"/>
      <c r="JVQ11" s="49"/>
      <c r="JVR11" s="49"/>
      <c r="JVS11" s="49"/>
      <c r="JVT11" s="49"/>
      <c r="JVU11" s="49"/>
      <c r="JVV11" s="49"/>
      <c r="JVW11" s="49"/>
      <c r="JVX11" s="49"/>
      <c r="JVY11" s="49"/>
      <c r="JVZ11" s="49"/>
      <c r="JWA11" s="49"/>
      <c r="JWB11" s="49"/>
      <c r="JWC11" s="49"/>
      <c r="JWD11" s="49"/>
      <c r="JWE11" s="49"/>
      <c r="JWF11" s="49"/>
      <c r="JWG11" s="49"/>
      <c r="JWH11" s="49"/>
      <c r="JWI11" s="49"/>
      <c r="JWJ11" s="49"/>
      <c r="JWK11" s="49"/>
      <c r="JWL11" s="49"/>
      <c r="JWM11" s="49"/>
      <c r="JWN11" s="49"/>
      <c r="JWO11" s="49"/>
      <c r="JWP11" s="49"/>
      <c r="JWQ11" s="49"/>
      <c r="JWR11" s="49"/>
      <c r="JWS11" s="49"/>
      <c r="JWT11" s="49"/>
      <c r="JWU11" s="49"/>
      <c r="JWV11" s="49"/>
      <c r="JWW11" s="49"/>
      <c r="JWX11" s="49"/>
      <c r="JWY11" s="49"/>
      <c r="JWZ11" s="49"/>
      <c r="JXA11" s="49"/>
      <c r="JXB11" s="49"/>
      <c r="JXC11" s="49"/>
      <c r="JXD11" s="49"/>
      <c r="JXE11" s="49"/>
      <c r="JXF11" s="49"/>
      <c r="JXG11" s="49"/>
      <c r="JXH11" s="49"/>
      <c r="JXI11" s="49"/>
      <c r="JXJ11" s="49"/>
      <c r="JXK11" s="49"/>
      <c r="JXL11" s="49"/>
      <c r="JXM11" s="49"/>
      <c r="JXN11" s="49"/>
      <c r="JXO11" s="49"/>
      <c r="JXP11" s="49"/>
      <c r="JXQ11" s="49"/>
      <c r="JXR11" s="49"/>
      <c r="JXS11" s="49"/>
      <c r="JXT11" s="49"/>
      <c r="JXU11" s="49"/>
      <c r="JXV11" s="49"/>
      <c r="JXW11" s="49"/>
      <c r="JXX11" s="49"/>
      <c r="JXY11" s="49"/>
      <c r="JXZ11" s="49"/>
      <c r="JYA11" s="49"/>
      <c r="JYB11" s="49"/>
      <c r="JYC11" s="49"/>
      <c r="JYD11" s="49"/>
      <c r="JYE11" s="49"/>
      <c r="JYF11" s="49"/>
      <c r="JYG11" s="49"/>
      <c r="JYH11" s="49"/>
      <c r="JYI11" s="49"/>
      <c r="JYJ11" s="49"/>
      <c r="JYK11" s="49"/>
      <c r="JYL11" s="49"/>
      <c r="JYM11" s="49"/>
      <c r="JYN11" s="49"/>
      <c r="JYO11" s="49"/>
      <c r="JYP11" s="49"/>
      <c r="JYQ11" s="49"/>
      <c r="JYR11" s="49"/>
      <c r="JYS11" s="49"/>
      <c r="JYT11" s="49"/>
      <c r="JYU11" s="49"/>
      <c r="JYV11" s="49"/>
      <c r="JYW11" s="49"/>
      <c r="JYX11" s="49"/>
      <c r="JYY11" s="49"/>
      <c r="JYZ11" s="49"/>
      <c r="JZA11" s="49"/>
      <c r="JZB11" s="49"/>
      <c r="JZC11" s="49"/>
      <c r="JZD11" s="49"/>
      <c r="JZE11" s="49"/>
      <c r="JZF11" s="49"/>
      <c r="JZG11" s="49"/>
      <c r="JZH11" s="49"/>
      <c r="JZI11" s="49"/>
      <c r="JZJ11" s="49"/>
      <c r="JZK11" s="49"/>
      <c r="JZL11" s="49"/>
      <c r="JZM11" s="49"/>
      <c r="JZN11" s="49"/>
      <c r="JZO11" s="49"/>
      <c r="JZP11" s="49"/>
      <c r="JZQ11" s="49"/>
      <c r="JZR11" s="49"/>
      <c r="JZS11" s="49"/>
      <c r="JZT11" s="49"/>
      <c r="JZU11" s="49"/>
      <c r="JZV11" s="49"/>
      <c r="JZW11" s="49"/>
      <c r="JZX11" s="49"/>
      <c r="JZY11" s="49"/>
      <c r="JZZ11" s="49"/>
      <c r="KAA11" s="49"/>
      <c r="KAB11" s="49"/>
      <c r="KAC11" s="49"/>
      <c r="KAD11" s="49"/>
      <c r="KAE11" s="49"/>
      <c r="KAF11" s="49"/>
      <c r="KAG11" s="49"/>
      <c r="KAH11" s="49"/>
      <c r="KAI11" s="49"/>
      <c r="KAJ11" s="49"/>
      <c r="KAK11" s="49"/>
      <c r="KAL11" s="49"/>
      <c r="KAM11" s="49"/>
      <c r="KAN11" s="49"/>
      <c r="KAO11" s="49"/>
      <c r="KAP11" s="49"/>
      <c r="KAQ11" s="49"/>
      <c r="KAR11" s="49"/>
      <c r="KAS11" s="49"/>
      <c r="KAT11" s="49"/>
      <c r="KAU11" s="49"/>
      <c r="KAV11" s="49"/>
      <c r="KAW11" s="49"/>
      <c r="KAX11" s="49"/>
      <c r="KAY11" s="49"/>
      <c r="KAZ11" s="49"/>
      <c r="KBA11" s="49"/>
      <c r="KBB11" s="49"/>
      <c r="KBC11" s="49"/>
      <c r="KBD11" s="49"/>
      <c r="KBE11" s="49"/>
      <c r="KBF11" s="49"/>
      <c r="KBG11" s="49"/>
      <c r="KBH11" s="49"/>
      <c r="KBI11" s="49"/>
      <c r="KBJ11" s="49"/>
      <c r="KBK11" s="49"/>
      <c r="KBL11" s="49"/>
      <c r="KBM11" s="49"/>
      <c r="KBN11" s="49"/>
      <c r="KBO11" s="49"/>
      <c r="KBP11" s="49"/>
      <c r="KBQ11" s="49"/>
      <c r="KBR11" s="49"/>
      <c r="KBS11" s="49"/>
      <c r="KBT11" s="49"/>
      <c r="KBU11" s="49"/>
      <c r="KBV11" s="49"/>
      <c r="KBW11" s="49"/>
      <c r="KBX11" s="49"/>
      <c r="KBY11" s="49"/>
      <c r="KBZ11" s="49"/>
      <c r="KCA11" s="49"/>
      <c r="KCB11" s="49"/>
      <c r="KCC11" s="49"/>
      <c r="KCD11" s="49"/>
      <c r="KCE11" s="49"/>
      <c r="KCF11" s="49"/>
      <c r="KCG11" s="49"/>
      <c r="KCH11" s="49"/>
      <c r="KCI11" s="49"/>
      <c r="KCJ11" s="49"/>
      <c r="KCK11" s="49"/>
      <c r="KCL11" s="49"/>
      <c r="KCM11" s="49"/>
      <c r="KCN11" s="49"/>
      <c r="KCO11" s="49"/>
      <c r="KCP11" s="49"/>
      <c r="KCQ11" s="49"/>
      <c r="KCR11" s="49"/>
      <c r="KCS11" s="49"/>
      <c r="KCT11" s="49"/>
      <c r="KCU11" s="49"/>
      <c r="KCV11" s="49"/>
      <c r="KCW11" s="49"/>
      <c r="KCX11" s="49"/>
      <c r="KCY11" s="49"/>
      <c r="KCZ11" s="49"/>
      <c r="KDA11" s="49"/>
      <c r="KDB11" s="49"/>
      <c r="KDC11" s="49"/>
      <c r="KDD11" s="49"/>
      <c r="KDE11" s="49"/>
      <c r="KDF11" s="49"/>
      <c r="KDG11" s="49"/>
      <c r="KDH11" s="49"/>
      <c r="KDI11" s="49"/>
      <c r="KDJ11" s="49"/>
      <c r="KDK11" s="49"/>
      <c r="KDL11" s="49"/>
      <c r="KDM11" s="49"/>
      <c r="KDN11" s="49"/>
      <c r="KDO11" s="49"/>
      <c r="KDP11" s="49"/>
      <c r="KDQ11" s="49"/>
      <c r="KDR11" s="49"/>
      <c r="KDS11" s="49"/>
      <c r="KDT11" s="49"/>
      <c r="KDU11" s="49"/>
      <c r="KDV11" s="49"/>
      <c r="KDW11" s="49"/>
      <c r="KDX11" s="49"/>
      <c r="KDY11" s="49"/>
      <c r="KDZ11" s="49"/>
      <c r="KEA11" s="49"/>
      <c r="KEB11" s="49"/>
      <c r="KEC11" s="49"/>
      <c r="KED11" s="49"/>
      <c r="KEE11" s="49"/>
      <c r="KEF11" s="49"/>
      <c r="KEG11" s="49"/>
      <c r="KEH11" s="49"/>
      <c r="KEI11" s="49"/>
      <c r="KEJ11" s="49"/>
      <c r="KEK11" s="49"/>
      <c r="KEL11" s="49"/>
      <c r="KEM11" s="49"/>
      <c r="KEN11" s="49"/>
      <c r="KEO11" s="49"/>
      <c r="KEP11" s="49"/>
      <c r="KEQ11" s="49"/>
      <c r="KER11" s="49"/>
      <c r="KES11" s="49"/>
      <c r="KET11" s="49"/>
      <c r="KEU11" s="49"/>
      <c r="KEV11" s="49"/>
      <c r="KEW11" s="49"/>
      <c r="KEX11" s="49"/>
      <c r="KEY11" s="49"/>
      <c r="KEZ11" s="49"/>
      <c r="KFA11" s="49"/>
      <c r="KFB11" s="49"/>
      <c r="KFC11" s="49"/>
      <c r="KFD11" s="49"/>
      <c r="KFE11" s="49"/>
      <c r="KFF11" s="49"/>
      <c r="KFG11" s="49"/>
      <c r="KFH11" s="49"/>
      <c r="KFI11" s="49"/>
      <c r="KFJ11" s="49"/>
      <c r="KFK11" s="49"/>
      <c r="KFL11" s="49"/>
      <c r="KFM11" s="49"/>
      <c r="KFN11" s="49"/>
      <c r="KFO11" s="49"/>
      <c r="KFP11" s="49"/>
      <c r="KFQ11" s="49"/>
      <c r="KFR11" s="49"/>
      <c r="KFS11" s="49"/>
      <c r="KFT11" s="49"/>
      <c r="KFU11" s="49"/>
      <c r="KFV11" s="49"/>
      <c r="KFW11" s="49"/>
      <c r="KFX11" s="49"/>
      <c r="KFY11" s="49"/>
      <c r="KFZ11" s="49"/>
      <c r="KGA11" s="49"/>
      <c r="KGB11" s="49"/>
      <c r="KGC11" s="49"/>
      <c r="KGD11" s="49"/>
      <c r="KGE11" s="49"/>
      <c r="KGF11" s="49"/>
      <c r="KGG11" s="49"/>
      <c r="KGH11" s="49"/>
      <c r="KGI11" s="49"/>
      <c r="KGJ11" s="49"/>
      <c r="KGK11" s="49"/>
      <c r="KGL11" s="49"/>
      <c r="KGM11" s="49"/>
      <c r="KGN11" s="49"/>
      <c r="KGO11" s="49"/>
      <c r="KGP11" s="49"/>
      <c r="KGQ11" s="49"/>
      <c r="KGR11" s="49"/>
      <c r="KGS11" s="49"/>
      <c r="KGT11" s="49"/>
      <c r="KGU11" s="49"/>
      <c r="KGV11" s="49"/>
      <c r="KGW11" s="49"/>
      <c r="KGX11" s="49"/>
      <c r="KGY11" s="49"/>
      <c r="KGZ11" s="49"/>
      <c r="KHA11" s="49"/>
      <c r="KHB11" s="49"/>
      <c r="KHC11" s="49"/>
      <c r="KHD11" s="49"/>
      <c r="KHE11" s="49"/>
      <c r="KHF11" s="49"/>
      <c r="KHG11" s="49"/>
      <c r="KHH11" s="49"/>
      <c r="KHI11" s="49"/>
      <c r="KHJ11" s="49"/>
      <c r="KHK11" s="49"/>
      <c r="KHL11" s="49"/>
      <c r="KHM11" s="49"/>
      <c r="KHN11" s="49"/>
      <c r="KHO11" s="49"/>
      <c r="KHP11" s="49"/>
      <c r="KHQ11" s="49"/>
      <c r="KHR11" s="49"/>
      <c r="KHS11" s="49"/>
      <c r="KHT11" s="49"/>
      <c r="KHU11" s="49"/>
      <c r="KHV11" s="49"/>
      <c r="KHW11" s="49"/>
      <c r="KHX11" s="49"/>
      <c r="KHY11" s="49"/>
      <c r="KHZ11" s="49"/>
      <c r="KIA11" s="49"/>
      <c r="KIB11" s="49"/>
      <c r="KIC11" s="49"/>
      <c r="KID11" s="49"/>
      <c r="KIE11" s="49"/>
      <c r="KIF11" s="49"/>
      <c r="KIG11" s="49"/>
      <c r="KIH11" s="49"/>
      <c r="KII11" s="49"/>
      <c r="KIJ11" s="49"/>
      <c r="KIK11" s="49"/>
      <c r="KIL11" s="49"/>
      <c r="KIM11" s="49"/>
      <c r="KIN11" s="49"/>
      <c r="KIO11" s="49"/>
      <c r="KIP11" s="49"/>
      <c r="KIQ11" s="49"/>
      <c r="KIR11" s="49"/>
      <c r="KIS11" s="49"/>
      <c r="KIT11" s="49"/>
      <c r="KIU11" s="49"/>
      <c r="KIV11" s="49"/>
      <c r="KIW11" s="49"/>
      <c r="KIX11" s="49"/>
      <c r="KIY11" s="49"/>
      <c r="KIZ11" s="49"/>
      <c r="KJA11" s="49"/>
      <c r="KJB11" s="49"/>
      <c r="KJC11" s="49"/>
      <c r="KJD11" s="49"/>
      <c r="KJE11" s="49"/>
      <c r="KJF11" s="49"/>
      <c r="KJG11" s="49"/>
      <c r="KJH11" s="49"/>
      <c r="KJI11" s="49"/>
      <c r="KJJ11" s="49"/>
      <c r="KJK11" s="49"/>
      <c r="KJL11" s="49"/>
      <c r="KJM11" s="49"/>
      <c r="KJN11" s="49"/>
      <c r="KJO11" s="49"/>
      <c r="KJP11" s="49"/>
      <c r="KJQ11" s="49"/>
      <c r="KJR11" s="49"/>
      <c r="KJS11" s="49"/>
      <c r="KJT11" s="49"/>
      <c r="KJU11" s="49"/>
      <c r="KJV11" s="49"/>
      <c r="KJW11" s="49"/>
      <c r="KJX11" s="49"/>
      <c r="KJY11" s="49"/>
      <c r="KJZ11" s="49"/>
      <c r="KKA11" s="49"/>
      <c r="KKB11" s="49"/>
      <c r="KKC11" s="49"/>
      <c r="KKD11" s="49"/>
      <c r="KKE11" s="49"/>
      <c r="KKF11" s="49"/>
      <c r="KKG11" s="49"/>
      <c r="KKH11" s="49"/>
      <c r="KKI11" s="49"/>
      <c r="KKJ11" s="49"/>
      <c r="KKK11" s="49"/>
      <c r="KKL11" s="49"/>
      <c r="KKM11" s="49"/>
      <c r="KKN11" s="49"/>
      <c r="KKO11" s="49"/>
      <c r="KKP11" s="49"/>
      <c r="KKQ11" s="49"/>
      <c r="KKR11" s="49"/>
      <c r="KKS11" s="49"/>
      <c r="KKT11" s="49"/>
      <c r="KKU11" s="49"/>
      <c r="KKV11" s="49"/>
      <c r="KKW11" s="49"/>
      <c r="KKX11" s="49"/>
      <c r="KKY11" s="49"/>
      <c r="KKZ11" s="49"/>
      <c r="KLA11" s="49"/>
      <c r="KLB11" s="49"/>
      <c r="KLC11" s="49"/>
      <c r="KLD11" s="49"/>
      <c r="KLE11" s="49"/>
      <c r="KLF11" s="49"/>
      <c r="KLG11" s="49"/>
      <c r="KLH11" s="49"/>
      <c r="KLI11" s="49"/>
      <c r="KLJ11" s="49"/>
      <c r="KLK11" s="49"/>
      <c r="KLL11" s="49"/>
      <c r="KLM11" s="49"/>
      <c r="KLN11" s="49"/>
      <c r="KLO11" s="49"/>
      <c r="KLP11" s="49"/>
      <c r="KLQ11" s="49"/>
      <c r="KLR11" s="49"/>
      <c r="KLS11" s="49"/>
      <c r="KLT11" s="49"/>
      <c r="KLU11" s="49"/>
      <c r="KLV11" s="49"/>
      <c r="KLW11" s="49"/>
      <c r="KLX11" s="49"/>
      <c r="KLY11" s="49"/>
      <c r="KLZ11" s="49"/>
      <c r="KMA11" s="49"/>
      <c r="KMB11" s="49"/>
      <c r="KMC11" s="49"/>
      <c r="KMD11" s="49"/>
      <c r="KME11" s="49"/>
      <c r="KMF11" s="49"/>
      <c r="KMG11" s="49"/>
      <c r="KMH11" s="49"/>
      <c r="KMI11" s="49"/>
      <c r="KMJ11" s="49"/>
      <c r="KMK11" s="49"/>
      <c r="KML11" s="49"/>
      <c r="KMM11" s="49"/>
      <c r="KMN11" s="49"/>
      <c r="KMO11" s="49"/>
      <c r="KMP11" s="49"/>
      <c r="KMQ11" s="49"/>
      <c r="KMR11" s="49"/>
      <c r="KMS11" s="49"/>
      <c r="KMT11" s="49"/>
      <c r="KMU11" s="49"/>
      <c r="KMV11" s="49"/>
      <c r="KMW11" s="49"/>
      <c r="KMX11" s="49"/>
      <c r="KMY11" s="49"/>
      <c r="KMZ11" s="49"/>
      <c r="KNA11" s="49"/>
      <c r="KNB11" s="49"/>
      <c r="KNC11" s="49"/>
      <c r="KND11" s="49"/>
      <c r="KNE11" s="49"/>
      <c r="KNF11" s="49"/>
      <c r="KNG11" s="49"/>
      <c r="KNH11" s="49"/>
      <c r="KNI11" s="49"/>
      <c r="KNJ11" s="49"/>
      <c r="KNK11" s="49"/>
      <c r="KNL11" s="49"/>
      <c r="KNM11" s="49"/>
      <c r="KNN11" s="49"/>
      <c r="KNO11" s="49"/>
      <c r="KNP11" s="49"/>
      <c r="KNQ11" s="49"/>
      <c r="KNR11" s="49"/>
      <c r="KNS11" s="49"/>
      <c r="KNT11" s="49"/>
      <c r="KNU11" s="49"/>
      <c r="KNV11" s="49"/>
      <c r="KNW11" s="49"/>
      <c r="KNX11" s="49"/>
      <c r="KNY11" s="49"/>
      <c r="KNZ11" s="49"/>
      <c r="KOA11" s="49"/>
      <c r="KOB11" s="49"/>
      <c r="KOC11" s="49"/>
      <c r="KOD11" s="49"/>
      <c r="KOE11" s="49"/>
      <c r="KOF11" s="49"/>
      <c r="KOG11" s="49"/>
      <c r="KOH11" s="49"/>
      <c r="KOI11" s="49"/>
      <c r="KOJ11" s="49"/>
      <c r="KOK11" s="49"/>
      <c r="KOL11" s="49"/>
      <c r="KOM11" s="49"/>
      <c r="KON11" s="49"/>
      <c r="KOO11" s="49"/>
      <c r="KOP11" s="49"/>
      <c r="KOQ11" s="49"/>
      <c r="KOR11" s="49"/>
      <c r="KOS11" s="49"/>
      <c r="KOT11" s="49"/>
      <c r="KOU11" s="49"/>
      <c r="KOV11" s="49"/>
      <c r="KOW11" s="49"/>
      <c r="KOX11" s="49"/>
      <c r="KOY11" s="49"/>
      <c r="KOZ11" s="49"/>
      <c r="KPA11" s="49"/>
      <c r="KPB11" s="49"/>
      <c r="KPC11" s="49"/>
      <c r="KPD11" s="49"/>
      <c r="KPE11" s="49"/>
      <c r="KPF11" s="49"/>
      <c r="KPG11" s="49"/>
      <c r="KPH11" s="49"/>
      <c r="KPI11" s="49"/>
      <c r="KPJ11" s="49"/>
      <c r="KPK11" s="49"/>
      <c r="KPL11" s="49"/>
      <c r="KPM11" s="49"/>
      <c r="KPN11" s="49"/>
      <c r="KPO11" s="49"/>
      <c r="KPP11" s="49"/>
      <c r="KPQ11" s="49"/>
      <c r="KPR11" s="49"/>
      <c r="KPS11" s="49"/>
      <c r="KPT11" s="49"/>
      <c r="KPU11" s="49"/>
      <c r="KPV11" s="49"/>
      <c r="KPW11" s="49"/>
      <c r="KPX11" s="49"/>
      <c r="KPY11" s="49"/>
      <c r="KPZ11" s="49"/>
      <c r="KQA11" s="49"/>
      <c r="KQB11" s="49"/>
      <c r="KQC11" s="49"/>
      <c r="KQD11" s="49"/>
      <c r="KQE11" s="49"/>
      <c r="KQF11" s="49"/>
      <c r="KQG11" s="49"/>
      <c r="KQH11" s="49"/>
      <c r="KQI11" s="49"/>
      <c r="KQJ11" s="49"/>
      <c r="KQK11" s="49"/>
      <c r="KQL11" s="49"/>
      <c r="KQM11" s="49"/>
      <c r="KQN11" s="49"/>
      <c r="KQO11" s="49"/>
      <c r="KQP11" s="49"/>
      <c r="KQQ11" s="49"/>
      <c r="KQR11" s="49"/>
      <c r="KQS11" s="49"/>
      <c r="KQT11" s="49"/>
      <c r="KQU11" s="49"/>
      <c r="KQV11" s="49"/>
      <c r="KQW11" s="49"/>
      <c r="KQX11" s="49"/>
      <c r="KQY11" s="49"/>
      <c r="KQZ11" s="49"/>
      <c r="KRA11" s="49"/>
      <c r="KRB11" s="49"/>
      <c r="KRC11" s="49"/>
      <c r="KRD11" s="49"/>
      <c r="KRE11" s="49"/>
      <c r="KRF11" s="49"/>
      <c r="KRG11" s="49"/>
      <c r="KRH11" s="49"/>
      <c r="KRI11" s="49"/>
      <c r="KRJ11" s="49"/>
      <c r="KRK11" s="49"/>
      <c r="KRL11" s="49"/>
      <c r="KRM11" s="49"/>
      <c r="KRN11" s="49"/>
      <c r="KRO11" s="49"/>
      <c r="KRP11" s="49"/>
      <c r="KRQ11" s="49"/>
      <c r="KRR11" s="49"/>
      <c r="KRS11" s="49"/>
      <c r="KRT11" s="49"/>
      <c r="KRU11" s="49"/>
      <c r="KRV11" s="49"/>
      <c r="KRW11" s="49"/>
      <c r="KRX11" s="49"/>
      <c r="KRY11" s="49"/>
      <c r="KRZ11" s="49"/>
      <c r="KSA11" s="49"/>
      <c r="KSB11" s="49"/>
      <c r="KSC11" s="49"/>
      <c r="KSD11" s="49"/>
      <c r="KSE11" s="49"/>
      <c r="KSF11" s="49"/>
      <c r="KSG11" s="49"/>
      <c r="KSH11" s="49"/>
      <c r="KSI11" s="49"/>
      <c r="KSJ11" s="49"/>
      <c r="KSK11" s="49"/>
      <c r="KSL11" s="49"/>
      <c r="KSM11" s="49"/>
      <c r="KSN11" s="49"/>
      <c r="KSO11" s="49"/>
      <c r="KSP11" s="49"/>
      <c r="KSQ11" s="49"/>
      <c r="KSR11" s="49"/>
      <c r="KSS11" s="49"/>
      <c r="KST11" s="49"/>
      <c r="KSU11" s="49"/>
      <c r="KSV11" s="49"/>
      <c r="KSW11" s="49"/>
      <c r="KSX11" s="49"/>
      <c r="KSY11" s="49"/>
      <c r="KSZ11" s="49"/>
      <c r="KTA11" s="49"/>
      <c r="KTB11" s="49"/>
      <c r="KTC11" s="49"/>
      <c r="KTD11" s="49"/>
      <c r="KTE11" s="49"/>
      <c r="KTF11" s="49"/>
      <c r="KTG11" s="49"/>
      <c r="KTH11" s="49"/>
      <c r="KTI11" s="49"/>
      <c r="KTJ11" s="49"/>
      <c r="KTK11" s="49"/>
      <c r="KTL11" s="49"/>
      <c r="KTM11" s="49"/>
      <c r="KTN11" s="49"/>
      <c r="KTO11" s="49"/>
      <c r="KTP11" s="49"/>
      <c r="KTQ11" s="49"/>
      <c r="KTR11" s="49"/>
      <c r="KTS11" s="49"/>
      <c r="KTT11" s="49"/>
      <c r="KTU11" s="49"/>
      <c r="KTV11" s="49"/>
      <c r="KTW11" s="49"/>
      <c r="KTX11" s="49"/>
      <c r="KTY11" s="49"/>
      <c r="KTZ11" s="49"/>
      <c r="KUA11" s="49"/>
      <c r="KUB11" s="49"/>
      <c r="KUC11" s="49"/>
      <c r="KUD11" s="49"/>
      <c r="KUE11" s="49"/>
      <c r="KUF11" s="49"/>
      <c r="KUG11" s="49"/>
      <c r="KUH11" s="49"/>
      <c r="KUI11" s="49"/>
      <c r="KUJ11" s="49"/>
      <c r="KUK11" s="49"/>
      <c r="KUL11" s="49"/>
      <c r="KUM11" s="49"/>
      <c r="KUN11" s="49"/>
      <c r="KUO11" s="49"/>
      <c r="KUP11" s="49"/>
      <c r="KUQ11" s="49"/>
      <c r="KUR11" s="49"/>
      <c r="KUS11" s="49"/>
      <c r="KUT11" s="49"/>
      <c r="KUU11" s="49"/>
      <c r="KUV11" s="49"/>
      <c r="KUW11" s="49"/>
      <c r="KUX11" s="49"/>
      <c r="KUY11" s="49"/>
      <c r="KUZ11" s="49"/>
      <c r="KVA11" s="49"/>
      <c r="KVB11" s="49"/>
      <c r="KVC11" s="49"/>
      <c r="KVD11" s="49"/>
      <c r="KVE11" s="49"/>
      <c r="KVF11" s="49"/>
      <c r="KVG11" s="49"/>
      <c r="KVH11" s="49"/>
      <c r="KVI11" s="49"/>
      <c r="KVJ11" s="49"/>
      <c r="KVK11" s="49"/>
      <c r="KVL11" s="49"/>
      <c r="KVM11" s="49"/>
      <c r="KVN11" s="49"/>
      <c r="KVO11" s="49"/>
      <c r="KVP11" s="49"/>
      <c r="KVQ11" s="49"/>
      <c r="KVR11" s="49"/>
      <c r="KVS11" s="49"/>
      <c r="KVT11" s="49"/>
      <c r="KVU11" s="49"/>
      <c r="KVV11" s="49"/>
      <c r="KVW11" s="49"/>
      <c r="KVX11" s="49"/>
      <c r="KVY11" s="49"/>
      <c r="KVZ11" s="49"/>
      <c r="KWA11" s="49"/>
      <c r="KWB11" s="49"/>
      <c r="KWC11" s="49"/>
      <c r="KWD11" s="49"/>
      <c r="KWE11" s="49"/>
      <c r="KWF11" s="49"/>
      <c r="KWG11" s="49"/>
      <c r="KWH11" s="49"/>
      <c r="KWI11" s="49"/>
      <c r="KWJ11" s="49"/>
      <c r="KWK11" s="49"/>
      <c r="KWL11" s="49"/>
      <c r="KWM11" s="49"/>
      <c r="KWN11" s="49"/>
      <c r="KWO11" s="49"/>
      <c r="KWP11" s="49"/>
      <c r="KWQ11" s="49"/>
      <c r="KWR11" s="49"/>
      <c r="KWS11" s="49"/>
      <c r="KWT11" s="49"/>
      <c r="KWU11" s="49"/>
      <c r="KWV11" s="49"/>
      <c r="KWW11" s="49"/>
      <c r="KWX11" s="49"/>
      <c r="KWY11" s="49"/>
      <c r="KWZ11" s="49"/>
      <c r="KXA11" s="49"/>
      <c r="KXB11" s="49"/>
      <c r="KXC11" s="49"/>
      <c r="KXD11" s="49"/>
      <c r="KXE11" s="49"/>
      <c r="KXF11" s="49"/>
      <c r="KXG11" s="49"/>
      <c r="KXH11" s="49"/>
      <c r="KXI11" s="49"/>
      <c r="KXJ11" s="49"/>
      <c r="KXK11" s="49"/>
      <c r="KXL11" s="49"/>
      <c r="KXM11" s="49"/>
      <c r="KXN11" s="49"/>
      <c r="KXO11" s="49"/>
      <c r="KXP11" s="49"/>
      <c r="KXQ11" s="49"/>
      <c r="KXR11" s="49"/>
      <c r="KXS11" s="49"/>
      <c r="KXT11" s="49"/>
      <c r="KXU11" s="49"/>
      <c r="KXV11" s="49"/>
      <c r="KXW11" s="49"/>
      <c r="KXX11" s="49"/>
      <c r="KXY11" s="49"/>
      <c r="KXZ11" s="49"/>
      <c r="KYA11" s="49"/>
      <c r="KYB11" s="49"/>
      <c r="KYC11" s="49"/>
      <c r="KYD11" s="49"/>
      <c r="KYE11" s="49"/>
      <c r="KYF11" s="49"/>
      <c r="KYG11" s="49"/>
      <c r="KYH11" s="49"/>
      <c r="KYI11" s="49"/>
      <c r="KYJ11" s="49"/>
      <c r="KYK11" s="49"/>
      <c r="KYL11" s="49"/>
      <c r="KYM11" s="49"/>
      <c r="KYN11" s="49"/>
      <c r="KYO11" s="49"/>
      <c r="KYP11" s="49"/>
      <c r="KYQ11" s="49"/>
      <c r="KYR11" s="49"/>
      <c r="KYS11" s="49"/>
      <c r="KYT11" s="49"/>
      <c r="KYU11" s="49"/>
      <c r="KYV11" s="49"/>
      <c r="KYW11" s="49"/>
      <c r="KYX11" s="49"/>
      <c r="KYY11" s="49"/>
      <c r="KYZ11" s="49"/>
      <c r="KZA11" s="49"/>
      <c r="KZB11" s="49"/>
      <c r="KZC11" s="49"/>
      <c r="KZD11" s="49"/>
      <c r="KZE11" s="49"/>
      <c r="KZF11" s="49"/>
      <c r="KZG11" s="49"/>
      <c r="KZH11" s="49"/>
      <c r="KZI11" s="49"/>
      <c r="KZJ11" s="49"/>
      <c r="KZK11" s="49"/>
      <c r="KZL11" s="49"/>
      <c r="KZM11" s="49"/>
      <c r="KZN11" s="49"/>
      <c r="KZO11" s="49"/>
      <c r="KZP11" s="49"/>
      <c r="KZQ11" s="49"/>
      <c r="KZR11" s="49"/>
      <c r="KZS11" s="49"/>
      <c r="KZT11" s="49"/>
      <c r="KZU11" s="49"/>
      <c r="KZV11" s="49"/>
      <c r="KZW11" s="49"/>
      <c r="KZX11" s="49"/>
      <c r="KZY11" s="49"/>
      <c r="KZZ11" s="49"/>
      <c r="LAA11" s="49"/>
      <c r="LAB11" s="49"/>
      <c r="LAC11" s="49"/>
      <c r="LAD11" s="49"/>
      <c r="LAE11" s="49"/>
      <c r="LAF11" s="49"/>
      <c r="LAG11" s="49"/>
      <c r="LAH11" s="49"/>
      <c r="LAI11" s="49"/>
      <c r="LAJ11" s="49"/>
      <c r="LAK11" s="49"/>
      <c r="LAL11" s="49"/>
      <c r="LAM11" s="49"/>
      <c r="LAN11" s="49"/>
      <c r="LAO11" s="49"/>
      <c r="LAP11" s="49"/>
      <c r="LAQ11" s="49"/>
      <c r="LAR11" s="49"/>
      <c r="LAS11" s="49"/>
      <c r="LAT11" s="49"/>
      <c r="LAU11" s="49"/>
      <c r="LAV11" s="49"/>
      <c r="LAW11" s="49"/>
      <c r="LAX11" s="49"/>
      <c r="LAY11" s="49"/>
      <c r="LAZ11" s="49"/>
      <c r="LBA11" s="49"/>
      <c r="LBB11" s="49"/>
      <c r="LBC11" s="49"/>
      <c r="LBD11" s="49"/>
      <c r="LBE11" s="49"/>
      <c r="LBF11" s="49"/>
      <c r="LBG11" s="49"/>
      <c r="LBH11" s="49"/>
      <c r="LBI11" s="49"/>
      <c r="LBJ11" s="49"/>
      <c r="LBK11" s="49"/>
      <c r="LBL11" s="49"/>
      <c r="LBM11" s="49"/>
      <c r="LBN11" s="49"/>
      <c r="LBO11" s="49"/>
      <c r="LBP11" s="49"/>
      <c r="LBQ11" s="49"/>
      <c r="LBR11" s="49"/>
      <c r="LBS11" s="49"/>
      <c r="LBT11" s="49"/>
      <c r="LBU11" s="49"/>
      <c r="LBV11" s="49"/>
      <c r="LBW11" s="49"/>
      <c r="LBX11" s="49"/>
      <c r="LBY11" s="49"/>
      <c r="LBZ11" s="49"/>
      <c r="LCA11" s="49"/>
      <c r="LCB11" s="49"/>
      <c r="LCC11" s="49"/>
      <c r="LCD11" s="49"/>
      <c r="LCE11" s="49"/>
      <c r="LCF11" s="49"/>
      <c r="LCG11" s="49"/>
      <c r="LCH11" s="49"/>
      <c r="LCI11" s="49"/>
      <c r="LCJ11" s="49"/>
      <c r="LCK11" s="49"/>
      <c r="LCL11" s="49"/>
      <c r="LCM11" s="49"/>
      <c r="LCN11" s="49"/>
      <c r="LCO11" s="49"/>
      <c r="LCP11" s="49"/>
      <c r="LCQ11" s="49"/>
      <c r="LCR11" s="49"/>
      <c r="LCS11" s="49"/>
      <c r="LCT11" s="49"/>
      <c r="LCU11" s="49"/>
      <c r="LCV11" s="49"/>
      <c r="LCW11" s="49"/>
      <c r="LCX11" s="49"/>
      <c r="LCY11" s="49"/>
      <c r="LCZ11" s="49"/>
      <c r="LDA11" s="49"/>
      <c r="LDB11" s="49"/>
      <c r="LDC11" s="49"/>
      <c r="LDD11" s="49"/>
      <c r="LDE11" s="49"/>
      <c r="LDF11" s="49"/>
      <c r="LDG11" s="49"/>
      <c r="LDH11" s="49"/>
      <c r="LDI11" s="49"/>
      <c r="LDJ11" s="49"/>
      <c r="LDK11" s="49"/>
      <c r="LDL11" s="49"/>
      <c r="LDM11" s="49"/>
      <c r="LDN11" s="49"/>
      <c r="LDO11" s="49"/>
      <c r="LDP11" s="49"/>
      <c r="LDQ11" s="49"/>
      <c r="LDR11" s="49"/>
      <c r="LDS11" s="49"/>
      <c r="LDT11" s="49"/>
      <c r="LDU11" s="49"/>
      <c r="LDV11" s="49"/>
      <c r="LDW11" s="49"/>
      <c r="LDX11" s="49"/>
      <c r="LDY11" s="49"/>
      <c r="LDZ11" s="49"/>
      <c r="LEA11" s="49"/>
      <c r="LEB11" s="49"/>
      <c r="LEC11" s="49"/>
      <c r="LED11" s="49"/>
      <c r="LEE11" s="49"/>
      <c r="LEF11" s="49"/>
      <c r="LEG11" s="49"/>
      <c r="LEH11" s="49"/>
      <c r="LEI11" s="49"/>
      <c r="LEJ11" s="49"/>
      <c r="LEK11" s="49"/>
      <c r="LEL11" s="49"/>
      <c r="LEM11" s="49"/>
      <c r="LEN11" s="49"/>
      <c r="LEO11" s="49"/>
      <c r="LEP11" s="49"/>
      <c r="LEQ11" s="49"/>
      <c r="LER11" s="49"/>
      <c r="LES11" s="49"/>
      <c r="LET11" s="49"/>
      <c r="LEU11" s="49"/>
      <c r="LEV11" s="49"/>
      <c r="LEW11" s="49"/>
      <c r="LEX11" s="49"/>
      <c r="LEY11" s="49"/>
      <c r="LEZ11" s="49"/>
      <c r="LFA11" s="49"/>
      <c r="LFB11" s="49"/>
      <c r="LFC11" s="49"/>
      <c r="LFD11" s="49"/>
      <c r="LFE11" s="49"/>
      <c r="LFF11" s="49"/>
      <c r="LFG11" s="49"/>
      <c r="LFH11" s="49"/>
      <c r="LFI11" s="49"/>
      <c r="LFJ11" s="49"/>
      <c r="LFK11" s="49"/>
      <c r="LFL11" s="49"/>
      <c r="LFM11" s="49"/>
      <c r="LFN11" s="49"/>
      <c r="LFO11" s="49"/>
      <c r="LFP11" s="49"/>
      <c r="LFQ11" s="49"/>
      <c r="LFR11" s="49"/>
      <c r="LFS11" s="49"/>
      <c r="LFT11" s="49"/>
      <c r="LFU11" s="49"/>
      <c r="LFV11" s="49"/>
      <c r="LFW11" s="49"/>
      <c r="LFX11" s="49"/>
      <c r="LFY11" s="49"/>
      <c r="LFZ11" s="49"/>
      <c r="LGA11" s="49"/>
      <c r="LGB11" s="49"/>
      <c r="LGC11" s="49"/>
      <c r="LGD11" s="49"/>
      <c r="LGE11" s="49"/>
      <c r="LGF11" s="49"/>
      <c r="LGG11" s="49"/>
      <c r="LGH11" s="49"/>
      <c r="LGI11" s="49"/>
      <c r="LGJ11" s="49"/>
      <c r="LGK11" s="49"/>
      <c r="LGL11" s="49"/>
      <c r="LGM11" s="49"/>
      <c r="LGN11" s="49"/>
      <c r="LGO11" s="49"/>
      <c r="LGP11" s="49"/>
      <c r="LGQ11" s="49"/>
      <c r="LGR11" s="49"/>
      <c r="LGS11" s="49"/>
      <c r="LGT11" s="49"/>
      <c r="LGU11" s="49"/>
      <c r="LGV11" s="49"/>
      <c r="LGW11" s="49"/>
      <c r="LGX11" s="49"/>
      <c r="LGY11" s="49"/>
      <c r="LGZ11" s="49"/>
      <c r="LHA11" s="49"/>
      <c r="LHB11" s="49"/>
      <c r="LHC11" s="49"/>
      <c r="LHD11" s="49"/>
      <c r="LHE11" s="49"/>
      <c r="LHF11" s="49"/>
      <c r="LHG11" s="49"/>
      <c r="LHH11" s="49"/>
      <c r="LHI11" s="49"/>
      <c r="LHJ11" s="49"/>
      <c r="LHK11" s="49"/>
      <c r="LHL11" s="49"/>
      <c r="LHM11" s="49"/>
      <c r="LHN11" s="49"/>
      <c r="LHO11" s="49"/>
      <c r="LHP11" s="49"/>
      <c r="LHQ11" s="49"/>
      <c r="LHR11" s="49"/>
      <c r="LHS11" s="49"/>
      <c r="LHT11" s="49"/>
      <c r="LHU11" s="49"/>
      <c r="LHV11" s="49"/>
      <c r="LHW11" s="49"/>
      <c r="LHX11" s="49"/>
      <c r="LHY11" s="49"/>
      <c r="LHZ11" s="49"/>
      <c r="LIA11" s="49"/>
      <c r="LIB11" s="49"/>
      <c r="LIC11" s="49"/>
      <c r="LID11" s="49"/>
      <c r="LIE11" s="49"/>
      <c r="LIF11" s="49"/>
      <c r="LIG11" s="49"/>
      <c r="LIH11" s="49"/>
      <c r="LII11" s="49"/>
      <c r="LIJ11" s="49"/>
      <c r="LIK11" s="49"/>
      <c r="LIL11" s="49"/>
      <c r="LIM11" s="49"/>
      <c r="LIN11" s="49"/>
      <c r="LIO11" s="49"/>
      <c r="LIP11" s="49"/>
      <c r="LIQ11" s="49"/>
      <c r="LIR11" s="49"/>
      <c r="LIS11" s="49"/>
      <c r="LIT11" s="49"/>
      <c r="LIU11" s="49"/>
      <c r="LIV11" s="49"/>
      <c r="LIW11" s="49"/>
      <c r="LIX11" s="49"/>
      <c r="LIY11" s="49"/>
      <c r="LIZ11" s="49"/>
      <c r="LJA11" s="49"/>
      <c r="LJB11" s="49"/>
      <c r="LJC11" s="49"/>
      <c r="LJD11" s="49"/>
      <c r="LJE11" s="49"/>
      <c r="LJF11" s="49"/>
      <c r="LJG11" s="49"/>
      <c r="LJH11" s="49"/>
      <c r="LJI11" s="49"/>
      <c r="LJJ11" s="49"/>
      <c r="LJK11" s="49"/>
      <c r="LJL11" s="49"/>
      <c r="LJM11" s="49"/>
      <c r="LJN11" s="49"/>
      <c r="LJO11" s="49"/>
      <c r="LJP11" s="49"/>
      <c r="LJQ11" s="49"/>
      <c r="LJR11" s="49"/>
      <c r="LJS11" s="49"/>
      <c r="LJT11" s="49"/>
      <c r="LJU11" s="49"/>
      <c r="LJV11" s="49"/>
      <c r="LJW11" s="49"/>
      <c r="LJX11" s="49"/>
      <c r="LJY11" s="49"/>
      <c r="LJZ11" s="49"/>
      <c r="LKA11" s="49"/>
      <c r="LKB11" s="49"/>
      <c r="LKC11" s="49"/>
      <c r="LKD11" s="49"/>
      <c r="LKE11" s="49"/>
      <c r="LKF11" s="49"/>
      <c r="LKG11" s="49"/>
      <c r="LKH11" s="49"/>
      <c r="LKI11" s="49"/>
      <c r="LKJ11" s="49"/>
      <c r="LKK11" s="49"/>
      <c r="LKL11" s="49"/>
      <c r="LKM11" s="49"/>
      <c r="LKN11" s="49"/>
      <c r="LKO11" s="49"/>
      <c r="LKP11" s="49"/>
      <c r="LKQ11" s="49"/>
      <c r="LKR11" s="49"/>
      <c r="LKS11" s="49"/>
      <c r="LKT11" s="49"/>
      <c r="LKU11" s="49"/>
      <c r="LKV11" s="49"/>
      <c r="LKW11" s="49"/>
      <c r="LKX11" s="49"/>
      <c r="LKY11" s="49"/>
      <c r="LKZ11" s="49"/>
      <c r="LLA11" s="49"/>
      <c r="LLB11" s="49"/>
      <c r="LLC11" s="49"/>
      <c r="LLD11" s="49"/>
      <c r="LLE11" s="49"/>
      <c r="LLF11" s="49"/>
      <c r="LLG11" s="49"/>
      <c r="LLH11" s="49"/>
      <c r="LLI11" s="49"/>
      <c r="LLJ11" s="49"/>
      <c r="LLK11" s="49"/>
      <c r="LLL11" s="49"/>
      <c r="LLM11" s="49"/>
      <c r="LLN11" s="49"/>
      <c r="LLO11" s="49"/>
      <c r="LLP11" s="49"/>
      <c r="LLQ11" s="49"/>
      <c r="LLR11" s="49"/>
      <c r="LLS11" s="49"/>
      <c r="LLT11" s="49"/>
      <c r="LLU11" s="49"/>
      <c r="LLV11" s="49"/>
      <c r="LLW11" s="49"/>
      <c r="LLX11" s="49"/>
      <c r="LLY11" s="49"/>
      <c r="LLZ11" s="49"/>
      <c r="LMA11" s="49"/>
      <c r="LMB11" s="49"/>
      <c r="LMC11" s="49"/>
      <c r="LMD11" s="49"/>
      <c r="LME11" s="49"/>
      <c r="LMF11" s="49"/>
      <c r="LMG11" s="49"/>
      <c r="LMH11" s="49"/>
      <c r="LMI11" s="49"/>
      <c r="LMJ11" s="49"/>
      <c r="LMK11" s="49"/>
      <c r="LML11" s="49"/>
      <c r="LMM11" s="49"/>
      <c r="LMN11" s="49"/>
      <c r="LMO11" s="49"/>
      <c r="LMP11" s="49"/>
      <c r="LMQ11" s="49"/>
      <c r="LMR11" s="49"/>
      <c r="LMS11" s="49"/>
      <c r="LMT11" s="49"/>
      <c r="LMU11" s="49"/>
      <c r="LMV11" s="49"/>
      <c r="LMW11" s="49"/>
      <c r="LMX11" s="49"/>
      <c r="LMY11" s="49"/>
      <c r="LMZ11" s="49"/>
      <c r="LNA11" s="49"/>
      <c r="LNB11" s="49"/>
      <c r="LNC11" s="49"/>
      <c r="LND11" s="49"/>
      <c r="LNE11" s="49"/>
      <c r="LNF11" s="49"/>
      <c r="LNG11" s="49"/>
      <c r="LNH11" s="49"/>
      <c r="LNI11" s="49"/>
      <c r="LNJ11" s="49"/>
      <c r="LNK11" s="49"/>
      <c r="LNL11" s="49"/>
      <c r="LNM11" s="49"/>
      <c r="LNN11" s="49"/>
      <c r="LNO11" s="49"/>
      <c r="LNP11" s="49"/>
      <c r="LNQ11" s="49"/>
      <c r="LNR11" s="49"/>
      <c r="LNS11" s="49"/>
      <c r="LNT11" s="49"/>
      <c r="LNU11" s="49"/>
      <c r="LNV11" s="49"/>
      <c r="LNW11" s="49"/>
      <c r="LNX11" s="49"/>
      <c r="LNY11" s="49"/>
      <c r="LNZ11" s="49"/>
      <c r="LOA11" s="49"/>
      <c r="LOB11" s="49"/>
      <c r="LOC11" s="49"/>
      <c r="LOD11" s="49"/>
      <c r="LOE11" s="49"/>
      <c r="LOF11" s="49"/>
      <c r="LOG11" s="49"/>
      <c r="LOH11" s="49"/>
      <c r="LOI11" s="49"/>
      <c r="LOJ11" s="49"/>
      <c r="LOK11" s="49"/>
      <c r="LOL11" s="49"/>
      <c r="LOM11" s="49"/>
      <c r="LON11" s="49"/>
      <c r="LOO11" s="49"/>
      <c r="LOP11" s="49"/>
      <c r="LOQ11" s="49"/>
      <c r="LOR11" s="49"/>
      <c r="LOS11" s="49"/>
      <c r="LOT11" s="49"/>
      <c r="LOU11" s="49"/>
      <c r="LOV11" s="49"/>
      <c r="LOW11" s="49"/>
      <c r="LOX11" s="49"/>
      <c r="LOY11" s="49"/>
      <c r="LOZ11" s="49"/>
      <c r="LPA11" s="49"/>
      <c r="LPB11" s="49"/>
      <c r="LPC11" s="49"/>
      <c r="LPD11" s="49"/>
      <c r="LPE11" s="49"/>
      <c r="LPF11" s="49"/>
      <c r="LPG11" s="49"/>
      <c r="LPH11" s="49"/>
      <c r="LPI11" s="49"/>
      <c r="LPJ11" s="49"/>
      <c r="LPK11" s="49"/>
      <c r="LPL11" s="49"/>
      <c r="LPM11" s="49"/>
      <c r="LPN11" s="49"/>
      <c r="LPO11" s="49"/>
      <c r="LPP11" s="49"/>
      <c r="LPQ11" s="49"/>
      <c r="LPR11" s="49"/>
      <c r="LPS11" s="49"/>
      <c r="LPT11" s="49"/>
      <c r="LPU11" s="49"/>
      <c r="LPV11" s="49"/>
      <c r="LPW11" s="49"/>
      <c r="LPX11" s="49"/>
      <c r="LPY11" s="49"/>
      <c r="LPZ11" s="49"/>
      <c r="LQA11" s="49"/>
      <c r="LQB11" s="49"/>
      <c r="LQC11" s="49"/>
      <c r="LQD11" s="49"/>
      <c r="LQE11" s="49"/>
      <c r="LQF11" s="49"/>
      <c r="LQG11" s="49"/>
      <c r="LQH11" s="49"/>
      <c r="LQI11" s="49"/>
      <c r="LQJ11" s="49"/>
      <c r="LQK11" s="49"/>
      <c r="LQL11" s="49"/>
      <c r="LQM11" s="49"/>
      <c r="LQN11" s="49"/>
      <c r="LQO11" s="49"/>
      <c r="LQP11" s="49"/>
      <c r="LQQ11" s="49"/>
      <c r="LQR11" s="49"/>
      <c r="LQS11" s="49"/>
      <c r="LQT11" s="49"/>
      <c r="LQU11" s="49"/>
      <c r="LQV11" s="49"/>
      <c r="LQW11" s="49"/>
      <c r="LQX11" s="49"/>
      <c r="LQY11" s="49"/>
      <c r="LQZ11" s="49"/>
      <c r="LRA11" s="49"/>
      <c r="LRB11" s="49"/>
      <c r="LRC11" s="49"/>
      <c r="LRD11" s="49"/>
      <c r="LRE11" s="49"/>
      <c r="LRF11" s="49"/>
      <c r="LRG11" s="49"/>
      <c r="LRH11" s="49"/>
      <c r="LRI11" s="49"/>
      <c r="LRJ11" s="49"/>
      <c r="LRK11" s="49"/>
      <c r="LRL11" s="49"/>
      <c r="LRM11" s="49"/>
      <c r="LRN11" s="49"/>
      <c r="LRO11" s="49"/>
      <c r="LRP11" s="49"/>
      <c r="LRQ11" s="49"/>
      <c r="LRR11" s="49"/>
      <c r="LRS11" s="49"/>
      <c r="LRT11" s="49"/>
      <c r="LRU11" s="49"/>
      <c r="LRV11" s="49"/>
      <c r="LRW11" s="49"/>
      <c r="LRX11" s="49"/>
      <c r="LRY11" s="49"/>
      <c r="LRZ11" s="49"/>
      <c r="LSA11" s="49"/>
      <c r="LSB11" s="49"/>
      <c r="LSC11" s="49"/>
      <c r="LSD11" s="49"/>
      <c r="LSE11" s="49"/>
      <c r="LSF11" s="49"/>
      <c r="LSG11" s="49"/>
      <c r="LSH11" s="49"/>
      <c r="LSI11" s="49"/>
      <c r="LSJ11" s="49"/>
      <c r="LSK11" s="49"/>
      <c r="LSL11" s="49"/>
      <c r="LSM11" s="49"/>
      <c r="LSN11" s="49"/>
      <c r="LSO11" s="49"/>
      <c r="LSP11" s="49"/>
      <c r="LSQ11" s="49"/>
      <c r="LSR11" s="49"/>
      <c r="LSS11" s="49"/>
      <c r="LST11" s="49"/>
      <c r="LSU11" s="49"/>
      <c r="LSV11" s="49"/>
      <c r="LSW11" s="49"/>
      <c r="LSX11" s="49"/>
      <c r="LSY11" s="49"/>
      <c r="LSZ11" s="49"/>
      <c r="LTA11" s="49"/>
      <c r="LTB11" s="49"/>
      <c r="LTC11" s="49"/>
      <c r="LTD11" s="49"/>
      <c r="LTE11" s="49"/>
      <c r="LTF11" s="49"/>
      <c r="LTG11" s="49"/>
      <c r="LTH11" s="49"/>
      <c r="LTI11" s="49"/>
      <c r="LTJ11" s="49"/>
      <c r="LTK11" s="49"/>
      <c r="LTL11" s="49"/>
      <c r="LTM11" s="49"/>
      <c r="LTN11" s="49"/>
      <c r="LTO11" s="49"/>
      <c r="LTP11" s="49"/>
      <c r="LTQ11" s="49"/>
      <c r="LTR11" s="49"/>
      <c r="LTS11" s="49"/>
      <c r="LTT11" s="49"/>
      <c r="LTU11" s="49"/>
      <c r="LTV11" s="49"/>
      <c r="LTW11" s="49"/>
      <c r="LTX11" s="49"/>
      <c r="LTY11" s="49"/>
      <c r="LTZ11" s="49"/>
      <c r="LUA11" s="49"/>
      <c r="LUB11" s="49"/>
      <c r="LUC11" s="49"/>
      <c r="LUD11" s="49"/>
      <c r="LUE11" s="49"/>
      <c r="LUF11" s="49"/>
      <c r="LUG11" s="49"/>
      <c r="LUH11" s="49"/>
      <c r="LUI11" s="49"/>
      <c r="LUJ11" s="49"/>
      <c r="LUK11" s="49"/>
      <c r="LUL11" s="49"/>
      <c r="LUM11" s="49"/>
      <c r="LUN11" s="49"/>
      <c r="LUO11" s="49"/>
      <c r="LUP11" s="49"/>
      <c r="LUQ11" s="49"/>
      <c r="LUR11" s="49"/>
      <c r="LUS11" s="49"/>
      <c r="LUT11" s="49"/>
      <c r="LUU11" s="49"/>
      <c r="LUV11" s="49"/>
      <c r="LUW11" s="49"/>
      <c r="LUX11" s="49"/>
      <c r="LUY11" s="49"/>
      <c r="LUZ11" s="49"/>
      <c r="LVA11" s="49"/>
      <c r="LVB11" s="49"/>
      <c r="LVC11" s="49"/>
      <c r="LVD11" s="49"/>
      <c r="LVE11" s="49"/>
      <c r="LVF11" s="49"/>
      <c r="LVG11" s="49"/>
      <c r="LVH11" s="49"/>
      <c r="LVI11" s="49"/>
      <c r="LVJ11" s="49"/>
      <c r="LVK11" s="49"/>
      <c r="LVL11" s="49"/>
      <c r="LVM11" s="49"/>
      <c r="LVN11" s="49"/>
      <c r="LVO11" s="49"/>
      <c r="LVP11" s="49"/>
      <c r="LVQ11" s="49"/>
      <c r="LVR11" s="49"/>
      <c r="LVS11" s="49"/>
      <c r="LVT11" s="49"/>
      <c r="LVU11" s="49"/>
      <c r="LVV11" s="49"/>
      <c r="LVW11" s="49"/>
      <c r="LVX11" s="49"/>
      <c r="LVY11" s="49"/>
      <c r="LVZ11" s="49"/>
      <c r="LWA11" s="49"/>
      <c r="LWB11" s="49"/>
      <c r="LWC11" s="49"/>
      <c r="LWD11" s="49"/>
      <c r="LWE11" s="49"/>
      <c r="LWF11" s="49"/>
      <c r="LWG11" s="49"/>
      <c r="LWH11" s="49"/>
      <c r="LWI11" s="49"/>
      <c r="LWJ11" s="49"/>
      <c r="LWK11" s="49"/>
      <c r="LWL11" s="49"/>
      <c r="LWM11" s="49"/>
      <c r="LWN11" s="49"/>
      <c r="LWO11" s="49"/>
      <c r="LWP11" s="49"/>
      <c r="LWQ11" s="49"/>
      <c r="LWR11" s="49"/>
      <c r="LWS11" s="49"/>
      <c r="LWT11" s="49"/>
      <c r="LWU11" s="49"/>
      <c r="LWV11" s="49"/>
      <c r="LWW11" s="49"/>
      <c r="LWX11" s="49"/>
      <c r="LWY11" s="49"/>
      <c r="LWZ11" s="49"/>
      <c r="LXA11" s="49"/>
      <c r="LXB11" s="49"/>
      <c r="LXC11" s="49"/>
      <c r="LXD11" s="49"/>
      <c r="LXE11" s="49"/>
      <c r="LXF11" s="49"/>
      <c r="LXG11" s="49"/>
      <c r="LXH11" s="49"/>
      <c r="LXI11" s="49"/>
      <c r="LXJ11" s="49"/>
      <c r="LXK11" s="49"/>
      <c r="LXL11" s="49"/>
      <c r="LXM11" s="49"/>
      <c r="LXN11" s="49"/>
      <c r="LXO11" s="49"/>
      <c r="LXP11" s="49"/>
      <c r="LXQ11" s="49"/>
      <c r="LXR11" s="49"/>
      <c r="LXS11" s="49"/>
      <c r="LXT11" s="49"/>
      <c r="LXU11" s="49"/>
      <c r="LXV11" s="49"/>
      <c r="LXW11" s="49"/>
      <c r="LXX11" s="49"/>
      <c r="LXY11" s="49"/>
      <c r="LXZ11" s="49"/>
      <c r="LYA11" s="49"/>
      <c r="LYB11" s="49"/>
      <c r="LYC11" s="49"/>
      <c r="LYD11" s="49"/>
      <c r="LYE11" s="49"/>
      <c r="LYF11" s="49"/>
      <c r="LYG11" s="49"/>
      <c r="LYH11" s="49"/>
      <c r="LYI11" s="49"/>
      <c r="LYJ11" s="49"/>
      <c r="LYK11" s="49"/>
      <c r="LYL11" s="49"/>
      <c r="LYM11" s="49"/>
      <c r="LYN11" s="49"/>
      <c r="LYO11" s="49"/>
      <c r="LYP11" s="49"/>
      <c r="LYQ11" s="49"/>
      <c r="LYR11" s="49"/>
      <c r="LYS11" s="49"/>
      <c r="LYT11" s="49"/>
      <c r="LYU11" s="49"/>
      <c r="LYV11" s="49"/>
      <c r="LYW11" s="49"/>
      <c r="LYX11" s="49"/>
      <c r="LYY11" s="49"/>
      <c r="LYZ11" s="49"/>
      <c r="LZA11" s="49"/>
      <c r="LZB11" s="49"/>
      <c r="LZC11" s="49"/>
      <c r="LZD11" s="49"/>
      <c r="LZE11" s="49"/>
      <c r="LZF11" s="49"/>
      <c r="LZG11" s="49"/>
      <c r="LZH11" s="49"/>
      <c r="LZI11" s="49"/>
      <c r="LZJ11" s="49"/>
      <c r="LZK11" s="49"/>
      <c r="LZL11" s="49"/>
      <c r="LZM11" s="49"/>
      <c r="LZN11" s="49"/>
      <c r="LZO11" s="49"/>
      <c r="LZP11" s="49"/>
      <c r="LZQ11" s="49"/>
      <c r="LZR11" s="49"/>
      <c r="LZS11" s="49"/>
      <c r="LZT11" s="49"/>
      <c r="LZU11" s="49"/>
      <c r="LZV11" s="49"/>
      <c r="LZW11" s="49"/>
      <c r="LZX11" s="49"/>
      <c r="LZY11" s="49"/>
      <c r="LZZ11" s="49"/>
      <c r="MAA11" s="49"/>
      <c r="MAB11" s="49"/>
      <c r="MAC11" s="49"/>
      <c r="MAD11" s="49"/>
      <c r="MAE11" s="49"/>
      <c r="MAF11" s="49"/>
      <c r="MAG11" s="49"/>
      <c r="MAH11" s="49"/>
      <c r="MAI11" s="49"/>
      <c r="MAJ11" s="49"/>
      <c r="MAK11" s="49"/>
      <c r="MAL11" s="49"/>
      <c r="MAM11" s="49"/>
      <c r="MAN11" s="49"/>
      <c r="MAO11" s="49"/>
      <c r="MAP11" s="49"/>
      <c r="MAQ11" s="49"/>
      <c r="MAR11" s="49"/>
      <c r="MAS11" s="49"/>
      <c r="MAT11" s="49"/>
      <c r="MAU11" s="49"/>
      <c r="MAV11" s="49"/>
      <c r="MAW11" s="49"/>
      <c r="MAX11" s="49"/>
      <c r="MAY11" s="49"/>
      <c r="MAZ11" s="49"/>
      <c r="MBA11" s="49"/>
      <c r="MBB11" s="49"/>
      <c r="MBC11" s="49"/>
      <c r="MBD11" s="49"/>
      <c r="MBE11" s="49"/>
      <c r="MBF11" s="49"/>
      <c r="MBG11" s="49"/>
      <c r="MBH11" s="49"/>
      <c r="MBI11" s="49"/>
      <c r="MBJ11" s="49"/>
      <c r="MBK11" s="49"/>
      <c r="MBL11" s="49"/>
      <c r="MBM11" s="49"/>
      <c r="MBN11" s="49"/>
      <c r="MBO11" s="49"/>
      <c r="MBP11" s="49"/>
      <c r="MBQ11" s="49"/>
      <c r="MBR11" s="49"/>
      <c r="MBS11" s="49"/>
      <c r="MBT11" s="49"/>
      <c r="MBU11" s="49"/>
      <c r="MBV11" s="49"/>
      <c r="MBW11" s="49"/>
      <c r="MBX11" s="49"/>
      <c r="MBY11" s="49"/>
      <c r="MBZ11" s="49"/>
      <c r="MCA11" s="49"/>
      <c r="MCB11" s="49"/>
      <c r="MCC11" s="49"/>
      <c r="MCD11" s="49"/>
      <c r="MCE11" s="49"/>
      <c r="MCF11" s="49"/>
      <c r="MCG11" s="49"/>
      <c r="MCH11" s="49"/>
      <c r="MCI11" s="49"/>
      <c r="MCJ11" s="49"/>
      <c r="MCK11" s="49"/>
      <c r="MCL11" s="49"/>
      <c r="MCM11" s="49"/>
      <c r="MCN11" s="49"/>
      <c r="MCO11" s="49"/>
      <c r="MCP11" s="49"/>
      <c r="MCQ11" s="49"/>
      <c r="MCR11" s="49"/>
      <c r="MCS11" s="49"/>
      <c r="MCT11" s="49"/>
      <c r="MCU11" s="49"/>
      <c r="MCV11" s="49"/>
      <c r="MCW11" s="49"/>
      <c r="MCX11" s="49"/>
      <c r="MCY11" s="49"/>
      <c r="MCZ11" s="49"/>
      <c r="MDA11" s="49"/>
      <c r="MDB11" s="49"/>
      <c r="MDC11" s="49"/>
      <c r="MDD11" s="49"/>
      <c r="MDE11" s="49"/>
      <c r="MDF11" s="49"/>
      <c r="MDG11" s="49"/>
      <c r="MDH11" s="49"/>
      <c r="MDI11" s="49"/>
      <c r="MDJ11" s="49"/>
      <c r="MDK11" s="49"/>
      <c r="MDL11" s="49"/>
      <c r="MDM11" s="49"/>
      <c r="MDN11" s="49"/>
      <c r="MDO11" s="49"/>
      <c r="MDP11" s="49"/>
      <c r="MDQ11" s="49"/>
      <c r="MDR11" s="49"/>
      <c r="MDS11" s="49"/>
      <c r="MDT11" s="49"/>
      <c r="MDU11" s="49"/>
      <c r="MDV11" s="49"/>
      <c r="MDW11" s="49"/>
      <c r="MDX11" s="49"/>
      <c r="MDY11" s="49"/>
      <c r="MDZ11" s="49"/>
      <c r="MEA11" s="49"/>
      <c r="MEB11" s="49"/>
      <c r="MEC11" s="49"/>
      <c r="MED11" s="49"/>
      <c r="MEE11" s="49"/>
      <c r="MEF11" s="49"/>
      <c r="MEG11" s="49"/>
      <c r="MEH11" s="49"/>
      <c r="MEI11" s="49"/>
      <c r="MEJ11" s="49"/>
      <c r="MEK11" s="49"/>
      <c r="MEL11" s="49"/>
      <c r="MEM11" s="49"/>
      <c r="MEN11" s="49"/>
      <c r="MEO11" s="49"/>
      <c r="MEP11" s="49"/>
      <c r="MEQ11" s="49"/>
      <c r="MER11" s="49"/>
      <c r="MES11" s="49"/>
      <c r="MET11" s="49"/>
      <c r="MEU11" s="49"/>
      <c r="MEV11" s="49"/>
      <c r="MEW11" s="49"/>
      <c r="MEX11" s="49"/>
      <c r="MEY11" s="49"/>
      <c r="MEZ11" s="49"/>
      <c r="MFA11" s="49"/>
      <c r="MFB11" s="49"/>
      <c r="MFC11" s="49"/>
      <c r="MFD11" s="49"/>
      <c r="MFE11" s="49"/>
      <c r="MFF11" s="49"/>
      <c r="MFG11" s="49"/>
      <c r="MFH11" s="49"/>
      <c r="MFI11" s="49"/>
      <c r="MFJ11" s="49"/>
      <c r="MFK11" s="49"/>
      <c r="MFL11" s="49"/>
      <c r="MFM11" s="49"/>
      <c r="MFN11" s="49"/>
      <c r="MFO11" s="49"/>
      <c r="MFP11" s="49"/>
      <c r="MFQ11" s="49"/>
      <c r="MFR11" s="49"/>
      <c r="MFS11" s="49"/>
      <c r="MFT11" s="49"/>
      <c r="MFU11" s="49"/>
      <c r="MFV11" s="49"/>
      <c r="MFW11" s="49"/>
      <c r="MFX11" s="49"/>
      <c r="MFY11" s="49"/>
      <c r="MFZ11" s="49"/>
      <c r="MGA11" s="49"/>
      <c r="MGB11" s="49"/>
      <c r="MGC11" s="49"/>
      <c r="MGD11" s="49"/>
      <c r="MGE11" s="49"/>
      <c r="MGF11" s="49"/>
      <c r="MGG11" s="49"/>
      <c r="MGH11" s="49"/>
      <c r="MGI11" s="49"/>
      <c r="MGJ11" s="49"/>
      <c r="MGK11" s="49"/>
      <c r="MGL11" s="49"/>
      <c r="MGM11" s="49"/>
      <c r="MGN11" s="49"/>
      <c r="MGO11" s="49"/>
      <c r="MGP11" s="49"/>
      <c r="MGQ11" s="49"/>
      <c r="MGR11" s="49"/>
      <c r="MGS11" s="49"/>
      <c r="MGT11" s="49"/>
      <c r="MGU11" s="49"/>
      <c r="MGV11" s="49"/>
      <c r="MGW11" s="49"/>
      <c r="MGX11" s="49"/>
      <c r="MGY11" s="49"/>
      <c r="MGZ11" s="49"/>
      <c r="MHA11" s="49"/>
      <c r="MHB11" s="49"/>
      <c r="MHC11" s="49"/>
      <c r="MHD11" s="49"/>
      <c r="MHE11" s="49"/>
      <c r="MHF11" s="49"/>
      <c r="MHG11" s="49"/>
      <c r="MHH11" s="49"/>
      <c r="MHI11" s="49"/>
      <c r="MHJ11" s="49"/>
      <c r="MHK11" s="49"/>
      <c r="MHL11" s="49"/>
      <c r="MHM11" s="49"/>
      <c r="MHN11" s="49"/>
      <c r="MHO11" s="49"/>
      <c r="MHP11" s="49"/>
      <c r="MHQ11" s="49"/>
      <c r="MHR11" s="49"/>
      <c r="MHS11" s="49"/>
      <c r="MHT11" s="49"/>
      <c r="MHU11" s="49"/>
      <c r="MHV11" s="49"/>
      <c r="MHW11" s="49"/>
      <c r="MHX11" s="49"/>
      <c r="MHY11" s="49"/>
      <c r="MHZ11" s="49"/>
      <c r="MIA11" s="49"/>
      <c r="MIB11" s="49"/>
      <c r="MIC11" s="49"/>
      <c r="MID11" s="49"/>
      <c r="MIE11" s="49"/>
      <c r="MIF11" s="49"/>
      <c r="MIG11" s="49"/>
      <c r="MIH11" s="49"/>
      <c r="MII11" s="49"/>
      <c r="MIJ11" s="49"/>
      <c r="MIK11" s="49"/>
      <c r="MIL11" s="49"/>
      <c r="MIM11" s="49"/>
      <c r="MIN11" s="49"/>
      <c r="MIO11" s="49"/>
      <c r="MIP11" s="49"/>
      <c r="MIQ11" s="49"/>
      <c r="MIR11" s="49"/>
      <c r="MIS11" s="49"/>
      <c r="MIT11" s="49"/>
      <c r="MIU11" s="49"/>
      <c r="MIV11" s="49"/>
      <c r="MIW11" s="49"/>
      <c r="MIX11" s="49"/>
      <c r="MIY11" s="49"/>
      <c r="MIZ11" s="49"/>
      <c r="MJA11" s="49"/>
      <c r="MJB11" s="49"/>
      <c r="MJC11" s="49"/>
      <c r="MJD11" s="49"/>
      <c r="MJE11" s="49"/>
      <c r="MJF11" s="49"/>
      <c r="MJG11" s="49"/>
      <c r="MJH11" s="49"/>
      <c r="MJI11" s="49"/>
      <c r="MJJ11" s="49"/>
      <c r="MJK11" s="49"/>
      <c r="MJL11" s="49"/>
      <c r="MJM11" s="49"/>
      <c r="MJN11" s="49"/>
      <c r="MJO11" s="49"/>
      <c r="MJP11" s="49"/>
      <c r="MJQ11" s="49"/>
      <c r="MJR11" s="49"/>
      <c r="MJS11" s="49"/>
      <c r="MJT11" s="49"/>
      <c r="MJU11" s="49"/>
      <c r="MJV11" s="49"/>
      <c r="MJW11" s="49"/>
      <c r="MJX11" s="49"/>
      <c r="MJY11" s="49"/>
      <c r="MJZ11" s="49"/>
      <c r="MKA11" s="49"/>
      <c r="MKB11" s="49"/>
      <c r="MKC11" s="49"/>
      <c r="MKD11" s="49"/>
      <c r="MKE11" s="49"/>
      <c r="MKF11" s="49"/>
      <c r="MKG11" s="49"/>
      <c r="MKH11" s="49"/>
      <c r="MKI11" s="49"/>
      <c r="MKJ11" s="49"/>
      <c r="MKK11" s="49"/>
      <c r="MKL11" s="49"/>
      <c r="MKM11" s="49"/>
      <c r="MKN11" s="49"/>
      <c r="MKO11" s="49"/>
      <c r="MKP11" s="49"/>
      <c r="MKQ11" s="49"/>
      <c r="MKR11" s="49"/>
      <c r="MKS11" s="49"/>
      <c r="MKT11" s="49"/>
      <c r="MKU11" s="49"/>
      <c r="MKV11" s="49"/>
      <c r="MKW11" s="49"/>
      <c r="MKX11" s="49"/>
      <c r="MKY11" s="49"/>
      <c r="MKZ11" s="49"/>
      <c r="MLA11" s="49"/>
      <c r="MLB11" s="49"/>
      <c r="MLC11" s="49"/>
      <c r="MLD11" s="49"/>
      <c r="MLE11" s="49"/>
      <c r="MLF11" s="49"/>
      <c r="MLG11" s="49"/>
      <c r="MLH11" s="49"/>
      <c r="MLI11" s="49"/>
      <c r="MLJ11" s="49"/>
      <c r="MLK11" s="49"/>
      <c r="MLL11" s="49"/>
      <c r="MLM11" s="49"/>
      <c r="MLN11" s="49"/>
      <c r="MLO11" s="49"/>
      <c r="MLP11" s="49"/>
      <c r="MLQ11" s="49"/>
      <c r="MLR11" s="49"/>
      <c r="MLS11" s="49"/>
      <c r="MLT11" s="49"/>
      <c r="MLU11" s="49"/>
      <c r="MLV11" s="49"/>
      <c r="MLW11" s="49"/>
      <c r="MLX11" s="49"/>
      <c r="MLY11" s="49"/>
      <c r="MLZ11" s="49"/>
      <c r="MMA11" s="49"/>
      <c r="MMB11" s="49"/>
      <c r="MMC11" s="49"/>
      <c r="MMD11" s="49"/>
      <c r="MME11" s="49"/>
      <c r="MMF11" s="49"/>
      <c r="MMG11" s="49"/>
      <c r="MMH11" s="49"/>
      <c r="MMI11" s="49"/>
      <c r="MMJ11" s="49"/>
      <c r="MMK11" s="49"/>
      <c r="MML11" s="49"/>
      <c r="MMM11" s="49"/>
      <c r="MMN11" s="49"/>
      <c r="MMO11" s="49"/>
      <c r="MMP11" s="49"/>
      <c r="MMQ11" s="49"/>
      <c r="MMR11" s="49"/>
      <c r="MMS11" s="49"/>
      <c r="MMT11" s="49"/>
      <c r="MMU11" s="49"/>
      <c r="MMV11" s="49"/>
      <c r="MMW11" s="49"/>
      <c r="MMX11" s="49"/>
      <c r="MMY11" s="49"/>
      <c r="MMZ11" s="49"/>
      <c r="MNA11" s="49"/>
      <c r="MNB11" s="49"/>
      <c r="MNC11" s="49"/>
      <c r="MND11" s="49"/>
      <c r="MNE11" s="49"/>
      <c r="MNF11" s="49"/>
      <c r="MNG11" s="49"/>
      <c r="MNH11" s="49"/>
      <c r="MNI11" s="49"/>
      <c r="MNJ11" s="49"/>
      <c r="MNK11" s="49"/>
      <c r="MNL11" s="49"/>
      <c r="MNM11" s="49"/>
      <c r="MNN11" s="49"/>
      <c r="MNO11" s="49"/>
      <c r="MNP11" s="49"/>
      <c r="MNQ11" s="49"/>
      <c r="MNR11" s="49"/>
      <c r="MNS11" s="49"/>
      <c r="MNT11" s="49"/>
      <c r="MNU11" s="49"/>
      <c r="MNV11" s="49"/>
      <c r="MNW11" s="49"/>
      <c r="MNX11" s="49"/>
      <c r="MNY11" s="49"/>
      <c r="MNZ11" s="49"/>
      <c r="MOA11" s="49"/>
      <c r="MOB11" s="49"/>
      <c r="MOC11" s="49"/>
      <c r="MOD11" s="49"/>
      <c r="MOE11" s="49"/>
      <c r="MOF11" s="49"/>
      <c r="MOG11" s="49"/>
      <c r="MOH11" s="49"/>
      <c r="MOI11" s="49"/>
      <c r="MOJ11" s="49"/>
      <c r="MOK11" s="49"/>
      <c r="MOL11" s="49"/>
      <c r="MOM11" s="49"/>
      <c r="MON11" s="49"/>
      <c r="MOO11" s="49"/>
      <c r="MOP11" s="49"/>
      <c r="MOQ11" s="49"/>
      <c r="MOR11" s="49"/>
      <c r="MOS11" s="49"/>
      <c r="MOT11" s="49"/>
      <c r="MOU11" s="49"/>
      <c r="MOV11" s="49"/>
      <c r="MOW11" s="49"/>
      <c r="MOX11" s="49"/>
      <c r="MOY11" s="49"/>
      <c r="MOZ11" s="49"/>
      <c r="MPA11" s="49"/>
      <c r="MPB11" s="49"/>
      <c r="MPC11" s="49"/>
      <c r="MPD11" s="49"/>
      <c r="MPE11" s="49"/>
      <c r="MPF11" s="49"/>
      <c r="MPG11" s="49"/>
      <c r="MPH11" s="49"/>
      <c r="MPI11" s="49"/>
      <c r="MPJ11" s="49"/>
      <c r="MPK11" s="49"/>
      <c r="MPL11" s="49"/>
      <c r="MPM11" s="49"/>
      <c r="MPN11" s="49"/>
      <c r="MPO11" s="49"/>
      <c r="MPP11" s="49"/>
      <c r="MPQ11" s="49"/>
      <c r="MPR11" s="49"/>
      <c r="MPS11" s="49"/>
      <c r="MPT11" s="49"/>
      <c r="MPU11" s="49"/>
      <c r="MPV11" s="49"/>
      <c r="MPW11" s="49"/>
      <c r="MPX11" s="49"/>
      <c r="MPY11" s="49"/>
      <c r="MPZ11" s="49"/>
      <c r="MQA11" s="49"/>
      <c r="MQB11" s="49"/>
      <c r="MQC11" s="49"/>
      <c r="MQD11" s="49"/>
      <c r="MQE11" s="49"/>
      <c r="MQF11" s="49"/>
      <c r="MQG11" s="49"/>
      <c r="MQH11" s="49"/>
      <c r="MQI11" s="49"/>
      <c r="MQJ11" s="49"/>
      <c r="MQK11" s="49"/>
      <c r="MQL11" s="49"/>
      <c r="MQM11" s="49"/>
      <c r="MQN11" s="49"/>
      <c r="MQO11" s="49"/>
      <c r="MQP11" s="49"/>
      <c r="MQQ11" s="49"/>
      <c r="MQR11" s="49"/>
      <c r="MQS11" s="49"/>
      <c r="MQT11" s="49"/>
      <c r="MQU11" s="49"/>
      <c r="MQV11" s="49"/>
      <c r="MQW11" s="49"/>
      <c r="MQX11" s="49"/>
      <c r="MQY11" s="49"/>
      <c r="MQZ11" s="49"/>
      <c r="MRA11" s="49"/>
      <c r="MRB11" s="49"/>
      <c r="MRC11" s="49"/>
      <c r="MRD11" s="49"/>
      <c r="MRE11" s="49"/>
      <c r="MRF11" s="49"/>
      <c r="MRG11" s="49"/>
      <c r="MRH11" s="49"/>
      <c r="MRI11" s="49"/>
      <c r="MRJ11" s="49"/>
      <c r="MRK11" s="49"/>
      <c r="MRL11" s="49"/>
      <c r="MRM11" s="49"/>
      <c r="MRN11" s="49"/>
      <c r="MRO11" s="49"/>
      <c r="MRP11" s="49"/>
      <c r="MRQ11" s="49"/>
      <c r="MRR11" s="49"/>
      <c r="MRS11" s="49"/>
      <c r="MRT11" s="49"/>
      <c r="MRU11" s="49"/>
      <c r="MRV11" s="49"/>
      <c r="MRW11" s="49"/>
      <c r="MRX11" s="49"/>
      <c r="MRY11" s="49"/>
      <c r="MRZ11" s="49"/>
      <c r="MSA11" s="49"/>
      <c r="MSB11" s="49"/>
      <c r="MSC11" s="49"/>
      <c r="MSD11" s="49"/>
      <c r="MSE11" s="49"/>
      <c r="MSF11" s="49"/>
      <c r="MSG11" s="49"/>
      <c r="MSH11" s="49"/>
      <c r="MSI11" s="49"/>
      <c r="MSJ11" s="49"/>
      <c r="MSK11" s="49"/>
      <c r="MSL11" s="49"/>
      <c r="MSM11" s="49"/>
      <c r="MSN11" s="49"/>
      <c r="MSO11" s="49"/>
      <c r="MSP11" s="49"/>
      <c r="MSQ11" s="49"/>
      <c r="MSR11" s="49"/>
      <c r="MSS11" s="49"/>
      <c r="MST11" s="49"/>
      <c r="MSU11" s="49"/>
      <c r="MSV11" s="49"/>
      <c r="MSW11" s="49"/>
      <c r="MSX11" s="49"/>
      <c r="MSY11" s="49"/>
      <c r="MSZ11" s="49"/>
      <c r="MTA11" s="49"/>
      <c r="MTB11" s="49"/>
      <c r="MTC11" s="49"/>
      <c r="MTD11" s="49"/>
      <c r="MTE11" s="49"/>
      <c r="MTF11" s="49"/>
      <c r="MTG11" s="49"/>
      <c r="MTH11" s="49"/>
      <c r="MTI11" s="49"/>
      <c r="MTJ11" s="49"/>
      <c r="MTK11" s="49"/>
      <c r="MTL11" s="49"/>
      <c r="MTM11" s="49"/>
      <c r="MTN11" s="49"/>
      <c r="MTO11" s="49"/>
      <c r="MTP11" s="49"/>
      <c r="MTQ11" s="49"/>
      <c r="MTR11" s="49"/>
      <c r="MTS11" s="49"/>
      <c r="MTT11" s="49"/>
      <c r="MTU11" s="49"/>
      <c r="MTV11" s="49"/>
      <c r="MTW11" s="49"/>
      <c r="MTX11" s="49"/>
      <c r="MTY11" s="49"/>
      <c r="MTZ11" s="49"/>
      <c r="MUA11" s="49"/>
      <c r="MUB11" s="49"/>
      <c r="MUC11" s="49"/>
      <c r="MUD11" s="49"/>
      <c r="MUE11" s="49"/>
      <c r="MUF11" s="49"/>
      <c r="MUG11" s="49"/>
      <c r="MUH11" s="49"/>
      <c r="MUI11" s="49"/>
      <c r="MUJ11" s="49"/>
      <c r="MUK11" s="49"/>
      <c r="MUL11" s="49"/>
      <c r="MUM11" s="49"/>
      <c r="MUN11" s="49"/>
      <c r="MUO11" s="49"/>
      <c r="MUP11" s="49"/>
      <c r="MUQ11" s="49"/>
      <c r="MUR11" s="49"/>
      <c r="MUS11" s="49"/>
      <c r="MUT11" s="49"/>
      <c r="MUU11" s="49"/>
      <c r="MUV11" s="49"/>
      <c r="MUW11" s="49"/>
      <c r="MUX11" s="49"/>
      <c r="MUY11" s="49"/>
      <c r="MUZ11" s="49"/>
      <c r="MVA11" s="49"/>
      <c r="MVB11" s="49"/>
      <c r="MVC11" s="49"/>
      <c r="MVD11" s="49"/>
      <c r="MVE11" s="49"/>
      <c r="MVF11" s="49"/>
      <c r="MVG11" s="49"/>
      <c r="MVH11" s="49"/>
      <c r="MVI11" s="49"/>
      <c r="MVJ11" s="49"/>
      <c r="MVK11" s="49"/>
      <c r="MVL11" s="49"/>
      <c r="MVM11" s="49"/>
      <c r="MVN11" s="49"/>
      <c r="MVO11" s="49"/>
      <c r="MVP11" s="49"/>
      <c r="MVQ11" s="49"/>
      <c r="MVR11" s="49"/>
      <c r="MVS11" s="49"/>
      <c r="MVT11" s="49"/>
      <c r="MVU11" s="49"/>
      <c r="MVV11" s="49"/>
      <c r="MVW11" s="49"/>
      <c r="MVX11" s="49"/>
      <c r="MVY11" s="49"/>
      <c r="MVZ11" s="49"/>
      <c r="MWA11" s="49"/>
      <c r="MWB11" s="49"/>
      <c r="MWC11" s="49"/>
      <c r="MWD11" s="49"/>
      <c r="MWE11" s="49"/>
      <c r="MWF11" s="49"/>
      <c r="MWG11" s="49"/>
      <c r="MWH11" s="49"/>
      <c r="MWI11" s="49"/>
      <c r="MWJ11" s="49"/>
      <c r="MWK11" s="49"/>
      <c r="MWL11" s="49"/>
      <c r="MWM11" s="49"/>
      <c r="MWN11" s="49"/>
      <c r="MWO11" s="49"/>
      <c r="MWP11" s="49"/>
      <c r="MWQ11" s="49"/>
      <c r="MWR11" s="49"/>
      <c r="MWS11" s="49"/>
      <c r="MWT11" s="49"/>
      <c r="MWU11" s="49"/>
      <c r="MWV11" s="49"/>
      <c r="MWW11" s="49"/>
      <c r="MWX11" s="49"/>
      <c r="MWY11" s="49"/>
      <c r="MWZ11" s="49"/>
      <c r="MXA11" s="49"/>
      <c r="MXB11" s="49"/>
      <c r="MXC11" s="49"/>
      <c r="MXD11" s="49"/>
      <c r="MXE11" s="49"/>
      <c r="MXF11" s="49"/>
      <c r="MXG11" s="49"/>
      <c r="MXH11" s="49"/>
      <c r="MXI11" s="49"/>
      <c r="MXJ11" s="49"/>
      <c r="MXK11" s="49"/>
      <c r="MXL11" s="49"/>
      <c r="MXM11" s="49"/>
      <c r="MXN11" s="49"/>
      <c r="MXO11" s="49"/>
      <c r="MXP11" s="49"/>
      <c r="MXQ11" s="49"/>
      <c r="MXR11" s="49"/>
      <c r="MXS11" s="49"/>
      <c r="MXT11" s="49"/>
      <c r="MXU11" s="49"/>
      <c r="MXV11" s="49"/>
      <c r="MXW11" s="49"/>
      <c r="MXX11" s="49"/>
      <c r="MXY11" s="49"/>
      <c r="MXZ11" s="49"/>
      <c r="MYA11" s="49"/>
      <c r="MYB11" s="49"/>
      <c r="MYC11" s="49"/>
      <c r="MYD11" s="49"/>
      <c r="MYE11" s="49"/>
      <c r="MYF11" s="49"/>
      <c r="MYG11" s="49"/>
      <c r="MYH11" s="49"/>
      <c r="MYI11" s="49"/>
      <c r="MYJ11" s="49"/>
      <c r="MYK11" s="49"/>
      <c r="MYL11" s="49"/>
      <c r="MYM11" s="49"/>
      <c r="MYN11" s="49"/>
      <c r="MYO11" s="49"/>
      <c r="MYP11" s="49"/>
      <c r="MYQ11" s="49"/>
      <c r="MYR11" s="49"/>
      <c r="MYS11" s="49"/>
      <c r="MYT11" s="49"/>
      <c r="MYU11" s="49"/>
      <c r="MYV11" s="49"/>
      <c r="MYW11" s="49"/>
      <c r="MYX11" s="49"/>
      <c r="MYY11" s="49"/>
      <c r="MYZ11" s="49"/>
      <c r="MZA11" s="49"/>
      <c r="MZB11" s="49"/>
      <c r="MZC11" s="49"/>
      <c r="MZD11" s="49"/>
      <c r="MZE11" s="49"/>
      <c r="MZF11" s="49"/>
      <c r="MZG11" s="49"/>
      <c r="MZH11" s="49"/>
      <c r="MZI11" s="49"/>
      <c r="MZJ11" s="49"/>
      <c r="MZK11" s="49"/>
      <c r="MZL11" s="49"/>
      <c r="MZM11" s="49"/>
      <c r="MZN11" s="49"/>
      <c r="MZO11" s="49"/>
      <c r="MZP11" s="49"/>
      <c r="MZQ11" s="49"/>
      <c r="MZR11" s="49"/>
      <c r="MZS11" s="49"/>
      <c r="MZT11" s="49"/>
      <c r="MZU11" s="49"/>
      <c r="MZV11" s="49"/>
      <c r="MZW11" s="49"/>
      <c r="MZX11" s="49"/>
      <c r="MZY11" s="49"/>
      <c r="MZZ11" s="49"/>
      <c r="NAA11" s="49"/>
      <c r="NAB11" s="49"/>
      <c r="NAC11" s="49"/>
      <c r="NAD11" s="49"/>
      <c r="NAE11" s="49"/>
      <c r="NAF11" s="49"/>
      <c r="NAG11" s="49"/>
      <c r="NAH11" s="49"/>
      <c r="NAI11" s="49"/>
      <c r="NAJ11" s="49"/>
      <c r="NAK11" s="49"/>
      <c r="NAL11" s="49"/>
      <c r="NAM11" s="49"/>
      <c r="NAN11" s="49"/>
      <c r="NAO11" s="49"/>
      <c r="NAP11" s="49"/>
      <c r="NAQ11" s="49"/>
      <c r="NAR11" s="49"/>
      <c r="NAS11" s="49"/>
      <c r="NAT11" s="49"/>
      <c r="NAU11" s="49"/>
      <c r="NAV11" s="49"/>
      <c r="NAW11" s="49"/>
      <c r="NAX11" s="49"/>
      <c r="NAY11" s="49"/>
      <c r="NAZ11" s="49"/>
      <c r="NBA11" s="49"/>
      <c r="NBB11" s="49"/>
      <c r="NBC11" s="49"/>
      <c r="NBD11" s="49"/>
      <c r="NBE11" s="49"/>
      <c r="NBF11" s="49"/>
      <c r="NBG11" s="49"/>
      <c r="NBH11" s="49"/>
      <c r="NBI11" s="49"/>
      <c r="NBJ11" s="49"/>
      <c r="NBK11" s="49"/>
      <c r="NBL11" s="49"/>
      <c r="NBM11" s="49"/>
      <c r="NBN11" s="49"/>
      <c r="NBO11" s="49"/>
      <c r="NBP11" s="49"/>
      <c r="NBQ11" s="49"/>
      <c r="NBR11" s="49"/>
      <c r="NBS11" s="49"/>
      <c r="NBT11" s="49"/>
      <c r="NBU11" s="49"/>
      <c r="NBV11" s="49"/>
      <c r="NBW11" s="49"/>
      <c r="NBX11" s="49"/>
      <c r="NBY11" s="49"/>
      <c r="NBZ11" s="49"/>
      <c r="NCA11" s="49"/>
      <c r="NCB11" s="49"/>
      <c r="NCC11" s="49"/>
      <c r="NCD11" s="49"/>
      <c r="NCE11" s="49"/>
      <c r="NCF11" s="49"/>
      <c r="NCG11" s="49"/>
      <c r="NCH11" s="49"/>
      <c r="NCI11" s="49"/>
      <c r="NCJ11" s="49"/>
      <c r="NCK11" s="49"/>
      <c r="NCL11" s="49"/>
      <c r="NCM11" s="49"/>
      <c r="NCN11" s="49"/>
      <c r="NCO11" s="49"/>
      <c r="NCP11" s="49"/>
      <c r="NCQ11" s="49"/>
      <c r="NCR11" s="49"/>
      <c r="NCS11" s="49"/>
      <c r="NCT11" s="49"/>
      <c r="NCU11" s="49"/>
      <c r="NCV11" s="49"/>
      <c r="NCW11" s="49"/>
      <c r="NCX11" s="49"/>
      <c r="NCY11" s="49"/>
      <c r="NCZ11" s="49"/>
      <c r="NDA11" s="49"/>
      <c r="NDB11" s="49"/>
      <c r="NDC11" s="49"/>
      <c r="NDD11" s="49"/>
      <c r="NDE11" s="49"/>
      <c r="NDF11" s="49"/>
      <c r="NDG11" s="49"/>
      <c r="NDH11" s="49"/>
      <c r="NDI11" s="49"/>
      <c r="NDJ11" s="49"/>
      <c r="NDK11" s="49"/>
      <c r="NDL11" s="49"/>
      <c r="NDM11" s="49"/>
      <c r="NDN11" s="49"/>
      <c r="NDO11" s="49"/>
      <c r="NDP11" s="49"/>
      <c r="NDQ11" s="49"/>
      <c r="NDR11" s="49"/>
      <c r="NDS11" s="49"/>
      <c r="NDT11" s="49"/>
      <c r="NDU11" s="49"/>
      <c r="NDV11" s="49"/>
      <c r="NDW11" s="49"/>
      <c r="NDX11" s="49"/>
      <c r="NDY11" s="49"/>
      <c r="NDZ11" s="49"/>
      <c r="NEA11" s="49"/>
      <c r="NEB11" s="49"/>
      <c r="NEC11" s="49"/>
      <c r="NED11" s="49"/>
      <c r="NEE11" s="49"/>
      <c r="NEF11" s="49"/>
      <c r="NEG11" s="49"/>
      <c r="NEH11" s="49"/>
      <c r="NEI11" s="49"/>
      <c r="NEJ11" s="49"/>
      <c r="NEK11" s="49"/>
      <c r="NEL11" s="49"/>
      <c r="NEM11" s="49"/>
      <c r="NEN11" s="49"/>
      <c r="NEO11" s="49"/>
      <c r="NEP11" s="49"/>
      <c r="NEQ11" s="49"/>
      <c r="NER11" s="49"/>
      <c r="NES11" s="49"/>
      <c r="NET11" s="49"/>
      <c r="NEU11" s="49"/>
      <c r="NEV11" s="49"/>
      <c r="NEW11" s="49"/>
      <c r="NEX11" s="49"/>
      <c r="NEY11" s="49"/>
      <c r="NEZ11" s="49"/>
      <c r="NFA11" s="49"/>
      <c r="NFB11" s="49"/>
      <c r="NFC11" s="49"/>
      <c r="NFD11" s="49"/>
      <c r="NFE11" s="49"/>
      <c r="NFF11" s="49"/>
      <c r="NFG11" s="49"/>
      <c r="NFH11" s="49"/>
      <c r="NFI11" s="49"/>
      <c r="NFJ11" s="49"/>
      <c r="NFK11" s="49"/>
      <c r="NFL11" s="49"/>
      <c r="NFM11" s="49"/>
      <c r="NFN11" s="49"/>
      <c r="NFO11" s="49"/>
      <c r="NFP11" s="49"/>
      <c r="NFQ11" s="49"/>
      <c r="NFR11" s="49"/>
      <c r="NFS11" s="49"/>
      <c r="NFT11" s="49"/>
      <c r="NFU11" s="49"/>
      <c r="NFV11" s="49"/>
      <c r="NFW11" s="49"/>
      <c r="NFX11" s="49"/>
      <c r="NFY11" s="49"/>
      <c r="NFZ11" s="49"/>
      <c r="NGA11" s="49"/>
      <c r="NGB11" s="49"/>
      <c r="NGC11" s="49"/>
      <c r="NGD11" s="49"/>
      <c r="NGE11" s="49"/>
      <c r="NGF11" s="49"/>
      <c r="NGG11" s="49"/>
      <c r="NGH11" s="49"/>
      <c r="NGI11" s="49"/>
      <c r="NGJ11" s="49"/>
      <c r="NGK11" s="49"/>
      <c r="NGL11" s="49"/>
      <c r="NGM11" s="49"/>
      <c r="NGN11" s="49"/>
      <c r="NGO11" s="49"/>
      <c r="NGP11" s="49"/>
      <c r="NGQ11" s="49"/>
      <c r="NGR11" s="49"/>
      <c r="NGS11" s="49"/>
      <c r="NGT11" s="49"/>
      <c r="NGU11" s="49"/>
      <c r="NGV11" s="49"/>
      <c r="NGW11" s="49"/>
      <c r="NGX11" s="49"/>
      <c r="NGY11" s="49"/>
      <c r="NGZ11" s="49"/>
      <c r="NHA11" s="49"/>
      <c r="NHB11" s="49"/>
      <c r="NHC11" s="49"/>
      <c r="NHD11" s="49"/>
      <c r="NHE11" s="49"/>
      <c r="NHF11" s="49"/>
      <c r="NHG11" s="49"/>
      <c r="NHH11" s="49"/>
      <c r="NHI11" s="49"/>
      <c r="NHJ11" s="49"/>
      <c r="NHK11" s="49"/>
      <c r="NHL11" s="49"/>
      <c r="NHM11" s="49"/>
      <c r="NHN11" s="49"/>
      <c r="NHO11" s="49"/>
      <c r="NHP11" s="49"/>
      <c r="NHQ11" s="49"/>
      <c r="NHR11" s="49"/>
      <c r="NHS11" s="49"/>
      <c r="NHT11" s="49"/>
      <c r="NHU11" s="49"/>
      <c r="NHV11" s="49"/>
      <c r="NHW11" s="49"/>
      <c r="NHX11" s="49"/>
      <c r="NHY11" s="49"/>
      <c r="NHZ11" s="49"/>
      <c r="NIA11" s="49"/>
      <c r="NIB11" s="49"/>
      <c r="NIC11" s="49"/>
      <c r="NID11" s="49"/>
      <c r="NIE11" s="49"/>
      <c r="NIF11" s="49"/>
      <c r="NIG11" s="49"/>
      <c r="NIH11" s="49"/>
      <c r="NII11" s="49"/>
      <c r="NIJ11" s="49"/>
      <c r="NIK11" s="49"/>
      <c r="NIL11" s="49"/>
      <c r="NIM11" s="49"/>
      <c r="NIN11" s="49"/>
      <c r="NIO11" s="49"/>
      <c r="NIP11" s="49"/>
      <c r="NIQ11" s="49"/>
      <c r="NIR11" s="49"/>
      <c r="NIS11" s="49"/>
      <c r="NIT11" s="49"/>
      <c r="NIU11" s="49"/>
      <c r="NIV11" s="49"/>
      <c r="NIW11" s="49"/>
      <c r="NIX11" s="49"/>
      <c r="NIY11" s="49"/>
      <c r="NIZ11" s="49"/>
      <c r="NJA11" s="49"/>
      <c r="NJB11" s="49"/>
      <c r="NJC11" s="49"/>
      <c r="NJD11" s="49"/>
      <c r="NJE11" s="49"/>
      <c r="NJF11" s="49"/>
      <c r="NJG11" s="49"/>
      <c r="NJH11" s="49"/>
      <c r="NJI11" s="49"/>
      <c r="NJJ11" s="49"/>
      <c r="NJK11" s="49"/>
      <c r="NJL11" s="49"/>
      <c r="NJM11" s="49"/>
      <c r="NJN11" s="49"/>
      <c r="NJO11" s="49"/>
      <c r="NJP11" s="49"/>
      <c r="NJQ11" s="49"/>
      <c r="NJR11" s="49"/>
      <c r="NJS11" s="49"/>
      <c r="NJT11" s="49"/>
      <c r="NJU11" s="49"/>
      <c r="NJV11" s="49"/>
      <c r="NJW11" s="49"/>
      <c r="NJX11" s="49"/>
      <c r="NJY11" s="49"/>
      <c r="NJZ11" s="49"/>
      <c r="NKA11" s="49"/>
      <c r="NKB11" s="49"/>
      <c r="NKC11" s="49"/>
      <c r="NKD11" s="49"/>
      <c r="NKE11" s="49"/>
      <c r="NKF11" s="49"/>
      <c r="NKG11" s="49"/>
      <c r="NKH11" s="49"/>
      <c r="NKI11" s="49"/>
      <c r="NKJ11" s="49"/>
      <c r="NKK11" s="49"/>
      <c r="NKL11" s="49"/>
      <c r="NKM11" s="49"/>
      <c r="NKN11" s="49"/>
      <c r="NKO11" s="49"/>
      <c r="NKP11" s="49"/>
      <c r="NKQ11" s="49"/>
      <c r="NKR11" s="49"/>
      <c r="NKS11" s="49"/>
      <c r="NKT11" s="49"/>
      <c r="NKU11" s="49"/>
      <c r="NKV11" s="49"/>
      <c r="NKW11" s="49"/>
      <c r="NKX11" s="49"/>
      <c r="NKY11" s="49"/>
      <c r="NKZ11" s="49"/>
      <c r="NLA11" s="49"/>
      <c r="NLB11" s="49"/>
      <c r="NLC11" s="49"/>
      <c r="NLD11" s="49"/>
      <c r="NLE11" s="49"/>
      <c r="NLF11" s="49"/>
      <c r="NLG11" s="49"/>
      <c r="NLH11" s="49"/>
      <c r="NLI11" s="49"/>
      <c r="NLJ11" s="49"/>
      <c r="NLK11" s="49"/>
      <c r="NLL11" s="49"/>
      <c r="NLM11" s="49"/>
      <c r="NLN11" s="49"/>
      <c r="NLO11" s="49"/>
      <c r="NLP11" s="49"/>
      <c r="NLQ11" s="49"/>
      <c r="NLR11" s="49"/>
      <c r="NLS11" s="49"/>
      <c r="NLT11" s="49"/>
      <c r="NLU11" s="49"/>
      <c r="NLV11" s="49"/>
      <c r="NLW11" s="49"/>
      <c r="NLX11" s="49"/>
      <c r="NLY11" s="49"/>
      <c r="NLZ11" s="49"/>
      <c r="NMA11" s="49"/>
      <c r="NMB11" s="49"/>
      <c r="NMC11" s="49"/>
      <c r="NMD11" s="49"/>
      <c r="NME11" s="49"/>
      <c r="NMF11" s="49"/>
      <c r="NMG11" s="49"/>
      <c r="NMH11" s="49"/>
      <c r="NMI11" s="49"/>
      <c r="NMJ11" s="49"/>
      <c r="NMK11" s="49"/>
      <c r="NML11" s="49"/>
      <c r="NMM11" s="49"/>
      <c r="NMN11" s="49"/>
      <c r="NMO11" s="49"/>
      <c r="NMP11" s="49"/>
      <c r="NMQ11" s="49"/>
      <c r="NMR11" s="49"/>
      <c r="NMS11" s="49"/>
      <c r="NMT11" s="49"/>
      <c r="NMU11" s="49"/>
      <c r="NMV11" s="49"/>
      <c r="NMW11" s="49"/>
      <c r="NMX11" s="49"/>
      <c r="NMY11" s="49"/>
      <c r="NMZ11" s="49"/>
      <c r="NNA11" s="49"/>
      <c r="NNB11" s="49"/>
      <c r="NNC11" s="49"/>
      <c r="NND11" s="49"/>
      <c r="NNE11" s="49"/>
      <c r="NNF11" s="49"/>
      <c r="NNG11" s="49"/>
      <c r="NNH11" s="49"/>
      <c r="NNI11" s="49"/>
      <c r="NNJ11" s="49"/>
      <c r="NNK11" s="49"/>
      <c r="NNL11" s="49"/>
      <c r="NNM11" s="49"/>
      <c r="NNN11" s="49"/>
      <c r="NNO11" s="49"/>
      <c r="NNP11" s="49"/>
      <c r="NNQ11" s="49"/>
      <c r="NNR11" s="49"/>
      <c r="NNS11" s="49"/>
      <c r="NNT11" s="49"/>
      <c r="NNU11" s="49"/>
      <c r="NNV11" s="49"/>
      <c r="NNW11" s="49"/>
      <c r="NNX11" s="49"/>
      <c r="NNY11" s="49"/>
      <c r="NNZ11" s="49"/>
      <c r="NOA11" s="49"/>
      <c r="NOB11" s="49"/>
      <c r="NOC11" s="49"/>
      <c r="NOD11" s="49"/>
      <c r="NOE11" s="49"/>
      <c r="NOF11" s="49"/>
      <c r="NOG11" s="49"/>
      <c r="NOH11" s="49"/>
      <c r="NOI11" s="49"/>
      <c r="NOJ11" s="49"/>
      <c r="NOK11" s="49"/>
      <c r="NOL11" s="49"/>
      <c r="NOM11" s="49"/>
      <c r="NON11" s="49"/>
      <c r="NOO11" s="49"/>
      <c r="NOP11" s="49"/>
      <c r="NOQ11" s="49"/>
      <c r="NOR11" s="49"/>
      <c r="NOS11" s="49"/>
      <c r="NOT11" s="49"/>
      <c r="NOU11" s="49"/>
      <c r="NOV11" s="49"/>
      <c r="NOW11" s="49"/>
      <c r="NOX11" s="49"/>
      <c r="NOY11" s="49"/>
      <c r="NOZ11" s="49"/>
      <c r="NPA11" s="49"/>
      <c r="NPB11" s="49"/>
      <c r="NPC11" s="49"/>
      <c r="NPD11" s="49"/>
      <c r="NPE11" s="49"/>
      <c r="NPF11" s="49"/>
      <c r="NPG11" s="49"/>
      <c r="NPH11" s="49"/>
      <c r="NPI11" s="49"/>
      <c r="NPJ11" s="49"/>
      <c r="NPK11" s="49"/>
      <c r="NPL11" s="49"/>
      <c r="NPM11" s="49"/>
      <c r="NPN11" s="49"/>
      <c r="NPO11" s="49"/>
      <c r="NPP11" s="49"/>
      <c r="NPQ11" s="49"/>
      <c r="NPR11" s="49"/>
      <c r="NPS11" s="49"/>
      <c r="NPT11" s="49"/>
      <c r="NPU11" s="49"/>
      <c r="NPV11" s="49"/>
      <c r="NPW11" s="49"/>
      <c r="NPX11" s="49"/>
      <c r="NPY11" s="49"/>
      <c r="NPZ11" s="49"/>
      <c r="NQA11" s="49"/>
      <c r="NQB11" s="49"/>
      <c r="NQC11" s="49"/>
      <c r="NQD11" s="49"/>
      <c r="NQE11" s="49"/>
      <c r="NQF11" s="49"/>
      <c r="NQG11" s="49"/>
      <c r="NQH11" s="49"/>
      <c r="NQI11" s="49"/>
      <c r="NQJ11" s="49"/>
      <c r="NQK11" s="49"/>
      <c r="NQL11" s="49"/>
      <c r="NQM11" s="49"/>
      <c r="NQN11" s="49"/>
      <c r="NQO11" s="49"/>
      <c r="NQP11" s="49"/>
      <c r="NQQ11" s="49"/>
      <c r="NQR11" s="49"/>
      <c r="NQS11" s="49"/>
      <c r="NQT11" s="49"/>
      <c r="NQU11" s="49"/>
      <c r="NQV11" s="49"/>
      <c r="NQW11" s="49"/>
      <c r="NQX11" s="49"/>
      <c r="NQY11" s="49"/>
      <c r="NQZ11" s="49"/>
      <c r="NRA11" s="49"/>
      <c r="NRB11" s="49"/>
      <c r="NRC11" s="49"/>
      <c r="NRD11" s="49"/>
      <c r="NRE11" s="49"/>
      <c r="NRF11" s="49"/>
      <c r="NRG11" s="49"/>
      <c r="NRH11" s="49"/>
      <c r="NRI11" s="49"/>
      <c r="NRJ11" s="49"/>
      <c r="NRK11" s="49"/>
      <c r="NRL11" s="49"/>
      <c r="NRM11" s="49"/>
      <c r="NRN11" s="49"/>
      <c r="NRO11" s="49"/>
      <c r="NRP11" s="49"/>
      <c r="NRQ11" s="49"/>
      <c r="NRR11" s="49"/>
      <c r="NRS11" s="49"/>
      <c r="NRT11" s="49"/>
      <c r="NRU11" s="49"/>
      <c r="NRV11" s="49"/>
      <c r="NRW11" s="49"/>
      <c r="NRX11" s="49"/>
      <c r="NRY11" s="49"/>
      <c r="NRZ11" s="49"/>
      <c r="NSA11" s="49"/>
      <c r="NSB11" s="49"/>
      <c r="NSC11" s="49"/>
      <c r="NSD11" s="49"/>
      <c r="NSE11" s="49"/>
      <c r="NSF11" s="49"/>
      <c r="NSG11" s="49"/>
      <c r="NSH11" s="49"/>
      <c r="NSI11" s="49"/>
      <c r="NSJ11" s="49"/>
      <c r="NSK11" s="49"/>
      <c r="NSL11" s="49"/>
      <c r="NSM11" s="49"/>
      <c r="NSN11" s="49"/>
      <c r="NSO11" s="49"/>
      <c r="NSP11" s="49"/>
      <c r="NSQ11" s="49"/>
      <c r="NSR11" s="49"/>
      <c r="NSS11" s="49"/>
      <c r="NST11" s="49"/>
      <c r="NSU11" s="49"/>
      <c r="NSV11" s="49"/>
      <c r="NSW11" s="49"/>
      <c r="NSX11" s="49"/>
      <c r="NSY11" s="49"/>
      <c r="NSZ11" s="49"/>
      <c r="NTA11" s="49"/>
      <c r="NTB11" s="49"/>
      <c r="NTC11" s="49"/>
      <c r="NTD11" s="49"/>
      <c r="NTE11" s="49"/>
      <c r="NTF11" s="49"/>
      <c r="NTG11" s="49"/>
      <c r="NTH11" s="49"/>
      <c r="NTI11" s="49"/>
      <c r="NTJ11" s="49"/>
      <c r="NTK11" s="49"/>
      <c r="NTL11" s="49"/>
      <c r="NTM11" s="49"/>
      <c r="NTN11" s="49"/>
      <c r="NTO11" s="49"/>
      <c r="NTP11" s="49"/>
      <c r="NTQ11" s="49"/>
      <c r="NTR11" s="49"/>
      <c r="NTS11" s="49"/>
      <c r="NTT11" s="49"/>
      <c r="NTU11" s="49"/>
      <c r="NTV11" s="49"/>
      <c r="NTW11" s="49"/>
      <c r="NTX11" s="49"/>
      <c r="NTY11" s="49"/>
      <c r="NTZ11" s="49"/>
      <c r="NUA11" s="49"/>
      <c r="NUB11" s="49"/>
      <c r="NUC11" s="49"/>
      <c r="NUD11" s="49"/>
      <c r="NUE11" s="49"/>
      <c r="NUF11" s="49"/>
      <c r="NUG11" s="49"/>
      <c r="NUH11" s="49"/>
      <c r="NUI11" s="49"/>
      <c r="NUJ11" s="49"/>
      <c r="NUK11" s="49"/>
      <c r="NUL11" s="49"/>
      <c r="NUM11" s="49"/>
      <c r="NUN11" s="49"/>
      <c r="NUO11" s="49"/>
      <c r="NUP11" s="49"/>
      <c r="NUQ11" s="49"/>
      <c r="NUR11" s="49"/>
      <c r="NUS11" s="49"/>
      <c r="NUT11" s="49"/>
      <c r="NUU11" s="49"/>
      <c r="NUV11" s="49"/>
      <c r="NUW11" s="49"/>
      <c r="NUX11" s="49"/>
      <c r="NUY11" s="49"/>
      <c r="NUZ11" s="49"/>
      <c r="NVA11" s="49"/>
      <c r="NVB11" s="49"/>
      <c r="NVC11" s="49"/>
      <c r="NVD11" s="49"/>
      <c r="NVE11" s="49"/>
      <c r="NVF11" s="49"/>
      <c r="NVG11" s="49"/>
      <c r="NVH11" s="49"/>
      <c r="NVI11" s="49"/>
      <c r="NVJ11" s="49"/>
      <c r="NVK11" s="49"/>
      <c r="NVL11" s="49"/>
      <c r="NVM11" s="49"/>
      <c r="NVN11" s="49"/>
      <c r="NVO11" s="49"/>
      <c r="NVP11" s="49"/>
      <c r="NVQ11" s="49"/>
      <c r="NVR11" s="49"/>
      <c r="NVS11" s="49"/>
      <c r="NVT11" s="49"/>
      <c r="NVU11" s="49"/>
      <c r="NVV11" s="49"/>
      <c r="NVW11" s="49"/>
      <c r="NVX11" s="49"/>
      <c r="NVY11" s="49"/>
      <c r="NVZ11" s="49"/>
      <c r="NWA11" s="49"/>
      <c r="NWB11" s="49"/>
      <c r="NWC11" s="49"/>
      <c r="NWD11" s="49"/>
      <c r="NWE11" s="49"/>
      <c r="NWF11" s="49"/>
      <c r="NWG11" s="49"/>
      <c r="NWH11" s="49"/>
      <c r="NWI11" s="49"/>
      <c r="NWJ11" s="49"/>
      <c r="NWK11" s="49"/>
      <c r="NWL11" s="49"/>
      <c r="NWM11" s="49"/>
      <c r="NWN11" s="49"/>
      <c r="NWO11" s="49"/>
      <c r="NWP11" s="49"/>
      <c r="NWQ11" s="49"/>
      <c r="NWR11" s="49"/>
      <c r="NWS11" s="49"/>
      <c r="NWT11" s="49"/>
      <c r="NWU11" s="49"/>
      <c r="NWV11" s="49"/>
      <c r="NWW11" s="49"/>
      <c r="NWX11" s="49"/>
      <c r="NWY11" s="49"/>
      <c r="NWZ11" s="49"/>
      <c r="NXA11" s="49"/>
      <c r="NXB11" s="49"/>
      <c r="NXC11" s="49"/>
      <c r="NXD11" s="49"/>
      <c r="NXE11" s="49"/>
      <c r="NXF11" s="49"/>
      <c r="NXG11" s="49"/>
      <c r="NXH11" s="49"/>
      <c r="NXI11" s="49"/>
      <c r="NXJ11" s="49"/>
      <c r="NXK11" s="49"/>
      <c r="NXL11" s="49"/>
      <c r="NXM11" s="49"/>
      <c r="NXN11" s="49"/>
      <c r="NXO11" s="49"/>
      <c r="NXP11" s="49"/>
      <c r="NXQ11" s="49"/>
      <c r="NXR11" s="49"/>
      <c r="NXS11" s="49"/>
      <c r="NXT11" s="49"/>
      <c r="NXU11" s="49"/>
      <c r="NXV11" s="49"/>
      <c r="NXW11" s="49"/>
      <c r="NXX11" s="49"/>
      <c r="NXY11" s="49"/>
      <c r="NXZ11" s="49"/>
      <c r="NYA11" s="49"/>
      <c r="NYB11" s="49"/>
      <c r="NYC11" s="49"/>
      <c r="NYD11" s="49"/>
      <c r="NYE11" s="49"/>
      <c r="NYF11" s="49"/>
      <c r="NYG11" s="49"/>
      <c r="NYH11" s="49"/>
      <c r="NYI11" s="49"/>
      <c r="NYJ11" s="49"/>
      <c r="NYK11" s="49"/>
      <c r="NYL11" s="49"/>
      <c r="NYM11" s="49"/>
      <c r="NYN11" s="49"/>
      <c r="NYO11" s="49"/>
      <c r="NYP11" s="49"/>
      <c r="NYQ11" s="49"/>
      <c r="NYR11" s="49"/>
      <c r="NYS11" s="49"/>
      <c r="NYT11" s="49"/>
      <c r="NYU11" s="49"/>
      <c r="NYV11" s="49"/>
      <c r="NYW11" s="49"/>
      <c r="NYX11" s="49"/>
      <c r="NYY11" s="49"/>
      <c r="NYZ11" s="49"/>
      <c r="NZA11" s="49"/>
      <c r="NZB11" s="49"/>
      <c r="NZC11" s="49"/>
      <c r="NZD11" s="49"/>
      <c r="NZE11" s="49"/>
      <c r="NZF11" s="49"/>
      <c r="NZG11" s="49"/>
      <c r="NZH11" s="49"/>
      <c r="NZI11" s="49"/>
      <c r="NZJ11" s="49"/>
      <c r="NZK11" s="49"/>
      <c r="NZL11" s="49"/>
      <c r="NZM11" s="49"/>
      <c r="NZN11" s="49"/>
      <c r="NZO11" s="49"/>
      <c r="NZP11" s="49"/>
      <c r="NZQ11" s="49"/>
      <c r="NZR11" s="49"/>
      <c r="NZS11" s="49"/>
      <c r="NZT11" s="49"/>
      <c r="NZU11" s="49"/>
      <c r="NZV11" s="49"/>
      <c r="NZW11" s="49"/>
      <c r="NZX11" s="49"/>
      <c r="NZY11" s="49"/>
      <c r="NZZ11" s="49"/>
      <c r="OAA11" s="49"/>
      <c r="OAB11" s="49"/>
      <c r="OAC11" s="49"/>
      <c r="OAD11" s="49"/>
      <c r="OAE11" s="49"/>
      <c r="OAF11" s="49"/>
      <c r="OAG11" s="49"/>
      <c r="OAH11" s="49"/>
      <c r="OAI11" s="49"/>
      <c r="OAJ11" s="49"/>
      <c r="OAK11" s="49"/>
      <c r="OAL11" s="49"/>
      <c r="OAM11" s="49"/>
      <c r="OAN11" s="49"/>
      <c r="OAO11" s="49"/>
      <c r="OAP11" s="49"/>
      <c r="OAQ11" s="49"/>
      <c r="OAR11" s="49"/>
      <c r="OAS11" s="49"/>
      <c r="OAT11" s="49"/>
      <c r="OAU11" s="49"/>
      <c r="OAV11" s="49"/>
      <c r="OAW11" s="49"/>
      <c r="OAX11" s="49"/>
      <c r="OAY11" s="49"/>
      <c r="OAZ11" s="49"/>
      <c r="OBA11" s="49"/>
      <c r="OBB11" s="49"/>
      <c r="OBC11" s="49"/>
      <c r="OBD11" s="49"/>
      <c r="OBE11" s="49"/>
      <c r="OBF11" s="49"/>
      <c r="OBG11" s="49"/>
      <c r="OBH11" s="49"/>
      <c r="OBI11" s="49"/>
      <c r="OBJ11" s="49"/>
      <c r="OBK11" s="49"/>
      <c r="OBL11" s="49"/>
      <c r="OBM11" s="49"/>
      <c r="OBN11" s="49"/>
      <c r="OBO11" s="49"/>
      <c r="OBP11" s="49"/>
      <c r="OBQ11" s="49"/>
      <c r="OBR11" s="49"/>
      <c r="OBS11" s="49"/>
      <c r="OBT11" s="49"/>
      <c r="OBU11" s="49"/>
      <c r="OBV11" s="49"/>
      <c r="OBW11" s="49"/>
      <c r="OBX11" s="49"/>
      <c r="OBY11" s="49"/>
      <c r="OBZ11" s="49"/>
      <c r="OCA11" s="49"/>
      <c r="OCB11" s="49"/>
      <c r="OCC11" s="49"/>
      <c r="OCD11" s="49"/>
      <c r="OCE11" s="49"/>
      <c r="OCF11" s="49"/>
      <c r="OCG11" s="49"/>
      <c r="OCH11" s="49"/>
      <c r="OCI11" s="49"/>
      <c r="OCJ11" s="49"/>
      <c r="OCK11" s="49"/>
      <c r="OCL11" s="49"/>
      <c r="OCM11" s="49"/>
      <c r="OCN11" s="49"/>
      <c r="OCO11" s="49"/>
      <c r="OCP11" s="49"/>
      <c r="OCQ11" s="49"/>
      <c r="OCR11" s="49"/>
      <c r="OCS11" s="49"/>
      <c r="OCT11" s="49"/>
      <c r="OCU11" s="49"/>
      <c r="OCV11" s="49"/>
      <c r="OCW11" s="49"/>
      <c r="OCX11" s="49"/>
      <c r="OCY11" s="49"/>
      <c r="OCZ11" s="49"/>
      <c r="ODA11" s="49"/>
      <c r="ODB11" s="49"/>
      <c r="ODC11" s="49"/>
      <c r="ODD11" s="49"/>
      <c r="ODE11" s="49"/>
      <c r="ODF11" s="49"/>
      <c r="ODG11" s="49"/>
      <c r="ODH11" s="49"/>
      <c r="ODI11" s="49"/>
      <c r="ODJ11" s="49"/>
      <c r="ODK11" s="49"/>
      <c r="ODL11" s="49"/>
      <c r="ODM11" s="49"/>
      <c r="ODN11" s="49"/>
      <c r="ODO11" s="49"/>
      <c r="ODP11" s="49"/>
      <c r="ODQ11" s="49"/>
      <c r="ODR11" s="49"/>
      <c r="ODS11" s="49"/>
      <c r="ODT11" s="49"/>
      <c r="ODU11" s="49"/>
      <c r="ODV11" s="49"/>
      <c r="ODW11" s="49"/>
      <c r="ODX11" s="49"/>
      <c r="ODY11" s="49"/>
      <c r="ODZ11" s="49"/>
      <c r="OEA11" s="49"/>
      <c r="OEB11" s="49"/>
      <c r="OEC11" s="49"/>
      <c r="OED11" s="49"/>
      <c r="OEE11" s="49"/>
      <c r="OEF11" s="49"/>
      <c r="OEG11" s="49"/>
      <c r="OEH11" s="49"/>
      <c r="OEI11" s="49"/>
      <c r="OEJ11" s="49"/>
      <c r="OEK11" s="49"/>
      <c r="OEL11" s="49"/>
      <c r="OEM11" s="49"/>
      <c r="OEN11" s="49"/>
      <c r="OEO11" s="49"/>
      <c r="OEP11" s="49"/>
      <c r="OEQ11" s="49"/>
      <c r="OER11" s="49"/>
      <c r="OES11" s="49"/>
      <c r="OET11" s="49"/>
      <c r="OEU11" s="49"/>
      <c r="OEV11" s="49"/>
      <c r="OEW11" s="49"/>
      <c r="OEX11" s="49"/>
      <c r="OEY11" s="49"/>
      <c r="OEZ11" s="49"/>
      <c r="OFA11" s="49"/>
      <c r="OFB11" s="49"/>
      <c r="OFC11" s="49"/>
      <c r="OFD11" s="49"/>
      <c r="OFE11" s="49"/>
      <c r="OFF11" s="49"/>
      <c r="OFG11" s="49"/>
      <c r="OFH11" s="49"/>
      <c r="OFI11" s="49"/>
      <c r="OFJ11" s="49"/>
      <c r="OFK11" s="49"/>
      <c r="OFL11" s="49"/>
      <c r="OFM11" s="49"/>
      <c r="OFN11" s="49"/>
      <c r="OFO11" s="49"/>
      <c r="OFP11" s="49"/>
      <c r="OFQ11" s="49"/>
      <c r="OFR11" s="49"/>
      <c r="OFS11" s="49"/>
      <c r="OFT11" s="49"/>
      <c r="OFU11" s="49"/>
      <c r="OFV11" s="49"/>
      <c r="OFW11" s="49"/>
      <c r="OFX11" s="49"/>
      <c r="OFY11" s="49"/>
      <c r="OFZ11" s="49"/>
      <c r="OGA11" s="49"/>
      <c r="OGB11" s="49"/>
      <c r="OGC11" s="49"/>
      <c r="OGD11" s="49"/>
      <c r="OGE11" s="49"/>
      <c r="OGF11" s="49"/>
      <c r="OGG11" s="49"/>
      <c r="OGH11" s="49"/>
      <c r="OGI11" s="49"/>
      <c r="OGJ11" s="49"/>
      <c r="OGK11" s="49"/>
      <c r="OGL11" s="49"/>
      <c r="OGM11" s="49"/>
      <c r="OGN11" s="49"/>
      <c r="OGO11" s="49"/>
      <c r="OGP11" s="49"/>
      <c r="OGQ11" s="49"/>
      <c r="OGR11" s="49"/>
      <c r="OGS11" s="49"/>
      <c r="OGT11" s="49"/>
      <c r="OGU11" s="49"/>
      <c r="OGV11" s="49"/>
      <c r="OGW11" s="49"/>
      <c r="OGX11" s="49"/>
      <c r="OGY11" s="49"/>
      <c r="OGZ11" s="49"/>
      <c r="OHA11" s="49"/>
      <c r="OHB11" s="49"/>
      <c r="OHC11" s="49"/>
      <c r="OHD11" s="49"/>
      <c r="OHE11" s="49"/>
      <c r="OHF11" s="49"/>
      <c r="OHG11" s="49"/>
      <c r="OHH11" s="49"/>
      <c r="OHI11" s="49"/>
      <c r="OHJ11" s="49"/>
      <c r="OHK11" s="49"/>
      <c r="OHL11" s="49"/>
      <c r="OHM11" s="49"/>
      <c r="OHN11" s="49"/>
      <c r="OHO11" s="49"/>
      <c r="OHP11" s="49"/>
      <c r="OHQ11" s="49"/>
      <c r="OHR11" s="49"/>
      <c r="OHS11" s="49"/>
      <c r="OHT11" s="49"/>
      <c r="OHU11" s="49"/>
      <c r="OHV11" s="49"/>
      <c r="OHW11" s="49"/>
      <c r="OHX11" s="49"/>
      <c r="OHY11" s="49"/>
      <c r="OHZ11" s="49"/>
      <c r="OIA11" s="49"/>
      <c r="OIB11" s="49"/>
      <c r="OIC11" s="49"/>
      <c r="OID11" s="49"/>
      <c r="OIE11" s="49"/>
      <c r="OIF11" s="49"/>
      <c r="OIG11" s="49"/>
      <c r="OIH11" s="49"/>
      <c r="OII11" s="49"/>
      <c r="OIJ11" s="49"/>
      <c r="OIK11" s="49"/>
      <c r="OIL11" s="49"/>
      <c r="OIM11" s="49"/>
      <c r="OIN11" s="49"/>
      <c r="OIO11" s="49"/>
      <c r="OIP11" s="49"/>
      <c r="OIQ11" s="49"/>
      <c r="OIR11" s="49"/>
      <c r="OIS11" s="49"/>
      <c r="OIT11" s="49"/>
      <c r="OIU11" s="49"/>
      <c r="OIV11" s="49"/>
      <c r="OIW11" s="49"/>
      <c r="OIX11" s="49"/>
      <c r="OIY11" s="49"/>
      <c r="OIZ11" s="49"/>
      <c r="OJA11" s="49"/>
      <c r="OJB11" s="49"/>
      <c r="OJC11" s="49"/>
      <c r="OJD11" s="49"/>
      <c r="OJE11" s="49"/>
      <c r="OJF11" s="49"/>
      <c r="OJG11" s="49"/>
      <c r="OJH11" s="49"/>
      <c r="OJI11" s="49"/>
      <c r="OJJ11" s="49"/>
      <c r="OJK11" s="49"/>
      <c r="OJL11" s="49"/>
      <c r="OJM11" s="49"/>
      <c r="OJN11" s="49"/>
      <c r="OJO11" s="49"/>
      <c r="OJP11" s="49"/>
      <c r="OJQ11" s="49"/>
      <c r="OJR11" s="49"/>
      <c r="OJS11" s="49"/>
      <c r="OJT11" s="49"/>
      <c r="OJU11" s="49"/>
      <c r="OJV11" s="49"/>
      <c r="OJW11" s="49"/>
      <c r="OJX11" s="49"/>
      <c r="OJY11" s="49"/>
      <c r="OJZ11" s="49"/>
      <c r="OKA11" s="49"/>
      <c r="OKB11" s="49"/>
      <c r="OKC11" s="49"/>
      <c r="OKD11" s="49"/>
      <c r="OKE11" s="49"/>
      <c r="OKF11" s="49"/>
      <c r="OKG11" s="49"/>
      <c r="OKH11" s="49"/>
      <c r="OKI11" s="49"/>
      <c r="OKJ11" s="49"/>
      <c r="OKK11" s="49"/>
      <c r="OKL11" s="49"/>
      <c r="OKM11" s="49"/>
      <c r="OKN11" s="49"/>
      <c r="OKO11" s="49"/>
      <c r="OKP11" s="49"/>
      <c r="OKQ11" s="49"/>
      <c r="OKR11" s="49"/>
      <c r="OKS11" s="49"/>
      <c r="OKT11" s="49"/>
      <c r="OKU11" s="49"/>
      <c r="OKV11" s="49"/>
      <c r="OKW11" s="49"/>
      <c r="OKX11" s="49"/>
      <c r="OKY11" s="49"/>
      <c r="OKZ11" s="49"/>
      <c r="OLA11" s="49"/>
      <c r="OLB11" s="49"/>
      <c r="OLC11" s="49"/>
      <c r="OLD11" s="49"/>
      <c r="OLE11" s="49"/>
      <c r="OLF11" s="49"/>
      <c r="OLG11" s="49"/>
      <c r="OLH11" s="49"/>
      <c r="OLI11" s="49"/>
      <c r="OLJ11" s="49"/>
      <c r="OLK11" s="49"/>
      <c r="OLL11" s="49"/>
      <c r="OLM11" s="49"/>
      <c r="OLN11" s="49"/>
      <c r="OLO11" s="49"/>
      <c r="OLP11" s="49"/>
      <c r="OLQ11" s="49"/>
      <c r="OLR11" s="49"/>
      <c r="OLS11" s="49"/>
      <c r="OLT11" s="49"/>
      <c r="OLU11" s="49"/>
      <c r="OLV11" s="49"/>
      <c r="OLW11" s="49"/>
      <c r="OLX11" s="49"/>
      <c r="OLY11" s="49"/>
      <c r="OLZ11" s="49"/>
      <c r="OMA11" s="49"/>
      <c r="OMB11" s="49"/>
      <c r="OMC11" s="49"/>
      <c r="OMD11" s="49"/>
      <c r="OME11" s="49"/>
      <c r="OMF11" s="49"/>
      <c r="OMG11" s="49"/>
      <c r="OMH11" s="49"/>
      <c r="OMI11" s="49"/>
      <c r="OMJ11" s="49"/>
      <c r="OMK11" s="49"/>
      <c r="OML11" s="49"/>
      <c r="OMM11" s="49"/>
      <c r="OMN11" s="49"/>
      <c r="OMO11" s="49"/>
      <c r="OMP11" s="49"/>
      <c r="OMQ11" s="49"/>
      <c r="OMR11" s="49"/>
      <c r="OMS11" s="49"/>
      <c r="OMT11" s="49"/>
      <c r="OMU11" s="49"/>
      <c r="OMV11" s="49"/>
      <c r="OMW11" s="49"/>
      <c r="OMX11" s="49"/>
      <c r="OMY11" s="49"/>
      <c r="OMZ11" s="49"/>
      <c r="ONA11" s="49"/>
      <c r="ONB11" s="49"/>
      <c r="ONC11" s="49"/>
      <c r="OND11" s="49"/>
      <c r="ONE11" s="49"/>
      <c r="ONF11" s="49"/>
      <c r="ONG11" s="49"/>
      <c r="ONH11" s="49"/>
      <c r="ONI11" s="49"/>
      <c r="ONJ11" s="49"/>
      <c r="ONK11" s="49"/>
      <c r="ONL11" s="49"/>
      <c r="ONM11" s="49"/>
      <c r="ONN11" s="49"/>
      <c r="ONO11" s="49"/>
      <c r="ONP11" s="49"/>
      <c r="ONQ11" s="49"/>
      <c r="ONR11" s="49"/>
      <c r="ONS11" s="49"/>
      <c r="ONT11" s="49"/>
      <c r="ONU11" s="49"/>
      <c r="ONV11" s="49"/>
      <c r="ONW11" s="49"/>
      <c r="ONX11" s="49"/>
      <c r="ONY11" s="49"/>
      <c r="ONZ11" s="49"/>
      <c r="OOA11" s="49"/>
      <c r="OOB11" s="49"/>
      <c r="OOC11" s="49"/>
      <c r="OOD11" s="49"/>
      <c r="OOE11" s="49"/>
      <c r="OOF11" s="49"/>
      <c r="OOG11" s="49"/>
      <c r="OOH11" s="49"/>
      <c r="OOI11" s="49"/>
      <c r="OOJ11" s="49"/>
      <c r="OOK11" s="49"/>
      <c r="OOL11" s="49"/>
      <c r="OOM11" s="49"/>
      <c r="OON11" s="49"/>
      <c r="OOO11" s="49"/>
      <c r="OOP11" s="49"/>
      <c r="OOQ11" s="49"/>
      <c r="OOR11" s="49"/>
      <c r="OOS11" s="49"/>
      <c r="OOT11" s="49"/>
      <c r="OOU11" s="49"/>
      <c r="OOV11" s="49"/>
      <c r="OOW11" s="49"/>
      <c r="OOX11" s="49"/>
      <c r="OOY11" s="49"/>
      <c r="OOZ11" s="49"/>
      <c r="OPA11" s="49"/>
      <c r="OPB11" s="49"/>
      <c r="OPC11" s="49"/>
      <c r="OPD11" s="49"/>
      <c r="OPE11" s="49"/>
      <c r="OPF11" s="49"/>
      <c r="OPG11" s="49"/>
      <c r="OPH11" s="49"/>
      <c r="OPI11" s="49"/>
      <c r="OPJ11" s="49"/>
      <c r="OPK11" s="49"/>
      <c r="OPL11" s="49"/>
      <c r="OPM11" s="49"/>
      <c r="OPN11" s="49"/>
      <c r="OPO11" s="49"/>
      <c r="OPP11" s="49"/>
      <c r="OPQ11" s="49"/>
      <c r="OPR11" s="49"/>
      <c r="OPS11" s="49"/>
      <c r="OPT11" s="49"/>
      <c r="OPU11" s="49"/>
      <c r="OPV11" s="49"/>
      <c r="OPW11" s="49"/>
      <c r="OPX11" s="49"/>
      <c r="OPY11" s="49"/>
      <c r="OPZ11" s="49"/>
      <c r="OQA11" s="49"/>
      <c r="OQB11" s="49"/>
      <c r="OQC11" s="49"/>
      <c r="OQD11" s="49"/>
      <c r="OQE11" s="49"/>
      <c r="OQF11" s="49"/>
      <c r="OQG11" s="49"/>
      <c r="OQH11" s="49"/>
      <c r="OQI11" s="49"/>
      <c r="OQJ11" s="49"/>
      <c r="OQK11" s="49"/>
      <c r="OQL11" s="49"/>
      <c r="OQM11" s="49"/>
      <c r="OQN11" s="49"/>
      <c r="OQO11" s="49"/>
      <c r="OQP11" s="49"/>
      <c r="OQQ11" s="49"/>
      <c r="OQR11" s="49"/>
      <c r="OQS11" s="49"/>
      <c r="OQT11" s="49"/>
      <c r="OQU11" s="49"/>
      <c r="OQV11" s="49"/>
      <c r="OQW11" s="49"/>
      <c r="OQX11" s="49"/>
      <c r="OQY11" s="49"/>
      <c r="OQZ11" s="49"/>
      <c r="ORA11" s="49"/>
      <c r="ORB11" s="49"/>
      <c r="ORC11" s="49"/>
      <c r="ORD11" s="49"/>
      <c r="ORE11" s="49"/>
      <c r="ORF11" s="49"/>
      <c r="ORG11" s="49"/>
      <c r="ORH11" s="49"/>
      <c r="ORI11" s="49"/>
      <c r="ORJ11" s="49"/>
      <c r="ORK11" s="49"/>
      <c r="ORL11" s="49"/>
      <c r="ORM11" s="49"/>
      <c r="ORN11" s="49"/>
      <c r="ORO11" s="49"/>
      <c r="ORP11" s="49"/>
      <c r="ORQ11" s="49"/>
      <c r="ORR11" s="49"/>
      <c r="ORS11" s="49"/>
      <c r="ORT11" s="49"/>
      <c r="ORU11" s="49"/>
      <c r="ORV11" s="49"/>
      <c r="ORW11" s="49"/>
      <c r="ORX11" s="49"/>
      <c r="ORY11" s="49"/>
      <c r="ORZ11" s="49"/>
      <c r="OSA11" s="49"/>
      <c r="OSB11" s="49"/>
      <c r="OSC11" s="49"/>
      <c r="OSD11" s="49"/>
      <c r="OSE11" s="49"/>
      <c r="OSF11" s="49"/>
      <c r="OSG11" s="49"/>
      <c r="OSH11" s="49"/>
      <c r="OSI11" s="49"/>
      <c r="OSJ11" s="49"/>
      <c r="OSK11" s="49"/>
      <c r="OSL11" s="49"/>
      <c r="OSM11" s="49"/>
      <c r="OSN11" s="49"/>
      <c r="OSO11" s="49"/>
      <c r="OSP11" s="49"/>
      <c r="OSQ11" s="49"/>
      <c r="OSR11" s="49"/>
      <c r="OSS11" s="49"/>
      <c r="OST11" s="49"/>
      <c r="OSU11" s="49"/>
      <c r="OSV11" s="49"/>
      <c r="OSW11" s="49"/>
      <c r="OSX11" s="49"/>
      <c r="OSY11" s="49"/>
      <c r="OSZ11" s="49"/>
      <c r="OTA11" s="49"/>
      <c r="OTB11" s="49"/>
      <c r="OTC11" s="49"/>
      <c r="OTD11" s="49"/>
      <c r="OTE11" s="49"/>
      <c r="OTF11" s="49"/>
      <c r="OTG11" s="49"/>
      <c r="OTH11" s="49"/>
      <c r="OTI11" s="49"/>
      <c r="OTJ11" s="49"/>
      <c r="OTK11" s="49"/>
      <c r="OTL11" s="49"/>
      <c r="OTM11" s="49"/>
      <c r="OTN11" s="49"/>
      <c r="OTO11" s="49"/>
      <c r="OTP11" s="49"/>
      <c r="OTQ11" s="49"/>
      <c r="OTR11" s="49"/>
      <c r="OTS11" s="49"/>
      <c r="OTT11" s="49"/>
      <c r="OTU11" s="49"/>
      <c r="OTV11" s="49"/>
      <c r="OTW11" s="49"/>
      <c r="OTX11" s="49"/>
      <c r="OTY11" s="49"/>
      <c r="OTZ11" s="49"/>
      <c r="OUA11" s="49"/>
      <c r="OUB11" s="49"/>
      <c r="OUC11" s="49"/>
      <c r="OUD11" s="49"/>
      <c r="OUE11" s="49"/>
      <c r="OUF11" s="49"/>
      <c r="OUG11" s="49"/>
      <c r="OUH11" s="49"/>
      <c r="OUI11" s="49"/>
      <c r="OUJ11" s="49"/>
      <c r="OUK11" s="49"/>
      <c r="OUL11" s="49"/>
      <c r="OUM11" s="49"/>
      <c r="OUN11" s="49"/>
      <c r="OUO11" s="49"/>
      <c r="OUP11" s="49"/>
      <c r="OUQ11" s="49"/>
      <c r="OUR11" s="49"/>
      <c r="OUS11" s="49"/>
      <c r="OUT11" s="49"/>
      <c r="OUU11" s="49"/>
      <c r="OUV11" s="49"/>
      <c r="OUW11" s="49"/>
      <c r="OUX11" s="49"/>
      <c r="OUY11" s="49"/>
      <c r="OUZ11" s="49"/>
      <c r="OVA11" s="49"/>
      <c r="OVB11" s="49"/>
      <c r="OVC11" s="49"/>
      <c r="OVD11" s="49"/>
      <c r="OVE11" s="49"/>
      <c r="OVF11" s="49"/>
      <c r="OVG11" s="49"/>
      <c r="OVH11" s="49"/>
      <c r="OVI11" s="49"/>
      <c r="OVJ11" s="49"/>
      <c r="OVK11" s="49"/>
      <c r="OVL11" s="49"/>
      <c r="OVM11" s="49"/>
      <c r="OVN11" s="49"/>
      <c r="OVO11" s="49"/>
      <c r="OVP11" s="49"/>
      <c r="OVQ11" s="49"/>
      <c r="OVR11" s="49"/>
      <c r="OVS11" s="49"/>
      <c r="OVT11" s="49"/>
      <c r="OVU11" s="49"/>
      <c r="OVV11" s="49"/>
      <c r="OVW11" s="49"/>
      <c r="OVX11" s="49"/>
      <c r="OVY11" s="49"/>
      <c r="OVZ11" s="49"/>
      <c r="OWA11" s="49"/>
      <c r="OWB11" s="49"/>
      <c r="OWC11" s="49"/>
      <c r="OWD11" s="49"/>
      <c r="OWE11" s="49"/>
      <c r="OWF11" s="49"/>
      <c r="OWG11" s="49"/>
      <c r="OWH11" s="49"/>
      <c r="OWI11" s="49"/>
      <c r="OWJ11" s="49"/>
      <c r="OWK11" s="49"/>
      <c r="OWL11" s="49"/>
      <c r="OWM11" s="49"/>
      <c r="OWN11" s="49"/>
      <c r="OWO11" s="49"/>
      <c r="OWP11" s="49"/>
      <c r="OWQ11" s="49"/>
      <c r="OWR11" s="49"/>
      <c r="OWS11" s="49"/>
      <c r="OWT11" s="49"/>
      <c r="OWU11" s="49"/>
      <c r="OWV11" s="49"/>
      <c r="OWW11" s="49"/>
      <c r="OWX11" s="49"/>
      <c r="OWY11" s="49"/>
      <c r="OWZ11" s="49"/>
      <c r="OXA11" s="49"/>
      <c r="OXB11" s="49"/>
      <c r="OXC11" s="49"/>
      <c r="OXD11" s="49"/>
      <c r="OXE11" s="49"/>
      <c r="OXF11" s="49"/>
      <c r="OXG11" s="49"/>
      <c r="OXH11" s="49"/>
      <c r="OXI11" s="49"/>
      <c r="OXJ11" s="49"/>
      <c r="OXK11" s="49"/>
      <c r="OXL11" s="49"/>
      <c r="OXM11" s="49"/>
      <c r="OXN11" s="49"/>
      <c r="OXO11" s="49"/>
      <c r="OXP11" s="49"/>
      <c r="OXQ11" s="49"/>
      <c r="OXR11" s="49"/>
      <c r="OXS11" s="49"/>
      <c r="OXT11" s="49"/>
      <c r="OXU11" s="49"/>
      <c r="OXV11" s="49"/>
      <c r="OXW11" s="49"/>
      <c r="OXX11" s="49"/>
      <c r="OXY11" s="49"/>
      <c r="OXZ11" s="49"/>
      <c r="OYA11" s="49"/>
      <c r="OYB11" s="49"/>
      <c r="OYC11" s="49"/>
      <c r="OYD11" s="49"/>
      <c r="OYE11" s="49"/>
      <c r="OYF11" s="49"/>
      <c r="OYG11" s="49"/>
      <c r="OYH11" s="49"/>
      <c r="OYI11" s="49"/>
      <c r="OYJ11" s="49"/>
      <c r="OYK11" s="49"/>
      <c r="OYL11" s="49"/>
      <c r="OYM11" s="49"/>
      <c r="OYN11" s="49"/>
      <c r="OYO11" s="49"/>
      <c r="OYP11" s="49"/>
      <c r="OYQ11" s="49"/>
      <c r="OYR11" s="49"/>
      <c r="OYS11" s="49"/>
      <c r="OYT11" s="49"/>
      <c r="OYU11" s="49"/>
      <c r="OYV11" s="49"/>
      <c r="OYW11" s="49"/>
      <c r="OYX11" s="49"/>
      <c r="OYY11" s="49"/>
      <c r="OYZ11" s="49"/>
      <c r="OZA11" s="49"/>
      <c r="OZB11" s="49"/>
      <c r="OZC11" s="49"/>
      <c r="OZD11" s="49"/>
      <c r="OZE11" s="49"/>
      <c r="OZF11" s="49"/>
      <c r="OZG11" s="49"/>
      <c r="OZH11" s="49"/>
      <c r="OZI11" s="49"/>
      <c r="OZJ11" s="49"/>
      <c r="OZK11" s="49"/>
      <c r="OZL11" s="49"/>
      <c r="OZM11" s="49"/>
      <c r="OZN11" s="49"/>
      <c r="OZO11" s="49"/>
      <c r="OZP11" s="49"/>
      <c r="OZQ11" s="49"/>
      <c r="OZR11" s="49"/>
      <c r="OZS11" s="49"/>
      <c r="OZT11" s="49"/>
      <c r="OZU11" s="49"/>
      <c r="OZV11" s="49"/>
      <c r="OZW11" s="49"/>
      <c r="OZX11" s="49"/>
      <c r="OZY11" s="49"/>
      <c r="OZZ11" s="49"/>
      <c r="PAA11" s="49"/>
      <c r="PAB11" s="49"/>
      <c r="PAC11" s="49"/>
      <c r="PAD11" s="49"/>
      <c r="PAE11" s="49"/>
      <c r="PAF11" s="49"/>
      <c r="PAG11" s="49"/>
      <c r="PAH11" s="49"/>
      <c r="PAI11" s="49"/>
      <c r="PAJ11" s="49"/>
      <c r="PAK11" s="49"/>
      <c r="PAL11" s="49"/>
      <c r="PAM11" s="49"/>
      <c r="PAN11" s="49"/>
      <c r="PAO11" s="49"/>
      <c r="PAP11" s="49"/>
      <c r="PAQ11" s="49"/>
      <c r="PAR11" s="49"/>
      <c r="PAS11" s="49"/>
      <c r="PAT11" s="49"/>
      <c r="PAU11" s="49"/>
      <c r="PAV11" s="49"/>
      <c r="PAW11" s="49"/>
      <c r="PAX11" s="49"/>
      <c r="PAY11" s="49"/>
      <c r="PAZ11" s="49"/>
      <c r="PBA11" s="49"/>
      <c r="PBB11" s="49"/>
      <c r="PBC11" s="49"/>
      <c r="PBD11" s="49"/>
      <c r="PBE11" s="49"/>
      <c r="PBF11" s="49"/>
      <c r="PBG11" s="49"/>
      <c r="PBH11" s="49"/>
      <c r="PBI11" s="49"/>
      <c r="PBJ11" s="49"/>
      <c r="PBK11" s="49"/>
      <c r="PBL11" s="49"/>
      <c r="PBM11" s="49"/>
      <c r="PBN11" s="49"/>
      <c r="PBO11" s="49"/>
      <c r="PBP11" s="49"/>
      <c r="PBQ11" s="49"/>
      <c r="PBR11" s="49"/>
      <c r="PBS11" s="49"/>
      <c r="PBT11" s="49"/>
      <c r="PBU11" s="49"/>
      <c r="PBV11" s="49"/>
      <c r="PBW11" s="49"/>
      <c r="PBX11" s="49"/>
      <c r="PBY11" s="49"/>
      <c r="PBZ11" s="49"/>
      <c r="PCA11" s="49"/>
      <c r="PCB11" s="49"/>
      <c r="PCC11" s="49"/>
      <c r="PCD11" s="49"/>
      <c r="PCE11" s="49"/>
      <c r="PCF11" s="49"/>
      <c r="PCG11" s="49"/>
      <c r="PCH11" s="49"/>
      <c r="PCI11" s="49"/>
      <c r="PCJ11" s="49"/>
      <c r="PCK11" s="49"/>
      <c r="PCL11" s="49"/>
      <c r="PCM11" s="49"/>
      <c r="PCN11" s="49"/>
      <c r="PCO11" s="49"/>
      <c r="PCP11" s="49"/>
      <c r="PCQ11" s="49"/>
      <c r="PCR11" s="49"/>
      <c r="PCS11" s="49"/>
      <c r="PCT11" s="49"/>
      <c r="PCU11" s="49"/>
      <c r="PCV11" s="49"/>
      <c r="PCW11" s="49"/>
      <c r="PCX11" s="49"/>
      <c r="PCY11" s="49"/>
      <c r="PCZ11" s="49"/>
      <c r="PDA11" s="49"/>
      <c r="PDB11" s="49"/>
      <c r="PDC11" s="49"/>
      <c r="PDD11" s="49"/>
      <c r="PDE11" s="49"/>
      <c r="PDF11" s="49"/>
      <c r="PDG11" s="49"/>
      <c r="PDH11" s="49"/>
      <c r="PDI11" s="49"/>
      <c r="PDJ11" s="49"/>
      <c r="PDK11" s="49"/>
      <c r="PDL11" s="49"/>
      <c r="PDM11" s="49"/>
      <c r="PDN11" s="49"/>
      <c r="PDO11" s="49"/>
      <c r="PDP11" s="49"/>
      <c r="PDQ11" s="49"/>
      <c r="PDR11" s="49"/>
      <c r="PDS11" s="49"/>
      <c r="PDT11" s="49"/>
      <c r="PDU11" s="49"/>
      <c r="PDV11" s="49"/>
      <c r="PDW11" s="49"/>
      <c r="PDX11" s="49"/>
      <c r="PDY11" s="49"/>
      <c r="PDZ11" s="49"/>
      <c r="PEA11" s="49"/>
      <c r="PEB11" s="49"/>
      <c r="PEC11" s="49"/>
      <c r="PED11" s="49"/>
      <c r="PEE11" s="49"/>
      <c r="PEF11" s="49"/>
      <c r="PEG11" s="49"/>
      <c r="PEH11" s="49"/>
      <c r="PEI11" s="49"/>
      <c r="PEJ11" s="49"/>
      <c r="PEK11" s="49"/>
      <c r="PEL11" s="49"/>
      <c r="PEM11" s="49"/>
      <c r="PEN11" s="49"/>
      <c r="PEO11" s="49"/>
      <c r="PEP11" s="49"/>
      <c r="PEQ11" s="49"/>
      <c r="PER11" s="49"/>
      <c r="PES11" s="49"/>
      <c r="PET11" s="49"/>
      <c r="PEU11" s="49"/>
      <c r="PEV11" s="49"/>
      <c r="PEW11" s="49"/>
      <c r="PEX11" s="49"/>
      <c r="PEY11" s="49"/>
      <c r="PEZ11" s="49"/>
      <c r="PFA11" s="49"/>
      <c r="PFB11" s="49"/>
      <c r="PFC11" s="49"/>
      <c r="PFD11" s="49"/>
      <c r="PFE11" s="49"/>
      <c r="PFF11" s="49"/>
      <c r="PFG11" s="49"/>
      <c r="PFH11" s="49"/>
      <c r="PFI11" s="49"/>
      <c r="PFJ11" s="49"/>
      <c r="PFK11" s="49"/>
      <c r="PFL11" s="49"/>
      <c r="PFM11" s="49"/>
      <c r="PFN11" s="49"/>
      <c r="PFO11" s="49"/>
      <c r="PFP11" s="49"/>
      <c r="PFQ11" s="49"/>
      <c r="PFR11" s="49"/>
      <c r="PFS11" s="49"/>
      <c r="PFT11" s="49"/>
      <c r="PFU11" s="49"/>
      <c r="PFV11" s="49"/>
      <c r="PFW11" s="49"/>
      <c r="PFX11" s="49"/>
      <c r="PFY11" s="49"/>
      <c r="PFZ11" s="49"/>
      <c r="PGA11" s="49"/>
      <c r="PGB11" s="49"/>
      <c r="PGC11" s="49"/>
      <c r="PGD11" s="49"/>
      <c r="PGE11" s="49"/>
      <c r="PGF11" s="49"/>
      <c r="PGG11" s="49"/>
      <c r="PGH11" s="49"/>
      <c r="PGI11" s="49"/>
      <c r="PGJ11" s="49"/>
      <c r="PGK11" s="49"/>
      <c r="PGL11" s="49"/>
      <c r="PGM11" s="49"/>
      <c r="PGN11" s="49"/>
      <c r="PGO11" s="49"/>
      <c r="PGP11" s="49"/>
      <c r="PGQ11" s="49"/>
      <c r="PGR11" s="49"/>
      <c r="PGS11" s="49"/>
      <c r="PGT11" s="49"/>
      <c r="PGU11" s="49"/>
      <c r="PGV11" s="49"/>
      <c r="PGW11" s="49"/>
      <c r="PGX11" s="49"/>
      <c r="PGY11" s="49"/>
      <c r="PGZ11" s="49"/>
      <c r="PHA11" s="49"/>
      <c r="PHB11" s="49"/>
      <c r="PHC11" s="49"/>
      <c r="PHD11" s="49"/>
      <c r="PHE11" s="49"/>
      <c r="PHF11" s="49"/>
      <c r="PHG11" s="49"/>
      <c r="PHH11" s="49"/>
      <c r="PHI11" s="49"/>
      <c r="PHJ11" s="49"/>
      <c r="PHK11" s="49"/>
      <c r="PHL11" s="49"/>
      <c r="PHM11" s="49"/>
      <c r="PHN11" s="49"/>
      <c r="PHO11" s="49"/>
      <c r="PHP11" s="49"/>
      <c r="PHQ11" s="49"/>
      <c r="PHR11" s="49"/>
      <c r="PHS11" s="49"/>
      <c r="PHT11" s="49"/>
      <c r="PHU11" s="49"/>
      <c r="PHV11" s="49"/>
      <c r="PHW11" s="49"/>
      <c r="PHX11" s="49"/>
      <c r="PHY11" s="49"/>
      <c r="PHZ11" s="49"/>
      <c r="PIA11" s="49"/>
      <c r="PIB11" s="49"/>
      <c r="PIC11" s="49"/>
      <c r="PID11" s="49"/>
      <c r="PIE11" s="49"/>
      <c r="PIF11" s="49"/>
      <c r="PIG11" s="49"/>
      <c r="PIH11" s="49"/>
      <c r="PII11" s="49"/>
      <c r="PIJ11" s="49"/>
      <c r="PIK11" s="49"/>
      <c r="PIL11" s="49"/>
      <c r="PIM11" s="49"/>
      <c r="PIN11" s="49"/>
      <c r="PIO11" s="49"/>
      <c r="PIP11" s="49"/>
      <c r="PIQ11" s="49"/>
      <c r="PIR11" s="49"/>
      <c r="PIS11" s="49"/>
      <c r="PIT11" s="49"/>
      <c r="PIU11" s="49"/>
      <c r="PIV11" s="49"/>
      <c r="PIW11" s="49"/>
      <c r="PIX11" s="49"/>
      <c r="PIY11" s="49"/>
      <c r="PIZ11" s="49"/>
      <c r="PJA11" s="49"/>
      <c r="PJB11" s="49"/>
      <c r="PJC11" s="49"/>
      <c r="PJD11" s="49"/>
      <c r="PJE11" s="49"/>
      <c r="PJF11" s="49"/>
      <c r="PJG11" s="49"/>
      <c r="PJH11" s="49"/>
      <c r="PJI11" s="49"/>
      <c r="PJJ11" s="49"/>
      <c r="PJK11" s="49"/>
      <c r="PJL11" s="49"/>
      <c r="PJM11" s="49"/>
      <c r="PJN11" s="49"/>
      <c r="PJO11" s="49"/>
      <c r="PJP11" s="49"/>
      <c r="PJQ11" s="49"/>
      <c r="PJR11" s="49"/>
      <c r="PJS11" s="49"/>
      <c r="PJT11" s="49"/>
      <c r="PJU11" s="49"/>
      <c r="PJV11" s="49"/>
      <c r="PJW11" s="49"/>
      <c r="PJX11" s="49"/>
      <c r="PJY11" s="49"/>
      <c r="PJZ11" s="49"/>
      <c r="PKA11" s="49"/>
      <c r="PKB11" s="49"/>
      <c r="PKC11" s="49"/>
      <c r="PKD11" s="49"/>
      <c r="PKE11" s="49"/>
      <c r="PKF11" s="49"/>
      <c r="PKG11" s="49"/>
      <c r="PKH11" s="49"/>
      <c r="PKI11" s="49"/>
      <c r="PKJ11" s="49"/>
      <c r="PKK11" s="49"/>
      <c r="PKL11" s="49"/>
      <c r="PKM11" s="49"/>
      <c r="PKN11" s="49"/>
      <c r="PKO11" s="49"/>
      <c r="PKP11" s="49"/>
      <c r="PKQ11" s="49"/>
      <c r="PKR11" s="49"/>
      <c r="PKS11" s="49"/>
      <c r="PKT11" s="49"/>
      <c r="PKU11" s="49"/>
      <c r="PKV11" s="49"/>
      <c r="PKW11" s="49"/>
      <c r="PKX11" s="49"/>
      <c r="PKY11" s="49"/>
      <c r="PKZ11" s="49"/>
      <c r="PLA11" s="49"/>
      <c r="PLB11" s="49"/>
      <c r="PLC11" s="49"/>
      <c r="PLD11" s="49"/>
      <c r="PLE11" s="49"/>
      <c r="PLF11" s="49"/>
      <c r="PLG11" s="49"/>
      <c r="PLH11" s="49"/>
      <c r="PLI11" s="49"/>
      <c r="PLJ11" s="49"/>
      <c r="PLK11" s="49"/>
      <c r="PLL11" s="49"/>
      <c r="PLM11" s="49"/>
      <c r="PLN11" s="49"/>
      <c r="PLO11" s="49"/>
      <c r="PLP11" s="49"/>
      <c r="PLQ11" s="49"/>
      <c r="PLR11" s="49"/>
      <c r="PLS11" s="49"/>
      <c r="PLT11" s="49"/>
      <c r="PLU11" s="49"/>
      <c r="PLV11" s="49"/>
      <c r="PLW11" s="49"/>
      <c r="PLX11" s="49"/>
      <c r="PLY11" s="49"/>
      <c r="PLZ11" s="49"/>
      <c r="PMA11" s="49"/>
      <c r="PMB11" s="49"/>
      <c r="PMC11" s="49"/>
      <c r="PMD11" s="49"/>
      <c r="PME11" s="49"/>
      <c r="PMF11" s="49"/>
      <c r="PMG11" s="49"/>
      <c r="PMH11" s="49"/>
      <c r="PMI11" s="49"/>
      <c r="PMJ11" s="49"/>
      <c r="PMK11" s="49"/>
      <c r="PML11" s="49"/>
      <c r="PMM11" s="49"/>
      <c r="PMN11" s="49"/>
      <c r="PMO11" s="49"/>
      <c r="PMP11" s="49"/>
      <c r="PMQ11" s="49"/>
      <c r="PMR11" s="49"/>
      <c r="PMS11" s="49"/>
      <c r="PMT11" s="49"/>
      <c r="PMU11" s="49"/>
      <c r="PMV11" s="49"/>
      <c r="PMW11" s="49"/>
      <c r="PMX11" s="49"/>
      <c r="PMY11" s="49"/>
      <c r="PMZ11" s="49"/>
      <c r="PNA11" s="49"/>
      <c r="PNB11" s="49"/>
      <c r="PNC11" s="49"/>
      <c r="PND11" s="49"/>
      <c r="PNE11" s="49"/>
      <c r="PNF11" s="49"/>
      <c r="PNG11" s="49"/>
      <c r="PNH11" s="49"/>
      <c r="PNI11" s="49"/>
      <c r="PNJ11" s="49"/>
      <c r="PNK11" s="49"/>
      <c r="PNL11" s="49"/>
      <c r="PNM11" s="49"/>
      <c r="PNN11" s="49"/>
      <c r="PNO11" s="49"/>
      <c r="PNP11" s="49"/>
      <c r="PNQ11" s="49"/>
      <c r="PNR11" s="49"/>
      <c r="PNS11" s="49"/>
      <c r="PNT11" s="49"/>
      <c r="PNU11" s="49"/>
      <c r="PNV11" s="49"/>
      <c r="PNW11" s="49"/>
      <c r="PNX11" s="49"/>
      <c r="PNY11" s="49"/>
      <c r="PNZ11" s="49"/>
      <c r="POA11" s="49"/>
      <c r="POB11" s="49"/>
      <c r="POC11" s="49"/>
      <c r="POD11" s="49"/>
      <c r="POE11" s="49"/>
      <c r="POF11" s="49"/>
      <c r="POG11" s="49"/>
      <c r="POH11" s="49"/>
      <c r="POI11" s="49"/>
      <c r="POJ11" s="49"/>
      <c r="POK11" s="49"/>
      <c r="POL11" s="49"/>
      <c r="POM11" s="49"/>
      <c r="PON11" s="49"/>
      <c r="POO11" s="49"/>
      <c r="POP11" s="49"/>
      <c r="POQ11" s="49"/>
      <c r="POR11" s="49"/>
      <c r="POS11" s="49"/>
      <c r="POT11" s="49"/>
      <c r="POU11" s="49"/>
      <c r="POV11" s="49"/>
      <c r="POW11" s="49"/>
      <c r="POX11" s="49"/>
      <c r="POY11" s="49"/>
      <c r="POZ11" s="49"/>
      <c r="PPA11" s="49"/>
      <c r="PPB11" s="49"/>
      <c r="PPC11" s="49"/>
      <c r="PPD11" s="49"/>
      <c r="PPE11" s="49"/>
      <c r="PPF11" s="49"/>
      <c r="PPG11" s="49"/>
      <c r="PPH11" s="49"/>
      <c r="PPI11" s="49"/>
      <c r="PPJ11" s="49"/>
      <c r="PPK11" s="49"/>
      <c r="PPL11" s="49"/>
      <c r="PPM11" s="49"/>
      <c r="PPN11" s="49"/>
      <c r="PPO11" s="49"/>
      <c r="PPP11" s="49"/>
      <c r="PPQ11" s="49"/>
      <c r="PPR11" s="49"/>
      <c r="PPS11" s="49"/>
      <c r="PPT11" s="49"/>
      <c r="PPU11" s="49"/>
      <c r="PPV11" s="49"/>
      <c r="PPW11" s="49"/>
      <c r="PPX11" s="49"/>
      <c r="PPY11" s="49"/>
      <c r="PPZ11" s="49"/>
      <c r="PQA11" s="49"/>
      <c r="PQB11" s="49"/>
      <c r="PQC11" s="49"/>
      <c r="PQD11" s="49"/>
      <c r="PQE11" s="49"/>
      <c r="PQF11" s="49"/>
      <c r="PQG11" s="49"/>
      <c r="PQH11" s="49"/>
      <c r="PQI11" s="49"/>
      <c r="PQJ11" s="49"/>
      <c r="PQK11" s="49"/>
      <c r="PQL11" s="49"/>
      <c r="PQM11" s="49"/>
      <c r="PQN11" s="49"/>
      <c r="PQO11" s="49"/>
      <c r="PQP11" s="49"/>
      <c r="PQQ11" s="49"/>
      <c r="PQR11" s="49"/>
      <c r="PQS11" s="49"/>
      <c r="PQT11" s="49"/>
      <c r="PQU11" s="49"/>
      <c r="PQV11" s="49"/>
      <c r="PQW11" s="49"/>
      <c r="PQX11" s="49"/>
      <c r="PQY11" s="49"/>
      <c r="PQZ11" s="49"/>
      <c r="PRA11" s="49"/>
      <c r="PRB11" s="49"/>
      <c r="PRC11" s="49"/>
      <c r="PRD11" s="49"/>
      <c r="PRE11" s="49"/>
      <c r="PRF11" s="49"/>
      <c r="PRG11" s="49"/>
      <c r="PRH11" s="49"/>
      <c r="PRI11" s="49"/>
      <c r="PRJ11" s="49"/>
      <c r="PRK11" s="49"/>
      <c r="PRL11" s="49"/>
      <c r="PRM11" s="49"/>
      <c r="PRN11" s="49"/>
      <c r="PRO11" s="49"/>
      <c r="PRP11" s="49"/>
      <c r="PRQ11" s="49"/>
      <c r="PRR11" s="49"/>
      <c r="PRS11" s="49"/>
      <c r="PRT11" s="49"/>
      <c r="PRU11" s="49"/>
      <c r="PRV11" s="49"/>
      <c r="PRW11" s="49"/>
      <c r="PRX11" s="49"/>
      <c r="PRY11" s="49"/>
      <c r="PRZ11" s="49"/>
      <c r="PSA11" s="49"/>
      <c r="PSB11" s="49"/>
      <c r="PSC11" s="49"/>
      <c r="PSD11" s="49"/>
      <c r="PSE11" s="49"/>
      <c r="PSF11" s="49"/>
      <c r="PSG11" s="49"/>
      <c r="PSH11" s="49"/>
      <c r="PSI11" s="49"/>
      <c r="PSJ11" s="49"/>
      <c r="PSK11" s="49"/>
      <c r="PSL11" s="49"/>
      <c r="PSM11" s="49"/>
      <c r="PSN11" s="49"/>
      <c r="PSO11" s="49"/>
      <c r="PSP11" s="49"/>
      <c r="PSQ11" s="49"/>
      <c r="PSR11" s="49"/>
      <c r="PSS11" s="49"/>
      <c r="PST11" s="49"/>
      <c r="PSU11" s="49"/>
      <c r="PSV11" s="49"/>
      <c r="PSW11" s="49"/>
      <c r="PSX11" s="49"/>
      <c r="PSY11" s="49"/>
      <c r="PSZ11" s="49"/>
      <c r="PTA11" s="49"/>
      <c r="PTB11" s="49"/>
      <c r="PTC11" s="49"/>
      <c r="PTD11" s="49"/>
      <c r="PTE11" s="49"/>
      <c r="PTF11" s="49"/>
      <c r="PTG11" s="49"/>
      <c r="PTH11" s="49"/>
      <c r="PTI11" s="49"/>
      <c r="PTJ11" s="49"/>
      <c r="PTK11" s="49"/>
      <c r="PTL11" s="49"/>
      <c r="PTM11" s="49"/>
      <c r="PTN11" s="49"/>
      <c r="PTO11" s="49"/>
      <c r="PTP11" s="49"/>
      <c r="PTQ11" s="49"/>
      <c r="PTR11" s="49"/>
      <c r="PTS11" s="49"/>
      <c r="PTT11" s="49"/>
      <c r="PTU11" s="49"/>
      <c r="PTV11" s="49"/>
      <c r="PTW11" s="49"/>
      <c r="PTX11" s="49"/>
      <c r="PTY11" s="49"/>
      <c r="PTZ11" s="49"/>
      <c r="PUA11" s="49"/>
      <c r="PUB11" s="49"/>
      <c r="PUC11" s="49"/>
      <c r="PUD11" s="49"/>
      <c r="PUE11" s="49"/>
      <c r="PUF11" s="49"/>
      <c r="PUG11" s="49"/>
      <c r="PUH11" s="49"/>
      <c r="PUI11" s="49"/>
      <c r="PUJ11" s="49"/>
      <c r="PUK11" s="49"/>
      <c r="PUL11" s="49"/>
      <c r="PUM11" s="49"/>
      <c r="PUN11" s="49"/>
      <c r="PUO11" s="49"/>
      <c r="PUP11" s="49"/>
      <c r="PUQ11" s="49"/>
      <c r="PUR11" s="49"/>
      <c r="PUS11" s="49"/>
      <c r="PUT11" s="49"/>
      <c r="PUU11" s="49"/>
      <c r="PUV11" s="49"/>
      <c r="PUW11" s="49"/>
      <c r="PUX11" s="49"/>
      <c r="PUY11" s="49"/>
      <c r="PUZ11" s="49"/>
      <c r="PVA11" s="49"/>
      <c r="PVB11" s="49"/>
      <c r="PVC11" s="49"/>
      <c r="PVD11" s="49"/>
      <c r="PVE11" s="49"/>
      <c r="PVF11" s="49"/>
      <c r="PVG11" s="49"/>
      <c r="PVH11" s="49"/>
      <c r="PVI11" s="49"/>
      <c r="PVJ11" s="49"/>
      <c r="PVK11" s="49"/>
      <c r="PVL11" s="49"/>
      <c r="PVM11" s="49"/>
      <c r="PVN11" s="49"/>
      <c r="PVO11" s="49"/>
      <c r="PVP11" s="49"/>
      <c r="PVQ11" s="49"/>
      <c r="PVR11" s="49"/>
      <c r="PVS11" s="49"/>
      <c r="PVT11" s="49"/>
      <c r="PVU11" s="49"/>
      <c r="PVV11" s="49"/>
      <c r="PVW11" s="49"/>
      <c r="PVX11" s="49"/>
      <c r="PVY11" s="49"/>
      <c r="PVZ11" s="49"/>
      <c r="PWA11" s="49"/>
      <c r="PWB11" s="49"/>
      <c r="PWC11" s="49"/>
      <c r="PWD11" s="49"/>
      <c r="PWE11" s="49"/>
      <c r="PWF11" s="49"/>
      <c r="PWG11" s="49"/>
      <c r="PWH11" s="49"/>
      <c r="PWI11" s="49"/>
      <c r="PWJ11" s="49"/>
      <c r="PWK11" s="49"/>
      <c r="PWL11" s="49"/>
      <c r="PWM11" s="49"/>
      <c r="PWN11" s="49"/>
      <c r="PWO11" s="49"/>
      <c r="PWP11" s="49"/>
      <c r="PWQ11" s="49"/>
      <c r="PWR11" s="49"/>
      <c r="PWS11" s="49"/>
      <c r="PWT11" s="49"/>
      <c r="PWU11" s="49"/>
      <c r="PWV11" s="49"/>
      <c r="PWW11" s="49"/>
      <c r="PWX11" s="49"/>
      <c r="PWY11" s="49"/>
      <c r="PWZ11" s="49"/>
      <c r="PXA11" s="49"/>
      <c r="PXB11" s="49"/>
      <c r="PXC11" s="49"/>
      <c r="PXD11" s="49"/>
      <c r="PXE11" s="49"/>
      <c r="PXF11" s="49"/>
      <c r="PXG11" s="49"/>
      <c r="PXH11" s="49"/>
      <c r="PXI11" s="49"/>
      <c r="PXJ11" s="49"/>
      <c r="PXK11" s="49"/>
      <c r="PXL11" s="49"/>
      <c r="PXM11" s="49"/>
      <c r="PXN11" s="49"/>
      <c r="PXO11" s="49"/>
      <c r="PXP11" s="49"/>
      <c r="PXQ11" s="49"/>
      <c r="PXR11" s="49"/>
      <c r="PXS11" s="49"/>
      <c r="PXT11" s="49"/>
      <c r="PXU11" s="49"/>
      <c r="PXV11" s="49"/>
      <c r="PXW11" s="49"/>
      <c r="PXX11" s="49"/>
      <c r="PXY11" s="49"/>
      <c r="PXZ11" s="49"/>
      <c r="PYA11" s="49"/>
      <c r="PYB11" s="49"/>
      <c r="PYC11" s="49"/>
      <c r="PYD11" s="49"/>
      <c r="PYE11" s="49"/>
      <c r="PYF11" s="49"/>
      <c r="PYG11" s="49"/>
      <c r="PYH11" s="49"/>
      <c r="PYI11" s="49"/>
      <c r="PYJ11" s="49"/>
      <c r="PYK11" s="49"/>
      <c r="PYL11" s="49"/>
      <c r="PYM11" s="49"/>
      <c r="PYN11" s="49"/>
      <c r="PYO11" s="49"/>
      <c r="PYP11" s="49"/>
      <c r="PYQ11" s="49"/>
      <c r="PYR11" s="49"/>
      <c r="PYS11" s="49"/>
      <c r="PYT11" s="49"/>
      <c r="PYU11" s="49"/>
      <c r="PYV11" s="49"/>
      <c r="PYW11" s="49"/>
      <c r="PYX11" s="49"/>
      <c r="PYY11" s="49"/>
      <c r="PYZ11" s="49"/>
      <c r="PZA11" s="49"/>
      <c r="PZB11" s="49"/>
      <c r="PZC11" s="49"/>
      <c r="PZD11" s="49"/>
      <c r="PZE11" s="49"/>
      <c r="PZF11" s="49"/>
      <c r="PZG11" s="49"/>
      <c r="PZH11" s="49"/>
      <c r="PZI11" s="49"/>
      <c r="PZJ11" s="49"/>
      <c r="PZK11" s="49"/>
      <c r="PZL11" s="49"/>
      <c r="PZM11" s="49"/>
      <c r="PZN11" s="49"/>
      <c r="PZO11" s="49"/>
      <c r="PZP11" s="49"/>
      <c r="PZQ11" s="49"/>
      <c r="PZR11" s="49"/>
      <c r="PZS11" s="49"/>
      <c r="PZT11" s="49"/>
      <c r="PZU11" s="49"/>
      <c r="PZV11" s="49"/>
      <c r="PZW11" s="49"/>
      <c r="PZX11" s="49"/>
      <c r="PZY11" s="49"/>
      <c r="PZZ11" s="49"/>
      <c r="QAA11" s="49"/>
      <c r="QAB11" s="49"/>
      <c r="QAC11" s="49"/>
      <c r="QAD11" s="49"/>
      <c r="QAE11" s="49"/>
      <c r="QAF11" s="49"/>
      <c r="QAG11" s="49"/>
      <c r="QAH11" s="49"/>
      <c r="QAI11" s="49"/>
      <c r="QAJ11" s="49"/>
      <c r="QAK11" s="49"/>
      <c r="QAL11" s="49"/>
      <c r="QAM11" s="49"/>
      <c r="QAN11" s="49"/>
      <c r="QAO11" s="49"/>
      <c r="QAP11" s="49"/>
      <c r="QAQ11" s="49"/>
      <c r="QAR11" s="49"/>
      <c r="QAS11" s="49"/>
      <c r="QAT11" s="49"/>
      <c r="QAU11" s="49"/>
      <c r="QAV11" s="49"/>
      <c r="QAW11" s="49"/>
      <c r="QAX11" s="49"/>
      <c r="QAY11" s="49"/>
      <c r="QAZ11" s="49"/>
      <c r="QBA11" s="49"/>
      <c r="QBB11" s="49"/>
      <c r="QBC11" s="49"/>
      <c r="QBD11" s="49"/>
      <c r="QBE11" s="49"/>
      <c r="QBF11" s="49"/>
      <c r="QBG11" s="49"/>
      <c r="QBH11" s="49"/>
      <c r="QBI11" s="49"/>
      <c r="QBJ11" s="49"/>
      <c r="QBK11" s="49"/>
      <c r="QBL11" s="49"/>
      <c r="QBM11" s="49"/>
      <c r="QBN11" s="49"/>
      <c r="QBO11" s="49"/>
      <c r="QBP11" s="49"/>
      <c r="QBQ11" s="49"/>
      <c r="QBR11" s="49"/>
      <c r="QBS11" s="49"/>
      <c r="QBT11" s="49"/>
      <c r="QBU11" s="49"/>
      <c r="QBV11" s="49"/>
      <c r="QBW11" s="49"/>
      <c r="QBX11" s="49"/>
      <c r="QBY11" s="49"/>
      <c r="QBZ11" s="49"/>
      <c r="QCA11" s="49"/>
      <c r="QCB11" s="49"/>
      <c r="QCC11" s="49"/>
      <c r="QCD11" s="49"/>
      <c r="QCE11" s="49"/>
      <c r="QCF11" s="49"/>
      <c r="QCG11" s="49"/>
      <c r="QCH11" s="49"/>
      <c r="QCI11" s="49"/>
      <c r="QCJ11" s="49"/>
      <c r="QCK11" s="49"/>
      <c r="QCL11" s="49"/>
      <c r="QCM11" s="49"/>
      <c r="QCN11" s="49"/>
      <c r="QCO11" s="49"/>
      <c r="QCP11" s="49"/>
      <c r="QCQ11" s="49"/>
      <c r="QCR11" s="49"/>
      <c r="QCS11" s="49"/>
      <c r="QCT11" s="49"/>
      <c r="QCU11" s="49"/>
      <c r="QCV11" s="49"/>
      <c r="QCW11" s="49"/>
      <c r="QCX11" s="49"/>
      <c r="QCY11" s="49"/>
      <c r="QCZ11" s="49"/>
      <c r="QDA11" s="49"/>
      <c r="QDB11" s="49"/>
      <c r="QDC11" s="49"/>
      <c r="QDD11" s="49"/>
      <c r="QDE11" s="49"/>
      <c r="QDF11" s="49"/>
      <c r="QDG11" s="49"/>
      <c r="QDH11" s="49"/>
      <c r="QDI11" s="49"/>
      <c r="QDJ11" s="49"/>
      <c r="QDK11" s="49"/>
      <c r="QDL11" s="49"/>
      <c r="QDM11" s="49"/>
      <c r="QDN11" s="49"/>
      <c r="QDO11" s="49"/>
      <c r="QDP11" s="49"/>
      <c r="QDQ11" s="49"/>
      <c r="QDR11" s="49"/>
      <c r="QDS11" s="49"/>
      <c r="QDT11" s="49"/>
      <c r="QDU11" s="49"/>
      <c r="QDV11" s="49"/>
      <c r="QDW11" s="49"/>
      <c r="QDX11" s="49"/>
      <c r="QDY11" s="49"/>
      <c r="QDZ11" s="49"/>
      <c r="QEA11" s="49"/>
      <c r="QEB11" s="49"/>
      <c r="QEC11" s="49"/>
      <c r="QED11" s="49"/>
      <c r="QEE11" s="49"/>
      <c r="QEF11" s="49"/>
      <c r="QEG11" s="49"/>
      <c r="QEH11" s="49"/>
      <c r="QEI11" s="49"/>
      <c r="QEJ11" s="49"/>
      <c r="QEK11" s="49"/>
      <c r="QEL11" s="49"/>
      <c r="QEM11" s="49"/>
      <c r="QEN11" s="49"/>
      <c r="QEO11" s="49"/>
      <c r="QEP11" s="49"/>
      <c r="QEQ11" s="49"/>
      <c r="QER11" s="49"/>
      <c r="QES11" s="49"/>
      <c r="QET11" s="49"/>
      <c r="QEU11" s="49"/>
      <c r="QEV11" s="49"/>
      <c r="QEW11" s="49"/>
      <c r="QEX11" s="49"/>
      <c r="QEY11" s="49"/>
      <c r="QEZ11" s="49"/>
      <c r="QFA11" s="49"/>
      <c r="QFB11" s="49"/>
      <c r="QFC11" s="49"/>
      <c r="QFD11" s="49"/>
      <c r="QFE11" s="49"/>
      <c r="QFF11" s="49"/>
      <c r="QFG11" s="49"/>
      <c r="QFH11" s="49"/>
      <c r="QFI11" s="49"/>
      <c r="QFJ11" s="49"/>
      <c r="QFK11" s="49"/>
      <c r="QFL11" s="49"/>
      <c r="QFM11" s="49"/>
      <c r="QFN11" s="49"/>
      <c r="QFO11" s="49"/>
      <c r="QFP11" s="49"/>
      <c r="QFQ11" s="49"/>
      <c r="QFR11" s="49"/>
      <c r="QFS11" s="49"/>
      <c r="QFT11" s="49"/>
      <c r="QFU11" s="49"/>
      <c r="QFV11" s="49"/>
      <c r="QFW11" s="49"/>
      <c r="QFX11" s="49"/>
      <c r="QFY11" s="49"/>
      <c r="QFZ11" s="49"/>
      <c r="QGA11" s="49"/>
      <c r="QGB11" s="49"/>
      <c r="QGC11" s="49"/>
      <c r="QGD11" s="49"/>
      <c r="QGE11" s="49"/>
      <c r="QGF11" s="49"/>
      <c r="QGG11" s="49"/>
      <c r="QGH11" s="49"/>
      <c r="QGI11" s="49"/>
      <c r="QGJ11" s="49"/>
      <c r="QGK11" s="49"/>
      <c r="QGL11" s="49"/>
      <c r="QGM11" s="49"/>
      <c r="QGN11" s="49"/>
      <c r="QGO11" s="49"/>
      <c r="QGP11" s="49"/>
      <c r="QGQ11" s="49"/>
      <c r="QGR11" s="49"/>
      <c r="QGS11" s="49"/>
      <c r="QGT11" s="49"/>
      <c r="QGU11" s="49"/>
      <c r="QGV11" s="49"/>
      <c r="QGW11" s="49"/>
      <c r="QGX11" s="49"/>
      <c r="QGY11" s="49"/>
      <c r="QGZ11" s="49"/>
      <c r="QHA11" s="49"/>
      <c r="QHB11" s="49"/>
      <c r="QHC11" s="49"/>
      <c r="QHD11" s="49"/>
      <c r="QHE11" s="49"/>
      <c r="QHF11" s="49"/>
      <c r="QHG11" s="49"/>
      <c r="QHH11" s="49"/>
      <c r="QHI11" s="49"/>
      <c r="QHJ11" s="49"/>
      <c r="QHK11" s="49"/>
      <c r="QHL11" s="49"/>
      <c r="QHM11" s="49"/>
      <c r="QHN11" s="49"/>
      <c r="QHO11" s="49"/>
      <c r="QHP11" s="49"/>
      <c r="QHQ11" s="49"/>
      <c r="QHR11" s="49"/>
      <c r="QHS11" s="49"/>
      <c r="QHT11" s="49"/>
      <c r="QHU11" s="49"/>
      <c r="QHV11" s="49"/>
      <c r="QHW11" s="49"/>
      <c r="QHX11" s="49"/>
      <c r="QHY11" s="49"/>
      <c r="QHZ11" s="49"/>
      <c r="QIA11" s="49"/>
      <c r="QIB11" s="49"/>
      <c r="QIC11" s="49"/>
      <c r="QID11" s="49"/>
      <c r="QIE11" s="49"/>
      <c r="QIF11" s="49"/>
      <c r="QIG11" s="49"/>
      <c r="QIH11" s="49"/>
      <c r="QII11" s="49"/>
      <c r="QIJ11" s="49"/>
      <c r="QIK11" s="49"/>
      <c r="QIL11" s="49"/>
      <c r="QIM11" s="49"/>
      <c r="QIN11" s="49"/>
      <c r="QIO11" s="49"/>
      <c r="QIP11" s="49"/>
      <c r="QIQ11" s="49"/>
      <c r="QIR11" s="49"/>
      <c r="QIS11" s="49"/>
      <c r="QIT11" s="49"/>
      <c r="QIU11" s="49"/>
      <c r="QIV11" s="49"/>
      <c r="QIW11" s="49"/>
      <c r="QIX11" s="49"/>
      <c r="QIY11" s="49"/>
      <c r="QIZ11" s="49"/>
      <c r="QJA11" s="49"/>
      <c r="QJB11" s="49"/>
      <c r="QJC11" s="49"/>
      <c r="QJD11" s="49"/>
      <c r="QJE11" s="49"/>
      <c r="QJF11" s="49"/>
      <c r="QJG11" s="49"/>
      <c r="QJH11" s="49"/>
      <c r="QJI11" s="49"/>
      <c r="QJJ11" s="49"/>
      <c r="QJK11" s="49"/>
      <c r="QJL11" s="49"/>
      <c r="QJM11" s="49"/>
      <c r="QJN11" s="49"/>
      <c r="QJO11" s="49"/>
      <c r="QJP11" s="49"/>
      <c r="QJQ11" s="49"/>
      <c r="QJR11" s="49"/>
      <c r="QJS11" s="49"/>
      <c r="QJT11" s="49"/>
      <c r="QJU11" s="49"/>
      <c r="QJV11" s="49"/>
      <c r="QJW11" s="49"/>
      <c r="QJX11" s="49"/>
      <c r="QJY11" s="49"/>
      <c r="QJZ11" s="49"/>
      <c r="QKA11" s="49"/>
      <c r="QKB11" s="49"/>
      <c r="QKC11" s="49"/>
      <c r="QKD11" s="49"/>
      <c r="QKE11" s="49"/>
      <c r="QKF11" s="49"/>
      <c r="QKG11" s="49"/>
      <c r="QKH11" s="49"/>
      <c r="QKI11" s="49"/>
      <c r="QKJ11" s="49"/>
      <c r="QKK11" s="49"/>
      <c r="QKL11" s="49"/>
      <c r="QKM11" s="49"/>
      <c r="QKN11" s="49"/>
      <c r="QKO11" s="49"/>
      <c r="QKP11" s="49"/>
      <c r="QKQ11" s="49"/>
      <c r="QKR11" s="49"/>
      <c r="QKS11" s="49"/>
      <c r="QKT11" s="49"/>
      <c r="QKU11" s="49"/>
      <c r="QKV11" s="49"/>
      <c r="QKW11" s="49"/>
      <c r="QKX11" s="49"/>
      <c r="QKY11" s="49"/>
      <c r="QKZ11" s="49"/>
      <c r="QLA11" s="49"/>
      <c r="QLB11" s="49"/>
      <c r="QLC11" s="49"/>
      <c r="QLD11" s="49"/>
      <c r="QLE11" s="49"/>
      <c r="QLF11" s="49"/>
      <c r="QLG11" s="49"/>
      <c r="QLH11" s="49"/>
      <c r="QLI11" s="49"/>
      <c r="QLJ11" s="49"/>
      <c r="QLK11" s="49"/>
      <c r="QLL11" s="49"/>
      <c r="QLM11" s="49"/>
      <c r="QLN11" s="49"/>
      <c r="QLO11" s="49"/>
      <c r="QLP11" s="49"/>
      <c r="QLQ11" s="49"/>
      <c r="QLR11" s="49"/>
      <c r="QLS11" s="49"/>
      <c r="QLT11" s="49"/>
      <c r="QLU11" s="49"/>
      <c r="QLV11" s="49"/>
      <c r="QLW11" s="49"/>
      <c r="QLX11" s="49"/>
      <c r="QLY11" s="49"/>
      <c r="QLZ11" s="49"/>
      <c r="QMA11" s="49"/>
      <c r="QMB11" s="49"/>
      <c r="QMC11" s="49"/>
      <c r="QMD11" s="49"/>
      <c r="QME11" s="49"/>
      <c r="QMF11" s="49"/>
      <c r="QMG11" s="49"/>
      <c r="QMH11" s="49"/>
      <c r="QMI11" s="49"/>
      <c r="QMJ11" s="49"/>
      <c r="QMK11" s="49"/>
      <c r="QML11" s="49"/>
      <c r="QMM11" s="49"/>
      <c r="QMN11" s="49"/>
      <c r="QMO11" s="49"/>
      <c r="QMP11" s="49"/>
      <c r="QMQ11" s="49"/>
      <c r="QMR11" s="49"/>
      <c r="QMS11" s="49"/>
      <c r="QMT11" s="49"/>
      <c r="QMU11" s="49"/>
      <c r="QMV11" s="49"/>
      <c r="QMW11" s="49"/>
      <c r="QMX11" s="49"/>
      <c r="QMY11" s="49"/>
      <c r="QMZ11" s="49"/>
      <c r="QNA11" s="49"/>
      <c r="QNB11" s="49"/>
      <c r="QNC11" s="49"/>
      <c r="QND11" s="49"/>
      <c r="QNE11" s="49"/>
      <c r="QNF11" s="49"/>
      <c r="QNG11" s="49"/>
      <c r="QNH11" s="49"/>
      <c r="QNI11" s="49"/>
      <c r="QNJ11" s="49"/>
      <c r="QNK11" s="49"/>
      <c r="QNL11" s="49"/>
      <c r="QNM11" s="49"/>
      <c r="QNN11" s="49"/>
      <c r="QNO11" s="49"/>
      <c r="QNP11" s="49"/>
      <c r="QNQ11" s="49"/>
      <c r="QNR11" s="49"/>
      <c r="QNS11" s="49"/>
      <c r="QNT11" s="49"/>
      <c r="QNU11" s="49"/>
      <c r="QNV11" s="49"/>
      <c r="QNW11" s="49"/>
      <c r="QNX11" s="49"/>
      <c r="QNY11" s="49"/>
      <c r="QNZ11" s="49"/>
      <c r="QOA11" s="49"/>
      <c r="QOB11" s="49"/>
      <c r="QOC11" s="49"/>
      <c r="QOD11" s="49"/>
      <c r="QOE11" s="49"/>
      <c r="QOF11" s="49"/>
      <c r="QOG11" s="49"/>
      <c r="QOH11" s="49"/>
      <c r="QOI11" s="49"/>
      <c r="QOJ11" s="49"/>
      <c r="QOK11" s="49"/>
      <c r="QOL11" s="49"/>
      <c r="QOM11" s="49"/>
      <c r="QON11" s="49"/>
      <c r="QOO11" s="49"/>
      <c r="QOP11" s="49"/>
      <c r="QOQ11" s="49"/>
      <c r="QOR11" s="49"/>
      <c r="QOS11" s="49"/>
      <c r="QOT11" s="49"/>
      <c r="QOU11" s="49"/>
      <c r="QOV11" s="49"/>
      <c r="QOW11" s="49"/>
      <c r="QOX11" s="49"/>
      <c r="QOY11" s="49"/>
      <c r="QOZ11" s="49"/>
      <c r="QPA11" s="49"/>
      <c r="QPB11" s="49"/>
      <c r="QPC11" s="49"/>
      <c r="QPD11" s="49"/>
      <c r="QPE11" s="49"/>
      <c r="QPF11" s="49"/>
      <c r="QPG11" s="49"/>
      <c r="QPH11" s="49"/>
      <c r="QPI11" s="49"/>
      <c r="QPJ11" s="49"/>
      <c r="QPK11" s="49"/>
      <c r="QPL11" s="49"/>
      <c r="QPM11" s="49"/>
      <c r="QPN11" s="49"/>
      <c r="QPO11" s="49"/>
      <c r="QPP11" s="49"/>
      <c r="QPQ11" s="49"/>
      <c r="QPR11" s="49"/>
      <c r="QPS11" s="49"/>
      <c r="QPT11" s="49"/>
      <c r="QPU11" s="49"/>
      <c r="QPV11" s="49"/>
      <c r="QPW11" s="49"/>
      <c r="QPX11" s="49"/>
      <c r="QPY11" s="49"/>
      <c r="QPZ11" s="49"/>
      <c r="QQA11" s="49"/>
      <c r="QQB11" s="49"/>
      <c r="QQC11" s="49"/>
      <c r="QQD11" s="49"/>
      <c r="QQE11" s="49"/>
      <c r="QQF11" s="49"/>
      <c r="QQG11" s="49"/>
      <c r="QQH11" s="49"/>
      <c r="QQI11" s="49"/>
      <c r="QQJ11" s="49"/>
      <c r="QQK11" s="49"/>
      <c r="QQL11" s="49"/>
      <c r="QQM11" s="49"/>
      <c r="QQN11" s="49"/>
      <c r="QQO11" s="49"/>
      <c r="QQP11" s="49"/>
      <c r="QQQ11" s="49"/>
      <c r="QQR11" s="49"/>
      <c r="QQS11" s="49"/>
      <c r="QQT11" s="49"/>
      <c r="QQU11" s="49"/>
      <c r="QQV11" s="49"/>
      <c r="QQW11" s="49"/>
      <c r="QQX11" s="49"/>
      <c r="QQY11" s="49"/>
      <c r="QQZ11" s="49"/>
      <c r="QRA11" s="49"/>
      <c r="QRB11" s="49"/>
      <c r="QRC11" s="49"/>
      <c r="QRD11" s="49"/>
      <c r="QRE11" s="49"/>
      <c r="QRF11" s="49"/>
      <c r="QRG11" s="49"/>
      <c r="QRH11" s="49"/>
      <c r="QRI11" s="49"/>
      <c r="QRJ11" s="49"/>
      <c r="QRK11" s="49"/>
      <c r="QRL11" s="49"/>
      <c r="QRM11" s="49"/>
      <c r="QRN11" s="49"/>
      <c r="QRO11" s="49"/>
      <c r="QRP11" s="49"/>
      <c r="QRQ11" s="49"/>
      <c r="QRR11" s="49"/>
      <c r="QRS11" s="49"/>
      <c r="QRT11" s="49"/>
      <c r="QRU11" s="49"/>
      <c r="QRV11" s="49"/>
      <c r="QRW11" s="49"/>
      <c r="QRX11" s="49"/>
      <c r="QRY11" s="49"/>
      <c r="QRZ11" s="49"/>
      <c r="QSA11" s="49"/>
      <c r="QSB11" s="49"/>
      <c r="QSC11" s="49"/>
      <c r="QSD11" s="49"/>
      <c r="QSE11" s="49"/>
      <c r="QSF11" s="49"/>
      <c r="QSG11" s="49"/>
      <c r="QSH11" s="49"/>
      <c r="QSI11" s="49"/>
      <c r="QSJ11" s="49"/>
      <c r="QSK11" s="49"/>
      <c r="QSL11" s="49"/>
      <c r="QSM11" s="49"/>
      <c r="QSN11" s="49"/>
      <c r="QSO11" s="49"/>
      <c r="QSP11" s="49"/>
      <c r="QSQ11" s="49"/>
      <c r="QSR11" s="49"/>
      <c r="QSS11" s="49"/>
      <c r="QST11" s="49"/>
      <c r="QSU11" s="49"/>
      <c r="QSV11" s="49"/>
      <c r="QSW11" s="49"/>
      <c r="QSX11" s="49"/>
      <c r="QSY11" s="49"/>
      <c r="QSZ11" s="49"/>
      <c r="QTA11" s="49"/>
      <c r="QTB11" s="49"/>
      <c r="QTC11" s="49"/>
      <c r="QTD11" s="49"/>
      <c r="QTE11" s="49"/>
      <c r="QTF11" s="49"/>
      <c r="QTG11" s="49"/>
      <c r="QTH11" s="49"/>
      <c r="QTI11" s="49"/>
      <c r="QTJ11" s="49"/>
      <c r="QTK11" s="49"/>
      <c r="QTL11" s="49"/>
      <c r="QTM11" s="49"/>
      <c r="QTN11" s="49"/>
      <c r="QTO11" s="49"/>
      <c r="QTP11" s="49"/>
      <c r="QTQ11" s="49"/>
      <c r="QTR11" s="49"/>
      <c r="QTS11" s="49"/>
      <c r="QTT11" s="49"/>
      <c r="QTU11" s="49"/>
      <c r="QTV11" s="49"/>
      <c r="QTW11" s="49"/>
      <c r="QTX11" s="49"/>
      <c r="QTY11" s="49"/>
      <c r="QTZ11" s="49"/>
      <c r="QUA11" s="49"/>
      <c r="QUB11" s="49"/>
      <c r="QUC11" s="49"/>
      <c r="QUD11" s="49"/>
      <c r="QUE11" s="49"/>
      <c r="QUF11" s="49"/>
      <c r="QUG11" s="49"/>
      <c r="QUH11" s="49"/>
      <c r="QUI11" s="49"/>
      <c r="QUJ11" s="49"/>
      <c r="QUK11" s="49"/>
      <c r="QUL11" s="49"/>
      <c r="QUM11" s="49"/>
      <c r="QUN11" s="49"/>
      <c r="QUO11" s="49"/>
      <c r="QUP11" s="49"/>
      <c r="QUQ11" s="49"/>
      <c r="QUR11" s="49"/>
      <c r="QUS11" s="49"/>
      <c r="QUT11" s="49"/>
      <c r="QUU11" s="49"/>
      <c r="QUV11" s="49"/>
      <c r="QUW11" s="49"/>
      <c r="QUX11" s="49"/>
      <c r="QUY11" s="49"/>
      <c r="QUZ11" s="49"/>
      <c r="QVA11" s="49"/>
      <c r="QVB11" s="49"/>
      <c r="QVC11" s="49"/>
      <c r="QVD11" s="49"/>
      <c r="QVE11" s="49"/>
      <c r="QVF11" s="49"/>
      <c r="QVG11" s="49"/>
      <c r="QVH11" s="49"/>
      <c r="QVI11" s="49"/>
      <c r="QVJ11" s="49"/>
      <c r="QVK11" s="49"/>
      <c r="QVL11" s="49"/>
      <c r="QVM11" s="49"/>
      <c r="QVN11" s="49"/>
      <c r="QVO11" s="49"/>
      <c r="QVP11" s="49"/>
      <c r="QVQ11" s="49"/>
      <c r="QVR11" s="49"/>
      <c r="QVS11" s="49"/>
      <c r="QVT11" s="49"/>
      <c r="QVU11" s="49"/>
      <c r="QVV11" s="49"/>
      <c r="QVW11" s="49"/>
      <c r="QVX11" s="49"/>
      <c r="QVY11" s="49"/>
      <c r="QVZ11" s="49"/>
      <c r="QWA11" s="49"/>
      <c r="QWB11" s="49"/>
      <c r="QWC11" s="49"/>
      <c r="QWD11" s="49"/>
      <c r="QWE11" s="49"/>
      <c r="QWF11" s="49"/>
      <c r="QWG11" s="49"/>
      <c r="QWH11" s="49"/>
      <c r="QWI11" s="49"/>
      <c r="QWJ11" s="49"/>
      <c r="QWK11" s="49"/>
      <c r="QWL11" s="49"/>
      <c r="QWM11" s="49"/>
      <c r="QWN11" s="49"/>
      <c r="QWO11" s="49"/>
      <c r="QWP11" s="49"/>
      <c r="QWQ11" s="49"/>
      <c r="QWR11" s="49"/>
      <c r="QWS11" s="49"/>
      <c r="QWT11" s="49"/>
      <c r="QWU11" s="49"/>
      <c r="QWV11" s="49"/>
      <c r="QWW11" s="49"/>
      <c r="QWX11" s="49"/>
      <c r="QWY11" s="49"/>
      <c r="QWZ11" s="49"/>
      <c r="QXA11" s="49"/>
      <c r="QXB11" s="49"/>
      <c r="QXC11" s="49"/>
      <c r="QXD11" s="49"/>
      <c r="QXE11" s="49"/>
      <c r="QXF11" s="49"/>
      <c r="QXG11" s="49"/>
      <c r="QXH11" s="49"/>
      <c r="QXI11" s="49"/>
      <c r="QXJ11" s="49"/>
      <c r="QXK11" s="49"/>
      <c r="QXL11" s="49"/>
      <c r="QXM11" s="49"/>
      <c r="QXN11" s="49"/>
      <c r="QXO11" s="49"/>
      <c r="QXP11" s="49"/>
      <c r="QXQ11" s="49"/>
      <c r="QXR11" s="49"/>
      <c r="QXS11" s="49"/>
      <c r="QXT11" s="49"/>
      <c r="QXU11" s="49"/>
      <c r="QXV11" s="49"/>
      <c r="QXW11" s="49"/>
      <c r="QXX11" s="49"/>
      <c r="QXY11" s="49"/>
      <c r="QXZ11" s="49"/>
      <c r="QYA11" s="49"/>
      <c r="QYB11" s="49"/>
      <c r="QYC11" s="49"/>
      <c r="QYD11" s="49"/>
      <c r="QYE11" s="49"/>
      <c r="QYF11" s="49"/>
      <c r="QYG11" s="49"/>
      <c r="QYH11" s="49"/>
      <c r="QYI11" s="49"/>
      <c r="QYJ11" s="49"/>
      <c r="QYK11" s="49"/>
      <c r="QYL11" s="49"/>
      <c r="QYM11" s="49"/>
      <c r="QYN11" s="49"/>
      <c r="QYO11" s="49"/>
      <c r="QYP11" s="49"/>
      <c r="QYQ11" s="49"/>
      <c r="QYR11" s="49"/>
      <c r="QYS11" s="49"/>
      <c r="QYT11" s="49"/>
      <c r="QYU11" s="49"/>
      <c r="QYV11" s="49"/>
      <c r="QYW11" s="49"/>
      <c r="QYX11" s="49"/>
      <c r="QYY11" s="49"/>
      <c r="QYZ11" s="49"/>
      <c r="QZA11" s="49"/>
      <c r="QZB11" s="49"/>
      <c r="QZC11" s="49"/>
      <c r="QZD11" s="49"/>
      <c r="QZE11" s="49"/>
      <c r="QZF11" s="49"/>
      <c r="QZG11" s="49"/>
      <c r="QZH11" s="49"/>
      <c r="QZI11" s="49"/>
      <c r="QZJ11" s="49"/>
      <c r="QZK11" s="49"/>
      <c r="QZL11" s="49"/>
      <c r="QZM11" s="49"/>
      <c r="QZN11" s="49"/>
      <c r="QZO11" s="49"/>
      <c r="QZP11" s="49"/>
      <c r="QZQ11" s="49"/>
      <c r="QZR11" s="49"/>
      <c r="QZS11" s="49"/>
      <c r="QZT11" s="49"/>
      <c r="QZU11" s="49"/>
      <c r="QZV11" s="49"/>
      <c r="QZW11" s="49"/>
      <c r="QZX11" s="49"/>
      <c r="QZY11" s="49"/>
      <c r="QZZ11" s="49"/>
      <c r="RAA11" s="49"/>
      <c r="RAB11" s="49"/>
      <c r="RAC11" s="49"/>
      <c r="RAD11" s="49"/>
      <c r="RAE11" s="49"/>
      <c r="RAF11" s="49"/>
      <c r="RAG11" s="49"/>
      <c r="RAH11" s="49"/>
      <c r="RAI11" s="49"/>
      <c r="RAJ11" s="49"/>
      <c r="RAK11" s="49"/>
      <c r="RAL11" s="49"/>
      <c r="RAM11" s="49"/>
      <c r="RAN11" s="49"/>
      <c r="RAO11" s="49"/>
      <c r="RAP11" s="49"/>
      <c r="RAQ11" s="49"/>
      <c r="RAR11" s="49"/>
      <c r="RAS11" s="49"/>
      <c r="RAT11" s="49"/>
      <c r="RAU11" s="49"/>
      <c r="RAV11" s="49"/>
      <c r="RAW11" s="49"/>
      <c r="RAX11" s="49"/>
      <c r="RAY11" s="49"/>
      <c r="RAZ11" s="49"/>
      <c r="RBA11" s="49"/>
      <c r="RBB11" s="49"/>
      <c r="RBC11" s="49"/>
      <c r="RBD11" s="49"/>
      <c r="RBE11" s="49"/>
      <c r="RBF11" s="49"/>
      <c r="RBG11" s="49"/>
      <c r="RBH11" s="49"/>
      <c r="RBI11" s="49"/>
      <c r="RBJ11" s="49"/>
      <c r="RBK11" s="49"/>
      <c r="RBL11" s="49"/>
      <c r="RBM11" s="49"/>
      <c r="RBN11" s="49"/>
      <c r="RBO11" s="49"/>
      <c r="RBP11" s="49"/>
      <c r="RBQ11" s="49"/>
      <c r="RBR11" s="49"/>
      <c r="RBS11" s="49"/>
      <c r="RBT11" s="49"/>
      <c r="RBU11" s="49"/>
      <c r="RBV11" s="49"/>
      <c r="RBW11" s="49"/>
      <c r="RBX11" s="49"/>
      <c r="RBY11" s="49"/>
      <c r="RBZ11" s="49"/>
      <c r="RCA11" s="49"/>
      <c r="RCB11" s="49"/>
      <c r="RCC11" s="49"/>
      <c r="RCD11" s="49"/>
      <c r="RCE11" s="49"/>
      <c r="RCF11" s="49"/>
      <c r="RCG11" s="49"/>
      <c r="RCH11" s="49"/>
      <c r="RCI11" s="49"/>
      <c r="RCJ11" s="49"/>
      <c r="RCK11" s="49"/>
      <c r="RCL11" s="49"/>
      <c r="RCM11" s="49"/>
      <c r="RCN11" s="49"/>
      <c r="RCO11" s="49"/>
      <c r="RCP11" s="49"/>
      <c r="RCQ11" s="49"/>
      <c r="RCR11" s="49"/>
      <c r="RCS11" s="49"/>
      <c r="RCT11" s="49"/>
      <c r="RCU11" s="49"/>
      <c r="RCV11" s="49"/>
      <c r="RCW11" s="49"/>
      <c r="RCX11" s="49"/>
      <c r="RCY11" s="49"/>
      <c r="RCZ11" s="49"/>
      <c r="RDA11" s="49"/>
      <c r="RDB11" s="49"/>
      <c r="RDC11" s="49"/>
      <c r="RDD11" s="49"/>
      <c r="RDE11" s="49"/>
      <c r="RDF11" s="49"/>
      <c r="RDG11" s="49"/>
      <c r="RDH11" s="49"/>
      <c r="RDI11" s="49"/>
      <c r="RDJ11" s="49"/>
      <c r="RDK11" s="49"/>
      <c r="RDL11" s="49"/>
      <c r="RDM11" s="49"/>
      <c r="RDN11" s="49"/>
      <c r="RDO11" s="49"/>
      <c r="RDP11" s="49"/>
      <c r="RDQ11" s="49"/>
      <c r="RDR11" s="49"/>
      <c r="RDS11" s="49"/>
      <c r="RDT11" s="49"/>
      <c r="RDU11" s="49"/>
      <c r="RDV11" s="49"/>
      <c r="RDW11" s="49"/>
      <c r="RDX11" s="49"/>
      <c r="RDY11" s="49"/>
      <c r="RDZ11" s="49"/>
      <c r="REA11" s="49"/>
      <c r="REB11" s="49"/>
      <c r="REC11" s="49"/>
      <c r="RED11" s="49"/>
      <c r="REE11" s="49"/>
      <c r="REF11" s="49"/>
      <c r="REG11" s="49"/>
      <c r="REH11" s="49"/>
      <c r="REI11" s="49"/>
      <c r="REJ11" s="49"/>
      <c r="REK11" s="49"/>
      <c r="REL11" s="49"/>
      <c r="REM11" s="49"/>
      <c r="REN11" s="49"/>
      <c r="REO11" s="49"/>
      <c r="REP11" s="49"/>
      <c r="REQ11" s="49"/>
      <c r="RER11" s="49"/>
      <c r="RES11" s="49"/>
      <c r="RET11" s="49"/>
      <c r="REU11" s="49"/>
      <c r="REV11" s="49"/>
      <c r="REW11" s="49"/>
      <c r="REX11" s="49"/>
      <c r="REY11" s="49"/>
      <c r="REZ11" s="49"/>
      <c r="RFA11" s="49"/>
      <c r="RFB11" s="49"/>
      <c r="RFC11" s="49"/>
      <c r="RFD11" s="49"/>
      <c r="RFE11" s="49"/>
      <c r="RFF11" s="49"/>
      <c r="RFG11" s="49"/>
      <c r="RFH11" s="49"/>
      <c r="RFI11" s="49"/>
      <c r="RFJ11" s="49"/>
      <c r="RFK11" s="49"/>
      <c r="RFL11" s="49"/>
      <c r="RFM11" s="49"/>
      <c r="RFN11" s="49"/>
      <c r="RFO11" s="49"/>
      <c r="RFP11" s="49"/>
      <c r="RFQ11" s="49"/>
      <c r="RFR11" s="49"/>
      <c r="RFS11" s="49"/>
      <c r="RFT11" s="49"/>
      <c r="RFU11" s="49"/>
      <c r="RFV11" s="49"/>
      <c r="RFW11" s="49"/>
      <c r="RFX11" s="49"/>
      <c r="RFY11" s="49"/>
      <c r="RFZ11" s="49"/>
      <c r="RGA11" s="49"/>
      <c r="RGB11" s="49"/>
      <c r="RGC11" s="49"/>
      <c r="RGD11" s="49"/>
      <c r="RGE11" s="49"/>
      <c r="RGF11" s="49"/>
      <c r="RGG11" s="49"/>
      <c r="RGH11" s="49"/>
      <c r="RGI11" s="49"/>
      <c r="RGJ11" s="49"/>
      <c r="RGK11" s="49"/>
      <c r="RGL11" s="49"/>
      <c r="RGM11" s="49"/>
      <c r="RGN11" s="49"/>
      <c r="RGO11" s="49"/>
      <c r="RGP11" s="49"/>
      <c r="RGQ11" s="49"/>
      <c r="RGR11" s="49"/>
      <c r="RGS11" s="49"/>
      <c r="RGT11" s="49"/>
      <c r="RGU11" s="49"/>
      <c r="RGV11" s="49"/>
      <c r="RGW11" s="49"/>
      <c r="RGX11" s="49"/>
      <c r="RGY11" s="49"/>
      <c r="RGZ11" s="49"/>
      <c r="RHA11" s="49"/>
      <c r="RHB11" s="49"/>
      <c r="RHC11" s="49"/>
      <c r="RHD11" s="49"/>
      <c r="RHE11" s="49"/>
      <c r="RHF11" s="49"/>
      <c r="RHG11" s="49"/>
      <c r="RHH11" s="49"/>
      <c r="RHI11" s="49"/>
      <c r="RHJ11" s="49"/>
      <c r="RHK11" s="49"/>
      <c r="RHL11" s="49"/>
      <c r="RHM11" s="49"/>
      <c r="RHN11" s="49"/>
      <c r="RHO11" s="49"/>
      <c r="RHP11" s="49"/>
      <c r="RHQ11" s="49"/>
      <c r="RHR11" s="49"/>
      <c r="RHS11" s="49"/>
      <c r="RHT11" s="49"/>
      <c r="RHU11" s="49"/>
      <c r="RHV11" s="49"/>
      <c r="RHW11" s="49"/>
      <c r="RHX11" s="49"/>
      <c r="RHY11" s="49"/>
      <c r="RHZ11" s="49"/>
      <c r="RIA11" s="49"/>
      <c r="RIB11" s="49"/>
      <c r="RIC11" s="49"/>
      <c r="RID11" s="49"/>
      <c r="RIE11" s="49"/>
      <c r="RIF11" s="49"/>
      <c r="RIG11" s="49"/>
      <c r="RIH11" s="49"/>
      <c r="RII11" s="49"/>
      <c r="RIJ11" s="49"/>
      <c r="RIK11" s="49"/>
      <c r="RIL11" s="49"/>
      <c r="RIM11" s="49"/>
      <c r="RIN11" s="49"/>
      <c r="RIO11" s="49"/>
      <c r="RIP11" s="49"/>
      <c r="RIQ11" s="49"/>
      <c r="RIR11" s="49"/>
      <c r="RIS11" s="49"/>
      <c r="RIT11" s="49"/>
      <c r="RIU11" s="49"/>
      <c r="RIV11" s="49"/>
      <c r="RIW11" s="49"/>
      <c r="RIX11" s="49"/>
      <c r="RIY11" s="49"/>
      <c r="RIZ11" s="49"/>
      <c r="RJA11" s="49"/>
      <c r="RJB11" s="49"/>
      <c r="RJC11" s="49"/>
      <c r="RJD11" s="49"/>
      <c r="RJE11" s="49"/>
      <c r="RJF11" s="49"/>
      <c r="RJG11" s="49"/>
      <c r="RJH11" s="49"/>
      <c r="RJI11" s="49"/>
      <c r="RJJ11" s="49"/>
      <c r="RJK11" s="49"/>
      <c r="RJL11" s="49"/>
      <c r="RJM11" s="49"/>
      <c r="RJN11" s="49"/>
      <c r="RJO11" s="49"/>
      <c r="RJP11" s="49"/>
      <c r="RJQ11" s="49"/>
      <c r="RJR11" s="49"/>
      <c r="RJS11" s="49"/>
      <c r="RJT11" s="49"/>
      <c r="RJU11" s="49"/>
      <c r="RJV11" s="49"/>
      <c r="RJW11" s="49"/>
      <c r="RJX11" s="49"/>
      <c r="RJY11" s="49"/>
      <c r="RJZ11" s="49"/>
      <c r="RKA11" s="49"/>
      <c r="RKB11" s="49"/>
      <c r="RKC11" s="49"/>
      <c r="RKD11" s="49"/>
      <c r="RKE11" s="49"/>
      <c r="RKF11" s="49"/>
      <c r="RKG11" s="49"/>
      <c r="RKH11" s="49"/>
      <c r="RKI11" s="49"/>
      <c r="RKJ11" s="49"/>
      <c r="RKK11" s="49"/>
      <c r="RKL11" s="49"/>
      <c r="RKM11" s="49"/>
      <c r="RKN11" s="49"/>
      <c r="RKO11" s="49"/>
      <c r="RKP11" s="49"/>
      <c r="RKQ11" s="49"/>
      <c r="RKR11" s="49"/>
      <c r="RKS11" s="49"/>
      <c r="RKT11" s="49"/>
      <c r="RKU11" s="49"/>
      <c r="RKV11" s="49"/>
      <c r="RKW11" s="49"/>
      <c r="RKX11" s="49"/>
      <c r="RKY11" s="49"/>
      <c r="RKZ11" s="49"/>
      <c r="RLA11" s="49"/>
      <c r="RLB11" s="49"/>
      <c r="RLC11" s="49"/>
      <c r="RLD11" s="49"/>
      <c r="RLE11" s="49"/>
      <c r="RLF11" s="49"/>
      <c r="RLG11" s="49"/>
      <c r="RLH11" s="49"/>
      <c r="RLI11" s="49"/>
      <c r="RLJ11" s="49"/>
      <c r="RLK11" s="49"/>
      <c r="RLL11" s="49"/>
      <c r="RLM11" s="49"/>
      <c r="RLN11" s="49"/>
      <c r="RLO11" s="49"/>
      <c r="RLP11" s="49"/>
      <c r="RLQ11" s="49"/>
      <c r="RLR11" s="49"/>
      <c r="RLS11" s="49"/>
      <c r="RLT11" s="49"/>
      <c r="RLU11" s="49"/>
      <c r="RLV11" s="49"/>
      <c r="RLW11" s="49"/>
      <c r="RLX11" s="49"/>
      <c r="RLY11" s="49"/>
      <c r="RLZ11" s="49"/>
      <c r="RMA11" s="49"/>
      <c r="RMB11" s="49"/>
      <c r="RMC11" s="49"/>
      <c r="RMD11" s="49"/>
      <c r="RME11" s="49"/>
      <c r="RMF11" s="49"/>
      <c r="RMG11" s="49"/>
      <c r="RMH11" s="49"/>
      <c r="RMI11" s="49"/>
      <c r="RMJ11" s="49"/>
      <c r="RMK11" s="49"/>
      <c r="RML11" s="49"/>
      <c r="RMM11" s="49"/>
      <c r="RMN11" s="49"/>
      <c r="RMO11" s="49"/>
      <c r="RMP11" s="49"/>
      <c r="RMQ11" s="49"/>
      <c r="RMR11" s="49"/>
      <c r="RMS11" s="49"/>
      <c r="RMT11" s="49"/>
      <c r="RMU11" s="49"/>
      <c r="RMV11" s="49"/>
      <c r="RMW11" s="49"/>
      <c r="RMX11" s="49"/>
      <c r="RMY11" s="49"/>
      <c r="RMZ11" s="49"/>
      <c r="RNA11" s="49"/>
      <c r="RNB11" s="49"/>
      <c r="RNC11" s="49"/>
      <c r="RND11" s="49"/>
      <c r="RNE11" s="49"/>
      <c r="RNF11" s="49"/>
      <c r="RNG11" s="49"/>
      <c r="RNH11" s="49"/>
      <c r="RNI11" s="49"/>
      <c r="RNJ11" s="49"/>
      <c r="RNK11" s="49"/>
      <c r="RNL11" s="49"/>
      <c r="RNM11" s="49"/>
      <c r="RNN11" s="49"/>
      <c r="RNO11" s="49"/>
      <c r="RNP11" s="49"/>
      <c r="RNQ11" s="49"/>
      <c r="RNR11" s="49"/>
      <c r="RNS11" s="49"/>
      <c r="RNT11" s="49"/>
      <c r="RNU11" s="49"/>
      <c r="RNV11" s="49"/>
      <c r="RNW11" s="49"/>
      <c r="RNX11" s="49"/>
      <c r="RNY11" s="49"/>
      <c r="RNZ11" s="49"/>
      <c r="ROA11" s="49"/>
      <c r="ROB11" s="49"/>
      <c r="ROC11" s="49"/>
      <c r="ROD11" s="49"/>
      <c r="ROE11" s="49"/>
      <c r="ROF11" s="49"/>
      <c r="ROG11" s="49"/>
      <c r="ROH11" s="49"/>
      <c r="ROI11" s="49"/>
      <c r="ROJ11" s="49"/>
      <c r="ROK11" s="49"/>
      <c r="ROL11" s="49"/>
      <c r="ROM11" s="49"/>
      <c r="RON11" s="49"/>
      <c r="ROO11" s="49"/>
      <c r="ROP11" s="49"/>
      <c r="ROQ11" s="49"/>
      <c r="ROR11" s="49"/>
      <c r="ROS11" s="49"/>
      <c r="ROT11" s="49"/>
      <c r="ROU11" s="49"/>
      <c r="ROV11" s="49"/>
      <c r="ROW11" s="49"/>
      <c r="ROX11" s="49"/>
      <c r="ROY11" s="49"/>
      <c r="ROZ11" s="49"/>
      <c r="RPA11" s="49"/>
      <c r="RPB11" s="49"/>
      <c r="RPC11" s="49"/>
      <c r="RPD11" s="49"/>
      <c r="RPE11" s="49"/>
      <c r="RPF11" s="49"/>
      <c r="RPG11" s="49"/>
      <c r="RPH11" s="49"/>
      <c r="RPI11" s="49"/>
      <c r="RPJ11" s="49"/>
      <c r="RPK11" s="49"/>
      <c r="RPL11" s="49"/>
      <c r="RPM11" s="49"/>
      <c r="RPN11" s="49"/>
      <c r="RPO11" s="49"/>
      <c r="RPP11" s="49"/>
      <c r="RPQ11" s="49"/>
      <c r="RPR11" s="49"/>
      <c r="RPS11" s="49"/>
      <c r="RPT11" s="49"/>
      <c r="RPU11" s="49"/>
      <c r="RPV11" s="49"/>
      <c r="RPW11" s="49"/>
      <c r="RPX11" s="49"/>
      <c r="RPY11" s="49"/>
      <c r="RPZ11" s="49"/>
      <c r="RQA11" s="49"/>
      <c r="RQB11" s="49"/>
      <c r="RQC11" s="49"/>
      <c r="RQD11" s="49"/>
      <c r="RQE11" s="49"/>
      <c r="RQF11" s="49"/>
      <c r="RQG11" s="49"/>
      <c r="RQH11" s="49"/>
      <c r="RQI11" s="49"/>
      <c r="RQJ11" s="49"/>
      <c r="RQK11" s="49"/>
      <c r="RQL11" s="49"/>
      <c r="RQM11" s="49"/>
      <c r="RQN11" s="49"/>
      <c r="RQO11" s="49"/>
      <c r="RQP11" s="49"/>
      <c r="RQQ11" s="49"/>
      <c r="RQR11" s="49"/>
      <c r="RQS11" s="49"/>
      <c r="RQT11" s="49"/>
      <c r="RQU11" s="49"/>
      <c r="RQV11" s="49"/>
      <c r="RQW11" s="49"/>
      <c r="RQX11" s="49"/>
      <c r="RQY11" s="49"/>
      <c r="RQZ11" s="49"/>
      <c r="RRA11" s="49"/>
      <c r="RRB11" s="49"/>
      <c r="RRC11" s="49"/>
      <c r="RRD11" s="49"/>
      <c r="RRE11" s="49"/>
      <c r="RRF11" s="49"/>
      <c r="RRG11" s="49"/>
      <c r="RRH11" s="49"/>
      <c r="RRI11" s="49"/>
      <c r="RRJ11" s="49"/>
      <c r="RRK11" s="49"/>
      <c r="RRL11" s="49"/>
      <c r="RRM11" s="49"/>
      <c r="RRN11" s="49"/>
      <c r="RRO11" s="49"/>
      <c r="RRP11" s="49"/>
      <c r="RRQ11" s="49"/>
      <c r="RRR11" s="49"/>
      <c r="RRS11" s="49"/>
      <c r="RRT11" s="49"/>
      <c r="RRU11" s="49"/>
      <c r="RRV11" s="49"/>
      <c r="RRW11" s="49"/>
      <c r="RRX11" s="49"/>
      <c r="RRY11" s="49"/>
      <c r="RRZ11" s="49"/>
      <c r="RSA11" s="49"/>
      <c r="RSB11" s="49"/>
      <c r="RSC11" s="49"/>
      <c r="RSD11" s="49"/>
      <c r="RSE11" s="49"/>
      <c r="RSF11" s="49"/>
      <c r="RSG11" s="49"/>
      <c r="RSH11" s="49"/>
      <c r="RSI11" s="49"/>
      <c r="RSJ11" s="49"/>
      <c r="RSK11" s="49"/>
      <c r="RSL11" s="49"/>
      <c r="RSM11" s="49"/>
      <c r="RSN11" s="49"/>
      <c r="RSO11" s="49"/>
      <c r="RSP11" s="49"/>
      <c r="RSQ11" s="49"/>
      <c r="RSR11" s="49"/>
      <c r="RSS11" s="49"/>
      <c r="RST11" s="49"/>
      <c r="RSU11" s="49"/>
      <c r="RSV11" s="49"/>
      <c r="RSW11" s="49"/>
      <c r="RSX11" s="49"/>
      <c r="RSY11" s="49"/>
      <c r="RSZ11" s="49"/>
      <c r="RTA11" s="49"/>
      <c r="RTB11" s="49"/>
      <c r="RTC11" s="49"/>
      <c r="RTD11" s="49"/>
      <c r="RTE11" s="49"/>
      <c r="RTF11" s="49"/>
      <c r="RTG11" s="49"/>
      <c r="RTH11" s="49"/>
      <c r="RTI11" s="49"/>
      <c r="RTJ11" s="49"/>
      <c r="RTK11" s="49"/>
      <c r="RTL11" s="49"/>
      <c r="RTM11" s="49"/>
      <c r="RTN11" s="49"/>
      <c r="RTO11" s="49"/>
      <c r="RTP11" s="49"/>
      <c r="RTQ11" s="49"/>
      <c r="RTR11" s="49"/>
      <c r="RTS11" s="49"/>
      <c r="RTT11" s="49"/>
      <c r="RTU11" s="49"/>
      <c r="RTV11" s="49"/>
      <c r="RTW11" s="49"/>
      <c r="RTX11" s="49"/>
      <c r="RTY11" s="49"/>
      <c r="RTZ11" s="49"/>
      <c r="RUA11" s="49"/>
      <c r="RUB11" s="49"/>
      <c r="RUC11" s="49"/>
      <c r="RUD11" s="49"/>
      <c r="RUE11" s="49"/>
      <c r="RUF11" s="49"/>
      <c r="RUG11" s="49"/>
      <c r="RUH11" s="49"/>
      <c r="RUI11" s="49"/>
      <c r="RUJ11" s="49"/>
      <c r="RUK11" s="49"/>
      <c r="RUL11" s="49"/>
      <c r="RUM11" s="49"/>
      <c r="RUN11" s="49"/>
      <c r="RUO11" s="49"/>
      <c r="RUP11" s="49"/>
      <c r="RUQ11" s="49"/>
      <c r="RUR11" s="49"/>
      <c r="RUS11" s="49"/>
      <c r="RUT11" s="49"/>
      <c r="RUU11" s="49"/>
      <c r="RUV11" s="49"/>
      <c r="RUW11" s="49"/>
      <c r="RUX11" s="49"/>
      <c r="RUY11" s="49"/>
      <c r="RUZ11" s="49"/>
      <c r="RVA11" s="49"/>
      <c r="RVB11" s="49"/>
      <c r="RVC11" s="49"/>
      <c r="RVD11" s="49"/>
      <c r="RVE11" s="49"/>
      <c r="RVF11" s="49"/>
      <c r="RVG11" s="49"/>
      <c r="RVH11" s="49"/>
      <c r="RVI11" s="49"/>
      <c r="RVJ11" s="49"/>
      <c r="RVK11" s="49"/>
      <c r="RVL11" s="49"/>
      <c r="RVM11" s="49"/>
      <c r="RVN11" s="49"/>
      <c r="RVO11" s="49"/>
      <c r="RVP11" s="49"/>
      <c r="RVQ11" s="49"/>
      <c r="RVR11" s="49"/>
      <c r="RVS11" s="49"/>
      <c r="RVT11" s="49"/>
      <c r="RVU11" s="49"/>
      <c r="RVV11" s="49"/>
      <c r="RVW11" s="49"/>
      <c r="RVX11" s="49"/>
      <c r="RVY11" s="49"/>
      <c r="RVZ11" s="49"/>
      <c r="RWA11" s="49"/>
      <c r="RWB11" s="49"/>
      <c r="RWC11" s="49"/>
      <c r="RWD11" s="49"/>
      <c r="RWE11" s="49"/>
      <c r="RWF11" s="49"/>
      <c r="RWG11" s="49"/>
      <c r="RWH11" s="49"/>
      <c r="RWI11" s="49"/>
      <c r="RWJ11" s="49"/>
      <c r="RWK11" s="49"/>
      <c r="RWL11" s="49"/>
      <c r="RWM11" s="49"/>
      <c r="RWN11" s="49"/>
      <c r="RWO11" s="49"/>
      <c r="RWP11" s="49"/>
      <c r="RWQ11" s="49"/>
      <c r="RWR11" s="49"/>
      <c r="RWS11" s="49"/>
      <c r="RWT11" s="49"/>
      <c r="RWU11" s="49"/>
      <c r="RWV11" s="49"/>
      <c r="RWW11" s="49"/>
      <c r="RWX11" s="49"/>
      <c r="RWY11" s="49"/>
      <c r="RWZ11" s="49"/>
      <c r="RXA11" s="49"/>
      <c r="RXB11" s="49"/>
      <c r="RXC11" s="49"/>
      <c r="RXD11" s="49"/>
      <c r="RXE11" s="49"/>
      <c r="RXF11" s="49"/>
      <c r="RXG11" s="49"/>
      <c r="RXH11" s="49"/>
      <c r="RXI11" s="49"/>
      <c r="RXJ11" s="49"/>
      <c r="RXK11" s="49"/>
      <c r="RXL11" s="49"/>
      <c r="RXM11" s="49"/>
      <c r="RXN11" s="49"/>
      <c r="RXO11" s="49"/>
      <c r="RXP11" s="49"/>
      <c r="RXQ11" s="49"/>
      <c r="RXR11" s="49"/>
      <c r="RXS11" s="49"/>
      <c r="RXT11" s="49"/>
      <c r="RXU11" s="49"/>
      <c r="RXV11" s="49"/>
      <c r="RXW11" s="49"/>
      <c r="RXX11" s="49"/>
      <c r="RXY11" s="49"/>
      <c r="RXZ11" s="49"/>
      <c r="RYA11" s="49"/>
      <c r="RYB11" s="49"/>
      <c r="RYC11" s="49"/>
      <c r="RYD11" s="49"/>
      <c r="RYE11" s="49"/>
      <c r="RYF11" s="49"/>
      <c r="RYG11" s="49"/>
      <c r="RYH11" s="49"/>
      <c r="RYI11" s="49"/>
      <c r="RYJ11" s="49"/>
      <c r="RYK11" s="49"/>
      <c r="RYL11" s="49"/>
      <c r="RYM11" s="49"/>
      <c r="RYN11" s="49"/>
      <c r="RYO11" s="49"/>
      <c r="RYP11" s="49"/>
      <c r="RYQ11" s="49"/>
      <c r="RYR11" s="49"/>
      <c r="RYS11" s="49"/>
      <c r="RYT11" s="49"/>
      <c r="RYU11" s="49"/>
      <c r="RYV11" s="49"/>
      <c r="RYW11" s="49"/>
      <c r="RYX11" s="49"/>
      <c r="RYY11" s="49"/>
      <c r="RYZ11" s="49"/>
      <c r="RZA11" s="49"/>
      <c r="RZB11" s="49"/>
      <c r="RZC11" s="49"/>
      <c r="RZD11" s="49"/>
      <c r="RZE11" s="49"/>
      <c r="RZF11" s="49"/>
      <c r="RZG11" s="49"/>
      <c r="RZH11" s="49"/>
      <c r="RZI11" s="49"/>
      <c r="RZJ11" s="49"/>
      <c r="RZK11" s="49"/>
      <c r="RZL11" s="49"/>
      <c r="RZM11" s="49"/>
      <c r="RZN11" s="49"/>
      <c r="RZO11" s="49"/>
      <c r="RZP11" s="49"/>
      <c r="RZQ11" s="49"/>
      <c r="RZR11" s="49"/>
      <c r="RZS11" s="49"/>
      <c r="RZT11" s="49"/>
      <c r="RZU11" s="49"/>
      <c r="RZV11" s="49"/>
      <c r="RZW11" s="49"/>
      <c r="RZX11" s="49"/>
      <c r="RZY11" s="49"/>
      <c r="RZZ11" s="49"/>
      <c r="SAA11" s="49"/>
      <c r="SAB11" s="49"/>
      <c r="SAC11" s="49"/>
      <c r="SAD11" s="49"/>
      <c r="SAE11" s="49"/>
      <c r="SAF11" s="49"/>
      <c r="SAG11" s="49"/>
      <c r="SAH11" s="49"/>
      <c r="SAI11" s="49"/>
      <c r="SAJ11" s="49"/>
      <c r="SAK11" s="49"/>
      <c r="SAL11" s="49"/>
      <c r="SAM11" s="49"/>
      <c r="SAN11" s="49"/>
      <c r="SAO11" s="49"/>
      <c r="SAP11" s="49"/>
      <c r="SAQ11" s="49"/>
      <c r="SAR11" s="49"/>
      <c r="SAS11" s="49"/>
      <c r="SAT11" s="49"/>
      <c r="SAU11" s="49"/>
      <c r="SAV11" s="49"/>
      <c r="SAW11" s="49"/>
      <c r="SAX11" s="49"/>
      <c r="SAY11" s="49"/>
      <c r="SAZ11" s="49"/>
      <c r="SBA11" s="49"/>
      <c r="SBB11" s="49"/>
      <c r="SBC11" s="49"/>
      <c r="SBD11" s="49"/>
      <c r="SBE11" s="49"/>
      <c r="SBF11" s="49"/>
      <c r="SBG11" s="49"/>
      <c r="SBH11" s="49"/>
      <c r="SBI11" s="49"/>
      <c r="SBJ11" s="49"/>
      <c r="SBK11" s="49"/>
      <c r="SBL11" s="49"/>
      <c r="SBM11" s="49"/>
      <c r="SBN11" s="49"/>
      <c r="SBO11" s="49"/>
      <c r="SBP11" s="49"/>
      <c r="SBQ11" s="49"/>
      <c r="SBR11" s="49"/>
      <c r="SBS11" s="49"/>
      <c r="SBT11" s="49"/>
      <c r="SBU11" s="49"/>
      <c r="SBV11" s="49"/>
      <c r="SBW11" s="49"/>
      <c r="SBX11" s="49"/>
      <c r="SBY11" s="49"/>
      <c r="SBZ11" s="49"/>
      <c r="SCA11" s="49"/>
      <c r="SCB11" s="49"/>
      <c r="SCC11" s="49"/>
      <c r="SCD11" s="49"/>
      <c r="SCE11" s="49"/>
      <c r="SCF11" s="49"/>
      <c r="SCG11" s="49"/>
      <c r="SCH11" s="49"/>
      <c r="SCI11" s="49"/>
      <c r="SCJ11" s="49"/>
      <c r="SCK11" s="49"/>
      <c r="SCL11" s="49"/>
      <c r="SCM11" s="49"/>
      <c r="SCN11" s="49"/>
      <c r="SCO11" s="49"/>
      <c r="SCP11" s="49"/>
      <c r="SCQ11" s="49"/>
      <c r="SCR11" s="49"/>
      <c r="SCS11" s="49"/>
      <c r="SCT11" s="49"/>
      <c r="SCU11" s="49"/>
      <c r="SCV11" s="49"/>
      <c r="SCW11" s="49"/>
      <c r="SCX11" s="49"/>
      <c r="SCY11" s="49"/>
      <c r="SCZ11" s="49"/>
      <c r="SDA11" s="49"/>
      <c r="SDB11" s="49"/>
      <c r="SDC11" s="49"/>
      <c r="SDD11" s="49"/>
      <c r="SDE11" s="49"/>
      <c r="SDF11" s="49"/>
      <c r="SDG11" s="49"/>
      <c r="SDH11" s="49"/>
      <c r="SDI11" s="49"/>
      <c r="SDJ11" s="49"/>
      <c r="SDK11" s="49"/>
      <c r="SDL11" s="49"/>
      <c r="SDM11" s="49"/>
      <c r="SDN11" s="49"/>
      <c r="SDO11" s="49"/>
      <c r="SDP11" s="49"/>
      <c r="SDQ11" s="49"/>
      <c r="SDR11" s="49"/>
      <c r="SDS11" s="49"/>
      <c r="SDT11" s="49"/>
      <c r="SDU11" s="49"/>
      <c r="SDV11" s="49"/>
      <c r="SDW11" s="49"/>
      <c r="SDX11" s="49"/>
      <c r="SDY11" s="49"/>
      <c r="SDZ11" s="49"/>
      <c r="SEA11" s="49"/>
      <c r="SEB11" s="49"/>
      <c r="SEC11" s="49"/>
      <c r="SED11" s="49"/>
      <c r="SEE11" s="49"/>
      <c r="SEF11" s="49"/>
      <c r="SEG11" s="49"/>
      <c r="SEH11" s="49"/>
      <c r="SEI11" s="49"/>
      <c r="SEJ11" s="49"/>
      <c r="SEK11" s="49"/>
      <c r="SEL11" s="49"/>
      <c r="SEM11" s="49"/>
      <c r="SEN11" s="49"/>
      <c r="SEO11" s="49"/>
      <c r="SEP11" s="49"/>
      <c r="SEQ11" s="49"/>
      <c r="SER11" s="49"/>
      <c r="SES11" s="49"/>
      <c r="SET11" s="49"/>
      <c r="SEU11" s="49"/>
      <c r="SEV11" s="49"/>
      <c r="SEW11" s="49"/>
      <c r="SEX11" s="49"/>
      <c r="SEY11" s="49"/>
      <c r="SEZ11" s="49"/>
      <c r="SFA11" s="49"/>
      <c r="SFB11" s="49"/>
      <c r="SFC11" s="49"/>
      <c r="SFD11" s="49"/>
      <c r="SFE11" s="49"/>
      <c r="SFF11" s="49"/>
      <c r="SFG11" s="49"/>
      <c r="SFH11" s="49"/>
      <c r="SFI11" s="49"/>
      <c r="SFJ11" s="49"/>
      <c r="SFK11" s="49"/>
      <c r="SFL11" s="49"/>
      <c r="SFM11" s="49"/>
      <c r="SFN11" s="49"/>
      <c r="SFO11" s="49"/>
      <c r="SFP11" s="49"/>
      <c r="SFQ11" s="49"/>
      <c r="SFR11" s="49"/>
      <c r="SFS11" s="49"/>
      <c r="SFT11" s="49"/>
      <c r="SFU11" s="49"/>
      <c r="SFV11" s="49"/>
      <c r="SFW11" s="49"/>
      <c r="SFX11" s="49"/>
      <c r="SFY11" s="49"/>
      <c r="SFZ11" s="49"/>
      <c r="SGA11" s="49"/>
      <c r="SGB11" s="49"/>
      <c r="SGC11" s="49"/>
      <c r="SGD11" s="49"/>
      <c r="SGE11" s="49"/>
      <c r="SGF11" s="49"/>
      <c r="SGG11" s="49"/>
      <c r="SGH11" s="49"/>
      <c r="SGI11" s="49"/>
      <c r="SGJ11" s="49"/>
      <c r="SGK11" s="49"/>
      <c r="SGL11" s="49"/>
      <c r="SGM11" s="49"/>
      <c r="SGN11" s="49"/>
      <c r="SGO11" s="49"/>
      <c r="SGP11" s="49"/>
      <c r="SGQ11" s="49"/>
      <c r="SGR11" s="49"/>
      <c r="SGS11" s="49"/>
      <c r="SGT11" s="49"/>
      <c r="SGU11" s="49"/>
      <c r="SGV11" s="49"/>
      <c r="SGW11" s="49"/>
      <c r="SGX11" s="49"/>
      <c r="SGY11" s="49"/>
      <c r="SGZ11" s="49"/>
      <c r="SHA11" s="49"/>
      <c r="SHB11" s="49"/>
      <c r="SHC11" s="49"/>
      <c r="SHD11" s="49"/>
      <c r="SHE11" s="49"/>
      <c r="SHF11" s="49"/>
      <c r="SHG11" s="49"/>
      <c r="SHH11" s="49"/>
      <c r="SHI11" s="49"/>
      <c r="SHJ11" s="49"/>
      <c r="SHK11" s="49"/>
      <c r="SHL11" s="49"/>
      <c r="SHM11" s="49"/>
      <c r="SHN11" s="49"/>
      <c r="SHO11" s="49"/>
      <c r="SHP11" s="49"/>
      <c r="SHQ11" s="49"/>
      <c r="SHR11" s="49"/>
      <c r="SHS11" s="49"/>
      <c r="SHT11" s="49"/>
      <c r="SHU11" s="49"/>
      <c r="SHV11" s="49"/>
      <c r="SHW11" s="49"/>
      <c r="SHX11" s="49"/>
      <c r="SHY11" s="49"/>
      <c r="SHZ11" s="49"/>
      <c r="SIA11" s="49"/>
      <c r="SIB11" s="49"/>
      <c r="SIC11" s="49"/>
      <c r="SID11" s="49"/>
      <c r="SIE11" s="49"/>
      <c r="SIF11" s="49"/>
      <c r="SIG11" s="49"/>
      <c r="SIH11" s="49"/>
      <c r="SII11" s="49"/>
      <c r="SIJ11" s="49"/>
      <c r="SIK11" s="49"/>
      <c r="SIL11" s="49"/>
      <c r="SIM11" s="49"/>
      <c r="SIN11" s="49"/>
      <c r="SIO11" s="49"/>
      <c r="SIP11" s="49"/>
      <c r="SIQ11" s="49"/>
      <c r="SIR11" s="49"/>
      <c r="SIS11" s="49"/>
      <c r="SIT11" s="49"/>
      <c r="SIU11" s="49"/>
      <c r="SIV11" s="49"/>
      <c r="SIW11" s="49"/>
      <c r="SIX11" s="49"/>
      <c r="SIY11" s="49"/>
      <c r="SIZ11" s="49"/>
      <c r="SJA11" s="49"/>
      <c r="SJB11" s="49"/>
      <c r="SJC11" s="49"/>
      <c r="SJD11" s="49"/>
      <c r="SJE11" s="49"/>
      <c r="SJF11" s="49"/>
      <c r="SJG11" s="49"/>
      <c r="SJH11" s="49"/>
      <c r="SJI11" s="49"/>
      <c r="SJJ11" s="49"/>
      <c r="SJK11" s="49"/>
      <c r="SJL11" s="49"/>
      <c r="SJM11" s="49"/>
      <c r="SJN11" s="49"/>
      <c r="SJO11" s="49"/>
      <c r="SJP11" s="49"/>
      <c r="SJQ11" s="49"/>
      <c r="SJR11" s="49"/>
      <c r="SJS11" s="49"/>
      <c r="SJT11" s="49"/>
      <c r="SJU11" s="49"/>
      <c r="SJV11" s="49"/>
      <c r="SJW11" s="49"/>
      <c r="SJX11" s="49"/>
      <c r="SJY11" s="49"/>
      <c r="SJZ11" s="49"/>
      <c r="SKA11" s="49"/>
      <c r="SKB11" s="49"/>
      <c r="SKC11" s="49"/>
      <c r="SKD11" s="49"/>
      <c r="SKE11" s="49"/>
      <c r="SKF11" s="49"/>
      <c r="SKG11" s="49"/>
      <c r="SKH11" s="49"/>
      <c r="SKI11" s="49"/>
      <c r="SKJ11" s="49"/>
      <c r="SKK11" s="49"/>
      <c r="SKL11" s="49"/>
      <c r="SKM11" s="49"/>
      <c r="SKN11" s="49"/>
      <c r="SKO11" s="49"/>
      <c r="SKP11" s="49"/>
      <c r="SKQ11" s="49"/>
      <c r="SKR11" s="49"/>
      <c r="SKS11" s="49"/>
      <c r="SKT11" s="49"/>
      <c r="SKU11" s="49"/>
      <c r="SKV11" s="49"/>
      <c r="SKW11" s="49"/>
      <c r="SKX11" s="49"/>
      <c r="SKY11" s="49"/>
      <c r="SKZ11" s="49"/>
      <c r="SLA11" s="49"/>
      <c r="SLB11" s="49"/>
      <c r="SLC11" s="49"/>
      <c r="SLD11" s="49"/>
      <c r="SLE11" s="49"/>
      <c r="SLF11" s="49"/>
      <c r="SLG11" s="49"/>
      <c r="SLH11" s="49"/>
      <c r="SLI11" s="49"/>
      <c r="SLJ11" s="49"/>
      <c r="SLK11" s="49"/>
      <c r="SLL11" s="49"/>
      <c r="SLM11" s="49"/>
      <c r="SLN11" s="49"/>
      <c r="SLO11" s="49"/>
      <c r="SLP11" s="49"/>
      <c r="SLQ11" s="49"/>
      <c r="SLR11" s="49"/>
      <c r="SLS11" s="49"/>
      <c r="SLT11" s="49"/>
      <c r="SLU11" s="49"/>
      <c r="SLV11" s="49"/>
      <c r="SLW11" s="49"/>
      <c r="SLX11" s="49"/>
      <c r="SLY11" s="49"/>
      <c r="SLZ11" s="49"/>
      <c r="SMA11" s="49"/>
      <c r="SMB11" s="49"/>
      <c r="SMC11" s="49"/>
      <c r="SMD11" s="49"/>
      <c r="SME11" s="49"/>
      <c r="SMF11" s="49"/>
      <c r="SMG11" s="49"/>
      <c r="SMH11" s="49"/>
      <c r="SMI11" s="49"/>
      <c r="SMJ11" s="49"/>
      <c r="SMK11" s="49"/>
      <c r="SML11" s="49"/>
      <c r="SMM11" s="49"/>
      <c r="SMN11" s="49"/>
      <c r="SMO11" s="49"/>
      <c r="SMP11" s="49"/>
      <c r="SMQ11" s="49"/>
      <c r="SMR11" s="49"/>
      <c r="SMS11" s="49"/>
      <c r="SMT11" s="49"/>
      <c r="SMU11" s="49"/>
      <c r="SMV11" s="49"/>
      <c r="SMW11" s="49"/>
      <c r="SMX11" s="49"/>
      <c r="SMY11" s="49"/>
      <c r="SMZ11" s="49"/>
      <c r="SNA11" s="49"/>
      <c r="SNB11" s="49"/>
      <c r="SNC11" s="49"/>
      <c r="SND11" s="49"/>
      <c r="SNE11" s="49"/>
      <c r="SNF11" s="49"/>
      <c r="SNG11" s="49"/>
      <c r="SNH11" s="49"/>
      <c r="SNI11" s="49"/>
      <c r="SNJ11" s="49"/>
      <c r="SNK11" s="49"/>
      <c r="SNL11" s="49"/>
      <c r="SNM11" s="49"/>
      <c r="SNN11" s="49"/>
      <c r="SNO11" s="49"/>
      <c r="SNP11" s="49"/>
      <c r="SNQ11" s="49"/>
      <c r="SNR11" s="49"/>
      <c r="SNS11" s="49"/>
      <c r="SNT11" s="49"/>
      <c r="SNU11" s="49"/>
      <c r="SNV11" s="49"/>
      <c r="SNW11" s="49"/>
      <c r="SNX11" s="49"/>
      <c r="SNY11" s="49"/>
      <c r="SNZ11" s="49"/>
      <c r="SOA11" s="49"/>
      <c r="SOB11" s="49"/>
      <c r="SOC11" s="49"/>
      <c r="SOD11" s="49"/>
      <c r="SOE11" s="49"/>
      <c r="SOF11" s="49"/>
      <c r="SOG11" s="49"/>
      <c r="SOH11" s="49"/>
      <c r="SOI11" s="49"/>
      <c r="SOJ11" s="49"/>
      <c r="SOK11" s="49"/>
      <c r="SOL11" s="49"/>
      <c r="SOM11" s="49"/>
      <c r="SON11" s="49"/>
      <c r="SOO11" s="49"/>
      <c r="SOP11" s="49"/>
      <c r="SOQ11" s="49"/>
      <c r="SOR11" s="49"/>
      <c r="SOS11" s="49"/>
      <c r="SOT11" s="49"/>
      <c r="SOU11" s="49"/>
      <c r="SOV11" s="49"/>
      <c r="SOW11" s="49"/>
      <c r="SOX11" s="49"/>
      <c r="SOY11" s="49"/>
      <c r="SOZ11" s="49"/>
      <c r="SPA11" s="49"/>
      <c r="SPB11" s="49"/>
      <c r="SPC11" s="49"/>
      <c r="SPD11" s="49"/>
      <c r="SPE11" s="49"/>
      <c r="SPF11" s="49"/>
      <c r="SPG11" s="49"/>
      <c r="SPH11" s="49"/>
      <c r="SPI11" s="49"/>
      <c r="SPJ11" s="49"/>
      <c r="SPK11" s="49"/>
      <c r="SPL11" s="49"/>
      <c r="SPM11" s="49"/>
      <c r="SPN11" s="49"/>
      <c r="SPO11" s="49"/>
      <c r="SPP11" s="49"/>
      <c r="SPQ11" s="49"/>
      <c r="SPR11" s="49"/>
      <c r="SPS11" s="49"/>
      <c r="SPT11" s="49"/>
      <c r="SPU11" s="49"/>
      <c r="SPV11" s="49"/>
      <c r="SPW11" s="49"/>
      <c r="SPX11" s="49"/>
      <c r="SPY11" s="49"/>
      <c r="SPZ11" s="49"/>
      <c r="SQA11" s="49"/>
      <c r="SQB11" s="49"/>
      <c r="SQC11" s="49"/>
      <c r="SQD11" s="49"/>
      <c r="SQE11" s="49"/>
      <c r="SQF11" s="49"/>
      <c r="SQG11" s="49"/>
      <c r="SQH11" s="49"/>
      <c r="SQI11" s="49"/>
      <c r="SQJ11" s="49"/>
      <c r="SQK11" s="49"/>
      <c r="SQL11" s="49"/>
      <c r="SQM11" s="49"/>
      <c r="SQN11" s="49"/>
      <c r="SQO11" s="49"/>
      <c r="SQP11" s="49"/>
      <c r="SQQ11" s="49"/>
      <c r="SQR11" s="49"/>
      <c r="SQS11" s="49"/>
      <c r="SQT11" s="49"/>
      <c r="SQU11" s="49"/>
      <c r="SQV11" s="49"/>
      <c r="SQW11" s="49"/>
      <c r="SQX11" s="49"/>
      <c r="SQY11" s="49"/>
      <c r="SQZ11" s="49"/>
      <c r="SRA11" s="49"/>
      <c r="SRB11" s="49"/>
      <c r="SRC11" s="49"/>
      <c r="SRD11" s="49"/>
      <c r="SRE11" s="49"/>
      <c r="SRF11" s="49"/>
      <c r="SRG11" s="49"/>
      <c r="SRH11" s="49"/>
      <c r="SRI11" s="49"/>
      <c r="SRJ11" s="49"/>
      <c r="SRK11" s="49"/>
      <c r="SRL11" s="49"/>
      <c r="SRM11" s="49"/>
      <c r="SRN11" s="49"/>
      <c r="SRO11" s="49"/>
      <c r="SRP11" s="49"/>
      <c r="SRQ11" s="49"/>
      <c r="SRR11" s="49"/>
      <c r="SRS11" s="49"/>
      <c r="SRT11" s="49"/>
      <c r="SRU11" s="49"/>
      <c r="SRV11" s="49"/>
      <c r="SRW11" s="49"/>
      <c r="SRX11" s="49"/>
      <c r="SRY11" s="49"/>
      <c r="SRZ11" s="49"/>
      <c r="SSA11" s="49"/>
      <c r="SSB11" s="49"/>
      <c r="SSC11" s="49"/>
      <c r="SSD11" s="49"/>
      <c r="SSE11" s="49"/>
      <c r="SSF11" s="49"/>
      <c r="SSG11" s="49"/>
      <c r="SSH11" s="49"/>
      <c r="SSI11" s="49"/>
      <c r="SSJ11" s="49"/>
      <c r="SSK11" s="49"/>
      <c r="SSL11" s="49"/>
      <c r="SSM11" s="49"/>
      <c r="SSN11" s="49"/>
      <c r="SSO11" s="49"/>
      <c r="SSP11" s="49"/>
      <c r="SSQ11" s="49"/>
      <c r="SSR11" s="49"/>
      <c r="SSS11" s="49"/>
      <c r="SST11" s="49"/>
      <c r="SSU11" s="49"/>
      <c r="SSV11" s="49"/>
      <c r="SSW11" s="49"/>
      <c r="SSX11" s="49"/>
      <c r="SSY11" s="49"/>
      <c r="SSZ11" s="49"/>
      <c r="STA11" s="49"/>
      <c r="STB11" s="49"/>
      <c r="STC11" s="49"/>
      <c r="STD11" s="49"/>
      <c r="STE11" s="49"/>
      <c r="STF11" s="49"/>
      <c r="STG11" s="49"/>
      <c r="STH11" s="49"/>
      <c r="STI11" s="49"/>
      <c r="STJ11" s="49"/>
      <c r="STK11" s="49"/>
      <c r="STL11" s="49"/>
      <c r="STM11" s="49"/>
      <c r="STN11" s="49"/>
      <c r="STO11" s="49"/>
      <c r="STP11" s="49"/>
      <c r="STQ11" s="49"/>
      <c r="STR11" s="49"/>
      <c r="STS11" s="49"/>
      <c r="STT11" s="49"/>
      <c r="STU11" s="49"/>
      <c r="STV11" s="49"/>
      <c r="STW11" s="49"/>
      <c r="STX11" s="49"/>
      <c r="STY11" s="49"/>
      <c r="STZ11" s="49"/>
      <c r="SUA11" s="49"/>
      <c r="SUB11" s="49"/>
      <c r="SUC11" s="49"/>
      <c r="SUD11" s="49"/>
      <c r="SUE11" s="49"/>
      <c r="SUF11" s="49"/>
      <c r="SUG11" s="49"/>
      <c r="SUH11" s="49"/>
      <c r="SUI11" s="49"/>
      <c r="SUJ11" s="49"/>
      <c r="SUK11" s="49"/>
      <c r="SUL11" s="49"/>
      <c r="SUM11" s="49"/>
      <c r="SUN11" s="49"/>
      <c r="SUO11" s="49"/>
      <c r="SUP11" s="49"/>
      <c r="SUQ11" s="49"/>
      <c r="SUR11" s="49"/>
      <c r="SUS11" s="49"/>
      <c r="SUT11" s="49"/>
      <c r="SUU11" s="49"/>
      <c r="SUV11" s="49"/>
      <c r="SUW11" s="49"/>
      <c r="SUX11" s="49"/>
      <c r="SUY11" s="49"/>
      <c r="SUZ11" s="49"/>
      <c r="SVA11" s="49"/>
      <c r="SVB11" s="49"/>
      <c r="SVC11" s="49"/>
      <c r="SVD11" s="49"/>
      <c r="SVE11" s="49"/>
      <c r="SVF11" s="49"/>
      <c r="SVG11" s="49"/>
      <c r="SVH11" s="49"/>
      <c r="SVI11" s="49"/>
      <c r="SVJ11" s="49"/>
      <c r="SVK11" s="49"/>
      <c r="SVL11" s="49"/>
      <c r="SVM11" s="49"/>
      <c r="SVN11" s="49"/>
      <c r="SVO11" s="49"/>
      <c r="SVP11" s="49"/>
      <c r="SVQ11" s="49"/>
      <c r="SVR11" s="49"/>
      <c r="SVS11" s="49"/>
      <c r="SVT11" s="49"/>
      <c r="SVU11" s="49"/>
      <c r="SVV11" s="49"/>
      <c r="SVW11" s="49"/>
      <c r="SVX11" s="49"/>
      <c r="SVY11" s="49"/>
      <c r="SVZ11" s="49"/>
      <c r="SWA11" s="49"/>
      <c r="SWB11" s="49"/>
      <c r="SWC11" s="49"/>
      <c r="SWD11" s="49"/>
      <c r="SWE11" s="49"/>
      <c r="SWF11" s="49"/>
      <c r="SWG11" s="49"/>
      <c r="SWH11" s="49"/>
      <c r="SWI11" s="49"/>
      <c r="SWJ11" s="49"/>
      <c r="SWK11" s="49"/>
      <c r="SWL11" s="49"/>
      <c r="SWM11" s="49"/>
      <c r="SWN11" s="49"/>
      <c r="SWO11" s="49"/>
      <c r="SWP11" s="49"/>
      <c r="SWQ11" s="49"/>
      <c r="SWR11" s="49"/>
      <c r="SWS11" s="49"/>
      <c r="SWT11" s="49"/>
      <c r="SWU11" s="49"/>
      <c r="SWV11" s="49"/>
      <c r="SWW11" s="49"/>
      <c r="SWX11" s="49"/>
      <c r="SWY11" s="49"/>
      <c r="SWZ11" s="49"/>
      <c r="SXA11" s="49"/>
      <c r="SXB11" s="49"/>
      <c r="SXC11" s="49"/>
      <c r="SXD11" s="49"/>
      <c r="SXE11" s="49"/>
      <c r="SXF11" s="49"/>
      <c r="SXG11" s="49"/>
      <c r="SXH11" s="49"/>
      <c r="SXI11" s="49"/>
      <c r="SXJ11" s="49"/>
      <c r="SXK11" s="49"/>
      <c r="SXL11" s="49"/>
      <c r="SXM11" s="49"/>
      <c r="SXN11" s="49"/>
      <c r="SXO11" s="49"/>
      <c r="SXP11" s="49"/>
      <c r="SXQ11" s="49"/>
      <c r="SXR11" s="49"/>
      <c r="SXS11" s="49"/>
      <c r="SXT11" s="49"/>
      <c r="SXU11" s="49"/>
      <c r="SXV11" s="49"/>
      <c r="SXW11" s="49"/>
      <c r="SXX11" s="49"/>
      <c r="SXY11" s="49"/>
      <c r="SXZ11" s="49"/>
      <c r="SYA11" s="49"/>
      <c r="SYB11" s="49"/>
      <c r="SYC11" s="49"/>
      <c r="SYD11" s="49"/>
      <c r="SYE11" s="49"/>
      <c r="SYF11" s="49"/>
      <c r="SYG11" s="49"/>
      <c r="SYH11" s="49"/>
      <c r="SYI11" s="49"/>
      <c r="SYJ11" s="49"/>
      <c r="SYK11" s="49"/>
      <c r="SYL11" s="49"/>
      <c r="SYM11" s="49"/>
      <c r="SYN11" s="49"/>
      <c r="SYO11" s="49"/>
      <c r="SYP11" s="49"/>
      <c r="SYQ11" s="49"/>
      <c r="SYR11" s="49"/>
      <c r="SYS11" s="49"/>
      <c r="SYT11" s="49"/>
      <c r="SYU11" s="49"/>
      <c r="SYV11" s="49"/>
      <c r="SYW11" s="49"/>
      <c r="SYX11" s="49"/>
      <c r="SYY11" s="49"/>
      <c r="SYZ11" s="49"/>
      <c r="SZA11" s="49"/>
      <c r="SZB11" s="49"/>
      <c r="SZC11" s="49"/>
      <c r="SZD11" s="49"/>
      <c r="SZE11" s="49"/>
      <c r="SZF11" s="49"/>
      <c r="SZG11" s="49"/>
      <c r="SZH11" s="49"/>
      <c r="SZI11" s="49"/>
      <c r="SZJ11" s="49"/>
      <c r="SZK11" s="49"/>
      <c r="SZL11" s="49"/>
      <c r="SZM11" s="49"/>
      <c r="SZN11" s="49"/>
      <c r="SZO11" s="49"/>
      <c r="SZP11" s="49"/>
      <c r="SZQ11" s="49"/>
      <c r="SZR11" s="49"/>
      <c r="SZS11" s="49"/>
      <c r="SZT11" s="49"/>
      <c r="SZU11" s="49"/>
      <c r="SZV11" s="49"/>
      <c r="SZW11" s="49"/>
      <c r="SZX11" s="49"/>
      <c r="SZY11" s="49"/>
      <c r="SZZ11" s="49"/>
      <c r="TAA11" s="49"/>
      <c r="TAB11" s="49"/>
      <c r="TAC11" s="49"/>
      <c r="TAD11" s="49"/>
      <c r="TAE11" s="49"/>
      <c r="TAF11" s="49"/>
      <c r="TAG11" s="49"/>
      <c r="TAH11" s="49"/>
      <c r="TAI11" s="49"/>
      <c r="TAJ11" s="49"/>
      <c r="TAK11" s="49"/>
      <c r="TAL11" s="49"/>
      <c r="TAM11" s="49"/>
      <c r="TAN11" s="49"/>
      <c r="TAO11" s="49"/>
      <c r="TAP11" s="49"/>
      <c r="TAQ11" s="49"/>
      <c r="TAR11" s="49"/>
      <c r="TAS11" s="49"/>
      <c r="TAT11" s="49"/>
      <c r="TAU11" s="49"/>
      <c r="TAV11" s="49"/>
      <c r="TAW11" s="49"/>
      <c r="TAX11" s="49"/>
      <c r="TAY11" s="49"/>
      <c r="TAZ11" s="49"/>
      <c r="TBA11" s="49"/>
      <c r="TBB11" s="49"/>
      <c r="TBC11" s="49"/>
      <c r="TBD11" s="49"/>
      <c r="TBE11" s="49"/>
      <c r="TBF11" s="49"/>
      <c r="TBG11" s="49"/>
      <c r="TBH11" s="49"/>
      <c r="TBI11" s="49"/>
      <c r="TBJ11" s="49"/>
      <c r="TBK11" s="49"/>
      <c r="TBL11" s="49"/>
      <c r="TBM11" s="49"/>
      <c r="TBN11" s="49"/>
      <c r="TBO11" s="49"/>
      <c r="TBP11" s="49"/>
      <c r="TBQ11" s="49"/>
      <c r="TBR11" s="49"/>
      <c r="TBS11" s="49"/>
      <c r="TBT11" s="49"/>
      <c r="TBU11" s="49"/>
      <c r="TBV11" s="49"/>
      <c r="TBW11" s="49"/>
      <c r="TBX11" s="49"/>
      <c r="TBY11" s="49"/>
      <c r="TBZ11" s="49"/>
      <c r="TCA11" s="49"/>
      <c r="TCB11" s="49"/>
      <c r="TCC11" s="49"/>
      <c r="TCD11" s="49"/>
      <c r="TCE11" s="49"/>
      <c r="TCF11" s="49"/>
      <c r="TCG11" s="49"/>
      <c r="TCH11" s="49"/>
      <c r="TCI11" s="49"/>
      <c r="TCJ11" s="49"/>
      <c r="TCK11" s="49"/>
      <c r="TCL11" s="49"/>
      <c r="TCM11" s="49"/>
      <c r="TCN11" s="49"/>
      <c r="TCO11" s="49"/>
      <c r="TCP11" s="49"/>
      <c r="TCQ11" s="49"/>
      <c r="TCR11" s="49"/>
      <c r="TCS11" s="49"/>
      <c r="TCT11" s="49"/>
      <c r="TCU11" s="49"/>
      <c r="TCV11" s="49"/>
      <c r="TCW11" s="49"/>
      <c r="TCX11" s="49"/>
      <c r="TCY11" s="49"/>
      <c r="TCZ11" s="49"/>
      <c r="TDA11" s="49"/>
      <c r="TDB11" s="49"/>
      <c r="TDC11" s="49"/>
      <c r="TDD11" s="49"/>
      <c r="TDE11" s="49"/>
      <c r="TDF11" s="49"/>
      <c r="TDG11" s="49"/>
      <c r="TDH11" s="49"/>
      <c r="TDI11" s="49"/>
      <c r="TDJ11" s="49"/>
      <c r="TDK11" s="49"/>
      <c r="TDL11" s="49"/>
      <c r="TDM11" s="49"/>
      <c r="TDN11" s="49"/>
      <c r="TDO11" s="49"/>
      <c r="TDP11" s="49"/>
      <c r="TDQ11" s="49"/>
      <c r="TDR11" s="49"/>
      <c r="TDS11" s="49"/>
      <c r="TDT11" s="49"/>
      <c r="TDU11" s="49"/>
      <c r="TDV11" s="49"/>
      <c r="TDW11" s="49"/>
      <c r="TDX11" s="49"/>
      <c r="TDY11" s="49"/>
      <c r="TDZ11" s="49"/>
      <c r="TEA11" s="49"/>
      <c r="TEB11" s="49"/>
      <c r="TEC11" s="49"/>
      <c r="TED11" s="49"/>
      <c r="TEE11" s="49"/>
      <c r="TEF11" s="49"/>
      <c r="TEG11" s="49"/>
      <c r="TEH11" s="49"/>
      <c r="TEI11" s="49"/>
      <c r="TEJ11" s="49"/>
      <c r="TEK11" s="49"/>
      <c r="TEL11" s="49"/>
      <c r="TEM11" s="49"/>
      <c r="TEN11" s="49"/>
      <c r="TEO11" s="49"/>
      <c r="TEP11" s="49"/>
      <c r="TEQ11" s="49"/>
      <c r="TER11" s="49"/>
      <c r="TES11" s="49"/>
      <c r="TET11" s="49"/>
      <c r="TEU11" s="49"/>
      <c r="TEV11" s="49"/>
      <c r="TEW11" s="49"/>
      <c r="TEX11" s="49"/>
      <c r="TEY11" s="49"/>
      <c r="TEZ11" s="49"/>
      <c r="TFA11" s="49"/>
      <c r="TFB11" s="49"/>
      <c r="TFC11" s="49"/>
      <c r="TFD11" s="49"/>
      <c r="TFE11" s="49"/>
      <c r="TFF11" s="49"/>
      <c r="TFG11" s="49"/>
      <c r="TFH11" s="49"/>
      <c r="TFI11" s="49"/>
      <c r="TFJ11" s="49"/>
      <c r="TFK11" s="49"/>
      <c r="TFL11" s="49"/>
      <c r="TFM11" s="49"/>
      <c r="TFN11" s="49"/>
      <c r="TFO11" s="49"/>
      <c r="TFP11" s="49"/>
      <c r="TFQ11" s="49"/>
      <c r="TFR11" s="49"/>
      <c r="TFS11" s="49"/>
      <c r="TFT11" s="49"/>
      <c r="TFU11" s="49"/>
      <c r="TFV11" s="49"/>
      <c r="TFW11" s="49"/>
      <c r="TFX11" s="49"/>
      <c r="TFY11" s="49"/>
      <c r="TFZ11" s="49"/>
      <c r="TGA11" s="49"/>
      <c r="TGB11" s="49"/>
      <c r="TGC11" s="49"/>
      <c r="TGD11" s="49"/>
      <c r="TGE11" s="49"/>
      <c r="TGF11" s="49"/>
      <c r="TGG11" s="49"/>
      <c r="TGH11" s="49"/>
      <c r="TGI11" s="49"/>
      <c r="TGJ11" s="49"/>
      <c r="TGK11" s="49"/>
      <c r="TGL11" s="49"/>
      <c r="TGM11" s="49"/>
      <c r="TGN11" s="49"/>
      <c r="TGO11" s="49"/>
      <c r="TGP11" s="49"/>
      <c r="TGQ11" s="49"/>
      <c r="TGR11" s="49"/>
      <c r="TGS11" s="49"/>
      <c r="TGT11" s="49"/>
      <c r="TGU11" s="49"/>
      <c r="TGV11" s="49"/>
      <c r="TGW11" s="49"/>
      <c r="TGX11" s="49"/>
      <c r="TGY11" s="49"/>
      <c r="TGZ11" s="49"/>
      <c r="THA11" s="49"/>
      <c r="THB11" s="49"/>
      <c r="THC11" s="49"/>
      <c r="THD11" s="49"/>
      <c r="THE11" s="49"/>
      <c r="THF11" s="49"/>
      <c r="THG11" s="49"/>
      <c r="THH11" s="49"/>
      <c r="THI11" s="49"/>
      <c r="THJ11" s="49"/>
      <c r="THK11" s="49"/>
      <c r="THL11" s="49"/>
      <c r="THM11" s="49"/>
      <c r="THN11" s="49"/>
      <c r="THO11" s="49"/>
      <c r="THP11" s="49"/>
      <c r="THQ11" s="49"/>
      <c r="THR11" s="49"/>
      <c r="THS11" s="49"/>
      <c r="THT11" s="49"/>
      <c r="THU11" s="49"/>
      <c r="THV11" s="49"/>
      <c r="THW11" s="49"/>
      <c r="THX11" s="49"/>
      <c r="THY11" s="49"/>
      <c r="THZ11" s="49"/>
      <c r="TIA11" s="49"/>
      <c r="TIB11" s="49"/>
      <c r="TIC11" s="49"/>
      <c r="TID11" s="49"/>
      <c r="TIE11" s="49"/>
      <c r="TIF11" s="49"/>
      <c r="TIG11" s="49"/>
      <c r="TIH11" s="49"/>
      <c r="TII11" s="49"/>
      <c r="TIJ11" s="49"/>
      <c r="TIK11" s="49"/>
      <c r="TIL11" s="49"/>
      <c r="TIM11" s="49"/>
      <c r="TIN11" s="49"/>
      <c r="TIO11" s="49"/>
      <c r="TIP11" s="49"/>
      <c r="TIQ11" s="49"/>
      <c r="TIR11" s="49"/>
      <c r="TIS11" s="49"/>
      <c r="TIT11" s="49"/>
      <c r="TIU11" s="49"/>
      <c r="TIV11" s="49"/>
      <c r="TIW11" s="49"/>
      <c r="TIX11" s="49"/>
      <c r="TIY11" s="49"/>
      <c r="TIZ11" s="49"/>
      <c r="TJA11" s="49"/>
      <c r="TJB11" s="49"/>
      <c r="TJC11" s="49"/>
      <c r="TJD11" s="49"/>
      <c r="TJE11" s="49"/>
      <c r="TJF11" s="49"/>
      <c r="TJG11" s="49"/>
      <c r="TJH11" s="49"/>
      <c r="TJI11" s="49"/>
      <c r="TJJ11" s="49"/>
      <c r="TJK11" s="49"/>
      <c r="TJL11" s="49"/>
      <c r="TJM11" s="49"/>
      <c r="TJN11" s="49"/>
      <c r="TJO11" s="49"/>
      <c r="TJP11" s="49"/>
      <c r="TJQ11" s="49"/>
      <c r="TJR11" s="49"/>
      <c r="TJS11" s="49"/>
      <c r="TJT11" s="49"/>
      <c r="TJU11" s="49"/>
      <c r="TJV11" s="49"/>
      <c r="TJW11" s="49"/>
      <c r="TJX11" s="49"/>
      <c r="TJY11" s="49"/>
      <c r="TJZ11" s="49"/>
      <c r="TKA11" s="49"/>
      <c r="TKB11" s="49"/>
      <c r="TKC11" s="49"/>
      <c r="TKD11" s="49"/>
      <c r="TKE11" s="49"/>
      <c r="TKF11" s="49"/>
      <c r="TKG11" s="49"/>
      <c r="TKH11" s="49"/>
      <c r="TKI11" s="49"/>
      <c r="TKJ11" s="49"/>
      <c r="TKK11" s="49"/>
      <c r="TKL11" s="49"/>
      <c r="TKM11" s="49"/>
      <c r="TKN11" s="49"/>
      <c r="TKO11" s="49"/>
      <c r="TKP11" s="49"/>
      <c r="TKQ11" s="49"/>
      <c r="TKR11" s="49"/>
      <c r="TKS11" s="49"/>
      <c r="TKT11" s="49"/>
      <c r="TKU11" s="49"/>
      <c r="TKV11" s="49"/>
      <c r="TKW11" s="49"/>
      <c r="TKX11" s="49"/>
      <c r="TKY11" s="49"/>
      <c r="TKZ11" s="49"/>
      <c r="TLA11" s="49"/>
      <c r="TLB11" s="49"/>
      <c r="TLC11" s="49"/>
      <c r="TLD11" s="49"/>
      <c r="TLE11" s="49"/>
      <c r="TLF11" s="49"/>
      <c r="TLG11" s="49"/>
      <c r="TLH11" s="49"/>
      <c r="TLI11" s="49"/>
      <c r="TLJ11" s="49"/>
      <c r="TLK11" s="49"/>
      <c r="TLL11" s="49"/>
      <c r="TLM11" s="49"/>
      <c r="TLN11" s="49"/>
      <c r="TLO11" s="49"/>
      <c r="TLP11" s="49"/>
      <c r="TLQ11" s="49"/>
      <c r="TLR11" s="49"/>
      <c r="TLS11" s="49"/>
      <c r="TLT11" s="49"/>
      <c r="TLU11" s="49"/>
      <c r="TLV11" s="49"/>
      <c r="TLW11" s="49"/>
      <c r="TLX11" s="49"/>
      <c r="TLY11" s="49"/>
      <c r="TLZ11" s="49"/>
      <c r="TMA11" s="49"/>
      <c r="TMB11" s="49"/>
      <c r="TMC11" s="49"/>
      <c r="TMD11" s="49"/>
      <c r="TME11" s="49"/>
      <c r="TMF11" s="49"/>
      <c r="TMG11" s="49"/>
      <c r="TMH11" s="49"/>
      <c r="TMI11" s="49"/>
      <c r="TMJ11" s="49"/>
      <c r="TMK11" s="49"/>
      <c r="TML11" s="49"/>
      <c r="TMM11" s="49"/>
      <c r="TMN11" s="49"/>
      <c r="TMO11" s="49"/>
      <c r="TMP11" s="49"/>
      <c r="TMQ11" s="49"/>
      <c r="TMR11" s="49"/>
      <c r="TMS11" s="49"/>
      <c r="TMT11" s="49"/>
      <c r="TMU11" s="49"/>
      <c r="TMV11" s="49"/>
      <c r="TMW11" s="49"/>
      <c r="TMX11" s="49"/>
      <c r="TMY11" s="49"/>
      <c r="TMZ11" s="49"/>
      <c r="TNA11" s="49"/>
      <c r="TNB11" s="49"/>
      <c r="TNC11" s="49"/>
      <c r="TND11" s="49"/>
      <c r="TNE11" s="49"/>
      <c r="TNF11" s="49"/>
      <c r="TNG11" s="49"/>
      <c r="TNH11" s="49"/>
      <c r="TNI11" s="49"/>
      <c r="TNJ11" s="49"/>
      <c r="TNK11" s="49"/>
      <c r="TNL11" s="49"/>
      <c r="TNM11" s="49"/>
      <c r="TNN11" s="49"/>
      <c r="TNO11" s="49"/>
      <c r="TNP11" s="49"/>
      <c r="TNQ11" s="49"/>
      <c r="TNR11" s="49"/>
      <c r="TNS11" s="49"/>
      <c r="TNT11" s="49"/>
      <c r="TNU11" s="49"/>
      <c r="TNV11" s="49"/>
      <c r="TNW11" s="49"/>
      <c r="TNX11" s="49"/>
      <c r="TNY11" s="49"/>
      <c r="TNZ11" s="49"/>
      <c r="TOA11" s="49"/>
      <c r="TOB11" s="49"/>
      <c r="TOC11" s="49"/>
      <c r="TOD11" s="49"/>
      <c r="TOE11" s="49"/>
      <c r="TOF11" s="49"/>
      <c r="TOG11" s="49"/>
      <c r="TOH11" s="49"/>
      <c r="TOI11" s="49"/>
      <c r="TOJ11" s="49"/>
      <c r="TOK11" s="49"/>
      <c r="TOL11" s="49"/>
      <c r="TOM11" s="49"/>
      <c r="TON11" s="49"/>
      <c r="TOO11" s="49"/>
      <c r="TOP11" s="49"/>
      <c r="TOQ11" s="49"/>
      <c r="TOR11" s="49"/>
      <c r="TOS11" s="49"/>
      <c r="TOT11" s="49"/>
      <c r="TOU11" s="49"/>
      <c r="TOV11" s="49"/>
      <c r="TOW11" s="49"/>
      <c r="TOX11" s="49"/>
      <c r="TOY11" s="49"/>
      <c r="TOZ11" s="49"/>
      <c r="TPA11" s="49"/>
      <c r="TPB11" s="49"/>
      <c r="TPC11" s="49"/>
      <c r="TPD11" s="49"/>
      <c r="TPE11" s="49"/>
      <c r="TPF11" s="49"/>
      <c r="TPG11" s="49"/>
      <c r="TPH11" s="49"/>
      <c r="TPI11" s="49"/>
      <c r="TPJ11" s="49"/>
      <c r="TPK11" s="49"/>
      <c r="TPL11" s="49"/>
      <c r="TPM11" s="49"/>
      <c r="TPN11" s="49"/>
      <c r="TPO11" s="49"/>
      <c r="TPP11" s="49"/>
      <c r="TPQ11" s="49"/>
      <c r="TPR11" s="49"/>
      <c r="TPS11" s="49"/>
      <c r="TPT11" s="49"/>
      <c r="TPU11" s="49"/>
      <c r="TPV11" s="49"/>
      <c r="TPW11" s="49"/>
      <c r="TPX11" s="49"/>
      <c r="TPY11" s="49"/>
      <c r="TPZ11" s="49"/>
      <c r="TQA11" s="49"/>
      <c r="TQB11" s="49"/>
      <c r="TQC11" s="49"/>
      <c r="TQD11" s="49"/>
      <c r="TQE11" s="49"/>
      <c r="TQF11" s="49"/>
      <c r="TQG11" s="49"/>
      <c r="TQH11" s="49"/>
      <c r="TQI11" s="49"/>
      <c r="TQJ11" s="49"/>
      <c r="TQK11" s="49"/>
      <c r="TQL11" s="49"/>
      <c r="TQM11" s="49"/>
      <c r="TQN11" s="49"/>
      <c r="TQO11" s="49"/>
      <c r="TQP11" s="49"/>
      <c r="TQQ11" s="49"/>
      <c r="TQR11" s="49"/>
      <c r="TQS11" s="49"/>
      <c r="TQT11" s="49"/>
      <c r="TQU11" s="49"/>
      <c r="TQV11" s="49"/>
      <c r="TQW11" s="49"/>
      <c r="TQX11" s="49"/>
      <c r="TQY11" s="49"/>
      <c r="TQZ11" s="49"/>
      <c r="TRA11" s="49"/>
      <c r="TRB11" s="49"/>
      <c r="TRC11" s="49"/>
      <c r="TRD11" s="49"/>
      <c r="TRE11" s="49"/>
      <c r="TRF11" s="49"/>
      <c r="TRG11" s="49"/>
      <c r="TRH11" s="49"/>
      <c r="TRI11" s="49"/>
      <c r="TRJ11" s="49"/>
      <c r="TRK11" s="49"/>
      <c r="TRL11" s="49"/>
      <c r="TRM11" s="49"/>
      <c r="TRN11" s="49"/>
      <c r="TRO11" s="49"/>
      <c r="TRP11" s="49"/>
      <c r="TRQ11" s="49"/>
      <c r="TRR11" s="49"/>
      <c r="TRS11" s="49"/>
      <c r="TRT11" s="49"/>
      <c r="TRU11" s="49"/>
      <c r="TRV11" s="49"/>
      <c r="TRW11" s="49"/>
      <c r="TRX11" s="49"/>
      <c r="TRY11" s="49"/>
      <c r="TRZ11" s="49"/>
      <c r="TSA11" s="49"/>
      <c r="TSB11" s="49"/>
      <c r="TSC11" s="49"/>
      <c r="TSD11" s="49"/>
      <c r="TSE11" s="49"/>
      <c r="TSF11" s="49"/>
      <c r="TSG11" s="49"/>
      <c r="TSH11" s="49"/>
      <c r="TSI11" s="49"/>
      <c r="TSJ11" s="49"/>
      <c r="TSK11" s="49"/>
      <c r="TSL11" s="49"/>
      <c r="TSM11" s="49"/>
      <c r="TSN11" s="49"/>
      <c r="TSO11" s="49"/>
      <c r="TSP11" s="49"/>
      <c r="TSQ11" s="49"/>
      <c r="TSR11" s="49"/>
      <c r="TSS11" s="49"/>
      <c r="TST11" s="49"/>
      <c r="TSU11" s="49"/>
      <c r="TSV11" s="49"/>
      <c r="TSW11" s="49"/>
      <c r="TSX11" s="49"/>
      <c r="TSY11" s="49"/>
      <c r="TSZ11" s="49"/>
      <c r="TTA11" s="49"/>
      <c r="TTB11" s="49"/>
      <c r="TTC11" s="49"/>
      <c r="TTD11" s="49"/>
      <c r="TTE11" s="49"/>
      <c r="TTF11" s="49"/>
      <c r="TTG11" s="49"/>
      <c r="TTH11" s="49"/>
      <c r="TTI11" s="49"/>
      <c r="TTJ11" s="49"/>
      <c r="TTK11" s="49"/>
      <c r="TTL11" s="49"/>
      <c r="TTM11" s="49"/>
      <c r="TTN11" s="49"/>
      <c r="TTO11" s="49"/>
      <c r="TTP11" s="49"/>
      <c r="TTQ11" s="49"/>
      <c r="TTR11" s="49"/>
      <c r="TTS11" s="49"/>
      <c r="TTT11" s="49"/>
      <c r="TTU11" s="49"/>
      <c r="TTV11" s="49"/>
      <c r="TTW11" s="49"/>
      <c r="TTX11" s="49"/>
      <c r="TTY11" s="49"/>
      <c r="TTZ11" s="49"/>
      <c r="TUA11" s="49"/>
      <c r="TUB11" s="49"/>
      <c r="TUC11" s="49"/>
      <c r="TUD11" s="49"/>
      <c r="TUE11" s="49"/>
      <c r="TUF11" s="49"/>
      <c r="TUG11" s="49"/>
      <c r="TUH11" s="49"/>
      <c r="TUI11" s="49"/>
      <c r="TUJ11" s="49"/>
      <c r="TUK11" s="49"/>
      <c r="TUL11" s="49"/>
      <c r="TUM11" s="49"/>
      <c r="TUN11" s="49"/>
      <c r="TUO11" s="49"/>
      <c r="TUP11" s="49"/>
      <c r="TUQ11" s="49"/>
      <c r="TUR11" s="49"/>
      <c r="TUS11" s="49"/>
      <c r="TUT11" s="49"/>
      <c r="TUU11" s="49"/>
      <c r="TUV11" s="49"/>
      <c r="TUW11" s="49"/>
      <c r="TUX11" s="49"/>
      <c r="TUY11" s="49"/>
      <c r="TUZ11" s="49"/>
      <c r="TVA11" s="49"/>
      <c r="TVB11" s="49"/>
      <c r="TVC11" s="49"/>
      <c r="TVD11" s="49"/>
      <c r="TVE11" s="49"/>
      <c r="TVF11" s="49"/>
      <c r="TVG11" s="49"/>
      <c r="TVH11" s="49"/>
      <c r="TVI11" s="49"/>
      <c r="TVJ11" s="49"/>
      <c r="TVK11" s="49"/>
      <c r="TVL11" s="49"/>
      <c r="TVM11" s="49"/>
      <c r="TVN11" s="49"/>
      <c r="TVO11" s="49"/>
      <c r="TVP11" s="49"/>
      <c r="TVQ11" s="49"/>
      <c r="TVR11" s="49"/>
      <c r="TVS11" s="49"/>
      <c r="TVT11" s="49"/>
      <c r="TVU11" s="49"/>
      <c r="TVV11" s="49"/>
      <c r="TVW11" s="49"/>
      <c r="TVX11" s="49"/>
      <c r="TVY11" s="49"/>
      <c r="TVZ11" s="49"/>
      <c r="TWA11" s="49"/>
      <c r="TWB11" s="49"/>
      <c r="TWC11" s="49"/>
      <c r="TWD11" s="49"/>
      <c r="TWE11" s="49"/>
      <c r="TWF11" s="49"/>
      <c r="TWG11" s="49"/>
      <c r="TWH11" s="49"/>
      <c r="TWI11" s="49"/>
      <c r="TWJ11" s="49"/>
      <c r="TWK11" s="49"/>
      <c r="TWL11" s="49"/>
      <c r="TWM11" s="49"/>
      <c r="TWN11" s="49"/>
      <c r="TWO11" s="49"/>
      <c r="TWP11" s="49"/>
      <c r="TWQ11" s="49"/>
      <c r="TWR11" s="49"/>
      <c r="TWS11" s="49"/>
      <c r="TWT11" s="49"/>
      <c r="TWU11" s="49"/>
      <c r="TWV11" s="49"/>
      <c r="TWW11" s="49"/>
      <c r="TWX11" s="49"/>
      <c r="TWY11" s="49"/>
      <c r="TWZ11" s="49"/>
      <c r="TXA11" s="49"/>
      <c r="TXB11" s="49"/>
      <c r="TXC11" s="49"/>
      <c r="TXD11" s="49"/>
      <c r="TXE11" s="49"/>
      <c r="TXF11" s="49"/>
      <c r="TXG11" s="49"/>
      <c r="TXH11" s="49"/>
      <c r="TXI11" s="49"/>
      <c r="TXJ11" s="49"/>
      <c r="TXK11" s="49"/>
      <c r="TXL11" s="49"/>
      <c r="TXM11" s="49"/>
      <c r="TXN11" s="49"/>
      <c r="TXO11" s="49"/>
      <c r="TXP11" s="49"/>
      <c r="TXQ11" s="49"/>
      <c r="TXR11" s="49"/>
      <c r="TXS11" s="49"/>
      <c r="TXT11" s="49"/>
      <c r="TXU11" s="49"/>
      <c r="TXV11" s="49"/>
      <c r="TXW11" s="49"/>
      <c r="TXX11" s="49"/>
      <c r="TXY11" s="49"/>
      <c r="TXZ11" s="49"/>
      <c r="TYA11" s="49"/>
      <c r="TYB11" s="49"/>
      <c r="TYC11" s="49"/>
      <c r="TYD11" s="49"/>
      <c r="TYE11" s="49"/>
      <c r="TYF11" s="49"/>
      <c r="TYG11" s="49"/>
      <c r="TYH11" s="49"/>
      <c r="TYI11" s="49"/>
      <c r="TYJ11" s="49"/>
      <c r="TYK11" s="49"/>
      <c r="TYL11" s="49"/>
      <c r="TYM11" s="49"/>
      <c r="TYN11" s="49"/>
      <c r="TYO11" s="49"/>
      <c r="TYP11" s="49"/>
      <c r="TYQ11" s="49"/>
      <c r="TYR11" s="49"/>
      <c r="TYS11" s="49"/>
      <c r="TYT11" s="49"/>
      <c r="TYU11" s="49"/>
      <c r="TYV11" s="49"/>
      <c r="TYW11" s="49"/>
      <c r="TYX11" s="49"/>
      <c r="TYY11" s="49"/>
      <c r="TYZ11" s="49"/>
      <c r="TZA11" s="49"/>
      <c r="TZB11" s="49"/>
      <c r="TZC11" s="49"/>
      <c r="TZD11" s="49"/>
      <c r="TZE11" s="49"/>
      <c r="TZF11" s="49"/>
      <c r="TZG11" s="49"/>
      <c r="TZH11" s="49"/>
      <c r="TZI11" s="49"/>
      <c r="TZJ11" s="49"/>
      <c r="TZK11" s="49"/>
      <c r="TZL11" s="49"/>
      <c r="TZM11" s="49"/>
      <c r="TZN11" s="49"/>
      <c r="TZO11" s="49"/>
      <c r="TZP11" s="49"/>
      <c r="TZQ11" s="49"/>
      <c r="TZR11" s="49"/>
      <c r="TZS11" s="49"/>
      <c r="TZT11" s="49"/>
      <c r="TZU11" s="49"/>
      <c r="TZV11" s="49"/>
      <c r="TZW11" s="49"/>
      <c r="TZX11" s="49"/>
      <c r="TZY11" s="49"/>
      <c r="TZZ11" s="49"/>
      <c r="UAA11" s="49"/>
      <c r="UAB11" s="49"/>
      <c r="UAC11" s="49"/>
      <c r="UAD11" s="49"/>
      <c r="UAE11" s="49"/>
      <c r="UAF11" s="49"/>
      <c r="UAG11" s="49"/>
      <c r="UAH11" s="49"/>
      <c r="UAI11" s="49"/>
      <c r="UAJ11" s="49"/>
      <c r="UAK11" s="49"/>
      <c r="UAL11" s="49"/>
      <c r="UAM11" s="49"/>
      <c r="UAN11" s="49"/>
      <c r="UAO11" s="49"/>
      <c r="UAP11" s="49"/>
      <c r="UAQ11" s="49"/>
      <c r="UAR11" s="49"/>
      <c r="UAS11" s="49"/>
      <c r="UAT11" s="49"/>
      <c r="UAU11" s="49"/>
      <c r="UAV11" s="49"/>
      <c r="UAW11" s="49"/>
      <c r="UAX11" s="49"/>
      <c r="UAY11" s="49"/>
      <c r="UAZ11" s="49"/>
      <c r="UBA11" s="49"/>
      <c r="UBB11" s="49"/>
      <c r="UBC11" s="49"/>
      <c r="UBD11" s="49"/>
      <c r="UBE11" s="49"/>
      <c r="UBF11" s="49"/>
      <c r="UBG11" s="49"/>
      <c r="UBH11" s="49"/>
      <c r="UBI11" s="49"/>
      <c r="UBJ11" s="49"/>
      <c r="UBK11" s="49"/>
      <c r="UBL11" s="49"/>
      <c r="UBM11" s="49"/>
      <c r="UBN11" s="49"/>
      <c r="UBO11" s="49"/>
      <c r="UBP11" s="49"/>
      <c r="UBQ11" s="49"/>
      <c r="UBR11" s="49"/>
      <c r="UBS11" s="49"/>
      <c r="UBT11" s="49"/>
      <c r="UBU11" s="49"/>
      <c r="UBV11" s="49"/>
      <c r="UBW11" s="49"/>
      <c r="UBX11" s="49"/>
      <c r="UBY11" s="49"/>
      <c r="UBZ11" s="49"/>
      <c r="UCA11" s="49"/>
      <c r="UCB11" s="49"/>
      <c r="UCC11" s="49"/>
      <c r="UCD11" s="49"/>
      <c r="UCE11" s="49"/>
      <c r="UCF11" s="49"/>
      <c r="UCG11" s="49"/>
      <c r="UCH11" s="49"/>
      <c r="UCI11" s="49"/>
      <c r="UCJ11" s="49"/>
      <c r="UCK11" s="49"/>
      <c r="UCL11" s="49"/>
      <c r="UCM11" s="49"/>
      <c r="UCN11" s="49"/>
      <c r="UCO11" s="49"/>
      <c r="UCP11" s="49"/>
      <c r="UCQ11" s="49"/>
      <c r="UCR11" s="49"/>
      <c r="UCS11" s="49"/>
      <c r="UCT11" s="49"/>
      <c r="UCU11" s="49"/>
      <c r="UCV11" s="49"/>
      <c r="UCW11" s="49"/>
      <c r="UCX11" s="49"/>
      <c r="UCY11" s="49"/>
      <c r="UCZ11" s="49"/>
      <c r="UDA11" s="49"/>
      <c r="UDB11" s="49"/>
      <c r="UDC11" s="49"/>
      <c r="UDD11" s="49"/>
      <c r="UDE11" s="49"/>
      <c r="UDF11" s="49"/>
      <c r="UDG11" s="49"/>
      <c r="UDH11" s="49"/>
      <c r="UDI11" s="49"/>
      <c r="UDJ11" s="49"/>
      <c r="UDK11" s="49"/>
      <c r="UDL11" s="49"/>
      <c r="UDM11" s="49"/>
      <c r="UDN11" s="49"/>
      <c r="UDO11" s="49"/>
      <c r="UDP11" s="49"/>
      <c r="UDQ11" s="49"/>
      <c r="UDR11" s="49"/>
      <c r="UDS11" s="49"/>
      <c r="UDT11" s="49"/>
      <c r="UDU11" s="49"/>
      <c r="UDV11" s="49"/>
      <c r="UDW11" s="49"/>
      <c r="UDX11" s="49"/>
      <c r="UDY11" s="49"/>
      <c r="UDZ11" s="49"/>
      <c r="UEA11" s="49"/>
      <c r="UEB11" s="49"/>
      <c r="UEC11" s="49"/>
      <c r="UED11" s="49"/>
      <c r="UEE11" s="49"/>
      <c r="UEF11" s="49"/>
      <c r="UEG11" s="49"/>
      <c r="UEH11" s="49"/>
      <c r="UEI11" s="49"/>
      <c r="UEJ11" s="49"/>
      <c r="UEK11" s="49"/>
      <c r="UEL11" s="49"/>
      <c r="UEM11" s="49"/>
      <c r="UEN11" s="49"/>
      <c r="UEO11" s="49"/>
      <c r="UEP11" s="49"/>
      <c r="UEQ11" s="49"/>
      <c r="UER11" s="49"/>
      <c r="UES11" s="49"/>
      <c r="UET11" s="49"/>
      <c r="UEU11" s="49"/>
      <c r="UEV11" s="49"/>
      <c r="UEW11" s="49"/>
      <c r="UEX11" s="49"/>
      <c r="UEY11" s="49"/>
      <c r="UEZ11" s="49"/>
      <c r="UFA11" s="49"/>
      <c r="UFB11" s="49"/>
      <c r="UFC11" s="49"/>
      <c r="UFD11" s="49"/>
      <c r="UFE11" s="49"/>
      <c r="UFF11" s="49"/>
      <c r="UFG11" s="49"/>
      <c r="UFH11" s="49"/>
      <c r="UFI11" s="49"/>
      <c r="UFJ11" s="49"/>
      <c r="UFK11" s="49"/>
      <c r="UFL11" s="49"/>
      <c r="UFM11" s="49"/>
      <c r="UFN11" s="49"/>
      <c r="UFO11" s="49"/>
      <c r="UFP11" s="49"/>
      <c r="UFQ11" s="49"/>
      <c r="UFR11" s="49"/>
      <c r="UFS11" s="49"/>
      <c r="UFT11" s="49"/>
      <c r="UFU11" s="49"/>
      <c r="UFV11" s="49"/>
      <c r="UFW11" s="49"/>
      <c r="UFX11" s="49"/>
      <c r="UFY11" s="49"/>
      <c r="UFZ11" s="49"/>
      <c r="UGA11" s="49"/>
      <c r="UGB11" s="49"/>
      <c r="UGC11" s="49"/>
      <c r="UGD11" s="49"/>
      <c r="UGE11" s="49"/>
      <c r="UGF11" s="49"/>
      <c r="UGG11" s="49"/>
      <c r="UGH11" s="49"/>
      <c r="UGI11" s="49"/>
      <c r="UGJ11" s="49"/>
      <c r="UGK11" s="49"/>
      <c r="UGL11" s="49"/>
      <c r="UGM11" s="49"/>
      <c r="UGN11" s="49"/>
      <c r="UGO11" s="49"/>
      <c r="UGP11" s="49"/>
      <c r="UGQ11" s="49"/>
      <c r="UGR11" s="49"/>
      <c r="UGS11" s="49"/>
      <c r="UGT11" s="49"/>
      <c r="UGU11" s="49"/>
      <c r="UGV11" s="49"/>
      <c r="UGW11" s="49"/>
      <c r="UGX11" s="49"/>
      <c r="UGY11" s="49"/>
      <c r="UGZ11" s="49"/>
      <c r="UHA11" s="49"/>
      <c r="UHB11" s="49"/>
      <c r="UHC11" s="49"/>
      <c r="UHD11" s="49"/>
      <c r="UHE11" s="49"/>
      <c r="UHF11" s="49"/>
      <c r="UHG11" s="49"/>
      <c r="UHH11" s="49"/>
      <c r="UHI11" s="49"/>
      <c r="UHJ11" s="49"/>
      <c r="UHK11" s="49"/>
      <c r="UHL11" s="49"/>
      <c r="UHM11" s="49"/>
      <c r="UHN11" s="49"/>
      <c r="UHO11" s="49"/>
      <c r="UHP11" s="49"/>
      <c r="UHQ11" s="49"/>
      <c r="UHR11" s="49"/>
      <c r="UHS11" s="49"/>
      <c r="UHT11" s="49"/>
      <c r="UHU11" s="49"/>
      <c r="UHV11" s="49"/>
      <c r="UHW11" s="49"/>
      <c r="UHX11" s="49"/>
      <c r="UHY11" s="49"/>
      <c r="UHZ11" s="49"/>
      <c r="UIA11" s="49"/>
      <c r="UIB11" s="49"/>
      <c r="UIC11" s="49"/>
      <c r="UID11" s="49"/>
      <c r="UIE11" s="49"/>
      <c r="UIF11" s="49"/>
      <c r="UIG11" s="49"/>
      <c r="UIH11" s="49"/>
      <c r="UII11" s="49"/>
      <c r="UIJ11" s="49"/>
      <c r="UIK11" s="49"/>
      <c r="UIL11" s="49"/>
      <c r="UIM11" s="49"/>
      <c r="UIN11" s="49"/>
      <c r="UIO11" s="49"/>
      <c r="UIP11" s="49"/>
      <c r="UIQ11" s="49"/>
      <c r="UIR11" s="49"/>
      <c r="UIS11" s="49"/>
      <c r="UIT11" s="49"/>
      <c r="UIU11" s="49"/>
      <c r="UIV11" s="49"/>
      <c r="UIW11" s="49"/>
      <c r="UIX11" s="49"/>
      <c r="UIY11" s="49"/>
      <c r="UIZ11" s="49"/>
      <c r="UJA11" s="49"/>
      <c r="UJB11" s="49"/>
      <c r="UJC11" s="49"/>
      <c r="UJD11" s="49"/>
      <c r="UJE11" s="49"/>
      <c r="UJF11" s="49"/>
      <c r="UJG11" s="49"/>
      <c r="UJH11" s="49"/>
      <c r="UJI11" s="49"/>
      <c r="UJJ11" s="49"/>
      <c r="UJK11" s="49"/>
      <c r="UJL11" s="49"/>
      <c r="UJM11" s="49"/>
      <c r="UJN11" s="49"/>
      <c r="UJO11" s="49"/>
      <c r="UJP11" s="49"/>
      <c r="UJQ11" s="49"/>
      <c r="UJR11" s="49"/>
      <c r="UJS11" s="49"/>
      <c r="UJT11" s="49"/>
      <c r="UJU11" s="49"/>
      <c r="UJV11" s="49"/>
      <c r="UJW11" s="49"/>
      <c r="UJX11" s="49"/>
      <c r="UJY11" s="49"/>
      <c r="UJZ11" s="49"/>
      <c r="UKA11" s="49"/>
      <c r="UKB11" s="49"/>
      <c r="UKC11" s="49"/>
      <c r="UKD11" s="49"/>
      <c r="UKE11" s="49"/>
      <c r="UKF11" s="49"/>
      <c r="UKG11" s="49"/>
      <c r="UKH11" s="49"/>
      <c r="UKI11" s="49"/>
      <c r="UKJ11" s="49"/>
      <c r="UKK11" s="49"/>
      <c r="UKL11" s="49"/>
      <c r="UKM11" s="49"/>
      <c r="UKN11" s="49"/>
      <c r="UKO11" s="49"/>
      <c r="UKP11" s="49"/>
      <c r="UKQ11" s="49"/>
      <c r="UKR11" s="49"/>
      <c r="UKS11" s="49"/>
      <c r="UKT11" s="49"/>
      <c r="UKU11" s="49"/>
      <c r="UKV11" s="49"/>
      <c r="UKW11" s="49"/>
      <c r="UKX11" s="49"/>
      <c r="UKY11" s="49"/>
      <c r="UKZ11" s="49"/>
      <c r="ULA11" s="49"/>
      <c r="ULB11" s="49"/>
      <c r="ULC11" s="49"/>
      <c r="ULD11" s="49"/>
      <c r="ULE11" s="49"/>
      <c r="ULF11" s="49"/>
      <c r="ULG11" s="49"/>
      <c r="ULH11" s="49"/>
      <c r="ULI11" s="49"/>
      <c r="ULJ11" s="49"/>
      <c r="ULK11" s="49"/>
      <c r="ULL11" s="49"/>
      <c r="ULM11" s="49"/>
      <c r="ULN11" s="49"/>
      <c r="ULO11" s="49"/>
      <c r="ULP11" s="49"/>
      <c r="ULQ11" s="49"/>
      <c r="ULR11" s="49"/>
      <c r="ULS11" s="49"/>
      <c r="ULT11" s="49"/>
      <c r="ULU11" s="49"/>
      <c r="ULV11" s="49"/>
      <c r="ULW11" s="49"/>
      <c r="ULX11" s="49"/>
      <c r="ULY11" s="49"/>
      <c r="ULZ11" s="49"/>
      <c r="UMA11" s="49"/>
      <c r="UMB11" s="49"/>
      <c r="UMC11" s="49"/>
      <c r="UMD11" s="49"/>
      <c r="UME11" s="49"/>
      <c r="UMF11" s="49"/>
      <c r="UMG11" s="49"/>
      <c r="UMH11" s="49"/>
      <c r="UMI11" s="49"/>
      <c r="UMJ11" s="49"/>
      <c r="UMK11" s="49"/>
      <c r="UML11" s="49"/>
      <c r="UMM11" s="49"/>
      <c r="UMN11" s="49"/>
      <c r="UMO11" s="49"/>
      <c r="UMP11" s="49"/>
      <c r="UMQ11" s="49"/>
      <c r="UMR11" s="49"/>
      <c r="UMS11" s="49"/>
      <c r="UMT11" s="49"/>
      <c r="UMU11" s="49"/>
      <c r="UMV11" s="49"/>
      <c r="UMW11" s="49"/>
      <c r="UMX11" s="49"/>
      <c r="UMY11" s="49"/>
      <c r="UMZ11" s="49"/>
      <c r="UNA11" s="49"/>
      <c r="UNB11" s="49"/>
      <c r="UNC11" s="49"/>
      <c r="UND11" s="49"/>
      <c r="UNE11" s="49"/>
      <c r="UNF11" s="49"/>
      <c r="UNG11" s="49"/>
      <c r="UNH11" s="49"/>
      <c r="UNI11" s="49"/>
      <c r="UNJ11" s="49"/>
      <c r="UNK11" s="49"/>
      <c r="UNL11" s="49"/>
      <c r="UNM11" s="49"/>
      <c r="UNN11" s="49"/>
      <c r="UNO11" s="49"/>
      <c r="UNP11" s="49"/>
      <c r="UNQ11" s="49"/>
      <c r="UNR11" s="49"/>
      <c r="UNS11" s="49"/>
      <c r="UNT11" s="49"/>
      <c r="UNU11" s="49"/>
      <c r="UNV11" s="49"/>
      <c r="UNW11" s="49"/>
      <c r="UNX11" s="49"/>
      <c r="UNY11" s="49"/>
      <c r="UNZ11" s="49"/>
      <c r="UOA11" s="49"/>
      <c r="UOB11" s="49"/>
      <c r="UOC11" s="49"/>
      <c r="UOD11" s="49"/>
      <c r="UOE11" s="49"/>
      <c r="UOF11" s="49"/>
      <c r="UOG11" s="49"/>
      <c r="UOH11" s="49"/>
      <c r="UOI11" s="49"/>
      <c r="UOJ11" s="49"/>
      <c r="UOK11" s="49"/>
      <c r="UOL11" s="49"/>
      <c r="UOM11" s="49"/>
      <c r="UON11" s="49"/>
      <c r="UOO11" s="49"/>
      <c r="UOP11" s="49"/>
      <c r="UOQ11" s="49"/>
      <c r="UOR11" s="49"/>
      <c r="UOS11" s="49"/>
      <c r="UOT11" s="49"/>
      <c r="UOU11" s="49"/>
      <c r="UOV11" s="49"/>
      <c r="UOW11" s="49"/>
      <c r="UOX11" s="49"/>
      <c r="UOY11" s="49"/>
      <c r="UOZ11" s="49"/>
      <c r="UPA11" s="49"/>
      <c r="UPB11" s="49"/>
      <c r="UPC11" s="49"/>
      <c r="UPD11" s="49"/>
      <c r="UPE11" s="49"/>
      <c r="UPF11" s="49"/>
      <c r="UPG11" s="49"/>
      <c r="UPH11" s="49"/>
      <c r="UPI11" s="49"/>
      <c r="UPJ11" s="49"/>
      <c r="UPK11" s="49"/>
      <c r="UPL11" s="49"/>
      <c r="UPM11" s="49"/>
      <c r="UPN11" s="49"/>
      <c r="UPO11" s="49"/>
      <c r="UPP11" s="49"/>
      <c r="UPQ11" s="49"/>
      <c r="UPR11" s="49"/>
      <c r="UPS11" s="49"/>
      <c r="UPT11" s="49"/>
      <c r="UPU11" s="49"/>
      <c r="UPV11" s="49"/>
      <c r="UPW11" s="49"/>
      <c r="UPX11" s="49"/>
      <c r="UPY11" s="49"/>
      <c r="UPZ11" s="49"/>
      <c r="UQA11" s="49"/>
      <c r="UQB11" s="49"/>
      <c r="UQC11" s="49"/>
      <c r="UQD11" s="49"/>
      <c r="UQE11" s="49"/>
      <c r="UQF11" s="49"/>
      <c r="UQG11" s="49"/>
      <c r="UQH11" s="49"/>
      <c r="UQI11" s="49"/>
      <c r="UQJ11" s="49"/>
      <c r="UQK11" s="49"/>
      <c r="UQL11" s="49"/>
      <c r="UQM11" s="49"/>
      <c r="UQN11" s="49"/>
      <c r="UQO11" s="49"/>
      <c r="UQP11" s="49"/>
      <c r="UQQ11" s="49"/>
      <c r="UQR11" s="49"/>
      <c r="UQS11" s="49"/>
      <c r="UQT11" s="49"/>
      <c r="UQU11" s="49"/>
      <c r="UQV11" s="49"/>
      <c r="UQW11" s="49"/>
      <c r="UQX11" s="49"/>
      <c r="UQY11" s="49"/>
      <c r="UQZ11" s="49"/>
      <c r="URA11" s="49"/>
      <c r="URB11" s="49"/>
      <c r="URC11" s="49"/>
      <c r="URD11" s="49"/>
      <c r="URE11" s="49"/>
      <c r="URF11" s="49"/>
      <c r="URG11" s="49"/>
      <c r="URH11" s="49"/>
      <c r="URI11" s="49"/>
      <c r="URJ11" s="49"/>
      <c r="URK11" s="49"/>
      <c r="URL11" s="49"/>
      <c r="URM11" s="49"/>
      <c r="URN11" s="49"/>
      <c r="URO11" s="49"/>
      <c r="URP11" s="49"/>
      <c r="URQ11" s="49"/>
      <c r="URR11" s="49"/>
      <c r="URS11" s="49"/>
      <c r="URT11" s="49"/>
      <c r="URU11" s="49"/>
      <c r="URV11" s="49"/>
      <c r="URW11" s="49"/>
      <c r="URX11" s="49"/>
      <c r="URY11" s="49"/>
      <c r="URZ11" s="49"/>
      <c r="USA11" s="49"/>
      <c r="USB11" s="49"/>
      <c r="USC11" s="49"/>
      <c r="USD11" s="49"/>
      <c r="USE11" s="49"/>
      <c r="USF11" s="49"/>
      <c r="USG11" s="49"/>
      <c r="USH11" s="49"/>
      <c r="USI11" s="49"/>
      <c r="USJ11" s="49"/>
      <c r="USK11" s="49"/>
      <c r="USL11" s="49"/>
      <c r="USM11" s="49"/>
      <c r="USN11" s="49"/>
      <c r="USO11" s="49"/>
      <c r="USP11" s="49"/>
      <c r="USQ11" s="49"/>
      <c r="USR11" s="49"/>
      <c r="USS11" s="49"/>
      <c r="UST11" s="49"/>
      <c r="USU11" s="49"/>
      <c r="USV11" s="49"/>
      <c r="USW11" s="49"/>
      <c r="USX11" s="49"/>
      <c r="USY11" s="49"/>
      <c r="USZ11" s="49"/>
      <c r="UTA11" s="49"/>
      <c r="UTB11" s="49"/>
      <c r="UTC11" s="49"/>
      <c r="UTD11" s="49"/>
      <c r="UTE11" s="49"/>
      <c r="UTF11" s="49"/>
      <c r="UTG11" s="49"/>
      <c r="UTH11" s="49"/>
      <c r="UTI11" s="49"/>
      <c r="UTJ11" s="49"/>
      <c r="UTK11" s="49"/>
      <c r="UTL11" s="49"/>
      <c r="UTM11" s="49"/>
      <c r="UTN11" s="49"/>
      <c r="UTO11" s="49"/>
      <c r="UTP11" s="49"/>
      <c r="UTQ11" s="49"/>
      <c r="UTR11" s="49"/>
      <c r="UTS11" s="49"/>
      <c r="UTT11" s="49"/>
      <c r="UTU11" s="49"/>
      <c r="UTV11" s="49"/>
      <c r="UTW11" s="49"/>
      <c r="UTX11" s="49"/>
      <c r="UTY11" s="49"/>
      <c r="UTZ11" s="49"/>
      <c r="UUA11" s="49"/>
      <c r="UUB11" s="49"/>
      <c r="UUC11" s="49"/>
      <c r="UUD11" s="49"/>
      <c r="UUE11" s="49"/>
      <c r="UUF11" s="49"/>
      <c r="UUG11" s="49"/>
      <c r="UUH11" s="49"/>
      <c r="UUI11" s="49"/>
      <c r="UUJ11" s="49"/>
      <c r="UUK11" s="49"/>
      <c r="UUL11" s="49"/>
      <c r="UUM11" s="49"/>
      <c r="UUN11" s="49"/>
      <c r="UUO11" s="49"/>
      <c r="UUP11" s="49"/>
      <c r="UUQ11" s="49"/>
      <c r="UUR11" s="49"/>
      <c r="UUS11" s="49"/>
      <c r="UUT11" s="49"/>
      <c r="UUU11" s="49"/>
      <c r="UUV11" s="49"/>
      <c r="UUW11" s="49"/>
      <c r="UUX11" s="49"/>
      <c r="UUY11" s="49"/>
      <c r="UUZ11" s="49"/>
      <c r="UVA11" s="49"/>
      <c r="UVB11" s="49"/>
      <c r="UVC11" s="49"/>
      <c r="UVD11" s="49"/>
      <c r="UVE11" s="49"/>
      <c r="UVF11" s="49"/>
      <c r="UVG11" s="49"/>
      <c r="UVH11" s="49"/>
      <c r="UVI11" s="49"/>
      <c r="UVJ11" s="49"/>
      <c r="UVK11" s="49"/>
      <c r="UVL11" s="49"/>
      <c r="UVM11" s="49"/>
      <c r="UVN11" s="49"/>
      <c r="UVO11" s="49"/>
      <c r="UVP11" s="49"/>
      <c r="UVQ11" s="49"/>
      <c r="UVR11" s="49"/>
      <c r="UVS11" s="49"/>
      <c r="UVT11" s="49"/>
      <c r="UVU11" s="49"/>
      <c r="UVV11" s="49"/>
      <c r="UVW11" s="49"/>
      <c r="UVX11" s="49"/>
      <c r="UVY11" s="49"/>
      <c r="UVZ11" s="49"/>
      <c r="UWA11" s="49"/>
      <c r="UWB11" s="49"/>
      <c r="UWC11" s="49"/>
      <c r="UWD11" s="49"/>
      <c r="UWE11" s="49"/>
      <c r="UWF11" s="49"/>
      <c r="UWG11" s="49"/>
      <c r="UWH11" s="49"/>
      <c r="UWI11" s="49"/>
      <c r="UWJ11" s="49"/>
      <c r="UWK11" s="49"/>
      <c r="UWL11" s="49"/>
      <c r="UWM11" s="49"/>
      <c r="UWN11" s="49"/>
      <c r="UWO11" s="49"/>
      <c r="UWP11" s="49"/>
      <c r="UWQ11" s="49"/>
      <c r="UWR11" s="49"/>
      <c r="UWS11" s="49"/>
      <c r="UWT11" s="49"/>
      <c r="UWU11" s="49"/>
      <c r="UWV11" s="49"/>
      <c r="UWW11" s="49"/>
      <c r="UWX11" s="49"/>
      <c r="UWY11" s="49"/>
      <c r="UWZ11" s="49"/>
      <c r="UXA11" s="49"/>
      <c r="UXB11" s="49"/>
      <c r="UXC11" s="49"/>
      <c r="UXD11" s="49"/>
      <c r="UXE11" s="49"/>
      <c r="UXF11" s="49"/>
      <c r="UXG11" s="49"/>
      <c r="UXH11" s="49"/>
      <c r="UXI11" s="49"/>
      <c r="UXJ11" s="49"/>
      <c r="UXK11" s="49"/>
      <c r="UXL11" s="49"/>
      <c r="UXM11" s="49"/>
      <c r="UXN11" s="49"/>
      <c r="UXO11" s="49"/>
      <c r="UXP11" s="49"/>
      <c r="UXQ11" s="49"/>
      <c r="UXR11" s="49"/>
      <c r="UXS11" s="49"/>
      <c r="UXT11" s="49"/>
      <c r="UXU11" s="49"/>
      <c r="UXV11" s="49"/>
      <c r="UXW11" s="49"/>
      <c r="UXX11" s="49"/>
      <c r="UXY11" s="49"/>
      <c r="UXZ11" s="49"/>
      <c r="UYA11" s="49"/>
      <c r="UYB11" s="49"/>
      <c r="UYC11" s="49"/>
      <c r="UYD11" s="49"/>
      <c r="UYE11" s="49"/>
      <c r="UYF11" s="49"/>
      <c r="UYG11" s="49"/>
      <c r="UYH11" s="49"/>
      <c r="UYI11" s="49"/>
      <c r="UYJ11" s="49"/>
      <c r="UYK11" s="49"/>
      <c r="UYL11" s="49"/>
      <c r="UYM11" s="49"/>
      <c r="UYN11" s="49"/>
      <c r="UYO11" s="49"/>
      <c r="UYP11" s="49"/>
      <c r="UYQ11" s="49"/>
      <c r="UYR11" s="49"/>
      <c r="UYS11" s="49"/>
      <c r="UYT11" s="49"/>
      <c r="UYU11" s="49"/>
      <c r="UYV11" s="49"/>
      <c r="UYW11" s="49"/>
      <c r="UYX11" s="49"/>
      <c r="UYY11" s="49"/>
      <c r="UYZ11" s="49"/>
      <c r="UZA11" s="49"/>
      <c r="UZB11" s="49"/>
      <c r="UZC11" s="49"/>
      <c r="UZD11" s="49"/>
      <c r="UZE11" s="49"/>
      <c r="UZF11" s="49"/>
      <c r="UZG11" s="49"/>
      <c r="UZH11" s="49"/>
      <c r="UZI11" s="49"/>
      <c r="UZJ11" s="49"/>
      <c r="UZK11" s="49"/>
      <c r="UZL11" s="49"/>
      <c r="UZM11" s="49"/>
      <c r="UZN11" s="49"/>
      <c r="UZO11" s="49"/>
      <c r="UZP11" s="49"/>
      <c r="UZQ11" s="49"/>
      <c r="UZR11" s="49"/>
      <c r="UZS11" s="49"/>
      <c r="UZT11" s="49"/>
      <c r="UZU11" s="49"/>
      <c r="UZV11" s="49"/>
      <c r="UZW11" s="49"/>
      <c r="UZX11" s="49"/>
      <c r="UZY11" s="49"/>
      <c r="UZZ11" s="49"/>
      <c r="VAA11" s="49"/>
      <c r="VAB11" s="49"/>
      <c r="VAC11" s="49"/>
      <c r="VAD11" s="49"/>
      <c r="VAE11" s="49"/>
      <c r="VAF11" s="49"/>
      <c r="VAG11" s="49"/>
      <c r="VAH11" s="49"/>
      <c r="VAI11" s="49"/>
      <c r="VAJ11" s="49"/>
      <c r="VAK11" s="49"/>
      <c r="VAL11" s="49"/>
      <c r="VAM11" s="49"/>
      <c r="VAN11" s="49"/>
      <c r="VAO11" s="49"/>
      <c r="VAP11" s="49"/>
      <c r="VAQ11" s="49"/>
      <c r="VAR11" s="49"/>
      <c r="VAS11" s="49"/>
      <c r="VAT11" s="49"/>
      <c r="VAU11" s="49"/>
      <c r="VAV11" s="49"/>
      <c r="VAW11" s="49"/>
      <c r="VAX11" s="49"/>
      <c r="VAY11" s="49"/>
      <c r="VAZ11" s="49"/>
      <c r="VBA11" s="49"/>
      <c r="VBB11" s="49"/>
      <c r="VBC11" s="49"/>
      <c r="VBD11" s="49"/>
      <c r="VBE11" s="49"/>
      <c r="VBF11" s="49"/>
      <c r="VBG11" s="49"/>
      <c r="VBH11" s="49"/>
      <c r="VBI11" s="49"/>
      <c r="VBJ11" s="49"/>
      <c r="VBK11" s="49"/>
      <c r="VBL11" s="49"/>
      <c r="VBM11" s="49"/>
      <c r="VBN11" s="49"/>
      <c r="VBO11" s="49"/>
      <c r="VBP11" s="49"/>
      <c r="VBQ11" s="49"/>
      <c r="VBR11" s="49"/>
      <c r="VBS11" s="49"/>
      <c r="VBT11" s="49"/>
      <c r="VBU11" s="49"/>
      <c r="VBV11" s="49"/>
      <c r="VBW11" s="49"/>
      <c r="VBX11" s="49"/>
      <c r="VBY11" s="49"/>
      <c r="VBZ11" s="49"/>
      <c r="VCA11" s="49"/>
      <c r="VCB11" s="49"/>
      <c r="VCC11" s="49"/>
      <c r="VCD11" s="49"/>
      <c r="VCE11" s="49"/>
      <c r="VCF11" s="49"/>
      <c r="VCG11" s="49"/>
      <c r="VCH11" s="49"/>
      <c r="VCI11" s="49"/>
      <c r="VCJ11" s="49"/>
      <c r="VCK11" s="49"/>
      <c r="VCL11" s="49"/>
      <c r="VCM11" s="49"/>
      <c r="VCN11" s="49"/>
      <c r="VCO11" s="49"/>
      <c r="VCP11" s="49"/>
      <c r="VCQ11" s="49"/>
      <c r="VCR11" s="49"/>
      <c r="VCS11" s="49"/>
      <c r="VCT11" s="49"/>
      <c r="VCU11" s="49"/>
      <c r="VCV11" s="49"/>
      <c r="VCW11" s="49"/>
      <c r="VCX11" s="49"/>
      <c r="VCY11" s="49"/>
      <c r="VCZ11" s="49"/>
      <c r="VDA11" s="49"/>
      <c r="VDB11" s="49"/>
      <c r="VDC11" s="49"/>
      <c r="VDD11" s="49"/>
      <c r="VDE11" s="49"/>
      <c r="VDF11" s="49"/>
      <c r="VDG11" s="49"/>
      <c r="VDH11" s="49"/>
      <c r="VDI11" s="49"/>
      <c r="VDJ11" s="49"/>
      <c r="VDK11" s="49"/>
      <c r="VDL11" s="49"/>
      <c r="VDM11" s="49"/>
      <c r="VDN11" s="49"/>
      <c r="VDO11" s="49"/>
      <c r="VDP11" s="49"/>
      <c r="VDQ11" s="49"/>
      <c r="VDR11" s="49"/>
      <c r="VDS11" s="49"/>
      <c r="VDT11" s="49"/>
      <c r="VDU11" s="49"/>
      <c r="VDV11" s="49"/>
      <c r="VDW11" s="49"/>
      <c r="VDX11" s="49"/>
      <c r="VDY11" s="49"/>
      <c r="VDZ11" s="49"/>
      <c r="VEA11" s="49"/>
      <c r="VEB11" s="49"/>
      <c r="VEC11" s="49"/>
      <c r="VED11" s="49"/>
      <c r="VEE11" s="49"/>
      <c r="VEF11" s="49"/>
      <c r="VEG11" s="49"/>
      <c r="VEH11" s="49"/>
      <c r="VEI11" s="49"/>
      <c r="VEJ11" s="49"/>
      <c r="VEK11" s="49"/>
      <c r="VEL11" s="49"/>
      <c r="VEM11" s="49"/>
      <c r="VEN11" s="49"/>
      <c r="VEO11" s="49"/>
      <c r="VEP11" s="49"/>
      <c r="VEQ11" s="49"/>
      <c r="VER11" s="49"/>
      <c r="VES11" s="49"/>
      <c r="VET11" s="49"/>
      <c r="VEU11" s="49"/>
      <c r="VEV11" s="49"/>
      <c r="VEW11" s="49"/>
      <c r="VEX11" s="49"/>
      <c r="VEY11" s="49"/>
      <c r="VEZ11" s="49"/>
      <c r="VFA11" s="49"/>
      <c r="VFB11" s="49"/>
      <c r="VFC11" s="49"/>
      <c r="VFD11" s="49"/>
      <c r="VFE11" s="49"/>
      <c r="VFF11" s="49"/>
      <c r="VFG11" s="49"/>
      <c r="VFH11" s="49"/>
      <c r="VFI11" s="49"/>
      <c r="VFJ11" s="49"/>
      <c r="VFK11" s="49"/>
      <c r="VFL11" s="49"/>
      <c r="VFM11" s="49"/>
      <c r="VFN11" s="49"/>
      <c r="VFO11" s="49"/>
      <c r="VFP11" s="49"/>
      <c r="VFQ11" s="49"/>
      <c r="VFR11" s="49"/>
      <c r="VFS11" s="49"/>
      <c r="VFT11" s="49"/>
      <c r="VFU11" s="49"/>
      <c r="VFV11" s="49"/>
      <c r="VFW11" s="49"/>
      <c r="VFX11" s="49"/>
      <c r="VFY11" s="49"/>
      <c r="VFZ11" s="49"/>
      <c r="VGA11" s="49"/>
      <c r="VGB11" s="49"/>
      <c r="VGC11" s="49"/>
      <c r="VGD11" s="49"/>
      <c r="VGE11" s="49"/>
      <c r="VGF11" s="49"/>
      <c r="VGG11" s="49"/>
      <c r="VGH11" s="49"/>
      <c r="VGI11" s="49"/>
      <c r="VGJ11" s="49"/>
      <c r="VGK11" s="49"/>
      <c r="VGL11" s="49"/>
      <c r="VGM11" s="49"/>
      <c r="VGN11" s="49"/>
      <c r="VGO11" s="49"/>
      <c r="VGP11" s="49"/>
      <c r="VGQ11" s="49"/>
      <c r="VGR11" s="49"/>
      <c r="VGS11" s="49"/>
      <c r="VGT11" s="49"/>
      <c r="VGU11" s="49"/>
      <c r="VGV11" s="49"/>
      <c r="VGW11" s="49"/>
      <c r="VGX11" s="49"/>
      <c r="VGY11" s="49"/>
      <c r="VGZ11" s="49"/>
      <c r="VHA11" s="49"/>
      <c r="VHB11" s="49"/>
      <c r="VHC11" s="49"/>
      <c r="VHD11" s="49"/>
      <c r="VHE11" s="49"/>
      <c r="VHF11" s="49"/>
      <c r="VHG11" s="49"/>
      <c r="VHH11" s="49"/>
      <c r="VHI11" s="49"/>
      <c r="VHJ11" s="49"/>
      <c r="VHK11" s="49"/>
      <c r="VHL11" s="49"/>
      <c r="VHM11" s="49"/>
      <c r="VHN11" s="49"/>
      <c r="VHO11" s="49"/>
      <c r="VHP11" s="49"/>
      <c r="VHQ11" s="49"/>
      <c r="VHR11" s="49"/>
      <c r="VHS11" s="49"/>
      <c r="VHT11" s="49"/>
      <c r="VHU11" s="49"/>
      <c r="VHV11" s="49"/>
      <c r="VHW11" s="49"/>
      <c r="VHX11" s="49"/>
      <c r="VHY11" s="49"/>
      <c r="VHZ11" s="49"/>
      <c r="VIA11" s="49"/>
      <c r="VIB11" s="49"/>
      <c r="VIC11" s="49"/>
      <c r="VID11" s="49"/>
      <c r="VIE11" s="49"/>
      <c r="VIF11" s="49"/>
      <c r="VIG11" s="49"/>
      <c r="VIH11" s="49"/>
      <c r="VII11" s="49"/>
      <c r="VIJ11" s="49"/>
      <c r="VIK11" s="49"/>
      <c r="VIL11" s="49"/>
      <c r="VIM11" s="49"/>
      <c r="VIN11" s="49"/>
      <c r="VIO11" s="49"/>
      <c r="VIP11" s="49"/>
      <c r="VIQ11" s="49"/>
      <c r="VIR11" s="49"/>
      <c r="VIS11" s="49"/>
      <c r="VIT11" s="49"/>
      <c r="VIU11" s="49"/>
      <c r="VIV11" s="49"/>
      <c r="VIW11" s="49"/>
      <c r="VIX11" s="49"/>
      <c r="VIY11" s="49"/>
      <c r="VIZ11" s="49"/>
      <c r="VJA11" s="49"/>
      <c r="VJB11" s="49"/>
      <c r="VJC11" s="49"/>
      <c r="VJD11" s="49"/>
      <c r="VJE11" s="49"/>
      <c r="VJF11" s="49"/>
      <c r="VJG11" s="49"/>
      <c r="VJH11" s="49"/>
      <c r="VJI11" s="49"/>
      <c r="VJJ11" s="49"/>
      <c r="VJK11" s="49"/>
      <c r="VJL11" s="49"/>
      <c r="VJM11" s="49"/>
      <c r="VJN11" s="49"/>
      <c r="VJO11" s="49"/>
      <c r="VJP11" s="49"/>
      <c r="VJQ11" s="49"/>
      <c r="VJR11" s="49"/>
      <c r="VJS11" s="49"/>
      <c r="VJT11" s="49"/>
      <c r="VJU11" s="49"/>
      <c r="VJV11" s="49"/>
      <c r="VJW11" s="49"/>
      <c r="VJX11" s="49"/>
      <c r="VJY11" s="49"/>
      <c r="VJZ11" s="49"/>
      <c r="VKA11" s="49"/>
      <c r="VKB11" s="49"/>
      <c r="VKC11" s="49"/>
      <c r="VKD11" s="49"/>
      <c r="VKE11" s="49"/>
      <c r="VKF11" s="49"/>
      <c r="VKG11" s="49"/>
      <c r="VKH11" s="49"/>
      <c r="VKI11" s="49"/>
      <c r="VKJ11" s="49"/>
      <c r="VKK11" s="49"/>
      <c r="VKL11" s="49"/>
      <c r="VKM11" s="49"/>
      <c r="VKN11" s="49"/>
      <c r="VKO11" s="49"/>
      <c r="VKP11" s="49"/>
      <c r="VKQ11" s="49"/>
      <c r="VKR11" s="49"/>
      <c r="VKS11" s="49"/>
      <c r="VKT11" s="49"/>
      <c r="VKU11" s="49"/>
      <c r="VKV11" s="49"/>
      <c r="VKW11" s="49"/>
      <c r="VKX11" s="49"/>
      <c r="VKY11" s="49"/>
      <c r="VKZ11" s="49"/>
      <c r="VLA11" s="49"/>
      <c r="VLB11" s="49"/>
      <c r="VLC11" s="49"/>
      <c r="VLD11" s="49"/>
      <c r="VLE11" s="49"/>
      <c r="VLF11" s="49"/>
      <c r="VLG11" s="49"/>
      <c r="VLH11" s="49"/>
      <c r="VLI11" s="49"/>
      <c r="VLJ11" s="49"/>
      <c r="VLK11" s="49"/>
      <c r="VLL11" s="49"/>
      <c r="VLM11" s="49"/>
      <c r="VLN11" s="49"/>
      <c r="VLO11" s="49"/>
      <c r="VLP11" s="49"/>
      <c r="VLQ11" s="49"/>
      <c r="VLR11" s="49"/>
      <c r="VLS11" s="49"/>
      <c r="VLT11" s="49"/>
      <c r="VLU11" s="49"/>
      <c r="VLV11" s="49"/>
      <c r="VLW11" s="49"/>
      <c r="VLX11" s="49"/>
      <c r="VLY11" s="49"/>
      <c r="VLZ11" s="49"/>
      <c r="VMA11" s="49"/>
      <c r="VMB11" s="49"/>
      <c r="VMC11" s="49"/>
      <c r="VMD11" s="49"/>
      <c r="VME11" s="49"/>
      <c r="VMF11" s="49"/>
      <c r="VMG11" s="49"/>
      <c r="VMH11" s="49"/>
      <c r="VMI11" s="49"/>
      <c r="VMJ11" s="49"/>
      <c r="VMK11" s="49"/>
      <c r="VML11" s="49"/>
      <c r="VMM11" s="49"/>
      <c r="VMN11" s="49"/>
      <c r="VMO11" s="49"/>
      <c r="VMP11" s="49"/>
      <c r="VMQ11" s="49"/>
      <c r="VMR11" s="49"/>
      <c r="VMS11" s="49"/>
      <c r="VMT11" s="49"/>
      <c r="VMU11" s="49"/>
      <c r="VMV11" s="49"/>
      <c r="VMW11" s="49"/>
      <c r="VMX11" s="49"/>
      <c r="VMY11" s="49"/>
      <c r="VMZ11" s="49"/>
      <c r="VNA11" s="49"/>
      <c r="VNB11" s="49"/>
      <c r="VNC11" s="49"/>
      <c r="VND11" s="49"/>
      <c r="VNE11" s="49"/>
      <c r="VNF11" s="49"/>
      <c r="VNG11" s="49"/>
      <c r="VNH11" s="49"/>
      <c r="VNI11" s="49"/>
      <c r="VNJ11" s="49"/>
      <c r="VNK11" s="49"/>
      <c r="VNL11" s="49"/>
      <c r="VNM11" s="49"/>
      <c r="VNN11" s="49"/>
      <c r="VNO11" s="49"/>
      <c r="VNP11" s="49"/>
      <c r="VNQ11" s="49"/>
      <c r="VNR11" s="49"/>
      <c r="VNS11" s="49"/>
      <c r="VNT11" s="49"/>
      <c r="VNU11" s="49"/>
      <c r="VNV11" s="49"/>
      <c r="VNW11" s="49"/>
      <c r="VNX11" s="49"/>
      <c r="VNY11" s="49"/>
      <c r="VNZ11" s="49"/>
      <c r="VOA11" s="49"/>
      <c r="VOB11" s="49"/>
      <c r="VOC11" s="49"/>
      <c r="VOD11" s="49"/>
      <c r="VOE11" s="49"/>
      <c r="VOF11" s="49"/>
      <c r="VOG11" s="49"/>
      <c r="VOH11" s="49"/>
      <c r="VOI11" s="49"/>
      <c r="VOJ11" s="49"/>
      <c r="VOK11" s="49"/>
      <c r="VOL11" s="49"/>
      <c r="VOM11" s="49"/>
      <c r="VON11" s="49"/>
      <c r="VOO11" s="49"/>
      <c r="VOP11" s="49"/>
      <c r="VOQ11" s="49"/>
      <c r="VOR11" s="49"/>
      <c r="VOS11" s="49"/>
      <c r="VOT11" s="49"/>
      <c r="VOU11" s="49"/>
      <c r="VOV11" s="49"/>
      <c r="VOW11" s="49"/>
      <c r="VOX11" s="49"/>
      <c r="VOY11" s="49"/>
      <c r="VOZ11" s="49"/>
      <c r="VPA11" s="49"/>
      <c r="VPB11" s="49"/>
      <c r="VPC11" s="49"/>
      <c r="VPD11" s="49"/>
      <c r="VPE11" s="49"/>
      <c r="VPF11" s="49"/>
      <c r="VPG11" s="49"/>
      <c r="VPH11" s="49"/>
      <c r="VPI11" s="49"/>
      <c r="VPJ11" s="49"/>
      <c r="VPK11" s="49"/>
      <c r="VPL11" s="49"/>
      <c r="VPM11" s="49"/>
      <c r="VPN11" s="49"/>
      <c r="VPO11" s="49"/>
      <c r="VPP11" s="49"/>
      <c r="VPQ11" s="49"/>
      <c r="VPR11" s="49"/>
      <c r="VPS11" s="49"/>
      <c r="VPT11" s="49"/>
      <c r="VPU11" s="49"/>
      <c r="VPV11" s="49"/>
      <c r="VPW11" s="49"/>
      <c r="VPX11" s="49"/>
      <c r="VPY11" s="49"/>
      <c r="VPZ11" s="49"/>
      <c r="VQA11" s="49"/>
      <c r="VQB11" s="49"/>
      <c r="VQC11" s="49"/>
      <c r="VQD11" s="49"/>
      <c r="VQE11" s="49"/>
      <c r="VQF11" s="49"/>
      <c r="VQG11" s="49"/>
      <c r="VQH11" s="49"/>
      <c r="VQI11" s="49"/>
      <c r="VQJ11" s="49"/>
      <c r="VQK11" s="49"/>
      <c r="VQL11" s="49"/>
      <c r="VQM11" s="49"/>
      <c r="VQN11" s="49"/>
      <c r="VQO11" s="49"/>
      <c r="VQP11" s="49"/>
      <c r="VQQ11" s="49"/>
      <c r="VQR11" s="49"/>
      <c r="VQS11" s="49"/>
      <c r="VQT11" s="49"/>
      <c r="VQU11" s="49"/>
      <c r="VQV11" s="49"/>
      <c r="VQW11" s="49"/>
      <c r="VQX11" s="49"/>
      <c r="VQY11" s="49"/>
      <c r="VQZ11" s="49"/>
      <c r="VRA11" s="49"/>
      <c r="VRB11" s="49"/>
      <c r="VRC11" s="49"/>
      <c r="VRD11" s="49"/>
      <c r="VRE11" s="49"/>
      <c r="VRF11" s="49"/>
      <c r="VRG11" s="49"/>
      <c r="VRH11" s="49"/>
      <c r="VRI11" s="49"/>
      <c r="VRJ11" s="49"/>
      <c r="VRK11" s="49"/>
      <c r="VRL11" s="49"/>
      <c r="VRM11" s="49"/>
      <c r="VRN11" s="49"/>
      <c r="VRO11" s="49"/>
      <c r="VRP11" s="49"/>
      <c r="VRQ11" s="49"/>
      <c r="VRR11" s="49"/>
      <c r="VRS11" s="49"/>
      <c r="VRT11" s="49"/>
      <c r="VRU11" s="49"/>
      <c r="VRV11" s="49"/>
      <c r="VRW11" s="49"/>
      <c r="VRX11" s="49"/>
      <c r="VRY11" s="49"/>
      <c r="VRZ11" s="49"/>
      <c r="VSA11" s="49"/>
      <c r="VSB11" s="49"/>
      <c r="VSC11" s="49"/>
      <c r="VSD11" s="49"/>
      <c r="VSE11" s="49"/>
      <c r="VSF11" s="49"/>
      <c r="VSG11" s="49"/>
      <c r="VSH11" s="49"/>
      <c r="VSI11" s="49"/>
      <c r="VSJ11" s="49"/>
      <c r="VSK11" s="49"/>
      <c r="VSL11" s="49"/>
      <c r="VSM11" s="49"/>
      <c r="VSN11" s="49"/>
      <c r="VSO11" s="49"/>
      <c r="VSP11" s="49"/>
      <c r="VSQ11" s="49"/>
      <c r="VSR11" s="49"/>
      <c r="VSS11" s="49"/>
      <c r="VST11" s="49"/>
      <c r="VSU11" s="49"/>
      <c r="VSV11" s="49"/>
      <c r="VSW11" s="49"/>
      <c r="VSX11" s="49"/>
      <c r="VSY11" s="49"/>
      <c r="VSZ11" s="49"/>
      <c r="VTA11" s="49"/>
      <c r="VTB11" s="49"/>
      <c r="VTC11" s="49"/>
      <c r="VTD11" s="49"/>
      <c r="VTE11" s="49"/>
      <c r="VTF11" s="49"/>
      <c r="VTG11" s="49"/>
      <c r="VTH11" s="49"/>
      <c r="VTI11" s="49"/>
      <c r="VTJ11" s="49"/>
      <c r="VTK11" s="49"/>
      <c r="VTL11" s="49"/>
      <c r="VTM11" s="49"/>
      <c r="VTN11" s="49"/>
      <c r="VTO11" s="49"/>
      <c r="VTP11" s="49"/>
      <c r="VTQ11" s="49"/>
      <c r="VTR11" s="49"/>
      <c r="VTS11" s="49"/>
      <c r="VTT11" s="49"/>
      <c r="VTU11" s="49"/>
      <c r="VTV11" s="49"/>
      <c r="VTW11" s="49"/>
      <c r="VTX11" s="49"/>
      <c r="VTY11" s="49"/>
      <c r="VTZ11" s="49"/>
      <c r="VUA11" s="49"/>
      <c r="VUB11" s="49"/>
      <c r="VUC11" s="49"/>
      <c r="VUD11" s="49"/>
      <c r="VUE11" s="49"/>
      <c r="VUF11" s="49"/>
      <c r="VUG11" s="49"/>
      <c r="VUH11" s="49"/>
      <c r="VUI11" s="49"/>
      <c r="VUJ11" s="49"/>
      <c r="VUK11" s="49"/>
      <c r="VUL11" s="49"/>
      <c r="VUM11" s="49"/>
      <c r="VUN11" s="49"/>
      <c r="VUO11" s="49"/>
      <c r="VUP11" s="49"/>
      <c r="VUQ11" s="49"/>
      <c r="VUR11" s="49"/>
      <c r="VUS11" s="49"/>
      <c r="VUT11" s="49"/>
      <c r="VUU11" s="49"/>
      <c r="VUV11" s="49"/>
      <c r="VUW11" s="49"/>
      <c r="VUX11" s="49"/>
      <c r="VUY11" s="49"/>
      <c r="VUZ11" s="49"/>
      <c r="VVA11" s="49"/>
      <c r="VVB11" s="49"/>
      <c r="VVC11" s="49"/>
      <c r="VVD11" s="49"/>
      <c r="VVE11" s="49"/>
      <c r="VVF11" s="49"/>
      <c r="VVG11" s="49"/>
      <c r="VVH11" s="49"/>
      <c r="VVI11" s="49"/>
      <c r="VVJ11" s="49"/>
      <c r="VVK11" s="49"/>
      <c r="VVL11" s="49"/>
      <c r="VVM11" s="49"/>
      <c r="VVN11" s="49"/>
      <c r="VVO11" s="49"/>
      <c r="VVP11" s="49"/>
      <c r="VVQ11" s="49"/>
      <c r="VVR11" s="49"/>
      <c r="VVS11" s="49"/>
      <c r="VVT11" s="49"/>
      <c r="VVU11" s="49"/>
      <c r="VVV11" s="49"/>
      <c r="VVW11" s="49"/>
      <c r="VVX11" s="49"/>
      <c r="VVY11" s="49"/>
      <c r="VVZ11" s="49"/>
      <c r="VWA11" s="49"/>
      <c r="VWB11" s="49"/>
      <c r="VWC11" s="49"/>
      <c r="VWD11" s="49"/>
      <c r="VWE11" s="49"/>
      <c r="VWF11" s="49"/>
      <c r="VWG11" s="49"/>
      <c r="VWH11" s="49"/>
      <c r="VWI11" s="49"/>
      <c r="VWJ11" s="49"/>
      <c r="VWK11" s="49"/>
      <c r="VWL11" s="49"/>
      <c r="VWM11" s="49"/>
      <c r="VWN11" s="49"/>
      <c r="VWO11" s="49"/>
      <c r="VWP11" s="49"/>
      <c r="VWQ11" s="49"/>
      <c r="VWR11" s="49"/>
      <c r="VWS11" s="49"/>
      <c r="VWT11" s="49"/>
      <c r="VWU11" s="49"/>
      <c r="VWV11" s="49"/>
      <c r="VWW11" s="49"/>
      <c r="VWX11" s="49"/>
      <c r="VWY11" s="49"/>
      <c r="VWZ11" s="49"/>
      <c r="VXA11" s="49"/>
      <c r="VXB11" s="49"/>
      <c r="VXC11" s="49"/>
      <c r="VXD11" s="49"/>
      <c r="VXE11" s="49"/>
      <c r="VXF11" s="49"/>
      <c r="VXG11" s="49"/>
      <c r="VXH11" s="49"/>
      <c r="VXI11" s="49"/>
      <c r="VXJ11" s="49"/>
      <c r="VXK11" s="49"/>
      <c r="VXL11" s="49"/>
      <c r="VXM11" s="49"/>
      <c r="VXN11" s="49"/>
      <c r="VXO11" s="49"/>
      <c r="VXP11" s="49"/>
      <c r="VXQ11" s="49"/>
      <c r="VXR11" s="49"/>
      <c r="VXS11" s="49"/>
      <c r="VXT11" s="49"/>
      <c r="VXU11" s="49"/>
      <c r="VXV11" s="49"/>
      <c r="VXW11" s="49"/>
      <c r="VXX11" s="49"/>
      <c r="VXY11" s="49"/>
      <c r="VXZ11" s="49"/>
      <c r="VYA11" s="49"/>
      <c r="VYB11" s="49"/>
      <c r="VYC11" s="49"/>
      <c r="VYD11" s="49"/>
      <c r="VYE11" s="49"/>
      <c r="VYF11" s="49"/>
      <c r="VYG11" s="49"/>
      <c r="VYH11" s="49"/>
      <c r="VYI11" s="49"/>
      <c r="VYJ11" s="49"/>
      <c r="VYK11" s="49"/>
      <c r="VYL11" s="49"/>
      <c r="VYM11" s="49"/>
      <c r="VYN11" s="49"/>
      <c r="VYO11" s="49"/>
      <c r="VYP11" s="49"/>
      <c r="VYQ11" s="49"/>
      <c r="VYR11" s="49"/>
      <c r="VYS11" s="49"/>
      <c r="VYT11" s="49"/>
      <c r="VYU11" s="49"/>
      <c r="VYV11" s="49"/>
      <c r="VYW11" s="49"/>
      <c r="VYX11" s="49"/>
      <c r="VYY11" s="49"/>
      <c r="VYZ11" s="49"/>
      <c r="VZA11" s="49"/>
      <c r="VZB11" s="49"/>
      <c r="VZC11" s="49"/>
      <c r="VZD11" s="49"/>
      <c r="VZE11" s="49"/>
      <c r="VZF11" s="49"/>
      <c r="VZG11" s="49"/>
      <c r="VZH11" s="49"/>
      <c r="VZI11" s="49"/>
      <c r="VZJ11" s="49"/>
      <c r="VZK11" s="49"/>
      <c r="VZL11" s="49"/>
      <c r="VZM11" s="49"/>
      <c r="VZN11" s="49"/>
      <c r="VZO11" s="49"/>
      <c r="VZP11" s="49"/>
      <c r="VZQ11" s="49"/>
      <c r="VZR11" s="49"/>
      <c r="VZS11" s="49"/>
      <c r="VZT11" s="49"/>
      <c r="VZU11" s="49"/>
      <c r="VZV11" s="49"/>
      <c r="VZW11" s="49"/>
      <c r="VZX11" s="49"/>
      <c r="VZY11" s="49"/>
      <c r="VZZ11" s="49"/>
      <c r="WAA11" s="49"/>
      <c r="WAB11" s="49"/>
      <c r="WAC11" s="49"/>
      <c r="WAD11" s="49"/>
      <c r="WAE11" s="49"/>
      <c r="WAF11" s="49"/>
      <c r="WAG11" s="49"/>
      <c r="WAH11" s="49"/>
      <c r="WAI11" s="49"/>
      <c r="WAJ11" s="49"/>
      <c r="WAK11" s="49"/>
      <c r="WAL11" s="49"/>
      <c r="WAM11" s="49"/>
      <c r="WAN11" s="49"/>
      <c r="WAO11" s="49"/>
      <c r="WAP11" s="49"/>
      <c r="WAQ11" s="49"/>
      <c r="WAR11" s="49"/>
      <c r="WAS11" s="49"/>
      <c r="WAT11" s="49"/>
      <c r="WAU11" s="49"/>
      <c r="WAV11" s="49"/>
      <c r="WAW11" s="49"/>
      <c r="WAX11" s="49"/>
      <c r="WAY11" s="49"/>
      <c r="WAZ11" s="49"/>
      <c r="WBA11" s="49"/>
      <c r="WBB11" s="49"/>
      <c r="WBC11" s="49"/>
      <c r="WBD11" s="49"/>
      <c r="WBE11" s="49"/>
      <c r="WBF11" s="49"/>
      <c r="WBG11" s="49"/>
      <c r="WBH11" s="49"/>
      <c r="WBI11" s="49"/>
      <c r="WBJ11" s="49"/>
      <c r="WBK11" s="49"/>
      <c r="WBL11" s="49"/>
      <c r="WBM11" s="49"/>
      <c r="WBN11" s="49"/>
      <c r="WBO11" s="49"/>
      <c r="WBP11" s="49"/>
      <c r="WBQ11" s="49"/>
      <c r="WBR11" s="49"/>
      <c r="WBS11" s="49"/>
      <c r="WBT11" s="49"/>
      <c r="WBU11" s="49"/>
      <c r="WBV11" s="49"/>
      <c r="WBW11" s="49"/>
      <c r="WBX11" s="49"/>
      <c r="WBY11" s="49"/>
      <c r="WBZ11" s="49"/>
      <c r="WCA11" s="49"/>
      <c r="WCB11" s="49"/>
      <c r="WCC11" s="49"/>
      <c r="WCD11" s="49"/>
      <c r="WCE11" s="49"/>
      <c r="WCF11" s="49"/>
      <c r="WCG11" s="49"/>
      <c r="WCH11" s="49"/>
      <c r="WCI11" s="49"/>
      <c r="WCJ11" s="49"/>
      <c r="WCK11" s="49"/>
      <c r="WCL11" s="49"/>
      <c r="WCM11" s="49"/>
      <c r="WCN11" s="49"/>
      <c r="WCO11" s="49"/>
      <c r="WCP11" s="49"/>
      <c r="WCQ11" s="49"/>
      <c r="WCR11" s="49"/>
      <c r="WCS11" s="49"/>
      <c r="WCT11" s="49"/>
      <c r="WCU11" s="49"/>
      <c r="WCV11" s="49"/>
      <c r="WCW11" s="49"/>
      <c r="WCX11" s="49"/>
      <c r="WCY11" s="49"/>
      <c r="WCZ11" s="49"/>
      <c r="WDA11" s="49"/>
      <c r="WDB11" s="49"/>
      <c r="WDC11" s="49"/>
      <c r="WDD11" s="49"/>
      <c r="WDE11" s="49"/>
      <c r="WDF11" s="49"/>
      <c r="WDG11" s="49"/>
      <c r="WDH11" s="49"/>
      <c r="WDI11" s="49"/>
      <c r="WDJ11" s="49"/>
      <c r="WDK11" s="49"/>
      <c r="WDL11" s="49"/>
      <c r="WDM11" s="49"/>
      <c r="WDN11" s="49"/>
      <c r="WDO11" s="49"/>
      <c r="WDP11" s="49"/>
      <c r="WDQ11" s="49"/>
      <c r="WDR11" s="49"/>
      <c r="WDS11" s="49"/>
      <c r="WDT11" s="49"/>
      <c r="WDU11" s="49"/>
      <c r="WDV11" s="49"/>
      <c r="WDW11" s="49"/>
      <c r="WDX11" s="49"/>
      <c r="WDY11" s="49"/>
      <c r="WDZ11" s="49"/>
      <c r="WEA11" s="49"/>
      <c r="WEB11" s="49"/>
      <c r="WEC11" s="49"/>
      <c r="WED11" s="49"/>
      <c r="WEE11" s="49"/>
      <c r="WEF11" s="49"/>
      <c r="WEG11" s="49"/>
      <c r="WEH11" s="49"/>
      <c r="WEI11" s="49"/>
      <c r="WEJ11" s="49"/>
      <c r="WEK11" s="49"/>
      <c r="WEL11" s="49"/>
      <c r="WEM11" s="49"/>
      <c r="WEN11" s="49"/>
      <c r="WEO11" s="49"/>
      <c r="WEP11" s="49"/>
      <c r="WEQ11" s="49"/>
      <c r="WER11" s="49"/>
      <c r="WES11" s="49"/>
      <c r="WET11" s="49"/>
      <c r="WEU11" s="49"/>
      <c r="WEV11" s="49"/>
      <c r="WEW11" s="49"/>
      <c r="WEX11" s="49"/>
      <c r="WEY11" s="49"/>
      <c r="WEZ11" s="49"/>
      <c r="WFA11" s="49"/>
      <c r="WFB11" s="49"/>
      <c r="WFC11" s="49"/>
      <c r="WFD11" s="49"/>
      <c r="WFE11" s="49"/>
      <c r="WFF11" s="49"/>
      <c r="WFG11" s="49"/>
      <c r="WFH11" s="49"/>
      <c r="WFI11" s="49"/>
      <c r="WFJ11" s="49"/>
      <c r="WFK11" s="49"/>
      <c r="WFL11" s="49"/>
      <c r="WFM11" s="49"/>
      <c r="WFN11" s="49"/>
      <c r="WFO11" s="49"/>
      <c r="WFP11" s="49"/>
      <c r="WFQ11" s="49"/>
      <c r="WFR11" s="49"/>
      <c r="WFS11" s="49"/>
      <c r="WFT11" s="49"/>
      <c r="WFU11" s="49"/>
      <c r="WFV11" s="49"/>
      <c r="WFW11" s="49"/>
      <c r="WFX11" s="49"/>
      <c r="WFY11" s="49"/>
      <c r="WFZ11" s="49"/>
      <c r="WGA11" s="49"/>
      <c r="WGB11" s="49"/>
      <c r="WGC11" s="49"/>
      <c r="WGD11" s="49"/>
      <c r="WGE11" s="49"/>
      <c r="WGF11" s="49"/>
      <c r="WGG11" s="49"/>
      <c r="WGH11" s="49"/>
      <c r="WGI11" s="49"/>
      <c r="WGJ11" s="49"/>
      <c r="WGK11" s="49"/>
      <c r="WGL11" s="49"/>
      <c r="WGM11" s="49"/>
      <c r="WGN11" s="49"/>
      <c r="WGO11" s="49"/>
      <c r="WGP11" s="49"/>
      <c r="WGQ11" s="49"/>
      <c r="WGR11" s="49"/>
      <c r="WGS11" s="49"/>
      <c r="WGT11" s="49"/>
      <c r="WGU11" s="49"/>
      <c r="WGV11" s="49"/>
      <c r="WGW11" s="49"/>
      <c r="WGX11" s="49"/>
      <c r="WGY11" s="49"/>
      <c r="WGZ11" s="49"/>
      <c r="WHA11" s="49"/>
      <c r="WHB11" s="49"/>
      <c r="WHC11" s="49"/>
      <c r="WHD11" s="49"/>
      <c r="WHE11" s="49"/>
      <c r="WHF11" s="49"/>
      <c r="WHG11" s="49"/>
      <c r="WHH11" s="49"/>
      <c r="WHI11" s="49"/>
      <c r="WHJ11" s="49"/>
      <c r="WHK11" s="49"/>
      <c r="WHL11" s="49"/>
      <c r="WHM11" s="49"/>
      <c r="WHN11" s="49"/>
      <c r="WHO11" s="49"/>
      <c r="WHP11" s="49"/>
      <c r="WHQ11" s="49"/>
      <c r="WHR11" s="49"/>
      <c r="WHS11" s="49"/>
      <c r="WHT11" s="49"/>
      <c r="WHU11" s="49"/>
      <c r="WHV11" s="49"/>
      <c r="WHW11" s="49"/>
      <c r="WHX11" s="49"/>
      <c r="WHY11" s="49"/>
      <c r="WHZ11" s="49"/>
      <c r="WIA11" s="49"/>
      <c r="WIB11" s="49"/>
      <c r="WIC11" s="49"/>
      <c r="WID11" s="49"/>
      <c r="WIE11" s="49"/>
      <c r="WIF11" s="49"/>
      <c r="WIG11" s="49"/>
      <c r="WIH11" s="49"/>
      <c r="WII11" s="49"/>
      <c r="WIJ11" s="49"/>
      <c r="WIK11" s="49"/>
      <c r="WIL11" s="49"/>
      <c r="WIM11" s="49"/>
      <c r="WIN11" s="49"/>
      <c r="WIO11" s="49"/>
      <c r="WIP11" s="49"/>
      <c r="WIQ11" s="49"/>
      <c r="WIR11" s="49"/>
      <c r="WIS11" s="49"/>
      <c r="WIT11" s="49"/>
      <c r="WIU11" s="49"/>
      <c r="WIV11" s="49"/>
      <c r="WIW11" s="49"/>
      <c r="WIX11" s="49"/>
      <c r="WIY11" s="49"/>
      <c r="WIZ11" s="49"/>
      <c r="WJA11" s="49"/>
      <c r="WJB11" s="49"/>
      <c r="WJC11" s="49"/>
      <c r="WJD11" s="49"/>
      <c r="WJE11" s="49"/>
      <c r="WJF11" s="49"/>
      <c r="WJG11" s="49"/>
      <c r="WJH11" s="49"/>
      <c r="WJI11" s="49"/>
      <c r="WJJ11" s="49"/>
      <c r="WJK11" s="49"/>
      <c r="WJL11" s="49"/>
      <c r="WJM11" s="49"/>
      <c r="WJN11" s="49"/>
      <c r="WJO11" s="49"/>
      <c r="WJP11" s="49"/>
      <c r="WJQ11" s="49"/>
      <c r="WJR11" s="49"/>
      <c r="WJS11" s="49"/>
      <c r="WJT11" s="49"/>
      <c r="WJU11" s="49"/>
      <c r="WJV11" s="49"/>
      <c r="WJW11" s="49"/>
      <c r="WJX11" s="49"/>
      <c r="WJY11" s="49"/>
      <c r="WJZ11" s="49"/>
      <c r="WKA11" s="49"/>
      <c r="WKB11" s="49"/>
      <c r="WKC11" s="49"/>
      <c r="WKD11" s="49"/>
      <c r="WKE11" s="49"/>
      <c r="WKF11" s="49"/>
      <c r="WKG11" s="49"/>
      <c r="WKH11" s="49"/>
      <c r="WKI11" s="49"/>
      <c r="WKJ11" s="49"/>
      <c r="WKK11" s="49"/>
      <c r="WKL11" s="49"/>
      <c r="WKM11" s="49"/>
      <c r="WKN11" s="49"/>
      <c r="WKO11" s="49"/>
      <c r="WKP11" s="49"/>
      <c r="WKQ11" s="49"/>
      <c r="WKR11" s="49"/>
      <c r="WKS11" s="49"/>
      <c r="WKT11" s="49"/>
      <c r="WKU11" s="49"/>
      <c r="WKV11" s="49"/>
      <c r="WKW11" s="49"/>
      <c r="WKX11" s="49"/>
      <c r="WKY11" s="49"/>
      <c r="WKZ11" s="49"/>
      <c r="WLA11" s="49"/>
      <c r="WLB11" s="49"/>
      <c r="WLC11" s="49"/>
      <c r="WLD11" s="49"/>
      <c r="WLE11" s="49"/>
      <c r="WLF11" s="49"/>
      <c r="WLG11" s="49"/>
      <c r="WLH11" s="49"/>
      <c r="WLI11" s="49"/>
      <c r="WLJ11" s="49"/>
      <c r="WLK11" s="49"/>
      <c r="WLL11" s="49"/>
      <c r="WLM11" s="49"/>
      <c r="WLN11" s="49"/>
      <c r="WLO11" s="49"/>
      <c r="WLP11" s="49"/>
      <c r="WLQ11" s="49"/>
      <c r="WLR11" s="49"/>
      <c r="WLS11" s="49"/>
      <c r="WLT11" s="49"/>
      <c r="WLU11" s="49"/>
      <c r="WLV11" s="49"/>
      <c r="WLW11" s="49"/>
      <c r="WLX11" s="49"/>
      <c r="WLY11" s="49"/>
      <c r="WLZ11" s="49"/>
      <c r="WMA11" s="49"/>
      <c r="WMB11" s="49"/>
      <c r="WMC11" s="49"/>
      <c r="WMD11" s="49"/>
      <c r="WME11" s="49"/>
      <c r="WMF11" s="49"/>
      <c r="WMG11" s="49"/>
      <c r="WMH11" s="49"/>
      <c r="WMI11" s="49"/>
      <c r="WMJ11" s="49"/>
      <c r="WMK11" s="49"/>
      <c r="WML11" s="49"/>
      <c r="WMM11" s="49"/>
      <c r="WMN11" s="49"/>
      <c r="WMO11" s="49"/>
      <c r="WMP11" s="49"/>
      <c r="WMQ11" s="49"/>
      <c r="WMR11" s="49"/>
      <c r="WMS11" s="49"/>
      <c r="WMT11" s="49"/>
      <c r="WMU11" s="49"/>
      <c r="WMV11" s="49"/>
      <c r="WMW11" s="49"/>
      <c r="WMX11" s="49"/>
      <c r="WMY11" s="49"/>
      <c r="WMZ11" s="49"/>
      <c r="WNA11" s="49"/>
      <c r="WNB11" s="49"/>
      <c r="WNC11" s="49"/>
      <c r="WND11" s="49"/>
      <c r="WNE11" s="49"/>
      <c r="WNF11" s="49"/>
      <c r="WNG11" s="49"/>
      <c r="WNH11" s="49"/>
      <c r="WNI11" s="49"/>
      <c r="WNJ11" s="49"/>
      <c r="WNK11" s="49"/>
      <c r="WNL11" s="49"/>
      <c r="WNM11" s="49"/>
      <c r="WNN11" s="49"/>
      <c r="WNO11" s="49"/>
      <c r="WNP11" s="49"/>
      <c r="WNQ11" s="49"/>
      <c r="WNR11" s="49"/>
      <c r="WNS11" s="49"/>
      <c r="WNT11" s="49"/>
      <c r="WNU11" s="49"/>
      <c r="WNV11" s="49"/>
      <c r="WNW11" s="49"/>
      <c r="WNX11" s="49"/>
      <c r="WNY11" s="49"/>
      <c r="WNZ11" s="49"/>
      <c r="WOA11" s="49"/>
      <c r="WOB11" s="49"/>
      <c r="WOC11" s="49"/>
      <c r="WOD11" s="49"/>
      <c r="WOE11" s="49"/>
      <c r="WOF11" s="49"/>
      <c r="WOG11" s="49"/>
      <c r="WOH11" s="49"/>
      <c r="WOI11" s="49"/>
      <c r="WOJ11" s="49"/>
      <c r="WOK11" s="49"/>
      <c r="WOL11" s="49"/>
      <c r="WOM11" s="49"/>
      <c r="WON11" s="49"/>
      <c r="WOO11" s="49"/>
      <c r="WOP11" s="49"/>
      <c r="WOQ11" s="49"/>
      <c r="WOR11" s="49"/>
      <c r="WOS11" s="49"/>
      <c r="WOT11" s="49"/>
      <c r="WOU11" s="49"/>
      <c r="WOV11" s="49"/>
      <c r="WOW11" s="49"/>
      <c r="WOX11" s="49"/>
      <c r="WOY11" s="49"/>
      <c r="WOZ11" s="49"/>
      <c r="WPA11" s="49"/>
      <c r="WPB11" s="49"/>
      <c r="WPC11" s="49"/>
      <c r="WPD11" s="49"/>
      <c r="WPE11" s="49"/>
      <c r="WPF11" s="49"/>
      <c r="WPG11" s="49"/>
      <c r="WPH11" s="49"/>
      <c r="WPI11" s="49"/>
      <c r="WPJ11" s="49"/>
      <c r="WPK11" s="49"/>
      <c r="WPL11" s="49"/>
      <c r="WPM11" s="49"/>
      <c r="WPN11" s="49"/>
      <c r="WPO11" s="49"/>
      <c r="WPP11" s="49"/>
      <c r="WPQ11" s="49"/>
      <c r="WPR11" s="49"/>
      <c r="WPS11" s="49"/>
      <c r="WPT11" s="49"/>
      <c r="WPU11" s="49"/>
      <c r="WPV11" s="49"/>
      <c r="WPW11" s="49"/>
      <c r="WPX11" s="49"/>
      <c r="WPY11" s="49"/>
      <c r="WPZ11" s="49"/>
      <c r="WQA11" s="49"/>
      <c r="WQB11" s="49"/>
      <c r="WQC11" s="49"/>
      <c r="WQD11" s="49"/>
      <c r="WQE11" s="49"/>
      <c r="WQF11" s="49"/>
      <c r="WQG11" s="49"/>
      <c r="WQH11" s="49"/>
      <c r="WQI11" s="49"/>
      <c r="WQJ11" s="49"/>
      <c r="WQK11" s="49"/>
      <c r="WQL11" s="49"/>
      <c r="WQM11" s="49"/>
      <c r="WQN11" s="49"/>
      <c r="WQO11" s="49"/>
      <c r="WQP11" s="49"/>
      <c r="WQQ11" s="49"/>
      <c r="WQR11" s="49"/>
      <c r="WQS11" s="49"/>
      <c r="WQT11" s="49"/>
      <c r="WQU11" s="49"/>
      <c r="WQV11" s="49"/>
      <c r="WQW11" s="49"/>
      <c r="WQX11" s="49"/>
      <c r="WQY11" s="49"/>
      <c r="WQZ11" s="49"/>
      <c r="WRA11" s="49"/>
      <c r="WRB11" s="49"/>
      <c r="WRC11" s="49"/>
      <c r="WRD11" s="49"/>
      <c r="WRE11" s="49"/>
      <c r="WRF11" s="49"/>
      <c r="WRG11" s="49"/>
      <c r="WRH11" s="49"/>
      <c r="WRI11" s="49"/>
      <c r="WRJ11" s="49"/>
      <c r="WRK11" s="49"/>
      <c r="WRL11" s="49"/>
      <c r="WRM11" s="49"/>
      <c r="WRN11" s="49"/>
      <c r="WRO11" s="49"/>
      <c r="WRP11" s="49"/>
      <c r="WRQ11" s="49"/>
      <c r="WRR11" s="49"/>
      <c r="WRS11" s="49"/>
      <c r="WRT11" s="49"/>
      <c r="WRU11" s="49"/>
      <c r="WRV11" s="49"/>
      <c r="WRW11" s="49"/>
      <c r="WRX11" s="49"/>
      <c r="WRY11" s="49"/>
      <c r="WRZ11" s="49"/>
      <c r="WSA11" s="49"/>
      <c r="WSB11" s="49"/>
      <c r="WSC11" s="49"/>
      <c r="WSD11" s="49"/>
      <c r="WSE11" s="49"/>
      <c r="WSF11" s="49"/>
      <c r="WSG11" s="49"/>
      <c r="WSH11" s="49"/>
      <c r="WSI11" s="49"/>
      <c r="WSJ11" s="49"/>
      <c r="WSK11" s="49"/>
      <c r="WSL11" s="49"/>
      <c r="WSM11" s="49"/>
      <c r="WSN11" s="49"/>
      <c r="WSO11" s="49"/>
      <c r="WSP11" s="49"/>
      <c r="WSQ11" s="49"/>
      <c r="WSR11" s="49"/>
      <c r="WSS11" s="49"/>
      <c r="WST11" s="49"/>
      <c r="WSU11" s="49"/>
      <c r="WSV11" s="49"/>
      <c r="WSW11" s="49"/>
      <c r="WSX11" s="49"/>
      <c r="WSY11" s="49"/>
      <c r="WSZ11" s="49"/>
      <c r="WTA11" s="49"/>
      <c r="WTB11" s="49"/>
      <c r="WTC11" s="49"/>
      <c r="WTD11" s="49"/>
      <c r="WTE11" s="49"/>
      <c r="WTF11" s="49"/>
      <c r="WTG11" s="49"/>
      <c r="WTH11" s="49"/>
      <c r="WTI11" s="49"/>
      <c r="WTJ11" s="49"/>
      <c r="WTK11" s="49"/>
      <c r="WTL11" s="49"/>
      <c r="WTM11" s="49"/>
      <c r="WTN11" s="49"/>
      <c r="WTO11" s="49"/>
      <c r="WTP11" s="49"/>
      <c r="WTQ11" s="49"/>
      <c r="WTR11" s="49"/>
      <c r="WTS11" s="49"/>
      <c r="WTT11" s="49"/>
      <c r="WTU11" s="49"/>
      <c r="WTV11" s="49"/>
      <c r="WTW11" s="49"/>
      <c r="WTX11" s="49"/>
      <c r="WTY11" s="49"/>
      <c r="WTZ11" s="49"/>
      <c r="WUA11" s="49"/>
      <c r="WUB11" s="49"/>
      <c r="WUC11" s="49"/>
      <c r="WUD11" s="49"/>
      <c r="WUE11" s="49"/>
      <c r="WUF11" s="49"/>
      <c r="WUG11" s="49"/>
      <c r="WUH11" s="49"/>
      <c r="WUI11" s="49"/>
      <c r="WUJ11" s="49"/>
      <c r="WUK11" s="49"/>
      <c r="WUL11" s="49"/>
      <c r="WUM11" s="49"/>
      <c r="WUN11" s="49"/>
      <c r="WUO11" s="49"/>
      <c r="WUP11" s="49"/>
      <c r="WUQ11" s="49"/>
      <c r="WUR11" s="49"/>
      <c r="WUS11" s="49"/>
      <c r="WUT11" s="49"/>
      <c r="WUU11" s="49"/>
      <c r="WUV11" s="49"/>
      <c r="WUW11" s="49"/>
      <c r="WUX11" s="49"/>
      <c r="WUY11" s="49"/>
      <c r="WUZ11" s="49"/>
      <c r="WVA11" s="49"/>
      <c r="WVB11" s="49"/>
      <c r="WVC11" s="49"/>
      <c r="WVD11" s="49"/>
      <c r="WVE11" s="49"/>
      <c r="WVF11" s="49"/>
      <c r="WVG11" s="49"/>
      <c r="WVH11" s="49"/>
      <c r="WVI11" s="49"/>
      <c r="WVJ11" s="49"/>
      <c r="WVK11" s="49"/>
      <c r="WVL11" s="49"/>
      <c r="WVM11" s="49"/>
      <c r="WVN11" s="49"/>
      <c r="WVO11" s="49"/>
      <c r="WVP11" s="49"/>
      <c r="WVQ11" s="49"/>
      <c r="WVR11" s="49"/>
      <c r="WVS11" s="49"/>
      <c r="WVT11" s="49"/>
      <c r="WVU11" s="49"/>
      <c r="WVV11" s="49"/>
      <c r="WVW11" s="49"/>
      <c r="WVX11" s="49"/>
      <c r="WVY11" s="49"/>
      <c r="WVZ11" s="49"/>
      <c r="WWA11" s="49"/>
      <c r="WWB11" s="49"/>
      <c r="WWC11" s="49"/>
      <c r="WWD11" s="49"/>
      <c r="WWE11" s="49"/>
      <c r="WWF11" s="49"/>
      <c r="WWG11" s="49"/>
      <c r="WWH11" s="49"/>
      <c r="WWI11" s="49"/>
      <c r="WWJ11" s="49"/>
      <c r="WWK11" s="49"/>
      <c r="WWL11" s="49"/>
      <c r="WWM11" s="49"/>
      <c r="WWN11" s="49"/>
      <c r="WWO11" s="49"/>
      <c r="WWP11" s="49"/>
      <c r="WWQ11" s="49"/>
      <c r="WWR11" s="49"/>
      <c r="WWS11" s="49"/>
      <c r="WWT11" s="49"/>
      <c r="WWU11" s="49"/>
      <c r="WWV11" s="49"/>
      <c r="WWW11" s="49"/>
      <c r="WWX11" s="49"/>
      <c r="WWY11" s="49"/>
      <c r="WWZ11" s="49"/>
      <c r="WXA11" s="49"/>
      <c r="WXB11" s="49"/>
      <c r="WXC11" s="49"/>
      <c r="WXD11" s="49"/>
      <c r="WXE11" s="49"/>
      <c r="WXF11" s="49"/>
      <c r="WXG11" s="49"/>
      <c r="WXH11" s="49"/>
      <c r="WXI11" s="49"/>
      <c r="WXJ11" s="49"/>
      <c r="WXK11" s="49"/>
      <c r="WXL11" s="49"/>
      <c r="WXM11" s="49"/>
      <c r="WXN11" s="49"/>
      <c r="WXO11" s="49"/>
      <c r="WXP11" s="49"/>
      <c r="WXQ11" s="49"/>
      <c r="WXR11" s="49"/>
      <c r="WXS11" s="49"/>
      <c r="WXT11" s="49"/>
      <c r="WXU11" s="49"/>
      <c r="WXV11" s="49"/>
      <c r="WXW11" s="49"/>
      <c r="WXX11" s="49"/>
      <c r="WXY11" s="49"/>
      <c r="WXZ11" s="49"/>
      <c r="WYA11" s="49"/>
      <c r="WYB11" s="49"/>
      <c r="WYC11" s="49"/>
      <c r="WYD11" s="49"/>
      <c r="WYE11" s="49"/>
      <c r="WYF11" s="49"/>
      <c r="WYG11" s="49"/>
      <c r="WYH11" s="49"/>
      <c r="WYI11" s="49"/>
      <c r="WYJ11" s="49"/>
      <c r="WYK11" s="49"/>
      <c r="WYL11" s="49"/>
      <c r="WYM11" s="49"/>
      <c r="WYN11" s="49"/>
      <c r="WYO11" s="49"/>
      <c r="WYP11" s="49"/>
      <c r="WYQ11" s="49"/>
      <c r="WYR11" s="49"/>
      <c r="WYS11" s="49"/>
      <c r="WYT11" s="49"/>
      <c r="WYU11" s="49"/>
      <c r="WYV11" s="49"/>
      <c r="WYW11" s="49"/>
      <c r="WYX11" s="49"/>
      <c r="WYY11" s="49"/>
      <c r="WYZ11" s="49"/>
      <c r="WZA11" s="49"/>
      <c r="WZB11" s="49"/>
      <c r="WZC11" s="49"/>
      <c r="WZD11" s="49"/>
      <c r="WZE11" s="49"/>
      <c r="WZF11" s="49"/>
      <c r="WZG11" s="49"/>
      <c r="WZH11" s="49"/>
      <c r="WZI11" s="49"/>
      <c r="WZJ11" s="49"/>
      <c r="WZK11" s="49"/>
      <c r="WZL11" s="49"/>
      <c r="WZM11" s="49"/>
      <c r="WZN11" s="49"/>
      <c r="WZO11" s="49"/>
      <c r="WZP11" s="49"/>
      <c r="WZQ11" s="49"/>
      <c r="WZR11" s="49"/>
      <c r="WZS11" s="49"/>
      <c r="WZT11" s="49"/>
      <c r="WZU11" s="49"/>
      <c r="WZV11" s="49"/>
      <c r="WZW11" s="49"/>
      <c r="WZX11" s="49"/>
      <c r="WZY11" s="49"/>
      <c r="WZZ11" s="49"/>
      <c r="XAA11" s="49"/>
      <c r="XAB11" s="49"/>
      <c r="XAC11" s="49"/>
      <c r="XAD11" s="49"/>
      <c r="XAE11" s="49"/>
      <c r="XAF11" s="49"/>
      <c r="XAG11" s="49"/>
      <c r="XAH11" s="49"/>
      <c r="XAI11" s="49"/>
      <c r="XAJ11" s="49"/>
      <c r="XAK11" s="49"/>
      <c r="XAL11" s="49"/>
      <c r="XAM11" s="49"/>
      <c r="XAN11" s="49"/>
      <c r="XAO11" s="49"/>
      <c r="XAP11" s="49"/>
      <c r="XAQ11" s="49"/>
      <c r="XAR11" s="49"/>
      <c r="XAS11" s="49"/>
      <c r="XAT11" s="49"/>
      <c r="XAU11" s="49"/>
      <c r="XAV11" s="49"/>
      <c r="XAW11" s="49"/>
      <c r="XAX11" s="49"/>
      <c r="XAY11" s="49"/>
      <c r="XAZ11" s="49"/>
      <c r="XBA11" s="49"/>
      <c r="XBB11" s="49"/>
      <c r="XBC11" s="49"/>
      <c r="XBD11" s="49"/>
      <c r="XBE11" s="49"/>
      <c r="XBF11" s="49"/>
      <c r="XBG11" s="49"/>
      <c r="XBH11" s="49"/>
      <c r="XBI11" s="49"/>
      <c r="XBJ11" s="49"/>
      <c r="XBK11" s="49"/>
      <c r="XBL11" s="49"/>
      <c r="XBM11" s="49"/>
      <c r="XBN11" s="49"/>
      <c r="XBO11" s="49"/>
      <c r="XBP11" s="49"/>
      <c r="XBQ11" s="49"/>
      <c r="XBR11" s="49"/>
      <c r="XBS11" s="49"/>
      <c r="XBT11" s="49"/>
      <c r="XBU11" s="49"/>
      <c r="XBV11" s="49"/>
      <c r="XBW11" s="49"/>
      <c r="XBX11" s="49"/>
      <c r="XBY11" s="49"/>
      <c r="XBZ11" s="49"/>
      <c r="XCA11" s="49"/>
      <c r="XCB11" s="49"/>
      <c r="XCC11" s="49"/>
      <c r="XCD11" s="49"/>
      <c r="XCE11" s="49"/>
      <c r="XCF11" s="49"/>
      <c r="XCG11" s="49"/>
      <c r="XCH11" s="49"/>
      <c r="XCI11" s="49"/>
      <c r="XCJ11" s="49"/>
      <c r="XCK11" s="49"/>
      <c r="XCL11" s="49"/>
      <c r="XCM11" s="49"/>
      <c r="XCN11" s="49"/>
      <c r="XCO11" s="49"/>
      <c r="XCP11" s="49"/>
      <c r="XCQ11" s="49"/>
      <c r="XCR11" s="49"/>
      <c r="XCS11" s="49"/>
      <c r="XCT11" s="49"/>
      <c r="XCU11" s="49"/>
      <c r="XCV11" s="49"/>
      <c r="XCW11" s="49"/>
      <c r="XCX11" s="49"/>
      <c r="XCY11" s="49"/>
      <c r="XCZ11" s="49"/>
      <c r="XDA11" s="49"/>
      <c r="XDB11" s="49"/>
      <c r="XDC11" s="49"/>
      <c r="XDD11" s="49"/>
      <c r="XDE11" s="49"/>
      <c r="XDF11" s="49"/>
      <c r="XDG11" s="49"/>
      <c r="XDH11" s="49"/>
      <c r="XDI11" s="49"/>
      <c r="XDJ11" s="49"/>
      <c r="XDK11" s="49"/>
      <c r="XDL11" s="49"/>
      <c r="XDM11" s="49"/>
      <c r="XDN11" s="49"/>
      <c r="XDO11" s="49"/>
      <c r="XDP11" s="49"/>
      <c r="XDQ11" s="49"/>
      <c r="XDR11" s="49"/>
      <c r="XDS11" s="49"/>
      <c r="XDT11" s="49"/>
      <c r="XDU11" s="49"/>
      <c r="XDV11" s="49"/>
      <c r="XDW11" s="49"/>
      <c r="XDX11" s="49"/>
      <c r="XDY11" s="49"/>
      <c r="XDZ11" s="49"/>
      <c r="XEA11" s="49"/>
      <c r="XEB11" s="49"/>
      <c r="XEC11" s="49"/>
      <c r="XED11" s="49"/>
      <c r="XEE11" s="49"/>
      <c r="XEF11" s="49"/>
      <c r="XEG11" s="49"/>
      <c r="XEH11" s="49"/>
      <c r="XEI11" s="49"/>
      <c r="XEJ11" s="49"/>
      <c r="XEK11" s="49"/>
      <c r="XEL11" s="49"/>
    </row>
    <row r="12" spans="1:16372" x14ac:dyDescent="0.25">
      <c r="A12" s="457">
        <v>8</v>
      </c>
      <c r="B12" s="457">
        <v>14</v>
      </c>
      <c r="C12" s="458"/>
      <c r="D12" s="457"/>
      <c r="E12" s="457" t="s">
        <v>1695</v>
      </c>
      <c r="F12" s="459">
        <v>2</v>
      </c>
      <c r="G12" s="457">
        <v>10000000</v>
      </c>
      <c r="H12" s="460" t="s">
        <v>195</v>
      </c>
      <c r="I12" s="461" t="s">
        <v>1690</v>
      </c>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c r="IW12" s="49"/>
      <c r="IX12" s="49"/>
      <c r="IY12" s="49"/>
      <c r="IZ12" s="49"/>
      <c r="JA12" s="49"/>
      <c r="JB12" s="49"/>
      <c r="JC12" s="49"/>
      <c r="JD12" s="49"/>
      <c r="JE12" s="49"/>
      <c r="JF12" s="49"/>
      <c r="JG12" s="49"/>
      <c r="JH12" s="49"/>
      <c r="JI12" s="49"/>
      <c r="JJ12" s="49"/>
      <c r="JK12" s="49"/>
      <c r="JL12" s="49"/>
      <c r="JM12" s="49"/>
      <c r="JN12" s="49"/>
      <c r="JO12" s="49"/>
      <c r="JP12" s="49"/>
      <c r="JQ12" s="49"/>
      <c r="JR12" s="49"/>
      <c r="JS12" s="49"/>
      <c r="JT12" s="49"/>
      <c r="JU12" s="49"/>
      <c r="JV12" s="49"/>
      <c r="JW12" s="49"/>
      <c r="JX12" s="49"/>
      <c r="JY12" s="49"/>
      <c r="JZ12" s="49"/>
      <c r="KA12" s="49"/>
      <c r="KB12" s="49"/>
      <c r="KC12" s="49"/>
      <c r="KD12" s="49"/>
      <c r="KE12" s="49"/>
      <c r="KF12" s="49"/>
      <c r="KG12" s="49"/>
      <c r="KH12" s="49"/>
      <c r="KI12" s="49"/>
      <c r="KJ12" s="49"/>
      <c r="KK12" s="49"/>
      <c r="KL12" s="49"/>
      <c r="KM12" s="49"/>
      <c r="KN12" s="49"/>
      <c r="KO12" s="49"/>
      <c r="KP12" s="49"/>
      <c r="KQ12" s="49"/>
      <c r="KR12" s="49"/>
      <c r="KS12" s="49"/>
      <c r="KT12" s="49"/>
      <c r="KU12" s="49"/>
      <c r="KV12" s="49"/>
      <c r="KW12" s="49"/>
      <c r="KX12" s="49"/>
      <c r="KY12" s="49"/>
      <c r="KZ12" s="49"/>
      <c r="LA12" s="49"/>
      <c r="LB12" s="49"/>
      <c r="LC12" s="49"/>
      <c r="LD12" s="49"/>
      <c r="LE12" s="49"/>
      <c r="LF12" s="49"/>
      <c r="LG12" s="49"/>
      <c r="LH12" s="49"/>
      <c r="LI12" s="49"/>
      <c r="LJ12" s="49"/>
      <c r="LK12" s="49"/>
      <c r="LL12" s="49"/>
      <c r="LM12" s="49"/>
      <c r="LN12" s="49"/>
      <c r="LO12" s="49"/>
      <c r="LP12" s="49"/>
      <c r="LQ12" s="49"/>
      <c r="LR12" s="49"/>
      <c r="LS12" s="49"/>
      <c r="LT12" s="49"/>
      <c r="LU12" s="49"/>
      <c r="LV12" s="49"/>
      <c r="LW12" s="49"/>
      <c r="LX12" s="49"/>
      <c r="LY12" s="49"/>
      <c r="LZ12" s="49"/>
      <c r="MA12" s="49"/>
      <c r="MB12" s="49"/>
      <c r="MC12" s="49"/>
      <c r="MD12" s="49"/>
      <c r="ME12" s="49"/>
      <c r="MF12" s="49"/>
      <c r="MG12" s="49"/>
      <c r="MH12" s="49"/>
      <c r="MI12" s="49"/>
      <c r="MJ12" s="49"/>
      <c r="MK12" s="49"/>
      <c r="ML12" s="49"/>
      <c r="MM12" s="49"/>
      <c r="MN12" s="49"/>
      <c r="MO12" s="49"/>
      <c r="MP12" s="49"/>
      <c r="MQ12" s="49"/>
      <c r="MR12" s="49"/>
      <c r="MS12" s="49"/>
      <c r="MT12" s="49"/>
      <c r="MU12" s="49"/>
      <c r="MV12" s="49"/>
      <c r="MW12" s="49"/>
      <c r="MX12" s="49"/>
      <c r="MY12" s="49"/>
      <c r="MZ12" s="49"/>
      <c r="NA12" s="49"/>
      <c r="NB12" s="49"/>
      <c r="NC12" s="49"/>
      <c r="ND12" s="49"/>
      <c r="NE12" s="49"/>
      <c r="NF12" s="49"/>
      <c r="NG12" s="49"/>
      <c r="NH12" s="49"/>
      <c r="NI12" s="49"/>
      <c r="NJ12" s="49"/>
      <c r="NK12" s="49"/>
      <c r="NL12" s="49"/>
      <c r="NM12" s="49"/>
      <c r="NN12" s="49"/>
      <c r="NO12" s="49"/>
      <c r="NP12" s="49"/>
      <c r="NQ12" s="49"/>
      <c r="NR12" s="49"/>
      <c r="NS12" s="49"/>
      <c r="NT12" s="49"/>
      <c r="NU12" s="49"/>
      <c r="NV12" s="49"/>
      <c r="NW12" s="49"/>
      <c r="NX12" s="49"/>
      <c r="NY12" s="49"/>
      <c r="NZ12" s="49"/>
      <c r="OA12" s="49"/>
      <c r="OB12" s="49"/>
      <c r="OC12" s="49"/>
      <c r="OD12" s="49"/>
      <c r="OE12" s="49"/>
      <c r="OF12" s="49"/>
      <c r="OG12" s="49"/>
      <c r="OH12" s="49"/>
      <c r="OI12" s="49"/>
      <c r="OJ12" s="49"/>
      <c r="OK12" s="49"/>
      <c r="OL12" s="49"/>
      <c r="OM12" s="49"/>
      <c r="ON12" s="49"/>
      <c r="OO12" s="49"/>
      <c r="OP12" s="49"/>
      <c r="OQ12" s="49"/>
      <c r="OR12" s="49"/>
      <c r="OS12" s="49"/>
      <c r="OT12" s="49"/>
      <c r="OU12" s="49"/>
      <c r="OV12" s="49"/>
      <c r="OW12" s="49"/>
      <c r="OX12" s="49"/>
      <c r="OY12" s="49"/>
      <c r="OZ12" s="49"/>
      <c r="PA12" s="49"/>
      <c r="PB12" s="49"/>
      <c r="PC12" s="49"/>
      <c r="PD12" s="49"/>
      <c r="PE12" s="49"/>
      <c r="PF12" s="49"/>
      <c r="PG12" s="49"/>
      <c r="PH12" s="49"/>
      <c r="PI12" s="49"/>
      <c r="PJ12" s="49"/>
      <c r="PK12" s="49"/>
      <c r="PL12" s="49"/>
      <c r="PM12" s="49"/>
      <c r="PN12" s="49"/>
      <c r="PO12" s="49"/>
      <c r="PP12" s="49"/>
      <c r="PQ12" s="49"/>
      <c r="PR12" s="49"/>
      <c r="PS12" s="49"/>
      <c r="PT12" s="49"/>
      <c r="PU12" s="49"/>
      <c r="PV12" s="49"/>
      <c r="PW12" s="49"/>
      <c r="PX12" s="49"/>
      <c r="PY12" s="49"/>
      <c r="PZ12" s="49"/>
      <c r="QA12" s="49"/>
      <c r="QB12" s="49"/>
      <c r="QC12" s="49"/>
      <c r="QD12" s="49"/>
      <c r="QE12" s="49"/>
      <c r="QF12" s="49"/>
      <c r="QG12" s="49"/>
      <c r="QH12" s="49"/>
      <c r="QI12" s="49"/>
      <c r="QJ12" s="49"/>
      <c r="QK12" s="49"/>
      <c r="QL12" s="49"/>
      <c r="QM12" s="49"/>
      <c r="QN12" s="49"/>
      <c r="QO12" s="49"/>
      <c r="QP12" s="49"/>
      <c r="QQ12" s="49"/>
      <c r="QR12" s="49"/>
      <c r="QS12" s="49"/>
      <c r="QT12" s="49"/>
      <c r="QU12" s="49"/>
      <c r="QV12" s="49"/>
      <c r="QW12" s="49"/>
      <c r="QX12" s="49"/>
      <c r="QY12" s="49"/>
      <c r="QZ12" s="49"/>
      <c r="RA12" s="49"/>
      <c r="RB12" s="49"/>
      <c r="RC12" s="49"/>
      <c r="RD12" s="49"/>
      <c r="RE12" s="49"/>
      <c r="RF12" s="49"/>
      <c r="RG12" s="49"/>
      <c r="RH12" s="49"/>
      <c r="RI12" s="49"/>
      <c r="RJ12" s="49"/>
      <c r="RK12" s="49"/>
      <c r="RL12" s="49"/>
      <c r="RM12" s="49"/>
      <c r="RN12" s="49"/>
      <c r="RO12" s="49"/>
      <c r="RP12" s="49"/>
      <c r="RQ12" s="49"/>
      <c r="RR12" s="49"/>
      <c r="RS12" s="49"/>
      <c r="RT12" s="49"/>
      <c r="RU12" s="49"/>
      <c r="RV12" s="49"/>
      <c r="RW12" s="49"/>
      <c r="RX12" s="49"/>
      <c r="RY12" s="49"/>
      <c r="RZ12" s="49"/>
      <c r="SA12" s="49"/>
      <c r="SB12" s="49"/>
      <c r="SC12" s="49"/>
      <c r="SD12" s="49"/>
      <c r="SE12" s="49"/>
      <c r="SF12" s="49"/>
      <c r="SG12" s="49"/>
      <c r="SH12" s="49"/>
      <c r="SI12" s="49"/>
      <c r="SJ12" s="49"/>
      <c r="SK12" s="49"/>
      <c r="SL12" s="49"/>
      <c r="SM12" s="49"/>
      <c r="SN12" s="49"/>
      <c r="SO12" s="49"/>
      <c r="SP12" s="49"/>
      <c r="SQ12" s="49"/>
      <c r="SR12" s="49"/>
      <c r="SS12" s="49"/>
      <c r="ST12" s="49"/>
      <c r="SU12" s="49"/>
      <c r="SV12" s="49"/>
      <c r="SW12" s="49"/>
      <c r="SX12" s="49"/>
      <c r="SY12" s="49"/>
      <c r="SZ12" s="49"/>
      <c r="TA12" s="49"/>
      <c r="TB12" s="49"/>
      <c r="TC12" s="49"/>
      <c r="TD12" s="49"/>
      <c r="TE12" s="49"/>
      <c r="TF12" s="49"/>
      <c r="TG12" s="49"/>
      <c r="TH12" s="49"/>
      <c r="TI12" s="49"/>
      <c r="TJ12" s="49"/>
      <c r="TK12" s="49"/>
      <c r="TL12" s="49"/>
      <c r="TM12" s="49"/>
      <c r="TN12" s="49"/>
      <c r="TO12" s="49"/>
      <c r="TP12" s="49"/>
      <c r="TQ12" s="49"/>
      <c r="TR12" s="49"/>
      <c r="TS12" s="49"/>
      <c r="TT12" s="49"/>
      <c r="TU12" s="49"/>
      <c r="TV12" s="49"/>
      <c r="TW12" s="49"/>
      <c r="TX12" s="49"/>
      <c r="TY12" s="49"/>
      <c r="TZ12" s="49"/>
      <c r="UA12" s="49"/>
      <c r="UB12" s="49"/>
      <c r="UC12" s="49"/>
      <c r="UD12" s="49"/>
      <c r="UE12" s="49"/>
      <c r="UF12" s="49"/>
      <c r="UG12" s="49"/>
      <c r="UH12" s="49"/>
      <c r="UI12" s="49"/>
      <c r="UJ12" s="49"/>
      <c r="UK12" s="49"/>
      <c r="UL12" s="49"/>
      <c r="UM12" s="49"/>
      <c r="UN12" s="49"/>
      <c r="UO12" s="49"/>
      <c r="UP12" s="49"/>
      <c r="UQ12" s="49"/>
      <c r="UR12" s="49"/>
      <c r="US12" s="49"/>
      <c r="UT12" s="49"/>
      <c r="UU12" s="49"/>
      <c r="UV12" s="49"/>
      <c r="UW12" s="49"/>
      <c r="UX12" s="49"/>
      <c r="UY12" s="49"/>
      <c r="UZ12" s="49"/>
      <c r="VA12" s="49"/>
      <c r="VB12" s="49"/>
      <c r="VC12" s="49"/>
      <c r="VD12" s="49"/>
      <c r="VE12" s="49"/>
      <c r="VF12" s="49"/>
      <c r="VG12" s="49"/>
      <c r="VH12" s="49"/>
      <c r="VI12" s="49"/>
      <c r="VJ12" s="49"/>
      <c r="VK12" s="49"/>
      <c r="VL12" s="49"/>
      <c r="VM12" s="49"/>
      <c r="VN12" s="49"/>
      <c r="VO12" s="49"/>
      <c r="VP12" s="49"/>
      <c r="VQ12" s="49"/>
      <c r="VR12" s="49"/>
      <c r="VS12" s="49"/>
      <c r="VT12" s="49"/>
      <c r="VU12" s="49"/>
      <c r="VV12" s="49"/>
      <c r="VW12" s="49"/>
      <c r="VX12" s="49"/>
      <c r="VY12" s="49"/>
      <c r="VZ12" s="49"/>
      <c r="WA12" s="49"/>
      <c r="WB12" s="49"/>
      <c r="WC12" s="49"/>
      <c r="WD12" s="49"/>
      <c r="WE12" s="49"/>
      <c r="WF12" s="49"/>
      <c r="WG12" s="49"/>
      <c r="WH12" s="49"/>
      <c r="WI12" s="49"/>
      <c r="WJ12" s="49"/>
      <c r="WK12" s="49"/>
      <c r="WL12" s="49"/>
      <c r="WM12" s="49"/>
      <c r="WN12" s="49"/>
      <c r="WO12" s="49"/>
      <c r="WP12" s="49"/>
      <c r="WQ12" s="49"/>
      <c r="WR12" s="49"/>
      <c r="WS12" s="49"/>
      <c r="WT12" s="49"/>
      <c r="WU12" s="49"/>
      <c r="WV12" s="49"/>
      <c r="WW12" s="49"/>
      <c r="WX12" s="49"/>
      <c r="WY12" s="49"/>
      <c r="WZ12" s="49"/>
      <c r="XA12" s="49"/>
      <c r="XB12" s="49"/>
      <c r="XC12" s="49"/>
      <c r="XD12" s="49"/>
      <c r="XE12" s="49"/>
      <c r="XF12" s="49"/>
      <c r="XG12" s="49"/>
      <c r="XH12" s="49"/>
      <c r="XI12" s="49"/>
      <c r="XJ12" s="49"/>
      <c r="XK12" s="49"/>
      <c r="XL12" s="49"/>
      <c r="XM12" s="49"/>
      <c r="XN12" s="49"/>
      <c r="XO12" s="49"/>
      <c r="XP12" s="49"/>
      <c r="XQ12" s="49"/>
      <c r="XR12" s="49"/>
      <c r="XS12" s="49"/>
      <c r="XT12" s="49"/>
      <c r="XU12" s="49"/>
      <c r="XV12" s="49"/>
      <c r="XW12" s="49"/>
      <c r="XX12" s="49"/>
      <c r="XY12" s="49"/>
      <c r="XZ12" s="49"/>
      <c r="YA12" s="49"/>
      <c r="YB12" s="49"/>
      <c r="YC12" s="49"/>
      <c r="YD12" s="49"/>
      <c r="YE12" s="49"/>
      <c r="YF12" s="49"/>
      <c r="YG12" s="49"/>
      <c r="YH12" s="49"/>
      <c r="YI12" s="49"/>
      <c r="YJ12" s="49"/>
      <c r="YK12" s="49"/>
      <c r="YL12" s="49"/>
      <c r="YM12" s="49"/>
      <c r="YN12" s="49"/>
      <c r="YO12" s="49"/>
      <c r="YP12" s="49"/>
      <c r="YQ12" s="49"/>
      <c r="YR12" s="49"/>
      <c r="YS12" s="49"/>
      <c r="YT12" s="49"/>
      <c r="YU12" s="49"/>
      <c r="YV12" s="49"/>
      <c r="YW12" s="49"/>
      <c r="YX12" s="49"/>
      <c r="YY12" s="49"/>
      <c r="YZ12" s="49"/>
      <c r="ZA12" s="49"/>
      <c r="ZB12" s="49"/>
      <c r="ZC12" s="49"/>
      <c r="ZD12" s="49"/>
      <c r="ZE12" s="49"/>
      <c r="ZF12" s="49"/>
      <c r="ZG12" s="49"/>
      <c r="ZH12" s="49"/>
      <c r="ZI12" s="49"/>
      <c r="ZJ12" s="49"/>
      <c r="ZK12" s="49"/>
      <c r="ZL12" s="49"/>
      <c r="ZM12" s="49"/>
      <c r="ZN12" s="49"/>
      <c r="ZO12" s="49"/>
      <c r="ZP12" s="49"/>
      <c r="ZQ12" s="49"/>
      <c r="ZR12" s="49"/>
      <c r="ZS12" s="49"/>
      <c r="ZT12" s="49"/>
      <c r="ZU12" s="49"/>
      <c r="ZV12" s="49"/>
      <c r="ZW12" s="49"/>
      <c r="ZX12" s="49"/>
      <c r="ZY12" s="49"/>
      <c r="ZZ12" s="49"/>
      <c r="AAA12" s="49"/>
      <c r="AAB12" s="49"/>
      <c r="AAC12" s="49"/>
      <c r="AAD12" s="49"/>
      <c r="AAE12" s="49"/>
      <c r="AAF12" s="49"/>
      <c r="AAG12" s="49"/>
      <c r="AAH12" s="49"/>
      <c r="AAI12" s="49"/>
      <c r="AAJ12" s="49"/>
      <c r="AAK12" s="49"/>
      <c r="AAL12" s="49"/>
      <c r="AAM12" s="49"/>
      <c r="AAN12" s="49"/>
      <c r="AAO12" s="49"/>
      <c r="AAP12" s="49"/>
      <c r="AAQ12" s="49"/>
      <c r="AAR12" s="49"/>
      <c r="AAS12" s="49"/>
      <c r="AAT12" s="49"/>
      <c r="AAU12" s="49"/>
      <c r="AAV12" s="49"/>
      <c r="AAW12" s="49"/>
      <c r="AAX12" s="49"/>
      <c r="AAY12" s="49"/>
      <c r="AAZ12" s="49"/>
      <c r="ABA12" s="49"/>
      <c r="ABB12" s="49"/>
      <c r="ABC12" s="49"/>
      <c r="ABD12" s="49"/>
      <c r="ABE12" s="49"/>
      <c r="ABF12" s="49"/>
      <c r="ABG12" s="49"/>
      <c r="ABH12" s="49"/>
      <c r="ABI12" s="49"/>
      <c r="ABJ12" s="49"/>
      <c r="ABK12" s="49"/>
      <c r="ABL12" s="49"/>
      <c r="ABM12" s="49"/>
      <c r="ABN12" s="49"/>
      <c r="ABO12" s="49"/>
      <c r="ABP12" s="49"/>
      <c r="ABQ12" s="49"/>
      <c r="ABR12" s="49"/>
      <c r="ABS12" s="49"/>
      <c r="ABT12" s="49"/>
      <c r="ABU12" s="49"/>
      <c r="ABV12" s="49"/>
      <c r="ABW12" s="49"/>
      <c r="ABX12" s="49"/>
      <c r="ABY12" s="49"/>
      <c r="ABZ12" s="49"/>
      <c r="ACA12" s="49"/>
      <c r="ACB12" s="49"/>
      <c r="ACC12" s="49"/>
      <c r="ACD12" s="49"/>
      <c r="ACE12" s="49"/>
      <c r="ACF12" s="49"/>
      <c r="ACG12" s="49"/>
      <c r="ACH12" s="49"/>
      <c r="ACI12" s="49"/>
      <c r="ACJ12" s="49"/>
      <c r="ACK12" s="49"/>
      <c r="ACL12" s="49"/>
      <c r="ACM12" s="49"/>
      <c r="ACN12" s="49"/>
      <c r="ACO12" s="49"/>
      <c r="ACP12" s="49"/>
      <c r="ACQ12" s="49"/>
      <c r="ACR12" s="49"/>
      <c r="ACS12" s="49"/>
      <c r="ACT12" s="49"/>
      <c r="ACU12" s="49"/>
      <c r="ACV12" s="49"/>
      <c r="ACW12" s="49"/>
      <c r="ACX12" s="49"/>
      <c r="ACY12" s="49"/>
      <c r="ACZ12" s="49"/>
      <c r="ADA12" s="49"/>
      <c r="ADB12" s="49"/>
      <c r="ADC12" s="49"/>
      <c r="ADD12" s="49"/>
      <c r="ADE12" s="49"/>
      <c r="ADF12" s="49"/>
      <c r="ADG12" s="49"/>
      <c r="ADH12" s="49"/>
      <c r="ADI12" s="49"/>
      <c r="ADJ12" s="49"/>
      <c r="ADK12" s="49"/>
      <c r="ADL12" s="49"/>
      <c r="ADM12" s="49"/>
      <c r="ADN12" s="49"/>
      <c r="ADO12" s="49"/>
      <c r="ADP12" s="49"/>
      <c r="ADQ12" s="49"/>
      <c r="ADR12" s="49"/>
      <c r="ADS12" s="49"/>
      <c r="ADT12" s="49"/>
      <c r="ADU12" s="49"/>
      <c r="ADV12" s="49"/>
      <c r="ADW12" s="49"/>
      <c r="ADX12" s="49"/>
      <c r="ADY12" s="49"/>
      <c r="ADZ12" s="49"/>
      <c r="AEA12" s="49"/>
      <c r="AEB12" s="49"/>
      <c r="AEC12" s="49"/>
      <c r="AED12" s="49"/>
      <c r="AEE12" s="49"/>
      <c r="AEF12" s="49"/>
      <c r="AEG12" s="49"/>
      <c r="AEH12" s="49"/>
      <c r="AEI12" s="49"/>
      <c r="AEJ12" s="49"/>
      <c r="AEK12" s="49"/>
      <c r="AEL12" s="49"/>
      <c r="AEM12" s="49"/>
      <c r="AEN12" s="49"/>
      <c r="AEO12" s="49"/>
      <c r="AEP12" s="49"/>
      <c r="AEQ12" s="49"/>
      <c r="AER12" s="49"/>
      <c r="AES12" s="49"/>
      <c r="AET12" s="49"/>
      <c r="AEU12" s="49"/>
      <c r="AEV12" s="49"/>
      <c r="AEW12" s="49"/>
      <c r="AEX12" s="49"/>
      <c r="AEY12" s="49"/>
      <c r="AEZ12" s="49"/>
      <c r="AFA12" s="49"/>
      <c r="AFB12" s="49"/>
      <c r="AFC12" s="49"/>
      <c r="AFD12" s="49"/>
      <c r="AFE12" s="49"/>
      <c r="AFF12" s="49"/>
      <c r="AFG12" s="49"/>
      <c r="AFH12" s="49"/>
      <c r="AFI12" s="49"/>
      <c r="AFJ12" s="49"/>
      <c r="AFK12" s="49"/>
      <c r="AFL12" s="49"/>
      <c r="AFM12" s="49"/>
      <c r="AFN12" s="49"/>
      <c r="AFO12" s="49"/>
      <c r="AFP12" s="49"/>
      <c r="AFQ12" s="49"/>
      <c r="AFR12" s="49"/>
      <c r="AFS12" s="49"/>
      <c r="AFT12" s="49"/>
      <c r="AFU12" s="49"/>
      <c r="AFV12" s="49"/>
      <c r="AFW12" s="49"/>
      <c r="AFX12" s="49"/>
      <c r="AFY12" s="49"/>
      <c r="AFZ12" s="49"/>
      <c r="AGA12" s="49"/>
      <c r="AGB12" s="49"/>
      <c r="AGC12" s="49"/>
      <c r="AGD12" s="49"/>
      <c r="AGE12" s="49"/>
      <c r="AGF12" s="49"/>
      <c r="AGG12" s="49"/>
      <c r="AGH12" s="49"/>
      <c r="AGI12" s="49"/>
      <c r="AGJ12" s="49"/>
      <c r="AGK12" s="49"/>
      <c r="AGL12" s="49"/>
      <c r="AGM12" s="49"/>
      <c r="AGN12" s="49"/>
      <c r="AGO12" s="49"/>
      <c r="AGP12" s="49"/>
      <c r="AGQ12" s="49"/>
      <c r="AGR12" s="49"/>
      <c r="AGS12" s="49"/>
      <c r="AGT12" s="49"/>
      <c r="AGU12" s="49"/>
      <c r="AGV12" s="49"/>
      <c r="AGW12" s="49"/>
      <c r="AGX12" s="49"/>
      <c r="AGY12" s="49"/>
      <c r="AGZ12" s="49"/>
      <c r="AHA12" s="49"/>
      <c r="AHB12" s="49"/>
      <c r="AHC12" s="49"/>
      <c r="AHD12" s="49"/>
      <c r="AHE12" s="49"/>
      <c r="AHF12" s="49"/>
      <c r="AHG12" s="49"/>
      <c r="AHH12" s="49"/>
      <c r="AHI12" s="49"/>
      <c r="AHJ12" s="49"/>
      <c r="AHK12" s="49"/>
      <c r="AHL12" s="49"/>
      <c r="AHM12" s="49"/>
      <c r="AHN12" s="49"/>
      <c r="AHO12" s="49"/>
      <c r="AHP12" s="49"/>
      <c r="AHQ12" s="49"/>
      <c r="AHR12" s="49"/>
      <c r="AHS12" s="49"/>
      <c r="AHT12" s="49"/>
      <c r="AHU12" s="49"/>
      <c r="AHV12" s="49"/>
      <c r="AHW12" s="49"/>
      <c r="AHX12" s="49"/>
      <c r="AHY12" s="49"/>
      <c r="AHZ12" s="49"/>
      <c r="AIA12" s="49"/>
      <c r="AIB12" s="49"/>
      <c r="AIC12" s="49"/>
      <c r="AID12" s="49"/>
      <c r="AIE12" s="49"/>
      <c r="AIF12" s="49"/>
      <c r="AIG12" s="49"/>
      <c r="AIH12" s="49"/>
      <c r="AII12" s="49"/>
      <c r="AIJ12" s="49"/>
      <c r="AIK12" s="49"/>
      <c r="AIL12" s="49"/>
      <c r="AIM12" s="49"/>
      <c r="AIN12" s="49"/>
      <c r="AIO12" s="49"/>
      <c r="AIP12" s="49"/>
      <c r="AIQ12" s="49"/>
      <c r="AIR12" s="49"/>
      <c r="AIS12" s="49"/>
      <c r="AIT12" s="49"/>
      <c r="AIU12" s="49"/>
      <c r="AIV12" s="49"/>
      <c r="AIW12" s="49"/>
      <c r="AIX12" s="49"/>
      <c r="AIY12" s="49"/>
      <c r="AIZ12" s="49"/>
      <c r="AJA12" s="49"/>
      <c r="AJB12" s="49"/>
      <c r="AJC12" s="49"/>
      <c r="AJD12" s="49"/>
      <c r="AJE12" s="49"/>
      <c r="AJF12" s="49"/>
      <c r="AJG12" s="49"/>
      <c r="AJH12" s="49"/>
      <c r="AJI12" s="49"/>
      <c r="AJJ12" s="49"/>
      <c r="AJK12" s="49"/>
      <c r="AJL12" s="49"/>
      <c r="AJM12" s="49"/>
      <c r="AJN12" s="49"/>
      <c r="AJO12" s="49"/>
      <c r="AJP12" s="49"/>
      <c r="AJQ12" s="49"/>
      <c r="AJR12" s="49"/>
      <c r="AJS12" s="49"/>
      <c r="AJT12" s="49"/>
      <c r="AJU12" s="49"/>
      <c r="AJV12" s="49"/>
      <c r="AJW12" s="49"/>
      <c r="AJX12" s="49"/>
      <c r="AJY12" s="49"/>
      <c r="AJZ12" s="49"/>
      <c r="AKA12" s="49"/>
      <c r="AKB12" s="49"/>
      <c r="AKC12" s="49"/>
      <c r="AKD12" s="49"/>
      <c r="AKE12" s="49"/>
      <c r="AKF12" s="49"/>
      <c r="AKG12" s="49"/>
      <c r="AKH12" s="49"/>
      <c r="AKI12" s="49"/>
      <c r="AKJ12" s="49"/>
      <c r="AKK12" s="49"/>
      <c r="AKL12" s="49"/>
      <c r="AKM12" s="49"/>
      <c r="AKN12" s="49"/>
      <c r="AKO12" s="49"/>
      <c r="AKP12" s="49"/>
      <c r="AKQ12" s="49"/>
      <c r="AKR12" s="49"/>
      <c r="AKS12" s="49"/>
      <c r="AKT12" s="49"/>
      <c r="AKU12" s="49"/>
      <c r="AKV12" s="49"/>
      <c r="AKW12" s="49"/>
      <c r="AKX12" s="49"/>
      <c r="AKY12" s="49"/>
      <c r="AKZ12" s="49"/>
      <c r="ALA12" s="49"/>
      <c r="ALB12" s="49"/>
      <c r="ALC12" s="49"/>
      <c r="ALD12" s="49"/>
      <c r="ALE12" s="49"/>
      <c r="ALF12" s="49"/>
      <c r="ALG12" s="49"/>
      <c r="ALH12" s="49"/>
      <c r="ALI12" s="49"/>
      <c r="ALJ12" s="49"/>
      <c r="ALK12" s="49"/>
      <c r="ALL12" s="49"/>
      <c r="ALM12" s="49"/>
      <c r="ALN12" s="49"/>
      <c r="ALO12" s="49"/>
      <c r="ALP12" s="49"/>
      <c r="ALQ12" s="49"/>
      <c r="ALR12" s="49"/>
      <c r="ALS12" s="49"/>
      <c r="ALT12" s="49"/>
      <c r="ALU12" s="49"/>
      <c r="ALV12" s="49"/>
      <c r="ALW12" s="49"/>
      <c r="ALX12" s="49"/>
      <c r="ALY12" s="49"/>
      <c r="ALZ12" s="49"/>
      <c r="AMA12" s="49"/>
      <c r="AMB12" s="49"/>
      <c r="AMC12" s="49"/>
      <c r="AMD12" s="49"/>
      <c r="AME12" s="49"/>
      <c r="AMF12" s="49"/>
      <c r="AMG12" s="49"/>
      <c r="AMH12" s="49"/>
      <c r="AMI12" s="49"/>
      <c r="AMJ12" s="49"/>
      <c r="AMK12" s="49"/>
      <c r="AML12" s="49"/>
      <c r="AMM12" s="49"/>
      <c r="AMN12" s="49"/>
      <c r="AMO12" s="49"/>
      <c r="AMP12" s="49"/>
      <c r="AMQ12" s="49"/>
      <c r="AMR12" s="49"/>
      <c r="AMS12" s="49"/>
      <c r="AMT12" s="49"/>
      <c r="AMU12" s="49"/>
      <c r="AMV12" s="49"/>
      <c r="AMW12" s="49"/>
      <c r="AMX12" s="49"/>
      <c r="AMY12" s="49"/>
      <c r="AMZ12" s="49"/>
      <c r="ANA12" s="49"/>
      <c r="ANB12" s="49"/>
      <c r="ANC12" s="49"/>
      <c r="AND12" s="49"/>
      <c r="ANE12" s="49"/>
      <c r="ANF12" s="49"/>
      <c r="ANG12" s="49"/>
      <c r="ANH12" s="49"/>
      <c r="ANI12" s="49"/>
      <c r="ANJ12" s="49"/>
      <c r="ANK12" s="49"/>
      <c r="ANL12" s="49"/>
      <c r="ANM12" s="49"/>
      <c r="ANN12" s="49"/>
      <c r="ANO12" s="49"/>
      <c r="ANP12" s="49"/>
      <c r="ANQ12" s="49"/>
      <c r="ANR12" s="49"/>
      <c r="ANS12" s="49"/>
      <c r="ANT12" s="49"/>
      <c r="ANU12" s="49"/>
      <c r="ANV12" s="49"/>
      <c r="ANW12" s="49"/>
      <c r="ANX12" s="49"/>
      <c r="ANY12" s="49"/>
      <c r="ANZ12" s="49"/>
      <c r="AOA12" s="49"/>
      <c r="AOB12" s="49"/>
      <c r="AOC12" s="49"/>
      <c r="AOD12" s="49"/>
      <c r="AOE12" s="49"/>
      <c r="AOF12" s="49"/>
      <c r="AOG12" s="49"/>
      <c r="AOH12" s="49"/>
      <c r="AOI12" s="49"/>
      <c r="AOJ12" s="49"/>
      <c r="AOK12" s="49"/>
      <c r="AOL12" s="49"/>
      <c r="AOM12" s="49"/>
      <c r="AON12" s="49"/>
      <c r="AOO12" s="49"/>
      <c r="AOP12" s="49"/>
      <c r="AOQ12" s="49"/>
      <c r="AOR12" s="49"/>
      <c r="AOS12" s="49"/>
      <c r="AOT12" s="49"/>
      <c r="AOU12" s="49"/>
      <c r="AOV12" s="49"/>
      <c r="AOW12" s="49"/>
      <c r="AOX12" s="49"/>
      <c r="AOY12" s="49"/>
      <c r="AOZ12" s="49"/>
      <c r="APA12" s="49"/>
      <c r="APB12" s="49"/>
      <c r="APC12" s="49"/>
      <c r="APD12" s="49"/>
      <c r="APE12" s="49"/>
      <c r="APF12" s="49"/>
      <c r="APG12" s="49"/>
      <c r="APH12" s="49"/>
      <c r="API12" s="49"/>
      <c r="APJ12" s="49"/>
      <c r="APK12" s="49"/>
      <c r="APL12" s="49"/>
      <c r="APM12" s="49"/>
      <c r="APN12" s="49"/>
      <c r="APO12" s="49"/>
      <c r="APP12" s="49"/>
      <c r="APQ12" s="49"/>
      <c r="APR12" s="49"/>
      <c r="APS12" s="49"/>
      <c r="APT12" s="49"/>
      <c r="APU12" s="49"/>
      <c r="APV12" s="49"/>
      <c r="APW12" s="49"/>
      <c r="APX12" s="49"/>
      <c r="APY12" s="49"/>
      <c r="APZ12" s="49"/>
      <c r="AQA12" s="49"/>
      <c r="AQB12" s="49"/>
      <c r="AQC12" s="49"/>
      <c r="AQD12" s="49"/>
      <c r="AQE12" s="49"/>
      <c r="AQF12" s="49"/>
      <c r="AQG12" s="49"/>
      <c r="AQH12" s="49"/>
      <c r="AQI12" s="49"/>
      <c r="AQJ12" s="49"/>
      <c r="AQK12" s="49"/>
      <c r="AQL12" s="49"/>
      <c r="AQM12" s="49"/>
      <c r="AQN12" s="49"/>
      <c r="AQO12" s="49"/>
      <c r="AQP12" s="49"/>
      <c r="AQQ12" s="49"/>
      <c r="AQR12" s="49"/>
      <c r="AQS12" s="49"/>
      <c r="AQT12" s="49"/>
      <c r="AQU12" s="49"/>
      <c r="AQV12" s="49"/>
      <c r="AQW12" s="49"/>
      <c r="AQX12" s="49"/>
      <c r="AQY12" s="49"/>
      <c r="AQZ12" s="49"/>
      <c r="ARA12" s="49"/>
      <c r="ARB12" s="49"/>
      <c r="ARC12" s="49"/>
      <c r="ARD12" s="49"/>
      <c r="ARE12" s="49"/>
      <c r="ARF12" s="49"/>
      <c r="ARG12" s="49"/>
      <c r="ARH12" s="49"/>
      <c r="ARI12" s="49"/>
      <c r="ARJ12" s="49"/>
      <c r="ARK12" s="49"/>
      <c r="ARL12" s="49"/>
      <c r="ARM12" s="49"/>
      <c r="ARN12" s="49"/>
      <c r="ARO12" s="49"/>
      <c r="ARP12" s="49"/>
      <c r="ARQ12" s="49"/>
      <c r="ARR12" s="49"/>
      <c r="ARS12" s="49"/>
      <c r="ART12" s="49"/>
      <c r="ARU12" s="49"/>
      <c r="ARV12" s="49"/>
      <c r="ARW12" s="49"/>
      <c r="ARX12" s="49"/>
      <c r="ARY12" s="49"/>
      <c r="ARZ12" s="49"/>
      <c r="ASA12" s="49"/>
      <c r="ASB12" s="49"/>
      <c r="ASC12" s="49"/>
      <c r="ASD12" s="49"/>
      <c r="ASE12" s="49"/>
      <c r="ASF12" s="49"/>
      <c r="ASG12" s="49"/>
      <c r="ASH12" s="49"/>
      <c r="ASI12" s="49"/>
      <c r="ASJ12" s="49"/>
      <c r="ASK12" s="49"/>
      <c r="ASL12" s="49"/>
      <c r="ASM12" s="49"/>
      <c r="ASN12" s="49"/>
      <c r="ASO12" s="49"/>
      <c r="ASP12" s="49"/>
      <c r="ASQ12" s="49"/>
      <c r="ASR12" s="49"/>
      <c r="ASS12" s="49"/>
      <c r="AST12" s="49"/>
      <c r="ASU12" s="49"/>
      <c r="ASV12" s="49"/>
      <c r="ASW12" s="49"/>
      <c r="ASX12" s="49"/>
      <c r="ASY12" s="49"/>
      <c r="ASZ12" s="49"/>
      <c r="ATA12" s="49"/>
      <c r="ATB12" s="49"/>
      <c r="ATC12" s="49"/>
      <c r="ATD12" s="49"/>
      <c r="ATE12" s="49"/>
      <c r="ATF12" s="49"/>
      <c r="ATG12" s="49"/>
      <c r="ATH12" s="49"/>
      <c r="ATI12" s="49"/>
      <c r="ATJ12" s="49"/>
      <c r="ATK12" s="49"/>
      <c r="ATL12" s="49"/>
      <c r="ATM12" s="49"/>
      <c r="ATN12" s="49"/>
      <c r="ATO12" s="49"/>
      <c r="ATP12" s="49"/>
      <c r="ATQ12" s="49"/>
      <c r="ATR12" s="49"/>
      <c r="ATS12" s="49"/>
      <c r="ATT12" s="49"/>
      <c r="ATU12" s="49"/>
      <c r="ATV12" s="49"/>
      <c r="ATW12" s="49"/>
      <c r="ATX12" s="49"/>
      <c r="ATY12" s="49"/>
      <c r="ATZ12" s="49"/>
      <c r="AUA12" s="49"/>
      <c r="AUB12" s="49"/>
      <c r="AUC12" s="49"/>
      <c r="AUD12" s="49"/>
      <c r="AUE12" s="49"/>
      <c r="AUF12" s="49"/>
      <c r="AUG12" s="49"/>
      <c r="AUH12" s="49"/>
      <c r="AUI12" s="49"/>
      <c r="AUJ12" s="49"/>
      <c r="AUK12" s="49"/>
      <c r="AUL12" s="49"/>
      <c r="AUM12" s="49"/>
      <c r="AUN12" s="49"/>
      <c r="AUO12" s="49"/>
      <c r="AUP12" s="49"/>
      <c r="AUQ12" s="49"/>
      <c r="AUR12" s="49"/>
      <c r="AUS12" s="49"/>
      <c r="AUT12" s="49"/>
      <c r="AUU12" s="49"/>
      <c r="AUV12" s="49"/>
      <c r="AUW12" s="49"/>
      <c r="AUX12" s="49"/>
      <c r="AUY12" s="49"/>
      <c r="AUZ12" s="49"/>
      <c r="AVA12" s="49"/>
      <c r="AVB12" s="49"/>
      <c r="AVC12" s="49"/>
      <c r="AVD12" s="49"/>
      <c r="AVE12" s="49"/>
      <c r="AVF12" s="49"/>
      <c r="AVG12" s="49"/>
      <c r="AVH12" s="49"/>
      <c r="AVI12" s="49"/>
      <c r="AVJ12" s="49"/>
      <c r="AVK12" s="49"/>
      <c r="AVL12" s="49"/>
      <c r="AVM12" s="49"/>
      <c r="AVN12" s="49"/>
      <c r="AVO12" s="49"/>
      <c r="AVP12" s="49"/>
      <c r="AVQ12" s="49"/>
      <c r="AVR12" s="49"/>
      <c r="AVS12" s="49"/>
      <c r="AVT12" s="49"/>
      <c r="AVU12" s="49"/>
      <c r="AVV12" s="49"/>
      <c r="AVW12" s="49"/>
      <c r="AVX12" s="49"/>
      <c r="AVY12" s="49"/>
      <c r="AVZ12" s="49"/>
      <c r="AWA12" s="49"/>
      <c r="AWB12" s="49"/>
      <c r="AWC12" s="49"/>
      <c r="AWD12" s="49"/>
      <c r="AWE12" s="49"/>
      <c r="AWF12" s="49"/>
      <c r="AWG12" s="49"/>
      <c r="AWH12" s="49"/>
      <c r="AWI12" s="49"/>
      <c r="AWJ12" s="49"/>
      <c r="AWK12" s="49"/>
      <c r="AWL12" s="49"/>
      <c r="AWM12" s="49"/>
      <c r="AWN12" s="49"/>
      <c r="AWO12" s="49"/>
      <c r="AWP12" s="49"/>
      <c r="AWQ12" s="49"/>
      <c r="AWR12" s="49"/>
      <c r="AWS12" s="49"/>
      <c r="AWT12" s="49"/>
      <c r="AWU12" s="49"/>
      <c r="AWV12" s="49"/>
      <c r="AWW12" s="49"/>
      <c r="AWX12" s="49"/>
      <c r="AWY12" s="49"/>
      <c r="AWZ12" s="49"/>
      <c r="AXA12" s="49"/>
      <c r="AXB12" s="49"/>
      <c r="AXC12" s="49"/>
      <c r="AXD12" s="49"/>
      <c r="AXE12" s="49"/>
      <c r="AXF12" s="49"/>
      <c r="AXG12" s="49"/>
      <c r="AXH12" s="49"/>
      <c r="AXI12" s="49"/>
      <c r="AXJ12" s="49"/>
      <c r="AXK12" s="49"/>
      <c r="AXL12" s="49"/>
      <c r="AXM12" s="49"/>
      <c r="AXN12" s="49"/>
      <c r="AXO12" s="49"/>
      <c r="AXP12" s="49"/>
      <c r="AXQ12" s="49"/>
      <c r="AXR12" s="49"/>
      <c r="AXS12" s="49"/>
      <c r="AXT12" s="49"/>
      <c r="AXU12" s="49"/>
      <c r="AXV12" s="49"/>
      <c r="AXW12" s="49"/>
      <c r="AXX12" s="49"/>
      <c r="AXY12" s="49"/>
      <c r="AXZ12" s="49"/>
      <c r="AYA12" s="49"/>
      <c r="AYB12" s="49"/>
      <c r="AYC12" s="49"/>
      <c r="AYD12" s="49"/>
      <c r="AYE12" s="49"/>
      <c r="AYF12" s="49"/>
      <c r="AYG12" s="49"/>
      <c r="AYH12" s="49"/>
      <c r="AYI12" s="49"/>
      <c r="AYJ12" s="49"/>
      <c r="AYK12" s="49"/>
      <c r="AYL12" s="49"/>
      <c r="AYM12" s="49"/>
      <c r="AYN12" s="49"/>
      <c r="AYO12" s="49"/>
      <c r="AYP12" s="49"/>
      <c r="AYQ12" s="49"/>
      <c r="AYR12" s="49"/>
      <c r="AYS12" s="49"/>
      <c r="AYT12" s="49"/>
      <c r="AYU12" s="49"/>
      <c r="AYV12" s="49"/>
      <c r="AYW12" s="49"/>
      <c r="AYX12" s="49"/>
      <c r="AYY12" s="49"/>
      <c r="AYZ12" s="49"/>
      <c r="AZA12" s="49"/>
      <c r="AZB12" s="49"/>
      <c r="AZC12" s="49"/>
      <c r="AZD12" s="49"/>
      <c r="AZE12" s="49"/>
      <c r="AZF12" s="49"/>
      <c r="AZG12" s="49"/>
      <c r="AZH12" s="49"/>
      <c r="AZI12" s="49"/>
      <c r="AZJ12" s="49"/>
      <c r="AZK12" s="49"/>
      <c r="AZL12" s="49"/>
      <c r="AZM12" s="49"/>
      <c r="AZN12" s="49"/>
      <c r="AZO12" s="49"/>
      <c r="AZP12" s="49"/>
      <c r="AZQ12" s="49"/>
      <c r="AZR12" s="49"/>
      <c r="AZS12" s="49"/>
      <c r="AZT12" s="49"/>
      <c r="AZU12" s="49"/>
      <c r="AZV12" s="49"/>
      <c r="AZW12" s="49"/>
      <c r="AZX12" s="49"/>
      <c r="AZY12" s="49"/>
      <c r="AZZ12" s="49"/>
      <c r="BAA12" s="49"/>
      <c r="BAB12" s="49"/>
      <c r="BAC12" s="49"/>
      <c r="BAD12" s="49"/>
      <c r="BAE12" s="49"/>
      <c r="BAF12" s="49"/>
      <c r="BAG12" s="49"/>
      <c r="BAH12" s="49"/>
      <c r="BAI12" s="49"/>
      <c r="BAJ12" s="49"/>
      <c r="BAK12" s="49"/>
      <c r="BAL12" s="49"/>
      <c r="BAM12" s="49"/>
      <c r="BAN12" s="49"/>
      <c r="BAO12" s="49"/>
      <c r="BAP12" s="49"/>
      <c r="BAQ12" s="49"/>
      <c r="BAR12" s="49"/>
      <c r="BAS12" s="49"/>
      <c r="BAT12" s="49"/>
      <c r="BAU12" s="49"/>
      <c r="BAV12" s="49"/>
      <c r="BAW12" s="49"/>
      <c r="BAX12" s="49"/>
      <c r="BAY12" s="49"/>
      <c r="BAZ12" s="49"/>
      <c r="BBA12" s="49"/>
      <c r="BBB12" s="49"/>
      <c r="BBC12" s="49"/>
      <c r="BBD12" s="49"/>
      <c r="BBE12" s="49"/>
      <c r="BBF12" s="49"/>
      <c r="BBG12" s="49"/>
      <c r="BBH12" s="49"/>
      <c r="BBI12" s="49"/>
      <c r="BBJ12" s="49"/>
      <c r="BBK12" s="49"/>
      <c r="BBL12" s="49"/>
      <c r="BBM12" s="49"/>
      <c r="BBN12" s="49"/>
      <c r="BBO12" s="49"/>
      <c r="BBP12" s="49"/>
      <c r="BBQ12" s="49"/>
      <c r="BBR12" s="49"/>
      <c r="BBS12" s="49"/>
      <c r="BBT12" s="49"/>
      <c r="BBU12" s="49"/>
      <c r="BBV12" s="49"/>
      <c r="BBW12" s="49"/>
      <c r="BBX12" s="49"/>
      <c r="BBY12" s="49"/>
      <c r="BBZ12" s="49"/>
      <c r="BCA12" s="49"/>
      <c r="BCB12" s="49"/>
      <c r="BCC12" s="49"/>
      <c r="BCD12" s="49"/>
      <c r="BCE12" s="49"/>
      <c r="BCF12" s="49"/>
      <c r="BCG12" s="49"/>
      <c r="BCH12" s="49"/>
      <c r="BCI12" s="49"/>
      <c r="BCJ12" s="49"/>
      <c r="BCK12" s="49"/>
      <c r="BCL12" s="49"/>
      <c r="BCM12" s="49"/>
      <c r="BCN12" s="49"/>
      <c r="BCO12" s="49"/>
      <c r="BCP12" s="49"/>
      <c r="BCQ12" s="49"/>
      <c r="BCR12" s="49"/>
      <c r="BCS12" s="49"/>
      <c r="BCT12" s="49"/>
      <c r="BCU12" s="49"/>
      <c r="BCV12" s="49"/>
      <c r="BCW12" s="49"/>
      <c r="BCX12" s="49"/>
      <c r="BCY12" s="49"/>
      <c r="BCZ12" s="49"/>
      <c r="BDA12" s="49"/>
      <c r="BDB12" s="49"/>
      <c r="BDC12" s="49"/>
      <c r="BDD12" s="49"/>
      <c r="BDE12" s="49"/>
      <c r="BDF12" s="49"/>
      <c r="BDG12" s="49"/>
      <c r="BDH12" s="49"/>
      <c r="BDI12" s="49"/>
      <c r="BDJ12" s="49"/>
      <c r="BDK12" s="49"/>
      <c r="BDL12" s="49"/>
      <c r="BDM12" s="49"/>
      <c r="BDN12" s="49"/>
      <c r="BDO12" s="49"/>
      <c r="BDP12" s="49"/>
      <c r="BDQ12" s="49"/>
      <c r="BDR12" s="49"/>
      <c r="BDS12" s="49"/>
      <c r="BDT12" s="49"/>
      <c r="BDU12" s="49"/>
      <c r="BDV12" s="49"/>
      <c r="BDW12" s="49"/>
      <c r="BDX12" s="49"/>
      <c r="BDY12" s="49"/>
      <c r="BDZ12" s="49"/>
      <c r="BEA12" s="49"/>
      <c r="BEB12" s="49"/>
      <c r="BEC12" s="49"/>
      <c r="BED12" s="49"/>
      <c r="BEE12" s="49"/>
      <c r="BEF12" s="49"/>
      <c r="BEG12" s="49"/>
      <c r="BEH12" s="49"/>
      <c r="BEI12" s="49"/>
      <c r="BEJ12" s="49"/>
      <c r="BEK12" s="49"/>
      <c r="BEL12" s="49"/>
      <c r="BEM12" s="49"/>
      <c r="BEN12" s="49"/>
      <c r="BEO12" s="49"/>
      <c r="BEP12" s="49"/>
      <c r="BEQ12" s="49"/>
      <c r="BER12" s="49"/>
      <c r="BES12" s="49"/>
      <c r="BET12" s="49"/>
      <c r="BEU12" s="49"/>
      <c r="BEV12" s="49"/>
      <c r="BEW12" s="49"/>
      <c r="BEX12" s="49"/>
      <c r="BEY12" s="49"/>
      <c r="BEZ12" s="49"/>
      <c r="BFA12" s="49"/>
      <c r="BFB12" s="49"/>
      <c r="BFC12" s="49"/>
      <c r="BFD12" s="49"/>
      <c r="BFE12" s="49"/>
      <c r="BFF12" s="49"/>
      <c r="BFG12" s="49"/>
      <c r="BFH12" s="49"/>
      <c r="BFI12" s="49"/>
      <c r="BFJ12" s="49"/>
      <c r="BFK12" s="49"/>
      <c r="BFL12" s="49"/>
      <c r="BFM12" s="49"/>
      <c r="BFN12" s="49"/>
      <c r="BFO12" s="49"/>
      <c r="BFP12" s="49"/>
      <c r="BFQ12" s="49"/>
      <c r="BFR12" s="49"/>
      <c r="BFS12" s="49"/>
      <c r="BFT12" s="49"/>
      <c r="BFU12" s="49"/>
      <c r="BFV12" s="49"/>
      <c r="BFW12" s="49"/>
      <c r="BFX12" s="49"/>
      <c r="BFY12" s="49"/>
      <c r="BFZ12" s="49"/>
      <c r="BGA12" s="49"/>
      <c r="BGB12" s="49"/>
      <c r="BGC12" s="49"/>
      <c r="BGD12" s="49"/>
      <c r="BGE12" s="49"/>
      <c r="BGF12" s="49"/>
      <c r="BGG12" s="49"/>
      <c r="BGH12" s="49"/>
      <c r="BGI12" s="49"/>
      <c r="BGJ12" s="49"/>
      <c r="BGK12" s="49"/>
      <c r="BGL12" s="49"/>
      <c r="BGM12" s="49"/>
      <c r="BGN12" s="49"/>
      <c r="BGO12" s="49"/>
      <c r="BGP12" s="49"/>
      <c r="BGQ12" s="49"/>
      <c r="BGR12" s="49"/>
      <c r="BGS12" s="49"/>
      <c r="BGT12" s="49"/>
      <c r="BGU12" s="49"/>
      <c r="BGV12" s="49"/>
      <c r="BGW12" s="49"/>
      <c r="BGX12" s="49"/>
      <c r="BGY12" s="49"/>
      <c r="BGZ12" s="49"/>
      <c r="BHA12" s="49"/>
      <c r="BHB12" s="49"/>
      <c r="BHC12" s="49"/>
      <c r="BHD12" s="49"/>
      <c r="BHE12" s="49"/>
      <c r="BHF12" s="49"/>
      <c r="BHG12" s="49"/>
      <c r="BHH12" s="49"/>
      <c r="BHI12" s="49"/>
      <c r="BHJ12" s="49"/>
      <c r="BHK12" s="49"/>
      <c r="BHL12" s="49"/>
      <c r="BHM12" s="49"/>
      <c r="BHN12" s="49"/>
      <c r="BHO12" s="49"/>
      <c r="BHP12" s="49"/>
      <c r="BHQ12" s="49"/>
      <c r="BHR12" s="49"/>
      <c r="BHS12" s="49"/>
      <c r="BHT12" s="49"/>
      <c r="BHU12" s="49"/>
      <c r="BHV12" s="49"/>
      <c r="BHW12" s="49"/>
      <c r="BHX12" s="49"/>
      <c r="BHY12" s="49"/>
      <c r="BHZ12" s="49"/>
      <c r="BIA12" s="49"/>
      <c r="BIB12" s="49"/>
      <c r="BIC12" s="49"/>
      <c r="BID12" s="49"/>
      <c r="BIE12" s="49"/>
      <c r="BIF12" s="49"/>
      <c r="BIG12" s="49"/>
      <c r="BIH12" s="49"/>
      <c r="BII12" s="49"/>
      <c r="BIJ12" s="49"/>
      <c r="BIK12" s="49"/>
      <c r="BIL12" s="49"/>
      <c r="BIM12" s="49"/>
      <c r="BIN12" s="49"/>
      <c r="BIO12" s="49"/>
      <c r="BIP12" s="49"/>
      <c r="BIQ12" s="49"/>
      <c r="BIR12" s="49"/>
      <c r="BIS12" s="49"/>
      <c r="BIT12" s="49"/>
      <c r="BIU12" s="49"/>
      <c r="BIV12" s="49"/>
      <c r="BIW12" s="49"/>
      <c r="BIX12" s="49"/>
      <c r="BIY12" s="49"/>
      <c r="BIZ12" s="49"/>
      <c r="BJA12" s="49"/>
      <c r="BJB12" s="49"/>
      <c r="BJC12" s="49"/>
      <c r="BJD12" s="49"/>
      <c r="BJE12" s="49"/>
      <c r="BJF12" s="49"/>
      <c r="BJG12" s="49"/>
      <c r="BJH12" s="49"/>
      <c r="BJI12" s="49"/>
      <c r="BJJ12" s="49"/>
      <c r="BJK12" s="49"/>
      <c r="BJL12" s="49"/>
      <c r="BJM12" s="49"/>
      <c r="BJN12" s="49"/>
      <c r="BJO12" s="49"/>
      <c r="BJP12" s="49"/>
      <c r="BJQ12" s="49"/>
      <c r="BJR12" s="49"/>
      <c r="BJS12" s="49"/>
      <c r="BJT12" s="49"/>
      <c r="BJU12" s="49"/>
      <c r="BJV12" s="49"/>
      <c r="BJW12" s="49"/>
      <c r="BJX12" s="49"/>
      <c r="BJY12" s="49"/>
      <c r="BJZ12" s="49"/>
      <c r="BKA12" s="49"/>
      <c r="BKB12" s="49"/>
      <c r="BKC12" s="49"/>
      <c r="BKD12" s="49"/>
      <c r="BKE12" s="49"/>
      <c r="BKF12" s="49"/>
      <c r="BKG12" s="49"/>
      <c r="BKH12" s="49"/>
      <c r="BKI12" s="49"/>
      <c r="BKJ12" s="49"/>
      <c r="BKK12" s="49"/>
      <c r="BKL12" s="49"/>
      <c r="BKM12" s="49"/>
      <c r="BKN12" s="49"/>
      <c r="BKO12" s="49"/>
      <c r="BKP12" s="49"/>
      <c r="BKQ12" s="49"/>
      <c r="BKR12" s="49"/>
      <c r="BKS12" s="49"/>
      <c r="BKT12" s="49"/>
      <c r="BKU12" s="49"/>
      <c r="BKV12" s="49"/>
      <c r="BKW12" s="49"/>
      <c r="BKX12" s="49"/>
      <c r="BKY12" s="49"/>
      <c r="BKZ12" s="49"/>
      <c r="BLA12" s="49"/>
      <c r="BLB12" s="49"/>
      <c r="BLC12" s="49"/>
      <c r="BLD12" s="49"/>
      <c r="BLE12" s="49"/>
      <c r="BLF12" s="49"/>
      <c r="BLG12" s="49"/>
      <c r="BLH12" s="49"/>
      <c r="BLI12" s="49"/>
      <c r="BLJ12" s="49"/>
      <c r="BLK12" s="49"/>
      <c r="BLL12" s="49"/>
      <c r="BLM12" s="49"/>
      <c r="BLN12" s="49"/>
      <c r="BLO12" s="49"/>
      <c r="BLP12" s="49"/>
      <c r="BLQ12" s="49"/>
      <c r="BLR12" s="49"/>
      <c r="BLS12" s="49"/>
      <c r="BLT12" s="49"/>
      <c r="BLU12" s="49"/>
      <c r="BLV12" s="49"/>
      <c r="BLW12" s="49"/>
      <c r="BLX12" s="49"/>
      <c r="BLY12" s="49"/>
      <c r="BLZ12" s="49"/>
      <c r="BMA12" s="49"/>
      <c r="BMB12" s="49"/>
      <c r="BMC12" s="49"/>
      <c r="BMD12" s="49"/>
      <c r="BME12" s="49"/>
      <c r="BMF12" s="49"/>
      <c r="BMG12" s="49"/>
      <c r="BMH12" s="49"/>
      <c r="BMI12" s="49"/>
      <c r="BMJ12" s="49"/>
      <c r="BMK12" s="49"/>
      <c r="BML12" s="49"/>
      <c r="BMM12" s="49"/>
      <c r="BMN12" s="49"/>
      <c r="BMO12" s="49"/>
      <c r="BMP12" s="49"/>
      <c r="BMQ12" s="49"/>
      <c r="BMR12" s="49"/>
      <c r="BMS12" s="49"/>
      <c r="BMT12" s="49"/>
      <c r="BMU12" s="49"/>
      <c r="BMV12" s="49"/>
      <c r="BMW12" s="49"/>
      <c r="BMX12" s="49"/>
      <c r="BMY12" s="49"/>
      <c r="BMZ12" s="49"/>
      <c r="BNA12" s="49"/>
      <c r="BNB12" s="49"/>
      <c r="BNC12" s="49"/>
      <c r="BND12" s="49"/>
      <c r="BNE12" s="49"/>
      <c r="BNF12" s="49"/>
      <c r="BNG12" s="49"/>
      <c r="BNH12" s="49"/>
      <c r="BNI12" s="49"/>
      <c r="BNJ12" s="49"/>
      <c r="BNK12" s="49"/>
      <c r="BNL12" s="49"/>
      <c r="BNM12" s="49"/>
      <c r="BNN12" s="49"/>
      <c r="BNO12" s="49"/>
      <c r="BNP12" s="49"/>
      <c r="BNQ12" s="49"/>
      <c r="BNR12" s="49"/>
      <c r="BNS12" s="49"/>
      <c r="BNT12" s="49"/>
      <c r="BNU12" s="49"/>
      <c r="BNV12" s="49"/>
      <c r="BNW12" s="49"/>
      <c r="BNX12" s="49"/>
      <c r="BNY12" s="49"/>
      <c r="BNZ12" s="49"/>
      <c r="BOA12" s="49"/>
      <c r="BOB12" s="49"/>
      <c r="BOC12" s="49"/>
      <c r="BOD12" s="49"/>
      <c r="BOE12" s="49"/>
      <c r="BOF12" s="49"/>
      <c r="BOG12" s="49"/>
      <c r="BOH12" s="49"/>
      <c r="BOI12" s="49"/>
      <c r="BOJ12" s="49"/>
      <c r="BOK12" s="49"/>
      <c r="BOL12" s="49"/>
      <c r="BOM12" s="49"/>
      <c r="BON12" s="49"/>
      <c r="BOO12" s="49"/>
      <c r="BOP12" s="49"/>
      <c r="BOQ12" s="49"/>
      <c r="BOR12" s="49"/>
      <c r="BOS12" s="49"/>
      <c r="BOT12" s="49"/>
      <c r="BOU12" s="49"/>
      <c r="BOV12" s="49"/>
      <c r="BOW12" s="49"/>
      <c r="BOX12" s="49"/>
      <c r="BOY12" s="49"/>
      <c r="BOZ12" s="49"/>
      <c r="BPA12" s="49"/>
      <c r="BPB12" s="49"/>
      <c r="BPC12" s="49"/>
      <c r="BPD12" s="49"/>
      <c r="BPE12" s="49"/>
      <c r="BPF12" s="49"/>
      <c r="BPG12" s="49"/>
      <c r="BPH12" s="49"/>
      <c r="BPI12" s="49"/>
      <c r="BPJ12" s="49"/>
      <c r="BPK12" s="49"/>
      <c r="BPL12" s="49"/>
      <c r="BPM12" s="49"/>
      <c r="BPN12" s="49"/>
      <c r="BPO12" s="49"/>
      <c r="BPP12" s="49"/>
      <c r="BPQ12" s="49"/>
      <c r="BPR12" s="49"/>
      <c r="BPS12" s="49"/>
      <c r="BPT12" s="49"/>
      <c r="BPU12" s="49"/>
      <c r="BPV12" s="49"/>
      <c r="BPW12" s="49"/>
      <c r="BPX12" s="49"/>
      <c r="BPY12" s="49"/>
      <c r="BPZ12" s="49"/>
      <c r="BQA12" s="49"/>
      <c r="BQB12" s="49"/>
      <c r="BQC12" s="49"/>
      <c r="BQD12" s="49"/>
      <c r="BQE12" s="49"/>
      <c r="BQF12" s="49"/>
      <c r="BQG12" s="49"/>
      <c r="BQH12" s="49"/>
      <c r="BQI12" s="49"/>
      <c r="BQJ12" s="49"/>
      <c r="BQK12" s="49"/>
      <c r="BQL12" s="49"/>
      <c r="BQM12" s="49"/>
      <c r="BQN12" s="49"/>
      <c r="BQO12" s="49"/>
      <c r="BQP12" s="49"/>
      <c r="BQQ12" s="49"/>
      <c r="BQR12" s="49"/>
      <c r="BQS12" s="49"/>
      <c r="BQT12" s="49"/>
      <c r="BQU12" s="49"/>
      <c r="BQV12" s="49"/>
      <c r="BQW12" s="49"/>
      <c r="BQX12" s="49"/>
      <c r="BQY12" s="49"/>
      <c r="BQZ12" s="49"/>
      <c r="BRA12" s="49"/>
      <c r="BRB12" s="49"/>
      <c r="BRC12" s="49"/>
      <c r="BRD12" s="49"/>
      <c r="BRE12" s="49"/>
      <c r="BRF12" s="49"/>
      <c r="BRG12" s="49"/>
      <c r="BRH12" s="49"/>
      <c r="BRI12" s="49"/>
      <c r="BRJ12" s="49"/>
      <c r="BRK12" s="49"/>
      <c r="BRL12" s="49"/>
      <c r="BRM12" s="49"/>
      <c r="BRN12" s="49"/>
      <c r="BRO12" s="49"/>
      <c r="BRP12" s="49"/>
      <c r="BRQ12" s="49"/>
      <c r="BRR12" s="49"/>
      <c r="BRS12" s="49"/>
      <c r="BRT12" s="49"/>
      <c r="BRU12" s="49"/>
      <c r="BRV12" s="49"/>
      <c r="BRW12" s="49"/>
      <c r="BRX12" s="49"/>
      <c r="BRY12" s="49"/>
      <c r="BRZ12" s="49"/>
      <c r="BSA12" s="49"/>
      <c r="BSB12" s="49"/>
      <c r="BSC12" s="49"/>
      <c r="BSD12" s="49"/>
      <c r="BSE12" s="49"/>
      <c r="BSF12" s="49"/>
      <c r="BSG12" s="49"/>
      <c r="BSH12" s="49"/>
      <c r="BSI12" s="49"/>
      <c r="BSJ12" s="49"/>
      <c r="BSK12" s="49"/>
      <c r="BSL12" s="49"/>
      <c r="BSM12" s="49"/>
      <c r="BSN12" s="49"/>
      <c r="BSO12" s="49"/>
      <c r="BSP12" s="49"/>
      <c r="BSQ12" s="49"/>
      <c r="BSR12" s="49"/>
      <c r="BSS12" s="49"/>
      <c r="BST12" s="49"/>
      <c r="BSU12" s="49"/>
      <c r="BSV12" s="49"/>
      <c r="BSW12" s="49"/>
      <c r="BSX12" s="49"/>
      <c r="BSY12" s="49"/>
      <c r="BSZ12" s="49"/>
      <c r="BTA12" s="49"/>
      <c r="BTB12" s="49"/>
      <c r="BTC12" s="49"/>
      <c r="BTD12" s="49"/>
      <c r="BTE12" s="49"/>
      <c r="BTF12" s="49"/>
      <c r="BTG12" s="49"/>
      <c r="BTH12" s="49"/>
      <c r="BTI12" s="49"/>
      <c r="BTJ12" s="49"/>
      <c r="BTK12" s="49"/>
      <c r="BTL12" s="49"/>
      <c r="BTM12" s="49"/>
      <c r="BTN12" s="49"/>
      <c r="BTO12" s="49"/>
      <c r="BTP12" s="49"/>
      <c r="BTQ12" s="49"/>
      <c r="BTR12" s="49"/>
      <c r="BTS12" s="49"/>
      <c r="BTT12" s="49"/>
      <c r="BTU12" s="49"/>
      <c r="BTV12" s="49"/>
      <c r="BTW12" s="49"/>
      <c r="BTX12" s="49"/>
      <c r="BTY12" s="49"/>
      <c r="BTZ12" s="49"/>
      <c r="BUA12" s="49"/>
      <c r="BUB12" s="49"/>
      <c r="BUC12" s="49"/>
      <c r="BUD12" s="49"/>
      <c r="BUE12" s="49"/>
      <c r="BUF12" s="49"/>
      <c r="BUG12" s="49"/>
      <c r="BUH12" s="49"/>
      <c r="BUI12" s="49"/>
      <c r="BUJ12" s="49"/>
      <c r="BUK12" s="49"/>
      <c r="BUL12" s="49"/>
      <c r="BUM12" s="49"/>
      <c r="BUN12" s="49"/>
      <c r="BUO12" s="49"/>
      <c r="BUP12" s="49"/>
      <c r="BUQ12" s="49"/>
      <c r="BUR12" s="49"/>
      <c r="BUS12" s="49"/>
      <c r="BUT12" s="49"/>
      <c r="BUU12" s="49"/>
      <c r="BUV12" s="49"/>
      <c r="BUW12" s="49"/>
      <c r="BUX12" s="49"/>
      <c r="BUY12" s="49"/>
      <c r="BUZ12" s="49"/>
      <c r="BVA12" s="49"/>
      <c r="BVB12" s="49"/>
      <c r="BVC12" s="49"/>
      <c r="BVD12" s="49"/>
      <c r="BVE12" s="49"/>
      <c r="BVF12" s="49"/>
      <c r="BVG12" s="49"/>
      <c r="BVH12" s="49"/>
      <c r="BVI12" s="49"/>
      <c r="BVJ12" s="49"/>
      <c r="BVK12" s="49"/>
      <c r="BVL12" s="49"/>
      <c r="BVM12" s="49"/>
      <c r="BVN12" s="49"/>
      <c r="BVO12" s="49"/>
      <c r="BVP12" s="49"/>
      <c r="BVQ12" s="49"/>
      <c r="BVR12" s="49"/>
      <c r="BVS12" s="49"/>
      <c r="BVT12" s="49"/>
      <c r="BVU12" s="49"/>
      <c r="BVV12" s="49"/>
      <c r="BVW12" s="49"/>
      <c r="BVX12" s="49"/>
      <c r="BVY12" s="49"/>
      <c r="BVZ12" s="49"/>
      <c r="BWA12" s="49"/>
      <c r="BWB12" s="49"/>
      <c r="BWC12" s="49"/>
      <c r="BWD12" s="49"/>
      <c r="BWE12" s="49"/>
      <c r="BWF12" s="49"/>
      <c r="BWG12" s="49"/>
      <c r="BWH12" s="49"/>
      <c r="BWI12" s="49"/>
      <c r="BWJ12" s="49"/>
      <c r="BWK12" s="49"/>
      <c r="BWL12" s="49"/>
      <c r="BWM12" s="49"/>
      <c r="BWN12" s="49"/>
      <c r="BWO12" s="49"/>
      <c r="BWP12" s="49"/>
      <c r="BWQ12" s="49"/>
      <c r="BWR12" s="49"/>
      <c r="BWS12" s="49"/>
      <c r="BWT12" s="49"/>
      <c r="BWU12" s="49"/>
      <c r="BWV12" s="49"/>
      <c r="BWW12" s="49"/>
      <c r="BWX12" s="49"/>
      <c r="BWY12" s="49"/>
      <c r="BWZ12" s="49"/>
      <c r="BXA12" s="49"/>
      <c r="BXB12" s="49"/>
      <c r="BXC12" s="49"/>
      <c r="BXD12" s="49"/>
      <c r="BXE12" s="49"/>
      <c r="BXF12" s="49"/>
      <c r="BXG12" s="49"/>
      <c r="BXH12" s="49"/>
      <c r="BXI12" s="49"/>
      <c r="BXJ12" s="49"/>
      <c r="BXK12" s="49"/>
      <c r="BXL12" s="49"/>
      <c r="BXM12" s="49"/>
      <c r="BXN12" s="49"/>
      <c r="BXO12" s="49"/>
      <c r="BXP12" s="49"/>
      <c r="BXQ12" s="49"/>
      <c r="BXR12" s="49"/>
      <c r="BXS12" s="49"/>
      <c r="BXT12" s="49"/>
      <c r="BXU12" s="49"/>
      <c r="BXV12" s="49"/>
      <c r="BXW12" s="49"/>
      <c r="BXX12" s="49"/>
      <c r="BXY12" s="49"/>
      <c r="BXZ12" s="49"/>
      <c r="BYA12" s="49"/>
      <c r="BYB12" s="49"/>
      <c r="BYC12" s="49"/>
      <c r="BYD12" s="49"/>
      <c r="BYE12" s="49"/>
      <c r="BYF12" s="49"/>
      <c r="BYG12" s="49"/>
      <c r="BYH12" s="49"/>
      <c r="BYI12" s="49"/>
      <c r="BYJ12" s="49"/>
      <c r="BYK12" s="49"/>
      <c r="BYL12" s="49"/>
      <c r="BYM12" s="49"/>
      <c r="BYN12" s="49"/>
      <c r="BYO12" s="49"/>
      <c r="BYP12" s="49"/>
      <c r="BYQ12" s="49"/>
      <c r="BYR12" s="49"/>
      <c r="BYS12" s="49"/>
      <c r="BYT12" s="49"/>
      <c r="BYU12" s="49"/>
      <c r="BYV12" s="49"/>
      <c r="BYW12" s="49"/>
      <c r="BYX12" s="49"/>
      <c r="BYY12" s="49"/>
      <c r="BYZ12" s="49"/>
      <c r="BZA12" s="49"/>
      <c r="BZB12" s="49"/>
      <c r="BZC12" s="49"/>
      <c r="BZD12" s="49"/>
      <c r="BZE12" s="49"/>
      <c r="BZF12" s="49"/>
      <c r="BZG12" s="49"/>
      <c r="BZH12" s="49"/>
      <c r="BZI12" s="49"/>
      <c r="BZJ12" s="49"/>
      <c r="BZK12" s="49"/>
      <c r="BZL12" s="49"/>
      <c r="BZM12" s="49"/>
      <c r="BZN12" s="49"/>
      <c r="BZO12" s="49"/>
      <c r="BZP12" s="49"/>
      <c r="BZQ12" s="49"/>
      <c r="BZR12" s="49"/>
      <c r="BZS12" s="49"/>
      <c r="BZT12" s="49"/>
      <c r="BZU12" s="49"/>
      <c r="BZV12" s="49"/>
      <c r="BZW12" s="49"/>
      <c r="BZX12" s="49"/>
      <c r="BZY12" s="49"/>
      <c r="BZZ12" s="49"/>
      <c r="CAA12" s="49"/>
      <c r="CAB12" s="49"/>
      <c r="CAC12" s="49"/>
      <c r="CAD12" s="49"/>
      <c r="CAE12" s="49"/>
      <c r="CAF12" s="49"/>
      <c r="CAG12" s="49"/>
      <c r="CAH12" s="49"/>
      <c r="CAI12" s="49"/>
      <c r="CAJ12" s="49"/>
      <c r="CAK12" s="49"/>
      <c r="CAL12" s="49"/>
      <c r="CAM12" s="49"/>
      <c r="CAN12" s="49"/>
      <c r="CAO12" s="49"/>
      <c r="CAP12" s="49"/>
      <c r="CAQ12" s="49"/>
      <c r="CAR12" s="49"/>
      <c r="CAS12" s="49"/>
      <c r="CAT12" s="49"/>
      <c r="CAU12" s="49"/>
      <c r="CAV12" s="49"/>
      <c r="CAW12" s="49"/>
      <c r="CAX12" s="49"/>
      <c r="CAY12" s="49"/>
      <c r="CAZ12" s="49"/>
      <c r="CBA12" s="49"/>
      <c r="CBB12" s="49"/>
      <c r="CBC12" s="49"/>
      <c r="CBD12" s="49"/>
      <c r="CBE12" s="49"/>
      <c r="CBF12" s="49"/>
      <c r="CBG12" s="49"/>
      <c r="CBH12" s="49"/>
      <c r="CBI12" s="49"/>
      <c r="CBJ12" s="49"/>
      <c r="CBK12" s="49"/>
      <c r="CBL12" s="49"/>
      <c r="CBM12" s="49"/>
      <c r="CBN12" s="49"/>
      <c r="CBO12" s="49"/>
      <c r="CBP12" s="49"/>
      <c r="CBQ12" s="49"/>
      <c r="CBR12" s="49"/>
      <c r="CBS12" s="49"/>
      <c r="CBT12" s="49"/>
      <c r="CBU12" s="49"/>
      <c r="CBV12" s="49"/>
      <c r="CBW12" s="49"/>
      <c r="CBX12" s="49"/>
      <c r="CBY12" s="49"/>
      <c r="CBZ12" s="49"/>
      <c r="CCA12" s="49"/>
      <c r="CCB12" s="49"/>
      <c r="CCC12" s="49"/>
      <c r="CCD12" s="49"/>
      <c r="CCE12" s="49"/>
      <c r="CCF12" s="49"/>
      <c r="CCG12" s="49"/>
      <c r="CCH12" s="49"/>
      <c r="CCI12" s="49"/>
      <c r="CCJ12" s="49"/>
      <c r="CCK12" s="49"/>
      <c r="CCL12" s="49"/>
      <c r="CCM12" s="49"/>
      <c r="CCN12" s="49"/>
      <c r="CCO12" s="49"/>
      <c r="CCP12" s="49"/>
      <c r="CCQ12" s="49"/>
      <c r="CCR12" s="49"/>
      <c r="CCS12" s="49"/>
      <c r="CCT12" s="49"/>
      <c r="CCU12" s="49"/>
      <c r="CCV12" s="49"/>
      <c r="CCW12" s="49"/>
      <c r="CCX12" s="49"/>
      <c r="CCY12" s="49"/>
      <c r="CCZ12" s="49"/>
      <c r="CDA12" s="49"/>
      <c r="CDB12" s="49"/>
      <c r="CDC12" s="49"/>
      <c r="CDD12" s="49"/>
      <c r="CDE12" s="49"/>
      <c r="CDF12" s="49"/>
      <c r="CDG12" s="49"/>
      <c r="CDH12" s="49"/>
      <c r="CDI12" s="49"/>
      <c r="CDJ12" s="49"/>
      <c r="CDK12" s="49"/>
      <c r="CDL12" s="49"/>
      <c r="CDM12" s="49"/>
      <c r="CDN12" s="49"/>
      <c r="CDO12" s="49"/>
      <c r="CDP12" s="49"/>
      <c r="CDQ12" s="49"/>
      <c r="CDR12" s="49"/>
      <c r="CDS12" s="49"/>
      <c r="CDT12" s="49"/>
      <c r="CDU12" s="49"/>
      <c r="CDV12" s="49"/>
      <c r="CDW12" s="49"/>
      <c r="CDX12" s="49"/>
      <c r="CDY12" s="49"/>
      <c r="CDZ12" s="49"/>
      <c r="CEA12" s="49"/>
      <c r="CEB12" s="49"/>
      <c r="CEC12" s="49"/>
      <c r="CED12" s="49"/>
      <c r="CEE12" s="49"/>
      <c r="CEF12" s="49"/>
      <c r="CEG12" s="49"/>
      <c r="CEH12" s="49"/>
      <c r="CEI12" s="49"/>
      <c r="CEJ12" s="49"/>
      <c r="CEK12" s="49"/>
      <c r="CEL12" s="49"/>
      <c r="CEM12" s="49"/>
      <c r="CEN12" s="49"/>
      <c r="CEO12" s="49"/>
      <c r="CEP12" s="49"/>
      <c r="CEQ12" s="49"/>
      <c r="CER12" s="49"/>
      <c r="CES12" s="49"/>
      <c r="CET12" s="49"/>
      <c r="CEU12" s="49"/>
      <c r="CEV12" s="49"/>
      <c r="CEW12" s="49"/>
      <c r="CEX12" s="49"/>
      <c r="CEY12" s="49"/>
      <c r="CEZ12" s="49"/>
      <c r="CFA12" s="49"/>
      <c r="CFB12" s="49"/>
      <c r="CFC12" s="49"/>
      <c r="CFD12" s="49"/>
      <c r="CFE12" s="49"/>
      <c r="CFF12" s="49"/>
      <c r="CFG12" s="49"/>
      <c r="CFH12" s="49"/>
      <c r="CFI12" s="49"/>
      <c r="CFJ12" s="49"/>
      <c r="CFK12" s="49"/>
      <c r="CFL12" s="49"/>
      <c r="CFM12" s="49"/>
      <c r="CFN12" s="49"/>
      <c r="CFO12" s="49"/>
      <c r="CFP12" s="49"/>
      <c r="CFQ12" s="49"/>
      <c r="CFR12" s="49"/>
      <c r="CFS12" s="49"/>
      <c r="CFT12" s="49"/>
      <c r="CFU12" s="49"/>
      <c r="CFV12" s="49"/>
      <c r="CFW12" s="49"/>
      <c r="CFX12" s="49"/>
      <c r="CFY12" s="49"/>
      <c r="CFZ12" s="49"/>
      <c r="CGA12" s="49"/>
      <c r="CGB12" s="49"/>
      <c r="CGC12" s="49"/>
      <c r="CGD12" s="49"/>
      <c r="CGE12" s="49"/>
      <c r="CGF12" s="49"/>
      <c r="CGG12" s="49"/>
      <c r="CGH12" s="49"/>
      <c r="CGI12" s="49"/>
      <c r="CGJ12" s="49"/>
      <c r="CGK12" s="49"/>
      <c r="CGL12" s="49"/>
      <c r="CGM12" s="49"/>
      <c r="CGN12" s="49"/>
      <c r="CGO12" s="49"/>
      <c r="CGP12" s="49"/>
      <c r="CGQ12" s="49"/>
      <c r="CGR12" s="49"/>
      <c r="CGS12" s="49"/>
      <c r="CGT12" s="49"/>
      <c r="CGU12" s="49"/>
      <c r="CGV12" s="49"/>
      <c r="CGW12" s="49"/>
      <c r="CGX12" s="49"/>
      <c r="CGY12" s="49"/>
      <c r="CGZ12" s="49"/>
      <c r="CHA12" s="49"/>
      <c r="CHB12" s="49"/>
      <c r="CHC12" s="49"/>
      <c r="CHD12" s="49"/>
      <c r="CHE12" s="49"/>
      <c r="CHF12" s="49"/>
      <c r="CHG12" s="49"/>
      <c r="CHH12" s="49"/>
      <c r="CHI12" s="49"/>
      <c r="CHJ12" s="49"/>
      <c r="CHK12" s="49"/>
      <c r="CHL12" s="49"/>
      <c r="CHM12" s="49"/>
      <c r="CHN12" s="49"/>
      <c r="CHO12" s="49"/>
      <c r="CHP12" s="49"/>
      <c r="CHQ12" s="49"/>
      <c r="CHR12" s="49"/>
      <c r="CHS12" s="49"/>
      <c r="CHT12" s="49"/>
      <c r="CHU12" s="49"/>
      <c r="CHV12" s="49"/>
      <c r="CHW12" s="49"/>
      <c r="CHX12" s="49"/>
      <c r="CHY12" s="49"/>
      <c r="CHZ12" s="49"/>
      <c r="CIA12" s="49"/>
      <c r="CIB12" s="49"/>
      <c r="CIC12" s="49"/>
      <c r="CID12" s="49"/>
      <c r="CIE12" s="49"/>
      <c r="CIF12" s="49"/>
      <c r="CIG12" s="49"/>
      <c r="CIH12" s="49"/>
      <c r="CII12" s="49"/>
      <c r="CIJ12" s="49"/>
      <c r="CIK12" s="49"/>
      <c r="CIL12" s="49"/>
      <c r="CIM12" s="49"/>
      <c r="CIN12" s="49"/>
      <c r="CIO12" s="49"/>
      <c r="CIP12" s="49"/>
      <c r="CIQ12" s="49"/>
      <c r="CIR12" s="49"/>
      <c r="CIS12" s="49"/>
      <c r="CIT12" s="49"/>
      <c r="CIU12" s="49"/>
      <c r="CIV12" s="49"/>
      <c r="CIW12" s="49"/>
      <c r="CIX12" s="49"/>
      <c r="CIY12" s="49"/>
      <c r="CIZ12" s="49"/>
      <c r="CJA12" s="49"/>
      <c r="CJB12" s="49"/>
      <c r="CJC12" s="49"/>
      <c r="CJD12" s="49"/>
      <c r="CJE12" s="49"/>
      <c r="CJF12" s="49"/>
      <c r="CJG12" s="49"/>
      <c r="CJH12" s="49"/>
      <c r="CJI12" s="49"/>
      <c r="CJJ12" s="49"/>
      <c r="CJK12" s="49"/>
      <c r="CJL12" s="49"/>
      <c r="CJM12" s="49"/>
      <c r="CJN12" s="49"/>
      <c r="CJO12" s="49"/>
      <c r="CJP12" s="49"/>
      <c r="CJQ12" s="49"/>
      <c r="CJR12" s="49"/>
      <c r="CJS12" s="49"/>
      <c r="CJT12" s="49"/>
      <c r="CJU12" s="49"/>
      <c r="CJV12" s="49"/>
      <c r="CJW12" s="49"/>
      <c r="CJX12" s="49"/>
      <c r="CJY12" s="49"/>
      <c r="CJZ12" s="49"/>
      <c r="CKA12" s="49"/>
      <c r="CKB12" s="49"/>
      <c r="CKC12" s="49"/>
      <c r="CKD12" s="49"/>
      <c r="CKE12" s="49"/>
      <c r="CKF12" s="49"/>
      <c r="CKG12" s="49"/>
      <c r="CKH12" s="49"/>
      <c r="CKI12" s="49"/>
      <c r="CKJ12" s="49"/>
      <c r="CKK12" s="49"/>
      <c r="CKL12" s="49"/>
      <c r="CKM12" s="49"/>
      <c r="CKN12" s="49"/>
      <c r="CKO12" s="49"/>
      <c r="CKP12" s="49"/>
      <c r="CKQ12" s="49"/>
      <c r="CKR12" s="49"/>
      <c r="CKS12" s="49"/>
      <c r="CKT12" s="49"/>
      <c r="CKU12" s="49"/>
      <c r="CKV12" s="49"/>
      <c r="CKW12" s="49"/>
      <c r="CKX12" s="49"/>
      <c r="CKY12" s="49"/>
      <c r="CKZ12" s="49"/>
      <c r="CLA12" s="49"/>
      <c r="CLB12" s="49"/>
      <c r="CLC12" s="49"/>
      <c r="CLD12" s="49"/>
      <c r="CLE12" s="49"/>
      <c r="CLF12" s="49"/>
      <c r="CLG12" s="49"/>
      <c r="CLH12" s="49"/>
      <c r="CLI12" s="49"/>
      <c r="CLJ12" s="49"/>
      <c r="CLK12" s="49"/>
      <c r="CLL12" s="49"/>
      <c r="CLM12" s="49"/>
      <c r="CLN12" s="49"/>
      <c r="CLO12" s="49"/>
      <c r="CLP12" s="49"/>
      <c r="CLQ12" s="49"/>
      <c r="CLR12" s="49"/>
      <c r="CLS12" s="49"/>
      <c r="CLT12" s="49"/>
      <c r="CLU12" s="49"/>
      <c r="CLV12" s="49"/>
      <c r="CLW12" s="49"/>
      <c r="CLX12" s="49"/>
      <c r="CLY12" s="49"/>
      <c r="CLZ12" s="49"/>
      <c r="CMA12" s="49"/>
      <c r="CMB12" s="49"/>
      <c r="CMC12" s="49"/>
      <c r="CMD12" s="49"/>
      <c r="CME12" s="49"/>
      <c r="CMF12" s="49"/>
      <c r="CMG12" s="49"/>
      <c r="CMH12" s="49"/>
      <c r="CMI12" s="49"/>
      <c r="CMJ12" s="49"/>
      <c r="CMK12" s="49"/>
      <c r="CML12" s="49"/>
      <c r="CMM12" s="49"/>
      <c r="CMN12" s="49"/>
      <c r="CMO12" s="49"/>
      <c r="CMP12" s="49"/>
      <c r="CMQ12" s="49"/>
      <c r="CMR12" s="49"/>
      <c r="CMS12" s="49"/>
      <c r="CMT12" s="49"/>
      <c r="CMU12" s="49"/>
      <c r="CMV12" s="49"/>
      <c r="CMW12" s="49"/>
      <c r="CMX12" s="49"/>
      <c r="CMY12" s="49"/>
      <c r="CMZ12" s="49"/>
      <c r="CNA12" s="49"/>
      <c r="CNB12" s="49"/>
      <c r="CNC12" s="49"/>
      <c r="CND12" s="49"/>
      <c r="CNE12" s="49"/>
      <c r="CNF12" s="49"/>
      <c r="CNG12" s="49"/>
      <c r="CNH12" s="49"/>
      <c r="CNI12" s="49"/>
      <c r="CNJ12" s="49"/>
      <c r="CNK12" s="49"/>
      <c r="CNL12" s="49"/>
      <c r="CNM12" s="49"/>
      <c r="CNN12" s="49"/>
      <c r="CNO12" s="49"/>
      <c r="CNP12" s="49"/>
      <c r="CNQ12" s="49"/>
      <c r="CNR12" s="49"/>
      <c r="CNS12" s="49"/>
      <c r="CNT12" s="49"/>
      <c r="CNU12" s="49"/>
      <c r="CNV12" s="49"/>
      <c r="CNW12" s="49"/>
      <c r="CNX12" s="49"/>
      <c r="CNY12" s="49"/>
      <c r="CNZ12" s="49"/>
      <c r="COA12" s="49"/>
      <c r="COB12" s="49"/>
      <c r="COC12" s="49"/>
      <c r="COD12" s="49"/>
      <c r="COE12" s="49"/>
      <c r="COF12" s="49"/>
      <c r="COG12" s="49"/>
      <c r="COH12" s="49"/>
      <c r="COI12" s="49"/>
      <c r="COJ12" s="49"/>
      <c r="COK12" s="49"/>
      <c r="COL12" s="49"/>
      <c r="COM12" s="49"/>
      <c r="CON12" s="49"/>
      <c r="COO12" s="49"/>
      <c r="COP12" s="49"/>
      <c r="COQ12" s="49"/>
      <c r="COR12" s="49"/>
      <c r="COS12" s="49"/>
      <c r="COT12" s="49"/>
      <c r="COU12" s="49"/>
      <c r="COV12" s="49"/>
      <c r="COW12" s="49"/>
      <c r="COX12" s="49"/>
      <c r="COY12" s="49"/>
      <c r="COZ12" s="49"/>
      <c r="CPA12" s="49"/>
      <c r="CPB12" s="49"/>
      <c r="CPC12" s="49"/>
      <c r="CPD12" s="49"/>
      <c r="CPE12" s="49"/>
      <c r="CPF12" s="49"/>
      <c r="CPG12" s="49"/>
      <c r="CPH12" s="49"/>
      <c r="CPI12" s="49"/>
      <c r="CPJ12" s="49"/>
      <c r="CPK12" s="49"/>
      <c r="CPL12" s="49"/>
      <c r="CPM12" s="49"/>
      <c r="CPN12" s="49"/>
      <c r="CPO12" s="49"/>
      <c r="CPP12" s="49"/>
      <c r="CPQ12" s="49"/>
      <c r="CPR12" s="49"/>
      <c r="CPS12" s="49"/>
      <c r="CPT12" s="49"/>
      <c r="CPU12" s="49"/>
      <c r="CPV12" s="49"/>
      <c r="CPW12" s="49"/>
      <c r="CPX12" s="49"/>
      <c r="CPY12" s="49"/>
      <c r="CPZ12" s="49"/>
      <c r="CQA12" s="49"/>
      <c r="CQB12" s="49"/>
      <c r="CQC12" s="49"/>
      <c r="CQD12" s="49"/>
      <c r="CQE12" s="49"/>
      <c r="CQF12" s="49"/>
      <c r="CQG12" s="49"/>
      <c r="CQH12" s="49"/>
      <c r="CQI12" s="49"/>
      <c r="CQJ12" s="49"/>
      <c r="CQK12" s="49"/>
      <c r="CQL12" s="49"/>
      <c r="CQM12" s="49"/>
      <c r="CQN12" s="49"/>
      <c r="CQO12" s="49"/>
      <c r="CQP12" s="49"/>
      <c r="CQQ12" s="49"/>
      <c r="CQR12" s="49"/>
      <c r="CQS12" s="49"/>
      <c r="CQT12" s="49"/>
      <c r="CQU12" s="49"/>
      <c r="CQV12" s="49"/>
      <c r="CQW12" s="49"/>
      <c r="CQX12" s="49"/>
      <c r="CQY12" s="49"/>
      <c r="CQZ12" s="49"/>
      <c r="CRA12" s="49"/>
      <c r="CRB12" s="49"/>
      <c r="CRC12" s="49"/>
      <c r="CRD12" s="49"/>
      <c r="CRE12" s="49"/>
      <c r="CRF12" s="49"/>
      <c r="CRG12" s="49"/>
      <c r="CRH12" s="49"/>
      <c r="CRI12" s="49"/>
      <c r="CRJ12" s="49"/>
      <c r="CRK12" s="49"/>
      <c r="CRL12" s="49"/>
      <c r="CRM12" s="49"/>
      <c r="CRN12" s="49"/>
      <c r="CRO12" s="49"/>
      <c r="CRP12" s="49"/>
      <c r="CRQ12" s="49"/>
      <c r="CRR12" s="49"/>
      <c r="CRS12" s="49"/>
      <c r="CRT12" s="49"/>
      <c r="CRU12" s="49"/>
      <c r="CRV12" s="49"/>
      <c r="CRW12" s="49"/>
      <c r="CRX12" s="49"/>
      <c r="CRY12" s="49"/>
      <c r="CRZ12" s="49"/>
      <c r="CSA12" s="49"/>
      <c r="CSB12" s="49"/>
      <c r="CSC12" s="49"/>
      <c r="CSD12" s="49"/>
      <c r="CSE12" s="49"/>
      <c r="CSF12" s="49"/>
      <c r="CSG12" s="49"/>
      <c r="CSH12" s="49"/>
      <c r="CSI12" s="49"/>
      <c r="CSJ12" s="49"/>
      <c r="CSK12" s="49"/>
      <c r="CSL12" s="49"/>
      <c r="CSM12" s="49"/>
      <c r="CSN12" s="49"/>
      <c r="CSO12" s="49"/>
      <c r="CSP12" s="49"/>
      <c r="CSQ12" s="49"/>
      <c r="CSR12" s="49"/>
      <c r="CSS12" s="49"/>
      <c r="CST12" s="49"/>
      <c r="CSU12" s="49"/>
      <c r="CSV12" s="49"/>
      <c r="CSW12" s="49"/>
      <c r="CSX12" s="49"/>
      <c r="CSY12" s="49"/>
      <c r="CSZ12" s="49"/>
      <c r="CTA12" s="49"/>
      <c r="CTB12" s="49"/>
      <c r="CTC12" s="49"/>
      <c r="CTD12" s="49"/>
      <c r="CTE12" s="49"/>
      <c r="CTF12" s="49"/>
      <c r="CTG12" s="49"/>
      <c r="CTH12" s="49"/>
      <c r="CTI12" s="49"/>
      <c r="CTJ12" s="49"/>
      <c r="CTK12" s="49"/>
      <c r="CTL12" s="49"/>
      <c r="CTM12" s="49"/>
      <c r="CTN12" s="49"/>
      <c r="CTO12" s="49"/>
      <c r="CTP12" s="49"/>
      <c r="CTQ12" s="49"/>
      <c r="CTR12" s="49"/>
      <c r="CTS12" s="49"/>
      <c r="CTT12" s="49"/>
      <c r="CTU12" s="49"/>
      <c r="CTV12" s="49"/>
      <c r="CTW12" s="49"/>
      <c r="CTX12" s="49"/>
      <c r="CTY12" s="49"/>
      <c r="CTZ12" s="49"/>
      <c r="CUA12" s="49"/>
      <c r="CUB12" s="49"/>
      <c r="CUC12" s="49"/>
      <c r="CUD12" s="49"/>
      <c r="CUE12" s="49"/>
      <c r="CUF12" s="49"/>
      <c r="CUG12" s="49"/>
      <c r="CUH12" s="49"/>
      <c r="CUI12" s="49"/>
      <c r="CUJ12" s="49"/>
      <c r="CUK12" s="49"/>
      <c r="CUL12" s="49"/>
      <c r="CUM12" s="49"/>
      <c r="CUN12" s="49"/>
      <c r="CUO12" s="49"/>
      <c r="CUP12" s="49"/>
      <c r="CUQ12" s="49"/>
      <c r="CUR12" s="49"/>
      <c r="CUS12" s="49"/>
      <c r="CUT12" s="49"/>
      <c r="CUU12" s="49"/>
      <c r="CUV12" s="49"/>
      <c r="CUW12" s="49"/>
      <c r="CUX12" s="49"/>
      <c r="CUY12" s="49"/>
      <c r="CUZ12" s="49"/>
      <c r="CVA12" s="49"/>
      <c r="CVB12" s="49"/>
      <c r="CVC12" s="49"/>
      <c r="CVD12" s="49"/>
      <c r="CVE12" s="49"/>
      <c r="CVF12" s="49"/>
      <c r="CVG12" s="49"/>
      <c r="CVH12" s="49"/>
      <c r="CVI12" s="49"/>
      <c r="CVJ12" s="49"/>
      <c r="CVK12" s="49"/>
      <c r="CVL12" s="49"/>
      <c r="CVM12" s="49"/>
      <c r="CVN12" s="49"/>
      <c r="CVO12" s="49"/>
      <c r="CVP12" s="49"/>
      <c r="CVQ12" s="49"/>
      <c r="CVR12" s="49"/>
      <c r="CVS12" s="49"/>
      <c r="CVT12" s="49"/>
      <c r="CVU12" s="49"/>
      <c r="CVV12" s="49"/>
      <c r="CVW12" s="49"/>
      <c r="CVX12" s="49"/>
      <c r="CVY12" s="49"/>
      <c r="CVZ12" s="49"/>
      <c r="CWA12" s="49"/>
      <c r="CWB12" s="49"/>
      <c r="CWC12" s="49"/>
      <c r="CWD12" s="49"/>
      <c r="CWE12" s="49"/>
      <c r="CWF12" s="49"/>
      <c r="CWG12" s="49"/>
      <c r="CWH12" s="49"/>
      <c r="CWI12" s="49"/>
      <c r="CWJ12" s="49"/>
      <c r="CWK12" s="49"/>
      <c r="CWL12" s="49"/>
      <c r="CWM12" s="49"/>
      <c r="CWN12" s="49"/>
      <c r="CWO12" s="49"/>
      <c r="CWP12" s="49"/>
      <c r="CWQ12" s="49"/>
      <c r="CWR12" s="49"/>
      <c r="CWS12" s="49"/>
      <c r="CWT12" s="49"/>
      <c r="CWU12" s="49"/>
      <c r="CWV12" s="49"/>
      <c r="CWW12" s="49"/>
      <c r="CWX12" s="49"/>
      <c r="CWY12" s="49"/>
      <c r="CWZ12" s="49"/>
      <c r="CXA12" s="49"/>
      <c r="CXB12" s="49"/>
      <c r="CXC12" s="49"/>
      <c r="CXD12" s="49"/>
      <c r="CXE12" s="49"/>
      <c r="CXF12" s="49"/>
      <c r="CXG12" s="49"/>
      <c r="CXH12" s="49"/>
      <c r="CXI12" s="49"/>
      <c r="CXJ12" s="49"/>
      <c r="CXK12" s="49"/>
      <c r="CXL12" s="49"/>
      <c r="CXM12" s="49"/>
      <c r="CXN12" s="49"/>
      <c r="CXO12" s="49"/>
      <c r="CXP12" s="49"/>
      <c r="CXQ12" s="49"/>
      <c r="CXR12" s="49"/>
      <c r="CXS12" s="49"/>
      <c r="CXT12" s="49"/>
      <c r="CXU12" s="49"/>
      <c r="CXV12" s="49"/>
      <c r="CXW12" s="49"/>
      <c r="CXX12" s="49"/>
      <c r="CXY12" s="49"/>
      <c r="CXZ12" s="49"/>
      <c r="CYA12" s="49"/>
      <c r="CYB12" s="49"/>
      <c r="CYC12" s="49"/>
      <c r="CYD12" s="49"/>
      <c r="CYE12" s="49"/>
      <c r="CYF12" s="49"/>
      <c r="CYG12" s="49"/>
      <c r="CYH12" s="49"/>
      <c r="CYI12" s="49"/>
      <c r="CYJ12" s="49"/>
      <c r="CYK12" s="49"/>
      <c r="CYL12" s="49"/>
      <c r="CYM12" s="49"/>
      <c r="CYN12" s="49"/>
      <c r="CYO12" s="49"/>
      <c r="CYP12" s="49"/>
      <c r="CYQ12" s="49"/>
      <c r="CYR12" s="49"/>
      <c r="CYS12" s="49"/>
      <c r="CYT12" s="49"/>
      <c r="CYU12" s="49"/>
      <c r="CYV12" s="49"/>
      <c r="CYW12" s="49"/>
      <c r="CYX12" s="49"/>
      <c r="CYY12" s="49"/>
      <c r="CYZ12" s="49"/>
      <c r="CZA12" s="49"/>
      <c r="CZB12" s="49"/>
      <c r="CZC12" s="49"/>
      <c r="CZD12" s="49"/>
      <c r="CZE12" s="49"/>
      <c r="CZF12" s="49"/>
      <c r="CZG12" s="49"/>
      <c r="CZH12" s="49"/>
      <c r="CZI12" s="49"/>
      <c r="CZJ12" s="49"/>
      <c r="CZK12" s="49"/>
      <c r="CZL12" s="49"/>
      <c r="CZM12" s="49"/>
      <c r="CZN12" s="49"/>
      <c r="CZO12" s="49"/>
      <c r="CZP12" s="49"/>
      <c r="CZQ12" s="49"/>
      <c r="CZR12" s="49"/>
      <c r="CZS12" s="49"/>
      <c r="CZT12" s="49"/>
      <c r="CZU12" s="49"/>
      <c r="CZV12" s="49"/>
      <c r="CZW12" s="49"/>
      <c r="CZX12" s="49"/>
      <c r="CZY12" s="49"/>
      <c r="CZZ12" s="49"/>
      <c r="DAA12" s="49"/>
      <c r="DAB12" s="49"/>
      <c r="DAC12" s="49"/>
      <c r="DAD12" s="49"/>
      <c r="DAE12" s="49"/>
      <c r="DAF12" s="49"/>
      <c r="DAG12" s="49"/>
      <c r="DAH12" s="49"/>
      <c r="DAI12" s="49"/>
      <c r="DAJ12" s="49"/>
      <c r="DAK12" s="49"/>
      <c r="DAL12" s="49"/>
      <c r="DAM12" s="49"/>
      <c r="DAN12" s="49"/>
      <c r="DAO12" s="49"/>
      <c r="DAP12" s="49"/>
      <c r="DAQ12" s="49"/>
      <c r="DAR12" s="49"/>
      <c r="DAS12" s="49"/>
      <c r="DAT12" s="49"/>
      <c r="DAU12" s="49"/>
      <c r="DAV12" s="49"/>
      <c r="DAW12" s="49"/>
      <c r="DAX12" s="49"/>
      <c r="DAY12" s="49"/>
      <c r="DAZ12" s="49"/>
      <c r="DBA12" s="49"/>
      <c r="DBB12" s="49"/>
      <c r="DBC12" s="49"/>
      <c r="DBD12" s="49"/>
      <c r="DBE12" s="49"/>
      <c r="DBF12" s="49"/>
      <c r="DBG12" s="49"/>
      <c r="DBH12" s="49"/>
      <c r="DBI12" s="49"/>
      <c r="DBJ12" s="49"/>
      <c r="DBK12" s="49"/>
      <c r="DBL12" s="49"/>
      <c r="DBM12" s="49"/>
      <c r="DBN12" s="49"/>
      <c r="DBO12" s="49"/>
      <c r="DBP12" s="49"/>
      <c r="DBQ12" s="49"/>
      <c r="DBR12" s="49"/>
      <c r="DBS12" s="49"/>
      <c r="DBT12" s="49"/>
      <c r="DBU12" s="49"/>
      <c r="DBV12" s="49"/>
      <c r="DBW12" s="49"/>
      <c r="DBX12" s="49"/>
      <c r="DBY12" s="49"/>
      <c r="DBZ12" s="49"/>
      <c r="DCA12" s="49"/>
      <c r="DCB12" s="49"/>
      <c r="DCC12" s="49"/>
      <c r="DCD12" s="49"/>
      <c r="DCE12" s="49"/>
      <c r="DCF12" s="49"/>
      <c r="DCG12" s="49"/>
      <c r="DCH12" s="49"/>
      <c r="DCI12" s="49"/>
      <c r="DCJ12" s="49"/>
      <c r="DCK12" s="49"/>
      <c r="DCL12" s="49"/>
      <c r="DCM12" s="49"/>
      <c r="DCN12" s="49"/>
      <c r="DCO12" s="49"/>
      <c r="DCP12" s="49"/>
      <c r="DCQ12" s="49"/>
      <c r="DCR12" s="49"/>
      <c r="DCS12" s="49"/>
      <c r="DCT12" s="49"/>
      <c r="DCU12" s="49"/>
      <c r="DCV12" s="49"/>
      <c r="DCW12" s="49"/>
      <c r="DCX12" s="49"/>
      <c r="DCY12" s="49"/>
      <c r="DCZ12" s="49"/>
      <c r="DDA12" s="49"/>
      <c r="DDB12" s="49"/>
      <c r="DDC12" s="49"/>
      <c r="DDD12" s="49"/>
      <c r="DDE12" s="49"/>
      <c r="DDF12" s="49"/>
      <c r="DDG12" s="49"/>
      <c r="DDH12" s="49"/>
      <c r="DDI12" s="49"/>
      <c r="DDJ12" s="49"/>
      <c r="DDK12" s="49"/>
      <c r="DDL12" s="49"/>
      <c r="DDM12" s="49"/>
      <c r="DDN12" s="49"/>
      <c r="DDO12" s="49"/>
      <c r="DDP12" s="49"/>
      <c r="DDQ12" s="49"/>
      <c r="DDR12" s="49"/>
      <c r="DDS12" s="49"/>
      <c r="DDT12" s="49"/>
      <c r="DDU12" s="49"/>
      <c r="DDV12" s="49"/>
      <c r="DDW12" s="49"/>
      <c r="DDX12" s="49"/>
      <c r="DDY12" s="49"/>
      <c r="DDZ12" s="49"/>
      <c r="DEA12" s="49"/>
      <c r="DEB12" s="49"/>
      <c r="DEC12" s="49"/>
      <c r="DED12" s="49"/>
      <c r="DEE12" s="49"/>
      <c r="DEF12" s="49"/>
      <c r="DEG12" s="49"/>
      <c r="DEH12" s="49"/>
      <c r="DEI12" s="49"/>
      <c r="DEJ12" s="49"/>
      <c r="DEK12" s="49"/>
      <c r="DEL12" s="49"/>
      <c r="DEM12" s="49"/>
      <c r="DEN12" s="49"/>
      <c r="DEO12" s="49"/>
      <c r="DEP12" s="49"/>
      <c r="DEQ12" s="49"/>
      <c r="DER12" s="49"/>
      <c r="DES12" s="49"/>
      <c r="DET12" s="49"/>
      <c r="DEU12" s="49"/>
      <c r="DEV12" s="49"/>
      <c r="DEW12" s="49"/>
      <c r="DEX12" s="49"/>
      <c r="DEY12" s="49"/>
      <c r="DEZ12" s="49"/>
      <c r="DFA12" s="49"/>
      <c r="DFB12" s="49"/>
      <c r="DFC12" s="49"/>
      <c r="DFD12" s="49"/>
      <c r="DFE12" s="49"/>
      <c r="DFF12" s="49"/>
      <c r="DFG12" s="49"/>
      <c r="DFH12" s="49"/>
      <c r="DFI12" s="49"/>
      <c r="DFJ12" s="49"/>
      <c r="DFK12" s="49"/>
      <c r="DFL12" s="49"/>
      <c r="DFM12" s="49"/>
      <c r="DFN12" s="49"/>
      <c r="DFO12" s="49"/>
      <c r="DFP12" s="49"/>
      <c r="DFQ12" s="49"/>
      <c r="DFR12" s="49"/>
      <c r="DFS12" s="49"/>
      <c r="DFT12" s="49"/>
      <c r="DFU12" s="49"/>
      <c r="DFV12" s="49"/>
      <c r="DFW12" s="49"/>
      <c r="DFX12" s="49"/>
      <c r="DFY12" s="49"/>
      <c r="DFZ12" s="49"/>
      <c r="DGA12" s="49"/>
      <c r="DGB12" s="49"/>
      <c r="DGC12" s="49"/>
      <c r="DGD12" s="49"/>
      <c r="DGE12" s="49"/>
      <c r="DGF12" s="49"/>
      <c r="DGG12" s="49"/>
      <c r="DGH12" s="49"/>
      <c r="DGI12" s="49"/>
      <c r="DGJ12" s="49"/>
      <c r="DGK12" s="49"/>
      <c r="DGL12" s="49"/>
      <c r="DGM12" s="49"/>
      <c r="DGN12" s="49"/>
      <c r="DGO12" s="49"/>
      <c r="DGP12" s="49"/>
      <c r="DGQ12" s="49"/>
      <c r="DGR12" s="49"/>
      <c r="DGS12" s="49"/>
      <c r="DGT12" s="49"/>
      <c r="DGU12" s="49"/>
      <c r="DGV12" s="49"/>
      <c r="DGW12" s="49"/>
      <c r="DGX12" s="49"/>
      <c r="DGY12" s="49"/>
      <c r="DGZ12" s="49"/>
      <c r="DHA12" s="49"/>
      <c r="DHB12" s="49"/>
      <c r="DHC12" s="49"/>
      <c r="DHD12" s="49"/>
      <c r="DHE12" s="49"/>
      <c r="DHF12" s="49"/>
      <c r="DHG12" s="49"/>
      <c r="DHH12" s="49"/>
      <c r="DHI12" s="49"/>
      <c r="DHJ12" s="49"/>
      <c r="DHK12" s="49"/>
      <c r="DHL12" s="49"/>
      <c r="DHM12" s="49"/>
      <c r="DHN12" s="49"/>
      <c r="DHO12" s="49"/>
      <c r="DHP12" s="49"/>
      <c r="DHQ12" s="49"/>
      <c r="DHR12" s="49"/>
      <c r="DHS12" s="49"/>
      <c r="DHT12" s="49"/>
      <c r="DHU12" s="49"/>
      <c r="DHV12" s="49"/>
      <c r="DHW12" s="49"/>
      <c r="DHX12" s="49"/>
      <c r="DHY12" s="49"/>
      <c r="DHZ12" s="49"/>
      <c r="DIA12" s="49"/>
      <c r="DIB12" s="49"/>
      <c r="DIC12" s="49"/>
      <c r="DID12" s="49"/>
      <c r="DIE12" s="49"/>
      <c r="DIF12" s="49"/>
      <c r="DIG12" s="49"/>
      <c r="DIH12" s="49"/>
      <c r="DII12" s="49"/>
      <c r="DIJ12" s="49"/>
      <c r="DIK12" s="49"/>
      <c r="DIL12" s="49"/>
      <c r="DIM12" s="49"/>
      <c r="DIN12" s="49"/>
      <c r="DIO12" s="49"/>
      <c r="DIP12" s="49"/>
      <c r="DIQ12" s="49"/>
      <c r="DIR12" s="49"/>
      <c r="DIS12" s="49"/>
      <c r="DIT12" s="49"/>
      <c r="DIU12" s="49"/>
      <c r="DIV12" s="49"/>
      <c r="DIW12" s="49"/>
      <c r="DIX12" s="49"/>
      <c r="DIY12" s="49"/>
      <c r="DIZ12" s="49"/>
      <c r="DJA12" s="49"/>
      <c r="DJB12" s="49"/>
      <c r="DJC12" s="49"/>
      <c r="DJD12" s="49"/>
      <c r="DJE12" s="49"/>
      <c r="DJF12" s="49"/>
      <c r="DJG12" s="49"/>
      <c r="DJH12" s="49"/>
      <c r="DJI12" s="49"/>
      <c r="DJJ12" s="49"/>
      <c r="DJK12" s="49"/>
      <c r="DJL12" s="49"/>
      <c r="DJM12" s="49"/>
      <c r="DJN12" s="49"/>
      <c r="DJO12" s="49"/>
      <c r="DJP12" s="49"/>
      <c r="DJQ12" s="49"/>
      <c r="DJR12" s="49"/>
      <c r="DJS12" s="49"/>
      <c r="DJT12" s="49"/>
      <c r="DJU12" s="49"/>
      <c r="DJV12" s="49"/>
      <c r="DJW12" s="49"/>
      <c r="DJX12" s="49"/>
      <c r="DJY12" s="49"/>
      <c r="DJZ12" s="49"/>
      <c r="DKA12" s="49"/>
      <c r="DKB12" s="49"/>
      <c r="DKC12" s="49"/>
      <c r="DKD12" s="49"/>
      <c r="DKE12" s="49"/>
      <c r="DKF12" s="49"/>
      <c r="DKG12" s="49"/>
      <c r="DKH12" s="49"/>
      <c r="DKI12" s="49"/>
      <c r="DKJ12" s="49"/>
      <c r="DKK12" s="49"/>
      <c r="DKL12" s="49"/>
      <c r="DKM12" s="49"/>
      <c r="DKN12" s="49"/>
      <c r="DKO12" s="49"/>
      <c r="DKP12" s="49"/>
      <c r="DKQ12" s="49"/>
      <c r="DKR12" s="49"/>
      <c r="DKS12" s="49"/>
      <c r="DKT12" s="49"/>
      <c r="DKU12" s="49"/>
      <c r="DKV12" s="49"/>
      <c r="DKW12" s="49"/>
      <c r="DKX12" s="49"/>
      <c r="DKY12" s="49"/>
      <c r="DKZ12" s="49"/>
      <c r="DLA12" s="49"/>
      <c r="DLB12" s="49"/>
      <c r="DLC12" s="49"/>
      <c r="DLD12" s="49"/>
      <c r="DLE12" s="49"/>
      <c r="DLF12" s="49"/>
      <c r="DLG12" s="49"/>
      <c r="DLH12" s="49"/>
      <c r="DLI12" s="49"/>
      <c r="DLJ12" s="49"/>
      <c r="DLK12" s="49"/>
      <c r="DLL12" s="49"/>
      <c r="DLM12" s="49"/>
      <c r="DLN12" s="49"/>
      <c r="DLO12" s="49"/>
      <c r="DLP12" s="49"/>
      <c r="DLQ12" s="49"/>
      <c r="DLR12" s="49"/>
      <c r="DLS12" s="49"/>
      <c r="DLT12" s="49"/>
      <c r="DLU12" s="49"/>
      <c r="DLV12" s="49"/>
      <c r="DLW12" s="49"/>
      <c r="DLX12" s="49"/>
      <c r="DLY12" s="49"/>
      <c r="DLZ12" s="49"/>
      <c r="DMA12" s="49"/>
      <c r="DMB12" s="49"/>
      <c r="DMC12" s="49"/>
      <c r="DMD12" s="49"/>
      <c r="DME12" s="49"/>
      <c r="DMF12" s="49"/>
      <c r="DMG12" s="49"/>
      <c r="DMH12" s="49"/>
      <c r="DMI12" s="49"/>
      <c r="DMJ12" s="49"/>
      <c r="DMK12" s="49"/>
      <c r="DML12" s="49"/>
      <c r="DMM12" s="49"/>
      <c r="DMN12" s="49"/>
      <c r="DMO12" s="49"/>
      <c r="DMP12" s="49"/>
      <c r="DMQ12" s="49"/>
      <c r="DMR12" s="49"/>
      <c r="DMS12" s="49"/>
      <c r="DMT12" s="49"/>
      <c r="DMU12" s="49"/>
      <c r="DMV12" s="49"/>
      <c r="DMW12" s="49"/>
      <c r="DMX12" s="49"/>
      <c r="DMY12" s="49"/>
      <c r="DMZ12" s="49"/>
      <c r="DNA12" s="49"/>
      <c r="DNB12" s="49"/>
      <c r="DNC12" s="49"/>
      <c r="DND12" s="49"/>
      <c r="DNE12" s="49"/>
      <c r="DNF12" s="49"/>
      <c r="DNG12" s="49"/>
      <c r="DNH12" s="49"/>
      <c r="DNI12" s="49"/>
      <c r="DNJ12" s="49"/>
      <c r="DNK12" s="49"/>
      <c r="DNL12" s="49"/>
      <c r="DNM12" s="49"/>
      <c r="DNN12" s="49"/>
      <c r="DNO12" s="49"/>
      <c r="DNP12" s="49"/>
      <c r="DNQ12" s="49"/>
      <c r="DNR12" s="49"/>
      <c r="DNS12" s="49"/>
      <c r="DNT12" s="49"/>
      <c r="DNU12" s="49"/>
      <c r="DNV12" s="49"/>
      <c r="DNW12" s="49"/>
      <c r="DNX12" s="49"/>
      <c r="DNY12" s="49"/>
      <c r="DNZ12" s="49"/>
      <c r="DOA12" s="49"/>
      <c r="DOB12" s="49"/>
      <c r="DOC12" s="49"/>
      <c r="DOD12" s="49"/>
      <c r="DOE12" s="49"/>
      <c r="DOF12" s="49"/>
      <c r="DOG12" s="49"/>
      <c r="DOH12" s="49"/>
      <c r="DOI12" s="49"/>
      <c r="DOJ12" s="49"/>
      <c r="DOK12" s="49"/>
      <c r="DOL12" s="49"/>
      <c r="DOM12" s="49"/>
      <c r="DON12" s="49"/>
      <c r="DOO12" s="49"/>
      <c r="DOP12" s="49"/>
      <c r="DOQ12" s="49"/>
      <c r="DOR12" s="49"/>
      <c r="DOS12" s="49"/>
      <c r="DOT12" s="49"/>
      <c r="DOU12" s="49"/>
      <c r="DOV12" s="49"/>
      <c r="DOW12" s="49"/>
      <c r="DOX12" s="49"/>
      <c r="DOY12" s="49"/>
      <c r="DOZ12" s="49"/>
      <c r="DPA12" s="49"/>
      <c r="DPB12" s="49"/>
      <c r="DPC12" s="49"/>
      <c r="DPD12" s="49"/>
      <c r="DPE12" s="49"/>
      <c r="DPF12" s="49"/>
      <c r="DPG12" s="49"/>
      <c r="DPH12" s="49"/>
      <c r="DPI12" s="49"/>
      <c r="DPJ12" s="49"/>
      <c r="DPK12" s="49"/>
      <c r="DPL12" s="49"/>
      <c r="DPM12" s="49"/>
      <c r="DPN12" s="49"/>
      <c r="DPO12" s="49"/>
      <c r="DPP12" s="49"/>
      <c r="DPQ12" s="49"/>
      <c r="DPR12" s="49"/>
      <c r="DPS12" s="49"/>
      <c r="DPT12" s="49"/>
      <c r="DPU12" s="49"/>
      <c r="DPV12" s="49"/>
      <c r="DPW12" s="49"/>
      <c r="DPX12" s="49"/>
      <c r="DPY12" s="49"/>
      <c r="DPZ12" s="49"/>
      <c r="DQA12" s="49"/>
      <c r="DQB12" s="49"/>
      <c r="DQC12" s="49"/>
      <c r="DQD12" s="49"/>
      <c r="DQE12" s="49"/>
      <c r="DQF12" s="49"/>
      <c r="DQG12" s="49"/>
      <c r="DQH12" s="49"/>
      <c r="DQI12" s="49"/>
      <c r="DQJ12" s="49"/>
      <c r="DQK12" s="49"/>
      <c r="DQL12" s="49"/>
      <c r="DQM12" s="49"/>
      <c r="DQN12" s="49"/>
      <c r="DQO12" s="49"/>
      <c r="DQP12" s="49"/>
      <c r="DQQ12" s="49"/>
      <c r="DQR12" s="49"/>
      <c r="DQS12" s="49"/>
      <c r="DQT12" s="49"/>
      <c r="DQU12" s="49"/>
      <c r="DQV12" s="49"/>
      <c r="DQW12" s="49"/>
      <c r="DQX12" s="49"/>
      <c r="DQY12" s="49"/>
      <c r="DQZ12" s="49"/>
      <c r="DRA12" s="49"/>
      <c r="DRB12" s="49"/>
      <c r="DRC12" s="49"/>
      <c r="DRD12" s="49"/>
      <c r="DRE12" s="49"/>
      <c r="DRF12" s="49"/>
      <c r="DRG12" s="49"/>
      <c r="DRH12" s="49"/>
      <c r="DRI12" s="49"/>
      <c r="DRJ12" s="49"/>
      <c r="DRK12" s="49"/>
      <c r="DRL12" s="49"/>
      <c r="DRM12" s="49"/>
      <c r="DRN12" s="49"/>
      <c r="DRO12" s="49"/>
      <c r="DRP12" s="49"/>
      <c r="DRQ12" s="49"/>
      <c r="DRR12" s="49"/>
      <c r="DRS12" s="49"/>
      <c r="DRT12" s="49"/>
      <c r="DRU12" s="49"/>
      <c r="DRV12" s="49"/>
      <c r="DRW12" s="49"/>
      <c r="DRX12" s="49"/>
      <c r="DRY12" s="49"/>
      <c r="DRZ12" s="49"/>
      <c r="DSA12" s="49"/>
      <c r="DSB12" s="49"/>
      <c r="DSC12" s="49"/>
      <c r="DSD12" s="49"/>
      <c r="DSE12" s="49"/>
      <c r="DSF12" s="49"/>
      <c r="DSG12" s="49"/>
      <c r="DSH12" s="49"/>
      <c r="DSI12" s="49"/>
      <c r="DSJ12" s="49"/>
      <c r="DSK12" s="49"/>
      <c r="DSL12" s="49"/>
      <c r="DSM12" s="49"/>
      <c r="DSN12" s="49"/>
      <c r="DSO12" s="49"/>
      <c r="DSP12" s="49"/>
      <c r="DSQ12" s="49"/>
      <c r="DSR12" s="49"/>
      <c r="DSS12" s="49"/>
      <c r="DST12" s="49"/>
      <c r="DSU12" s="49"/>
      <c r="DSV12" s="49"/>
      <c r="DSW12" s="49"/>
      <c r="DSX12" s="49"/>
      <c r="DSY12" s="49"/>
      <c r="DSZ12" s="49"/>
      <c r="DTA12" s="49"/>
      <c r="DTB12" s="49"/>
      <c r="DTC12" s="49"/>
      <c r="DTD12" s="49"/>
      <c r="DTE12" s="49"/>
      <c r="DTF12" s="49"/>
      <c r="DTG12" s="49"/>
      <c r="DTH12" s="49"/>
      <c r="DTI12" s="49"/>
      <c r="DTJ12" s="49"/>
      <c r="DTK12" s="49"/>
      <c r="DTL12" s="49"/>
      <c r="DTM12" s="49"/>
      <c r="DTN12" s="49"/>
      <c r="DTO12" s="49"/>
      <c r="DTP12" s="49"/>
      <c r="DTQ12" s="49"/>
      <c r="DTR12" s="49"/>
      <c r="DTS12" s="49"/>
      <c r="DTT12" s="49"/>
      <c r="DTU12" s="49"/>
      <c r="DTV12" s="49"/>
      <c r="DTW12" s="49"/>
      <c r="DTX12" s="49"/>
      <c r="DTY12" s="49"/>
      <c r="DTZ12" s="49"/>
      <c r="DUA12" s="49"/>
      <c r="DUB12" s="49"/>
      <c r="DUC12" s="49"/>
      <c r="DUD12" s="49"/>
      <c r="DUE12" s="49"/>
      <c r="DUF12" s="49"/>
      <c r="DUG12" s="49"/>
      <c r="DUH12" s="49"/>
      <c r="DUI12" s="49"/>
      <c r="DUJ12" s="49"/>
      <c r="DUK12" s="49"/>
      <c r="DUL12" s="49"/>
      <c r="DUM12" s="49"/>
      <c r="DUN12" s="49"/>
      <c r="DUO12" s="49"/>
      <c r="DUP12" s="49"/>
      <c r="DUQ12" s="49"/>
      <c r="DUR12" s="49"/>
      <c r="DUS12" s="49"/>
      <c r="DUT12" s="49"/>
      <c r="DUU12" s="49"/>
      <c r="DUV12" s="49"/>
      <c r="DUW12" s="49"/>
      <c r="DUX12" s="49"/>
      <c r="DUY12" s="49"/>
      <c r="DUZ12" s="49"/>
      <c r="DVA12" s="49"/>
      <c r="DVB12" s="49"/>
      <c r="DVC12" s="49"/>
      <c r="DVD12" s="49"/>
      <c r="DVE12" s="49"/>
      <c r="DVF12" s="49"/>
      <c r="DVG12" s="49"/>
      <c r="DVH12" s="49"/>
      <c r="DVI12" s="49"/>
      <c r="DVJ12" s="49"/>
      <c r="DVK12" s="49"/>
      <c r="DVL12" s="49"/>
      <c r="DVM12" s="49"/>
      <c r="DVN12" s="49"/>
      <c r="DVO12" s="49"/>
      <c r="DVP12" s="49"/>
      <c r="DVQ12" s="49"/>
      <c r="DVR12" s="49"/>
      <c r="DVS12" s="49"/>
      <c r="DVT12" s="49"/>
      <c r="DVU12" s="49"/>
      <c r="DVV12" s="49"/>
      <c r="DVW12" s="49"/>
      <c r="DVX12" s="49"/>
      <c r="DVY12" s="49"/>
      <c r="DVZ12" s="49"/>
      <c r="DWA12" s="49"/>
      <c r="DWB12" s="49"/>
      <c r="DWC12" s="49"/>
      <c r="DWD12" s="49"/>
      <c r="DWE12" s="49"/>
      <c r="DWF12" s="49"/>
      <c r="DWG12" s="49"/>
      <c r="DWH12" s="49"/>
      <c r="DWI12" s="49"/>
      <c r="DWJ12" s="49"/>
      <c r="DWK12" s="49"/>
      <c r="DWL12" s="49"/>
      <c r="DWM12" s="49"/>
      <c r="DWN12" s="49"/>
      <c r="DWO12" s="49"/>
      <c r="DWP12" s="49"/>
      <c r="DWQ12" s="49"/>
      <c r="DWR12" s="49"/>
      <c r="DWS12" s="49"/>
      <c r="DWT12" s="49"/>
      <c r="DWU12" s="49"/>
      <c r="DWV12" s="49"/>
      <c r="DWW12" s="49"/>
      <c r="DWX12" s="49"/>
      <c r="DWY12" s="49"/>
      <c r="DWZ12" s="49"/>
      <c r="DXA12" s="49"/>
      <c r="DXB12" s="49"/>
      <c r="DXC12" s="49"/>
      <c r="DXD12" s="49"/>
      <c r="DXE12" s="49"/>
      <c r="DXF12" s="49"/>
      <c r="DXG12" s="49"/>
      <c r="DXH12" s="49"/>
      <c r="DXI12" s="49"/>
      <c r="DXJ12" s="49"/>
      <c r="DXK12" s="49"/>
      <c r="DXL12" s="49"/>
      <c r="DXM12" s="49"/>
      <c r="DXN12" s="49"/>
      <c r="DXO12" s="49"/>
      <c r="DXP12" s="49"/>
      <c r="DXQ12" s="49"/>
      <c r="DXR12" s="49"/>
      <c r="DXS12" s="49"/>
      <c r="DXT12" s="49"/>
      <c r="DXU12" s="49"/>
      <c r="DXV12" s="49"/>
      <c r="DXW12" s="49"/>
      <c r="DXX12" s="49"/>
      <c r="DXY12" s="49"/>
      <c r="DXZ12" s="49"/>
      <c r="DYA12" s="49"/>
      <c r="DYB12" s="49"/>
      <c r="DYC12" s="49"/>
      <c r="DYD12" s="49"/>
      <c r="DYE12" s="49"/>
      <c r="DYF12" s="49"/>
      <c r="DYG12" s="49"/>
      <c r="DYH12" s="49"/>
      <c r="DYI12" s="49"/>
      <c r="DYJ12" s="49"/>
      <c r="DYK12" s="49"/>
      <c r="DYL12" s="49"/>
      <c r="DYM12" s="49"/>
      <c r="DYN12" s="49"/>
      <c r="DYO12" s="49"/>
      <c r="DYP12" s="49"/>
      <c r="DYQ12" s="49"/>
      <c r="DYR12" s="49"/>
      <c r="DYS12" s="49"/>
      <c r="DYT12" s="49"/>
      <c r="DYU12" s="49"/>
      <c r="DYV12" s="49"/>
      <c r="DYW12" s="49"/>
      <c r="DYX12" s="49"/>
      <c r="DYY12" s="49"/>
      <c r="DYZ12" s="49"/>
      <c r="DZA12" s="49"/>
      <c r="DZB12" s="49"/>
      <c r="DZC12" s="49"/>
      <c r="DZD12" s="49"/>
      <c r="DZE12" s="49"/>
      <c r="DZF12" s="49"/>
      <c r="DZG12" s="49"/>
      <c r="DZH12" s="49"/>
      <c r="DZI12" s="49"/>
      <c r="DZJ12" s="49"/>
      <c r="DZK12" s="49"/>
      <c r="DZL12" s="49"/>
      <c r="DZM12" s="49"/>
      <c r="DZN12" s="49"/>
      <c r="DZO12" s="49"/>
      <c r="DZP12" s="49"/>
      <c r="DZQ12" s="49"/>
      <c r="DZR12" s="49"/>
      <c r="DZS12" s="49"/>
      <c r="DZT12" s="49"/>
      <c r="DZU12" s="49"/>
      <c r="DZV12" s="49"/>
      <c r="DZW12" s="49"/>
      <c r="DZX12" s="49"/>
      <c r="DZY12" s="49"/>
      <c r="DZZ12" s="49"/>
      <c r="EAA12" s="49"/>
      <c r="EAB12" s="49"/>
      <c r="EAC12" s="49"/>
      <c r="EAD12" s="49"/>
      <c r="EAE12" s="49"/>
      <c r="EAF12" s="49"/>
      <c r="EAG12" s="49"/>
      <c r="EAH12" s="49"/>
      <c r="EAI12" s="49"/>
      <c r="EAJ12" s="49"/>
      <c r="EAK12" s="49"/>
      <c r="EAL12" s="49"/>
      <c r="EAM12" s="49"/>
      <c r="EAN12" s="49"/>
      <c r="EAO12" s="49"/>
      <c r="EAP12" s="49"/>
      <c r="EAQ12" s="49"/>
      <c r="EAR12" s="49"/>
      <c r="EAS12" s="49"/>
      <c r="EAT12" s="49"/>
      <c r="EAU12" s="49"/>
      <c r="EAV12" s="49"/>
      <c r="EAW12" s="49"/>
      <c r="EAX12" s="49"/>
      <c r="EAY12" s="49"/>
      <c r="EAZ12" s="49"/>
      <c r="EBA12" s="49"/>
      <c r="EBB12" s="49"/>
      <c r="EBC12" s="49"/>
      <c r="EBD12" s="49"/>
      <c r="EBE12" s="49"/>
      <c r="EBF12" s="49"/>
      <c r="EBG12" s="49"/>
      <c r="EBH12" s="49"/>
      <c r="EBI12" s="49"/>
      <c r="EBJ12" s="49"/>
      <c r="EBK12" s="49"/>
      <c r="EBL12" s="49"/>
      <c r="EBM12" s="49"/>
      <c r="EBN12" s="49"/>
      <c r="EBO12" s="49"/>
      <c r="EBP12" s="49"/>
      <c r="EBQ12" s="49"/>
      <c r="EBR12" s="49"/>
      <c r="EBS12" s="49"/>
      <c r="EBT12" s="49"/>
      <c r="EBU12" s="49"/>
      <c r="EBV12" s="49"/>
      <c r="EBW12" s="49"/>
      <c r="EBX12" s="49"/>
      <c r="EBY12" s="49"/>
      <c r="EBZ12" s="49"/>
      <c r="ECA12" s="49"/>
      <c r="ECB12" s="49"/>
      <c r="ECC12" s="49"/>
      <c r="ECD12" s="49"/>
      <c r="ECE12" s="49"/>
      <c r="ECF12" s="49"/>
      <c r="ECG12" s="49"/>
      <c r="ECH12" s="49"/>
      <c r="ECI12" s="49"/>
      <c r="ECJ12" s="49"/>
      <c r="ECK12" s="49"/>
      <c r="ECL12" s="49"/>
      <c r="ECM12" s="49"/>
      <c r="ECN12" s="49"/>
      <c r="ECO12" s="49"/>
      <c r="ECP12" s="49"/>
      <c r="ECQ12" s="49"/>
      <c r="ECR12" s="49"/>
      <c r="ECS12" s="49"/>
      <c r="ECT12" s="49"/>
      <c r="ECU12" s="49"/>
      <c r="ECV12" s="49"/>
      <c r="ECW12" s="49"/>
      <c r="ECX12" s="49"/>
      <c r="ECY12" s="49"/>
      <c r="ECZ12" s="49"/>
      <c r="EDA12" s="49"/>
      <c r="EDB12" s="49"/>
      <c r="EDC12" s="49"/>
      <c r="EDD12" s="49"/>
      <c r="EDE12" s="49"/>
      <c r="EDF12" s="49"/>
      <c r="EDG12" s="49"/>
      <c r="EDH12" s="49"/>
      <c r="EDI12" s="49"/>
      <c r="EDJ12" s="49"/>
      <c r="EDK12" s="49"/>
      <c r="EDL12" s="49"/>
      <c r="EDM12" s="49"/>
      <c r="EDN12" s="49"/>
      <c r="EDO12" s="49"/>
      <c r="EDP12" s="49"/>
      <c r="EDQ12" s="49"/>
      <c r="EDR12" s="49"/>
      <c r="EDS12" s="49"/>
      <c r="EDT12" s="49"/>
      <c r="EDU12" s="49"/>
      <c r="EDV12" s="49"/>
      <c r="EDW12" s="49"/>
      <c r="EDX12" s="49"/>
      <c r="EDY12" s="49"/>
      <c r="EDZ12" s="49"/>
      <c r="EEA12" s="49"/>
      <c r="EEB12" s="49"/>
      <c r="EEC12" s="49"/>
      <c r="EED12" s="49"/>
      <c r="EEE12" s="49"/>
      <c r="EEF12" s="49"/>
      <c r="EEG12" s="49"/>
      <c r="EEH12" s="49"/>
      <c r="EEI12" s="49"/>
      <c r="EEJ12" s="49"/>
      <c r="EEK12" s="49"/>
      <c r="EEL12" s="49"/>
      <c r="EEM12" s="49"/>
      <c r="EEN12" s="49"/>
      <c r="EEO12" s="49"/>
      <c r="EEP12" s="49"/>
      <c r="EEQ12" s="49"/>
      <c r="EER12" s="49"/>
      <c r="EES12" s="49"/>
      <c r="EET12" s="49"/>
      <c r="EEU12" s="49"/>
      <c r="EEV12" s="49"/>
      <c r="EEW12" s="49"/>
      <c r="EEX12" s="49"/>
      <c r="EEY12" s="49"/>
      <c r="EEZ12" s="49"/>
      <c r="EFA12" s="49"/>
      <c r="EFB12" s="49"/>
      <c r="EFC12" s="49"/>
      <c r="EFD12" s="49"/>
      <c r="EFE12" s="49"/>
      <c r="EFF12" s="49"/>
      <c r="EFG12" s="49"/>
      <c r="EFH12" s="49"/>
      <c r="EFI12" s="49"/>
      <c r="EFJ12" s="49"/>
      <c r="EFK12" s="49"/>
      <c r="EFL12" s="49"/>
      <c r="EFM12" s="49"/>
      <c r="EFN12" s="49"/>
      <c r="EFO12" s="49"/>
      <c r="EFP12" s="49"/>
      <c r="EFQ12" s="49"/>
      <c r="EFR12" s="49"/>
      <c r="EFS12" s="49"/>
      <c r="EFT12" s="49"/>
      <c r="EFU12" s="49"/>
      <c r="EFV12" s="49"/>
      <c r="EFW12" s="49"/>
      <c r="EFX12" s="49"/>
      <c r="EFY12" s="49"/>
      <c r="EFZ12" s="49"/>
      <c r="EGA12" s="49"/>
      <c r="EGB12" s="49"/>
      <c r="EGC12" s="49"/>
      <c r="EGD12" s="49"/>
      <c r="EGE12" s="49"/>
      <c r="EGF12" s="49"/>
      <c r="EGG12" s="49"/>
      <c r="EGH12" s="49"/>
      <c r="EGI12" s="49"/>
      <c r="EGJ12" s="49"/>
      <c r="EGK12" s="49"/>
      <c r="EGL12" s="49"/>
      <c r="EGM12" s="49"/>
      <c r="EGN12" s="49"/>
      <c r="EGO12" s="49"/>
      <c r="EGP12" s="49"/>
      <c r="EGQ12" s="49"/>
      <c r="EGR12" s="49"/>
      <c r="EGS12" s="49"/>
      <c r="EGT12" s="49"/>
      <c r="EGU12" s="49"/>
      <c r="EGV12" s="49"/>
      <c r="EGW12" s="49"/>
      <c r="EGX12" s="49"/>
      <c r="EGY12" s="49"/>
      <c r="EGZ12" s="49"/>
      <c r="EHA12" s="49"/>
      <c r="EHB12" s="49"/>
      <c r="EHC12" s="49"/>
      <c r="EHD12" s="49"/>
      <c r="EHE12" s="49"/>
      <c r="EHF12" s="49"/>
      <c r="EHG12" s="49"/>
      <c r="EHH12" s="49"/>
      <c r="EHI12" s="49"/>
      <c r="EHJ12" s="49"/>
      <c r="EHK12" s="49"/>
      <c r="EHL12" s="49"/>
      <c r="EHM12" s="49"/>
      <c r="EHN12" s="49"/>
      <c r="EHO12" s="49"/>
      <c r="EHP12" s="49"/>
      <c r="EHQ12" s="49"/>
      <c r="EHR12" s="49"/>
      <c r="EHS12" s="49"/>
      <c r="EHT12" s="49"/>
      <c r="EHU12" s="49"/>
      <c r="EHV12" s="49"/>
      <c r="EHW12" s="49"/>
      <c r="EHX12" s="49"/>
      <c r="EHY12" s="49"/>
      <c r="EHZ12" s="49"/>
      <c r="EIA12" s="49"/>
      <c r="EIB12" s="49"/>
      <c r="EIC12" s="49"/>
      <c r="EID12" s="49"/>
      <c r="EIE12" s="49"/>
      <c r="EIF12" s="49"/>
      <c r="EIG12" s="49"/>
      <c r="EIH12" s="49"/>
      <c r="EII12" s="49"/>
      <c r="EIJ12" s="49"/>
      <c r="EIK12" s="49"/>
      <c r="EIL12" s="49"/>
      <c r="EIM12" s="49"/>
      <c r="EIN12" s="49"/>
      <c r="EIO12" s="49"/>
      <c r="EIP12" s="49"/>
      <c r="EIQ12" s="49"/>
      <c r="EIR12" s="49"/>
      <c r="EIS12" s="49"/>
      <c r="EIT12" s="49"/>
      <c r="EIU12" s="49"/>
      <c r="EIV12" s="49"/>
      <c r="EIW12" s="49"/>
      <c r="EIX12" s="49"/>
      <c r="EIY12" s="49"/>
      <c r="EIZ12" s="49"/>
      <c r="EJA12" s="49"/>
      <c r="EJB12" s="49"/>
      <c r="EJC12" s="49"/>
      <c r="EJD12" s="49"/>
      <c r="EJE12" s="49"/>
      <c r="EJF12" s="49"/>
      <c r="EJG12" s="49"/>
      <c r="EJH12" s="49"/>
      <c r="EJI12" s="49"/>
      <c r="EJJ12" s="49"/>
      <c r="EJK12" s="49"/>
      <c r="EJL12" s="49"/>
      <c r="EJM12" s="49"/>
      <c r="EJN12" s="49"/>
      <c r="EJO12" s="49"/>
      <c r="EJP12" s="49"/>
      <c r="EJQ12" s="49"/>
      <c r="EJR12" s="49"/>
      <c r="EJS12" s="49"/>
      <c r="EJT12" s="49"/>
      <c r="EJU12" s="49"/>
      <c r="EJV12" s="49"/>
      <c r="EJW12" s="49"/>
      <c r="EJX12" s="49"/>
      <c r="EJY12" s="49"/>
      <c r="EJZ12" s="49"/>
      <c r="EKA12" s="49"/>
      <c r="EKB12" s="49"/>
      <c r="EKC12" s="49"/>
      <c r="EKD12" s="49"/>
      <c r="EKE12" s="49"/>
      <c r="EKF12" s="49"/>
      <c r="EKG12" s="49"/>
      <c r="EKH12" s="49"/>
      <c r="EKI12" s="49"/>
      <c r="EKJ12" s="49"/>
      <c r="EKK12" s="49"/>
      <c r="EKL12" s="49"/>
      <c r="EKM12" s="49"/>
      <c r="EKN12" s="49"/>
      <c r="EKO12" s="49"/>
      <c r="EKP12" s="49"/>
      <c r="EKQ12" s="49"/>
      <c r="EKR12" s="49"/>
      <c r="EKS12" s="49"/>
      <c r="EKT12" s="49"/>
      <c r="EKU12" s="49"/>
      <c r="EKV12" s="49"/>
      <c r="EKW12" s="49"/>
      <c r="EKX12" s="49"/>
      <c r="EKY12" s="49"/>
      <c r="EKZ12" s="49"/>
      <c r="ELA12" s="49"/>
      <c r="ELB12" s="49"/>
      <c r="ELC12" s="49"/>
      <c r="ELD12" s="49"/>
      <c r="ELE12" s="49"/>
      <c r="ELF12" s="49"/>
      <c r="ELG12" s="49"/>
      <c r="ELH12" s="49"/>
      <c r="ELI12" s="49"/>
      <c r="ELJ12" s="49"/>
      <c r="ELK12" s="49"/>
      <c r="ELL12" s="49"/>
      <c r="ELM12" s="49"/>
      <c r="ELN12" s="49"/>
      <c r="ELO12" s="49"/>
      <c r="ELP12" s="49"/>
      <c r="ELQ12" s="49"/>
      <c r="ELR12" s="49"/>
      <c r="ELS12" s="49"/>
      <c r="ELT12" s="49"/>
      <c r="ELU12" s="49"/>
      <c r="ELV12" s="49"/>
      <c r="ELW12" s="49"/>
      <c r="ELX12" s="49"/>
      <c r="ELY12" s="49"/>
      <c r="ELZ12" s="49"/>
      <c r="EMA12" s="49"/>
      <c r="EMB12" s="49"/>
      <c r="EMC12" s="49"/>
      <c r="EMD12" s="49"/>
      <c r="EME12" s="49"/>
      <c r="EMF12" s="49"/>
      <c r="EMG12" s="49"/>
      <c r="EMH12" s="49"/>
      <c r="EMI12" s="49"/>
      <c r="EMJ12" s="49"/>
      <c r="EMK12" s="49"/>
      <c r="EML12" s="49"/>
      <c r="EMM12" s="49"/>
      <c r="EMN12" s="49"/>
      <c r="EMO12" s="49"/>
      <c r="EMP12" s="49"/>
      <c r="EMQ12" s="49"/>
      <c r="EMR12" s="49"/>
      <c r="EMS12" s="49"/>
      <c r="EMT12" s="49"/>
      <c r="EMU12" s="49"/>
      <c r="EMV12" s="49"/>
      <c r="EMW12" s="49"/>
      <c r="EMX12" s="49"/>
      <c r="EMY12" s="49"/>
      <c r="EMZ12" s="49"/>
      <c r="ENA12" s="49"/>
      <c r="ENB12" s="49"/>
      <c r="ENC12" s="49"/>
      <c r="END12" s="49"/>
      <c r="ENE12" s="49"/>
      <c r="ENF12" s="49"/>
      <c r="ENG12" s="49"/>
      <c r="ENH12" s="49"/>
      <c r="ENI12" s="49"/>
      <c r="ENJ12" s="49"/>
      <c r="ENK12" s="49"/>
      <c r="ENL12" s="49"/>
      <c r="ENM12" s="49"/>
      <c r="ENN12" s="49"/>
      <c r="ENO12" s="49"/>
      <c r="ENP12" s="49"/>
      <c r="ENQ12" s="49"/>
      <c r="ENR12" s="49"/>
      <c r="ENS12" s="49"/>
      <c r="ENT12" s="49"/>
      <c r="ENU12" s="49"/>
      <c r="ENV12" s="49"/>
      <c r="ENW12" s="49"/>
      <c r="ENX12" s="49"/>
      <c r="ENY12" s="49"/>
      <c r="ENZ12" s="49"/>
      <c r="EOA12" s="49"/>
      <c r="EOB12" s="49"/>
      <c r="EOC12" s="49"/>
      <c r="EOD12" s="49"/>
      <c r="EOE12" s="49"/>
      <c r="EOF12" s="49"/>
      <c r="EOG12" s="49"/>
      <c r="EOH12" s="49"/>
      <c r="EOI12" s="49"/>
      <c r="EOJ12" s="49"/>
      <c r="EOK12" s="49"/>
      <c r="EOL12" s="49"/>
      <c r="EOM12" s="49"/>
      <c r="EON12" s="49"/>
      <c r="EOO12" s="49"/>
      <c r="EOP12" s="49"/>
      <c r="EOQ12" s="49"/>
      <c r="EOR12" s="49"/>
      <c r="EOS12" s="49"/>
      <c r="EOT12" s="49"/>
      <c r="EOU12" s="49"/>
      <c r="EOV12" s="49"/>
      <c r="EOW12" s="49"/>
      <c r="EOX12" s="49"/>
      <c r="EOY12" s="49"/>
      <c r="EOZ12" s="49"/>
      <c r="EPA12" s="49"/>
      <c r="EPB12" s="49"/>
      <c r="EPC12" s="49"/>
      <c r="EPD12" s="49"/>
      <c r="EPE12" s="49"/>
      <c r="EPF12" s="49"/>
      <c r="EPG12" s="49"/>
      <c r="EPH12" s="49"/>
      <c r="EPI12" s="49"/>
      <c r="EPJ12" s="49"/>
      <c r="EPK12" s="49"/>
      <c r="EPL12" s="49"/>
      <c r="EPM12" s="49"/>
      <c r="EPN12" s="49"/>
      <c r="EPO12" s="49"/>
      <c r="EPP12" s="49"/>
      <c r="EPQ12" s="49"/>
      <c r="EPR12" s="49"/>
      <c r="EPS12" s="49"/>
      <c r="EPT12" s="49"/>
      <c r="EPU12" s="49"/>
      <c r="EPV12" s="49"/>
      <c r="EPW12" s="49"/>
      <c r="EPX12" s="49"/>
      <c r="EPY12" s="49"/>
      <c r="EPZ12" s="49"/>
      <c r="EQA12" s="49"/>
      <c r="EQB12" s="49"/>
      <c r="EQC12" s="49"/>
      <c r="EQD12" s="49"/>
      <c r="EQE12" s="49"/>
      <c r="EQF12" s="49"/>
      <c r="EQG12" s="49"/>
      <c r="EQH12" s="49"/>
      <c r="EQI12" s="49"/>
      <c r="EQJ12" s="49"/>
      <c r="EQK12" s="49"/>
      <c r="EQL12" s="49"/>
      <c r="EQM12" s="49"/>
      <c r="EQN12" s="49"/>
      <c r="EQO12" s="49"/>
      <c r="EQP12" s="49"/>
      <c r="EQQ12" s="49"/>
      <c r="EQR12" s="49"/>
      <c r="EQS12" s="49"/>
      <c r="EQT12" s="49"/>
      <c r="EQU12" s="49"/>
      <c r="EQV12" s="49"/>
      <c r="EQW12" s="49"/>
      <c r="EQX12" s="49"/>
      <c r="EQY12" s="49"/>
      <c r="EQZ12" s="49"/>
      <c r="ERA12" s="49"/>
      <c r="ERB12" s="49"/>
      <c r="ERC12" s="49"/>
      <c r="ERD12" s="49"/>
      <c r="ERE12" s="49"/>
      <c r="ERF12" s="49"/>
      <c r="ERG12" s="49"/>
      <c r="ERH12" s="49"/>
      <c r="ERI12" s="49"/>
      <c r="ERJ12" s="49"/>
      <c r="ERK12" s="49"/>
      <c r="ERL12" s="49"/>
      <c r="ERM12" s="49"/>
      <c r="ERN12" s="49"/>
      <c r="ERO12" s="49"/>
      <c r="ERP12" s="49"/>
      <c r="ERQ12" s="49"/>
      <c r="ERR12" s="49"/>
      <c r="ERS12" s="49"/>
      <c r="ERT12" s="49"/>
      <c r="ERU12" s="49"/>
      <c r="ERV12" s="49"/>
      <c r="ERW12" s="49"/>
      <c r="ERX12" s="49"/>
      <c r="ERY12" s="49"/>
      <c r="ERZ12" s="49"/>
      <c r="ESA12" s="49"/>
      <c r="ESB12" s="49"/>
      <c r="ESC12" s="49"/>
      <c r="ESD12" s="49"/>
      <c r="ESE12" s="49"/>
      <c r="ESF12" s="49"/>
      <c r="ESG12" s="49"/>
      <c r="ESH12" s="49"/>
      <c r="ESI12" s="49"/>
      <c r="ESJ12" s="49"/>
      <c r="ESK12" s="49"/>
      <c r="ESL12" s="49"/>
      <c r="ESM12" s="49"/>
      <c r="ESN12" s="49"/>
      <c r="ESO12" s="49"/>
      <c r="ESP12" s="49"/>
      <c r="ESQ12" s="49"/>
      <c r="ESR12" s="49"/>
      <c r="ESS12" s="49"/>
      <c r="EST12" s="49"/>
      <c r="ESU12" s="49"/>
      <c r="ESV12" s="49"/>
      <c r="ESW12" s="49"/>
      <c r="ESX12" s="49"/>
      <c r="ESY12" s="49"/>
      <c r="ESZ12" s="49"/>
      <c r="ETA12" s="49"/>
      <c r="ETB12" s="49"/>
      <c r="ETC12" s="49"/>
      <c r="ETD12" s="49"/>
      <c r="ETE12" s="49"/>
      <c r="ETF12" s="49"/>
      <c r="ETG12" s="49"/>
      <c r="ETH12" s="49"/>
      <c r="ETI12" s="49"/>
      <c r="ETJ12" s="49"/>
      <c r="ETK12" s="49"/>
      <c r="ETL12" s="49"/>
      <c r="ETM12" s="49"/>
      <c r="ETN12" s="49"/>
      <c r="ETO12" s="49"/>
      <c r="ETP12" s="49"/>
      <c r="ETQ12" s="49"/>
      <c r="ETR12" s="49"/>
      <c r="ETS12" s="49"/>
      <c r="ETT12" s="49"/>
      <c r="ETU12" s="49"/>
      <c r="ETV12" s="49"/>
      <c r="ETW12" s="49"/>
      <c r="ETX12" s="49"/>
      <c r="ETY12" s="49"/>
      <c r="ETZ12" s="49"/>
      <c r="EUA12" s="49"/>
      <c r="EUB12" s="49"/>
      <c r="EUC12" s="49"/>
      <c r="EUD12" s="49"/>
      <c r="EUE12" s="49"/>
      <c r="EUF12" s="49"/>
      <c r="EUG12" s="49"/>
      <c r="EUH12" s="49"/>
      <c r="EUI12" s="49"/>
      <c r="EUJ12" s="49"/>
      <c r="EUK12" s="49"/>
      <c r="EUL12" s="49"/>
      <c r="EUM12" s="49"/>
      <c r="EUN12" s="49"/>
      <c r="EUO12" s="49"/>
      <c r="EUP12" s="49"/>
      <c r="EUQ12" s="49"/>
      <c r="EUR12" s="49"/>
      <c r="EUS12" s="49"/>
      <c r="EUT12" s="49"/>
      <c r="EUU12" s="49"/>
      <c r="EUV12" s="49"/>
      <c r="EUW12" s="49"/>
      <c r="EUX12" s="49"/>
      <c r="EUY12" s="49"/>
      <c r="EUZ12" s="49"/>
      <c r="EVA12" s="49"/>
      <c r="EVB12" s="49"/>
      <c r="EVC12" s="49"/>
      <c r="EVD12" s="49"/>
      <c r="EVE12" s="49"/>
      <c r="EVF12" s="49"/>
      <c r="EVG12" s="49"/>
      <c r="EVH12" s="49"/>
      <c r="EVI12" s="49"/>
      <c r="EVJ12" s="49"/>
      <c r="EVK12" s="49"/>
      <c r="EVL12" s="49"/>
      <c r="EVM12" s="49"/>
      <c r="EVN12" s="49"/>
      <c r="EVO12" s="49"/>
      <c r="EVP12" s="49"/>
      <c r="EVQ12" s="49"/>
      <c r="EVR12" s="49"/>
      <c r="EVS12" s="49"/>
      <c r="EVT12" s="49"/>
      <c r="EVU12" s="49"/>
      <c r="EVV12" s="49"/>
      <c r="EVW12" s="49"/>
      <c r="EVX12" s="49"/>
      <c r="EVY12" s="49"/>
      <c r="EVZ12" s="49"/>
      <c r="EWA12" s="49"/>
      <c r="EWB12" s="49"/>
      <c r="EWC12" s="49"/>
      <c r="EWD12" s="49"/>
      <c r="EWE12" s="49"/>
      <c r="EWF12" s="49"/>
      <c r="EWG12" s="49"/>
      <c r="EWH12" s="49"/>
      <c r="EWI12" s="49"/>
      <c r="EWJ12" s="49"/>
      <c r="EWK12" s="49"/>
      <c r="EWL12" s="49"/>
      <c r="EWM12" s="49"/>
      <c r="EWN12" s="49"/>
      <c r="EWO12" s="49"/>
      <c r="EWP12" s="49"/>
      <c r="EWQ12" s="49"/>
      <c r="EWR12" s="49"/>
      <c r="EWS12" s="49"/>
      <c r="EWT12" s="49"/>
      <c r="EWU12" s="49"/>
      <c r="EWV12" s="49"/>
      <c r="EWW12" s="49"/>
      <c r="EWX12" s="49"/>
      <c r="EWY12" s="49"/>
      <c r="EWZ12" s="49"/>
      <c r="EXA12" s="49"/>
      <c r="EXB12" s="49"/>
      <c r="EXC12" s="49"/>
      <c r="EXD12" s="49"/>
      <c r="EXE12" s="49"/>
      <c r="EXF12" s="49"/>
      <c r="EXG12" s="49"/>
      <c r="EXH12" s="49"/>
      <c r="EXI12" s="49"/>
      <c r="EXJ12" s="49"/>
      <c r="EXK12" s="49"/>
      <c r="EXL12" s="49"/>
      <c r="EXM12" s="49"/>
      <c r="EXN12" s="49"/>
      <c r="EXO12" s="49"/>
      <c r="EXP12" s="49"/>
      <c r="EXQ12" s="49"/>
      <c r="EXR12" s="49"/>
      <c r="EXS12" s="49"/>
      <c r="EXT12" s="49"/>
      <c r="EXU12" s="49"/>
      <c r="EXV12" s="49"/>
      <c r="EXW12" s="49"/>
      <c r="EXX12" s="49"/>
      <c r="EXY12" s="49"/>
      <c r="EXZ12" s="49"/>
      <c r="EYA12" s="49"/>
      <c r="EYB12" s="49"/>
      <c r="EYC12" s="49"/>
      <c r="EYD12" s="49"/>
      <c r="EYE12" s="49"/>
      <c r="EYF12" s="49"/>
      <c r="EYG12" s="49"/>
      <c r="EYH12" s="49"/>
      <c r="EYI12" s="49"/>
      <c r="EYJ12" s="49"/>
      <c r="EYK12" s="49"/>
      <c r="EYL12" s="49"/>
      <c r="EYM12" s="49"/>
      <c r="EYN12" s="49"/>
      <c r="EYO12" s="49"/>
      <c r="EYP12" s="49"/>
      <c r="EYQ12" s="49"/>
      <c r="EYR12" s="49"/>
      <c r="EYS12" s="49"/>
      <c r="EYT12" s="49"/>
      <c r="EYU12" s="49"/>
      <c r="EYV12" s="49"/>
      <c r="EYW12" s="49"/>
      <c r="EYX12" s="49"/>
      <c r="EYY12" s="49"/>
      <c r="EYZ12" s="49"/>
      <c r="EZA12" s="49"/>
      <c r="EZB12" s="49"/>
      <c r="EZC12" s="49"/>
      <c r="EZD12" s="49"/>
      <c r="EZE12" s="49"/>
      <c r="EZF12" s="49"/>
      <c r="EZG12" s="49"/>
      <c r="EZH12" s="49"/>
      <c r="EZI12" s="49"/>
      <c r="EZJ12" s="49"/>
      <c r="EZK12" s="49"/>
      <c r="EZL12" s="49"/>
      <c r="EZM12" s="49"/>
      <c r="EZN12" s="49"/>
      <c r="EZO12" s="49"/>
      <c r="EZP12" s="49"/>
      <c r="EZQ12" s="49"/>
      <c r="EZR12" s="49"/>
      <c r="EZS12" s="49"/>
      <c r="EZT12" s="49"/>
      <c r="EZU12" s="49"/>
      <c r="EZV12" s="49"/>
      <c r="EZW12" s="49"/>
      <c r="EZX12" s="49"/>
      <c r="EZY12" s="49"/>
      <c r="EZZ12" s="49"/>
      <c r="FAA12" s="49"/>
      <c r="FAB12" s="49"/>
      <c r="FAC12" s="49"/>
      <c r="FAD12" s="49"/>
      <c r="FAE12" s="49"/>
      <c r="FAF12" s="49"/>
      <c r="FAG12" s="49"/>
      <c r="FAH12" s="49"/>
      <c r="FAI12" s="49"/>
      <c r="FAJ12" s="49"/>
      <c r="FAK12" s="49"/>
      <c r="FAL12" s="49"/>
      <c r="FAM12" s="49"/>
      <c r="FAN12" s="49"/>
      <c r="FAO12" s="49"/>
      <c r="FAP12" s="49"/>
      <c r="FAQ12" s="49"/>
      <c r="FAR12" s="49"/>
      <c r="FAS12" s="49"/>
      <c r="FAT12" s="49"/>
      <c r="FAU12" s="49"/>
      <c r="FAV12" s="49"/>
      <c r="FAW12" s="49"/>
      <c r="FAX12" s="49"/>
      <c r="FAY12" s="49"/>
      <c r="FAZ12" s="49"/>
      <c r="FBA12" s="49"/>
      <c r="FBB12" s="49"/>
      <c r="FBC12" s="49"/>
      <c r="FBD12" s="49"/>
      <c r="FBE12" s="49"/>
      <c r="FBF12" s="49"/>
      <c r="FBG12" s="49"/>
      <c r="FBH12" s="49"/>
      <c r="FBI12" s="49"/>
      <c r="FBJ12" s="49"/>
      <c r="FBK12" s="49"/>
      <c r="FBL12" s="49"/>
      <c r="FBM12" s="49"/>
      <c r="FBN12" s="49"/>
      <c r="FBO12" s="49"/>
      <c r="FBP12" s="49"/>
      <c r="FBQ12" s="49"/>
      <c r="FBR12" s="49"/>
      <c r="FBS12" s="49"/>
      <c r="FBT12" s="49"/>
      <c r="FBU12" s="49"/>
      <c r="FBV12" s="49"/>
      <c r="FBW12" s="49"/>
      <c r="FBX12" s="49"/>
      <c r="FBY12" s="49"/>
      <c r="FBZ12" s="49"/>
      <c r="FCA12" s="49"/>
      <c r="FCB12" s="49"/>
      <c r="FCC12" s="49"/>
      <c r="FCD12" s="49"/>
      <c r="FCE12" s="49"/>
      <c r="FCF12" s="49"/>
      <c r="FCG12" s="49"/>
      <c r="FCH12" s="49"/>
      <c r="FCI12" s="49"/>
      <c r="FCJ12" s="49"/>
      <c r="FCK12" s="49"/>
      <c r="FCL12" s="49"/>
      <c r="FCM12" s="49"/>
      <c r="FCN12" s="49"/>
      <c r="FCO12" s="49"/>
      <c r="FCP12" s="49"/>
      <c r="FCQ12" s="49"/>
      <c r="FCR12" s="49"/>
      <c r="FCS12" s="49"/>
      <c r="FCT12" s="49"/>
      <c r="FCU12" s="49"/>
      <c r="FCV12" s="49"/>
      <c r="FCW12" s="49"/>
      <c r="FCX12" s="49"/>
      <c r="FCY12" s="49"/>
      <c r="FCZ12" s="49"/>
      <c r="FDA12" s="49"/>
      <c r="FDB12" s="49"/>
      <c r="FDC12" s="49"/>
      <c r="FDD12" s="49"/>
      <c r="FDE12" s="49"/>
      <c r="FDF12" s="49"/>
      <c r="FDG12" s="49"/>
      <c r="FDH12" s="49"/>
      <c r="FDI12" s="49"/>
      <c r="FDJ12" s="49"/>
      <c r="FDK12" s="49"/>
      <c r="FDL12" s="49"/>
      <c r="FDM12" s="49"/>
      <c r="FDN12" s="49"/>
      <c r="FDO12" s="49"/>
      <c r="FDP12" s="49"/>
      <c r="FDQ12" s="49"/>
      <c r="FDR12" s="49"/>
      <c r="FDS12" s="49"/>
      <c r="FDT12" s="49"/>
      <c r="FDU12" s="49"/>
      <c r="FDV12" s="49"/>
      <c r="FDW12" s="49"/>
      <c r="FDX12" s="49"/>
      <c r="FDY12" s="49"/>
      <c r="FDZ12" s="49"/>
      <c r="FEA12" s="49"/>
      <c r="FEB12" s="49"/>
      <c r="FEC12" s="49"/>
      <c r="FED12" s="49"/>
      <c r="FEE12" s="49"/>
      <c r="FEF12" s="49"/>
      <c r="FEG12" s="49"/>
      <c r="FEH12" s="49"/>
      <c r="FEI12" s="49"/>
      <c r="FEJ12" s="49"/>
      <c r="FEK12" s="49"/>
      <c r="FEL12" s="49"/>
      <c r="FEM12" s="49"/>
      <c r="FEN12" s="49"/>
      <c r="FEO12" s="49"/>
      <c r="FEP12" s="49"/>
      <c r="FEQ12" s="49"/>
      <c r="FER12" s="49"/>
      <c r="FES12" s="49"/>
      <c r="FET12" s="49"/>
      <c r="FEU12" s="49"/>
      <c r="FEV12" s="49"/>
      <c r="FEW12" s="49"/>
      <c r="FEX12" s="49"/>
      <c r="FEY12" s="49"/>
      <c r="FEZ12" s="49"/>
      <c r="FFA12" s="49"/>
      <c r="FFB12" s="49"/>
      <c r="FFC12" s="49"/>
      <c r="FFD12" s="49"/>
      <c r="FFE12" s="49"/>
      <c r="FFF12" s="49"/>
      <c r="FFG12" s="49"/>
      <c r="FFH12" s="49"/>
      <c r="FFI12" s="49"/>
      <c r="FFJ12" s="49"/>
      <c r="FFK12" s="49"/>
      <c r="FFL12" s="49"/>
      <c r="FFM12" s="49"/>
      <c r="FFN12" s="49"/>
      <c r="FFO12" s="49"/>
      <c r="FFP12" s="49"/>
      <c r="FFQ12" s="49"/>
      <c r="FFR12" s="49"/>
      <c r="FFS12" s="49"/>
      <c r="FFT12" s="49"/>
      <c r="FFU12" s="49"/>
      <c r="FFV12" s="49"/>
      <c r="FFW12" s="49"/>
      <c r="FFX12" s="49"/>
      <c r="FFY12" s="49"/>
      <c r="FFZ12" s="49"/>
      <c r="FGA12" s="49"/>
      <c r="FGB12" s="49"/>
      <c r="FGC12" s="49"/>
      <c r="FGD12" s="49"/>
      <c r="FGE12" s="49"/>
      <c r="FGF12" s="49"/>
      <c r="FGG12" s="49"/>
      <c r="FGH12" s="49"/>
      <c r="FGI12" s="49"/>
      <c r="FGJ12" s="49"/>
      <c r="FGK12" s="49"/>
      <c r="FGL12" s="49"/>
      <c r="FGM12" s="49"/>
      <c r="FGN12" s="49"/>
      <c r="FGO12" s="49"/>
      <c r="FGP12" s="49"/>
      <c r="FGQ12" s="49"/>
      <c r="FGR12" s="49"/>
      <c r="FGS12" s="49"/>
      <c r="FGT12" s="49"/>
      <c r="FGU12" s="49"/>
      <c r="FGV12" s="49"/>
      <c r="FGW12" s="49"/>
      <c r="FGX12" s="49"/>
      <c r="FGY12" s="49"/>
      <c r="FGZ12" s="49"/>
      <c r="FHA12" s="49"/>
      <c r="FHB12" s="49"/>
      <c r="FHC12" s="49"/>
      <c r="FHD12" s="49"/>
      <c r="FHE12" s="49"/>
      <c r="FHF12" s="49"/>
      <c r="FHG12" s="49"/>
      <c r="FHH12" s="49"/>
      <c r="FHI12" s="49"/>
      <c r="FHJ12" s="49"/>
      <c r="FHK12" s="49"/>
      <c r="FHL12" s="49"/>
      <c r="FHM12" s="49"/>
      <c r="FHN12" s="49"/>
      <c r="FHO12" s="49"/>
      <c r="FHP12" s="49"/>
      <c r="FHQ12" s="49"/>
      <c r="FHR12" s="49"/>
      <c r="FHS12" s="49"/>
      <c r="FHT12" s="49"/>
      <c r="FHU12" s="49"/>
      <c r="FHV12" s="49"/>
      <c r="FHW12" s="49"/>
      <c r="FHX12" s="49"/>
      <c r="FHY12" s="49"/>
      <c r="FHZ12" s="49"/>
      <c r="FIA12" s="49"/>
      <c r="FIB12" s="49"/>
      <c r="FIC12" s="49"/>
      <c r="FID12" s="49"/>
      <c r="FIE12" s="49"/>
      <c r="FIF12" s="49"/>
      <c r="FIG12" s="49"/>
      <c r="FIH12" s="49"/>
      <c r="FII12" s="49"/>
      <c r="FIJ12" s="49"/>
      <c r="FIK12" s="49"/>
      <c r="FIL12" s="49"/>
      <c r="FIM12" s="49"/>
      <c r="FIN12" s="49"/>
      <c r="FIO12" s="49"/>
      <c r="FIP12" s="49"/>
      <c r="FIQ12" s="49"/>
      <c r="FIR12" s="49"/>
      <c r="FIS12" s="49"/>
      <c r="FIT12" s="49"/>
      <c r="FIU12" s="49"/>
      <c r="FIV12" s="49"/>
      <c r="FIW12" s="49"/>
      <c r="FIX12" s="49"/>
      <c r="FIY12" s="49"/>
      <c r="FIZ12" s="49"/>
      <c r="FJA12" s="49"/>
      <c r="FJB12" s="49"/>
      <c r="FJC12" s="49"/>
      <c r="FJD12" s="49"/>
      <c r="FJE12" s="49"/>
      <c r="FJF12" s="49"/>
      <c r="FJG12" s="49"/>
      <c r="FJH12" s="49"/>
      <c r="FJI12" s="49"/>
      <c r="FJJ12" s="49"/>
      <c r="FJK12" s="49"/>
      <c r="FJL12" s="49"/>
      <c r="FJM12" s="49"/>
      <c r="FJN12" s="49"/>
      <c r="FJO12" s="49"/>
      <c r="FJP12" s="49"/>
      <c r="FJQ12" s="49"/>
      <c r="FJR12" s="49"/>
      <c r="FJS12" s="49"/>
      <c r="FJT12" s="49"/>
      <c r="FJU12" s="49"/>
      <c r="FJV12" s="49"/>
      <c r="FJW12" s="49"/>
      <c r="FJX12" s="49"/>
      <c r="FJY12" s="49"/>
      <c r="FJZ12" s="49"/>
      <c r="FKA12" s="49"/>
      <c r="FKB12" s="49"/>
      <c r="FKC12" s="49"/>
      <c r="FKD12" s="49"/>
      <c r="FKE12" s="49"/>
      <c r="FKF12" s="49"/>
      <c r="FKG12" s="49"/>
      <c r="FKH12" s="49"/>
      <c r="FKI12" s="49"/>
      <c r="FKJ12" s="49"/>
      <c r="FKK12" s="49"/>
      <c r="FKL12" s="49"/>
      <c r="FKM12" s="49"/>
      <c r="FKN12" s="49"/>
      <c r="FKO12" s="49"/>
      <c r="FKP12" s="49"/>
      <c r="FKQ12" s="49"/>
      <c r="FKR12" s="49"/>
      <c r="FKS12" s="49"/>
      <c r="FKT12" s="49"/>
      <c r="FKU12" s="49"/>
      <c r="FKV12" s="49"/>
      <c r="FKW12" s="49"/>
      <c r="FKX12" s="49"/>
      <c r="FKY12" s="49"/>
      <c r="FKZ12" s="49"/>
      <c r="FLA12" s="49"/>
      <c r="FLB12" s="49"/>
      <c r="FLC12" s="49"/>
      <c r="FLD12" s="49"/>
      <c r="FLE12" s="49"/>
      <c r="FLF12" s="49"/>
      <c r="FLG12" s="49"/>
      <c r="FLH12" s="49"/>
      <c r="FLI12" s="49"/>
      <c r="FLJ12" s="49"/>
      <c r="FLK12" s="49"/>
      <c r="FLL12" s="49"/>
      <c r="FLM12" s="49"/>
      <c r="FLN12" s="49"/>
      <c r="FLO12" s="49"/>
      <c r="FLP12" s="49"/>
      <c r="FLQ12" s="49"/>
      <c r="FLR12" s="49"/>
      <c r="FLS12" s="49"/>
      <c r="FLT12" s="49"/>
      <c r="FLU12" s="49"/>
      <c r="FLV12" s="49"/>
      <c r="FLW12" s="49"/>
      <c r="FLX12" s="49"/>
      <c r="FLY12" s="49"/>
      <c r="FLZ12" s="49"/>
      <c r="FMA12" s="49"/>
      <c r="FMB12" s="49"/>
      <c r="FMC12" s="49"/>
      <c r="FMD12" s="49"/>
      <c r="FME12" s="49"/>
      <c r="FMF12" s="49"/>
      <c r="FMG12" s="49"/>
      <c r="FMH12" s="49"/>
      <c r="FMI12" s="49"/>
      <c r="FMJ12" s="49"/>
      <c r="FMK12" s="49"/>
      <c r="FML12" s="49"/>
      <c r="FMM12" s="49"/>
      <c r="FMN12" s="49"/>
      <c r="FMO12" s="49"/>
      <c r="FMP12" s="49"/>
      <c r="FMQ12" s="49"/>
      <c r="FMR12" s="49"/>
      <c r="FMS12" s="49"/>
      <c r="FMT12" s="49"/>
      <c r="FMU12" s="49"/>
      <c r="FMV12" s="49"/>
      <c r="FMW12" s="49"/>
      <c r="FMX12" s="49"/>
      <c r="FMY12" s="49"/>
      <c r="FMZ12" s="49"/>
      <c r="FNA12" s="49"/>
      <c r="FNB12" s="49"/>
      <c r="FNC12" s="49"/>
      <c r="FND12" s="49"/>
      <c r="FNE12" s="49"/>
      <c r="FNF12" s="49"/>
      <c r="FNG12" s="49"/>
      <c r="FNH12" s="49"/>
      <c r="FNI12" s="49"/>
      <c r="FNJ12" s="49"/>
      <c r="FNK12" s="49"/>
      <c r="FNL12" s="49"/>
      <c r="FNM12" s="49"/>
      <c r="FNN12" s="49"/>
      <c r="FNO12" s="49"/>
      <c r="FNP12" s="49"/>
      <c r="FNQ12" s="49"/>
      <c r="FNR12" s="49"/>
      <c r="FNS12" s="49"/>
      <c r="FNT12" s="49"/>
      <c r="FNU12" s="49"/>
      <c r="FNV12" s="49"/>
      <c r="FNW12" s="49"/>
      <c r="FNX12" s="49"/>
      <c r="FNY12" s="49"/>
      <c r="FNZ12" s="49"/>
      <c r="FOA12" s="49"/>
      <c r="FOB12" s="49"/>
      <c r="FOC12" s="49"/>
      <c r="FOD12" s="49"/>
      <c r="FOE12" s="49"/>
      <c r="FOF12" s="49"/>
      <c r="FOG12" s="49"/>
      <c r="FOH12" s="49"/>
      <c r="FOI12" s="49"/>
      <c r="FOJ12" s="49"/>
      <c r="FOK12" s="49"/>
      <c r="FOL12" s="49"/>
      <c r="FOM12" s="49"/>
      <c r="FON12" s="49"/>
      <c r="FOO12" s="49"/>
      <c r="FOP12" s="49"/>
      <c r="FOQ12" s="49"/>
      <c r="FOR12" s="49"/>
      <c r="FOS12" s="49"/>
      <c r="FOT12" s="49"/>
      <c r="FOU12" s="49"/>
      <c r="FOV12" s="49"/>
      <c r="FOW12" s="49"/>
      <c r="FOX12" s="49"/>
      <c r="FOY12" s="49"/>
      <c r="FOZ12" s="49"/>
      <c r="FPA12" s="49"/>
      <c r="FPB12" s="49"/>
      <c r="FPC12" s="49"/>
      <c r="FPD12" s="49"/>
      <c r="FPE12" s="49"/>
      <c r="FPF12" s="49"/>
      <c r="FPG12" s="49"/>
      <c r="FPH12" s="49"/>
      <c r="FPI12" s="49"/>
      <c r="FPJ12" s="49"/>
      <c r="FPK12" s="49"/>
      <c r="FPL12" s="49"/>
      <c r="FPM12" s="49"/>
      <c r="FPN12" s="49"/>
      <c r="FPO12" s="49"/>
      <c r="FPP12" s="49"/>
      <c r="FPQ12" s="49"/>
      <c r="FPR12" s="49"/>
      <c r="FPS12" s="49"/>
      <c r="FPT12" s="49"/>
      <c r="FPU12" s="49"/>
      <c r="FPV12" s="49"/>
      <c r="FPW12" s="49"/>
      <c r="FPX12" s="49"/>
      <c r="FPY12" s="49"/>
      <c r="FPZ12" s="49"/>
      <c r="FQA12" s="49"/>
      <c r="FQB12" s="49"/>
      <c r="FQC12" s="49"/>
      <c r="FQD12" s="49"/>
      <c r="FQE12" s="49"/>
      <c r="FQF12" s="49"/>
      <c r="FQG12" s="49"/>
      <c r="FQH12" s="49"/>
      <c r="FQI12" s="49"/>
      <c r="FQJ12" s="49"/>
      <c r="FQK12" s="49"/>
      <c r="FQL12" s="49"/>
      <c r="FQM12" s="49"/>
      <c r="FQN12" s="49"/>
      <c r="FQO12" s="49"/>
      <c r="FQP12" s="49"/>
      <c r="FQQ12" s="49"/>
      <c r="FQR12" s="49"/>
      <c r="FQS12" s="49"/>
      <c r="FQT12" s="49"/>
      <c r="FQU12" s="49"/>
      <c r="FQV12" s="49"/>
      <c r="FQW12" s="49"/>
      <c r="FQX12" s="49"/>
      <c r="FQY12" s="49"/>
      <c r="FQZ12" s="49"/>
      <c r="FRA12" s="49"/>
      <c r="FRB12" s="49"/>
      <c r="FRC12" s="49"/>
      <c r="FRD12" s="49"/>
      <c r="FRE12" s="49"/>
      <c r="FRF12" s="49"/>
      <c r="FRG12" s="49"/>
      <c r="FRH12" s="49"/>
      <c r="FRI12" s="49"/>
      <c r="FRJ12" s="49"/>
      <c r="FRK12" s="49"/>
      <c r="FRL12" s="49"/>
      <c r="FRM12" s="49"/>
      <c r="FRN12" s="49"/>
      <c r="FRO12" s="49"/>
      <c r="FRP12" s="49"/>
      <c r="FRQ12" s="49"/>
      <c r="FRR12" s="49"/>
      <c r="FRS12" s="49"/>
      <c r="FRT12" s="49"/>
      <c r="FRU12" s="49"/>
      <c r="FRV12" s="49"/>
      <c r="FRW12" s="49"/>
      <c r="FRX12" s="49"/>
      <c r="FRY12" s="49"/>
      <c r="FRZ12" s="49"/>
      <c r="FSA12" s="49"/>
      <c r="FSB12" s="49"/>
      <c r="FSC12" s="49"/>
      <c r="FSD12" s="49"/>
      <c r="FSE12" s="49"/>
      <c r="FSF12" s="49"/>
      <c r="FSG12" s="49"/>
      <c r="FSH12" s="49"/>
      <c r="FSI12" s="49"/>
      <c r="FSJ12" s="49"/>
      <c r="FSK12" s="49"/>
      <c r="FSL12" s="49"/>
      <c r="FSM12" s="49"/>
      <c r="FSN12" s="49"/>
      <c r="FSO12" s="49"/>
      <c r="FSP12" s="49"/>
      <c r="FSQ12" s="49"/>
      <c r="FSR12" s="49"/>
      <c r="FSS12" s="49"/>
      <c r="FST12" s="49"/>
      <c r="FSU12" s="49"/>
      <c r="FSV12" s="49"/>
      <c r="FSW12" s="49"/>
      <c r="FSX12" s="49"/>
      <c r="FSY12" s="49"/>
      <c r="FSZ12" s="49"/>
      <c r="FTA12" s="49"/>
      <c r="FTB12" s="49"/>
      <c r="FTC12" s="49"/>
      <c r="FTD12" s="49"/>
      <c r="FTE12" s="49"/>
      <c r="FTF12" s="49"/>
      <c r="FTG12" s="49"/>
      <c r="FTH12" s="49"/>
      <c r="FTI12" s="49"/>
      <c r="FTJ12" s="49"/>
      <c r="FTK12" s="49"/>
      <c r="FTL12" s="49"/>
      <c r="FTM12" s="49"/>
      <c r="FTN12" s="49"/>
      <c r="FTO12" s="49"/>
      <c r="FTP12" s="49"/>
      <c r="FTQ12" s="49"/>
      <c r="FTR12" s="49"/>
      <c r="FTS12" s="49"/>
      <c r="FTT12" s="49"/>
      <c r="FTU12" s="49"/>
      <c r="FTV12" s="49"/>
      <c r="FTW12" s="49"/>
      <c r="FTX12" s="49"/>
      <c r="FTY12" s="49"/>
      <c r="FTZ12" s="49"/>
      <c r="FUA12" s="49"/>
      <c r="FUB12" s="49"/>
      <c r="FUC12" s="49"/>
      <c r="FUD12" s="49"/>
      <c r="FUE12" s="49"/>
      <c r="FUF12" s="49"/>
      <c r="FUG12" s="49"/>
      <c r="FUH12" s="49"/>
      <c r="FUI12" s="49"/>
      <c r="FUJ12" s="49"/>
      <c r="FUK12" s="49"/>
      <c r="FUL12" s="49"/>
      <c r="FUM12" s="49"/>
      <c r="FUN12" s="49"/>
      <c r="FUO12" s="49"/>
      <c r="FUP12" s="49"/>
      <c r="FUQ12" s="49"/>
      <c r="FUR12" s="49"/>
      <c r="FUS12" s="49"/>
      <c r="FUT12" s="49"/>
      <c r="FUU12" s="49"/>
      <c r="FUV12" s="49"/>
      <c r="FUW12" s="49"/>
      <c r="FUX12" s="49"/>
      <c r="FUY12" s="49"/>
      <c r="FUZ12" s="49"/>
      <c r="FVA12" s="49"/>
      <c r="FVB12" s="49"/>
      <c r="FVC12" s="49"/>
      <c r="FVD12" s="49"/>
      <c r="FVE12" s="49"/>
      <c r="FVF12" s="49"/>
      <c r="FVG12" s="49"/>
      <c r="FVH12" s="49"/>
      <c r="FVI12" s="49"/>
      <c r="FVJ12" s="49"/>
      <c r="FVK12" s="49"/>
      <c r="FVL12" s="49"/>
      <c r="FVM12" s="49"/>
      <c r="FVN12" s="49"/>
      <c r="FVO12" s="49"/>
      <c r="FVP12" s="49"/>
      <c r="FVQ12" s="49"/>
      <c r="FVR12" s="49"/>
      <c r="FVS12" s="49"/>
      <c r="FVT12" s="49"/>
      <c r="FVU12" s="49"/>
      <c r="FVV12" s="49"/>
      <c r="FVW12" s="49"/>
      <c r="FVX12" s="49"/>
      <c r="FVY12" s="49"/>
      <c r="FVZ12" s="49"/>
      <c r="FWA12" s="49"/>
      <c r="FWB12" s="49"/>
      <c r="FWC12" s="49"/>
      <c r="FWD12" s="49"/>
      <c r="FWE12" s="49"/>
      <c r="FWF12" s="49"/>
      <c r="FWG12" s="49"/>
      <c r="FWH12" s="49"/>
      <c r="FWI12" s="49"/>
      <c r="FWJ12" s="49"/>
      <c r="FWK12" s="49"/>
      <c r="FWL12" s="49"/>
      <c r="FWM12" s="49"/>
      <c r="FWN12" s="49"/>
      <c r="FWO12" s="49"/>
      <c r="FWP12" s="49"/>
      <c r="FWQ12" s="49"/>
      <c r="FWR12" s="49"/>
      <c r="FWS12" s="49"/>
      <c r="FWT12" s="49"/>
      <c r="FWU12" s="49"/>
      <c r="FWV12" s="49"/>
      <c r="FWW12" s="49"/>
      <c r="FWX12" s="49"/>
      <c r="FWY12" s="49"/>
      <c r="FWZ12" s="49"/>
      <c r="FXA12" s="49"/>
      <c r="FXB12" s="49"/>
      <c r="FXC12" s="49"/>
      <c r="FXD12" s="49"/>
      <c r="FXE12" s="49"/>
      <c r="FXF12" s="49"/>
      <c r="FXG12" s="49"/>
      <c r="FXH12" s="49"/>
      <c r="FXI12" s="49"/>
      <c r="FXJ12" s="49"/>
      <c r="FXK12" s="49"/>
      <c r="FXL12" s="49"/>
      <c r="FXM12" s="49"/>
      <c r="FXN12" s="49"/>
      <c r="FXO12" s="49"/>
      <c r="FXP12" s="49"/>
      <c r="FXQ12" s="49"/>
      <c r="FXR12" s="49"/>
      <c r="FXS12" s="49"/>
      <c r="FXT12" s="49"/>
      <c r="FXU12" s="49"/>
      <c r="FXV12" s="49"/>
      <c r="FXW12" s="49"/>
      <c r="FXX12" s="49"/>
      <c r="FXY12" s="49"/>
      <c r="FXZ12" s="49"/>
      <c r="FYA12" s="49"/>
      <c r="FYB12" s="49"/>
      <c r="FYC12" s="49"/>
      <c r="FYD12" s="49"/>
      <c r="FYE12" s="49"/>
      <c r="FYF12" s="49"/>
      <c r="FYG12" s="49"/>
      <c r="FYH12" s="49"/>
      <c r="FYI12" s="49"/>
      <c r="FYJ12" s="49"/>
      <c r="FYK12" s="49"/>
      <c r="FYL12" s="49"/>
      <c r="FYM12" s="49"/>
      <c r="FYN12" s="49"/>
      <c r="FYO12" s="49"/>
      <c r="FYP12" s="49"/>
      <c r="FYQ12" s="49"/>
      <c r="FYR12" s="49"/>
      <c r="FYS12" s="49"/>
      <c r="FYT12" s="49"/>
      <c r="FYU12" s="49"/>
      <c r="FYV12" s="49"/>
      <c r="FYW12" s="49"/>
      <c r="FYX12" s="49"/>
      <c r="FYY12" s="49"/>
      <c r="FYZ12" s="49"/>
      <c r="FZA12" s="49"/>
      <c r="FZB12" s="49"/>
      <c r="FZC12" s="49"/>
      <c r="FZD12" s="49"/>
      <c r="FZE12" s="49"/>
      <c r="FZF12" s="49"/>
      <c r="FZG12" s="49"/>
      <c r="FZH12" s="49"/>
      <c r="FZI12" s="49"/>
      <c r="FZJ12" s="49"/>
      <c r="FZK12" s="49"/>
      <c r="FZL12" s="49"/>
      <c r="FZM12" s="49"/>
      <c r="FZN12" s="49"/>
      <c r="FZO12" s="49"/>
      <c r="FZP12" s="49"/>
      <c r="FZQ12" s="49"/>
      <c r="FZR12" s="49"/>
      <c r="FZS12" s="49"/>
      <c r="FZT12" s="49"/>
      <c r="FZU12" s="49"/>
      <c r="FZV12" s="49"/>
      <c r="FZW12" s="49"/>
      <c r="FZX12" s="49"/>
      <c r="FZY12" s="49"/>
      <c r="FZZ12" s="49"/>
      <c r="GAA12" s="49"/>
      <c r="GAB12" s="49"/>
      <c r="GAC12" s="49"/>
      <c r="GAD12" s="49"/>
      <c r="GAE12" s="49"/>
      <c r="GAF12" s="49"/>
      <c r="GAG12" s="49"/>
      <c r="GAH12" s="49"/>
      <c r="GAI12" s="49"/>
      <c r="GAJ12" s="49"/>
      <c r="GAK12" s="49"/>
      <c r="GAL12" s="49"/>
      <c r="GAM12" s="49"/>
      <c r="GAN12" s="49"/>
      <c r="GAO12" s="49"/>
      <c r="GAP12" s="49"/>
      <c r="GAQ12" s="49"/>
      <c r="GAR12" s="49"/>
      <c r="GAS12" s="49"/>
      <c r="GAT12" s="49"/>
      <c r="GAU12" s="49"/>
      <c r="GAV12" s="49"/>
      <c r="GAW12" s="49"/>
      <c r="GAX12" s="49"/>
      <c r="GAY12" s="49"/>
      <c r="GAZ12" s="49"/>
      <c r="GBA12" s="49"/>
      <c r="GBB12" s="49"/>
      <c r="GBC12" s="49"/>
      <c r="GBD12" s="49"/>
      <c r="GBE12" s="49"/>
      <c r="GBF12" s="49"/>
      <c r="GBG12" s="49"/>
      <c r="GBH12" s="49"/>
      <c r="GBI12" s="49"/>
      <c r="GBJ12" s="49"/>
      <c r="GBK12" s="49"/>
      <c r="GBL12" s="49"/>
      <c r="GBM12" s="49"/>
      <c r="GBN12" s="49"/>
      <c r="GBO12" s="49"/>
      <c r="GBP12" s="49"/>
      <c r="GBQ12" s="49"/>
      <c r="GBR12" s="49"/>
      <c r="GBS12" s="49"/>
      <c r="GBT12" s="49"/>
      <c r="GBU12" s="49"/>
      <c r="GBV12" s="49"/>
      <c r="GBW12" s="49"/>
      <c r="GBX12" s="49"/>
      <c r="GBY12" s="49"/>
      <c r="GBZ12" s="49"/>
      <c r="GCA12" s="49"/>
      <c r="GCB12" s="49"/>
      <c r="GCC12" s="49"/>
      <c r="GCD12" s="49"/>
      <c r="GCE12" s="49"/>
      <c r="GCF12" s="49"/>
      <c r="GCG12" s="49"/>
      <c r="GCH12" s="49"/>
      <c r="GCI12" s="49"/>
      <c r="GCJ12" s="49"/>
      <c r="GCK12" s="49"/>
      <c r="GCL12" s="49"/>
      <c r="GCM12" s="49"/>
      <c r="GCN12" s="49"/>
      <c r="GCO12" s="49"/>
      <c r="GCP12" s="49"/>
      <c r="GCQ12" s="49"/>
      <c r="GCR12" s="49"/>
      <c r="GCS12" s="49"/>
      <c r="GCT12" s="49"/>
      <c r="GCU12" s="49"/>
      <c r="GCV12" s="49"/>
      <c r="GCW12" s="49"/>
      <c r="GCX12" s="49"/>
      <c r="GCY12" s="49"/>
      <c r="GCZ12" s="49"/>
      <c r="GDA12" s="49"/>
      <c r="GDB12" s="49"/>
      <c r="GDC12" s="49"/>
      <c r="GDD12" s="49"/>
      <c r="GDE12" s="49"/>
      <c r="GDF12" s="49"/>
      <c r="GDG12" s="49"/>
      <c r="GDH12" s="49"/>
      <c r="GDI12" s="49"/>
      <c r="GDJ12" s="49"/>
      <c r="GDK12" s="49"/>
      <c r="GDL12" s="49"/>
      <c r="GDM12" s="49"/>
      <c r="GDN12" s="49"/>
      <c r="GDO12" s="49"/>
      <c r="GDP12" s="49"/>
      <c r="GDQ12" s="49"/>
      <c r="GDR12" s="49"/>
      <c r="GDS12" s="49"/>
      <c r="GDT12" s="49"/>
      <c r="GDU12" s="49"/>
      <c r="GDV12" s="49"/>
      <c r="GDW12" s="49"/>
      <c r="GDX12" s="49"/>
      <c r="GDY12" s="49"/>
      <c r="GDZ12" s="49"/>
      <c r="GEA12" s="49"/>
      <c r="GEB12" s="49"/>
      <c r="GEC12" s="49"/>
      <c r="GED12" s="49"/>
      <c r="GEE12" s="49"/>
      <c r="GEF12" s="49"/>
      <c r="GEG12" s="49"/>
      <c r="GEH12" s="49"/>
      <c r="GEI12" s="49"/>
      <c r="GEJ12" s="49"/>
      <c r="GEK12" s="49"/>
      <c r="GEL12" s="49"/>
      <c r="GEM12" s="49"/>
      <c r="GEN12" s="49"/>
      <c r="GEO12" s="49"/>
      <c r="GEP12" s="49"/>
      <c r="GEQ12" s="49"/>
      <c r="GER12" s="49"/>
      <c r="GES12" s="49"/>
      <c r="GET12" s="49"/>
      <c r="GEU12" s="49"/>
      <c r="GEV12" s="49"/>
      <c r="GEW12" s="49"/>
      <c r="GEX12" s="49"/>
      <c r="GEY12" s="49"/>
      <c r="GEZ12" s="49"/>
      <c r="GFA12" s="49"/>
      <c r="GFB12" s="49"/>
      <c r="GFC12" s="49"/>
      <c r="GFD12" s="49"/>
      <c r="GFE12" s="49"/>
      <c r="GFF12" s="49"/>
      <c r="GFG12" s="49"/>
      <c r="GFH12" s="49"/>
      <c r="GFI12" s="49"/>
      <c r="GFJ12" s="49"/>
      <c r="GFK12" s="49"/>
      <c r="GFL12" s="49"/>
      <c r="GFM12" s="49"/>
      <c r="GFN12" s="49"/>
      <c r="GFO12" s="49"/>
      <c r="GFP12" s="49"/>
      <c r="GFQ12" s="49"/>
      <c r="GFR12" s="49"/>
      <c r="GFS12" s="49"/>
      <c r="GFT12" s="49"/>
      <c r="GFU12" s="49"/>
      <c r="GFV12" s="49"/>
      <c r="GFW12" s="49"/>
      <c r="GFX12" s="49"/>
      <c r="GFY12" s="49"/>
      <c r="GFZ12" s="49"/>
      <c r="GGA12" s="49"/>
      <c r="GGB12" s="49"/>
      <c r="GGC12" s="49"/>
      <c r="GGD12" s="49"/>
      <c r="GGE12" s="49"/>
      <c r="GGF12" s="49"/>
      <c r="GGG12" s="49"/>
      <c r="GGH12" s="49"/>
      <c r="GGI12" s="49"/>
      <c r="GGJ12" s="49"/>
      <c r="GGK12" s="49"/>
      <c r="GGL12" s="49"/>
      <c r="GGM12" s="49"/>
      <c r="GGN12" s="49"/>
      <c r="GGO12" s="49"/>
      <c r="GGP12" s="49"/>
      <c r="GGQ12" s="49"/>
      <c r="GGR12" s="49"/>
      <c r="GGS12" s="49"/>
      <c r="GGT12" s="49"/>
      <c r="GGU12" s="49"/>
      <c r="GGV12" s="49"/>
      <c r="GGW12" s="49"/>
      <c r="GGX12" s="49"/>
      <c r="GGY12" s="49"/>
      <c r="GGZ12" s="49"/>
      <c r="GHA12" s="49"/>
      <c r="GHB12" s="49"/>
      <c r="GHC12" s="49"/>
      <c r="GHD12" s="49"/>
      <c r="GHE12" s="49"/>
      <c r="GHF12" s="49"/>
      <c r="GHG12" s="49"/>
      <c r="GHH12" s="49"/>
      <c r="GHI12" s="49"/>
      <c r="GHJ12" s="49"/>
      <c r="GHK12" s="49"/>
      <c r="GHL12" s="49"/>
      <c r="GHM12" s="49"/>
      <c r="GHN12" s="49"/>
      <c r="GHO12" s="49"/>
      <c r="GHP12" s="49"/>
      <c r="GHQ12" s="49"/>
      <c r="GHR12" s="49"/>
      <c r="GHS12" s="49"/>
      <c r="GHT12" s="49"/>
      <c r="GHU12" s="49"/>
      <c r="GHV12" s="49"/>
      <c r="GHW12" s="49"/>
      <c r="GHX12" s="49"/>
      <c r="GHY12" s="49"/>
      <c r="GHZ12" s="49"/>
      <c r="GIA12" s="49"/>
      <c r="GIB12" s="49"/>
      <c r="GIC12" s="49"/>
      <c r="GID12" s="49"/>
      <c r="GIE12" s="49"/>
      <c r="GIF12" s="49"/>
      <c r="GIG12" s="49"/>
      <c r="GIH12" s="49"/>
      <c r="GII12" s="49"/>
      <c r="GIJ12" s="49"/>
      <c r="GIK12" s="49"/>
      <c r="GIL12" s="49"/>
      <c r="GIM12" s="49"/>
      <c r="GIN12" s="49"/>
      <c r="GIO12" s="49"/>
      <c r="GIP12" s="49"/>
      <c r="GIQ12" s="49"/>
      <c r="GIR12" s="49"/>
      <c r="GIS12" s="49"/>
      <c r="GIT12" s="49"/>
      <c r="GIU12" s="49"/>
      <c r="GIV12" s="49"/>
      <c r="GIW12" s="49"/>
      <c r="GIX12" s="49"/>
      <c r="GIY12" s="49"/>
      <c r="GIZ12" s="49"/>
      <c r="GJA12" s="49"/>
      <c r="GJB12" s="49"/>
      <c r="GJC12" s="49"/>
      <c r="GJD12" s="49"/>
      <c r="GJE12" s="49"/>
      <c r="GJF12" s="49"/>
      <c r="GJG12" s="49"/>
      <c r="GJH12" s="49"/>
      <c r="GJI12" s="49"/>
      <c r="GJJ12" s="49"/>
      <c r="GJK12" s="49"/>
      <c r="GJL12" s="49"/>
      <c r="GJM12" s="49"/>
      <c r="GJN12" s="49"/>
      <c r="GJO12" s="49"/>
      <c r="GJP12" s="49"/>
      <c r="GJQ12" s="49"/>
      <c r="GJR12" s="49"/>
      <c r="GJS12" s="49"/>
      <c r="GJT12" s="49"/>
      <c r="GJU12" s="49"/>
      <c r="GJV12" s="49"/>
      <c r="GJW12" s="49"/>
      <c r="GJX12" s="49"/>
      <c r="GJY12" s="49"/>
      <c r="GJZ12" s="49"/>
      <c r="GKA12" s="49"/>
      <c r="GKB12" s="49"/>
      <c r="GKC12" s="49"/>
      <c r="GKD12" s="49"/>
      <c r="GKE12" s="49"/>
      <c r="GKF12" s="49"/>
      <c r="GKG12" s="49"/>
      <c r="GKH12" s="49"/>
      <c r="GKI12" s="49"/>
      <c r="GKJ12" s="49"/>
      <c r="GKK12" s="49"/>
      <c r="GKL12" s="49"/>
      <c r="GKM12" s="49"/>
      <c r="GKN12" s="49"/>
      <c r="GKO12" s="49"/>
      <c r="GKP12" s="49"/>
      <c r="GKQ12" s="49"/>
      <c r="GKR12" s="49"/>
      <c r="GKS12" s="49"/>
      <c r="GKT12" s="49"/>
      <c r="GKU12" s="49"/>
      <c r="GKV12" s="49"/>
      <c r="GKW12" s="49"/>
      <c r="GKX12" s="49"/>
      <c r="GKY12" s="49"/>
      <c r="GKZ12" s="49"/>
      <c r="GLA12" s="49"/>
      <c r="GLB12" s="49"/>
      <c r="GLC12" s="49"/>
      <c r="GLD12" s="49"/>
      <c r="GLE12" s="49"/>
      <c r="GLF12" s="49"/>
      <c r="GLG12" s="49"/>
      <c r="GLH12" s="49"/>
      <c r="GLI12" s="49"/>
      <c r="GLJ12" s="49"/>
      <c r="GLK12" s="49"/>
      <c r="GLL12" s="49"/>
      <c r="GLM12" s="49"/>
      <c r="GLN12" s="49"/>
      <c r="GLO12" s="49"/>
      <c r="GLP12" s="49"/>
      <c r="GLQ12" s="49"/>
      <c r="GLR12" s="49"/>
      <c r="GLS12" s="49"/>
      <c r="GLT12" s="49"/>
      <c r="GLU12" s="49"/>
      <c r="GLV12" s="49"/>
      <c r="GLW12" s="49"/>
      <c r="GLX12" s="49"/>
      <c r="GLY12" s="49"/>
      <c r="GLZ12" s="49"/>
      <c r="GMA12" s="49"/>
      <c r="GMB12" s="49"/>
      <c r="GMC12" s="49"/>
      <c r="GMD12" s="49"/>
      <c r="GME12" s="49"/>
      <c r="GMF12" s="49"/>
      <c r="GMG12" s="49"/>
      <c r="GMH12" s="49"/>
      <c r="GMI12" s="49"/>
      <c r="GMJ12" s="49"/>
      <c r="GMK12" s="49"/>
      <c r="GML12" s="49"/>
      <c r="GMM12" s="49"/>
      <c r="GMN12" s="49"/>
      <c r="GMO12" s="49"/>
      <c r="GMP12" s="49"/>
      <c r="GMQ12" s="49"/>
      <c r="GMR12" s="49"/>
      <c r="GMS12" s="49"/>
      <c r="GMT12" s="49"/>
      <c r="GMU12" s="49"/>
      <c r="GMV12" s="49"/>
      <c r="GMW12" s="49"/>
      <c r="GMX12" s="49"/>
      <c r="GMY12" s="49"/>
      <c r="GMZ12" s="49"/>
      <c r="GNA12" s="49"/>
      <c r="GNB12" s="49"/>
      <c r="GNC12" s="49"/>
      <c r="GND12" s="49"/>
      <c r="GNE12" s="49"/>
      <c r="GNF12" s="49"/>
      <c r="GNG12" s="49"/>
      <c r="GNH12" s="49"/>
      <c r="GNI12" s="49"/>
      <c r="GNJ12" s="49"/>
      <c r="GNK12" s="49"/>
      <c r="GNL12" s="49"/>
      <c r="GNM12" s="49"/>
      <c r="GNN12" s="49"/>
      <c r="GNO12" s="49"/>
      <c r="GNP12" s="49"/>
      <c r="GNQ12" s="49"/>
      <c r="GNR12" s="49"/>
      <c r="GNS12" s="49"/>
      <c r="GNT12" s="49"/>
      <c r="GNU12" s="49"/>
      <c r="GNV12" s="49"/>
      <c r="GNW12" s="49"/>
      <c r="GNX12" s="49"/>
      <c r="GNY12" s="49"/>
      <c r="GNZ12" s="49"/>
      <c r="GOA12" s="49"/>
      <c r="GOB12" s="49"/>
      <c r="GOC12" s="49"/>
      <c r="GOD12" s="49"/>
      <c r="GOE12" s="49"/>
      <c r="GOF12" s="49"/>
      <c r="GOG12" s="49"/>
      <c r="GOH12" s="49"/>
      <c r="GOI12" s="49"/>
      <c r="GOJ12" s="49"/>
      <c r="GOK12" s="49"/>
      <c r="GOL12" s="49"/>
      <c r="GOM12" s="49"/>
      <c r="GON12" s="49"/>
      <c r="GOO12" s="49"/>
      <c r="GOP12" s="49"/>
      <c r="GOQ12" s="49"/>
      <c r="GOR12" s="49"/>
      <c r="GOS12" s="49"/>
      <c r="GOT12" s="49"/>
      <c r="GOU12" s="49"/>
      <c r="GOV12" s="49"/>
      <c r="GOW12" s="49"/>
      <c r="GOX12" s="49"/>
      <c r="GOY12" s="49"/>
      <c r="GOZ12" s="49"/>
      <c r="GPA12" s="49"/>
      <c r="GPB12" s="49"/>
      <c r="GPC12" s="49"/>
      <c r="GPD12" s="49"/>
      <c r="GPE12" s="49"/>
      <c r="GPF12" s="49"/>
      <c r="GPG12" s="49"/>
      <c r="GPH12" s="49"/>
      <c r="GPI12" s="49"/>
      <c r="GPJ12" s="49"/>
      <c r="GPK12" s="49"/>
      <c r="GPL12" s="49"/>
      <c r="GPM12" s="49"/>
      <c r="GPN12" s="49"/>
      <c r="GPO12" s="49"/>
      <c r="GPP12" s="49"/>
      <c r="GPQ12" s="49"/>
      <c r="GPR12" s="49"/>
      <c r="GPS12" s="49"/>
      <c r="GPT12" s="49"/>
      <c r="GPU12" s="49"/>
      <c r="GPV12" s="49"/>
      <c r="GPW12" s="49"/>
      <c r="GPX12" s="49"/>
      <c r="GPY12" s="49"/>
      <c r="GPZ12" s="49"/>
      <c r="GQA12" s="49"/>
      <c r="GQB12" s="49"/>
      <c r="GQC12" s="49"/>
      <c r="GQD12" s="49"/>
      <c r="GQE12" s="49"/>
      <c r="GQF12" s="49"/>
      <c r="GQG12" s="49"/>
      <c r="GQH12" s="49"/>
      <c r="GQI12" s="49"/>
      <c r="GQJ12" s="49"/>
      <c r="GQK12" s="49"/>
      <c r="GQL12" s="49"/>
      <c r="GQM12" s="49"/>
      <c r="GQN12" s="49"/>
      <c r="GQO12" s="49"/>
      <c r="GQP12" s="49"/>
      <c r="GQQ12" s="49"/>
      <c r="GQR12" s="49"/>
      <c r="GQS12" s="49"/>
      <c r="GQT12" s="49"/>
      <c r="GQU12" s="49"/>
      <c r="GQV12" s="49"/>
      <c r="GQW12" s="49"/>
      <c r="GQX12" s="49"/>
      <c r="GQY12" s="49"/>
      <c r="GQZ12" s="49"/>
      <c r="GRA12" s="49"/>
      <c r="GRB12" s="49"/>
      <c r="GRC12" s="49"/>
      <c r="GRD12" s="49"/>
      <c r="GRE12" s="49"/>
      <c r="GRF12" s="49"/>
      <c r="GRG12" s="49"/>
      <c r="GRH12" s="49"/>
      <c r="GRI12" s="49"/>
      <c r="GRJ12" s="49"/>
      <c r="GRK12" s="49"/>
      <c r="GRL12" s="49"/>
      <c r="GRM12" s="49"/>
      <c r="GRN12" s="49"/>
      <c r="GRO12" s="49"/>
      <c r="GRP12" s="49"/>
      <c r="GRQ12" s="49"/>
      <c r="GRR12" s="49"/>
      <c r="GRS12" s="49"/>
      <c r="GRT12" s="49"/>
      <c r="GRU12" s="49"/>
      <c r="GRV12" s="49"/>
      <c r="GRW12" s="49"/>
      <c r="GRX12" s="49"/>
      <c r="GRY12" s="49"/>
      <c r="GRZ12" s="49"/>
      <c r="GSA12" s="49"/>
      <c r="GSB12" s="49"/>
      <c r="GSC12" s="49"/>
      <c r="GSD12" s="49"/>
      <c r="GSE12" s="49"/>
      <c r="GSF12" s="49"/>
      <c r="GSG12" s="49"/>
      <c r="GSH12" s="49"/>
      <c r="GSI12" s="49"/>
      <c r="GSJ12" s="49"/>
      <c r="GSK12" s="49"/>
      <c r="GSL12" s="49"/>
      <c r="GSM12" s="49"/>
      <c r="GSN12" s="49"/>
      <c r="GSO12" s="49"/>
      <c r="GSP12" s="49"/>
      <c r="GSQ12" s="49"/>
      <c r="GSR12" s="49"/>
      <c r="GSS12" s="49"/>
      <c r="GST12" s="49"/>
      <c r="GSU12" s="49"/>
      <c r="GSV12" s="49"/>
      <c r="GSW12" s="49"/>
      <c r="GSX12" s="49"/>
      <c r="GSY12" s="49"/>
      <c r="GSZ12" s="49"/>
      <c r="GTA12" s="49"/>
      <c r="GTB12" s="49"/>
      <c r="GTC12" s="49"/>
      <c r="GTD12" s="49"/>
      <c r="GTE12" s="49"/>
      <c r="GTF12" s="49"/>
      <c r="GTG12" s="49"/>
      <c r="GTH12" s="49"/>
      <c r="GTI12" s="49"/>
      <c r="GTJ12" s="49"/>
      <c r="GTK12" s="49"/>
      <c r="GTL12" s="49"/>
      <c r="GTM12" s="49"/>
      <c r="GTN12" s="49"/>
      <c r="GTO12" s="49"/>
      <c r="GTP12" s="49"/>
      <c r="GTQ12" s="49"/>
      <c r="GTR12" s="49"/>
      <c r="GTS12" s="49"/>
      <c r="GTT12" s="49"/>
      <c r="GTU12" s="49"/>
      <c r="GTV12" s="49"/>
      <c r="GTW12" s="49"/>
      <c r="GTX12" s="49"/>
      <c r="GTY12" s="49"/>
      <c r="GTZ12" s="49"/>
      <c r="GUA12" s="49"/>
      <c r="GUB12" s="49"/>
      <c r="GUC12" s="49"/>
      <c r="GUD12" s="49"/>
      <c r="GUE12" s="49"/>
      <c r="GUF12" s="49"/>
      <c r="GUG12" s="49"/>
      <c r="GUH12" s="49"/>
      <c r="GUI12" s="49"/>
      <c r="GUJ12" s="49"/>
      <c r="GUK12" s="49"/>
      <c r="GUL12" s="49"/>
      <c r="GUM12" s="49"/>
      <c r="GUN12" s="49"/>
      <c r="GUO12" s="49"/>
      <c r="GUP12" s="49"/>
      <c r="GUQ12" s="49"/>
      <c r="GUR12" s="49"/>
      <c r="GUS12" s="49"/>
      <c r="GUT12" s="49"/>
      <c r="GUU12" s="49"/>
      <c r="GUV12" s="49"/>
      <c r="GUW12" s="49"/>
      <c r="GUX12" s="49"/>
      <c r="GUY12" s="49"/>
      <c r="GUZ12" s="49"/>
      <c r="GVA12" s="49"/>
      <c r="GVB12" s="49"/>
      <c r="GVC12" s="49"/>
      <c r="GVD12" s="49"/>
      <c r="GVE12" s="49"/>
      <c r="GVF12" s="49"/>
      <c r="GVG12" s="49"/>
      <c r="GVH12" s="49"/>
      <c r="GVI12" s="49"/>
      <c r="GVJ12" s="49"/>
      <c r="GVK12" s="49"/>
      <c r="GVL12" s="49"/>
      <c r="GVM12" s="49"/>
      <c r="GVN12" s="49"/>
      <c r="GVO12" s="49"/>
      <c r="GVP12" s="49"/>
      <c r="GVQ12" s="49"/>
      <c r="GVR12" s="49"/>
      <c r="GVS12" s="49"/>
      <c r="GVT12" s="49"/>
      <c r="GVU12" s="49"/>
      <c r="GVV12" s="49"/>
      <c r="GVW12" s="49"/>
      <c r="GVX12" s="49"/>
      <c r="GVY12" s="49"/>
      <c r="GVZ12" s="49"/>
      <c r="GWA12" s="49"/>
      <c r="GWB12" s="49"/>
      <c r="GWC12" s="49"/>
      <c r="GWD12" s="49"/>
      <c r="GWE12" s="49"/>
      <c r="GWF12" s="49"/>
      <c r="GWG12" s="49"/>
      <c r="GWH12" s="49"/>
      <c r="GWI12" s="49"/>
      <c r="GWJ12" s="49"/>
      <c r="GWK12" s="49"/>
      <c r="GWL12" s="49"/>
      <c r="GWM12" s="49"/>
      <c r="GWN12" s="49"/>
      <c r="GWO12" s="49"/>
      <c r="GWP12" s="49"/>
      <c r="GWQ12" s="49"/>
      <c r="GWR12" s="49"/>
      <c r="GWS12" s="49"/>
      <c r="GWT12" s="49"/>
      <c r="GWU12" s="49"/>
      <c r="GWV12" s="49"/>
      <c r="GWW12" s="49"/>
      <c r="GWX12" s="49"/>
      <c r="GWY12" s="49"/>
      <c r="GWZ12" s="49"/>
      <c r="GXA12" s="49"/>
      <c r="GXB12" s="49"/>
      <c r="GXC12" s="49"/>
      <c r="GXD12" s="49"/>
      <c r="GXE12" s="49"/>
      <c r="GXF12" s="49"/>
      <c r="GXG12" s="49"/>
      <c r="GXH12" s="49"/>
      <c r="GXI12" s="49"/>
      <c r="GXJ12" s="49"/>
      <c r="GXK12" s="49"/>
      <c r="GXL12" s="49"/>
      <c r="GXM12" s="49"/>
      <c r="GXN12" s="49"/>
      <c r="GXO12" s="49"/>
      <c r="GXP12" s="49"/>
      <c r="GXQ12" s="49"/>
      <c r="GXR12" s="49"/>
      <c r="GXS12" s="49"/>
      <c r="GXT12" s="49"/>
      <c r="GXU12" s="49"/>
      <c r="GXV12" s="49"/>
      <c r="GXW12" s="49"/>
      <c r="GXX12" s="49"/>
      <c r="GXY12" s="49"/>
      <c r="GXZ12" s="49"/>
      <c r="GYA12" s="49"/>
      <c r="GYB12" s="49"/>
      <c r="GYC12" s="49"/>
      <c r="GYD12" s="49"/>
      <c r="GYE12" s="49"/>
      <c r="GYF12" s="49"/>
      <c r="GYG12" s="49"/>
      <c r="GYH12" s="49"/>
      <c r="GYI12" s="49"/>
      <c r="GYJ12" s="49"/>
      <c r="GYK12" s="49"/>
      <c r="GYL12" s="49"/>
      <c r="GYM12" s="49"/>
      <c r="GYN12" s="49"/>
      <c r="GYO12" s="49"/>
      <c r="GYP12" s="49"/>
      <c r="GYQ12" s="49"/>
      <c r="GYR12" s="49"/>
      <c r="GYS12" s="49"/>
      <c r="GYT12" s="49"/>
      <c r="GYU12" s="49"/>
      <c r="GYV12" s="49"/>
      <c r="GYW12" s="49"/>
      <c r="GYX12" s="49"/>
      <c r="GYY12" s="49"/>
      <c r="GYZ12" s="49"/>
      <c r="GZA12" s="49"/>
      <c r="GZB12" s="49"/>
      <c r="GZC12" s="49"/>
      <c r="GZD12" s="49"/>
      <c r="GZE12" s="49"/>
      <c r="GZF12" s="49"/>
      <c r="GZG12" s="49"/>
      <c r="GZH12" s="49"/>
      <c r="GZI12" s="49"/>
      <c r="GZJ12" s="49"/>
      <c r="GZK12" s="49"/>
      <c r="GZL12" s="49"/>
      <c r="GZM12" s="49"/>
      <c r="GZN12" s="49"/>
      <c r="GZO12" s="49"/>
      <c r="GZP12" s="49"/>
      <c r="GZQ12" s="49"/>
      <c r="GZR12" s="49"/>
      <c r="GZS12" s="49"/>
      <c r="GZT12" s="49"/>
      <c r="GZU12" s="49"/>
      <c r="GZV12" s="49"/>
      <c r="GZW12" s="49"/>
      <c r="GZX12" s="49"/>
      <c r="GZY12" s="49"/>
      <c r="GZZ12" s="49"/>
      <c r="HAA12" s="49"/>
      <c r="HAB12" s="49"/>
      <c r="HAC12" s="49"/>
      <c r="HAD12" s="49"/>
      <c r="HAE12" s="49"/>
      <c r="HAF12" s="49"/>
      <c r="HAG12" s="49"/>
      <c r="HAH12" s="49"/>
      <c r="HAI12" s="49"/>
      <c r="HAJ12" s="49"/>
      <c r="HAK12" s="49"/>
      <c r="HAL12" s="49"/>
      <c r="HAM12" s="49"/>
      <c r="HAN12" s="49"/>
      <c r="HAO12" s="49"/>
      <c r="HAP12" s="49"/>
      <c r="HAQ12" s="49"/>
      <c r="HAR12" s="49"/>
      <c r="HAS12" s="49"/>
      <c r="HAT12" s="49"/>
      <c r="HAU12" s="49"/>
      <c r="HAV12" s="49"/>
      <c r="HAW12" s="49"/>
      <c r="HAX12" s="49"/>
      <c r="HAY12" s="49"/>
      <c r="HAZ12" s="49"/>
      <c r="HBA12" s="49"/>
      <c r="HBB12" s="49"/>
      <c r="HBC12" s="49"/>
      <c r="HBD12" s="49"/>
      <c r="HBE12" s="49"/>
      <c r="HBF12" s="49"/>
      <c r="HBG12" s="49"/>
      <c r="HBH12" s="49"/>
      <c r="HBI12" s="49"/>
      <c r="HBJ12" s="49"/>
      <c r="HBK12" s="49"/>
      <c r="HBL12" s="49"/>
      <c r="HBM12" s="49"/>
      <c r="HBN12" s="49"/>
      <c r="HBO12" s="49"/>
      <c r="HBP12" s="49"/>
      <c r="HBQ12" s="49"/>
      <c r="HBR12" s="49"/>
      <c r="HBS12" s="49"/>
      <c r="HBT12" s="49"/>
      <c r="HBU12" s="49"/>
      <c r="HBV12" s="49"/>
      <c r="HBW12" s="49"/>
      <c r="HBX12" s="49"/>
      <c r="HBY12" s="49"/>
      <c r="HBZ12" s="49"/>
      <c r="HCA12" s="49"/>
      <c r="HCB12" s="49"/>
      <c r="HCC12" s="49"/>
      <c r="HCD12" s="49"/>
      <c r="HCE12" s="49"/>
      <c r="HCF12" s="49"/>
      <c r="HCG12" s="49"/>
      <c r="HCH12" s="49"/>
      <c r="HCI12" s="49"/>
      <c r="HCJ12" s="49"/>
      <c r="HCK12" s="49"/>
      <c r="HCL12" s="49"/>
      <c r="HCM12" s="49"/>
      <c r="HCN12" s="49"/>
      <c r="HCO12" s="49"/>
      <c r="HCP12" s="49"/>
      <c r="HCQ12" s="49"/>
      <c r="HCR12" s="49"/>
      <c r="HCS12" s="49"/>
      <c r="HCT12" s="49"/>
      <c r="HCU12" s="49"/>
      <c r="HCV12" s="49"/>
      <c r="HCW12" s="49"/>
      <c r="HCX12" s="49"/>
      <c r="HCY12" s="49"/>
      <c r="HCZ12" s="49"/>
      <c r="HDA12" s="49"/>
      <c r="HDB12" s="49"/>
      <c r="HDC12" s="49"/>
      <c r="HDD12" s="49"/>
      <c r="HDE12" s="49"/>
      <c r="HDF12" s="49"/>
      <c r="HDG12" s="49"/>
      <c r="HDH12" s="49"/>
      <c r="HDI12" s="49"/>
      <c r="HDJ12" s="49"/>
      <c r="HDK12" s="49"/>
      <c r="HDL12" s="49"/>
      <c r="HDM12" s="49"/>
      <c r="HDN12" s="49"/>
      <c r="HDO12" s="49"/>
      <c r="HDP12" s="49"/>
      <c r="HDQ12" s="49"/>
      <c r="HDR12" s="49"/>
      <c r="HDS12" s="49"/>
      <c r="HDT12" s="49"/>
      <c r="HDU12" s="49"/>
      <c r="HDV12" s="49"/>
      <c r="HDW12" s="49"/>
      <c r="HDX12" s="49"/>
      <c r="HDY12" s="49"/>
      <c r="HDZ12" s="49"/>
      <c r="HEA12" s="49"/>
      <c r="HEB12" s="49"/>
      <c r="HEC12" s="49"/>
      <c r="HED12" s="49"/>
      <c r="HEE12" s="49"/>
      <c r="HEF12" s="49"/>
      <c r="HEG12" s="49"/>
      <c r="HEH12" s="49"/>
      <c r="HEI12" s="49"/>
      <c r="HEJ12" s="49"/>
      <c r="HEK12" s="49"/>
      <c r="HEL12" s="49"/>
      <c r="HEM12" s="49"/>
      <c r="HEN12" s="49"/>
      <c r="HEO12" s="49"/>
      <c r="HEP12" s="49"/>
      <c r="HEQ12" s="49"/>
      <c r="HER12" s="49"/>
      <c r="HES12" s="49"/>
      <c r="HET12" s="49"/>
      <c r="HEU12" s="49"/>
      <c r="HEV12" s="49"/>
      <c r="HEW12" s="49"/>
      <c r="HEX12" s="49"/>
      <c r="HEY12" s="49"/>
      <c r="HEZ12" s="49"/>
      <c r="HFA12" s="49"/>
      <c r="HFB12" s="49"/>
      <c r="HFC12" s="49"/>
      <c r="HFD12" s="49"/>
      <c r="HFE12" s="49"/>
      <c r="HFF12" s="49"/>
      <c r="HFG12" s="49"/>
      <c r="HFH12" s="49"/>
      <c r="HFI12" s="49"/>
      <c r="HFJ12" s="49"/>
      <c r="HFK12" s="49"/>
      <c r="HFL12" s="49"/>
      <c r="HFM12" s="49"/>
      <c r="HFN12" s="49"/>
      <c r="HFO12" s="49"/>
      <c r="HFP12" s="49"/>
      <c r="HFQ12" s="49"/>
      <c r="HFR12" s="49"/>
      <c r="HFS12" s="49"/>
      <c r="HFT12" s="49"/>
      <c r="HFU12" s="49"/>
      <c r="HFV12" s="49"/>
      <c r="HFW12" s="49"/>
      <c r="HFX12" s="49"/>
      <c r="HFY12" s="49"/>
      <c r="HFZ12" s="49"/>
      <c r="HGA12" s="49"/>
      <c r="HGB12" s="49"/>
      <c r="HGC12" s="49"/>
      <c r="HGD12" s="49"/>
      <c r="HGE12" s="49"/>
      <c r="HGF12" s="49"/>
      <c r="HGG12" s="49"/>
      <c r="HGH12" s="49"/>
      <c r="HGI12" s="49"/>
      <c r="HGJ12" s="49"/>
      <c r="HGK12" s="49"/>
      <c r="HGL12" s="49"/>
      <c r="HGM12" s="49"/>
      <c r="HGN12" s="49"/>
      <c r="HGO12" s="49"/>
      <c r="HGP12" s="49"/>
      <c r="HGQ12" s="49"/>
      <c r="HGR12" s="49"/>
      <c r="HGS12" s="49"/>
      <c r="HGT12" s="49"/>
      <c r="HGU12" s="49"/>
      <c r="HGV12" s="49"/>
      <c r="HGW12" s="49"/>
      <c r="HGX12" s="49"/>
      <c r="HGY12" s="49"/>
      <c r="HGZ12" s="49"/>
      <c r="HHA12" s="49"/>
      <c r="HHB12" s="49"/>
      <c r="HHC12" s="49"/>
      <c r="HHD12" s="49"/>
      <c r="HHE12" s="49"/>
      <c r="HHF12" s="49"/>
      <c r="HHG12" s="49"/>
      <c r="HHH12" s="49"/>
      <c r="HHI12" s="49"/>
      <c r="HHJ12" s="49"/>
      <c r="HHK12" s="49"/>
      <c r="HHL12" s="49"/>
      <c r="HHM12" s="49"/>
      <c r="HHN12" s="49"/>
      <c r="HHO12" s="49"/>
      <c r="HHP12" s="49"/>
      <c r="HHQ12" s="49"/>
      <c r="HHR12" s="49"/>
      <c r="HHS12" s="49"/>
      <c r="HHT12" s="49"/>
      <c r="HHU12" s="49"/>
      <c r="HHV12" s="49"/>
      <c r="HHW12" s="49"/>
      <c r="HHX12" s="49"/>
      <c r="HHY12" s="49"/>
      <c r="HHZ12" s="49"/>
      <c r="HIA12" s="49"/>
      <c r="HIB12" s="49"/>
      <c r="HIC12" s="49"/>
      <c r="HID12" s="49"/>
      <c r="HIE12" s="49"/>
      <c r="HIF12" s="49"/>
      <c r="HIG12" s="49"/>
      <c r="HIH12" s="49"/>
      <c r="HII12" s="49"/>
      <c r="HIJ12" s="49"/>
      <c r="HIK12" s="49"/>
      <c r="HIL12" s="49"/>
      <c r="HIM12" s="49"/>
      <c r="HIN12" s="49"/>
      <c r="HIO12" s="49"/>
      <c r="HIP12" s="49"/>
      <c r="HIQ12" s="49"/>
      <c r="HIR12" s="49"/>
      <c r="HIS12" s="49"/>
      <c r="HIT12" s="49"/>
      <c r="HIU12" s="49"/>
      <c r="HIV12" s="49"/>
      <c r="HIW12" s="49"/>
      <c r="HIX12" s="49"/>
      <c r="HIY12" s="49"/>
      <c r="HIZ12" s="49"/>
      <c r="HJA12" s="49"/>
      <c r="HJB12" s="49"/>
      <c r="HJC12" s="49"/>
      <c r="HJD12" s="49"/>
      <c r="HJE12" s="49"/>
      <c r="HJF12" s="49"/>
      <c r="HJG12" s="49"/>
      <c r="HJH12" s="49"/>
      <c r="HJI12" s="49"/>
      <c r="HJJ12" s="49"/>
      <c r="HJK12" s="49"/>
      <c r="HJL12" s="49"/>
      <c r="HJM12" s="49"/>
      <c r="HJN12" s="49"/>
      <c r="HJO12" s="49"/>
      <c r="HJP12" s="49"/>
      <c r="HJQ12" s="49"/>
      <c r="HJR12" s="49"/>
      <c r="HJS12" s="49"/>
      <c r="HJT12" s="49"/>
      <c r="HJU12" s="49"/>
      <c r="HJV12" s="49"/>
      <c r="HJW12" s="49"/>
      <c r="HJX12" s="49"/>
      <c r="HJY12" s="49"/>
      <c r="HJZ12" s="49"/>
      <c r="HKA12" s="49"/>
      <c r="HKB12" s="49"/>
      <c r="HKC12" s="49"/>
      <c r="HKD12" s="49"/>
      <c r="HKE12" s="49"/>
      <c r="HKF12" s="49"/>
      <c r="HKG12" s="49"/>
      <c r="HKH12" s="49"/>
      <c r="HKI12" s="49"/>
      <c r="HKJ12" s="49"/>
      <c r="HKK12" s="49"/>
      <c r="HKL12" s="49"/>
      <c r="HKM12" s="49"/>
      <c r="HKN12" s="49"/>
      <c r="HKO12" s="49"/>
      <c r="HKP12" s="49"/>
      <c r="HKQ12" s="49"/>
      <c r="HKR12" s="49"/>
      <c r="HKS12" s="49"/>
      <c r="HKT12" s="49"/>
      <c r="HKU12" s="49"/>
      <c r="HKV12" s="49"/>
      <c r="HKW12" s="49"/>
      <c r="HKX12" s="49"/>
      <c r="HKY12" s="49"/>
      <c r="HKZ12" s="49"/>
      <c r="HLA12" s="49"/>
      <c r="HLB12" s="49"/>
      <c r="HLC12" s="49"/>
      <c r="HLD12" s="49"/>
      <c r="HLE12" s="49"/>
      <c r="HLF12" s="49"/>
      <c r="HLG12" s="49"/>
      <c r="HLH12" s="49"/>
      <c r="HLI12" s="49"/>
      <c r="HLJ12" s="49"/>
      <c r="HLK12" s="49"/>
      <c r="HLL12" s="49"/>
      <c r="HLM12" s="49"/>
      <c r="HLN12" s="49"/>
      <c r="HLO12" s="49"/>
      <c r="HLP12" s="49"/>
      <c r="HLQ12" s="49"/>
      <c r="HLR12" s="49"/>
      <c r="HLS12" s="49"/>
      <c r="HLT12" s="49"/>
      <c r="HLU12" s="49"/>
      <c r="HLV12" s="49"/>
      <c r="HLW12" s="49"/>
      <c r="HLX12" s="49"/>
      <c r="HLY12" s="49"/>
      <c r="HLZ12" s="49"/>
      <c r="HMA12" s="49"/>
      <c r="HMB12" s="49"/>
      <c r="HMC12" s="49"/>
      <c r="HMD12" s="49"/>
      <c r="HME12" s="49"/>
      <c r="HMF12" s="49"/>
      <c r="HMG12" s="49"/>
      <c r="HMH12" s="49"/>
      <c r="HMI12" s="49"/>
      <c r="HMJ12" s="49"/>
      <c r="HMK12" s="49"/>
      <c r="HML12" s="49"/>
      <c r="HMM12" s="49"/>
      <c r="HMN12" s="49"/>
      <c r="HMO12" s="49"/>
      <c r="HMP12" s="49"/>
      <c r="HMQ12" s="49"/>
      <c r="HMR12" s="49"/>
      <c r="HMS12" s="49"/>
      <c r="HMT12" s="49"/>
      <c r="HMU12" s="49"/>
      <c r="HMV12" s="49"/>
      <c r="HMW12" s="49"/>
      <c r="HMX12" s="49"/>
      <c r="HMY12" s="49"/>
      <c r="HMZ12" s="49"/>
      <c r="HNA12" s="49"/>
      <c r="HNB12" s="49"/>
      <c r="HNC12" s="49"/>
      <c r="HND12" s="49"/>
      <c r="HNE12" s="49"/>
      <c r="HNF12" s="49"/>
      <c r="HNG12" s="49"/>
      <c r="HNH12" s="49"/>
      <c r="HNI12" s="49"/>
      <c r="HNJ12" s="49"/>
      <c r="HNK12" s="49"/>
      <c r="HNL12" s="49"/>
      <c r="HNM12" s="49"/>
      <c r="HNN12" s="49"/>
      <c r="HNO12" s="49"/>
      <c r="HNP12" s="49"/>
      <c r="HNQ12" s="49"/>
      <c r="HNR12" s="49"/>
      <c r="HNS12" s="49"/>
      <c r="HNT12" s="49"/>
      <c r="HNU12" s="49"/>
      <c r="HNV12" s="49"/>
      <c r="HNW12" s="49"/>
      <c r="HNX12" s="49"/>
      <c r="HNY12" s="49"/>
      <c r="HNZ12" s="49"/>
      <c r="HOA12" s="49"/>
      <c r="HOB12" s="49"/>
      <c r="HOC12" s="49"/>
      <c r="HOD12" s="49"/>
      <c r="HOE12" s="49"/>
      <c r="HOF12" s="49"/>
      <c r="HOG12" s="49"/>
      <c r="HOH12" s="49"/>
      <c r="HOI12" s="49"/>
      <c r="HOJ12" s="49"/>
      <c r="HOK12" s="49"/>
      <c r="HOL12" s="49"/>
      <c r="HOM12" s="49"/>
      <c r="HON12" s="49"/>
      <c r="HOO12" s="49"/>
      <c r="HOP12" s="49"/>
      <c r="HOQ12" s="49"/>
      <c r="HOR12" s="49"/>
      <c r="HOS12" s="49"/>
      <c r="HOT12" s="49"/>
      <c r="HOU12" s="49"/>
      <c r="HOV12" s="49"/>
      <c r="HOW12" s="49"/>
      <c r="HOX12" s="49"/>
      <c r="HOY12" s="49"/>
      <c r="HOZ12" s="49"/>
      <c r="HPA12" s="49"/>
      <c r="HPB12" s="49"/>
      <c r="HPC12" s="49"/>
      <c r="HPD12" s="49"/>
      <c r="HPE12" s="49"/>
      <c r="HPF12" s="49"/>
      <c r="HPG12" s="49"/>
      <c r="HPH12" s="49"/>
      <c r="HPI12" s="49"/>
      <c r="HPJ12" s="49"/>
      <c r="HPK12" s="49"/>
      <c r="HPL12" s="49"/>
      <c r="HPM12" s="49"/>
      <c r="HPN12" s="49"/>
      <c r="HPO12" s="49"/>
      <c r="HPP12" s="49"/>
      <c r="HPQ12" s="49"/>
      <c r="HPR12" s="49"/>
      <c r="HPS12" s="49"/>
      <c r="HPT12" s="49"/>
      <c r="HPU12" s="49"/>
      <c r="HPV12" s="49"/>
      <c r="HPW12" s="49"/>
      <c r="HPX12" s="49"/>
      <c r="HPY12" s="49"/>
      <c r="HPZ12" s="49"/>
      <c r="HQA12" s="49"/>
      <c r="HQB12" s="49"/>
      <c r="HQC12" s="49"/>
      <c r="HQD12" s="49"/>
      <c r="HQE12" s="49"/>
      <c r="HQF12" s="49"/>
      <c r="HQG12" s="49"/>
      <c r="HQH12" s="49"/>
      <c r="HQI12" s="49"/>
      <c r="HQJ12" s="49"/>
      <c r="HQK12" s="49"/>
      <c r="HQL12" s="49"/>
      <c r="HQM12" s="49"/>
      <c r="HQN12" s="49"/>
      <c r="HQO12" s="49"/>
      <c r="HQP12" s="49"/>
      <c r="HQQ12" s="49"/>
      <c r="HQR12" s="49"/>
      <c r="HQS12" s="49"/>
      <c r="HQT12" s="49"/>
      <c r="HQU12" s="49"/>
      <c r="HQV12" s="49"/>
      <c r="HQW12" s="49"/>
      <c r="HQX12" s="49"/>
      <c r="HQY12" s="49"/>
      <c r="HQZ12" s="49"/>
      <c r="HRA12" s="49"/>
      <c r="HRB12" s="49"/>
      <c r="HRC12" s="49"/>
      <c r="HRD12" s="49"/>
      <c r="HRE12" s="49"/>
      <c r="HRF12" s="49"/>
      <c r="HRG12" s="49"/>
      <c r="HRH12" s="49"/>
      <c r="HRI12" s="49"/>
      <c r="HRJ12" s="49"/>
      <c r="HRK12" s="49"/>
      <c r="HRL12" s="49"/>
      <c r="HRM12" s="49"/>
      <c r="HRN12" s="49"/>
      <c r="HRO12" s="49"/>
      <c r="HRP12" s="49"/>
      <c r="HRQ12" s="49"/>
      <c r="HRR12" s="49"/>
      <c r="HRS12" s="49"/>
      <c r="HRT12" s="49"/>
      <c r="HRU12" s="49"/>
      <c r="HRV12" s="49"/>
      <c r="HRW12" s="49"/>
      <c r="HRX12" s="49"/>
      <c r="HRY12" s="49"/>
      <c r="HRZ12" s="49"/>
      <c r="HSA12" s="49"/>
      <c r="HSB12" s="49"/>
      <c r="HSC12" s="49"/>
      <c r="HSD12" s="49"/>
      <c r="HSE12" s="49"/>
      <c r="HSF12" s="49"/>
      <c r="HSG12" s="49"/>
      <c r="HSH12" s="49"/>
      <c r="HSI12" s="49"/>
      <c r="HSJ12" s="49"/>
      <c r="HSK12" s="49"/>
      <c r="HSL12" s="49"/>
      <c r="HSM12" s="49"/>
      <c r="HSN12" s="49"/>
      <c r="HSO12" s="49"/>
      <c r="HSP12" s="49"/>
      <c r="HSQ12" s="49"/>
      <c r="HSR12" s="49"/>
      <c r="HSS12" s="49"/>
      <c r="HST12" s="49"/>
      <c r="HSU12" s="49"/>
      <c r="HSV12" s="49"/>
      <c r="HSW12" s="49"/>
      <c r="HSX12" s="49"/>
      <c r="HSY12" s="49"/>
      <c r="HSZ12" s="49"/>
      <c r="HTA12" s="49"/>
      <c r="HTB12" s="49"/>
      <c r="HTC12" s="49"/>
      <c r="HTD12" s="49"/>
      <c r="HTE12" s="49"/>
      <c r="HTF12" s="49"/>
      <c r="HTG12" s="49"/>
      <c r="HTH12" s="49"/>
      <c r="HTI12" s="49"/>
      <c r="HTJ12" s="49"/>
      <c r="HTK12" s="49"/>
      <c r="HTL12" s="49"/>
      <c r="HTM12" s="49"/>
      <c r="HTN12" s="49"/>
      <c r="HTO12" s="49"/>
      <c r="HTP12" s="49"/>
      <c r="HTQ12" s="49"/>
      <c r="HTR12" s="49"/>
      <c r="HTS12" s="49"/>
      <c r="HTT12" s="49"/>
      <c r="HTU12" s="49"/>
      <c r="HTV12" s="49"/>
      <c r="HTW12" s="49"/>
      <c r="HTX12" s="49"/>
      <c r="HTY12" s="49"/>
      <c r="HTZ12" s="49"/>
      <c r="HUA12" s="49"/>
      <c r="HUB12" s="49"/>
      <c r="HUC12" s="49"/>
      <c r="HUD12" s="49"/>
      <c r="HUE12" s="49"/>
      <c r="HUF12" s="49"/>
      <c r="HUG12" s="49"/>
      <c r="HUH12" s="49"/>
      <c r="HUI12" s="49"/>
      <c r="HUJ12" s="49"/>
      <c r="HUK12" s="49"/>
      <c r="HUL12" s="49"/>
      <c r="HUM12" s="49"/>
      <c r="HUN12" s="49"/>
      <c r="HUO12" s="49"/>
      <c r="HUP12" s="49"/>
      <c r="HUQ12" s="49"/>
      <c r="HUR12" s="49"/>
      <c r="HUS12" s="49"/>
      <c r="HUT12" s="49"/>
      <c r="HUU12" s="49"/>
      <c r="HUV12" s="49"/>
      <c r="HUW12" s="49"/>
      <c r="HUX12" s="49"/>
      <c r="HUY12" s="49"/>
      <c r="HUZ12" s="49"/>
      <c r="HVA12" s="49"/>
      <c r="HVB12" s="49"/>
      <c r="HVC12" s="49"/>
      <c r="HVD12" s="49"/>
      <c r="HVE12" s="49"/>
      <c r="HVF12" s="49"/>
      <c r="HVG12" s="49"/>
      <c r="HVH12" s="49"/>
      <c r="HVI12" s="49"/>
      <c r="HVJ12" s="49"/>
      <c r="HVK12" s="49"/>
      <c r="HVL12" s="49"/>
      <c r="HVM12" s="49"/>
      <c r="HVN12" s="49"/>
      <c r="HVO12" s="49"/>
      <c r="HVP12" s="49"/>
      <c r="HVQ12" s="49"/>
      <c r="HVR12" s="49"/>
      <c r="HVS12" s="49"/>
      <c r="HVT12" s="49"/>
      <c r="HVU12" s="49"/>
      <c r="HVV12" s="49"/>
      <c r="HVW12" s="49"/>
      <c r="HVX12" s="49"/>
      <c r="HVY12" s="49"/>
      <c r="HVZ12" s="49"/>
      <c r="HWA12" s="49"/>
      <c r="HWB12" s="49"/>
      <c r="HWC12" s="49"/>
      <c r="HWD12" s="49"/>
      <c r="HWE12" s="49"/>
      <c r="HWF12" s="49"/>
      <c r="HWG12" s="49"/>
      <c r="HWH12" s="49"/>
      <c r="HWI12" s="49"/>
      <c r="HWJ12" s="49"/>
      <c r="HWK12" s="49"/>
      <c r="HWL12" s="49"/>
      <c r="HWM12" s="49"/>
      <c r="HWN12" s="49"/>
      <c r="HWO12" s="49"/>
      <c r="HWP12" s="49"/>
      <c r="HWQ12" s="49"/>
      <c r="HWR12" s="49"/>
      <c r="HWS12" s="49"/>
      <c r="HWT12" s="49"/>
      <c r="HWU12" s="49"/>
      <c r="HWV12" s="49"/>
      <c r="HWW12" s="49"/>
      <c r="HWX12" s="49"/>
      <c r="HWY12" s="49"/>
      <c r="HWZ12" s="49"/>
      <c r="HXA12" s="49"/>
      <c r="HXB12" s="49"/>
      <c r="HXC12" s="49"/>
      <c r="HXD12" s="49"/>
      <c r="HXE12" s="49"/>
      <c r="HXF12" s="49"/>
      <c r="HXG12" s="49"/>
      <c r="HXH12" s="49"/>
      <c r="HXI12" s="49"/>
      <c r="HXJ12" s="49"/>
      <c r="HXK12" s="49"/>
      <c r="HXL12" s="49"/>
      <c r="HXM12" s="49"/>
      <c r="HXN12" s="49"/>
      <c r="HXO12" s="49"/>
      <c r="HXP12" s="49"/>
      <c r="HXQ12" s="49"/>
      <c r="HXR12" s="49"/>
      <c r="HXS12" s="49"/>
      <c r="HXT12" s="49"/>
      <c r="HXU12" s="49"/>
      <c r="HXV12" s="49"/>
      <c r="HXW12" s="49"/>
      <c r="HXX12" s="49"/>
      <c r="HXY12" s="49"/>
      <c r="HXZ12" s="49"/>
      <c r="HYA12" s="49"/>
      <c r="HYB12" s="49"/>
      <c r="HYC12" s="49"/>
      <c r="HYD12" s="49"/>
      <c r="HYE12" s="49"/>
      <c r="HYF12" s="49"/>
      <c r="HYG12" s="49"/>
      <c r="HYH12" s="49"/>
      <c r="HYI12" s="49"/>
      <c r="HYJ12" s="49"/>
      <c r="HYK12" s="49"/>
      <c r="HYL12" s="49"/>
      <c r="HYM12" s="49"/>
      <c r="HYN12" s="49"/>
      <c r="HYO12" s="49"/>
      <c r="HYP12" s="49"/>
      <c r="HYQ12" s="49"/>
      <c r="HYR12" s="49"/>
      <c r="HYS12" s="49"/>
      <c r="HYT12" s="49"/>
      <c r="HYU12" s="49"/>
      <c r="HYV12" s="49"/>
      <c r="HYW12" s="49"/>
      <c r="HYX12" s="49"/>
      <c r="HYY12" s="49"/>
      <c r="HYZ12" s="49"/>
      <c r="HZA12" s="49"/>
      <c r="HZB12" s="49"/>
      <c r="HZC12" s="49"/>
      <c r="HZD12" s="49"/>
      <c r="HZE12" s="49"/>
      <c r="HZF12" s="49"/>
      <c r="HZG12" s="49"/>
      <c r="HZH12" s="49"/>
      <c r="HZI12" s="49"/>
      <c r="HZJ12" s="49"/>
      <c r="HZK12" s="49"/>
      <c r="HZL12" s="49"/>
      <c r="HZM12" s="49"/>
      <c r="HZN12" s="49"/>
      <c r="HZO12" s="49"/>
      <c r="HZP12" s="49"/>
      <c r="HZQ12" s="49"/>
      <c r="HZR12" s="49"/>
      <c r="HZS12" s="49"/>
      <c r="HZT12" s="49"/>
      <c r="HZU12" s="49"/>
      <c r="HZV12" s="49"/>
      <c r="HZW12" s="49"/>
      <c r="HZX12" s="49"/>
      <c r="HZY12" s="49"/>
      <c r="HZZ12" s="49"/>
      <c r="IAA12" s="49"/>
      <c r="IAB12" s="49"/>
      <c r="IAC12" s="49"/>
      <c r="IAD12" s="49"/>
      <c r="IAE12" s="49"/>
      <c r="IAF12" s="49"/>
      <c r="IAG12" s="49"/>
      <c r="IAH12" s="49"/>
      <c r="IAI12" s="49"/>
      <c r="IAJ12" s="49"/>
      <c r="IAK12" s="49"/>
      <c r="IAL12" s="49"/>
      <c r="IAM12" s="49"/>
      <c r="IAN12" s="49"/>
      <c r="IAO12" s="49"/>
      <c r="IAP12" s="49"/>
      <c r="IAQ12" s="49"/>
      <c r="IAR12" s="49"/>
      <c r="IAS12" s="49"/>
      <c r="IAT12" s="49"/>
      <c r="IAU12" s="49"/>
      <c r="IAV12" s="49"/>
      <c r="IAW12" s="49"/>
      <c r="IAX12" s="49"/>
      <c r="IAY12" s="49"/>
      <c r="IAZ12" s="49"/>
      <c r="IBA12" s="49"/>
      <c r="IBB12" s="49"/>
      <c r="IBC12" s="49"/>
      <c r="IBD12" s="49"/>
      <c r="IBE12" s="49"/>
      <c r="IBF12" s="49"/>
      <c r="IBG12" s="49"/>
      <c r="IBH12" s="49"/>
      <c r="IBI12" s="49"/>
      <c r="IBJ12" s="49"/>
      <c r="IBK12" s="49"/>
      <c r="IBL12" s="49"/>
      <c r="IBM12" s="49"/>
      <c r="IBN12" s="49"/>
      <c r="IBO12" s="49"/>
      <c r="IBP12" s="49"/>
      <c r="IBQ12" s="49"/>
      <c r="IBR12" s="49"/>
      <c r="IBS12" s="49"/>
      <c r="IBT12" s="49"/>
      <c r="IBU12" s="49"/>
      <c r="IBV12" s="49"/>
      <c r="IBW12" s="49"/>
      <c r="IBX12" s="49"/>
      <c r="IBY12" s="49"/>
      <c r="IBZ12" s="49"/>
      <c r="ICA12" s="49"/>
      <c r="ICB12" s="49"/>
      <c r="ICC12" s="49"/>
      <c r="ICD12" s="49"/>
      <c r="ICE12" s="49"/>
      <c r="ICF12" s="49"/>
      <c r="ICG12" s="49"/>
      <c r="ICH12" s="49"/>
      <c r="ICI12" s="49"/>
      <c r="ICJ12" s="49"/>
      <c r="ICK12" s="49"/>
      <c r="ICL12" s="49"/>
      <c r="ICM12" s="49"/>
      <c r="ICN12" s="49"/>
      <c r="ICO12" s="49"/>
      <c r="ICP12" s="49"/>
      <c r="ICQ12" s="49"/>
      <c r="ICR12" s="49"/>
      <c r="ICS12" s="49"/>
      <c r="ICT12" s="49"/>
      <c r="ICU12" s="49"/>
      <c r="ICV12" s="49"/>
      <c r="ICW12" s="49"/>
      <c r="ICX12" s="49"/>
      <c r="ICY12" s="49"/>
      <c r="ICZ12" s="49"/>
      <c r="IDA12" s="49"/>
      <c r="IDB12" s="49"/>
      <c r="IDC12" s="49"/>
      <c r="IDD12" s="49"/>
      <c r="IDE12" s="49"/>
      <c r="IDF12" s="49"/>
      <c r="IDG12" s="49"/>
      <c r="IDH12" s="49"/>
      <c r="IDI12" s="49"/>
      <c r="IDJ12" s="49"/>
      <c r="IDK12" s="49"/>
      <c r="IDL12" s="49"/>
      <c r="IDM12" s="49"/>
      <c r="IDN12" s="49"/>
      <c r="IDO12" s="49"/>
      <c r="IDP12" s="49"/>
      <c r="IDQ12" s="49"/>
      <c r="IDR12" s="49"/>
      <c r="IDS12" s="49"/>
      <c r="IDT12" s="49"/>
      <c r="IDU12" s="49"/>
      <c r="IDV12" s="49"/>
      <c r="IDW12" s="49"/>
      <c r="IDX12" s="49"/>
      <c r="IDY12" s="49"/>
      <c r="IDZ12" s="49"/>
      <c r="IEA12" s="49"/>
      <c r="IEB12" s="49"/>
      <c r="IEC12" s="49"/>
      <c r="IED12" s="49"/>
      <c r="IEE12" s="49"/>
      <c r="IEF12" s="49"/>
      <c r="IEG12" s="49"/>
      <c r="IEH12" s="49"/>
      <c r="IEI12" s="49"/>
      <c r="IEJ12" s="49"/>
      <c r="IEK12" s="49"/>
      <c r="IEL12" s="49"/>
      <c r="IEM12" s="49"/>
      <c r="IEN12" s="49"/>
      <c r="IEO12" s="49"/>
      <c r="IEP12" s="49"/>
      <c r="IEQ12" s="49"/>
      <c r="IER12" s="49"/>
      <c r="IES12" s="49"/>
      <c r="IET12" s="49"/>
      <c r="IEU12" s="49"/>
      <c r="IEV12" s="49"/>
      <c r="IEW12" s="49"/>
      <c r="IEX12" s="49"/>
      <c r="IEY12" s="49"/>
      <c r="IEZ12" s="49"/>
      <c r="IFA12" s="49"/>
      <c r="IFB12" s="49"/>
      <c r="IFC12" s="49"/>
      <c r="IFD12" s="49"/>
      <c r="IFE12" s="49"/>
      <c r="IFF12" s="49"/>
      <c r="IFG12" s="49"/>
      <c r="IFH12" s="49"/>
      <c r="IFI12" s="49"/>
      <c r="IFJ12" s="49"/>
      <c r="IFK12" s="49"/>
      <c r="IFL12" s="49"/>
      <c r="IFM12" s="49"/>
      <c r="IFN12" s="49"/>
      <c r="IFO12" s="49"/>
      <c r="IFP12" s="49"/>
      <c r="IFQ12" s="49"/>
      <c r="IFR12" s="49"/>
      <c r="IFS12" s="49"/>
      <c r="IFT12" s="49"/>
      <c r="IFU12" s="49"/>
      <c r="IFV12" s="49"/>
      <c r="IFW12" s="49"/>
      <c r="IFX12" s="49"/>
      <c r="IFY12" s="49"/>
      <c r="IFZ12" s="49"/>
      <c r="IGA12" s="49"/>
      <c r="IGB12" s="49"/>
      <c r="IGC12" s="49"/>
      <c r="IGD12" s="49"/>
      <c r="IGE12" s="49"/>
      <c r="IGF12" s="49"/>
      <c r="IGG12" s="49"/>
      <c r="IGH12" s="49"/>
      <c r="IGI12" s="49"/>
      <c r="IGJ12" s="49"/>
      <c r="IGK12" s="49"/>
      <c r="IGL12" s="49"/>
      <c r="IGM12" s="49"/>
      <c r="IGN12" s="49"/>
      <c r="IGO12" s="49"/>
      <c r="IGP12" s="49"/>
      <c r="IGQ12" s="49"/>
      <c r="IGR12" s="49"/>
      <c r="IGS12" s="49"/>
      <c r="IGT12" s="49"/>
      <c r="IGU12" s="49"/>
      <c r="IGV12" s="49"/>
      <c r="IGW12" s="49"/>
      <c r="IGX12" s="49"/>
      <c r="IGY12" s="49"/>
      <c r="IGZ12" s="49"/>
      <c r="IHA12" s="49"/>
      <c r="IHB12" s="49"/>
      <c r="IHC12" s="49"/>
      <c r="IHD12" s="49"/>
      <c r="IHE12" s="49"/>
      <c r="IHF12" s="49"/>
      <c r="IHG12" s="49"/>
      <c r="IHH12" s="49"/>
      <c r="IHI12" s="49"/>
      <c r="IHJ12" s="49"/>
      <c r="IHK12" s="49"/>
      <c r="IHL12" s="49"/>
      <c r="IHM12" s="49"/>
      <c r="IHN12" s="49"/>
      <c r="IHO12" s="49"/>
      <c r="IHP12" s="49"/>
      <c r="IHQ12" s="49"/>
      <c r="IHR12" s="49"/>
      <c r="IHS12" s="49"/>
      <c r="IHT12" s="49"/>
      <c r="IHU12" s="49"/>
      <c r="IHV12" s="49"/>
      <c r="IHW12" s="49"/>
      <c r="IHX12" s="49"/>
      <c r="IHY12" s="49"/>
      <c r="IHZ12" s="49"/>
      <c r="IIA12" s="49"/>
      <c r="IIB12" s="49"/>
      <c r="IIC12" s="49"/>
      <c r="IID12" s="49"/>
      <c r="IIE12" s="49"/>
      <c r="IIF12" s="49"/>
      <c r="IIG12" s="49"/>
      <c r="IIH12" s="49"/>
      <c r="III12" s="49"/>
      <c r="IIJ12" s="49"/>
      <c r="IIK12" s="49"/>
      <c r="IIL12" s="49"/>
      <c r="IIM12" s="49"/>
      <c r="IIN12" s="49"/>
      <c r="IIO12" s="49"/>
      <c r="IIP12" s="49"/>
      <c r="IIQ12" s="49"/>
      <c r="IIR12" s="49"/>
      <c r="IIS12" s="49"/>
      <c r="IIT12" s="49"/>
      <c r="IIU12" s="49"/>
      <c r="IIV12" s="49"/>
      <c r="IIW12" s="49"/>
      <c r="IIX12" s="49"/>
      <c r="IIY12" s="49"/>
      <c r="IIZ12" s="49"/>
      <c r="IJA12" s="49"/>
      <c r="IJB12" s="49"/>
      <c r="IJC12" s="49"/>
      <c r="IJD12" s="49"/>
      <c r="IJE12" s="49"/>
      <c r="IJF12" s="49"/>
      <c r="IJG12" s="49"/>
      <c r="IJH12" s="49"/>
      <c r="IJI12" s="49"/>
      <c r="IJJ12" s="49"/>
      <c r="IJK12" s="49"/>
      <c r="IJL12" s="49"/>
      <c r="IJM12" s="49"/>
      <c r="IJN12" s="49"/>
      <c r="IJO12" s="49"/>
      <c r="IJP12" s="49"/>
      <c r="IJQ12" s="49"/>
      <c r="IJR12" s="49"/>
      <c r="IJS12" s="49"/>
      <c r="IJT12" s="49"/>
      <c r="IJU12" s="49"/>
      <c r="IJV12" s="49"/>
      <c r="IJW12" s="49"/>
      <c r="IJX12" s="49"/>
      <c r="IJY12" s="49"/>
      <c r="IJZ12" s="49"/>
      <c r="IKA12" s="49"/>
      <c r="IKB12" s="49"/>
      <c r="IKC12" s="49"/>
      <c r="IKD12" s="49"/>
      <c r="IKE12" s="49"/>
      <c r="IKF12" s="49"/>
      <c r="IKG12" s="49"/>
      <c r="IKH12" s="49"/>
      <c r="IKI12" s="49"/>
      <c r="IKJ12" s="49"/>
      <c r="IKK12" s="49"/>
      <c r="IKL12" s="49"/>
      <c r="IKM12" s="49"/>
      <c r="IKN12" s="49"/>
      <c r="IKO12" s="49"/>
      <c r="IKP12" s="49"/>
      <c r="IKQ12" s="49"/>
      <c r="IKR12" s="49"/>
      <c r="IKS12" s="49"/>
      <c r="IKT12" s="49"/>
      <c r="IKU12" s="49"/>
      <c r="IKV12" s="49"/>
      <c r="IKW12" s="49"/>
      <c r="IKX12" s="49"/>
      <c r="IKY12" s="49"/>
      <c r="IKZ12" s="49"/>
      <c r="ILA12" s="49"/>
      <c r="ILB12" s="49"/>
      <c r="ILC12" s="49"/>
      <c r="ILD12" s="49"/>
      <c r="ILE12" s="49"/>
      <c r="ILF12" s="49"/>
      <c r="ILG12" s="49"/>
      <c r="ILH12" s="49"/>
      <c r="ILI12" s="49"/>
      <c r="ILJ12" s="49"/>
      <c r="ILK12" s="49"/>
      <c r="ILL12" s="49"/>
      <c r="ILM12" s="49"/>
      <c r="ILN12" s="49"/>
      <c r="ILO12" s="49"/>
      <c r="ILP12" s="49"/>
      <c r="ILQ12" s="49"/>
      <c r="ILR12" s="49"/>
      <c r="ILS12" s="49"/>
      <c r="ILT12" s="49"/>
      <c r="ILU12" s="49"/>
      <c r="ILV12" s="49"/>
      <c r="ILW12" s="49"/>
      <c r="ILX12" s="49"/>
      <c r="ILY12" s="49"/>
      <c r="ILZ12" s="49"/>
      <c r="IMA12" s="49"/>
      <c r="IMB12" s="49"/>
      <c r="IMC12" s="49"/>
      <c r="IMD12" s="49"/>
      <c r="IME12" s="49"/>
      <c r="IMF12" s="49"/>
      <c r="IMG12" s="49"/>
      <c r="IMH12" s="49"/>
      <c r="IMI12" s="49"/>
      <c r="IMJ12" s="49"/>
      <c r="IMK12" s="49"/>
      <c r="IML12" s="49"/>
      <c r="IMM12" s="49"/>
      <c r="IMN12" s="49"/>
      <c r="IMO12" s="49"/>
      <c r="IMP12" s="49"/>
      <c r="IMQ12" s="49"/>
      <c r="IMR12" s="49"/>
      <c r="IMS12" s="49"/>
      <c r="IMT12" s="49"/>
      <c r="IMU12" s="49"/>
      <c r="IMV12" s="49"/>
      <c r="IMW12" s="49"/>
      <c r="IMX12" s="49"/>
      <c r="IMY12" s="49"/>
      <c r="IMZ12" s="49"/>
      <c r="INA12" s="49"/>
      <c r="INB12" s="49"/>
      <c r="INC12" s="49"/>
      <c r="IND12" s="49"/>
      <c r="INE12" s="49"/>
      <c r="INF12" s="49"/>
      <c r="ING12" s="49"/>
      <c r="INH12" s="49"/>
      <c r="INI12" s="49"/>
      <c r="INJ12" s="49"/>
      <c r="INK12" s="49"/>
      <c r="INL12" s="49"/>
      <c r="INM12" s="49"/>
      <c r="INN12" s="49"/>
      <c r="INO12" s="49"/>
      <c r="INP12" s="49"/>
      <c r="INQ12" s="49"/>
      <c r="INR12" s="49"/>
      <c r="INS12" s="49"/>
      <c r="INT12" s="49"/>
      <c r="INU12" s="49"/>
      <c r="INV12" s="49"/>
      <c r="INW12" s="49"/>
      <c r="INX12" s="49"/>
      <c r="INY12" s="49"/>
      <c r="INZ12" s="49"/>
      <c r="IOA12" s="49"/>
      <c r="IOB12" s="49"/>
      <c r="IOC12" s="49"/>
      <c r="IOD12" s="49"/>
      <c r="IOE12" s="49"/>
      <c r="IOF12" s="49"/>
      <c r="IOG12" s="49"/>
      <c r="IOH12" s="49"/>
      <c r="IOI12" s="49"/>
      <c r="IOJ12" s="49"/>
      <c r="IOK12" s="49"/>
      <c r="IOL12" s="49"/>
      <c r="IOM12" s="49"/>
      <c r="ION12" s="49"/>
      <c r="IOO12" s="49"/>
      <c r="IOP12" s="49"/>
      <c r="IOQ12" s="49"/>
      <c r="IOR12" s="49"/>
      <c r="IOS12" s="49"/>
      <c r="IOT12" s="49"/>
      <c r="IOU12" s="49"/>
      <c r="IOV12" s="49"/>
      <c r="IOW12" s="49"/>
      <c r="IOX12" s="49"/>
      <c r="IOY12" s="49"/>
      <c r="IOZ12" s="49"/>
      <c r="IPA12" s="49"/>
      <c r="IPB12" s="49"/>
      <c r="IPC12" s="49"/>
      <c r="IPD12" s="49"/>
      <c r="IPE12" s="49"/>
      <c r="IPF12" s="49"/>
      <c r="IPG12" s="49"/>
      <c r="IPH12" s="49"/>
      <c r="IPI12" s="49"/>
      <c r="IPJ12" s="49"/>
      <c r="IPK12" s="49"/>
      <c r="IPL12" s="49"/>
      <c r="IPM12" s="49"/>
      <c r="IPN12" s="49"/>
      <c r="IPO12" s="49"/>
      <c r="IPP12" s="49"/>
      <c r="IPQ12" s="49"/>
      <c r="IPR12" s="49"/>
      <c r="IPS12" s="49"/>
      <c r="IPT12" s="49"/>
      <c r="IPU12" s="49"/>
      <c r="IPV12" s="49"/>
      <c r="IPW12" s="49"/>
      <c r="IPX12" s="49"/>
      <c r="IPY12" s="49"/>
      <c r="IPZ12" s="49"/>
      <c r="IQA12" s="49"/>
      <c r="IQB12" s="49"/>
      <c r="IQC12" s="49"/>
      <c r="IQD12" s="49"/>
      <c r="IQE12" s="49"/>
      <c r="IQF12" s="49"/>
      <c r="IQG12" s="49"/>
      <c r="IQH12" s="49"/>
      <c r="IQI12" s="49"/>
      <c r="IQJ12" s="49"/>
      <c r="IQK12" s="49"/>
      <c r="IQL12" s="49"/>
      <c r="IQM12" s="49"/>
      <c r="IQN12" s="49"/>
      <c r="IQO12" s="49"/>
      <c r="IQP12" s="49"/>
      <c r="IQQ12" s="49"/>
      <c r="IQR12" s="49"/>
      <c r="IQS12" s="49"/>
      <c r="IQT12" s="49"/>
      <c r="IQU12" s="49"/>
      <c r="IQV12" s="49"/>
      <c r="IQW12" s="49"/>
      <c r="IQX12" s="49"/>
      <c r="IQY12" s="49"/>
      <c r="IQZ12" s="49"/>
      <c r="IRA12" s="49"/>
      <c r="IRB12" s="49"/>
      <c r="IRC12" s="49"/>
      <c r="IRD12" s="49"/>
      <c r="IRE12" s="49"/>
      <c r="IRF12" s="49"/>
      <c r="IRG12" s="49"/>
      <c r="IRH12" s="49"/>
      <c r="IRI12" s="49"/>
      <c r="IRJ12" s="49"/>
      <c r="IRK12" s="49"/>
      <c r="IRL12" s="49"/>
      <c r="IRM12" s="49"/>
      <c r="IRN12" s="49"/>
      <c r="IRO12" s="49"/>
      <c r="IRP12" s="49"/>
      <c r="IRQ12" s="49"/>
      <c r="IRR12" s="49"/>
      <c r="IRS12" s="49"/>
      <c r="IRT12" s="49"/>
      <c r="IRU12" s="49"/>
      <c r="IRV12" s="49"/>
      <c r="IRW12" s="49"/>
      <c r="IRX12" s="49"/>
      <c r="IRY12" s="49"/>
      <c r="IRZ12" s="49"/>
      <c r="ISA12" s="49"/>
      <c r="ISB12" s="49"/>
      <c r="ISC12" s="49"/>
      <c r="ISD12" s="49"/>
      <c r="ISE12" s="49"/>
      <c r="ISF12" s="49"/>
      <c r="ISG12" s="49"/>
      <c r="ISH12" s="49"/>
      <c r="ISI12" s="49"/>
      <c r="ISJ12" s="49"/>
      <c r="ISK12" s="49"/>
      <c r="ISL12" s="49"/>
      <c r="ISM12" s="49"/>
      <c r="ISN12" s="49"/>
      <c r="ISO12" s="49"/>
      <c r="ISP12" s="49"/>
      <c r="ISQ12" s="49"/>
      <c r="ISR12" s="49"/>
      <c r="ISS12" s="49"/>
      <c r="IST12" s="49"/>
      <c r="ISU12" s="49"/>
      <c r="ISV12" s="49"/>
      <c r="ISW12" s="49"/>
      <c r="ISX12" s="49"/>
      <c r="ISY12" s="49"/>
      <c r="ISZ12" s="49"/>
      <c r="ITA12" s="49"/>
      <c r="ITB12" s="49"/>
      <c r="ITC12" s="49"/>
      <c r="ITD12" s="49"/>
      <c r="ITE12" s="49"/>
      <c r="ITF12" s="49"/>
      <c r="ITG12" s="49"/>
      <c r="ITH12" s="49"/>
      <c r="ITI12" s="49"/>
      <c r="ITJ12" s="49"/>
      <c r="ITK12" s="49"/>
      <c r="ITL12" s="49"/>
      <c r="ITM12" s="49"/>
      <c r="ITN12" s="49"/>
      <c r="ITO12" s="49"/>
      <c r="ITP12" s="49"/>
      <c r="ITQ12" s="49"/>
      <c r="ITR12" s="49"/>
      <c r="ITS12" s="49"/>
      <c r="ITT12" s="49"/>
      <c r="ITU12" s="49"/>
      <c r="ITV12" s="49"/>
      <c r="ITW12" s="49"/>
      <c r="ITX12" s="49"/>
      <c r="ITY12" s="49"/>
      <c r="ITZ12" s="49"/>
      <c r="IUA12" s="49"/>
      <c r="IUB12" s="49"/>
      <c r="IUC12" s="49"/>
      <c r="IUD12" s="49"/>
      <c r="IUE12" s="49"/>
      <c r="IUF12" s="49"/>
      <c r="IUG12" s="49"/>
      <c r="IUH12" s="49"/>
      <c r="IUI12" s="49"/>
      <c r="IUJ12" s="49"/>
      <c r="IUK12" s="49"/>
      <c r="IUL12" s="49"/>
      <c r="IUM12" s="49"/>
      <c r="IUN12" s="49"/>
      <c r="IUO12" s="49"/>
      <c r="IUP12" s="49"/>
      <c r="IUQ12" s="49"/>
      <c r="IUR12" s="49"/>
      <c r="IUS12" s="49"/>
      <c r="IUT12" s="49"/>
      <c r="IUU12" s="49"/>
      <c r="IUV12" s="49"/>
      <c r="IUW12" s="49"/>
      <c r="IUX12" s="49"/>
      <c r="IUY12" s="49"/>
      <c r="IUZ12" s="49"/>
      <c r="IVA12" s="49"/>
      <c r="IVB12" s="49"/>
      <c r="IVC12" s="49"/>
      <c r="IVD12" s="49"/>
      <c r="IVE12" s="49"/>
      <c r="IVF12" s="49"/>
      <c r="IVG12" s="49"/>
      <c r="IVH12" s="49"/>
      <c r="IVI12" s="49"/>
      <c r="IVJ12" s="49"/>
      <c r="IVK12" s="49"/>
      <c r="IVL12" s="49"/>
      <c r="IVM12" s="49"/>
      <c r="IVN12" s="49"/>
      <c r="IVO12" s="49"/>
      <c r="IVP12" s="49"/>
      <c r="IVQ12" s="49"/>
      <c r="IVR12" s="49"/>
      <c r="IVS12" s="49"/>
      <c r="IVT12" s="49"/>
      <c r="IVU12" s="49"/>
      <c r="IVV12" s="49"/>
      <c r="IVW12" s="49"/>
      <c r="IVX12" s="49"/>
      <c r="IVY12" s="49"/>
      <c r="IVZ12" s="49"/>
      <c r="IWA12" s="49"/>
      <c r="IWB12" s="49"/>
      <c r="IWC12" s="49"/>
      <c r="IWD12" s="49"/>
      <c r="IWE12" s="49"/>
      <c r="IWF12" s="49"/>
      <c r="IWG12" s="49"/>
      <c r="IWH12" s="49"/>
      <c r="IWI12" s="49"/>
      <c r="IWJ12" s="49"/>
      <c r="IWK12" s="49"/>
      <c r="IWL12" s="49"/>
      <c r="IWM12" s="49"/>
      <c r="IWN12" s="49"/>
      <c r="IWO12" s="49"/>
      <c r="IWP12" s="49"/>
      <c r="IWQ12" s="49"/>
      <c r="IWR12" s="49"/>
      <c r="IWS12" s="49"/>
      <c r="IWT12" s="49"/>
      <c r="IWU12" s="49"/>
      <c r="IWV12" s="49"/>
      <c r="IWW12" s="49"/>
      <c r="IWX12" s="49"/>
      <c r="IWY12" s="49"/>
      <c r="IWZ12" s="49"/>
      <c r="IXA12" s="49"/>
      <c r="IXB12" s="49"/>
      <c r="IXC12" s="49"/>
      <c r="IXD12" s="49"/>
      <c r="IXE12" s="49"/>
      <c r="IXF12" s="49"/>
      <c r="IXG12" s="49"/>
      <c r="IXH12" s="49"/>
      <c r="IXI12" s="49"/>
      <c r="IXJ12" s="49"/>
      <c r="IXK12" s="49"/>
      <c r="IXL12" s="49"/>
      <c r="IXM12" s="49"/>
      <c r="IXN12" s="49"/>
      <c r="IXO12" s="49"/>
      <c r="IXP12" s="49"/>
      <c r="IXQ12" s="49"/>
      <c r="IXR12" s="49"/>
      <c r="IXS12" s="49"/>
      <c r="IXT12" s="49"/>
      <c r="IXU12" s="49"/>
      <c r="IXV12" s="49"/>
      <c r="IXW12" s="49"/>
      <c r="IXX12" s="49"/>
      <c r="IXY12" s="49"/>
      <c r="IXZ12" s="49"/>
      <c r="IYA12" s="49"/>
      <c r="IYB12" s="49"/>
      <c r="IYC12" s="49"/>
      <c r="IYD12" s="49"/>
      <c r="IYE12" s="49"/>
      <c r="IYF12" s="49"/>
      <c r="IYG12" s="49"/>
      <c r="IYH12" s="49"/>
      <c r="IYI12" s="49"/>
      <c r="IYJ12" s="49"/>
      <c r="IYK12" s="49"/>
      <c r="IYL12" s="49"/>
      <c r="IYM12" s="49"/>
      <c r="IYN12" s="49"/>
      <c r="IYO12" s="49"/>
      <c r="IYP12" s="49"/>
      <c r="IYQ12" s="49"/>
      <c r="IYR12" s="49"/>
      <c r="IYS12" s="49"/>
      <c r="IYT12" s="49"/>
      <c r="IYU12" s="49"/>
      <c r="IYV12" s="49"/>
      <c r="IYW12" s="49"/>
      <c r="IYX12" s="49"/>
      <c r="IYY12" s="49"/>
      <c r="IYZ12" s="49"/>
      <c r="IZA12" s="49"/>
      <c r="IZB12" s="49"/>
      <c r="IZC12" s="49"/>
      <c r="IZD12" s="49"/>
      <c r="IZE12" s="49"/>
      <c r="IZF12" s="49"/>
      <c r="IZG12" s="49"/>
      <c r="IZH12" s="49"/>
      <c r="IZI12" s="49"/>
      <c r="IZJ12" s="49"/>
      <c r="IZK12" s="49"/>
      <c r="IZL12" s="49"/>
      <c r="IZM12" s="49"/>
      <c r="IZN12" s="49"/>
      <c r="IZO12" s="49"/>
      <c r="IZP12" s="49"/>
      <c r="IZQ12" s="49"/>
      <c r="IZR12" s="49"/>
      <c r="IZS12" s="49"/>
      <c r="IZT12" s="49"/>
      <c r="IZU12" s="49"/>
      <c r="IZV12" s="49"/>
      <c r="IZW12" s="49"/>
      <c r="IZX12" s="49"/>
      <c r="IZY12" s="49"/>
      <c r="IZZ12" s="49"/>
      <c r="JAA12" s="49"/>
      <c r="JAB12" s="49"/>
      <c r="JAC12" s="49"/>
      <c r="JAD12" s="49"/>
      <c r="JAE12" s="49"/>
      <c r="JAF12" s="49"/>
      <c r="JAG12" s="49"/>
      <c r="JAH12" s="49"/>
      <c r="JAI12" s="49"/>
      <c r="JAJ12" s="49"/>
      <c r="JAK12" s="49"/>
      <c r="JAL12" s="49"/>
      <c r="JAM12" s="49"/>
      <c r="JAN12" s="49"/>
      <c r="JAO12" s="49"/>
      <c r="JAP12" s="49"/>
      <c r="JAQ12" s="49"/>
      <c r="JAR12" s="49"/>
      <c r="JAS12" s="49"/>
      <c r="JAT12" s="49"/>
      <c r="JAU12" s="49"/>
      <c r="JAV12" s="49"/>
      <c r="JAW12" s="49"/>
      <c r="JAX12" s="49"/>
      <c r="JAY12" s="49"/>
      <c r="JAZ12" s="49"/>
      <c r="JBA12" s="49"/>
      <c r="JBB12" s="49"/>
      <c r="JBC12" s="49"/>
      <c r="JBD12" s="49"/>
      <c r="JBE12" s="49"/>
      <c r="JBF12" s="49"/>
      <c r="JBG12" s="49"/>
      <c r="JBH12" s="49"/>
      <c r="JBI12" s="49"/>
      <c r="JBJ12" s="49"/>
      <c r="JBK12" s="49"/>
      <c r="JBL12" s="49"/>
      <c r="JBM12" s="49"/>
      <c r="JBN12" s="49"/>
      <c r="JBO12" s="49"/>
      <c r="JBP12" s="49"/>
      <c r="JBQ12" s="49"/>
      <c r="JBR12" s="49"/>
      <c r="JBS12" s="49"/>
      <c r="JBT12" s="49"/>
      <c r="JBU12" s="49"/>
      <c r="JBV12" s="49"/>
      <c r="JBW12" s="49"/>
      <c r="JBX12" s="49"/>
      <c r="JBY12" s="49"/>
      <c r="JBZ12" s="49"/>
      <c r="JCA12" s="49"/>
      <c r="JCB12" s="49"/>
      <c r="JCC12" s="49"/>
      <c r="JCD12" s="49"/>
      <c r="JCE12" s="49"/>
      <c r="JCF12" s="49"/>
      <c r="JCG12" s="49"/>
      <c r="JCH12" s="49"/>
      <c r="JCI12" s="49"/>
      <c r="JCJ12" s="49"/>
      <c r="JCK12" s="49"/>
      <c r="JCL12" s="49"/>
      <c r="JCM12" s="49"/>
      <c r="JCN12" s="49"/>
      <c r="JCO12" s="49"/>
      <c r="JCP12" s="49"/>
      <c r="JCQ12" s="49"/>
      <c r="JCR12" s="49"/>
      <c r="JCS12" s="49"/>
      <c r="JCT12" s="49"/>
      <c r="JCU12" s="49"/>
      <c r="JCV12" s="49"/>
      <c r="JCW12" s="49"/>
      <c r="JCX12" s="49"/>
      <c r="JCY12" s="49"/>
      <c r="JCZ12" s="49"/>
      <c r="JDA12" s="49"/>
      <c r="JDB12" s="49"/>
      <c r="JDC12" s="49"/>
      <c r="JDD12" s="49"/>
      <c r="JDE12" s="49"/>
      <c r="JDF12" s="49"/>
      <c r="JDG12" s="49"/>
      <c r="JDH12" s="49"/>
      <c r="JDI12" s="49"/>
      <c r="JDJ12" s="49"/>
      <c r="JDK12" s="49"/>
      <c r="JDL12" s="49"/>
      <c r="JDM12" s="49"/>
      <c r="JDN12" s="49"/>
      <c r="JDO12" s="49"/>
      <c r="JDP12" s="49"/>
      <c r="JDQ12" s="49"/>
      <c r="JDR12" s="49"/>
      <c r="JDS12" s="49"/>
      <c r="JDT12" s="49"/>
      <c r="JDU12" s="49"/>
      <c r="JDV12" s="49"/>
      <c r="JDW12" s="49"/>
      <c r="JDX12" s="49"/>
      <c r="JDY12" s="49"/>
      <c r="JDZ12" s="49"/>
      <c r="JEA12" s="49"/>
      <c r="JEB12" s="49"/>
      <c r="JEC12" s="49"/>
      <c r="JED12" s="49"/>
      <c r="JEE12" s="49"/>
      <c r="JEF12" s="49"/>
      <c r="JEG12" s="49"/>
      <c r="JEH12" s="49"/>
      <c r="JEI12" s="49"/>
      <c r="JEJ12" s="49"/>
      <c r="JEK12" s="49"/>
      <c r="JEL12" s="49"/>
      <c r="JEM12" s="49"/>
      <c r="JEN12" s="49"/>
      <c r="JEO12" s="49"/>
      <c r="JEP12" s="49"/>
      <c r="JEQ12" s="49"/>
      <c r="JER12" s="49"/>
      <c r="JES12" s="49"/>
      <c r="JET12" s="49"/>
      <c r="JEU12" s="49"/>
      <c r="JEV12" s="49"/>
      <c r="JEW12" s="49"/>
      <c r="JEX12" s="49"/>
      <c r="JEY12" s="49"/>
      <c r="JEZ12" s="49"/>
      <c r="JFA12" s="49"/>
      <c r="JFB12" s="49"/>
      <c r="JFC12" s="49"/>
      <c r="JFD12" s="49"/>
      <c r="JFE12" s="49"/>
      <c r="JFF12" s="49"/>
      <c r="JFG12" s="49"/>
      <c r="JFH12" s="49"/>
      <c r="JFI12" s="49"/>
      <c r="JFJ12" s="49"/>
      <c r="JFK12" s="49"/>
      <c r="JFL12" s="49"/>
      <c r="JFM12" s="49"/>
      <c r="JFN12" s="49"/>
      <c r="JFO12" s="49"/>
      <c r="JFP12" s="49"/>
      <c r="JFQ12" s="49"/>
      <c r="JFR12" s="49"/>
      <c r="JFS12" s="49"/>
      <c r="JFT12" s="49"/>
      <c r="JFU12" s="49"/>
      <c r="JFV12" s="49"/>
      <c r="JFW12" s="49"/>
      <c r="JFX12" s="49"/>
      <c r="JFY12" s="49"/>
      <c r="JFZ12" s="49"/>
      <c r="JGA12" s="49"/>
      <c r="JGB12" s="49"/>
      <c r="JGC12" s="49"/>
      <c r="JGD12" s="49"/>
      <c r="JGE12" s="49"/>
      <c r="JGF12" s="49"/>
      <c r="JGG12" s="49"/>
      <c r="JGH12" s="49"/>
      <c r="JGI12" s="49"/>
      <c r="JGJ12" s="49"/>
      <c r="JGK12" s="49"/>
      <c r="JGL12" s="49"/>
      <c r="JGM12" s="49"/>
      <c r="JGN12" s="49"/>
      <c r="JGO12" s="49"/>
      <c r="JGP12" s="49"/>
      <c r="JGQ12" s="49"/>
      <c r="JGR12" s="49"/>
      <c r="JGS12" s="49"/>
      <c r="JGT12" s="49"/>
      <c r="JGU12" s="49"/>
      <c r="JGV12" s="49"/>
      <c r="JGW12" s="49"/>
      <c r="JGX12" s="49"/>
      <c r="JGY12" s="49"/>
      <c r="JGZ12" s="49"/>
      <c r="JHA12" s="49"/>
      <c r="JHB12" s="49"/>
      <c r="JHC12" s="49"/>
      <c r="JHD12" s="49"/>
      <c r="JHE12" s="49"/>
      <c r="JHF12" s="49"/>
      <c r="JHG12" s="49"/>
      <c r="JHH12" s="49"/>
      <c r="JHI12" s="49"/>
      <c r="JHJ12" s="49"/>
      <c r="JHK12" s="49"/>
      <c r="JHL12" s="49"/>
      <c r="JHM12" s="49"/>
      <c r="JHN12" s="49"/>
      <c r="JHO12" s="49"/>
      <c r="JHP12" s="49"/>
      <c r="JHQ12" s="49"/>
      <c r="JHR12" s="49"/>
      <c r="JHS12" s="49"/>
      <c r="JHT12" s="49"/>
      <c r="JHU12" s="49"/>
      <c r="JHV12" s="49"/>
      <c r="JHW12" s="49"/>
      <c r="JHX12" s="49"/>
      <c r="JHY12" s="49"/>
      <c r="JHZ12" s="49"/>
      <c r="JIA12" s="49"/>
      <c r="JIB12" s="49"/>
      <c r="JIC12" s="49"/>
      <c r="JID12" s="49"/>
      <c r="JIE12" s="49"/>
      <c r="JIF12" s="49"/>
      <c r="JIG12" s="49"/>
      <c r="JIH12" s="49"/>
      <c r="JII12" s="49"/>
      <c r="JIJ12" s="49"/>
      <c r="JIK12" s="49"/>
      <c r="JIL12" s="49"/>
      <c r="JIM12" s="49"/>
      <c r="JIN12" s="49"/>
      <c r="JIO12" s="49"/>
      <c r="JIP12" s="49"/>
      <c r="JIQ12" s="49"/>
      <c r="JIR12" s="49"/>
      <c r="JIS12" s="49"/>
      <c r="JIT12" s="49"/>
      <c r="JIU12" s="49"/>
      <c r="JIV12" s="49"/>
      <c r="JIW12" s="49"/>
      <c r="JIX12" s="49"/>
      <c r="JIY12" s="49"/>
      <c r="JIZ12" s="49"/>
      <c r="JJA12" s="49"/>
      <c r="JJB12" s="49"/>
      <c r="JJC12" s="49"/>
      <c r="JJD12" s="49"/>
      <c r="JJE12" s="49"/>
      <c r="JJF12" s="49"/>
      <c r="JJG12" s="49"/>
      <c r="JJH12" s="49"/>
      <c r="JJI12" s="49"/>
      <c r="JJJ12" s="49"/>
      <c r="JJK12" s="49"/>
      <c r="JJL12" s="49"/>
      <c r="JJM12" s="49"/>
      <c r="JJN12" s="49"/>
      <c r="JJO12" s="49"/>
      <c r="JJP12" s="49"/>
      <c r="JJQ12" s="49"/>
      <c r="JJR12" s="49"/>
      <c r="JJS12" s="49"/>
      <c r="JJT12" s="49"/>
      <c r="JJU12" s="49"/>
      <c r="JJV12" s="49"/>
      <c r="JJW12" s="49"/>
      <c r="JJX12" s="49"/>
      <c r="JJY12" s="49"/>
      <c r="JJZ12" s="49"/>
      <c r="JKA12" s="49"/>
      <c r="JKB12" s="49"/>
      <c r="JKC12" s="49"/>
      <c r="JKD12" s="49"/>
      <c r="JKE12" s="49"/>
      <c r="JKF12" s="49"/>
      <c r="JKG12" s="49"/>
      <c r="JKH12" s="49"/>
      <c r="JKI12" s="49"/>
      <c r="JKJ12" s="49"/>
      <c r="JKK12" s="49"/>
      <c r="JKL12" s="49"/>
      <c r="JKM12" s="49"/>
      <c r="JKN12" s="49"/>
      <c r="JKO12" s="49"/>
      <c r="JKP12" s="49"/>
      <c r="JKQ12" s="49"/>
      <c r="JKR12" s="49"/>
      <c r="JKS12" s="49"/>
      <c r="JKT12" s="49"/>
      <c r="JKU12" s="49"/>
      <c r="JKV12" s="49"/>
      <c r="JKW12" s="49"/>
      <c r="JKX12" s="49"/>
      <c r="JKY12" s="49"/>
      <c r="JKZ12" s="49"/>
      <c r="JLA12" s="49"/>
      <c r="JLB12" s="49"/>
      <c r="JLC12" s="49"/>
      <c r="JLD12" s="49"/>
      <c r="JLE12" s="49"/>
      <c r="JLF12" s="49"/>
      <c r="JLG12" s="49"/>
      <c r="JLH12" s="49"/>
      <c r="JLI12" s="49"/>
      <c r="JLJ12" s="49"/>
      <c r="JLK12" s="49"/>
      <c r="JLL12" s="49"/>
      <c r="JLM12" s="49"/>
      <c r="JLN12" s="49"/>
      <c r="JLO12" s="49"/>
      <c r="JLP12" s="49"/>
      <c r="JLQ12" s="49"/>
      <c r="JLR12" s="49"/>
      <c r="JLS12" s="49"/>
      <c r="JLT12" s="49"/>
      <c r="JLU12" s="49"/>
      <c r="JLV12" s="49"/>
      <c r="JLW12" s="49"/>
      <c r="JLX12" s="49"/>
      <c r="JLY12" s="49"/>
      <c r="JLZ12" s="49"/>
      <c r="JMA12" s="49"/>
      <c r="JMB12" s="49"/>
      <c r="JMC12" s="49"/>
      <c r="JMD12" s="49"/>
      <c r="JME12" s="49"/>
      <c r="JMF12" s="49"/>
      <c r="JMG12" s="49"/>
      <c r="JMH12" s="49"/>
      <c r="JMI12" s="49"/>
      <c r="JMJ12" s="49"/>
      <c r="JMK12" s="49"/>
      <c r="JML12" s="49"/>
      <c r="JMM12" s="49"/>
      <c r="JMN12" s="49"/>
      <c r="JMO12" s="49"/>
      <c r="JMP12" s="49"/>
      <c r="JMQ12" s="49"/>
      <c r="JMR12" s="49"/>
      <c r="JMS12" s="49"/>
      <c r="JMT12" s="49"/>
      <c r="JMU12" s="49"/>
      <c r="JMV12" s="49"/>
      <c r="JMW12" s="49"/>
      <c r="JMX12" s="49"/>
      <c r="JMY12" s="49"/>
      <c r="JMZ12" s="49"/>
      <c r="JNA12" s="49"/>
      <c r="JNB12" s="49"/>
      <c r="JNC12" s="49"/>
      <c r="JND12" s="49"/>
      <c r="JNE12" s="49"/>
      <c r="JNF12" s="49"/>
      <c r="JNG12" s="49"/>
      <c r="JNH12" s="49"/>
      <c r="JNI12" s="49"/>
      <c r="JNJ12" s="49"/>
      <c r="JNK12" s="49"/>
      <c r="JNL12" s="49"/>
      <c r="JNM12" s="49"/>
      <c r="JNN12" s="49"/>
      <c r="JNO12" s="49"/>
      <c r="JNP12" s="49"/>
      <c r="JNQ12" s="49"/>
      <c r="JNR12" s="49"/>
      <c r="JNS12" s="49"/>
      <c r="JNT12" s="49"/>
      <c r="JNU12" s="49"/>
      <c r="JNV12" s="49"/>
      <c r="JNW12" s="49"/>
      <c r="JNX12" s="49"/>
      <c r="JNY12" s="49"/>
      <c r="JNZ12" s="49"/>
      <c r="JOA12" s="49"/>
      <c r="JOB12" s="49"/>
      <c r="JOC12" s="49"/>
      <c r="JOD12" s="49"/>
      <c r="JOE12" s="49"/>
      <c r="JOF12" s="49"/>
      <c r="JOG12" s="49"/>
      <c r="JOH12" s="49"/>
      <c r="JOI12" s="49"/>
      <c r="JOJ12" s="49"/>
      <c r="JOK12" s="49"/>
      <c r="JOL12" s="49"/>
      <c r="JOM12" s="49"/>
      <c r="JON12" s="49"/>
      <c r="JOO12" s="49"/>
      <c r="JOP12" s="49"/>
      <c r="JOQ12" s="49"/>
      <c r="JOR12" s="49"/>
      <c r="JOS12" s="49"/>
      <c r="JOT12" s="49"/>
      <c r="JOU12" s="49"/>
      <c r="JOV12" s="49"/>
      <c r="JOW12" s="49"/>
      <c r="JOX12" s="49"/>
      <c r="JOY12" s="49"/>
      <c r="JOZ12" s="49"/>
      <c r="JPA12" s="49"/>
      <c r="JPB12" s="49"/>
      <c r="JPC12" s="49"/>
      <c r="JPD12" s="49"/>
      <c r="JPE12" s="49"/>
      <c r="JPF12" s="49"/>
      <c r="JPG12" s="49"/>
      <c r="JPH12" s="49"/>
      <c r="JPI12" s="49"/>
      <c r="JPJ12" s="49"/>
      <c r="JPK12" s="49"/>
      <c r="JPL12" s="49"/>
      <c r="JPM12" s="49"/>
      <c r="JPN12" s="49"/>
      <c r="JPO12" s="49"/>
      <c r="JPP12" s="49"/>
      <c r="JPQ12" s="49"/>
      <c r="JPR12" s="49"/>
      <c r="JPS12" s="49"/>
      <c r="JPT12" s="49"/>
      <c r="JPU12" s="49"/>
      <c r="JPV12" s="49"/>
      <c r="JPW12" s="49"/>
      <c r="JPX12" s="49"/>
      <c r="JPY12" s="49"/>
      <c r="JPZ12" s="49"/>
      <c r="JQA12" s="49"/>
      <c r="JQB12" s="49"/>
      <c r="JQC12" s="49"/>
      <c r="JQD12" s="49"/>
      <c r="JQE12" s="49"/>
      <c r="JQF12" s="49"/>
      <c r="JQG12" s="49"/>
      <c r="JQH12" s="49"/>
      <c r="JQI12" s="49"/>
      <c r="JQJ12" s="49"/>
      <c r="JQK12" s="49"/>
      <c r="JQL12" s="49"/>
      <c r="JQM12" s="49"/>
      <c r="JQN12" s="49"/>
      <c r="JQO12" s="49"/>
      <c r="JQP12" s="49"/>
      <c r="JQQ12" s="49"/>
      <c r="JQR12" s="49"/>
      <c r="JQS12" s="49"/>
      <c r="JQT12" s="49"/>
      <c r="JQU12" s="49"/>
      <c r="JQV12" s="49"/>
      <c r="JQW12" s="49"/>
      <c r="JQX12" s="49"/>
      <c r="JQY12" s="49"/>
      <c r="JQZ12" s="49"/>
      <c r="JRA12" s="49"/>
      <c r="JRB12" s="49"/>
      <c r="JRC12" s="49"/>
      <c r="JRD12" s="49"/>
      <c r="JRE12" s="49"/>
      <c r="JRF12" s="49"/>
      <c r="JRG12" s="49"/>
      <c r="JRH12" s="49"/>
      <c r="JRI12" s="49"/>
      <c r="JRJ12" s="49"/>
      <c r="JRK12" s="49"/>
      <c r="JRL12" s="49"/>
      <c r="JRM12" s="49"/>
      <c r="JRN12" s="49"/>
      <c r="JRO12" s="49"/>
      <c r="JRP12" s="49"/>
      <c r="JRQ12" s="49"/>
      <c r="JRR12" s="49"/>
      <c r="JRS12" s="49"/>
      <c r="JRT12" s="49"/>
      <c r="JRU12" s="49"/>
      <c r="JRV12" s="49"/>
      <c r="JRW12" s="49"/>
      <c r="JRX12" s="49"/>
      <c r="JRY12" s="49"/>
      <c r="JRZ12" s="49"/>
      <c r="JSA12" s="49"/>
      <c r="JSB12" s="49"/>
      <c r="JSC12" s="49"/>
      <c r="JSD12" s="49"/>
      <c r="JSE12" s="49"/>
      <c r="JSF12" s="49"/>
      <c r="JSG12" s="49"/>
      <c r="JSH12" s="49"/>
      <c r="JSI12" s="49"/>
      <c r="JSJ12" s="49"/>
      <c r="JSK12" s="49"/>
      <c r="JSL12" s="49"/>
      <c r="JSM12" s="49"/>
      <c r="JSN12" s="49"/>
      <c r="JSO12" s="49"/>
      <c r="JSP12" s="49"/>
      <c r="JSQ12" s="49"/>
      <c r="JSR12" s="49"/>
      <c r="JSS12" s="49"/>
      <c r="JST12" s="49"/>
      <c r="JSU12" s="49"/>
      <c r="JSV12" s="49"/>
      <c r="JSW12" s="49"/>
      <c r="JSX12" s="49"/>
      <c r="JSY12" s="49"/>
      <c r="JSZ12" s="49"/>
      <c r="JTA12" s="49"/>
      <c r="JTB12" s="49"/>
      <c r="JTC12" s="49"/>
      <c r="JTD12" s="49"/>
      <c r="JTE12" s="49"/>
      <c r="JTF12" s="49"/>
      <c r="JTG12" s="49"/>
      <c r="JTH12" s="49"/>
      <c r="JTI12" s="49"/>
      <c r="JTJ12" s="49"/>
      <c r="JTK12" s="49"/>
      <c r="JTL12" s="49"/>
      <c r="JTM12" s="49"/>
      <c r="JTN12" s="49"/>
      <c r="JTO12" s="49"/>
      <c r="JTP12" s="49"/>
      <c r="JTQ12" s="49"/>
      <c r="JTR12" s="49"/>
      <c r="JTS12" s="49"/>
      <c r="JTT12" s="49"/>
      <c r="JTU12" s="49"/>
      <c r="JTV12" s="49"/>
      <c r="JTW12" s="49"/>
      <c r="JTX12" s="49"/>
      <c r="JTY12" s="49"/>
      <c r="JTZ12" s="49"/>
      <c r="JUA12" s="49"/>
      <c r="JUB12" s="49"/>
      <c r="JUC12" s="49"/>
      <c r="JUD12" s="49"/>
      <c r="JUE12" s="49"/>
      <c r="JUF12" s="49"/>
      <c r="JUG12" s="49"/>
      <c r="JUH12" s="49"/>
      <c r="JUI12" s="49"/>
      <c r="JUJ12" s="49"/>
      <c r="JUK12" s="49"/>
      <c r="JUL12" s="49"/>
      <c r="JUM12" s="49"/>
      <c r="JUN12" s="49"/>
      <c r="JUO12" s="49"/>
      <c r="JUP12" s="49"/>
      <c r="JUQ12" s="49"/>
      <c r="JUR12" s="49"/>
      <c r="JUS12" s="49"/>
      <c r="JUT12" s="49"/>
      <c r="JUU12" s="49"/>
      <c r="JUV12" s="49"/>
      <c r="JUW12" s="49"/>
      <c r="JUX12" s="49"/>
      <c r="JUY12" s="49"/>
      <c r="JUZ12" s="49"/>
      <c r="JVA12" s="49"/>
      <c r="JVB12" s="49"/>
      <c r="JVC12" s="49"/>
      <c r="JVD12" s="49"/>
      <c r="JVE12" s="49"/>
      <c r="JVF12" s="49"/>
      <c r="JVG12" s="49"/>
      <c r="JVH12" s="49"/>
      <c r="JVI12" s="49"/>
      <c r="JVJ12" s="49"/>
      <c r="JVK12" s="49"/>
      <c r="JVL12" s="49"/>
      <c r="JVM12" s="49"/>
      <c r="JVN12" s="49"/>
      <c r="JVO12" s="49"/>
      <c r="JVP12" s="49"/>
      <c r="JVQ12" s="49"/>
      <c r="JVR12" s="49"/>
      <c r="JVS12" s="49"/>
      <c r="JVT12" s="49"/>
      <c r="JVU12" s="49"/>
      <c r="JVV12" s="49"/>
      <c r="JVW12" s="49"/>
      <c r="JVX12" s="49"/>
      <c r="JVY12" s="49"/>
      <c r="JVZ12" s="49"/>
      <c r="JWA12" s="49"/>
      <c r="JWB12" s="49"/>
      <c r="JWC12" s="49"/>
      <c r="JWD12" s="49"/>
      <c r="JWE12" s="49"/>
      <c r="JWF12" s="49"/>
      <c r="JWG12" s="49"/>
      <c r="JWH12" s="49"/>
      <c r="JWI12" s="49"/>
      <c r="JWJ12" s="49"/>
      <c r="JWK12" s="49"/>
      <c r="JWL12" s="49"/>
      <c r="JWM12" s="49"/>
      <c r="JWN12" s="49"/>
      <c r="JWO12" s="49"/>
      <c r="JWP12" s="49"/>
      <c r="JWQ12" s="49"/>
      <c r="JWR12" s="49"/>
      <c r="JWS12" s="49"/>
      <c r="JWT12" s="49"/>
      <c r="JWU12" s="49"/>
      <c r="JWV12" s="49"/>
      <c r="JWW12" s="49"/>
      <c r="JWX12" s="49"/>
      <c r="JWY12" s="49"/>
      <c r="JWZ12" s="49"/>
      <c r="JXA12" s="49"/>
      <c r="JXB12" s="49"/>
      <c r="JXC12" s="49"/>
      <c r="JXD12" s="49"/>
      <c r="JXE12" s="49"/>
      <c r="JXF12" s="49"/>
      <c r="JXG12" s="49"/>
      <c r="JXH12" s="49"/>
      <c r="JXI12" s="49"/>
      <c r="JXJ12" s="49"/>
      <c r="JXK12" s="49"/>
      <c r="JXL12" s="49"/>
      <c r="JXM12" s="49"/>
      <c r="JXN12" s="49"/>
      <c r="JXO12" s="49"/>
      <c r="JXP12" s="49"/>
      <c r="JXQ12" s="49"/>
      <c r="JXR12" s="49"/>
      <c r="JXS12" s="49"/>
      <c r="JXT12" s="49"/>
      <c r="JXU12" s="49"/>
      <c r="JXV12" s="49"/>
      <c r="JXW12" s="49"/>
      <c r="JXX12" s="49"/>
      <c r="JXY12" s="49"/>
      <c r="JXZ12" s="49"/>
      <c r="JYA12" s="49"/>
      <c r="JYB12" s="49"/>
      <c r="JYC12" s="49"/>
      <c r="JYD12" s="49"/>
      <c r="JYE12" s="49"/>
      <c r="JYF12" s="49"/>
      <c r="JYG12" s="49"/>
      <c r="JYH12" s="49"/>
      <c r="JYI12" s="49"/>
      <c r="JYJ12" s="49"/>
      <c r="JYK12" s="49"/>
      <c r="JYL12" s="49"/>
      <c r="JYM12" s="49"/>
      <c r="JYN12" s="49"/>
      <c r="JYO12" s="49"/>
      <c r="JYP12" s="49"/>
      <c r="JYQ12" s="49"/>
      <c r="JYR12" s="49"/>
      <c r="JYS12" s="49"/>
      <c r="JYT12" s="49"/>
      <c r="JYU12" s="49"/>
      <c r="JYV12" s="49"/>
      <c r="JYW12" s="49"/>
      <c r="JYX12" s="49"/>
      <c r="JYY12" s="49"/>
      <c r="JYZ12" s="49"/>
      <c r="JZA12" s="49"/>
      <c r="JZB12" s="49"/>
      <c r="JZC12" s="49"/>
      <c r="JZD12" s="49"/>
      <c r="JZE12" s="49"/>
      <c r="JZF12" s="49"/>
      <c r="JZG12" s="49"/>
      <c r="JZH12" s="49"/>
      <c r="JZI12" s="49"/>
      <c r="JZJ12" s="49"/>
      <c r="JZK12" s="49"/>
      <c r="JZL12" s="49"/>
      <c r="JZM12" s="49"/>
      <c r="JZN12" s="49"/>
      <c r="JZO12" s="49"/>
      <c r="JZP12" s="49"/>
      <c r="JZQ12" s="49"/>
      <c r="JZR12" s="49"/>
      <c r="JZS12" s="49"/>
      <c r="JZT12" s="49"/>
      <c r="JZU12" s="49"/>
      <c r="JZV12" s="49"/>
      <c r="JZW12" s="49"/>
      <c r="JZX12" s="49"/>
      <c r="JZY12" s="49"/>
      <c r="JZZ12" s="49"/>
      <c r="KAA12" s="49"/>
      <c r="KAB12" s="49"/>
      <c r="KAC12" s="49"/>
      <c r="KAD12" s="49"/>
      <c r="KAE12" s="49"/>
      <c r="KAF12" s="49"/>
      <c r="KAG12" s="49"/>
      <c r="KAH12" s="49"/>
      <c r="KAI12" s="49"/>
      <c r="KAJ12" s="49"/>
      <c r="KAK12" s="49"/>
      <c r="KAL12" s="49"/>
      <c r="KAM12" s="49"/>
      <c r="KAN12" s="49"/>
      <c r="KAO12" s="49"/>
      <c r="KAP12" s="49"/>
      <c r="KAQ12" s="49"/>
      <c r="KAR12" s="49"/>
      <c r="KAS12" s="49"/>
      <c r="KAT12" s="49"/>
      <c r="KAU12" s="49"/>
      <c r="KAV12" s="49"/>
      <c r="KAW12" s="49"/>
      <c r="KAX12" s="49"/>
      <c r="KAY12" s="49"/>
      <c r="KAZ12" s="49"/>
      <c r="KBA12" s="49"/>
      <c r="KBB12" s="49"/>
      <c r="KBC12" s="49"/>
      <c r="KBD12" s="49"/>
      <c r="KBE12" s="49"/>
      <c r="KBF12" s="49"/>
      <c r="KBG12" s="49"/>
      <c r="KBH12" s="49"/>
      <c r="KBI12" s="49"/>
      <c r="KBJ12" s="49"/>
      <c r="KBK12" s="49"/>
      <c r="KBL12" s="49"/>
      <c r="KBM12" s="49"/>
      <c r="KBN12" s="49"/>
      <c r="KBO12" s="49"/>
      <c r="KBP12" s="49"/>
      <c r="KBQ12" s="49"/>
      <c r="KBR12" s="49"/>
      <c r="KBS12" s="49"/>
      <c r="KBT12" s="49"/>
      <c r="KBU12" s="49"/>
      <c r="KBV12" s="49"/>
      <c r="KBW12" s="49"/>
      <c r="KBX12" s="49"/>
      <c r="KBY12" s="49"/>
      <c r="KBZ12" s="49"/>
      <c r="KCA12" s="49"/>
      <c r="KCB12" s="49"/>
      <c r="KCC12" s="49"/>
      <c r="KCD12" s="49"/>
      <c r="KCE12" s="49"/>
      <c r="KCF12" s="49"/>
      <c r="KCG12" s="49"/>
      <c r="KCH12" s="49"/>
      <c r="KCI12" s="49"/>
      <c r="KCJ12" s="49"/>
      <c r="KCK12" s="49"/>
      <c r="KCL12" s="49"/>
      <c r="KCM12" s="49"/>
      <c r="KCN12" s="49"/>
      <c r="KCO12" s="49"/>
      <c r="KCP12" s="49"/>
      <c r="KCQ12" s="49"/>
      <c r="KCR12" s="49"/>
      <c r="KCS12" s="49"/>
      <c r="KCT12" s="49"/>
      <c r="KCU12" s="49"/>
      <c r="KCV12" s="49"/>
      <c r="KCW12" s="49"/>
      <c r="KCX12" s="49"/>
      <c r="KCY12" s="49"/>
      <c r="KCZ12" s="49"/>
      <c r="KDA12" s="49"/>
      <c r="KDB12" s="49"/>
      <c r="KDC12" s="49"/>
      <c r="KDD12" s="49"/>
      <c r="KDE12" s="49"/>
      <c r="KDF12" s="49"/>
      <c r="KDG12" s="49"/>
      <c r="KDH12" s="49"/>
      <c r="KDI12" s="49"/>
      <c r="KDJ12" s="49"/>
      <c r="KDK12" s="49"/>
      <c r="KDL12" s="49"/>
      <c r="KDM12" s="49"/>
      <c r="KDN12" s="49"/>
      <c r="KDO12" s="49"/>
      <c r="KDP12" s="49"/>
      <c r="KDQ12" s="49"/>
      <c r="KDR12" s="49"/>
      <c r="KDS12" s="49"/>
      <c r="KDT12" s="49"/>
      <c r="KDU12" s="49"/>
      <c r="KDV12" s="49"/>
      <c r="KDW12" s="49"/>
      <c r="KDX12" s="49"/>
      <c r="KDY12" s="49"/>
      <c r="KDZ12" s="49"/>
      <c r="KEA12" s="49"/>
      <c r="KEB12" s="49"/>
      <c r="KEC12" s="49"/>
      <c r="KED12" s="49"/>
      <c r="KEE12" s="49"/>
      <c r="KEF12" s="49"/>
      <c r="KEG12" s="49"/>
      <c r="KEH12" s="49"/>
      <c r="KEI12" s="49"/>
      <c r="KEJ12" s="49"/>
      <c r="KEK12" s="49"/>
      <c r="KEL12" s="49"/>
      <c r="KEM12" s="49"/>
      <c r="KEN12" s="49"/>
      <c r="KEO12" s="49"/>
      <c r="KEP12" s="49"/>
      <c r="KEQ12" s="49"/>
      <c r="KER12" s="49"/>
      <c r="KES12" s="49"/>
      <c r="KET12" s="49"/>
      <c r="KEU12" s="49"/>
      <c r="KEV12" s="49"/>
      <c r="KEW12" s="49"/>
      <c r="KEX12" s="49"/>
      <c r="KEY12" s="49"/>
      <c r="KEZ12" s="49"/>
      <c r="KFA12" s="49"/>
      <c r="KFB12" s="49"/>
      <c r="KFC12" s="49"/>
      <c r="KFD12" s="49"/>
      <c r="KFE12" s="49"/>
      <c r="KFF12" s="49"/>
      <c r="KFG12" s="49"/>
      <c r="KFH12" s="49"/>
      <c r="KFI12" s="49"/>
      <c r="KFJ12" s="49"/>
      <c r="KFK12" s="49"/>
      <c r="KFL12" s="49"/>
      <c r="KFM12" s="49"/>
      <c r="KFN12" s="49"/>
      <c r="KFO12" s="49"/>
      <c r="KFP12" s="49"/>
      <c r="KFQ12" s="49"/>
      <c r="KFR12" s="49"/>
      <c r="KFS12" s="49"/>
      <c r="KFT12" s="49"/>
      <c r="KFU12" s="49"/>
      <c r="KFV12" s="49"/>
      <c r="KFW12" s="49"/>
      <c r="KFX12" s="49"/>
      <c r="KFY12" s="49"/>
      <c r="KFZ12" s="49"/>
      <c r="KGA12" s="49"/>
      <c r="KGB12" s="49"/>
      <c r="KGC12" s="49"/>
      <c r="KGD12" s="49"/>
      <c r="KGE12" s="49"/>
      <c r="KGF12" s="49"/>
      <c r="KGG12" s="49"/>
      <c r="KGH12" s="49"/>
      <c r="KGI12" s="49"/>
      <c r="KGJ12" s="49"/>
      <c r="KGK12" s="49"/>
      <c r="KGL12" s="49"/>
      <c r="KGM12" s="49"/>
      <c r="KGN12" s="49"/>
      <c r="KGO12" s="49"/>
      <c r="KGP12" s="49"/>
      <c r="KGQ12" s="49"/>
      <c r="KGR12" s="49"/>
      <c r="KGS12" s="49"/>
      <c r="KGT12" s="49"/>
      <c r="KGU12" s="49"/>
      <c r="KGV12" s="49"/>
      <c r="KGW12" s="49"/>
      <c r="KGX12" s="49"/>
      <c r="KGY12" s="49"/>
      <c r="KGZ12" s="49"/>
      <c r="KHA12" s="49"/>
      <c r="KHB12" s="49"/>
      <c r="KHC12" s="49"/>
      <c r="KHD12" s="49"/>
      <c r="KHE12" s="49"/>
      <c r="KHF12" s="49"/>
      <c r="KHG12" s="49"/>
      <c r="KHH12" s="49"/>
      <c r="KHI12" s="49"/>
      <c r="KHJ12" s="49"/>
      <c r="KHK12" s="49"/>
      <c r="KHL12" s="49"/>
      <c r="KHM12" s="49"/>
      <c r="KHN12" s="49"/>
      <c r="KHO12" s="49"/>
      <c r="KHP12" s="49"/>
      <c r="KHQ12" s="49"/>
      <c r="KHR12" s="49"/>
      <c r="KHS12" s="49"/>
      <c r="KHT12" s="49"/>
      <c r="KHU12" s="49"/>
      <c r="KHV12" s="49"/>
      <c r="KHW12" s="49"/>
      <c r="KHX12" s="49"/>
      <c r="KHY12" s="49"/>
      <c r="KHZ12" s="49"/>
      <c r="KIA12" s="49"/>
      <c r="KIB12" s="49"/>
      <c r="KIC12" s="49"/>
      <c r="KID12" s="49"/>
      <c r="KIE12" s="49"/>
      <c r="KIF12" s="49"/>
      <c r="KIG12" s="49"/>
      <c r="KIH12" s="49"/>
      <c r="KII12" s="49"/>
      <c r="KIJ12" s="49"/>
      <c r="KIK12" s="49"/>
      <c r="KIL12" s="49"/>
      <c r="KIM12" s="49"/>
      <c r="KIN12" s="49"/>
      <c r="KIO12" s="49"/>
      <c r="KIP12" s="49"/>
      <c r="KIQ12" s="49"/>
      <c r="KIR12" s="49"/>
      <c r="KIS12" s="49"/>
      <c r="KIT12" s="49"/>
      <c r="KIU12" s="49"/>
      <c r="KIV12" s="49"/>
      <c r="KIW12" s="49"/>
      <c r="KIX12" s="49"/>
      <c r="KIY12" s="49"/>
      <c r="KIZ12" s="49"/>
      <c r="KJA12" s="49"/>
      <c r="KJB12" s="49"/>
      <c r="KJC12" s="49"/>
      <c r="KJD12" s="49"/>
      <c r="KJE12" s="49"/>
      <c r="KJF12" s="49"/>
      <c r="KJG12" s="49"/>
      <c r="KJH12" s="49"/>
      <c r="KJI12" s="49"/>
      <c r="KJJ12" s="49"/>
      <c r="KJK12" s="49"/>
      <c r="KJL12" s="49"/>
      <c r="KJM12" s="49"/>
      <c r="KJN12" s="49"/>
      <c r="KJO12" s="49"/>
      <c r="KJP12" s="49"/>
      <c r="KJQ12" s="49"/>
      <c r="KJR12" s="49"/>
      <c r="KJS12" s="49"/>
      <c r="KJT12" s="49"/>
      <c r="KJU12" s="49"/>
      <c r="KJV12" s="49"/>
      <c r="KJW12" s="49"/>
      <c r="KJX12" s="49"/>
      <c r="KJY12" s="49"/>
      <c r="KJZ12" s="49"/>
      <c r="KKA12" s="49"/>
      <c r="KKB12" s="49"/>
      <c r="KKC12" s="49"/>
      <c r="KKD12" s="49"/>
      <c r="KKE12" s="49"/>
      <c r="KKF12" s="49"/>
      <c r="KKG12" s="49"/>
      <c r="KKH12" s="49"/>
      <c r="KKI12" s="49"/>
      <c r="KKJ12" s="49"/>
      <c r="KKK12" s="49"/>
      <c r="KKL12" s="49"/>
      <c r="KKM12" s="49"/>
      <c r="KKN12" s="49"/>
      <c r="KKO12" s="49"/>
      <c r="KKP12" s="49"/>
      <c r="KKQ12" s="49"/>
      <c r="KKR12" s="49"/>
      <c r="KKS12" s="49"/>
      <c r="KKT12" s="49"/>
      <c r="KKU12" s="49"/>
      <c r="KKV12" s="49"/>
      <c r="KKW12" s="49"/>
      <c r="KKX12" s="49"/>
      <c r="KKY12" s="49"/>
      <c r="KKZ12" s="49"/>
      <c r="KLA12" s="49"/>
      <c r="KLB12" s="49"/>
      <c r="KLC12" s="49"/>
      <c r="KLD12" s="49"/>
      <c r="KLE12" s="49"/>
      <c r="KLF12" s="49"/>
      <c r="KLG12" s="49"/>
      <c r="KLH12" s="49"/>
      <c r="KLI12" s="49"/>
      <c r="KLJ12" s="49"/>
      <c r="KLK12" s="49"/>
      <c r="KLL12" s="49"/>
      <c r="KLM12" s="49"/>
      <c r="KLN12" s="49"/>
      <c r="KLO12" s="49"/>
      <c r="KLP12" s="49"/>
      <c r="KLQ12" s="49"/>
      <c r="KLR12" s="49"/>
      <c r="KLS12" s="49"/>
      <c r="KLT12" s="49"/>
      <c r="KLU12" s="49"/>
      <c r="KLV12" s="49"/>
      <c r="KLW12" s="49"/>
      <c r="KLX12" s="49"/>
      <c r="KLY12" s="49"/>
      <c r="KLZ12" s="49"/>
      <c r="KMA12" s="49"/>
      <c r="KMB12" s="49"/>
      <c r="KMC12" s="49"/>
      <c r="KMD12" s="49"/>
      <c r="KME12" s="49"/>
      <c r="KMF12" s="49"/>
      <c r="KMG12" s="49"/>
      <c r="KMH12" s="49"/>
      <c r="KMI12" s="49"/>
      <c r="KMJ12" s="49"/>
      <c r="KMK12" s="49"/>
      <c r="KML12" s="49"/>
      <c r="KMM12" s="49"/>
      <c r="KMN12" s="49"/>
      <c r="KMO12" s="49"/>
      <c r="KMP12" s="49"/>
      <c r="KMQ12" s="49"/>
      <c r="KMR12" s="49"/>
      <c r="KMS12" s="49"/>
      <c r="KMT12" s="49"/>
      <c r="KMU12" s="49"/>
      <c r="KMV12" s="49"/>
      <c r="KMW12" s="49"/>
      <c r="KMX12" s="49"/>
      <c r="KMY12" s="49"/>
      <c r="KMZ12" s="49"/>
      <c r="KNA12" s="49"/>
      <c r="KNB12" s="49"/>
      <c r="KNC12" s="49"/>
      <c r="KND12" s="49"/>
      <c r="KNE12" s="49"/>
      <c r="KNF12" s="49"/>
      <c r="KNG12" s="49"/>
      <c r="KNH12" s="49"/>
      <c r="KNI12" s="49"/>
      <c r="KNJ12" s="49"/>
      <c r="KNK12" s="49"/>
      <c r="KNL12" s="49"/>
      <c r="KNM12" s="49"/>
      <c r="KNN12" s="49"/>
      <c r="KNO12" s="49"/>
      <c r="KNP12" s="49"/>
      <c r="KNQ12" s="49"/>
      <c r="KNR12" s="49"/>
      <c r="KNS12" s="49"/>
      <c r="KNT12" s="49"/>
      <c r="KNU12" s="49"/>
      <c r="KNV12" s="49"/>
      <c r="KNW12" s="49"/>
      <c r="KNX12" s="49"/>
      <c r="KNY12" s="49"/>
      <c r="KNZ12" s="49"/>
      <c r="KOA12" s="49"/>
      <c r="KOB12" s="49"/>
      <c r="KOC12" s="49"/>
      <c r="KOD12" s="49"/>
      <c r="KOE12" s="49"/>
      <c r="KOF12" s="49"/>
      <c r="KOG12" s="49"/>
      <c r="KOH12" s="49"/>
      <c r="KOI12" s="49"/>
      <c r="KOJ12" s="49"/>
      <c r="KOK12" s="49"/>
      <c r="KOL12" s="49"/>
      <c r="KOM12" s="49"/>
      <c r="KON12" s="49"/>
      <c r="KOO12" s="49"/>
      <c r="KOP12" s="49"/>
      <c r="KOQ12" s="49"/>
      <c r="KOR12" s="49"/>
      <c r="KOS12" s="49"/>
      <c r="KOT12" s="49"/>
      <c r="KOU12" s="49"/>
      <c r="KOV12" s="49"/>
      <c r="KOW12" s="49"/>
      <c r="KOX12" s="49"/>
      <c r="KOY12" s="49"/>
      <c r="KOZ12" s="49"/>
      <c r="KPA12" s="49"/>
      <c r="KPB12" s="49"/>
      <c r="KPC12" s="49"/>
      <c r="KPD12" s="49"/>
      <c r="KPE12" s="49"/>
      <c r="KPF12" s="49"/>
      <c r="KPG12" s="49"/>
      <c r="KPH12" s="49"/>
      <c r="KPI12" s="49"/>
      <c r="KPJ12" s="49"/>
      <c r="KPK12" s="49"/>
      <c r="KPL12" s="49"/>
      <c r="KPM12" s="49"/>
      <c r="KPN12" s="49"/>
      <c r="KPO12" s="49"/>
      <c r="KPP12" s="49"/>
      <c r="KPQ12" s="49"/>
      <c r="KPR12" s="49"/>
      <c r="KPS12" s="49"/>
      <c r="KPT12" s="49"/>
      <c r="KPU12" s="49"/>
      <c r="KPV12" s="49"/>
      <c r="KPW12" s="49"/>
      <c r="KPX12" s="49"/>
      <c r="KPY12" s="49"/>
      <c r="KPZ12" s="49"/>
      <c r="KQA12" s="49"/>
      <c r="KQB12" s="49"/>
      <c r="KQC12" s="49"/>
      <c r="KQD12" s="49"/>
      <c r="KQE12" s="49"/>
      <c r="KQF12" s="49"/>
      <c r="KQG12" s="49"/>
      <c r="KQH12" s="49"/>
      <c r="KQI12" s="49"/>
      <c r="KQJ12" s="49"/>
      <c r="KQK12" s="49"/>
      <c r="KQL12" s="49"/>
      <c r="KQM12" s="49"/>
      <c r="KQN12" s="49"/>
      <c r="KQO12" s="49"/>
      <c r="KQP12" s="49"/>
      <c r="KQQ12" s="49"/>
      <c r="KQR12" s="49"/>
      <c r="KQS12" s="49"/>
      <c r="KQT12" s="49"/>
      <c r="KQU12" s="49"/>
      <c r="KQV12" s="49"/>
      <c r="KQW12" s="49"/>
      <c r="KQX12" s="49"/>
      <c r="KQY12" s="49"/>
      <c r="KQZ12" s="49"/>
      <c r="KRA12" s="49"/>
      <c r="KRB12" s="49"/>
      <c r="KRC12" s="49"/>
      <c r="KRD12" s="49"/>
      <c r="KRE12" s="49"/>
      <c r="KRF12" s="49"/>
      <c r="KRG12" s="49"/>
      <c r="KRH12" s="49"/>
      <c r="KRI12" s="49"/>
      <c r="KRJ12" s="49"/>
      <c r="KRK12" s="49"/>
      <c r="KRL12" s="49"/>
      <c r="KRM12" s="49"/>
      <c r="KRN12" s="49"/>
      <c r="KRO12" s="49"/>
      <c r="KRP12" s="49"/>
      <c r="KRQ12" s="49"/>
      <c r="KRR12" s="49"/>
      <c r="KRS12" s="49"/>
      <c r="KRT12" s="49"/>
      <c r="KRU12" s="49"/>
      <c r="KRV12" s="49"/>
      <c r="KRW12" s="49"/>
      <c r="KRX12" s="49"/>
      <c r="KRY12" s="49"/>
      <c r="KRZ12" s="49"/>
      <c r="KSA12" s="49"/>
      <c r="KSB12" s="49"/>
      <c r="KSC12" s="49"/>
      <c r="KSD12" s="49"/>
      <c r="KSE12" s="49"/>
      <c r="KSF12" s="49"/>
      <c r="KSG12" s="49"/>
      <c r="KSH12" s="49"/>
      <c r="KSI12" s="49"/>
      <c r="KSJ12" s="49"/>
      <c r="KSK12" s="49"/>
      <c r="KSL12" s="49"/>
      <c r="KSM12" s="49"/>
      <c r="KSN12" s="49"/>
      <c r="KSO12" s="49"/>
      <c r="KSP12" s="49"/>
      <c r="KSQ12" s="49"/>
      <c r="KSR12" s="49"/>
      <c r="KSS12" s="49"/>
      <c r="KST12" s="49"/>
      <c r="KSU12" s="49"/>
      <c r="KSV12" s="49"/>
      <c r="KSW12" s="49"/>
      <c r="KSX12" s="49"/>
      <c r="KSY12" s="49"/>
      <c r="KSZ12" s="49"/>
      <c r="KTA12" s="49"/>
      <c r="KTB12" s="49"/>
      <c r="KTC12" s="49"/>
      <c r="KTD12" s="49"/>
      <c r="KTE12" s="49"/>
      <c r="KTF12" s="49"/>
      <c r="KTG12" s="49"/>
      <c r="KTH12" s="49"/>
      <c r="KTI12" s="49"/>
      <c r="KTJ12" s="49"/>
      <c r="KTK12" s="49"/>
      <c r="KTL12" s="49"/>
      <c r="KTM12" s="49"/>
      <c r="KTN12" s="49"/>
      <c r="KTO12" s="49"/>
      <c r="KTP12" s="49"/>
      <c r="KTQ12" s="49"/>
      <c r="KTR12" s="49"/>
      <c r="KTS12" s="49"/>
      <c r="KTT12" s="49"/>
      <c r="KTU12" s="49"/>
      <c r="KTV12" s="49"/>
      <c r="KTW12" s="49"/>
      <c r="KTX12" s="49"/>
      <c r="KTY12" s="49"/>
      <c r="KTZ12" s="49"/>
      <c r="KUA12" s="49"/>
      <c r="KUB12" s="49"/>
      <c r="KUC12" s="49"/>
      <c r="KUD12" s="49"/>
      <c r="KUE12" s="49"/>
      <c r="KUF12" s="49"/>
      <c r="KUG12" s="49"/>
      <c r="KUH12" s="49"/>
      <c r="KUI12" s="49"/>
      <c r="KUJ12" s="49"/>
      <c r="KUK12" s="49"/>
      <c r="KUL12" s="49"/>
      <c r="KUM12" s="49"/>
      <c r="KUN12" s="49"/>
      <c r="KUO12" s="49"/>
      <c r="KUP12" s="49"/>
      <c r="KUQ12" s="49"/>
      <c r="KUR12" s="49"/>
      <c r="KUS12" s="49"/>
      <c r="KUT12" s="49"/>
      <c r="KUU12" s="49"/>
      <c r="KUV12" s="49"/>
      <c r="KUW12" s="49"/>
      <c r="KUX12" s="49"/>
      <c r="KUY12" s="49"/>
      <c r="KUZ12" s="49"/>
      <c r="KVA12" s="49"/>
      <c r="KVB12" s="49"/>
      <c r="KVC12" s="49"/>
      <c r="KVD12" s="49"/>
      <c r="KVE12" s="49"/>
      <c r="KVF12" s="49"/>
      <c r="KVG12" s="49"/>
      <c r="KVH12" s="49"/>
      <c r="KVI12" s="49"/>
      <c r="KVJ12" s="49"/>
      <c r="KVK12" s="49"/>
      <c r="KVL12" s="49"/>
      <c r="KVM12" s="49"/>
      <c r="KVN12" s="49"/>
      <c r="KVO12" s="49"/>
      <c r="KVP12" s="49"/>
      <c r="KVQ12" s="49"/>
      <c r="KVR12" s="49"/>
      <c r="KVS12" s="49"/>
      <c r="KVT12" s="49"/>
      <c r="KVU12" s="49"/>
      <c r="KVV12" s="49"/>
      <c r="KVW12" s="49"/>
      <c r="KVX12" s="49"/>
      <c r="KVY12" s="49"/>
      <c r="KVZ12" s="49"/>
      <c r="KWA12" s="49"/>
      <c r="KWB12" s="49"/>
      <c r="KWC12" s="49"/>
      <c r="KWD12" s="49"/>
      <c r="KWE12" s="49"/>
      <c r="KWF12" s="49"/>
      <c r="KWG12" s="49"/>
      <c r="KWH12" s="49"/>
      <c r="KWI12" s="49"/>
      <c r="KWJ12" s="49"/>
      <c r="KWK12" s="49"/>
      <c r="KWL12" s="49"/>
      <c r="KWM12" s="49"/>
      <c r="KWN12" s="49"/>
      <c r="KWO12" s="49"/>
      <c r="KWP12" s="49"/>
      <c r="KWQ12" s="49"/>
      <c r="KWR12" s="49"/>
      <c r="KWS12" s="49"/>
      <c r="KWT12" s="49"/>
      <c r="KWU12" s="49"/>
      <c r="KWV12" s="49"/>
      <c r="KWW12" s="49"/>
      <c r="KWX12" s="49"/>
      <c r="KWY12" s="49"/>
      <c r="KWZ12" s="49"/>
      <c r="KXA12" s="49"/>
      <c r="KXB12" s="49"/>
      <c r="KXC12" s="49"/>
      <c r="KXD12" s="49"/>
      <c r="KXE12" s="49"/>
      <c r="KXF12" s="49"/>
      <c r="KXG12" s="49"/>
      <c r="KXH12" s="49"/>
      <c r="KXI12" s="49"/>
      <c r="KXJ12" s="49"/>
      <c r="KXK12" s="49"/>
      <c r="KXL12" s="49"/>
      <c r="KXM12" s="49"/>
      <c r="KXN12" s="49"/>
      <c r="KXO12" s="49"/>
      <c r="KXP12" s="49"/>
      <c r="KXQ12" s="49"/>
      <c r="KXR12" s="49"/>
      <c r="KXS12" s="49"/>
      <c r="KXT12" s="49"/>
      <c r="KXU12" s="49"/>
      <c r="KXV12" s="49"/>
      <c r="KXW12" s="49"/>
      <c r="KXX12" s="49"/>
      <c r="KXY12" s="49"/>
      <c r="KXZ12" s="49"/>
      <c r="KYA12" s="49"/>
      <c r="KYB12" s="49"/>
      <c r="KYC12" s="49"/>
      <c r="KYD12" s="49"/>
      <c r="KYE12" s="49"/>
      <c r="KYF12" s="49"/>
      <c r="KYG12" s="49"/>
      <c r="KYH12" s="49"/>
      <c r="KYI12" s="49"/>
      <c r="KYJ12" s="49"/>
      <c r="KYK12" s="49"/>
      <c r="KYL12" s="49"/>
      <c r="KYM12" s="49"/>
      <c r="KYN12" s="49"/>
      <c r="KYO12" s="49"/>
      <c r="KYP12" s="49"/>
      <c r="KYQ12" s="49"/>
      <c r="KYR12" s="49"/>
      <c r="KYS12" s="49"/>
      <c r="KYT12" s="49"/>
      <c r="KYU12" s="49"/>
      <c r="KYV12" s="49"/>
      <c r="KYW12" s="49"/>
      <c r="KYX12" s="49"/>
      <c r="KYY12" s="49"/>
      <c r="KYZ12" s="49"/>
      <c r="KZA12" s="49"/>
      <c r="KZB12" s="49"/>
      <c r="KZC12" s="49"/>
      <c r="KZD12" s="49"/>
      <c r="KZE12" s="49"/>
      <c r="KZF12" s="49"/>
      <c r="KZG12" s="49"/>
      <c r="KZH12" s="49"/>
      <c r="KZI12" s="49"/>
      <c r="KZJ12" s="49"/>
      <c r="KZK12" s="49"/>
      <c r="KZL12" s="49"/>
      <c r="KZM12" s="49"/>
      <c r="KZN12" s="49"/>
      <c r="KZO12" s="49"/>
      <c r="KZP12" s="49"/>
      <c r="KZQ12" s="49"/>
      <c r="KZR12" s="49"/>
      <c r="KZS12" s="49"/>
      <c r="KZT12" s="49"/>
      <c r="KZU12" s="49"/>
      <c r="KZV12" s="49"/>
      <c r="KZW12" s="49"/>
      <c r="KZX12" s="49"/>
      <c r="KZY12" s="49"/>
      <c r="KZZ12" s="49"/>
      <c r="LAA12" s="49"/>
      <c r="LAB12" s="49"/>
      <c r="LAC12" s="49"/>
      <c r="LAD12" s="49"/>
      <c r="LAE12" s="49"/>
      <c r="LAF12" s="49"/>
      <c r="LAG12" s="49"/>
      <c r="LAH12" s="49"/>
      <c r="LAI12" s="49"/>
      <c r="LAJ12" s="49"/>
      <c r="LAK12" s="49"/>
      <c r="LAL12" s="49"/>
      <c r="LAM12" s="49"/>
      <c r="LAN12" s="49"/>
      <c r="LAO12" s="49"/>
      <c r="LAP12" s="49"/>
      <c r="LAQ12" s="49"/>
      <c r="LAR12" s="49"/>
      <c r="LAS12" s="49"/>
      <c r="LAT12" s="49"/>
      <c r="LAU12" s="49"/>
      <c r="LAV12" s="49"/>
      <c r="LAW12" s="49"/>
      <c r="LAX12" s="49"/>
      <c r="LAY12" s="49"/>
      <c r="LAZ12" s="49"/>
      <c r="LBA12" s="49"/>
      <c r="LBB12" s="49"/>
      <c r="LBC12" s="49"/>
      <c r="LBD12" s="49"/>
      <c r="LBE12" s="49"/>
      <c r="LBF12" s="49"/>
      <c r="LBG12" s="49"/>
      <c r="LBH12" s="49"/>
      <c r="LBI12" s="49"/>
      <c r="LBJ12" s="49"/>
      <c r="LBK12" s="49"/>
      <c r="LBL12" s="49"/>
      <c r="LBM12" s="49"/>
      <c r="LBN12" s="49"/>
      <c r="LBO12" s="49"/>
      <c r="LBP12" s="49"/>
      <c r="LBQ12" s="49"/>
      <c r="LBR12" s="49"/>
      <c r="LBS12" s="49"/>
      <c r="LBT12" s="49"/>
      <c r="LBU12" s="49"/>
      <c r="LBV12" s="49"/>
      <c r="LBW12" s="49"/>
      <c r="LBX12" s="49"/>
      <c r="LBY12" s="49"/>
      <c r="LBZ12" s="49"/>
      <c r="LCA12" s="49"/>
      <c r="LCB12" s="49"/>
      <c r="LCC12" s="49"/>
      <c r="LCD12" s="49"/>
      <c r="LCE12" s="49"/>
      <c r="LCF12" s="49"/>
      <c r="LCG12" s="49"/>
      <c r="LCH12" s="49"/>
      <c r="LCI12" s="49"/>
      <c r="LCJ12" s="49"/>
      <c r="LCK12" s="49"/>
      <c r="LCL12" s="49"/>
      <c r="LCM12" s="49"/>
      <c r="LCN12" s="49"/>
      <c r="LCO12" s="49"/>
      <c r="LCP12" s="49"/>
      <c r="LCQ12" s="49"/>
      <c r="LCR12" s="49"/>
      <c r="LCS12" s="49"/>
      <c r="LCT12" s="49"/>
      <c r="LCU12" s="49"/>
      <c r="LCV12" s="49"/>
      <c r="LCW12" s="49"/>
      <c r="LCX12" s="49"/>
      <c r="LCY12" s="49"/>
      <c r="LCZ12" s="49"/>
      <c r="LDA12" s="49"/>
      <c r="LDB12" s="49"/>
      <c r="LDC12" s="49"/>
      <c r="LDD12" s="49"/>
      <c r="LDE12" s="49"/>
      <c r="LDF12" s="49"/>
      <c r="LDG12" s="49"/>
      <c r="LDH12" s="49"/>
      <c r="LDI12" s="49"/>
      <c r="LDJ12" s="49"/>
      <c r="LDK12" s="49"/>
      <c r="LDL12" s="49"/>
      <c r="LDM12" s="49"/>
      <c r="LDN12" s="49"/>
      <c r="LDO12" s="49"/>
      <c r="LDP12" s="49"/>
      <c r="LDQ12" s="49"/>
      <c r="LDR12" s="49"/>
      <c r="LDS12" s="49"/>
      <c r="LDT12" s="49"/>
      <c r="LDU12" s="49"/>
      <c r="LDV12" s="49"/>
      <c r="LDW12" s="49"/>
      <c r="LDX12" s="49"/>
      <c r="LDY12" s="49"/>
      <c r="LDZ12" s="49"/>
      <c r="LEA12" s="49"/>
      <c r="LEB12" s="49"/>
      <c r="LEC12" s="49"/>
      <c r="LED12" s="49"/>
      <c r="LEE12" s="49"/>
      <c r="LEF12" s="49"/>
      <c r="LEG12" s="49"/>
      <c r="LEH12" s="49"/>
      <c r="LEI12" s="49"/>
      <c r="LEJ12" s="49"/>
      <c r="LEK12" s="49"/>
      <c r="LEL12" s="49"/>
      <c r="LEM12" s="49"/>
      <c r="LEN12" s="49"/>
      <c r="LEO12" s="49"/>
      <c r="LEP12" s="49"/>
      <c r="LEQ12" s="49"/>
      <c r="LER12" s="49"/>
      <c r="LES12" s="49"/>
      <c r="LET12" s="49"/>
      <c r="LEU12" s="49"/>
      <c r="LEV12" s="49"/>
      <c r="LEW12" s="49"/>
      <c r="LEX12" s="49"/>
      <c r="LEY12" s="49"/>
      <c r="LEZ12" s="49"/>
      <c r="LFA12" s="49"/>
      <c r="LFB12" s="49"/>
      <c r="LFC12" s="49"/>
      <c r="LFD12" s="49"/>
      <c r="LFE12" s="49"/>
      <c r="LFF12" s="49"/>
      <c r="LFG12" s="49"/>
      <c r="LFH12" s="49"/>
      <c r="LFI12" s="49"/>
      <c r="LFJ12" s="49"/>
      <c r="LFK12" s="49"/>
      <c r="LFL12" s="49"/>
      <c r="LFM12" s="49"/>
      <c r="LFN12" s="49"/>
      <c r="LFO12" s="49"/>
      <c r="LFP12" s="49"/>
      <c r="LFQ12" s="49"/>
      <c r="LFR12" s="49"/>
      <c r="LFS12" s="49"/>
      <c r="LFT12" s="49"/>
      <c r="LFU12" s="49"/>
      <c r="LFV12" s="49"/>
      <c r="LFW12" s="49"/>
      <c r="LFX12" s="49"/>
      <c r="LFY12" s="49"/>
      <c r="LFZ12" s="49"/>
      <c r="LGA12" s="49"/>
      <c r="LGB12" s="49"/>
      <c r="LGC12" s="49"/>
      <c r="LGD12" s="49"/>
      <c r="LGE12" s="49"/>
      <c r="LGF12" s="49"/>
      <c r="LGG12" s="49"/>
      <c r="LGH12" s="49"/>
      <c r="LGI12" s="49"/>
      <c r="LGJ12" s="49"/>
      <c r="LGK12" s="49"/>
      <c r="LGL12" s="49"/>
      <c r="LGM12" s="49"/>
      <c r="LGN12" s="49"/>
      <c r="LGO12" s="49"/>
      <c r="LGP12" s="49"/>
      <c r="LGQ12" s="49"/>
      <c r="LGR12" s="49"/>
      <c r="LGS12" s="49"/>
      <c r="LGT12" s="49"/>
      <c r="LGU12" s="49"/>
      <c r="LGV12" s="49"/>
      <c r="LGW12" s="49"/>
      <c r="LGX12" s="49"/>
      <c r="LGY12" s="49"/>
      <c r="LGZ12" s="49"/>
      <c r="LHA12" s="49"/>
      <c r="LHB12" s="49"/>
      <c r="LHC12" s="49"/>
      <c r="LHD12" s="49"/>
      <c r="LHE12" s="49"/>
      <c r="LHF12" s="49"/>
      <c r="LHG12" s="49"/>
      <c r="LHH12" s="49"/>
      <c r="LHI12" s="49"/>
      <c r="LHJ12" s="49"/>
      <c r="LHK12" s="49"/>
      <c r="LHL12" s="49"/>
      <c r="LHM12" s="49"/>
      <c r="LHN12" s="49"/>
      <c r="LHO12" s="49"/>
      <c r="LHP12" s="49"/>
      <c r="LHQ12" s="49"/>
      <c r="LHR12" s="49"/>
      <c r="LHS12" s="49"/>
      <c r="LHT12" s="49"/>
      <c r="LHU12" s="49"/>
      <c r="LHV12" s="49"/>
      <c r="LHW12" s="49"/>
      <c r="LHX12" s="49"/>
      <c r="LHY12" s="49"/>
      <c r="LHZ12" s="49"/>
      <c r="LIA12" s="49"/>
      <c r="LIB12" s="49"/>
      <c r="LIC12" s="49"/>
      <c r="LID12" s="49"/>
      <c r="LIE12" s="49"/>
      <c r="LIF12" s="49"/>
      <c r="LIG12" s="49"/>
      <c r="LIH12" s="49"/>
      <c r="LII12" s="49"/>
      <c r="LIJ12" s="49"/>
      <c r="LIK12" s="49"/>
      <c r="LIL12" s="49"/>
      <c r="LIM12" s="49"/>
      <c r="LIN12" s="49"/>
      <c r="LIO12" s="49"/>
      <c r="LIP12" s="49"/>
      <c r="LIQ12" s="49"/>
      <c r="LIR12" s="49"/>
      <c r="LIS12" s="49"/>
      <c r="LIT12" s="49"/>
      <c r="LIU12" s="49"/>
      <c r="LIV12" s="49"/>
      <c r="LIW12" s="49"/>
      <c r="LIX12" s="49"/>
      <c r="LIY12" s="49"/>
      <c r="LIZ12" s="49"/>
      <c r="LJA12" s="49"/>
      <c r="LJB12" s="49"/>
      <c r="LJC12" s="49"/>
      <c r="LJD12" s="49"/>
      <c r="LJE12" s="49"/>
      <c r="LJF12" s="49"/>
      <c r="LJG12" s="49"/>
      <c r="LJH12" s="49"/>
      <c r="LJI12" s="49"/>
      <c r="LJJ12" s="49"/>
      <c r="LJK12" s="49"/>
      <c r="LJL12" s="49"/>
      <c r="LJM12" s="49"/>
      <c r="LJN12" s="49"/>
      <c r="LJO12" s="49"/>
      <c r="LJP12" s="49"/>
      <c r="LJQ12" s="49"/>
      <c r="LJR12" s="49"/>
      <c r="LJS12" s="49"/>
      <c r="LJT12" s="49"/>
      <c r="LJU12" s="49"/>
      <c r="LJV12" s="49"/>
      <c r="LJW12" s="49"/>
      <c r="LJX12" s="49"/>
      <c r="LJY12" s="49"/>
      <c r="LJZ12" s="49"/>
      <c r="LKA12" s="49"/>
      <c r="LKB12" s="49"/>
      <c r="LKC12" s="49"/>
      <c r="LKD12" s="49"/>
      <c r="LKE12" s="49"/>
      <c r="LKF12" s="49"/>
      <c r="LKG12" s="49"/>
      <c r="LKH12" s="49"/>
      <c r="LKI12" s="49"/>
      <c r="LKJ12" s="49"/>
      <c r="LKK12" s="49"/>
      <c r="LKL12" s="49"/>
      <c r="LKM12" s="49"/>
      <c r="LKN12" s="49"/>
      <c r="LKO12" s="49"/>
      <c r="LKP12" s="49"/>
      <c r="LKQ12" s="49"/>
      <c r="LKR12" s="49"/>
      <c r="LKS12" s="49"/>
      <c r="LKT12" s="49"/>
      <c r="LKU12" s="49"/>
      <c r="LKV12" s="49"/>
      <c r="LKW12" s="49"/>
      <c r="LKX12" s="49"/>
      <c r="LKY12" s="49"/>
      <c r="LKZ12" s="49"/>
      <c r="LLA12" s="49"/>
      <c r="LLB12" s="49"/>
      <c r="LLC12" s="49"/>
      <c r="LLD12" s="49"/>
      <c r="LLE12" s="49"/>
      <c r="LLF12" s="49"/>
      <c r="LLG12" s="49"/>
      <c r="LLH12" s="49"/>
      <c r="LLI12" s="49"/>
      <c r="LLJ12" s="49"/>
      <c r="LLK12" s="49"/>
      <c r="LLL12" s="49"/>
      <c r="LLM12" s="49"/>
      <c r="LLN12" s="49"/>
      <c r="LLO12" s="49"/>
      <c r="LLP12" s="49"/>
      <c r="LLQ12" s="49"/>
      <c r="LLR12" s="49"/>
      <c r="LLS12" s="49"/>
      <c r="LLT12" s="49"/>
      <c r="LLU12" s="49"/>
      <c r="LLV12" s="49"/>
      <c r="LLW12" s="49"/>
      <c r="LLX12" s="49"/>
      <c r="LLY12" s="49"/>
      <c r="LLZ12" s="49"/>
      <c r="LMA12" s="49"/>
      <c r="LMB12" s="49"/>
      <c r="LMC12" s="49"/>
      <c r="LMD12" s="49"/>
      <c r="LME12" s="49"/>
      <c r="LMF12" s="49"/>
      <c r="LMG12" s="49"/>
      <c r="LMH12" s="49"/>
      <c r="LMI12" s="49"/>
      <c r="LMJ12" s="49"/>
      <c r="LMK12" s="49"/>
      <c r="LML12" s="49"/>
      <c r="LMM12" s="49"/>
      <c r="LMN12" s="49"/>
      <c r="LMO12" s="49"/>
      <c r="LMP12" s="49"/>
      <c r="LMQ12" s="49"/>
      <c r="LMR12" s="49"/>
      <c r="LMS12" s="49"/>
      <c r="LMT12" s="49"/>
      <c r="LMU12" s="49"/>
      <c r="LMV12" s="49"/>
      <c r="LMW12" s="49"/>
      <c r="LMX12" s="49"/>
      <c r="LMY12" s="49"/>
      <c r="LMZ12" s="49"/>
      <c r="LNA12" s="49"/>
      <c r="LNB12" s="49"/>
      <c r="LNC12" s="49"/>
      <c r="LND12" s="49"/>
      <c r="LNE12" s="49"/>
      <c r="LNF12" s="49"/>
      <c r="LNG12" s="49"/>
      <c r="LNH12" s="49"/>
      <c r="LNI12" s="49"/>
      <c r="LNJ12" s="49"/>
      <c r="LNK12" s="49"/>
      <c r="LNL12" s="49"/>
      <c r="LNM12" s="49"/>
      <c r="LNN12" s="49"/>
      <c r="LNO12" s="49"/>
      <c r="LNP12" s="49"/>
      <c r="LNQ12" s="49"/>
      <c r="LNR12" s="49"/>
      <c r="LNS12" s="49"/>
      <c r="LNT12" s="49"/>
      <c r="LNU12" s="49"/>
      <c r="LNV12" s="49"/>
      <c r="LNW12" s="49"/>
      <c r="LNX12" s="49"/>
      <c r="LNY12" s="49"/>
      <c r="LNZ12" s="49"/>
      <c r="LOA12" s="49"/>
      <c r="LOB12" s="49"/>
      <c r="LOC12" s="49"/>
      <c r="LOD12" s="49"/>
      <c r="LOE12" s="49"/>
      <c r="LOF12" s="49"/>
      <c r="LOG12" s="49"/>
      <c r="LOH12" s="49"/>
      <c r="LOI12" s="49"/>
      <c r="LOJ12" s="49"/>
      <c r="LOK12" s="49"/>
      <c r="LOL12" s="49"/>
      <c r="LOM12" s="49"/>
      <c r="LON12" s="49"/>
      <c r="LOO12" s="49"/>
      <c r="LOP12" s="49"/>
      <c r="LOQ12" s="49"/>
      <c r="LOR12" s="49"/>
      <c r="LOS12" s="49"/>
      <c r="LOT12" s="49"/>
      <c r="LOU12" s="49"/>
      <c r="LOV12" s="49"/>
      <c r="LOW12" s="49"/>
      <c r="LOX12" s="49"/>
      <c r="LOY12" s="49"/>
      <c r="LOZ12" s="49"/>
      <c r="LPA12" s="49"/>
      <c r="LPB12" s="49"/>
      <c r="LPC12" s="49"/>
      <c r="LPD12" s="49"/>
      <c r="LPE12" s="49"/>
      <c r="LPF12" s="49"/>
      <c r="LPG12" s="49"/>
      <c r="LPH12" s="49"/>
      <c r="LPI12" s="49"/>
      <c r="LPJ12" s="49"/>
      <c r="LPK12" s="49"/>
      <c r="LPL12" s="49"/>
      <c r="LPM12" s="49"/>
      <c r="LPN12" s="49"/>
      <c r="LPO12" s="49"/>
      <c r="LPP12" s="49"/>
      <c r="LPQ12" s="49"/>
      <c r="LPR12" s="49"/>
      <c r="LPS12" s="49"/>
      <c r="LPT12" s="49"/>
      <c r="LPU12" s="49"/>
      <c r="LPV12" s="49"/>
      <c r="LPW12" s="49"/>
      <c r="LPX12" s="49"/>
      <c r="LPY12" s="49"/>
      <c r="LPZ12" s="49"/>
      <c r="LQA12" s="49"/>
      <c r="LQB12" s="49"/>
      <c r="LQC12" s="49"/>
      <c r="LQD12" s="49"/>
      <c r="LQE12" s="49"/>
      <c r="LQF12" s="49"/>
      <c r="LQG12" s="49"/>
      <c r="LQH12" s="49"/>
      <c r="LQI12" s="49"/>
      <c r="LQJ12" s="49"/>
      <c r="LQK12" s="49"/>
      <c r="LQL12" s="49"/>
      <c r="LQM12" s="49"/>
      <c r="LQN12" s="49"/>
      <c r="LQO12" s="49"/>
      <c r="LQP12" s="49"/>
      <c r="LQQ12" s="49"/>
      <c r="LQR12" s="49"/>
      <c r="LQS12" s="49"/>
      <c r="LQT12" s="49"/>
      <c r="LQU12" s="49"/>
      <c r="LQV12" s="49"/>
      <c r="LQW12" s="49"/>
      <c r="LQX12" s="49"/>
      <c r="LQY12" s="49"/>
      <c r="LQZ12" s="49"/>
      <c r="LRA12" s="49"/>
      <c r="LRB12" s="49"/>
      <c r="LRC12" s="49"/>
      <c r="LRD12" s="49"/>
      <c r="LRE12" s="49"/>
      <c r="LRF12" s="49"/>
      <c r="LRG12" s="49"/>
      <c r="LRH12" s="49"/>
      <c r="LRI12" s="49"/>
      <c r="LRJ12" s="49"/>
      <c r="LRK12" s="49"/>
      <c r="LRL12" s="49"/>
      <c r="LRM12" s="49"/>
      <c r="LRN12" s="49"/>
      <c r="LRO12" s="49"/>
      <c r="LRP12" s="49"/>
      <c r="LRQ12" s="49"/>
      <c r="LRR12" s="49"/>
      <c r="LRS12" s="49"/>
      <c r="LRT12" s="49"/>
      <c r="LRU12" s="49"/>
      <c r="LRV12" s="49"/>
      <c r="LRW12" s="49"/>
      <c r="LRX12" s="49"/>
      <c r="LRY12" s="49"/>
      <c r="LRZ12" s="49"/>
      <c r="LSA12" s="49"/>
      <c r="LSB12" s="49"/>
      <c r="LSC12" s="49"/>
      <c r="LSD12" s="49"/>
      <c r="LSE12" s="49"/>
      <c r="LSF12" s="49"/>
      <c r="LSG12" s="49"/>
      <c r="LSH12" s="49"/>
      <c r="LSI12" s="49"/>
      <c r="LSJ12" s="49"/>
      <c r="LSK12" s="49"/>
      <c r="LSL12" s="49"/>
      <c r="LSM12" s="49"/>
      <c r="LSN12" s="49"/>
      <c r="LSO12" s="49"/>
      <c r="LSP12" s="49"/>
      <c r="LSQ12" s="49"/>
      <c r="LSR12" s="49"/>
      <c r="LSS12" s="49"/>
      <c r="LST12" s="49"/>
      <c r="LSU12" s="49"/>
      <c r="LSV12" s="49"/>
      <c r="LSW12" s="49"/>
      <c r="LSX12" s="49"/>
      <c r="LSY12" s="49"/>
      <c r="LSZ12" s="49"/>
      <c r="LTA12" s="49"/>
      <c r="LTB12" s="49"/>
      <c r="LTC12" s="49"/>
      <c r="LTD12" s="49"/>
      <c r="LTE12" s="49"/>
      <c r="LTF12" s="49"/>
      <c r="LTG12" s="49"/>
      <c r="LTH12" s="49"/>
      <c r="LTI12" s="49"/>
      <c r="LTJ12" s="49"/>
      <c r="LTK12" s="49"/>
      <c r="LTL12" s="49"/>
      <c r="LTM12" s="49"/>
      <c r="LTN12" s="49"/>
      <c r="LTO12" s="49"/>
      <c r="LTP12" s="49"/>
      <c r="LTQ12" s="49"/>
      <c r="LTR12" s="49"/>
      <c r="LTS12" s="49"/>
      <c r="LTT12" s="49"/>
      <c r="LTU12" s="49"/>
      <c r="LTV12" s="49"/>
      <c r="LTW12" s="49"/>
      <c r="LTX12" s="49"/>
      <c r="LTY12" s="49"/>
      <c r="LTZ12" s="49"/>
      <c r="LUA12" s="49"/>
      <c r="LUB12" s="49"/>
      <c r="LUC12" s="49"/>
      <c r="LUD12" s="49"/>
      <c r="LUE12" s="49"/>
      <c r="LUF12" s="49"/>
      <c r="LUG12" s="49"/>
      <c r="LUH12" s="49"/>
      <c r="LUI12" s="49"/>
      <c r="LUJ12" s="49"/>
      <c r="LUK12" s="49"/>
      <c r="LUL12" s="49"/>
      <c r="LUM12" s="49"/>
      <c r="LUN12" s="49"/>
      <c r="LUO12" s="49"/>
      <c r="LUP12" s="49"/>
      <c r="LUQ12" s="49"/>
      <c r="LUR12" s="49"/>
      <c r="LUS12" s="49"/>
      <c r="LUT12" s="49"/>
      <c r="LUU12" s="49"/>
      <c r="LUV12" s="49"/>
      <c r="LUW12" s="49"/>
      <c r="LUX12" s="49"/>
      <c r="LUY12" s="49"/>
      <c r="LUZ12" s="49"/>
      <c r="LVA12" s="49"/>
      <c r="LVB12" s="49"/>
      <c r="LVC12" s="49"/>
      <c r="LVD12" s="49"/>
      <c r="LVE12" s="49"/>
      <c r="LVF12" s="49"/>
      <c r="LVG12" s="49"/>
      <c r="LVH12" s="49"/>
      <c r="LVI12" s="49"/>
      <c r="LVJ12" s="49"/>
      <c r="LVK12" s="49"/>
      <c r="LVL12" s="49"/>
      <c r="LVM12" s="49"/>
      <c r="LVN12" s="49"/>
      <c r="LVO12" s="49"/>
      <c r="LVP12" s="49"/>
      <c r="LVQ12" s="49"/>
      <c r="LVR12" s="49"/>
      <c r="LVS12" s="49"/>
      <c r="LVT12" s="49"/>
      <c r="LVU12" s="49"/>
      <c r="LVV12" s="49"/>
      <c r="LVW12" s="49"/>
      <c r="LVX12" s="49"/>
      <c r="LVY12" s="49"/>
      <c r="LVZ12" s="49"/>
      <c r="LWA12" s="49"/>
      <c r="LWB12" s="49"/>
      <c r="LWC12" s="49"/>
      <c r="LWD12" s="49"/>
      <c r="LWE12" s="49"/>
      <c r="LWF12" s="49"/>
      <c r="LWG12" s="49"/>
      <c r="LWH12" s="49"/>
      <c r="LWI12" s="49"/>
      <c r="LWJ12" s="49"/>
      <c r="LWK12" s="49"/>
      <c r="LWL12" s="49"/>
      <c r="LWM12" s="49"/>
      <c r="LWN12" s="49"/>
      <c r="LWO12" s="49"/>
      <c r="LWP12" s="49"/>
      <c r="LWQ12" s="49"/>
      <c r="LWR12" s="49"/>
      <c r="LWS12" s="49"/>
      <c r="LWT12" s="49"/>
      <c r="LWU12" s="49"/>
      <c r="LWV12" s="49"/>
      <c r="LWW12" s="49"/>
      <c r="LWX12" s="49"/>
      <c r="LWY12" s="49"/>
      <c r="LWZ12" s="49"/>
      <c r="LXA12" s="49"/>
      <c r="LXB12" s="49"/>
      <c r="LXC12" s="49"/>
      <c r="LXD12" s="49"/>
      <c r="LXE12" s="49"/>
      <c r="LXF12" s="49"/>
      <c r="LXG12" s="49"/>
      <c r="LXH12" s="49"/>
      <c r="LXI12" s="49"/>
      <c r="LXJ12" s="49"/>
      <c r="LXK12" s="49"/>
      <c r="LXL12" s="49"/>
      <c r="LXM12" s="49"/>
      <c r="LXN12" s="49"/>
      <c r="LXO12" s="49"/>
      <c r="LXP12" s="49"/>
      <c r="LXQ12" s="49"/>
      <c r="LXR12" s="49"/>
      <c r="LXS12" s="49"/>
      <c r="LXT12" s="49"/>
      <c r="LXU12" s="49"/>
      <c r="LXV12" s="49"/>
      <c r="LXW12" s="49"/>
      <c r="LXX12" s="49"/>
      <c r="LXY12" s="49"/>
      <c r="LXZ12" s="49"/>
      <c r="LYA12" s="49"/>
      <c r="LYB12" s="49"/>
      <c r="LYC12" s="49"/>
      <c r="LYD12" s="49"/>
      <c r="LYE12" s="49"/>
      <c r="LYF12" s="49"/>
      <c r="LYG12" s="49"/>
      <c r="LYH12" s="49"/>
      <c r="LYI12" s="49"/>
      <c r="LYJ12" s="49"/>
      <c r="LYK12" s="49"/>
      <c r="LYL12" s="49"/>
      <c r="LYM12" s="49"/>
      <c r="LYN12" s="49"/>
      <c r="LYO12" s="49"/>
      <c r="LYP12" s="49"/>
      <c r="LYQ12" s="49"/>
      <c r="LYR12" s="49"/>
      <c r="LYS12" s="49"/>
      <c r="LYT12" s="49"/>
      <c r="LYU12" s="49"/>
      <c r="LYV12" s="49"/>
      <c r="LYW12" s="49"/>
      <c r="LYX12" s="49"/>
      <c r="LYY12" s="49"/>
      <c r="LYZ12" s="49"/>
      <c r="LZA12" s="49"/>
      <c r="LZB12" s="49"/>
      <c r="LZC12" s="49"/>
      <c r="LZD12" s="49"/>
      <c r="LZE12" s="49"/>
      <c r="LZF12" s="49"/>
      <c r="LZG12" s="49"/>
      <c r="LZH12" s="49"/>
      <c r="LZI12" s="49"/>
      <c r="LZJ12" s="49"/>
      <c r="LZK12" s="49"/>
      <c r="LZL12" s="49"/>
      <c r="LZM12" s="49"/>
      <c r="LZN12" s="49"/>
      <c r="LZO12" s="49"/>
      <c r="LZP12" s="49"/>
      <c r="LZQ12" s="49"/>
      <c r="LZR12" s="49"/>
      <c r="LZS12" s="49"/>
      <c r="LZT12" s="49"/>
      <c r="LZU12" s="49"/>
      <c r="LZV12" s="49"/>
      <c r="LZW12" s="49"/>
      <c r="LZX12" s="49"/>
      <c r="LZY12" s="49"/>
      <c r="LZZ12" s="49"/>
      <c r="MAA12" s="49"/>
      <c r="MAB12" s="49"/>
      <c r="MAC12" s="49"/>
      <c r="MAD12" s="49"/>
      <c r="MAE12" s="49"/>
      <c r="MAF12" s="49"/>
      <c r="MAG12" s="49"/>
      <c r="MAH12" s="49"/>
      <c r="MAI12" s="49"/>
      <c r="MAJ12" s="49"/>
      <c r="MAK12" s="49"/>
      <c r="MAL12" s="49"/>
      <c r="MAM12" s="49"/>
      <c r="MAN12" s="49"/>
      <c r="MAO12" s="49"/>
      <c r="MAP12" s="49"/>
      <c r="MAQ12" s="49"/>
      <c r="MAR12" s="49"/>
      <c r="MAS12" s="49"/>
      <c r="MAT12" s="49"/>
      <c r="MAU12" s="49"/>
      <c r="MAV12" s="49"/>
      <c r="MAW12" s="49"/>
      <c r="MAX12" s="49"/>
      <c r="MAY12" s="49"/>
      <c r="MAZ12" s="49"/>
      <c r="MBA12" s="49"/>
      <c r="MBB12" s="49"/>
      <c r="MBC12" s="49"/>
      <c r="MBD12" s="49"/>
      <c r="MBE12" s="49"/>
      <c r="MBF12" s="49"/>
      <c r="MBG12" s="49"/>
      <c r="MBH12" s="49"/>
      <c r="MBI12" s="49"/>
      <c r="MBJ12" s="49"/>
      <c r="MBK12" s="49"/>
      <c r="MBL12" s="49"/>
      <c r="MBM12" s="49"/>
      <c r="MBN12" s="49"/>
      <c r="MBO12" s="49"/>
      <c r="MBP12" s="49"/>
      <c r="MBQ12" s="49"/>
      <c r="MBR12" s="49"/>
      <c r="MBS12" s="49"/>
      <c r="MBT12" s="49"/>
      <c r="MBU12" s="49"/>
      <c r="MBV12" s="49"/>
      <c r="MBW12" s="49"/>
      <c r="MBX12" s="49"/>
      <c r="MBY12" s="49"/>
      <c r="MBZ12" s="49"/>
      <c r="MCA12" s="49"/>
      <c r="MCB12" s="49"/>
      <c r="MCC12" s="49"/>
      <c r="MCD12" s="49"/>
      <c r="MCE12" s="49"/>
      <c r="MCF12" s="49"/>
      <c r="MCG12" s="49"/>
      <c r="MCH12" s="49"/>
      <c r="MCI12" s="49"/>
      <c r="MCJ12" s="49"/>
      <c r="MCK12" s="49"/>
      <c r="MCL12" s="49"/>
      <c r="MCM12" s="49"/>
      <c r="MCN12" s="49"/>
      <c r="MCO12" s="49"/>
      <c r="MCP12" s="49"/>
      <c r="MCQ12" s="49"/>
      <c r="MCR12" s="49"/>
      <c r="MCS12" s="49"/>
      <c r="MCT12" s="49"/>
      <c r="MCU12" s="49"/>
      <c r="MCV12" s="49"/>
      <c r="MCW12" s="49"/>
      <c r="MCX12" s="49"/>
      <c r="MCY12" s="49"/>
      <c r="MCZ12" s="49"/>
      <c r="MDA12" s="49"/>
      <c r="MDB12" s="49"/>
      <c r="MDC12" s="49"/>
      <c r="MDD12" s="49"/>
      <c r="MDE12" s="49"/>
      <c r="MDF12" s="49"/>
      <c r="MDG12" s="49"/>
      <c r="MDH12" s="49"/>
      <c r="MDI12" s="49"/>
      <c r="MDJ12" s="49"/>
      <c r="MDK12" s="49"/>
      <c r="MDL12" s="49"/>
      <c r="MDM12" s="49"/>
      <c r="MDN12" s="49"/>
      <c r="MDO12" s="49"/>
      <c r="MDP12" s="49"/>
      <c r="MDQ12" s="49"/>
      <c r="MDR12" s="49"/>
      <c r="MDS12" s="49"/>
      <c r="MDT12" s="49"/>
      <c r="MDU12" s="49"/>
      <c r="MDV12" s="49"/>
      <c r="MDW12" s="49"/>
      <c r="MDX12" s="49"/>
      <c r="MDY12" s="49"/>
      <c r="MDZ12" s="49"/>
      <c r="MEA12" s="49"/>
      <c r="MEB12" s="49"/>
      <c r="MEC12" s="49"/>
      <c r="MED12" s="49"/>
      <c r="MEE12" s="49"/>
      <c r="MEF12" s="49"/>
      <c r="MEG12" s="49"/>
      <c r="MEH12" s="49"/>
      <c r="MEI12" s="49"/>
      <c r="MEJ12" s="49"/>
      <c r="MEK12" s="49"/>
      <c r="MEL12" s="49"/>
      <c r="MEM12" s="49"/>
      <c r="MEN12" s="49"/>
      <c r="MEO12" s="49"/>
      <c r="MEP12" s="49"/>
      <c r="MEQ12" s="49"/>
      <c r="MER12" s="49"/>
      <c r="MES12" s="49"/>
      <c r="MET12" s="49"/>
      <c r="MEU12" s="49"/>
      <c r="MEV12" s="49"/>
      <c r="MEW12" s="49"/>
      <c r="MEX12" s="49"/>
      <c r="MEY12" s="49"/>
      <c r="MEZ12" s="49"/>
      <c r="MFA12" s="49"/>
      <c r="MFB12" s="49"/>
      <c r="MFC12" s="49"/>
      <c r="MFD12" s="49"/>
      <c r="MFE12" s="49"/>
      <c r="MFF12" s="49"/>
      <c r="MFG12" s="49"/>
      <c r="MFH12" s="49"/>
      <c r="MFI12" s="49"/>
      <c r="MFJ12" s="49"/>
      <c r="MFK12" s="49"/>
      <c r="MFL12" s="49"/>
      <c r="MFM12" s="49"/>
      <c r="MFN12" s="49"/>
      <c r="MFO12" s="49"/>
      <c r="MFP12" s="49"/>
      <c r="MFQ12" s="49"/>
      <c r="MFR12" s="49"/>
      <c r="MFS12" s="49"/>
      <c r="MFT12" s="49"/>
      <c r="MFU12" s="49"/>
      <c r="MFV12" s="49"/>
      <c r="MFW12" s="49"/>
      <c r="MFX12" s="49"/>
      <c r="MFY12" s="49"/>
      <c r="MFZ12" s="49"/>
      <c r="MGA12" s="49"/>
      <c r="MGB12" s="49"/>
      <c r="MGC12" s="49"/>
      <c r="MGD12" s="49"/>
      <c r="MGE12" s="49"/>
      <c r="MGF12" s="49"/>
      <c r="MGG12" s="49"/>
      <c r="MGH12" s="49"/>
      <c r="MGI12" s="49"/>
      <c r="MGJ12" s="49"/>
      <c r="MGK12" s="49"/>
      <c r="MGL12" s="49"/>
      <c r="MGM12" s="49"/>
      <c r="MGN12" s="49"/>
      <c r="MGO12" s="49"/>
      <c r="MGP12" s="49"/>
      <c r="MGQ12" s="49"/>
      <c r="MGR12" s="49"/>
      <c r="MGS12" s="49"/>
      <c r="MGT12" s="49"/>
      <c r="MGU12" s="49"/>
      <c r="MGV12" s="49"/>
      <c r="MGW12" s="49"/>
      <c r="MGX12" s="49"/>
      <c r="MGY12" s="49"/>
      <c r="MGZ12" s="49"/>
      <c r="MHA12" s="49"/>
      <c r="MHB12" s="49"/>
      <c r="MHC12" s="49"/>
      <c r="MHD12" s="49"/>
      <c r="MHE12" s="49"/>
      <c r="MHF12" s="49"/>
      <c r="MHG12" s="49"/>
      <c r="MHH12" s="49"/>
      <c r="MHI12" s="49"/>
      <c r="MHJ12" s="49"/>
      <c r="MHK12" s="49"/>
      <c r="MHL12" s="49"/>
      <c r="MHM12" s="49"/>
      <c r="MHN12" s="49"/>
      <c r="MHO12" s="49"/>
      <c r="MHP12" s="49"/>
      <c r="MHQ12" s="49"/>
      <c r="MHR12" s="49"/>
      <c r="MHS12" s="49"/>
      <c r="MHT12" s="49"/>
      <c r="MHU12" s="49"/>
      <c r="MHV12" s="49"/>
      <c r="MHW12" s="49"/>
      <c r="MHX12" s="49"/>
      <c r="MHY12" s="49"/>
      <c r="MHZ12" s="49"/>
      <c r="MIA12" s="49"/>
      <c r="MIB12" s="49"/>
      <c r="MIC12" s="49"/>
      <c r="MID12" s="49"/>
      <c r="MIE12" s="49"/>
      <c r="MIF12" s="49"/>
      <c r="MIG12" s="49"/>
      <c r="MIH12" s="49"/>
      <c r="MII12" s="49"/>
      <c r="MIJ12" s="49"/>
      <c r="MIK12" s="49"/>
      <c r="MIL12" s="49"/>
      <c r="MIM12" s="49"/>
      <c r="MIN12" s="49"/>
      <c r="MIO12" s="49"/>
      <c r="MIP12" s="49"/>
      <c r="MIQ12" s="49"/>
      <c r="MIR12" s="49"/>
      <c r="MIS12" s="49"/>
      <c r="MIT12" s="49"/>
      <c r="MIU12" s="49"/>
      <c r="MIV12" s="49"/>
      <c r="MIW12" s="49"/>
      <c r="MIX12" s="49"/>
      <c r="MIY12" s="49"/>
      <c r="MIZ12" s="49"/>
      <c r="MJA12" s="49"/>
      <c r="MJB12" s="49"/>
      <c r="MJC12" s="49"/>
      <c r="MJD12" s="49"/>
      <c r="MJE12" s="49"/>
      <c r="MJF12" s="49"/>
      <c r="MJG12" s="49"/>
      <c r="MJH12" s="49"/>
      <c r="MJI12" s="49"/>
      <c r="MJJ12" s="49"/>
      <c r="MJK12" s="49"/>
      <c r="MJL12" s="49"/>
      <c r="MJM12" s="49"/>
      <c r="MJN12" s="49"/>
      <c r="MJO12" s="49"/>
      <c r="MJP12" s="49"/>
      <c r="MJQ12" s="49"/>
      <c r="MJR12" s="49"/>
      <c r="MJS12" s="49"/>
      <c r="MJT12" s="49"/>
      <c r="MJU12" s="49"/>
      <c r="MJV12" s="49"/>
      <c r="MJW12" s="49"/>
      <c r="MJX12" s="49"/>
      <c r="MJY12" s="49"/>
      <c r="MJZ12" s="49"/>
      <c r="MKA12" s="49"/>
      <c r="MKB12" s="49"/>
      <c r="MKC12" s="49"/>
      <c r="MKD12" s="49"/>
      <c r="MKE12" s="49"/>
      <c r="MKF12" s="49"/>
      <c r="MKG12" s="49"/>
      <c r="MKH12" s="49"/>
      <c r="MKI12" s="49"/>
      <c r="MKJ12" s="49"/>
      <c r="MKK12" s="49"/>
      <c r="MKL12" s="49"/>
      <c r="MKM12" s="49"/>
      <c r="MKN12" s="49"/>
      <c r="MKO12" s="49"/>
      <c r="MKP12" s="49"/>
      <c r="MKQ12" s="49"/>
      <c r="MKR12" s="49"/>
      <c r="MKS12" s="49"/>
      <c r="MKT12" s="49"/>
      <c r="MKU12" s="49"/>
      <c r="MKV12" s="49"/>
      <c r="MKW12" s="49"/>
      <c r="MKX12" s="49"/>
      <c r="MKY12" s="49"/>
      <c r="MKZ12" s="49"/>
      <c r="MLA12" s="49"/>
      <c r="MLB12" s="49"/>
      <c r="MLC12" s="49"/>
      <c r="MLD12" s="49"/>
      <c r="MLE12" s="49"/>
      <c r="MLF12" s="49"/>
      <c r="MLG12" s="49"/>
      <c r="MLH12" s="49"/>
      <c r="MLI12" s="49"/>
      <c r="MLJ12" s="49"/>
      <c r="MLK12" s="49"/>
      <c r="MLL12" s="49"/>
      <c r="MLM12" s="49"/>
      <c r="MLN12" s="49"/>
      <c r="MLO12" s="49"/>
      <c r="MLP12" s="49"/>
      <c r="MLQ12" s="49"/>
      <c r="MLR12" s="49"/>
      <c r="MLS12" s="49"/>
      <c r="MLT12" s="49"/>
      <c r="MLU12" s="49"/>
      <c r="MLV12" s="49"/>
      <c r="MLW12" s="49"/>
      <c r="MLX12" s="49"/>
      <c r="MLY12" s="49"/>
      <c r="MLZ12" s="49"/>
      <c r="MMA12" s="49"/>
      <c r="MMB12" s="49"/>
      <c r="MMC12" s="49"/>
      <c r="MMD12" s="49"/>
      <c r="MME12" s="49"/>
      <c r="MMF12" s="49"/>
      <c r="MMG12" s="49"/>
      <c r="MMH12" s="49"/>
      <c r="MMI12" s="49"/>
      <c r="MMJ12" s="49"/>
      <c r="MMK12" s="49"/>
      <c r="MML12" s="49"/>
      <c r="MMM12" s="49"/>
      <c r="MMN12" s="49"/>
      <c r="MMO12" s="49"/>
      <c r="MMP12" s="49"/>
      <c r="MMQ12" s="49"/>
      <c r="MMR12" s="49"/>
      <c r="MMS12" s="49"/>
      <c r="MMT12" s="49"/>
      <c r="MMU12" s="49"/>
      <c r="MMV12" s="49"/>
      <c r="MMW12" s="49"/>
      <c r="MMX12" s="49"/>
      <c r="MMY12" s="49"/>
      <c r="MMZ12" s="49"/>
      <c r="MNA12" s="49"/>
      <c r="MNB12" s="49"/>
      <c r="MNC12" s="49"/>
      <c r="MND12" s="49"/>
      <c r="MNE12" s="49"/>
      <c r="MNF12" s="49"/>
      <c r="MNG12" s="49"/>
      <c r="MNH12" s="49"/>
      <c r="MNI12" s="49"/>
      <c r="MNJ12" s="49"/>
      <c r="MNK12" s="49"/>
      <c r="MNL12" s="49"/>
      <c r="MNM12" s="49"/>
      <c r="MNN12" s="49"/>
      <c r="MNO12" s="49"/>
      <c r="MNP12" s="49"/>
      <c r="MNQ12" s="49"/>
      <c r="MNR12" s="49"/>
      <c r="MNS12" s="49"/>
      <c r="MNT12" s="49"/>
      <c r="MNU12" s="49"/>
      <c r="MNV12" s="49"/>
      <c r="MNW12" s="49"/>
      <c r="MNX12" s="49"/>
      <c r="MNY12" s="49"/>
      <c r="MNZ12" s="49"/>
      <c r="MOA12" s="49"/>
      <c r="MOB12" s="49"/>
      <c r="MOC12" s="49"/>
      <c r="MOD12" s="49"/>
      <c r="MOE12" s="49"/>
      <c r="MOF12" s="49"/>
      <c r="MOG12" s="49"/>
      <c r="MOH12" s="49"/>
      <c r="MOI12" s="49"/>
      <c r="MOJ12" s="49"/>
      <c r="MOK12" s="49"/>
      <c r="MOL12" s="49"/>
      <c r="MOM12" s="49"/>
      <c r="MON12" s="49"/>
      <c r="MOO12" s="49"/>
      <c r="MOP12" s="49"/>
      <c r="MOQ12" s="49"/>
      <c r="MOR12" s="49"/>
      <c r="MOS12" s="49"/>
      <c r="MOT12" s="49"/>
      <c r="MOU12" s="49"/>
      <c r="MOV12" s="49"/>
      <c r="MOW12" s="49"/>
      <c r="MOX12" s="49"/>
      <c r="MOY12" s="49"/>
      <c r="MOZ12" s="49"/>
      <c r="MPA12" s="49"/>
      <c r="MPB12" s="49"/>
      <c r="MPC12" s="49"/>
      <c r="MPD12" s="49"/>
      <c r="MPE12" s="49"/>
      <c r="MPF12" s="49"/>
      <c r="MPG12" s="49"/>
      <c r="MPH12" s="49"/>
      <c r="MPI12" s="49"/>
      <c r="MPJ12" s="49"/>
      <c r="MPK12" s="49"/>
      <c r="MPL12" s="49"/>
      <c r="MPM12" s="49"/>
      <c r="MPN12" s="49"/>
      <c r="MPO12" s="49"/>
      <c r="MPP12" s="49"/>
      <c r="MPQ12" s="49"/>
      <c r="MPR12" s="49"/>
      <c r="MPS12" s="49"/>
      <c r="MPT12" s="49"/>
      <c r="MPU12" s="49"/>
      <c r="MPV12" s="49"/>
      <c r="MPW12" s="49"/>
      <c r="MPX12" s="49"/>
      <c r="MPY12" s="49"/>
      <c r="MPZ12" s="49"/>
      <c r="MQA12" s="49"/>
      <c r="MQB12" s="49"/>
      <c r="MQC12" s="49"/>
      <c r="MQD12" s="49"/>
      <c r="MQE12" s="49"/>
      <c r="MQF12" s="49"/>
      <c r="MQG12" s="49"/>
      <c r="MQH12" s="49"/>
      <c r="MQI12" s="49"/>
      <c r="MQJ12" s="49"/>
      <c r="MQK12" s="49"/>
      <c r="MQL12" s="49"/>
      <c r="MQM12" s="49"/>
      <c r="MQN12" s="49"/>
      <c r="MQO12" s="49"/>
      <c r="MQP12" s="49"/>
      <c r="MQQ12" s="49"/>
      <c r="MQR12" s="49"/>
      <c r="MQS12" s="49"/>
      <c r="MQT12" s="49"/>
      <c r="MQU12" s="49"/>
      <c r="MQV12" s="49"/>
      <c r="MQW12" s="49"/>
      <c r="MQX12" s="49"/>
      <c r="MQY12" s="49"/>
      <c r="MQZ12" s="49"/>
      <c r="MRA12" s="49"/>
      <c r="MRB12" s="49"/>
      <c r="MRC12" s="49"/>
      <c r="MRD12" s="49"/>
      <c r="MRE12" s="49"/>
      <c r="MRF12" s="49"/>
      <c r="MRG12" s="49"/>
      <c r="MRH12" s="49"/>
      <c r="MRI12" s="49"/>
      <c r="MRJ12" s="49"/>
      <c r="MRK12" s="49"/>
      <c r="MRL12" s="49"/>
      <c r="MRM12" s="49"/>
      <c r="MRN12" s="49"/>
      <c r="MRO12" s="49"/>
      <c r="MRP12" s="49"/>
      <c r="MRQ12" s="49"/>
      <c r="MRR12" s="49"/>
      <c r="MRS12" s="49"/>
      <c r="MRT12" s="49"/>
      <c r="MRU12" s="49"/>
      <c r="MRV12" s="49"/>
      <c r="MRW12" s="49"/>
      <c r="MRX12" s="49"/>
      <c r="MRY12" s="49"/>
      <c r="MRZ12" s="49"/>
      <c r="MSA12" s="49"/>
      <c r="MSB12" s="49"/>
      <c r="MSC12" s="49"/>
      <c r="MSD12" s="49"/>
      <c r="MSE12" s="49"/>
      <c r="MSF12" s="49"/>
      <c r="MSG12" s="49"/>
      <c r="MSH12" s="49"/>
      <c r="MSI12" s="49"/>
      <c r="MSJ12" s="49"/>
      <c r="MSK12" s="49"/>
      <c r="MSL12" s="49"/>
      <c r="MSM12" s="49"/>
      <c r="MSN12" s="49"/>
      <c r="MSO12" s="49"/>
      <c r="MSP12" s="49"/>
      <c r="MSQ12" s="49"/>
      <c r="MSR12" s="49"/>
      <c r="MSS12" s="49"/>
      <c r="MST12" s="49"/>
      <c r="MSU12" s="49"/>
      <c r="MSV12" s="49"/>
      <c r="MSW12" s="49"/>
      <c r="MSX12" s="49"/>
      <c r="MSY12" s="49"/>
      <c r="MSZ12" s="49"/>
      <c r="MTA12" s="49"/>
      <c r="MTB12" s="49"/>
      <c r="MTC12" s="49"/>
      <c r="MTD12" s="49"/>
      <c r="MTE12" s="49"/>
      <c r="MTF12" s="49"/>
      <c r="MTG12" s="49"/>
      <c r="MTH12" s="49"/>
      <c r="MTI12" s="49"/>
      <c r="MTJ12" s="49"/>
      <c r="MTK12" s="49"/>
      <c r="MTL12" s="49"/>
      <c r="MTM12" s="49"/>
      <c r="MTN12" s="49"/>
      <c r="MTO12" s="49"/>
      <c r="MTP12" s="49"/>
      <c r="MTQ12" s="49"/>
      <c r="MTR12" s="49"/>
      <c r="MTS12" s="49"/>
      <c r="MTT12" s="49"/>
      <c r="MTU12" s="49"/>
      <c r="MTV12" s="49"/>
      <c r="MTW12" s="49"/>
      <c r="MTX12" s="49"/>
      <c r="MTY12" s="49"/>
      <c r="MTZ12" s="49"/>
      <c r="MUA12" s="49"/>
      <c r="MUB12" s="49"/>
      <c r="MUC12" s="49"/>
      <c r="MUD12" s="49"/>
      <c r="MUE12" s="49"/>
      <c r="MUF12" s="49"/>
      <c r="MUG12" s="49"/>
      <c r="MUH12" s="49"/>
      <c r="MUI12" s="49"/>
      <c r="MUJ12" s="49"/>
      <c r="MUK12" s="49"/>
      <c r="MUL12" s="49"/>
      <c r="MUM12" s="49"/>
      <c r="MUN12" s="49"/>
      <c r="MUO12" s="49"/>
      <c r="MUP12" s="49"/>
      <c r="MUQ12" s="49"/>
      <c r="MUR12" s="49"/>
      <c r="MUS12" s="49"/>
      <c r="MUT12" s="49"/>
      <c r="MUU12" s="49"/>
      <c r="MUV12" s="49"/>
      <c r="MUW12" s="49"/>
      <c r="MUX12" s="49"/>
      <c r="MUY12" s="49"/>
      <c r="MUZ12" s="49"/>
      <c r="MVA12" s="49"/>
      <c r="MVB12" s="49"/>
      <c r="MVC12" s="49"/>
      <c r="MVD12" s="49"/>
      <c r="MVE12" s="49"/>
      <c r="MVF12" s="49"/>
      <c r="MVG12" s="49"/>
      <c r="MVH12" s="49"/>
      <c r="MVI12" s="49"/>
      <c r="MVJ12" s="49"/>
      <c r="MVK12" s="49"/>
      <c r="MVL12" s="49"/>
      <c r="MVM12" s="49"/>
      <c r="MVN12" s="49"/>
      <c r="MVO12" s="49"/>
      <c r="MVP12" s="49"/>
      <c r="MVQ12" s="49"/>
      <c r="MVR12" s="49"/>
      <c r="MVS12" s="49"/>
      <c r="MVT12" s="49"/>
      <c r="MVU12" s="49"/>
      <c r="MVV12" s="49"/>
      <c r="MVW12" s="49"/>
      <c r="MVX12" s="49"/>
      <c r="MVY12" s="49"/>
      <c r="MVZ12" s="49"/>
      <c r="MWA12" s="49"/>
      <c r="MWB12" s="49"/>
      <c r="MWC12" s="49"/>
      <c r="MWD12" s="49"/>
      <c r="MWE12" s="49"/>
      <c r="MWF12" s="49"/>
      <c r="MWG12" s="49"/>
      <c r="MWH12" s="49"/>
      <c r="MWI12" s="49"/>
      <c r="MWJ12" s="49"/>
      <c r="MWK12" s="49"/>
      <c r="MWL12" s="49"/>
      <c r="MWM12" s="49"/>
      <c r="MWN12" s="49"/>
      <c r="MWO12" s="49"/>
      <c r="MWP12" s="49"/>
      <c r="MWQ12" s="49"/>
      <c r="MWR12" s="49"/>
      <c r="MWS12" s="49"/>
      <c r="MWT12" s="49"/>
      <c r="MWU12" s="49"/>
      <c r="MWV12" s="49"/>
      <c r="MWW12" s="49"/>
      <c r="MWX12" s="49"/>
      <c r="MWY12" s="49"/>
      <c r="MWZ12" s="49"/>
      <c r="MXA12" s="49"/>
      <c r="MXB12" s="49"/>
      <c r="MXC12" s="49"/>
      <c r="MXD12" s="49"/>
      <c r="MXE12" s="49"/>
      <c r="MXF12" s="49"/>
      <c r="MXG12" s="49"/>
      <c r="MXH12" s="49"/>
      <c r="MXI12" s="49"/>
      <c r="MXJ12" s="49"/>
      <c r="MXK12" s="49"/>
      <c r="MXL12" s="49"/>
      <c r="MXM12" s="49"/>
      <c r="MXN12" s="49"/>
      <c r="MXO12" s="49"/>
      <c r="MXP12" s="49"/>
      <c r="MXQ12" s="49"/>
      <c r="MXR12" s="49"/>
      <c r="MXS12" s="49"/>
      <c r="MXT12" s="49"/>
      <c r="MXU12" s="49"/>
      <c r="MXV12" s="49"/>
      <c r="MXW12" s="49"/>
      <c r="MXX12" s="49"/>
      <c r="MXY12" s="49"/>
      <c r="MXZ12" s="49"/>
      <c r="MYA12" s="49"/>
      <c r="MYB12" s="49"/>
      <c r="MYC12" s="49"/>
      <c r="MYD12" s="49"/>
      <c r="MYE12" s="49"/>
      <c r="MYF12" s="49"/>
      <c r="MYG12" s="49"/>
      <c r="MYH12" s="49"/>
      <c r="MYI12" s="49"/>
      <c r="MYJ12" s="49"/>
      <c r="MYK12" s="49"/>
      <c r="MYL12" s="49"/>
      <c r="MYM12" s="49"/>
      <c r="MYN12" s="49"/>
      <c r="MYO12" s="49"/>
      <c r="MYP12" s="49"/>
      <c r="MYQ12" s="49"/>
      <c r="MYR12" s="49"/>
      <c r="MYS12" s="49"/>
      <c r="MYT12" s="49"/>
      <c r="MYU12" s="49"/>
      <c r="MYV12" s="49"/>
      <c r="MYW12" s="49"/>
      <c r="MYX12" s="49"/>
      <c r="MYY12" s="49"/>
      <c r="MYZ12" s="49"/>
      <c r="MZA12" s="49"/>
      <c r="MZB12" s="49"/>
      <c r="MZC12" s="49"/>
      <c r="MZD12" s="49"/>
      <c r="MZE12" s="49"/>
      <c r="MZF12" s="49"/>
      <c r="MZG12" s="49"/>
      <c r="MZH12" s="49"/>
      <c r="MZI12" s="49"/>
      <c r="MZJ12" s="49"/>
      <c r="MZK12" s="49"/>
      <c r="MZL12" s="49"/>
      <c r="MZM12" s="49"/>
      <c r="MZN12" s="49"/>
      <c r="MZO12" s="49"/>
      <c r="MZP12" s="49"/>
      <c r="MZQ12" s="49"/>
      <c r="MZR12" s="49"/>
      <c r="MZS12" s="49"/>
      <c r="MZT12" s="49"/>
      <c r="MZU12" s="49"/>
      <c r="MZV12" s="49"/>
      <c r="MZW12" s="49"/>
      <c r="MZX12" s="49"/>
      <c r="MZY12" s="49"/>
      <c r="MZZ12" s="49"/>
      <c r="NAA12" s="49"/>
      <c r="NAB12" s="49"/>
      <c r="NAC12" s="49"/>
      <c r="NAD12" s="49"/>
      <c r="NAE12" s="49"/>
      <c r="NAF12" s="49"/>
      <c r="NAG12" s="49"/>
      <c r="NAH12" s="49"/>
      <c r="NAI12" s="49"/>
      <c r="NAJ12" s="49"/>
      <c r="NAK12" s="49"/>
      <c r="NAL12" s="49"/>
      <c r="NAM12" s="49"/>
      <c r="NAN12" s="49"/>
      <c r="NAO12" s="49"/>
      <c r="NAP12" s="49"/>
      <c r="NAQ12" s="49"/>
      <c r="NAR12" s="49"/>
      <c r="NAS12" s="49"/>
      <c r="NAT12" s="49"/>
      <c r="NAU12" s="49"/>
      <c r="NAV12" s="49"/>
      <c r="NAW12" s="49"/>
      <c r="NAX12" s="49"/>
      <c r="NAY12" s="49"/>
      <c r="NAZ12" s="49"/>
      <c r="NBA12" s="49"/>
      <c r="NBB12" s="49"/>
      <c r="NBC12" s="49"/>
      <c r="NBD12" s="49"/>
      <c r="NBE12" s="49"/>
      <c r="NBF12" s="49"/>
      <c r="NBG12" s="49"/>
      <c r="NBH12" s="49"/>
      <c r="NBI12" s="49"/>
      <c r="NBJ12" s="49"/>
      <c r="NBK12" s="49"/>
      <c r="NBL12" s="49"/>
      <c r="NBM12" s="49"/>
      <c r="NBN12" s="49"/>
      <c r="NBO12" s="49"/>
      <c r="NBP12" s="49"/>
      <c r="NBQ12" s="49"/>
      <c r="NBR12" s="49"/>
      <c r="NBS12" s="49"/>
      <c r="NBT12" s="49"/>
      <c r="NBU12" s="49"/>
      <c r="NBV12" s="49"/>
      <c r="NBW12" s="49"/>
      <c r="NBX12" s="49"/>
      <c r="NBY12" s="49"/>
      <c r="NBZ12" s="49"/>
      <c r="NCA12" s="49"/>
      <c r="NCB12" s="49"/>
      <c r="NCC12" s="49"/>
      <c r="NCD12" s="49"/>
      <c r="NCE12" s="49"/>
      <c r="NCF12" s="49"/>
      <c r="NCG12" s="49"/>
      <c r="NCH12" s="49"/>
      <c r="NCI12" s="49"/>
      <c r="NCJ12" s="49"/>
      <c r="NCK12" s="49"/>
      <c r="NCL12" s="49"/>
      <c r="NCM12" s="49"/>
      <c r="NCN12" s="49"/>
      <c r="NCO12" s="49"/>
      <c r="NCP12" s="49"/>
      <c r="NCQ12" s="49"/>
      <c r="NCR12" s="49"/>
      <c r="NCS12" s="49"/>
      <c r="NCT12" s="49"/>
      <c r="NCU12" s="49"/>
      <c r="NCV12" s="49"/>
      <c r="NCW12" s="49"/>
      <c r="NCX12" s="49"/>
      <c r="NCY12" s="49"/>
      <c r="NCZ12" s="49"/>
      <c r="NDA12" s="49"/>
      <c r="NDB12" s="49"/>
      <c r="NDC12" s="49"/>
      <c r="NDD12" s="49"/>
      <c r="NDE12" s="49"/>
      <c r="NDF12" s="49"/>
      <c r="NDG12" s="49"/>
      <c r="NDH12" s="49"/>
      <c r="NDI12" s="49"/>
      <c r="NDJ12" s="49"/>
      <c r="NDK12" s="49"/>
      <c r="NDL12" s="49"/>
      <c r="NDM12" s="49"/>
      <c r="NDN12" s="49"/>
      <c r="NDO12" s="49"/>
      <c r="NDP12" s="49"/>
      <c r="NDQ12" s="49"/>
      <c r="NDR12" s="49"/>
      <c r="NDS12" s="49"/>
      <c r="NDT12" s="49"/>
      <c r="NDU12" s="49"/>
      <c r="NDV12" s="49"/>
      <c r="NDW12" s="49"/>
      <c r="NDX12" s="49"/>
      <c r="NDY12" s="49"/>
      <c r="NDZ12" s="49"/>
      <c r="NEA12" s="49"/>
      <c r="NEB12" s="49"/>
      <c r="NEC12" s="49"/>
      <c r="NED12" s="49"/>
      <c r="NEE12" s="49"/>
      <c r="NEF12" s="49"/>
      <c r="NEG12" s="49"/>
      <c r="NEH12" s="49"/>
      <c r="NEI12" s="49"/>
      <c r="NEJ12" s="49"/>
      <c r="NEK12" s="49"/>
      <c r="NEL12" s="49"/>
      <c r="NEM12" s="49"/>
      <c r="NEN12" s="49"/>
      <c r="NEO12" s="49"/>
      <c r="NEP12" s="49"/>
      <c r="NEQ12" s="49"/>
      <c r="NER12" s="49"/>
      <c r="NES12" s="49"/>
      <c r="NET12" s="49"/>
      <c r="NEU12" s="49"/>
      <c r="NEV12" s="49"/>
      <c r="NEW12" s="49"/>
      <c r="NEX12" s="49"/>
      <c r="NEY12" s="49"/>
      <c r="NEZ12" s="49"/>
      <c r="NFA12" s="49"/>
      <c r="NFB12" s="49"/>
      <c r="NFC12" s="49"/>
      <c r="NFD12" s="49"/>
      <c r="NFE12" s="49"/>
      <c r="NFF12" s="49"/>
      <c r="NFG12" s="49"/>
      <c r="NFH12" s="49"/>
      <c r="NFI12" s="49"/>
      <c r="NFJ12" s="49"/>
      <c r="NFK12" s="49"/>
      <c r="NFL12" s="49"/>
      <c r="NFM12" s="49"/>
      <c r="NFN12" s="49"/>
      <c r="NFO12" s="49"/>
      <c r="NFP12" s="49"/>
      <c r="NFQ12" s="49"/>
      <c r="NFR12" s="49"/>
      <c r="NFS12" s="49"/>
      <c r="NFT12" s="49"/>
      <c r="NFU12" s="49"/>
      <c r="NFV12" s="49"/>
      <c r="NFW12" s="49"/>
      <c r="NFX12" s="49"/>
      <c r="NFY12" s="49"/>
      <c r="NFZ12" s="49"/>
      <c r="NGA12" s="49"/>
      <c r="NGB12" s="49"/>
      <c r="NGC12" s="49"/>
      <c r="NGD12" s="49"/>
      <c r="NGE12" s="49"/>
      <c r="NGF12" s="49"/>
      <c r="NGG12" s="49"/>
      <c r="NGH12" s="49"/>
      <c r="NGI12" s="49"/>
      <c r="NGJ12" s="49"/>
      <c r="NGK12" s="49"/>
      <c r="NGL12" s="49"/>
      <c r="NGM12" s="49"/>
      <c r="NGN12" s="49"/>
      <c r="NGO12" s="49"/>
      <c r="NGP12" s="49"/>
      <c r="NGQ12" s="49"/>
      <c r="NGR12" s="49"/>
      <c r="NGS12" s="49"/>
      <c r="NGT12" s="49"/>
      <c r="NGU12" s="49"/>
      <c r="NGV12" s="49"/>
      <c r="NGW12" s="49"/>
      <c r="NGX12" s="49"/>
      <c r="NGY12" s="49"/>
      <c r="NGZ12" s="49"/>
      <c r="NHA12" s="49"/>
      <c r="NHB12" s="49"/>
      <c r="NHC12" s="49"/>
      <c r="NHD12" s="49"/>
      <c r="NHE12" s="49"/>
      <c r="NHF12" s="49"/>
      <c r="NHG12" s="49"/>
      <c r="NHH12" s="49"/>
      <c r="NHI12" s="49"/>
      <c r="NHJ12" s="49"/>
      <c r="NHK12" s="49"/>
      <c r="NHL12" s="49"/>
      <c r="NHM12" s="49"/>
      <c r="NHN12" s="49"/>
      <c r="NHO12" s="49"/>
      <c r="NHP12" s="49"/>
      <c r="NHQ12" s="49"/>
      <c r="NHR12" s="49"/>
      <c r="NHS12" s="49"/>
      <c r="NHT12" s="49"/>
      <c r="NHU12" s="49"/>
      <c r="NHV12" s="49"/>
      <c r="NHW12" s="49"/>
      <c r="NHX12" s="49"/>
      <c r="NHY12" s="49"/>
      <c r="NHZ12" s="49"/>
      <c r="NIA12" s="49"/>
      <c r="NIB12" s="49"/>
      <c r="NIC12" s="49"/>
      <c r="NID12" s="49"/>
      <c r="NIE12" s="49"/>
      <c r="NIF12" s="49"/>
      <c r="NIG12" s="49"/>
      <c r="NIH12" s="49"/>
      <c r="NII12" s="49"/>
      <c r="NIJ12" s="49"/>
      <c r="NIK12" s="49"/>
      <c r="NIL12" s="49"/>
      <c r="NIM12" s="49"/>
      <c r="NIN12" s="49"/>
      <c r="NIO12" s="49"/>
      <c r="NIP12" s="49"/>
      <c r="NIQ12" s="49"/>
      <c r="NIR12" s="49"/>
      <c r="NIS12" s="49"/>
      <c r="NIT12" s="49"/>
      <c r="NIU12" s="49"/>
      <c r="NIV12" s="49"/>
      <c r="NIW12" s="49"/>
      <c r="NIX12" s="49"/>
      <c r="NIY12" s="49"/>
      <c r="NIZ12" s="49"/>
      <c r="NJA12" s="49"/>
      <c r="NJB12" s="49"/>
      <c r="NJC12" s="49"/>
      <c r="NJD12" s="49"/>
      <c r="NJE12" s="49"/>
      <c r="NJF12" s="49"/>
      <c r="NJG12" s="49"/>
      <c r="NJH12" s="49"/>
      <c r="NJI12" s="49"/>
      <c r="NJJ12" s="49"/>
      <c r="NJK12" s="49"/>
      <c r="NJL12" s="49"/>
      <c r="NJM12" s="49"/>
      <c r="NJN12" s="49"/>
      <c r="NJO12" s="49"/>
      <c r="NJP12" s="49"/>
      <c r="NJQ12" s="49"/>
      <c r="NJR12" s="49"/>
      <c r="NJS12" s="49"/>
      <c r="NJT12" s="49"/>
      <c r="NJU12" s="49"/>
      <c r="NJV12" s="49"/>
      <c r="NJW12" s="49"/>
      <c r="NJX12" s="49"/>
      <c r="NJY12" s="49"/>
      <c r="NJZ12" s="49"/>
      <c r="NKA12" s="49"/>
      <c r="NKB12" s="49"/>
      <c r="NKC12" s="49"/>
      <c r="NKD12" s="49"/>
      <c r="NKE12" s="49"/>
      <c r="NKF12" s="49"/>
      <c r="NKG12" s="49"/>
      <c r="NKH12" s="49"/>
      <c r="NKI12" s="49"/>
      <c r="NKJ12" s="49"/>
      <c r="NKK12" s="49"/>
      <c r="NKL12" s="49"/>
      <c r="NKM12" s="49"/>
      <c r="NKN12" s="49"/>
      <c r="NKO12" s="49"/>
      <c r="NKP12" s="49"/>
      <c r="NKQ12" s="49"/>
      <c r="NKR12" s="49"/>
      <c r="NKS12" s="49"/>
      <c r="NKT12" s="49"/>
      <c r="NKU12" s="49"/>
      <c r="NKV12" s="49"/>
      <c r="NKW12" s="49"/>
      <c r="NKX12" s="49"/>
      <c r="NKY12" s="49"/>
      <c r="NKZ12" s="49"/>
      <c r="NLA12" s="49"/>
      <c r="NLB12" s="49"/>
      <c r="NLC12" s="49"/>
      <c r="NLD12" s="49"/>
      <c r="NLE12" s="49"/>
      <c r="NLF12" s="49"/>
      <c r="NLG12" s="49"/>
      <c r="NLH12" s="49"/>
      <c r="NLI12" s="49"/>
      <c r="NLJ12" s="49"/>
      <c r="NLK12" s="49"/>
      <c r="NLL12" s="49"/>
      <c r="NLM12" s="49"/>
      <c r="NLN12" s="49"/>
      <c r="NLO12" s="49"/>
      <c r="NLP12" s="49"/>
      <c r="NLQ12" s="49"/>
      <c r="NLR12" s="49"/>
      <c r="NLS12" s="49"/>
      <c r="NLT12" s="49"/>
      <c r="NLU12" s="49"/>
      <c r="NLV12" s="49"/>
      <c r="NLW12" s="49"/>
      <c r="NLX12" s="49"/>
      <c r="NLY12" s="49"/>
      <c r="NLZ12" s="49"/>
      <c r="NMA12" s="49"/>
      <c r="NMB12" s="49"/>
      <c r="NMC12" s="49"/>
      <c r="NMD12" s="49"/>
      <c r="NME12" s="49"/>
      <c r="NMF12" s="49"/>
      <c r="NMG12" s="49"/>
      <c r="NMH12" s="49"/>
      <c r="NMI12" s="49"/>
      <c r="NMJ12" s="49"/>
      <c r="NMK12" s="49"/>
      <c r="NML12" s="49"/>
      <c r="NMM12" s="49"/>
      <c r="NMN12" s="49"/>
      <c r="NMO12" s="49"/>
      <c r="NMP12" s="49"/>
      <c r="NMQ12" s="49"/>
      <c r="NMR12" s="49"/>
      <c r="NMS12" s="49"/>
      <c r="NMT12" s="49"/>
      <c r="NMU12" s="49"/>
      <c r="NMV12" s="49"/>
      <c r="NMW12" s="49"/>
      <c r="NMX12" s="49"/>
      <c r="NMY12" s="49"/>
      <c r="NMZ12" s="49"/>
      <c r="NNA12" s="49"/>
      <c r="NNB12" s="49"/>
      <c r="NNC12" s="49"/>
      <c r="NND12" s="49"/>
      <c r="NNE12" s="49"/>
      <c r="NNF12" s="49"/>
      <c r="NNG12" s="49"/>
      <c r="NNH12" s="49"/>
      <c r="NNI12" s="49"/>
      <c r="NNJ12" s="49"/>
      <c r="NNK12" s="49"/>
      <c r="NNL12" s="49"/>
      <c r="NNM12" s="49"/>
      <c r="NNN12" s="49"/>
      <c r="NNO12" s="49"/>
      <c r="NNP12" s="49"/>
      <c r="NNQ12" s="49"/>
      <c r="NNR12" s="49"/>
      <c r="NNS12" s="49"/>
      <c r="NNT12" s="49"/>
      <c r="NNU12" s="49"/>
      <c r="NNV12" s="49"/>
      <c r="NNW12" s="49"/>
      <c r="NNX12" s="49"/>
      <c r="NNY12" s="49"/>
      <c r="NNZ12" s="49"/>
      <c r="NOA12" s="49"/>
      <c r="NOB12" s="49"/>
      <c r="NOC12" s="49"/>
      <c r="NOD12" s="49"/>
      <c r="NOE12" s="49"/>
      <c r="NOF12" s="49"/>
      <c r="NOG12" s="49"/>
      <c r="NOH12" s="49"/>
      <c r="NOI12" s="49"/>
      <c r="NOJ12" s="49"/>
      <c r="NOK12" s="49"/>
      <c r="NOL12" s="49"/>
      <c r="NOM12" s="49"/>
      <c r="NON12" s="49"/>
      <c r="NOO12" s="49"/>
      <c r="NOP12" s="49"/>
      <c r="NOQ12" s="49"/>
      <c r="NOR12" s="49"/>
      <c r="NOS12" s="49"/>
      <c r="NOT12" s="49"/>
      <c r="NOU12" s="49"/>
      <c r="NOV12" s="49"/>
      <c r="NOW12" s="49"/>
      <c r="NOX12" s="49"/>
      <c r="NOY12" s="49"/>
      <c r="NOZ12" s="49"/>
      <c r="NPA12" s="49"/>
      <c r="NPB12" s="49"/>
      <c r="NPC12" s="49"/>
      <c r="NPD12" s="49"/>
      <c r="NPE12" s="49"/>
      <c r="NPF12" s="49"/>
      <c r="NPG12" s="49"/>
      <c r="NPH12" s="49"/>
      <c r="NPI12" s="49"/>
      <c r="NPJ12" s="49"/>
      <c r="NPK12" s="49"/>
      <c r="NPL12" s="49"/>
      <c r="NPM12" s="49"/>
      <c r="NPN12" s="49"/>
      <c r="NPO12" s="49"/>
      <c r="NPP12" s="49"/>
      <c r="NPQ12" s="49"/>
      <c r="NPR12" s="49"/>
      <c r="NPS12" s="49"/>
      <c r="NPT12" s="49"/>
      <c r="NPU12" s="49"/>
      <c r="NPV12" s="49"/>
      <c r="NPW12" s="49"/>
      <c r="NPX12" s="49"/>
      <c r="NPY12" s="49"/>
      <c r="NPZ12" s="49"/>
      <c r="NQA12" s="49"/>
      <c r="NQB12" s="49"/>
      <c r="NQC12" s="49"/>
      <c r="NQD12" s="49"/>
      <c r="NQE12" s="49"/>
      <c r="NQF12" s="49"/>
      <c r="NQG12" s="49"/>
      <c r="NQH12" s="49"/>
      <c r="NQI12" s="49"/>
      <c r="NQJ12" s="49"/>
      <c r="NQK12" s="49"/>
      <c r="NQL12" s="49"/>
      <c r="NQM12" s="49"/>
      <c r="NQN12" s="49"/>
      <c r="NQO12" s="49"/>
      <c r="NQP12" s="49"/>
      <c r="NQQ12" s="49"/>
      <c r="NQR12" s="49"/>
      <c r="NQS12" s="49"/>
      <c r="NQT12" s="49"/>
      <c r="NQU12" s="49"/>
      <c r="NQV12" s="49"/>
      <c r="NQW12" s="49"/>
      <c r="NQX12" s="49"/>
      <c r="NQY12" s="49"/>
      <c r="NQZ12" s="49"/>
      <c r="NRA12" s="49"/>
      <c r="NRB12" s="49"/>
      <c r="NRC12" s="49"/>
      <c r="NRD12" s="49"/>
      <c r="NRE12" s="49"/>
      <c r="NRF12" s="49"/>
      <c r="NRG12" s="49"/>
      <c r="NRH12" s="49"/>
      <c r="NRI12" s="49"/>
      <c r="NRJ12" s="49"/>
      <c r="NRK12" s="49"/>
      <c r="NRL12" s="49"/>
      <c r="NRM12" s="49"/>
      <c r="NRN12" s="49"/>
      <c r="NRO12" s="49"/>
      <c r="NRP12" s="49"/>
      <c r="NRQ12" s="49"/>
      <c r="NRR12" s="49"/>
      <c r="NRS12" s="49"/>
      <c r="NRT12" s="49"/>
      <c r="NRU12" s="49"/>
      <c r="NRV12" s="49"/>
      <c r="NRW12" s="49"/>
      <c r="NRX12" s="49"/>
      <c r="NRY12" s="49"/>
      <c r="NRZ12" s="49"/>
      <c r="NSA12" s="49"/>
      <c r="NSB12" s="49"/>
      <c r="NSC12" s="49"/>
      <c r="NSD12" s="49"/>
      <c r="NSE12" s="49"/>
      <c r="NSF12" s="49"/>
      <c r="NSG12" s="49"/>
      <c r="NSH12" s="49"/>
      <c r="NSI12" s="49"/>
      <c r="NSJ12" s="49"/>
      <c r="NSK12" s="49"/>
      <c r="NSL12" s="49"/>
      <c r="NSM12" s="49"/>
      <c r="NSN12" s="49"/>
      <c r="NSO12" s="49"/>
      <c r="NSP12" s="49"/>
      <c r="NSQ12" s="49"/>
      <c r="NSR12" s="49"/>
      <c r="NSS12" s="49"/>
      <c r="NST12" s="49"/>
      <c r="NSU12" s="49"/>
      <c r="NSV12" s="49"/>
      <c r="NSW12" s="49"/>
      <c r="NSX12" s="49"/>
      <c r="NSY12" s="49"/>
      <c r="NSZ12" s="49"/>
      <c r="NTA12" s="49"/>
      <c r="NTB12" s="49"/>
      <c r="NTC12" s="49"/>
      <c r="NTD12" s="49"/>
      <c r="NTE12" s="49"/>
      <c r="NTF12" s="49"/>
      <c r="NTG12" s="49"/>
      <c r="NTH12" s="49"/>
      <c r="NTI12" s="49"/>
      <c r="NTJ12" s="49"/>
      <c r="NTK12" s="49"/>
      <c r="NTL12" s="49"/>
      <c r="NTM12" s="49"/>
      <c r="NTN12" s="49"/>
      <c r="NTO12" s="49"/>
      <c r="NTP12" s="49"/>
      <c r="NTQ12" s="49"/>
      <c r="NTR12" s="49"/>
      <c r="NTS12" s="49"/>
      <c r="NTT12" s="49"/>
      <c r="NTU12" s="49"/>
      <c r="NTV12" s="49"/>
      <c r="NTW12" s="49"/>
      <c r="NTX12" s="49"/>
      <c r="NTY12" s="49"/>
      <c r="NTZ12" s="49"/>
      <c r="NUA12" s="49"/>
      <c r="NUB12" s="49"/>
      <c r="NUC12" s="49"/>
      <c r="NUD12" s="49"/>
      <c r="NUE12" s="49"/>
      <c r="NUF12" s="49"/>
      <c r="NUG12" s="49"/>
      <c r="NUH12" s="49"/>
      <c r="NUI12" s="49"/>
      <c r="NUJ12" s="49"/>
      <c r="NUK12" s="49"/>
      <c r="NUL12" s="49"/>
      <c r="NUM12" s="49"/>
      <c r="NUN12" s="49"/>
      <c r="NUO12" s="49"/>
      <c r="NUP12" s="49"/>
      <c r="NUQ12" s="49"/>
      <c r="NUR12" s="49"/>
      <c r="NUS12" s="49"/>
      <c r="NUT12" s="49"/>
      <c r="NUU12" s="49"/>
      <c r="NUV12" s="49"/>
      <c r="NUW12" s="49"/>
      <c r="NUX12" s="49"/>
      <c r="NUY12" s="49"/>
      <c r="NUZ12" s="49"/>
      <c r="NVA12" s="49"/>
      <c r="NVB12" s="49"/>
      <c r="NVC12" s="49"/>
      <c r="NVD12" s="49"/>
      <c r="NVE12" s="49"/>
      <c r="NVF12" s="49"/>
      <c r="NVG12" s="49"/>
      <c r="NVH12" s="49"/>
      <c r="NVI12" s="49"/>
      <c r="NVJ12" s="49"/>
      <c r="NVK12" s="49"/>
      <c r="NVL12" s="49"/>
      <c r="NVM12" s="49"/>
      <c r="NVN12" s="49"/>
      <c r="NVO12" s="49"/>
      <c r="NVP12" s="49"/>
      <c r="NVQ12" s="49"/>
      <c r="NVR12" s="49"/>
      <c r="NVS12" s="49"/>
      <c r="NVT12" s="49"/>
      <c r="NVU12" s="49"/>
      <c r="NVV12" s="49"/>
      <c r="NVW12" s="49"/>
      <c r="NVX12" s="49"/>
      <c r="NVY12" s="49"/>
      <c r="NVZ12" s="49"/>
      <c r="NWA12" s="49"/>
      <c r="NWB12" s="49"/>
      <c r="NWC12" s="49"/>
      <c r="NWD12" s="49"/>
      <c r="NWE12" s="49"/>
      <c r="NWF12" s="49"/>
      <c r="NWG12" s="49"/>
      <c r="NWH12" s="49"/>
      <c r="NWI12" s="49"/>
      <c r="NWJ12" s="49"/>
      <c r="NWK12" s="49"/>
      <c r="NWL12" s="49"/>
      <c r="NWM12" s="49"/>
      <c r="NWN12" s="49"/>
      <c r="NWO12" s="49"/>
      <c r="NWP12" s="49"/>
      <c r="NWQ12" s="49"/>
      <c r="NWR12" s="49"/>
      <c r="NWS12" s="49"/>
      <c r="NWT12" s="49"/>
      <c r="NWU12" s="49"/>
      <c r="NWV12" s="49"/>
      <c r="NWW12" s="49"/>
      <c r="NWX12" s="49"/>
      <c r="NWY12" s="49"/>
      <c r="NWZ12" s="49"/>
      <c r="NXA12" s="49"/>
      <c r="NXB12" s="49"/>
      <c r="NXC12" s="49"/>
      <c r="NXD12" s="49"/>
      <c r="NXE12" s="49"/>
      <c r="NXF12" s="49"/>
      <c r="NXG12" s="49"/>
      <c r="NXH12" s="49"/>
      <c r="NXI12" s="49"/>
      <c r="NXJ12" s="49"/>
      <c r="NXK12" s="49"/>
      <c r="NXL12" s="49"/>
      <c r="NXM12" s="49"/>
      <c r="NXN12" s="49"/>
      <c r="NXO12" s="49"/>
      <c r="NXP12" s="49"/>
      <c r="NXQ12" s="49"/>
      <c r="NXR12" s="49"/>
      <c r="NXS12" s="49"/>
      <c r="NXT12" s="49"/>
      <c r="NXU12" s="49"/>
      <c r="NXV12" s="49"/>
      <c r="NXW12" s="49"/>
      <c r="NXX12" s="49"/>
      <c r="NXY12" s="49"/>
      <c r="NXZ12" s="49"/>
      <c r="NYA12" s="49"/>
      <c r="NYB12" s="49"/>
      <c r="NYC12" s="49"/>
      <c r="NYD12" s="49"/>
      <c r="NYE12" s="49"/>
      <c r="NYF12" s="49"/>
      <c r="NYG12" s="49"/>
      <c r="NYH12" s="49"/>
      <c r="NYI12" s="49"/>
      <c r="NYJ12" s="49"/>
      <c r="NYK12" s="49"/>
      <c r="NYL12" s="49"/>
      <c r="NYM12" s="49"/>
      <c r="NYN12" s="49"/>
      <c r="NYO12" s="49"/>
      <c r="NYP12" s="49"/>
      <c r="NYQ12" s="49"/>
      <c r="NYR12" s="49"/>
      <c r="NYS12" s="49"/>
      <c r="NYT12" s="49"/>
      <c r="NYU12" s="49"/>
      <c r="NYV12" s="49"/>
      <c r="NYW12" s="49"/>
      <c r="NYX12" s="49"/>
      <c r="NYY12" s="49"/>
      <c r="NYZ12" s="49"/>
      <c r="NZA12" s="49"/>
      <c r="NZB12" s="49"/>
      <c r="NZC12" s="49"/>
      <c r="NZD12" s="49"/>
      <c r="NZE12" s="49"/>
      <c r="NZF12" s="49"/>
      <c r="NZG12" s="49"/>
      <c r="NZH12" s="49"/>
      <c r="NZI12" s="49"/>
      <c r="NZJ12" s="49"/>
      <c r="NZK12" s="49"/>
      <c r="NZL12" s="49"/>
      <c r="NZM12" s="49"/>
      <c r="NZN12" s="49"/>
      <c r="NZO12" s="49"/>
      <c r="NZP12" s="49"/>
      <c r="NZQ12" s="49"/>
      <c r="NZR12" s="49"/>
      <c r="NZS12" s="49"/>
      <c r="NZT12" s="49"/>
      <c r="NZU12" s="49"/>
      <c r="NZV12" s="49"/>
      <c r="NZW12" s="49"/>
      <c r="NZX12" s="49"/>
      <c r="NZY12" s="49"/>
      <c r="NZZ12" s="49"/>
      <c r="OAA12" s="49"/>
      <c r="OAB12" s="49"/>
      <c r="OAC12" s="49"/>
      <c r="OAD12" s="49"/>
      <c r="OAE12" s="49"/>
      <c r="OAF12" s="49"/>
      <c r="OAG12" s="49"/>
      <c r="OAH12" s="49"/>
      <c r="OAI12" s="49"/>
      <c r="OAJ12" s="49"/>
      <c r="OAK12" s="49"/>
      <c r="OAL12" s="49"/>
      <c r="OAM12" s="49"/>
      <c r="OAN12" s="49"/>
      <c r="OAO12" s="49"/>
      <c r="OAP12" s="49"/>
      <c r="OAQ12" s="49"/>
      <c r="OAR12" s="49"/>
      <c r="OAS12" s="49"/>
      <c r="OAT12" s="49"/>
      <c r="OAU12" s="49"/>
      <c r="OAV12" s="49"/>
      <c r="OAW12" s="49"/>
      <c r="OAX12" s="49"/>
      <c r="OAY12" s="49"/>
      <c r="OAZ12" s="49"/>
      <c r="OBA12" s="49"/>
      <c r="OBB12" s="49"/>
      <c r="OBC12" s="49"/>
      <c r="OBD12" s="49"/>
      <c r="OBE12" s="49"/>
      <c r="OBF12" s="49"/>
      <c r="OBG12" s="49"/>
      <c r="OBH12" s="49"/>
      <c r="OBI12" s="49"/>
      <c r="OBJ12" s="49"/>
      <c r="OBK12" s="49"/>
      <c r="OBL12" s="49"/>
      <c r="OBM12" s="49"/>
      <c r="OBN12" s="49"/>
      <c r="OBO12" s="49"/>
      <c r="OBP12" s="49"/>
      <c r="OBQ12" s="49"/>
      <c r="OBR12" s="49"/>
      <c r="OBS12" s="49"/>
      <c r="OBT12" s="49"/>
      <c r="OBU12" s="49"/>
      <c r="OBV12" s="49"/>
      <c r="OBW12" s="49"/>
      <c r="OBX12" s="49"/>
      <c r="OBY12" s="49"/>
      <c r="OBZ12" s="49"/>
      <c r="OCA12" s="49"/>
      <c r="OCB12" s="49"/>
      <c r="OCC12" s="49"/>
      <c r="OCD12" s="49"/>
      <c r="OCE12" s="49"/>
      <c r="OCF12" s="49"/>
      <c r="OCG12" s="49"/>
      <c r="OCH12" s="49"/>
      <c r="OCI12" s="49"/>
      <c r="OCJ12" s="49"/>
      <c r="OCK12" s="49"/>
      <c r="OCL12" s="49"/>
      <c r="OCM12" s="49"/>
      <c r="OCN12" s="49"/>
      <c r="OCO12" s="49"/>
      <c r="OCP12" s="49"/>
      <c r="OCQ12" s="49"/>
      <c r="OCR12" s="49"/>
      <c r="OCS12" s="49"/>
      <c r="OCT12" s="49"/>
      <c r="OCU12" s="49"/>
      <c r="OCV12" s="49"/>
      <c r="OCW12" s="49"/>
      <c r="OCX12" s="49"/>
      <c r="OCY12" s="49"/>
      <c r="OCZ12" s="49"/>
      <c r="ODA12" s="49"/>
      <c r="ODB12" s="49"/>
      <c r="ODC12" s="49"/>
      <c r="ODD12" s="49"/>
      <c r="ODE12" s="49"/>
      <c r="ODF12" s="49"/>
      <c r="ODG12" s="49"/>
      <c r="ODH12" s="49"/>
      <c r="ODI12" s="49"/>
      <c r="ODJ12" s="49"/>
      <c r="ODK12" s="49"/>
      <c r="ODL12" s="49"/>
      <c r="ODM12" s="49"/>
      <c r="ODN12" s="49"/>
      <c r="ODO12" s="49"/>
      <c r="ODP12" s="49"/>
      <c r="ODQ12" s="49"/>
      <c r="ODR12" s="49"/>
      <c r="ODS12" s="49"/>
      <c r="ODT12" s="49"/>
      <c r="ODU12" s="49"/>
      <c r="ODV12" s="49"/>
      <c r="ODW12" s="49"/>
      <c r="ODX12" s="49"/>
      <c r="ODY12" s="49"/>
      <c r="ODZ12" s="49"/>
      <c r="OEA12" s="49"/>
      <c r="OEB12" s="49"/>
      <c r="OEC12" s="49"/>
      <c r="OED12" s="49"/>
      <c r="OEE12" s="49"/>
      <c r="OEF12" s="49"/>
      <c r="OEG12" s="49"/>
      <c r="OEH12" s="49"/>
      <c r="OEI12" s="49"/>
      <c r="OEJ12" s="49"/>
      <c r="OEK12" s="49"/>
      <c r="OEL12" s="49"/>
      <c r="OEM12" s="49"/>
      <c r="OEN12" s="49"/>
      <c r="OEO12" s="49"/>
      <c r="OEP12" s="49"/>
      <c r="OEQ12" s="49"/>
      <c r="OER12" s="49"/>
      <c r="OES12" s="49"/>
      <c r="OET12" s="49"/>
      <c r="OEU12" s="49"/>
      <c r="OEV12" s="49"/>
      <c r="OEW12" s="49"/>
      <c r="OEX12" s="49"/>
      <c r="OEY12" s="49"/>
      <c r="OEZ12" s="49"/>
      <c r="OFA12" s="49"/>
      <c r="OFB12" s="49"/>
      <c r="OFC12" s="49"/>
      <c r="OFD12" s="49"/>
      <c r="OFE12" s="49"/>
      <c r="OFF12" s="49"/>
      <c r="OFG12" s="49"/>
      <c r="OFH12" s="49"/>
      <c r="OFI12" s="49"/>
      <c r="OFJ12" s="49"/>
      <c r="OFK12" s="49"/>
      <c r="OFL12" s="49"/>
      <c r="OFM12" s="49"/>
      <c r="OFN12" s="49"/>
      <c r="OFO12" s="49"/>
      <c r="OFP12" s="49"/>
      <c r="OFQ12" s="49"/>
      <c r="OFR12" s="49"/>
      <c r="OFS12" s="49"/>
      <c r="OFT12" s="49"/>
      <c r="OFU12" s="49"/>
      <c r="OFV12" s="49"/>
      <c r="OFW12" s="49"/>
      <c r="OFX12" s="49"/>
      <c r="OFY12" s="49"/>
      <c r="OFZ12" s="49"/>
      <c r="OGA12" s="49"/>
      <c r="OGB12" s="49"/>
      <c r="OGC12" s="49"/>
      <c r="OGD12" s="49"/>
      <c r="OGE12" s="49"/>
      <c r="OGF12" s="49"/>
      <c r="OGG12" s="49"/>
      <c r="OGH12" s="49"/>
      <c r="OGI12" s="49"/>
      <c r="OGJ12" s="49"/>
      <c r="OGK12" s="49"/>
      <c r="OGL12" s="49"/>
      <c r="OGM12" s="49"/>
      <c r="OGN12" s="49"/>
      <c r="OGO12" s="49"/>
      <c r="OGP12" s="49"/>
      <c r="OGQ12" s="49"/>
      <c r="OGR12" s="49"/>
      <c r="OGS12" s="49"/>
      <c r="OGT12" s="49"/>
      <c r="OGU12" s="49"/>
      <c r="OGV12" s="49"/>
      <c r="OGW12" s="49"/>
      <c r="OGX12" s="49"/>
      <c r="OGY12" s="49"/>
      <c r="OGZ12" s="49"/>
      <c r="OHA12" s="49"/>
      <c r="OHB12" s="49"/>
      <c r="OHC12" s="49"/>
      <c r="OHD12" s="49"/>
      <c r="OHE12" s="49"/>
      <c r="OHF12" s="49"/>
      <c r="OHG12" s="49"/>
      <c r="OHH12" s="49"/>
      <c r="OHI12" s="49"/>
      <c r="OHJ12" s="49"/>
      <c r="OHK12" s="49"/>
      <c r="OHL12" s="49"/>
      <c r="OHM12" s="49"/>
      <c r="OHN12" s="49"/>
      <c r="OHO12" s="49"/>
      <c r="OHP12" s="49"/>
      <c r="OHQ12" s="49"/>
      <c r="OHR12" s="49"/>
      <c r="OHS12" s="49"/>
      <c r="OHT12" s="49"/>
      <c r="OHU12" s="49"/>
      <c r="OHV12" s="49"/>
      <c r="OHW12" s="49"/>
      <c r="OHX12" s="49"/>
      <c r="OHY12" s="49"/>
      <c r="OHZ12" s="49"/>
      <c r="OIA12" s="49"/>
      <c r="OIB12" s="49"/>
      <c r="OIC12" s="49"/>
      <c r="OID12" s="49"/>
      <c r="OIE12" s="49"/>
      <c r="OIF12" s="49"/>
      <c r="OIG12" s="49"/>
      <c r="OIH12" s="49"/>
      <c r="OII12" s="49"/>
      <c r="OIJ12" s="49"/>
      <c r="OIK12" s="49"/>
      <c r="OIL12" s="49"/>
      <c r="OIM12" s="49"/>
      <c r="OIN12" s="49"/>
      <c r="OIO12" s="49"/>
      <c r="OIP12" s="49"/>
      <c r="OIQ12" s="49"/>
      <c r="OIR12" s="49"/>
      <c r="OIS12" s="49"/>
      <c r="OIT12" s="49"/>
      <c r="OIU12" s="49"/>
      <c r="OIV12" s="49"/>
      <c r="OIW12" s="49"/>
      <c r="OIX12" s="49"/>
      <c r="OIY12" s="49"/>
      <c r="OIZ12" s="49"/>
      <c r="OJA12" s="49"/>
      <c r="OJB12" s="49"/>
      <c r="OJC12" s="49"/>
      <c r="OJD12" s="49"/>
      <c r="OJE12" s="49"/>
      <c r="OJF12" s="49"/>
      <c r="OJG12" s="49"/>
      <c r="OJH12" s="49"/>
      <c r="OJI12" s="49"/>
      <c r="OJJ12" s="49"/>
      <c r="OJK12" s="49"/>
      <c r="OJL12" s="49"/>
      <c r="OJM12" s="49"/>
      <c r="OJN12" s="49"/>
      <c r="OJO12" s="49"/>
      <c r="OJP12" s="49"/>
      <c r="OJQ12" s="49"/>
      <c r="OJR12" s="49"/>
      <c r="OJS12" s="49"/>
      <c r="OJT12" s="49"/>
      <c r="OJU12" s="49"/>
      <c r="OJV12" s="49"/>
      <c r="OJW12" s="49"/>
      <c r="OJX12" s="49"/>
      <c r="OJY12" s="49"/>
      <c r="OJZ12" s="49"/>
      <c r="OKA12" s="49"/>
      <c r="OKB12" s="49"/>
      <c r="OKC12" s="49"/>
      <c r="OKD12" s="49"/>
      <c r="OKE12" s="49"/>
      <c r="OKF12" s="49"/>
      <c r="OKG12" s="49"/>
      <c r="OKH12" s="49"/>
      <c r="OKI12" s="49"/>
      <c r="OKJ12" s="49"/>
      <c r="OKK12" s="49"/>
      <c r="OKL12" s="49"/>
      <c r="OKM12" s="49"/>
      <c r="OKN12" s="49"/>
      <c r="OKO12" s="49"/>
      <c r="OKP12" s="49"/>
      <c r="OKQ12" s="49"/>
      <c r="OKR12" s="49"/>
      <c r="OKS12" s="49"/>
      <c r="OKT12" s="49"/>
      <c r="OKU12" s="49"/>
      <c r="OKV12" s="49"/>
      <c r="OKW12" s="49"/>
      <c r="OKX12" s="49"/>
      <c r="OKY12" s="49"/>
      <c r="OKZ12" s="49"/>
      <c r="OLA12" s="49"/>
      <c r="OLB12" s="49"/>
      <c r="OLC12" s="49"/>
      <c r="OLD12" s="49"/>
      <c r="OLE12" s="49"/>
      <c r="OLF12" s="49"/>
      <c r="OLG12" s="49"/>
      <c r="OLH12" s="49"/>
      <c r="OLI12" s="49"/>
      <c r="OLJ12" s="49"/>
      <c r="OLK12" s="49"/>
      <c r="OLL12" s="49"/>
      <c r="OLM12" s="49"/>
      <c r="OLN12" s="49"/>
      <c r="OLO12" s="49"/>
      <c r="OLP12" s="49"/>
      <c r="OLQ12" s="49"/>
      <c r="OLR12" s="49"/>
      <c r="OLS12" s="49"/>
      <c r="OLT12" s="49"/>
      <c r="OLU12" s="49"/>
      <c r="OLV12" s="49"/>
      <c r="OLW12" s="49"/>
      <c r="OLX12" s="49"/>
      <c r="OLY12" s="49"/>
      <c r="OLZ12" s="49"/>
      <c r="OMA12" s="49"/>
      <c r="OMB12" s="49"/>
      <c r="OMC12" s="49"/>
      <c r="OMD12" s="49"/>
      <c r="OME12" s="49"/>
      <c r="OMF12" s="49"/>
      <c r="OMG12" s="49"/>
      <c r="OMH12" s="49"/>
      <c r="OMI12" s="49"/>
      <c r="OMJ12" s="49"/>
      <c r="OMK12" s="49"/>
      <c r="OML12" s="49"/>
      <c r="OMM12" s="49"/>
      <c r="OMN12" s="49"/>
      <c r="OMO12" s="49"/>
      <c r="OMP12" s="49"/>
      <c r="OMQ12" s="49"/>
      <c r="OMR12" s="49"/>
      <c r="OMS12" s="49"/>
      <c r="OMT12" s="49"/>
      <c r="OMU12" s="49"/>
      <c r="OMV12" s="49"/>
      <c r="OMW12" s="49"/>
      <c r="OMX12" s="49"/>
      <c r="OMY12" s="49"/>
      <c r="OMZ12" s="49"/>
      <c r="ONA12" s="49"/>
      <c r="ONB12" s="49"/>
      <c r="ONC12" s="49"/>
      <c r="OND12" s="49"/>
      <c r="ONE12" s="49"/>
      <c r="ONF12" s="49"/>
      <c r="ONG12" s="49"/>
      <c r="ONH12" s="49"/>
      <c r="ONI12" s="49"/>
      <c r="ONJ12" s="49"/>
      <c r="ONK12" s="49"/>
      <c r="ONL12" s="49"/>
      <c r="ONM12" s="49"/>
      <c r="ONN12" s="49"/>
      <c r="ONO12" s="49"/>
      <c r="ONP12" s="49"/>
      <c r="ONQ12" s="49"/>
      <c r="ONR12" s="49"/>
      <c r="ONS12" s="49"/>
      <c r="ONT12" s="49"/>
      <c r="ONU12" s="49"/>
      <c r="ONV12" s="49"/>
      <c r="ONW12" s="49"/>
      <c r="ONX12" s="49"/>
      <c r="ONY12" s="49"/>
      <c r="ONZ12" s="49"/>
      <c r="OOA12" s="49"/>
      <c r="OOB12" s="49"/>
      <c r="OOC12" s="49"/>
      <c r="OOD12" s="49"/>
      <c r="OOE12" s="49"/>
      <c r="OOF12" s="49"/>
      <c r="OOG12" s="49"/>
      <c r="OOH12" s="49"/>
      <c r="OOI12" s="49"/>
      <c r="OOJ12" s="49"/>
      <c r="OOK12" s="49"/>
      <c r="OOL12" s="49"/>
      <c r="OOM12" s="49"/>
      <c r="OON12" s="49"/>
      <c r="OOO12" s="49"/>
      <c r="OOP12" s="49"/>
      <c r="OOQ12" s="49"/>
      <c r="OOR12" s="49"/>
      <c r="OOS12" s="49"/>
      <c r="OOT12" s="49"/>
      <c r="OOU12" s="49"/>
      <c r="OOV12" s="49"/>
      <c r="OOW12" s="49"/>
      <c r="OOX12" s="49"/>
      <c r="OOY12" s="49"/>
      <c r="OOZ12" s="49"/>
      <c r="OPA12" s="49"/>
      <c r="OPB12" s="49"/>
      <c r="OPC12" s="49"/>
      <c r="OPD12" s="49"/>
      <c r="OPE12" s="49"/>
      <c r="OPF12" s="49"/>
      <c r="OPG12" s="49"/>
      <c r="OPH12" s="49"/>
      <c r="OPI12" s="49"/>
      <c r="OPJ12" s="49"/>
      <c r="OPK12" s="49"/>
      <c r="OPL12" s="49"/>
      <c r="OPM12" s="49"/>
      <c r="OPN12" s="49"/>
      <c r="OPO12" s="49"/>
      <c r="OPP12" s="49"/>
      <c r="OPQ12" s="49"/>
      <c r="OPR12" s="49"/>
      <c r="OPS12" s="49"/>
      <c r="OPT12" s="49"/>
      <c r="OPU12" s="49"/>
      <c r="OPV12" s="49"/>
      <c r="OPW12" s="49"/>
      <c r="OPX12" s="49"/>
      <c r="OPY12" s="49"/>
      <c r="OPZ12" s="49"/>
      <c r="OQA12" s="49"/>
      <c r="OQB12" s="49"/>
      <c r="OQC12" s="49"/>
      <c r="OQD12" s="49"/>
      <c r="OQE12" s="49"/>
      <c r="OQF12" s="49"/>
      <c r="OQG12" s="49"/>
      <c r="OQH12" s="49"/>
      <c r="OQI12" s="49"/>
      <c r="OQJ12" s="49"/>
      <c r="OQK12" s="49"/>
      <c r="OQL12" s="49"/>
      <c r="OQM12" s="49"/>
      <c r="OQN12" s="49"/>
      <c r="OQO12" s="49"/>
      <c r="OQP12" s="49"/>
      <c r="OQQ12" s="49"/>
      <c r="OQR12" s="49"/>
      <c r="OQS12" s="49"/>
      <c r="OQT12" s="49"/>
      <c r="OQU12" s="49"/>
      <c r="OQV12" s="49"/>
      <c r="OQW12" s="49"/>
      <c r="OQX12" s="49"/>
      <c r="OQY12" s="49"/>
      <c r="OQZ12" s="49"/>
      <c r="ORA12" s="49"/>
      <c r="ORB12" s="49"/>
      <c r="ORC12" s="49"/>
      <c r="ORD12" s="49"/>
      <c r="ORE12" s="49"/>
      <c r="ORF12" s="49"/>
      <c r="ORG12" s="49"/>
      <c r="ORH12" s="49"/>
      <c r="ORI12" s="49"/>
      <c r="ORJ12" s="49"/>
      <c r="ORK12" s="49"/>
      <c r="ORL12" s="49"/>
      <c r="ORM12" s="49"/>
      <c r="ORN12" s="49"/>
      <c r="ORO12" s="49"/>
      <c r="ORP12" s="49"/>
      <c r="ORQ12" s="49"/>
      <c r="ORR12" s="49"/>
      <c r="ORS12" s="49"/>
      <c r="ORT12" s="49"/>
      <c r="ORU12" s="49"/>
      <c r="ORV12" s="49"/>
      <c r="ORW12" s="49"/>
      <c r="ORX12" s="49"/>
      <c r="ORY12" s="49"/>
      <c r="ORZ12" s="49"/>
      <c r="OSA12" s="49"/>
      <c r="OSB12" s="49"/>
      <c r="OSC12" s="49"/>
      <c r="OSD12" s="49"/>
      <c r="OSE12" s="49"/>
      <c r="OSF12" s="49"/>
      <c r="OSG12" s="49"/>
      <c r="OSH12" s="49"/>
      <c r="OSI12" s="49"/>
      <c r="OSJ12" s="49"/>
      <c r="OSK12" s="49"/>
      <c r="OSL12" s="49"/>
      <c r="OSM12" s="49"/>
      <c r="OSN12" s="49"/>
      <c r="OSO12" s="49"/>
      <c r="OSP12" s="49"/>
      <c r="OSQ12" s="49"/>
      <c r="OSR12" s="49"/>
      <c r="OSS12" s="49"/>
      <c r="OST12" s="49"/>
      <c r="OSU12" s="49"/>
      <c r="OSV12" s="49"/>
      <c r="OSW12" s="49"/>
      <c r="OSX12" s="49"/>
      <c r="OSY12" s="49"/>
      <c r="OSZ12" s="49"/>
      <c r="OTA12" s="49"/>
      <c r="OTB12" s="49"/>
      <c r="OTC12" s="49"/>
      <c r="OTD12" s="49"/>
      <c r="OTE12" s="49"/>
      <c r="OTF12" s="49"/>
      <c r="OTG12" s="49"/>
      <c r="OTH12" s="49"/>
      <c r="OTI12" s="49"/>
      <c r="OTJ12" s="49"/>
      <c r="OTK12" s="49"/>
      <c r="OTL12" s="49"/>
      <c r="OTM12" s="49"/>
      <c r="OTN12" s="49"/>
      <c r="OTO12" s="49"/>
      <c r="OTP12" s="49"/>
      <c r="OTQ12" s="49"/>
      <c r="OTR12" s="49"/>
      <c r="OTS12" s="49"/>
      <c r="OTT12" s="49"/>
      <c r="OTU12" s="49"/>
      <c r="OTV12" s="49"/>
      <c r="OTW12" s="49"/>
      <c r="OTX12" s="49"/>
      <c r="OTY12" s="49"/>
      <c r="OTZ12" s="49"/>
      <c r="OUA12" s="49"/>
      <c r="OUB12" s="49"/>
      <c r="OUC12" s="49"/>
      <c r="OUD12" s="49"/>
      <c r="OUE12" s="49"/>
      <c r="OUF12" s="49"/>
      <c r="OUG12" s="49"/>
      <c r="OUH12" s="49"/>
      <c r="OUI12" s="49"/>
      <c r="OUJ12" s="49"/>
      <c r="OUK12" s="49"/>
      <c r="OUL12" s="49"/>
      <c r="OUM12" s="49"/>
      <c r="OUN12" s="49"/>
      <c r="OUO12" s="49"/>
      <c r="OUP12" s="49"/>
      <c r="OUQ12" s="49"/>
      <c r="OUR12" s="49"/>
      <c r="OUS12" s="49"/>
      <c r="OUT12" s="49"/>
      <c r="OUU12" s="49"/>
      <c r="OUV12" s="49"/>
      <c r="OUW12" s="49"/>
      <c r="OUX12" s="49"/>
      <c r="OUY12" s="49"/>
      <c r="OUZ12" s="49"/>
      <c r="OVA12" s="49"/>
      <c r="OVB12" s="49"/>
      <c r="OVC12" s="49"/>
      <c r="OVD12" s="49"/>
      <c r="OVE12" s="49"/>
      <c r="OVF12" s="49"/>
      <c r="OVG12" s="49"/>
      <c r="OVH12" s="49"/>
      <c r="OVI12" s="49"/>
      <c r="OVJ12" s="49"/>
      <c r="OVK12" s="49"/>
      <c r="OVL12" s="49"/>
      <c r="OVM12" s="49"/>
      <c r="OVN12" s="49"/>
      <c r="OVO12" s="49"/>
      <c r="OVP12" s="49"/>
      <c r="OVQ12" s="49"/>
      <c r="OVR12" s="49"/>
      <c r="OVS12" s="49"/>
      <c r="OVT12" s="49"/>
      <c r="OVU12" s="49"/>
      <c r="OVV12" s="49"/>
      <c r="OVW12" s="49"/>
      <c r="OVX12" s="49"/>
      <c r="OVY12" s="49"/>
      <c r="OVZ12" s="49"/>
      <c r="OWA12" s="49"/>
      <c r="OWB12" s="49"/>
      <c r="OWC12" s="49"/>
      <c r="OWD12" s="49"/>
      <c r="OWE12" s="49"/>
      <c r="OWF12" s="49"/>
      <c r="OWG12" s="49"/>
      <c r="OWH12" s="49"/>
      <c r="OWI12" s="49"/>
      <c r="OWJ12" s="49"/>
      <c r="OWK12" s="49"/>
      <c r="OWL12" s="49"/>
      <c r="OWM12" s="49"/>
      <c r="OWN12" s="49"/>
      <c r="OWO12" s="49"/>
      <c r="OWP12" s="49"/>
      <c r="OWQ12" s="49"/>
      <c r="OWR12" s="49"/>
      <c r="OWS12" s="49"/>
      <c r="OWT12" s="49"/>
      <c r="OWU12" s="49"/>
      <c r="OWV12" s="49"/>
      <c r="OWW12" s="49"/>
      <c r="OWX12" s="49"/>
      <c r="OWY12" s="49"/>
      <c r="OWZ12" s="49"/>
      <c r="OXA12" s="49"/>
      <c r="OXB12" s="49"/>
      <c r="OXC12" s="49"/>
      <c r="OXD12" s="49"/>
      <c r="OXE12" s="49"/>
      <c r="OXF12" s="49"/>
      <c r="OXG12" s="49"/>
      <c r="OXH12" s="49"/>
      <c r="OXI12" s="49"/>
      <c r="OXJ12" s="49"/>
      <c r="OXK12" s="49"/>
      <c r="OXL12" s="49"/>
      <c r="OXM12" s="49"/>
      <c r="OXN12" s="49"/>
      <c r="OXO12" s="49"/>
      <c r="OXP12" s="49"/>
      <c r="OXQ12" s="49"/>
      <c r="OXR12" s="49"/>
      <c r="OXS12" s="49"/>
      <c r="OXT12" s="49"/>
      <c r="OXU12" s="49"/>
      <c r="OXV12" s="49"/>
      <c r="OXW12" s="49"/>
      <c r="OXX12" s="49"/>
      <c r="OXY12" s="49"/>
      <c r="OXZ12" s="49"/>
      <c r="OYA12" s="49"/>
      <c r="OYB12" s="49"/>
      <c r="OYC12" s="49"/>
      <c r="OYD12" s="49"/>
      <c r="OYE12" s="49"/>
      <c r="OYF12" s="49"/>
      <c r="OYG12" s="49"/>
      <c r="OYH12" s="49"/>
      <c r="OYI12" s="49"/>
      <c r="OYJ12" s="49"/>
      <c r="OYK12" s="49"/>
      <c r="OYL12" s="49"/>
      <c r="OYM12" s="49"/>
      <c r="OYN12" s="49"/>
      <c r="OYO12" s="49"/>
      <c r="OYP12" s="49"/>
      <c r="OYQ12" s="49"/>
      <c r="OYR12" s="49"/>
      <c r="OYS12" s="49"/>
      <c r="OYT12" s="49"/>
      <c r="OYU12" s="49"/>
      <c r="OYV12" s="49"/>
      <c r="OYW12" s="49"/>
      <c r="OYX12" s="49"/>
      <c r="OYY12" s="49"/>
      <c r="OYZ12" s="49"/>
      <c r="OZA12" s="49"/>
      <c r="OZB12" s="49"/>
      <c r="OZC12" s="49"/>
      <c r="OZD12" s="49"/>
      <c r="OZE12" s="49"/>
      <c r="OZF12" s="49"/>
      <c r="OZG12" s="49"/>
      <c r="OZH12" s="49"/>
      <c r="OZI12" s="49"/>
      <c r="OZJ12" s="49"/>
      <c r="OZK12" s="49"/>
      <c r="OZL12" s="49"/>
      <c r="OZM12" s="49"/>
      <c r="OZN12" s="49"/>
      <c r="OZO12" s="49"/>
      <c r="OZP12" s="49"/>
      <c r="OZQ12" s="49"/>
      <c r="OZR12" s="49"/>
      <c r="OZS12" s="49"/>
      <c r="OZT12" s="49"/>
      <c r="OZU12" s="49"/>
      <c r="OZV12" s="49"/>
      <c r="OZW12" s="49"/>
      <c r="OZX12" s="49"/>
      <c r="OZY12" s="49"/>
      <c r="OZZ12" s="49"/>
      <c r="PAA12" s="49"/>
      <c r="PAB12" s="49"/>
      <c r="PAC12" s="49"/>
      <c r="PAD12" s="49"/>
      <c r="PAE12" s="49"/>
      <c r="PAF12" s="49"/>
      <c r="PAG12" s="49"/>
      <c r="PAH12" s="49"/>
      <c r="PAI12" s="49"/>
      <c r="PAJ12" s="49"/>
      <c r="PAK12" s="49"/>
      <c r="PAL12" s="49"/>
      <c r="PAM12" s="49"/>
      <c r="PAN12" s="49"/>
      <c r="PAO12" s="49"/>
      <c r="PAP12" s="49"/>
      <c r="PAQ12" s="49"/>
      <c r="PAR12" s="49"/>
      <c r="PAS12" s="49"/>
      <c r="PAT12" s="49"/>
      <c r="PAU12" s="49"/>
      <c r="PAV12" s="49"/>
      <c r="PAW12" s="49"/>
      <c r="PAX12" s="49"/>
      <c r="PAY12" s="49"/>
      <c r="PAZ12" s="49"/>
      <c r="PBA12" s="49"/>
      <c r="PBB12" s="49"/>
      <c r="PBC12" s="49"/>
      <c r="PBD12" s="49"/>
      <c r="PBE12" s="49"/>
      <c r="PBF12" s="49"/>
      <c r="PBG12" s="49"/>
      <c r="PBH12" s="49"/>
      <c r="PBI12" s="49"/>
      <c r="PBJ12" s="49"/>
      <c r="PBK12" s="49"/>
      <c r="PBL12" s="49"/>
      <c r="PBM12" s="49"/>
      <c r="PBN12" s="49"/>
      <c r="PBO12" s="49"/>
      <c r="PBP12" s="49"/>
      <c r="PBQ12" s="49"/>
      <c r="PBR12" s="49"/>
      <c r="PBS12" s="49"/>
      <c r="PBT12" s="49"/>
      <c r="PBU12" s="49"/>
      <c r="PBV12" s="49"/>
      <c r="PBW12" s="49"/>
      <c r="PBX12" s="49"/>
      <c r="PBY12" s="49"/>
      <c r="PBZ12" s="49"/>
      <c r="PCA12" s="49"/>
      <c r="PCB12" s="49"/>
      <c r="PCC12" s="49"/>
      <c r="PCD12" s="49"/>
      <c r="PCE12" s="49"/>
      <c r="PCF12" s="49"/>
      <c r="PCG12" s="49"/>
      <c r="PCH12" s="49"/>
      <c r="PCI12" s="49"/>
      <c r="PCJ12" s="49"/>
      <c r="PCK12" s="49"/>
      <c r="PCL12" s="49"/>
      <c r="PCM12" s="49"/>
      <c r="PCN12" s="49"/>
      <c r="PCO12" s="49"/>
      <c r="PCP12" s="49"/>
      <c r="PCQ12" s="49"/>
      <c r="PCR12" s="49"/>
      <c r="PCS12" s="49"/>
      <c r="PCT12" s="49"/>
      <c r="PCU12" s="49"/>
      <c r="PCV12" s="49"/>
      <c r="PCW12" s="49"/>
      <c r="PCX12" s="49"/>
      <c r="PCY12" s="49"/>
      <c r="PCZ12" s="49"/>
      <c r="PDA12" s="49"/>
      <c r="PDB12" s="49"/>
      <c r="PDC12" s="49"/>
      <c r="PDD12" s="49"/>
      <c r="PDE12" s="49"/>
      <c r="PDF12" s="49"/>
      <c r="PDG12" s="49"/>
      <c r="PDH12" s="49"/>
      <c r="PDI12" s="49"/>
      <c r="PDJ12" s="49"/>
      <c r="PDK12" s="49"/>
      <c r="PDL12" s="49"/>
      <c r="PDM12" s="49"/>
      <c r="PDN12" s="49"/>
      <c r="PDO12" s="49"/>
      <c r="PDP12" s="49"/>
      <c r="PDQ12" s="49"/>
      <c r="PDR12" s="49"/>
      <c r="PDS12" s="49"/>
      <c r="PDT12" s="49"/>
      <c r="PDU12" s="49"/>
      <c r="PDV12" s="49"/>
      <c r="PDW12" s="49"/>
      <c r="PDX12" s="49"/>
      <c r="PDY12" s="49"/>
      <c r="PDZ12" s="49"/>
      <c r="PEA12" s="49"/>
      <c r="PEB12" s="49"/>
      <c r="PEC12" s="49"/>
      <c r="PED12" s="49"/>
      <c r="PEE12" s="49"/>
      <c r="PEF12" s="49"/>
      <c r="PEG12" s="49"/>
      <c r="PEH12" s="49"/>
      <c r="PEI12" s="49"/>
      <c r="PEJ12" s="49"/>
      <c r="PEK12" s="49"/>
      <c r="PEL12" s="49"/>
      <c r="PEM12" s="49"/>
      <c r="PEN12" s="49"/>
      <c r="PEO12" s="49"/>
      <c r="PEP12" s="49"/>
      <c r="PEQ12" s="49"/>
      <c r="PER12" s="49"/>
      <c r="PES12" s="49"/>
      <c r="PET12" s="49"/>
      <c r="PEU12" s="49"/>
      <c r="PEV12" s="49"/>
      <c r="PEW12" s="49"/>
      <c r="PEX12" s="49"/>
      <c r="PEY12" s="49"/>
      <c r="PEZ12" s="49"/>
      <c r="PFA12" s="49"/>
      <c r="PFB12" s="49"/>
      <c r="PFC12" s="49"/>
      <c r="PFD12" s="49"/>
      <c r="PFE12" s="49"/>
      <c r="PFF12" s="49"/>
      <c r="PFG12" s="49"/>
      <c r="PFH12" s="49"/>
      <c r="PFI12" s="49"/>
      <c r="PFJ12" s="49"/>
      <c r="PFK12" s="49"/>
      <c r="PFL12" s="49"/>
      <c r="PFM12" s="49"/>
      <c r="PFN12" s="49"/>
      <c r="PFO12" s="49"/>
      <c r="PFP12" s="49"/>
      <c r="PFQ12" s="49"/>
      <c r="PFR12" s="49"/>
      <c r="PFS12" s="49"/>
      <c r="PFT12" s="49"/>
      <c r="PFU12" s="49"/>
      <c r="PFV12" s="49"/>
      <c r="PFW12" s="49"/>
      <c r="PFX12" s="49"/>
      <c r="PFY12" s="49"/>
      <c r="PFZ12" s="49"/>
      <c r="PGA12" s="49"/>
      <c r="PGB12" s="49"/>
      <c r="PGC12" s="49"/>
      <c r="PGD12" s="49"/>
      <c r="PGE12" s="49"/>
      <c r="PGF12" s="49"/>
      <c r="PGG12" s="49"/>
      <c r="PGH12" s="49"/>
      <c r="PGI12" s="49"/>
      <c r="PGJ12" s="49"/>
      <c r="PGK12" s="49"/>
      <c r="PGL12" s="49"/>
      <c r="PGM12" s="49"/>
      <c r="PGN12" s="49"/>
      <c r="PGO12" s="49"/>
      <c r="PGP12" s="49"/>
      <c r="PGQ12" s="49"/>
      <c r="PGR12" s="49"/>
      <c r="PGS12" s="49"/>
      <c r="PGT12" s="49"/>
      <c r="PGU12" s="49"/>
      <c r="PGV12" s="49"/>
      <c r="PGW12" s="49"/>
      <c r="PGX12" s="49"/>
      <c r="PGY12" s="49"/>
      <c r="PGZ12" s="49"/>
      <c r="PHA12" s="49"/>
      <c r="PHB12" s="49"/>
      <c r="PHC12" s="49"/>
      <c r="PHD12" s="49"/>
      <c r="PHE12" s="49"/>
      <c r="PHF12" s="49"/>
      <c r="PHG12" s="49"/>
      <c r="PHH12" s="49"/>
      <c r="PHI12" s="49"/>
      <c r="PHJ12" s="49"/>
      <c r="PHK12" s="49"/>
      <c r="PHL12" s="49"/>
      <c r="PHM12" s="49"/>
      <c r="PHN12" s="49"/>
      <c r="PHO12" s="49"/>
      <c r="PHP12" s="49"/>
      <c r="PHQ12" s="49"/>
      <c r="PHR12" s="49"/>
      <c r="PHS12" s="49"/>
      <c r="PHT12" s="49"/>
      <c r="PHU12" s="49"/>
      <c r="PHV12" s="49"/>
      <c r="PHW12" s="49"/>
      <c r="PHX12" s="49"/>
      <c r="PHY12" s="49"/>
      <c r="PHZ12" s="49"/>
      <c r="PIA12" s="49"/>
      <c r="PIB12" s="49"/>
      <c r="PIC12" s="49"/>
      <c r="PID12" s="49"/>
      <c r="PIE12" s="49"/>
      <c r="PIF12" s="49"/>
      <c r="PIG12" s="49"/>
      <c r="PIH12" s="49"/>
      <c r="PII12" s="49"/>
      <c r="PIJ12" s="49"/>
      <c r="PIK12" s="49"/>
      <c r="PIL12" s="49"/>
      <c r="PIM12" s="49"/>
      <c r="PIN12" s="49"/>
      <c r="PIO12" s="49"/>
      <c r="PIP12" s="49"/>
      <c r="PIQ12" s="49"/>
      <c r="PIR12" s="49"/>
      <c r="PIS12" s="49"/>
      <c r="PIT12" s="49"/>
      <c r="PIU12" s="49"/>
      <c r="PIV12" s="49"/>
      <c r="PIW12" s="49"/>
      <c r="PIX12" s="49"/>
      <c r="PIY12" s="49"/>
      <c r="PIZ12" s="49"/>
      <c r="PJA12" s="49"/>
      <c r="PJB12" s="49"/>
      <c r="PJC12" s="49"/>
      <c r="PJD12" s="49"/>
      <c r="PJE12" s="49"/>
      <c r="PJF12" s="49"/>
      <c r="PJG12" s="49"/>
      <c r="PJH12" s="49"/>
      <c r="PJI12" s="49"/>
      <c r="PJJ12" s="49"/>
      <c r="PJK12" s="49"/>
      <c r="PJL12" s="49"/>
      <c r="PJM12" s="49"/>
      <c r="PJN12" s="49"/>
      <c r="PJO12" s="49"/>
      <c r="PJP12" s="49"/>
      <c r="PJQ12" s="49"/>
      <c r="PJR12" s="49"/>
      <c r="PJS12" s="49"/>
      <c r="PJT12" s="49"/>
      <c r="PJU12" s="49"/>
      <c r="PJV12" s="49"/>
      <c r="PJW12" s="49"/>
      <c r="PJX12" s="49"/>
      <c r="PJY12" s="49"/>
      <c r="PJZ12" s="49"/>
      <c r="PKA12" s="49"/>
      <c r="PKB12" s="49"/>
      <c r="PKC12" s="49"/>
      <c r="PKD12" s="49"/>
      <c r="PKE12" s="49"/>
      <c r="PKF12" s="49"/>
      <c r="PKG12" s="49"/>
      <c r="PKH12" s="49"/>
      <c r="PKI12" s="49"/>
      <c r="PKJ12" s="49"/>
      <c r="PKK12" s="49"/>
      <c r="PKL12" s="49"/>
      <c r="PKM12" s="49"/>
      <c r="PKN12" s="49"/>
      <c r="PKO12" s="49"/>
      <c r="PKP12" s="49"/>
      <c r="PKQ12" s="49"/>
      <c r="PKR12" s="49"/>
      <c r="PKS12" s="49"/>
      <c r="PKT12" s="49"/>
      <c r="PKU12" s="49"/>
      <c r="PKV12" s="49"/>
      <c r="PKW12" s="49"/>
      <c r="PKX12" s="49"/>
      <c r="PKY12" s="49"/>
      <c r="PKZ12" s="49"/>
      <c r="PLA12" s="49"/>
      <c r="PLB12" s="49"/>
      <c r="PLC12" s="49"/>
      <c r="PLD12" s="49"/>
      <c r="PLE12" s="49"/>
      <c r="PLF12" s="49"/>
      <c r="PLG12" s="49"/>
      <c r="PLH12" s="49"/>
      <c r="PLI12" s="49"/>
      <c r="PLJ12" s="49"/>
      <c r="PLK12" s="49"/>
      <c r="PLL12" s="49"/>
      <c r="PLM12" s="49"/>
      <c r="PLN12" s="49"/>
      <c r="PLO12" s="49"/>
      <c r="PLP12" s="49"/>
      <c r="PLQ12" s="49"/>
      <c r="PLR12" s="49"/>
      <c r="PLS12" s="49"/>
      <c r="PLT12" s="49"/>
      <c r="PLU12" s="49"/>
      <c r="PLV12" s="49"/>
      <c r="PLW12" s="49"/>
      <c r="PLX12" s="49"/>
      <c r="PLY12" s="49"/>
      <c r="PLZ12" s="49"/>
      <c r="PMA12" s="49"/>
      <c r="PMB12" s="49"/>
      <c r="PMC12" s="49"/>
      <c r="PMD12" s="49"/>
      <c r="PME12" s="49"/>
      <c r="PMF12" s="49"/>
      <c r="PMG12" s="49"/>
      <c r="PMH12" s="49"/>
      <c r="PMI12" s="49"/>
      <c r="PMJ12" s="49"/>
      <c r="PMK12" s="49"/>
      <c r="PML12" s="49"/>
      <c r="PMM12" s="49"/>
      <c r="PMN12" s="49"/>
      <c r="PMO12" s="49"/>
      <c r="PMP12" s="49"/>
      <c r="PMQ12" s="49"/>
      <c r="PMR12" s="49"/>
      <c r="PMS12" s="49"/>
      <c r="PMT12" s="49"/>
      <c r="PMU12" s="49"/>
      <c r="PMV12" s="49"/>
      <c r="PMW12" s="49"/>
      <c r="PMX12" s="49"/>
      <c r="PMY12" s="49"/>
      <c r="PMZ12" s="49"/>
      <c r="PNA12" s="49"/>
      <c r="PNB12" s="49"/>
      <c r="PNC12" s="49"/>
      <c r="PND12" s="49"/>
      <c r="PNE12" s="49"/>
      <c r="PNF12" s="49"/>
      <c r="PNG12" s="49"/>
      <c r="PNH12" s="49"/>
      <c r="PNI12" s="49"/>
      <c r="PNJ12" s="49"/>
      <c r="PNK12" s="49"/>
      <c r="PNL12" s="49"/>
      <c r="PNM12" s="49"/>
      <c r="PNN12" s="49"/>
      <c r="PNO12" s="49"/>
      <c r="PNP12" s="49"/>
      <c r="PNQ12" s="49"/>
      <c r="PNR12" s="49"/>
      <c r="PNS12" s="49"/>
      <c r="PNT12" s="49"/>
      <c r="PNU12" s="49"/>
      <c r="PNV12" s="49"/>
      <c r="PNW12" s="49"/>
      <c r="PNX12" s="49"/>
      <c r="PNY12" s="49"/>
      <c r="PNZ12" s="49"/>
      <c r="POA12" s="49"/>
      <c r="POB12" s="49"/>
      <c r="POC12" s="49"/>
      <c r="POD12" s="49"/>
      <c r="POE12" s="49"/>
      <c r="POF12" s="49"/>
      <c r="POG12" s="49"/>
      <c r="POH12" s="49"/>
      <c r="POI12" s="49"/>
      <c r="POJ12" s="49"/>
      <c r="POK12" s="49"/>
      <c r="POL12" s="49"/>
      <c r="POM12" s="49"/>
      <c r="PON12" s="49"/>
      <c r="POO12" s="49"/>
      <c r="POP12" s="49"/>
      <c r="POQ12" s="49"/>
      <c r="POR12" s="49"/>
      <c r="POS12" s="49"/>
      <c r="POT12" s="49"/>
      <c r="POU12" s="49"/>
      <c r="POV12" s="49"/>
      <c r="POW12" s="49"/>
      <c r="POX12" s="49"/>
      <c r="POY12" s="49"/>
      <c r="POZ12" s="49"/>
      <c r="PPA12" s="49"/>
      <c r="PPB12" s="49"/>
      <c r="PPC12" s="49"/>
      <c r="PPD12" s="49"/>
      <c r="PPE12" s="49"/>
      <c r="PPF12" s="49"/>
      <c r="PPG12" s="49"/>
      <c r="PPH12" s="49"/>
      <c r="PPI12" s="49"/>
      <c r="PPJ12" s="49"/>
      <c r="PPK12" s="49"/>
      <c r="PPL12" s="49"/>
      <c r="PPM12" s="49"/>
      <c r="PPN12" s="49"/>
      <c r="PPO12" s="49"/>
      <c r="PPP12" s="49"/>
      <c r="PPQ12" s="49"/>
      <c r="PPR12" s="49"/>
      <c r="PPS12" s="49"/>
      <c r="PPT12" s="49"/>
      <c r="PPU12" s="49"/>
      <c r="PPV12" s="49"/>
      <c r="PPW12" s="49"/>
      <c r="PPX12" s="49"/>
      <c r="PPY12" s="49"/>
      <c r="PPZ12" s="49"/>
      <c r="PQA12" s="49"/>
      <c r="PQB12" s="49"/>
      <c r="PQC12" s="49"/>
      <c r="PQD12" s="49"/>
      <c r="PQE12" s="49"/>
      <c r="PQF12" s="49"/>
      <c r="PQG12" s="49"/>
      <c r="PQH12" s="49"/>
      <c r="PQI12" s="49"/>
      <c r="PQJ12" s="49"/>
      <c r="PQK12" s="49"/>
      <c r="PQL12" s="49"/>
      <c r="PQM12" s="49"/>
      <c r="PQN12" s="49"/>
      <c r="PQO12" s="49"/>
      <c r="PQP12" s="49"/>
      <c r="PQQ12" s="49"/>
      <c r="PQR12" s="49"/>
      <c r="PQS12" s="49"/>
      <c r="PQT12" s="49"/>
      <c r="PQU12" s="49"/>
      <c r="PQV12" s="49"/>
      <c r="PQW12" s="49"/>
      <c r="PQX12" s="49"/>
      <c r="PQY12" s="49"/>
      <c r="PQZ12" s="49"/>
      <c r="PRA12" s="49"/>
      <c r="PRB12" s="49"/>
      <c r="PRC12" s="49"/>
      <c r="PRD12" s="49"/>
      <c r="PRE12" s="49"/>
      <c r="PRF12" s="49"/>
      <c r="PRG12" s="49"/>
      <c r="PRH12" s="49"/>
      <c r="PRI12" s="49"/>
      <c r="PRJ12" s="49"/>
      <c r="PRK12" s="49"/>
      <c r="PRL12" s="49"/>
      <c r="PRM12" s="49"/>
      <c r="PRN12" s="49"/>
      <c r="PRO12" s="49"/>
      <c r="PRP12" s="49"/>
      <c r="PRQ12" s="49"/>
      <c r="PRR12" s="49"/>
      <c r="PRS12" s="49"/>
      <c r="PRT12" s="49"/>
      <c r="PRU12" s="49"/>
      <c r="PRV12" s="49"/>
      <c r="PRW12" s="49"/>
      <c r="PRX12" s="49"/>
      <c r="PRY12" s="49"/>
      <c r="PRZ12" s="49"/>
      <c r="PSA12" s="49"/>
      <c r="PSB12" s="49"/>
      <c r="PSC12" s="49"/>
      <c r="PSD12" s="49"/>
      <c r="PSE12" s="49"/>
      <c r="PSF12" s="49"/>
      <c r="PSG12" s="49"/>
      <c r="PSH12" s="49"/>
      <c r="PSI12" s="49"/>
      <c r="PSJ12" s="49"/>
      <c r="PSK12" s="49"/>
      <c r="PSL12" s="49"/>
      <c r="PSM12" s="49"/>
      <c r="PSN12" s="49"/>
      <c r="PSO12" s="49"/>
      <c r="PSP12" s="49"/>
      <c r="PSQ12" s="49"/>
      <c r="PSR12" s="49"/>
      <c r="PSS12" s="49"/>
      <c r="PST12" s="49"/>
      <c r="PSU12" s="49"/>
      <c r="PSV12" s="49"/>
      <c r="PSW12" s="49"/>
      <c r="PSX12" s="49"/>
      <c r="PSY12" s="49"/>
      <c r="PSZ12" s="49"/>
      <c r="PTA12" s="49"/>
      <c r="PTB12" s="49"/>
      <c r="PTC12" s="49"/>
      <c r="PTD12" s="49"/>
      <c r="PTE12" s="49"/>
      <c r="PTF12" s="49"/>
      <c r="PTG12" s="49"/>
      <c r="PTH12" s="49"/>
      <c r="PTI12" s="49"/>
      <c r="PTJ12" s="49"/>
      <c r="PTK12" s="49"/>
      <c r="PTL12" s="49"/>
      <c r="PTM12" s="49"/>
      <c r="PTN12" s="49"/>
      <c r="PTO12" s="49"/>
      <c r="PTP12" s="49"/>
      <c r="PTQ12" s="49"/>
      <c r="PTR12" s="49"/>
      <c r="PTS12" s="49"/>
      <c r="PTT12" s="49"/>
      <c r="PTU12" s="49"/>
      <c r="PTV12" s="49"/>
      <c r="PTW12" s="49"/>
      <c r="PTX12" s="49"/>
      <c r="PTY12" s="49"/>
      <c r="PTZ12" s="49"/>
      <c r="PUA12" s="49"/>
      <c r="PUB12" s="49"/>
      <c r="PUC12" s="49"/>
      <c r="PUD12" s="49"/>
      <c r="PUE12" s="49"/>
      <c r="PUF12" s="49"/>
      <c r="PUG12" s="49"/>
      <c r="PUH12" s="49"/>
      <c r="PUI12" s="49"/>
      <c r="PUJ12" s="49"/>
      <c r="PUK12" s="49"/>
      <c r="PUL12" s="49"/>
      <c r="PUM12" s="49"/>
      <c r="PUN12" s="49"/>
      <c r="PUO12" s="49"/>
      <c r="PUP12" s="49"/>
      <c r="PUQ12" s="49"/>
      <c r="PUR12" s="49"/>
      <c r="PUS12" s="49"/>
      <c r="PUT12" s="49"/>
      <c r="PUU12" s="49"/>
      <c r="PUV12" s="49"/>
      <c r="PUW12" s="49"/>
      <c r="PUX12" s="49"/>
      <c r="PUY12" s="49"/>
      <c r="PUZ12" s="49"/>
      <c r="PVA12" s="49"/>
      <c r="PVB12" s="49"/>
      <c r="PVC12" s="49"/>
      <c r="PVD12" s="49"/>
      <c r="PVE12" s="49"/>
      <c r="PVF12" s="49"/>
      <c r="PVG12" s="49"/>
      <c r="PVH12" s="49"/>
      <c r="PVI12" s="49"/>
      <c r="PVJ12" s="49"/>
      <c r="PVK12" s="49"/>
      <c r="PVL12" s="49"/>
      <c r="PVM12" s="49"/>
      <c r="PVN12" s="49"/>
      <c r="PVO12" s="49"/>
      <c r="PVP12" s="49"/>
      <c r="PVQ12" s="49"/>
      <c r="PVR12" s="49"/>
      <c r="PVS12" s="49"/>
      <c r="PVT12" s="49"/>
      <c r="PVU12" s="49"/>
      <c r="PVV12" s="49"/>
      <c r="PVW12" s="49"/>
      <c r="PVX12" s="49"/>
      <c r="PVY12" s="49"/>
      <c r="PVZ12" s="49"/>
      <c r="PWA12" s="49"/>
      <c r="PWB12" s="49"/>
      <c r="PWC12" s="49"/>
      <c r="PWD12" s="49"/>
      <c r="PWE12" s="49"/>
      <c r="PWF12" s="49"/>
      <c r="PWG12" s="49"/>
      <c r="PWH12" s="49"/>
      <c r="PWI12" s="49"/>
      <c r="PWJ12" s="49"/>
      <c r="PWK12" s="49"/>
      <c r="PWL12" s="49"/>
      <c r="PWM12" s="49"/>
      <c r="PWN12" s="49"/>
      <c r="PWO12" s="49"/>
      <c r="PWP12" s="49"/>
      <c r="PWQ12" s="49"/>
      <c r="PWR12" s="49"/>
      <c r="PWS12" s="49"/>
      <c r="PWT12" s="49"/>
      <c r="PWU12" s="49"/>
      <c r="PWV12" s="49"/>
      <c r="PWW12" s="49"/>
      <c r="PWX12" s="49"/>
      <c r="PWY12" s="49"/>
      <c r="PWZ12" s="49"/>
      <c r="PXA12" s="49"/>
      <c r="PXB12" s="49"/>
      <c r="PXC12" s="49"/>
      <c r="PXD12" s="49"/>
      <c r="PXE12" s="49"/>
      <c r="PXF12" s="49"/>
      <c r="PXG12" s="49"/>
      <c r="PXH12" s="49"/>
      <c r="PXI12" s="49"/>
      <c r="PXJ12" s="49"/>
      <c r="PXK12" s="49"/>
      <c r="PXL12" s="49"/>
      <c r="PXM12" s="49"/>
      <c r="PXN12" s="49"/>
      <c r="PXO12" s="49"/>
      <c r="PXP12" s="49"/>
      <c r="PXQ12" s="49"/>
      <c r="PXR12" s="49"/>
      <c r="PXS12" s="49"/>
      <c r="PXT12" s="49"/>
      <c r="PXU12" s="49"/>
      <c r="PXV12" s="49"/>
      <c r="PXW12" s="49"/>
      <c r="PXX12" s="49"/>
      <c r="PXY12" s="49"/>
      <c r="PXZ12" s="49"/>
      <c r="PYA12" s="49"/>
      <c r="PYB12" s="49"/>
      <c r="PYC12" s="49"/>
      <c r="PYD12" s="49"/>
      <c r="PYE12" s="49"/>
      <c r="PYF12" s="49"/>
      <c r="PYG12" s="49"/>
      <c r="PYH12" s="49"/>
      <c r="PYI12" s="49"/>
      <c r="PYJ12" s="49"/>
      <c r="PYK12" s="49"/>
      <c r="PYL12" s="49"/>
      <c r="PYM12" s="49"/>
      <c r="PYN12" s="49"/>
      <c r="PYO12" s="49"/>
      <c r="PYP12" s="49"/>
      <c r="PYQ12" s="49"/>
      <c r="PYR12" s="49"/>
      <c r="PYS12" s="49"/>
      <c r="PYT12" s="49"/>
      <c r="PYU12" s="49"/>
      <c r="PYV12" s="49"/>
      <c r="PYW12" s="49"/>
      <c r="PYX12" s="49"/>
      <c r="PYY12" s="49"/>
      <c r="PYZ12" s="49"/>
      <c r="PZA12" s="49"/>
      <c r="PZB12" s="49"/>
      <c r="PZC12" s="49"/>
      <c r="PZD12" s="49"/>
      <c r="PZE12" s="49"/>
      <c r="PZF12" s="49"/>
      <c r="PZG12" s="49"/>
      <c r="PZH12" s="49"/>
      <c r="PZI12" s="49"/>
      <c r="PZJ12" s="49"/>
      <c r="PZK12" s="49"/>
      <c r="PZL12" s="49"/>
      <c r="PZM12" s="49"/>
      <c r="PZN12" s="49"/>
      <c r="PZO12" s="49"/>
      <c r="PZP12" s="49"/>
      <c r="PZQ12" s="49"/>
      <c r="PZR12" s="49"/>
      <c r="PZS12" s="49"/>
      <c r="PZT12" s="49"/>
      <c r="PZU12" s="49"/>
      <c r="PZV12" s="49"/>
      <c r="PZW12" s="49"/>
      <c r="PZX12" s="49"/>
      <c r="PZY12" s="49"/>
      <c r="PZZ12" s="49"/>
      <c r="QAA12" s="49"/>
      <c r="QAB12" s="49"/>
      <c r="QAC12" s="49"/>
      <c r="QAD12" s="49"/>
      <c r="QAE12" s="49"/>
      <c r="QAF12" s="49"/>
      <c r="QAG12" s="49"/>
      <c r="QAH12" s="49"/>
      <c r="QAI12" s="49"/>
      <c r="QAJ12" s="49"/>
      <c r="QAK12" s="49"/>
      <c r="QAL12" s="49"/>
      <c r="QAM12" s="49"/>
      <c r="QAN12" s="49"/>
      <c r="QAO12" s="49"/>
      <c r="QAP12" s="49"/>
      <c r="QAQ12" s="49"/>
      <c r="QAR12" s="49"/>
      <c r="QAS12" s="49"/>
      <c r="QAT12" s="49"/>
      <c r="QAU12" s="49"/>
      <c r="QAV12" s="49"/>
      <c r="QAW12" s="49"/>
      <c r="QAX12" s="49"/>
      <c r="QAY12" s="49"/>
      <c r="QAZ12" s="49"/>
      <c r="QBA12" s="49"/>
      <c r="QBB12" s="49"/>
      <c r="QBC12" s="49"/>
      <c r="QBD12" s="49"/>
      <c r="QBE12" s="49"/>
      <c r="QBF12" s="49"/>
      <c r="QBG12" s="49"/>
      <c r="QBH12" s="49"/>
      <c r="QBI12" s="49"/>
      <c r="QBJ12" s="49"/>
      <c r="QBK12" s="49"/>
      <c r="QBL12" s="49"/>
      <c r="QBM12" s="49"/>
      <c r="QBN12" s="49"/>
      <c r="QBO12" s="49"/>
      <c r="QBP12" s="49"/>
      <c r="QBQ12" s="49"/>
      <c r="QBR12" s="49"/>
      <c r="QBS12" s="49"/>
      <c r="QBT12" s="49"/>
      <c r="QBU12" s="49"/>
      <c r="QBV12" s="49"/>
      <c r="QBW12" s="49"/>
      <c r="QBX12" s="49"/>
      <c r="QBY12" s="49"/>
      <c r="QBZ12" s="49"/>
      <c r="QCA12" s="49"/>
      <c r="QCB12" s="49"/>
      <c r="QCC12" s="49"/>
      <c r="QCD12" s="49"/>
      <c r="QCE12" s="49"/>
      <c r="QCF12" s="49"/>
      <c r="QCG12" s="49"/>
      <c r="QCH12" s="49"/>
      <c r="QCI12" s="49"/>
      <c r="QCJ12" s="49"/>
      <c r="QCK12" s="49"/>
      <c r="QCL12" s="49"/>
      <c r="QCM12" s="49"/>
      <c r="QCN12" s="49"/>
      <c r="QCO12" s="49"/>
      <c r="QCP12" s="49"/>
      <c r="QCQ12" s="49"/>
      <c r="QCR12" s="49"/>
      <c r="QCS12" s="49"/>
      <c r="QCT12" s="49"/>
      <c r="QCU12" s="49"/>
      <c r="QCV12" s="49"/>
      <c r="QCW12" s="49"/>
      <c r="QCX12" s="49"/>
      <c r="QCY12" s="49"/>
      <c r="QCZ12" s="49"/>
      <c r="QDA12" s="49"/>
      <c r="QDB12" s="49"/>
      <c r="QDC12" s="49"/>
      <c r="QDD12" s="49"/>
      <c r="QDE12" s="49"/>
      <c r="QDF12" s="49"/>
      <c r="QDG12" s="49"/>
      <c r="QDH12" s="49"/>
      <c r="QDI12" s="49"/>
      <c r="QDJ12" s="49"/>
      <c r="QDK12" s="49"/>
      <c r="QDL12" s="49"/>
      <c r="QDM12" s="49"/>
      <c r="QDN12" s="49"/>
      <c r="QDO12" s="49"/>
      <c r="QDP12" s="49"/>
      <c r="QDQ12" s="49"/>
      <c r="QDR12" s="49"/>
      <c r="QDS12" s="49"/>
      <c r="QDT12" s="49"/>
      <c r="QDU12" s="49"/>
      <c r="QDV12" s="49"/>
      <c r="QDW12" s="49"/>
      <c r="QDX12" s="49"/>
      <c r="QDY12" s="49"/>
      <c r="QDZ12" s="49"/>
      <c r="QEA12" s="49"/>
      <c r="QEB12" s="49"/>
      <c r="QEC12" s="49"/>
      <c r="QED12" s="49"/>
      <c r="QEE12" s="49"/>
      <c r="QEF12" s="49"/>
      <c r="QEG12" s="49"/>
      <c r="QEH12" s="49"/>
      <c r="QEI12" s="49"/>
      <c r="QEJ12" s="49"/>
      <c r="QEK12" s="49"/>
      <c r="QEL12" s="49"/>
      <c r="QEM12" s="49"/>
      <c r="QEN12" s="49"/>
      <c r="QEO12" s="49"/>
      <c r="QEP12" s="49"/>
      <c r="QEQ12" s="49"/>
      <c r="QER12" s="49"/>
      <c r="QES12" s="49"/>
      <c r="QET12" s="49"/>
      <c r="QEU12" s="49"/>
      <c r="QEV12" s="49"/>
      <c r="QEW12" s="49"/>
      <c r="QEX12" s="49"/>
      <c r="QEY12" s="49"/>
      <c r="QEZ12" s="49"/>
      <c r="QFA12" s="49"/>
      <c r="QFB12" s="49"/>
      <c r="QFC12" s="49"/>
      <c r="QFD12" s="49"/>
      <c r="QFE12" s="49"/>
      <c r="QFF12" s="49"/>
      <c r="QFG12" s="49"/>
      <c r="QFH12" s="49"/>
      <c r="QFI12" s="49"/>
      <c r="QFJ12" s="49"/>
      <c r="QFK12" s="49"/>
      <c r="QFL12" s="49"/>
      <c r="QFM12" s="49"/>
      <c r="QFN12" s="49"/>
      <c r="QFO12" s="49"/>
      <c r="QFP12" s="49"/>
      <c r="QFQ12" s="49"/>
      <c r="QFR12" s="49"/>
      <c r="QFS12" s="49"/>
      <c r="QFT12" s="49"/>
      <c r="QFU12" s="49"/>
      <c r="QFV12" s="49"/>
      <c r="QFW12" s="49"/>
      <c r="QFX12" s="49"/>
      <c r="QFY12" s="49"/>
      <c r="QFZ12" s="49"/>
      <c r="QGA12" s="49"/>
      <c r="QGB12" s="49"/>
      <c r="QGC12" s="49"/>
      <c r="QGD12" s="49"/>
      <c r="QGE12" s="49"/>
      <c r="QGF12" s="49"/>
      <c r="QGG12" s="49"/>
      <c r="QGH12" s="49"/>
      <c r="QGI12" s="49"/>
      <c r="QGJ12" s="49"/>
      <c r="QGK12" s="49"/>
      <c r="QGL12" s="49"/>
      <c r="QGM12" s="49"/>
      <c r="QGN12" s="49"/>
      <c r="QGO12" s="49"/>
      <c r="QGP12" s="49"/>
      <c r="QGQ12" s="49"/>
      <c r="QGR12" s="49"/>
      <c r="QGS12" s="49"/>
      <c r="QGT12" s="49"/>
      <c r="QGU12" s="49"/>
      <c r="QGV12" s="49"/>
      <c r="QGW12" s="49"/>
      <c r="QGX12" s="49"/>
      <c r="QGY12" s="49"/>
      <c r="QGZ12" s="49"/>
      <c r="QHA12" s="49"/>
      <c r="QHB12" s="49"/>
      <c r="QHC12" s="49"/>
      <c r="QHD12" s="49"/>
      <c r="QHE12" s="49"/>
      <c r="QHF12" s="49"/>
      <c r="QHG12" s="49"/>
      <c r="QHH12" s="49"/>
      <c r="QHI12" s="49"/>
      <c r="QHJ12" s="49"/>
      <c r="QHK12" s="49"/>
      <c r="QHL12" s="49"/>
      <c r="QHM12" s="49"/>
      <c r="QHN12" s="49"/>
      <c r="QHO12" s="49"/>
      <c r="QHP12" s="49"/>
      <c r="QHQ12" s="49"/>
      <c r="QHR12" s="49"/>
      <c r="QHS12" s="49"/>
      <c r="QHT12" s="49"/>
      <c r="QHU12" s="49"/>
      <c r="QHV12" s="49"/>
      <c r="QHW12" s="49"/>
      <c r="QHX12" s="49"/>
      <c r="QHY12" s="49"/>
      <c r="QHZ12" s="49"/>
      <c r="QIA12" s="49"/>
      <c r="QIB12" s="49"/>
      <c r="QIC12" s="49"/>
      <c r="QID12" s="49"/>
      <c r="QIE12" s="49"/>
      <c r="QIF12" s="49"/>
      <c r="QIG12" s="49"/>
      <c r="QIH12" s="49"/>
      <c r="QII12" s="49"/>
      <c r="QIJ12" s="49"/>
      <c r="QIK12" s="49"/>
      <c r="QIL12" s="49"/>
      <c r="QIM12" s="49"/>
      <c r="QIN12" s="49"/>
      <c r="QIO12" s="49"/>
      <c r="QIP12" s="49"/>
      <c r="QIQ12" s="49"/>
      <c r="QIR12" s="49"/>
      <c r="QIS12" s="49"/>
      <c r="QIT12" s="49"/>
      <c r="QIU12" s="49"/>
      <c r="QIV12" s="49"/>
      <c r="QIW12" s="49"/>
      <c r="QIX12" s="49"/>
      <c r="QIY12" s="49"/>
      <c r="QIZ12" s="49"/>
      <c r="QJA12" s="49"/>
      <c r="QJB12" s="49"/>
      <c r="QJC12" s="49"/>
      <c r="QJD12" s="49"/>
      <c r="QJE12" s="49"/>
      <c r="QJF12" s="49"/>
      <c r="QJG12" s="49"/>
      <c r="QJH12" s="49"/>
      <c r="QJI12" s="49"/>
      <c r="QJJ12" s="49"/>
      <c r="QJK12" s="49"/>
      <c r="QJL12" s="49"/>
      <c r="QJM12" s="49"/>
      <c r="QJN12" s="49"/>
      <c r="QJO12" s="49"/>
      <c r="QJP12" s="49"/>
      <c r="QJQ12" s="49"/>
      <c r="QJR12" s="49"/>
      <c r="QJS12" s="49"/>
      <c r="QJT12" s="49"/>
      <c r="QJU12" s="49"/>
      <c r="QJV12" s="49"/>
      <c r="QJW12" s="49"/>
      <c r="QJX12" s="49"/>
      <c r="QJY12" s="49"/>
      <c r="QJZ12" s="49"/>
      <c r="QKA12" s="49"/>
      <c r="QKB12" s="49"/>
      <c r="QKC12" s="49"/>
      <c r="QKD12" s="49"/>
      <c r="QKE12" s="49"/>
      <c r="QKF12" s="49"/>
      <c r="QKG12" s="49"/>
      <c r="QKH12" s="49"/>
      <c r="QKI12" s="49"/>
      <c r="QKJ12" s="49"/>
      <c r="QKK12" s="49"/>
      <c r="QKL12" s="49"/>
      <c r="QKM12" s="49"/>
      <c r="QKN12" s="49"/>
      <c r="QKO12" s="49"/>
      <c r="QKP12" s="49"/>
      <c r="QKQ12" s="49"/>
      <c r="QKR12" s="49"/>
      <c r="QKS12" s="49"/>
      <c r="QKT12" s="49"/>
      <c r="QKU12" s="49"/>
      <c r="QKV12" s="49"/>
      <c r="QKW12" s="49"/>
      <c r="QKX12" s="49"/>
      <c r="QKY12" s="49"/>
      <c r="QKZ12" s="49"/>
      <c r="QLA12" s="49"/>
      <c r="QLB12" s="49"/>
      <c r="QLC12" s="49"/>
      <c r="QLD12" s="49"/>
      <c r="QLE12" s="49"/>
      <c r="QLF12" s="49"/>
      <c r="QLG12" s="49"/>
      <c r="QLH12" s="49"/>
      <c r="QLI12" s="49"/>
      <c r="QLJ12" s="49"/>
      <c r="QLK12" s="49"/>
      <c r="QLL12" s="49"/>
      <c r="QLM12" s="49"/>
      <c r="QLN12" s="49"/>
      <c r="QLO12" s="49"/>
      <c r="QLP12" s="49"/>
      <c r="QLQ12" s="49"/>
      <c r="QLR12" s="49"/>
      <c r="QLS12" s="49"/>
      <c r="QLT12" s="49"/>
      <c r="QLU12" s="49"/>
      <c r="QLV12" s="49"/>
      <c r="QLW12" s="49"/>
      <c r="QLX12" s="49"/>
      <c r="QLY12" s="49"/>
      <c r="QLZ12" s="49"/>
      <c r="QMA12" s="49"/>
      <c r="QMB12" s="49"/>
      <c r="QMC12" s="49"/>
      <c r="QMD12" s="49"/>
      <c r="QME12" s="49"/>
      <c r="QMF12" s="49"/>
      <c r="QMG12" s="49"/>
      <c r="QMH12" s="49"/>
      <c r="QMI12" s="49"/>
      <c r="QMJ12" s="49"/>
      <c r="QMK12" s="49"/>
      <c r="QML12" s="49"/>
      <c r="QMM12" s="49"/>
      <c r="QMN12" s="49"/>
      <c r="QMO12" s="49"/>
      <c r="QMP12" s="49"/>
      <c r="QMQ12" s="49"/>
      <c r="QMR12" s="49"/>
      <c r="QMS12" s="49"/>
      <c r="QMT12" s="49"/>
      <c r="QMU12" s="49"/>
      <c r="QMV12" s="49"/>
      <c r="QMW12" s="49"/>
      <c r="QMX12" s="49"/>
      <c r="QMY12" s="49"/>
      <c r="QMZ12" s="49"/>
      <c r="QNA12" s="49"/>
      <c r="QNB12" s="49"/>
      <c r="QNC12" s="49"/>
      <c r="QND12" s="49"/>
      <c r="QNE12" s="49"/>
      <c r="QNF12" s="49"/>
      <c r="QNG12" s="49"/>
      <c r="QNH12" s="49"/>
      <c r="QNI12" s="49"/>
      <c r="QNJ12" s="49"/>
      <c r="QNK12" s="49"/>
      <c r="QNL12" s="49"/>
      <c r="QNM12" s="49"/>
      <c r="QNN12" s="49"/>
      <c r="QNO12" s="49"/>
      <c r="QNP12" s="49"/>
      <c r="QNQ12" s="49"/>
      <c r="QNR12" s="49"/>
      <c r="QNS12" s="49"/>
      <c r="QNT12" s="49"/>
      <c r="QNU12" s="49"/>
      <c r="QNV12" s="49"/>
      <c r="QNW12" s="49"/>
      <c r="QNX12" s="49"/>
      <c r="QNY12" s="49"/>
      <c r="QNZ12" s="49"/>
      <c r="QOA12" s="49"/>
      <c r="QOB12" s="49"/>
      <c r="QOC12" s="49"/>
      <c r="QOD12" s="49"/>
      <c r="QOE12" s="49"/>
      <c r="QOF12" s="49"/>
      <c r="QOG12" s="49"/>
      <c r="QOH12" s="49"/>
      <c r="QOI12" s="49"/>
      <c r="QOJ12" s="49"/>
      <c r="QOK12" s="49"/>
      <c r="QOL12" s="49"/>
      <c r="QOM12" s="49"/>
      <c r="QON12" s="49"/>
      <c r="QOO12" s="49"/>
      <c r="QOP12" s="49"/>
      <c r="QOQ12" s="49"/>
      <c r="QOR12" s="49"/>
      <c r="QOS12" s="49"/>
      <c r="QOT12" s="49"/>
      <c r="QOU12" s="49"/>
      <c r="QOV12" s="49"/>
      <c r="QOW12" s="49"/>
      <c r="QOX12" s="49"/>
      <c r="QOY12" s="49"/>
      <c r="QOZ12" s="49"/>
      <c r="QPA12" s="49"/>
      <c r="QPB12" s="49"/>
      <c r="QPC12" s="49"/>
      <c r="QPD12" s="49"/>
      <c r="QPE12" s="49"/>
      <c r="QPF12" s="49"/>
      <c r="QPG12" s="49"/>
      <c r="QPH12" s="49"/>
      <c r="QPI12" s="49"/>
      <c r="QPJ12" s="49"/>
      <c r="QPK12" s="49"/>
      <c r="QPL12" s="49"/>
      <c r="QPM12" s="49"/>
      <c r="QPN12" s="49"/>
      <c r="QPO12" s="49"/>
      <c r="QPP12" s="49"/>
      <c r="QPQ12" s="49"/>
      <c r="QPR12" s="49"/>
      <c r="QPS12" s="49"/>
      <c r="QPT12" s="49"/>
      <c r="QPU12" s="49"/>
      <c r="QPV12" s="49"/>
      <c r="QPW12" s="49"/>
      <c r="QPX12" s="49"/>
      <c r="QPY12" s="49"/>
      <c r="QPZ12" s="49"/>
      <c r="QQA12" s="49"/>
      <c r="QQB12" s="49"/>
      <c r="QQC12" s="49"/>
      <c r="QQD12" s="49"/>
      <c r="QQE12" s="49"/>
      <c r="QQF12" s="49"/>
      <c r="QQG12" s="49"/>
      <c r="QQH12" s="49"/>
      <c r="QQI12" s="49"/>
      <c r="QQJ12" s="49"/>
      <c r="QQK12" s="49"/>
      <c r="QQL12" s="49"/>
      <c r="QQM12" s="49"/>
      <c r="QQN12" s="49"/>
      <c r="QQO12" s="49"/>
      <c r="QQP12" s="49"/>
      <c r="QQQ12" s="49"/>
      <c r="QQR12" s="49"/>
      <c r="QQS12" s="49"/>
      <c r="QQT12" s="49"/>
      <c r="QQU12" s="49"/>
      <c r="QQV12" s="49"/>
      <c r="QQW12" s="49"/>
      <c r="QQX12" s="49"/>
      <c r="QQY12" s="49"/>
      <c r="QQZ12" s="49"/>
      <c r="QRA12" s="49"/>
      <c r="QRB12" s="49"/>
      <c r="QRC12" s="49"/>
      <c r="QRD12" s="49"/>
      <c r="QRE12" s="49"/>
      <c r="QRF12" s="49"/>
      <c r="QRG12" s="49"/>
      <c r="QRH12" s="49"/>
      <c r="QRI12" s="49"/>
      <c r="QRJ12" s="49"/>
      <c r="QRK12" s="49"/>
      <c r="QRL12" s="49"/>
      <c r="QRM12" s="49"/>
      <c r="QRN12" s="49"/>
      <c r="QRO12" s="49"/>
      <c r="QRP12" s="49"/>
      <c r="QRQ12" s="49"/>
      <c r="QRR12" s="49"/>
      <c r="QRS12" s="49"/>
      <c r="QRT12" s="49"/>
      <c r="QRU12" s="49"/>
      <c r="QRV12" s="49"/>
      <c r="QRW12" s="49"/>
      <c r="QRX12" s="49"/>
      <c r="QRY12" s="49"/>
      <c r="QRZ12" s="49"/>
      <c r="QSA12" s="49"/>
      <c r="QSB12" s="49"/>
      <c r="QSC12" s="49"/>
      <c r="QSD12" s="49"/>
      <c r="QSE12" s="49"/>
      <c r="QSF12" s="49"/>
      <c r="QSG12" s="49"/>
      <c r="QSH12" s="49"/>
      <c r="QSI12" s="49"/>
      <c r="QSJ12" s="49"/>
      <c r="QSK12" s="49"/>
      <c r="QSL12" s="49"/>
      <c r="QSM12" s="49"/>
      <c r="QSN12" s="49"/>
      <c r="QSO12" s="49"/>
      <c r="QSP12" s="49"/>
      <c r="QSQ12" s="49"/>
      <c r="QSR12" s="49"/>
      <c r="QSS12" s="49"/>
      <c r="QST12" s="49"/>
      <c r="QSU12" s="49"/>
      <c r="QSV12" s="49"/>
      <c r="QSW12" s="49"/>
      <c r="QSX12" s="49"/>
      <c r="QSY12" s="49"/>
      <c r="QSZ12" s="49"/>
      <c r="QTA12" s="49"/>
      <c r="QTB12" s="49"/>
      <c r="QTC12" s="49"/>
      <c r="QTD12" s="49"/>
      <c r="QTE12" s="49"/>
      <c r="QTF12" s="49"/>
      <c r="QTG12" s="49"/>
      <c r="QTH12" s="49"/>
      <c r="QTI12" s="49"/>
      <c r="QTJ12" s="49"/>
      <c r="QTK12" s="49"/>
      <c r="QTL12" s="49"/>
      <c r="QTM12" s="49"/>
      <c r="QTN12" s="49"/>
      <c r="QTO12" s="49"/>
      <c r="QTP12" s="49"/>
      <c r="QTQ12" s="49"/>
      <c r="QTR12" s="49"/>
      <c r="QTS12" s="49"/>
      <c r="QTT12" s="49"/>
      <c r="QTU12" s="49"/>
      <c r="QTV12" s="49"/>
      <c r="QTW12" s="49"/>
      <c r="QTX12" s="49"/>
      <c r="QTY12" s="49"/>
      <c r="QTZ12" s="49"/>
      <c r="QUA12" s="49"/>
      <c r="QUB12" s="49"/>
      <c r="QUC12" s="49"/>
      <c r="QUD12" s="49"/>
      <c r="QUE12" s="49"/>
      <c r="QUF12" s="49"/>
      <c r="QUG12" s="49"/>
      <c r="QUH12" s="49"/>
      <c r="QUI12" s="49"/>
      <c r="QUJ12" s="49"/>
      <c r="QUK12" s="49"/>
      <c r="QUL12" s="49"/>
      <c r="QUM12" s="49"/>
      <c r="QUN12" s="49"/>
      <c r="QUO12" s="49"/>
      <c r="QUP12" s="49"/>
      <c r="QUQ12" s="49"/>
      <c r="QUR12" s="49"/>
      <c r="QUS12" s="49"/>
      <c r="QUT12" s="49"/>
      <c r="QUU12" s="49"/>
      <c r="QUV12" s="49"/>
      <c r="QUW12" s="49"/>
      <c r="QUX12" s="49"/>
      <c r="QUY12" s="49"/>
      <c r="QUZ12" s="49"/>
      <c r="QVA12" s="49"/>
      <c r="QVB12" s="49"/>
      <c r="QVC12" s="49"/>
      <c r="QVD12" s="49"/>
      <c r="QVE12" s="49"/>
      <c r="QVF12" s="49"/>
      <c r="QVG12" s="49"/>
      <c r="QVH12" s="49"/>
      <c r="QVI12" s="49"/>
      <c r="QVJ12" s="49"/>
      <c r="QVK12" s="49"/>
      <c r="QVL12" s="49"/>
      <c r="QVM12" s="49"/>
      <c r="QVN12" s="49"/>
      <c r="QVO12" s="49"/>
      <c r="QVP12" s="49"/>
      <c r="QVQ12" s="49"/>
      <c r="QVR12" s="49"/>
      <c r="QVS12" s="49"/>
      <c r="QVT12" s="49"/>
      <c r="QVU12" s="49"/>
      <c r="QVV12" s="49"/>
      <c r="QVW12" s="49"/>
      <c r="QVX12" s="49"/>
      <c r="QVY12" s="49"/>
      <c r="QVZ12" s="49"/>
      <c r="QWA12" s="49"/>
      <c r="QWB12" s="49"/>
      <c r="QWC12" s="49"/>
      <c r="QWD12" s="49"/>
      <c r="QWE12" s="49"/>
      <c r="QWF12" s="49"/>
      <c r="QWG12" s="49"/>
      <c r="QWH12" s="49"/>
      <c r="QWI12" s="49"/>
      <c r="QWJ12" s="49"/>
      <c r="QWK12" s="49"/>
      <c r="QWL12" s="49"/>
      <c r="QWM12" s="49"/>
      <c r="QWN12" s="49"/>
      <c r="QWO12" s="49"/>
      <c r="QWP12" s="49"/>
      <c r="QWQ12" s="49"/>
      <c r="QWR12" s="49"/>
      <c r="QWS12" s="49"/>
      <c r="QWT12" s="49"/>
      <c r="QWU12" s="49"/>
      <c r="QWV12" s="49"/>
      <c r="QWW12" s="49"/>
      <c r="QWX12" s="49"/>
      <c r="QWY12" s="49"/>
      <c r="QWZ12" s="49"/>
      <c r="QXA12" s="49"/>
      <c r="QXB12" s="49"/>
      <c r="QXC12" s="49"/>
      <c r="QXD12" s="49"/>
      <c r="QXE12" s="49"/>
      <c r="QXF12" s="49"/>
      <c r="QXG12" s="49"/>
      <c r="QXH12" s="49"/>
      <c r="QXI12" s="49"/>
      <c r="QXJ12" s="49"/>
      <c r="QXK12" s="49"/>
      <c r="QXL12" s="49"/>
      <c r="QXM12" s="49"/>
      <c r="QXN12" s="49"/>
      <c r="QXO12" s="49"/>
      <c r="QXP12" s="49"/>
      <c r="QXQ12" s="49"/>
      <c r="QXR12" s="49"/>
      <c r="QXS12" s="49"/>
      <c r="QXT12" s="49"/>
      <c r="QXU12" s="49"/>
      <c r="QXV12" s="49"/>
      <c r="QXW12" s="49"/>
      <c r="QXX12" s="49"/>
      <c r="QXY12" s="49"/>
      <c r="QXZ12" s="49"/>
      <c r="QYA12" s="49"/>
      <c r="QYB12" s="49"/>
      <c r="QYC12" s="49"/>
      <c r="QYD12" s="49"/>
      <c r="QYE12" s="49"/>
      <c r="QYF12" s="49"/>
      <c r="QYG12" s="49"/>
      <c r="QYH12" s="49"/>
      <c r="QYI12" s="49"/>
      <c r="QYJ12" s="49"/>
      <c r="QYK12" s="49"/>
      <c r="QYL12" s="49"/>
      <c r="QYM12" s="49"/>
      <c r="QYN12" s="49"/>
      <c r="QYO12" s="49"/>
      <c r="QYP12" s="49"/>
      <c r="QYQ12" s="49"/>
      <c r="QYR12" s="49"/>
      <c r="QYS12" s="49"/>
      <c r="QYT12" s="49"/>
      <c r="QYU12" s="49"/>
      <c r="QYV12" s="49"/>
      <c r="QYW12" s="49"/>
      <c r="QYX12" s="49"/>
      <c r="QYY12" s="49"/>
      <c r="QYZ12" s="49"/>
      <c r="QZA12" s="49"/>
      <c r="QZB12" s="49"/>
      <c r="QZC12" s="49"/>
      <c r="QZD12" s="49"/>
      <c r="QZE12" s="49"/>
      <c r="QZF12" s="49"/>
      <c r="QZG12" s="49"/>
      <c r="QZH12" s="49"/>
      <c r="QZI12" s="49"/>
      <c r="QZJ12" s="49"/>
      <c r="QZK12" s="49"/>
      <c r="QZL12" s="49"/>
      <c r="QZM12" s="49"/>
      <c r="QZN12" s="49"/>
      <c r="QZO12" s="49"/>
      <c r="QZP12" s="49"/>
      <c r="QZQ12" s="49"/>
      <c r="QZR12" s="49"/>
      <c r="QZS12" s="49"/>
      <c r="QZT12" s="49"/>
      <c r="QZU12" s="49"/>
      <c r="QZV12" s="49"/>
      <c r="QZW12" s="49"/>
      <c r="QZX12" s="49"/>
      <c r="QZY12" s="49"/>
      <c r="QZZ12" s="49"/>
      <c r="RAA12" s="49"/>
      <c r="RAB12" s="49"/>
      <c r="RAC12" s="49"/>
      <c r="RAD12" s="49"/>
      <c r="RAE12" s="49"/>
      <c r="RAF12" s="49"/>
      <c r="RAG12" s="49"/>
      <c r="RAH12" s="49"/>
      <c r="RAI12" s="49"/>
      <c r="RAJ12" s="49"/>
      <c r="RAK12" s="49"/>
      <c r="RAL12" s="49"/>
      <c r="RAM12" s="49"/>
      <c r="RAN12" s="49"/>
      <c r="RAO12" s="49"/>
      <c r="RAP12" s="49"/>
      <c r="RAQ12" s="49"/>
      <c r="RAR12" s="49"/>
      <c r="RAS12" s="49"/>
      <c r="RAT12" s="49"/>
      <c r="RAU12" s="49"/>
      <c r="RAV12" s="49"/>
      <c r="RAW12" s="49"/>
      <c r="RAX12" s="49"/>
      <c r="RAY12" s="49"/>
      <c r="RAZ12" s="49"/>
      <c r="RBA12" s="49"/>
      <c r="RBB12" s="49"/>
      <c r="RBC12" s="49"/>
      <c r="RBD12" s="49"/>
      <c r="RBE12" s="49"/>
      <c r="RBF12" s="49"/>
      <c r="RBG12" s="49"/>
      <c r="RBH12" s="49"/>
      <c r="RBI12" s="49"/>
      <c r="RBJ12" s="49"/>
      <c r="RBK12" s="49"/>
      <c r="RBL12" s="49"/>
      <c r="RBM12" s="49"/>
      <c r="RBN12" s="49"/>
      <c r="RBO12" s="49"/>
      <c r="RBP12" s="49"/>
      <c r="RBQ12" s="49"/>
      <c r="RBR12" s="49"/>
      <c r="RBS12" s="49"/>
      <c r="RBT12" s="49"/>
      <c r="RBU12" s="49"/>
      <c r="RBV12" s="49"/>
      <c r="RBW12" s="49"/>
      <c r="RBX12" s="49"/>
      <c r="RBY12" s="49"/>
      <c r="RBZ12" s="49"/>
      <c r="RCA12" s="49"/>
      <c r="RCB12" s="49"/>
      <c r="RCC12" s="49"/>
      <c r="RCD12" s="49"/>
      <c r="RCE12" s="49"/>
      <c r="RCF12" s="49"/>
      <c r="RCG12" s="49"/>
      <c r="RCH12" s="49"/>
      <c r="RCI12" s="49"/>
      <c r="RCJ12" s="49"/>
      <c r="RCK12" s="49"/>
      <c r="RCL12" s="49"/>
      <c r="RCM12" s="49"/>
      <c r="RCN12" s="49"/>
      <c r="RCO12" s="49"/>
      <c r="RCP12" s="49"/>
      <c r="RCQ12" s="49"/>
      <c r="RCR12" s="49"/>
      <c r="RCS12" s="49"/>
      <c r="RCT12" s="49"/>
      <c r="RCU12" s="49"/>
      <c r="RCV12" s="49"/>
      <c r="RCW12" s="49"/>
      <c r="RCX12" s="49"/>
      <c r="RCY12" s="49"/>
      <c r="RCZ12" s="49"/>
      <c r="RDA12" s="49"/>
      <c r="RDB12" s="49"/>
      <c r="RDC12" s="49"/>
      <c r="RDD12" s="49"/>
      <c r="RDE12" s="49"/>
      <c r="RDF12" s="49"/>
      <c r="RDG12" s="49"/>
      <c r="RDH12" s="49"/>
      <c r="RDI12" s="49"/>
      <c r="RDJ12" s="49"/>
      <c r="RDK12" s="49"/>
      <c r="RDL12" s="49"/>
      <c r="RDM12" s="49"/>
      <c r="RDN12" s="49"/>
      <c r="RDO12" s="49"/>
      <c r="RDP12" s="49"/>
      <c r="RDQ12" s="49"/>
      <c r="RDR12" s="49"/>
      <c r="RDS12" s="49"/>
      <c r="RDT12" s="49"/>
      <c r="RDU12" s="49"/>
      <c r="RDV12" s="49"/>
      <c r="RDW12" s="49"/>
      <c r="RDX12" s="49"/>
      <c r="RDY12" s="49"/>
      <c r="RDZ12" s="49"/>
      <c r="REA12" s="49"/>
      <c r="REB12" s="49"/>
      <c r="REC12" s="49"/>
      <c r="RED12" s="49"/>
      <c r="REE12" s="49"/>
      <c r="REF12" s="49"/>
      <c r="REG12" s="49"/>
      <c r="REH12" s="49"/>
      <c r="REI12" s="49"/>
      <c r="REJ12" s="49"/>
      <c r="REK12" s="49"/>
      <c r="REL12" s="49"/>
      <c r="REM12" s="49"/>
      <c r="REN12" s="49"/>
      <c r="REO12" s="49"/>
      <c r="REP12" s="49"/>
      <c r="REQ12" s="49"/>
      <c r="RER12" s="49"/>
      <c r="RES12" s="49"/>
      <c r="RET12" s="49"/>
      <c r="REU12" s="49"/>
      <c r="REV12" s="49"/>
      <c r="REW12" s="49"/>
      <c r="REX12" s="49"/>
      <c r="REY12" s="49"/>
      <c r="REZ12" s="49"/>
      <c r="RFA12" s="49"/>
      <c r="RFB12" s="49"/>
      <c r="RFC12" s="49"/>
      <c r="RFD12" s="49"/>
      <c r="RFE12" s="49"/>
      <c r="RFF12" s="49"/>
      <c r="RFG12" s="49"/>
      <c r="RFH12" s="49"/>
      <c r="RFI12" s="49"/>
      <c r="RFJ12" s="49"/>
      <c r="RFK12" s="49"/>
      <c r="RFL12" s="49"/>
      <c r="RFM12" s="49"/>
      <c r="RFN12" s="49"/>
      <c r="RFO12" s="49"/>
      <c r="RFP12" s="49"/>
      <c r="RFQ12" s="49"/>
      <c r="RFR12" s="49"/>
      <c r="RFS12" s="49"/>
      <c r="RFT12" s="49"/>
      <c r="RFU12" s="49"/>
      <c r="RFV12" s="49"/>
      <c r="RFW12" s="49"/>
      <c r="RFX12" s="49"/>
      <c r="RFY12" s="49"/>
      <c r="RFZ12" s="49"/>
      <c r="RGA12" s="49"/>
      <c r="RGB12" s="49"/>
      <c r="RGC12" s="49"/>
      <c r="RGD12" s="49"/>
      <c r="RGE12" s="49"/>
      <c r="RGF12" s="49"/>
      <c r="RGG12" s="49"/>
      <c r="RGH12" s="49"/>
      <c r="RGI12" s="49"/>
      <c r="RGJ12" s="49"/>
      <c r="RGK12" s="49"/>
      <c r="RGL12" s="49"/>
      <c r="RGM12" s="49"/>
      <c r="RGN12" s="49"/>
      <c r="RGO12" s="49"/>
      <c r="RGP12" s="49"/>
      <c r="RGQ12" s="49"/>
      <c r="RGR12" s="49"/>
      <c r="RGS12" s="49"/>
      <c r="RGT12" s="49"/>
      <c r="RGU12" s="49"/>
      <c r="RGV12" s="49"/>
      <c r="RGW12" s="49"/>
      <c r="RGX12" s="49"/>
      <c r="RGY12" s="49"/>
      <c r="RGZ12" s="49"/>
      <c r="RHA12" s="49"/>
      <c r="RHB12" s="49"/>
      <c r="RHC12" s="49"/>
      <c r="RHD12" s="49"/>
      <c r="RHE12" s="49"/>
      <c r="RHF12" s="49"/>
      <c r="RHG12" s="49"/>
      <c r="RHH12" s="49"/>
      <c r="RHI12" s="49"/>
      <c r="RHJ12" s="49"/>
      <c r="RHK12" s="49"/>
      <c r="RHL12" s="49"/>
      <c r="RHM12" s="49"/>
      <c r="RHN12" s="49"/>
      <c r="RHO12" s="49"/>
      <c r="RHP12" s="49"/>
      <c r="RHQ12" s="49"/>
      <c r="RHR12" s="49"/>
      <c r="RHS12" s="49"/>
      <c r="RHT12" s="49"/>
      <c r="RHU12" s="49"/>
      <c r="RHV12" s="49"/>
      <c r="RHW12" s="49"/>
      <c r="RHX12" s="49"/>
      <c r="RHY12" s="49"/>
      <c r="RHZ12" s="49"/>
      <c r="RIA12" s="49"/>
      <c r="RIB12" s="49"/>
      <c r="RIC12" s="49"/>
      <c r="RID12" s="49"/>
      <c r="RIE12" s="49"/>
      <c r="RIF12" s="49"/>
      <c r="RIG12" s="49"/>
      <c r="RIH12" s="49"/>
      <c r="RII12" s="49"/>
      <c r="RIJ12" s="49"/>
      <c r="RIK12" s="49"/>
      <c r="RIL12" s="49"/>
      <c r="RIM12" s="49"/>
      <c r="RIN12" s="49"/>
      <c r="RIO12" s="49"/>
      <c r="RIP12" s="49"/>
      <c r="RIQ12" s="49"/>
      <c r="RIR12" s="49"/>
      <c r="RIS12" s="49"/>
      <c r="RIT12" s="49"/>
      <c r="RIU12" s="49"/>
      <c r="RIV12" s="49"/>
      <c r="RIW12" s="49"/>
      <c r="RIX12" s="49"/>
      <c r="RIY12" s="49"/>
      <c r="RIZ12" s="49"/>
      <c r="RJA12" s="49"/>
      <c r="RJB12" s="49"/>
      <c r="RJC12" s="49"/>
      <c r="RJD12" s="49"/>
      <c r="RJE12" s="49"/>
      <c r="RJF12" s="49"/>
      <c r="RJG12" s="49"/>
      <c r="RJH12" s="49"/>
      <c r="RJI12" s="49"/>
      <c r="RJJ12" s="49"/>
      <c r="RJK12" s="49"/>
      <c r="RJL12" s="49"/>
      <c r="RJM12" s="49"/>
      <c r="RJN12" s="49"/>
      <c r="RJO12" s="49"/>
      <c r="RJP12" s="49"/>
      <c r="RJQ12" s="49"/>
      <c r="RJR12" s="49"/>
      <c r="RJS12" s="49"/>
      <c r="RJT12" s="49"/>
      <c r="RJU12" s="49"/>
      <c r="RJV12" s="49"/>
      <c r="RJW12" s="49"/>
      <c r="RJX12" s="49"/>
      <c r="RJY12" s="49"/>
      <c r="RJZ12" s="49"/>
      <c r="RKA12" s="49"/>
      <c r="RKB12" s="49"/>
      <c r="RKC12" s="49"/>
      <c r="RKD12" s="49"/>
      <c r="RKE12" s="49"/>
      <c r="RKF12" s="49"/>
      <c r="RKG12" s="49"/>
      <c r="RKH12" s="49"/>
      <c r="RKI12" s="49"/>
      <c r="RKJ12" s="49"/>
      <c r="RKK12" s="49"/>
      <c r="RKL12" s="49"/>
      <c r="RKM12" s="49"/>
      <c r="RKN12" s="49"/>
      <c r="RKO12" s="49"/>
      <c r="RKP12" s="49"/>
      <c r="RKQ12" s="49"/>
      <c r="RKR12" s="49"/>
      <c r="RKS12" s="49"/>
      <c r="RKT12" s="49"/>
      <c r="RKU12" s="49"/>
      <c r="RKV12" s="49"/>
      <c r="RKW12" s="49"/>
      <c r="RKX12" s="49"/>
      <c r="RKY12" s="49"/>
      <c r="RKZ12" s="49"/>
      <c r="RLA12" s="49"/>
      <c r="RLB12" s="49"/>
      <c r="RLC12" s="49"/>
      <c r="RLD12" s="49"/>
      <c r="RLE12" s="49"/>
      <c r="RLF12" s="49"/>
      <c r="RLG12" s="49"/>
      <c r="RLH12" s="49"/>
      <c r="RLI12" s="49"/>
      <c r="RLJ12" s="49"/>
      <c r="RLK12" s="49"/>
      <c r="RLL12" s="49"/>
      <c r="RLM12" s="49"/>
      <c r="RLN12" s="49"/>
      <c r="RLO12" s="49"/>
      <c r="RLP12" s="49"/>
      <c r="RLQ12" s="49"/>
      <c r="RLR12" s="49"/>
      <c r="RLS12" s="49"/>
      <c r="RLT12" s="49"/>
      <c r="RLU12" s="49"/>
      <c r="RLV12" s="49"/>
      <c r="RLW12" s="49"/>
      <c r="RLX12" s="49"/>
      <c r="RLY12" s="49"/>
      <c r="RLZ12" s="49"/>
      <c r="RMA12" s="49"/>
      <c r="RMB12" s="49"/>
      <c r="RMC12" s="49"/>
      <c r="RMD12" s="49"/>
      <c r="RME12" s="49"/>
      <c r="RMF12" s="49"/>
      <c r="RMG12" s="49"/>
      <c r="RMH12" s="49"/>
      <c r="RMI12" s="49"/>
      <c r="RMJ12" s="49"/>
      <c r="RMK12" s="49"/>
      <c r="RML12" s="49"/>
      <c r="RMM12" s="49"/>
      <c r="RMN12" s="49"/>
      <c r="RMO12" s="49"/>
      <c r="RMP12" s="49"/>
      <c r="RMQ12" s="49"/>
      <c r="RMR12" s="49"/>
      <c r="RMS12" s="49"/>
      <c r="RMT12" s="49"/>
      <c r="RMU12" s="49"/>
      <c r="RMV12" s="49"/>
      <c r="RMW12" s="49"/>
      <c r="RMX12" s="49"/>
      <c r="RMY12" s="49"/>
      <c r="RMZ12" s="49"/>
      <c r="RNA12" s="49"/>
      <c r="RNB12" s="49"/>
      <c r="RNC12" s="49"/>
      <c r="RND12" s="49"/>
      <c r="RNE12" s="49"/>
      <c r="RNF12" s="49"/>
      <c r="RNG12" s="49"/>
      <c r="RNH12" s="49"/>
      <c r="RNI12" s="49"/>
      <c r="RNJ12" s="49"/>
      <c r="RNK12" s="49"/>
      <c r="RNL12" s="49"/>
      <c r="RNM12" s="49"/>
      <c r="RNN12" s="49"/>
      <c r="RNO12" s="49"/>
      <c r="RNP12" s="49"/>
      <c r="RNQ12" s="49"/>
      <c r="RNR12" s="49"/>
      <c r="RNS12" s="49"/>
      <c r="RNT12" s="49"/>
      <c r="RNU12" s="49"/>
      <c r="RNV12" s="49"/>
      <c r="RNW12" s="49"/>
      <c r="RNX12" s="49"/>
      <c r="RNY12" s="49"/>
      <c r="RNZ12" s="49"/>
      <c r="ROA12" s="49"/>
      <c r="ROB12" s="49"/>
      <c r="ROC12" s="49"/>
      <c r="ROD12" s="49"/>
      <c r="ROE12" s="49"/>
      <c r="ROF12" s="49"/>
      <c r="ROG12" s="49"/>
      <c r="ROH12" s="49"/>
      <c r="ROI12" s="49"/>
      <c r="ROJ12" s="49"/>
      <c r="ROK12" s="49"/>
      <c r="ROL12" s="49"/>
      <c r="ROM12" s="49"/>
      <c r="RON12" s="49"/>
      <c r="ROO12" s="49"/>
      <c r="ROP12" s="49"/>
      <c r="ROQ12" s="49"/>
      <c r="ROR12" s="49"/>
      <c r="ROS12" s="49"/>
      <c r="ROT12" s="49"/>
      <c r="ROU12" s="49"/>
      <c r="ROV12" s="49"/>
      <c r="ROW12" s="49"/>
      <c r="ROX12" s="49"/>
      <c r="ROY12" s="49"/>
      <c r="ROZ12" s="49"/>
      <c r="RPA12" s="49"/>
      <c r="RPB12" s="49"/>
      <c r="RPC12" s="49"/>
      <c r="RPD12" s="49"/>
      <c r="RPE12" s="49"/>
      <c r="RPF12" s="49"/>
      <c r="RPG12" s="49"/>
      <c r="RPH12" s="49"/>
      <c r="RPI12" s="49"/>
      <c r="RPJ12" s="49"/>
      <c r="RPK12" s="49"/>
      <c r="RPL12" s="49"/>
      <c r="RPM12" s="49"/>
      <c r="RPN12" s="49"/>
      <c r="RPO12" s="49"/>
      <c r="RPP12" s="49"/>
      <c r="RPQ12" s="49"/>
      <c r="RPR12" s="49"/>
      <c r="RPS12" s="49"/>
      <c r="RPT12" s="49"/>
      <c r="RPU12" s="49"/>
      <c r="RPV12" s="49"/>
      <c r="RPW12" s="49"/>
      <c r="RPX12" s="49"/>
      <c r="RPY12" s="49"/>
      <c r="RPZ12" s="49"/>
      <c r="RQA12" s="49"/>
      <c r="RQB12" s="49"/>
      <c r="RQC12" s="49"/>
      <c r="RQD12" s="49"/>
      <c r="RQE12" s="49"/>
      <c r="RQF12" s="49"/>
      <c r="RQG12" s="49"/>
      <c r="RQH12" s="49"/>
      <c r="RQI12" s="49"/>
      <c r="RQJ12" s="49"/>
      <c r="RQK12" s="49"/>
      <c r="RQL12" s="49"/>
      <c r="RQM12" s="49"/>
      <c r="RQN12" s="49"/>
      <c r="RQO12" s="49"/>
      <c r="RQP12" s="49"/>
      <c r="RQQ12" s="49"/>
      <c r="RQR12" s="49"/>
      <c r="RQS12" s="49"/>
      <c r="RQT12" s="49"/>
      <c r="RQU12" s="49"/>
      <c r="RQV12" s="49"/>
      <c r="RQW12" s="49"/>
      <c r="RQX12" s="49"/>
      <c r="RQY12" s="49"/>
      <c r="RQZ12" s="49"/>
      <c r="RRA12" s="49"/>
      <c r="RRB12" s="49"/>
      <c r="RRC12" s="49"/>
      <c r="RRD12" s="49"/>
      <c r="RRE12" s="49"/>
      <c r="RRF12" s="49"/>
      <c r="RRG12" s="49"/>
      <c r="RRH12" s="49"/>
      <c r="RRI12" s="49"/>
      <c r="RRJ12" s="49"/>
      <c r="RRK12" s="49"/>
      <c r="RRL12" s="49"/>
      <c r="RRM12" s="49"/>
      <c r="RRN12" s="49"/>
      <c r="RRO12" s="49"/>
      <c r="RRP12" s="49"/>
      <c r="RRQ12" s="49"/>
      <c r="RRR12" s="49"/>
      <c r="RRS12" s="49"/>
      <c r="RRT12" s="49"/>
      <c r="RRU12" s="49"/>
      <c r="RRV12" s="49"/>
      <c r="RRW12" s="49"/>
      <c r="RRX12" s="49"/>
      <c r="RRY12" s="49"/>
      <c r="RRZ12" s="49"/>
      <c r="RSA12" s="49"/>
      <c r="RSB12" s="49"/>
      <c r="RSC12" s="49"/>
      <c r="RSD12" s="49"/>
      <c r="RSE12" s="49"/>
      <c r="RSF12" s="49"/>
      <c r="RSG12" s="49"/>
      <c r="RSH12" s="49"/>
      <c r="RSI12" s="49"/>
      <c r="RSJ12" s="49"/>
      <c r="RSK12" s="49"/>
      <c r="RSL12" s="49"/>
      <c r="RSM12" s="49"/>
      <c r="RSN12" s="49"/>
      <c r="RSO12" s="49"/>
      <c r="RSP12" s="49"/>
      <c r="RSQ12" s="49"/>
      <c r="RSR12" s="49"/>
      <c r="RSS12" s="49"/>
      <c r="RST12" s="49"/>
      <c r="RSU12" s="49"/>
      <c r="RSV12" s="49"/>
      <c r="RSW12" s="49"/>
      <c r="RSX12" s="49"/>
      <c r="RSY12" s="49"/>
      <c r="RSZ12" s="49"/>
      <c r="RTA12" s="49"/>
      <c r="RTB12" s="49"/>
      <c r="RTC12" s="49"/>
      <c r="RTD12" s="49"/>
      <c r="RTE12" s="49"/>
      <c r="RTF12" s="49"/>
      <c r="RTG12" s="49"/>
      <c r="RTH12" s="49"/>
      <c r="RTI12" s="49"/>
      <c r="RTJ12" s="49"/>
      <c r="RTK12" s="49"/>
      <c r="RTL12" s="49"/>
      <c r="RTM12" s="49"/>
      <c r="RTN12" s="49"/>
      <c r="RTO12" s="49"/>
      <c r="RTP12" s="49"/>
      <c r="RTQ12" s="49"/>
      <c r="RTR12" s="49"/>
      <c r="RTS12" s="49"/>
      <c r="RTT12" s="49"/>
      <c r="RTU12" s="49"/>
      <c r="RTV12" s="49"/>
      <c r="RTW12" s="49"/>
      <c r="RTX12" s="49"/>
      <c r="RTY12" s="49"/>
      <c r="RTZ12" s="49"/>
      <c r="RUA12" s="49"/>
      <c r="RUB12" s="49"/>
      <c r="RUC12" s="49"/>
      <c r="RUD12" s="49"/>
      <c r="RUE12" s="49"/>
      <c r="RUF12" s="49"/>
      <c r="RUG12" s="49"/>
      <c r="RUH12" s="49"/>
      <c r="RUI12" s="49"/>
      <c r="RUJ12" s="49"/>
      <c r="RUK12" s="49"/>
      <c r="RUL12" s="49"/>
      <c r="RUM12" s="49"/>
      <c r="RUN12" s="49"/>
      <c r="RUO12" s="49"/>
      <c r="RUP12" s="49"/>
      <c r="RUQ12" s="49"/>
      <c r="RUR12" s="49"/>
      <c r="RUS12" s="49"/>
      <c r="RUT12" s="49"/>
      <c r="RUU12" s="49"/>
      <c r="RUV12" s="49"/>
      <c r="RUW12" s="49"/>
      <c r="RUX12" s="49"/>
      <c r="RUY12" s="49"/>
      <c r="RUZ12" s="49"/>
      <c r="RVA12" s="49"/>
      <c r="RVB12" s="49"/>
      <c r="RVC12" s="49"/>
      <c r="RVD12" s="49"/>
      <c r="RVE12" s="49"/>
      <c r="RVF12" s="49"/>
      <c r="RVG12" s="49"/>
      <c r="RVH12" s="49"/>
      <c r="RVI12" s="49"/>
      <c r="RVJ12" s="49"/>
      <c r="RVK12" s="49"/>
      <c r="RVL12" s="49"/>
      <c r="RVM12" s="49"/>
      <c r="RVN12" s="49"/>
      <c r="RVO12" s="49"/>
      <c r="RVP12" s="49"/>
      <c r="RVQ12" s="49"/>
      <c r="RVR12" s="49"/>
      <c r="RVS12" s="49"/>
      <c r="RVT12" s="49"/>
      <c r="RVU12" s="49"/>
      <c r="RVV12" s="49"/>
      <c r="RVW12" s="49"/>
      <c r="RVX12" s="49"/>
      <c r="RVY12" s="49"/>
      <c r="RVZ12" s="49"/>
      <c r="RWA12" s="49"/>
      <c r="RWB12" s="49"/>
      <c r="RWC12" s="49"/>
      <c r="RWD12" s="49"/>
      <c r="RWE12" s="49"/>
      <c r="RWF12" s="49"/>
      <c r="RWG12" s="49"/>
      <c r="RWH12" s="49"/>
      <c r="RWI12" s="49"/>
      <c r="RWJ12" s="49"/>
      <c r="RWK12" s="49"/>
      <c r="RWL12" s="49"/>
      <c r="RWM12" s="49"/>
      <c r="RWN12" s="49"/>
      <c r="RWO12" s="49"/>
      <c r="RWP12" s="49"/>
      <c r="RWQ12" s="49"/>
      <c r="RWR12" s="49"/>
      <c r="RWS12" s="49"/>
      <c r="RWT12" s="49"/>
      <c r="RWU12" s="49"/>
      <c r="RWV12" s="49"/>
      <c r="RWW12" s="49"/>
      <c r="RWX12" s="49"/>
      <c r="RWY12" s="49"/>
      <c r="RWZ12" s="49"/>
      <c r="RXA12" s="49"/>
      <c r="RXB12" s="49"/>
      <c r="RXC12" s="49"/>
      <c r="RXD12" s="49"/>
      <c r="RXE12" s="49"/>
      <c r="RXF12" s="49"/>
      <c r="RXG12" s="49"/>
      <c r="RXH12" s="49"/>
      <c r="RXI12" s="49"/>
      <c r="RXJ12" s="49"/>
      <c r="RXK12" s="49"/>
      <c r="RXL12" s="49"/>
      <c r="RXM12" s="49"/>
      <c r="RXN12" s="49"/>
      <c r="RXO12" s="49"/>
      <c r="RXP12" s="49"/>
      <c r="RXQ12" s="49"/>
      <c r="RXR12" s="49"/>
      <c r="RXS12" s="49"/>
      <c r="RXT12" s="49"/>
      <c r="RXU12" s="49"/>
      <c r="RXV12" s="49"/>
      <c r="RXW12" s="49"/>
      <c r="RXX12" s="49"/>
      <c r="RXY12" s="49"/>
      <c r="RXZ12" s="49"/>
      <c r="RYA12" s="49"/>
      <c r="RYB12" s="49"/>
      <c r="RYC12" s="49"/>
      <c r="RYD12" s="49"/>
      <c r="RYE12" s="49"/>
      <c r="RYF12" s="49"/>
      <c r="RYG12" s="49"/>
      <c r="RYH12" s="49"/>
      <c r="RYI12" s="49"/>
      <c r="RYJ12" s="49"/>
      <c r="RYK12" s="49"/>
      <c r="RYL12" s="49"/>
      <c r="RYM12" s="49"/>
      <c r="RYN12" s="49"/>
      <c r="RYO12" s="49"/>
      <c r="RYP12" s="49"/>
      <c r="RYQ12" s="49"/>
      <c r="RYR12" s="49"/>
      <c r="RYS12" s="49"/>
      <c r="RYT12" s="49"/>
      <c r="RYU12" s="49"/>
      <c r="RYV12" s="49"/>
      <c r="RYW12" s="49"/>
      <c r="RYX12" s="49"/>
      <c r="RYY12" s="49"/>
      <c r="RYZ12" s="49"/>
      <c r="RZA12" s="49"/>
      <c r="RZB12" s="49"/>
      <c r="RZC12" s="49"/>
      <c r="RZD12" s="49"/>
      <c r="RZE12" s="49"/>
      <c r="RZF12" s="49"/>
      <c r="RZG12" s="49"/>
      <c r="RZH12" s="49"/>
      <c r="RZI12" s="49"/>
      <c r="RZJ12" s="49"/>
      <c r="RZK12" s="49"/>
      <c r="RZL12" s="49"/>
      <c r="RZM12" s="49"/>
      <c r="RZN12" s="49"/>
      <c r="RZO12" s="49"/>
      <c r="RZP12" s="49"/>
      <c r="RZQ12" s="49"/>
      <c r="RZR12" s="49"/>
      <c r="RZS12" s="49"/>
      <c r="RZT12" s="49"/>
      <c r="RZU12" s="49"/>
      <c r="RZV12" s="49"/>
      <c r="RZW12" s="49"/>
      <c r="RZX12" s="49"/>
      <c r="RZY12" s="49"/>
      <c r="RZZ12" s="49"/>
      <c r="SAA12" s="49"/>
      <c r="SAB12" s="49"/>
      <c r="SAC12" s="49"/>
      <c r="SAD12" s="49"/>
      <c r="SAE12" s="49"/>
      <c r="SAF12" s="49"/>
      <c r="SAG12" s="49"/>
      <c r="SAH12" s="49"/>
      <c r="SAI12" s="49"/>
      <c r="SAJ12" s="49"/>
      <c r="SAK12" s="49"/>
      <c r="SAL12" s="49"/>
      <c r="SAM12" s="49"/>
      <c r="SAN12" s="49"/>
      <c r="SAO12" s="49"/>
      <c r="SAP12" s="49"/>
      <c r="SAQ12" s="49"/>
      <c r="SAR12" s="49"/>
      <c r="SAS12" s="49"/>
      <c r="SAT12" s="49"/>
      <c r="SAU12" s="49"/>
      <c r="SAV12" s="49"/>
      <c r="SAW12" s="49"/>
      <c r="SAX12" s="49"/>
      <c r="SAY12" s="49"/>
      <c r="SAZ12" s="49"/>
      <c r="SBA12" s="49"/>
      <c r="SBB12" s="49"/>
      <c r="SBC12" s="49"/>
      <c r="SBD12" s="49"/>
      <c r="SBE12" s="49"/>
      <c r="SBF12" s="49"/>
      <c r="SBG12" s="49"/>
      <c r="SBH12" s="49"/>
      <c r="SBI12" s="49"/>
      <c r="SBJ12" s="49"/>
      <c r="SBK12" s="49"/>
      <c r="SBL12" s="49"/>
      <c r="SBM12" s="49"/>
      <c r="SBN12" s="49"/>
      <c r="SBO12" s="49"/>
      <c r="SBP12" s="49"/>
      <c r="SBQ12" s="49"/>
      <c r="SBR12" s="49"/>
      <c r="SBS12" s="49"/>
      <c r="SBT12" s="49"/>
      <c r="SBU12" s="49"/>
      <c r="SBV12" s="49"/>
      <c r="SBW12" s="49"/>
      <c r="SBX12" s="49"/>
      <c r="SBY12" s="49"/>
      <c r="SBZ12" s="49"/>
      <c r="SCA12" s="49"/>
      <c r="SCB12" s="49"/>
      <c r="SCC12" s="49"/>
      <c r="SCD12" s="49"/>
      <c r="SCE12" s="49"/>
      <c r="SCF12" s="49"/>
      <c r="SCG12" s="49"/>
      <c r="SCH12" s="49"/>
      <c r="SCI12" s="49"/>
      <c r="SCJ12" s="49"/>
      <c r="SCK12" s="49"/>
      <c r="SCL12" s="49"/>
      <c r="SCM12" s="49"/>
      <c r="SCN12" s="49"/>
      <c r="SCO12" s="49"/>
      <c r="SCP12" s="49"/>
      <c r="SCQ12" s="49"/>
      <c r="SCR12" s="49"/>
      <c r="SCS12" s="49"/>
      <c r="SCT12" s="49"/>
      <c r="SCU12" s="49"/>
      <c r="SCV12" s="49"/>
      <c r="SCW12" s="49"/>
      <c r="SCX12" s="49"/>
      <c r="SCY12" s="49"/>
      <c r="SCZ12" s="49"/>
      <c r="SDA12" s="49"/>
      <c r="SDB12" s="49"/>
      <c r="SDC12" s="49"/>
      <c r="SDD12" s="49"/>
      <c r="SDE12" s="49"/>
      <c r="SDF12" s="49"/>
      <c r="SDG12" s="49"/>
      <c r="SDH12" s="49"/>
      <c r="SDI12" s="49"/>
      <c r="SDJ12" s="49"/>
      <c r="SDK12" s="49"/>
      <c r="SDL12" s="49"/>
      <c r="SDM12" s="49"/>
      <c r="SDN12" s="49"/>
      <c r="SDO12" s="49"/>
      <c r="SDP12" s="49"/>
      <c r="SDQ12" s="49"/>
      <c r="SDR12" s="49"/>
      <c r="SDS12" s="49"/>
      <c r="SDT12" s="49"/>
      <c r="SDU12" s="49"/>
      <c r="SDV12" s="49"/>
      <c r="SDW12" s="49"/>
      <c r="SDX12" s="49"/>
      <c r="SDY12" s="49"/>
      <c r="SDZ12" s="49"/>
      <c r="SEA12" s="49"/>
      <c r="SEB12" s="49"/>
      <c r="SEC12" s="49"/>
      <c r="SED12" s="49"/>
      <c r="SEE12" s="49"/>
      <c r="SEF12" s="49"/>
      <c r="SEG12" s="49"/>
      <c r="SEH12" s="49"/>
      <c r="SEI12" s="49"/>
      <c r="SEJ12" s="49"/>
      <c r="SEK12" s="49"/>
      <c r="SEL12" s="49"/>
      <c r="SEM12" s="49"/>
      <c r="SEN12" s="49"/>
      <c r="SEO12" s="49"/>
      <c r="SEP12" s="49"/>
      <c r="SEQ12" s="49"/>
      <c r="SER12" s="49"/>
      <c r="SES12" s="49"/>
      <c r="SET12" s="49"/>
      <c r="SEU12" s="49"/>
      <c r="SEV12" s="49"/>
      <c r="SEW12" s="49"/>
      <c r="SEX12" s="49"/>
      <c r="SEY12" s="49"/>
      <c r="SEZ12" s="49"/>
      <c r="SFA12" s="49"/>
      <c r="SFB12" s="49"/>
      <c r="SFC12" s="49"/>
      <c r="SFD12" s="49"/>
      <c r="SFE12" s="49"/>
      <c r="SFF12" s="49"/>
      <c r="SFG12" s="49"/>
      <c r="SFH12" s="49"/>
      <c r="SFI12" s="49"/>
      <c r="SFJ12" s="49"/>
      <c r="SFK12" s="49"/>
      <c r="SFL12" s="49"/>
      <c r="SFM12" s="49"/>
      <c r="SFN12" s="49"/>
      <c r="SFO12" s="49"/>
      <c r="SFP12" s="49"/>
      <c r="SFQ12" s="49"/>
      <c r="SFR12" s="49"/>
      <c r="SFS12" s="49"/>
      <c r="SFT12" s="49"/>
      <c r="SFU12" s="49"/>
      <c r="SFV12" s="49"/>
      <c r="SFW12" s="49"/>
      <c r="SFX12" s="49"/>
      <c r="SFY12" s="49"/>
      <c r="SFZ12" s="49"/>
      <c r="SGA12" s="49"/>
      <c r="SGB12" s="49"/>
      <c r="SGC12" s="49"/>
      <c r="SGD12" s="49"/>
      <c r="SGE12" s="49"/>
      <c r="SGF12" s="49"/>
      <c r="SGG12" s="49"/>
      <c r="SGH12" s="49"/>
      <c r="SGI12" s="49"/>
      <c r="SGJ12" s="49"/>
      <c r="SGK12" s="49"/>
      <c r="SGL12" s="49"/>
      <c r="SGM12" s="49"/>
      <c r="SGN12" s="49"/>
      <c r="SGO12" s="49"/>
      <c r="SGP12" s="49"/>
      <c r="SGQ12" s="49"/>
      <c r="SGR12" s="49"/>
      <c r="SGS12" s="49"/>
      <c r="SGT12" s="49"/>
      <c r="SGU12" s="49"/>
      <c r="SGV12" s="49"/>
      <c r="SGW12" s="49"/>
      <c r="SGX12" s="49"/>
      <c r="SGY12" s="49"/>
      <c r="SGZ12" s="49"/>
      <c r="SHA12" s="49"/>
      <c r="SHB12" s="49"/>
      <c r="SHC12" s="49"/>
      <c r="SHD12" s="49"/>
      <c r="SHE12" s="49"/>
      <c r="SHF12" s="49"/>
      <c r="SHG12" s="49"/>
      <c r="SHH12" s="49"/>
      <c r="SHI12" s="49"/>
      <c r="SHJ12" s="49"/>
      <c r="SHK12" s="49"/>
      <c r="SHL12" s="49"/>
      <c r="SHM12" s="49"/>
      <c r="SHN12" s="49"/>
      <c r="SHO12" s="49"/>
      <c r="SHP12" s="49"/>
      <c r="SHQ12" s="49"/>
      <c r="SHR12" s="49"/>
      <c r="SHS12" s="49"/>
      <c r="SHT12" s="49"/>
      <c r="SHU12" s="49"/>
      <c r="SHV12" s="49"/>
      <c r="SHW12" s="49"/>
      <c r="SHX12" s="49"/>
      <c r="SHY12" s="49"/>
      <c r="SHZ12" s="49"/>
      <c r="SIA12" s="49"/>
      <c r="SIB12" s="49"/>
      <c r="SIC12" s="49"/>
      <c r="SID12" s="49"/>
      <c r="SIE12" s="49"/>
      <c r="SIF12" s="49"/>
      <c r="SIG12" s="49"/>
      <c r="SIH12" s="49"/>
      <c r="SII12" s="49"/>
      <c r="SIJ12" s="49"/>
      <c r="SIK12" s="49"/>
      <c r="SIL12" s="49"/>
      <c r="SIM12" s="49"/>
      <c r="SIN12" s="49"/>
      <c r="SIO12" s="49"/>
      <c r="SIP12" s="49"/>
      <c r="SIQ12" s="49"/>
      <c r="SIR12" s="49"/>
      <c r="SIS12" s="49"/>
      <c r="SIT12" s="49"/>
      <c r="SIU12" s="49"/>
      <c r="SIV12" s="49"/>
      <c r="SIW12" s="49"/>
      <c r="SIX12" s="49"/>
      <c r="SIY12" s="49"/>
      <c r="SIZ12" s="49"/>
      <c r="SJA12" s="49"/>
      <c r="SJB12" s="49"/>
      <c r="SJC12" s="49"/>
      <c r="SJD12" s="49"/>
      <c r="SJE12" s="49"/>
      <c r="SJF12" s="49"/>
      <c r="SJG12" s="49"/>
      <c r="SJH12" s="49"/>
      <c r="SJI12" s="49"/>
      <c r="SJJ12" s="49"/>
      <c r="SJK12" s="49"/>
      <c r="SJL12" s="49"/>
      <c r="SJM12" s="49"/>
      <c r="SJN12" s="49"/>
      <c r="SJO12" s="49"/>
      <c r="SJP12" s="49"/>
      <c r="SJQ12" s="49"/>
      <c r="SJR12" s="49"/>
      <c r="SJS12" s="49"/>
      <c r="SJT12" s="49"/>
      <c r="SJU12" s="49"/>
      <c r="SJV12" s="49"/>
      <c r="SJW12" s="49"/>
      <c r="SJX12" s="49"/>
      <c r="SJY12" s="49"/>
      <c r="SJZ12" s="49"/>
      <c r="SKA12" s="49"/>
      <c r="SKB12" s="49"/>
      <c r="SKC12" s="49"/>
      <c r="SKD12" s="49"/>
      <c r="SKE12" s="49"/>
      <c r="SKF12" s="49"/>
      <c r="SKG12" s="49"/>
      <c r="SKH12" s="49"/>
      <c r="SKI12" s="49"/>
      <c r="SKJ12" s="49"/>
      <c r="SKK12" s="49"/>
      <c r="SKL12" s="49"/>
      <c r="SKM12" s="49"/>
      <c r="SKN12" s="49"/>
      <c r="SKO12" s="49"/>
      <c r="SKP12" s="49"/>
      <c r="SKQ12" s="49"/>
      <c r="SKR12" s="49"/>
      <c r="SKS12" s="49"/>
      <c r="SKT12" s="49"/>
      <c r="SKU12" s="49"/>
      <c r="SKV12" s="49"/>
      <c r="SKW12" s="49"/>
      <c r="SKX12" s="49"/>
      <c r="SKY12" s="49"/>
      <c r="SKZ12" s="49"/>
      <c r="SLA12" s="49"/>
      <c r="SLB12" s="49"/>
      <c r="SLC12" s="49"/>
      <c r="SLD12" s="49"/>
      <c r="SLE12" s="49"/>
      <c r="SLF12" s="49"/>
      <c r="SLG12" s="49"/>
      <c r="SLH12" s="49"/>
      <c r="SLI12" s="49"/>
      <c r="SLJ12" s="49"/>
      <c r="SLK12" s="49"/>
      <c r="SLL12" s="49"/>
      <c r="SLM12" s="49"/>
      <c r="SLN12" s="49"/>
      <c r="SLO12" s="49"/>
      <c r="SLP12" s="49"/>
      <c r="SLQ12" s="49"/>
      <c r="SLR12" s="49"/>
      <c r="SLS12" s="49"/>
      <c r="SLT12" s="49"/>
      <c r="SLU12" s="49"/>
      <c r="SLV12" s="49"/>
      <c r="SLW12" s="49"/>
      <c r="SLX12" s="49"/>
      <c r="SLY12" s="49"/>
      <c r="SLZ12" s="49"/>
      <c r="SMA12" s="49"/>
      <c r="SMB12" s="49"/>
      <c r="SMC12" s="49"/>
      <c r="SMD12" s="49"/>
      <c r="SME12" s="49"/>
      <c r="SMF12" s="49"/>
      <c r="SMG12" s="49"/>
      <c r="SMH12" s="49"/>
      <c r="SMI12" s="49"/>
      <c r="SMJ12" s="49"/>
      <c r="SMK12" s="49"/>
      <c r="SML12" s="49"/>
      <c r="SMM12" s="49"/>
      <c r="SMN12" s="49"/>
      <c r="SMO12" s="49"/>
      <c r="SMP12" s="49"/>
      <c r="SMQ12" s="49"/>
      <c r="SMR12" s="49"/>
      <c r="SMS12" s="49"/>
      <c r="SMT12" s="49"/>
      <c r="SMU12" s="49"/>
      <c r="SMV12" s="49"/>
      <c r="SMW12" s="49"/>
      <c r="SMX12" s="49"/>
      <c r="SMY12" s="49"/>
      <c r="SMZ12" s="49"/>
      <c r="SNA12" s="49"/>
      <c r="SNB12" s="49"/>
      <c r="SNC12" s="49"/>
      <c r="SND12" s="49"/>
      <c r="SNE12" s="49"/>
      <c r="SNF12" s="49"/>
      <c r="SNG12" s="49"/>
      <c r="SNH12" s="49"/>
      <c r="SNI12" s="49"/>
      <c r="SNJ12" s="49"/>
      <c r="SNK12" s="49"/>
      <c r="SNL12" s="49"/>
      <c r="SNM12" s="49"/>
      <c r="SNN12" s="49"/>
      <c r="SNO12" s="49"/>
      <c r="SNP12" s="49"/>
      <c r="SNQ12" s="49"/>
      <c r="SNR12" s="49"/>
      <c r="SNS12" s="49"/>
      <c r="SNT12" s="49"/>
      <c r="SNU12" s="49"/>
      <c r="SNV12" s="49"/>
      <c r="SNW12" s="49"/>
      <c r="SNX12" s="49"/>
      <c r="SNY12" s="49"/>
      <c r="SNZ12" s="49"/>
      <c r="SOA12" s="49"/>
      <c r="SOB12" s="49"/>
      <c r="SOC12" s="49"/>
      <c r="SOD12" s="49"/>
      <c r="SOE12" s="49"/>
      <c r="SOF12" s="49"/>
      <c r="SOG12" s="49"/>
      <c r="SOH12" s="49"/>
      <c r="SOI12" s="49"/>
      <c r="SOJ12" s="49"/>
      <c r="SOK12" s="49"/>
      <c r="SOL12" s="49"/>
      <c r="SOM12" s="49"/>
      <c r="SON12" s="49"/>
      <c r="SOO12" s="49"/>
      <c r="SOP12" s="49"/>
      <c r="SOQ12" s="49"/>
      <c r="SOR12" s="49"/>
      <c r="SOS12" s="49"/>
      <c r="SOT12" s="49"/>
      <c r="SOU12" s="49"/>
      <c r="SOV12" s="49"/>
      <c r="SOW12" s="49"/>
      <c r="SOX12" s="49"/>
      <c r="SOY12" s="49"/>
      <c r="SOZ12" s="49"/>
      <c r="SPA12" s="49"/>
      <c r="SPB12" s="49"/>
      <c r="SPC12" s="49"/>
      <c r="SPD12" s="49"/>
      <c r="SPE12" s="49"/>
      <c r="SPF12" s="49"/>
      <c r="SPG12" s="49"/>
      <c r="SPH12" s="49"/>
      <c r="SPI12" s="49"/>
      <c r="SPJ12" s="49"/>
      <c r="SPK12" s="49"/>
      <c r="SPL12" s="49"/>
      <c r="SPM12" s="49"/>
      <c r="SPN12" s="49"/>
      <c r="SPO12" s="49"/>
      <c r="SPP12" s="49"/>
      <c r="SPQ12" s="49"/>
      <c r="SPR12" s="49"/>
      <c r="SPS12" s="49"/>
      <c r="SPT12" s="49"/>
      <c r="SPU12" s="49"/>
      <c r="SPV12" s="49"/>
      <c r="SPW12" s="49"/>
      <c r="SPX12" s="49"/>
      <c r="SPY12" s="49"/>
      <c r="SPZ12" s="49"/>
      <c r="SQA12" s="49"/>
      <c r="SQB12" s="49"/>
      <c r="SQC12" s="49"/>
      <c r="SQD12" s="49"/>
      <c r="SQE12" s="49"/>
      <c r="SQF12" s="49"/>
      <c r="SQG12" s="49"/>
      <c r="SQH12" s="49"/>
      <c r="SQI12" s="49"/>
      <c r="SQJ12" s="49"/>
      <c r="SQK12" s="49"/>
      <c r="SQL12" s="49"/>
      <c r="SQM12" s="49"/>
      <c r="SQN12" s="49"/>
      <c r="SQO12" s="49"/>
      <c r="SQP12" s="49"/>
      <c r="SQQ12" s="49"/>
      <c r="SQR12" s="49"/>
      <c r="SQS12" s="49"/>
      <c r="SQT12" s="49"/>
      <c r="SQU12" s="49"/>
      <c r="SQV12" s="49"/>
      <c r="SQW12" s="49"/>
      <c r="SQX12" s="49"/>
      <c r="SQY12" s="49"/>
      <c r="SQZ12" s="49"/>
      <c r="SRA12" s="49"/>
      <c r="SRB12" s="49"/>
      <c r="SRC12" s="49"/>
      <c r="SRD12" s="49"/>
      <c r="SRE12" s="49"/>
      <c r="SRF12" s="49"/>
      <c r="SRG12" s="49"/>
      <c r="SRH12" s="49"/>
      <c r="SRI12" s="49"/>
      <c r="SRJ12" s="49"/>
      <c r="SRK12" s="49"/>
      <c r="SRL12" s="49"/>
      <c r="SRM12" s="49"/>
      <c r="SRN12" s="49"/>
      <c r="SRO12" s="49"/>
      <c r="SRP12" s="49"/>
      <c r="SRQ12" s="49"/>
      <c r="SRR12" s="49"/>
      <c r="SRS12" s="49"/>
      <c r="SRT12" s="49"/>
      <c r="SRU12" s="49"/>
      <c r="SRV12" s="49"/>
      <c r="SRW12" s="49"/>
      <c r="SRX12" s="49"/>
      <c r="SRY12" s="49"/>
      <c r="SRZ12" s="49"/>
      <c r="SSA12" s="49"/>
      <c r="SSB12" s="49"/>
      <c r="SSC12" s="49"/>
      <c r="SSD12" s="49"/>
      <c r="SSE12" s="49"/>
      <c r="SSF12" s="49"/>
      <c r="SSG12" s="49"/>
      <c r="SSH12" s="49"/>
      <c r="SSI12" s="49"/>
      <c r="SSJ12" s="49"/>
      <c r="SSK12" s="49"/>
      <c r="SSL12" s="49"/>
      <c r="SSM12" s="49"/>
      <c r="SSN12" s="49"/>
      <c r="SSO12" s="49"/>
      <c r="SSP12" s="49"/>
      <c r="SSQ12" s="49"/>
      <c r="SSR12" s="49"/>
      <c r="SSS12" s="49"/>
      <c r="SST12" s="49"/>
      <c r="SSU12" s="49"/>
      <c r="SSV12" s="49"/>
      <c r="SSW12" s="49"/>
      <c r="SSX12" s="49"/>
      <c r="SSY12" s="49"/>
      <c r="SSZ12" s="49"/>
      <c r="STA12" s="49"/>
      <c r="STB12" s="49"/>
      <c r="STC12" s="49"/>
      <c r="STD12" s="49"/>
      <c r="STE12" s="49"/>
      <c r="STF12" s="49"/>
      <c r="STG12" s="49"/>
      <c r="STH12" s="49"/>
      <c r="STI12" s="49"/>
      <c r="STJ12" s="49"/>
      <c r="STK12" s="49"/>
      <c r="STL12" s="49"/>
      <c r="STM12" s="49"/>
      <c r="STN12" s="49"/>
      <c r="STO12" s="49"/>
      <c r="STP12" s="49"/>
      <c r="STQ12" s="49"/>
      <c r="STR12" s="49"/>
      <c r="STS12" s="49"/>
      <c r="STT12" s="49"/>
      <c r="STU12" s="49"/>
      <c r="STV12" s="49"/>
      <c r="STW12" s="49"/>
      <c r="STX12" s="49"/>
      <c r="STY12" s="49"/>
      <c r="STZ12" s="49"/>
      <c r="SUA12" s="49"/>
      <c r="SUB12" s="49"/>
      <c r="SUC12" s="49"/>
      <c r="SUD12" s="49"/>
      <c r="SUE12" s="49"/>
      <c r="SUF12" s="49"/>
      <c r="SUG12" s="49"/>
      <c r="SUH12" s="49"/>
      <c r="SUI12" s="49"/>
      <c r="SUJ12" s="49"/>
      <c r="SUK12" s="49"/>
      <c r="SUL12" s="49"/>
      <c r="SUM12" s="49"/>
      <c r="SUN12" s="49"/>
      <c r="SUO12" s="49"/>
      <c r="SUP12" s="49"/>
      <c r="SUQ12" s="49"/>
      <c r="SUR12" s="49"/>
      <c r="SUS12" s="49"/>
      <c r="SUT12" s="49"/>
      <c r="SUU12" s="49"/>
      <c r="SUV12" s="49"/>
      <c r="SUW12" s="49"/>
      <c r="SUX12" s="49"/>
      <c r="SUY12" s="49"/>
      <c r="SUZ12" s="49"/>
      <c r="SVA12" s="49"/>
      <c r="SVB12" s="49"/>
      <c r="SVC12" s="49"/>
      <c r="SVD12" s="49"/>
      <c r="SVE12" s="49"/>
      <c r="SVF12" s="49"/>
      <c r="SVG12" s="49"/>
      <c r="SVH12" s="49"/>
      <c r="SVI12" s="49"/>
      <c r="SVJ12" s="49"/>
      <c r="SVK12" s="49"/>
      <c r="SVL12" s="49"/>
      <c r="SVM12" s="49"/>
      <c r="SVN12" s="49"/>
      <c r="SVO12" s="49"/>
      <c r="SVP12" s="49"/>
      <c r="SVQ12" s="49"/>
      <c r="SVR12" s="49"/>
      <c r="SVS12" s="49"/>
      <c r="SVT12" s="49"/>
      <c r="SVU12" s="49"/>
      <c r="SVV12" s="49"/>
      <c r="SVW12" s="49"/>
      <c r="SVX12" s="49"/>
      <c r="SVY12" s="49"/>
      <c r="SVZ12" s="49"/>
      <c r="SWA12" s="49"/>
      <c r="SWB12" s="49"/>
      <c r="SWC12" s="49"/>
      <c r="SWD12" s="49"/>
      <c r="SWE12" s="49"/>
      <c r="SWF12" s="49"/>
      <c r="SWG12" s="49"/>
      <c r="SWH12" s="49"/>
      <c r="SWI12" s="49"/>
      <c r="SWJ12" s="49"/>
      <c r="SWK12" s="49"/>
      <c r="SWL12" s="49"/>
      <c r="SWM12" s="49"/>
      <c r="SWN12" s="49"/>
      <c r="SWO12" s="49"/>
      <c r="SWP12" s="49"/>
      <c r="SWQ12" s="49"/>
      <c r="SWR12" s="49"/>
      <c r="SWS12" s="49"/>
      <c r="SWT12" s="49"/>
      <c r="SWU12" s="49"/>
      <c r="SWV12" s="49"/>
      <c r="SWW12" s="49"/>
      <c r="SWX12" s="49"/>
      <c r="SWY12" s="49"/>
      <c r="SWZ12" s="49"/>
      <c r="SXA12" s="49"/>
      <c r="SXB12" s="49"/>
      <c r="SXC12" s="49"/>
      <c r="SXD12" s="49"/>
      <c r="SXE12" s="49"/>
      <c r="SXF12" s="49"/>
      <c r="SXG12" s="49"/>
      <c r="SXH12" s="49"/>
      <c r="SXI12" s="49"/>
      <c r="SXJ12" s="49"/>
      <c r="SXK12" s="49"/>
      <c r="SXL12" s="49"/>
      <c r="SXM12" s="49"/>
      <c r="SXN12" s="49"/>
      <c r="SXO12" s="49"/>
      <c r="SXP12" s="49"/>
      <c r="SXQ12" s="49"/>
      <c r="SXR12" s="49"/>
      <c r="SXS12" s="49"/>
      <c r="SXT12" s="49"/>
      <c r="SXU12" s="49"/>
      <c r="SXV12" s="49"/>
      <c r="SXW12" s="49"/>
      <c r="SXX12" s="49"/>
      <c r="SXY12" s="49"/>
      <c r="SXZ12" s="49"/>
      <c r="SYA12" s="49"/>
      <c r="SYB12" s="49"/>
      <c r="SYC12" s="49"/>
      <c r="SYD12" s="49"/>
      <c r="SYE12" s="49"/>
      <c r="SYF12" s="49"/>
      <c r="SYG12" s="49"/>
      <c r="SYH12" s="49"/>
      <c r="SYI12" s="49"/>
      <c r="SYJ12" s="49"/>
      <c r="SYK12" s="49"/>
      <c r="SYL12" s="49"/>
      <c r="SYM12" s="49"/>
      <c r="SYN12" s="49"/>
      <c r="SYO12" s="49"/>
      <c r="SYP12" s="49"/>
      <c r="SYQ12" s="49"/>
      <c r="SYR12" s="49"/>
      <c r="SYS12" s="49"/>
      <c r="SYT12" s="49"/>
      <c r="SYU12" s="49"/>
      <c r="SYV12" s="49"/>
      <c r="SYW12" s="49"/>
      <c r="SYX12" s="49"/>
      <c r="SYY12" s="49"/>
      <c r="SYZ12" s="49"/>
      <c r="SZA12" s="49"/>
      <c r="SZB12" s="49"/>
      <c r="SZC12" s="49"/>
      <c r="SZD12" s="49"/>
      <c r="SZE12" s="49"/>
      <c r="SZF12" s="49"/>
      <c r="SZG12" s="49"/>
      <c r="SZH12" s="49"/>
      <c r="SZI12" s="49"/>
      <c r="SZJ12" s="49"/>
      <c r="SZK12" s="49"/>
      <c r="SZL12" s="49"/>
      <c r="SZM12" s="49"/>
      <c r="SZN12" s="49"/>
      <c r="SZO12" s="49"/>
      <c r="SZP12" s="49"/>
      <c r="SZQ12" s="49"/>
      <c r="SZR12" s="49"/>
      <c r="SZS12" s="49"/>
      <c r="SZT12" s="49"/>
      <c r="SZU12" s="49"/>
      <c r="SZV12" s="49"/>
      <c r="SZW12" s="49"/>
      <c r="SZX12" s="49"/>
      <c r="SZY12" s="49"/>
      <c r="SZZ12" s="49"/>
      <c r="TAA12" s="49"/>
      <c r="TAB12" s="49"/>
      <c r="TAC12" s="49"/>
      <c r="TAD12" s="49"/>
      <c r="TAE12" s="49"/>
      <c r="TAF12" s="49"/>
      <c r="TAG12" s="49"/>
      <c r="TAH12" s="49"/>
      <c r="TAI12" s="49"/>
      <c r="TAJ12" s="49"/>
      <c r="TAK12" s="49"/>
      <c r="TAL12" s="49"/>
      <c r="TAM12" s="49"/>
      <c r="TAN12" s="49"/>
      <c r="TAO12" s="49"/>
      <c r="TAP12" s="49"/>
      <c r="TAQ12" s="49"/>
      <c r="TAR12" s="49"/>
      <c r="TAS12" s="49"/>
      <c r="TAT12" s="49"/>
      <c r="TAU12" s="49"/>
      <c r="TAV12" s="49"/>
      <c r="TAW12" s="49"/>
      <c r="TAX12" s="49"/>
      <c r="TAY12" s="49"/>
      <c r="TAZ12" s="49"/>
      <c r="TBA12" s="49"/>
      <c r="TBB12" s="49"/>
      <c r="TBC12" s="49"/>
      <c r="TBD12" s="49"/>
      <c r="TBE12" s="49"/>
      <c r="TBF12" s="49"/>
      <c r="TBG12" s="49"/>
      <c r="TBH12" s="49"/>
      <c r="TBI12" s="49"/>
      <c r="TBJ12" s="49"/>
      <c r="TBK12" s="49"/>
      <c r="TBL12" s="49"/>
      <c r="TBM12" s="49"/>
      <c r="TBN12" s="49"/>
      <c r="TBO12" s="49"/>
      <c r="TBP12" s="49"/>
      <c r="TBQ12" s="49"/>
      <c r="TBR12" s="49"/>
      <c r="TBS12" s="49"/>
      <c r="TBT12" s="49"/>
      <c r="TBU12" s="49"/>
      <c r="TBV12" s="49"/>
      <c r="TBW12" s="49"/>
      <c r="TBX12" s="49"/>
      <c r="TBY12" s="49"/>
      <c r="TBZ12" s="49"/>
      <c r="TCA12" s="49"/>
      <c r="TCB12" s="49"/>
      <c r="TCC12" s="49"/>
      <c r="TCD12" s="49"/>
      <c r="TCE12" s="49"/>
      <c r="TCF12" s="49"/>
      <c r="TCG12" s="49"/>
      <c r="TCH12" s="49"/>
      <c r="TCI12" s="49"/>
      <c r="TCJ12" s="49"/>
      <c r="TCK12" s="49"/>
      <c r="TCL12" s="49"/>
      <c r="TCM12" s="49"/>
      <c r="TCN12" s="49"/>
      <c r="TCO12" s="49"/>
      <c r="TCP12" s="49"/>
      <c r="TCQ12" s="49"/>
      <c r="TCR12" s="49"/>
      <c r="TCS12" s="49"/>
      <c r="TCT12" s="49"/>
      <c r="TCU12" s="49"/>
      <c r="TCV12" s="49"/>
      <c r="TCW12" s="49"/>
      <c r="TCX12" s="49"/>
      <c r="TCY12" s="49"/>
      <c r="TCZ12" s="49"/>
      <c r="TDA12" s="49"/>
      <c r="TDB12" s="49"/>
      <c r="TDC12" s="49"/>
      <c r="TDD12" s="49"/>
      <c r="TDE12" s="49"/>
      <c r="TDF12" s="49"/>
      <c r="TDG12" s="49"/>
      <c r="TDH12" s="49"/>
      <c r="TDI12" s="49"/>
      <c r="TDJ12" s="49"/>
      <c r="TDK12" s="49"/>
      <c r="TDL12" s="49"/>
      <c r="TDM12" s="49"/>
      <c r="TDN12" s="49"/>
      <c r="TDO12" s="49"/>
      <c r="TDP12" s="49"/>
      <c r="TDQ12" s="49"/>
      <c r="TDR12" s="49"/>
      <c r="TDS12" s="49"/>
      <c r="TDT12" s="49"/>
      <c r="TDU12" s="49"/>
      <c r="TDV12" s="49"/>
      <c r="TDW12" s="49"/>
      <c r="TDX12" s="49"/>
      <c r="TDY12" s="49"/>
      <c r="TDZ12" s="49"/>
      <c r="TEA12" s="49"/>
      <c r="TEB12" s="49"/>
      <c r="TEC12" s="49"/>
      <c r="TED12" s="49"/>
      <c r="TEE12" s="49"/>
      <c r="TEF12" s="49"/>
      <c r="TEG12" s="49"/>
      <c r="TEH12" s="49"/>
      <c r="TEI12" s="49"/>
      <c r="TEJ12" s="49"/>
      <c r="TEK12" s="49"/>
      <c r="TEL12" s="49"/>
      <c r="TEM12" s="49"/>
      <c r="TEN12" s="49"/>
      <c r="TEO12" s="49"/>
      <c r="TEP12" s="49"/>
      <c r="TEQ12" s="49"/>
      <c r="TER12" s="49"/>
      <c r="TES12" s="49"/>
      <c r="TET12" s="49"/>
      <c r="TEU12" s="49"/>
      <c r="TEV12" s="49"/>
      <c r="TEW12" s="49"/>
      <c r="TEX12" s="49"/>
      <c r="TEY12" s="49"/>
      <c r="TEZ12" s="49"/>
      <c r="TFA12" s="49"/>
      <c r="TFB12" s="49"/>
      <c r="TFC12" s="49"/>
      <c r="TFD12" s="49"/>
      <c r="TFE12" s="49"/>
      <c r="TFF12" s="49"/>
      <c r="TFG12" s="49"/>
      <c r="TFH12" s="49"/>
      <c r="TFI12" s="49"/>
      <c r="TFJ12" s="49"/>
      <c r="TFK12" s="49"/>
      <c r="TFL12" s="49"/>
      <c r="TFM12" s="49"/>
      <c r="TFN12" s="49"/>
      <c r="TFO12" s="49"/>
      <c r="TFP12" s="49"/>
      <c r="TFQ12" s="49"/>
      <c r="TFR12" s="49"/>
      <c r="TFS12" s="49"/>
      <c r="TFT12" s="49"/>
      <c r="TFU12" s="49"/>
      <c r="TFV12" s="49"/>
      <c r="TFW12" s="49"/>
      <c r="TFX12" s="49"/>
      <c r="TFY12" s="49"/>
      <c r="TFZ12" s="49"/>
      <c r="TGA12" s="49"/>
      <c r="TGB12" s="49"/>
      <c r="TGC12" s="49"/>
      <c r="TGD12" s="49"/>
      <c r="TGE12" s="49"/>
      <c r="TGF12" s="49"/>
      <c r="TGG12" s="49"/>
      <c r="TGH12" s="49"/>
      <c r="TGI12" s="49"/>
      <c r="TGJ12" s="49"/>
      <c r="TGK12" s="49"/>
      <c r="TGL12" s="49"/>
      <c r="TGM12" s="49"/>
      <c r="TGN12" s="49"/>
      <c r="TGO12" s="49"/>
      <c r="TGP12" s="49"/>
      <c r="TGQ12" s="49"/>
      <c r="TGR12" s="49"/>
      <c r="TGS12" s="49"/>
      <c r="TGT12" s="49"/>
      <c r="TGU12" s="49"/>
      <c r="TGV12" s="49"/>
      <c r="TGW12" s="49"/>
      <c r="TGX12" s="49"/>
      <c r="TGY12" s="49"/>
      <c r="TGZ12" s="49"/>
      <c r="THA12" s="49"/>
      <c r="THB12" s="49"/>
      <c r="THC12" s="49"/>
      <c r="THD12" s="49"/>
      <c r="THE12" s="49"/>
      <c r="THF12" s="49"/>
      <c r="THG12" s="49"/>
      <c r="THH12" s="49"/>
      <c r="THI12" s="49"/>
      <c r="THJ12" s="49"/>
      <c r="THK12" s="49"/>
      <c r="THL12" s="49"/>
      <c r="THM12" s="49"/>
      <c r="THN12" s="49"/>
      <c r="THO12" s="49"/>
      <c r="THP12" s="49"/>
      <c r="THQ12" s="49"/>
      <c r="THR12" s="49"/>
      <c r="THS12" s="49"/>
      <c r="THT12" s="49"/>
      <c r="THU12" s="49"/>
      <c r="THV12" s="49"/>
      <c r="THW12" s="49"/>
      <c r="THX12" s="49"/>
      <c r="THY12" s="49"/>
      <c r="THZ12" s="49"/>
      <c r="TIA12" s="49"/>
      <c r="TIB12" s="49"/>
      <c r="TIC12" s="49"/>
      <c r="TID12" s="49"/>
      <c r="TIE12" s="49"/>
      <c r="TIF12" s="49"/>
      <c r="TIG12" s="49"/>
      <c r="TIH12" s="49"/>
      <c r="TII12" s="49"/>
      <c r="TIJ12" s="49"/>
      <c r="TIK12" s="49"/>
      <c r="TIL12" s="49"/>
      <c r="TIM12" s="49"/>
      <c r="TIN12" s="49"/>
      <c r="TIO12" s="49"/>
      <c r="TIP12" s="49"/>
      <c r="TIQ12" s="49"/>
      <c r="TIR12" s="49"/>
      <c r="TIS12" s="49"/>
      <c r="TIT12" s="49"/>
      <c r="TIU12" s="49"/>
      <c r="TIV12" s="49"/>
      <c r="TIW12" s="49"/>
      <c r="TIX12" s="49"/>
      <c r="TIY12" s="49"/>
      <c r="TIZ12" s="49"/>
      <c r="TJA12" s="49"/>
      <c r="TJB12" s="49"/>
      <c r="TJC12" s="49"/>
      <c r="TJD12" s="49"/>
      <c r="TJE12" s="49"/>
      <c r="TJF12" s="49"/>
      <c r="TJG12" s="49"/>
      <c r="TJH12" s="49"/>
      <c r="TJI12" s="49"/>
      <c r="TJJ12" s="49"/>
      <c r="TJK12" s="49"/>
      <c r="TJL12" s="49"/>
      <c r="TJM12" s="49"/>
      <c r="TJN12" s="49"/>
      <c r="TJO12" s="49"/>
      <c r="TJP12" s="49"/>
      <c r="TJQ12" s="49"/>
      <c r="TJR12" s="49"/>
      <c r="TJS12" s="49"/>
      <c r="TJT12" s="49"/>
      <c r="TJU12" s="49"/>
      <c r="TJV12" s="49"/>
      <c r="TJW12" s="49"/>
      <c r="TJX12" s="49"/>
      <c r="TJY12" s="49"/>
      <c r="TJZ12" s="49"/>
      <c r="TKA12" s="49"/>
      <c r="TKB12" s="49"/>
      <c r="TKC12" s="49"/>
      <c r="TKD12" s="49"/>
      <c r="TKE12" s="49"/>
      <c r="TKF12" s="49"/>
      <c r="TKG12" s="49"/>
      <c r="TKH12" s="49"/>
      <c r="TKI12" s="49"/>
      <c r="TKJ12" s="49"/>
      <c r="TKK12" s="49"/>
      <c r="TKL12" s="49"/>
      <c r="TKM12" s="49"/>
      <c r="TKN12" s="49"/>
      <c r="TKO12" s="49"/>
      <c r="TKP12" s="49"/>
      <c r="TKQ12" s="49"/>
      <c r="TKR12" s="49"/>
      <c r="TKS12" s="49"/>
      <c r="TKT12" s="49"/>
      <c r="TKU12" s="49"/>
      <c r="TKV12" s="49"/>
      <c r="TKW12" s="49"/>
      <c r="TKX12" s="49"/>
      <c r="TKY12" s="49"/>
      <c r="TKZ12" s="49"/>
      <c r="TLA12" s="49"/>
      <c r="TLB12" s="49"/>
      <c r="TLC12" s="49"/>
      <c r="TLD12" s="49"/>
      <c r="TLE12" s="49"/>
      <c r="TLF12" s="49"/>
      <c r="TLG12" s="49"/>
      <c r="TLH12" s="49"/>
      <c r="TLI12" s="49"/>
      <c r="TLJ12" s="49"/>
      <c r="TLK12" s="49"/>
      <c r="TLL12" s="49"/>
      <c r="TLM12" s="49"/>
      <c r="TLN12" s="49"/>
      <c r="TLO12" s="49"/>
      <c r="TLP12" s="49"/>
      <c r="TLQ12" s="49"/>
      <c r="TLR12" s="49"/>
      <c r="TLS12" s="49"/>
      <c r="TLT12" s="49"/>
      <c r="TLU12" s="49"/>
      <c r="TLV12" s="49"/>
      <c r="TLW12" s="49"/>
      <c r="TLX12" s="49"/>
      <c r="TLY12" s="49"/>
      <c r="TLZ12" s="49"/>
      <c r="TMA12" s="49"/>
      <c r="TMB12" s="49"/>
      <c r="TMC12" s="49"/>
      <c r="TMD12" s="49"/>
      <c r="TME12" s="49"/>
      <c r="TMF12" s="49"/>
      <c r="TMG12" s="49"/>
      <c r="TMH12" s="49"/>
      <c r="TMI12" s="49"/>
      <c r="TMJ12" s="49"/>
      <c r="TMK12" s="49"/>
      <c r="TML12" s="49"/>
      <c r="TMM12" s="49"/>
      <c r="TMN12" s="49"/>
      <c r="TMO12" s="49"/>
      <c r="TMP12" s="49"/>
      <c r="TMQ12" s="49"/>
      <c r="TMR12" s="49"/>
      <c r="TMS12" s="49"/>
      <c r="TMT12" s="49"/>
      <c r="TMU12" s="49"/>
      <c r="TMV12" s="49"/>
      <c r="TMW12" s="49"/>
      <c r="TMX12" s="49"/>
      <c r="TMY12" s="49"/>
      <c r="TMZ12" s="49"/>
      <c r="TNA12" s="49"/>
      <c r="TNB12" s="49"/>
      <c r="TNC12" s="49"/>
      <c r="TND12" s="49"/>
      <c r="TNE12" s="49"/>
      <c r="TNF12" s="49"/>
      <c r="TNG12" s="49"/>
      <c r="TNH12" s="49"/>
      <c r="TNI12" s="49"/>
      <c r="TNJ12" s="49"/>
      <c r="TNK12" s="49"/>
      <c r="TNL12" s="49"/>
      <c r="TNM12" s="49"/>
      <c r="TNN12" s="49"/>
      <c r="TNO12" s="49"/>
      <c r="TNP12" s="49"/>
      <c r="TNQ12" s="49"/>
      <c r="TNR12" s="49"/>
      <c r="TNS12" s="49"/>
      <c r="TNT12" s="49"/>
      <c r="TNU12" s="49"/>
      <c r="TNV12" s="49"/>
      <c r="TNW12" s="49"/>
      <c r="TNX12" s="49"/>
      <c r="TNY12" s="49"/>
      <c r="TNZ12" s="49"/>
      <c r="TOA12" s="49"/>
      <c r="TOB12" s="49"/>
      <c r="TOC12" s="49"/>
      <c r="TOD12" s="49"/>
      <c r="TOE12" s="49"/>
      <c r="TOF12" s="49"/>
      <c r="TOG12" s="49"/>
      <c r="TOH12" s="49"/>
      <c r="TOI12" s="49"/>
      <c r="TOJ12" s="49"/>
      <c r="TOK12" s="49"/>
      <c r="TOL12" s="49"/>
      <c r="TOM12" s="49"/>
      <c r="TON12" s="49"/>
      <c r="TOO12" s="49"/>
      <c r="TOP12" s="49"/>
      <c r="TOQ12" s="49"/>
      <c r="TOR12" s="49"/>
      <c r="TOS12" s="49"/>
      <c r="TOT12" s="49"/>
      <c r="TOU12" s="49"/>
      <c r="TOV12" s="49"/>
      <c r="TOW12" s="49"/>
      <c r="TOX12" s="49"/>
      <c r="TOY12" s="49"/>
      <c r="TOZ12" s="49"/>
      <c r="TPA12" s="49"/>
      <c r="TPB12" s="49"/>
      <c r="TPC12" s="49"/>
      <c r="TPD12" s="49"/>
      <c r="TPE12" s="49"/>
      <c r="TPF12" s="49"/>
      <c r="TPG12" s="49"/>
      <c r="TPH12" s="49"/>
      <c r="TPI12" s="49"/>
      <c r="TPJ12" s="49"/>
      <c r="TPK12" s="49"/>
      <c r="TPL12" s="49"/>
      <c r="TPM12" s="49"/>
      <c r="TPN12" s="49"/>
      <c r="TPO12" s="49"/>
      <c r="TPP12" s="49"/>
      <c r="TPQ12" s="49"/>
      <c r="TPR12" s="49"/>
      <c r="TPS12" s="49"/>
      <c r="TPT12" s="49"/>
      <c r="TPU12" s="49"/>
      <c r="TPV12" s="49"/>
      <c r="TPW12" s="49"/>
      <c r="TPX12" s="49"/>
      <c r="TPY12" s="49"/>
      <c r="TPZ12" s="49"/>
      <c r="TQA12" s="49"/>
      <c r="TQB12" s="49"/>
      <c r="TQC12" s="49"/>
      <c r="TQD12" s="49"/>
      <c r="TQE12" s="49"/>
      <c r="TQF12" s="49"/>
      <c r="TQG12" s="49"/>
      <c r="TQH12" s="49"/>
      <c r="TQI12" s="49"/>
      <c r="TQJ12" s="49"/>
      <c r="TQK12" s="49"/>
      <c r="TQL12" s="49"/>
      <c r="TQM12" s="49"/>
      <c r="TQN12" s="49"/>
      <c r="TQO12" s="49"/>
      <c r="TQP12" s="49"/>
      <c r="TQQ12" s="49"/>
      <c r="TQR12" s="49"/>
      <c r="TQS12" s="49"/>
      <c r="TQT12" s="49"/>
      <c r="TQU12" s="49"/>
      <c r="TQV12" s="49"/>
      <c r="TQW12" s="49"/>
      <c r="TQX12" s="49"/>
      <c r="TQY12" s="49"/>
      <c r="TQZ12" s="49"/>
      <c r="TRA12" s="49"/>
      <c r="TRB12" s="49"/>
      <c r="TRC12" s="49"/>
      <c r="TRD12" s="49"/>
      <c r="TRE12" s="49"/>
      <c r="TRF12" s="49"/>
      <c r="TRG12" s="49"/>
      <c r="TRH12" s="49"/>
      <c r="TRI12" s="49"/>
      <c r="TRJ12" s="49"/>
      <c r="TRK12" s="49"/>
      <c r="TRL12" s="49"/>
      <c r="TRM12" s="49"/>
      <c r="TRN12" s="49"/>
      <c r="TRO12" s="49"/>
      <c r="TRP12" s="49"/>
      <c r="TRQ12" s="49"/>
      <c r="TRR12" s="49"/>
      <c r="TRS12" s="49"/>
      <c r="TRT12" s="49"/>
      <c r="TRU12" s="49"/>
      <c r="TRV12" s="49"/>
      <c r="TRW12" s="49"/>
      <c r="TRX12" s="49"/>
      <c r="TRY12" s="49"/>
      <c r="TRZ12" s="49"/>
      <c r="TSA12" s="49"/>
      <c r="TSB12" s="49"/>
      <c r="TSC12" s="49"/>
      <c r="TSD12" s="49"/>
      <c r="TSE12" s="49"/>
      <c r="TSF12" s="49"/>
      <c r="TSG12" s="49"/>
      <c r="TSH12" s="49"/>
      <c r="TSI12" s="49"/>
      <c r="TSJ12" s="49"/>
      <c r="TSK12" s="49"/>
      <c r="TSL12" s="49"/>
      <c r="TSM12" s="49"/>
      <c r="TSN12" s="49"/>
      <c r="TSO12" s="49"/>
      <c r="TSP12" s="49"/>
      <c r="TSQ12" s="49"/>
      <c r="TSR12" s="49"/>
      <c r="TSS12" s="49"/>
      <c r="TST12" s="49"/>
      <c r="TSU12" s="49"/>
      <c r="TSV12" s="49"/>
      <c r="TSW12" s="49"/>
      <c r="TSX12" s="49"/>
      <c r="TSY12" s="49"/>
      <c r="TSZ12" s="49"/>
      <c r="TTA12" s="49"/>
      <c r="TTB12" s="49"/>
      <c r="TTC12" s="49"/>
      <c r="TTD12" s="49"/>
      <c r="TTE12" s="49"/>
      <c r="TTF12" s="49"/>
      <c r="TTG12" s="49"/>
      <c r="TTH12" s="49"/>
      <c r="TTI12" s="49"/>
      <c r="TTJ12" s="49"/>
      <c r="TTK12" s="49"/>
      <c r="TTL12" s="49"/>
      <c r="TTM12" s="49"/>
      <c r="TTN12" s="49"/>
      <c r="TTO12" s="49"/>
      <c r="TTP12" s="49"/>
      <c r="TTQ12" s="49"/>
      <c r="TTR12" s="49"/>
      <c r="TTS12" s="49"/>
      <c r="TTT12" s="49"/>
      <c r="TTU12" s="49"/>
      <c r="TTV12" s="49"/>
      <c r="TTW12" s="49"/>
      <c r="TTX12" s="49"/>
      <c r="TTY12" s="49"/>
      <c r="TTZ12" s="49"/>
      <c r="TUA12" s="49"/>
      <c r="TUB12" s="49"/>
      <c r="TUC12" s="49"/>
      <c r="TUD12" s="49"/>
      <c r="TUE12" s="49"/>
      <c r="TUF12" s="49"/>
      <c r="TUG12" s="49"/>
      <c r="TUH12" s="49"/>
      <c r="TUI12" s="49"/>
      <c r="TUJ12" s="49"/>
      <c r="TUK12" s="49"/>
      <c r="TUL12" s="49"/>
      <c r="TUM12" s="49"/>
      <c r="TUN12" s="49"/>
      <c r="TUO12" s="49"/>
      <c r="TUP12" s="49"/>
      <c r="TUQ12" s="49"/>
      <c r="TUR12" s="49"/>
      <c r="TUS12" s="49"/>
      <c r="TUT12" s="49"/>
      <c r="TUU12" s="49"/>
      <c r="TUV12" s="49"/>
      <c r="TUW12" s="49"/>
      <c r="TUX12" s="49"/>
      <c r="TUY12" s="49"/>
      <c r="TUZ12" s="49"/>
      <c r="TVA12" s="49"/>
      <c r="TVB12" s="49"/>
      <c r="TVC12" s="49"/>
      <c r="TVD12" s="49"/>
      <c r="TVE12" s="49"/>
      <c r="TVF12" s="49"/>
      <c r="TVG12" s="49"/>
      <c r="TVH12" s="49"/>
      <c r="TVI12" s="49"/>
      <c r="TVJ12" s="49"/>
      <c r="TVK12" s="49"/>
      <c r="TVL12" s="49"/>
      <c r="TVM12" s="49"/>
      <c r="TVN12" s="49"/>
      <c r="TVO12" s="49"/>
      <c r="TVP12" s="49"/>
      <c r="TVQ12" s="49"/>
      <c r="TVR12" s="49"/>
      <c r="TVS12" s="49"/>
      <c r="TVT12" s="49"/>
      <c r="TVU12" s="49"/>
      <c r="TVV12" s="49"/>
      <c r="TVW12" s="49"/>
      <c r="TVX12" s="49"/>
      <c r="TVY12" s="49"/>
      <c r="TVZ12" s="49"/>
      <c r="TWA12" s="49"/>
      <c r="TWB12" s="49"/>
      <c r="TWC12" s="49"/>
      <c r="TWD12" s="49"/>
      <c r="TWE12" s="49"/>
      <c r="TWF12" s="49"/>
      <c r="TWG12" s="49"/>
      <c r="TWH12" s="49"/>
      <c r="TWI12" s="49"/>
      <c r="TWJ12" s="49"/>
      <c r="TWK12" s="49"/>
      <c r="TWL12" s="49"/>
      <c r="TWM12" s="49"/>
      <c r="TWN12" s="49"/>
      <c r="TWO12" s="49"/>
      <c r="TWP12" s="49"/>
      <c r="TWQ12" s="49"/>
      <c r="TWR12" s="49"/>
      <c r="TWS12" s="49"/>
      <c r="TWT12" s="49"/>
      <c r="TWU12" s="49"/>
      <c r="TWV12" s="49"/>
      <c r="TWW12" s="49"/>
      <c r="TWX12" s="49"/>
      <c r="TWY12" s="49"/>
      <c r="TWZ12" s="49"/>
      <c r="TXA12" s="49"/>
      <c r="TXB12" s="49"/>
      <c r="TXC12" s="49"/>
      <c r="TXD12" s="49"/>
      <c r="TXE12" s="49"/>
      <c r="TXF12" s="49"/>
      <c r="TXG12" s="49"/>
      <c r="TXH12" s="49"/>
      <c r="TXI12" s="49"/>
      <c r="TXJ12" s="49"/>
      <c r="TXK12" s="49"/>
      <c r="TXL12" s="49"/>
      <c r="TXM12" s="49"/>
      <c r="TXN12" s="49"/>
      <c r="TXO12" s="49"/>
      <c r="TXP12" s="49"/>
      <c r="TXQ12" s="49"/>
      <c r="TXR12" s="49"/>
      <c r="TXS12" s="49"/>
      <c r="TXT12" s="49"/>
      <c r="TXU12" s="49"/>
      <c r="TXV12" s="49"/>
      <c r="TXW12" s="49"/>
      <c r="TXX12" s="49"/>
      <c r="TXY12" s="49"/>
      <c r="TXZ12" s="49"/>
      <c r="TYA12" s="49"/>
      <c r="TYB12" s="49"/>
      <c r="TYC12" s="49"/>
      <c r="TYD12" s="49"/>
      <c r="TYE12" s="49"/>
      <c r="TYF12" s="49"/>
      <c r="TYG12" s="49"/>
      <c r="TYH12" s="49"/>
      <c r="TYI12" s="49"/>
      <c r="TYJ12" s="49"/>
      <c r="TYK12" s="49"/>
      <c r="TYL12" s="49"/>
      <c r="TYM12" s="49"/>
      <c r="TYN12" s="49"/>
      <c r="TYO12" s="49"/>
      <c r="TYP12" s="49"/>
      <c r="TYQ12" s="49"/>
      <c r="TYR12" s="49"/>
      <c r="TYS12" s="49"/>
      <c r="TYT12" s="49"/>
      <c r="TYU12" s="49"/>
      <c r="TYV12" s="49"/>
      <c r="TYW12" s="49"/>
      <c r="TYX12" s="49"/>
      <c r="TYY12" s="49"/>
      <c r="TYZ12" s="49"/>
      <c r="TZA12" s="49"/>
      <c r="TZB12" s="49"/>
      <c r="TZC12" s="49"/>
      <c r="TZD12" s="49"/>
      <c r="TZE12" s="49"/>
      <c r="TZF12" s="49"/>
      <c r="TZG12" s="49"/>
      <c r="TZH12" s="49"/>
      <c r="TZI12" s="49"/>
      <c r="TZJ12" s="49"/>
      <c r="TZK12" s="49"/>
      <c r="TZL12" s="49"/>
      <c r="TZM12" s="49"/>
      <c r="TZN12" s="49"/>
      <c r="TZO12" s="49"/>
      <c r="TZP12" s="49"/>
      <c r="TZQ12" s="49"/>
      <c r="TZR12" s="49"/>
      <c r="TZS12" s="49"/>
      <c r="TZT12" s="49"/>
      <c r="TZU12" s="49"/>
      <c r="TZV12" s="49"/>
      <c r="TZW12" s="49"/>
      <c r="TZX12" s="49"/>
      <c r="TZY12" s="49"/>
      <c r="TZZ12" s="49"/>
      <c r="UAA12" s="49"/>
      <c r="UAB12" s="49"/>
      <c r="UAC12" s="49"/>
      <c r="UAD12" s="49"/>
      <c r="UAE12" s="49"/>
      <c r="UAF12" s="49"/>
      <c r="UAG12" s="49"/>
      <c r="UAH12" s="49"/>
      <c r="UAI12" s="49"/>
      <c r="UAJ12" s="49"/>
      <c r="UAK12" s="49"/>
      <c r="UAL12" s="49"/>
      <c r="UAM12" s="49"/>
      <c r="UAN12" s="49"/>
      <c r="UAO12" s="49"/>
      <c r="UAP12" s="49"/>
      <c r="UAQ12" s="49"/>
      <c r="UAR12" s="49"/>
      <c r="UAS12" s="49"/>
      <c r="UAT12" s="49"/>
      <c r="UAU12" s="49"/>
      <c r="UAV12" s="49"/>
      <c r="UAW12" s="49"/>
      <c r="UAX12" s="49"/>
      <c r="UAY12" s="49"/>
      <c r="UAZ12" s="49"/>
      <c r="UBA12" s="49"/>
      <c r="UBB12" s="49"/>
      <c r="UBC12" s="49"/>
      <c r="UBD12" s="49"/>
      <c r="UBE12" s="49"/>
      <c r="UBF12" s="49"/>
      <c r="UBG12" s="49"/>
      <c r="UBH12" s="49"/>
      <c r="UBI12" s="49"/>
      <c r="UBJ12" s="49"/>
      <c r="UBK12" s="49"/>
      <c r="UBL12" s="49"/>
      <c r="UBM12" s="49"/>
      <c r="UBN12" s="49"/>
      <c r="UBO12" s="49"/>
      <c r="UBP12" s="49"/>
      <c r="UBQ12" s="49"/>
      <c r="UBR12" s="49"/>
      <c r="UBS12" s="49"/>
      <c r="UBT12" s="49"/>
      <c r="UBU12" s="49"/>
      <c r="UBV12" s="49"/>
      <c r="UBW12" s="49"/>
      <c r="UBX12" s="49"/>
      <c r="UBY12" s="49"/>
      <c r="UBZ12" s="49"/>
      <c r="UCA12" s="49"/>
      <c r="UCB12" s="49"/>
      <c r="UCC12" s="49"/>
      <c r="UCD12" s="49"/>
      <c r="UCE12" s="49"/>
      <c r="UCF12" s="49"/>
      <c r="UCG12" s="49"/>
      <c r="UCH12" s="49"/>
      <c r="UCI12" s="49"/>
      <c r="UCJ12" s="49"/>
      <c r="UCK12" s="49"/>
      <c r="UCL12" s="49"/>
      <c r="UCM12" s="49"/>
      <c r="UCN12" s="49"/>
      <c r="UCO12" s="49"/>
      <c r="UCP12" s="49"/>
      <c r="UCQ12" s="49"/>
      <c r="UCR12" s="49"/>
      <c r="UCS12" s="49"/>
      <c r="UCT12" s="49"/>
      <c r="UCU12" s="49"/>
      <c r="UCV12" s="49"/>
      <c r="UCW12" s="49"/>
      <c r="UCX12" s="49"/>
      <c r="UCY12" s="49"/>
      <c r="UCZ12" s="49"/>
      <c r="UDA12" s="49"/>
      <c r="UDB12" s="49"/>
      <c r="UDC12" s="49"/>
      <c r="UDD12" s="49"/>
      <c r="UDE12" s="49"/>
      <c r="UDF12" s="49"/>
      <c r="UDG12" s="49"/>
      <c r="UDH12" s="49"/>
      <c r="UDI12" s="49"/>
      <c r="UDJ12" s="49"/>
      <c r="UDK12" s="49"/>
      <c r="UDL12" s="49"/>
      <c r="UDM12" s="49"/>
      <c r="UDN12" s="49"/>
      <c r="UDO12" s="49"/>
      <c r="UDP12" s="49"/>
      <c r="UDQ12" s="49"/>
      <c r="UDR12" s="49"/>
      <c r="UDS12" s="49"/>
      <c r="UDT12" s="49"/>
      <c r="UDU12" s="49"/>
      <c r="UDV12" s="49"/>
      <c r="UDW12" s="49"/>
      <c r="UDX12" s="49"/>
      <c r="UDY12" s="49"/>
      <c r="UDZ12" s="49"/>
      <c r="UEA12" s="49"/>
      <c r="UEB12" s="49"/>
      <c r="UEC12" s="49"/>
      <c r="UED12" s="49"/>
      <c r="UEE12" s="49"/>
      <c r="UEF12" s="49"/>
      <c r="UEG12" s="49"/>
      <c r="UEH12" s="49"/>
      <c r="UEI12" s="49"/>
      <c r="UEJ12" s="49"/>
      <c r="UEK12" s="49"/>
      <c r="UEL12" s="49"/>
      <c r="UEM12" s="49"/>
      <c r="UEN12" s="49"/>
      <c r="UEO12" s="49"/>
      <c r="UEP12" s="49"/>
      <c r="UEQ12" s="49"/>
      <c r="UER12" s="49"/>
      <c r="UES12" s="49"/>
      <c r="UET12" s="49"/>
      <c r="UEU12" s="49"/>
      <c r="UEV12" s="49"/>
      <c r="UEW12" s="49"/>
      <c r="UEX12" s="49"/>
      <c r="UEY12" s="49"/>
      <c r="UEZ12" s="49"/>
      <c r="UFA12" s="49"/>
      <c r="UFB12" s="49"/>
      <c r="UFC12" s="49"/>
      <c r="UFD12" s="49"/>
      <c r="UFE12" s="49"/>
      <c r="UFF12" s="49"/>
      <c r="UFG12" s="49"/>
      <c r="UFH12" s="49"/>
      <c r="UFI12" s="49"/>
      <c r="UFJ12" s="49"/>
      <c r="UFK12" s="49"/>
      <c r="UFL12" s="49"/>
      <c r="UFM12" s="49"/>
      <c r="UFN12" s="49"/>
      <c r="UFO12" s="49"/>
      <c r="UFP12" s="49"/>
      <c r="UFQ12" s="49"/>
      <c r="UFR12" s="49"/>
      <c r="UFS12" s="49"/>
      <c r="UFT12" s="49"/>
      <c r="UFU12" s="49"/>
      <c r="UFV12" s="49"/>
      <c r="UFW12" s="49"/>
      <c r="UFX12" s="49"/>
      <c r="UFY12" s="49"/>
      <c r="UFZ12" s="49"/>
      <c r="UGA12" s="49"/>
      <c r="UGB12" s="49"/>
      <c r="UGC12" s="49"/>
      <c r="UGD12" s="49"/>
      <c r="UGE12" s="49"/>
      <c r="UGF12" s="49"/>
      <c r="UGG12" s="49"/>
      <c r="UGH12" s="49"/>
      <c r="UGI12" s="49"/>
      <c r="UGJ12" s="49"/>
      <c r="UGK12" s="49"/>
      <c r="UGL12" s="49"/>
      <c r="UGM12" s="49"/>
      <c r="UGN12" s="49"/>
      <c r="UGO12" s="49"/>
      <c r="UGP12" s="49"/>
      <c r="UGQ12" s="49"/>
      <c r="UGR12" s="49"/>
      <c r="UGS12" s="49"/>
      <c r="UGT12" s="49"/>
      <c r="UGU12" s="49"/>
      <c r="UGV12" s="49"/>
      <c r="UGW12" s="49"/>
      <c r="UGX12" s="49"/>
      <c r="UGY12" s="49"/>
      <c r="UGZ12" s="49"/>
      <c r="UHA12" s="49"/>
      <c r="UHB12" s="49"/>
      <c r="UHC12" s="49"/>
      <c r="UHD12" s="49"/>
      <c r="UHE12" s="49"/>
      <c r="UHF12" s="49"/>
      <c r="UHG12" s="49"/>
      <c r="UHH12" s="49"/>
      <c r="UHI12" s="49"/>
      <c r="UHJ12" s="49"/>
      <c r="UHK12" s="49"/>
      <c r="UHL12" s="49"/>
      <c r="UHM12" s="49"/>
      <c r="UHN12" s="49"/>
      <c r="UHO12" s="49"/>
      <c r="UHP12" s="49"/>
      <c r="UHQ12" s="49"/>
      <c r="UHR12" s="49"/>
      <c r="UHS12" s="49"/>
      <c r="UHT12" s="49"/>
      <c r="UHU12" s="49"/>
      <c r="UHV12" s="49"/>
      <c r="UHW12" s="49"/>
      <c r="UHX12" s="49"/>
      <c r="UHY12" s="49"/>
      <c r="UHZ12" s="49"/>
      <c r="UIA12" s="49"/>
      <c r="UIB12" s="49"/>
      <c r="UIC12" s="49"/>
      <c r="UID12" s="49"/>
      <c r="UIE12" s="49"/>
      <c r="UIF12" s="49"/>
      <c r="UIG12" s="49"/>
      <c r="UIH12" s="49"/>
      <c r="UII12" s="49"/>
      <c r="UIJ12" s="49"/>
      <c r="UIK12" s="49"/>
      <c r="UIL12" s="49"/>
      <c r="UIM12" s="49"/>
      <c r="UIN12" s="49"/>
      <c r="UIO12" s="49"/>
      <c r="UIP12" s="49"/>
      <c r="UIQ12" s="49"/>
      <c r="UIR12" s="49"/>
      <c r="UIS12" s="49"/>
      <c r="UIT12" s="49"/>
      <c r="UIU12" s="49"/>
      <c r="UIV12" s="49"/>
      <c r="UIW12" s="49"/>
      <c r="UIX12" s="49"/>
      <c r="UIY12" s="49"/>
      <c r="UIZ12" s="49"/>
      <c r="UJA12" s="49"/>
      <c r="UJB12" s="49"/>
      <c r="UJC12" s="49"/>
      <c r="UJD12" s="49"/>
      <c r="UJE12" s="49"/>
      <c r="UJF12" s="49"/>
      <c r="UJG12" s="49"/>
      <c r="UJH12" s="49"/>
      <c r="UJI12" s="49"/>
      <c r="UJJ12" s="49"/>
      <c r="UJK12" s="49"/>
      <c r="UJL12" s="49"/>
      <c r="UJM12" s="49"/>
      <c r="UJN12" s="49"/>
      <c r="UJO12" s="49"/>
      <c r="UJP12" s="49"/>
      <c r="UJQ12" s="49"/>
      <c r="UJR12" s="49"/>
      <c r="UJS12" s="49"/>
      <c r="UJT12" s="49"/>
      <c r="UJU12" s="49"/>
      <c r="UJV12" s="49"/>
      <c r="UJW12" s="49"/>
      <c r="UJX12" s="49"/>
      <c r="UJY12" s="49"/>
      <c r="UJZ12" s="49"/>
      <c r="UKA12" s="49"/>
      <c r="UKB12" s="49"/>
      <c r="UKC12" s="49"/>
      <c r="UKD12" s="49"/>
      <c r="UKE12" s="49"/>
      <c r="UKF12" s="49"/>
      <c r="UKG12" s="49"/>
      <c r="UKH12" s="49"/>
      <c r="UKI12" s="49"/>
      <c r="UKJ12" s="49"/>
      <c r="UKK12" s="49"/>
      <c r="UKL12" s="49"/>
      <c r="UKM12" s="49"/>
      <c r="UKN12" s="49"/>
      <c r="UKO12" s="49"/>
      <c r="UKP12" s="49"/>
      <c r="UKQ12" s="49"/>
      <c r="UKR12" s="49"/>
      <c r="UKS12" s="49"/>
      <c r="UKT12" s="49"/>
      <c r="UKU12" s="49"/>
      <c r="UKV12" s="49"/>
      <c r="UKW12" s="49"/>
      <c r="UKX12" s="49"/>
      <c r="UKY12" s="49"/>
      <c r="UKZ12" s="49"/>
      <c r="ULA12" s="49"/>
      <c r="ULB12" s="49"/>
      <c r="ULC12" s="49"/>
      <c r="ULD12" s="49"/>
      <c r="ULE12" s="49"/>
      <c r="ULF12" s="49"/>
      <c r="ULG12" s="49"/>
      <c r="ULH12" s="49"/>
      <c r="ULI12" s="49"/>
      <c r="ULJ12" s="49"/>
      <c r="ULK12" s="49"/>
      <c r="ULL12" s="49"/>
      <c r="ULM12" s="49"/>
      <c r="ULN12" s="49"/>
      <c r="ULO12" s="49"/>
      <c r="ULP12" s="49"/>
      <c r="ULQ12" s="49"/>
      <c r="ULR12" s="49"/>
      <c r="ULS12" s="49"/>
      <c r="ULT12" s="49"/>
      <c r="ULU12" s="49"/>
      <c r="ULV12" s="49"/>
      <c r="ULW12" s="49"/>
      <c r="ULX12" s="49"/>
      <c r="ULY12" s="49"/>
      <c r="ULZ12" s="49"/>
      <c r="UMA12" s="49"/>
      <c r="UMB12" s="49"/>
      <c r="UMC12" s="49"/>
      <c r="UMD12" s="49"/>
      <c r="UME12" s="49"/>
      <c r="UMF12" s="49"/>
      <c r="UMG12" s="49"/>
      <c r="UMH12" s="49"/>
      <c r="UMI12" s="49"/>
      <c r="UMJ12" s="49"/>
      <c r="UMK12" s="49"/>
      <c r="UML12" s="49"/>
      <c r="UMM12" s="49"/>
      <c r="UMN12" s="49"/>
      <c r="UMO12" s="49"/>
      <c r="UMP12" s="49"/>
      <c r="UMQ12" s="49"/>
      <c r="UMR12" s="49"/>
      <c r="UMS12" s="49"/>
      <c r="UMT12" s="49"/>
      <c r="UMU12" s="49"/>
      <c r="UMV12" s="49"/>
      <c r="UMW12" s="49"/>
      <c r="UMX12" s="49"/>
      <c r="UMY12" s="49"/>
      <c r="UMZ12" s="49"/>
      <c r="UNA12" s="49"/>
      <c r="UNB12" s="49"/>
      <c r="UNC12" s="49"/>
      <c r="UND12" s="49"/>
      <c r="UNE12" s="49"/>
      <c r="UNF12" s="49"/>
      <c r="UNG12" s="49"/>
      <c r="UNH12" s="49"/>
      <c r="UNI12" s="49"/>
      <c r="UNJ12" s="49"/>
      <c r="UNK12" s="49"/>
      <c r="UNL12" s="49"/>
      <c r="UNM12" s="49"/>
      <c r="UNN12" s="49"/>
      <c r="UNO12" s="49"/>
      <c r="UNP12" s="49"/>
      <c r="UNQ12" s="49"/>
      <c r="UNR12" s="49"/>
      <c r="UNS12" s="49"/>
      <c r="UNT12" s="49"/>
      <c r="UNU12" s="49"/>
      <c r="UNV12" s="49"/>
      <c r="UNW12" s="49"/>
      <c r="UNX12" s="49"/>
      <c r="UNY12" s="49"/>
      <c r="UNZ12" s="49"/>
      <c r="UOA12" s="49"/>
      <c r="UOB12" s="49"/>
      <c r="UOC12" s="49"/>
      <c r="UOD12" s="49"/>
      <c r="UOE12" s="49"/>
      <c r="UOF12" s="49"/>
      <c r="UOG12" s="49"/>
      <c r="UOH12" s="49"/>
      <c r="UOI12" s="49"/>
      <c r="UOJ12" s="49"/>
      <c r="UOK12" s="49"/>
      <c r="UOL12" s="49"/>
      <c r="UOM12" s="49"/>
      <c r="UON12" s="49"/>
      <c r="UOO12" s="49"/>
      <c r="UOP12" s="49"/>
      <c r="UOQ12" s="49"/>
      <c r="UOR12" s="49"/>
      <c r="UOS12" s="49"/>
      <c r="UOT12" s="49"/>
      <c r="UOU12" s="49"/>
      <c r="UOV12" s="49"/>
      <c r="UOW12" s="49"/>
      <c r="UOX12" s="49"/>
      <c r="UOY12" s="49"/>
      <c r="UOZ12" s="49"/>
      <c r="UPA12" s="49"/>
      <c r="UPB12" s="49"/>
      <c r="UPC12" s="49"/>
      <c r="UPD12" s="49"/>
      <c r="UPE12" s="49"/>
      <c r="UPF12" s="49"/>
      <c r="UPG12" s="49"/>
      <c r="UPH12" s="49"/>
      <c r="UPI12" s="49"/>
      <c r="UPJ12" s="49"/>
      <c r="UPK12" s="49"/>
      <c r="UPL12" s="49"/>
      <c r="UPM12" s="49"/>
      <c r="UPN12" s="49"/>
      <c r="UPO12" s="49"/>
      <c r="UPP12" s="49"/>
      <c r="UPQ12" s="49"/>
      <c r="UPR12" s="49"/>
      <c r="UPS12" s="49"/>
      <c r="UPT12" s="49"/>
      <c r="UPU12" s="49"/>
      <c r="UPV12" s="49"/>
      <c r="UPW12" s="49"/>
      <c r="UPX12" s="49"/>
      <c r="UPY12" s="49"/>
      <c r="UPZ12" s="49"/>
      <c r="UQA12" s="49"/>
      <c r="UQB12" s="49"/>
      <c r="UQC12" s="49"/>
      <c r="UQD12" s="49"/>
      <c r="UQE12" s="49"/>
      <c r="UQF12" s="49"/>
      <c r="UQG12" s="49"/>
      <c r="UQH12" s="49"/>
      <c r="UQI12" s="49"/>
      <c r="UQJ12" s="49"/>
      <c r="UQK12" s="49"/>
      <c r="UQL12" s="49"/>
      <c r="UQM12" s="49"/>
      <c r="UQN12" s="49"/>
      <c r="UQO12" s="49"/>
      <c r="UQP12" s="49"/>
      <c r="UQQ12" s="49"/>
      <c r="UQR12" s="49"/>
      <c r="UQS12" s="49"/>
      <c r="UQT12" s="49"/>
      <c r="UQU12" s="49"/>
      <c r="UQV12" s="49"/>
      <c r="UQW12" s="49"/>
      <c r="UQX12" s="49"/>
      <c r="UQY12" s="49"/>
      <c r="UQZ12" s="49"/>
      <c r="URA12" s="49"/>
      <c r="URB12" s="49"/>
      <c r="URC12" s="49"/>
      <c r="URD12" s="49"/>
      <c r="URE12" s="49"/>
      <c r="URF12" s="49"/>
      <c r="URG12" s="49"/>
      <c r="URH12" s="49"/>
      <c r="URI12" s="49"/>
      <c r="URJ12" s="49"/>
      <c r="URK12" s="49"/>
      <c r="URL12" s="49"/>
      <c r="URM12" s="49"/>
      <c r="URN12" s="49"/>
      <c r="URO12" s="49"/>
      <c r="URP12" s="49"/>
      <c r="URQ12" s="49"/>
      <c r="URR12" s="49"/>
      <c r="URS12" s="49"/>
      <c r="URT12" s="49"/>
      <c r="URU12" s="49"/>
      <c r="URV12" s="49"/>
      <c r="URW12" s="49"/>
      <c r="URX12" s="49"/>
      <c r="URY12" s="49"/>
      <c r="URZ12" s="49"/>
      <c r="USA12" s="49"/>
      <c r="USB12" s="49"/>
      <c r="USC12" s="49"/>
      <c r="USD12" s="49"/>
      <c r="USE12" s="49"/>
      <c r="USF12" s="49"/>
      <c r="USG12" s="49"/>
      <c r="USH12" s="49"/>
      <c r="USI12" s="49"/>
      <c r="USJ12" s="49"/>
      <c r="USK12" s="49"/>
      <c r="USL12" s="49"/>
      <c r="USM12" s="49"/>
      <c r="USN12" s="49"/>
      <c r="USO12" s="49"/>
      <c r="USP12" s="49"/>
      <c r="USQ12" s="49"/>
      <c r="USR12" s="49"/>
      <c r="USS12" s="49"/>
      <c r="UST12" s="49"/>
      <c r="USU12" s="49"/>
      <c r="USV12" s="49"/>
      <c r="USW12" s="49"/>
      <c r="USX12" s="49"/>
      <c r="USY12" s="49"/>
      <c r="USZ12" s="49"/>
      <c r="UTA12" s="49"/>
      <c r="UTB12" s="49"/>
      <c r="UTC12" s="49"/>
      <c r="UTD12" s="49"/>
      <c r="UTE12" s="49"/>
      <c r="UTF12" s="49"/>
      <c r="UTG12" s="49"/>
      <c r="UTH12" s="49"/>
      <c r="UTI12" s="49"/>
      <c r="UTJ12" s="49"/>
      <c r="UTK12" s="49"/>
      <c r="UTL12" s="49"/>
      <c r="UTM12" s="49"/>
      <c r="UTN12" s="49"/>
      <c r="UTO12" s="49"/>
      <c r="UTP12" s="49"/>
      <c r="UTQ12" s="49"/>
      <c r="UTR12" s="49"/>
      <c r="UTS12" s="49"/>
      <c r="UTT12" s="49"/>
      <c r="UTU12" s="49"/>
      <c r="UTV12" s="49"/>
      <c r="UTW12" s="49"/>
      <c r="UTX12" s="49"/>
      <c r="UTY12" s="49"/>
      <c r="UTZ12" s="49"/>
      <c r="UUA12" s="49"/>
      <c r="UUB12" s="49"/>
      <c r="UUC12" s="49"/>
      <c r="UUD12" s="49"/>
      <c r="UUE12" s="49"/>
      <c r="UUF12" s="49"/>
      <c r="UUG12" s="49"/>
      <c r="UUH12" s="49"/>
      <c r="UUI12" s="49"/>
      <c r="UUJ12" s="49"/>
      <c r="UUK12" s="49"/>
      <c r="UUL12" s="49"/>
      <c r="UUM12" s="49"/>
      <c r="UUN12" s="49"/>
      <c r="UUO12" s="49"/>
      <c r="UUP12" s="49"/>
      <c r="UUQ12" s="49"/>
      <c r="UUR12" s="49"/>
      <c r="UUS12" s="49"/>
      <c r="UUT12" s="49"/>
      <c r="UUU12" s="49"/>
      <c r="UUV12" s="49"/>
      <c r="UUW12" s="49"/>
      <c r="UUX12" s="49"/>
      <c r="UUY12" s="49"/>
      <c r="UUZ12" s="49"/>
      <c r="UVA12" s="49"/>
      <c r="UVB12" s="49"/>
      <c r="UVC12" s="49"/>
      <c r="UVD12" s="49"/>
      <c r="UVE12" s="49"/>
      <c r="UVF12" s="49"/>
      <c r="UVG12" s="49"/>
      <c r="UVH12" s="49"/>
      <c r="UVI12" s="49"/>
      <c r="UVJ12" s="49"/>
      <c r="UVK12" s="49"/>
      <c r="UVL12" s="49"/>
      <c r="UVM12" s="49"/>
      <c r="UVN12" s="49"/>
      <c r="UVO12" s="49"/>
      <c r="UVP12" s="49"/>
      <c r="UVQ12" s="49"/>
      <c r="UVR12" s="49"/>
      <c r="UVS12" s="49"/>
      <c r="UVT12" s="49"/>
      <c r="UVU12" s="49"/>
      <c r="UVV12" s="49"/>
      <c r="UVW12" s="49"/>
      <c r="UVX12" s="49"/>
      <c r="UVY12" s="49"/>
      <c r="UVZ12" s="49"/>
      <c r="UWA12" s="49"/>
      <c r="UWB12" s="49"/>
      <c r="UWC12" s="49"/>
      <c r="UWD12" s="49"/>
      <c r="UWE12" s="49"/>
      <c r="UWF12" s="49"/>
      <c r="UWG12" s="49"/>
      <c r="UWH12" s="49"/>
      <c r="UWI12" s="49"/>
      <c r="UWJ12" s="49"/>
      <c r="UWK12" s="49"/>
      <c r="UWL12" s="49"/>
      <c r="UWM12" s="49"/>
      <c r="UWN12" s="49"/>
      <c r="UWO12" s="49"/>
      <c r="UWP12" s="49"/>
      <c r="UWQ12" s="49"/>
      <c r="UWR12" s="49"/>
      <c r="UWS12" s="49"/>
      <c r="UWT12" s="49"/>
      <c r="UWU12" s="49"/>
      <c r="UWV12" s="49"/>
      <c r="UWW12" s="49"/>
      <c r="UWX12" s="49"/>
      <c r="UWY12" s="49"/>
      <c r="UWZ12" s="49"/>
      <c r="UXA12" s="49"/>
      <c r="UXB12" s="49"/>
      <c r="UXC12" s="49"/>
      <c r="UXD12" s="49"/>
      <c r="UXE12" s="49"/>
      <c r="UXF12" s="49"/>
      <c r="UXG12" s="49"/>
      <c r="UXH12" s="49"/>
      <c r="UXI12" s="49"/>
      <c r="UXJ12" s="49"/>
      <c r="UXK12" s="49"/>
      <c r="UXL12" s="49"/>
      <c r="UXM12" s="49"/>
      <c r="UXN12" s="49"/>
      <c r="UXO12" s="49"/>
      <c r="UXP12" s="49"/>
      <c r="UXQ12" s="49"/>
      <c r="UXR12" s="49"/>
      <c r="UXS12" s="49"/>
      <c r="UXT12" s="49"/>
      <c r="UXU12" s="49"/>
      <c r="UXV12" s="49"/>
      <c r="UXW12" s="49"/>
      <c r="UXX12" s="49"/>
      <c r="UXY12" s="49"/>
      <c r="UXZ12" s="49"/>
      <c r="UYA12" s="49"/>
      <c r="UYB12" s="49"/>
      <c r="UYC12" s="49"/>
      <c r="UYD12" s="49"/>
      <c r="UYE12" s="49"/>
      <c r="UYF12" s="49"/>
      <c r="UYG12" s="49"/>
      <c r="UYH12" s="49"/>
      <c r="UYI12" s="49"/>
      <c r="UYJ12" s="49"/>
      <c r="UYK12" s="49"/>
      <c r="UYL12" s="49"/>
      <c r="UYM12" s="49"/>
      <c r="UYN12" s="49"/>
      <c r="UYO12" s="49"/>
      <c r="UYP12" s="49"/>
      <c r="UYQ12" s="49"/>
      <c r="UYR12" s="49"/>
      <c r="UYS12" s="49"/>
      <c r="UYT12" s="49"/>
      <c r="UYU12" s="49"/>
      <c r="UYV12" s="49"/>
      <c r="UYW12" s="49"/>
      <c r="UYX12" s="49"/>
      <c r="UYY12" s="49"/>
      <c r="UYZ12" s="49"/>
      <c r="UZA12" s="49"/>
      <c r="UZB12" s="49"/>
      <c r="UZC12" s="49"/>
      <c r="UZD12" s="49"/>
      <c r="UZE12" s="49"/>
      <c r="UZF12" s="49"/>
      <c r="UZG12" s="49"/>
      <c r="UZH12" s="49"/>
      <c r="UZI12" s="49"/>
      <c r="UZJ12" s="49"/>
      <c r="UZK12" s="49"/>
      <c r="UZL12" s="49"/>
      <c r="UZM12" s="49"/>
      <c r="UZN12" s="49"/>
      <c r="UZO12" s="49"/>
      <c r="UZP12" s="49"/>
      <c r="UZQ12" s="49"/>
      <c r="UZR12" s="49"/>
      <c r="UZS12" s="49"/>
      <c r="UZT12" s="49"/>
      <c r="UZU12" s="49"/>
      <c r="UZV12" s="49"/>
      <c r="UZW12" s="49"/>
      <c r="UZX12" s="49"/>
      <c r="UZY12" s="49"/>
      <c r="UZZ12" s="49"/>
      <c r="VAA12" s="49"/>
      <c r="VAB12" s="49"/>
      <c r="VAC12" s="49"/>
      <c r="VAD12" s="49"/>
      <c r="VAE12" s="49"/>
      <c r="VAF12" s="49"/>
      <c r="VAG12" s="49"/>
      <c r="VAH12" s="49"/>
      <c r="VAI12" s="49"/>
      <c r="VAJ12" s="49"/>
      <c r="VAK12" s="49"/>
      <c r="VAL12" s="49"/>
      <c r="VAM12" s="49"/>
      <c r="VAN12" s="49"/>
      <c r="VAO12" s="49"/>
      <c r="VAP12" s="49"/>
      <c r="VAQ12" s="49"/>
      <c r="VAR12" s="49"/>
      <c r="VAS12" s="49"/>
      <c r="VAT12" s="49"/>
      <c r="VAU12" s="49"/>
      <c r="VAV12" s="49"/>
      <c r="VAW12" s="49"/>
      <c r="VAX12" s="49"/>
      <c r="VAY12" s="49"/>
      <c r="VAZ12" s="49"/>
      <c r="VBA12" s="49"/>
      <c r="VBB12" s="49"/>
      <c r="VBC12" s="49"/>
      <c r="VBD12" s="49"/>
      <c r="VBE12" s="49"/>
      <c r="VBF12" s="49"/>
      <c r="VBG12" s="49"/>
      <c r="VBH12" s="49"/>
      <c r="VBI12" s="49"/>
      <c r="VBJ12" s="49"/>
      <c r="VBK12" s="49"/>
      <c r="VBL12" s="49"/>
      <c r="VBM12" s="49"/>
      <c r="VBN12" s="49"/>
      <c r="VBO12" s="49"/>
      <c r="VBP12" s="49"/>
      <c r="VBQ12" s="49"/>
      <c r="VBR12" s="49"/>
      <c r="VBS12" s="49"/>
      <c r="VBT12" s="49"/>
      <c r="VBU12" s="49"/>
      <c r="VBV12" s="49"/>
      <c r="VBW12" s="49"/>
      <c r="VBX12" s="49"/>
      <c r="VBY12" s="49"/>
      <c r="VBZ12" s="49"/>
      <c r="VCA12" s="49"/>
      <c r="VCB12" s="49"/>
      <c r="VCC12" s="49"/>
      <c r="VCD12" s="49"/>
      <c r="VCE12" s="49"/>
      <c r="VCF12" s="49"/>
      <c r="VCG12" s="49"/>
      <c r="VCH12" s="49"/>
      <c r="VCI12" s="49"/>
      <c r="VCJ12" s="49"/>
      <c r="VCK12" s="49"/>
      <c r="VCL12" s="49"/>
      <c r="VCM12" s="49"/>
      <c r="VCN12" s="49"/>
      <c r="VCO12" s="49"/>
      <c r="VCP12" s="49"/>
      <c r="VCQ12" s="49"/>
      <c r="VCR12" s="49"/>
      <c r="VCS12" s="49"/>
      <c r="VCT12" s="49"/>
      <c r="VCU12" s="49"/>
      <c r="VCV12" s="49"/>
      <c r="VCW12" s="49"/>
      <c r="VCX12" s="49"/>
      <c r="VCY12" s="49"/>
      <c r="VCZ12" s="49"/>
      <c r="VDA12" s="49"/>
      <c r="VDB12" s="49"/>
      <c r="VDC12" s="49"/>
      <c r="VDD12" s="49"/>
      <c r="VDE12" s="49"/>
      <c r="VDF12" s="49"/>
      <c r="VDG12" s="49"/>
      <c r="VDH12" s="49"/>
      <c r="VDI12" s="49"/>
      <c r="VDJ12" s="49"/>
      <c r="VDK12" s="49"/>
      <c r="VDL12" s="49"/>
      <c r="VDM12" s="49"/>
      <c r="VDN12" s="49"/>
      <c r="VDO12" s="49"/>
      <c r="VDP12" s="49"/>
      <c r="VDQ12" s="49"/>
      <c r="VDR12" s="49"/>
      <c r="VDS12" s="49"/>
      <c r="VDT12" s="49"/>
      <c r="VDU12" s="49"/>
      <c r="VDV12" s="49"/>
      <c r="VDW12" s="49"/>
      <c r="VDX12" s="49"/>
      <c r="VDY12" s="49"/>
      <c r="VDZ12" s="49"/>
      <c r="VEA12" s="49"/>
      <c r="VEB12" s="49"/>
      <c r="VEC12" s="49"/>
      <c r="VED12" s="49"/>
      <c r="VEE12" s="49"/>
      <c r="VEF12" s="49"/>
      <c r="VEG12" s="49"/>
      <c r="VEH12" s="49"/>
      <c r="VEI12" s="49"/>
      <c r="VEJ12" s="49"/>
      <c r="VEK12" s="49"/>
      <c r="VEL12" s="49"/>
      <c r="VEM12" s="49"/>
      <c r="VEN12" s="49"/>
      <c r="VEO12" s="49"/>
      <c r="VEP12" s="49"/>
      <c r="VEQ12" s="49"/>
      <c r="VER12" s="49"/>
      <c r="VES12" s="49"/>
      <c r="VET12" s="49"/>
      <c r="VEU12" s="49"/>
      <c r="VEV12" s="49"/>
      <c r="VEW12" s="49"/>
      <c r="VEX12" s="49"/>
      <c r="VEY12" s="49"/>
      <c r="VEZ12" s="49"/>
      <c r="VFA12" s="49"/>
      <c r="VFB12" s="49"/>
      <c r="VFC12" s="49"/>
      <c r="VFD12" s="49"/>
      <c r="VFE12" s="49"/>
      <c r="VFF12" s="49"/>
      <c r="VFG12" s="49"/>
      <c r="VFH12" s="49"/>
      <c r="VFI12" s="49"/>
      <c r="VFJ12" s="49"/>
      <c r="VFK12" s="49"/>
      <c r="VFL12" s="49"/>
      <c r="VFM12" s="49"/>
      <c r="VFN12" s="49"/>
      <c r="VFO12" s="49"/>
      <c r="VFP12" s="49"/>
      <c r="VFQ12" s="49"/>
      <c r="VFR12" s="49"/>
      <c r="VFS12" s="49"/>
      <c r="VFT12" s="49"/>
      <c r="VFU12" s="49"/>
      <c r="VFV12" s="49"/>
      <c r="VFW12" s="49"/>
      <c r="VFX12" s="49"/>
      <c r="VFY12" s="49"/>
      <c r="VFZ12" s="49"/>
      <c r="VGA12" s="49"/>
      <c r="VGB12" s="49"/>
      <c r="VGC12" s="49"/>
      <c r="VGD12" s="49"/>
      <c r="VGE12" s="49"/>
      <c r="VGF12" s="49"/>
      <c r="VGG12" s="49"/>
      <c r="VGH12" s="49"/>
      <c r="VGI12" s="49"/>
      <c r="VGJ12" s="49"/>
      <c r="VGK12" s="49"/>
      <c r="VGL12" s="49"/>
      <c r="VGM12" s="49"/>
      <c r="VGN12" s="49"/>
      <c r="VGO12" s="49"/>
      <c r="VGP12" s="49"/>
      <c r="VGQ12" s="49"/>
      <c r="VGR12" s="49"/>
      <c r="VGS12" s="49"/>
      <c r="VGT12" s="49"/>
      <c r="VGU12" s="49"/>
      <c r="VGV12" s="49"/>
      <c r="VGW12" s="49"/>
      <c r="VGX12" s="49"/>
      <c r="VGY12" s="49"/>
      <c r="VGZ12" s="49"/>
      <c r="VHA12" s="49"/>
      <c r="VHB12" s="49"/>
      <c r="VHC12" s="49"/>
      <c r="VHD12" s="49"/>
      <c r="VHE12" s="49"/>
      <c r="VHF12" s="49"/>
      <c r="VHG12" s="49"/>
      <c r="VHH12" s="49"/>
      <c r="VHI12" s="49"/>
      <c r="VHJ12" s="49"/>
      <c r="VHK12" s="49"/>
      <c r="VHL12" s="49"/>
      <c r="VHM12" s="49"/>
      <c r="VHN12" s="49"/>
      <c r="VHO12" s="49"/>
      <c r="VHP12" s="49"/>
      <c r="VHQ12" s="49"/>
      <c r="VHR12" s="49"/>
      <c r="VHS12" s="49"/>
      <c r="VHT12" s="49"/>
      <c r="VHU12" s="49"/>
      <c r="VHV12" s="49"/>
      <c r="VHW12" s="49"/>
      <c r="VHX12" s="49"/>
      <c r="VHY12" s="49"/>
      <c r="VHZ12" s="49"/>
      <c r="VIA12" s="49"/>
      <c r="VIB12" s="49"/>
      <c r="VIC12" s="49"/>
      <c r="VID12" s="49"/>
      <c r="VIE12" s="49"/>
      <c r="VIF12" s="49"/>
      <c r="VIG12" s="49"/>
      <c r="VIH12" s="49"/>
      <c r="VII12" s="49"/>
      <c r="VIJ12" s="49"/>
      <c r="VIK12" s="49"/>
      <c r="VIL12" s="49"/>
      <c r="VIM12" s="49"/>
      <c r="VIN12" s="49"/>
      <c r="VIO12" s="49"/>
      <c r="VIP12" s="49"/>
      <c r="VIQ12" s="49"/>
      <c r="VIR12" s="49"/>
      <c r="VIS12" s="49"/>
      <c r="VIT12" s="49"/>
      <c r="VIU12" s="49"/>
      <c r="VIV12" s="49"/>
      <c r="VIW12" s="49"/>
      <c r="VIX12" s="49"/>
      <c r="VIY12" s="49"/>
      <c r="VIZ12" s="49"/>
      <c r="VJA12" s="49"/>
      <c r="VJB12" s="49"/>
      <c r="VJC12" s="49"/>
      <c r="VJD12" s="49"/>
      <c r="VJE12" s="49"/>
      <c r="VJF12" s="49"/>
      <c r="VJG12" s="49"/>
      <c r="VJH12" s="49"/>
      <c r="VJI12" s="49"/>
      <c r="VJJ12" s="49"/>
      <c r="VJK12" s="49"/>
      <c r="VJL12" s="49"/>
      <c r="VJM12" s="49"/>
      <c r="VJN12" s="49"/>
      <c r="VJO12" s="49"/>
      <c r="VJP12" s="49"/>
      <c r="VJQ12" s="49"/>
      <c r="VJR12" s="49"/>
      <c r="VJS12" s="49"/>
      <c r="VJT12" s="49"/>
      <c r="VJU12" s="49"/>
      <c r="VJV12" s="49"/>
      <c r="VJW12" s="49"/>
      <c r="VJX12" s="49"/>
      <c r="VJY12" s="49"/>
      <c r="VJZ12" s="49"/>
      <c r="VKA12" s="49"/>
      <c r="VKB12" s="49"/>
      <c r="VKC12" s="49"/>
      <c r="VKD12" s="49"/>
      <c r="VKE12" s="49"/>
      <c r="VKF12" s="49"/>
      <c r="VKG12" s="49"/>
      <c r="VKH12" s="49"/>
      <c r="VKI12" s="49"/>
      <c r="VKJ12" s="49"/>
      <c r="VKK12" s="49"/>
      <c r="VKL12" s="49"/>
      <c r="VKM12" s="49"/>
      <c r="VKN12" s="49"/>
      <c r="VKO12" s="49"/>
      <c r="VKP12" s="49"/>
      <c r="VKQ12" s="49"/>
      <c r="VKR12" s="49"/>
      <c r="VKS12" s="49"/>
      <c r="VKT12" s="49"/>
      <c r="VKU12" s="49"/>
      <c r="VKV12" s="49"/>
      <c r="VKW12" s="49"/>
      <c r="VKX12" s="49"/>
      <c r="VKY12" s="49"/>
      <c r="VKZ12" s="49"/>
      <c r="VLA12" s="49"/>
      <c r="VLB12" s="49"/>
      <c r="VLC12" s="49"/>
      <c r="VLD12" s="49"/>
      <c r="VLE12" s="49"/>
      <c r="VLF12" s="49"/>
      <c r="VLG12" s="49"/>
      <c r="VLH12" s="49"/>
      <c r="VLI12" s="49"/>
      <c r="VLJ12" s="49"/>
      <c r="VLK12" s="49"/>
      <c r="VLL12" s="49"/>
      <c r="VLM12" s="49"/>
      <c r="VLN12" s="49"/>
      <c r="VLO12" s="49"/>
      <c r="VLP12" s="49"/>
      <c r="VLQ12" s="49"/>
      <c r="VLR12" s="49"/>
      <c r="VLS12" s="49"/>
      <c r="VLT12" s="49"/>
      <c r="VLU12" s="49"/>
      <c r="VLV12" s="49"/>
      <c r="VLW12" s="49"/>
      <c r="VLX12" s="49"/>
      <c r="VLY12" s="49"/>
      <c r="VLZ12" s="49"/>
      <c r="VMA12" s="49"/>
      <c r="VMB12" s="49"/>
      <c r="VMC12" s="49"/>
      <c r="VMD12" s="49"/>
      <c r="VME12" s="49"/>
      <c r="VMF12" s="49"/>
      <c r="VMG12" s="49"/>
      <c r="VMH12" s="49"/>
      <c r="VMI12" s="49"/>
      <c r="VMJ12" s="49"/>
      <c r="VMK12" s="49"/>
      <c r="VML12" s="49"/>
      <c r="VMM12" s="49"/>
      <c r="VMN12" s="49"/>
      <c r="VMO12" s="49"/>
      <c r="VMP12" s="49"/>
      <c r="VMQ12" s="49"/>
      <c r="VMR12" s="49"/>
      <c r="VMS12" s="49"/>
      <c r="VMT12" s="49"/>
      <c r="VMU12" s="49"/>
      <c r="VMV12" s="49"/>
      <c r="VMW12" s="49"/>
      <c r="VMX12" s="49"/>
      <c r="VMY12" s="49"/>
      <c r="VMZ12" s="49"/>
      <c r="VNA12" s="49"/>
      <c r="VNB12" s="49"/>
      <c r="VNC12" s="49"/>
      <c r="VND12" s="49"/>
      <c r="VNE12" s="49"/>
      <c r="VNF12" s="49"/>
      <c r="VNG12" s="49"/>
      <c r="VNH12" s="49"/>
      <c r="VNI12" s="49"/>
      <c r="VNJ12" s="49"/>
      <c r="VNK12" s="49"/>
      <c r="VNL12" s="49"/>
      <c r="VNM12" s="49"/>
      <c r="VNN12" s="49"/>
      <c r="VNO12" s="49"/>
      <c r="VNP12" s="49"/>
      <c r="VNQ12" s="49"/>
      <c r="VNR12" s="49"/>
      <c r="VNS12" s="49"/>
      <c r="VNT12" s="49"/>
      <c r="VNU12" s="49"/>
      <c r="VNV12" s="49"/>
      <c r="VNW12" s="49"/>
      <c r="VNX12" s="49"/>
      <c r="VNY12" s="49"/>
      <c r="VNZ12" s="49"/>
      <c r="VOA12" s="49"/>
      <c r="VOB12" s="49"/>
      <c r="VOC12" s="49"/>
      <c r="VOD12" s="49"/>
      <c r="VOE12" s="49"/>
      <c r="VOF12" s="49"/>
      <c r="VOG12" s="49"/>
      <c r="VOH12" s="49"/>
      <c r="VOI12" s="49"/>
      <c r="VOJ12" s="49"/>
      <c r="VOK12" s="49"/>
      <c r="VOL12" s="49"/>
      <c r="VOM12" s="49"/>
      <c r="VON12" s="49"/>
      <c r="VOO12" s="49"/>
      <c r="VOP12" s="49"/>
      <c r="VOQ12" s="49"/>
      <c r="VOR12" s="49"/>
      <c r="VOS12" s="49"/>
      <c r="VOT12" s="49"/>
      <c r="VOU12" s="49"/>
      <c r="VOV12" s="49"/>
      <c r="VOW12" s="49"/>
      <c r="VOX12" s="49"/>
      <c r="VOY12" s="49"/>
      <c r="VOZ12" s="49"/>
      <c r="VPA12" s="49"/>
      <c r="VPB12" s="49"/>
      <c r="VPC12" s="49"/>
      <c r="VPD12" s="49"/>
      <c r="VPE12" s="49"/>
      <c r="VPF12" s="49"/>
      <c r="VPG12" s="49"/>
      <c r="VPH12" s="49"/>
      <c r="VPI12" s="49"/>
      <c r="VPJ12" s="49"/>
      <c r="VPK12" s="49"/>
      <c r="VPL12" s="49"/>
      <c r="VPM12" s="49"/>
      <c r="VPN12" s="49"/>
      <c r="VPO12" s="49"/>
      <c r="VPP12" s="49"/>
      <c r="VPQ12" s="49"/>
      <c r="VPR12" s="49"/>
      <c r="VPS12" s="49"/>
      <c r="VPT12" s="49"/>
      <c r="VPU12" s="49"/>
      <c r="VPV12" s="49"/>
      <c r="VPW12" s="49"/>
      <c r="VPX12" s="49"/>
      <c r="VPY12" s="49"/>
      <c r="VPZ12" s="49"/>
      <c r="VQA12" s="49"/>
      <c r="VQB12" s="49"/>
      <c r="VQC12" s="49"/>
      <c r="VQD12" s="49"/>
      <c r="VQE12" s="49"/>
      <c r="VQF12" s="49"/>
      <c r="VQG12" s="49"/>
      <c r="VQH12" s="49"/>
      <c r="VQI12" s="49"/>
      <c r="VQJ12" s="49"/>
      <c r="VQK12" s="49"/>
      <c r="VQL12" s="49"/>
      <c r="VQM12" s="49"/>
      <c r="VQN12" s="49"/>
      <c r="VQO12" s="49"/>
      <c r="VQP12" s="49"/>
      <c r="VQQ12" s="49"/>
      <c r="VQR12" s="49"/>
      <c r="VQS12" s="49"/>
      <c r="VQT12" s="49"/>
      <c r="VQU12" s="49"/>
      <c r="VQV12" s="49"/>
      <c r="VQW12" s="49"/>
      <c r="VQX12" s="49"/>
      <c r="VQY12" s="49"/>
      <c r="VQZ12" s="49"/>
      <c r="VRA12" s="49"/>
      <c r="VRB12" s="49"/>
      <c r="VRC12" s="49"/>
      <c r="VRD12" s="49"/>
      <c r="VRE12" s="49"/>
      <c r="VRF12" s="49"/>
      <c r="VRG12" s="49"/>
      <c r="VRH12" s="49"/>
      <c r="VRI12" s="49"/>
      <c r="VRJ12" s="49"/>
      <c r="VRK12" s="49"/>
      <c r="VRL12" s="49"/>
      <c r="VRM12" s="49"/>
      <c r="VRN12" s="49"/>
      <c r="VRO12" s="49"/>
      <c r="VRP12" s="49"/>
      <c r="VRQ12" s="49"/>
      <c r="VRR12" s="49"/>
      <c r="VRS12" s="49"/>
      <c r="VRT12" s="49"/>
      <c r="VRU12" s="49"/>
      <c r="VRV12" s="49"/>
      <c r="VRW12" s="49"/>
      <c r="VRX12" s="49"/>
      <c r="VRY12" s="49"/>
      <c r="VRZ12" s="49"/>
      <c r="VSA12" s="49"/>
      <c r="VSB12" s="49"/>
      <c r="VSC12" s="49"/>
      <c r="VSD12" s="49"/>
      <c r="VSE12" s="49"/>
      <c r="VSF12" s="49"/>
      <c r="VSG12" s="49"/>
      <c r="VSH12" s="49"/>
      <c r="VSI12" s="49"/>
      <c r="VSJ12" s="49"/>
      <c r="VSK12" s="49"/>
      <c r="VSL12" s="49"/>
      <c r="VSM12" s="49"/>
      <c r="VSN12" s="49"/>
      <c r="VSO12" s="49"/>
      <c r="VSP12" s="49"/>
      <c r="VSQ12" s="49"/>
      <c r="VSR12" s="49"/>
      <c r="VSS12" s="49"/>
      <c r="VST12" s="49"/>
      <c r="VSU12" s="49"/>
      <c r="VSV12" s="49"/>
      <c r="VSW12" s="49"/>
      <c r="VSX12" s="49"/>
      <c r="VSY12" s="49"/>
      <c r="VSZ12" s="49"/>
      <c r="VTA12" s="49"/>
      <c r="VTB12" s="49"/>
      <c r="VTC12" s="49"/>
      <c r="VTD12" s="49"/>
      <c r="VTE12" s="49"/>
      <c r="VTF12" s="49"/>
      <c r="VTG12" s="49"/>
      <c r="VTH12" s="49"/>
      <c r="VTI12" s="49"/>
      <c r="VTJ12" s="49"/>
      <c r="VTK12" s="49"/>
      <c r="VTL12" s="49"/>
      <c r="VTM12" s="49"/>
      <c r="VTN12" s="49"/>
      <c r="VTO12" s="49"/>
      <c r="VTP12" s="49"/>
      <c r="VTQ12" s="49"/>
      <c r="VTR12" s="49"/>
      <c r="VTS12" s="49"/>
      <c r="VTT12" s="49"/>
      <c r="VTU12" s="49"/>
      <c r="VTV12" s="49"/>
      <c r="VTW12" s="49"/>
      <c r="VTX12" s="49"/>
      <c r="VTY12" s="49"/>
      <c r="VTZ12" s="49"/>
      <c r="VUA12" s="49"/>
      <c r="VUB12" s="49"/>
      <c r="VUC12" s="49"/>
      <c r="VUD12" s="49"/>
      <c r="VUE12" s="49"/>
      <c r="VUF12" s="49"/>
      <c r="VUG12" s="49"/>
      <c r="VUH12" s="49"/>
      <c r="VUI12" s="49"/>
      <c r="VUJ12" s="49"/>
      <c r="VUK12" s="49"/>
      <c r="VUL12" s="49"/>
      <c r="VUM12" s="49"/>
      <c r="VUN12" s="49"/>
      <c r="VUO12" s="49"/>
      <c r="VUP12" s="49"/>
      <c r="VUQ12" s="49"/>
      <c r="VUR12" s="49"/>
      <c r="VUS12" s="49"/>
      <c r="VUT12" s="49"/>
      <c r="VUU12" s="49"/>
      <c r="VUV12" s="49"/>
      <c r="VUW12" s="49"/>
      <c r="VUX12" s="49"/>
      <c r="VUY12" s="49"/>
      <c r="VUZ12" s="49"/>
      <c r="VVA12" s="49"/>
      <c r="VVB12" s="49"/>
      <c r="VVC12" s="49"/>
      <c r="VVD12" s="49"/>
      <c r="VVE12" s="49"/>
      <c r="VVF12" s="49"/>
      <c r="VVG12" s="49"/>
      <c r="VVH12" s="49"/>
      <c r="VVI12" s="49"/>
      <c r="VVJ12" s="49"/>
      <c r="VVK12" s="49"/>
      <c r="VVL12" s="49"/>
      <c r="VVM12" s="49"/>
      <c r="VVN12" s="49"/>
      <c r="VVO12" s="49"/>
      <c r="VVP12" s="49"/>
      <c r="VVQ12" s="49"/>
      <c r="VVR12" s="49"/>
      <c r="VVS12" s="49"/>
      <c r="VVT12" s="49"/>
      <c r="VVU12" s="49"/>
      <c r="VVV12" s="49"/>
      <c r="VVW12" s="49"/>
      <c r="VVX12" s="49"/>
      <c r="VVY12" s="49"/>
      <c r="VVZ12" s="49"/>
      <c r="VWA12" s="49"/>
      <c r="VWB12" s="49"/>
      <c r="VWC12" s="49"/>
      <c r="VWD12" s="49"/>
      <c r="VWE12" s="49"/>
      <c r="VWF12" s="49"/>
      <c r="VWG12" s="49"/>
      <c r="VWH12" s="49"/>
      <c r="VWI12" s="49"/>
      <c r="VWJ12" s="49"/>
      <c r="VWK12" s="49"/>
      <c r="VWL12" s="49"/>
      <c r="VWM12" s="49"/>
      <c r="VWN12" s="49"/>
      <c r="VWO12" s="49"/>
      <c r="VWP12" s="49"/>
      <c r="VWQ12" s="49"/>
      <c r="VWR12" s="49"/>
      <c r="VWS12" s="49"/>
      <c r="VWT12" s="49"/>
      <c r="VWU12" s="49"/>
      <c r="VWV12" s="49"/>
      <c r="VWW12" s="49"/>
      <c r="VWX12" s="49"/>
      <c r="VWY12" s="49"/>
      <c r="VWZ12" s="49"/>
      <c r="VXA12" s="49"/>
      <c r="VXB12" s="49"/>
      <c r="VXC12" s="49"/>
      <c r="VXD12" s="49"/>
      <c r="VXE12" s="49"/>
      <c r="VXF12" s="49"/>
      <c r="VXG12" s="49"/>
      <c r="VXH12" s="49"/>
      <c r="VXI12" s="49"/>
      <c r="VXJ12" s="49"/>
      <c r="VXK12" s="49"/>
      <c r="VXL12" s="49"/>
      <c r="VXM12" s="49"/>
      <c r="VXN12" s="49"/>
      <c r="VXO12" s="49"/>
      <c r="VXP12" s="49"/>
      <c r="VXQ12" s="49"/>
      <c r="VXR12" s="49"/>
      <c r="VXS12" s="49"/>
      <c r="VXT12" s="49"/>
      <c r="VXU12" s="49"/>
      <c r="VXV12" s="49"/>
      <c r="VXW12" s="49"/>
      <c r="VXX12" s="49"/>
      <c r="VXY12" s="49"/>
      <c r="VXZ12" s="49"/>
      <c r="VYA12" s="49"/>
      <c r="VYB12" s="49"/>
      <c r="VYC12" s="49"/>
      <c r="VYD12" s="49"/>
      <c r="VYE12" s="49"/>
      <c r="VYF12" s="49"/>
      <c r="VYG12" s="49"/>
      <c r="VYH12" s="49"/>
      <c r="VYI12" s="49"/>
      <c r="VYJ12" s="49"/>
      <c r="VYK12" s="49"/>
      <c r="VYL12" s="49"/>
      <c r="VYM12" s="49"/>
      <c r="VYN12" s="49"/>
      <c r="VYO12" s="49"/>
      <c r="VYP12" s="49"/>
      <c r="VYQ12" s="49"/>
      <c r="VYR12" s="49"/>
      <c r="VYS12" s="49"/>
      <c r="VYT12" s="49"/>
      <c r="VYU12" s="49"/>
      <c r="VYV12" s="49"/>
      <c r="VYW12" s="49"/>
      <c r="VYX12" s="49"/>
      <c r="VYY12" s="49"/>
      <c r="VYZ12" s="49"/>
      <c r="VZA12" s="49"/>
      <c r="VZB12" s="49"/>
      <c r="VZC12" s="49"/>
      <c r="VZD12" s="49"/>
      <c r="VZE12" s="49"/>
      <c r="VZF12" s="49"/>
      <c r="VZG12" s="49"/>
      <c r="VZH12" s="49"/>
      <c r="VZI12" s="49"/>
      <c r="VZJ12" s="49"/>
      <c r="VZK12" s="49"/>
      <c r="VZL12" s="49"/>
      <c r="VZM12" s="49"/>
      <c r="VZN12" s="49"/>
      <c r="VZO12" s="49"/>
      <c r="VZP12" s="49"/>
      <c r="VZQ12" s="49"/>
      <c r="VZR12" s="49"/>
      <c r="VZS12" s="49"/>
      <c r="VZT12" s="49"/>
      <c r="VZU12" s="49"/>
      <c r="VZV12" s="49"/>
      <c r="VZW12" s="49"/>
      <c r="VZX12" s="49"/>
      <c r="VZY12" s="49"/>
      <c r="VZZ12" s="49"/>
      <c r="WAA12" s="49"/>
      <c r="WAB12" s="49"/>
      <c r="WAC12" s="49"/>
      <c r="WAD12" s="49"/>
      <c r="WAE12" s="49"/>
      <c r="WAF12" s="49"/>
      <c r="WAG12" s="49"/>
      <c r="WAH12" s="49"/>
      <c r="WAI12" s="49"/>
      <c r="WAJ12" s="49"/>
      <c r="WAK12" s="49"/>
      <c r="WAL12" s="49"/>
      <c r="WAM12" s="49"/>
      <c r="WAN12" s="49"/>
      <c r="WAO12" s="49"/>
      <c r="WAP12" s="49"/>
      <c r="WAQ12" s="49"/>
      <c r="WAR12" s="49"/>
      <c r="WAS12" s="49"/>
      <c r="WAT12" s="49"/>
      <c r="WAU12" s="49"/>
      <c r="WAV12" s="49"/>
      <c r="WAW12" s="49"/>
      <c r="WAX12" s="49"/>
      <c r="WAY12" s="49"/>
      <c r="WAZ12" s="49"/>
      <c r="WBA12" s="49"/>
      <c r="WBB12" s="49"/>
      <c r="WBC12" s="49"/>
      <c r="WBD12" s="49"/>
      <c r="WBE12" s="49"/>
      <c r="WBF12" s="49"/>
      <c r="WBG12" s="49"/>
      <c r="WBH12" s="49"/>
      <c r="WBI12" s="49"/>
      <c r="WBJ12" s="49"/>
      <c r="WBK12" s="49"/>
      <c r="WBL12" s="49"/>
      <c r="WBM12" s="49"/>
      <c r="WBN12" s="49"/>
      <c r="WBO12" s="49"/>
      <c r="WBP12" s="49"/>
      <c r="WBQ12" s="49"/>
      <c r="WBR12" s="49"/>
      <c r="WBS12" s="49"/>
      <c r="WBT12" s="49"/>
      <c r="WBU12" s="49"/>
      <c r="WBV12" s="49"/>
      <c r="WBW12" s="49"/>
      <c r="WBX12" s="49"/>
      <c r="WBY12" s="49"/>
      <c r="WBZ12" s="49"/>
      <c r="WCA12" s="49"/>
      <c r="WCB12" s="49"/>
      <c r="WCC12" s="49"/>
      <c r="WCD12" s="49"/>
      <c r="WCE12" s="49"/>
      <c r="WCF12" s="49"/>
      <c r="WCG12" s="49"/>
      <c r="WCH12" s="49"/>
      <c r="WCI12" s="49"/>
      <c r="WCJ12" s="49"/>
      <c r="WCK12" s="49"/>
      <c r="WCL12" s="49"/>
      <c r="WCM12" s="49"/>
      <c r="WCN12" s="49"/>
      <c r="WCO12" s="49"/>
      <c r="WCP12" s="49"/>
      <c r="WCQ12" s="49"/>
      <c r="WCR12" s="49"/>
      <c r="WCS12" s="49"/>
      <c r="WCT12" s="49"/>
      <c r="WCU12" s="49"/>
      <c r="WCV12" s="49"/>
      <c r="WCW12" s="49"/>
      <c r="WCX12" s="49"/>
      <c r="WCY12" s="49"/>
      <c r="WCZ12" s="49"/>
      <c r="WDA12" s="49"/>
      <c r="WDB12" s="49"/>
      <c r="WDC12" s="49"/>
      <c r="WDD12" s="49"/>
      <c r="WDE12" s="49"/>
      <c r="WDF12" s="49"/>
      <c r="WDG12" s="49"/>
      <c r="WDH12" s="49"/>
      <c r="WDI12" s="49"/>
      <c r="WDJ12" s="49"/>
      <c r="WDK12" s="49"/>
      <c r="WDL12" s="49"/>
      <c r="WDM12" s="49"/>
      <c r="WDN12" s="49"/>
      <c r="WDO12" s="49"/>
      <c r="WDP12" s="49"/>
      <c r="WDQ12" s="49"/>
      <c r="WDR12" s="49"/>
      <c r="WDS12" s="49"/>
      <c r="WDT12" s="49"/>
      <c r="WDU12" s="49"/>
      <c r="WDV12" s="49"/>
      <c r="WDW12" s="49"/>
      <c r="WDX12" s="49"/>
      <c r="WDY12" s="49"/>
      <c r="WDZ12" s="49"/>
      <c r="WEA12" s="49"/>
      <c r="WEB12" s="49"/>
      <c r="WEC12" s="49"/>
      <c r="WED12" s="49"/>
      <c r="WEE12" s="49"/>
      <c r="WEF12" s="49"/>
      <c r="WEG12" s="49"/>
      <c r="WEH12" s="49"/>
      <c r="WEI12" s="49"/>
      <c r="WEJ12" s="49"/>
      <c r="WEK12" s="49"/>
      <c r="WEL12" s="49"/>
      <c r="WEM12" s="49"/>
      <c r="WEN12" s="49"/>
      <c r="WEO12" s="49"/>
      <c r="WEP12" s="49"/>
      <c r="WEQ12" s="49"/>
      <c r="WER12" s="49"/>
      <c r="WES12" s="49"/>
      <c r="WET12" s="49"/>
      <c r="WEU12" s="49"/>
      <c r="WEV12" s="49"/>
      <c r="WEW12" s="49"/>
      <c r="WEX12" s="49"/>
      <c r="WEY12" s="49"/>
      <c r="WEZ12" s="49"/>
      <c r="WFA12" s="49"/>
      <c r="WFB12" s="49"/>
      <c r="WFC12" s="49"/>
      <c r="WFD12" s="49"/>
      <c r="WFE12" s="49"/>
      <c r="WFF12" s="49"/>
      <c r="WFG12" s="49"/>
      <c r="WFH12" s="49"/>
      <c r="WFI12" s="49"/>
      <c r="WFJ12" s="49"/>
      <c r="WFK12" s="49"/>
      <c r="WFL12" s="49"/>
      <c r="WFM12" s="49"/>
      <c r="WFN12" s="49"/>
      <c r="WFO12" s="49"/>
      <c r="WFP12" s="49"/>
      <c r="WFQ12" s="49"/>
      <c r="WFR12" s="49"/>
      <c r="WFS12" s="49"/>
      <c r="WFT12" s="49"/>
      <c r="WFU12" s="49"/>
      <c r="WFV12" s="49"/>
      <c r="WFW12" s="49"/>
      <c r="WFX12" s="49"/>
      <c r="WFY12" s="49"/>
      <c r="WFZ12" s="49"/>
      <c r="WGA12" s="49"/>
      <c r="WGB12" s="49"/>
      <c r="WGC12" s="49"/>
      <c r="WGD12" s="49"/>
      <c r="WGE12" s="49"/>
      <c r="WGF12" s="49"/>
      <c r="WGG12" s="49"/>
      <c r="WGH12" s="49"/>
      <c r="WGI12" s="49"/>
      <c r="WGJ12" s="49"/>
      <c r="WGK12" s="49"/>
      <c r="WGL12" s="49"/>
      <c r="WGM12" s="49"/>
      <c r="WGN12" s="49"/>
      <c r="WGO12" s="49"/>
      <c r="WGP12" s="49"/>
      <c r="WGQ12" s="49"/>
      <c r="WGR12" s="49"/>
      <c r="WGS12" s="49"/>
      <c r="WGT12" s="49"/>
      <c r="WGU12" s="49"/>
      <c r="WGV12" s="49"/>
      <c r="WGW12" s="49"/>
      <c r="WGX12" s="49"/>
      <c r="WGY12" s="49"/>
      <c r="WGZ12" s="49"/>
      <c r="WHA12" s="49"/>
      <c r="WHB12" s="49"/>
      <c r="WHC12" s="49"/>
      <c r="WHD12" s="49"/>
      <c r="WHE12" s="49"/>
      <c r="WHF12" s="49"/>
      <c r="WHG12" s="49"/>
      <c r="WHH12" s="49"/>
      <c r="WHI12" s="49"/>
      <c r="WHJ12" s="49"/>
      <c r="WHK12" s="49"/>
      <c r="WHL12" s="49"/>
      <c r="WHM12" s="49"/>
      <c r="WHN12" s="49"/>
      <c r="WHO12" s="49"/>
      <c r="WHP12" s="49"/>
      <c r="WHQ12" s="49"/>
      <c r="WHR12" s="49"/>
      <c r="WHS12" s="49"/>
      <c r="WHT12" s="49"/>
      <c r="WHU12" s="49"/>
      <c r="WHV12" s="49"/>
      <c r="WHW12" s="49"/>
      <c r="WHX12" s="49"/>
      <c r="WHY12" s="49"/>
      <c r="WHZ12" s="49"/>
      <c r="WIA12" s="49"/>
      <c r="WIB12" s="49"/>
      <c r="WIC12" s="49"/>
      <c r="WID12" s="49"/>
      <c r="WIE12" s="49"/>
      <c r="WIF12" s="49"/>
      <c r="WIG12" s="49"/>
      <c r="WIH12" s="49"/>
      <c r="WII12" s="49"/>
      <c r="WIJ12" s="49"/>
      <c r="WIK12" s="49"/>
      <c r="WIL12" s="49"/>
      <c r="WIM12" s="49"/>
      <c r="WIN12" s="49"/>
      <c r="WIO12" s="49"/>
      <c r="WIP12" s="49"/>
      <c r="WIQ12" s="49"/>
      <c r="WIR12" s="49"/>
      <c r="WIS12" s="49"/>
      <c r="WIT12" s="49"/>
      <c r="WIU12" s="49"/>
      <c r="WIV12" s="49"/>
      <c r="WIW12" s="49"/>
      <c r="WIX12" s="49"/>
      <c r="WIY12" s="49"/>
      <c r="WIZ12" s="49"/>
      <c r="WJA12" s="49"/>
      <c r="WJB12" s="49"/>
      <c r="WJC12" s="49"/>
      <c r="WJD12" s="49"/>
      <c r="WJE12" s="49"/>
      <c r="WJF12" s="49"/>
      <c r="WJG12" s="49"/>
      <c r="WJH12" s="49"/>
      <c r="WJI12" s="49"/>
      <c r="WJJ12" s="49"/>
      <c r="WJK12" s="49"/>
      <c r="WJL12" s="49"/>
      <c r="WJM12" s="49"/>
      <c r="WJN12" s="49"/>
      <c r="WJO12" s="49"/>
      <c r="WJP12" s="49"/>
      <c r="WJQ12" s="49"/>
      <c r="WJR12" s="49"/>
      <c r="WJS12" s="49"/>
      <c r="WJT12" s="49"/>
      <c r="WJU12" s="49"/>
      <c r="WJV12" s="49"/>
      <c r="WJW12" s="49"/>
      <c r="WJX12" s="49"/>
      <c r="WJY12" s="49"/>
      <c r="WJZ12" s="49"/>
      <c r="WKA12" s="49"/>
      <c r="WKB12" s="49"/>
      <c r="WKC12" s="49"/>
      <c r="WKD12" s="49"/>
      <c r="WKE12" s="49"/>
      <c r="WKF12" s="49"/>
      <c r="WKG12" s="49"/>
      <c r="WKH12" s="49"/>
      <c r="WKI12" s="49"/>
      <c r="WKJ12" s="49"/>
      <c r="WKK12" s="49"/>
      <c r="WKL12" s="49"/>
      <c r="WKM12" s="49"/>
      <c r="WKN12" s="49"/>
      <c r="WKO12" s="49"/>
      <c r="WKP12" s="49"/>
      <c r="WKQ12" s="49"/>
      <c r="WKR12" s="49"/>
      <c r="WKS12" s="49"/>
      <c r="WKT12" s="49"/>
      <c r="WKU12" s="49"/>
      <c r="WKV12" s="49"/>
      <c r="WKW12" s="49"/>
      <c r="WKX12" s="49"/>
      <c r="WKY12" s="49"/>
      <c r="WKZ12" s="49"/>
      <c r="WLA12" s="49"/>
      <c r="WLB12" s="49"/>
      <c r="WLC12" s="49"/>
      <c r="WLD12" s="49"/>
      <c r="WLE12" s="49"/>
      <c r="WLF12" s="49"/>
      <c r="WLG12" s="49"/>
      <c r="WLH12" s="49"/>
      <c r="WLI12" s="49"/>
      <c r="WLJ12" s="49"/>
      <c r="WLK12" s="49"/>
      <c r="WLL12" s="49"/>
      <c r="WLM12" s="49"/>
      <c r="WLN12" s="49"/>
      <c r="WLO12" s="49"/>
      <c r="WLP12" s="49"/>
      <c r="WLQ12" s="49"/>
      <c r="WLR12" s="49"/>
      <c r="WLS12" s="49"/>
      <c r="WLT12" s="49"/>
      <c r="WLU12" s="49"/>
      <c r="WLV12" s="49"/>
      <c r="WLW12" s="49"/>
      <c r="WLX12" s="49"/>
      <c r="WLY12" s="49"/>
      <c r="WLZ12" s="49"/>
      <c r="WMA12" s="49"/>
      <c r="WMB12" s="49"/>
      <c r="WMC12" s="49"/>
      <c r="WMD12" s="49"/>
      <c r="WME12" s="49"/>
      <c r="WMF12" s="49"/>
      <c r="WMG12" s="49"/>
      <c r="WMH12" s="49"/>
      <c r="WMI12" s="49"/>
      <c r="WMJ12" s="49"/>
      <c r="WMK12" s="49"/>
      <c r="WML12" s="49"/>
      <c r="WMM12" s="49"/>
      <c r="WMN12" s="49"/>
      <c r="WMO12" s="49"/>
      <c r="WMP12" s="49"/>
      <c r="WMQ12" s="49"/>
      <c r="WMR12" s="49"/>
      <c r="WMS12" s="49"/>
      <c r="WMT12" s="49"/>
      <c r="WMU12" s="49"/>
      <c r="WMV12" s="49"/>
      <c r="WMW12" s="49"/>
      <c r="WMX12" s="49"/>
      <c r="WMY12" s="49"/>
      <c r="WMZ12" s="49"/>
      <c r="WNA12" s="49"/>
      <c r="WNB12" s="49"/>
      <c r="WNC12" s="49"/>
      <c r="WND12" s="49"/>
      <c r="WNE12" s="49"/>
      <c r="WNF12" s="49"/>
      <c r="WNG12" s="49"/>
      <c r="WNH12" s="49"/>
      <c r="WNI12" s="49"/>
      <c r="WNJ12" s="49"/>
      <c r="WNK12" s="49"/>
      <c r="WNL12" s="49"/>
      <c r="WNM12" s="49"/>
      <c r="WNN12" s="49"/>
      <c r="WNO12" s="49"/>
      <c r="WNP12" s="49"/>
      <c r="WNQ12" s="49"/>
      <c r="WNR12" s="49"/>
      <c r="WNS12" s="49"/>
      <c r="WNT12" s="49"/>
      <c r="WNU12" s="49"/>
      <c r="WNV12" s="49"/>
      <c r="WNW12" s="49"/>
      <c r="WNX12" s="49"/>
      <c r="WNY12" s="49"/>
      <c r="WNZ12" s="49"/>
      <c r="WOA12" s="49"/>
      <c r="WOB12" s="49"/>
      <c r="WOC12" s="49"/>
      <c r="WOD12" s="49"/>
      <c r="WOE12" s="49"/>
      <c r="WOF12" s="49"/>
      <c r="WOG12" s="49"/>
      <c r="WOH12" s="49"/>
      <c r="WOI12" s="49"/>
      <c r="WOJ12" s="49"/>
      <c r="WOK12" s="49"/>
      <c r="WOL12" s="49"/>
      <c r="WOM12" s="49"/>
      <c r="WON12" s="49"/>
      <c r="WOO12" s="49"/>
      <c r="WOP12" s="49"/>
      <c r="WOQ12" s="49"/>
      <c r="WOR12" s="49"/>
      <c r="WOS12" s="49"/>
      <c r="WOT12" s="49"/>
      <c r="WOU12" s="49"/>
      <c r="WOV12" s="49"/>
      <c r="WOW12" s="49"/>
      <c r="WOX12" s="49"/>
      <c r="WOY12" s="49"/>
      <c r="WOZ12" s="49"/>
      <c r="WPA12" s="49"/>
      <c r="WPB12" s="49"/>
      <c r="WPC12" s="49"/>
      <c r="WPD12" s="49"/>
      <c r="WPE12" s="49"/>
      <c r="WPF12" s="49"/>
      <c r="WPG12" s="49"/>
      <c r="WPH12" s="49"/>
      <c r="WPI12" s="49"/>
      <c r="WPJ12" s="49"/>
      <c r="WPK12" s="49"/>
      <c r="WPL12" s="49"/>
      <c r="WPM12" s="49"/>
      <c r="WPN12" s="49"/>
      <c r="WPO12" s="49"/>
      <c r="WPP12" s="49"/>
      <c r="WPQ12" s="49"/>
      <c r="WPR12" s="49"/>
      <c r="WPS12" s="49"/>
      <c r="WPT12" s="49"/>
      <c r="WPU12" s="49"/>
      <c r="WPV12" s="49"/>
      <c r="WPW12" s="49"/>
      <c r="WPX12" s="49"/>
      <c r="WPY12" s="49"/>
      <c r="WPZ12" s="49"/>
      <c r="WQA12" s="49"/>
      <c r="WQB12" s="49"/>
      <c r="WQC12" s="49"/>
      <c r="WQD12" s="49"/>
      <c r="WQE12" s="49"/>
      <c r="WQF12" s="49"/>
      <c r="WQG12" s="49"/>
      <c r="WQH12" s="49"/>
      <c r="WQI12" s="49"/>
      <c r="WQJ12" s="49"/>
      <c r="WQK12" s="49"/>
      <c r="WQL12" s="49"/>
      <c r="WQM12" s="49"/>
      <c r="WQN12" s="49"/>
      <c r="WQO12" s="49"/>
      <c r="WQP12" s="49"/>
      <c r="WQQ12" s="49"/>
      <c r="WQR12" s="49"/>
      <c r="WQS12" s="49"/>
      <c r="WQT12" s="49"/>
      <c r="WQU12" s="49"/>
      <c r="WQV12" s="49"/>
      <c r="WQW12" s="49"/>
      <c r="WQX12" s="49"/>
      <c r="WQY12" s="49"/>
      <c r="WQZ12" s="49"/>
      <c r="WRA12" s="49"/>
      <c r="WRB12" s="49"/>
      <c r="WRC12" s="49"/>
      <c r="WRD12" s="49"/>
      <c r="WRE12" s="49"/>
      <c r="WRF12" s="49"/>
      <c r="WRG12" s="49"/>
      <c r="WRH12" s="49"/>
      <c r="WRI12" s="49"/>
      <c r="WRJ12" s="49"/>
      <c r="WRK12" s="49"/>
      <c r="WRL12" s="49"/>
      <c r="WRM12" s="49"/>
      <c r="WRN12" s="49"/>
      <c r="WRO12" s="49"/>
      <c r="WRP12" s="49"/>
      <c r="WRQ12" s="49"/>
      <c r="WRR12" s="49"/>
      <c r="WRS12" s="49"/>
      <c r="WRT12" s="49"/>
      <c r="WRU12" s="49"/>
      <c r="WRV12" s="49"/>
      <c r="WRW12" s="49"/>
      <c r="WRX12" s="49"/>
      <c r="WRY12" s="49"/>
      <c r="WRZ12" s="49"/>
      <c r="WSA12" s="49"/>
      <c r="WSB12" s="49"/>
      <c r="WSC12" s="49"/>
      <c r="WSD12" s="49"/>
      <c r="WSE12" s="49"/>
      <c r="WSF12" s="49"/>
      <c r="WSG12" s="49"/>
      <c r="WSH12" s="49"/>
      <c r="WSI12" s="49"/>
      <c r="WSJ12" s="49"/>
      <c r="WSK12" s="49"/>
      <c r="WSL12" s="49"/>
      <c r="WSM12" s="49"/>
      <c r="WSN12" s="49"/>
      <c r="WSO12" s="49"/>
      <c r="WSP12" s="49"/>
      <c r="WSQ12" s="49"/>
      <c r="WSR12" s="49"/>
      <c r="WSS12" s="49"/>
      <c r="WST12" s="49"/>
      <c r="WSU12" s="49"/>
      <c r="WSV12" s="49"/>
      <c r="WSW12" s="49"/>
      <c r="WSX12" s="49"/>
      <c r="WSY12" s="49"/>
      <c r="WSZ12" s="49"/>
      <c r="WTA12" s="49"/>
      <c r="WTB12" s="49"/>
      <c r="WTC12" s="49"/>
      <c r="WTD12" s="49"/>
      <c r="WTE12" s="49"/>
      <c r="WTF12" s="49"/>
      <c r="WTG12" s="49"/>
      <c r="WTH12" s="49"/>
      <c r="WTI12" s="49"/>
      <c r="WTJ12" s="49"/>
      <c r="WTK12" s="49"/>
      <c r="WTL12" s="49"/>
      <c r="WTM12" s="49"/>
      <c r="WTN12" s="49"/>
      <c r="WTO12" s="49"/>
      <c r="WTP12" s="49"/>
      <c r="WTQ12" s="49"/>
      <c r="WTR12" s="49"/>
      <c r="WTS12" s="49"/>
      <c r="WTT12" s="49"/>
      <c r="WTU12" s="49"/>
      <c r="WTV12" s="49"/>
      <c r="WTW12" s="49"/>
      <c r="WTX12" s="49"/>
      <c r="WTY12" s="49"/>
      <c r="WTZ12" s="49"/>
      <c r="WUA12" s="49"/>
      <c r="WUB12" s="49"/>
      <c r="WUC12" s="49"/>
      <c r="WUD12" s="49"/>
      <c r="WUE12" s="49"/>
      <c r="WUF12" s="49"/>
      <c r="WUG12" s="49"/>
      <c r="WUH12" s="49"/>
      <c r="WUI12" s="49"/>
      <c r="WUJ12" s="49"/>
      <c r="WUK12" s="49"/>
      <c r="WUL12" s="49"/>
      <c r="WUM12" s="49"/>
      <c r="WUN12" s="49"/>
      <c r="WUO12" s="49"/>
      <c r="WUP12" s="49"/>
      <c r="WUQ12" s="49"/>
      <c r="WUR12" s="49"/>
      <c r="WUS12" s="49"/>
      <c r="WUT12" s="49"/>
      <c r="WUU12" s="49"/>
      <c r="WUV12" s="49"/>
      <c r="WUW12" s="49"/>
      <c r="WUX12" s="49"/>
      <c r="WUY12" s="49"/>
      <c r="WUZ12" s="49"/>
      <c r="WVA12" s="49"/>
      <c r="WVB12" s="49"/>
      <c r="WVC12" s="49"/>
      <c r="WVD12" s="49"/>
      <c r="WVE12" s="49"/>
      <c r="WVF12" s="49"/>
      <c r="WVG12" s="49"/>
      <c r="WVH12" s="49"/>
      <c r="WVI12" s="49"/>
      <c r="WVJ12" s="49"/>
      <c r="WVK12" s="49"/>
      <c r="WVL12" s="49"/>
      <c r="WVM12" s="49"/>
      <c r="WVN12" s="49"/>
      <c r="WVO12" s="49"/>
      <c r="WVP12" s="49"/>
      <c r="WVQ12" s="49"/>
      <c r="WVR12" s="49"/>
      <c r="WVS12" s="49"/>
      <c r="WVT12" s="49"/>
      <c r="WVU12" s="49"/>
      <c r="WVV12" s="49"/>
      <c r="WVW12" s="49"/>
      <c r="WVX12" s="49"/>
      <c r="WVY12" s="49"/>
      <c r="WVZ12" s="49"/>
      <c r="WWA12" s="49"/>
      <c r="WWB12" s="49"/>
      <c r="WWC12" s="49"/>
      <c r="WWD12" s="49"/>
      <c r="WWE12" s="49"/>
      <c r="WWF12" s="49"/>
      <c r="WWG12" s="49"/>
      <c r="WWH12" s="49"/>
      <c r="WWI12" s="49"/>
      <c r="WWJ12" s="49"/>
      <c r="WWK12" s="49"/>
      <c r="WWL12" s="49"/>
      <c r="WWM12" s="49"/>
      <c r="WWN12" s="49"/>
      <c r="WWO12" s="49"/>
      <c r="WWP12" s="49"/>
      <c r="WWQ12" s="49"/>
      <c r="WWR12" s="49"/>
      <c r="WWS12" s="49"/>
      <c r="WWT12" s="49"/>
      <c r="WWU12" s="49"/>
      <c r="WWV12" s="49"/>
      <c r="WWW12" s="49"/>
      <c r="WWX12" s="49"/>
      <c r="WWY12" s="49"/>
      <c r="WWZ12" s="49"/>
      <c r="WXA12" s="49"/>
      <c r="WXB12" s="49"/>
      <c r="WXC12" s="49"/>
      <c r="WXD12" s="49"/>
      <c r="WXE12" s="49"/>
      <c r="WXF12" s="49"/>
      <c r="WXG12" s="49"/>
      <c r="WXH12" s="49"/>
      <c r="WXI12" s="49"/>
      <c r="WXJ12" s="49"/>
      <c r="WXK12" s="49"/>
      <c r="WXL12" s="49"/>
      <c r="WXM12" s="49"/>
      <c r="WXN12" s="49"/>
      <c r="WXO12" s="49"/>
      <c r="WXP12" s="49"/>
      <c r="WXQ12" s="49"/>
      <c r="WXR12" s="49"/>
      <c r="WXS12" s="49"/>
      <c r="WXT12" s="49"/>
      <c r="WXU12" s="49"/>
      <c r="WXV12" s="49"/>
      <c r="WXW12" s="49"/>
      <c r="WXX12" s="49"/>
      <c r="WXY12" s="49"/>
      <c r="WXZ12" s="49"/>
      <c r="WYA12" s="49"/>
      <c r="WYB12" s="49"/>
      <c r="WYC12" s="49"/>
      <c r="WYD12" s="49"/>
      <c r="WYE12" s="49"/>
      <c r="WYF12" s="49"/>
      <c r="WYG12" s="49"/>
      <c r="WYH12" s="49"/>
      <c r="WYI12" s="49"/>
      <c r="WYJ12" s="49"/>
      <c r="WYK12" s="49"/>
      <c r="WYL12" s="49"/>
      <c r="WYM12" s="49"/>
      <c r="WYN12" s="49"/>
      <c r="WYO12" s="49"/>
      <c r="WYP12" s="49"/>
      <c r="WYQ12" s="49"/>
      <c r="WYR12" s="49"/>
      <c r="WYS12" s="49"/>
      <c r="WYT12" s="49"/>
      <c r="WYU12" s="49"/>
      <c r="WYV12" s="49"/>
      <c r="WYW12" s="49"/>
      <c r="WYX12" s="49"/>
      <c r="WYY12" s="49"/>
      <c r="WYZ12" s="49"/>
      <c r="WZA12" s="49"/>
      <c r="WZB12" s="49"/>
      <c r="WZC12" s="49"/>
      <c r="WZD12" s="49"/>
      <c r="WZE12" s="49"/>
      <c r="WZF12" s="49"/>
      <c r="WZG12" s="49"/>
      <c r="WZH12" s="49"/>
      <c r="WZI12" s="49"/>
      <c r="WZJ12" s="49"/>
      <c r="WZK12" s="49"/>
      <c r="WZL12" s="49"/>
      <c r="WZM12" s="49"/>
      <c r="WZN12" s="49"/>
      <c r="WZO12" s="49"/>
      <c r="WZP12" s="49"/>
      <c r="WZQ12" s="49"/>
      <c r="WZR12" s="49"/>
      <c r="WZS12" s="49"/>
      <c r="WZT12" s="49"/>
      <c r="WZU12" s="49"/>
      <c r="WZV12" s="49"/>
      <c r="WZW12" s="49"/>
      <c r="WZX12" s="49"/>
      <c r="WZY12" s="49"/>
      <c r="WZZ12" s="49"/>
      <c r="XAA12" s="49"/>
      <c r="XAB12" s="49"/>
      <c r="XAC12" s="49"/>
      <c r="XAD12" s="49"/>
      <c r="XAE12" s="49"/>
      <c r="XAF12" s="49"/>
      <c r="XAG12" s="49"/>
      <c r="XAH12" s="49"/>
      <c r="XAI12" s="49"/>
      <c r="XAJ12" s="49"/>
      <c r="XAK12" s="49"/>
      <c r="XAL12" s="49"/>
      <c r="XAM12" s="49"/>
      <c r="XAN12" s="49"/>
      <c r="XAO12" s="49"/>
      <c r="XAP12" s="49"/>
      <c r="XAQ12" s="49"/>
      <c r="XAR12" s="49"/>
      <c r="XAS12" s="49"/>
      <c r="XAT12" s="49"/>
      <c r="XAU12" s="49"/>
      <c r="XAV12" s="49"/>
      <c r="XAW12" s="49"/>
      <c r="XAX12" s="49"/>
      <c r="XAY12" s="49"/>
      <c r="XAZ12" s="49"/>
      <c r="XBA12" s="49"/>
      <c r="XBB12" s="49"/>
      <c r="XBC12" s="49"/>
      <c r="XBD12" s="49"/>
      <c r="XBE12" s="49"/>
      <c r="XBF12" s="49"/>
      <c r="XBG12" s="49"/>
      <c r="XBH12" s="49"/>
      <c r="XBI12" s="49"/>
      <c r="XBJ12" s="49"/>
      <c r="XBK12" s="49"/>
      <c r="XBL12" s="49"/>
      <c r="XBM12" s="49"/>
      <c r="XBN12" s="49"/>
      <c r="XBO12" s="49"/>
      <c r="XBP12" s="49"/>
      <c r="XBQ12" s="49"/>
      <c r="XBR12" s="49"/>
      <c r="XBS12" s="49"/>
      <c r="XBT12" s="49"/>
      <c r="XBU12" s="49"/>
      <c r="XBV12" s="49"/>
      <c r="XBW12" s="49"/>
      <c r="XBX12" s="49"/>
      <c r="XBY12" s="49"/>
      <c r="XBZ12" s="49"/>
      <c r="XCA12" s="49"/>
      <c r="XCB12" s="49"/>
      <c r="XCC12" s="49"/>
      <c r="XCD12" s="49"/>
      <c r="XCE12" s="49"/>
      <c r="XCF12" s="49"/>
      <c r="XCG12" s="49"/>
      <c r="XCH12" s="49"/>
      <c r="XCI12" s="49"/>
      <c r="XCJ12" s="49"/>
      <c r="XCK12" s="49"/>
      <c r="XCL12" s="49"/>
      <c r="XCM12" s="49"/>
      <c r="XCN12" s="49"/>
      <c r="XCO12" s="49"/>
      <c r="XCP12" s="49"/>
      <c r="XCQ12" s="49"/>
      <c r="XCR12" s="49"/>
      <c r="XCS12" s="49"/>
      <c r="XCT12" s="49"/>
      <c r="XCU12" s="49"/>
      <c r="XCV12" s="49"/>
      <c r="XCW12" s="49"/>
      <c r="XCX12" s="49"/>
      <c r="XCY12" s="49"/>
      <c r="XCZ12" s="49"/>
      <c r="XDA12" s="49"/>
      <c r="XDB12" s="49"/>
      <c r="XDC12" s="49"/>
      <c r="XDD12" s="49"/>
      <c r="XDE12" s="49"/>
      <c r="XDF12" s="49"/>
      <c r="XDG12" s="49"/>
      <c r="XDH12" s="49"/>
      <c r="XDI12" s="49"/>
      <c r="XDJ12" s="49"/>
      <c r="XDK12" s="49"/>
      <c r="XDL12" s="49"/>
      <c r="XDM12" s="49"/>
      <c r="XDN12" s="49"/>
      <c r="XDO12" s="49"/>
      <c r="XDP12" s="49"/>
      <c r="XDQ12" s="49"/>
      <c r="XDR12" s="49"/>
      <c r="XDS12" s="49"/>
      <c r="XDT12" s="49"/>
      <c r="XDU12" s="49"/>
      <c r="XDV12" s="49"/>
      <c r="XDW12" s="49"/>
      <c r="XDX12" s="49"/>
      <c r="XDY12" s="49"/>
      <c r="XDZ12" s="49"/>
      <c r="XEA12" s="49"/>
      <c r="XEB12" s="49"/>
      <c r="XEC12" s="49"/>
      <c r="XED12" s="49"/>
      <c r="XEE12" s="49"/>
      <c r="XEF12" s="49"/>
      <c r="XEG12" s="49"/>
      <c r="XEH12" s="49"/>
      <c r="XEI12" s="49"/>
      <c r="XEJ12" s="49"/>
      <c r="XEK12" s="49"/>
      <c r="XEL12" s="49"/>
    </row>
    <row r="13" spans="1:16372" ht="38.25" x14ac:dyDescent="0.25">
      <c r="A13" s="457">
        <v>9</v>
      </c>
      <c r="B13" s="457">
        <v>16</v>
      </c>
      <c r="C13" s="458" t="s">
        <v>620</v>
      </c>
      <c r="D13" s="457" t="s">
        <v>631</v>
      </c>
      <c r="E13" s="457" t="s">
        <v>1696</v>
      </c>
      <c r="F13" s="459" t="s">
        <v>1256</v>
      </c>
      <c r="G13" s="457">
        <v>1000000</v>
      </c>
      <c r="H13" s="460" t="s">
        <v>1312</v>
      </c>
      <c r="I13" s="461" t="s">
        <v>1690</v>
      </c>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49"/>
      <c r="IH13" s="49"/>
      <c r="II13" s="49"/>
      <c r="IJ13" s="49"/>
      <c r="IK13" s="49"/>
      <c r="IL13" s="49"/>
      <c r="IM13" s="49"/>
      <c r="IN13" s="49"/>
      <c r="IO13" s="49"/>
      <c r="IP13" s="49"/>
      <c r="IQ13" s="49"/>
      <c r="IR13" s="49"/>
      <c r="IS13" s="49"/>
      <c r="IT13" s="49"/>
      <c r="IU13" s="49"/>
      <c r="IV13" s="49"/>
      <c r="IW13" s="49"/>
      <c r="IX13" s="49"/>
      <c r="IY13" s="49"/>
      <c r="IZ13" s="49"/>
      <c r="JA13" s="49"/>
      <c r="JB13" s="49"/>
      <c r="JC13" s="49"/>
      <c r="JD13" s="49"/>
      <c r="JE13" s="49"/>
      <c r="JF13" s="49"/>
      <c r="JG13" s="49"/>
      <c r="JH13" s="49"/>
      <c r="JI13" s="49"/>
      <c r="JJ13" s="49"/>
      <c r="JK13" s="49"/>
      <c r="JL13" s="49"/>
      <c r="JM13" s="49"/>
      <c r="JN13" s="49"/>
      <c r="JO13" s="49"/>
      <c r="JP13" s="49"/>
      <c r="JQ13" s="49"/>
      <c r="JR13" s="49"/>
      <c r="JS13" s="49"/>
      <c r="JT13" s="49"/>
      <c r="JU13" s="49"/>
      <c r="JV13" s="49"/>
      <c r="JW13" s="49"/>
      <c r="JX13" s="49"/>
      <c r="JY13" s="49"/>
      <c r="JZ13" s="49"/>
      <c r="KA13" s="49"/>
      <c r="KB13" s="49"/>
      <c r="KC13" s="49"/>
      <c r="KD13" s="49"/>
      <c r="KE13" s="49"/>
      <c r="KF13" s="49"/>
      <c r="KG13" s="49"/>
      <c r="KH13" s="49"/>
      <c r="KI13" s="49"/>
      <c r="KJ13" s="49"/>
      <c r="KK13" s="49"/>
      <c r="KL13" s="49"/>
      <c r="KM13" s="49"/>
      <c r="KN13" s="49"/>
      <c r="KO13" s="49"/>
      <c r="KP13" s="49"/>
      <c r="KQ13" s="49"/>
      <c r="KR13" s="49"/>
      <c r="KS13" s="49"/>
      <c r="KT13" s="49"/>
      <c r="KU13" s="49"/>
      <c r="KV13" s="49"/>
      <c r="KW13" s="49"/>
      <c r="KX13" s="49"/>
      <c r="KY13" s="49"/>
      <c r="KZ13" s="49"/>
      <c r="LA13" s="49"/>
      <c r="LB13" s="49"/>
      <c r="LC13" s="49"/>
      <c r="LD13" s="49"/>
      <c r="LE13" s="49"/>
      <c r="LF13" s="49"/>
      <c r="LG13" s="49"/>
      <c r="LH13" s="49"/>
      <c r="LI13" s="49"/>
      <c r="LJ13" s="49"/>
      <c r="LK13" s="49"/>
      <c r="LL13" s="49"/>
      <c r="LM13" s="49"/>
      <c r="LN13" s="49"/>
      <c r="LO13" s="49"/>
      <c r="LP13" s="49"/>
      <c r="LQ13" s="49"/>
      <c r="LR13" s="49"/>
      <c r="LS13" s="49"/>
      <c r="LT13" s="49"/>
      <c r="LU13" s="49"/>
      <c r="LV13" s="49"/>
      <c r="LW13" s="49"/>
      <c r="LX13" s="49"/>
      <c r="LY13" s="49"/>
      <c r="LZ13" s="49"/>
      <c r="MA13" s="49"/>
      <c r="MB13" s="49"/>
      <c r="MC13" s="49"/>
      <c r="MD13" s="49"/>
      <c r="ME13" s="49"/>
      <c r="MF13" s="49"/>
      <c r="MG13" s="49"/>
      <c r="MH13" s="49"/>
      <c r="MI13" s="49"/>
      <c r="MJ13" s="49"/>
      <c r="MK13" s="49"/>
      <c r="ML13" s="49"/>
      <c r="MM13" s="49"/>
      <c r="MN13" s="49"/>
      <c r="MO13" s="49"/>
      <c r="MP13" s="49"/>
      <c r="MQ13" s="49"/>
      <c r="MR13" s="49"/>
      <c r="MS13" s="49"/>
      <c r="MT13" s="49"/>
      <c r="MU13" s="49"/>
      <c r="MV13" s="49"/>
      <c r="MW13" s="49"/>
      <c r="MX13" s="49"/>
      <c r="MY13" s="49"/>
      <c r="MZ13" s="49"/>
      <c r="NA13" s="49"/>
      <c r="NB13" s="49"/>
      <c r="NC13" s="49"/>
      <c r="ND13" s="49"/>
      <c r="NE13" s="49"/>
      <c r="NF13" s="49"/>
      <c r="NG13" s="49"/>
      <c r="NH13" s="49"/>
      <c r="NI13" s="49"/>
      <c r="NJ13" s="49"/>
      <c r="NK13" s="49"/>
      <c r="NL13" s="49"/>
      <c r="NM13" s="49"/>
      <c r="NN13" s="49"/>
      <c r="NO13" s="49"/>
      <c r="NP13" s="49"/>
      <c r="NQ13" s="49"/>
      <c r="NR13" s="49"/>
      <c r="NS13" s="49"/>
      <c r="NT13" s="49"/>
      <c r="NU13" s="49"/>
      <c r="NV13" s="49"/>
      <c r="NW13" s="49"/>
      <c r="NX13" s="49"/>
      <c r="NY13" s="49"/>
      <c r="NZ13" s="49"/>
      <c r="OA13" s="49"/>
      <c r="OB13" s="49"/>
      <c r="OC13" s="49"/>
      <c r="OD13" s="49"/>
      <c r="OE13" s="49"/>
      <c r="OF13" s="49"/>
      <c r="OG13" s="49"/>
      <c r="OH13" s="49"/>
      <c r="OI13" s="49"/>
      <c r="OJ13" s="49"/>
      <c r="OK13" s="49"/>
      <c r="OL13" s="49"/>
      <c r="OM13" s="49"/>
      <c r="ON13" s="49"/>
      <c r="OO13" s="49"/>
      <c r="OP13" s="49"/>
      <c r="OQ13" s="49"/>
      <c r="OR13" s="49"/>
      <c r="OS13" s="49"/>
      <c r="OT13" s="49"/>
      <c r="OU13" s="49"/>
      <c r="OV13" s="49"/>
      <c r="OW13" s="49"/>
      <c r="OX13" s="49"/>
      <c r="OY13" s="49"/>
      <c r="OZ13" s="49"/>
      <c r="PA13" s="49"/>
      <c r="PB13" s="49"/>
      <c r="PC13" s="49"/>
      <c r="PD13" s="49"/>
      <c r="PE13" s="49"/>
      <c r="PF13" s="49"/>
      <c r="PG13" s="49"/>
      <c r="PH13" s="49"/>
      <c r="PI13" s="49"/>
      <c r="PJ13" s="49"/>
      <c r="PK13" s="49"/>
      <c r="PL13" s="49"/>
      <c r="PM13" s="49"/>
      <c r="PN13" s="49"/>
      <c r="PO13" s="49"/>
      <c r="PP13" s="49"/>
      <c r="PQ13" s="49"/>
      <c r="PR13" s="49"/>
      <c r="PS13" s="49"/>
      <c r="PT13" s="49"/>
      <c r="PU13" s="49"/>
      <c r="PV13" s="49"/>
      <c r="PW13" s="49"/>
      <c r="PX13" s="49"/>
      <c r="PY13" s="49"/>
      <c r="PZ13" s="49"/>
      <c r="QA13" s="49"/>
      <c r="QB13" s="49"/>
      <c r="QC13" s="49"/>
      <c r="QD13" s="49"/>
      <c r="QE13" s="49"/>
      <c r="QF13" s="49"/>
      <c r="QG13" s="49"/>
      <c r="QH13" s="49"/>
      <c r="QI13" s="49"/>
      <c r="QJ13" s="49"/>
      <c r="QK13" s="49"/>
      <c r="QL13" s="49"/>
      <c r="QM13" s="49"/>
      <c r="QN13" s="49"/>
      <c r="QO13" s="49"/>
      <c r="QP13" s="49"/>
      <c r="QQ13" s="49"/>
      <c r="QR13" s="49"/>
      <c r="QS13" s="49"/>
      <c r="QT13" s="49"/>
      <c r="QU13" s="49"/>
      <c r="QV13" s="49"/>
      <c r="QW13" s="49"/>
      <c r="QX13" s="49"/>
      <c r="QY13" s="49"/>
      <c r="QZ13" s="49"/>
      <c r="RA13" s="49"/>
      <c r="RB13" s="49"/>
      <c r="RC13" s="49"/>
      <c r="RD13" s="49"/>
      <c r="RE13" s="49"/>
      <c r="RF13" s="49"/>
      <c r="RG13" s="49"/>
      <c r="RH13" s="49"/>
      <c r="RI13" s="49"/>
      <c r="RJ13" s="49"/>
      <c r="RK13" s="49"/>
      <c r="RL13" s="49"/>
      <c r="RM13" s="49"/>
      <c r="RN13" s="49"/>
      <c r="RO13" s="49"/>
      <c r="RP13" s="49"/>
      <c r="RQ13" s="49"/>
      <c r="RR13" s="49"/>
      <c r="RS13" s="49"/>
      <c r="RT13" s="49"/>
      <c r="RU13" s="49"/>
      <c r="RV13" s="49"/>
      <c r="RW13" s="49"/>
      <c r="RX13" s="49"/>
      <c r="RY13" s="49"/>
      <c r="RZ13" s="49"/>
      <c r="SA13" s="49"/>
      <c r="SB13" s="49"/>
      <c r="SC13" s="49"/>
      <c r="SD13" s="49"/>
      <c r="SE13" s="49"/>
      <c r="SF13" s="49"/>
      <c r="SG13" s="49"/>
      <c r="SH13" s="49"/>
      <c r="SI13" s="49"/>
      <c r="SJ13" s="49"/>
      <c r="SK13" s="49"/>
      <c r="SL13" s="49"/>
      <c r="SM13" s="49"/>
      <c r="SN13" s="49"/>
      <c r="SO13" s="49"/>
      <c r="SP13" s="49"/>
      <c r="SQ13" s="49"/>
      <c r="SR13" s="49"/>
      <c r="SS13" s="49"/>
      <c r="ST13" s="49"/>
      <c r="SU13" s="49"/>
      <c r="SV13" s="49"/>
      <c r="SW13" s="49"/>
      <c r="SX13" s="49"/>
      <c r="SY13" s="49"/>
      <c r="SZ13" s="49"/>
      <c r="TA13" s="49"/>
      <c r="TB13" s="49"/>
      <c r="TC13" s="49"/>
      <c r="TD13" s="49"/>
      <c r="TE13" s="49"/>
      <c r="TF13" s="49"/>
      <c r="TG13" s="49"/>
      <c r="TH13" s="49"/>
      <c r="TI13" s="49"/>
      <c r="TJ13" s="49"/>
      <c r="TK13" s="49"/>
      <c r="TL13" s="49"/>
      <c r="TM13" s="49"/>
      <c r="TN13" s="49"/>
      <c r="TO13" s="49"/>
      <c r="TP13" s="49"/>
      <c r="TQ13" s="49"/>
      <c r="TR13" s="49"/>
      <c r="TS13" s="49"/>
      <c r="TT13" s="49"/>
      <c r="TU13" s="49"/>
      <c r="TV13" s="49"/>
      <c r="TW13" s="49"/>
      <c r="TX13" s="49"/>
      <c r="TY13" s="49"/>
      <c r="TZ13" s="49"/>
      <c r="UA13" s="49"/>
      <c r="UB13" s="49"/>
      <c r="UC13" s="49"/>
      <c r="UD13" s="49"/>
      <c r="UE13" s="49"/>
      <c r="UF13" s="49"/>
      <c r="UG13" s="49"/>
      <c r="UH13" s="49"/>
      <c r="UI13" s="49"/>
      <c r="UJ13" s="49"/>
      <c r="UK13" s="49"/>
      <c r="UL13" s="49"/>
      <c r="UM13" s="49"/>
      <c r="UN13" s="49"/>
      <c r="UO13" s="49"/>
      <c r="UP13" s="49"/>
      <c r="UQ13" s="49"/>
      <c r="UR13" s="49"/>
      <c r="US13" s="49"/>
      <c r="UT13" s="49"/>
      <c r="UU13" s="49"/>
      <c r="UV13" s="49"/>
      <c r="UW13" s="49"/>
      <c r="UX13" s="49"/>
      <c r="UY13" s="49"/>
      <c r="UZ13" s="49"/>
      <c r="VA13" s="49"/>
      <c r="VB13" s="49"/>
      <c r="VC13" s="49"/>
      <c r="VD13" s="49"/>
      <c r="VE13" s="49"/>
      <c r="VF13" s="49"/>
      <c r="VG13" s="49"/>
      <c r="VH13" s="49"/>
      <c r="VI13" s="49"/>
      <c r="VJ13" s="49"/>
      <c r="VK13" s="49"/>
      <c r="VL13" s="49"/>
      <c r="VM13" s="49"/>
      <c r="VN13" s="49"/>
      <c r="VO13" s="49"/>
      <c r="VP13" s="49"/>
      <c r="VQ13" s="49"/>
      <c r="VR13" s="49"/>
      <c r="VS13" s="49"/>
      <c r="VT13" s="49"/>
      <c r="VU13" s="49"/>
      <c r="VV13" s="49"/>
      <c r="VW13" s="49"/>
      <c r="VX13" s="49"/>
      <c r="VY13" s="49"/>
      <c r="VZ13" s="49"/>
      <c r="WA13" s="49"/>
      <c r="WB13" s="49"/>
      <c r="WC13" s="49"/>
      <c r="WD13" s="49"/>
      <c r="WE13" s="49"/>
      <c r="WF13" s="49"/>
      <c r="WG13" s="49"/>
      <c r="WH13" s="49"/>
      <c r="WI13" s="49"/>
      <c r="WJ13" s="49"/>
      <c r="WK13" s="49"/>
      <c r="WL13" s="49"/>
      <c r="WM13" s="49"/>
      <c r="WN13" s="49"/>
      <c r="WO13" s="49"/>
      <c r="WP13" s="49"/>
      <c r="WQ13" s="49"/>
      <c r="WR13" s="49"/>
      <c r="WS13" s="49"/>
      <c r="WT13" s="49"/>
      <c r="WU13" s="49"/>
      <c r="WV13" s="49"/>
      <c r="WW13" s="49"/>
      <c r="WX13" s="49"/>
      <c r="WY13" s="49"/>
      <c r="WZ13" s="49"/>
      <c r="XA13" s="49"/>
      <c r="XB13" s="49"/>
      <c r="XC13" s="49"/>
      <c r="XD13" s="49"/>
      <c r="XE13" s="49"/>
      <c r="XF13" s="49"/>
      <c r="XG13" s="49"/>
      <c r="XH13" s="49"/>
      <c r="XI13" s="49"/>
      <c r="XJ13" s="49"/>
      <c r="XK13" s="49"/>
      <c r="XL13" s="49"/>
      <c r="XM13" s="49"/>
      <c r="XN13" s="49"/>
      <c r="XO13" s="49"/>
      <c r="XP13" s="49"/>
      <c r="XQ13" s="49"/>
      <c r="XR13" s="49"/>
      <c r="XS13" s="49"/>
      <c r="XT13" s="49"/>
      <c r="XU13" s="49"/>
      <c r="XV13" s="49"/>
      <c r="XW13" s="49"/>
      <c r="XX13" s="49"/>
      <c r="XY13" s="49"/>
      <c r="XZ13" s="49"/>
      <c r="YA13" s="49"/>
      <c r="YB13" s="49"/>
      <c r="YC13" s="49"/>
      <c r="YD13" s="49"/>
      <c r="YE13" s="49"/>
      <c r="YF13" s="49"/>
      <c r="YG13" s="49"/>
      <c r="YH13" s="49"/>
      <c r="YI13" s="49"/>
      <c r="YJ13" s="49"/>
      <c r="YK13" s="49"/>
      <c r="YL13" s="49"/>
      <c r="YM13" s="49"/>
      <c r="YN13" s="49"/>
      <c r="YO13" s="49"/>
      <c r="YP13" s="49"/>
      <c r="YQ13" s="49"/>
      <c r="YR13" s="49"/>
      <c r="YS13" s="49"/>
      <c r="YT13" s="49"/>
      <c r="YU13" s="49"/>
      <c r="YV13" s="49"/>
      <c r="YW13" s="49"/>
      <c r="YX13" s="49"/>
      <c r="YY13" s="49"/>
      <c r="YZ13" s="49"/>
      <c r="ZA13" s="49"/>
      <c r="ZB13" s="49"/>
      <c r="ZC13" s="49"/>
      <c r="ZD13" s="49"/>
      <c r="ZE13" s="49"/>
      <c r="ZF13" s="49"/>
      <c r="ZG13" s="49"/>
      <c r="ZH13" s="49"/>
      <c r="ZI13" s="49"/>
      <c r="ZJ13" s="49"/>
      <c r="ZK13" s="49"/>
      <c r="ZL13" s="49"/>
      <c r="ZM13" s="49"/>
      <c r="ZN13" s="49"/>
      <c r="ZO13" s="49"/>
      <c r="ZP13" s="49"/>
      <c r="ZQ13" s="49"/>
      <c r="ZR13" s="49"/>
      <c r="ZS13" s="49"/>
      <c r="ZT13" s="49"/>
      <c r="ZU13" s="49"/>
      <c r="ZV13" s="49"/>
      <c r="ZW13" s="49"/>
      <c r="ZX13" s="49"/>
      <c r="ZY13" s="49"/>
      <c r="ZZ13" s="49"/>
      <c r="AAA13" s="49"/>
      <c r="AAB13" s="49"/>
      <c r="AAC13" s="49"/>
      <c r="AAD13" s="49"/>
      <c r="AAE13" s="49"/>
      <c r="AAF13" s="49"/>
      <c r="AAG13" s="49"/>
      <c r="AAH13" s="49"/>
      <c r="AAI13" s="49"/>
      <c r="AAJ13" s="49"/>
      <c r="AAK13" s="49"/>
      <c r="AAL13" s="49"/>
      <c r="AAM13" s="49"/>
      <c r="AAN13" s="49"/>
      <c r="AAO13" s="49"/>
      <c r="AAP13" s="49"/>
      <c r="AAQ13" s="49"/>
      <c r="AAR13" s="49"/>
      <c r="AAS13" s="49"/>
      <c r="AAT13" s="49"/>
      <c r="AAU13" s="49"/>
      <c r="AAV13" s="49"/>
      <c r="AAW13" s="49"/>
      <c r="AAX13" s="49"/>
      <c r="AAY13" s="49"/>
      <c r="AAZ13" s="49"/>
      <c r="ABA13" s="49"/>
      <c r="ABB13" s="49"/>
      <c r="ABC13" s="49"/>
      <c r="ABD13" s="49"/>
      <c r="ABE13" s="49"/>
      <c r="ABF13" s="49"/>
      <c r="ABG13" s="49"/>
      <c r="ABH13" s="49"/>
      <c r="ABI13" s="49"/>
      <c r="ABJ13" s="49"/>
      <c r="ABK13" s="49"/>
      <c r="ABL13" s="49"/>
      <c r="ABM13" s="49"/>
      <c r="ABN13" s="49"/>
      <c r="ABO13" s="49"/>
      <c r="ABP13" s="49"/>
      <c r="ABQ13" s="49"/>
      <c r="ABR13" s="49"/>
      <c r="ABS13" s="49"/>
      <c r="ABT13" s="49"/>
      <c r="ABU13" s="49"/>
      <c r="ABV13" s="49"/>
      <c r="ABW13" s="49"/>
      <c r="ABX13" s="49"/>
      <c r="ABY13" s="49"/>
      <c r="ABZ13" s="49"/>
      <c r="ACA13" s="49"/>
      <c r="ACB13" s="49"/>
      <c r="ACC13" s="49"/>
      <c r="ACD13" s="49"/>
      <c r="ACE13" s="49"/>
      <c r="ACF13" s="49"/>
      <c r="ACG13" s="49"/>
      <c r="ACH13" s="49"/>
      <c r="ACI13" s="49"/>
      <c r="ACJ13" s="49"/>
      <c r="ACK13" s="49"/>
      <c r="ACL13" s="49"/>
      <c r="ACM13" s="49"/>
      <c r="ACN13" s="49"/>
      <c r="ACO13" s="49"/>
      <c r="ACP13" s="49"/>
      <c r="ACQ13" s="49"/>
      <c r="ACR13" s="49"/>
      <c r="ACS13" s="49"/>
      <c r="ACT13" s="49"/>
      <c r="ACU13" s="49"/>
      <c r="ACV13" s="49"/>
      <c r="ACW13" s="49"/>
      <c r="ACX13" s="49"/>
      <c r="ACY13" s="49"/>
      <c r="ACZ13" s="49"/>
      <c r="ADA13" s="49"/>
      <c r="ADB13" s="49"/>
      <c r="ADC13" s="49"/>
      <c r="ADD13" s="49"/>
      <c r="ADE13" s="49"/>
      <c r="ADF13" s="49"/>
      <c r="ADG13" s="49"/>
      <c r="ADH13" s="49"/>
      <c r="ADI13" s="49"/>
      <c r="ADJ13" s="49"/>
      <c r="ADK13" s="49"/>
      <c r="ADL13" s="49"/>
      <c r="ADM13" s="49"/>
      <c r="ADN13" s="49"/>
      <c r="ADO13" s="49"/>
      <c r="ADP13" s="49"/>
      <c r="ADQ13" s="49"/>
      <c r="ADR13" s="49"/>
      <c r="ADS13" s="49"/>
      <c r="ADT13" s="49"/>
      <c r="ADU13" s="49"/>
      <c r="ADV13" s="49"/>
      <c r="ADW13" s="49"/>
      <c r="ADX13" s="49"/>
      <c r="ADY13" s="49"/>
      <c r="ADZ13" s="49"/>
      <c r="AEA13" s="49"/>
      <c r="AEB13" s="49"/>
      <c r="AEC13" s="49"/>
      <c r="AED13" s="49"/>
      <c r="AEE13" s="49"/>
      <c r="AEF13" s="49"/>
      <c r="AEG13" s="49"/>
      <c r="AEH13" s="49"/>
      <c r="AEI13" s="49"/>
      <c r="AEJ13" s="49"/>
      <c r="AEK13" s="49"/>
      <c r="AEL13" s="49"/>
      <c r="AEM13" s="49"/>
      <c r="AEN13" s="49"/>
      <c r="AEO13" s="49"/>
      <c r="AEP13" s="49"/>
      <c r="AEQ13" s="49"/>
      <c r="AER13" s="49"/>
      <c r="AES13" s="49"/>
      <c r="AET13" s="49"/>
      <c r="AEU13" s="49"/>
      <c r="AEV13" s="49"/>
      <c r="AEW13" s="49"/>
      <c r="AEX13" s="49"/>
      <c r="AEY13" s="49"/>
      <c r="AEZ13" s="49"/>
      <c r="AFA13" s="49"/>
      <c r="AFB13" s="49"/>
      <c r="AFC13" s="49"/>
      <c r="AFD13" s="49"/>
      <c r="AFE13" s="49"/>
      <c r="AFF13" s="49"/>
      <c r="AFG13" s="49"/>
      <c r="AFH13" s="49"/>
      <c r="AFI13" s="49"/>
      <c r="AFJ13" s="49"/>
      <c r="AFK13" s="49"/>
      <c r="AFL13" s="49"/>
      <c r="AFM13" s="49"/>
      <c r="AFN13" s="49"/>
      <c r="AFO13" s="49"/>
      <c r="AFP13" s="49"/>
      <c r="AFQ13" s="49"/>
      <c r="AFR13" s="49"/>
      <c r="AFS13" s="49"/>
      <c r="AFT13" s="49"/>
      <c r="AFU13" s="49"/>
      <c r="AFV13" s="49"/>
      <c r="AFW13" s="49"/>
      <c r="AFX13" s="49"/>
      <c r="AFY13" s="49"/>
      <c r="AFZ13" s="49"/>
      <c r="AGA13" s="49"/>
      <c r="AGB13" s="49"/>
      <c r="AGC13" s="49"/>
      <c r="AGD13" s="49"/>
      <c r="AGE13" s="49"/>
      <c r="AGF13" s="49"/>
      <c r="AGG13" s="49"/>
      <c r="AGH13" s="49"/>
      <c r="AGI13" s="49"/>
      <c r="AGJ13" s="49"/>
      <c r="AGK13" s="49"/>
      <c r="AGL13" s="49"/>
      <c r="AGM13" s="49"/>
      <c r="AGN13" s="49"/>
      <c r="AGO13" s="49"/>
      <c r="AGP13" s="49"/>
      <c r="AGQ13" s="49"/>
      <c r="AGR13" s="49"/>
      <c r="AGS13" s="49"/>
      <c r="AGT13" s="49"/>
      <c r="AGU13" s="49"/>
      <c r="AGV13" s="49"/>
      <c r="AGW13" s="49"/>
      <c r="AGX13" s="49"/>
      <c r="AGY13" s="49"/>
      <c r="AGZ13" s="49"/>
      <c r="AHA13" s="49"/>
      <c r="AHB13" s="49"/>
      <c r="AHC13" s="49"/>
      <c r="AHD13" s="49"/>
      <c r="AHE13" s="49"/>
      <c r="AHF13" s="49"/>
      <c r="AHG13" s="49"/>
      <c r="AHH13" s="49"/>
      <c r="AHI13" s="49"/>
      <c r="AHJ13" s="49"/>
      <c r="AHK13" s="49"/>
      <c r="AHL13" s="49"/>
      <c r="AHM13" s="49"/>
      <c r="AHN13" s="49"/>
      <c r="AHO13" s="49"/>
      <c r="AHP13" s="49"/>
      <c r="AHQ13" s="49"/>
      <c r="AHR13" s="49"/>
      <c r="AHS13" s="49"/>
      <c r="AHT13" s="49"/>
      <c r="AHU13" s="49"/>
      <c r="AHV13" s="49"/>
      <c r="AHW13" s="49"/>
      <c r="AHX13" s="49"/>
      <c r="AHY13" s="49"/>
      <c r="AHZ13" s="49"/>
      <c r="AIA13" s="49"/>
      <c r="AIB13" s="49"/>
      <c r="AIC13" s="49"/>
      <c r="AID13" s="49"/>
      <c r="AIE13" s="49"/>
      <c r="AIF13" s="49"/>
      <c r="AIG13" s="49"/>
      <c r="AIH13" s="49"/>
      <c r="AII13" s="49"/>
      <c r="AIJ13" s="49"/>
      <c r="AIK13" s="49"/>
      <c r="AIL13" s="49"/>
      <c r="AIM13" s="49"/>
      <c r="AIN13" s="49"/>
      <c r="AIO13" s="49"/>
      <c r="AIP13" s="49"/>
      <c r="AIQ13" s="49"/>
      <c r="AIR13" s="49"/>
      <c r="AIS13" s="49"/>
      <c r="AIT13" s="49"/>
      <c r="AIU13" s="49"/>
      <c r="AIV13" s="49"/>
      <c r="AIW13" s="49"/>
      <c r="AIX13" s="49"/>
      <c r="AIY13" s="49"/>
      <c r="AIZ13" s="49"/>
      <c r="AJA13" s="49"/>
      <c r="AJB13" s="49"/>
      <c r="AJC13" s="49"/>
      <c r="AJD13" s="49"/>
      <c r="AJE13" s="49"/>
      <c r="AJF13" s="49"/>
      <c r="AJG13" s="49"/>
      <c r="AJH13" s="49"/>
      <c r="AJI13" s="49"/>
      <c r="AJJ13" s="49"/>
      <c r="AJK13" s="49"/>
      <c r="AJL13" s="49"/>
      <c r="AJM13" s="49"/>
      <c r="AJN13" s="49"/>
      <c r="AJO13" s="49"/>
      <c r="AJP13" s="49"/>
      <c r="AJQ13" s="49"/>
      <c r="AJR13" s="49"/>
      <c r="AJS13" s="49"/>
      <c r="AJT13" s="49"/>
      <c r="AJU13" s="49"/>
      <c r="AJV13" s="49"/>
      <c r="AJW13" s="49"/>
      <c r="AJX13" s="49"/>
      <c r="AJY13" s="49"/>
      <c r="AJZ13" s="49"/>
      <c r="AKA13" s="49"/>
      <c r="AKB13" s="49"/>
      <c r="AKC13" s="49"/>
      <c r="AKD13" s="49"/>
      <c r="AKE13" s="49"/>
      <c r="AKF13" s="49"/>
      <c r="AKG13" s="49"/>
      <c r="AKH13" s="49"/>
      <c r="AKI13" s="49"/>
      <c r="AKJ13" s="49"/>
      <c r="AKK13" s="49"/>
      <c r="AKL13" s="49"/>
      <c r="AKM13" s="49"/>
      <c r="AKN13" s="49"/>
      <c r="AKO13" s="49"/>
      <c r="AKP13" s="49"/>
      <c r="AKQ13" s="49"/>
      <c r="AKR13" s="49"/>
      <c r="AKS13" s="49"/>
      <c r="AKT13" s="49"/>
      <c r="AKU13" s="49"/>
      <c r="AKV13" s="49"/>
      <c r="AKW13" s="49"/>
      <c r="AKX13" s="49"/>
      <c r="AKY13" s="49"/>
      <c r="AKZ13" s="49"/>
      <c r="ALA13" s="49"/>
      <c r="ALB13" s="49"/>
      <c r="ALC13" s="49"/>
      <c r="ALD13" s="49"/>
      <c r="ALE13" s="49"/>
      <c r="ALF13" s="49"/>
      <c r="ALG13" s="49"/>
      <c r="ALH13" s="49"/>
      <c r="ALI13" s="49"/>
      <c r="ALJ13" s="49"/>
      <c r="ALK13" s="49"/>
      <c r="ALL13" s="49"/>
      <c r="ALM13" s="49"/>
      <c r="ALN13" s="49"/>
      <c r="ALO13" s="49"/>
      <c r="ALP13" s="49"/>
      <c r="ALQ13" s="49"/>
      <c r="ALR13" s="49"/>
      <c r="ALS13" s="49"/>
      <c r="ALT13" s="49"/>
      <c r="ALU13" s="49"/>
      <c r="ALV13" s="49"/>
      <c r="ALW13" s="49"/>
      <c r="ALX13" s="49"/>
      <c r="ALY13" s="49"/>
      <c r="ALZ13" s="49"/>
      <c r="AMA13" s="49"/>
      <c r="AMB13" s="49"/>
      <c r="AMC13" s="49"/>
      <c r="AMD13" s="49"/>
      <c r="AME13" s="49"/>
      <c r="AMF13" s="49"/>
      <c r="AMG13" s="49"/>
      <c r="AMH13" s="49"/>
      <c r="AMI13" s="49"/>
      <c r="AMJ13" s="49"/>
      <c r="AMK13" s="49"/>
      <c r="AML13" s="49"/>
      <c r="AMM13" s="49"/>
      <c r="AMN13" s="49"/>
      <c r="AMO13" s="49"/>
      <c r="AMP13" s="49"/>
      <c r="AMQ13" s="49"/>
      <c r="AMR13" s="49"/>
      <c r="AMS13" s="49"/>
      <c r="AMT13" s="49"/>
      <c r="AMU13" s="49"/>
      <c r="AMV13" s="49"/>
      <c r="AMW13" s="49"/>
      <c r="AMX13" s="49"/>
      <c r="AMY13" s="49"/>
      <c r="AMZ13" s="49"/>
      <c r="ANA13" s="49"/>
      <c r="ANB13" s="49"/>
      <c r="ANC13" s="49"/>
      <c r="AND13" s="49"/>
      <c r="ANE13" s="49"/>
      <c r="ANF13" s="49"/>
      <c r="ANG13" s="49"/>
      <c r="ANH13" s="49"/>
      <c r="ANI13" s="49"/>
      <c r="ANJ13" s="49"/>
      <c r="ANK13" s="49"/>
      <c r="ANL13" s="49"/>
      <c r="ANM13" s="49"/>
      <c r="ANN13" s="49"/>
      <c r="ANO13" s="49"/>
      <c r="ANP13" s="49"/>
      <c r="ANQ13" s="49"/>
      <c r="ANR13" s="49"/>
      <c r="ANS13" s="49"/>
      <c r="ANT13" s="49"/>
      <c r="ANU13" s="49"/>
      <c r="ANV13" s="49"/>
      <c r="ANW13" s="49"/>
      <c r="ANX13" s="49"/>
      <c r="ANY13" s="49"/>
      <c r="ANZ13" s="49"/>
      <c r="AOA13" s="49"/>
      <c r="AOB13" s="49"/>
      <c r="AOC13" s="49"/>
      <c r="AOD13" s="49"/>
      <c r="AOE13" s="49"/>
      <c r="AOF13" s="49"/>
      <c r="AOG13" s="49"/>
      <c r="AOH13" s="49"/>
      <c r="AOI13" s="49"/>
      <c r="AOJ13" s="49"/>
      <c r="AOK13" s="49"/>
      <c r="AOL13" s="49"/>
      <c r="AOM13" s="49"/>
      <c r="AON13" s="49"/>
      <c r="AOO13" s="49"/>
      <c r="AOP13" s="49"/>
      <c r="AOQ13" s="49"/>
      <c r="AOR13" s="49"/>
      <c r="AOS13" s="49"/>
      <c r="AOT13" s="49"/>
      <c r="AOU13" s="49"/>
      <c r="AOV13" s="49"/>
      <c r="AOW13" s="49"/>
      <c r="AOX13" s="49"/>
      <c r="AOY13" s="49"/>
      <c r="AOZ13" s="49"/>
      <c r="APA13" s="49"/>
      <c r="APB13" s="49"/>
      <c r="APC13" s="49"/>
      <c r="APD13" s="49"/>
      <c r="APE13" s="49"/>
      <c r="APF13" s="49"/>
      <c r="APG13" s="49"/>
      <c r="APH13" s="49"/>
      <c r="API13" s="49"/>
      <c r="APJ13" s="49"/>
      <c r="APK13" s="49"/>
      <c r="APL13" s="49"/>
      <c r="APM13" s="49"/>
      <c r="APN13" s="49"/>
      <c r="APO13" s="49"/>
      <c r="APP13" s="49"/>
      <c r="APQ13" s="49"/>
      <c r="APR13" s="49"/>
      <c r="APS13" s="49"/>
      <c r="APT13" s="49"/>
      <c r="APU13" s="49"/>
      <c r="APV13" s="49"/>
      <c r="APW13" s="49"/>
      <c r="APX13" s="49"/>
      <c r="APY13" s="49"/>
      <c r="APZ13" s="49"/>
      <c r="AQA13" s="49"/>
      <c r="AQB13" s="49"/>
      <c r="AQC13" s="49"/>
      <c r="AQD13" s="49"/>
      <c r="AQE13" s="49"/>
      <c r="AQF13" s="49"/>
      <c r="AQG13" s="49"/>
      <c r="AQH13" s="49"/>
      <c r="AQI13" s="49"/>
      <c r="AQJ13" s="49"/>
      <c r="AQK13" s="49"/>
      <c r="AQL13" s="49"/>
      <c r="AQM13" s="49"/>
      <c r="AQN13" s="49"/>
      <c r="AQO13" s="49"/>
      <c r="AQP13" s="49"/>
      <c r="AQQ13" s="49"/>
      <c r="AQR13" s="49"/>
      <c r="AQS13" s="49"/>
      <c r="AQT13" s="49"/>
      <c r="AQU13" s="49"/>
      <c r="AQV13" s="49"/>
      <c r="AQW13" s="49"/>
      <c r="AQX13" s="49"/>
      <c r="AQY13" s="49"/>
      <c r="AQZ13" s="49"/>
      <c r="ARA13" s="49"/>
      <c r="ARB13" s="49"/>
      <c r="ARC13" s="49"/>
      <c r="ARD13" s="49"/>
      <c r="ARE13" s="49"/>
      <c r="ARF13" s="49"/>
      <c r="ARG13" s="49"/>
      <c r="ARH13" s="49"/>
      <c r="ARI13" s="49"/>
      <c r="ARJ13" s="49"/>
      <c r="ARK13" s="49"/>
      <c r="ARL13" s="49"/>
      <c r="ARM13" s="49"/>
      <c r="ARN13" s="49"/>
      <c r="ARO13" s="49"/>
      <c r="ARP13" s="49"/>
      <c r="ARQ13" s="49"/>
      <c r="ARR13" s="49"/>
      <c r="ARS13" s="49"/>
      <c r="ART13" s="49"/>
      <c r="ARU13" s="49"/>
      <c r="ARV13" s="49"/>
      <c r="ARW13" s="49"/>
      <c r="ARX13" s="49"/>
      <c r="ARY13" s="49"/>
      <c r="ARZ13" s="49"/>
      <c r="ASA13" s="49"/>
      <c r="ASB13" s="49"/>
      <c r="ASC13" s="49"/>
      <c r="ASD13" s="49"/>
      <c r="ASE13" s="49"/>
      <c r="ASF13" s="49"/>
      <c r="ASG13" s="49"/>
      <c r="ASH13" s="49"/>
      <c r="ASI13" s="49"/>
      <c r="ASJ13" s="49"/>
      <c r="ASK13" s="49"/>
      <c r="ASL13" s="49"/>
      <c r="ASM13" s="49"/>
      <c r="ASN13" s="49"/>
      <c r="ASO13" s="49"/>
      <c r="ASP13" s="49"/>
      <c r="ASQ13" s="49"/>
      <c r="ASR13" s="49"/>
      <c r="ASS13" s="49"/>
      <c r="AST13" s="49"/>
      <c r="ASU13" s="49"/>
      <c r="ASV13" s="49"/>
      <c r="ASW13" s="49"/>
      <c r="ASX13" s="49"/>
      <c r="ASY13" s="49"/>
      <c r="ASZ13" s="49"/>
      <c r="ATA13" s="49"/>
      <c r="ATB13" s="49"/>
      <c r="ATC13" s="49"/>
      <c r="ATD13" s="49"/>
      <c r="ATE13" s="49"/>
      <c r="ATF13" s="49"/>
      <c r="ATG13" s="49"/>
      <c r="ATH13" s="49"/>
      <c r="ATI13" s="49"/>
      <c r="ATJ13" s="49"/>
      <c r="ATK13" s="49"/>
      <c r="ATL13" s="49"/>
      <c r="ATM13" s="49"/>
      <c r="ATN13" s="49"/>
      <c r="ATO13" s="49"/>
      <c r="ATP13" s="49"/>
      <c r="ATQ13" s="49"/>
      <c r="ATR13" s="49"/>
      <c r="ATS13" s="49"/>
      <c r="ATT13" s="49"/>
      <c r="ATU13" s="49"/>
      <c r="ATV13" s="49"/>
      <c r="ATW13" s="49"/>
      <c r="ATX13" s="49"/>
      <c r="ATY13" s="49"/>
      <c r="ATZ13" s="49"/>
      <c r="AUA13" s="49"/>
      <c r="AUB13" s="49"/>
      <c r="AUC13" s="49"/>
      <c r="AUD13" s="49"/>
      <c r="AUE13" s="49"/>
      <c r="AUF13" s="49"/>
      <c r="AUG13" s="49"/>
      <c r="AUH13" s="49"/>
      <c r="AUI13" s="49"/>
      <c r="AUJ13" s="49"/>
      <c r="AUK13" s="49"/>
      <c r="AUL13" s="49"/>
      <c r="AUM13" s="49"/>
      <c r="AUN13" s="49"/>
      <c r="AUO13" s="49"/>
      <c r="AUP13" s="49"/>
      <c r="AUQ13" s="49"/>
      <c r="AUR13" s="49"/>
      <c r="AUS13" s="49"/>
      <c r="AUT13" s="49"/>
      <c r="AUU13" s="49"/>
      <c r="AUV13" s="49"/>
      <c r="AUW13" s="49"/>
      <c r="AUX13" s="49"/>
      <c r="AUY13" s="49"/>
      <c r="AUZ13" s="49"/>
      <c r="AVA13" s="49"/>
      <c r="AVB13" s="49"/>
      <c r="AVC13" s="49"/>
      <c r="AVD13" s="49"/>
      <c r="AVE13" s="49"/>
      <c r="AVF13" s="49"/>
      <c r="AVG13" s="49"/>
      <c r="AVH13" s="49"/>
      <c r="AVI13" s="49"/>
      <c r="AVJ13" s="49"/>
      <c r="AVK13" s="49"/>
      <c r="AVL13" s="49"/>
      <c r="AVM13" s="49"/>
      <c r="AVN13" s="49"/>
      <c r="AVO13" s="49"/>
      <c r="AVP13" s="49"/>
      <c r="AVQ13" s="49"/>
      <c r="AVR13" s="49"/>
      <c r="AVS13" s="49"/>
      <c r="AVT13" s="49"/>
      <c r="AVU13" s="49"/>
      <c r="AVV13" s="49"/>
      <c r="AVW13" s="49"/>
      <c r="AVX13" s="49"/>
      <c r="AVY13" s="49"/>
      <c r="AVZ13" s="49"/>
      <c r="AWA13" s="49"/>
      <c r="AWB13" s="49"/>
      <c r="AWC13" s="49"/>
      <c r="AWD13" s="49"/>
      <c r="AWE13" s="49"/>
      <c r="AWF13" s="49"/>
      <c r="AWG13" s="49"/>
      <c r="AWH13" s="49"/>
      <c r="AWI13" s="49"/>
      <c r="AWJ13" s="49"/>
      <c r="AWK13" s="49"/>
      <c r="AWL13" s="49"/>
      <c r="AWM13" s="49"/>
      <c r="AWN13" s="49"/>
      <c r="AWO13" s="49"/>
      <c r="AWP13" s="49"/>
      <c r="AWQ13" s="49"/>
      <c r="AWR13" s="49"/>
      <c r="AWS13" s="49"/>
      <c r="AWT13" s="49"/>
      <c r="AWU13" s="49"/>
      <c r="AWV13" s="49"/>
      <c r="AWW13" s="49"/>
      <c r="AWX13" s="49"/>
      <c r="AWY13" s="49"/>
      <c r="AWZ13" s="49"/>
      <c r="AXA13" s="49"/>
      <c r="AXB13" s="49"/>
      <c r="AXC13" s="49"/>
      <c r="AXD13" s="49"/>
      <c r="AXE13" s="49"/>
      <c r="AXF13" s="49"/>
      <c r="AXG13" s="49"/>
      <c r="AXH13" s="49"/>
      <c r="AXI13" s="49"/>
      <c r="AXJ13" s="49"/>
      <c r="AXK13" s="49"/>
      <c r="AXL13" s="49"/>
      <c r="AXM13" s="49"/>
      <c r="AXN13" s="49"/>
      <c r="AXO13" s="49"/>
      <c r="AXP13" s="49"/>
      <c r="AXQ13" s="49"/>
      <c r="AXR13" s="49"/>
      <c r="AXS13" s="49"/>
      <c r="AXT13" s="49"/>
      <c r="AXU13" s="49"/>
      <c r="AXV13" s="49"/>
      <c r="AXW13" s="49"/>
      <c r="AXX13" s="49"/>
      <c r="AXY13" s="49"/>
      <c r="AXZ13" s="49"/>
      <c r="AYA13" s="49"/>
      <c r="AYB13" s="49"/>
      <c r="AYC13" s="49"/>
      <c r="AYD13" s="49"/>
      <c r="AYE13" s="49"/>
      <c r="AYF13" s="49"/>
      <c r="AYG13" s="49"/>
      <c r="AYH13" s="49"/>
      <c r="AYI13" s="49"/>
      <c r="AYJ13" s="49"/>
      <c r="AYK13" s="49"/>
      <c r="AYL13" s="49"/>
      <c r="AYM13" s="49"/>
      <c r="AYN13" s="49"/>
      <c r="AYO13" s="49"/>
      <c r="AYP13" s="49"/>
      <c r="AYQ13" s="49"/>
      <c r="AYR13" s="49"/>
      <c r="AYS13" s="49"/>
      <c r="AYT13" s="49"/>
      <c r="AYU13" s="49"/>
      <c r="AYV13" s="49"/>
      <c r="AYW13" s="49"/>
      <c r="AYX13" s="49"/>
      <c r="AYY13" s="49"/>
      <c r="AYZ13" s="49"/>
      <c r="AZA13" s="49"/>
      <c r="AZB13" s="49"/>
      <c r="AZC13" s="49"/>
      <c r="AZD13" s="49"/>
      <c r="AZE13" s="49"/>
      <c r="AZF13" s="49"/>
      <c r="AZG13" s="49"/>
      <c r="AZH13" s="49"/>
      <c r="AZI13" s="49"/>
      <c r="AZJ13" s="49"/>
      <c r="AZK13" s="49"/>
      <c r="AZL13" s="49"/>
      <c r="AZM13" s="49"/>
      <c r="AZN13" s="49"/>
      <c r="AZO13" s="49"/>
      <c r="AZP13" s="49"/>
      <c r="AZQ13" s="49"/>
      <c r="AZR13" s="49"/>
      <c r="AZS13" s="49"/>
      <c r="AZT13" s="49"/>
      <c r="AZU13" s="49"/>
      <c r="AZV13" s="49"/>
      <c r="AZW13" s="49"/>
      <c r="AZX13" s="49"/>
      <c r="AZY13" s="49"/>
      <c r="AZZ13" s="49"/>
      <c r="BAA13" s="49"/>
      <c r="BAB13" s="49"/>
      <c r="BAC13" s="49"/>
      <c r="BAD13" s="49"/>
      <c r="BAE13" s="49"/>
      <c r="BAF13" s="49"/>
      <c r="BAG13" s="49"/>
      <c r="BAH13" s="49"/>
      <c r="BAI13" s="49"/>
      <c r="BAJ13" s="49"/>
      <c r="BAK13" s="49"/>
      <c r="BAL13" s="49"/>
      <c r="BAM13" s="49"/>
      <c r="BAN13" s="49"/>
      <c r="BAO13" s="49"/>
      <c r="BAP13" s="49"/>
      <c r="BAQ13" s="49"/>
      <c r="BAR13" s="49"/>
      <c r="BAS13" s="49"/>
      <c r="BAT13" s="49"/>
      <c r="BAU13" s="49"/>
      <c r="BAV13" s="49"/>
      <c r="BAW13" s="49"/>
      <c r="BAX13" s="49"/>
      <c r="BAY13" s="49"/>
      <c r="BAZ13" s="49"/>
      <c r="BBA13" s="49"/>
      <c r="BBB13" s="49"/>
      <c r="BBC13" s="49"/>
      <c r="BBD13" s="49"/>
      <c r="BBE13" s="49"/>
      <c r="BBF13" s="49"/>
      <c r="BBG13" s="49"/>
      <c r="BBH13" s="49"/>
      <c r="BBI13" s="49"/>
      <c r="BBJ13" s="49"/>
      <c r="BBK13" s="49"/>
      <c r="BBL13" s="49"/>
      <c r="BBM13" s="49"/>
      <c r="BBN13" s="49"/>
      <c r="BBO13" s="49"/>
      <c r="BBP13" s="49"/>
      <c r="BBQ13" s="49"/>
      <c r="BBR13" s="49"/>
      <c r="BBS13" s="49"/>
      <c r="BBT13" s="49"/>
      <c r="BBU13" s="49"/>
      <c r="BBV13" s="49"/>
      <c r="BBW13" s="49"/>
      <c r="BBX13" s="49"/>
      <c r="BBY13" s="49"/>
      <c r="BBZ13" s="49"/>
      <c r="BCA13" s="49"/>
      <c r="BCB13" s="49"/>
      <c r="BCC13" s="49"/>
      <c r="BCD13" s="49"/>
      <c r="BCE13" s="49"/>
      <c r="BCF13" s="49"/>
      <c r="BCG13" s="49"/>
      <c r="BCH13" s="49"/>
      <c r="BCI13" s="49"/>
      <c r="BCJ13" s="49"/>
      <c r="BCK13" s="49"/>
      <c r="BCL13" s="49"/>
      <c r="BCM13" s="49"/>
      <c r="BCN13" s="49"/>
      <c r="BCO13" s="49"/>
      <c r="BCP13" s="49"/>
      <c r="BCQ13" s="49"/>
      <c r="BCR13" s="49"/>
      <c r="BCS13" s="49"/>
      <c r="BCT13" s="49"/>
      <c r="BCU13" s="49"/>
      <c r="BCV13" s="49"/>
      <c r="BCW13" s="49"/>
      <c r="BCX13" s="49"/>
      <c r="BCY13" s="49"/>
      <c r="BCZ13" s="49"/>
      <c r="BDA13" s="49"/>
      <c r="BDB13" s="49"/>
      <c r="BDC13" s="49"/>
      <c r="BDD13" s="49"/>
      <c r="BDE13" s="49"/>
      <c r="BDF13" s="49"/>
      <c r="BDG13" s="49"/>
      <c r="BDH13" s="49"/>
      <c r="BDI13" s="49"/>
      <c r="BDJ13" s="49"/>
      <c r="BDK13" s="49"/>
      <c r="BDL13" s="49"/>
      <c r="BDM13" s="49"/>
      <c r="BDN13" s="49"/>
      <c r="BDO13" s="49"/>
      <c r="BDP13" s="49"/>
      <c r="BDQ13" s="49"/>
      <c r="BDR13" s="49"/>
      <c r="BDS13" s="49"/>
      <c r="BDT13" s="49"/>
      <c r="BDU13" s="49"/>
      <c r="BDV13" s="49"/>
      <c r="BDW13" s="49"/>
      <c r="BDX13" s="49"/>
      <c r="BDY13" s="49"/>
      <c r="BDZ13" s="49"/>
      <c r="BEA13" s="49"/>
      <c r="BEB13" s="49"/>
      <c r="BEC13" s="49"/>
      <c r="BED13" s="49"/>
      <c r="BEE13" s="49"/>
      <c r="BEF13" s="49"/>
      <c r="BEG13" s="49"/>
      <c r="BEH13" s="49"/>
      <c r="BEI13" s="49"/>
      <c r="BEJ13" s="49"/>
      <c r="BEK13" s="49"/>
      <c r="BEL13" s="49"/>
      <c r="BEM13" s="49"/>
      <c r="BEN13" s="49"/>
      <c r="BEO13" s="49"/>
      <c r="BEP13" s="49"/>
      <c r="BEQ13" s="49"/>
      <c r="BER13" s="49"/>
      <c r="BES13" s="49"/>
      <c r="BET13" s="49"/>
      <c r="BEU13" s="49"/>
      <c r="BEV13" s="49"/>
      <c r="BEW13" s="49"/>
      <c r="BEX13" s="49"/>
      <c r="BEY13" s="49"/>
      <c r="BEZ13" s="49"/>
      <c r="BFA13" s="49"/>
      <c r="BFB13" s="49"/>
      <c r="BFC13" s="49"/>
      <c r="BFD13" s="49"/>
      <c r="BFE13" s="49"/>
      <c r="BFF13" s="49"/>
      <c r="BFG13" s="49"/>
      <c r="BFH13" s="49"/>
      <c r="BFI13" s="49"/>
      <c r="BFJ13" s="49"/>
      <c r="BFK13" s="49"/>
      <c r="BFL13" s="49"/>
      <c r="BFM13" s="49"/>
      <c r="BFN13" s="49"/>
      <c r="BFO13" s="49"/>
      <c r="BFP13" s="49"/>
      <c r="BFQ13" s="49"/>
      <c r="BFR13" s="49"/>
      <c r="BFS13" s="49"/>
      <c r="BFT13" s="49"/>
      <c r="BFU13" s="49"/>
      <c r="BFV13" s="49"/>
      <c r="BFW13" s="49"/>
      <c r="BFX13" s="49"/>
      <c r="BFY13" s="49"/>
      <c r="BFZ13" s="49"/>
      <c r="BGA13" s="49"/>
      <c r="BGB13" s="49"/>
      <c r="BGC13" s="49"/>
      <c r="BGD13" s="49"/>
      <c r="BGE13" s="49"/>
      <c r="BGF13" s="49"/>
      <c r="BGG13" s="49"/>
      <c r="BGH13" s="49"/>
      <c r="BGI13" s="49"/>
      <c r="BGJ13" s="49"/>
      <c r="BGK13" s="49"/>
      <c r="BGL13" s="49"/>
      <c r="BGM13" s="49"/>
      <c r="BGN13" s="49"/>
      <c r="BGO13" s="49"/>
      <c r="BGP13" s="49"/>
      <c r="BGQ13" s="49"/>
      <c r="BGR13" s="49"/>
      <c r="BGS13" s="49"/>
      <c r="BGT13" s="49"/>
      <c r="BGU13" s="49"/>
      <c r="BGV13" s="49"/>
      <c r="BGW13" s="49"/>
      <c r="BGX13" s="49"/>
      <c r="BGY13" s="49"/>
      <c r="BGZ13" s="49"/>
      <c r="BHA13" s="49"/>
      <c r="BHB13" s="49"/>
      <c r="BHC13" s="49"/>
      <c r="BHD13" s="49"/>
      <c r="BHE13" s="49"/>
      <c r="BHF13" s="49"/>
      <c r="BHG13" s="49"/>
      <c r="BHH13" s="49"/>
      <c r="BHI13" s="49"/>
      <c r="BHJ13" s="49"/>
      <c r="BHK13" s="49"/>
      <c r="BHL13" s="49"/>
      <c r="BHM13" s="49"/>
      <c r="BHN13" s="49"/>
      <c r="BHO13" s="49"/>
      <c r="BHP13" s="49"/>
      <c r="BHQ13" s="49"/>
      <c r="BHR13" s="49"/>
      <c r="BHS13" s="49"/>
      <c r="BHT13" s="49"/>
      <c r="BHU13" s="49"/>
      <c r="BHV13" s="49"/>
      <c r="BHW13" s="49"/>
      <c r="BHX13" s="49"/>
      <c r="BHY13" s="49"/>
      <c r="BHZ13" s="49"/>
      <c r="BIA13" s="49"/>
      <c r="BIB13" s="49"/>
      <c r="BIC13" s="49"/>
      <c r="BID13" s="49"/>
      <c r="BIE13" s="49"/>
      <c r="BIF13" s="49"/>
      <c r="BIG13" s="49"/>
      <c r="BIH13" s="49"/>
      <c r="BII13" s="49"/>
      <c r="BIJ13" s="49"/>
      <c r="BIK13" s="49"/>
      <c r="BIL13" s="49"/>
      <c r="BIM13" s="49"/>
      <c r="BIN13" s="49"/>
      <c r="BIO13" s="49"/>
      <c r="BIP13" s="49"/>
      <c r="BIQ13" s="49"/>
      <c r="BIR13" s="49"/>
      <c r="BIS13" s="49"/>
      <c r="BIT13" s="49"/>
      <c r="BIU13" s="49"/>
      <c r="BIV13" s="49"/>
      <c r="BIW13" s="49"/>
      <c r="BIX13" s="49"/>
      <c r="BIY13" s="49"/>
      <c r="BIZ13" s="49"/>
      <c r="BJA13" s="49"/>
      <c r="BJB13" s="49"/>
      <c r="BJC13" s="49"/>
      <c r="BJD13" s="49"/>
      <c r="BJE13" s="49"/>
      <c r="BJF13" s="49"/>
      <c r="BJG13" s="49"/>
      <c r="BJH13" s="49"/>
      <c r="BJI13" s="49"/>
      <c r="BJJ13" s="49"/>
      <c r="BJK13" s="49"/>
      <c r="BJL13" s="49"/>
      <c r="BJM13" s="49"/>
      <c r="BJN13" s="49"/>
      <c r="BJO13" s="49"/>
      <c r="BJP13" s="49"/>
      <c r="BJQ13" s="49"/>
      <c r="BJR13" s="49"/>
      <c r="BJS13" s="49"/>
      <c r="BJT13" s="49"/>
      <c r="BJU13" s="49"/>
      <c r="BJV13" s="49"/>
      <c r="BJW13" s="49"/>
      <c r="BJX13" s="49"/>
      <c r="BJY13" s="49"/>
      <c r="BJZ13" s="49"/>
      <c r="BKA13" s="49"/>
      <c r="BKB13" s="49"/>
      <c r="BKC13" s="49"/>
      <c r="BKD13" s="49"/>
      <c r="BKE13" s="49"/>
      <c r="BKF13" s="49"/>
      <c r="BKG13" s="49"/>
      <c r="BKH13" s="49"/>
      <c r="BKI13" s="49"/>
      <c r="BKJ13" s="49"/>
      <c r="BKK13" s="49"/>
      <c r="BKL13" s="49"/>
      <c r="BKM13" s="49"/>
      <c r="BKN13" s="49"/>
      <c r="BKO13" s="49"/>
      <c r="BKP13" s="49"/>
      <c r="BKQ13" s="49"/>
      <c r="BKR13" s="49"/>
      <c r="BKS13" s="49"/>
      <c r="BKT13" s="49"/>
      <c r="BKU13" s="49"/>
      <c r="BKV13" s="49"/>
      <c r="BKW13" s="49"/>
      <c r="BKX13" s="49"/>
      <c r="BKY13" s="49"/>
      <c r="BKZ13" s="49"/>
      <c r="BLA13" s="49"/>
      <c r="BLB13" s="49"/>
      <c r="BLC13" s="49"/>
      <c r="BLD13" s="49"/>
      <c r="BLE13" s="49"/>
      <c r="BLF13" s="49"/>
      <c r="BLG13" s="49"/>
      <c r="BLH13" s="49"/>
      <c r="BLI13" s="49"/>
      <c r="BLJ13" s="49"/>
      <c r="BLK13" s="49"/>
      <c r="BLL13" s="49"/>
      <c r="BLM13" s="49"/>
      <c r="BLN13" s="49"/>
      <c r="BLO13" s="49"/>
      <c r="BLP13" s="49"/>
      <c r="BLQ13" s="49"/>
      <c r="BLR13" s="49"/>
      <c r="BLS13" s="49"/>
      <c r="BLT13" s="49"/>
      <c r="BLU13" s="49"/>
      <c r="BLV13" s="49"/>
      <c r="BLW13" s="49"/>
      <c r="BLX13" s="49"/>
      <c r="BLY13" s="49"/>
      <c r="BLZ13" s="49"/>
      <c r="BMA13" s="49"/>
      <c r="BMB13" s="49"/>
      <c r="BMC13" s="49"/>
      <c r="BMD13" s="49"/>
      <c r="BME13" s="49"/>
      <c r="BMF13" s="49"/>
      <c r="BMG13" s="49"/>
      <c r="BMH13" s="49"/>
      <c r="BMI13" s="49"/>
      <c r="BMJ13" s="49"/>
      <c r="BMK13" s="49"/>
      <c r="BML13" s="49"/>
      <c r="BMM13" s="49"/>
      <c r="BMN13" s="49"/>
      <c r="BMO13" s="49"/>
      <c r="BMP13" s="49"/>
      <c r="BMQ13" s="49"/>
      <c r="BMR13" s="49"/>
      <c r="BMS13" s="49"/>
      <c r="BMT13" s="49"/>
      <c r="BMU13" s="49"/>
      <c r="BMV13" s="49"/>
      <c r="BMW13" s="49"/>
      <c r="BMX13" s="49"/>
      <c r="BMY13" s="49"/>
      <c r="BMZ13" s="49"/>
      <c r="BNA13" s="49"/>
      <c r="BNB13" s="49"/>
      <c r="BNC13" s="49"/>
      <c r="BND13" s="49"/>
      <c r="BNE13" s="49"/>
      <c r="BNF13" s="49"/>
      <c r="BNG13" s="49"/>
      <c r="BNH13" s="49"/>
      <c r="BNI13" s="49"/>
      <c r="BNJ13" s="49"/>
      <c r="BNK13" s="49"/>
      <c r="BNL13" s="49"/>
      <c r="BNM13" s="49"/>
      <c r="BNN13" s="49"/>
      <c r="BNO13" s="49"/>
      <c r="BNP13" s="49"/>
      <c r="BNQ13" s="49"/>
      <c r="BNR13" s="49"/>
      <c r="BNS13" s="49"/>
      <c r="BNT13" s="49"/>
      <c r="BNU13" s="49"/>
      <c r="BNV13" s="49"/>
      <c r="BNW13" s="49"/>
      <c r="BNX13" s="49"/>
      <c r="BNY13" s="49"/>
      <c r="BNZ13" s="49"/>
      <c r="BOA13" s="49"/>
      <c r="BOB13" s="49"/>
      <c r="BOC13" s="49"/>
      <c r="BOD13" s="49"/>
      <c r="BOE13" s="49"/>
      <c r="BOF13" s="49"/>
      <c r="BOG13" s="49"/>
      <c r="BOH13" s="49"/>
      <c r="BOI13" s="49"/>
      <c r="BOJ13" s="49"/>
      <c r="BOK13" s="49"/>
      <c r="BOL13" s="49"/>
      <c r="BOM13" s="49"/>
      <c r="BON13" s="49"/>
      <c r="BOO13" s="49"/>
      <c r="BOP13" s="49"/>
      <c r="BOQ13" s="49"/>
      <c r="BOR13" s="49"/>
      <c r="BOS13" s="49"/>
      <c r="BOT13" s="49"/>
      <c r="BOU13" s="49"/>
      <c r="BOV13" s="49"/>
      <c r="BOW13" s="49"/>
      <c r="BOX13" s="49"/>
      <c r="BOY13" s="49"/>
      <c r="BOZ13" s="49"/>
      <c r="BPA13" s="49"/>
      <c r="BPB13" s="49"/>
      <c r="BPC13" s="49"/>
      <c r="BPD13" s="49"/>
      <c r="BPE13" s="49"/>
      <c r="BPF13" s="49"/>
      <c r="BPG13" s="49"/>
      <c r="BPH13" s="49"/>
      <c r="BPI13" s="49"/>
      <c r="BPJ13" s="49"/>
      <c r="BPK13" s="49"/>
      <c r="BPL13" s="49"/>
      <c r="BPM13" s="49"/>
      <c r="BPN13" s="49"/>
      <c r="BPO13" s="49"/>
      <c r="BPP13" s="49"/>
      <c r="BPQ13" s="49"/>
      <c r="BPR13" s="49"/>
      <c r="BPS13" s="49"/>
      <c r="BPT13" s="49"/>
      <c r="BPU13" s="49"/>
      <c r="BPV13" s="49"/>
      <c r="BPW13" s="49"/>
      <c r="BPX13" s="49"/>
      <c r="BPY13" s="49"/>
      <c r="BPZ13" s="49"/>
      <c r="BQA13" s="49"/>
      <c r="BQB13" s="49"/>
      <c r="BQC13" s="49"/>
      <c r="BQD13" s="49"/>
      <c r="BQE13" s="49"/>
      <c r="BQF13" s="49"/>
      <c r="BQG13" s="49"/>
      <c r="BQH13" s="49"/>
      <c r="BQI13" s="49"/>
      <c r="BQJ13" s="49"/>
      <c r="BQK13" s="49"/>
      <c r="BQL13" s="49"/>
      <c r="BQM13" s="49"/>
      <c r="BQN13" s="49"/>
      <c r="BQO13" s="49"/>
      <c r="BQP13" s="49"/>
      <c r="BQQ13" s="49"/>
      <c r="BQR13" s="49"/>
      <c r="BQS13" s="49"/>
      <c r="BQT13" s="49"/>
      <c r="BQU13" s="49"/>
      <c r="BQV13" s="49"/>
      <c r="BQW13" s="49"/>
      <c r="BQX13" s="49"/>
      <c r="BQY13" s="49"/>
      <c r="BQZ13" s="49"/>
      <c r="BRA13" s="49"/>
      <c r="BRB13" s="49"/>
      <c r="BRC13" s="49"/>
      <c r="BRD13" s="49"/>
      <c r="BRE13" s="49"/>
      <c r="BRF13" s="49"/>
      <c r="BRG13" s="49"/>
      <c r="BRH13" s="49"/>
      <c r="BRI13" s="49"/>
      <c r="BRJ13" s="49"/>
      <c r="BRK13" s="49"/>
      <c r="BRL13" s="49"/>
      <c r="BRM13" s="49"/>
      <c r="BRN13" s="49"/>
      <c r="BRO13" s="49"/>
      <c r="BRP13" s="49"/>
      <c r="BRQ13" s="49"/>
      <c r="BRR13" s="49"/>
      <c r="BRS13" s="49"/>
      <c r="BRT13" s="49"/>
      <c r="BRU13" s="49"/>
      <c r="BRV13" s="49"/>
      <c r="BRW13" s="49"/>
      <c r="BRX13" s="49"/>
      <c r="BRY13" s="49"/>
      <c r="BRZ13" s="49"/>
      <c r="BSA13" s="49"/>
      <c r="BSB13" s="49"/>
      <c r="BSC13" s="49"/>
      <c r="BSD13" s="49"/>
      <c r="BSE13" s="49"/>
      <c r="BSF13" s="49"/>
      <c r="BSG13" s="49"/>
      <c r="BSH13" s="49"/>
      <c r="BSI13" s="49"/>
      <c r="BSJ13" s="49"/>
      <c r="BSK13" s="49"/>
      <c r="BSL13" s="49"/>
      <c r="BSM13" s="49"/>
      <c r="BSN13" s="49"/>
      <c r="BSO13" s="49"/>
      <c r="BSP13" s="49"/>
      <c r="BSQ13" s="49"/>
      <c r="BSR13" s="49"/>
      <c r="BSS13" s="49"/>
      <c r="BST13" s="49"/>
      <c r="BSU13" s="49"/>
      <c r="BSV13" s="49"/>
      <c r="BSW13" s="49"/>
      <c r="BSX13" s="49"/>
      <c r="BSY13" s="49"/>
      <c r="BSZ13" s="49"/>
      <c r="BTA13" s="49"/>
      <c r="BTB13" s="49"/>
      <c r="BTC13" s="49"/>
      <c r="BTD13" s="49"/>
      <c r="BTE13" s="49"/>
      <c r="BTF13" s="49"/>
      <c r="BTG13" s="49"/>
      <c r="BTH13" s="49"/>
      <c r="BTI13" s="49"/>
      <c r="BTJ13" s="49"/>
      <c r="BTK13" s="49"/>
      <c r="BTL13" s="49"/>
      <c r="BTM13" s="49"/>
      <c r="BTN13" s="49"/>
      <c r="BTO13" s="49"/>
      <c r="BTP13" s="49"/>
      <c r="BTQ13" s="49"/>
      <c r="BTR13" s="49"/>
      <c r="BTS13" s="49"/>
      <c r="BTT13" s="49"/>
      <c r="BTU13" s="49"/>
      <c r="BTV13" s="49"/>
      <c r="BTW13" s="49"/>
      <c r="BTX13" s="49"/>
      <c r="BTY13" s="49"/>
      <c r="BTZ13" s="49"/>
      <c r="BUA13" s="49"/>
      <c r="BUB13" s="49"/>
      <c r="BUC13" s="49"/>
      <c r="BUD13" s="49"/>
      <c r="BUE13" s="49"/>
      <c r="BUF13" s="49"/>
      <c r="BUG13" s="49"/>
      <c r="BUH13" s="49"/>
      <c r="BUI13" s="49"/>
      <c r="BUJ13" s="49"/>
      <c r="BUK13" s="49"/>
      <c r="BUL13" s="49"/>
      <c r="BUM13" s="49"/>
      <c r="BUN13" s="49"/>
      <c r="BUO13" s="49"/>
      <c r="BUP13" s="49"/>
      <c r="BUQ13" s="49"/>
      <c r="BUR13" s="49"/>
      <c r="BUS13" s="49"/>
      <c r="BUT13" s="49"/>
      <c r="BUU13" s="49"/>
      <c r="BUV13" s="49"/>
      <c r="BUW13" s="49"/>
      <c r="BUX13" s="49"/>
      <c r="BUY13" s="49"/>
      <c r="BUZ13" s="49"/>
      <c r="BVA13" s="49"/>
      <c r="BVB13" s="49"/>
      <c r="BVC13" s="49"/>
      <c r="BVD13" s="49"/>
      <c r="BVE13" s="49"/>
      <c r="BVF13" s="49"/>
      <c r="BVG13" s="49"/>
      <c r="BVH13" s="49"/>
      <c r="BVI13" s="49"/>
      <c r="BVJ13" s="49"/>
      <c r="BVK13" s="49"/>
      <c r="BVL13" s="49"/>
      <c r="BVM13" s="49"/>
      <c r="BVN13" s="49"/>
      <c r="BVO13" s="49"/>
      <c r="BVP13" s="49"/>
      <c r="BVQ13" s="49"/>
      <c r="BVR13" s="49"/>
      <c r="BVS13" s="49"/>
      <c r="BVT13" s="49"/>
      <c r="BVU13" s="49"/>
      <c r="BVV13" s="49"/>
      <c r="BVW13" s="49"/>
      <c r="BVX13" s="49"/>
      <c r="BVY13" s="49"/>
      <c r="BVZ13" s="49"/>
      <c r="BWA13" s="49"/>
      <c r="BWB13" s="49"/>
      <c r="BWC13" s="49"/>
      <c r="BWD13" s="49"/>
      <c r="BWE13" s="49"/>
      <c r="BWF13" s="49"/>
      <c r="BWG13" s="49"/>
      <c r="BWH13" s="49"/>
      <c r="BWI13" s="49"/>
      <c r="BWJ13" s="49"/>
      <c r="BWK13" s="49"/>
      <c r="BWL13" s="49"/>
      <c r="BWM13" s="49"/>
      <c r="BWN13" s="49"/>
      <c r="BWO13" s="49"/>
      <c r="BWP13" s="49"/>
      <c r="BWQ13" s="49"/>
      <c r="BWR13" s="49"/>
      <c r="BWS13" s="49"/>
      <c r="BWT13" s="49"/>
      <c r="BWU13" s="49"/>
      <c r="BWV13" s="49"/>
      <c r="BWW13" s="49"/>
      <c r="BWX13" s="49"/>
      <c r="BWY13" s="49"/>
      <c r="BWZ13" s="49"/>
      <c r="BXA13" s="49"/>
      <c r="BXB13" s="49"/>
      <c r="BXC13" s="49"/>
      <c r="BXD13" s="49"/>
      <c r="BXE13" s="49"/>
      <c r="BXF13" s="49"/>
      <c r="BXG13" s="49"/>
      <c r="BXH13" s="49"/>
      <c r="BXI13" s="49"/>
      <c r="BXJ13" s="49"/>
      <c r="BXK13" s="49"/>
      <c r="BXL13" s="49"/>
      <c r="BXM13" s="49"/>
      <c r="BXN13" s="49"/>
      <c r="BXO13" s="49"/>
      <c r="BXP13" s="49"/>
      <c r="BXQ13" s="49"/>
      <c r="BXR13" s="49"/>
      <c r="BXS13" s="49"/>
      <c r="BXT13" s="49"/>
      <c r="BXU13" s="49"/>
      <c r="BXV13" s="49"/>
      <c r="BXW13" s="49"/>
      <c r="BXX13" s="49"/>
      <c r="BXY13" s="49"/>
      <c r="BXZ13" s="49"/>
      <c r="BYA13" s="49"/>
      <c r="BYB13" s="49"/>
      <c r="BYC13" s="49"/>
      <c r="BYD13" s="49"/>
      <c r="BYE13" s="49"/>
      <c r="BYF13" s="49"/>
      <c r="BYG13" s="49"/>
      <c r="BYH13" s="49"/>
      <c r="BYI13" s="49"/>
      <c r="BYJ13" s="49"/>
      <c r="BYK13" s="49"/>
      <c r="BYL13" s="49"/>
      <c r="BYM13" s="49"/>
      <c r="BYN13" s="49"/>
      <c r="BYO13" s="49"/>
      <c r="BYP13" s="49"/>
      <c r="BYQ13" s="49"/>
      <c r="BYR13" s="49"/>
      <c r="BYS13" s="49"/>
      <c r="BYT13" s="49"/>
      <c r="BYU13" s="49"/>
      <c r="BYV13" s="49"/>
      <c r="BYW13" s="49"/>
      <c r="BYX13" s="49"/>
      <c r="BYY13" s="49"/>
      <c r="BYZ13" s="49"/>
      <c r="BZA13" s="49"/>
      <c r="BZB13" s="49"/>
      <c r="BZC13" s="49"/>
      <c r="BZD13" s="49"/>
      <c r="BZE13" s="49"/>
      <c r="BZF13" s="49"/>
      <c r="BZG13" s="49"/>
      <c r="BZH13" s="49"/>
      <c r="BZI13" s="49"/>
      <c r="BZJ13" s="49"/>
      <c r="BZK13" s="49"/>
      <c r="BZL13" s="49"/>
      <c r="BZM13" s="49"/>
      <c r="BZN13" s="49"/>
      <c r="BZO13" s="49"/>
      <c r="BZP13" s="49"/>
      <c r="BZQ13" s="49"/>
      <c r="BZR13" s="49"/>
      <c r="BZS13" s="49"/>
      <c r="BZT13" s="49"/>
      <c r="BZU13" s="49"/>
      <c r="BZV13" s="49"/>
      <c r="BZW13" s="49"/>
      <c r="BZX13" s="49"/>
      <c r="BZY13" s="49"/>
      <c r="BZZ13" s="49"/>
      <c r="CAA13" s="49"/>
      <c r="CAB13" s="49"/>
      <c r="CAC13" s="49"/>
      <c r="CAD13" s="49"/>
      <c r="CAE13" s="49"/>
      <c r="CAF13" s="49"/>
      <c r="CAG13" s="49"/>
      <c r="CAH13" s="49"/>
      <c r="CAI13" s="49"/>
      <c r="CAJ13" s="49"/>
      <c r="CAK13" s="49"/>
      <c r="CAL13" s="49"/>
      <c r="CAM13" s="49"/>
      <c r="CAN13" s="49"/>
      <c r="CAO13" s="49"/>
      <c r="CAP13" s="49"/>
      <c r="CAQ13" s="49"/>
      <c r="CAR13" s="49"/>
      <c r="CAS13" s="49"/>
      <c r="CAT13" s="49"/>
      <c r="CAU13" s="49"/>
      <c r="CAV13" s="49"/>
      <c r="CAW13" s="49"/>
      <c r="CAX13" s="49"/>
      <c r="CAY13" s="49"/>
      <c r="CAZ13" s="49"/>
      <c r="CBA13" s="49"/>
      <c r="CBB13" s="49"/>
      <c r="CBC13" s="49"/>
      <c r="CBD13" s="49"/>
      <c r="CBE13" s="49"/>
      <c r="CBF13" s="49"/>
      <c r="CBG13" s="49"/>
      <c r="CBH13" s="49"/>
      <c r="CBI13" s="49"/>
      <c r="CBJ13" s="49"/>
      <c r="CBK13" s="49"/>
      <c r="CBL13" s="49"/>
      <c r="CBM13" s="49"/>
      <c r="CBN13" s="49"/>
      <c r="CBO13" s="49"/>
      <c r="CBP13" s="49"/>
      <c r="CBQ13" s="49"/>
      <c r="CBR13" s="49"/>
      <c r="CBS13" s="49"/>
      <c r="CBT13" s="49"/>
      <c r="CBU13" s="49"/>
      <c r="CBV13" s="49"/>
      <c r="CBW13" s="49"/>
      <c r="CBX13" s="49"/>
      <c r="CBY13" s="49"/>
      <c r="CBZ13" s="49"/>
      <c r="CCA13" s="49"/>
      <c r="CCB13" s="49"/>
      <c r="CCC13" s="49"/>
      <c r="CCD13" s="49"/>
      <c r="CCE13" s="49"/>
      <c r="CCF13" s="49"/>
      <c r="CCG13" s="49"/>
      <c r="CCH13" s="49"/>
      <c r="CCI13" s="49"/>
      <c r="CCJ13" s="49"/>
      <c r="CCK13" s="49"/>
      <c r="CCL13" s="49"/>
      <c r="CCM13" s="49"/>
      <c r="CCN13" s="49"/>
      <c r="CCO13" s="49"/>
      <c r="CCP13" s="49"/>
      <c r="CCQ13" s="49"/>
      <c r="CCR13" s="49"/>
      <c r="CCS13" s="49"/>
      <c r="CCT13" s="49"/>
      <c r="CCU13" s="49"/>
      <c r="CCV13" s="49"/>
      <c r="CCW13" s="49"/>
      <c r="CCX13" s="49"/>
      <c r="CCY13" s="49"/>
      <c r="CCZ13" s="49"/>
      <c r="CDA13" s="49"/>
      <c r="CDB13" s="49"/>
      <c r="CDC13" s="49"/>
      <c r="CDD13" s="49"/>
      <c r="CDE13" s="49"/>
      <c r="CDF13" s="49"/>
      <c r="CDG13" s="49"/>
      <c r="CDH13" s="49"/>
      <c r="CDI13" s="49"/>
      <c r="CDJ13" s="49"/>
      <c r="CDK13" s="49"/>
      <c r="CDL13" s="49"/>
      <c r="CDM13" s="49"/>
      <c r="CDN13" s="49"/>
      <c r="CDO13" s="49"/>
      <c r="CDP13" s="49"/>
      <c r="CDQ13" s="49"/>
      <c r="CDR13" s="49"/>
      <c r="CDS13" s="49"/>
      <c r="CDT13" s="49"/>
      <c r="CDU13" s="49"/>
      <c r="CDV13" s="49"/>
      <c r="CDW13" s="49"/>
      <c r="CDX13" s="49"/>
      <c r="CDY13" s="49"/>
      <c r="CDZ13" s="49"/>
      <c r="CEA13" s="49"/>
      <c r="CEB13" s="49"/>
      <c r="CEC13" s="49"/>
      <c r="CED13" s="49"/>
      <c r="CEE13" s="49"/>
      <c r="CEF13" s="49"/>
      <c r="CEG13" s="49"/>
      <c r="CEH13" s="49"/>
      <c r="CEI13" s="49"/>
      <c r="CEJ13" s="49"/>
      <c r="CEK13" s="49"/>
      <c r="CEL13" s="49"/>
      <c r="CEM13" s="49"/>
      <c r="CEN13" s="49"/>
      <c r="CEO13" s="49"/>
      <c r="CEP13" s="49"/>
      <c r="CEQ13" s="49"/>
      <c r="CER13" s="49"/>
      <c r="CES13" s="49"/>
      <c r="CET13" s="49"/>
      <c r="CEU13" s="49"/>
      <c r="CEV13" s="49"/>
      <c r="CEW13" s="49"/>
      <c r="CEX13" s="49"/>
      <c r="CEY13" s="49"/>
      <c r="CEZ13" s="49"/>
      <c r="CFA13" s="49"/>
      <c r="CFB13" s="49"/>
      <c r="CFC13" s="49"/>
      <c r="CFD13" s="49"/>
      <c r="CFE13" s="49"/>
      <c r="CFF13" s="49"/>
      <c r="CFG13" s="49"/>
      <c r="CFH13" s="49"/>
      <c r="CFI13" s="49"/>
      <c r="CFJ13" s="49"/>
      <c r="CFK13" s="49"/>
      <c r="CFL13" s="49"/>
      <c r="CFM13" s="49"/>
      <c r="CFN13" s="49"/>
      <c r="CFO13" s="49"/>
      <c r="CFP13" s="49"/>
      <c r="CFQ13" s="49"/>
      <c r="CFR13" s="49"/>
      <c r="CFS13" s="49"/>
      <c r="CFT13" s="49"/>
      <c r="CFU13" s="49"/>
      <c r="CFV13" s="49"/>
      <c r="CFW13" s="49"/>
      <c r="CFX13" s="49"/>
      <c r="CFY13" s="49"/>
      <c r="CFZ13" s="49"/>
      <c r="CGA13" s="49"/>
      <c r="CGB13" s="49"/>
      <c r="CGC13" s="49"/>
      <c r="CGD13" s="49"/>
      <c r="CGE13" s="49"/>
      <c r="CGF13" s="49"/>
      <c r="CGG13" s="49"/>
      <c r="CGH13" s="49"/>
      <c r="CGI13" s="49"/>
      <c r="CGJ13" s="49"/>
      <c r="CGK13" s="49"/>
      <c r="CGL13" s="49"/>
      <c r="CGM13" s="49"/>
      <c r="CGN13" s="49"/>
      <c r="CGO13" s="49"/>
      <c r="CGP13" s="49"/>
      <c r="CGQ13" s="49"/>
      <c r="CGR13" s="49"/>
      <c r="CGS13" s="49"/>
      <c r="CGT13" s="49"/>
      <c r="CGU13" s="49"/>
      <c r="CGV13" s="49"/>
      <c r="CGW13" s="49"/>
      <c r="CGX13" s="49"/>
      <c r="CGY13" s="49"/>
      <c r="CGZ13" s="49"/>
      <c r="CHA13" s="49"/>
      <c r="CHB13" s="49"/>
      <c r="CHC13" s="49"/>
      <c r="CHD13" s="49"/>
      <c r="CHE13" s="49"/>
      <c r="CHF13" s="49"/>
      <c r="CHG13" s="49"/>
      <c r="CHH13" s="49"/>
      <c r="CHI13" s="49"/>
      <c r="CHJ13" s="49"/>
      <c r="CHK13" s="49"/>
      <c r="CHL13" s="49"/>
      <c r="CHM13" s="49"/>
      <c r="CHN13" s="49"/>
      <c r="CHO13" s="49"/>
      <c r="CHP13" s="49"/>
      <c r="CHQ13" s="49"/>
      <c r="CHR13" s="49"/>
      <c r="CHS13" s="49"/>
      <c r="CHT13" s="49"/>
      <c r="CHU13" s="49"/>
      <c r="CHV13" s="49"/>
      <c r="CHW13" s="49"/>
      <c r="CHX13" s="49"/>
      <c r="CHY13" s="49"/>
      <c r="CHZ13" s="49"/>
      <c r="CIA13" s="49"/>
      <c r="CIB13" s="49"/>
      <c r="CIC13" s="49"/>
      <c r="CID13" s="49"/>
      <c r="CIE13" s="49"/>
      <c r="CIF13" s="49"/>
      <c r="CIG13" s="49"/>
      <c r="CIH13" s="49"/>
      <c r="CII13" s="49"/>
      <c r="CIJ13" s="49"/>
      <c r="CIK13" s="49"/>
      <c r="CIL13" s="49"/>
      <c r="CIM13" s="49"/>
      <c r="CIN13" s="49"/>
      <c r="CIO13" s="49"/>
      <c r="CIP13" s="49"/>
      <c r="CIQ13" s="49"/>
      <c r="CIR13" s="49"/>
      <c r="CIS13" s="49"/>
      <c r="CIT13" s="49"/>
      <c r="CIU13" s="49"/>
      <c r="CIV13" s="49"/>
      <c r="CIW13" s="49"/>
      <c r="CIX13" s="49"/>
      <c r="CIY13" s="49"/>
      <c r="CIZ13" s="49"/>
      <c r="CJA13" s="49"/>
      <c r="CJB13" s="49"/>
      <c r="CJC13" s="49"/>
      <c r="CJD13" s="49"/>
      <c r="CJE13" s="49"/>
      <c r="CJF13" s="49"/>
      <c r="CJG13" s="49"/>
      <c r="CJH13" s="49"/>
      <c r="CJI13" s="49"/>
      <c r="CJJ13" s="49"/>
      <c r="CJK13" s="49"/>
      <c r="CJL13" s="49"/>
      <c r="CJM13" s="49"/>
      <c r="CJN13" s="49"/>
      <c r="CJO13" s="49"/>
      <c r="CJP13" s="49"/>
      <c r="CJQ13" s="49"/>
      <c r="CJR13" s="49"/>
      <c r="CJS13" s="49"/>
      <c r="CJT13" s="49"/>
      <c r="CJU13" s="49"/>
      <c r="CJV13" s="49"/>
      <c r="CJW13" s="49"/>
      <c r="CJX13" s="49"/>
      <c r="CJY13" s="49"/>
      <c r="CJZ13" s="49"/>
      <c r="CKA13" s="49"/>
      <c r="CKB13" s="49"/>
      <c r="CKC13" s="49"/>
      <c r="CKD13" s="49"/>
      <c r="CKE13" s="49"/>
      <c r="CKF13" s="49"/>
      <c r="CKG13" s="49"/>
      <c r="CKH13" s="49"/>
      <c r="CKI13" s="49"/>
      <c r="CKJ13" s="49"/>
      <c r="CKK13" s="49"/>
      <c r="CKL13" s="49"/>
      <c r="CKM13" s="49"/>
      <c r="CKN13" s="49"/>
      <c r="CKO13" s="49"/>
      <c r="CKP13" s="49"/>
      <c r="CKQ13" s="49"/>
      <c r="CKR13" s="49"/>
      <c r="CKS13" s="49"/>
      <c r="CKT13" s="49"/>
      <c r="CKU13" s="49"/>
      <c r="CKV13" s="49"/>
      <c r="CKW13" s="49"/>
      <c r="CKX13" s="49"/>
      <c r="CKY13" s="49"/>
      <c r="CKZ13" s="49"/>
      <c r="CLA13" s="49"/>
      <c r="CLB13" s="49"/>
      <c r="CLC13" s="49"/>
      <c r="CLD13" s="49"/>
      <c r="CLE13" s="49"/>
      <c r="CLF13" s="49"/>
      <c r="CLG13" s="49"/>
      <c r="CLH13" s="49"/>
      <c r="CLI13" s="49"/>
      <c r="CLJ13" s="49"/>
      <c r="CLK13" s="49"/>
      <c r="CLL13" s="49"/>
      <c r="CLM13" s="49"/>
      <c r="CLN13" s="49"/>
      <c r="CLO13" s="49"/>
      <c r="CLP13" s="49"/>
      <c r="CLQ13" s="49"/>
      <c r="CLR13" s="49"/>
      <c r="CLS13" s="49"/>
      <c r="CLT13" s="49"/>
      <c r="CLU13" s="49"/>
      <c r="CLV13" s="49"/>
      <c r="CLW13" s="49"/>
      <c r="CLX13" s="49"/>
      <c r="CLY13" s="49"/>
      <c r="CLZ13" s="49"/>
      <c r="CMA13" s="49"/>
      <c r="CMB13" s="49"/>
      <c r="CMC13" s="49"/>
      <c r="CMD13" s="49"/>
      <c r="CME13" s="49"/>
      <c r="CMF13" s="49"/>
      <c r="CMG13" s="49"/>
      <c r="CMH13" s="49"/>
      <c r="CMI13" s="49"/>
      <c r="CMJ13" s="49"/>
      <c r="CMK13" s="49"/>
      <c r="CML13" s="49"/>
      <c r="CMM13" s="49"/>
      <c r="CMN13" s="49"/>
      <c r="CMO13" s="49"/>
      <c r="CMP13" s="49"/>
      <c r="CMQ13" s="49"/>
      <c r="CMR13" s="49"/>
      <c r="CMS13" s="49"/>
      <c r="CMT13" s="49"/>
      <c r="CMU13" s="49"/>
      <c r="CMV13" s="49"/>
      <c r="CMW13" s="49"/>
      <c r="CMX13" s="49"/>
      <c r="CMY13" s="49"/>
      <c r="CMZ13" s="49"/>
      <c r="CNA13" s="49"/>
      <c r="CNB13" s="49"/>
      <c r="CNC13" s="49"/>
      <c r="CND13" s="49"/>
      <c r="CNE13" s="49"/>
      <c r="CNF13" s="49"/>
      <c r="CNG13" s="49"/>
      <c r="CNH13" s="49"/>
      <c r="CNI13" s="49"/>
      <c r="CNJ13" s="49"/>
      <c r="CNK13" s="49"/>
      <c r="CNL13" s="49"/>
      <c r="CNM13" s="49"/>
      <c r="CNN13" s="49"/>
      <c r="CNO13" s="49"/>
      <c r="CNP13" s="49"/>
      <c r="CNQ13" s="49"/>
      <c r="CNR13" s="49"/>
      <c r="CNS13" s="49"/>
      <c r="CNT13" s="49"/>
      <c r="CNU13" s="49"/>
      <c r="CNV13" s="49"/>
      <c r="CNW13" s="49"/>
      <c r="CNX13" s="49"/>
      <c r="CNY13" s="49"/>
      <c r="CNZ13" s="49"/>
      <c r="COA13" s="49"/>
      <c r="COB13" s="49"/>
      <c r="COC13" s="49"/>
      <c r="COD13" s="49"/>
      <c r="COE13" s="49"/>
      <c r="COF13" s="49"/>
      <c r="COG13" s="49"/>
      <c r="COH13" s="49"/>
      <c r="COI13" s="49"/>
      <c r="COJ13" s="49"/>
      <c r="COK13" s="49"/>
      <c r="COL13" s="49"/>
      <c r="COM13" s="49"/>
      <c r="CON13" s="49"/>
      <c r="COO13" s="49"/>
      <c r="COP13" s="49"/>
      <c r="COQ13" s="49"/>
      <c r="COR13" s="49"/>
      <c r="COS13" s="49"/>
      <c r="COT13" s="49"/>
      <c r="COU13" s="49"/>
      <c r="COV13" s="49"/>
      <c r="COW13" s="49"/>
      <c r="COX13" s="49"/>
      <c r="COY13" s="49"/>
      <c r="COZ13" s="49"/>
      <c r="CPA13" s="49"/>
      <c r="CPB13" s="49"/>
      <c r="CPC13" s="49"/>
      <c r="CPD13" s="49"/>
      <c r="CPE13" s="49"/>
      <c r="CPF13" s="49"/>
      <c r="CPG13" s="49"/>
      <c r="CPH13" s="49"/>
      <c r="CPI13" s="49"/>
      <c r="CPJ13" s="49"/>
      <c r="CPK13" s="49"/>
      <c r="CPL13" s="49"/>
      <c r="CPM13" s="49"/>
      <c r="CPN13" s="49"/>
      <c r="CPO13" s="49"/>
      <c r="CPP13" s="49"/>
      <c r="CPQ13" s="49"/>
      <c r="CPR13" s="49"/>
      <c r="CPS13" s="49"/>
      <c r="CPT13" s="49"/>
      <c r="CPU13" s="49"/>
      <c r="CPV13" s="49"/>
      <c r="CPW13" s="49"/>
      <c r="CPX13" s="49"/>
      <c r="CPY13" s="49"/>
      <c r="CPZ13" s="49"/>
      <c r="CQA13" s="49"/>
      <c r="CQB13" s="49"/>
      <c r="CQC13" s="49"/>
      <c r="CQD13" s="49"/>
      <c r="CQE13" s="49"/>
      <c r="CQF13" s="49"/>
      <c r="CQG13" s="49"/>
      <c r="CQH13" s="49"/>
      <c r="CQI13" s="49"/>
      <c r="CQJ13" s="49"/>
      <c r="CQK13" s="49"/>
      <c r="CQL13" s="49"/>
      <c r="CQM13" s="49"/>
      <c r="CQN13" s="49"/>
      <c r="CQO13" s="49"/>
      <c r="CQP13" s="49"/>
      <c r="CQQ13" s="49"/>
      <c r="CQR13" s="49"/>
      <c r="CQS13" s="49"/>
      <c r="CQT13" s="49"/>
      <c r="CQU13" s="49"/>
      <c r="CQV13" s="49"/>
      <c r="CQW13" s="49"/>
      <c r="CQX13" s="49"/>
      <c r="CQY13" s="49"/>
      <c r="CQZ13" s="49"/>
      <c r="CRA13" s="49"/>
      <c r="CRB13" s="49"/>
      <c r="CRC13" s="49"/>
      <c r="CRD13" s="49"/>
      <c r="CRE13" s="49"/>
      <c r="CRF13" s="49"/>
      <c r="CRG13" s="49"/>
      <c r="CRH13" s="49"/>
      <c r="CRI13" s="49"/>
      <c r="CRJ13" s="49"/>
      <c r="CRK13" s="49"/>
      <c r="CRL13" s="49"/>
      <c r="CRM13" s="49"/>
      <c r="CRN13" s="49"/>
      <c r="CRO13" s="49"/>
      <c r="CRP13" s="49"/>
      <c r="CRQ13" s="49"/>
      <c r="CRR13" s="49"/>
      <c r="CRS13" s="49"/>
      <c r="CRT13" s="49"/>
      <c r="CRU13" s="49"/>
      <c r="CRV13" s="49"/>
      <c r="CRW13" s="49"/>
      <c r="CRX13" s="49"/>
      <c r="CRY13" s="49"/>
      <c r="CRZ13" s="49"/>
      <c r="CSA13" s="49"/>
      <c r="CSB13" s="49"/>
      <c r="CSC13" s="49"/>
      <c r="CSD13" s="49"/>
      <c r="CSE13" s="49"/>
      <c r="CSF13" s="49"/>
      <c r="CSG13" s="49"/>
      <c r="CSH13" s="49"/>
      <c r="CSI13" s="49"/>
      <c r="CSJ13" s="49"/>
      <c r="CSK13" s="49"/>
      <c r="CSL13" s="49"/>
      <c r="CSM13" s="49"/>
      <c r="CSN13" s="49"/>
      <c r="CSO13" s="49"/>
      <c r="CSP13" s="49"/>
      <c r="CSQ13" s="49"/>
      <c r="CSR13" s="49"/>
      <c r="CSS13" s="49"/>
      <c r="CST13" s="49"/>
      <c r="CSU13" s="49"/>
      <c r="CSV13" s="49"/>
      <c r="CSW13" s="49"/>
      <c r="CSX13" s="49"/>
      <c r="CSY13" s="49"/>
      <c r="CSZ13" s="49"/>
      <c r="CTA13" s="49"/>
      <c r="CTB13" s="49"/>
      <c r="CTC13" s="49"/>
      <c r="CTD13" s="49"/>
      <c r="CTE13" s="49"/>
      <c r="CTF13" s="49"/>
      <c r="CTG13" s="49"/>
      <c r="CTH13" s="49"/>
      <c r="CTI13" s="49"/>
      <c r="CTJ13" s="49"/>
      <c r="CTK13" s="49"/>
      <c r="CTL13" s="49"/>
      <c r="CTM13" s="49"/>
      <c r="CTN13" s="49"/>
      <c r="CTO13" s="49"/>
      <c r="CTP13" s="49"/>
      <c r="CTQ13" s="49"/>
      <c r="CTR13" s="49"/>
      <c r="CTS13" s="49"/>
      <c r="CTT13" s="49"/>
      <c r="CTU13" s="49"/>
      <c r="CTV13" s="49"/>
      <c r="CTW13" s="49"/>
      <c r="CTX13" s="49"/>
      <c r="CTY13" s="49"/>
      <c r="CTZ13" s="49"/>
      <c r="CUA13" s="49"/>
      <c r="CUB13" s="49"/>
      <c r="CUC13" s="49"/>
      <c r="CUD13" s="49"/>
      <c r="CUE13" s="49"/>
      <c r="CUF13" s="49"/>
      <c r="CUG13" s="49"/>
      <c r="CUH13" s="49"/>
      <c r="CUI13" s="49"/>
      <c r="CUJ13" s="49"/>
      <c r="CUK13" s="49"/>
      <c r="CUL13" s="49"/>
      <c r="CUM13" s="49"/>
      <c r="CUN13" s="49"/>
      <c r="CUO13" s="49"/>
      <c r="CUP13" s="49"/>
      <c r="CUQ13" s="49"/>
      <c r="CUR13" s="49"/>
      <c r="CUS13" s="49"/>
      <c r="CUT13" s="49"/>
      <c r="CUU13" s="49"/>
      <c r="CUV13" s="49"/>
      <c r="CUW13" s="49"/>
      <c r="CUX13" s="49"/>
      <c r="CUY13" s="49"/>
      <c r="CUZ13" s="49"/>
      <c r="CVA13" s="49"/>
      <c r="CVB13" s="49"/>
      <c r="CVC13" s="49"/>
      <c r="CVD13" s="49"/>
      <c r="CVE13" s="49"/>
      <c r="CVF13" s="49"/>
      <c r="CVG13" s="49"/>
      <c r="CVH13" s="49"/>
      <c r="CVI13" s="49"/>
      <c r="CVJ13" s="49"/>
      <c r="CVK13" s="49"/>
      <c r="CVL13" s="49"/>
      <c r="CVM13" s="49"/>
      <c r="CVN13" s="49"/>
      <c r="CVO13" s="49"/>
      <c r="CVP13" s="49"/>
      <c r="CVQ13" s="49"/>
      <c r="CVR13" s="49"/>
      <c r="CVS13" s="49"/>
      <c r="CVT13" s="49"/>
      <c r="CVU13" s="49"/>
      <c r="CVV13" s="49"/>
      <c r="CVW13" s="49"/>
      <c r="CVX13" s="49"/>
      <c r="CVY13" s="49"/>
      <c r="CVZ13" s="49"/>
      <c r="CWA13" s="49"/>
      <c r="CWB13" s="49"/>
      <c r="CWC13" s="49"/>
      <c r="CWD13" s="49"/>
      <c r="CWE13" s="49"/>
      <c r="CWF13" s="49"/>
      <c r="CWG13" s="49"/>
      <c r="CWH13" s="49"/>
      <c r="CWI13" s="49"/>
      <c r="CWJ13" s="49"/>
      <c r="CWK13" s="49"/>
      <c r="CWL13" s="49"/>
      <c r="CWM13" s="49"/>
      <c r="CWN13" s="49"/>
      <c r="CWO13" s="49"/>
      <c r="CWP13" s="49"/>
      <c r="CWQ13" s="49"/>
      <c r="CWR13" s="49"/>
      <c r="CWS13" s="49"/>
      <c r="CWT13" s="49"/>
      <c r="CWU13" s="49"/>
      <c r="CWV13" s="49"/>
      <c r="CWW13" s="49"/>
      <c r="CWX13" s="49"/>
      <c r="CWY13" s="49"/>
      <c r="CWZ13" s="49"/>
      <c r="CXA13" s="49"/>
      <c r="CXB13" s="49"/>
      <c r="CXC13" s="49"/>
      <c r="CXD13" s="49"/>
      <c r="CXE13" s="49"/>
      <c r="CXF13" s="49"/>
      <c r="CXG13" s="49"/>
      <c r="CXH13" s="49"/>
      <c r="CXI13" s="49"/>
      <c r="CXJ13" s="49"/>
      <c r="CXK13" s="49"/>
      <c r="CXL13" s="49"/>
      <c r="CXM13" s="49"/>
      <c r="CXN13" s="49"/>
      <c r="CXO13" s="49"/>
      <c r="CXP13" s="49"/>
      <c r="CXQ13" s="49"/>
      <c r="CXR13" s="49"/>
      <c r="CXS13" s="49"/>
      <c r="CXT13" s="49"/>
      <c r="CXU13" s="49"/>
      <c r="CXV13" s="49"/>
      <c r="CXW13" s="49"/>
      <c r="CXX13" s="49"/>
      <c r="CXY13" s="49"/>
      <c r="CXZ13" s="49"/>
      <c r="CYA13" s="49"/>
      <c r="CYB13" s="49"/>
      <c r="CYC13" s="49"/>
      <c r="CYD13" s="49"/>
      <c r="CYE13" s="49"/>
      <c r="CYF13" s="49"/>
      <c r="CYG13" s="49"/>
      <c r="CYH13" s="49"/>
      <c r="CYI13" s="49"/>
      <c r="CYJ13" s="49"/>
      <c r="CYK13" s="49"/>
      <c r="CYL13" s="49"/>
      <c r="CYM13" s="49"/>
      <c r="CYN13" s="49"/>
      <c r="CYO13" s="49"/>
      <c r="CYP13" s="49"/>
      <c r="CYQ13" s="49"/>
      <c r="CYR13" s="49"/>
      <c r="CYS13" s="49"/>
      <c r="CYT13" s="49"/>
      <c r="CYU13" s="49"/>
      <c r="CYV13" s="49"/>
      <c r="CYW13" s="49"/>
      <c r="CYX13" s="49"/>
      <c r="CYY13" s="49"/>
      <c r="CYZ13" s="49"/>
      <c r="CZA13" s="49"/>
      <c r="CZB13" s="49"/>
      <c r="CZC13" s="49"/>
      <c r="CZD13" s="49"/>
      <c r="CZE13" s="49"/>
      <c r="CZF13" s="49"/>
      <c r="CZG13" s="49"/>
      <c r="CZH13" s="49"/>
      <c r="CZI13" s="49"/>
      <c r="CZJ13" s="49"/>
      <c r="CZK13" s="49"/>
      <c r="CZL13" s="49"/>
      <c r="CZM13" s="49"/>
      <c r="CZN13" s="49"/>
      <c r="CZO13" s="49"/>
      <c r="CZP13" s="49"/>
      <c r="CZQ13" s="49"/>
      <c r="CZR13" s="49"/>
      <c r="CZS13" s="49"/>
      <c r="CZT13" s="49"/>
      <c r="CZU13" s="49"/>
      <c r="CZV13" s="49"/>
      <c r="CZW13" s="49"/>
      <c r="CZX13" s="49"/>
      <c r="CZY13" s="49"/>
      <c r="CZZ13" s="49"/>
      <c r="DAA13" s="49"/>
      <c r="DAB13" s="49"/>
      <c r="DAC13" s="49"/>
      <c r="DAD13" s="49"/>
      <c r="DAE13" s="49"/>
      <c r="DAF13" s="49"/>
      <c r="DAG13" s="49"/>
      <c r="DAH13" s="49"/>
      <c r="DAI13" s="49"/>
      <c r="DAJ13" s="49"/>
      <c r="DAK13" s="49"/>
      <c r="DAL13" s="49"/>
      <c r="DAM13" s="49"/>
      <c r="DAN13" s="49"/>
      <c r="DAO13" s="49"/>
      <c r="DAP13" s="49"/>
      <c r="DAQ13" s="49"/>
      <c r="DAR13" s="49"/>
      <c r="DAS13" s="49"/>
      <c r="DAT13" s="49"/>
      <c r="DAU13" s="49"/>
      <c r="DAV13" s="49"/>
      <c r="DAW13" s="49"/>
      <c r="DAX13" s="49"/>
      <c r="DAY13" s="49"/>
      <c r="DAZ13" s="49"/>
      <c r="DBA13" s="49"/>
      <c r="DBB13" s="49"/>
      <c r="DBC13" s="49"/>
      <c r="DBD13" s="49"/>
      <c r="DBE13" s="49"/>
      <c r="DBF13" s="49"/>
      <c r="DBG13" s="49"/>
      <c r="DBH13" s="49"/>
      <c r="DBI13" s="49"/>
      <c r="DBJ13" s="49"/>
      <c r="DBK13" s="49"/>
      <c r="DBL13" s="49"/>
      <c r="DBM13" s="49"/>
      <c r="DBN13" s="49"/>
      <c r="DBO13" s="49"/>
      <c r="DBP13" s="49"/>
      <c r="DBQ13" s="49"/>
      <c r="DBR13" s="49"/>
      <c r="DBS13" s="49"/>
      <c r="DBT13" s="49"/>
      <c r="DBU13" s="49"/>
      <c r="DBV13" s="49"/>
      <c r="DBW13" s="49"/>
      <c r="DBX13" s="49"/>
      <c r="DBY13" s="49"/>
      <c r="DBZ13" s="49"/>
      <c r="DCA13" s="49"/>
      <c r="DCB13" s="49"/>
      <c r="DCC13" s="49"/>
      <c r="DCD13" s="49"/>
      <c r="DCE13" s="49"/>
      <c r="DCF13" s="49"/>
      <c r="DCG13" s="49"/>
      <c r="DCH13" s="49"/>
      <c r="DCI13" s="49"/>
      <c r="DCJ13" s="49"/>
      <c r="DCK13" s="49"/>
      <c r="DCL13" s="49"/>
      <c r="DCM13" s="49"/>
      <c r="DCN13" s="49"/>
      <c r="DCO13" s="49"/>
      <c r="DCP13" s="49"/>
      <c r="DCQ13" s="49"/>
      <c r="DCR13" s="49"/>
      <c r="DCS13" s="49"/>
      <c r="DCT13" s="49"/>
      <c r="DCU13" s="49"/>
      <c r="DCV13" s="49"/>
      <c r="DCW13" s="49"/>
      <c r="DCX13" s="49"/>
      <c r="DCY13" s="49"/>
      <c r="DCZ13" s="49"/>
      <c r="DDA13" s="49"/>
      <c r="DDB13" s="49"/>
      <c r="DDC13" s="49"/>
      <c r="DDD13" s="49"/>
      <c r="DDE13" s="49"/>
      <c r="DDF13" s="49"/>
      <c r="DDG13" s="49"/>
      <c r="DDH13" s="49"/>
      <c r="DDI13" s="49"/>
      <c r="DDJ13" s="49"/>
      <c r="DDK13" s="49"/>
      <c r="DDL13" s="49"/>
      <c r="DDM13" s="49"/>
      <c r="DDN13" s="49"/>
      <c r="DDO13" s="49"/>
      <c r="DDP13" s="49"/>
      <c r="DDQ13" s="49"/>
      <c r="DDR13" s="49"/>
      <c r="DDS13" s="49"/>
      <c r="DDT13" s="49"/>
      <c r="DDU13" s="49"/>
      <c r="DDV13" s="49"/>
      <c r="DDW13" s="49"/>
      <c r="DDX13" s="49"/>
      <c r="DDY13" s="49"/>
      <c r="DDZ13" s="49"/>
      <c r="DEA13" s="49"/>
      <c r="DEB13" s="49"/>
      <c r="DEC13" s="49"/>
      <c r="DED13" s="49"/>
      <c r="DEE13" s="49"/>
      <c r="DEF13" s="49"/>
      <c r="DEG13" s="49"/>
      <c r="DEH13" s="49"/>
      <c r="DEI13" s="49"/>
      <c r="DEJ13" s="49"/>
      <c r="DEK13" s="49"/>
      <c r="DEL13" s="49"/>
      <c r="DEM13" s="49"/>
      <c r="DEN13" s="49"/>
      <c r="DEO13" s="49"/>
      <c r="DEP13" s="49"/>
      <c r="DEQ13" s="49"/>
      <c r="DER13" s="49"/>
      <c r="DES13" s="49"/>
      <c r="DET13" s="49"/>
      <c r="DEU13" s="49"/>
      <c r="DEV13" s="49"/>
      <c r="DEW13" s="49"/>
      <c r="DEX13" s="49"/>
      <c r="DEY13" s="49"/>
      <c r="DEZ13" s="49"/>
      <c r="DFA13" s="49"/>
      <c r="DFB13" s="49"/>
      <c r="DFC13" s="49"/>
      <c r="DFD13" s="49"/>
      <c r="DFE13" s="49"/>
      <c r="DFF13" s="49"/>
      <c r="DFG13" s="49"/>
      <c r="DFH13" s="49"/>
      <c r="DFI13" s="49"/>
      <c r="DFJ13" s="49"/>
      <c r="DFK13" s="49"/>
      <c r="DFL13" s="49"/>
      <c r="DFM13" s="49"/>
      <c r="DFN13" s="49"/>
      <c r="DFO13" s="49"/>
      <c r="DFP13" s="49"/>
      <c r="DFQ13" s="49"/>
      <c r="DFR13" s="49"/>
      <c r="DFS13" s="49"/>
      <c r="DFT13" s="49"/>
      <c r="DFU13" s="49"/>
      <c r="DFV13" s="49"/>
      <c r="DFW13" s="49"/>
      <c r="DFX13" s="49"/>
      <c r="DFY13" s="49"/>
      <c r="DFZ13" s="49"/>
      <c r="DGA13" s="49"/>
      <c r="DGB13" s="49"/>
      <c r="DGC13" s="49"/>
      <c r="DGD13" s="49"/>
      <c r="DGE13" s="49"/>
      <c r="DGF13" s="49"/>
      <c r="DGG13" s="49"/>
      <c r="DGH13" s="49"/>
      <c r="DGI13" s="49"/>
      <c r="DGJ13" s="49"/>
      <c r="DGK13" s="49"/>
      <c r="DGL13" s="49"/>
      <c r="DGM13" s="49"/>
      <c r="DGN13" s="49"/>
      <c r="DGO13" s="49"/>
      <c r="DGP13" s="49"/>
      <c r="DGQ13" s="49"/>
      <c r="DGR13" s="49"/>
      <c r="DGS13" s="49"/>
      <c r="DGT13" s="49"/>
      <c r="DGU13" s="49"/>
      <c r="DGV13" s="49"/>
      <c r="DGW13" s="49"/>
      <c r="DGX13" s="49"/>
      <c r="DGY13" s="49"/>
      <c r="DGZ13" s="49"/>
      <c r="DHA13" s="49"/>
      <c r="DHB13" s="49"/>
      <c r="DHC13" s="49"/>
      <c r="DHD13" s="49"/>
      <c r="DHE13" s="49"/>
      <c r="DHF13" s="49"/>
      <c r="DHG13" s="49"/>
      <c r="DHH13" s="49"/>
      <c r="DHI13" s="49"/>
      <c r="DHJ13" s="49"/>
      <c r="DHK13" s="49"/>
      <c r="DHL13" s="49"/>
      <c r="DHM13" s="49"/>
      <c r="DHN13" s="49"/>
      <c r="DHO13" s="49"/>
      <c r="DHP13" s="49"/>
      <c r="DHQ13" s="49"/>
      <c r="DHR13" s="49"/>
      <c r="DHS13" s="49"/>
      <c r="DHT13" s="49"/>
      <c r="DHU13" s="49"/>
      <c r="DHV13" s="49"/>
      <c r="DHW13" s="49"/>
      <c r="DHX13" s="49"/>
      <c r="DHY13" s="49"/>
      <c r="DHZ13" s="49"/>
      <c r="DIA13" s="49"/>
      <c r="DIB13" s="49"/>
      <c r="DIC13" s="49"/>
      <c r="DID13" s="49"/>
      <c r="DIE13" s="49"/>
      <c r="DIF13" s="49"/>
      <c r="DIG13" s="49"/>
      <c r="DIH13" s="49"/>
      <c r="DII13" s="49"/>
      <c r="DIJ13" s="49"/>
      <c r="DIK13" s="49"/>
      <c r="DIL13" s="49"/>
      <c r="DIM13" s="49"/>
      <c r="DIN13" s="49"/>
      <c r="DIO13" s="49"/>
      <c r="DIP13" s="49"/>
      <c r="DIQ13" s="49"/>
      <c r="DIR13" s="49"/>
      <c r="DIS13" s="49"/>
      <c r="DIT13" s="49"/>
      <c r="DIU13" s="49"/>
      <c r="DIV13" s="49"/>
      <c r="DIW13" s="49"/>
      <c r="DIX13" s="49"/>
      <c r="DIY13" s="49"/>
      <c r="DIZ13" s="49"/>
      <c r="DJA13" s="49"/>
      <c r="DJB13" s="49"/>
      <c r="DJC13" s="49"/>
      <c r="DJD13" s="49"/>
      <c r="DJE13" s="49"/>
      <c r="DJF13" s="49"/>
      <c r="DJG13" s="49"/>
      <c r="DJH13" s="49"/>
      <c r="DJI13" s="49"/>
      <c r="DJJ13" s="49"/>
      <c r="DJK13" s="49"/>
      <c r="DJL13" s="49"/>
      <c r="DJM13" s="49"/>
      <c r="DJN13" s="49"/>
      <c r="DJO13" s="49"/>
      <c r="DJP13" s="49"/>
      <c r="DJQ13" s="49"/>
      <c r="DJR13" s="49"/>
      <c r="DJS13" s="49"/>
      <c r="DJT13" s="49"/>
      <c r="DJU13" s="49"/>
      <c r="DJV13" s="49"/>
      <c r="DJW13" s="49"/>
      <c r="DJX13" s="49"/>
      <c r="DJY13" s="49"/>
      <c r="DJZ13" s="49"/>
      <c r="DKA13" s="49"/>
      <c r="DKB13" s="49"/>
      <c r="DKC13" s="49"/>
      <c r="DKD13" s="49"/>
      <c r="DKE13" s="49"/>
      <c r="DKF13" s="49"/>
      <c r="DKG13" s="49"/>
      <c r="DKH13" s="49"/>
      <c r="DKI13" s="49"/>
      <c r="DKJ13" s="49"/>
      <c r="DKK13" s="49"/>
      <c r="DKL13" s="49"/>
      <c r="DKM13" s="49"/>
      <c r="DKN13" s="49"/>
      <c r="DKO13" s="49"/>
      <c r="DKP13" s="49"/>
      <c r="DKQ13" s="49"/>
      <c r="DKR13" s="49"/>
      <c r="DKS13" s="49"/>
      <c r="DKT13" s="49"/>
      <c r="DKU13" s="49"/>
      <c r="DKV13" s="49"/>
      <c r="DKW13" s="49"/>
      <c r="DKX13" s="49"/>
      <c r="DKY13" s="49"/>
      <c r="DKZ13" s="49"/>
      <c r="DLA13" s="49"/>
      <c r="DLB13" s="49"/>
      <c r="DLC13" s="49"/>
      <c r="DLD13" s="49"/>
      <c r="DLE13" s="49"/>
      <c r="DLF13" s="49"/>
      <c r="DLG13" s="49"/>
      <c r="DLH13" s="49"/>
      <c r="DLI13" s="49"/>
      <c r="DLJ13" s="49"/>
      <c r="DLK13" s="49"/>
      <c r="DLL13" s="49"/>
      <c r="DLM13" s="49"/>
      <c r="DLN13" s="49"/>
      <c r="DLO13" s="49"/>
      <c r="DLP13" s="49"/>
      <c r="DLQ13" s="49"/>
      <c r="DLR13" s="49"/>
      <c r="DLS13" s="49"/>
      <c r="DLT13" s="49"/>
      <c r="DLU13" s="49"/>
      <c r="DLV13" s="49"/>
      <c r="DLW13" s="49"/>
      <c r="DLX13" s="49"/>
      <c r="DLY13" s="49"/>
      <c r="DLZ13" s="49"/>
      <c r="DMA13" s="49"/>
      <c r="DMB13" s="49"/>
      <c r="DMC13" s="49"/>
      <c r="DMD13" s="49"/>
      <c r="DME13" s="49"/>
      <c r="DMF13" s="49"/>
      <c r="DMG13" s="49"/>
      <c r="DMH13" s="49"/>
      <c r="DMI13" s="49"/>
      <c r="DMJ13" s="49"/>
      <c r="DMK13" s="49"/>
      <c r="DML13" s="49"/>
      <c r="DMM13" s="49"/>
      <c r="DMN13" s="49"/>
      <c r="DMO13" s="49"/>
      <c r="DMP13" s="49"/>
      <c r="DMQ13" s="49"/>
      <c r="DMR13" s="49"/>
      <c r="DMS13" s="49"/>
      <c r="DMT13" s="49"/>
      <c r="DMU13" s="49"/>
      <c r="DMV13" s="49"/>
      <c r="DMW13" s="49"/>
      <c r="DMX13" s="49"/>
      <c r="DMY13" s="49"/>
      <c r="DMZ13" s="49"/>
      <c r="DNA13" s="49"/>
      <c r="DNB13" s="49"/>
      <c r="DNC13" s="49"/>
      <c r="DND13" s="49"/>
      <c r="DNE13" s="49"/>
      <c r="DNF13" s="49"/>
      <c r="DNG13" s="49"/>
      <c r="DNH13" s="49"/>
      <c r="DNI13" s="49"/>
      <c r="DNJ13" s="49"/>
      <c r="DNK13" s="49"/>
      <c r="DNL13" s="49"/>
      <c r="DNM13" s="49"/>
      <c r="DNN13" s="49"/>
      <c r="DNO13" s="49"/>
      <c r="DNP13" s="49"/>
      <c r="DNQ13" s="49"/>
      <c r="DNR13" s="49"/>
      <c r="DNS13" s="49"/>
      <c r="DNT13" s="49"/>
      <c r="DNU13" s="49"/>
      <c r="DNV13" s="49"/>
      <c r="DNW13" s="49"/>
      <c r="DNX13" s="49"/>
      <c r="DNY13" s="49"/>
      <c r="DNZ13" s="49"/>
      <c r="DOA13" s="49"/>
      <c r="DOB13" s="49"/>
      <c r="DOC13" s="49"/>
      <c r="DOD13" s="49"/>
      <c r="DOE13" s="49"/>
      <c r="DOF13" s="49"/>
      <c r="DOG13" s="49"/>
      <c r="DOH13" s="49"/>
      <c r="DOI13" s="49"/>
      <c r="DOJ13" s="49"/>
      <c r="DOK13" s="49"/>
      <c r="DOL13" s="49"/>
      <c r="DOM13" s="49"/>
      <c r="DON13" s="49"/>
      <c r="DOO13" s="49"/>
      <c r="DOP13" s="49"/>
      <c r="DOQ13" s="49"/>
      <c r="DOR13" s="49"/>
      <c r="DOS13" s="49"/>
      <c r="DOT13" s="49"/>
      <c r="DOU13" s="49"/>
      <c r="DOV13" s="49"/>
      <c r="DOW13" s="49"/>
      <c r="DOX13" s="49"/>
      <c r="DOY13" s="49"/>
      <c r="DOZ13" s="49"/>
      <c r="DPA13" s="49"/>
      <c r="DPB13" s="49"/>
      <c r="DPC13" s="49"/>
      <c r="DPD13" s="49"/>
      <c r="DPE13" s="49"/>
      <c r="DPF13" s="49"/>
      <c r="DPG13" s="49"/>
      <c r="DPH13" s="49"/>
      <c r="DPI13" s="49"/>
      <c r="DPJ13" s="49"/>
      <c r="DPK13" s="49"/>
      <c r="DPL13" s="49"/>
      <c r="DPM13" s="49"/>
      <c r="DPN13" s="49"/>
      <c r="DPO13" s="49"/>
      <c r="DPP13" s="49"/>
      <c r="DPQ13" s="49"/>
      <c r="DPR13" s="49"/>
      <c r="DPS13" s="49"/>
      <c r="DPT13" s="49"/>
      <c r="DPU13" s="49"/>
      <c r="DPV13" s="49"/>
      <c r="DPW13" s="49"/>
      <c r="DPX13" s="49"/>
      <c r="DPY13" s="49"/>
      <c r="DPZ13" s="49"/>
      <c r="DQA13" s="49"/>
      <c r="DQB13" s="49"/>
      <c r="DQC13" s="49"/>
      <c r="DQD13" s="49"/>
      <c r="DQE13" s="49"/>
      <c r="DQF13" s="49"/>
      <c r="DQG13" s="49"/>
      <c r="DQH13" s="49"/>
      <c r="DQI13" s="49"/>
      <c r="DQJ13" s="49"/>
      <c r="DQK13" s="49"/>
      <c r="DQL13" s="49"/>
      <c r="DQM13" s="49"/>
      <c r="DQN13" s="49"/>
      <c r="DQO13" s="49"/>
      <c r="DQP13" s="49"/>
      <c r="DQQ13" s="49"/>
      <c r="DQR13" s="49"/>
      <c r="DQS13" s="49"/>
      <c r="DQT13" s="49"/>
      <c r="DQU13" s="49"/>
      <c r="DQV13" s="49"/>
      <c r="DQW13" s="49"/>
      <c r="DQX13" s="49"/>
      <c r="DQY13" s="49"/>
      <c r="DQZ13" s="49"/>
      <c r="DRA13" s="49"/>
      <c r="DRB13" s="49"/>
      <c r="DRC13" s="49"/>
      <c r="DRD13" s="49"/>
      <c r="DRE13" s="49"/>
      <c r="DRF13" s="49"/>
      <c r="DRG13" s="49"/>
      <c r="DRH13" s="49"/>
      <c r="DRI13" s="49"/>
      <c r="DRJ13" s="49"/>
      <c r="DRK13" s="49"/>
      <c r="DRL13" s="49"/>
      <c r="DRM13" s="49"/>
      <c r="DRN13" s="49"/>
      <c r="DRO13" s="49"/>
      <c r="DRP13" s="49"/>
      <c r="DRQ13" s="49"/>
      <c r="DRR13" s="49"/>
      <c r="DRS13" s="49"/>
      <c r="DRT13" s="49"/>
      <c r="DRU13" s="49"/>
      <c r="DRV13" s="49"/>
      <c r="DRW13" s="49"/>
      <c r="DRX13" s="49"/>
      <c r="DRY13" s="49"/>
      <c r="DRZ13" s="49"/>
      <c r="DSA13" s="49"/>
      <c r="DSB13" s="49"/>
      <c r="DSC13" s="49"/>
      <c r="DSD13" s="49"/>
      <c r="DSE13" s="49"/>
      <c r="DSF13" s="49"/>
      <c r="DSG13" s="49"/>
      <c r="DSH13" s="49"/>
      <c r="DSI13" s="49"/>
      <c r="DSJ13" s="49"/>
      <c r="DSK13" s="49"/>
      <c r="DSL13" s="49"/>
      <c r="DSM13" s="49"/>
      <c r="DSN13" s="49"/>
      <c r="DSO13" s="49"/>
      <c r="DSP13" s="49"/>
      <c r="DSQ13" s="49"/>
      <c r="DSR13" s="49"/>
      <c r="DSS13" s="49"/>
      <c r="DST13" s="49"/>
      <c r="DSU13" s="49"/>
      <c r="DSV13" s="49"/>
      <c r="DSW13" s="49"/>
      <c r="DSX13" s="49"/>
      <c r="DSY13" s="49"/>
      <c r="DSZ13" s="49"/>
      <c r="DTA13" s="49"/>
      <c r="DTB13" s="49"/>
      <c r="DTC13" s="49"/>
      <c r="DTD13" s="49"/>
      <c r="DTE13" s="49"/>
      <c r="DTF13" s="49"/>
      <c r="DTG13" s="49"/>
      <c r="DTH13" s="49"/>
      <c r="DTI13" s="49"/>
      <c r="DTJ13" s="49"/>
      <c r="DTK13" s="49"/>
      <c r="DTL13" s="49"/>
      <c r="DTM13" s="49"/>
      <c r="DTN13" s="49"/>
      <c r="DTO13" s="49"/>
      <c r="DTP13" s="49"/>
      <c r="DTQ13" s="49"/>
      <c r="DTR13" s="49"/>
      <c r="DTS13" s="49"/>
      <c r="DTT13" s="49"/>
      <c r="DTU13" s="49"/>
      <c r="DTV13" s="49"/>
      <c r="DTW13" s="49"/>
      <c r="DTX13" s="49"/>
      <c r="DTY13" s="49"/>
      <c r="DTZ13" s="49"/>
      <c r="DUA13" s="49"/>
      <c r="DUB13" s="49"/>
      <c r="DUC13" s="49"/>
      <c r="DUD13" s="49"/>
      <c r="DUE13" s="49"/>
      <c r="DUF13" s="49"/>
      <c r="DUG13" s="49"/>
      <c r="DUH13" s="49"/>
      <c r="DUI13" s="49"/>
      <c r="DUJ13" s="49"/>
      <c r="DUK13" s="49"/>
      <c r="DUL13" s="49"/>
      <c r="DUM13" s="49"/>
      <c r="DUN13" s="49"/>
      <c r="DUO13" s="49"/>
      <c r="DUP13" s="49"/>
      <c r="DUQ13" s="49"/>
      <c r="DUR13" s="49"/>
      <c r="DUS13" s="49"/>
      <c r="DUT13" s="49"/>
      <c r="DUU13" s="49"/>
      <c r="DUV13" s="49"/>
      <c r="DUW13" s="49"/>
      <c r="DUX13" s="49"/>
      <c r="DUY13" s="49"/>
      <c r="DUZ13" s="49"/>
      <c r="DVA13" s="49"/>
      <c r="DVB13" s="49"/>
      <c r="DVC13" s="49"/>
      <c r="DVD13" s="49"/>
      <c r="DVE13" s="49"/>
      <c r="DVF13" s="49"/>
      <c r="DVG13" s="49"/>
      <c r="DVH13" s="49"/>
      <c r="DVI13" s="49"/>
      <c r="DVJ13" s="49"/>
      <c r="DVK13" s="49"/>
      <c r="DVL13" s="49"/>
      <c r="DVM13" s="49"/>
      <c r="DVN13" s="49"/>
      <c r="DVO13" s="49"/>
      <c r="DVP13" s="49"/>
      <c r="DVQ13" s="49"/>
      <c r="DVR13" s="49"/>
      <c r="DVS13" s="49"/>
      <c r="DVT13" s="49"/>
      <c r="DVU13" s="49"/>
      <c r="DVV13" s="49"/>
      <c r="DVW13" s="49"/>
      <c r="DVX13" s="49"/>
      <c r="DVY13" s="49"/>
      <c r="DVZ13" s="49"/>
      <c r="DWA13" s="49"/>
      <c r="DWB13" s="49"/>
      <c r="DWC13" s="49"/>
      <c r="DWD13" s="49"/>
      <c r="DWE13" s="49"/>
      <c r="DWF13" s="49"/>
      <c r="DWG13" s="49"/>
      <c r="DWH13" s="49"/>
      <c r="DWI13" s="49"/>
      <c r="DWJ13" s="49"/>
      <c r="DWK13" s="49"/>
      <c r="DWL13" s="49"/>
      <c r="DWM13" s="49"/>
      <c r="DWN13" s="49"/>
      <c r="DWO13" s="49"/>
      <c r="DWP13" s="49"/>
      <c r="DWQ13" s="49"/>
      <c r="DWR13" s="49"/>
      <c r="DWS13" s="49"/>
      <c r="DWT13" s="49"/>
      <c r="DWU13" s="49"/>
      <c r="DWV13" s="49"/>
      <c r="DWW13" s="49"/>
      <c r="DWX13" s="49"/>
      <c r="DWY13" s="49"/>
      <c r="DWZ13" s="49"/>
      <c r="DXA13" s="49"/>
      <c r="DXB13" s="49"/>
      <c r="DXC13" s="49"/>
      <c r="DXD13" s="49"/>
      <c r="DXE13" s="49"/>
      <c r="DXF13" s="49"/>
      <c r="DXG13" s="49"/>
      <c r="DXH13" s="49"/>
      <c r="DXI13" s="49"/>
      <c r="DXJ13" s="49"/>
      <c r="DXK13" s="49"/>
      <c r="DXL13" s="49"/>
      <c r="DXM13" s="49"/>
      <c r="DXN13" s="49"/>
      <c r="DXO13" s="49"/>
      <c r="DXP13" s="49"/>
      <c r="DXQ13" s="49"/>
      <c r="DXR13" s="49"/>
      <c r="DXS13" s="49"/>
      <c r="DXT13" s="49"/>
      <c r="DXU13" s="49"/>
      <c r="DXV13" s="49"/>
      <c r="DXW13" s="49"/>
      <c r="DXX13" s="49"/>
      <c r="DXY13" s="49"/>
      <c r="DXZ13" s="49"/>
      <c r="DYA13" s="49"/>
      <c r="DYB13" s="49"/>
      <c r="DYC13" s="49"/>
      <c r="DYD13" s="49"/>
      <c r="DYE13" s="49"/>
      <c r="DYF13" s="49"/>
      <c r="DYG13" s="49"/>
      <c r="DYH13" s="49"/>
      <c r="DYI13" s="49"/>
      <c r="DYJ13" s="49"/>
      <c r="DYK13" s="49"/>
      <c r="DYL13" s="49"/>
      <c r="DYM13" s="49"/>
      <c r="DYN13" s="49"/>
      <c r="DYO13" s="49"/>
      <c r="DYP13" s="49"/>
      <c r="DYQ13" s="49"/>
      <c r="DYR13" s="49"/>
      <c r="DYS13" s="49"/>
      <c r="DYT13" s="49"/>
      <c r="DYU13" s="49"/>
      <c r="DYV13" s="49"/>
      <c r="DYW13" s="49"/>
      <c r="DYX13" s="49"/>
      <c r="DYY13" s="49"/>
      <c r="DYZ13" s="49"/>
      <c r="DZA13" s="49"/>
      <c r="DZB13" s="49"/>
      <c r="DZC13" s="49"/>
      <c r="DZD13" s="49"/>
      <c r="DZE13" s="49"/>
      <c r="DZF13" s="49"/>
      <c r="DZG13" s="49"/>
      <c r="DZH13" s="49"/>
      <c r="DZI13" s="49"/>
      <c r="DZJ13" s="49"/>
      <c r="DZK13" s="49"/>
      <c r="DZL13" s="49"/>
      <c r="DZM13" s="49"/>
      <c r="DZN13" s="49"/>
      <c r="DZO13" s="49"/>
      <c r="DZP13" s="49"/>
      <c r="DZQ13" s="49"/>
      <c r="DZR13" s="49"/>
      <c r="DZS13" s="49"/>
      <c r="DZT13" s="49"/>
      <c r="DZU13" s="49"/>
      <c r="DZV13" s="49"/>
      <c r="DZW13" s="49"/>
      <c r="DZX13" s="49"/>
      <c r="DZY13" s="49"/>
      <c r="DZZ13" s="49"/>
      <c r="EAA13" s="49"/>
      <c r="EAB13" s="49"/>
      <c r="EAC13" s="49"/>
      <c r="EAD13" s="49"/>
      <c r="EAE13" s="49"/>
      <c r="EAF13" s="49"/>
      <c r="EAG13" s="49"/>
      <c r="EAH13" s="49"/>
      <c r="EAI13" s="49"/>
      <c r="EAJ13" s="49"/>
      <c r="EAK13" s="49"/>
      <c r="EAL13" s="49"/>
      <c r="EAM13" s="49"/>
      <c r="EAN13" s="49"/>
      <c r="EAO13" s="49"/>
      <c r="EAP13" s="49"/>
      <c r="EAQ13" s="49"/>
      <c r="EAR13" s="49"/>
      <c r="EAS13" s="49"/>
      <c r="EAT13" s="49"/>
      <c r="EAU13" s="49"/>
      <c r="EAV13" s="49"/>
      <c r="EAW13" s="49"/>
      <c r="EAX13" s="49"/>
      <c r="EAY13" s="49"/>
      <c r="EAZ13" s="49"/>
      <c r="EBA13" s="49"/>
      <c r="EBB13" s="49"/>
      <c r="EBC13" s="49"/>
      <c r="EBD13" s="49"/>
      <c r="EBE13" s="49"/>
      <c r="EBF13" s="49"/>
      <c r="EBG13" s="49"/>
      <c r="EBH13" s="49"/>
      <c r="EBI13" s="49"/>
      <c r="EBJ13" s="49"/>
      <c r="EBK13" s="49"/>
      <c r="EBL13" s="49"/>
      <c r="EBM13" s="49"/>
      <c r="EBN13" s="49"/>
      <c r="EBO13" s="49"/>
      <c r="EBP13" s="49"/>
      <c r="EBQ13" s="49"/>
      <c r="EBR13" s="49"/>
      <c r="EBS13" s="49"/>
      <c r="EBT13" s="49"/>
      <c r="EBU13" s="49"/>
      <c r="EBV13" s="49"/>
      <c r="EBW13" s="49"/>
      <c r="EBX13" s="49"/>
      <c r="EBY13" s="49"/>
      <c r="EBZ13" s="49"/>
      <c r="ECA13" s="49"/>
      <c r="ECB13" s="49"/>
      <c r="ECC13" s="49"/>
      <c r="ECD13" s="49"/>
      <c r="ECE13" s="49"/>
      <c r="ECF13" s="49"/>
      <c r="ECG13" s="49"/>
      <c r="ECH13" s="49"/>
      <c r="ECI13" s="49"/>
      <c r="ECJ13" s="49"/>
      <c r="ECK13" s="49"/>
      <c r="ECL13" s="49"/>
      <c r="ECM13" s="49"/>
      <c r="ECN13" s="49"/>
      <c r="ECO13" s="49"/>
      <c r="ECP13" s="49"/>
      <c r="ECQ13" s="49"/>
      <c r="ECR13" s="49"/>
      <c r="ECS13" s="49"/>
      <c r="ECT13" s="49"/>
      <c r="ECU13" s="49"/>
      <c r="ECV13" s="49"/>
      <c r="ECW13" s="49"/>
      <c r="ECX13" s="49"/>
      <c r="ECY13" s="49"/>
      <c r="ECZ13" s="49"/>
      <c r="EDA13" s="49"/>
      <c r="EDB13" s="49"/>
      <c r="EDC13" s="49"/>
      <c r="EDD13" s="49"/>
      <c r="EDE13" s="49"/>
      <c r="EDF13" s="49"/>
      <c r="EDG13" s="49"/>
      <c r="EDH13" s="49"/>
      <c r="EDI13" s="49"/>
      <c r="EDJ13" s="49"/>
      <c r="EDK13" s="49"/>
      <c r="EDL13" s="49"/>
      <c r="EDM13" s="49"/>
      <c r="EDN13" s="49"/>
      <c r="EDO13" s="49"/>
      <c r="EDP13" s="49"/>
      <c r="EDQ13" s="49"/>
      <c r="EDR13" s="49"/>
      <c r="EDS13" s="49"/>
      <c r="EDT13" s="49"/>
      <c r="EDU13" s="49"/>
      <c r="EDV13" s="49"/>
      <c r="EDW13" s="49"/>
      <c r="EDX13" s="49"/>
      <c r="EDY13" s="49"/>
      <c r="EDZ13" s="49"/>
      <c r="EEA13" s="49"/>
      <c r="EEB13" s="49"/>
      <c r="EEC13" s="49"/>
      <c r="EED13" s="49"/>
      <c r="EEE13" s="49"/>
      <c r="EEF13" s="49"/>
      <c r="EEG13" s="49"/>
      <c r="EEH13" s="49"/>
      <c r="EEI13" s="49"/>
      <c r="EEJ13" s="49"/>
      <c r="EEK13" s="49"/>
      <c r="EEL13" s="49"/>
      <c r="EEM13" s="49"/>
      <c r="EEN13" s="49"/>
      <c r="EEO13" s="49"/>
      <c r="EEP13" s="49"/>
      <c r="EEQ13" s="49"/>
      <c r="EER13" s="49"/>
      <c r="EES13" s="49"/>
      <c r="EET13" s="49"/>
      <c r="EEU13" s="49"/>
      <c r="EEV13" s="49"/>
      <c r="EEW13" s="49"/>
      <c r="EEX13" s="49"/>
      <c r="EEY13" s="49"/>
      <c r="EEZ13" s="49"/>
      <c r="EFA13" s="49"/>
      <c r="EFB13" s="49"/>
      <c r="EFC13" s="49"/>
      <c r="EFD13" s="49"/>
      <c r="EFE13" s="49"/>
      <c r="EFF13" s="49"/>
      <c r="EFG13" s="49"/>
      <c r="EFH13" s="49"/>
      <c r="EFI13" s="49"/>
      <c r="EFJ13" s="49"/>
      <c r="EFK13" s="49"/>
      <c r="EFL13" s="49"/>
      <c r="EFM13" s="49"/>
      <c r="EFN13" s="49"/>
      <c r="EFO13" s="49"/>
      <c r="EFP13" s="49"/>
      <c r="EFQ13" s="49"/>
      <c r="EFR13" s="49"/>
      <c r="EFS13" s="49"/>
      <c r="EFT13" s="49"/>
      <c r="EFU13" s="49"/>
      <c r="EFV13" s="49"/>
      <c r="EFW13" s="49"/>
      <c r="EFX13" s="49"/>
      <c r="EFY13" s="49"/>
      <c r="EFZ13" s="49"/>
      <c r="EGA13" s="49"/>
      <c r="EGB13" s="49"/>
      <c r="EGC13" s="49"/>
      <c r="EGD13" s="49"/>
      <c r="EGE13" s="49"/>
      <c r="EGF13" s="49"/>
      <c r="EGG13" s="49"/>
      <c r="EGH13" s="49"/>
      <c r="EGI13" s="49"/>
      <c r="EGJ13" s="49"/>
      <c r="EGK13" s="49"/>
      <c r="EGL13" s="49"/>
      <c r="EGM13" s="49"/>
      <c r="EGN13" s="49"/>
      <c r="EGO13" s="49"/>
      <c r="EGP13" s="49"/>
      <c r="EGQ13" s="49"/>
      <c r="EGR13" s="49"/>
      <c r="EGS13" s="49"/>
      <c r="EGT13" s="49"/>
      <c r="EGU13" s="49"/>
      <c r="EGV13" s="49"/>
      <c r="EGW13" s="49"/>
      <c r="EGX13" s="49"/>
      <c r="EGY13" s="49"/>
      <c r="EGZ13" s="49"/>
      <c r="EHA13" s="49"/>
      <c r="EHB13" s="49"/>
      <c r="EHC13" s="49"/>
      <c r="EHD13" s="49"/>
      <c r="EHE13" s="49"/>
      <c r="EHF13" s="49"/>
      <c r="EHG13" s="49"/>
      <c r="EHH13" s="49"/>
      <c r="EHI13" s="49"/>
      <c r="EHJ13" s="49"/>
      <c r="EHK13" s="49"/>
      <c r="EHL13" s="49"/>
      <c r="EHM13" s="49"/>
      <c r="EHN13" s="49"/>
      <c r="EHO13" s="49"/>
      <c r="EHP13" s="49"/>
      <c r="EHQ13" s="49"/>
      <c r="EHR13" s="49"/>
      <c r="EHS13" s="49"/>
      <c r="EHT13" s="49"/>
      <c r="EHU13" s="49"/>
      <c r="EHV13" s="49"/>
      <c r="EHW13" s="49"/>
      <c r="EHX13" s="49"/>
      <c r="EHY13" s="49"/>
      <c r="EHZ13" s="49"/>
      <c r="EIA13" s="49"/>
      <c r="EIB13" s="49"/>
      <c r="EIC13" s="49"/>
      <c r="EID13" s="49"/>
      <c r="EIE13" s="49"/>
      <c r="EIF13" s="49"/>
      <c r="EIG13" s="49"/>
      <c r="EIH13" s="49"/>
      <c r="EII13" s="49"/>
      <c r="EIJ13" s="49"/>
      <c r="EIK13" s="49"/>
      <c r="EIL13" s="49"/>
      <c r="EIM13" s="49"/>
      <c r="EIN13" s="49"/>
      <c r="EIO13" s="49"/>
      <c r="EIP13" s="49"/>
      <c r="EIQ13" s="49"/>
      <c r="EIR13" s="49"/>
      <c r="EIS13" s="49"/>
      <c r="EIT13" s="49"/>
      <c r="EIU13" s="49"/>
      <c r="EIV13" s="49"/>
      <c r="EIW13" s="49"/>
      <c r="EIX13" s="49"/>
      <c r="EIY13" s="49"/>
      <c r="EIZ13" s="49"/>
      <c r="EJA13" s="49"/>
      <c r="EJB13" s="49"/>
      <c r="EJC13" s="49"/>
      <c r="EJD13" s="49"/>
      <c r="EJE13" s="49"/>
      <c r="EJF13" s="49"/>
      <c r="EJG13" s="49"/>
      <c r="EJH13" s="49"/>
      <c r="EJI13" s="49"/>
      <c r="EJJ13" s="49"/>
      <c r="EJK13" s="49"/>
      <c r="EJL13" s="49"/>
      <c r="EJM13" s="49"/>
      <c r="EJN13" s="49"/>
      <c r="EJO13" s="49"/>
      <c r="EJP13" s="49"/>
      <c r="EJQ13" s="49"/>
      <c r="EJR13" s="49"/>
      <c r="EJS13" s="49"/>
      <c r="EJT13" s="49"/>
      <c r="EJU13" s="49"/>
      <c r="EJV13" s="49"/>
      <c r="EJW13" s="49"/>
      <c r="EJX13" s="49"/>
      <c r="EJY13" s="49"/>
      <c r="EJZ13" s="49"/>
      <c r="EKA13" s="49"/>
      <c r="EKB13" s="49"/>
      <c r="EKC13" s="49"/>
      <c r="EKD13" s="49"/>
      <c r="EKE13" s="49"/>
      <c r="EKF13" s="49"/>
      <c r="EKG13" s="49"/>
      <c r="EKH13" s="49"/>
      <c r="EKI13" s="49"/>
      <c r="EKJ13" s="49"/>
      <c r="EKK13" s="49"/>
      <c r="EKL13" s="49"/>
      <c r="EKM13" s="49"/>
      <c r="EKN13" s="49"/>
      <c r="EKO13" s="49"/>
      <c r="EKP13" s="49"/>
      <c r="EKQ13" s="49"/>
      <c r="EKR13" s="49"/>
      <c r="EKS13" s="49"/>
      <c r="EKT13" s="49"/>
      <c r="EKU13" s="49"/>
      <c r="EKV13" s="49"/>
      <c r="EKW13" s="49"/>
      <c r="EKX13" s="49"/>
      <c r="EKY13" s="49"/>
      <c r="EKZ13" s="49"/>
      <c r="ELA13" s="49"/>
      <c r="ELB13" s="49"/>
      <c r="ELC13" s="49"/>
      <c r="ELD13" s="49"/>
      <c r="ELE13" s="49"/>
      <c r="ELF13" s="49"/>
      <c r="ELG13" s="49"/>
      <c r="ELH13" s="49"/>
      <c r="ELI13" s="49"/>
      <c r="ELJ13" s="49"/>
      <c r="ELK13" s="49"/>
      <c r="ELL13" s="49"/>
      <c r="ELM13" s="49"/>
      <c r="ELN13" s="49"/>
      <c r="ELO13" s="49"/>
      <c r="ELP13" s="49"/>
      <c r="ELQ13" s="49"/>
      <c r="ELR13" s="49"/>
      <c r="ELS13" s="49"/>
      <c r="ELT13" s="49"/>
      <c r="ELU13" s="49"/>
      <c r="ELV13" s="49"/>
      <c r="ELW13" s="49"/>
      <c r="ELX13" s="49"/>
      <c r="ELY13" s="49"/>
      <c r="ELZ13" s="49"/>
      <c r="EMA13" s="49"/>
      <c r="EMB13" s="49"/>
      <c r="EMC13" s="49"/>
      <c r="EMD13" s="49"/>
      <c r="EME13" s="49"/>
      <c r="EMF13" s="49"/>
      <c r="EMG13" s="49"/>
      <c r="EMH13" s="49"/>
      <c r="EMI13" s="49"/>
      <c r="EMJ13" s="49"/>
      <c r="EMK13" s="49"/>
      <c r="EML13" s="49"/>
      <c r="EMM13" s="49"/>
      <c r="EMN13" s="49"/>
      <c r="EMO13" s="49"/>
      <c r="EMP13" s="49"/>
      <c r="EMQ13" s="49"/>
      <c r="EMR13" s="49"/>
      <c r="EMS13" s="49"/>
      <c r="EMT13" s="49"/>
      <c r="EMU13" s="49"/>
      <c r="EMV13" s="49"/>
      <c r="EMW13" s="49"/>
      <c r="EMX13" s="49"/>
      <c r="EMY13" s="49"/>
      <c r="EMZ13" s="49"/>
      <c r="ENA13" s="49"/>
      <c r="ENB13" s="49"/>
      <c r="ENC13" s="49"/>
      <c r="END13" s="49"/>
      <c r="ENE13" s="49"/>
      <c r="ENF13" s="49"/>
      <c r="ENG13" s="49"/>
      <c r="ENH13" s="49"/>
      <c r="ENI13" s="49"/>
      <c r="ENJ13" s="49"/>
      <c r="ENK13" s="49"/>
      <c r="ENL13" s="49"/>
      <c r="ENM13" s="49"/>
      <c r="ENN13" s="49"/>
      <c r="ENO13" s="49"/>
      <c r="ENP13" s="49"/>
      <c r="ENQ13" s="49"/>
      <c r="ENR13" s="49"/>
      <c r="ENS13" s="49"/>
      <c r="ENT13" s="49"/>
      <c r="ENU13" s="49"/>
      <c r="ENV13" s="49"/>
      <c r="ENW13" s="49"/>
      <c r="ENX13" s="49"/>
      <c r="ENY13" s="49"/>
      <c r="ENZ13" s="49"/>
      <c r="EOA13" s="49"/>
      <c r="EOB13" s="49"/>
      <c r="EOC13" s="49"/>
      <c r="EOD13" s="49"/>
      <c r="EOE13" s="49"/>
      <c r="EOF13" s="49"/>
      <c r="EOG13" s="49"/>
      <c r="EOH13" s="49"/>
      <c r="EOI13" s="49"/>
      <c r="EOJ13" s="49"/>
      <c r="EOK13" s="49"/>
      <c r="EOL13" s="49"/>
      <c r="EOM13" s="49"/>
      <c r="EON13" s="49"/>
      <c r="EOO13" s="49"/>
      <c r="EOP13" s="49"/>
      <c r="EOQ13" s="49"/>
      <c r="EOR13" s="49"/>
      <c r="EOS13" s="49"/>
      <c r="EOT13" s="49"/>
      <c r="EOU13" s="49"/>
      <c r="EOV13" s="49"/>
      <c r="EOW13" s="49"/>
      <c r="EOX13" s="49"/>
      <c r="EOY13" s="49"/>
      <c r="EOZ13" s="49"/>
      <c r="EPA13" s="49"/>
      <c r="EPB13" s="49"/>
      <c r="EPC13" s="49"/>
      <c r="EPD13" s="49"/>
      <c r="EPE13" s="49"/>
      <c r="EPF13" s="49"/>
      <c r="EPG13" s="49"/>
      <c r="EPH13" s="49"/>
      <c r="EPI13" s="49"/>
      <c r="EPJ13" s="49"/>
      <c r="EPK13" s="49"/>
      <c r="EPL13" s="49"/>
      <c r="EPM13" s="49"/>
      <c r="EPN13" s="49"/>
      <c r="EPO13" s="49"/>
      <c r="EPP13" s="49"/>
      <c r="EPQ13" s="49"/>
      <c r="EPR13" s="49"/>
      <c r="EPS13" s="49"/>
      <c r="EPT13" s="49"/>
      <c r="EPU13" s="49"/>
      <c r="EPV13" s="49"/>
      <c r="EPW13" s="49"/>
      <c r="EPX13" s="49"/>
      <c r="EPY13" s="49"/>
      <c r="EPZ13" s="49"/>
      <c r="EQA13" s="49"/>
      <c r="EQB13" s="49"/>
      <c r="EQC13" s="49"/>
      <c r="EQD13" s="49"/>
      <c r="EQE13" s="49"/>
      <c r="EQF13" s="49"/>
      <c r="EQG13" s="49"/>
      <c r="EQH13" s="49"/>
      <c r="EQI13" s="49"/>
      <c r="EQJ13" s="49"/>
      <c r="EQK13" s="49"/>
      <c r="EQL13" s="49"/>
      <c r="EQM13" s="49"/>
      <c r="EQN13" s="49"/>
      <c r="EQO13" s="49"/>
      <c r="EQP13" s="49"/>
      <c r="EQQ13" s="49"/>
      <c r="EQR13" s="49"/>
      <c r="EQS13" s="49"/>
      <c r="EQT13" s="49"/>
      <c r="EQU13" s="49"/>
      <c r="EQV13" s="49"/>
      <c r="EQW13" s="49"/>
      <c r="EQX13" s="49"/>
      <c r="EQY13" s="49"/>
      <c r="EQZ13" s="49"/>
      <c r="ERA13" s="49"/>
      <c r="ERB13" s="49"/>
      <c r="ERC13" s="49"/>
      <c r="ERD13" s="49"/>
      <c r="ERE13" s="49"/>
      <c r="ERF13" s="49"/>
      <c r="ERG13" s="49"/>
      <c r="ERH13" s="49"/>
      <c r="ERI13" s="49"/>
      <c r="ERJ13" s="49"/>
      <c r="ERK13" s="49"/>
      <c r="ERL13" s="49"/>
      <c r="ERM13" s="49"/>
      <c r="ERN13" s="49"/>
      <c r="ERO13" s="49"/>
      <c r="ERP13" s="49"/>
      <c r="ERQ13" s="49"/>
      <c r="ERR13" s="49"/>
      <c r="ERS13" s="49"/>
      <c r="ERT13" s="49"/>
      <c r="ERU13" s="49"/>
      <c r="ERV13" s="49"/>
      <c r="ERW13" s="49"/>
      <c r="ERX13" s="49"/>
      <c r="ERY13" s="49"/>
      <c r="ERZ13" s="49"/>
      <c r="ESA13" s="49"/>
      <c r="ESB13" s="49"/>
      <c r="ESC13" s="49"/>
      <c r="ESD13" s="49"/>
      <c r="ESE13" s="49"/>
      <c r="ESF13" s="49"/>
      <c r="ESG13" s="49"/>
      <c r="ESH13" s="49"/>
      <c r="ESI13" s="49"/>
      <c r="ESJ13" s="49"/>
      <c r="ESK13" s="49"/>
      <c r="ESL13" s="49"/>
      <c r="ESM13" s="49"/>
      <c r="ESN13" s="49"/>
      <c r="ESO13" s="49"/>
      <c r="ESP13" s="49"/>
      <c r="ESQ13" s="49"/>
      <c r="ESR13" s="49"/>
      <c r="ESS13" s="49"/>
      <c r="EST13" s="49"/>
      <c r="ESU13" s="49"/>
      <c r="ESV13" s="49"/>
      <c r="ESW13" s="49"/>
      <c r="ESX13" s="49"/>
      <c r="ESY13" s="49"/>
      <c r="ESZ13" s="49"/>
      <c r="ETA13" s="49"/>
      <c r="ETB13" s="49"/>
      <c r="ETC13" s="49"/>
      <c r="ETD13" s="49"/>
      <c r="ETE13" s="49"/>
      <c r="ETF13" s="49"/>
      <c r="ETG13" s="49"/>
      <c r="ETH13" s="49"/>
      <c r="ETI13" s="49"/>
      <c r="ETJ13" s="49"/>
      <c r="ETK13" s="49"/>
      <c r="ETL13" s="49"/>
      <c r="ETM13" s="49"/>
      <c r="ETN13" s="49"/>
      <c r="ETO13" s="49"/>
      <c r="ETP13" s="49"/>
      <c r="ETQ13" s="49"/>
      <c r="ETR13" s="49"/>
      <c r="ETS13" s="49"/>
      <c r="ETT13" s="49"/>
      <c r="ETU13" s="49"/>
      <c r="ETV13" s="49"/>
      <c r="ETW13" s="49"/>
      <c r="ETX13" s="49"/>
      <c r="ETY13" s="49"/>
      <c r="ETZ13" s="49"/>
      <c r="EUA13" s="49"/>
      <c r="EUB13" s="49"/>
      <c r="EUC13" s="49"/>
      <c r="EUD13" s="49"/>
      <c r="EUE13" s="49"/>
      <c r="EUF13" s="49"/>
      <c r="EUG13" s="49"/>
      <c r="EUH13" s="49"/>
      <c r="EUI13" s="49"/>
      <c r="EUJ13" s="49"/>
      <c r="EUK13" s="49"/>
      <c r="EUL13" s="49"/>
      <c r="EUM13" s="49"/>
      <c r="EUN13" s="49"/>
      <c r="EUO13" s="49"/>
      <c r="EUP13" s="49"/>
      <c r="EUQ13" s="49"/>
      <c r="EUR13" s="49"/>
      <c r="EUS13" s="49"/>
      <c r="EUT13" s="49"/>
      <c r="EUU13" s="49"/>
      <c r="EUV13" s="49"/>
      <c r="EUW13" s="49"/>
      <c r="EUX13" s="49"/>
      <c r="EUY13" s="49"/>
      <c r="EUZ13" s="49"/>
      <c r="EVA13" s="49"/>
      <c r="EVB13" s="49"/>
      <c r="EVC13" s="49"/>
      <c r="EVD13" s="49"/>
      <c r="EVE13" s="49"/>
      <c r="EVF13" s="49"/>
      <c r="EVG13" s="49"/>
      <c r="EVH13" s="49"/>
      <c r="EVI13" s="49"/>
      <c r="EVJ13" s="49"/>
      <c r="EVK13" s="49"/>
      <c r="EVL13" s="49"/>
      <c r="EVM13" s="49"/>
      <c r="EVN13" s="49"/>
      <c r="EVO13" s="49"/>
      <c r="EVP13" s="49"/>
      <c r="EVQ13" s="49"/>
      <c r="EVR13" s="49"/>
      <c r="EVS13" s="49"/>
      <c r="EVT13" s="49"/>
      <c r="EVU13" s="49"/>
      <c r="EVV13" s="49"/>
      <c r="EVW13" s="49"/>
      <c r="EVX13" s="49"/>
      <c r="EVY13" s="49"/>
      <c r="EVZ13" s="49"/>
      <c r="EWA13" s="49"/>
      <c r="EWB13" s="49"/>
      <c r="EWC13" s="49"/>
      <c r="EWD13" s="49"/>
      <c r="EWE13" s="49"/>
      <c r="EWF13" s="49"/>
      <c r="EWG13" s="49"/>
      <c r="EWH13" s="49"/>
      <c r="EWI13" s="49"/>
      <c r="EWJ13" s="49"/>
      <c r="EWK13" s="49"/>
      <c r="EWL13" s="49"/>
      <c r="EWM13" s="49"/>
      <c r="EWN13" s="49"/>
      <c r="EWO13" s="49"/>
      <c r="EWP13" s="49"/>
      <c r="EWQ13" s="49"/>
      <c r="EWR13" s="49"/>
      <c r="EWS13" s="49"/>
      <c r="EWT13" s="49"/>
      <c r="EWU13" s="49"/>
      <c r="EWV13" s="49"/>
      <c r="EWW13" s="49"/>
      <c r="EWX13" s="49"/>
      <c r="EWY13" s="49"/>
      <c r="EWZ13" s="49"/>
      <c r="EXA13" s="49"/>
      <c r="EXB13" s="49"/>
      <c r="EXC13" s="49"/>
      <c r="EXD13" s="49"/>
      <c r="EXE13" s="49"/>
      <c r="EXF13" s="49"/>
      <c r="EXG13" s="49"/>
      <c r="EXH13" s="49"/>
      <c r="EXI13" s="49"/>
      <c r="EXJ13" s="49"/>
      <c r="EXK13" s="49"/>
      <c r="EXL13" s="49"/>
      <c r="EXM13" s="49"/>
      <c r="EXN13" s="49"/>
      <c r="EXO13" s="49"/>
      <c r="EXP13" s="49"/>
      <c r="EXQ13" s="49"/>
      <c r="EXR13" s="49"/>
      <c r="EXS13" s="49"/>
      <c r="EXT13" s="49"/>
      <c r="EXU13" s="49"/>
      <c r="EXV13" s="49"/>
      <c r="EXW13" s="49"/>
      <c r="EXX13" s="49"/>
      <c r="EXY13" s="49"/>
      <c r="EXZ13" s="49"/>
      <c r="EYA13" s="49"/>
      <c r="EYB13" s="49"/>
      <c r="EYC13" s="49"/>
      <c r="EYD13" s="49"/>
      <c r="EYE13" s="49"/>
      <c r="EYF13" s="49"/>
      <c r="EYG13" s="49"/>
      <c r="EYH13" s="49"/>
      <c r="EYI13" s="49"/>
      <c r="EYJ13" s="49"/>
      <c r="EYK13" s="49"/>
      <c r="EYL13" s="49"/>
      <c r="EYM13" s="49"/>
      <c r="EYN13" s="49"/>
      <c r="EYO13" s="49"/>
      <c r="EYP13" s="49"/>
      <c r="EYQ13" s="49"/>
      <c r="EYR13" s="49"/>
      <c r="EYS13" s="49"/>
      <c r="EYT13" s="49"/>
      <c r="EYU13" s="49"/>
      <c r="EYV13" s="49"/>
      <c r="EYW13" s="49"/>
      <c r="EYX13" s="49"/>
      <c r="EYY13" s="49"/>
      <c r="EYZ13" s="49"/>
      <c r="EZA13" s="49"/>
      <c r="EZB13" s="49"/>
      <c r="EZC13" s="49"/>
      <c r="EZD13" s="49"/>
      <c r="EZE13" s="49"/>
      <c r="EZF13" s="49"/>
      <c r="EZG13" s="49"/>
      <c r="EZH13" s="49"/>
      <c r="EZI13" s="49"/>
      <c r="EZJ13" s="49"/>
      <c r="EZK13" s="49"/>
      <c r="EZL13" s="49"/>
      <c r="EZM13" s="49"/>
      <c r="EZN13" s="49"/>
      <c r="EZO13" s="49"/>
      <c r="EZP13" s="49"/>
      <c r="EZQ13" s="49"/>
      <c r="EZR13" s="49"/>
      <c r="EZS13" s="49"/>
      <c r="EZT13" s="49"/>
      <c r="EZU13" s="49"/>
      <c r="EZV13" s="49"/>
      <c r="EZW13" s="49"/>
      <c r="EZX13" s="49"/>
      <c r="EZY13" s="49"/>
      <c r="EZZ13" s="49"/>
      <c r="FAA13" s="49"/>
      <c r="FAB13" s="49"/>
      <c r="FAC13" s="49"/>
      <c r="FAD13" s="49"/>
      <c r="FAE13" s="49"/>
      <c r="FAF13" s="49"/>
      <c r="FAG13" s="49"/>
      <c r="FAH13" s="49"/>
      <c r="FAI13" s="49"/>
      <c r="FAJ13" s="49"/>
      <c r="FAK13" s="49"/>
      <c r="FAL13" s="49"/>
      <c r="FAM13" s="49"/>
      <c r="FAN13" s="49"/>
      <c r="FAO13" s="49"/>
      <c r="FAP13" s="49"/>
      <c r="FAQ13" s="49"/>
      <c r="FAR13" s="49"/>
      <c r="FAS13" s="49"/>
      <c r="FAT13" s="49"/>
      <c r="FAU13" s="49"/>
      <c r="FAV13" s="49"/>
      <c r="FAW13" s="49"/>
      <c r="FAX13" s="49"/>
      <c r="FAY13" s="49"/>
      <c r="FAZ13" s="49"/>
      <c r="FBA13" s="49"/>
      <c r="FBB13" s="49"/>
      <c r="FBC13" s="49"/>
      <c r="FBD13" s="49"/>
      <c r="FBE13" s="49"/>
      <c r="FBF13" s="49"/>
      <c r="FBG13" s="49"/>
      <c r="FBH13" s="49"/>
      <c r="FBI13" s="49"/>
      <c r="FBJ13" s="49"/>
      <c r="FBK13" s="49"/>
      <c r="FBL13" s="49"/>
      <c r="FBM13" s="49"/>
      <c r="FBN13" s="49"/>
      <c r="FBO13" s="49"/>
      <c r="FBP13" s="49"/>
      <c r="FBQ13" s="49"/>
      <c r="FBR13" s="49"/>
      <c r="FBS13" s="49"/>
      <c r="FBT13" s="49"/>
      <c r="FBU13" s="49"/>
      <c r="FBV13" s="49"/>
      <c r="FBW13" s="49"/>
      <c r="FBX13" s="49"/>
      <c r="FBY13" s="49"/>
      <c r="FBZ13" s="49"/>
      <c r="FCA13" s="49"/>
      <c r="FCB13" s="49"/>
      <c r="FCC13" s="49"/>
      <c r="FCD13" s="49"/>
      <c r="FCE13" s="49"/>
      <c r="FCF13" s="49"/>
      <c r="FCG13" s="49"/>
      <c r="FCH13" s="49"/>
      <c r="FCI13" s="49"/>
      <c r="FCJ13" s="49"/>
      <c r="FCK13" s="49"/>
      <c r="FCL13" s="49"/>
      <c r="FCM13" s="49"/>
      <c r="FCN13" s="49"/>
      <c r="FCO13" s="49"/>
      <c r="FCP13" s="49"/>
      <c r="FCQ13" s="49"/>
      <c r="FCR13" s="49"/>
      <c r="FCS13" s="49"/>
      <c r="FCT13" s="49"/>
      <c r="FCU13" s="49"/>
      <c r="FCV13" s="49"/>
      <c r="FCW13" s="49"/>
      <c r="FCX13" s="49"/>
      <c r="FCY13" s="49"/>
      <c r="FCZ13" s="49"/>
      <c r="FDA13" s="49"/>
      <c r="FDB13" s="49"/>
      <c r="FDC13" s="49"/>
      <c r="FDD13" s="49"/>
      <c r="FDE13" s="49"/>
      <c r="FDF13" s="49"/>
      <c r="FDG13" s="49"/>
      <c r="FDH13" s="49"/>
      <c r="FDI13" s="49"/>
      <c r="FDJ13" s="49"/>
      <c r="FDK13" s="49"/>
      <c r="FDL13" s="49"/>
      <c r="FDM13" s="49"/>
      <c r="FDN13" s="49"/>
      <c r="FDO13" s="49"/>
      <c r="FDP13" s="49"/>
      <c r="FDQ13" s="49"/>
      <c r="FDR13" s="49"/>
      <c r="FDS13" s="49"/>
      <c r="FDT13" s="49"/>
      <c r="FDU13" s="49"/>
      <c r="FDV13" s="49"/>
      <c r="FDW13" s="49"/>
      <c r="FDX13" s="49"/>
      <c r="FDY13" s="49"/>
      <c r="FDZ13" s="49"/>
      <c r="FEA13" s="49"/>
      <c r="FEB13" s="49"/>
      <c r="FEC13" s="49"/>
      <c r="FED13" s="49"/>
      <c r="FEE13" s="49"/>
      <c r="FEF13" s="49"/>
      <c r="FEG13" s="49"/>
      <c r="FEH13" s="49"/>
      <c r="FEI13" s="49"/>
      <c r="FEJ13" s="49"/>
      <c r="FEK13" s="49"/>
      <c r="FEL13" s="49"/>
      <c r="FEM13" s="49"/>
      <c r="FEN13" s="49"/>
      <c r="FEO13" s="49"/>
      <c r="FEP13" s="49"/>
      <c r="FEQ13" s="49"/>
      <c r="FER13" s="49"/>
      <c r="FES13" s="49"/>
      <c r="FET13" s="49"/>
      <c r="FEU13" s="49"/>
      <c r="FEV13" s="49"/>
      <c r="FEW13" s="49"/>
      <c r="FEX13" s="49"/>
      <c r="FEY13" s="49"/>
      <c r="FEZ13" s="49"/>
      <c r="FFA13" s="49"/>
      <c r="FFB13" s="49"/>
      <c r="FFC13" s="49"/>
      <c r="FFD13" s="49"/>
      <c r="FFE13" s="49"/>
      <c r="FFF13" s="49"/>
      <c r="FFG13" s="49"/>
      <c r="FFH13" s="49"/>
      <c r="FFI13" s="49"/>
      <c r="FFJ13" s="49"/>
      <c r="FFK13" s="49"/>
      <c r="FFL13" s="49"/>
      <c r="FFM13" s="49"/>
      <c r="FFN13" s="49"/>
      <c r="FFO13" s="49"/>
      <c r="FFP13" s="49"/>
      <c r="FFQ13" s="49"/>
      <c r="FFR13" s="49"/>
      <c r="FFS13" s="49"/>
      <c r="FFT13" s="49"/>
      <c r="FFU13" s="49"/>
      <c r="FFV13" s="49"/>
      <c r="FFW13" s="49"/>
      <c r="FFX13" s="49"/>
      <c r="FFY13" s="49"/>
      <c r="FFZ13" s="49"/>
      <c r="FGA13" s="49"/>
      <c r="FGB13" s="49"/>
      <c r="FGC13" s="49"/>
      <c r="FGD13" s="49"/>
      <c r="FGE13" s="49"/>
      <c r="FGF13" s="49"/>
      <c r="FGG13" s="49"/>
      <c r="FGH13" s="49"/>
      <c r="FGI13" s="49"/>
      <c r="FGJ13" s="49"/>
      <c r="FGK13" s="49"/>
      <c r="FGL13" s="49"/>
      <c r="FGM13" s="49"/>
      <c r="FGN13" s="49"/>
      <c r="FGO13" s="49"/>
      <c r="FGP13" s="49"/>
      <c r="FGQ13" s="49"/>
      <c r="FGR13" s="49"/>
      <c r="FGS13" s="49"/>
      <c r="FGT13" s="49"/>
      <c r="FGU13" s="49"/>
      <c r="FGV13" s="49"/>
      <c r="FGW13" s="49"/>
      <c r="FGX13" s="49"/>
      <c r="FGY13" s="49"/>
      <c r="FGZ13" s="49"/>
      <c r="FHA13" s="49"/>
      <c r="FHB13" s="49"/>
      <c r="FHC13" s="49"/>
      <c r="FHD13" s="49"/>
      <c r="FHE13" s="49"/>
      <c r="FHF13" s="49"/>
      <c r="FHG13" s="49"/>
      <c r="FHH13" s="49"/>
      <c r="FHI13" s="49"/>
      <c r="FHJ13" s="49"/>
      <c r="FHK13" s="49"/>
      <c r="FHL13" s="49"/>
      <c r="FHM13" s="49"/>
      <c r="FHN13" s="49"/>
      <c r="FHO13" s="49"/>
      <c r="FHP13" s="49"/>
      <c r="FHQ13" s="49"/>
      <c r="FHR13" s="49"/>
      <c r="FHS13" s="49"/>
      <c r="FHT13" s="49"/>
      <c r="FHU13" s="49"/>
      <c r="FHV13" s="49"/>
      <c r="FHW13" s="49"/>
      <c r="FHX13" s="49"/>
      <c r="FHY13" s="49"/>
      <c r="FHZ13" s="49"/>
      <c r="FIA13" s="49"/>
      <c r="FIB13" s="49"/>
      <c r="FIC13" s="49"/>
      <c r="FID13" s="49"/>
      <c r="FIE13" s="49"/>
      <c r="FIF13" s="49"/>
      <c r="FIG13" s="49"/>
      <c r="FIH13" s="49"/>
      <c r="FII13" s="49"/>
      <c r="FIJ13" s="49"/>
      <c r="FIK13" s="49"/>
      <c r="FIL13" s="49"/>
      <c r="FIM13" s="49"/>
      <c r="FIN13" s="49"/>
      <c r="FIO13" s="49"/>
      <c r="FIP13" s="49"/>
      <c r="FIQ13" s="49"/>
      <c r="FIR13" s="49"/>
      <c r="FIS13" s="49"/>
      <c r="FIT13" s="49"/>
      <c r="FIU13" s="49"/>
      <c r="FIV13" s="49"/>
      <c r="FIW13" s="49"/>
      <c r="FIX13" s="49"/>
      <c r="FIY13" s="49"/>
      <c r="FIZ13" s="49"/>
      <c r="FJA13" s="49"/>
      <c r="FJB13" s="49"/>
      <c r="FJC13" s="49"/>
      <c r="FJD13" s="49"/>
      <c r="FJE13" s="49"/>
      <c r="FJF13" s="49"/>
      <c r="FJG13" s="49"/>
      <c r="FJH13" s="49"/>
      <c r="FJI13" s="49"/>
      <c r="FJJ13" s="49"/>
      <c r="FJK13" s="49"/>
      <c r="FJL13" s="49"/>
      <c r="FJM13" s="49"/>
      <c r="FJN13" s="49"/>
      <c r="FJO13" s="49"/>
      <c r="FJP13" s="49"/>
      <c r="FJQ13" s="49"/>
      <c r="FJR13" s="49"/>
      <c r="FJS13" s="49"/>
      <c r="FJT13" s="49"/>
      <c r="FJU13" s="49"/>
      <c r="FJV13" s="49"/>
      <c r="FJW13" s="49"/>
      <c r="FJX13" s="49"/>
      <c r="FJY13" s="49"/>
      <c r="FJZ13" s="49"/>
      <c r="FKA13" s="49"/>
      <c r="FKB13" s="49"/>
      <c r="FKC13" s="49"/>
      <c r="FKD13" s="49"/>
      <c r="FKE13" s="49"/>
      <c r="FKF13" s="49"/>
      <c r="FKG13" s="49"/>
      <c r="FKH13" s="49"/>
      <c r="FKI13" s="49"/>
      <c r="FKJ13" s="49"/>
      <c r="FKK13" s="49"/>
      <c r="FKL13" s="49"/>
      <c r="FKM13" s="49"/>
      <c r="FKN13" s="49"/>
      <c r="FKO13" s="49"/>
      <c r="FKP13" s="49"/>
      <c r="FKQ13" s="49"/>
      <c r="FKR13" s="49"/>
      <c r="FKS13" s="49"/>
      <c r="FKT13" s="49"/>
      <c r="FKU13" s="49"/>
      <c r="FKV13" s="49"/>
      <c r="FKW13" s="49"/>
      <c r="FKX13" s="49"/>
      <c r="FKY13" s="49"/>
      <c r="FKZ13" s="49"/>
      <c r="FLA13" s="49"/>
      <c r="FLB13" s="49"/>
      <c r="FLC13" s="49"/>
      <c r="FLD13" s="49"/>
      <c r="FLE13" s="49"/>
      <c r="FLF13" s="49"/>
      <c r="FLG13" s="49"/>
      <c r="FLH13" s="49"/>
      <c r="FLI13" s="49"/>
      <c r="FLJ13" s="49"/>
      <c r="FLK13" s="49"/>
      <c r="FLL13" s="49"/>
      <c r="FLM13" s="49"/>
      <c r="FLN13" s="49"/>
      <c r="FLO13" s="49"/>
      <c r="FLP13" s="49"/>
      <c r="FLQ13" s="49"/>
      <c r="FLR13" s="49"/>
      <c r="FLS13" s="49"/>
      <c r="FLT13" s="49"/>
      <c r="FLU13" s="49"/>
      <c r="FLV13" s="49"/>
      <c r="FLW13" s="49"/>
      <c r="FLX13" s="49"/>
      <c r="FLY13" s="49"/>
      <c r="FLZ13" s="49"/>
      <c r="FMA13" s="49"/>
      <c r="FMB13" s="49"/>
      <c r="FMC13" s="49"/>
      <c r="FMD13" s="49"/>
      <c r="FME13" s="49"/>
      <c r="FMF13" s="49"/>
      <c r="FMG13" s="49"/>
      <c r="FMH13" s="49"/>
      <c r="FMI13" s="49"/>
      <c r="FMJ13" s="49"/>
      <c r="FMK13" s="49"/>
      <c r="FML13" s="49"/>
      <c r="FMM13" s="49"/>
      <c r="FMN13" s="49"/>
      <c r="FMO13" s="49"/>
      <c r="FMP13" s="49"/>
      <c r="FMQ13" s="49"/>
      <c r="FMR13" s="49"/>
      <c r="FMS13" s="49"/>
      <c r="FMT13" s="49"/>
      <c r="FMU13" s="49"/>
      <c r="FMV13" s="49"/>
      <c r="FMW13" s="49"/>
      <c r="FMX13" s="49"/>
      <c r="FMY13" s="49"/>
      <c r="FMZ13" s="49"/>
      <c r="FNA13" s="49"/>
      <c r="FNB13" s="49"/>
      <c r="FNC13" s="49"/>
      <c r="FND13" s="49"/>
      <c r="FNE13" s="49"/>
      <c r="FNF13" s="49"/>
      <c r="FNG13" s="49"/>
      <c r="FNH13" s="49"/>
      <c r="FNI13" s="49"/>
      <c r="FNJ13" s="49"/>
      <c r="FNK13" s="49"/>
      <c r="FNL13" s="49"/>
      <c r="FNM13" s="49"/>
      <c r="FNN13" s="49"/>
      <c r="FNO13" s="49"/>
      <c r="FNP13" s="49"/>
      <c r="FNQ13" s="49"/>
      <c r="FNR13" s="49"/>
      <c r="FNS13" s="49"/>
      <c r="FNT13" s="49"/>
      <c r="FNU13" s="49"/>
      <c r="FNV13" s="49"/>
      <c r="FNW13" s="49"/>
      <c r="FNX13" s="49"/>
      <c r="FNY13" s="49"/>
      <c r="FNZ13" s="49"/>
      <c r="FOA13" s="49"/>
      <c r="FOB13" s="49"/>
      <c r="FOC13" s="49"/>
      <c r="FOD13" s="49"/>
      <c r="FOE13" s="49"/>
      <c r="FOF13" s="49"/>
      <c r="FOG13" s="49"/>
      <c r="FOH13" s="49"/>
      <c r="FOI13" s="49"/>
      <c r="FOJ13" s="49"/>
      <c r="FOK13" s="49"/>
      <c r="FOL13" s="49"/>
      <c r="FOM13" s="49"/>
      <c r="FON13" s="49"/>
      <c r="FOO13" s="49"/>
      <c r="FOP13" s="49"/>
      <c r="FOQ13" s="49"/>
      <c r="FOR13" s="49"/>
      <c r="FOS13" s="49"/>
      <c r="FOT13" s="49"/>
      <c r="FOU13" s="49"/>
      <c r="FOV13" s="49"/>
      <c r="FOW13" s="49"/>
      <c r="FOX13" s="49"/>
      <c r="FOY13" s="49"/>
      <c r="FOZ13" s="49"/>
      <c r="FPA13" s="49"/>
      <c r="FPB13" s="49"/>
      <c r="FPC13" s="49"/>
      <c r="FPD13" s="49"/>
      <c r="FPE13" s="49"/>
      <c r="FPF13" s="49"/>
      <c r="FPG13" s="49"/>
      <c r="FPH13" s="49"/>
      <c r="FPI13" s="49"/>
      <c r="FPJ13" s="49"/>
      <c r="FPK13" s="49"/>
      <c r="FPL13" s="49"/>
      <c r="FPM13" s="49"/>
      <c r="FPN13" s="49"/>
      <c r="FPO13" s="49"/>
      <c r="FPP13" s="49"/>
      <c r="FPQ13" s="49"/>
      <c r="FPR13" s="49"/>
      <c r="FPS13" s="49"/>
      <c r="FPT13" s="49"/>
      <c r="FPU13" s="49"/>
      <c r="FPV13" s="49"/>
      <c r="FPW13" s="49"/>
      <c r="FPX13" s="49"/>
      <c r="FPY13" s="49"/>
      <c r="FPZ13" s="49"/>
      <c r="FQA13" s="49"/>
      <c r="FQB13" s="49"/>
      <c r="FQC13" s="49"/>
      <c r="FQD13" s="49"/>
      <c r="FQE13" s="49"/>
      <c r="FQF13" s="49"/>
      <c r="FQG13" s="49"/>
      <c r="FQH13" s="49"/>
      <c r="FQI13" s="49"/>
      <c r="FQJ13" s="49"/>
      <c r="FQK13" s="49"/>
      <c r="FQL13" s="49"/>
      <c r="FQM13" s="49"/>
      <c r="FQN13" s="49"/>
      <c r="FQO13" s="49"/>
      <c r="FQP13" s="49"/>
      <c r="FQQ13" s="49"/>
      <c r="FQR13" s="49"/>
      <c r="FQS13" s="49"/>
      <c r="FQT13" s="49"/>
      <c r="FQU13" s="49"/>
      <c r="FQV13" s="49"/>
      <c r="FQW13" s="49"/>
      <c r="FQX13" s="49"/>
      <c r="FQY13" s="49"/>
      <c r="FQZ13" s="49"/>
      <c r="FRA13" s="49"/>
      <c r="FRB13" s="49"/>
      <c r="FRC13" s="49"/>
      <c r="FRD13" s="49"/>
      <c r="FRE13" s="49"/>
      <c r="FRF13" s="49"/>
      <c r="FRG13" s="49"/>
      <c r="FRH13" s="49"/>
      <c r="FRI13" s="49"/>
      <c r="FRJ13" s="49"/>
      <c r="FRK13" s="49"/>
      <c r="FRL13" s="49"/>
      <c r="FRM13" s="49"/>
      <c r="FRN13" s="49"/>
      <c r="FRO13" s="49"/>
      <c r="FRP13" s="49"/>
      <c r="FRQ13" s="49"/>
      <c r="FRR13" s="49"/>
      <c r="FRS13" s="49"/>
      <c r="FRT13" s="49"/>
      <c r="FRU13" s="49"/>
      <c r="FRV13" s="49"/>
      <c r="FRW13" s="49"/>
      <c r="FRX13" s="49"/>
      <c r="FRY13" s="49"/>
      <c r="FRZ13" s="49"/>
      <c r="FSA13" s="49"/>
      <c r="FSB13" s="49"/>
      <c r="FSC13" s="49"/>
      <c r="FSD13" s="49"/>
      <c r="FSE13" s="49"/>
      <c r="FSF13" s="49"/>
      <c r="FSG13" s="49"/>
      <c r="FSH13" s="49"/>
      <c r="FSI13" s="49"/>
      <c r="FSJ13" s="49"/>
      <c r="FSK13" s="49"/>
      <c r="FSL13" s="49"/>
      <c r="FSM13" s="49"/>
      <c r="FSN13" s="49"/>
      <c r="FSO13" s="49"/>
      <c r="FSP13" s="49"/>
      <c r="FSQ13" s="49"/>
      <c r="FSR13" s="49"/>
      <c r="FSS13" s="49"/>
      <c r="FST13" s="49"/>
      <c r="FSU13" s="49"/>
      <c r="FSV13" s="49"/>
      <c r="FSW13" s="49"/>
      <c r="FSX13" s="49"/>
      <c r="FSY13" s="49"/>
      <c r="FSZ13" s="49"/>
      <c r="FTA13" s="49"/>
      <c r="FTB13" s="49"/>
      <c r="FTC13" s="49"/>
      <c r="FTD13" s="49"/>
      <c r="FTE13" s="49"/>
      <c r="FTF13" s="49"/>
      <c r="FTG13" s="49"/>
      <c r="FTH13" s="49"/>
      <c r="FTI13" s="49"/>
      <c r="FTJ13" s="49"/>
      <c r="FTK13" s="49"/>
      <c r="FTL13" s="49"/>
      <c r="FTM13" s="49"/>
      <c r="FTN13" s="49"/>
      <c r="FTO13" s="49"/>
      <c r="FTP13" s="49"/>
      <c r="FTQ13" s="49"/>
      <c r="FTR13" s="49"/>
      <c r="FTS13" s="49"/>
      <c r="FTT13" s="49"/>
      <c r="FTU13" s="49"/>
      <c r="FTV13" s="49"/>
      <c r="FTW13" s="49"/>
      <c r="FTX13" s="49"/>
      <c r="FTY13" s="49"/>
      <c r="FTZ13" s="49"/>
      <c r="FUA13" s="49"/>
      <c r="FUB13" s="49"/>
      <c r="FUC13" s="49"/>
      <c r="FUD13" s="49"/>
      <c r="FUE13" s="49"/>
      <c r="FUF13" s="49"/>
      <c r="FUG13" s="49"/>
      <c r="FUH13" s="49"/>
      <c r="FUI13" s="49"/>
      <c r="FUJ13" s="49"/>
      <c r="FUK13" s="49"/>
      <c r="FUL13" s="49"/>
      <c r="FUM13" s="49"/>
      <c r="FUN13" s="49"/>
      <c r="FUO13" s="49"/>
      <c r="FUP13" s="49"/>
      <c r="FUQ13" s="49"/>
      <c r="FUR13" s="49"/>
      <c r="FUS13" s="49"/>
      <c r="FUT13" s="49"/>
      <c r="FUU13" s="49"/>
      <c r="FUV13" s="49"/>
      <c r="FUW13" s="49"/>
      <c r="FUX13" s="49"/>
      <c r="FUY13" s="49"/>
      <c r="FUZ13" s="49"/>
      <c r="FVA13" s="49"/>
      <c r="FVB13" s="49"/>
      <c r="FVC13" s="49"/>
      <c r="FVD13" s="49"/>
      <c r="FVE13" s="49"/>
      <c r="FVF13" s="49"/>
      <c r="FVG13" s="49"/>
      <c r="FVH13" s="49"/>
      <c r="FVI13" s="49"/>
      <c r="FVJ13" s="49"/>
      <c r="FVK13" s="49"/>
      <c r="FVL13" s="49"/>
      <c r="FVM13" s="49"/>
      <c r="FVN13" s="49"/>
      <c r="FVO13" s="49"/>
      <c r="FVP13" s="49"/>
      <c r="FVQ13" s="49"/>
      <c r="FVR13" s="49"/>
      <c r="FVS13" s="49"/>
      <c r="FVT13" s="49"/>
      <c r="FVU13" s="49"/>
      <c r="FVV13" s="49"/>
      <c r="FVW13" s="49"/>
      <c r="FVX13" s="49"/>
      <c r="FVY13" s="49"/>
      <c r="FVZ13" s="49"/>
      <c r="FWA13" s="49"/>
      <c r="FWB13" s="49"/>
      <c r="FWC13" s="49"/>
      <c r="FWD13" s="49"/>
      <c r="FWE13" s="49"/>
      <c r="FWF13" s="49"/>
      <c r="FWG13" s="49"/>
      <c r="FWH13" s="49"/>
      <c r="FWI13" s="49"/>
      <c r="FWJ13" s="49"/>
      <c r="FWK13" s="49"/>
      <c r="FWL13" s="49"/>
      <c r="FWM13" s="49"/>
      <c r="FWN13" s="49"/>
      <c r="FWO13" s="49"/>
      <c r="FWP13" s="49"/>
      <c r="FWQ13" s="49"/>
      <c r="FWR13" s="49"/>
      <c r="FWS13" s="49"/>
      <c r="FWT13" s="49"/>
      <c r="FWU13" s="49"/>
      <c r="FWV13" s="49"/>
      <c r="FWW13" s="49"/>
      <c r="FWX13" s="49"/>
      <c r="FWY13" s="49"/>
      <c r="FWZ13" s="49"/>
      <c r="FXA13" s="49"/>
      <c r="FXB13" s="49"/>
      <c r="FXC13" s="49"/>
      <c r="FXD13" s="49"/>
      <c r="FXE13" s="49"/>
      <c r="FXF13" s="49"/>
      <c r="FXG13" s="49"/>
      <c r="FXH13" s="49"/>
      <c r="FXI13" s="49"/>
      <c r="FXJ13" s="49"/>
      <c r="FXK13" s="49"/>
      <c r="FXL13" s="49"/>
      <c r="FXM13" s="49"/>
      <c r="FXN13" s="49"/>
      <c r="FXO13" s="49"/>
      <c r="FXP13" s="49"/>
      <c r="FXQ13" s="49"/>
      <c r="FXR13" s="49"/>
      <c r="FXS13" s="49"/>
      <c r="FXT13" s="49"/>
      <c r="FXU13" s="49"/>
      <c r="FXV13" s="49"/>
      <c r="FXW13" s="49"/>
      <c r="FXX13" s="49"/>
      <c r="FXY13" s="49"/>
      <c r="FXZ13" s="49"/>
      <c r="FYA13" s="49"/>
      <c r="FYB13" s="49"/>
      <c r="FYC13" s="49"/>
      <c r="FYD13" s="49"/>
      <c r="FYE13" s="49"/>
      <c r="FYF13" s="49"/>
      <c r="FYG13" s="49"/>
      <c r="FYH13" s="49"/>
      <c r="FYI13" s="49"/>
      <c r="FYJ13" s="49"/>
      <c r="FYK13" s="49"/>
      <c r="FYL13" s="49"/>
      <c r="FYM13" s="49"/>
      <c r="FYN13" s="49"/>
      <c r="FYO13" s="49"/>
      <c r="FYP13" s="49"/>
      <c r="FYQ13" s="49"/>
      <c r="FYR13" s="49"/>
      <c r="FYS13" s="49"/>
      <c r="FYT13" s="49"/>
      <c r="FYU13" s="49"/>
      <c r="FYV13" s="49"/>
      <c r="FYW13" s="49"/>
      <c r="FYX13" s="49"/>
      <c r="FYY13" s="49"/>
      <c r="FYZ13" s="49"/>
      <c r="FZA13" s="49"/>
      <c r="FZB13" s="49"/>
      <c r="FZC13" s="49"/>
      <c r="FZD13" s="49"/>
      <c r="FZE13" s="49"/>
      <c r="FZF13" s="49"/>
      <c r="FZG13" s="49"/>
      <c r="FZH13" s="49"/>
      <c r="FZI13" s="49"/>
      <c r="FZJ13" s="49"/>
      <c r="FZK13" s="49"/>
      <c r="FZL13" s="49"/>
      <c r="FZM13" s="49"/>
      <c r="FZN13" s="49"/>
      <c r="FZO13" s="49"/>
      <c r="FZP13" s="49"/>
      <c r="FZQ13" s="49"/>
      <c r="FZR13" s="49"/>
      <c r="FZS13" s="49"/>
      <c r="FZT13" s="49"/>
      <c r="FZU13" s="49"/>
      <c r="FZV13" s="49"/>
      <c r="FZW13" s="49"/>
      <c r="FZX13" s="49"/>
      <c r="FZY13" s="49"/>
      <c r="FZZ13" s="49"/>
      <c r="GAA13" s="49"/>
      <c r="GAB13" s="49"/>
      <c r="GAC13" s="49"/>
      <c r="GAD13" s="49"/>
      <c r="GAE13" s="49"/>
      <c r="GAF13" s="49"/>
      <c r="GAG13" s="49"/>
      <c r="GAH13" s="49"/>
      <c r="GAI13" s="49"/>
      <c r="GAJ13" s="49"/>
      <c r="GAK13" s="49"/>
      <c r="GAL13" s="49"/>
      <c r="GAM13" s="49"/>
      <c r="GAN13" s="49"/>
      <c r="GAO13" s="49"/>
      <c r="GAP13" s="49"/>
      <c r="GAQ13" s="49"/>
      <c r="GAR13" s="49"/>
      <c r="GAS13" s="49"/>
      <c r="GAT13" s="49"/>
      <c r="GAU13" s="49"/>
      <c r="GAV13" s="49"/>
      <c r="GAW13" s="49"/>
      <c r="GAX13" s="49"/>
      <c r="GAY13" s="49"/>
      <c r="GAZ13" s="49"/>
      <c r="GBA13" s="49"/>
      <c r="GBB13" s="49"/>
      <c r="GBC13" s="49"/>
      <c r="GBD13" s="49"/>
      <c r="GBE13" s="49"/>
      <c r="GBF13" s="49"/>
      <c r="GBG13" s="49"/>
      <c r="GBH13" s="49"/>
      <c r="GBI13" s="49"/>
      <c r="GBJ13" s="49"/>
      <c r="GBK13" s="49"/>
      <c r="GBL13" s="49"/>
      <c r="GBM13" s="49"/>
      <c r="GBN13" s="49"/>
      <c r="GBO13" s="49"/>
      <c r="GBP13" s="49"/>
      <c r="GBQ13" s="49"/>
      <c r="GBR13" s="49"/>
      <c r="GBS13" s="49"/>
      <c r="GBT13" s="49"/>
      <c r="GBU13" s="49"/>
      <c r="GBV13" s="49"/>
      <c r="GBW13" s="49"/>
      <c r="GBX13" s="49"/>
      <c r="GBY13" s="49"/>
      <c r="GBZ13" s="49"/>
      <c r="GCA13" s="49"/>
      <c r="GCB13" s="49"/>
      <c r="GCC13" s="49"/>
      <c r="GCD13" s="49"/>
      <c r="GCE13" s="49"/>
      <c r="GCF13" s="49"/>
      <c r="GCG13" s="49"/>
      <c r="GCH13" s="49"/>
      <c r="GCI13" s="49"/>
      <c r="GCJ13" s="49"/>
      <c r="GCK13" s="49"/>
      <c r="GCL13" s="49"/>
      <c r="GCM13" s="49"/>
      <c r="GCN13" s="49"/>
      <c r="GCO13" s="49"/>
      <c r="GCP13" s="49"/>
      <c r="GCQ13" s="49"/>
      <c r="GCR13" s="49"/>
      <c r="GCS13" s="49"/>
      <c r="GCT13" s="49"/>
      <c r="GCU13" s="49"/>
      <c r="GCV13" s="49"/>
      <c r="GCW13" s="49"/>
      <c r="GCX13" s="49"/>
      <c r="GCY13" s="49"/>
      <c r="GCZ13" s="49"/>
      <c r="GDA13" s="49"/>
      <c r="GDB13" s="49"/>
      <c r="GDC13" s="49"/>
      <c r="GDD13" s="49"/>
      <c r="GDE13" s="49"/>
      <c r="GDF13" s="49"/>
      <c r="GDG13" s="49"/>
      <c r="GDH13" s="49"/>
      <c r="GDI13" s="49"/>
      <c r="GDJ13" s="49"/>
      <c r="GDK13" s="49"/>
      <c r="GDL13" s="49"/>
      <c r="GDM13" s="49"/>
      <c r="GDN13" s="49"/>
      <c r="GDO13" s="49"/>
      <c r="GDP13" s="49"/>
      <c r="GDQ13" s="49"/>
      <c r="GDR13" s="49"/>
      <c r="GDS13" s="49"/>
      <c r="GDT13" s="49"/>
      <c r="GDU13" s="49"/>
      <c r="GDV13" s="49"/>
      <c r="GDW13" s="49"/>
      <c r="GDX13" s="49"/>
      <c r="GDY13" s="49"/>
      <c r="GDZ13" s="49"/>
      <c r="GEA13" s="49"/>
      <c r="GEB13" s="49"/>
      <c r="GEC13" s="49"/>
      <c r="GED13" s="49"/>
      <c r="GEE13" s="49"/>
      <c r="GEF13" s="49"/>
      <c r="GEG13" s="49"/>
      <c r="GEH13" s="49"/>
      <c r="GEI13" s="49"/>
      <c r="GEJ13" s="49"/>
      <c r="GEK13" s="49"/>
      <c r="GEL13" s="49"/>
      <c r="GEM13" s="49"/>
      <c r="GEN13" s="49"/>
      <c r="GEO13" s="49"/>
      <c r="GEP13" s="49"/>
      <c r="GEQ13" s="49"/>
      <c r="GER13" s="49"/>
      <c r="GES13" s="49"/>
      <c r="GET13" s="49"/>
      <c r="GEU13" s="49"/>
      <c r="GEV13" s="49"/>
      <c r="GEW13" s="49"/>
      <c r="GEX13" s="49"/>
      <c r="GEY13" s="49"/>
      <c r="GEZ13" s="49"/>
      <c r="GFA13" s="49"/>
      <c r="GFB13" s="49"/>
      <c r="GFC13" s="49"/>
      <c r="GFD13" s="49"/>
      <c r="GFE13" s="49"/>
      <c r="GFF13" s="49"/>
      <c r="GFG13" s="49"/>
      <c r="GFH13" s="49"/>
      <c r="GFI13" s="49"/>
      <c r="GFJ13" s="49"/>
      <c r="GFK13" s="49"/>
      <c r="GFL13" s="49"/>
      <c r="GFM13" s="49"/>
      <c r="GFN13" s="49"/>
      <c r="GFO13" s="49"/>
      <c r="GFP13" s="49"/>
      <c r="GFQ13" s="49"/>
      <c r="GFR13" s="49"/>
      <c r="GFS13" s="49"/>
      <c r="GFT13" s="49"/>
      <c r="GFU13" s="49"/>
      <c r="GFV13" s="49"/>
      <c r="GFW13" s="49"/>
      <c r="GFX13" s="49"/>
      <c r="GFY13" s="49"/>
      <c r="GFZ13" s="49"/>
      <c r="GGA13" s="49"/>
      <c r="GGB13" s="49"/>
      <c r="GGC13" s="49"/>
      <c r="GGD13" s="49"/>
      <c r="GGE13" s="49"/>
      <c r="GGF13" s="49"/>
      <c r="GGG13" s="49"/>
      <c r="GGH13" s="49"/>
      <c r="GGI13" s="49"/>
      <c r="GGJ13" s="49"/>
      <c r="GGK13" s="49"/>
      <c r="GGL13" s="49"/>
      <c r="GGM13" s="49"/>
      <c r="GGN13" s="49"/>
      <c r="GGO13" s="49"/>
      <c r="GGP13" s="49"/>
      <c r="GGQ13" s="49"/>
      <c r="GGR13" s="49"/>
      <c r="GGS13" s="49"/>
      <c r="GGT13" s="49"/>
      <c r="GGU13" s="49"/>
      <c r="GGV13" s="49"/>
      <c r="GGW13" s="49"/>
      <c r="GGX13" s="49"/>
      <c r="GGY13" s="49"/>
      <c r="GGZ13" s="49"/>
      <c r="GHA13" s="49"/>
      <c r="GHB13" s="49"/>
      <c r="GHC13" s="49"/>
      <c r="GHD13" s="49"/>
      <c r="GHE13" s="49"/>
      <c r="GHF13" s="49"/>
      <c r="GHG13" s="49"/>
      <c r="GHH13" s="49"/>
      <c r="GHI13" s="49"/>
      <c r="GHJ13" s="49"/>
      <c r="GHK13" s="49"/>
      <c r="GHL13" s="49"/>
      <c r="GHM13" s="49"/>
      <c r="GHN13" s="49"/>
      <c r="GHO13" s="49"/>
      <c r="GHP13" s="49"/>
      <c r="GHQ13" s="49"/>
      <c r="GHR13" s="49"/>
      <c r="GHS13" s="49"/>
      <c r="GHT13" s="49"/>
      <c r="GHU13" s="49"/>
      <c r="GHV13" s="49"/>
      <c r="GHW13" s="49"/>
      <c r="GHX13" s="49"/>
      <c r="GHY13" s="49"/>
      <c r="GHZ13" s="49"/>
      <c r="GIA13" s="49"/>
      <c r="GIB13" s="49"/>
      <c r="GIC13" s="49"/>
      <c r="GID13" s="49"/>
      <c r="GIE13" s="49"/>
      <c r="GIF13" s="49"/>
      <c r="GIG13" s="49"/>
      <c r="GIH13" s="49"/>
      <c r="GII13" s="49"/>
      <c r="GIJ13" s="49"/>
      <c r="GIK13" s="49"/>
      <c r="GIL13" s="49"/>
      <c r="GIM13" s="49"/>
      <c r="GIN13" s="49"/>
      <c r="GIO13" s="49"/>
      <c r="GIP13" s="49"/>
      <c r="GIQ13" s="49"/>
      <c r="GIR13" s="49"/>
      <c r="GIS13" s="49"/>
      <c r="GIT13" s="49"/>
      <c r="GIU13" s="49"/>
      <c r="GIV13" s="49"/>
      <c r="GIW13" s="49"/>
      <c r="GIX13" s="49"/>
      <c r="GIY13" s="49"/>
      <c r="GIZ13" s="49"/>
      <c r="GJA13" s="49"/>
      <c r="GJB13" s="49"/>
      <c r="GJC13" s="49"/>
      <c r="GJD13" s="49"/>
      <c r="GJE13" s="49"/>
      <c r="GJF13" s="49"/>
      <c r="GJG13" s="49"/>
      <c r="GJH13" s="49"/>
      <c r="GJI13" s="49"/>
      <c r="GJJ13" s="49"/>
      <c r="GJK13" s="49"/>
      <c r="GJL13" s="49"/>
      <c r="GJM13" s="49"/>
      <c r="GJN13" s="49"/>
      <c r="GJO13" s="49"/>
      <c r="GJP13" s="49"/>
      <c r="GJQ13" s="49"/>
      <c r="GJR13" s="49"/>
      <c r="GJS13" s="49"/>
      <c r="GJT13" s="49"/>
      <c r="GJU13" s="49"/>
      <c r="GJV13" s="49"/>
      <c r="GJW13" s="49"/>
      <c r="GJX13" s="49"/>
      <c r="GJY13" s="49"/>
      <c r="GJZ13" s="49"/>
      <c r="GKA13" s="49"/>
      <c r="GKB13" s="49"/>
      <c r="GKC13" s="49"/>
      <c r="GKD13" s="49"/>
      <c r="GKE13" s="49"/>
      <c r="GKF13" s="49"/>
      <c r="GKG13" s="49"/>
      <c r="GKH13" s="49"/>
      <c r="GKI13" s="49"/>
      <c r="GKJ13" s="49"/>
      <c r="GKK13" s="49"/>
      <c r="GKL13" s="49"/>
      <c r="GKM13" s="49"/>
      <c r="GKN13" s="49"/>
      <c r="GKO13" s="49"/>
      <c r="GKP13" s="49"/>
      <c r="GKQ13" s="49"/>
      <c r="GKR13" s="49"/>
      <c r="GKS13" s="49"/>
      <c r="GKT13" s="49"/>
      <c r="GKU13" s="49"/>
      <c r="GKV13" s="49"/>
      <c r="GKW13" s="49"/>
      <c r="GKX13" s="49"/>
      <c r="GKY13" s="49"/>
      <c r="GKZ13" s="49"/>
      <c r="GLA13" s="49"/>
      <c r="GLB13" s="49"/>
      <c r="GLC13" s="49"/>
      <c r="GLD13" s="49"/>
      <c r="GLE13" s="49"/>
      <c r="GLF13" s="49"/>
      <c r="GLG13" s="49"/>
      <c r="GLH13" s="49"/>
      <c r="GLI13" s="49"/>
      <c r="GLJ13" s="49"/>
      <c r="GLK13" s="49"/>
      <c r="GLL13" s="49"/>
      <c r="GLM13" s="49"/>
      <c r="GLN13" s="49"/>
      <c r="GLO13" s="49"/>
      <c r="GLP13" s="49"/>
      <c r="GLQ13" s="49"/>
      <c r="GLR13" s="49"/>
      <c r="GLS13" s="49"/>
      <c r="GLT13" s="49"/>
      <c r="GLU13" s="49"/>
      <c r="GLV13" s="49"/>
      <c r="GLW13" s="49"/>
      <c r="GLX13" s="49"/>
      <c r="GLY13" s="49"/>
      <c r="GLZ13" s="49"/>
      <c r="GMA13" s="49"/>
      <c r="GMB13" s="49"/>
      <c r="GMC13" s="49"/>
      <c r="GMD13" s="49"/>
      <c r="GME13" s="49"/>
      <c r="GMF13" s="49"/>
      <c r="GMG13" s="49"/>
      <c r="GMH13" s="49"/>
      <c r="GMI13" s="49"/>
      <c r="GMJ13" s="49"/>
      <c r="GMK13" s="49"/>
      <c r="GML13" s="49"/>
      <c r="GMM13" s="49"/>
      <c r="GMN13" s="49"/>
      <c r="GMO13" s="49"/>
      <c r="GMP13" s="49"/>
      <c r="GMQ13" s="49"/>
      <c r="GMR13" s="49"/>
      <c r="GMS13" s="49"/>
      <c r="GMT13" s="49"/>
      <c r="GMU13" s="49"/>
      <c r="GMV13" s="49"/>
      <c r="GMW13" s="49"/>
      <c r="GMX13" s="49"/>
      <c r="GMY13" s="49"/>
      <c r="GMZ13" s="49"/>
      <c r="GNA13" s="49"/>
      <c r="GNB13" s="49"/>
      <c r="GNC13" s="49"/>
      <c r="GND13" s="49"/>
      <c r="GNE13" s="49"/>
      <c r="GNF13" s="49"/>
      <c r="GNG13" s="49"/>
      <c r="GNH13" s="49"/>
      <c r="GNI13" s="49"/>
      <c r="GNJ13" s="49"/>
      <c r="GNK13" s="49"/>
      <c r="GNL13" s="49"/>
      <c r="GNM13" s="49"/>
      <c r="GNN13" s="49"/>
      <c r="GNO13" s="49"/>
      <c r="GNP13" s="49"/>
      <c r="GNQ13" s="49"/>
      <c r="GNR13" s="49"/>
      <c r="GNS13" s="49"/>
      <c r="GNT13" s="49"/>
      <c r="GNU13" s="49"/>
      <c r="GNV13" s="49"/>
      <c r="GNW13" s="49"/>
      <c r="GNX13" s="49"/>
      <c r="GNY13" s="49"/>
      <c r="GNZ13" s="49"/>
      <c r="GOA13" s="49"/>
      <c r="GOB13" s="49"/>
      <c r="GOC13" s="49"/>
      <c r="GOD13" s="49"/>
      <c r="GOE13" s="49"/>
      <c r="GOF13" s="49"/>
      <c r="GOG13" s="49"/>
      <c r="GOH13" s="49"/>
      <c r="GOI13" s="49"/>
      <c r="GOJ13" s="49"/>
      <c r="GOK13" s="49"/>
      <c r="GOL13" s="49"/>
      <c r="GOM13" s="49"/>
      <c r="GON13" s="49"/>
      <c r="GOO13" s="49"/>
      <c r="GOP13" s="49"/>
      <c r="GOQ13" s="49"/>
      <c r="GOR13" s="49"/>
      <c r="GOS13" s="49"/>
      <c r="GOT13" s="49"/>
      <c r="GOU13" s="49"/>
      <c r="GOV13" s="49"/>
      <c r="GOW13" s="49"/>
      <c r="GOX13" s="49"/>
      <c r="GOY13" s="49"/>
      <c r="GOZ13" s="49"/>
      <c r="GPA13" s="49"/>
      <c r="GPB13" s="49"/>
      <c r="GPC13" s="49"/>
      <c r="GPD13" s="49"/>
      <c r="GPE13" s="49"/>
      <c r="GPF13" s="49"/>
      <c r="GPG13" s="49"/>
      <c r="GPH13" s="49"/>
      <c r="GPI13" s="49"/>
      <c r="GPJ13" s="49"/>
      <c r="GPK13" s="49"/>
      <c r="GPL13" s="49"/>
      <c r="GPM13" s="49"/>
      <c r="GPN13" s="49"/>
      <c r="GPO13" s="49"/>
      <c r="GPP13" s="49"/>
      <c r="GPQ13" s="49"/>
      <c r="GPR13" s="49"/>
      <c r="GPS13" s="49"/>
      <c r="GPT13" s="49"/>
      <c r="GPU13" s="49"/>
      <c r="GPV13" s="49"/>
      <c r="GPW13" s="49"/>
      <c r="GPX13" s="49"/>
      <c r="GPY13" s="49"/>
      <c r="GPZ13" s="49"/>
      <c r="GQA13" s="49"/>
      <c r="GQB13" s="49"/>
      <c r="GQC13" s="49"/>
      <c r="GQD13" s="49"/>
      <c r="GQE13" s="49"/>
      <c r="GQF13" s="49"/>
      <c r="GQG13" s="49"/>
      <c r="GQH13" s="49"/>
      <c r="GQI13" s="49"/>
      <c r="GQJ13" s="49"/>
      <c r="GQK13" s="49"/>
      <c r="GQL13" s="49"/>
      <c r="GQM13" s="49"/>
      <c r="GQN13" s="49"/>
      <c r="GQO13" s="49"/>
      <c r="GQP13" s="49"/>
      <c r="GQQ13" s="49"/>
      <c r="GQR13" s="49"/>
      <c r="GQS13" s="49"/>
      <c r="GQT13" s="49"/>
      <c r="GQU13" s="49"/>
      <c r="GQV13" s="49"/>
      <c r="GQW13" s="49"/>
      <c r="GQX13" s="49"/>
      <c r="GQY13" s="49"/>
      <c r="GQZ13" s="49"/>
      <c r="GRA13" s="49"/>
      <c r="GRB13" s="49"/>
      <c r="GRC13" s="49"/>
      <c r="GRD13" s="49"/>
      <c r="GRE13" s="49"/>
      <c r="GRF13" s="49"/>
      <c r="GRG13" s="49"/>
      <c r="GRH13" s="49"/>
      <c r="GRI13" s="49"/>
      <c r="GRJ13" s="49"/>
      <c r="GRK13" s="49"/>
      <c r="GRL13" s="49"/>
      <c r="GRM13" s="49"/>
      <c r="GRN13" s="49"/>
      <c r="GRO13" s="49"/>
      <c r="GRP13" s="49"/>
      <c r="GRQ13" s="49"/>
      <c r="GRR13" s="49"/>
      <c r="GRS13" s="49"/>
      <c r="GRT13" s="49"/>
      <c r="GRU13" s="49"/>
      <c r="GRV13" s="49"/>
      <c r="GRW13" s="49"/>
      <c r="GRX13" s="49"/>
      <c r="GRY13" s="49"/>
      <c r="GRZ13" s="49"/>
      <c r="GSA13" s="49"/>
      <c r="GSB13" s="49"/>
      <c r="GSC13" s="49"/>
      <c r="GSD13" s="49"/>
      <c r="GSE13" s="49"/>
      <c r="GSF13" s="49"/>
      <c r="GSG13" s="49"/>
      <c r="GSH13" s="49"/>
      <c r="GSI13" s="49"/>
      <c r="GSJ13" s="49"/>
      <c r="GSK13" s="49"/>
      <c r="GSL13" s="49"/>
      <c r="GSM13" s="49"/>
      <c r="GSN13" s="49"/>
      <c r="GSO13" s="49"/>
      <c r="GSP13" s="49"/>
      <c r="GSQ13" s="49"/>
      <c r="GSR13" s="49"/>
      <c r="GSS13" s="49"/>
      <c r="GST13" s="49"/>
      <c r="GSU13" s="49"/>
      <c r="GSV13" s="49"/>
      <c r="GSW13" s="49"/>
      <c r="GSX13" s="49"/>
      <c r="GSY13" s="49"/>
      <c r="GSZ13" s="49"/>
      <c r="GTA13" s="49"/>
      <c r="GTB13" s="49"/>
      <c r="GTC13" s="49"/>
      <c r="GTD13" s="49"/>
      <c r="GTE13" s="49"/>
      <c r="GTF13" s="49"/>
      <c r="GTG13" s="49"/>
      <c r="GTH13" s="49"/>
      <c r="GTI13" s="49"/>
      <c r="GTJ13" s="49"/>
      <c r="GTK13" s="49"/>
      <c r="GTL13" s="49"/>
      <c r="GTM13" s="49"/>
      <c r="GTN13" s="49"/>
      <c r="GTO13" s="49"/>
      <c r="GTP13" s="49"/>
      <c r="GTQ13" s="49"/>
      <c r="GTR13" s="49"/>
      <c r="GTS13" s="49"/>
      <c r="GTT13" s="49"/>
      <c r="GTU13" s="49"/>
      <c r="GTV13" s="49"/>
      <c r="GTW13" s="49"/>
      <c r="GTX13" s="49"/>
      <c r="GTY13" s="49"/>
      <c r="GTZ13" s="49"/>
      <c r="GUA13" s="49"/>
      <c r="GUB13" s="49"/>
      <c r="GUC13" s="49"/>
      <c r="GUD13" s="49"/>
      <c r="GUE13" s="49"/>
      <c r="GUF13" s="49"/>
      <c r="GUG13" s="49"/>
      <c r="GUH13" s="49"/>
      <c r="GUI13" s="49"/>
      <c r="GUJ13" s="49"/>
      <c r="GUK13" s="49"/>
      <c r="GUL13" s="49"/>
      <c r="GUM13" s="49"/>
      <c r="GUN13" s="49"/>
      <c r="GUO13" s="49"/>
      <c r="GUP13" s="49"/>
      <c r="GUQ13" s="49"/>
      <c r="GUR13" s="49"/>
      <c r="GUS13" s="49"/>
      <c r="GUT13" s="49"/>
      <c r="GUU13" s="49"/>
      <c r="GUV13" s="49"/>
      <c r="GUW13" s="49"/>
      <c r="GUX13" s="49"/>
      <c r="GUY13" s="49"/>
      <c r="GUZ13" s="49"/>
      <c r="GVA13" s="49"/>
      <c r="GVB13" s="49"/>
      <c r="GVC13" s="49"/>
      <c r="GVD13" s="49"/>
      <c r="GVE13" s="49"/>
      <c r="GVF13" s="49"/>
      <c r="GVG13" s="49"/>
      <c r="GVH13" s="49"/>
      <c r="GVI13" s="49"/>
      <c r="GVJ13" s="49"/>
      <c r="GVK13" s="49"/>
      <c r="GVL13" s="49"/>
      <c r="GVM13" s="49"/>
      <c r="GVN13" s="49"/>
      <c r="GVO13" s="49"/>
      <c r="GVP13" s="49"/>
      <c r="GVQ13" s="49"/>
      <c r="GVR13" s="49"/>
      <c r="GVS13" s="49"/>
      <c r="GVT13" s="49"/>
      <c r="GVU13" s="49"/>
      <c r="GVV13" s="49"/>
      <c r="GVW13" s="49"/>
      <c r="GVX13" s="49"/>
      <c r="GVY13" s="49"/>
      <c r="GVZ13" s="49"/>
      <c r="GWA13" s="49"/>
      <c r="GWB13" s="49"/>
      <c r="GWC13" s="49"/>
      <c r="GWD13" s="49"/>
      <c r="GWE13" s="49"/>
      <c r="GWF13" s="49"/>
      <c r="GWG13" s="49"/>
      <c r="GWH13" s="49"/>
      <c r="GWI13" s="49"/>
      <c r="GWJ13" s="49"/>
      <c r="GWK13" s="49"/>
      <c r="GWL13" s="49"/>
      <c r="GWM13" s="49"/>
      <c r="GWN13" s="49"/>
      <c r="GWO13" s="49"/>
      <c r="GWP13" s="49"/>
      <c r="GWQ13" s="49"/>
      <c r="GWR13" s="49"/>
      <c r="GWS13" s="49"/>
      <c r="GWT13" s="49"/>
      <c r="GWU13" s="49"/>
      <c r="GWV13" s="49"/>
      <c r="GWW13" s="49"/>
      <c r="GWX13" s="49"/>
      <c r="GWY13" s="49"/>
      <c r="GWZ13" s="49"/>
      <c r="GXA13" s="49"/>
      <c r="GXB13" s="49"/>
      <c r="GXC13" s="49"/>
      <c r="GXD13" s="49"/>
      <c r="GXE13" s="49"/>
      <c r="GXF13" s="49"/>
      <c r="GXG13" s="49"/>
      <c r="GXH13" s="49"/>
      <c r="GXI13" s="49"/>
      <c r="GXJ13" s="49"/>
      <c r="GXK13" s="49"/>
      <c r="GXL13" s="49"/>
      <c r="GXM13" s="49"/>
      <c r="GXN13" s="49"/>
      <c r="GXO13" s="49"/>
      <c r="GXP13" s="49"/>
      <c r="GXQ13" s="49"/>
      <c r="GXR13" s="49"/>
      <c r="GXS13" s="49"/>
      <c r="GXT13" s="49"/>
      <c r="GXU13" s="49"/>
      <c r="GXV13" s="49"/>
      <c r="GXW13" s="49"/>
      <c r="GXX13" s="49"/>
      <c r="GXY13" s="49"/>
      <c r="GXZ13" s="49"/>
      <c r="GYA13" s="49"/>
      <c r="GYB13" s="49"/>
      <c r="GYC13" s="49"/>
      <c r="GYD13" s="49"/>
      <c r="GYE13" s="49"/>
      <c r="GYF13" s="49"/>
      <c r="GYG13" s="49"/>
      <c r="GYH13" s="49"/>
      <c r="GYI13" s="49"/>
      <c r="GYJ13" s="49"/>
      <c r="GYK13" s="49"/>
      <c r="GYL13" s="49"/>
      <c r="GYM13" s="49"/>
      <c r="GYN13" s="49"/>
      <c r="GYO13" s="49"/>
      <c r="GYP13" s="49"/>
      <c r="GYQ13" s="49"/>
      <c r="GYR13" s="49"/>
      <c r="GYS13" s="49"/>
      <c r="GYT13" s="49"/>
      <c r="GYU13" s="49"/>
      <c r="GYV13" s="49"/>
      <c r="GYW13" s="49"/>
      <c r="GYX13" s="49"/>
      <c r="GYY13" s="49"/>
      <c r="GYZ13" s="49"/>
      <c r="GZA13" s="49"/>
      <c r="GZB13" s="49"/>
      <c r="GZC13" s="49"/>
      <c r="GZD13" s="49"/>
      <c r="GZE13" s="49"/>
      <c r="GZF13" s="49"/>
      <c r="GZG13" s="49"/>
      <c r="GZH13" s="49"/>
      <c r="GZI13" s="49"/>
      <c r="GZJ13" s="49"/>
      <c r="GZK13" s="49"/>
      <c r="GZL13" s="49"/>
      <c r="GZM13" s="49"/>
      <c r="GZN13" s="49"/>
      <c r="GZO13" s="49"/>
      <c r="GZP13" s="49"/>
      <c r="GZQ13" s="49"/>
      <c r="GZR13" s="49"/>
      <c r="GZS13" s="49"/>
      <c r="GZT13" s="49"/>
      <c r="GZU13" s="49"/>
      <c r="GZV13" s="49"/>
      <c r="GZW13" s="49"/>
      <c r="GZX13" s="49"/>
      <c r="GZY13" s="49"/>
      <c r="GZZ13" s="49"/>
      <c r="HAA13" s="49"/>
      <c r="HAB13" s="49"/>
      <c r="HAC13" s="49"/>
      <c r="HAD13" s="49"/>
      <c r="HAE13" s="49"/>
      <c r="HAF13" s="49"/>
      <c r="HAG13" s="49"/>
      <c r="HAH13" s="49"/>
      <c r="HAI13" s="49"/>
      <c r="HAJ13" s="49"/>
      <c r="HAK13" s="49"/>
      <c r="HAL13" s="49"/>
      <c r="HAM13" s="49"/>
      <c r="HAN13" s="49"/>
      <c r="HAO13" s="49"/>
      <c r="HAP13" s="49"/>
      <c r="HAQ13" s="49"/>
      <c r="HAR13" s="49"/>
      <c r="HAS13" s="49"/>
      <c r="HAT13" s="49"/>
      <c r="HAU13" s="49"/>
      <c r="HAV13" s="49"/>
      <c r="HAW13" s="49"/>
      <c r="HAX13" s="49"/>
      <c r="HAY13" s="49"/>
      <c r="HAZ13" s="49"/>
      <c r="HBA13" s="49"/>
      <c r="HBB13" s="49"/>
      <c r="HBC13" s="49"/>
      <c r="HBD13" s="49"/>
      <c r="HBE13" s="49"/>
      <c r="HBF13" s="49"/>
      <c r="HBG13" s="49"/>
      <c r="HBH13" s="49"/>
      <c r="HBI13" s="49"/>
      <c r="HBJ13" s="49"/>
      <c r="HBK13" s="49"/>
      <c r="HBL13" s="49"/>
      <c r="HBM13" s="49"/>
      <c r="HBN13" s="49"/>
      <c r="HBO13" s="49"/>
      <c r="HBP13" s="49"/>
      <c r="HBQ13" s="49"/>
      <c r="HBR13" s="49"/>
      <c r="HBS13" s="49"/>
      <c r="HBT13" s="49"/>
      <c r="HBU13" s="49"/>
      <c r="HBV13" s="49"/>
      <c r="HBW13" s="49"/>
      <c r="HBX13" s="49"/>
      <c r="HBY13" s="49"/>
      <c r="HBZ13" s="49"/>
      <c r="HCA13" s="49"/>
      <c r="HCB13" s="49"/>
      <c r="HCC13" s="49"/>
      <c r="HCD13" s="49"/>
      <c r="HCE13" s="49"/>
      <c r="HCF13" s="49"/>
      <c r="HCG13" s="49"/>
      <c r="HCH13" s="49"/>
      <c r="HCI13" s="49"/>
      <c r="HCJ13" s="49"/>
      <c r="HCK13" s="49"/>
      <c r="HCL13" s="49"/>
      <c r="HCM13" s="49"/>
      <c r="HCN13" s="49"/>
      <c r="HCO13" s="49"/>
      <c r="HCP13" s="49"/>
      <c r="HCQ13" s="49"/>
      <c r="HCR13" s="49"/>
      <c r="HCS13" s="49"/>
      <c r="HCT13" s="49"/>
      <c r="HCU13" s="49"/>
      <c r="HCV13" s="49"/>
      <c r="HCW13" s="49"/>
      <c r="HCX13" s="49"/>
      <c r="HCY13" s="49"/>
      <c r="HCZ13" s="49"/>
      <c r="HDA13" s="49"/>
      <c r="HDB13" s="49"/>
      <c r="HDC13" s="49"/>
      <c r="HDD13" s="49"/>
      <c r="HDE13" s="49"/>
      <c r="HDF13" s="49"/>
      <c r="HDG13" s="49"/>
      <c r="HDH13" s="49"/>
      <c r="HDI13" s="49"/>
      <c r="HDJ13" s="49"/>
      <c r="HDK13" s="49"/>
      <c r="HDL13" s="49"/>
      <c r="HDM13" s="49"/>
      <c r="HDN13" s="49"/>
      <c r="HDO13" s="49"/>
      <c r="HDP13" s="49"/>
      <c r="HDQ13" s="49"/>
      <c r="HDR13" s="49"/>
      <c r="HDS13" s="49"/>
      <c r="HDT13" s="49"/>
      <c r="HDU13" s="49"/>
      <c r="HDV13" s="49"/>
      <c r="HDW13" s="49"/>
      <c r="HDX13" s="49"/>
      <c r="HDY13" s="49"/>
      <c r="HDZ13" s="49"/>
      <c r="HEA13" s="49"/>
      <c r="HEB13" s="49"/>
      <c r="HEC13" s="49"/>
      <c r="HED13" s="49"/>
      <c r="HEE13" s="49"/>
      <c r="HEF13" s="49"/>
      <c r="HEG13" s="49"/>
      <c r="HEH13" s="49"/>
      <c r="HEI13" s="49"/>
      <c r="HEJ13" s="49"/>
      <c r="HEK13" s="49"/>
      <c r="HEL13" s="49"/>
      <c r="HEM13" s="49"/>
      <c r="HEN13" s="49"/>
      <c r="HEO13" s="49"/>
      <c r="HEP13" s="49"/>
      <c r="HEQ13" s="49"/>
      <c r="HER13" s="49"/>
      <c r="HES13" s="49"/>
      <c r="HET13" s="49"/>
      <c r="HEU13" s="49"/>
      <c r="HEV13" s="49"/>
      <c r="HEW13" s="49"/>
      <c r="HEX13" s="49"/>
      <c r="HEY13" s="49"/>
      <c r="HEZ13" s="49"/>
      <c r="HFA13" s="49"/>
      <c r="HFB13" s="49"/>
      <c r="HFC13" s="49"/>
      <c r="HFD13" s="49"/>
      <c r="HFE13" s="49"/>
      <c r="HFF13" s="49"/>
      <c r="HFG13" s="49"/>
      <c r="HFH13" s="49"/>
      <c r="HFI13" s="49"/>
      <c r="HFJ13" s="49"/>
      <c r="HFK13" s="49"/>
      <c r="HFL13" s="49"/>
      <c r="HFM13" s="49"/>
      <c r="HFN13" s="49"/>
      <c r="HFO13" s="49"/>
      <c r="HFP13" s="49"/>
      <c r="HFQ13" s="49"/>
      <c r="HFR13" s="49"/>
      <c r="HFS13" s="49"/>
      <c r="HFT13" s="49"/>
      <c r="HFU13" s="49"/>
      <c r="HFV13" s="49"/>
      <c r="HFW13" s="49"/>
      <c r="HFX13" s="49"/>
      <c r="HFY13" s="49"/>
      <c r="HFZ13" s="49"/>
      <c r="HGA13" s="49"/>
      <c r="HGB13" s="49"/>
      <c r="HGC13" s="49"/>
      <c r="HGD13" s="49"/>
      <c r="HGE13" s="49"/>
      <c r="HGF13" s="49"/>
      <c r="HGG13" s="49"/>
      <c r="HGH13" s="49"/>
      <c r="HGI13" s="49"/>
      <c r="HGJ13" s="49"/>
      <c r="HGK13" s="49"/>
      <c r="HGL13" s="49"/>
      <c r="HGM13" s="49"/>
      <c r="HGN13" s="49"/>
      <c r="HGO13" s="49"/>
      <c r="HGP13" s="49"/>
      <c r="HGQ13" s="49"/>
      <c r="HGR13" s="49"/>
      <c r="HGS13" s="49"/>
      <c r="HGT13" s="49"/>
      <c r="HGU13" s="49"/>
      <c r="HGV13" s="49"/>
      <c r="HGW13" s="49"/>
      <c r="HGX13" s="49"/>
      <c r="HGY13" s="49"/>
      <c r="HGZ13" s="49"/>
      <c r="HHA13" s="49"/>
      <c r="HHB13" s="49"/>
      <c r="HHC13" s="49"/>
      <c r="HHD13" s="49"/>
      <c r="HHE13" s="49"/>
      <c r="HHF13" s="49"/>
      <c r="HHG13" s="49"/>
      <c r="HHH13" s="49"/>
      <c r="HHI13" s="49"/>
      <c r="HHJ13" s="49"/>
      <c r="HHK13" s="49"/>
      <c r="HHL13" s="49"/>
      <c r="HHM13" s="49"/>
      <c r="HHN13" s="49"/>
      <c r="HHO13" s="49"/>
      <c r="HHP13" s="49"/>
      <c r="HHQ13" s="49"/>
      <c r="HHR13" s="49"/>
      <c r="HHS13" s="49"/>
      <c r="HHT13" s="49"/>
      <c r="HHU13" s="49"/>
      <c r="HHV13" s="49"/>
      <c r="HHW13" s="49"/>
      <c r="HHX13" s="49"/>
      <c r="HHY13" s="49"/>
      <c r="HHZ13" s="49"/>
      <c r="HIA13" s="49"/>
      <c r="HIB13" s="49"/>
      <c r="HIC13" s="49"/>
      <c r="HID13" s="49"/>
      <c r="HIE13" s="49"/>
      <c r="HIF13" s="49"/>
      <c r="HIG13" s="49"/>
      <c r="HIH13" s="49"/>
      <c r="HII13" s="49"/>
      <c r="HIJ13" s="49"/>
      <c r="HIK13" s="49"/>
      <c r="HIL13" s="49"/>
      <c r="HIM13" s="49"/>
      <c r="HIN13" s="49"/>
      <c r="HIO13" s="49"/>
      <c r="HIP13" s="49"/>
      <c r="HIQ13" s="49"/>
      <c r="HIR13" s="49"/>
      <c r="HIS13" s="49"/>
      <c r="HIT13" s="49"/>
      <c r="HIU13" s="49"/>
      <c r="HIV13" s="49"/>
      <c r="HIW13" s="49"/>
      <c r="HIX13" s="49"/>
      <c r="HIY13" s="49"/>
      <c r="HIZ13" s="49"/>
      <c r="HJA13" s="49"/>
      <c r="HJB13" s="49"/>
      <c r="HJC13" s="49"/>
      <c r="HJD13" s="49"/>
      <c r="HJE13" s="49"/>
      <c r="HJF13" s="49"/>
      <c r="HJG13" s="49"/>
      <c r="HJH13" s="49"/>
      <c r="HJI13" s="49"/>
      <c r="HJJ13" s="49"/>
      <c r="HJK13" s="49"/>
      <c r="HJL13" s="49"/>
      <c r="HJM13" s="49"/>
      <c r="HJN13" s="49"/>
      <c r="HJO13" s="49"/>
      <c r="HJP13" s="49"/>
      <c r="HJQ13" s="49"/>
      <c r="HJR13" s="49"/>
      <c r="HJS13" s="49"/>
      <c r="HJT13" s="49"/>
      <c r="HJU13" s="49"/>
      <c r="HJV13" s="49"/>
      <c r="HJW13" s="49"/>
      <c r="HJX13" s="49"/>
      <c r="HJY13" s="49"/>
      <c r="HJZ13" s="49"/>
      <c r="HKA13" s="49"/>
      <c r="HKB13" s="49"/>
      <c r="HKC13" s="49"/>
      <c r="HKD13" s="49"/>
      <c r="HKE13" s="49"/>
      <c r="HKF13" s="49"/>
      <c r="HKG13" s="49"/>
      <c r="HKH13" s="49"/>
      <c r="HKI13" s="49"/>
      <c r="HKJ13" s="49"/>
      <c r="HKK13" s="49"/>
      <c r="HKL13" s="49"/>
      <c r="HKM13" s="49"/>
      <c r="HKN13" s="49"/>
      <c r="HKO13" s="49"/>
      <c r="HKP13" s="49"/>
      <c r="HKQ13" s="49"/>
      <c r="HKR13" s="49"/>
      <c r="HKS13" s="49"/>
      <c r="HKT13" s="49"/>
      <c r="HKU13" s="49"/>
      <c r="HKV13" s="49"/>
      <c r="HKW13" s="49"/>
      <c r="HKX13" s="49"/>
      <c r="HKY13" s="49"/>
      <c r="HKZ13" s="49"/>
      <c r="HLA13" s="49"/>
      <c r="HLB13" s="49"/>
      <c r="HLC13" s="49"/>
      <c r="HLD13" s="49"/>
      <c r="HLE13" s="49"/>
      <c r="HLF13" s="49"/>
      <c r="HLG13" s="49"/>
      <c r="HLH13" s="49"/>
      <c r="HLI13" s="49"/>
      <c r="HLJ13" s="49"/>
      <c r="HLK13" s="49"/>
      <c r="HLL13" s="49"/>
      <c r="HLM13" s="49"/>
      <c r="HLN13" s="49"/>
      <c r="HLO13" s="49"/>
      <c r="HLP13" s="49"/>
      <c r="HLQ13" s="49"/>
      <c r="HLR13" s="49"/>
      <c r="HLS13" s="49"/>
      <c r="HLT13" s="49"/>
      <c r="HLU13" s="49"/>
      <c r="HLV13" s="49"/>
      <c r="HLW13" s="49"/>
      <c r="HLX13" s="49"/>
      <c r="HLY13" s="49"/>
      <c r="HLZ13" s="49"/>
      <c r="HMA13" s="49"/>
      <c r="HMB13" s="49"/>
      <c r="HMC13" s="49"/>
      <c r="HMD13" s="49"/>
      <c r="HME13" s="49"/>
      <c r="HMF13" s="49"/>
      <c r="HMG13" s="49"/>
      <c r="HMH13" s="49"/>
      <c r="HMI13" s="49"/>
      <c r="HMJ13" s="49"/>
      <c r="HMK13" s="49"/>
      <c r="HML13" s="49"/>
      <c r="HMM13" s="49"/>
      <c r="HMN13" s="49"/>
      <c r="HMO13" s="49"/>
      <c r="HMP13" s="49"/>
      <c r="HMQ13" s="49"/>
      <c r="HMR13" s="49"/>
      <c r="HMS13" s="49"/>
      <c r="HMT13" s="49"/>
      <c r="HMU13" s="49"/>
      <c r="HMV13" s="49"/>
      <c r="HMW13" s="49"/>
      <c r="HMX13" s="49"/>
      <c r="HMY13" s="49"/>
      <c r="HMZ13" s="49"/>
      <c r="HNA13" s="49"/>
      <c r="HNB13" s="49"/>
      <c r="HNC13" s="49"/>
      <c r="HND13" s="49"/>
      <c r="HNE13" s="49"/>
      <c r="HNF13" s="49"/>
      <c r="HNG13" s="49"/>
      <c r="HNH13" s="49"/>
      <c r="HNI13" s="49"/>
      <c r="HNJ13" s="49"/>
      <c r="HNK13" s="49"/>
      <c r="HNL13" s="49"/>
      <c r="HNM13" s="49"/>
      <c r="HNN13" s="49"/>
      <c r="HNO13" s="49"/>
      <c r="HNP13" s="49"/>
      <c r="HNQ13" s="49"/>
      <c r="HNR13" s="49"/>
      <c r="HNS13" s="49"/>
      <c r="HNT13" s="49"/>
      <c r="HNU13" s="49"/>
      <c r="HNV13" s="49"/>
      <c r="HNW13" s="49"/>
      <c r="HNX13" s="49"/>
      <c r="HNY13" s="49"/>
      <c r="HNZ13" s="49"/>
      <c r="HOA13" s="49"/>
      <c r="HOB13" s="49"/>
      <c r="HOC13" s="49"/>
      <c r="HOD13" s="49"/>
      <c r="HOE13" s="49"/>
      <c r="HOF13" s="49"/>
      <c r="HOG13" s="49"/>
      <c r="HOH13" s="49"/>
      <c r="HOI13" s="49"/>
      <c r="HOJ13" s="49"/>
      <c r="HOK13" s="49"/>
      <c r="HOL13" s="49"/>
      <c r="HOM13" s="49"/>
      <c r="HON13" s="49"/>
      <c r="HOO13" s="49"/>
      <c r="HOP13" s="49"/>
      <c r="HOQ13" s="49"/>
      <c r="HOR13" s="49"/>
      <c r="HOS13" s="49"/>
      <c r="HOT13" s="49"/>
      <c r="HOU13" s="49"/>
      <c r="HOV13" s="49"/>
      <c r="HOW13" s="49"/>
      <c r="HOX13" s="49"/>
      <c r="HOY13" s="49"/>
      <c r="HOZ13" s="49"/>
      <c r="HPA13" s="49"/>
      <c r="HPB13" s="49"/>
      <c r="HPC13" s="49"/>
      <c r="HPD13" s="49"/>
      <c r="HPE13" s="49"/>
      <c r="HPF13" s="49"/>
      <c r="HPG13" s="49"/>
      <c r="HPH13" s="49"/>
      <c r="HPI13" s="49"/>
      <c r="HPJ13" s="49"/>
      <c r="HPK13" s="49"/>
      <c r="HPL13" s="49"/>
      <c r="HPM13" s="49"/>
      <c r="HPN13" s="49"/>
      <c r="HPO13" s="49"/>
      <c r="HPP13" s="49"/>
      <c r="HPQ13" s="49"/>
      <c r="HPR13" s="49"/>
      <c r="HPS13" s="49"/>
      <c r="HPT13" s="49"/>
      <c r="HPU13" s="49"/>
      <c r="HPV13" s="49"/>
      <c r="HPW13" s="49"/>
      <c r="HPX13" s="49"/>
      <c r="HPY13" s="49"/>
      <c r="HPZ13" s="49"/>
      <c r="HQA13" s="49"/>
      <c r="HQB13" s="49"/>
      <c r="HQC13" s="49"/>
      <c r="HQD13" s="49"/>
      <c r="HQE13" s="49"/>
      <c r="HQF13" s="49"/>
      <c r="HQG13" s="49"/>
      <c r="HQH13" s="49"/>
      <c r="HQI13" s="49"/>
      <c r="HQJ13" s="49"/>
      <c r="HQK13" s="49"/>
      <c r="HQL13" s="49"/>
      <c r="HQM13" s="49"/>
      <c r="HQN13" s="49"/>
      <c r="HQO13" s="49"/>
      <c r="HQP13" s="49"/>
      <c r="HQQ13" s="49"/>
      <c r="HQR13" s="49"/>
      <c r="HQS13" s="49"/>
      <c r="HQT13" s="49"/>
      <c r="HQU13" s="49"/>
      <c r="HQV13" s="49"/>
      <c r="HQW13" s="49"/>
      <c r="HQX13" s="49"/>
      <c r="HQY13" s="49"/>
      <c r="HQZ13" s="49"/>
      <c r="HRA13" s="49"/>
      <c r="HRB13" s="49"/>
      <c r="HRC13" s="49"/>
      <c r="HRD13" s="49"/>
      <c r="HRE13" s="49"/>
      <c r="HRF13" s="49"/>
      <c r="HRG13" s="49"/>
      <c r="HRH13" s="49"/>
      <c r="HRI13" s="49"/>
      <c r="HRJ13" s="49"/>
      <c r="HRK13" s="49"/>
      <c r="HRL13" s="49"/>
      <c r="HRM13" s="49"/>
      <c r="HRN13" s="49"/>
      <c r="HRO13" s="49"/>
      <c r="HRP13" s="49"/>
      <c r="HRQ13" s="49"/>
      <c r="HRR13" s="49"/>
      <c r="HRS13" s="49"/>
      <c r="HRT13" s="49"/>
      <c r="HRU13" s="49"/>
      <c r="HRV13" s="49"/>
      <c r="HRW13" s="49"/>
      <c r="HRX13" s="49"/>
      <c r="HRY13" s="49"/>
      <c r="HRZ13" s="49"/>
      <c r="HSA13" s="49"/>
      <c r="HSB13" s="49"/>
      <c r="HSC13" s="49"/>
      <c r="HSD13" s="49"/>
      <c r="HSE13" s="49"/>
      <c r="HSF13" s="49"/>
      <c r="HSG13" s="49"/>
      <c r="HSH13" s="49"/>
      <c r="HSI13" s="49"/>
      <c r="HSJ13" s="49"/>
      <c r="HSK13" s="49"/>
      <c r="HSL13" s="49"/>
      <c r="HSM13" s="49"/>
      <c r="HSN13" s="49"/>
      <c r="HSO13" s="49"/>
      <c r="HSP13" s="49"/>
      <c r="HSQ13" s="49"/>
      <c r="HSR13" s="49"/>
      <c r="HSS13" s="49"/>
      <c r="HST13" s="49"/>
      <c r="HSU13" s="49"/>
      <c r="HSV13" s="49"/>
      <c r="HSW13" s="49"/>
      <c r="HSX13" s="49"/>
      <c r="HSY13" s="49"/>
      <c r="HSZ13" s="49"/>
      <c r="HTA13" s="49"/>
      <c r="HTB13" s="49"/>
      <c r="HTC13" s="49"/>
      <c r="HTD13" s="49"/>
      <c r="HTE13" s="49"/>
      <c r="HTF13" s="49"/>
      <c r="HTG13" s="49"/>
      <c r="HTH13" s="49"/>
      <c r="HTI13" s="49"/>
      <c r="HTJ13" s="49"/>
      <c r="HTK13" s="49"/>
      <c r="HTL13" s="49"/>
      <c r="HTM13" s="49"/>
      <c r="HTN13" s="49"/>
      <c r="HTO13" s="49"/>
      <c r="HTP13" s="49"/>
      <c r="HTQ13" s="49"/>
      <c r="HTR13" s="49"/>
      <c r="HTS13" s="49"/>
      <c r="HTT13" s="49"/>
      <c r="HTU13" s="49"/>
      <c r="HTV13" s="49"/>
      <c r="HTW13" s="49"/>
      <c r="HTX13" s="49"/>
      <c r="HTY13" s="49"/>
      <c r="HTZ13" s="49"/>
      <c r="HUA13" s="49"/>
      <c r="HUB13" s="49"/>
      <c r="HUC13" s="49"/>
      <c r="HUD13" s="49"/>
      <c r="HUE13" s="49"/>
      <c r="HUF13" s="49"/>
      <c r="HUG13" s="49"/>
      <c r="HUH13" s="49"/>
      <c r="HUI13" s="49"/>
      <c r="HUJ13" s="49"/>
      <c r="HUK13" s="49"/>
      <c r="HUL13" s="49"/>
      <c r="HUM13" s="49"/>
      <c r="HUN13" s="49"/>
      <c r="HUO13" s="49"/>
      <c r="HUP13" s="49"/>
      <c r="HUQ13" s="49"/>
      <c r="HUR13" s="49"/>
      <c r="HUS13" s="49"/>
      <c r="HUT13" s="49"/>
      <c r="HUU13" s="49"/>
      <c r="HUV13" s="49"/>
      <c r="HUW13" s="49"/>
      <c r="HUX13" s="49"/>
      <c r="HUY13" s="49"/>
      <c r="HUZ13" s="49"/>
      <c r="HVA13" s="49"/>
      <c r="HVB13" s="49"/>
      <c r="HVC13" s="49"/>
      <c r="HVD13" s="49"/>
      <c r="HVE13" s="49"/>
      <c r="HVF13" s="49"/>
      <c r="HVG13" s="49"/>
      <c r="HVH13" s="49"/>
      <c r="HVI13" s="49"/>
      <c r="HVJ13" s="49"/>
      <c r="HVK13" s="49"/>
      <c r="HVL13" s="49"/>
      <c r="HVM13" s="49"/>
      <c r="HVN13" s="49"/>
      <c r="HVO13" s="49"/>
      <c r="HVP13" s="49"/>
      <c r="HVQ13" s="49"/>
      <c r="HVR13" s="49"/>
      <c r="HVS13" s="49"/>
      <c r="HVT13" s="49"/>
      <c r="HVU13" s="49"/>
      <c r="HVV13" s="49"/>
      <c r="HVW13" s="49"/>
      <c r="HVX13" s="49"/>
      <c r="HVY13" s="49"/>
      <c r="HVZ13" s="49"/>
      <c r="HWA13" s="49"/>
      <c r="HWB13" s="49"/>
      <c r="HWC13" s="49"/>
      <c r="HWD13" s="49"/>
      <c r="HWE13" s="49"/>
      <c r="HWF13" s="49"/>
      <c r="HWG13" s="49"/>
      <c r="HWH13" s="49"/>
      <c r="HWI13" s="49"/>
      <c r="HWJ13" s="49"/>
      <c r="HWK13" s="49"/>
      <c r="HWL13" s="49"/>
      <c r="HWM13" s="49"/>
      <c r="HWN13" s="49"/>
      <c r="HWO13" s="49"/>
      <c r="HWP13" s="49"/>
      <c r="HWQ13" s="49"/>
      <c r="HWR13" s="49"/>
      <c r="HWS13" s="49"/>
      <c r="HWT13" s="49"/>
      <c r="HWU13" s="49"/>
      <c r="HWV13" s="49"/>
      <c r="HWW13" s="49"/>
      <c r="HWX13" s="49"/>
      <c r="HWY13" s="49"/>
      <c r="HWZ13" s="49"/>
      <c r="HXA13" s="49"/>
      <c r="HXB13" s="49"/>
      <c r="HXC13" s="49"/>
      <c r="HXD13" s="49"/>
      <c r="HXE13" s="49"/>
      <c r="HXF13" s="49"/>
      <c r="HXG13" s="49"/>
      <c r="HXH13" s="49"/>
      <c r="HXI13" s="49"/>
      <c r="HXJ13" s="49"/>
      <c r="HXK13" s="49"/>
      <c r="HXL13" s="49"/>
      <c r="HXM13" s="49"/>
      <c r="HXN13" s="49"/>
      <c r="HXO13" s="49"/>
      <c r="HXP13" s="49"/>
      <c r="HXQ13" s="49"/>
      <c r="HXR13" s="49"/>
      <c r="HXS13" s="49"/>
      <c r="HXT13" s="49"/>
      <c r="HXU13" s="49"/>
      <c r="HXV13" s="49"/>
      <c r="HXW13" s="49"/>
      <c r="HXX13" s="49"/>
      <c r="HXY13" s="49"/>
      <c r="HXZ13" s="49"/>
      <c r="HYA13" s="49"/>
      <c r="HYB13" s="49"/>
      <c r="HYC13" s="49"/>
      <c r="HYD13" s="49"/>
      <c r="HYE13" s="49"/>
      <c r="HYF13" s="49"/>
      <c r="HYG13" s="49"/>
      <c r="HYH13" s="49"/>
      <c r="HYI13" s="49"/>
      <c r="HYJ13" s="49"/>
      <c r="HYK13" s="49"/>
      <c r="HYL13" s="49"/>
      <c r="HYM13" s="49"/>
      <c r="HYN13" s="49"/>
      <c r="HYO13" s="49"/>
      <c r="HYP13" s="49"/>
      <c r="HYQ13" s="49"/>
      <c r="HYR13" s="49"/>
      <c r="HYS13" s="49"/>
      <c r="HYT13" s="49"/>
      <c r="HYU13" s="49"/>
      <c r="HYV13" s="49"/>
      <c r="HYW13" s="49"/>
      <c r="HYX13" s="49"/>
      <c r="HYY13" s="49"/>
      <c r="HYZ13" s="49"/>
      <c r="HZA13" s="49"/>
      <c r="HZB13" s="49"/>
      <c r="HZC13" s="49"/>
      <c r="HZD13" s="49"/>
      <c r="HZE13" s="49"/>
      <c r="HZF13" s="49"/>
      <c r="HZG13" s="49"/>
      <c r="HZH13" s="49"/>
      <c r="HZI13" s="49"/>
      <c r="HZJ13" s="49"/>
      <c r="HZK13" s="49"/>
      <c r="HZL13" s="49"/>
      <c r="HZM13" s="49"/>
      <c r="HZN13" s="49"/>
      <c r="HZO13" s="49"/>
      <c r="HZP13" s="49"/>
      <c r="HZQ13" s="49"/>
      <c r="HZR13" s="49"/>
      <c r="HZS13" s="49"/>
      <c r="HZT13" s="49"/>
      <c r="HZU13" s="49"/>
      <c r="HZV13" s="49"/>
      <c r="HZW13" s="49"/>
      <c r="HZX13" s="49"/>
      <c r="HZY13" s="49"/>
      <c r="HZZ13" s="49"/>
      <c r="IAA13" s="49"/>
      <c r="IAB13" s="49"/>
      <c r="IAC13" s="49"/>
      <c r="IAD13" s="49"/>
      <c r="IAE13" s="49"/>
      <c r="IAF13" s="49"/>
      <c r="IAG13" s="49"/>
      <c r="IAH13" s="49"/>
      <c r="IAI13" s="49"/>
      <c r="IAJ13" s="49"/>
      <c r="IAK13" s="49"/>
      <c r="IAL13" s="49"/>
      <c r="IAM13" s="49"/>
      <c r="IAN13" s="49"/>
      <c r="IAO13" s="49"/>
      <c r="IAP13" s="49"/>
      <c r="IAQ13" s="49"/>
      <c r="IAR13" s="49"/>
      <c r="IAS13" s="49"/>
      <c r="IAT13" s="49"/>
      <c r="IAU13" s="49"/>
      <c r="IAV13" s="49"/>
      <c r="IAW13" s="49"/>
      <c r="IAX13" s="49"/>
      <c r="IAY13" s="49"/>
      <c r="IAZ13" s="49"/>
      <c r="IBA13" s="49"/>
      <c r="IBB13" s="49"/>
      <c r="IBC13" s="49"/>
      <c r="IBD13" s="49"/>
      <c r="IBE13" s="49"/>
      <c r="IBF13" s="49"/>
      <c r="IBG13" s="49"/>
      <c r="IBH13" s="49"/>
      <c r="IBI13" s="49"/>
      <c r="IBJ13" s="49"/>
      <c r="IBK13" s="49"/>
      <c r="IBL13" s="49"/>
      <c r="IBM13" s="49"/>
      <c r="IBN13" s="49"/>
      <c r="IBO13" s="49"/>
      <c r="IBP13" s="49"/>
      <c r="IBQ13" s="49"/>
      <c r="IBR13" s="49"/>
      <c r="IBS13" s="49"/>
      <c r="IBT13" s="49"/>
      <c r="IBU13" s="49"/>
      <c r="IBV13" s="49"/>
      <c r="IBW13" s="49"/>
      <c r="IBX13" s="49"/>
      <c r="IBY13" s="49"/>
      <c r="IBZ13" s="49"/>
      <c r="ICA13" s="49"/>
      <c r="ICB13" s="49"/>
      <c r="ICC13" s="49"/>
      <c r="ICD13" s="49"/>
      <c r="ICE13" s="49"/>
      <c r="ICF13" s="49"/>
      <c r="ICG13" s="49"/>
      <c r="ICH13" s="49"/>
      <c r="ICI13" s="49"/>
      <c r="ICJ13" s="49"/>
      <c r="ICK13" s="49"/>
      <c r="ICL13" s="49"/>
      <c r="ICM13" s="49"/>
      <c r="ICN13" s="49"/>
      <c r="ICO13" s="49"/>
      <c r="ICP13" s="49"/>
      <c r="ICQ13" s="49"/>
      <c r="ICR13" s="49"/>
      <c r="ICS13" s="49"/>
      <c r="ICT13" s="49"/>
      <c r="ICU13" s="49"/>
      <c r="ICV13" s="49"/>
      <c r="ICW13" s="49"/>
      <c r="ICX13" s="49"/>
      <c r="ICY13" s="49"/>
      <c r="ICZ13" s="49"/>
      <c r="IDA13" s="49"/>
      <c r="IDB13" s="49"/>
      <c r="IDC13" s="49"/>
      <c r="IDD13" s="49"/>
      <c r="IDE13" s="49"/>
      <c r="IDF13" s="49"/>
      <c r="IDG13" s="49"/>
      <c r="IDH13" s="49"/>
      <c r="IDI13" s="49"/>
      <c r="IDJ13" s="49"/>
      <c r="IDK13" s="49"/>
      <c r="IDL13" s="49"/>
      <c r="IDM13" s="49"/>
      <c r="IDN13" s="49"/>
      <c r="IDO13" s="49"/>
      <c r="IDP13" s="49"/>
      <c r="IDQ13" s="49"/>
      <c r="IDR13" s="49"/>
      <c r="IDS13" s="49"/>
      <c r="IDT13" s="49"/>
      <c r="IDU13" s="49"/>
      <c r="IDV13" s="49"/>
      <c r="IDW13" s="49"/>
      <c r="IDX13" s="49"/>
      <c r="IDY13" s="49"/>
      <c r="IDZ13" s="49"/>
      <c r="IEA13" s="49"/>
      <c r="IEB13" s="49"/>
      <c r="IEC13" s="49"/>
      <c r="IED13" s="49"/>
      <c r="IEE13" s="49"/>
      <c r="IEF13" s="49"/>
      <c r="IEG13" s="49"/>
      <c r="IEH13" s="49"/>
      <c r="IEI13" s="49"/>
      <c r="IEJ13" s="49"/>
      <c r="IEK13" s="49"/>
      <c r="IEL13" s="49"/>
      <c r="IEM13" s="49"/>
      <c r="IEN13" s="49"/>
      <c r="IEO13" s="49"/>
      <c r="IEP13" s="49"/>
      <c r="IEQ13" s="49"/>
      <c r="IER13" s="49"/>
      <c r="IES13" s="49"/>
      <c r="IET13" s="49"/>
      <c r="IEU13" s="49"/>
      <c r="IEV13" s="49"/>
      <c r="IEW13" s="49"/>
      <c r="IEX13" s="49"/>
      <c r="IEY13" s="49"/>
      <c r="IEZ13" s="49"/>
      <c r="IFA13" s="49"/>
      <c r="IFB13" s="49"/>
      <c r="IFC13" s="49"/>
      <c r="IFD13" s="49"/>
      <c r="IFE13" s="49"/>
      <c r="IFF13" s="49"/>
      <c r="IFG13" s="49"/>
      <c r="IFH13" s="49"/>
      <c r="IFI13" s="49"/>
      <c r="IFJ13" s="49"/>
      <c r="IFK13" s="49"/>
      <c r="IFL13" s="49"/>
      <c r="IFM13" s="49"/>
      <c r="IFN13" s="49"/>
      <c r="IFO13" s="49"/>
      <c r="IFP13" s="49"/>
      <c r="IFQ13" s="49"/>
      <c r="IFR13" s="49"/>
      <c r="IFS13" s="49"/>
      <c r="IFT13" s="49"/>
      <c r="IFU13" s="49"/>
      <c r="IFV13" s="49"/>
      <c r="IFW13" s="49"/>
      <c r="IFX13" s="49"/>
      <c r="IFY13" s="49"/>
      <c r="IFZ13" s="49"/>
      <c r="IGA13" s="49"/>
      <c r="IGB13" s="49"/>
      <c r="IGC13" s="49"/>
      <c r="IGD13" s="49"/>
      <c r="IGE13" s="49"/>
      <c r="IGF13" s="49"/>
      <c r="IGG13" s="49"/>
      <c r="IGH13" s="49"/>
      <c r="IGI13" s="49"/>
      <c r="IGJ13" s="49"/>
      <c r="IGK13" s="49"/>
      <c r="IGL13" s="49"/>
      <c r="IGM13" s="49"/>
      <c r="IGN13" s="49"/>
      <c r="IGO13" s="49"/>
      <c r="IGP13" s="49"/>
      <c r="IGQ13" s="49"/>
      <c r="IGR13" s="49"/>
      <c r="IGS13" s="49"/>
      <c r="IGT13" s="49"/>
      <c r="IGU13" s="49"/>
      <c r="IGV13" s="49"/>
      <c r="IGW13" s="49"/>
      <c r="IGX13" s="49"/>
      <c r="IGY13" s="49"/>
      <c r="IGZ13" s="49"/>
      <c r="IHA13" s="49"/>
      <c r="IHB13" s="49"/>
      <c r="IHC13" s="49"/>
      <c r="IHD13" s="49"/>
      <c r="IHE13" s="49"/>
      <c r="IHF13" s="49"/>
      <c r="IHG13" s="49"/>
      <c r="IHH13" s="49"/>
      <c r="IHI13" s="49"/>
      <c r="IHJ13" s="49"/>
      <c r="IHK13" s="49"/>
      <c r="IHL13" s="49"/>
      <c r="IHM13" s="49"/>
      <c r="IHN13" s="49"/>
      <c r="IHO13" s="49"/>
      <c r="IHP13" s="49"/>
      <c r="IHQ13" s="49"/>
      <c r="IHR13" s="49"/>
      <c r="IHS13" s="49"/>
      <c r="IHT13" s="49"/>
      <c r="IHU13" s="49"/>
      <c r="IHV13" s="49"/>
      <c r="IHW13" s="49"/>
      <c r="IHX13" s="49"/>
      <c r="IHY13" s="49"/>
      <c r="IHZ13" s="49"/>
      <c r="IIA13" s="49"/>
      <c r="IIB13" s="49"/>
      <c r="IIC13" s="49"/>
      <c r="IID13" s="49"/>
      <c r="IIE13" s="49"/>
      <c r="IIF13" s="49"/>
      <c r="IIG13" s="49"/>
      <c r="IIH13" s="49"/>
      <c r="III13" s="49"/>
      <c r="IIJ13" s="49"/>
      <c r="IIK13" s="49"/>
      <c r="IIL13" s="49"/>
      <c r="IIM13" s="49"/>
      <c r="IIN13" s="49"/>
      <c r="IIO13" s="49"/>
      <c r="IIP13" s="49"/>
      <c r="IIQ13" s="49"/>
      <c r="IIR13" s="49"/>
      <c r="IIS13" s="49"/>
      <c r="IIT13" s="49"/>
      <c r="IIU13" s="49"/>
      <c r="IIV13" s="49"/>
      <c r="IIW13" s="49"/>
      <c r="IIX13" s="49"/>
      <c r="IIY13" s="49"/>
      <c r="IIZ13" s="49"/>
      <c r="IJA13" s="49"/>
      <c r="IJB13" s="49"/>
      <c r="IJC13" s="49"/>
      <c r="IJD13" s="49"/>
      <c r="IJE13" s="49"/>
      <c r="IJF13" s="49"/>
      <c r="IJG13" s="49"/>
      <c r="IJH13" s="49"/>
      <c r="IJI13" s="49"/>
      <c r="IJJ13" s="49"/>
      <c r="IJK13" s="49"/>
      <c r="IJL13" s="49"/>
      <c r="IJM13" s="49"/>
      <c r="IJN13" s="49"/>
      <c r="IJO13" s="49"/>
      <c r="IJP13" s="49"/>
      <c r="IJQ13" s="49"/>
      <c r="IJR13" s="49"/>
      <c r="IJS13" s="49"/>
      <c r="IJT13" s="49"/>
      <c r="IJU13" s="49"/>
      <c r="IJV13" s="49"/>
      <c r="IJW13" s="49"/>
      <c r="IJX13" s="49"/>
      <c r="IJY13" s="49"/>
      <c r="IJZ13" s="49"/>
      <c r="IKA13" s="49"/>
      <c r="IKB13" s="49"/>
      <c r="IKC13" s="49"/>
      <c r="IKD13" s="49"/>
      <c r="IKE13" s="49"/>
      <c r="IKF13" s="49"/>
      <c r="IKG13" s="49"/>
      <c r="IKH13" s="49"/>
      <c r="IKI13" s="49"/>
      <c r="IKJ13" s="49"/>
      <c r="IKK13" s="49"/>
      <c r="IKL13" s="49"/>
      <c r="IKM13" s="49"/>
      <c r="IKN13" s="49"/>
      <c r="IKO13" s="49"/>
      <c r="IKP13" s="49"/>
      <c r="IKQ13" s="49"/>
      <c r="IKR13" s="49"/>
      <c r="IKS13" s="49"/>
      <c r="IKT13" s="49"/>
      <c r="IKU13" s="49"/>
      <c r="IKV13" s="49"/>
      <c r="IKW13" s="49"/>
      <c r="IKX13" s="49"/>
      <c r="IKY13" s="49"/>
      <c r="IKZ13" s="49"/>
      <c r="ILA13" s="49"/>
      <c r="ILB13" s="49"/>
      <c r="ILC13" s="49"/>
      <c r="ILD13" s="49"/>
      <c r="ILE13" s="49"/>
      <c r="ILF13" s="49"/>
      <c r="ILG13" s="49"/>
      <c r="ILH13" s="49"/>
      <c r="ILI13" s="49"/>
      <c r="ILJ13" s="49"/>
      <c r="ILK13" s="49"/>
      <c r="ILL13" s="49"/>
      <c r="ILM13" s="49"/>
      <c r="ILN13" s="49"/>
      <c r="ILO13" s="49"/>
      <c r="ILP13" s="49"/>
      <c r="ILQ13" s="49"/>
      <c r="ILR13" s="49"/>
      <c r="ILS13" s="49"/>
      <c r="ILT13" s="49"/>
      <c r="ILU13" s="49"/>
      <c r="ILV13" s="49"/>
      <c r="ILW13" s="49"/>
      <c r="ILX13" s="49"/>
      <c r="ILY13" s="49"/>
      <c r="ILZ13" s="49"/>
      <c r="IMA13" s="49"/>
      <c r="IMB13" s="49"/>
      <c r="IMC13" s="49"/>
      <c r="IMD13" s="49"/>
      <c r="IME13" s="49"/>
      <c r="IMF13" s="49"/>
      <c r="IMG13" s="49"/>
      <c r="IMH13" s="49"/>
      <c r="IMI13" s="49"/>
      <c r="IMJ13" s="49"/>
      <c r="IMK13" s="49"/>
      <c r="IML13" s="49"/>
      <c r="IMM13" s="49"/>
      <c r="IMN13" s="49"/>
      <c r="IMO13" s="49"/>
      <c r="IMP13" s="49"/>
      <c r="IMQ13" s="49"/>
      <c r="IMR13" s="49"/>
      <c r="IMS13" s="49"/>
      <c r="IMT13" s="49"/>
      <c r="IMU13" s="49"/>
      <c r="IMV13" s="49"/>
      <c r="IMW13" s="49"/>
      <c r="IMX13" s="49"/>
      <c r="IMY13" s="49"/>
      <c r="IMZ13" s="49"/>
      <c r="INA13" s="49"/>
      <c r="INB13" s="49"/>
      <c r="INC13" s="49"/>
      <c r="IND13" s="49"/>
      <c r="INE13" s="49"/>
      <c r="INF13" s="49"/>
      <c r="ING13" s="49"/>
      <c r="INH13" s="49"/>
      <c r="INI13" s="49"/>
      <c r="INJ13" s="49"/>
      <c r="INK13" s="49"/>
      <c r="INL13" s="49"/>
      <c r="INM13" s="49"/>
      <c r="INN13" s="49"/>
      <c r="INO13" s="49"/>
      <c r="INP13" s="49"/>
      <c r="INQ13" s="49"/>
      <c r="INR13" s="49"/>
      <c r="INS13" s="49"/>
      <c r="INT13" s="49"/>
      <c r="INU13" s="49"/>
      <c r="INV13" s="49"/>
      <c r="INW13" s="49"/>
      <c r="INX13" s="49"/>
      <c r="INY13" s="49"/>
      <c r="INZ13" s="49"/>
      <c r="IOA13" s="49"/>
      <c r="IOB13" s="49"/>
      <c r="IOC13" s="49"/>
      <c r="IOD13" s="49"/>
      <c r="IOE13" s="49"/>
      <c r="IOF13" s="49"/>
      <c r="IOG13" s="49"/>
      <c r="IOH13" s="49"/>
      <c r="IOI13" s="49"/>
      <c r="IOJ13" s="49"/>
      <c r="IOK13" s="49"/>
      <c r="IOL13" s="49"/>
      <c r="IOM13" s="49"/>
      <c r="ION13" s="49"/>
      <c r="IOO13" s="49"/>
      <c r="IOP13" s="49"/>
      <c r="IOQ13" s="49"/>
      <c r="IOR13" s="49"/>
      <c r="IOS13" s="49"/>
      <c r="IOT13" s="49"/>
      <c r="IOU13" s="49"/>
      <c r="IOV13" s="49"/>
      <c r="IOW13" s="49"/>
      <c r="IOX13" s="49"/>
      <c r="IOY13" s="49"/>
      <c r="IOZ13" s="49"/>
      <c r="IPA13" s="49"/>
      <c r="IPB13" s="49"/>
      <c r="IPC13" s="49"/>
      <c r="IPD13" s="49"/>
      <c r="IPE13" s="49"/>
      <c r="IPF13" s="49"/>
      <c r="IPG13" s="49"/>
      <c r="IPH13" s="49"/>
      <c r="IPI13" s="49"/>
      <c r="IPJ13" s="49"/>
      <c r="IPK13" s="49"/>
      <c r="IPL13" s="49"/>
      <c r="IPM13" s="49"/>
      <c r="IPN13" s="49"/>
      <c r="IPO13" s="49"/>
      <c r="IPP13" s="49"/>
      <c r="IPQ13" s="49"/>
      <c r="IPR13" s="49"/>
      <c r="IPS13" s="49"/>
      <c r="IPT13" s="49"/>
      <c r="IPU13" s="49"/>
      <c r="IPV13" s="49"/>
      <c r="IPW13" s="49"/>
      <c r="IPX13" s="49"/>
      <c r="IPY13" s="49"/>
      <c r="IPZ13" s="49"/>
      <c r="IQA13" s="49"/>
      <c r="IQB13" s="49"/>
      <c r="IQC13" s="49"/>
      <c r="IQD13" s="49"/>
      <c r="IQE13" s="49"/>
      <c r="IQF13" s="49"/>
      <c r="IQG13" s="49"/>
      <c r="IQH13" s="49"/>
      <c r="IQI13" s="49"/>
      <c r="IQJ13" s="49"/>
      <c r="IQK13" s="49"/>
      <c r="IQL13" s="49"/>
      <c r="IQM13" s="49"/>
      <c r="IQN13" s="49"/>
      <c r="IQO13" s="49"/>
      <c r="IQP13" s="49"/>
      <c r="IQQ13" s="49"/>
      <c r="IQR13" s="49"/>
      <c r="IQS13" s="49"/>
      <c r="IQT13" s="49"/>
      <c r="IQU13" s="49"/>
      <c r="IQV13" s="49"/>
      <c r="IQW13" s="49"/>
      <c r="IQX13" s="49"/>
      <c r="IQY13" s="49"/>
      <c r="IQZ13" s="49"/>
      <c r="IRA13" s="49"/>
      <c r="IRB13" s="49"/>
      <c r="IRC13" s="49"/>
      <c r="IRD13" s="49"/>
      <c r="IRE13" s="49"/>
      <c r="IRF13" s="49"/>
      <c r="IRG13" s="49"/>
      <c r="IRH13" s="49"/>
      <c r="IRI13" s="49"/>
      <c r="IRJ13" s="49"/>
      <c r="IRK13" s="49"/>
      <c r="IRL13" s="49"/>
      <c r="IRM13" s="49"/>
      <c r="IRN13" s="49"/>
      <c r="IRO13" s="49"/>
      <c r="IRP13" s="49"/>
      <c r="IRQ13" s="49"/>
      <c r="IRR13" s="49"/>
      <c r="IRS13" s="49"/>
      <c r="IRT13" s="49"/>
      <c r="IRU13" s="49"/>
      <c r="IRV13" s="49"/>
      <c r="IRW13" s="49"/>
      <c r="IRX13" s="49"/>
      <c r="IRY13" s="49"/>
      <c r="IRZ13" s="49"/>
      <c r="ISA13" s="49"/>
      <c r="ISB13" s="49"/>
      <c r="ISC13" s="49"/>
      <c r="ISD13" s="49"/>
      <c r="ISE13" s="49"/>
      <c r="ISF13" s="49"/>
      <c r="ISG13" s="49"/>
      <c r="ISH13" s="49"/>
      <c r="ISI13" s="49"/>
      <c r="ISJ13" s="49"/>
      <c r="ISK13" s="49"/>
      <c r="ISL13" s="49"/>
      <c r="ISM13" s="49"/>
      <c r="ISN13" s="49"/>
      <c r="ISO13" s="49"/>
      <c r="ISP13" s="49"/>
      <c r="ISQ13" s="49"/>
      <c r="ISR13" s="49"/>
      <c r="ISS13" s="49"/>
      <c r="IST13" s="49"/>
      <c r="ISU13" s="49"/>
      <c r="ISV13" s="49"/>
      <c r="ISW13" s="49"/>
      <c r="ISX13" s="49"/>
      <c r="ISY13" s="49"/>
      <c r="ISZ13" s="49"/>
      <c r="ITA13" s="49"/>
      <c r="ITB13" s="49"/>
      <c r="ITC13" s="49"/>
      <c r="ITD13" s="49"/>
      <c r="ITE13" s="49"/>
      <c r="ITF13" s="49"/>
      <c r="ITG13" s="49"/>
      <c r="ITH13" s="49"/>
      <c r="ITI13" s="49"/>
      <c r="ITJ13" s="49"/>
      <c r="ITK13" s="49"/>
      <c r="ITL13" s="49"/>
      <c r="ITM13" s="49"/>
      <c r="ITN13" s="49"/>
      <c r="ITO13" s="49"/>
      <c r="ITP13" s="49"/>
      <c r="ITQ13" s="49"/>
      <c r="ITR13" s="49"/>
      <c r="ITS13" s="49"/>
      <c r="ITT13" s="49"/>
      <c r="ITU13" s="49"/>
      <c r="ITV13" s="49"/>
      <c r="ITW13" s="49"/>
      <c r="ITX13" s="49"/>
      <c r="ITY13" s="49"/>
      <c r="ITZ13" s="49"/>
      <c r="IUA13" s="49"/>
      <c r="IUB13" s="49"/>
      <c r="IUC13" s="49"/>
      <c r="IUD13" s="49"/>
      <c r="IUE13" s="49"/>
      <c r="IUF13" s="49"/>
      <c r="IUG13" s="49"/>
      <c r="IUH13" s="49"/>
      <c r="IUI13" s="49"/>
      <c r="IUJ13" s="49"/>
      <c r="IUK13" s="49"/>
      <c r="IUL13" s="49"/>
      <c r="IUM13" s="49"/>
      <c r="IUN13" s="49"/>
      <c r="IUO13" s="49"/>
      <c r="IUP13" s="49"/>
      <c r="IUQ13" s="49"/>
      <c r="IUR13" s="49"/>
      <c r="IUS13" s="49"/>
      <c r="IUT13" s="49"/>
      <c r="IUU13" s="49"/>
      <c r="IUV13" s="49"/>
      <c r="IUW13" s="49"/>
      <c r="IUX13" s="49"/>
      <c r="IUY13" s="49"/>
      <c r="IUZ13" s="49"/>
      <c r="IVA13" s="49"/>
      <c r="IVB13" s="49"/>
      <c r="IVC13" s="49"/>
      <c r="IVD13" s="49"/>
      <c r="IVE13" s="49"/>
      <c r="IVF13" s="49"/>
      <c r="IVG13" s="49"/>
      <c r="IVH13" s="49"/>
      <c r="IVI13" s="49"/>
      <c r="IVJ13" s="49"/>
      <c r="IVK13" s="49"/>
      <c r="IVL13" s="49"/>
      <c r="IVM13" s="49"/>
      <c r="IVN13" s="49"/>
      <c r="IVO13" s="49"/>
      <c r="IVP13" s="49"/>
      <c r="IVQ13" s="49"/>
      <c r="IVR13" s="49"/>
      <c r="IVS13" s="49"/>
      <c r="IVT13" s="49"/>
      <c r="IVU13" s="49"/>
      <c r="IVV13" s="49"/>
      <c r="IVW13" s="49"/>
      <c r="IVX13" s="49"/>
      <c r="IVY13" s="49"/>
      <c r="IVZ13" s="49"/>
      <c r="IWA13" s="49"/>
      <c r="IWB13" s="49"/>
      <c r="IWC13" s="49"/>
      <c r="IWD13" s="49"/>
      <c r="IWE13" s="49"/>
      <c r="IWF13" s="49"/>
      <c r="IWG13" s="49"/>
      <c r="IWH13" s="49"/>
      <c r="IWI13" s="49"/>
      <c r="IWJ13" s="49"/>
      <c r="IWK13" s="49"/>
      <c r="IWL13" s="49"/>
      <c r="IWM13" s="49"/>
      <c r="IWN13" s="49"/>
      <c r="IWO13" s="49"/>
      <c r="IWP13" s="49"/>
      <c r="IWQ13" s="49"/>
      <c r="IWR13" s="49"/>
      <c r="IWS13" s="49"/>
      <c r="IWT13" s="49"/>
      <c r="IWU13" s="49"/>
      <c r="IWV13" s="49"/>
      <c r="IWW13" s="49"/>
      <c r="IWX13" s="49"/>
      <c r="IWY13" s="49"/>
      <c r="IWZ13" s="49"/>
      <c r="IXA13" s="49"/>
      <c r="IXB13" s="49"/>
      <c r="IXC13" s="49"/>
      <c r="IXD13" s="49"/>
      <c r="IXE13" s="49"/>
      <c r="IXF13" s="49"/>
      <c r="IXG13" s="49"/>
      <c r="IXH13" s="49"/>
      <c r="IXI13" s="49"/>
      <c r="IXJ13" s="49"/>
      <c r="IXK13" s="49"/>
      <c r="IXL13" s="49"/>
      <c r="IXM13" s="49"/>
      <c r="IXN13" s="49"/>
      <c r="IXO13" s="49"/>
      <c r="IXP13" s="49"/>
      <c r="IXQ13" s="49"/>
      <c r="IXR13" s="49"/>
      <c r="IXS13" s="49"/>
      <c r="IXT13" s="49"/>
      <c r="IXU13" s="49"/>
      <c r="IXV13" s="49"/>
      <c r="IXW13" s="49"/>
      <c r="IXX13" s="49"/>
      <c r="IXY13" s="49"/>
      <c r="IXZ13" s="49"/>
      <c r="IYA13" s="49"/>
      <c r="IYB13" s="49"/>
      <c r="IYC13" s="49"/>
      <c r="IYD13" s="49"/>
      <c r="IYE13" s="49"/>
      <c r="IYF13" s="49"/>
      <c r="IYG13" s="49"/>
      <c r="IYH13" s="49"/>
      <c r="IYI13" s="49"/>
      <c r="IYJ13" s="49"/>
      <c r="IYK13" s="49"/>
      <c r="IYL13" s="49"/>
      <c r="IYM13" s="49"/>
      <c r="IYN13" s="49"/>
      <c r="IYO13" s="49"/>
      <c r="IYP13" s="49"/>
      <c r="IYQ13" s="49"/>
      <c r="IYR13" s="49"/>
      <c r="IYS13" s="49"/>
      <c r="IYT13" s="49"/>
      <c r="IYU13" s="49"/>
      <c r="IYV13" s="49"/>
      <c r="IYW13" s="49"/>
      <c r="IYX13" s="49"/>
      <c r="IYY13" s="49"/>
      <c r="IYZ13" s="49"/>
      <c r="IZA13" s="49"/>
      <c r="IZB13" s="49"/>
      <c r="IZC13" s="49"/>
      <c r="IZD13" s="49"/>
      <c r="IZE13" s="49"/>
      <c r="IZF13" s="49"/>
      <c r="IZG13" s="49"/>
      <c r="IZH13" s="49"/>
      <c r="IZI13" s="49"/>
      <c r="IZJ13" s="49"/>
      <c r="IZK13" s="49"/>
      <c r="IZL13" s="49"/>
      <c r="IZM13" s="49"/>
      <c r="IZN13" s="49"/>
      <c r="IZO13" s="49"/>
      <c r="IZP13" s="49"/>
      <c r="IZQ13" s="49"/>
      <c r="IZR13" s="49"/>
      <c r="IZS13" s="49"/>
      <c r="IZT13" s="49"/>
      <c r="IZU13" s="49"/>
      <c r="IZV13" s="49"/>
      <c r="IZW13" s="49"/>
      <c r="IZX13" s="49"/>
      <c r="IZY13" s="49"/>
      <c r="IZZ13" s="49"/>
      <c r="JAA13" s="49"/>
      <c r="JAB13" s="49"/>
      <c r="JAC13" s="49"/>
      <c r="JAD13" s="49"/>
      <c r="JAE13" s="49"/>
      <c r="JAF13" s="49"/>
      <c r="JAG13" s="49"/>
      <c r="JAH13" s="49"/>
      <c r="JAI13" s="49"/>
      <c r="JAJ13" s="49"/>
      <c r="JAK13" s="49"/>
      <c r="JAL13" s="49"/>
      <c r="JAM13" s="49"/>
      <c r="JAN13" s="49"/>
      <c r="JAO13" s="49"/>
      <c r="JAP13" s="49"/>
      <c r="JAQ13" s="49"/>
      <c r="JAR13" s="49"/>
      <c r="JAS13" s="49"/>
      <c r="JAT13" s="49"/>
      <c r="JAU13" s="49"/>
      <c r="JAV13" s="49"/>
      <c r="JAW13" s="49"/>
      <c r="JAX13" s="49"/>
      <c r="JAY13" s="49"/>
      <c r="JAZ13" s="49"/>
      <c r="JBA13" s="49"/>
      <c r="JBB13" s="49"/>
      <c r="JBC13" s="49"/>
      <c r="JBD13" s="49"/>
      <c r="JBE13" s="49"/>
      <c r="JBF13" s="49"/>
      <c r="JBG13" s="49"/>
      <c r="JBH13" s="49"/>
      <c r="JBI13" s="49"/>
      <c r="JBJ13" s="49"/>
      <c r="JBK13" s="49"/>
      <c r="JBL13" s="49"/>
      <c r="JBM13" s="49"/>
      <c r="JBN13" s="49"/>
      <c r="JBO13" s="49"/>
      <c r="JBP13" s="49"/>
      <c r="JBQ13" s="49"/>
      <c r="JBR13" s="49"/>
      <c r="JBS13" s="49"/>
      <c r="JBT13" s="49"/>
      <c r="JBU13" s="49"/>
      <c r="JBV13" s="49"/>
      <c r="JBW13" s="49"/>
      <c r="JBX13" s="49"/>
      <c r="JBY13" s="49"/>
      <c r="JBZ13" s="49"/>
      <c r="JCA13" s="49"/>
      <c r="JCB13" s="49"/>
      <c r="JCC13" s="49"/>
      <c r="JCD13" s="49"/>
      <c r="JCE13" s="49"/>
      <c r="JCF13" s="49"/>
      <c r="JCG13" s="49"/>
      <c r="JCH13" s="49"/>
      <c r="JCI13" s="49"/>
      <c r="JCJ13" s="49"/>
      <c r="JCK13" s="49"/>
      <c r="JCL13" s="49"/>
      <c r="JCM13" s="49"/>
      <c r="JCN13" s="49"/>
      <c r="JCO13" s="49"/>
      <c r="JCP13" s="49"/>
      <c r="JCQ13" s="49"/>
      <c r="JCR13" s="49"/>
      <c r="JCS13" s="49"/>
      <c r="JCT13" s="49"/>
      <c r="JCU13" s="49"/>
      <c r="JCV13" s="49"/>
      <c r="JCW13" s="49"/>
      <c r="JCX13" s="49"/>
      <c r="JCY13" s="49"/>
      <c r="JCZ13" s="49"/>
      <c r="JDA13" s="49"/>
      <c r="JDB13" s="49"/>
      <c r="JDC13" s="49"/>
      <c r="JDD13" s="49"/>
      <c r="JDE13" s="49"/>
      <c r="JDF13" s="49"/>
      <c r="JDG13" s="49"/>
      <c r="JDH13" s="49"/>
      <c r="JDI13" s="49"/>
      <c r="JDJ13" s="49"/>
      <c r="JDK13" s="49"/>
      <c r="JDL13" s="49"/>
      <c r="JDM13" s="49"/>
      <c r="JDN13" s="49"/>
      <c r="JDO13" s="49"/>
      <c r="JDP13" s="49"/>
      <c r="JDQ13" s="49"/>
      <c r="JDR13" s="49"/>
      <c r="JDS13" s="49"/>
      <c r="JDT13" s="49"/>
      <c r="JDU13" s="49"/>
      <c r="JDV13" s="49"/>
      <c r="JDW13" s="49"/>
      <c r="JDX13" s="49"/>
      <c r="JDY13" s="49"/>
      <c r="JDZ13" s="49"/>
      <c r="JEA13" s="49"/>
      <c r="JEB13" s="49"/>
      <c r="JEC13" s="49"/>
      <c r="JED13" s="49"/>
      <c r="JEE13" s="49"/>
      <c r="JEF13" s="49"/>
      <c r="JEG13" s="49"/>
      <c r="JEH13" s="49"/>
      <c r="JEI13" s="49"/>
      <c r="JEJ13" s="49"/>
      <c r="JEK13" s="49"/>
      <c r="JEL13" s="49"/>
      <c r="JEM13" s="49"/>
      <c r="JEN13" s="49"/>
      <c r="JEO13" s="49"/>
      <c r="JEP13" s="49"/>
      <c r="JEQ13" s="49"/>
      <c r="JER13" s="49"/>
      <c r="JES13" s="49"/>
      <c r="JET13" s="49"/>
      <c r="JEU13" s="49"/>
      <c r="JEV13" s="49"/>
      <c r="JEW13" s="49"/>
      <c r="JEX13" s="49"/>
      <c r="JEY13" s="49"/>
      <c r="JEZ13" s="49"/>
      <c r="JFA13" s="49"/>
      <c r="JFB13" s="49"/>
      <c r="JFC13" s="49"/>
      <c r="JFD13" s="49"/>
      <c r="JFE13" s="49"/>
      <c r="JFF13" s="49"/>
      <c r="JFG13" s="49"/>
      <c r="JFH13" s="49"/>
      <c r="JFI13" s="49"/>
      <c r="JFJ13" s="49"/>
      <c r="JFK13" s="49"/>
      <c r="JFL13" s="49"/>
      <c r="JFM13" s="49"/>
      <c r="JFN13" s="49"/>
      <c r="JFO13" s="49"/>
      <c r="JFP13" s="49"/>
      <c r="JFQ13" s="49"/>
      <c r="JFR13" s="49"/>
      <c r="JFS13" s="49"/>
      <c r="JFT13" s="49"/>
      <c r="JFU13" s="49"/>
      <c r="JFV13" s="49"/>
      <c r="JFW13" s="49"/>
      <c r="JFX13" s="49"/>
      <c r="JFY13" s="49"/>
      <c r="JFZ13" s="49"/>
      <c r="JGA13" s="49"/>
      <c r="JGB13" s="49"/>
      <c r="JGC13" s="49"/>
      <c r="JGD13" s="49"/>
      <c r="JGE13" s="49"/>
      <c r="JGF13" s="49"/>
      <c r="JGG13" s="49"/>
      <c r="JGH13" s="49"/>
      <c r="JGI13" s="49"/>
      <c r="JGJ13" s="49"/>
      <c r="JGK13" s="49"/>
      <c r="JGL13" s="49"/>
      <c r="JGM13" s="49"/>
      <c r="JGN13" s="49"/>
      <c r="JGO13" s="49"/>
      <c r="JGP13" s="49"/>
      <c r="JGQ13" s="49"/>
      <c r="JGR13" s="49"/>
      <c r="JGS13" s="49"/>
      <c r="JGT13" s="49"/>
      <c r="JGU13" s="49"/>
      <c r="JGV13" s="49"/>
      <c r="JGW13" s="49"/>
      <c r="JGX13" s="49"/>
      <c r="JGY13" s="49"/>
      <c r="JGZ13" s="49"/>
      <c r="JHA13" s="49"/>
      <c r="JHB13" s="49"/>
      <c r="JHC13" s="49"/>
      <c r="JHD13" s="49"/>
      <c r="JHE13" s="49"/>
      <c r="JHF13" s="49"/>
      <c r="JHG13" s="49"/>
      <c r="JHH13" s="49"/>
      <c r="JHI13" s="49"/>
      <c r="JHJ13" s="49"/>
      <c r="JHK13" s="49"/>
      <c r="JHL13" s="49"/>
      <c r="JHM13" s="49"/>
      <c r="JHN13" s="49"/>
      <c r="JHO13" s="49"/>
      <c r="JHP13" s="49"/>
      <c r="JHQ13" s="49"/>
      <c r="JHR13" s="49"/>
      <c r="JHS13" s="49"/>
      <c r="JHT13" s="49"/>
      <c r="JHU13" s="49"/>
      <c r="JHV13" s="49"/>
      <c r="JHW13" s="49"/>
      <c r="JHX13" s="49"/>
      <c r="JHY13" s="49"/>
      <c r="JHZ13" s="49"/>
      <c r="JIA13" s="49"/>
      <c r="JIB13" s="49"/>
      <c r="JIC13" s="49"/>
      <c r="JID13" s="49"/>
      <c r="JIE13" s="49"/>
      <c r="JIF13" s="49"/>
      <c r="JIG13" s="49"/>
      <c r="JIH13" s="49"/>
      <c r="JII13" s="49"/>
      <c r="JIJ13" s="49"/>
      <c r="JIK13" s="49"/>
      <c r="JIL13" s="49"/>
      <c r="JIM13" s="49"/>
      <c r="JIN13" s="49"/>
      <c r="JIO13" s="49"/>
      <c r="JIP13" s="49"/>
      <c r="JIQ13" s="49"/>
      <c r="JIR13" s="49"/>
      <c r="JIS13" s="49"/>
      <c r="JIT13" s="49"/>
      <c r="JIU13" s="49"/>
      <c r="JIV13" s="49"/>
      <c r="JIW13" s="49"/>
      <c r="JIX13" s="49"/>
      <c r="JIY13" s="49"/>
      <c r="JIZ13" s="49"/>
      <c r="JJA13" s="49"/>
      <c r="JJB13" s="49"/>
      <c r="JJC13" s="49"/>
      <c r="JJD13" s="49"/>
      <c r="JJE13" s="49"/>
      <c r="JJF13" s="49"/>
      <c r="JJG13" s="49"/>
      <c r="JJH13" s="49"/>
      <c r="JJI13" s="49"/>
      <c r="JJJ13" s="49"/>
      <c r="JJK13" s="49"/>
      <c r="JJL13" s="49"/>
      <c r="JJM13" s="49"/>
      <c r="JJN13" s="49"/>
      <c r="JJO13" s="49"/>
      <c r="JJP13" s="49"/>
      <c r="JJQ13" s="49"/>
      <c r="JJR13" s="49"/>
      <c r="JJS13" s="49"/>
      <c r="JJT13" s="49"/>
      <c r="JJU13" s="49"/>
      <c r="JJV13" s="49"/>
      <c r="JJW13" s="49"/>
      <c r="JJX13" s="49"/>
      <c r="JJY13" s="49"/>
      <c r="JJZ13" s="49"/>
      <c r="JKA13" s="49"/>
      <c r="JKB13" s="49"/>
      <c r="JKC13" s="49"/>
      <c r="JKD13" s="49"/>
      <c r="JKE13" s="49"/>
      <c r="JKF13" s="49"/>
      <c r="JKG13" s="49"/>
      <c r="JKH13" s="49"/>
      <c r="JKI13" s="49"/>
      <c r="JKJ13" s="49"/>
      <c r="JKK13" s="49"/>
      <c r="JKL13" s="49"/>
      <c r="JKM13" s="49"/>
      <c r="JKN13" s="49"/>
      <c r="JKO13" s="49"/>
      <c r="JKP13" s="49"/>
      <c r="JKQ13" s="49"/>
      <c r="JKR13" s="49"/>
      <c r="JKS13" s="49"/>
      <c r="JKT13" s="49"/>
      <c r="JKU13" s="49"/>
      <c r="JKV13" s="49"/>
      <c r="JKW13" s="49"/>
      <c r="JKX13" s="49"/>
      <c r="JKY13" s="49"/>
      <c r="JKZ13" s="49"/>
      <c r="JLA13" s="49"/>
      <c r="JLB13" s="49"/>
      <c r="JLC13" s="49"/>
      <c r="JLD13" s="49"/>
      <c r="JLE13" s="49"/>
      <c r="JLF13" s="49"/>
      <c r="JLG13" s="49"/>
      <c r="JLH13" s="49"/>
      <c r="JLI13" s="49"/>
      <c r="JLJ13" s="49"/>
      <c r="JLK13" s="49"/>
      <c r="JLL13" s="49"/>
      <c r="JLM13" s="49"/>
      <c r="JLN13" s="49"/>
      <c r="JLO13" s="49"/>
      <c r="JLP13" s="49"/>
      <c r="JLQ13" s="49"/>
      <c r="JLR13" s="49"/>
      <c r="JLS13" s="49"/>
      <c r="JLT13" s="49"/>
      <c r="JLU13" s="49"/>
      <c r="JLV13" s="49"/>
      <c r="JLW13" s="49"/>
      <c r="JLX13" s="49"/>
      <c r="JLY13" s="49"/>
      <c r="JLZ13" s="49"/>
      <c r="JMA13" s="49"/>
      <c r="JMB13" s="49"/>
      <c r="JMC13" s="49"/>
      <c r="JMD13" s="49"/>
      <c r="JME13" s="49"/>
      <c r="JMF13" s="49"/>
      <c r="JMG13" s="49"/>
      <c r="JMH13" s="49"/>
      <c r="JMI13" s="49"/>
      <c r="JMJ13" s="49"/>
      <c r="JMK13" s="49"/>
      <c r="JML13" s="49"/>
      <c r="JMM13" s="49"/>
      <c r="JMN13" s="49"/>
      <c r="JMO13" s="49"/>
      <c r="JMP13" s="49"/>
      <c r="JMQ13" s="49"/>
      <c r="JMR13" s="49"/>
      <c r="JMS13" s="49"/>
      <c r="JMT13" s="49"/>
      <c r="JMU13" s="49"/>
      <c r="JMV13" s="49"/>
      <c r="JMW13" s="49"/>
      <c r="JMX13" s="49"/>
      <c r="JMY13" s="49"/>
      <c r="JMZ13" s="49"/>
      <c r="JNA13" s="49"/>
      <c r="JNB13" s="49"/>
      <c r="JNC13" s="49"/>
      <c r="JND13" s="49"/>
      <c r="JNE13" s="49"/>
      <c r="JNF13" s="49"/>
      <c r="JNG13" s="49"/>
      <c r="JNH13" s="49"/>
      <c r="JNI13" s="49"/>
      <c r="JNJ13" s="49"/>
      <c r="JNK13" s="49"/>
      <c r="JNL13" s="49"/>
      <c r="JNM13" s="49"/>
      <c r="JNN13" s="49"/>
      <c r="JNO13" s="49"/>
      <c r="JNP13" s="49"/>
      <c r="JNQ13" s="49"/>
      <c r="JNR13" s="49"/>
      <c r="JNS13" s="49"/>
      <c r="JNT13" s="49"/>
      <c r="JNU13" s="49"/>
      <c r="JNV13" s="49"/>
      <c r="JNW13" s="49"/>
      <c r="JNX13" s="49"/>
      <c r="JNY13" s="49"/>
      <c r="JNZ13" s="49"/>
      <c r="JOA13" s="49"/>
      <c r="JOB13" s="49"/>
      <c r="JOC13" s="49"/>
      <c r="JOD13" s="49"/>
      <c r="JOE13" s="49"/>
      <c r="JOF13" s="49"/>
      <c r="JOG13" s="49"/>
      <c r="JOH13" s="49"/>
      <c r="JOI13" s="49"/>
      <c r="JOJ13" s="49"/>
      <c r="JOK13" s="49"/>
      <c r="JOL13" s="49"/>
      <c r="JOM13" s="49"/>
      <c r="JON13" s="49"/>
      <c r="JOO13" s="49"/>
      <c r="JOP13" s="49"/>
      <c r="JOQ13" s="49"/>
      <c r="JOR13" s="49"/>
      <c r="JOS13" s="49"/>
      <c r="JOT13" s="49"/>
      <c r="JOU13" s="49"/>
      <c r="JOV13" s="49"/>
      <c r="JOW13" s="49"/>
      <c r="JOX13" s="49"/>
      <c r="JOY13" s="49"/>
      <c r="JOZ13" s="49"/>
      <c r="JPA13" s="49"/>
      <c r="JPB13" s="49"/>
      <c r="JPC13" s="49"/>
      <c r="JPD13" s="49"/>
      <c r="JPE13" s="49"/>
      <c r="JPF13" s="49"/>
      <c r="JPG13" s="49"/>
      <c r="JPH13" s="49"/>
      <c r="JPI13" s="49"/>
      <c r="JPJ13" s="49"/>
      <c r="JPK13" s="49"/>
      <c r="JPL13" s="49"/>
      <c r="JPM13" s="49"/>
      <c r="JPN13" s="49"/>
      <c r="JPO13" s="49"/>
      <c r="JPP13" s="49"/>
      <c r="JPQ13" s="49"/>
      <c r="JPR13" s="49"/>
      <c r="JPS13" s="49"/>
      <c r="JPT13" s="49"/>
      <c r="JPU13" s="49"/>
      <c r="JPV13" s="49"/>
      <c r="JPW13" s="49"/>
      <c r="JPX13" s="49"/>
      <c r="JPY13" s="49"/>
      <c r="JPZ13" s="49"/>
      <c r="JQA13" s="49"/>
      <c r="JQB13" s="49"/>
      <c r="JQC13" s="49"/>
      <c r="JQD13" s="49"/>
      <c r="JQE13" s="49"/>
      <c r="JQF13" s="49"/>
      <c r="JQG13" s="49"/>
      <c r="JQH13" s="49"/>
      <c r="JQI13" s="49"/>
      <c r="JQJ13" s="49"/>
      <c r="JQK13" s="49"/>
      <c r="JQL13" s="49"/>
      <c r="JQM13" s="49"/>
      <c r="JQN13" s="49"/>
      <c r="JQO13" s="49"/>
      <c r="JQP13" s="49"/>
      <c r="JQQ13" s="49"/>
      <c r="JQR13" s="49"/>
      <c r="JQS13" s="49"/>
      <c r="JQT13" s="49"/>
      <c r="JQU13" s="49"/>
      <c r="JQV13" s="49"/>
      <c r="JQW13" s="49"/>
      <c r="JQX13" s="49"/>
      <c r="JQY13" s="49"/>
      <c r="JQZ13" s="49"/>
      <c r="JRA13" s="49"/>
      <c r="JRB13" s="49"/>
      <c r="JRC13" s="49"/>
      <c r="JRD13" s="49"/>
      <c r="JRE13" s="49"/>
      <c r="JRF13" s="49"/>
      <c r="JRG13" s="49"/>
      <c r="JRH13" s="49"/>
      <c r="JRI13" s="49"/>
      <c r="JRJ13" s="49"/>
      <c r="JRK13" s="49"/>
      <c r="JRL13" s="49"/>
      <c r="JRM13" s="49"/>
      <c r="JRN13" s="49"/>
      <c r="JRO13" s="49"/>
      <c r="JRP13" s="49"/>
      <c r="JRQ13" s="49"/>
      <c r="JRR13" s="49"/>
      <c r="JRS13" s="49"/>
      <c r="JRT13" s="49"/>
      <c r="JRU13" s="49"/>
      <c r="JRV13" s="49"/>
      <c r="JRW13" s="49"/>
      <c r="JRX13" s="49"/>
      <c r="JRY13" s="49"/>
      <c r="JRZ13" s="49"/>
      <c r="JSA13" s="49"/>
      <c r="JSB13" s="49"/>
      <c r="JSC13" s="49"/>
      <c r="JSD13" s="49"/>
      <c r="JSE13" s="49"/>
      <c r="JSF13" s="49"/>
      <c r="JSG13" s="49"/>
      <c r="JSH13" s="49"/>
      <c r="JSI13" s="49"/>
      <c r="JSJ13" s="49"/>
      <c r="JSK13" s="49"/>
      <c r="JSL13" s="49"/>
      <c r="JSM13" s="49"/>
      <c r="JSN13" s="49"/>
      <c r="JSO13" s="49"/>
      <c r="JSP13" s="49"/>
      <c r="JSQ13" s="49"/>
      <c r="JSR13" s="49"/>
      <c r="JSS13" s="49"/>
      <c r="JST13" s="49"/>
      <c r="JSU13" s="49"/>
      <c r="JSV13" s="49"/>
      <c r="JSW13" s="49"/>
      <c r="JSX13" s="49"/>
      <c r="JSY13" s="49"/>
      <c r="JSZ13" s="49"/>
      <c r="JTA13" s="49"/>
      <c r="JTB13" s="49"/>
      <c r="JTC13" s="49"/>
      <c r="JTD13" s="49"/>
      <c r="JTE13" s="49"/>
      <c r="JTF13" s="49"/>
      <c r="JTG13" s="49"/>
      <c r="JTH13" s="49"/>
      <c r="JTI13" s="49"/>
      <c r="JTJ13" s="49"/>
      <c r="JTK13" s="49"/>
      <c r="JTL13" s="49"/>
      <c r="JTM13" s="49"/>
      <c r="JTN13" s="49"/>
      <c r="JTO13" s="49"/>
      <c r="JTP13" s="49"/>
      <c r="JTQ13" s="49"/>
      <c r="JTR13" s="49"/>
      <c r="JTS13" s="49"/>
      <c r="JTT13" s="49"/>
      <c r="JTU13" s="49"/>
      <c r="JTV13" s="49"/>
      <c r="JTW13" s="49"/>
      <c r="JTX13" s="49"/>
      <c r="JTY13" s="49"/>
      <c r="JTZ13" s="49"/>
      <c r="JUA13" s="49"/>
      <c r="JUB13" s="49"/>
      <c r="JUC13" s="49"/>
      <c r="JUD13" s="49"/>
      <c r="JUE13" s="49"/>
      <c r="JUF13" s="49"/>
      <c r="JUG13" s="49"/>
      <c r="JUH13" s="49"/>
      <c r="JUI13" s="49"/>
      <c r="JUJ13" s="49"/>
      <c r="JUK13" s="49"/>
      <c r="JUL13" s="49"/>
      <c r="JUM13" s="49"/>
      <c r="JUN13" s="49"/>
      <c r="JUO13" s="49"/>
      <c r="JUP13" s="49"/>
      <c r="JUQ13" s="49"/>
      <c r="JUR13" s="49"/>
      <c r="JUS13" s="49"/>
      <c r="JUT13" s="49"/>
      <c r="JUU13" s="49"/>
      <c r="JUV13" s="49"/>
      <c r="JUW13" s="49"/>
      <c r="JUX13" s="49"/>
      <c r="JUY13" s="49"/>
      <c r="JUZ13" s="49"/>
      <c r="JVA13" s="49"/>
      <c r="JVB13" s="49"/>
      <c r="JVC13" s="49"/>
      <c r="JVD13" s="49"/>
      <c r="JVE13" s="49"/>
      <c r="JVF13" s="49"/>
      <c r="JVG13" s="49"/>
      <c r="JVH13" s="49"/>
      <c r="JVI13" s="49"/>
      <c r="JVJ13" s="49"/>
      <c r="JVK13" s="49"/>
      <c r="JVL13" s="49"/>
      <c r="JVM13" s="49"/>
      <c r="JVN13" s="49"/>
      <c r="JVO13" s="49"/>
      <c r="JVP13" s="49"/>
      <c r="JVQ13" s="49"/>
      <c r="JVR13" s="49"/>
      <c r="JVS13" s="49"/>
      <c r="JVT13" s="49"/>
      <c r="JVU13" s="49"/>
      <c r="JVV13" s="49"/>
      <c r="JVW13" s="49"/>
      <c r="JVX13" s="49"/>
      <c r="JVY13" s="49"/>
      <c r="JVZ13" s="49"/>
      <c r="JWA13" s="49"/>
      <c r="JWB13" s="49"/>
      <c r="JWC13" s="49"/>
      <c r="JWD13" s="49"/>
      <c r="JWE13" s="49"/>
      <c r="JWF13" s="49"/>
      <c r="JWG13" s="49"/>
      <c r="JWH13" s="49"/>
      <c r="JWI13" s="49"/>
      <c r="JWJ13" s="49"/>
      <c r="JWK13" s="49"/>
      <c r="JWL13" s="49"/>
      <c r="JWM13" s="49"/>
      <c r="JWN13" s="49"/>
      <c r="JWO13" s="49"/>
      <c r="JWP13" s="49"/>
      <c r="JWQ13" s="49"/>
      <c r="JWR13" s="49"/>
      <c r="JWS13" s="49"/>
      <c r="JWT13" s="49"/>
      <c r="JWU13" s="49"/>
      <c r="JWV13" s="49"/>
      <c r="JWW13" s="49"/>
      <c r="JWX13" s="49"/>
      <c r="JWY13" s="49"/>
      <c r="JWZ13" s="49"/>
      <c r="JXA13" s="49"/>
      <c r="JXB13" s="49"/>
      <c r="JXC13" s="49"/>
      <c r="JXD13" s="49"/>
      <c r="JXE13" s="49"/>
      <c r="JXF13" s="49"/>
      <c r="JXG13" s="49"/>
      <c r="JXH13" s="49"/>
      <c r="JXI13" s="49"/>
      <c r="JXJ13" s="49"/>
      <c r="JXK13" s="49"/>
      <c r="JXL13" s="49"/>
      <c r="JXM13" s="49"/>
      <c r="JXN13" s="49"/>
      <c r="JXO13" s="49"/>
      <c r="JXP13" s="49"/>
      <c r="JXQ13" s="49"/>
      <c r="JXR13" s="49"/>
      <c r="JXS13" s="49"/>
      <c r="JXT13" s="49"/>
      <c r="JXU13" s="49"/>
      <c r="JXV13" s="49"/>
      <c r="JXW13" s="49"/>
      <c r="JXX13" s="49"/>
      <c r="JXY13" s="49"/>
      <c r="JXZ13" s="49"/>
      <c r="JYA13" s="49"/>
      <c r="JYB13" s="49"/>
      <c r="JYC13" s="49"/>
      <c r="JYD13" s="49"/>
      <c r="JYE13" s="49"/>
      <c r="JYF13" s="49"/>
      <c r="JYG13" s="49"/>
      <c r="JYH13" s="49"/>
      <c r="JYI13" s="49"/>
      <c r="JYJ13" s="49"/>
      <c r="JYK13" s="49"/>
      <c r="JYL13" s="49"/>
      <c r="JYM13" s="49"/>
      <c r="JYN13" s="49"/>
      <c r="JYO13" s="49"/>
      <c r="JYP13" s="49"/>
      <c r="JYQ13" s="49"/>
      <c r="JYR13" s="49"/>
      <c r="JYS13" s="49"/>
      <c r="JYT13" s="49"/>
      <c r="JYU13" s="49"/>
      <c r="JYV13" s="49"/>
      <c r="JYW13" s="49"/>
      <c r="JYX13" s="49"/>
      <c r="JYY13" s="49"/>
      <c r="JYZ13" s="49"/>
      <c r="JZA13" s="49"/>
      <c r="JZB13" s="49"/>
      <c r="JZC13" s="49"/>
      <c r="JZD13" s="49"/>
      <c r="JZE13" s="49"/>
      <c r="JZF13" s="49"/>
      <c r="JZG13" s="49"/>
      <c r="JZH13" s="49"/>
      <c r="JZI13" s="49"/>
      <c r="JZJ13" s="49"/>
      <c r="JZK13" s="49"/>
      <c r="JZL13" s="49"/>
      <c r="JZM13" s="49"/>
      <c r="JZN13" s="49"/>
      <c r="JZO13" s="49"/>
      <c r="JZP13" s="49"/>
      <c r="JZQ13" s="49"/>
      <c r="JZR13" s="49"/>
      <c r="JZS13" s="49"/>
      <c r="JZT13" s="49"/>
      <c r="JZU13" s="49"/>
      <c r="JZV13" s="49"/>
      <c r="JZW13" s="49"/>
      <c r="JZX13" s="49"/>
      <c r="JZY13" s="49"/>
      <c r="JZZ13" s="49"/>
      <c r="KAA13" s="49"/>
      <c r="KAB13" s="49"/>
      <c r="KAC13" s="49"/>
      <c r="KAD13" s="49"/>
      <c r="KAE13" s="49"/>
      <c r="KAF13" s="49"/>
      <c r="KAG13" s="49"/>
      <c r="KAH13" s="49"/>
      <c r="KAI13" s="49"/>
      <c r="KAJ13" s="49"/>
      <c r="KAK13" s="49"/>
      <c r="KAL13" s="49"/>
      <c r="KAM13" s="49"/>
      <c r="KAN13" s="49"/>
      <c r="KAO13" s="49"/>
      <c r="KAP13" s="49"/>
      <c r="KAQ13" s="49"/>
      <c r="KAR13" s="49"/>
      <c r="KAS13" s="49"/>
      <c r="KAT13" s="49"/>
      <c r="KAU13" s="49"/>
      <c r="KAV13" s="49"/>
      <c r="KAW13" s="49"/>
      <c r="KAX13" s="49"/>
      <c r="KAY13" s="49"/>
      <c r="KAZ13" s="49"/>
      <c r="KBA13" s="49"/>
      <c r="KBB13" s="49"/>
      <c r="KBC13" s="49"/>
      <c r="KBD13" s="49"/>
      <c r="KBE13" s="49"/>
      <c r="KBF13" s="49"/>
      <c r="KBG13" s="49"/>
      <c r="KBH13" s="49"/>
      <c r="KBI13" s="49"/>
      <c r="KBJ13" s="49"/>
      <c r="KBK13" s="49"/>
      <c r="KBL13" s="49"/>
      <c r="KBM13" s="49"/>
      <c r="KBN13" s="49"/>
      <c r="KBO13" s="49"/>
      <c r="KBP13" s="49"/>
      <c r="KBQ13" s="49"/>
      <c r="KBR13" s="49"/>
      <c r="KBS13" s="49"/>
      <c r="KBT13" s="49"/>
      <c r="KBU13" s="49"/>
      <c r="KBV13" s="49"/>
      <c r="KBW13" s="49"/>
      <c r="KBX13" s="49"/>
      <c r="KBY13" s="49"/>
      <c r="KBZ13" s="49"/>
      <c r="KCA13" s="49"/>
      <c r="KCB13" s="49"/>
      <c r="KCC13" s="49"/>
      <c r="KCD13" s="49"/>
      <c r="KCE13" s="49"/>
      <c r="KCF13" s="49"/>
      <c r="KCG13" s="49"/>
      <c r="KCH13" s="49"/>
      <c r="KCI13" s="49"/>
      <c r="KCJ13" s="49"/>
      <c r="KCK13" s="49"/>
      <c r="KCL13" s="49"/>
      <c r="KCM13" s="49"/>
      <c r="KCN13" s="49"/>
      <c r="KCO13" s="49"/>
      <c r="KCP13" s="49"/>
      <c r="KCQ13" s="49"/>
      <c r="KCR13" s="49"/>
      <c r="KCS13" s="49"/>
      <c r="KCT13" s="49"/>
      <c r="KCU13" s="49"/>
      <c r="KCV13" s="49"/>
      <c r="KCW13" s="49"/>
      <c r="KCX13" s="49"/>
      <c r="KCY13" s="49"/>
      <c r="KCZ13" s="49"/>
      <c r="KDA13" s="49"/>
      <c r="KDB13" s="49"/>
      <c r="KDC13" s="49"/>
      <c r="KDD13" s="49"/>
      <c r="KDE13" s="49"/>
      <c r="KDF13" s="49"/>
      <c r="KDG13" s="49"/>
      <c r="KDH13" s="49"/>
      <c r="KDI13" s="49"/>
      <c r="KDJ13" s="49"/>
      <c r="KDK13" s="49"/>
      <c r="KDL13" s="49"/>
      <c r="KDM13" s="49"/>
      <c r="KDN13" s="49"/>
      <c r="KDO13" s="49"/>
      <c r="KDP13" s="49"/>
      <c r="KDQ13" s="49"/>
      <c r="KDR13" s="49"/>
      <c r="KDS13" s="49"/>
      <c r="KDT13" s="49"/>
      <c r="KDU13" s="49"/>
      <c r="KDV13" s="49"/>
      <c r="KDW13" s="49"/>
      <c r="KDX13" s="49"/>
      <c r="KDY13" s="49"/>
      <c r="KDZ13" s="49"/>
      <c r="KEA13" s="49"/>
      <c r="KEB13" s="49"/>
      <c r="KEC13" s="49"/>
      <c r="KED13" s="49"/>
      <c r="KEE13" s="49"/>
      <c r="KEF13" s="49"/>
      <c r="KEG13" s="49"/>
      <c r="KEH13" s="49"/>
      <c r="KEI13" s="49"/>
      <c r="KEJ13" s="49"/>
      <c r="KEK13" s="49"/>
      <c r="KEL13" s="49"/>
      <c r="KEM13" s="49"/>
      <c r="KEN13" s="49"/>
      <c r="KEO13" s="49"/>
      <c r="KEP13" s="49"/>
      <c r="KEQ13" s="49"/>
      <c r="KER13" s="49"/>
      <c r="KES13" s="49"/>
      <c r="KET13" s="49"/>
      <c r="KEU13" s="49"/>
      <c r="KEV13" s="49"/>
      <c r="KEW13" s="49"/>
      <c r="KEX13" s="49"/>
      <c r="KEY13" s="49"/>
      <c r="KEZ13" s="49"/>
      <c r="KFA13" s="49"/>
      <c r="KFB13" s="49"/>
      <c r="KFC13" s="49"/>
      <c r="KFD13" s="49"/>
      <c r="KFE13" s="49"/>
      <c r="KFF13" s="49"/>
      <c r="KFG13" s="49"/>
      <c r="KFH13" s="49"/>
      <c r="KFI13" s="49"/>
      <c r="KFJ13" s="49"/>
      <c r="KFK13" s="49"/>
      <c r="KFL13" s="49"/>
      <c r="KFM13" s="49"/>
      <c r="KFN13" s="49"/>
      <c r="KFO13" s="49"/>
      <c r="KFP13" s="49"/>
      <c r="KFQ13" s="49"/>
      <c r="KFR13" s="49"/>
      <c r="KFS13" s="49"/>
      <c r="KFT13" s="49"/>
      <c r="KFU13" s="49"/>
      <c r="KFV13" s="49"/>
      <c r="KFW13" s="49"/>
      <c r="KFX13" s="49"/>
      <c r="KFY13" s="49"/>
      <c r="KFZ13" s="49"/>
      <c r="KGA13" s="49"/>
      <c r="KGB13" s="49"/>
      <c r="KGC13" s="49"/>
      <c r="KGD13" s="49"/>
      <c r="KGE13" s="49"/>
      <c r="KGF13" s="49"/>
      <c r="KGG13" s="49"/>
      <c r="KGH13" s="49"/>
      <c r="KGI13" s="49"/>
      <c r="KGJ13" s="49"/>
      <c r="KGK13" s="49"/>
      <c r="KGL13" s="49"/>
      <c r="KGM13" s="49"/>
      <c r="KGN13" s="49"/>
      <c r="KGO13" s="49"/>
      <c r="KGP13" s="49"/>
      <c r="KGQ13" s="49"/>
      <c r="KGR13" s="49"/>
      <c r="KGS13" s="49"/>
      <c r="KGT13" s="49"/>
      <c r="KGU13" s="49"/>
      <c r="KGV13" s="49"/>
      <c r="KGW13" s="49"/>
      <c r="KGX13" s="49"/>
      <c r="KGY13" s="49"/>
      <c r="KGZ13" s="49"/>
      <c r="KHA13" s="49"/>
      <c r="KHB13" s="49"/>
      <c r="KHC13" s="49"/>
      <c r="KHD13" s="49"/>
      <c r="KHE13" s="49"/>
      <c r="KHF13" s="49"/>
      <c r="KHG13" s="49"/>
      <c r="KHH13" s="49"/>
      <c r="KHI13" s="49"/>
      <c r="KHJ13" s="49"/>
      <c r="KHK13" s="49"/>
      <c r="KHL13" s="49"/>
      <c r="KHM13" s="49"/>
      <c r="KHN13" s="49"/>
      <c r="KHO13" s="49"/>
      <c r="KHP13" s="49"/>
      <c r="KHQ13" s="49"/>
      <c r="KHR13" s="49"/>
      <c r="KHS13" s="49"/>
      <c r="KHT13" s="49"/>
      <c r="KHU13" s="49"/>
      <c r="KHV13" s="49"/>
      <c r="KHW13" s="49"/>
      <c r="KHX13" s="49"/>
      <c r="KHY13" s="49"/>
      <c r="KHZ13" s="49"/>
      <c r="KIA13" s="49"/>
      <c r="KIB13" s="49"/>
      <c r="KIC13" s="49"/>
      <c r="KID13" s="49"/>
      <c r="KIE13" s="49"/>
      <c r="KIF13" s="49"/>
      <c r="KIG13" s="49"/>
      <c r="KIH13" s="49"/>
      <c r="KII13" s="49"/>
      <c r="KIJ13" s="49"/>
      <c r="KIK13" s="49"/>
      <c r="KIL13" s="49"/>
      <c r="KIM13" s="49"/>
      <c r="KIN13" s="49"/>
      <c r="KIO13" s="49"/>
      <c r="KIP13" s="49"/>
      <c r="KIQ13" s="49"/>
      <c r="KIR13" s="49"/>
      <c r="KIS13" s="49"/>
      <c r="KIT13" s="49"/>
      <c r="KIU13" s="49"/>
      <c r="KIV13" s="49"/>
      <c r="KIW13" s="49"/>
      <c r="KIX13" s="49"/>
      <c r="KIY13" s="49"/>
      <c r="KIZ13" s="49"/>
      <c r="KJA13" s="49"/>
      <c r="KJB13" s="49"/>
      <c r="KJC13" s="49"/>
      <c r="KJD13" s="49"/>
      <c r="KJE13" s="49"/>
      <c r="KJF13" s="49"/>
      <c r="KJG13" s="49"/>
      <c r="KJH13" s="49"/>
      <c r="KJI13" s="49"/>
      <c r="KJJ13" s="49"/>
      <c r="KJK13" s="49"/>
      <c r="KJL13" s="49"/>
      <c r="KJM13" s="49"/>
      <c r="KJN13" s="49"/>
      <c r="KJO13" s="49"/>
      <c r="KJP13" s="49"/>
      <c r="KJQ13" s="49"/>
      <c r="KJR13" s="49"/>
      <c r="KJS13" s="49"/>
      <c r="KJT13" s="49"/>
      <c r="KJU13" s="49"/>
      <c r="KJV13" s="49"/>
      <c r="KJW13" s="49"/>
      <c r="KJX13" s="49"/>
      <c r="KJY13" s="49"/>
      <c r="KJZ13" s="49"/>
      <c r="KKA13" s="49"/>
      <c r="KKB13" s="49"/>
      <c r="KKC13" s="49"/>
      <c r="KKD13" s="49"/>
      <c r="KKE13" s="49"/>
      <c r="KKF13" s="49"/>
      <c r="KKG13" s="49"/>
      <c r="KKH13" s="49"/>
      <c r="KKI13" s="49"/>
      <c r="KKJ13" s="49"/>
      <c r="KKK13" s="49"/>
      <c r="KKL13" s="49"/>
      <c r="KKM13" s="49"/>
      <c r="KKN13" s="49"/>
      <c r="KKO13" s="49"/>
      <c r="KKP13" s="49"/>
      <c r="KKQ13" s="49"/>
      <c r="KKR13" s="49"/>
      <c r="KKS13" s="49"/>
      <c r="KKT13" s="49"/>
      <c r="KKU13" s="49"/>
      <c r="KKV13" s="49"/>
      <c r="KKW13" s="49"/>
      <c r="KKX13" s="49"/>
      <c r="KKY13" s="49"/>
      <c r="KKZ13" s="49"/>
      <c r="KLA13" s="49"/>
      <c r="KLB13" s="49"/>
      <c r="KLC13" s="49"/>
      <c r="KLD13" s="49"/>
      <c r="KLE13" s="49"/>
      <c r="KLF13" s="49"/>
      <c r="KLG13" s="49"/>
      <c r="KLH13" s="49"/>
      <c r="KLI13" s="49"/>
      <c r="KLJ13" s="49"/>
      <c r="KLK13" s="49"/>
      <c r="KLL13" s="49"/>
      <c r="KLM13" s="49"/>
      <c r="KLN13" s="49"/>
      <c r="KLO13" s="49"/>
      <c r="KLP13" s="49"/>
      <c r="KLQ13" s="49"/>
      <c r="KLR13" s="49"/>
      <c r="KLS13" s="49"/>
      <c r="KLT13" s="49"/>
      <c r="KLU13" s="49"/>
      <c r="KLV13" s="49"/>
      <c r="KLW13" s="49"/>
      <c r="KLX13" s="49"/>
      <c r="KLY13" s="49"/>
      <c r="KLZ13" s="49"/>
      <c r="KMA13" s="49"/>
      <c r="KMB13" s="49"/>
      <c r="KMC13" s="49"/>
      <c r="KMD13" s="49"/>
      <c r="KME13" s="49"/>
      <c r="KMF13" s="49"/>
      <c r="KMG13" s="49"/>
      <c r="KMH13" s="49"/>
      <c r="KMI13" s="49"/>
      <c r="KMJ13" s="49"/>
      <c r="KMK13" s="49"/>
      <c r="KML13" s="49"/>
      <c r="KMM13" s="49"/>
      <c r="KMN13" s="49"/>
      <c r="KMO13" s="49"/>
      <c r="KMP13" s="49"/>
      <c r="KMQ13" s="49"/>
      <c r="KMR13" s="49"/>
      <c r="KMS13" s="49"/>
      <c r="KMT13" s="49"/>
      <c r="KMU13" s="49"/>
      <c r="KMV13" s="49"/>
      <c r="KMW13" s="49"/>
      <c r="KMX13" s="49"/>
      <c r="KMY13" s="49"/>
      <c r="KMZ13" s="49"/>
      <c r="KNA13" s="49"/>
      <c r="KNB13" s="49"/>
      <c r="KNC13" s="49"/>
      <c r="KND13" s="49"/>
      <c r="KNE13" s="49"/>
      <c r="KNF13" s="49"/>
      <c r="KNG13" s="49"/>
      <c r="KNH13" s="49"/>
      <c r="KNI13" s="49"/>
      <c r="KNJ13" s="49"/>
      <c r="KNK13" s="49"/>
      <c r="KNL13" s="49"/>
      <c r="KNM13" s="49"/>
      <c r="KNN13" s="49"/>
      <c r="KNO13" s="49"/>
      <c r="KNP13" s="49"/>
      <c r="KNQ13" s="49"/>
      <c r="KNR13" s="49"/>
      <c r="KNS13" s="49"/>
      <c r="KNT13" s="49"/>
      <c r="KNU13" s="49"/>
      <c r="KNV13" s="49"/>
      <c r="KNW13" s="49"/>
      <c r="KNX13" s="49"/>
      <c r="KNY13" s="49"/>
      <c r="KNZ13" s="49"/>
      <c r="KOA13" s="49"/>
      <c r="KOB13" s="49"/>
      <c r="KOC13" s="49"/>
      <c r="KOD13" s="49"/>
      <c r="KOE13" s="49"/>
      <c r="KOF13" s="49"/>
      <c r="KOG13" s="49"/>
      <c r="KOH13" s="49"/>
      <c r="KOI13" s="49"/>
      <c r="KOJ13" s="49"/>
      <c r="KOK13" s="49"/>
      <c r="KOL13" s="49"/>
      <c r="KOM13" s="49"/>
      <c r="KON13" s="49"/>
      <c r="KOO13" s="49"/>
      <c r="KOP13" s="49"/>
      <c r="KOQ13" s="49"/>
      <c r="KOR13" s="49"/>
      <c r="KOS13" s="49"/>
      <c r="KOT13" s="49"/>
      <c r="KOU13" s="49"/>
      <c r="KOV13" s="49"/>
      <c r="KOW13" s="49"/>
      <c r="KOX13" s="49"/>
      <c r="KOY13" s="49"/>
      <c r="KOZ13" s="49"/>
      <c r="KPA13" s="49"/>
      <c r="KPB13" s="49"/>
      <c r="KPC13" s="49"/>
      <c r="KPD13" s="49"/>
      <c r="KPE13" s="49"/>
      <c r="KPF13" s="49"/>
      <c r="KPG13" s="49"/>
      <c r="KPH13" s="49"/>
      <c r="KPI13" s="49"/>
      <c r="KPJ13" s="49"/>
      <c r="KPK13" s="49"/>
      <c r="KPL13" s="49"/>
      <c r="KPM13" s="49"/>
      <c r="KPN13" s="49"/>
      <c r="KPO13" s="49"/>
      <c r="KPP13" s="49"/>
      <c r="KPQ13" s="49"/>
      <c r="KPR13" s="49"/>
      <c r="KPS13" s="49"/>
      <c r="KPT13" s="49"/>
      <c r="KPU13" s="49"/>
      <c r="KPV13" s="49"/>
      <c r="KPW13" s="49"/>
      <c r="KPX13" s="49"/>
      <c r="KPY13" s="49"/>
      <c r="KPZ13" s="49"/>
      <c r="KQA13" s="49"/>
      <c r="KQB13" s="49"/>
      <c r="KQC13" s="49"/>
      <c r="KQD13" s="49"/>
      <c r="KQE13" s="49"/>
      <c r="KQF13" s="49"/>
      <c r="KQG13" s="49"/>
      <c r="KQH13" s="49"/>
      <c r="KQI13" s="49"/>
      <c r="KQJ13" s="49"/>
      <c r="KQK13" s="49"/>
      <c r="KQL13" s="49"/>
      <c r="KQM13" s="49"/>
      <c r="KQN13" s="49"/>
      <c r="KQO13" s="49"/>
      <c r="KQP13" s="49"/>
      <c r="KQQ13" s="49"/>
      <c r="KQR13" s="49"/>
      <c r="KQS13" s="49"/>
      <c r="KQT13" s="49"/>
      <c r="KQU13" s="49"/>
      <c r="KQV13" s="49"/>
      <c r="KQW13" s="49"/>
      <c r="KQX13" s="49"/>
      <c r="KQY13" s="49"/>
      <c r="KQZ13" s="49"/>
      <c r="KRA13" s="49"/>
      <c r="KRB13" s="49"/>
      <c r="KRC13" s="49"/>
      <c r="KRD13" s="49"/>
      <c r="KRE13" s="49"/>
      <c r="KRF13" s="49"/>
      <c r="KRG13" s="49"/>
      <c r="KRH13" s="49"/>
      <c r="KRI13" s="49"/>
      <c r="KRJ13" s="49"/>
      <c r="KRK13" s="49"/>
      <c r="KRL13" s="49"/>
      <c r="KRM13" s="49"/>
      <c r="KRN13" s="49"/>
      <c r="KRO13" s="49"/>
      <c r="KRP13" s="49"/>
      <c r="KRQ13" s="49"/>
      <c r="KRR13" s="49"/>
      <c r="KRS13" s="49"/>
      <c r="KRT13" s="49"/>
      <c r="KRU13" s="49"/>
      <c r="KRV13" s="49"/>
      <c r="KRW13" s="49"/>
      <c r="KRX13" s="49"/>
      <c r="KRY13" s="49"/>
      <c r="KRZ13" s="49"/>
      <c r="KSA13" s="49"/>
      <c r="KSB13" s="49"/>
      <c r="KSC13" s="49"/>
      <c r="KSD13" s="49"/>
      <c r="KSE13" s="49"/>
      <c r="KSF13" s="49"/>
      <c r="KSG13" s="49"/>
      <c r="KSH13" s="49"/>
      <c r="KSI13" s="49"/>
      <c r="KSJ13" s="49"/>
      <c r="KSK13" s="49"/>
      <c r="KSL13" s="49"/>
      <c r="KSM13" s="49"/>
      <c r="KSN13" s="49"/>
      <c r="KSO13" s="49"/>
      <c r="KSP13" s="49"/>
      <c r="KSQ13" s="49"/>
      <c r="KSR13" s="49"/>
      <c r="KSS13" s="49"/>
      <c r="KST13" s="49"/>
      <c r="KSU13" s="49"/>
      <c r="KSV13" s="49"/>
      <c r="KSW13" s="49"/>
      <c r="KSX13" s="49"/>
      <c r="KSY13" s="49"/>
      <c r="KSZ13" s="49"/>
      <c r="KTA13" s="49"/>
      <c r="KTB13" s="49"/>
      <c r="KTC13" s="49"/>
      <c r="KTD13" s="49"/>
      <c r="KTE13" s="49"/>
      <c r="KTF13" s="49"/>
      <c r="KTG13" s="49"/>
      <c r="KTH13" s="49"/>
      <c r="KTI13" s="49"/>
      <c r="KTJ13" s="49"/>
      <c r="KTK13" s="49"/>
      <c r="KTL13" s="49"/>
      <c r="KTM13" s="49"/>
      <c r="KTN13" s="49"/>
      <c r="KTO13" s="49"/>
      <c r="KTP13" s="49"/>
      <c r="KTQ13" s="49"/>
      <c r="KTR13" s="49"/>
      <c r="KTS13" s="49"/>
      <c r="KTT13" s="49"/>
      <c r="KTU13" s="49"/>
      <c r="KTV13" s="49"/>
      <c r="KTW13" s="49"/>
      <c r="KTX13" s="49"/>
      <c r="KTY13" s="49"/>
      <c r="KTZ13" s="49"/>
      <c r="KUA13" s="49"/>
      <c r="KUB13" s="49"/>
      <c r="KUC13" s="49"/>
      <c r="KUD13" s="49"/>
      <c r="KUE13" s="49"/>
      <c r="KUF13" s="49"/>
      <c r="KUG13" s="49"/>
      <c r="KUH13" s="49"/>
      <c r="KUI13" s="49"/>
      <c r="KUJ13" s="49"/>
      <c r="KUK13" s="49"/>
      <c r="KUL13" s="49"/>
      <c r="KUM13" s="49"/>
      <c r="KUN13" s="49"/>
      <c r="KUO13" s="49"/>
      <c r="KUP13" s="49"/>
      <c r="KUQ13" s="49"/>
      <c r="KUR13" s="49"/>
      <c r="KUS13" s="49"/>
      <c r="KUT13" s="49"/>
      <c r="KUU13" s="49"/>
      <c r="KUV13" s="49"/>
      <c r="KUW13" s="49"/>
      <c r="KUX13" s="49"/>
      <c r="KUY13" s="49"/>
      <c r="KUZ13" s="49"/>
      <c r="KVA13" s="49"/>
      <c r="KVB13" s="49"/>
      <c r="KVC13" s="49"/>
      <c r="KVD13" s="49"/>
      <c r="KVE13" s="49"/>
      <c r="KVF13" s="49"/>
      <c r="KVG13" s="49"/>
      <c r="KVH13" s="49"/>
      <c r="KVI13" s="49"/>
      <c r="KVJ13" s="49"/>
      <c r="KVK13" s="49"/>
      <c r="KVL13" s="49"/>
      <c r="KVM13" s="49"/>
      <c r="KVN13" s="49"/>
      <c r="KVO13" s="49"/>
      <c r="KVP13" s="49"/>
      <c r="KVQ13" s="49"/>
      <c r="KVR13" s="49"/>
      <c r="KVS13" s="49"/>
      <c r="KVT13" s="49"/>
      <c r="KVU13" s="49"/>
      <c r="KVV13" s="49"/>
      <c r="KVW13" s="49"/>
      <c r="KVX13" s="49"/>
      <c r="KVY13" s="49"/>
      <c r="KVZ13" s="49"/>
      <c r="KWA13" s="49"/>
      <c r="KWB13" s="49"/>
      <c r="KWC13" s="49"/>
      <c r="KWD13" s="49"/>
      <c r="KWE13" s="49"/>
      <c r="KWF13" s="49"/>
      <c r="KWG13" s="49"/>
      <c r="KWH13" s="49"/>
      <c r="KWI13" s="49"/>
      <c r="KWJ13" s="49"/>
      <c r="KWK13" s="49"/>
      <c r="KWL13" s="49"/>
      <c r="KWM13" s="49"/>
      <c r="KWN13" s="49"/>
      <c r="KWO13" s="49"/>
      <c r="KWP13" s="49"/>
      <c r="KWQ13" s="49"/>
      <c r="KWR13" s="49"/>
      <c r="KWS13" s="49"/>
      <c r="KWT13" s="49"/>
      <c r="KWU13" s="49"/>
      <c r="KWV13" s="49"/>
      <c r="KWW13" s="49"/>
      <c r="KWX13" s="49"/>
      <c r="KWY13" s="49"/>
      <c r="KWZ13" s="49"/>
      <c r="KXA13" s="49"/>
      <c r="KXB13" s="49"/>
      <c r="KXC13" s="49"/>
      <c r="KXD13" s="49"/>
      <c r="KXE13" s="49"/>
      <c r="KXF13" s="49"/>
      <c r="KXG13" s="49"/>
      <c r="KXH13" s="49"/>
      <c r="KXI13" s="49"/>
      <c r="KXJ13" s="49"/>
      <c r="KXK13" s="49"/>
      <c r="KXL13" s="49"/>
      <c r="KXM13" s="49"/>
      <c r="KXN13" s="49"/>
      <c r="KXO13" s="49"/>
      <c r="KXP13" s="49"/>
      <c r="KXQ13" s="49"/>
      <c r="KXR13" s="49"/>
      <c r="KXS13" s="49"/>
      <c r="KXT13" s="49"/>
      <c r="KXU13" s="49"/>
      <c r="KXV13" s="49"/>
      <c r="KXW13" s="49"/>
      <c r="KXX13" s="49"/>
      <c r="KXY13" s="49"/>
      <c r="KXZ13" s="49"/>
      <c r="KYA13" s="49"/>
      <c r="KYB13" s="49"/>
      <c r="KYC13" s="49"/>
      <c r="KYD13" s="49"/>
      <c r="KYE13" s="49"/>
      <c r="KYF13" s="49"/>
      <c r="KYG13" s="49"/>
      <c r="KYH13" s="49"/>
      <c r="KYI13" s="49"/>
      <c r="KYJ13" s="49"/>
      <c r="KYK13" s="49"/>
      <c r="KYL13" s="49"/>
      <c r="KYM13" s="49"/>
      <c r="KYN13" s="49"/>
      <c r="KYO13" s="49"/>
      <c r="KYP13" s="49"/>
      <c r="KYQ13" s="49"/>
      <c r="KYR13" s="49"/>
      <c r="KYS13" s="49"/>
      <c r="KYT13" s="49"/>
      <c r="KYU13" s="49"/>
      <c r="KYV13" s="49"/>
      <c r="KYW13" s="49"/>
      <c r="KYX13" s="49"/>
      <c r="KYY13" s="49"/>
      <c r="KYZ13" s="49"/>
      <c r="KZA13" s="49"/>
      <c r="KZB13" s="49"/>
      <c r="KZC13" s="49"/>
      <c r="KZD13" s="49"/>
      <c r="KZE13" s="49"/>
      <c r="KZF13" s="49"/>
      <c r="KZG13" s="49"/>
      <c r="KZH13" s="49"/>
      <c r="KZI13" s="49"/>
      <c r="KZJ13" s="49"/>
      <c r="KZK13" s="49"/>
      <c r="KZL13" s="49"/>
      <c r="KZM13" s="49"/>
      <c r="KZN13" s="49"/>
      <c r="KZO13" s="49"/>
      <c r="KZP13" s="49"/>
      <c r="KZQ13" s="49"/>
      <c r="KZR13" s="49"/>
      <c r="KZS13" s="49"/>
      <c r="KZT13" s="49"/>
      <c r="KZU13" s="49"/>
      <c r="KZV13" s="49"/>
      <c r="KZW13" s="49"/>
      <c r="KZX13" s="49"/>
      <c r="KZY13" s="49"/>
      <c r="KZZ13" s="49"/>
      <c r="LAA13" s="49"/>
      <c r="LAB13" s="49"/>
      <c r="LAC13" s="49"/>
      <c r="LAD13" s="49"/>
      <c r="LAE13" s="49"/>
      <c r="LAF13" s="49"/>
      <c r="LAG13" s="49"/>
      <c r="LAH13" s="49"/>
      <c r="LAI13" s="49"/>
      <c r="LAJ13" s="49"/>
      <c r="LAK13" s="49"/>
      <c r="LAL13" s="49"/>
      <c r="LAM13" s="49"/>
      <c r="LAN13" s="49"/>
      <c r="LAO13" s="49"/>
      <c r="LAP13" s="49"/>
      <c r="LAQ13" s="49"/>
      <c r="LAR13" s="49"/>
      <c r="LAS13" s="49"/>
      <c r="LAT13" s="49"/>
      <c r="LAU13" s="49"/>
      <c r="LAV13" s="49"/>
      <c r="LAW13" s="49"/>
      <c r="LAX13" s="49"/>
      <c r="LAY13" s="49"/>
      <c r="LAZ13" s="49"/>
      <c r="LBA13" s="49"/>
      <c r="LBB13" s="49"/>
      <c r="LBC13" s="49"/>
      <c r="LBD13" s="49"/>
      <c r="LBE13" s="49"/>
      <c r="LBF13" s="49"/>
      <c r="LBG13" s="49"/>
      <c r="LBH13" s="49"/>
      <c r="LBI13" s="49"/>
      <c r="LBJ13" s="49"/>
      <c r="LBK13" s="49"/>
      <c r="LBL13" s="49"/>
      <c r="LBM13" s="49"/>
      <c r="LBN13" s="49"/>
      <c r="LBO13" s="49"/>
      <c r="LBP13" s="49"/>
      <c r="LBQ13" s="49"/>
      <c r="LBR13" s="49"/>
      <c r="LBS13" s="49"/>
      <c r="LBT13" s="49"/>
      <c r="LBU13" s="49"/>
      <c r="LBV13" s="49"/>
      <c r="LBW13" s="49"/>
      <c r="LBX13" s="49"/>
      <c r="LBY13" s="49"/>
      <c r="LBZ13" s="49"/>
      <c r="LCA13" s="49"/>
      <c r="LCB13" s="49"/>
      <c r="LCC13" s="49"/>
      <c r="LCD13" s="49"/>
      <c r="LCE13" s="49"/>
      <c r="LCF13" s="49"/>
      <c r="LCG13" s="49"/>
      <c r="LCH13" s="49"/>
      <c r="LCI13" s="49"/>
      <c r="LCJ13" s="49"/>
      <c r="LCK13" s="49"/>
      <c r="LCL13" s="49"/>
      <c r="LCM13" s="49"/>
      <c r="LCN13" s="49"/>
      <c r="LCO13" s="49"/>
      <c r="LCP13" s="49"/>
      <c r="LCQ13" s="49"/>
      <c r="LCR13" s="49"/>
      <c r="LCS13" s="49"/>
      <c r="LCT13" s="49"/>
      <c r="LCU13" s="49"/>
      <c r="LCV13" s="49"/>
      <c r="LCW13" s="49"/>
      <c r="LCX13" s="49"/>
      <c r="LCY13" s="49"/>
      <c r="LCZ13" s="49"/>
      <c r="LDA13" s="49"/>
      <c r="LDB13" s="49"/>
      <c r="LDC13" s="49"/>
      <c r="LDD13" s="49"/>
      <c r="LDE13" s="49"/>
      <c r="LDF13" s="49"/>
      <c r="LDG13" s="49"/>
      <c r="LDH13" s="49"/>
      <c r="LDI13" s="49"/>
      <c r="LDJ13" s="49"/>
      <c r="LDK13" s="49"/>
      <c r="LDL13" s="49"/>
      <c r="LDM13" s="49"/>
      <c r="LDN13" s="49"/>
      <c r="LDO13" s="49"/>
      <c r="LDP13" s="49"/>
      <c r="LDQ13" s="49"/>
      <c r="LDR13" s="49"/>
      <c r="LDS13" s="49"/>
      <c r="LDT13" s="49"/>
      <c r="LDU13" s="49"/>
      <c r="LDV13" s="49"/>
      <c r="LDW13" s="49"/>
      <c r="LDX13" s="49"/>
      <c r="LDY13" s="49"/>
      <c r="LDZ13" s="49"/>
      <c r="LEA13" s="49"/>
      <c r="LEB13" s="49"/>
      <c r="LEC13" s="49"/>
      <c r="LED13" s="49"/>
      <c r="LEE13" s="49"/>
      <c r="LEF13" s="49"/>
      <c r="LEG13" s="49"/>
      <c r="LEH13" s="49"/>
      <c r="LEI13" s="49"/>
      <c r="LEJ13" s="49"/>
      <c r="LEK13" s="49"/>
      <c r="LEL13" s="49"/>
      <c r="LEM13" s="49"/>
      <c r="LEN13" s="49"/>
      <c r="LEO13" s="49"/>
      <c r="LEP13" s="49"/>
      <c r="LEQ13" s="49"/>
      <c r="LER13" s="49"/>
      <c r="LES13" s="49"/>
      <c r="LET13" s="49"/>
      <c r="LEU13" s="49"/>
      <c r="LEV13" s="49"/>
      <c r="LEW13" s="49"/>
      <c r="LEX13" s="49"/>
      <c r="LEY13" s="49"/>
      <c r="LEZ13" s="49"/>
      <c r="LFA13" s="49"/>
      <c r="LFB13" s="49"/>
      <c r="LFC13" s="49"/>
      <c r="LFD13" s="49"/>
      <c r="LFE13" s="49"/>
      <c r="LFF13" s="49"/>
      <c r="LFG13" s="49"/>
      <c r="LFH13" s="49"/>
      <c r="LFI13" s="49"/>
      <c r="LFJ13" s="49"/>
      <c r="LFK13" s="49"/>
      <c r="LFL13" s="49"/>
      <c r="LFM13" s="49"/>
      <c r="LFN13" s="49"/>
      <c r="LFO13" s="49"/>
      <c r="LFP13" s="49"/>
      <c r="LFQ13" s="49"/>
      <c r="LFR13" s="49"/>
      <c r="LFS13" s="49"/>
      <c r="LFT13" s="49"/>
      <c r="LFU13" s="49"/>
      <c r="LFV13" s="49"/>
      <c r="LFW13" s="49"/>
      <c r="LFX13" s="49"/>
      <c r="LFY13" s="49"/>
      <c r="LFZ13" s="49"/>
      <c r="LGA13" s="49"/>
      <c r="LGB13" s="49"/>
      <c r="LGC13" s="49"/>
      <c r="LGD13" s="49"/>
      <c r="LGE13" s="49"/>
      <c r="LGF13" s="49"/>
      <c r="LGG13" s="49"/>
      <c r="LGH13" s="49"/>
      <c r="LGI13" s="49"/>
      <c r="LGJ13" s="49"/>
      <c r="LGK13" s="49"/>
      <c r="LGL13" s="49"/>
      <c r="LGM13" s="49"/>
      <c r="LGN13" s="49"/>
      <c r="LGO13" s="49"/>
      <c r="LGP13" s="49"/>
      <c r="LGQ13" s="49"/>
      <c r="LGR13" s="49"/>
      <c r="LGS13" s="49"/>
      <c r="LGT13" s="49"/>
      <c r="LGU13" s="49"/>
      <c r="LGV13" s="49"/>
      <c r="LGW13" s="49"/>
      <c r="LGX13" s="49"/>
      <c r="LGY13" s="49"/>
      <c r="LGZ13" s="49"/>
      <c r="LHA13" s="49"/>
      <c r="LHB13" s="49"/>
      <c r="LHC13" s="49"/>
      <c r="LHD13" s="49"/>
      <c r="LHE13" s="49"/>
      <c r="LHF13" s="49"/>
      <c r="LHG13" s="49"/>
      <c r="LHH13" s="49"/>
      <c r="LHI13" s="49"/>
      <c r="LHJ13" s="49"/>
      <c r="LHK13" s="49"/>
      <c r="LHL13" s="49"/>
      <c r="LHM13" s="49"/>
      <c r="LHN13" s="49"/>
      <c r="LHO13" s="49"/>
      <c r="LHP13" s="49"/>
      <c r="LHQ13" s="49"/>
      <c r="LHR13" s="49"/>
      <c r="LHS13" s="49"/>
      <c r="LHT13" s="49"/>
      <c r="LHU13" s="49"/>
      <c r="LHV13" s="49"/>
      <c r="LHW13" s="49"/>
      <c r="LHX13" s="49"/>
      <c r="LHY13" s="49"/>
      <c r="LHZ13" s="49"/>
      <c r="LIA13" s="49"/>
      <c r="LIB13" s="49"/>
      <c r="LIC13" s="49"/>
      <c r="LID13" s="49"/>
      <c r="LIE13" s="49"/>
      <c r="LIF13" s="49"/>
      <c r="LIG13" s="49"/>
      <c r="LIH13" s="49"/>
      <c r="LII13" s="49"/>
      <c r="LIJ13" s="49"/>
      <c r="LIK13" s="49"/>
      <c r="LIL13" s="49"/>
      <c r="LIM13" s="49"/>
      <c r="LIN13" s="49"/>
      <c r="LIO13" s="49"/>
      <c r="LIP13" s="49"/>
      <c r="LIQ13" s="49"/>
      <c r="LIR13" s="49"/>
      <c r="LIS13" s="49"/>
      <c r="LIT13" s="49"/>
      <c r="LIU13" s="49"/>
      <c r="LIV13" s="49"/>
      <c r="LIW13" s="49"/>
      <c r="LIX13" s="49"/>
      <c r="LIY13" s="49"/>
      <c r="LIZ13" s="49"/>
      <c r="LJA13" s="49"/>
      <c r="LJB13" s="49"/>
      <c r="LJC13" s="49"/>
      <c r="LJD13" s="49"/>
      <c r="LJE13" s="49"/>
      <c r="LJF13" s="49"/>
      <c r="LJG13" s="49"/>
      <c r="LJH13" s="49"/>
      <c r="LJI13" s="49"/>
      <c r="LJJ13" s="49"/>
      <c r="LJK13" s="49"/>
      <c r="LJL13" s="49"/>
      <c r="LJM13" s="49"/>
      <c r="LJN13" s="49"/>
      <c r="LJO13" s="49"/>
      <c r="LJP13" s="49"/>
      <c r="LJQ13" s="49"/>
      <c r="LJR13" s="49"/>
      <c r="LJS13" s="49"/>
      <c r="LJT13" s="49"/>
      <c r="LJU13" s="49"/>
      <c r="LJV13" s="49"/>
      <c r="LJW13" s="49"/>
      <c r="LJX13" s="49"/>
      <c r="LJY13" s="49"/>
      <c r="LJZ13" s="49"/>
      <c r="LKA13" s="49"/>
      <c r="LKB13" s="49"/>
      <c r="LKC13" s="49"/>
      <c r="LKD13" s="49"/>
      <c r="LKE13" s="49"/>
      <c r="LKF13" s="49"/>
      <c r="LKG13" s="49"/>
      <c r="LKH13" s="49"/>
      <c r="LKI13" s="49"/>
      <c r="LKJ13" s="49"/>
      <c r="LKK13" s="49"/>
      <c r="LKL13" s="49"/>
      <c r="LKM13" s="49"/>
      <c r="LKN13" s="49"/>
      <c r="LKO13" s="49"/>
      <c r="LKP13" s="49"/>
      <c r="LKQ13" s="49"/>
      <c r="LKR13" s="49"/>
      <c r="LKS13" s="49"/>
      <c r="LKT13" s="49"/>
      <c r="LKU13" s="49"/>
      <c r="LKV13" s="49"/>
      <c r="LKW13" s="49"/>
      <c r="LKX13" s="49"/>
      <c r="LKY13" s="49"/>
      <c r="LKZ13" s="49"/>
      <c r="LLA13" s="49"/>
      <c r="LLB13" s="49"/>
      <c r="LLC13" s="49"/>
      <c r="LLD13" s="49"/>
      <c r="LLE13" s="49"/>
      <c r="LLF13" s="49"/>
      <c r="LLG13" s="49"/>
      <c r="LLH13" s="49"/>
      <c r="LLI13" s="49"/>
      <c r="LLJ13" s="49"/>
      <c r="LLK13" s="49"/>
      <c r="LLL13" s="49"/>
      <c r="LLM13" s="49"/>
      <c r="LLN13" s="49"/>
      <c r="LLO13" s="49"/>
      <c r="LLP13" s="49"/>
      <c r="LLQ13" s="49"/>
      <c r="LLR13" s="49"/>
      <c r="LLS13" s="49"/>
      <c r="LLT13" s="49"/>
      <c r="LLU13" s="49"/>
      <c r="LLV13" s="49"/>
      <c r="LLW13" s="49"/>
      <c r="LLX13" s="49"/>
      <c r="LLY13" s="49"/>
      <c r="LLZ13" s="49"/>
      <c r="LMA13" s="49"/>
      <c r="LMB13" s="49"/>
      <c r="LMC13" s="49"/>
      <c r="LMD13" s="49"/>
      <c r="LME13" s="49"/>
      <c r="LMF13" s="49"/>
      <c r="LMG13" s="49"/>
      <c r="LMH13" s="49"/>
      <c r="LMI13" s="49"/>
      <c r="LMJ13" s="49"/>
      <c r="LMK13" s="49"/>
      <c r="LML13" s="49"/>
      <c r="LMM13" s="49"/>
      <c r="LMN13" s="49"/>
      <c r="LMO13" s="49"/>
      <c r="LMP13" s="49"/>
      <c r="LMQ13" s="49"/>
      <c r="LMR13" s="49"/>
      <c r="LMS13" s="49"/>
      <c r="LMT13" s="49"/>
      <c r="LMU13" s="49"/>
      <c r="LMV13" s="49"/>
      <c r="LMW13" s="49"/>
      <c r="LMX13" s="49"/>
      <c r="LMY13" s="49"/>
      <c r="LMZ13" s="49"/>
      <c r="LNA13" s="49"/>
      <c r="LNB13" s="49"/>
      <c r="LNC13" s="49"/>
      <c r="LND13" s="49"/>
      <c r="LNE13" s="49"/>
      <c r="LNF13" s="49"/>
      <c r="LNG13" s="49"/>
      <c r="LNH13" s="49"/>
      <c r="LNI13" s="49"/>
      <c r="LNJ13" s="49"/>
      <c r="LNK13" s="49"/>
      <c r="LNL13" s="49"/>
      <c r="LNM13" s="49"/>
      <c r="LNN13" s="49"/>
      <c r="LNO13" s="49"/>
      <c r="LNP13" s="49"/>
      <c r="LNQ13" s="49"/>
      <c r="LNR13" s="49"/>
      <c r="LNS13" s="49"/>
      <c r="LNT13" s="49"/>
      <c r="LNU13" s="49"/>
      <c r="LNV13" s="49"/>
      <c r="LNW13" s="49"/>
      <c r="LNX13" s="49"/>
      <c r="LNY13" s="49"/>
      <c r="LNZ13" s="49"/>
      <c r="LOA13" s="49"/>
      <c r="LOB13" s="49"/>
      <c r="LOC13" s="49"/>
      <c r="LOD13" s="49"/>
      <c r="LOE13" s="49"/>
      <c r="LOF13" s="49"/>
      <c r="LOG13" s="49"/>
      <c r="LOH13" s="49"/>
      <c r="LOI13" s="49"/>
      <c r="LOJ13" s="49"/>
      <c r="LOK13" s="49"/>
      <c r="LOL13" s="49"/>
      <c r="LOM13" s="49"/>
      <c r="LON13" s="49"/>
      <c r="LOO13" s="49"/>
      <c r="LOP13" s="49"/>
      <c r="LOQ13" s="49"/>
      <c r="LOR13" s="49"/>
      <c r="LOS13" s="49"/>
      <c r="LOT13" s="49"/>
      <c r="LOU13" s="49"/>
      <c r="LOV13" s="49"/>
      <c r="LOW13" s="49"/>
      <c r="LOX13" s="49"/>
      <c r="LOY13" s="49"/>
      <c r="LOZ13" s="49"/>
      <c r="LPA13" s="49"/>
      <c r="LPB13" s="49"/>
      <c r="LPC13" s="49"/>
      <c r="LPD13" s="49"/>
      <c r="LPE13" s="49"/>
      <c r="LPF13" s="49"/>
      <c r="LPG13" s="49"/>
      <c r="LPH13" s="49"/>
      <c r="LPI13" s="49"/>
      <c r="LPJ13" s="49"/>
      <c r="LPK13" s="49"/>
      <c r="LPL13" s="49"/>
      <c r="LPM13" s="49"/>
      <c r="LPN13" s="49"/>
      <c r="LPO13" s="49"/>
      <c r="LPP13" s="49"/>
      <c r="LPQ13" s="49"/>
      <c r="LPR13" s="49"/>
      <c r="LPS13" s="49"/>
      <c r="LPT13" s="49"/>
      <c r="LPU13" s="49"/>
      <c r="LPV13" s="49"/>
      <c r="LPW13" s="49"/>
      <c r="LPX13" s="49"/>
      <c r="LPY13" s="49"/>
      <c r="LPZ13" s="49"/>
      <c r="LQA13" s="49"/>
      <c r="LQB13" s="49"/>
      <c r="LQC13" s="49"/>
      <c r="LQD13" s="49"/>
      <c r="LQE13" s="49"/>
      <c r="LQF13" s="49"/>
      <c r="LQG13" s="49"/>
      <c r="LQH13" s="49"/>
      <c r="LQI13" s="49"/>
      <c r="LQJ13" s="49"/>
      <c r="LQK13" s="49"/>
      <c r="LQL13" s="49"/>
      <c r="LQM13" s="49"/>
      <c r="LQN13" s="49"/>
      <c r="LQO13" s="49"/>
      <c r="LQP13" s="49"/>
      <c r="LQQ13" s="49"/>
      <c r="LQR13" s="49"/>
      <c r="LQS13" s="49"/>
      <c r="LQT13" s="49"/>
      <c r="LQU13" s="49"/>
      <c r="LQV13" s="49"/>
      <c r="LQW13" s="49"/>
      <c r="LQX13" s="49"/>
      <c r="LQY13" s="49"/>
      <c r="LQZ13" s="49"/>
      <c r="LRA13" s="49"/>
      <c r="LRB13" s="49"/>
      <c r="LRC13" s="49"/>
      <c r="LRD13" s="49"/>
      <c r="LRE13" s="49"/>
      <c r="LRF13" s="49"/>
      <c r="LRG13" s="49"/>
      <c r="LRH13" s="49"/>
      <c r="LRI13" s="49"/>
      <c r="LRJ13" s="49"/>
      <c r="LRK13" s="49"/>
      <c r="LRL13" s="49"/>
      <c r="LRM13" s="49"/>
      <c r="LRN13" s="49"/>
      <c r="LRO13" s="49"/>
      <c r="LRP13" s="49"/>
      <c r="LRQ13" s="49"/>
      <c r="LRR13" s="49"/>
      <c r="LRS13" s="49"/>
      <c r="LRT13" s="49"/>
      <c r="LRU13" s="49"/>
      <c r="LRV13" s="49"/>
      <c r="LRW13" s="49"/>
      <c r="LRX13" s="49"/>
      <c r="LRY13" s="49"/>
      <c r="LRZ13" s="49"/>
      <c r="LSA13" s="49"/>
      <c r="LSB13" s="49"/>
      <c r="LSC13" s="49"/>
      <c r="LSD13" s="49"/>
      <c r="LSE13" s="49"/>
      <c r="LSF13" s="49"/>
      <c r="LSG13" s="49"/>
      <c r="LSH13" s="49"/>
      <c r="LSI13" s="49"/>
      <c r="LSJ13" s="49"/>
      <c r="LSK13" s="49"/>
      <c r="LSL13" s="49"/>
      <c r="LSM13" s="49"/>
      <c r="LSN13" s="49"/>
      <c r="LSO13" s="49"/>
      <c r="LSP13" s="49"/>
      <c r="LSQ13" s="49"/>
      <c r="LSR13" s="49"/>
      <c r="LSS13" s="49"/>
      <c r="LST13" s="49"/>
      <c r="LSU13" s="49"/>
      <c r="LSV13" s="49"/>
      <c r="LSW13" s="49"/>
      <c r="LSX13" s="49"/>
      <c r="LSY13" s="49"/>
      <c r="LSZ13" s="49"/>
      <c r="LTA13" s="49"/>
      <c r="LTB13" s="49"/>
      <c r="LTC13" s="49"/>
      <c r="LTD13" s="49"/>
      <c r="LTE13" s="49"/>
      <c r="LTF13" s="49"/>
      <c r="LTG13" s="49"/>
      <c r="LTH13" s="49"/>
      <c r="LTI13" s="49"/>
      <c r="LTJ13" s="49"/>
      <c r="LTK13" s="49"/>
      <c r="LTL13" s="49"/>
      <c r="LTM13" s="49"/>
      <c r="LTN13" s="49"/>
      <c r="LTO13" s="49"/>
      <c r="LTP13" s="49"/>
      <c r="LTQ13" s="49"/>
      <c r="LTR13" s="49"/>
      <c r="LTS13" s="49"/>
      <c r="LTT13" s="49"/>
      <c r="LTU13" s="49"/>
      <c r="LTV13" s="49"/>
      <c r="LTW13" s="49"/>
      <c r="LTX13" s="49"/>
      <c r="LTY13" s="49"/>
      <c r="LTZ13" s="49"/>
      <c r="LUA13" s="49"/>
      <c r="LUB13" s="49"/>
      <c r="LUC13" s="49"/>
      <c r="LUD13" s="49"/>
      <c r="LUE13" s="49"/>
      <c r="LUF13" s="49"/>
      <c r="LUG13" s="49"/>
      <c r="LUH13" s="49"/>
      <c r="LUI13" s="49"/>
      <c r="LUJ13" s="49"/>
      <c r="LUK13" s="49"/>
      <c r="LUL13" s="49"/>
      <c r="LUM13" s="49"/>
      <c r="LUN13" s="49"/>
      <c r="LUO13" s="49"/>
      <c r="LUP13" s="49"/>
      <c r="LUQ13" s="49"/>
      <c r="LUR13" s="49"/>
      <c r="LUS13" s="49"/>
      <c r="LUT13" s="49"/>
      <c r="LUU13" s="49"/>
      <c r="LUV13" s="49"/>
      <c r="LUW13" s="49"/>
      <c r="LUX13" s="49"/>
      <c r="LUY13" s="49"/>
      <c r="LUZ13" s="49"/>
      <c r="LVA13" s="49"/>
      <c r="LVB13" s="49"/>
      <c r="LVC13" s="49"/>
      <c r="LVD13" s="49"/>
      <c r="LVE13" s="49"/>
      <c r="LVF13" s="49"/>
      <c r="LVG13" s="49"/>
      <c r="LVH13" s="49"/>
      <c r="LVI13" s="49"/>
      <c r="LVJ13" s="49"/>
      <c r="LVK13" s="49"/>
      <c r="LVL13" s="49"/>
      <c r="LVM13" s="49"/>
      <c r="LVN13" s="49"/>
      <c r="LVO13" s="49"/>
      <c r="LVP13" s="49"/>
      <c r="LVQ13" s="49"/>
      <c r="LVR13" s="49"/>
      <c r="LVS13" s="49"/>
      <c r="LVT13" s="49"/>
      <c r="LVU13" s="49"/>
      <c r="LVV13" s="49"/>
      <c r="LVW13" s="49"/>
      <c r="LVX13" s="49"/>
      <c r="LVY13" s="49"/>
      <c r="LVZ13" s="49"/>
      <c r="LWA13" s="49"/>
      <c r="LWB13" s="49"/>
      <c r="LWC13" s="49"/>
      <c r="LWD13" s="49"/>
      <c r="LWE13" s="49"/>
      <c r="LWF13" s="49"/>
      <c r="LWG13" s="49"/>
      <c r="LWH13" s="49"/>
      <c r="LWI13" s="49"/>
      <c r="LWJ13" s="49"/>
      <c r="LWK13" s="49"/>
      <c r="LWL13" s="49"/>
      <c r="LWM13" s="49"/>
      <c r="LWN13" s="49"/>
      <c r="LWO13" s="49"/>
      <c r="LWP13" s="49"/>
      <c r="LWQ13" s="49"/>
      <c r="LWR13" s="49"/>
      <c r="LWS13" s="49"/>
      <c r="LWT13" s="49"/>
      <c r="LWU13" s="49"/>
      <c r="LWV13" s="49"/>
      <c r="LWW13" s="49"/>
      <c r="LWX13" s="49"/>
      <c r="LWY13" s="49"/>
      <c r="LWZ13" s="49"/>
      <c r="LXA13" s="49"/>
      <c r="LXB13" s="49"/>
      <c r="LXC13" s="49"/>
      <c r="LXD13" s="49"/>
      <c r="LXE13" s="49"/>
      <c r="LXF13" s="49"/>
      <c r="LXG13" s="49"/>
      <c r="LXH13" s="49"/>
      <c r="LXI13" s="49"/>
      <c r="LXJ13" s="49"/>
      <c r="LXK13" s="49"/>
      <c r="LXL13" s="49"/>
      <c r="LXM13" s="49"/>
      <c r="LXN13" s="49"/>
      <c r="LXO13" s="49"/>
      <c r="LXP13" s="49"/>
      <c r="LXQ13" s="49"/>
      <c r="LXR13" s="49"/>
      <c r="LXS13" s="49"/>
      <c r="LXT13" s="49"/>
      <c r="LXU13" s="49"/>
      <c r="LXV13" s="49"/>
      <c r="LXW13" s="49"/>
      <c r="LXX13" s="49"/>
      <c r="LXY13" s="49"/>
      <c r="LXZ13" s="49"/>
      <c r="LYA13" s="49"/>
      <c r="LYB13" s="49"/>
      <c r="LYC13" s="49"/>
      <c r="LYD13" s="49"/>
      <c r="LYE13" s="49"/>
      <c r="LYF13" s="49"/>
      <c r="LYG13" s="49"/>
      <c r="LYH13" s="49"/>
      <c r="LYI13" s="49"/>
      <c r="LYJ13" s="49"/>
      <c r="LYK13" s="49"/>
      <c r="LYL13" s="49"/>
      <c r="LYM13" s="49"/>
      <c r="LYN13" s="49"/>
      <c r="LYO13" s="49"/>
      <c r="LYP13" s="49"/>
      <c r="LYQ13" s="49"/>
      <c r="LYR13" s="49"/>
      <c r="LYS13" s="49"/>
      <c r="LYT13" s="49"/>
      <c r="LYU13" s="49"/>
      <c r="LYV13" s="49"/>
      <c r="LYW13" s="49"/>
      <c r="LYX13" s="49"/>
      <c r="LYY13" s="49"/>
      <c r="LYZ13" s="49"/>
      <c r="LZA13" s="49"/>
      <c r="LZB13" s="49"/>
      <c r="LZC13" s="49"/>
      <c r="LZD13" s="49"/>
      <c r="LZE13" s="49"/>
      <c r="LZF13" s="49"/>
      <c r="LZG13" s="49"/>
      <c r="LZH13" s="49"/>
      <c r="LZI13" s="49"/>
      <c r="LZJ13" s="49"/>
      <c r="LZK13" s="49"/>
      <c r="LZL13" s="49"/>
      <c r="LZM13" s="49"/>
      <c r="LZN13" s="49"/>
      <c r="LZO13" s="49"/>
      <c r="LZP13" s="49"/>
      <c r="LZQ13" s="49"/>
      <c r="LZR13" s="49"/>
      <c r="LZS13" s="49"/>
      <c r="LZT13" s="49"/>
      <c r="LZU13" s="49"/>
      <c r="LZV13" s="49"/>
      <c r="LZW13" s="49"/>
      <c r="LZX13" s="49"/>
      <c r="LZY13" s="49"/>
      <c r="LZZ13" s="49"/>
      <c r="MAA13" s="49"/>
      <c r="MAB13" s="49"/>
      <c r="MAC13" s="49"/>
      <c r="MAD13" s="49"/>
      <c r="MAE13" s="49"/>
      <c r="MAF13" s="49"/>
      <c r="MAG13" s="49"/>
      <c r="MAH13" s="49"/>
      <c r="MAI13" s="49"/>
      <c r="MAJ13" s="49"/>
      <c r="MAK13" s="49"/>
      <c r="MAL13" s="49"/>
      <c r="MAM13" s="49"/>
      <c r="MAN13" s="49"/>
      <c r="MAO13" s="49"/>
      <c r="MAP13" s="49"/>
      <c r="MAQ13" s="49"/>
      <c r="MAR13" s="49"/>
      <c r="MAS13" s="49"/>
      <c r="MAT13" s="49"/>
      <c r="MAU13" s="49"/>
      <c r="MAV13" s="49"/>
      <c r="MAW13" s="49"/>
      <c r="MAX13" s="49"/>
      <c r="MAY13" s="49"/>
      <c r="MAZ13" s="49"/>
      <c r="MBA13" s="49"/>
      <c r="MBB13" s="49"/>
      <c r="MBC13" s="49"/>
      <c r="MBD13" s="49"/>
      <c r="MBE13" s="49"/>
      <c r="MBF13" s="49"/>
      <c r="MBG13" s="49"/>
      <c r="MBH13" s="49"/>
      <c r="MBI13" s="49"/>
      <c r="MBJ13" s="49"/>
      <c r="MBK13" s="49"/>
      <c r="MBL13" s="49"/>
      <c r="MBM13" s="49"/>
      <c r="MBN13" s="49"/>
      <c r="MBO13" s="49"/>
      <c r="MBP13" s="49"/>
      <c r="MBQ13" s="49"/>
      <c r="MBR13" s="49"/>
      <c r="MBS13" s="49"/>
      <c r="MBT13" s="49"/>
      <c r="MBU13" s="49"/>
      <c r="MBV13" s="49"/>
      <c r="MBW13" s="49"/>
      <c r="MBX13" s="49"/>
      <c r="MBY13" s="49"/>
      <c r="MBZ13" s="49"/>
      <c r="MCA13" s="49"/>
      <c r="MCB13" s="49"/>
      <c r="MCC13" s="49"/>
      <c r="MCD13" s="49"/>
      <c r="MCE13" s="49"/>
      <c r="MCF13" s="49"/>
      <c r="MCG13" s="49"/>
      <c r="MCH13" s="49"/>
      <c r="MCI13" s="49"/>
      <c r="MCJ13" s="49"/>
      <c r="MCK13" s="49"/>
      <c r="MCL13" s="49"/>
      <c r="MCM13" s="49"/>
      <c r="MCN13" s="49"/>
      <c r="MCO13" s="49"/>
      <c r="MCP13" s="49"/>
      <c r="MCQ13" s="49"/>
      <c r="MCR13" s="49"/>
      <c r="MCS13" s="49"/>
      <c r="MCT13" s="49"/>
      <c r="MCU13" s="49"/>
      <c r="MCV13" s="49"/>
      <c r="MCW13" s="49"/>
      <c r="MCX13" s="49"/>
      <c r="MCY13" s="49"/>
      <c r="MCZ13" s="49"/>
      <c r="MDA13" s="49"/>
      <c r="MDB13" s="49"/>
      <c r="MDC13" s="49"/>
      <c r="MDD13" s="49"/>
      <c r="MDE13" s="49"/>
      <c r="MDF13" s="49"/>
      <c r="MDG13" s="49"/>
      <c r="MDH13" s="49"/>
      <c r="MDI13" s="49"/>
      <c r="MDJ13" s="49"/>
      <c r="MDK13" s="49"/>
      <c r="MDL13" s="49"/>
      <c r="MDM13" s="49"/>
      <c r="MDN13" s="49"/>
      <c r="MDO13" s="49"/>
      <c r="MDP13" s="49"/>
      <c r="MDQ13" s="49"/>
      <c r="MDR13" s="49"/>
      <c r="MDS13" s="49"/>
      <c r="MDT13" s="49"/>
      <c r="MDU13" s="49"/>
      <c r="MDV13" s="49"/>
      <c r="MDW13" s="49"/>
      <c r="MDX13" s="49"/>
      <c r="MDY13" s="49"/>
      <c r="MDZ13" s="49"/>
      <c r="MEA13" s="49"/>
      <c r="MEB13" s="49"/>
      <c r="MEC13" s="49"/>
      <c r="MED13" s="49"/>
      <c r="MEE13" s="49"/>
      <c r="MEF13" s="49"/>
      <c r="MEG13" s="49"/>
      <c r="MEH13" s="49"/>
      <c r="MEI13" s="49"/>
      <c r="MEJ13" s="49"/>
      <c r="MEK13" s="49"/>
      <c r="MEL13" s="49"/>
      <c r="MEM13" s="49"/>
      <c r="MEN13" s="49"/>
      <c r="MEO13" s="49"/>
      <c r="MEP13" s="49"/>
      <c r="MEQ13" s="49"/>
      <c r="MER13" s="49"/>
      <c r="MES13" s="49"/>
      <c r="MET13" s="49"/>
      <c r="MEU13" s="49"/>
      <c r="MEV13" s="49"/>
      <c r="MEW13" s="49"/>
      <c r="MEX13" s="49"/>
      <c r="MEY13" s="49"/>
      <c r="MEZ13" s="49"/>
      <c r="MFA13" s="49"/>
      <c r="MFB13" s="49"/>
      <c r="MFC13" s="49"/>
      <c r="MFD13" s="49"/>
      <c r="MFE13" s="49"/>
      <c r="MFF13" s="49"/>
      <c r="MFG13" s="49"/>
      <c r="MFH13" s="49"/>
      <c r="MFI13" s="49"/>
      <c r="MFJ13" s="49"/>
      <c r="MFK13" s="49"/>
      <c r="MFL13" s="49"/>
      <c r="MFM13" s="49"/>
      <c r="MFN13" s="49"/>
      <c r="MFO13" s="49"/>
      <c r="MFP13" s="49"/>
      <c r="MFQ13" s="49"/>
      <c r="MFR13" s="49"/>
      <c r="MFS13" s="49"/>
      <c r="MFT13" s="49"/>
      <c r="MFU13" s="49"/>
      <c r="MFV13" s="49"/>
      <c r="MFW13" s="49"/>
      <c r="MFX13" s="49"/>
      <c r="MFY13" s="49"/>
      <c r="MFZ13" s="49"/>
      <c r="MGA13" s="49"/>
      <c r="MGB13" s="49"/>
      <c r="MGC13" s="49"/>
      <c r="MGD13" s="49"/>
      <c r="MGE13" s="49"/>
      <c r="MGF13" s="49"/>
      <c r="MGG13" s="49"/>
      <c r="MGH13" s="49"/>
      <c r="MGI13" s="49"/>
      <c r="MGJ13" s="49"/>
      <c r="MGK13" s="49"/>
      <c r="MGL13" s="49"/>
      <c r="MGM13" s="49"/>
      <c r="MGN13" s="49"/>
      <c r="MGO13" s="49"/>
      <c r="MGP13" s="49"/>
      <c r="MGQ13" s="49"/>
      <c r="MGR13" s="49"/>
      <c r="MGS13" s="49"/>
      <c r="MGT13" s="49"/>
      <c r="MGU13" s="49"/>
      <c r="MGV13" s="49"/>
      <c r="MGW13" s="49"/>
      <c r="MGX13" s="49"/>
      <c r="MGY13" s="49"/>
      <c r="MGZ13" s="49"/>
      <c r="MHA13" s="49"/>
      <c r="MHB13" s="49"/>
      <c r="MHC13" s="49"/>
      <c r="MHD13" s="49"/>
      <c r="MHE13" s="49"/>
      <c r="MHF13" s="49"/>
      <c r="MHG13" s="49"/>
      <c r="MHH13" s="49"/>
      <c r="MHI13" s="49"/>
      <c r="MHJ13" s="49"/>
      <c r="MHK13" s="49"/>
      <c r="MHL13" s="49"/>
      <c r="MHM13" s="49"/>
      <c r="MHN13" s="49"/>
      <c r="MHO13" s="49"/>
      <c r="MHP13" s="49"/>
      <c r="MHQ13" s="49"/>
      <c r="MHR13" s="49"/>
      <c r="MHS13" s="49"/>
      <c r="MHT13" s="49"/>
      <c r="MHU13" s="49"/>
      <c r="MHV13" s="49"/>
      <c r="MHW13" s="49"/>
      <c r="MHX13" s="49"/>
      <c r="MHY13" s="49"/>
      <c r="MHZ13" s="49"/>
      <c r="MIA13" s="49"/>
      <c r="MIB13" s="49"/>
      <c r="MIC13" s="49"/>
      <c r="MID13" s="49"/>
      <c r="MIE13" s="49"/>
      <c r="MIF13" s="49"/>
      <c r="MIG13" s="49"/>
      <c r="MIH13" s="49"/>
      <c r="MII13" s="49"/>
      <c r="MIJ13" s="49"/>
      <c r="MIK13" s="49"/>
      <c r="MIL13" s="49"/>
      <c r="MIM13" s="49"/>
      <c r="MIN13" s="49"/>
      <c r="MIO13" s="49"/>
      <c r="MIP13" s="49"/>
      <c r="MIQ13" s="49"/>
      <c r="MIR13" s="49"/>
      <c r="MIS13" s="49"/>
      <c r="MIT13" s="49"/>
      <c r="MIU13" s="49"/>
      <c r="MIV13" s="49"/>
      <c r="MIW13" s="49"/>
      <c r="MIX13" s="49"/>
      <c r="MIY13" s="49"/>
      <c r="MIZ13" s="49"/>
      <c r="MJA13" s="49"/>
      <c r="MJB13" s="49"/>
      <c r="MJC13" s="49"/>
      <c r="MJD13" s="49"/>
      <c r="MJE13" s="49"/>
      <c r="MJF13" s="49"/>
      <c r="MJG13" s="49"/>
      <c r="MJH13" s="49"/>
      <c r="MJI13" s="49"/>
      <c r="MJJ13" s="49"/>
      <c r="MJK13" s="49"/>
      <c r="MJL13" s="49"/>
      <c r="MJM13" s="49"/>
      <c r="MJN13" s="49"/>
      <c r="MJO13" s="49"/>
      <c r="MJP13" s="49"/>
      <c r="MJQ13" s="49"/>
      <c r="MJR13" s="49"/>
      <c r="MJS13" s="49"/>
      <c r="MJT13" s="49"/>
      <c r="MJU13" s="49"/>
      <c r="MJV13" s="49"/>
      <c r="MJW13" s="49"/>
      <c r="MJX13" s="49"/>
      <c r="MJY13" s="49"/>
      <c r="MJZ13" s="49"/>
      <c r="MKA13" s="49"/>
      <c r="MKB13" s="49"/>
      <c r="MKC13" s="49"/>
      <c r="MKD13" s="49"/>
      <c r="MKE13" s="49"/>
      <c r="MKF13" s="49"/>
      <c r="MKG13" s="49"/>
      <c r="MKH13" s="49"/>
      <c r="MKI13" s="49"/>
      <c r="MKJ13" s="49"/>
      <c r="MKK13" s="49"/>
      <c r="MKL13" s="49"/>
      <c r="MKM13" s="49"/>
      <c r="MKN13" s="49"/>
      <c r="MKO13" s="49"/>
      <c r="MKP13" s="49"/>
      <c r="MKQ13" s="49"/>
      <c r="MKR13" s="49"/>
      <c r="MKS13" s="49"/>
      <c r="MKT13" s="49"/>
      <c r="MKU13" s="49"/>
      <c r="MKV13" s="49"/>
      <c r="MKW13" s="49"/>
      <c r="MKX13" s="49"/>
      <c r="MKY13" s="49"/>
      <c r="MKZ13" s="49"/>
      <c r="MLA13" s="49"/>
      <c r="MLB13" s="49"/>
      <c r="MLC13" s="49"/>
      <c r="MLD13" s="49"/>
      <c r="MLE13" s="49"/>
      <c r="MLF13" s="49"/>
      <c r="MLG13" s="49"/>
      <c r="MLH13" s="49"/>
      <c r="MLI13" s="49"/>
      <c r="MLJ13" s="49"/>
      <c r="MLK13" s="49"/>
      <c r="MLL13" s="49"/>
      <c r="MLM13" s="49"/>
      <c r="MLN13" s="49"/>
      <c r="MLO13" s="49"/>
      <c r="MLP13" s="49"/>
      <c r="MLQ13" s="49"/>
      <c r="MLR13" s="49"/>
      <c r="MLS13" s="49"/>
      <c r="MLT13" s="49"/>
      <c r="MLU13" s="49"/>
      <c r="MLV13" s="49"/>
      <c r="MLW13" s="49"/>
      <c r="MLX13" s="49"/>
      <c r="MLY13" s="49"/>
      <c r="MLZ13" s="49"/>
      <c r="MMA13" s="49"/>
      <c r="MMB13" s="49"/>
      <c r="MMC13" s="49"/>
      <c r="MMD13" s="49"/>
      <c r="MME13" s="49"/>
      <c r="MMF13" s="49"/>
      <c r="MMG13" s="49"/>
      <c r="MMH13" s="49"/>
      <c r="MMI13" s="49"/>
      <c r="MMJ13" s="49"/>
      <c r="MMK13" s="49"/>
      <c r="MML13" s="49"/>
      <c r="MMM13" s="49"/>
      <c r="MMN13" s="49"/>
      <c r="MMO13" s="49"/>
      <c r="MMP13" s="49"/>
      <c r="MMQ13" s="49"/>
      <c r="MMR13" s="49"/>
      <c r="MMS13" s="49"/>
      <c r="MMT13" s="49"/>
      <c r="MMU13" s="49"/>
      <c r="MMV13" s="49"/>
      <c r="MMW13" s="49"/>
      <c r="MMX13" s="49"/>
      <c r="MMY13" s="49"/>
      <c r="MMZ13" s="49"/>
      <c r="MNA13" s="49"/>
      <c r="MNB13" s="49"/>
      <c r="MNC13" s="49"/>
      <c r="MND13" s="49"/>
      <c r="MNE13" s="49"/>
      <c r="MNF13" s="49"/>
      <c r="MNG13" s="49"/>
      <c r="MNH13" s="49"/>
      <c r="MNI13" s="49"/>
      <c r="MNJ13" s="49"/>
      <c r="MNK13" s="49"/>
      <c r="MNL13" s="49"/>
      <c r="MNM13" s="49"/>
      <c r="MNN13" s="49"/>
      <c r="MNO13" s="49"/>
      <c r="MNP13" s="49"/>
      <c r="MNQ13" s="49"/>
      <c r="MNR13" s="49"/>
      <c r="MNS13" s="49"/>
      <c r="MNT13" s="49"/>
      <c r="MNU13" s="49"/>
      <c r="MNV13" s="49"/>
      <c r="MNW13" s="49"/>
      <c r="MNX13" s="49"/>
      <c r="MNY13" s="49"/>
      <c r="MNZ13" s="49"/>
      <c r="MOA13" s="49"/>
      <c r="MOB13" s="49"/>
      <c r="MOC13" s="49"/>
      <c r="MOD13" s="49"/>
      <c r="MOE13" s="49"/>
      <c r="MOF13" s="49"/>
      <c r="MOG13" s="49"/>
      <c r="MOH13" s="49"/>
      <c r="MOI13" s="49"/>
      <c r="MOJ13" s="49"/>
      <c r="MOK13" s="49"/>
      <c r="MOL13" s="49"/>
      <c r="MOM13" s="49"/>
      <c r="MON13" s="49"/>
      <c r="MOO13" s="49"/>
      <c r="MOP13" s="49"/>
      <c r="MOQ13" s="49"/>
      <c r="MOR13" s="49"/>
      <c r="MOS13" s="49"/>
      <c r="MOT13" s="49"/>
      <c r="MOU13" s="49"/>
      <c r="MOV13" s="49"/>
      <c r="MOW13" s="49"/>
      <c r="MOX13" s="49"/>
      <c r="MOY13" s="49"/>
      <c r="MOZ13" s="49"/>
      <c r="MPA13" s="49"/>
      <c r="MPB13" s="49"/>
      <c r="MPC13" s="49"/>
      <c r="MPD13" s="49"/>
      <c r="MPE13" s="49"/>
      <c r="MPF13" s="49"/>
      <c r="MPG13" s="49"/>
      <c r="MPH13" s="49"/>
      <c r="MPI13" s="49"/>
      <c r="MPJ13" s="49"/>
      <c r="MPK13" s="49"/>
      <c r="MPL13" s="49"/>
      <c r="MPM13" s="49"/>
      <c r="MPN13" s="49"/>
      <c r="MPO13" s="49"/>
      <c r="MPP13" s="49"/>
      <c r="MPQ13" s="49"/>
      <c r="MPR13" s="49"/>
      <c r="MPS13" s="49"/>
      <c r="MPT13" s="49"/>
      <c r="MPU13" s="49"/>
      <c r="MPV13" s="49"/>
      <c r="MPW13" s="49"/>
      <c r="MPX13" s="49"/>
      <c r="MPY13" s="49"/>
      <c r="MPZ13" s="49"/>
      <c r="MQA13" s="49"/>
      <c r="MQB13" s="49"/>
      <c r="MQC13" s="49"/>
      <c r="MQD13" s="49"/>
      <c r="MQE13" s="49"/>
      <c r="MQF13" s="49"/>
      <c r="MQG13" s="49"/>
      <c r="MQH13" s="49"/>
      <c r="MQI13" s="49"/>
      <c r="MQJ13" s="49"/>
      <c r="MQK13" s="49"/>
      <c r="MQL13" s="49"/>
      <c r="MQM13" s="49"/>
      <c r="MQN13" s="49"/>
      <c r="MQO13" s="49"/>
      <c r="MQP13" s="49"/>
      <c r="MQQ13" s="49"/>
      <c r="MQR13" s="49"/>
      <c r="MQS13" s="49"/>
      <c r="MQT13" s="49"/>
      <c r="MQU13" s="49"/>
      <c r="MQV13" s="49"/>
      <c r="MQW13" s="49"/>
      <c r="MQX13" s="49"/>
      <c r="MQY13" s="49"/>
      <c r="MQZ13" s="49"/>
      <c r="MRA13" s="49"/>
      <c r="MRB13" s="49"/>
      <c r="MRC13" s="49"/>
      <c r="MRD13" s="49"/>
      <c r="MRE13" s="49"/>
      <c r="MRF13" s="49"/>
      <c r="MRG13" s="49"/>
      <c r="MRH13" s="49"/>
      <c r="MRI13" s="49"/>
      <c r="MRJ13" s="49"/>
      <c r="MRK13" s="49"/>
      <c r="MRL13" s="49"/>
      <c r="MRM13" s="49"/>
      <c r="MRN13" s="49"/>
      <c r="MRO13" s="49"/>
      <c r="MRP13" s="49"/>
      <c r="MRQ13" s="49"/>
      <c r="MRR13" s="49"/>
      <c r="MRS13" s="49"/>
      <c r="MRT13" s="49"/>
      <c r="MRU13" s="49"/>
      <c r="MRV13" s="49"/>
      <c r="MRW13" s="49"/>
      <c r="MRX13" s="49"/>
      <c r="MRY13" s="49"/>
      <c r="MRZ13" s="49"/>
      <c r="MSA13" s="49"/>
      <c r="MSB13" s="49"/>
      <c r="MSC13" s="49"/>
      <c r="MSD13" s="49"/>
      <c r="MSE13" s="49"/>
      <c r="MSF13" s="49"/>
      <c r="MSG13" s="49"/>
      <c r="MSH13" s="49"/>
      <c r="MSI13" s="49"/>
      <c r="MSJ13" s="49"/>
      <c r="MSK13" s="49"/>
      <c r="MSL13" s="49"/>
      <c r="MSM13" s="49"/>
      <c r="MSN13" s="49"/>
      <c r="MSO13" s="49"/>
      <c r="MSP13" s="49"/>
      <c r="MSQ13" s="49"/>
      <c r="MSR13" s="49"/>
      <c r="MSS13" s="49"/>
      <c r="MST13" s="49"/>
      <c r="MSU13" s="49"/>
      <c r="MSV13" s="49"/>
      <c r="MSW13" s="49"/>
      <c r="MSX13" s="49"/>
      <c r="MSY13" s="49"/>
      <c r="MSZ13" s="49"/>
      <c r="MTA13" s="49"/>
      <c r="MTB13" s="49"/>
      <c r="MTC13" s="49"/>
      <c r="MTD13" s="49"/>
      <c r="MTE13" s="49"/>
      <c r="MTF13" s="49"/>
      <c r="MTG13" s="49"/>
      <c r="MTH13" s="49"/>
      <c r="MTI13" s="49"/>
      <c r="MTJ13" s="49"/>
      <c r="MTK13" s="49"/>
      <c r="MTL13" s="49"/>
      <c r="MTM13" s="49"/>
      <c r="MTN13" s="49"/>
      <c r="MTO13" s="49"/>
      <c r="MTP13" s="49"/>
      <c r="MTQ13" s="49"/>
      <c r="MTR13" s="49"/>
      <c r="MTS13" s="49"/>
      <c r="MTT13" s="49"/>
      <c r="MTU13" s="49"/>
      <c r="MTV13" s="49"/>
      <c r="MTW13" s="49"/>
      <c r="MTX13" s="49"/>
      <c r="MTY13" s="49"/>
      <c r="MTZ13" s="49"/>
      <c r="MUA13" s="49"/>
      <c r="MUB13" s="49"/>
      <c r="MUC13" s="49"/>
      <c r="MUD13" s="49"/>
      <c r="MUE13" s="49"/>
      <c r="MUF13" s="49"/>
      <c r="MUG13" s="49"/>
      <c r="MUH13" s="49"/>
      <c r="MUI13" s="49"/>
      <c r="MUJ13" s="49"/>
      <c r="MUK13" s="49"/>
      <c r="MUL13" s="49"/>
      <c r="MUM13" s="49"/>
      <c r="MUN13" s="49"/>
      <c r="MUO13" s="49"/>
      <c r="MUP13" s="49"/>
      <c r="MUQ13" s="49"/>
      <c r="MUR13" s="49"/>
      <c r="MUS13" s="49"/>
      <c r="MUT13" s="49"/>
      <c r="MUU13" s="49"/>
      <c r="MUV13" s="49"/>
      <c r="MUW13" s="49"/>
      <c r="MUX13" s="49"/>
      <c r="MUY13" s="49"/>
      <c r="MUZ13" s="49"/>
      <c r="MVA13" s="49"/>
      <c r="MVB13" s="49"/>
      <c r="MVC13" s="49"/>
      <c r="MVD13" s="49"/>
      <c r="MVE13" s="49"/>
      <c r="MVF13" s="49"/>
      <c r="MVG13" s="49"/>
      <c r="MVH13" s="49"/>
      <c r="MVI13" s="49"/>
      <c r="MVJ13" s="49"/>
      <c r="MVK13" s="49"/>
      <c r="MVL13" s="49"/>
      <c r="MVM13" s="49"/>
      <c r="MVN13" s="49"/>
      <c r="MVO13" s="49"/>
      <c r="MVP13" s="49"/>
      <c r="MVQ13" s="49"/>
      <c r="MVR13" s="49"/>
      <c r="MVS13" s="49"/>
      <c r="MVT13" s="49"/>
      <c r="MVU13" s="49"/>
      <c r="MVV13" s="49"/>
      <c r="MVW13" s="49"/>
      <c r="MVX13" s="49"/>
      <c r="MVY13" s="49"/>
      <c r="MVZ13" s="49"/>
      <c r="MWA13" s="49"/>
      <c r="MWB13" s="49"/>
      <c r="MWC13" s="49"/>
      <c r="MWD13" s="49"/>
      <c r="MWE13" s="49"/>
      <c r="MWF13" s="49"/>
      <c r="MWG13" s="49"/>
      <c r="MWH13" s="49"/>
      <c r="MWI13" s="49"/>
      <c r="MWJ13" s="49"/>
      <c r="MWK13" s="49"/>
      <c r="MWL13" s="49"/>
      <c r="MWM13" s="49"/>
      <c r="MWN13" s="49"/>
      <c r="MWO13" s="49"/>
      <c r="MWP13" s="49"/>
      <c r="MWQ13" s="49"/>
      <c r="MWR13" s="49"/>
      <c r="MWS13" s="49"/>
      <c r="MWT13" s="49"/>
      <c r="MWU13" s="49"/>
      <c r="MWV13" s="49"/>
      <c r="MWW13" s="49"/>
      <c r="MWX13" s="49"/>
      <c r="MWY13" s="49"/>
      <c r="MWZ13" s="49"/>
      <c r="MXA13" s="49"/>
      <c r="MXB13" s="49"/>
      <c r="MXC13" s="49"/>
      <c r="MXD13" s="49"/>
      <c r="MXE13" s="49"/>
      <c r="MXF13" s="49"/>
      <c r="MXG13" s="49"/>
      <c r="MXH13" s="49"/>
      <c r="MXI13" s="49"/>
      <c r="MXJ13" s="49"/>
      <c r="MXK13" s="49"/>
      <c r="MXL13" s="49"/>
      <c r="MXM13" s="49"/>
      <c r="MXN13" s="49"/>
      <c r="MXO13" s="49"/>
      <c r="MXP13" s="49"/>
      <c r="MXQ13" s="49"/>
      <c r="MXR13" s="49"/>
      <c r="MXS13" s="49"/>
      <c r="MXT13" s="49"/>
      <c r="MXU13" s="49"/>
      <c r="MXV13" s="49"/>
      <c r="MXW13" s="49"/>
      <c r="MXX13" s="49"/>
      <c r="MXY13" s="49"/>
      <c r="MXZ13" s="49"/>
      <c r="MYA13" s="49"/>
      <c r="MYB13" s="49"/>
      <c r="MYC13" s="49"/>
      <c r="MYD13" s="49"/>
      <c r="MYE13" s="49"/>
      <c r="MYF13" s="49"/>
      <c r="MYG13" s="49"/>
      <c r="MYH13" s="49"/>
      <c r="MYI13" s="49"/>
      <c r="MYJ13" s="49"/>
      <c r="MYK13" s="49"/>
      <c r="MYL13" s="49"/>
      <c r="MYM13" s="49"/>
      <c r="MYN13" s="49"/>
      <c r="MYO13" s="49"/>
      <c r="MYP13" s="49"/>
      <c r="MYQ13" s="49"/>
      <c r="MYR13" s="49"/>
      <c r="MYS13" s="49"/>
      <c r="MYT13" s="49"/>
      <c r="MYU13" s="49"/>
      <c r="MYV13" s="49"/>
      <c r="MYW13" s="49"/>
      <c r="MYX13" s="49"/>
      <c r="MYY13" s="49"/>
      <c r="MYZ13" s="49"/>
      <c r="MZA13" s="49"/>
      <c r="MZB13" s="49"/>
      <c r="MZC13" s="49"/>
      <c r="MZD13" s="49"/>
      <c r="MZE13" s="49"/>
      <c r="MZF13" s="49"/>
      <c r="MZG13" s="49"/>
      <c r="MZH13" s="49"/>
      <c r="MZI13" s="49"/>
      <c r="MZJ13" s="49"/>
      <c r="MZK13" s="49"/>
      <c r="MZL13" s="49"/>
      <c r="MZM13" s="49"/>
      <c r="MZN13" s="49"/>
      <c r="MZO13" s="49"/>
      <c r="MZP13" s="49"/>
      <c r="MZQ13" s="49"/>
      <c r="MZR13" s="49"/>
      <c r="MZS13" s="49"/>
      <c r="MZT13" s="49"/>
      <c r="MZU13" s="49"/>
      <c r="MZV13" s="49"/>
      <c r="MZW13" s="49"/>
      <c r="MZX13" s="49"/>
      <c r="MZY13" s="49"/>
      <c r="MZZ13" s="49"/>
      <c r="NAA13" s="49"/>
      <c r="NAB13" s="49"/>
      <c r="NAC13" s="49"/>
      <c r="NAD13" s="49"/>
      <c r="NAE13" s="49"/>
      <c r="NAF13" s="49"/>
      <c r="NAG13" s="49"/>
      <c r="NAH13" s="49"/>
      <c r="NAI13" s="49"/>
      <c r="NAJ13" s="49"/>
      <c r="NAK13" s="49"/>
      <c r="NAL13" s="49"/>
      <c r="NAM13" s="49"/>
      <c r="NAN13" s="49"/>
      <c r="NAO13" s="49"/>
      <c r="NAP13" s="49"/>
      <c r="NAQ13" s="49"/>
      <c r="NAR13" s="49"/>
      <c r="NAS13" s="49"/>
      <c r="NAT13" s="49"/>
      <c r="NAU13" s="49"/>
      <c r="NAV13" s="49"/>
      <c r="NAW13" s="49"/>
      <c r="NAX13" s="49"/>
      <c r="NAY13" s="49"/>
      <c r="NAZ13" s="49"/>
      <c r="NBA13" s="49"/>
      <c r="NBB13" s="49"/>
      <c r="NBC13" s="49"/>
      <c r="NBD13" s="49"/>
      <c r="NBE13" s="49"/>
      <c r="NBF13" s="49"/>
      <c r="NBG13" s="49"/>
      <c r="NBH13" s="49"/>
      <c r="NBI13" s="49"/>
      <c r="NBJ13" s="49"/>
      <c r="NBK13" s="49"/>
      <c r="NBL13" s="49"/>
      <c r="NBM13" s="49"/>
      <c r="NBN13" s="49"/>
      <c r="NBO13" s="49"/>
      <c r="NBP13" s="49"/>
      <c r="NBQ13" s="49"/>
      <c r="NBR13" s="49"/>
      <c r="NBS13" s="49"/>
      <c r="NBT13" s="49"/>
      <c r="NBU13" s="49"/>
      <c r="NBV13" s="49"/>
      <c r="NBW13" s="49"/>
      <c r="NBX13" s="49"/>
      <c r="NBY13" s="49"/>
      <c r="NBZ13" s="49"/>
      <c r="NCA13" s="49"/>
      <c r="NCB13" s="49"/>
      <c r="NCC13" s="49"/>
      <c r="NCD13" s="49"/>
      <c r="NCE13" s="49"/>
      <c r="NCF13" s="49"/>
      <c r="NCG13" s="49"/>
      <c r="NCH13" s="49"/>
      <c r="NCI13" s="49"/>
      <c r="NCJ13" s="49"/>
      <c r="NCK13" s="49"/>
      <c r="NCL13" s="49"/>
      <c r="NCM13" s="49"/>
      <c r="NCN13" s="49"/>
      <c r="NCO13" s="49"/>
      <c r="NCP13" s="49"/>
      <c r="NCQ13" s="49"/>
      <c r="NCR13" s="49"/>
      <c r="NCS13" s="49"/>
      <c r="NCT13" s="49"/>
      <c r="NCU13" s="49"/>
      <c r="NCV13" s="49"/>
      <c r="NCW13" s="49"/>
      <c r="NCX13" s="49"/>
      <c r="NCY13" s="49"/>
      <c r="NCZ13" s="49"/>
      <c r="NDA13" s="49"/>
      <c r="NDB13" s="49"/>
      <c r="NDC13" s="49"/>
      <c r="NDD13" s="49"/>
      <c r="NDE13" s="49"/>
      <c r="NDF13" s="49"/>
      <c r="NDG13" s="49"/>
      <c r="NDH13" s="49"/>
      <c r="NDI13" s="49"/>
      <c r="NDJ13" s="49"/>
      <c r="NDK13" s="49"/>
      <c r="NDL13" s="49"/>
      <c r="NDM13" s="49"/>
      <c r="NDN13" s="49"/>
      <c r="NDO13" s="49"/>
      <c r="NDP13" s="49"/>
      <c r="NDQ13" s="49"/>
      <c r="NDR13" s="49"/>
      <c r="NDS13" s="49"/>
      <c r="NDT13" s="49"/>
      <c r="NDU13" s="49"/>
      <c r="NDV13" s="49"/>
      <c r="NDW13" s="49"/>
      <c r="NDX13" s="49"/>
      <c r="NDY13" s="49"/>
      <c r="NDZ13" s="49"/>
      <c r="NEA13" s="49"/>
      <c r="NEB13" s="49"/>
      <c r="NEC13" s="49"/>
      <c r="NED13" s="49"/>
      <c r="NEE13" s="49"/>
      <c r="NEF13" s="49"/>
      <c r="NEG13" s="49"/>
      <c r="NEH13" s="49"/>
      <c r="NEI13" s="49"/>
      <c r="NEJ13" s="49"/>
      <c r="NEK13" s="49"/>
      <c r="NEL13" s="49"/>
      <c r="NEM13" s="49"/>
      <c r="NEN13" s="49"/>
      <c r="NEO13" s="49"/>
      <c r="NEP13" s="49"/>
      <c r="NEQ13" s="49"/>
      <c r="NER13" s="49"/>
      <c r="NES13" s="49"/>
      <c r="NET13" s="49"/>
      <c r="NEU13" s="49"/>
      <c r="NEV13" s="49"/>
      <c r="NEW13" s="49"/>
      <c r="NEX13" s="49"/>
      <c r="NEY13" s="49"/>
      <c r="NEZ13" s="49"/>
      <c r="NFA13" s="49"/>
      <c r="NFB13" s="49"/>
      <c r="NFC13" s="49"/>
      <c r="NFD13" s="49"/>
      <c r="NFE13" s="49"/>
      <c r="NFF13" s="49"/>
      <c r="NFG13" s="49"/>
      <c r="NFH13" s="49"/>
      <c r="NFI13" s="49"/>
      <c r="NFJ13" s="49"/>
      <c r="NFK13" s="49"/>
      <c r="NFL13" s="49"/>
      <c r="NFM13" s="49"/>
      <c r="NFN13" s="49"/>
      <c r="NFO13" s="49"/>
      <c r="NFP13" s="49"/>
      <c r="NFQ13" s="49"/>
      <c r="NFR13" s="49"/>
      <c r="NFS13" s="49"/>
      <c r="NFT13" s="49"/>
      <c r="NFU13" s="49"/>
      <c r="NFV13" s="49"/>
      <c r="NFW13" s="49"/>
      <c r="NFX13" s="49"/>
      <c r="NFY13" s="49"/>
      <c r="NFZ13" s="49"/>
      <c r="NGA13" s="49"/>
      <c r="NGB13" s="49"/>
      <c r="NGC13" s="49"/>
      <c r="NGD13" s="49"/>
      <c r="NGE13" s="49"/>
      <c r="NGF13" s="49"/>
      <c r="NGG13" s="49"/>
      <c r="NGH13" s="49"/>
      <c r="NGI13" s="49"/>
      <c r="NGJ13" s="49"/>
      <c r="NGK13" s="49"/>
      <c r="NGL13" s="49"/>
      <c r="NGM13" s="49"/>
      <c r="NGN13" s="49"/>
      <c r="NGO13" s="49"/>
      <c r="NGP13" s="49"/>
      <c r="NGQ13" s="49"/>
      <c r="NGR13" s="49"/>
      <c r="NGS13" s="49"/>
      <c r="NGT13" s="49"/>
      <c r="NGU13" s="49"/>
      <c r="NGV13" s="49"/>
      <c r="NGW13" s="49"/>
      <c r="NGX13" s="49"/>
      <c r="NGY13" s="49"/>
      <c r="NGZ13" s="49"/>
      <c r="NHA13" s="49"/>
      <c r="NHB13" s="49"/>
      <c r="NHC13" s="49"/>
      <c r="NHD13" s="49"/>
      <c r="NHE13" s="49"/>
      <c r="NHF13" s="49"/>
      <c r="NHG13" s="49"/>
      <c r="NHH13" s="49"/>
      <c r="NHI13" s="49"/>
      <c r="NHJ13" s="49"/>
      <c r="NHK13" s="49"/>
      <c r="NHL13" s="49"/>
      <c r="NHM13" s="49"/>
      <c r="NHN13" s="49"/>
      <c r="NHO13" s="49"/>
      <c r="NHP13" s="49"/>
      <c r="NHQ13" s="49"/>
      <c r="NHR13" s="49"/>
      <c r="NHS13" s="49"/>
      <c r="NHT13" s="49"/>
      <c r="NHU13" s="49"/>
      <c r="NHV13" s="49"/>
      <c r="NHW13" s="49"/>
      <c r="NHX13" s="49"/>
      <c r="NHY13" s="49"/>
      <c r="NHZ13" s="49"/>
      <c r="NIA13" s="49"/>
      <c r="NIB13" s="49"/>
      <c r="NIC13" s="49"/>
      <c r="NID13" s="49"/>
      <c r="NIE13" s="49"/>
      <c r="NIF13" s="49"/>
      <c r="NIG13" s="49"/>
      <c r="NIH13" s="49"/>
      <c r="NII13" s="49"/>
      <c r="NIJ13" s="49"/>
      <c r="NIK13" s="49"/>
      <c r="NIL13" s="49"/>
      <c r="NIM13" s="49"/>
      <c r="NIN13" s="49"/>
      <c r="NIO13" s="49"/>
      <c r="NIP13" s="49"/>
      <c r="NIQ13" s="49"/>
      <c r="NIR13" s="49"/>
      <c r="NIS13" s="49"/>
      <c r="NIT13" s="49"/>
      <c r="NIU13" s="49"/>
      <c r="NIV13" s="49"/>
      <c r="NIW13" s="49"/>
      <c r="NIX13" s="49"/>
      <c r="NIY13" s="49"/>
      <c r="NIZ13" s="49"/>
      <c r="NJA13" s="49"/>
      <c r="NJB13" s="49"/>
      <c r="NJC13" s="49"/>
      <c r="NJD13" s="49"/>
      <c r="NJE13" s="49"/>
      <c r="NJF13" s="49"/>
      <c r="NJG13" s="49"/>
      <c r="NJH13" s="49"/>
      <c r="NJI13" s="49"/>
      <c r="NJJ13" s="49"/>
      <c r="NJK13" s="49"/>
      <c r="NJL13" s="49"/>
      <c r="NJM13" s="49"/>
      <c r="NJN13" s="49"/>
      <c r="NJO13" s="49"/>
      <c r="NJP13" s="49"/>
      <c r="NJQ13" s="49"/>
      <c r="NJR13" s="49"/>
      <c r="NJS13" s="49"/>
      <c r="NJT13" s="49"/>
      <c r="NJU13" s="49"/>
      <c r="NJV13" s="49"/>
      <c r="NJW13" s="49"/>
      <c r="NJX13" s="49"/>
      <c r="NJY13" s="49"/>
      <c r="NJZ13" s="49"/>
      <c r="NKA13" s="49"/>
      <c r="NKB13" s="49"/>
      <c r="NKC13" s="49"/>
      <c r="NKD13" s="49"/>
      <c r="NKE13" s="49"/>
      <c r="NKF13" s="49"/>
      <c r="NKG13" s="49"/>
      <c r="NKH13" s="49"/>
      <c r="NKI13" s="49"/>
      <c r="NKJ13" s="49"/>
      <c r="NKK13" s="49"/>
      <c r="NKL13" s="49"/>
      <c r="NKM13" s="49"/>
      <c r="NKN13" s="49"/>
      <c r="NKO13" s="49"/>
      <c r="NKP13" s="49"/>
      <c r="NKQ13" s="49"/>
      <c r="NKR13" s="49"/>
      <c r="NKS13" s="49"/>
      <c r="NKT13" s="49"/>
      <c r="NKU13" s="49"/>
      <c r="NKV13" s="49"/>
      <c r="NKW13" s="49"/>
      <c r="NKX13" s="49"/>
      <c r="NKY13" s="49"/>
      <c r="NKZ13" s="49"/>
      <c r="NLA13" s="49"/>
      <c r="NLB13" s="49"/>
      <c r="NLC13" s="49"/>
      <c r="NLD13" s="49"/>
      <c r="NLE13" s="49"/>
      <c r="NLF13" s="49"/>
      <c r="NLG13" s="49"/>
      <c r="NLH13" s="49"/>
      <c r="NLI13" s="49"/>
      <c r="NLJ13" s="49"/>
      <c r="NLK13" s="49"/>
      <c r="NLL13" s="49"/>
      <c r="NLM13" s="49"/>
      <c r="NLN13" s="49"/>
      <c r="NLO13" s="49"/>
      <c r="NLP13" s="49"/>
      <c r="NLQ13" s="49"/>
      <c r="NLR13" s="49"/>
      <c r="NLS13" s="49"/>
      <c r="NLT13" s="49"/>
      <c r="NLU13" s="49"/>
      <c r="NLV13" s="49"/>
      <c r="NLW13" s="49"/>
      <c r="NLX13" s="49"/>
      <c r="NLY13" s="49"/>
      <c r="NLZ13" s="49"/>
      <c r="NMA13" s="49"/>
      <c r="NMB13" s="49"/>
      <c r="NMC13" s="49"/>
      <c r="NMD13" s="49"/>
      <c r="NME13" s="49"/>
      <c r="NMF13" s="49"/>
      <c r="NMG13" s="49"/>
      <c r="NMH13" s="49"/>
      <c r="NMI13" s="49"/>
      <c r="NMJ13" s="49"/>
      <c r="NMK13" s="49"/>
      <c r="NML13" s="49"/>
      <c r="NMM13" s="49"/>
      <c r="NMN13" s="49"/>
      <c r="NMO13" s="49"/>
      <c r="NMP13" s="49"/>
      <c r="NMQ13" s="49"/>
      <c r="NMR13" s="49"/>
      <c r="NMS13" s="49"/>
      <c r="NMT13" s="49"/>
      <c r="NMU13" s="49"/>
      <c r="NMV13" s="49"/>
      <c r="NMW13" s="49"/>
      <c r="NMX13" s="49"/>
      <c r="NMY13" s="49"/>
      <c r="NMZ13" s="49"/>
      <c r="NNA13" s="49"/>
      <c r="NNB13" s="49"/>
      <c r="NNC13" s="49"/>
      <c r="NND13" s="49"/>
      <c r="NNE13" s="49"/>
      <c r="NNF13" s="49"/>
      <c r="NNG13" s="49"/>
      <c r="NNH13" s="49"/>
      <c r="NNI13" s="49"/>
      <c r="NNJ13" s="49"/>
      <c r="NNK13" s="49"/>
      <c r="NNL13" s="49"/>
      <c r="NNM13" s="49"/>
      <c r="NNN13" s="49"/>
      <c r="NNO13" s="49"/>
      <c r="NNP13" s="49"/>
      <c r="NNQ13" s="49"/>
      <c r="NNR13" s="49"/>
      <c r="NNS13" s="49"/>
      <c r="NNT13" s="49"/>
      <c r="NNU13" s="49"/>
      <c r="NNV13" s="49"/>
      <c r="NNW13" s="49"/>
      <c r="NNX13" s="49"/>
      <c r="NNY13" s="49"/>
      <c r="NNZ13" s="49"/>
      <c r="NOA13" s="49"/>
      <c r="NOB13" s="49"/>
      <c r="NOC13" s="49"/>
      <c r="NOD13" s="49"/>
      <c r="NOE13" s="49"/>
      <c r="NOF13" s="49"/>
      <c r="NOG13" s="49"/>
      <c r="NOH13" s="49"/>
      <c r="NOI13" s="49"/>
      <c r="NOJ13" s="49"/>
      <c r="NOK13" s="49"/>
      <c r="NOL13" s="49"/>
      <c r="NOM13" s="49"/>
      <c r="NON13" s="49"/>
      <c r="NOO13" s="49"/>
      <c r="NOP13" s="49"/>
      <c r="NOQ13" s="49"/>
      <c r="NOR13" s="49"/>
      <c r="NOS13" s="49"/>
      <c r="NOT13" s="49"/>
      <c r="NOU13" s="49"/>
      <c r="NOV13" s="49"/>
      <c r="NOW13" s="49"/>
      <c r="NOX13" s="49"/>
      <c r="NOY13" s="49"/>
      <c r="NOZ13" s="49"/>
      <c r="NPA13" s="49"/>
      <c r="NPB13" s="49"/>
      <c r="NPC13" s="49"/>
      <c r="NPD13" s="49"/>
      <c r="NPE13" s="49"/>
      <c r="NPF13" s="49"/>
      <c r="NPG13" s="49"/>
      <c r="NPH13" s="49"/>
      <c r="NPI13" s="49"/>
      <c r="NPJ13" s="49"/>
      <c r="NPK13" s="49"/>
      <c r="NPL13" s="49"/>
      <c r="NPM13" s="49"/>
      <c r="NPN13" s="49"/>
      <c r="NPO13" s="49"/>
      <c r="NPP13" s="49"/>
      <c r="NPQ13" s="49"/>
      <c r="NPR13" s="49"/>
      <c r="NPS13" s="49"/>
      <c r="NPT13" s="49"/>
      <c r="NPU13" s="49"/>
      <c r="NPV13" s="49"/>
      <c r="NPW13" s="49"/>
      <c r="NPX13" s="49"/>
      <c r="NPY13" s="49"/>
      <c r="NPZ13" s="49"/>
      <c r="NQA13" s="49"/>
      <c r="NQB13" s="49"/>
      <c r="NQC13" s="49"/>
      <c r="NQD13" s="49"/>
      <c r="NQE13" s="49"/>
      <c r="NQF13" s="49"/>
      <c r="NQG13" s="49"/>
      <c r="NQH13" s="49"/>
      <c r="NQI13" s="49"/>
      <c r="NQJ13" s="49"/>
      <c r="NQK13" s="49"/>
      <c r="NQL13" s="49"/>
      <c r="NQM13" s="49"/>
      <c r="NQN13" s="49"/>
      <c r="NQO13" s="49"/>
      <c r="NQP13" s="49"/>
      <c r="NQQ13" s="49"/>
      <c r="NQR13" s="49"/>
      <c r="NQS13" s="49"/>
      <c r="NQT13" s="49"/>
      <c r="NQU13" s="49"/>
      <c r="NQV13" s="49"/>
      <c r="NQW13" s="49"/>
      <c r="NQX13" s="49"/>
      <c r="NQY13" s="49"/>
      <c r="NQZ13" s="49"/>
      <c r="NRA13" s="49"/>
      <c r="NRB13" s="49"/>
      <c r="NRC13" s="49"/>
      <c r="NRD13" s="49"/>
      <c r="NRE13" s="49"/>
      <c r="NRF13" s="49"/>
      <c r="NRG13" s="49"/>
      <c r="NRH13" s="49"/>
      <c r="NRI13" s="49"/>
      <c r="NRJ13" s="49"/>
      <c r="NRK13" s="49"/>
      <c r="NRL13" s="49"/>
      <c r="NRM13" s="49"/>
      <c r="NRN13" s="49"/>
      <c r="NRO13" s="49"/>
      <c r="NRP13" s="49"/>
      <c r="NRQ13" s="49"/>
      <c r="NRR13" s="49"/>
      <c r="NRS13" s="49"/>
      <c r="NRT13" s="49"/>
      <c r="NRU13" s="49"/>
      <c r="NRV13" s="49"/>
      <c r="NRW13" s="49"/>
      <c r="NRX13" s="49"/>
      <c r="NRY13" s="49"/>
      <c r="NRZ13" s="49"/>
      <c r="NSA13" s="49"/>
      <c r="NSB13" s="49"/>
      <c r="NSC13" s="49"/>
      <c r="NSD13" s="49"/>
      <c r="NSE13" s="49"/>
      <c r="NSF13" s="49"/>
      <c r="NSG13" s="49"/>
      <c r="NSH13" s="49"/>
      <c r="NSI13" s="49"/>
      <c r="NSJ13" s="49"/>
      <c r="NSK13" s="49"/>
      <c r="NSL13" s="49"/>
      <c r="NSM13" s="49"/>
      <c r="NSN13" s="49"/>
      <c r="NSO13" s="49"/>
      <c r="NSP13" s="49"/>
      <c r="NSQ13" s="49"/>
      <c r="NSR13" s="49"/>
      <c r="NSS13" s="49"/>
      <c r="NST13" s="49"/>
      <c r="NSU13" s="49"/>
      <c r="NSV13" s="49"/>
      <c r="NSW13" s="49"/>
      <c r="NSX13" s="49"/>
      <c r="NSY13" s="49"/>
      <c r="NSZ13" s="49"/>
      <c r="NTA13" s="49"/>
      <c r="NTB13" s="49"/>
      <c r="NTC13" s="49"/>
      <c r="NTD13" s="49"/>
      <c r="NTE13" s="49"/>
      <c r="NTF13" s="49"/>
      <c r="NTG13" s="49"/>
      <c r="NTH13" s="49"/>
      <c r="NTI13" s="49"/>
      <c r="NTJ13" s="49"/>
      <c r="NTK13" s="49"/>
      <c r="NTL13" s="49"/>
      <c r="NTM13" s="49"/>
      <c r="NTN13" s="49"/>
      <c r="NTO13" s="49"/>
      <c r="NTP13" s="49"/>
      <c r="NTQ13" s="49"/>
      <c r="NTR13" s="49"/>
      <c r="NTS13" s="49"/>
      <c r="NTT13" s="49"/>
      <c r="NTU13" s="49"/>
      <c r="NTV13" s="49"/>
      <c r="NTW13" s="49"/>
      <c r="NTX13" s="49"/>
      <c r="NTY13" s="49"/>
      <c r="NTZ13" s="49"/>
      <c r="NUA13" s="49"/>
      <c r="NUB13" s="49"/>
      <c r="NUC13" s="49"/>
      <c r="NUD13" s="49"/>
      <c r="NUE13" s="49"/>
      <c r="NUF13" s="49"/>
      <c r="NUG13" s="49"/>
      <c r="NUH13" s="49"/>
      <c r="NUI13" s="49"/>
      <c r="NUJ13" s="49"/>
      <c r="NUK13" s="49"/>
      <c r="NUL13" s="49"/>
      <c r="NUM13" s="49"/>
      <c r="NUN13" s="49"/>
      <c r="NUO13" s="49"/>
      <c r="NUP13" s="49"/>
      <c r="NUQ13" s="49"/>
      <c r="NUR13" s="49"/>
      <c r="NUS13" s="49"/>
      <c r="NUT13" s="49"/>
      <c r="NUU13" s="49"/>
      <c r="NUV13" s="49"/>
      <c r="NUW13" s="49"/>
      <c r="NUX13" s="49"/>
      <c r="NUY13" s="49"/>
      <c r="NUZ13" s="49"/>
      <c r="NVA13" s="49"/>
      <c r="NVB13" s="49"/>
      <c r="NVC13" s="49"/>
      <c r="NVD13" s="49"/>
      <c r="NVE13" s="49"/>
      <c r="NVF13" s="49"/>
      <c r="NVG13" s="49"/>
      <c r="NVH13" s="49"/>
      <c r="NVI13" s="49"/>
      <c r="NVJ13" s="49"/>
      <c r="NVK13" s="49"/>
      <c r="NVL13" s="49"/>
      <c r="NVM13" s="49"/>
      <c r="NVN13" s="49"/>
      <c r="NVO13" s="49"/>
      <c r="NVP13" s="49"/>
      <c r="NVQ13" s="49"/>
      <c r="NVR13" s="49"/>
      <c r="NVS13" s="49"/>
      <c r="NVT13" s="49"/>
      <c r="NVU13" s="49"/>
      <c r="NVV13" s="49"/>
      <c r="NVW13" s="49"/>
      <c r="NVX13" s="49"/>
      <c r="NVY13" s="49"/>
      <c r="NVZ13" s="49"/>
      <c r="NWA13" s="49"/>
      <c r="NWB13" s="49"/>
      <c r="NWC13" s="49"/>
      <c r="NWD13" s="49"/>
      <c r="NWE13" s="49"/>
      <c r="NWF13" s="49"/>
      <c r="NWG13" s="49"/>
      <c r="NWH13" s="49"/>
      <c r="NWI13" s="49"/>
      <c r="NWJ13" s="49"/>
      <c r="NWK13" s="49"/>
      <c r="NWL13" s="49"/>
      <c r="NWM13" s="49"/>
      <c r="NWN13" s="49"/>
      <c r="NWO13" s="49"/>
      <c r="NWP13" s="49"/>
      <c r="NWQ13" s="49"/>
      <c r="NWR13" s="49"/>
      <c r="NWS13" s="49"/>
      <c r="NWT13" s="49"/>
      <c r="NWU13" s="49"/>
      <c r="NWV13" s="49"/>
      <c r="NWW13" s="49"/>
      <c r="NWX13" s="49"/>
      <c r="NWY13" s="49"/>
      <c r="NWZ13" s="49"/>
      <c r="NXA13" s="49"/>
      <c r="NXB13" s="49"/>
      <c r="NXC13" s="49"/>
      <c r="NXD13" s="49"/>
      <c r="NXE13" s="49"/>
      <c r="NXF13" s="49"/>
      <c r="NXG13" s="49"/>
      <c r="NXH13" s="49"/>
      <c r="NXI13" s="49"/>
      <c r="NXJ13" s="49"/>
      <c r="NXK13" s="49"/>
      <c r="NXL13" s="49"/>
      <c r="NXM13" s="49"/>
      <c r="NXN13" s="49"/>
      <c r="NXO13" s="49"/>
      <c r="NXP13" s="49"/>
      <c r="NXQ13" s="49"/>
      <c r="NXR13" s="49"/>
      <c r="NXS13" s="49"/>
      <c r="NXT13" s="49"/>
      <c r="NXU13" s="49"/>
      <c r="NXV13" s="49"/>
      <c r="NXW13" s="49"/>
      <c r="NXX13" s="49"/>
      <c r="NXY13" s="49"/>
      <c r="NXZ13" s="49"/>
      <c r="NYA13" s="49"/>
      <c r="NYB13" s="49"/>
      <c r="NYC13" s="49"/>
      <c r="NYD13" s="49"/>
      <c r="NYE13" s="49"/>
      <c r="NYF13" s="49"/>
      <c r="NYG13" s="49"/>
      <c r="NYH13" s="49"/>
      <c r="NYI13" s="49"/>
      <c r="NYJ13" s="49"/>
      <c r="NYK13" s="49"/>
      <c r="NYL13" s="49"/>
      <c r="NYM13" s="49"/>
      <c r="NYN13" s="49"/>
      <c r="NYO13" s="49"/>
      <c r="NYP13" s="49"/>
      <c r="NYQ13" s="49"/>
      <c r="NYR13" s="49"/>
      <c r="NYS13" s="49"/>
      <c r="NYT13" s="49"/>
      <c r="NYU13" s="49"/>
      <c r="NYV13" s="49"/>
      <c r="NYW13" s="49"/>
      <c r="NYX13" s="49"/>
      <c r="NYY13" s="49"/>
      <c r="NYZ13" s="49"/>
      <c r="NZA13" s="49"/>
      <c r="NZB13" s="49"/>
      <c r="NZC13" s="49"/>
      <c r="NZD13" s="49"/>
      <c r="NZE13" s="49"/>
      <c r="NZF13" s="49"/>
      <c r="NZG13" s="49"/>
      <c r="NZH13" s="49"/>
      <c r="NZI13" s="49"/>
      <c r="NZJ13" s="49"/>
      <c r="NZK13" s="49"/>
      <c r="NZL13" s="49"/>
      <c r="NZM13" s="49"/>
      <c r="NZN13" s="49"/>
      <c r="NZO13" s="49"/>
      <c r="NZP13" s="49"/>
      <c r="NZQ13" s="49"/>
      <c r="NZR13" s="49"/>
      <c r="NZS13" s="49"/>
      <c r="NZT13" s="49"/>
      <c r="NZU13" s="49"/>
      <c r="NZV13" s="49"/>
      <c r="NZW13" s="49"/>
      <c r="NZX13" s="49"/>
      <c r="NZY13" s="49"/>
      <c r="NZZ13" s="49"/>
      <c r="OAA13" s="49"/>
      <c r="OAB13" s="49"/>
      <c r="OAC13" s="49"/>
      <c r="OAD13" s="49"/>
      <c r="OAE13" s="49"/>
      <c r="OAF13" s="49"/>
      <c r="OAG13" s="49"/>
      <c r="OAH13" s="49"/>
      <c r="OAI13" s="49"/>
      <c r="OAJ13" s="49"/>
      <c r="OAK13" s="49"/>
      <c r="OAL13" s="49"/>
      <c r="OAM13" s="49"/>
      <c r="OAN13" s="49"/>
      <c r="OAO13" s="49"/>
      <c r="OAP13" s="49"/>
      <c r="OAQ13" s="49"/>
      <c r="OAR13" s="49"/>
      <c r="OAS13" s="49"/>
      <c r="OAT13" s="49"/>
      <c r="OAU13" s="49"/>
      <c r="OAV13" s="49"/>
      <c r="OAW13" s="49"/>
      <c r="OAX13" s="49"/>
      <c r="OAY13" s="49"/>
      <c r="OAZ13" s="49"/>
      <c r="OBA13" s="49"/>
      <c r="OBB13" s="49"/>
      <c r="OBC13" s="49"/>
      <c r="OBD13" s="49"/>
      <c r="OBE13" s="49"/>
      <c r="OBF13" s="49"/>
      <c r="OBG13" s="49"/>
      <c r="OBH13" s="49"/>
      <c r="OBI13" s="49"/>
      <c r="OBJ13" s="49"/>
      <c r="OBK13" s="49"/>
      <c r="OBL13" s="49"/>
      <c r="OBM13" s="49"/>
      <c r="OBN13" s="49"/>
      <c r="OBO13" s="49"/>
      <c r="OBP13" s="49"/>
      <c r="OBQ13" s="49"/>
      <c r="OBR13" s="49"/>
      <c r="OBS13" s="49"/>
      <c r="OBT13" s="49"/>
      <c r="OBU13" s="49"/>
      <c r="OBV13" s="49"/>
      <c r="OBW13" s="49"/>
      <c r="OBX13" s="49"/>
      <c r="OBY13" s="49"/>
      <c r="OBZ13" s="49"/>
      <c r="OCA13" s="49"/>
      <c r="OCB13" s="49"/>
      <c r="OCC13" s="49"/>
      <c r="OCD13" s="49"/>
      <c r="OCE13" s="49"/>
      <c r="OCF13" s="49"/>
      <c r="OCG13" s="49"/>
      <c r="OCH13" s="49"/>
      <c r="OCI13" s="49"/>
      <c r="OCJ13" s="49"/>
      <c r="OCK13" s="49"/>
      <c r="OCL13" s="49"/>
      <c r="OCM13" s="49"/>
      <c r="OCN13" s="49"/>
      <c r="OCO13" s="49"/>
      <c r="OCP13" s="49"/>
      <c r="OCQ13" s="49"/>
      <c r="OCR13" s="49"/>
      <c r="OCS13" s="49"/>
      <c r="OCT13" s="49"/>
      <c r="OCU13" s="49"/>
      <c r="OCV13" s="49"/>
      <c r="OCW13" s="49"/>
      <c r="OCX13" s="49"/>
      <c r="OCY13" s="49"/>
      <c r="OCZ13" s="49"/>
      <c r="ODA13" s="49"/>
      <c r="ODB13" s="49"/>
      <c r="ODC13" s="49"/>
      <c r="ODD13" s="49"/>
      <c r="ODE13" s="49"/>
      <c r="ODF13" s="49"/>
      <c r="ODG13" s="49"/>
      <c r="ODH13" s="49"/>
      <c r="ODI13" s="49"/>
      <c r="ODJ13" s="49"/>
      <c r="ODK13" s="49"/>
      <c r="ODL13" s="49"/>
      <c r="ODM13" s="49"/>
      <c r="ODN13" s="49"/>
      <c r="ODO13" s="49"/>
      <c r="ODP13" s="49"/>
      <c r="ODQ13" s="49"/>
      <c r="ODR13" s="49"/>
      <c r="ODS13" s="49"/>
      <c r="ODT13" s="49"/>
      <c r="ODU13" s="49"/>
      <c r="ODV13" s="49"/>
      <c r="ODW13" s="49"/>
      <c r="ODX13" s="49"/>
      <c r="ODY13" s="49"/>
      <c r="ODZ13" s="49"/>
      <c r="OEA13" s="49"/>
      <c r="OEB13" s="49"/>
      <c r="OEC13" s="49"/>
      <c r="OED13" s="49"/>
      <c r="OEE13" s="49"/>
      <c r="OEF13" s="49"/>
      <c r="OEG13" s="49"/>
      <c r="OEH13" s="49"/>
      <c r="OEI13" s="49"/>
      <c r="OEJ13" s="49"/>
      <c r="OEK13" s="49"/>
      <c r="OEL13" s="49"/>
      <c r="OEM13" s="49"/>
      <c r="OEN13" s="49"/>
      <c r="OEO13" s="49"/>
      <c r="OEP13" s="49"/>
      <c r="OEQ13" s="49"/>
      <c r="OER13" s="49"/>
      <c r="OES13" s="49"/>
      <c r="OET13" s="49"/>
      <c r="OEU13" s="49"/>
      <c r="OEV13" s="49"/>
      <c r="OEW13" s="49"/>
      <c r="OEX13" s="49"/>
      <c r="OEY13" s="49"/>
      <c r="OEZ13" s="49"/>
      <c r="OFA13" s="49"/>
      <c r="OFB13" s="49"/>
      <c r="OFC13" s="49"/>
      <c r="OFD13" s="49"/>
      <c r="OFE13" s="49"/>
      <c r="OFF13" s="49"/>
      <c r="OFG13" s="49"/>
      <c r="OFH13" s="49"/>
      <c r="OFI13" s="49"/>
      <c r="OFJ13" s="49"/>
      <c r="OFK13" s="49"/>
      <c r="OFL13" s="49"/>
      <c r="OFM13" s="49"/>
      <c r="OFN13" s="49"/>
      <c r="OFO13" s="49"/>
      <c r="OFP13" s="49"/>
      <c r="OFQ13" s="49"/>
      <c r="OFR13" s="49"/>
      <c r="OFS13" s="49"/>
      <c r="OFT13" s="49"/>
      <c r="OFU13" s="49"/>
      <c r="OFV13" s="49"/>
      <c r="OFW13" s="49"/>
      <c r="OFX13" s="49"/>
      <c r="OFY13" s="49"/>
      <c r="OFZ13" s="49"/>
      <c r="OGA13" s="49"/>
      <c r="OGB13" s="49"/>
      <c r="OGC13" s="49"/>
      <c r="OGD13" s="49"/>
      <c r="OGE13" s="49"/>
      <c r="OGF13" s="49"/>
      <c r="OGG13" s="49"/>
      <c r="OGH13" s="49"/>
      <c r="OGI13" s="49"/>
      <c r="OGJ13" s="49"/>
      <c r="OGK13" s="49"/>
      <c r="OGL13" s="49"/>
      <c r="OGM13" s="49"/>
      <c r="OGN13" s="49"/>
      <c r="OGO13" s="49"/>
      <c r="OGP13" s="49"/>
      <c r="OGQ13" s="49"/>
      <c r="OGR13" s="49"/>
      <c r="OGS13" s="49"/>
      <c r="OGT13" s="49"/>
      <c r="OGU13" s="49"/>
      <c r="OGV13" s="49"/>
      <c r="OGW13" s="49"/>
      <c r="OGX13" s="49"/>
      <c r="OGY13" s="49"/>
      <c r="OGZ13" s="49"/>
      <c r="OHA13" s="49"/>
      <c r="OHB13" s="49"/>
      <c r="OHC13" s="49"/>
      <c r="OHD13" s="49"/>
      <c r="OHE13" s="49"/>
      <c r="OHF13" s="49"/>
      <c r="OHG13" s="49"/>
      <c r="OHH13" s="49"/>
      <c r="OHI13" s="49"/>
      <c r="OHJ13" s="49"/>
      <c r="OHK13" s="49"/>
      <c r="OHL13" s="49"/>
      <c r="OHM13" s="49"/>
      <c r="OHN13" s="49"/>
      <c r="OHO13" s="49"/>
      <c r="OHP13" s="49"/>
      <c r="OHQ13" s="49"/>
      <c r="OHR13" s="49"/>
      <c r="OHS13" s="49"/>
      <c r="OHT13" s="49"/>
      <c r="OHU13" s="49"/>
      <c r="OHV13" s="49"/>
      <c r="OHW13" s="49"/>
      <c r="OHX13" s="49"/>
      <c r="OHY13" s="49"/>
      <c r="OHZ13" s="49"/>
      <c r="OIA13" s="49"/>
      <c r="OIB13" s="49"/>
      <c r="OIC13" s="49"/>
      <c r="OID13" s="49"/>
      <c r="OIE13" s="49"/>
      <c r="OIF13" s="49"/>
      <c r="OIG13" s="49"/>
      <c r="OIH13" s="49"/>
      <c r="OII13" s="49"/>
      <c r="OIJ13" s="49"/>
      <c r="OIK13" s="49"/>
      <c r="OIL13" s="49"/>
      <c r="OIM13" s="49"/>
      <c r="OIN13" s="49"/>
      <c r="OIO13" s="49"/>
      <c r="OIP13" s="49"/>
      <c r="OIQ13" s="49"/>
      <c r="OIR13" s="49"/>
      <c r="OIS13" s="49"/>
      <c r="OIT13" s="49"/>
      <c r="OIU13" s="49"/>
      <c r="OIV13" s="49"/>
      <c r="OIW13" s="49"/>
      <c r="OIX13" s="49"/>
      <c r="OIY13" s="49"/>
      <c r="OIZ13" s="49"/>
      <c r="OJA13" s="49"/>
      <c r="OJB13" s="49"/>
      <c r="OJC13" s="49"/>
      <c r="OJD13" s="49"/>
      <c r="OJE13" s="49"/>
      <c r="OJF13" s="49"/>
      <c r="OJG13" s="49"/>
      <c r="OJH13" s="49"/>
      <c r="OJI13" s="49"/>
      <c r="OJJ13" s="49"/>
      <c r="OJK13" s="49"/>
      <c r="OJL13" s="49"/>
      <c r="OJM13" s="49"/>
      <c r="OJN13" s="49"/>
      <c r="OJO13" s="49"/>
      <c r="OJP13" s="49"/>
      <c r="OJQ13" s="49"/>
      <c r="OJR13" s="49"/>
      <c r="OJS13" s="49"/>
      <c r="OJT13" s="49"/>
      <c r="OJU13" s="49"/>
      <c r="OJV13" s="49"/>
      <c r="OJW13" s="49"/>
      <c r="OJX13" s="49"/>
      <c r="OJY13" s="49"/>
      <c r="OJZ13" s="49"/>
      <c r="OKA13" s="49"/>
      <c r="OKB13" s="49"/>
      <c r="OKC13" s="49"/>
      <c r="OKD13" s="49"/>
      <c r="OKE13" s="49"/>
      <c r="OKF13" s="49"/>
      <c r="OKG13" s="49"/>
      <c r="OKH13" s="49"/>
      <c r="OKI13" s="49"/>
      <c r="OKJ13" s="49"/>
      <c r="OKK13" s="49"/>
      <c r="OKL13" s="49"/>
      <c r="OKM13" s="49"/>
      <c r="OKN13" s="49"/>
      <c r="OKO13" s="49"/>
      <c r="OKP13" s="49"/>
      <c r="OKQ13" s="49"/>
      <c r="OKR13" s="49"/>
      <c r="OKS13" s="49"/>
      <c r="OKT13" s="49"/>
      <c r="OKU13" s="49"/>
      <c r="OKV13" s="49"/>
      <c r="OKW13" s="49"/>
      <c r="OKX13" s="49"/>
      <c r="OKY13" s="49"/>
      <c r="OKZ13" s="49"/>
      <c r="OLA13" s="49"/>
      <c r="OLB13" s="49"/>
      <c r="OLC13" s="49"/>
      <c r="OLD13" s="49"/>
      <c r="OLE13" s="49"/>
      <c r="OLF13" s="49"/>
      <c r="OLG13" s="49"/>
      <c r="OLH13" s="49"/>
      <c r="OLI13" s="49"/>
      <c r="OLJ13" s="49"/>
      <c r="OLK13" s="49"/>
      <c r="OLL13" s="49"/>
      <c r="OLM13" s="49"/>
      <c r="OLN13" s="49"/>
      <c r="OLO13" s="49"/>
      <c r="OLP13" s="49"/>
      <c r="OLQ13" s="49"/>
      <c r="OLR13" s="49"/>
      <c r="OLS13" s="49"/>
      <c r="OLT13" s="49"/>
      <c r="OLU13" s="49"/>
      <c r="OLV13" s="49"/>
      <c r="OLW13" s="49"/>
      <c r="OLX13" s="49"/>
      <c r="OLY13" s="49"/>
      <c r="OLZ13" s="49"/>
      <c r="OMA13" s="49"/>
      <c r="OMB13" s="49"/>
      <c r="OMC13" s="49"/>
      <c r="OMD13" s="49"/>
      <c r="OME13" s="49"/>
      <c r="OMF13" s="49"/>
      <c r="OMG13" s="49"/>
      <c r="OMH13" s="49"/>
      <c r="OMI13" s="49"/>
      <c r="OMJ13" s="49"/>
      <c r="OMK13" s="49"/>
      <c r="OML13" s="49"/>
      <c r="OMM13" s="49"/>
      <c r="OMN13" s="49"/>
      <c r="OMO13" s="49"/>
      <c r="OMP13" s="49"/>
      <c r="OMQ13" s="49"/>
      <c r="OMR13" s="49"/>
      <c r="OMS13" s="49"/>
      <c r="OMT13" s="49"/>
      <c r="OMU13" s="49"/>
      <c r="OMV13" s="49"/>
      <c r="OMW13" s="49"/>
      <c r="OMX13" s="49"/>
      <c r="OMY13" s="49"/>
      <c r="OMZ13" s="49"/>
      <c r="ONA13" s="49"/>
      <c r="ONB13" s="49"/>
      <c r="ONC13" s="49"/>
      <c r="OND13" s="49"/>
      <c r="ONE13" s="49"/>
      <c r="ONF13" s="49"/>
      <c r="ONG13" s="49"/>
      <c r="ONH13" s="49"/>
      <c r="ONI13" s="49"/>
      <c r="ONJ13" s="49"/>
      <c r="ONK13" s="49"/>
      <c r="ONL13" s="49"/>
      <c r="ONM13" s="49"/>
      <c r="ONN13" s="49"/>
      <c r="ONO13" s="49"/>
      <c r="ONP13" s="49"/>
      <c r="ONQ13" s="49"/>
      <c r="ONR13" s="49"/>
      <c r="ONS13" s="49"/>
      <c r="ONT13" s="49"/>
      <c r="ONU13" s="49"/>
      <c r="ONV13" s="49"/>
      <c r="ONW13" s="49"/>
      <c r="ONX13" s="49"/>
      <c r="ONY13" s="49"/>
      <c r="ONZ13" s="49"/>
      <c r="OOA13" s="49"/>
      <c r="OOB13" s="49"/>
      <c r="OOC13" s="49"/>
      <c r="OOD13" s="49"/>
      <c r="OOE13" s="49"/>
      <c r="OOF13" s="49"/>
      <c r="OOG13" s="49"/>
      <c r="OOH13" s="49"/>
      <c r="OOI13" s="49"/>
      <c r="OOJ13" s="49"/>
      <c r="OOK13" s="49"/>
      <c r="OOL13" s="49"/>
      <c r="OOM13" s="49"/>
      <c r="OON13" s="49"/>
      <c r="OOO13" s="49"/>
      <c r="OOP13" s="49"/>
      <c r="OOQ13" s="49"/>
      <c r="OOR13" s="49"/>
      <c r="OOS13" s="49"/>
      <c r="OOT13" s="49"/>
      <c r="OOU13" s="49"/>
      <c r="OOV13" s="49"/>
      <c r="OOW13" s="49"/>
      <c r="OOX13" s="49"/>
      <c r="OOY13" s="49"/>
      <c r="OOZ13" s="49"/>
      <c r="OPA13" s="49"/>
      <c r="OPB13" s="49"/>
      <c r="OPC13" s="49"/>
      <c r="OPD13" s="49"/>
      <c r="OPE13" s="49"/>
      <c r="OPF13" s="49"/>
      <c r="OPG13" s="49"/>
      <c r="OPH13" s="49"/>
      <c r="OPI13" s="49"/>
      <c r="OPJ13" s="49"/>
      <c r="OPK13" s="49"/>
      <c r="OPL13" s="49"/>
      <c r="OPM13" s="49"/>
      <c r="OPN13" s="49"/>
      <c r="OPO13" s="49"/>
      <c r="OPP13" s="49"/>
      <c r="OPQ13" s="49"/>
      <c r="OPR13" s="49"/>
      <c r="OPS13" s="49"/>
      <c r="OPT13" s="49"/>
      <c r="OPU13" s="49"/>
      <c r="OPV13" s="49"/>
      <c r="OPW13" s="49"/>
      <c r="OPX13" s="49"/>
      <c r="OPY13" s="49"/>
      <c r="OPZ13" s="49"/>
      <c r="OQA13" s="49"/>
      <c r="OQB13" s="49"/>
      <c r="OQC13" s="49"/>
      <c r="OQD13" s="49"/>
      <c r="OQE13" s="49"/>
      <c r="OQF13" s="49"/>
      <c r="OQG13" s="49"/>
      <c r="OQH13" s="49"/>
      <c r="OQI13" s="49"/>
      <c r="OQJ13" s="49"/>
      <c r="OQK13" s="49"/>
      <c r="OQL13" s="49"/>
      <c r="OQM13" s="49"/>
      <c r="OQN13" s="49"/>
      <c r="OQO13" s="49"/>
      <c r="OQP13" s="49"/>
      <c r="OQQ13" s="49"/>
      <c r="OQR13" s="49"/>
      <c r="OQS13" s="49"/>
      <c r="OQT13" s="49"/>
      <c r="OQU13" s="49"/>
      <c r="OQV13" s="49"/>
      <c r="OQW13" s="49"/>
      <c r="OQX13" s="49"/>
      <c r="OQY13" s="49"/>
      <c r="OQZ13" s="49"/>
      <c r="ORA13" s="49"/>
      <c r="ORB13" s="49"/>
      <c r="ORC13" s="49"/>
      <c r="ORD13" s="49"/>
      <c r="ORE13" s="49"/>
      <c r="ORF13" s="49"/>
      <c r="ORG13" s="49"/>
      <c r="ORH13" s="49"/>
      <c r="ORI13" s="49"/>
      <c r="ORJ13" s="49"/>
      <c r="ORK13" s="49"/>
      <c r="ORL13" s="49"/>
      <c r="ORM13" s="49"/>
      <c r="ORN13" s="49"/>
      <c r="ORO13" s="49"/>
      <c r="ORP13" s="49"/>
      <c r="ORQ13" s="49"/>
      <c r="ORR13" s="49"/>
      <c r="ORS13" s="49"/>
      <c r="ORT13" s="49"/>
      <c r="ORU13" s="49"/>
      <c r="ORV13" s="49"/>
      <c r="ORW13" s="49"/>
      <c r="ORX13" s="49"/>
      <c r="ORY13" s="49"/>
      <c r="ORZ13" s="49"/>
      <c r="OSA13" s="49"/>
      <c r="OSB13" s="49"/>
      <c r="OSC13" s="49"/>
      <c r="OSD13" s="49"/>
      <c r="OSE13" s="49"/>
      <c r="OSF13" s="49"/>
      <c r="OSG13" s="49"/>
      <c r="OSH13" s="49"/>
      <c r="OSI13" s="49"/>
      <c r="OSJ13" s="49"/>
      <c r="OSK13" s="49"/>
      <c r="OSL13" s="49"/>
      <c r="OSM13" s="49"/>
      <c r="OSN13" s="49"/>
      <c r="OSO13" s="49"/>
      <c r="OSP13" s="49"/>
      <c r="OSQ13" s="49"/>
      <c r="OSR13" s="49"/>
      <c r="OSS13" s="49"/>
      <c r="OST13" s="49"/>
      <c r="OSU13" s="49"/>
      <c r="OSV13" s="49"/>
      <c r="OSW13" s="49"/>
      <c r="OSX13" s="49"/>
      <c r="OSY13" s="49"/>
      <c r="OSZ13" s="49"/>
      <c r="OTA13" s="49"/>
      <c r="OTB13" s="49"/>
      <c r="OTC13" s="49"/>
      <c r="OTD13" s="49"/>
      <c r="OTE13" s="49"/>
      <c r="OTF13" s="49"/>
      <c r="OTG13" s="49"/>
      <c r="OTH13" s="49"/>
      <c r="OTI13" s="49"/>
      <c r="OTJ13" s="49"/>
      <c r="OTK13" s="49"/>
      <c r="OTL13" s="49"/>
      <c r="OTM13" s="49"/>
      <c r="OTN13" s="49"/>
      <c r="OTO13" s="49"/>
      <c r="OTP13" s="49"/>
      <c r="OTQ13" s="49"/>
      <c r="OTR13" s="49"/>
      <c r="OTS13" s="49"/>
      <c r="OTT13" s="49"/>
      <c r="OTU13" s="49"/>
      <c r="OTV13" s="49"/>
      <c r="OTW13" s="49"/>
      <c r="OTX13" s="49"/>
      <c r="OTY13" s="49"/>
      <c r="OTZ13" s="49"/>
      <c r="OUA13" s="49"/>
      <c r="OUB13" s="49"/>
      <c r="OUC13" s="49"/>
      <c r="OUD13" s="49"/>
      <c r="OUE13" s="49"/>
      <c r="OUF13" s="49"/>
      <c r="OUG13" s="49"/>
      <c r="OUH13" s="49"/>
      <c r="OUI13" s="49"/>
      <c r="OUJ13" s="49"/>
      <c r="OUK13" s="49"/>
      <c r="OUL13" s="49"/>
      <c r="OUM13" s="49"/>
      <c r="OUN13" s="49"/>
      <c r="OUO13" s="49"/>
      <c r="OUP13" s="49"/>
      <c r="OUQ13" s="49"/>
      <c r="OUR13" s="49"/>
      <c r="OUS13" s="49"/>
      <c r="OUT13" s="49"/>
      <c r="OUU13" s="49"/>
      <c r="OUV13" s="49"/>
      <c r="OUW13" s="49"/>
      <c r="OUX13" s="49"/>
      <c r="OUY13" s="49"/>
      <c r="OUZ13" s="49"/>
      <c r="OVA13" s="49"/>
      <c r="OVB13" s="49"/>
      <c r="OVC13" s="49"/>
      <c r="OVD13" s="49"/>
      <c r="OVE13" s="49"/>
      <c r="OVF13" s="49"/>
      <c r="OVG13" s="49"/>
      <c r="OVH13" s="49"/>
      <c r="OVI13" s="49"/>
      <c r="OVJ13" s="49"/>
      <c r="OVK13" s="49"/>
      <c r="OVL13" s="49"/>
      <c r="OVM13" s="49"/>
      <c r="OVN13" s="49"/>
      <c r="OVO13" s="49"/>
      <c r="OVP13" s="49"/>
      <c r="OVQ13" s="49"/>
      <c r="OVR13" s="49"/>
      <c r="OVS13" s="49"/>
      <c r="OVT13" s="49"/>
      <c r="OVU13" s="49"/>
      <c r="OVV13" s="49"/>
      <c r="OVW13" s="49"/>
      <c r="OVX13" s="49"/>
      <c r="OVY13" s="49"/>
      <c r="OVZ13" s="49"/>
      <c r="OWA13" s="49"/>
      <c r="OWB13" s="49"/>
      <c r="OWC13" s="49"/>
      <c r="OWD13" s="49"/>
      <c r="OWE13" s="49"/>
      <c r="OWF13" s="49"/>
      <c r="OWG13" s="49"/>
      <c r="OWH13" s="49"/>
      <c r="OWI13" s="49"/>
      <c r="OWJ13" s="49"/>
      <c r="OWK13" s="49"/>
      <c r="OWL13" s="49"/>
      <c r="OWM13" s="49"/>
      <c r="OWN13" s="49"/>
      <c r="OWO13" s="49"/>
      <c r="OWP13" s="49"/>
      <c r="OWQ13" s="49"/>
      <c r="OWR13" s="49"/>
      <c r="OWS13" s="49"/>
      <c r="OWT13" s="49"/>
      <c r="OWU13" s="49"/>
      <c r="OWV13" s="49"/>
      <c r="OWW13" s="49"/>
      <c r="OWX13" s="49"/>
      <c r="OWY13" s="49"/>
      <c r="OWZ13" s="49"/>
      <c r="OXA13" s="49"/>
      <c r="OXB13" s="49"/>
      <c r="OXC13" s="49"/>
      <c r="OXD13" s="49"/>
      <c r="OXE13" s="49"/>
      <c r="OXF13" s="49"/>
      <c r="OXG13" s="49"/>
      <c r="OXH13" s="49"/>
      <c r="OXI13" s="49"/>
      <c r="OXJ13" s="49"/>
      <c r="OXK13" s="49"/>
      <c r="OXL13" s="49"/>
      <c r="OXM13" s="49"/>
      <c r="OXN13" s="49"/>
      <c r="OXO13" s="49"/>
      <c r="OXP13" s="49"/>
      <c r="OXQ13" s="49"/>
      <c r="OXR13" s="49"/>
      <c r="OXS13" s="49"/>
      <c r="OXT13" s="49"/>
      <c r="OXU13" s="49"/>
      <c r="OXV13" s="49"/>
      <c r="OXW13" s="49"/>
      <c r="OXX13" s="49"/>
      <c r="OXY13" s="49"/>
      <c r="OXZ13" s="49"/>
      <c r="OYA13" s="49"/>
      <c r="OYB13" s="49"/>
      <c r="OYC13" s="49"/>
      <c r="OYD13" s="49"/>
      <c r="OYE13" s="49"/>
      <c r="OYF13" s="49"/>
      <c r="OYG13" s="49"/>
      <c r="OYH13" s="49"/>
      <c r="OYI13" s="49"/>
      <c r="OYJ13" s="49"/>
      <c r="OYK13" s="49"/>
      <c r="OYL13" s="49"/>
      <c r="OYM13" s="49"/>
      <c r="OYN13" s="49"/>
      <c r="OYO13" s="49"/>
      <c r="OYP13" s="49"/>
      <c r="OYQ13" s="49"/>
      <c r="OYR13" s="49"/>
      <c r="OYS13" s="49"/>
      <c r="OYT13" s="49"/>
      <c r="OYU13" s="49"/>
      <c r="OYV13" s="49"/>
      <c r="OYW13" s="49"/>
      <c r="OYX13" s="49"/>
      <c r="OYY13" s="49"/>
      <c r="OYZ13" s="49"/>
      <c r="OZA13" s="49"/>
      <c r="OZB13" s="49"/>
      <c r="OZC13" s="49"/>
      <c r="OZD13" s="49"/>
      <c r="OZE13" s="49"/>
      <c r="OZF13" s="49"/>
      <c r="OZG13" s="49"/>
      <c r="OZH13" s="49"/>
      <c r="OZI13" s="49"/>
      <c r="OZJ13" s="49"/>
      <c r="OZK13" s="49"/>
      <c r="OZL13" s="49"/>
      <c r="OZM13" s="49"/>
      <c r="OZN13" s="49"/>
      <c r="OZO13" s="49"/>
      <c r="OZP13" s="49"/>
      <c r="OZQ13" s="49"/>
      <c r="OZR13" s="49"/>
      <c r="OZS13" s="49"/>
      <c r="OZT13" s="49"/>
      <c r="OZU13" s="49"/>
      <c r="OZV13" s="49"/>
      <c r="OZW13" s="49"/>
      <c r="OZX13" s="49"/>
      <c r="OZY13" s="49"/>
      <c r="OZZ13" s="49"/>
      <c r="PAA13" s="49"/>
      <c r="PAB13" s="49"/>
      <c r="PAC13" s="49"/>
      <c r="PAD13" s="49"/>
      <c r="PAE13" s="49"/>
      <c r="PAF13" s="49"/>
      <c r="PAG13" s="49"/>
      <c r="PAH13" s="49"/>
      <c r="PAI13" s="49"/>
      <c r="PAJ13" s="49"/>
      <c r="PAK13" s="49"/>
      <c r="PAL13" s="49"/>
      <c r="PAM13" s="49"/>
      <c r="PAN13" s="49"/>
      <c r="PAO13" s="49"/>
      <c r="PAP13" s="49"/>
      <c r="PAQ13" s="49"/>
      <c r="PAR13" s="49"/>
      <c r="PAS13" s="49"/>
      <c r="PAT13" s="49"/>
      <c r="PAU13" s="49"/>
      <c r="PAV13" s="49"/>
      <c r="PAW13" s="49"/>
      <c r="PAX13" s="49"/>
      <c r="PAY13" s="49"/>
      <c r="PAZ13" s="49"/>
      <c r="PBA13" s="49"/>
      <c r="PBB13" s="49"/>
      <c r="PBC13" s="49"/>
      <c r="PBD13" s="49"/>
      <c r="PBE13" s="49"/>
      <c r="PBF13" s="49"/>
      <c r="PBG13" s="49"/>
      <c r="PBH13" s="49"/>
      <c r="PBI13" s="49"/>
      <c r="PBJ13" s="49"/>
      <c r="PBK13" s="49"/>
      <c r="PBL13" s="49"/>
      <c r="PBM13" s="49"/>
      <c r="PBN13" s="49"/>
      <c r="PBO13" s="49"/>
      <c r="PBP13" s="49"/>
      <c r="PBQ13" s="49"/>
      <c r="PBR13" s="49"/>
      <c r="PBS13" s="49"/>
      <c r="PBT13" s="49"/>
      <c r="PBU13" s="49"/>
      <c r="PBV13" s="49"/>
      <c r="PBW13" s="49"/>
      <c r="PBX13" s="49"/>
      <c r="PBY13" s="49"/>
      <c r="PBZ13" s="49"/>
      <c r="PCA13" s="49"/>
      <c r="PCB13" s="49"/>
      <c r="PCC13" s="49"/>
      <c r="PCD13" s="49"/>
      <c r="PCE13" s="49"/>
      <c r="PCF13" s="49"/>
      <c r="PCG13" s="49"/>
      <c r="PCH13" s="49"/>
      <c r="PCI13" s="49"/>
      <c r="PCJ13" s="49"/>
      <c r="PCK13" s="49"/>
      <c r="PCL13" s="49"/>
      <c r="PCM13" s="49"/>
      <c r="PCN13" s="49"/>
      <c r="PCO13" s="49"/>
      <c r="PCP13" s="49"/>
      <c r="PCQ13" s="49"/>
      <c r="PCR13" s="49"/>
      <c r="PCS13" s="49"/>
      <c r="PCT13" s="49"/>
      <c r="PCU13" s="49"/>
      <c r="PCV13" s="49"/>
      <c r="PCW13" s="49"/>
      <c r="PCX13" s="49"/>
      <c r="PCY13" s="49"/>
      <c r="PCZ13" s="49"/>
      <c r="PDA13" s="49"/>
      <c r="PDB13" s="49"/>
      <c r="PDC13" s="49"/>
      <c r="PDD13" s="49"/>
      <c r="PDE13" s="49"/>
      <c r="PDF13" s="49"/>
      <c r="PDG13" s="49"/>
      <c r="PDH13" s="49"/>
      <c r="PDI13" s="49"/>
      <c r="PDJ13" s="49"/>
      <c r="PDK13" s="49"/>
      <c r="PDL13" s="49"/>
      <c r="PDM13" s="49"/>
      <c r="PDN13" s="49"/>
      <c r="PDO13" s="49"/>
      <c r="PDP13" s="49"/>
      <c r="PDQ13" s="49"/>
      <c r="PDR13" s="49"/>
      <c r="PDS13" s="49"/>
      <c r="PDT13" s="49"/>
      <c r="PDU13" s="49"/>
      <c r="PDV13" s="49"/>
      <c r="PDW13" s="49"/>
      <c r="PDX13" s="49"/>
      <c r="PDY13" s="49"/>
      <c r="PDZ13" s="49"/>
      <c r="PEA13" s="49"/>
      <c r="PEB13" s="49"/>
      <c r="PEC13" s="49"/>
      <c r="PED13" s="49"/>
      <c r="PEE13" s="49"/>
      <c r="PEF13" s="49"/>
      <c r="PEG13" s="49"/>
      <c r="PEH13" s="49"/>
      <c r="PEI13" s="49"/>
      <c r="PEJ13" s="49"/>
      <c r="PEK13" s="49"/>
      <c r="PEL13" s="49"/>
      <c r="PEM13" s="49"/>
      <c r="PEN13" s="49"/>
      <c r="PEO13" s="49"/>
      <c r="PEP13" s="49"/>
      <c r="PEQ13" s="49"/>
      <c r="PER13" s="49"/>
      <c r="PES13" s="49"/>
      <c r="PET13" s="49"/>
      <c r="PEU13" s="49"/>
      <c r="PEV13" s="49"/>
      <c r="PEW13" s="49"/>
      <c r="PEX13" s="49"/>
      <c r="PEY13" s="49"/>
      <c r="PEZ13" s="49"/>
      <c r="PFA13" s="49"/>
      <c r="PFB13" s="49"/>
      <c r="PFC13" s="49"/>
      <c r="PFD13" s="49"/>
      <c r="PFE13" s="49"/>
      <c r="PFF13" s="49"/>
      <c r="PFG13" s="49"/>
      <c r="PFH13" s="49"/>
      <c r="PFI13" s="49"/>
      <c r="PFJ13" s="49"/>
      <c r="PFK13" s="49"/>
      <c r="PFL13" s="49"/>
      <c r="PFM13" s="49"/>
      <c r="PFN13" s="49"/>
      <c r="PFO13" s="49"/>
      <c r="PFP13" s="49"/>
      <c r="PFQ13" s="49"/>
      <c r="PFR13" s="49"/>
      <c r="PFS13" s="49"/>
      <c r="PFT13" s="49"/>
      <c r="PFU13" s="49"/>
      <c r="PFV13" s="49"/>
      <c r="PFW13" s="49"/>
      <c r="PFX13" s="49"/>
      <c r="PFY13" s="49"/>
      <c r="PFZ13" s="49"/>
      <c r="PGA13" s="49"/>
      <c r="PGB13" s="49"/>
      <c r="PGC13" s="49"/>
      <c r="PGD13" s="49"/>
      <c r="PGE13" s="49"/>
      <c r="PGF13" s="49"/>
      <c r="PGG13" s="49"/>
      <c r="PGH13" s="49"/>
      <c r="PGI13" s="49"/>
      <c r="PGJ13" s="49"/>
      <c r="PGK13" s="49"/>
      <c r="PGL13" s="49"/>
      <c r="PGM13" s="49"/>
      <c r="PGN13" s="49"/>
      <c r="PGO13" s="49"/>
      <c r="PGP13" s="49"/>
      <c r="PGQ13" s="49"/>
      <c r="PGR13" s="49"/>
      <c r="PGS13" s="49"/>
      <c r="PGT13" s="49"/>
      <c r="PGU13" s="49"/>
      <c r="PGV13" s="49"/>
      <c r="PGW13" s="49"/>
      <c r="PGX13" s="49"/>
      <c r="PGY13" s="49"/>
      <c r="PGZ13" s="49"/>
      <c r="PHA13" s="49"/>
      <c r="PHB13" s="49"/>
      <c r="PHC13" s="49"/>
      <c r="PHD13" s="49"/>
      <c r="PHE13" s="49"/>
      <c r="PHF13" s="49"/>
      <c r="PHG13" s="49"/>
      <c r="PHH13" s="49"/>
      <c r="PHI13" s="49"/>
      <c r="PHJ13" s="49"/>
      <c r="PHK13" s="49"/>
      <c r="PHL13" s="49"/>
      <c r="PHM13" s="49"/>
      <c r="PHN13" s="49"/>
      <c r="PHO13" s="49"/>
      <c r="PHP13" s="49"/>
      <c r="PHQ13" s="49"/>
      <c r="PHR13" s="49"/>
      <c r="PHS13" s="49"/>
      <c r="PHT13" s="49"/>
      <c r="PHU13" s="49"/>
      <c r="PHV13" s="49"/>
      <c r="PHW13" s="49"/>
      <c r="PHX13" s="49"/>
      <c r="PHY13" s="49"/>
      <c r="PHZ13" s="49"/>
      <c r="PIA13" s="49"/>
      <c r="PIB13" s="49"/>
      <c r="PIC13" s="49"/>
      <c r="PID13" s="49"/>
      <c r="PIE13" s="49"/>
      <c r="PIF13" s="49"/>
      <c r="PIG13" s="49"/>
      <c r="PIH13" s="49"/>
      <c r="PII13" s="49"/>
      <c r="PIJ13" s="49"/>
      <c r="PIK13" s="49"/>
      <c r="PIL13" s="49"/>
      <c r="PIM13" s="49"/>
      <c r="PIN13" s="49"/>
      <c r="PIO13" s="49"/>
      <c r="PIP13" s="49"/>
      <c r="PIQ13" s="49"/>
      <c r="PIR13" s="49"/>
      <c r="PIS13" s="49"/>
      <c r="PIT13" s="49"/>
      <c r="PIU13" s="49"/>
      <c r="PIV13" s="49"/>
      <c r="PIW13" s="49"/>
      <c r="PIX13" s="49"/>
      <c r="PIY13" s="49"/>
      <c r="PIZ13" s="49"/>
      <c r="PJA13" s="49"/>
      <c r="PJB13" s="49"/>
      <c r="PJC13" s="49"/>
      <c r="PJD13" s="49"/>
      <c r="PJE13" s="49"/>
      <c r="PJF13" s="49"/>
      <c r="PJG13" s="49"/>
      <c r="PJH13" s="49"/>
      <c r="PJI13" s="49"/>
      <c r="PJJ13" s="49"/>
      <c r="PJK13" s="49"/>
      <c r="PJL13" s="49"/>
      <c r="PJM13" s="49"/>
      <c r="PJN13" s="49"/>
      <c r="PJO13" s="49"/>
      <c r="PJP13" s="49"/>
      <c r="PJQ13" s="49"/>
      <c r="PJR13" s="49"/>
      <c r="PJS13" s="49"/>
      <c r="PJT13" s="49"/>
      <c r="PJU13" s="49"/>
      <c r="PJV13" s="49"/>
      <c r="PJW13" s="49"/>
      <c r="PJX13" s="49"/>
      <c r="PJY13" s="49"/>
      <c r="PJZ13" s="49"/>
      <c r="PKA13" s="49"/>
      <c r="PKB13" s="49"/>
      <c r="PKC13" s="49"/>
      <c r="PKD13" s="49"/>
      <c r="PKE13" s="49"/>
      <c r="PKF13" s="49"/>
      <c r="PKG13" s="49"/>
      <c r="PKH13" s="49"/>
      <c r="PKI13" s="49"/>
      <c r="PKJ13" s="49"/>
      <c r="PKK13" s="49"/>
      <c r="PKL13" s="49"/>
      <c r="PKM13" s="49"/>
      <c r="PKN13" s="49"/>
      <c r="PKO13" s="49"/>
      <c r="PKP13" s="49"/>
      <c r="PKQ13" s="49"/>
      <c r="PKR13" s="49"/>
      <c r="PKS13" s="49"/>
      <c r="PKT13" s="49"/>
      <c r="PKU13" s="49"/>
      <c r="PKV13" s="49"/>
      <c r="PKW13" s="49"/>
      <c r="PKX13" s="49"/>
      <c r="PKY13" s="49"/>
      <c r="PKZ13" s="49"/>
      <c r="PLA13" s="49"/>
      <c r="PLB13" s="49"/>
      <c r="PLC13" s="49"/>
      <c r="PLD13" s="49"/>
      <c r="PLE13" s="49"/>
      <c r="PLF13" s="49"/>
      <c r="PLG13" s="49"/>
      <c r="PLH13" s="49"/>
      <c r="PLI13" s="49"/>
      <c r="PLJ13" s="49"/>
      <c r="PLK13" s="49"/>
      <c r="PLL13" s="49"/>
      <c r="PLM13" s="49"/>
      <c r="PLN13" s="49"/>
      <c r="PLO13" s="49"/>
      <c r="PLP13" s="49"/>
      <c r="PLQ13" s="49"/>
      <c r="PLR13" s="49"/>
      <c r="PLS13" s="49"/>
      <c r="PLT13" s="49"/>
      <c r="PLU13" s="49"/>
      <c r="PLV13" s="49"/>
      <c r="PLW13" s="49"/>
      <c r="PLX13" s="49"/>
      <c r="PLY13" s="49"/>
      <c r="PLZ13" s="49"/>
      <c r="PMA13" s="49"/>
      <c r="PMB13" s="49"/>
      <c r="PMC13" s="49"/>
      <c r="PMD13" s="49"/>
      <c r="PME13" s="49"/>
      <c r="PMF13" s="49"/>
      <c r="PMG13" s="49"/>
      <c r="PMH13" s="49"/>
      <c r="PMI13" s="49"/>
      <c r="PMJ13" s="49"/>
      <c r="PMK13" s="49"/>
      <c r="PML13" s="49"/>
      <c r="PMM13" s="49"/>
      <c r="PMN13" s="49"/>
      <c r="PMO13" s="49"/>
      <c r="PMP13" s="49"/>
      <c r="PMQ13" s="49"/>
      <c r="PMR13" s="49"/>
      <c r="PMS13" s="49"/>
      <c r="PMT13" s="49"/>
      <c r="PMU13" s="49"/>
      <c r="PMV13" s="49"/>
      <c r="PMW13" s="49"/>
      <c r="PMX13" s="49"/>
      <c r="PMY13" s="49"/>
      <c r="PMZ13" s="49"/>
      <c r="PNA13" s="49"/>
      <c r="PNB13" s="49"/>
      <c r="PNC13" s="49"/>
      <c r="PND13" s="49"/>
      <c r="PNE13" s="49"/>
      <c r="PNF13" s="49"/>
      <c r="PNG13" s="49"/>
      <c r="PNH13" s="49"/>
      <c r="PNI13" s="49"/>
      <c r="PNJ13" s="49"/>
      <c r="PNK13" s="49"/>
      <c r="PNL13" s="49"/>
      <c r="PNM13" s="49"/>
      <c r="PNN13" s="49"/>
      <c r="PNO13" s="49"/>
      <c r="PNP13" s="49"/>
      <c r="PNQ13" s="49"/>
      <c r="PNR13" s="49"/>
      <c r="PNS13" s="49"/>
      <c r="PNT13" s="49"/>
      <c r="PNU13" s="49"/>
      <c r="PNV13" s="49"/>
      <c r="PNW13" s="49"/>
      <c r="PNX13" s="49"/>
      <c r="PNY13" s="49"/>
      <c r="PNZ13" s="49"/>
      <c r="POA13" s="49"/>
      <c r="POB13" s="49"/>
      <c r="POC13" s="49"/>
      <c r="POD13" s="49"/>
      <c r="POE13" s="49"/>
      <c r="POF13" s="49"/>
      <c r="POG13" s="49"/>
      <c r="POH13" s="49"/>
      <c r="POI13" s="49"/>
      <c r="POJ13" s="49"/>
      <c r="POK13" s="49"/>
      <c r="POL13" s="49"/>
      <c r="POM13" s="49"/>
      <c r="PON13" s="49"/>
      <c r="POO13" s="49"/>
      <c r="POP13" s="49"/>
      <c r="POQ13" s="49"/>
      <c r="POR13" s="49"/>
      <c r="POS13" s="49"/>
      <c r="POT13" s="49"/>
      <c r="POU13" s="49"/>
      <c r="POV13" s="49"/>
      <c r="POW13" s="49"/>
      <c r="POX13" s="49"/>
      <c r="POY13" s="49"/>
      <c r="POZ13" s="49"/>
      <c r="PPA13" s="49"/>
      <c r="PPB13" s="49"/>
      <c r="PPC13" s="49"/>
      <c r="PPD13" s="49"/>
      <c r="PPE13" s="49"/>
      <c r="PPF13" s="49"/>
      <c r="PPG13" s="49"/>
      <c r="PPH13" s="49"/>
      <c r="PPI13" s="49"/>
      <c r="PPJ13" s="49"/>
      <c r="PPK13" s="49"/>
      <c r="PPL13" s="49"/>
      <c r="PPM13" s="49"/>
      <c r="PPN13" s="49"/>
      <c r="PPO13" s="49"/>
      <c r="PPP13" s="49"/>
      <c r="PPQ13" s="49"/>
      <c r="PPR13" s="49"/>
      <c r="PPS13" s="49"/>
      <c r="PPT13" s="49"/>
      <c r="PPU13" s="49"/>
      <c r="PPV13" s="49"/>
      <c r="PPW13" s="49"/>
      <c r="PPX13" s="49"/>
      <c r="PPY13" s="49"/>
      <c r="PPZ13" s="49"/>
      <c r="PQA13" s="49"/>
      <c r="PQB13" s="49"/>
      <c r="PQC13" s="49"/>
      <c r="PQD13" s="49"/>
      <c r="PQE13" s="49"/>
      <c r="PQF13" s="49"/>
      <c r="PQG13" s="49"/>
      <c r="PQH13" s="49"/>
      <c r="PQI13" s="49"/>
      <c r="PQJ13" s="49"/>
      <c r="PQK13" s="49"/>
      <c r="PQL13" s="49"/>
      <c r="PQM13" s="49"/>
      <c r="PQN13" s="49"/>
      <c r="PQO13" s="49"/>
      <c r="PQP13" s="49"/>
      <c r="PQQ13" s="49"/>
      <c r="PQR13" s="49"/>
      <c r="PQS13" s="49"/>
      <c r="PQT13" s="49"/>
      <c r="PQU13" s="49"/>
      <c r="PQV13" s="49"/>
      <c r="PQW13" s="49"/>
      <c r="PQX13" s="49"/>
      <c r="PQY13" s="49"/>
      <c r="PQZ13" s="49"/>
      <c r="PRA13" s="49"/>
      <c r="PRB13" s="49"/>
      <c r="PRC13" s="49"/>
      <c r="PRD13" s="49"/>
      <c r="PRE13" s="49"/>
      <c r="PRF13" s="49"/>
      <c r="PRG13" s="49"/>
      <c r="PRH13" s="49"/>
      <c r="PRI13" s="49"/>
      <c r="PRJ13" s="49"/>
      <c r="PRK13" s="49"/>
      <c r="PRL13" s="49"/>
      <c r="PRM13" s="49"/>
      <c r="PRN13" s="49"/>
      <c r="PRO13" s="49"/>
      <c r="PRP13" s="49"/>
      <c r="PRQ13" s="49"/>
      <c r="PRR13" s="49"/>
      <c r="PRS13" s="49"/>
      <c r="PRT13" s="49"/>
      <c r="PRU13" s="49"/>
      <c r="PRV13" s="49"/>
      <c r="PRW13" s="49"/>
      <c r="PRX13" s="49"/>
      <c r="PRY13" s="49"/>
      <c r="PRZ13" s="49"/>
      <c r="PSA13" s="49"/>
      <c r="PSB13" s="49"/>
      <c r="PSC13" s="49"/>
      <c r="PSD13" s="49"/>
      <c r="PSE13" s="49"/>
      <c r="PSF13" s="49"/>
      <c r="PSG13" s="49"/>
      <c r="PSH13" s="49"/>
      <c r="PSI13" s="49"/>
      <c r="PSJ13" s="49"/>
      <c r="PSK13" s="49"/>
      <c r="PSL13" s="49"/>
      <c r="PSM13" s="49"/>
      <c r="PSN13" s="49"/>
      <c r="PSO13" s="49"/>
      <c r="PSP13" s="49"/>
      <c r="PSQ13" s="49"/>
      <c r="PSR13" s="49"/>
      <c r="PSS13" s="49"/>
      <c r="PST13" s="49"/>
      <c r="PSU13" s="49"/>
      <c r="PSV13" s="49"/>
      <c r="PSW13" s="49"/>
      <c r="PSX13" s="49"/>
      <c r="PSY13" s="49"/>
      <c r="PSZ13" s="49"/>
      <c r="PTA13" s="49"/>
      <c r="PTB13" s="49"/>
      <c r="PTC13" s="49"/>
      <c r="PTD13" s="49"/>
      <c r="PTE13" s="49"/>
      <c r="PTF13" s="49"/>
      <c r="PTG13" s="49"/>
      <c r="PTH13" s="49"/>
      <c r="PTI13" s="49"/>
      <c r="PTJ13" s="49"/>
      <c r="PTK13" s="49"/>
      <c r="PTL13" s="49"/>
      <c r="PTM13" s="49"/>
      <c r="PTN13" s="49"/>
      <c r="PTO13" s="49"/>
      <c r="PTP13" s="49"/>
      <c r="PTQ13" s="49"/>
      <c r="PTR13" s="49"/>
      <c r="PTS13" s="49"/>
      <c r="PTT13" s="49"/>
      <c r="PTU13" s="49"/>
      <c r="PTV13" s="49"/>
      <c r="PTW13" s="49"/>
      <c r="PTX13" s="49"/>
      <c r="PTY13" s="49"/>
      <c r="PTZ13" s="49"/>
      <c r="PUA13" s="49"/>
      <c r="PUB13" s="49"/>
      <c r="PUC13" s="49"/>
      <c r="PUD13" s="49"/>
      <c r="PUE13" s="49"/>
      <c r="PUF13" s="49"/>
      <c r="PUG13" s="49"/>
      <c r="PUH13" s="49"/>
      <c r="PUI13" s="49"/>
      <c r="PUJ13" s="49"/>
      <c r="PUK13" s="49"/>
      <c r="PUL13" s="49"/>
      <c r="PUM13" s="49"/>
      <c r="PUN13" s="49"/>
      <c r="PUO13" s="49"/>
      <c r="PUP13" s="49"/>
      <c r="PUQ13" s="49"/>
      <c r="PUR13" s="49"/>
      <c r="PUS13" s="49"/>
      <c r="PUT13" s="49"/>
      <c r="PUU13" s="49"/>
      <c r="PUV13" s="49"/>
      <c r="PUW13" s="49"/>
      <c r="PUX13" s="49"/>
      <c r="PUY13" s="49"/>
      <c r="PUZ13" s="49"/>
      <c r="PVA13" s="49"/>
      <c r="PVB13" s="49"/>
      <c r="PVC13" s="49"/>
      <c r="PVD13" s="49"/>
      <c r="PVE13" s="49"/>
      <c r="PVF13" s="49"/>
      <c r="PVG13" s="49"/>
      <c r="PVH13" s="49"/>
      <c r="PVI13" s="49"/>
      <c r="PVJ13" s="49"/>
      <c r="PVK13" s="49"/>
      <c r="PVL13" s="49"/>
      <c r="PVM13" s="49"/>
      <c r="PVN13" s="49"/>
      <c r="PVO13" s="49"/>
      <c r="PVP13" s="49"/>
      <c r="PVQ13" s="49"/>
      <c r="PVR13" s="49"/>
      <c r="PVS13" s="49"/>
      <c r="PVT13" s="49"/>
      <c r="PVU13" s="49"/>
      <c r="PVV13" s="49"/>
      <c r="PVW13" s="49"/>
      <c r="PVX13" s="49"/>
      <c r="PVY13" s="49"/>
      <c r="PVZ13" s="49"/>
      <c r="PWA13" s="49"/>
      <c r="PWB13" s="49"/>
      <c r="PWC13" s="49"/>
      <c r="PWD13" s="49"/>
      <c r="PWE13" s="49"/>
      <c r="PWF13" s="49"/>
      <c r="PWG13" s="49"/>
      <c r="PWH13" s="49"/>
      <c r="PWI13" s="49"/>
      <c r="PWJ13" s="49"/>
      <c r="PWK13" s="49"/>
      <c r="PWL13" s="49"/>
      <c r="PWM13" s="49"/>
      <c r="PWN13" s="49"/>
      <c r="PWO13" s="49"/>
      <c r="PWP13" s="49"/>
      <c r="PWQ13" s="49"/>
      <c r="PWR13" s="49"/>
      <c r="PWS13" s="49"/>
      <c r="PWT13" s="49"/>
      <c r="PWU13" s="49"/>
      <c r="PWV13" s="49"/>
      <c r="PWW13" s="49"/>
      <c r="PWX13" s="49"/>
      <c r="PWY13" s="49"/>
      <c r="PWZ13" s="49"/>
      <c r="PXA13" s="49"/>
      <c r="PXB13" s="49"/>
      <c r="PXC13" s="49"/>
      <c r="PXD13" s="49"/>
      <c r="PXE13" s="49"/>
      <c r="PXF13" s="49"/>
      <c r="PXG13" s="49"/>
      <c r="PXH13" s="49"/>
      <c r="PXI13" s="49"/>
      <c r="PXJ13" s="49"/>
      <c r="PXK13" s="49"/>
      <c r="PXL13" s="49"/>
      <c r="PXM13" s="49"/>
      <c r="PXN13" s="49"/>
      <c r="PXO13" s="49"/>
      <c r="PXP13" s="49"/>
      <c r="PXQ13" s="49"/>
      <c r="PXR13" s="49"/>
      <c r="PXS13" s="49"/>
      <c r="PXT13" s="49"/>
      <c r="PXU13" s="49"/>
      <c r="PXV13" s="49"/>
      <c r="PXW13" s="49"/>
      <c r="PXX13" s="49"/>
      <c r="PXY13" s="49"/>
      <c r="PXZ13" s="49"/>
      <c r="PYA13" s="49"/>
      <c r="PYB13" s="49"/>
      <c r="PYC13" s="49"/>
      <c r="PYD13" s="49"/>
      <c r="PYE13" s="49"/>
      <c r="PYF13" s="49"/>
      <c r="PYG13" s="49"/>
      <c r="PYH13" s="49"/>
      <c r="PYI13" s="49"/>
      <c r="PYJ13" s="49"/>
      <c r="PYK13" s="49"/>
      <c r="PYL13" s="49"/>
      <c r="PYM13" s="49"/>
      <c r="PYN13" s="49"/>
      <c r="PYO13" s="49"/>
      <c r="PYP13" s="49"/>
      <c r="PYQ13" s="49"/>
      <c r="PYR13" s="49"/>
      <c r="PYS13" s="49"/>
      <c r="PYT13" s="49"/>
      <c r="PYU13" s="49"/>
      <c r="PYV13" s="49"/>
      <c r="PYW13" s="49"/>
      <c r="PYX13" s="49"/>
      <c r="PYY13" s="49"/>
      <c r="PYZ13" s="49"/>
      <c r="PZA13" s="49"/>
      <c r="PZB13" s="49"/>
      <c r="PZC13" s="49"/>
      <c r="PZD13" s="49"/>
      <c r="PZE13" s="49"/>
      <c r="PZF13" s="49"/>
      <c r="PZG13" s="49"/>
      <c r="PZH13" s="49"/>
      <c r="PZI13" s="49"/>
      <c r="PZJ13" s="49"/>
      <c r="PZK13" s="49"/>
      <c r="PZL13" s="49"/>
      <c r="PZM13" s="49"/>
      <c r="PZN13" s="49"/>
      <c r="PZO13" s="49"/>
      <c r="PZP13" s="49"/>
      <c r="PZQ13" s="49"/>
      <c r="PZR13" s="49"/>
      <c r="PZS13" s="49"/>
      <c r="PZT13" s="49"/>
      <c r="PZU13" s="49"/>
      <c r="PZV13" s="49"/>
      <c r="PZW13" s="49"/>
      <c r="PZX13" s="49"/>
      <c r="PZY13" s="49"/>
      <c r="PZZ13" s="49"/>
      <c r="QAA13" s="49"/>
      <c r="QAB13" s="49"/>
      <c r="QAC13" s="49"/>
      <c r="QAD13" s="49"/>
      <c r="QAE13" s="49"/>
      <c r="QAF13" s="49"/>
      <c r="QAG13" s="49"/>
      <c r="QAH13" s="49"/>
      <c r="QAI13" s="49"/>
      <c r="QAJ13" s="49"/>
      <c r="QAK13" s="49"/>
      <c r="QAL13" s="49"/>
      <c r="QAM13" s="49"/>
      <c r="QAN13" s="49"/>
      <c r="QAO13" s="49"/>
      <c r="QAP13" s="49"/>
      <c r="QAQ13" s="49"/>
      <c r="QAR13" s="49"/>
      <c r="QAS13" s="49"/>
      <c r="QAT13" s="49"/>
      <c r="QAU13" s="49"/>
      <c r="QAV13" s="49"/>
      <c r="QAW13" s="49"/>
      <c r="QAX13" s="49"/>
      <c r="QAY13" s="49"/>
      <c r="QAZ13" s="49"/>
      <c r="QBA13" s="49"/>
      <c r="QBB13" s="49"/>
      <c r="QBC13" s="49"/>
      <c r="QBD13" s="49"/>
      <c r="QBE13" s="49"/>
      <c r="QBF13" s="49"/>
      <c r="QBG13" s="49"/>
      <c r="QBH13" s="49"/>
      <c r="QBI13" s="49"/>
      <c r="QBJ13" s="49"/>
      <c r="QBK13" s="49"/>
      <c r="QBL13" s="49"/>
      <c r="QBM13" s="49"/>
      <c r="QBN13" s="49"/>
      <c r="QBO13" s="49"/>
      <c r="QBP13" s="49"/>
      <c r="QBQ13" s="49"/>
      <c r="QBR13" s="49"/>
      <c r="QBS13" s="49"/>
      <c r="QBT13" s="49"/>
      <c r="QBU13" s="49"/>
      <c r="QBV13" s="49"/>
      <c r="QBW13" s="49"/>
      <c r="QBX13" s="49"/>
      <c r="QBY13" s="49"/>
      <c r="QBZ13" s="49"/>
      <c r="QCA13" s="49"/>
      <c r="QCB13" s="49"/>
      <c r="QCC13" s="49"/>
      <c r="QCD13" s="49"/>
      <c r="QCE13" s="49"/>
      <c r="QCF13" s="49"/>
      <c r="QCG13" s="49"/>
      <c r="QCH13" s="49"/>
      <c r="QCI13" s="49"/>
      <c r="QCJ13" s="49"/>
      <c r="QCK13" s="49"/>
      <c r="QCL13" s="49"/>
      <c r="QCM13" s="49"/>
      <c r="QCN13" s="49"/>
      <c r="QCO13" s="49"/>
      <c r="QCP13" s="49"/>
      <c r="QCQ13" s="49"/>
      <c r="QCR13" s="49"/>
      <c r="QCS13" s="49"/>
      <c r="QCT13" s="49"/>
      <c r="QCU13" s="49"/>
      <c r="QCV13" s="49"/>
      <c r="QCW13" s="49"/>
      <c r="QCX13" s="49"/>
      <c r="QCY13" s="49"/>
      <c r="QCZ13" s="49"/>
      <c r="QDA13" s="49"/>
      <c r="QDB13" s="49"/>
      <c r="QDC13" s="49"/>
      <c r="QDD13" s="49"/>
      <c r="QDE13" s="49"/>
      <c r="QDF13" s="49"/>
      <c r="QDG13" s="49"/>
      <c r="QDH13" s="49"/>
      <c r="QDI13" s="49"/>
      <c r="QDJ13" s="49"/>
      <c r="QDK13" s="49"/>
      <c r="QDL13" s="49"/>
      <c r="QDM13" s="49"/>
      <c r="QDN13" s="49"/>
      <c r="QDO13" s="49"/>
      <c r="QDP13" s="49"/>
      <c r="QDQ13" s="49"/>
      <c r="QDR13" s="49"/>
      <c r="QDS13" s="49"/>
      <c r="QDT13" s="49"/>
      <c r="QDU13" s="49"/>
      <c r="QDV13" s="49"/>
      <c r="QDW13" s="49"/>
      <c r="QDX13" s="49"/>
      <c r="QDY13" s="49"/>
      <c r="QDZ13" s="49"/>
      <c r="QEA13" s="49"/>
      <c r="QEB13" s="49"/>
      <c r="QEC13" s="49"/>
      <c r="QED13" s="49"/>
      <c r="QEE13" s="49"/>
      <c r="QEF13" s="49"/>
      <c r="QEG13" s="49"/>
      <c r="QEH13" s="49"/>
      <c r="QEI13" s="49"/>
      <c r="QEJ13" s="49"/>
      <c r="QEK13" s="49"/>
      <c r="QEL13" s="49"/>
      <c r="QEM13" s="49"/>
      <c r="QEN13" s="49"/>
      <c r="QEO13" s="49"/>
      <c r="QEP13" s="49"/>
      <c r="QEQ13" s="49"/>
      <c r="QER13" s="49"/>
      <c r="QES13" s="49"/>
      <c r="QET13" s="49"/>
      <c r="QEU13" s="49"/>
      <c r="QEV13" s="49"/>
      <c r="QEW13" s="49"/>
      <c r="QEX13" s="49"/>
      <c r="QEY13" s="49"/>
      <c r="QEZ13" s="49"/>
      <c r="QFA13" s="49"/>
      <c r="QFB13" s="49"/>
      <c r="QFC13" s="49"/>
      <c r="QFD13" s="49"/>
      <c r="QFE13" s="49"/>
      <c r="QFF13" s="49"/>
      <c r="QFG13" s="49"/>
      <c r="QFH13" s="49"/>
      <c r="QFI13" s="49"/>
      <c r="QFJ13" s="49"/>
      <c r="QFK13" s="49"/>
      <c r="QFL13" s="49"/>
      <c r="QFM13" s="49"/>
      <c r="QFN13" s="49"/>
      <c r="QFO13" s="49"/>
      <c r="QFP13" s="49"/>
      <c r="QFQ13" s="49"/>
      <c r="QFR13" s="49"/>
      <c r="QFS13" s="49"/>
      <c r="QFT13" s="49"/>
      <c r="QFU13" s="49"/>
      <c r="QFV13" s="49"/>
      <c r="QFW13" s="49"/>
      <c r="QFX13" s="49"/>
      <c r="QFY13" s="49"/>
      <c r="QFZ13" s="49"/>
      <c r="QGA13" s="49"/>
      <c r="QGB13" s="49"/>
      <c r="QGC13" s="49"/>
      <c r="QGD13" s="49"/>
      <c r="QGE13" s="49"/>
      <c r="QGF13" s="49"/>
      <c r="QGG13" s="49"/>
      <c r="QGH13" s="49"/>
      <c r="QGI13" s="49"/>
      <c r="QGJ13" s="49"/>
      <c r="QGK13" s="49"/>
      <c r="QGL13" s="49"/>
      <c r="QGM13" s="49"/>
      <c r="QGN13" s="49"/>
      <c r="QGO13" s="49"/>
      <c r="QGP13" s="49"/>
      <c r="QGQ13" s="49"/>
      <c r="QGR13" s="49"/>
      <c r="QGS13" s="49"/>
      <c r="QGT13" s="49"/>
      <c r="QGU13" s="49"/>
      <c r="QGV13" s="49"/>
      <c r="QGW13" s="49"/>
      <c r="QGX13" s="49"/>
      <c r="QGY13" s="49"/>
      <c r="QGZ13" s="49"/>
      <c r="QHA13" s="49"/>
      <c r="QHB13" s="49"/>
      <c r="QHC13" s="49"/>
      <c r="QHD13" s="49"/>
      <c r="QHE13" s="49"/>
      <c r="QHF13" s="49"/>
      <c r="QHG13" s="49"/>
      <c r="QHH13" s="49"/>
      <c r="QHI13" s="49"/>
      <c r="QHJ13" s="49"/>
      <c r="QHK13" s="49"/>
      <c r="QHL13" s="49"/>
      <c r="QHM13" s="49"/>
      <c r="QHN13" s="49"/>
      <c r="QHO13" s="49"/>
      <c r="QHP13" s="49"/>
      <c r="QHQ13" s="49"/>
      <c r="QHR13" s="49"/>
      <c r="QHS13" s="49"/>
      <c r="QHT13" s="49"/>
      <c r="QHU13" s="49"/>
      <c r="QHV13" s="49"/>
      <c r="QHW13" s="49"/>
      <c r="QHX13" s="49"/>
      <c r="QHY13" s="49"/>
      <c r="QHZ13" s="49"/>
      <c r="QIA13" s="49"/>
      <c r="QIB13" s="49"/>
      <c r="QIC13" s="49"/>
      <c r="QID13" s="49"/>
      <c r="QIE13" s="49"/>
      <c r="QIF13" s="49"/>
      <c r="QIG13" s="49"/>
      <c r="QIH13" s="49"/>
      <c r="QII13" s="49"/>
      <c r="QIJ13" s="49"/>
      <c r="QIK13" s="49"/>
      <c r="QIL13" s="49"/>
      <c r="QIM13" s="49"/>
      <c r="QIN13" s="49"/>
      <c r="QIO13" s="49"/>
      <c r="QIP13" s="49"/>
      <c r="QIQ13" s="49"/>
      <c r="QIR13" s="49"/>
      <c r="QIS13" s="49"/>
      <c r="QIT13" s="49"/>
      <c r="QIU13" s="49"/>
      <c r="QIV13" s="49"/>
      <c r="QIW13" s="49"/>
      <c r="QIX13" s="49"/>
      <c r="QIY13" s="49"/>
      <c r="QIZ13" s="49"/>
      <c r="QJA13" s="49"/>
      <c r="QJB13" s="49"/>
      <c r="QJC13" s="49"/>
      <c r="QJD13" s="49"/>
      <c r="QJE13" s="49"/>
      <c r="QJF13" s="49"/>
      <c r="QJG13" s="49"/>
      <c r="QJH13" s="49"/>
      <c r="QJI13" s="49"/>
      <c r="QJJ13" s="49"/>
      <c r="QJK13" s="49"/>
      <c r="QJL13" s="49"/>
      <c r="QJM13" s="49"/>
      <c r="QJN13" s="49"/>
      <c r="QJO13" s="49"/>
      <c r="QJP13" s="49"/>
      <c r="QJQ13" s="49"/>
      <c r="QJR13" s="49"/>
      <c r="QJS13" s="49"/>
      <c r="QJT13" s="49"/>
      <c r="QJU13" s="49"/>
      <c r="QJV13" s="49"/>
      <c r="QJW13" s="49"/>
      <c r="QJX13" s="49"/>
      <c r="QJY13" s="49"/>
      <c r="QJZ13" s="49"/>
      <c r="QKA13" s="49"/>
      <c r="QKB13" s="49"/>
      <c r="QKC13" s="49"/>
      <c r="QKD13" s="49"/>
      <c r="QKE13" s="49"/>
      <c r="QKF13" s="49"/>
      <c r="QKG13" s="49"/>
      <c r="QKH13" s="49"/>
      <c r="QKI13" s="49"/>
      <c r="QKJ13" s="49"/>
      <c r="QKK13" s="49"/>
      <c r="QKL13" s="49"/>
      <c r="QKM13" s="49"/>
      <c r="QKN13" s="49"/>
      <c r="QKO13" s="49"/>
      <c r="QKP13" s="49"/>
      <c r="QKQ13" s="49"/>
      <c r="QKR13" s="49"/>
      <c r="QKS13" s="49"/>
      <c r="QKT13" s="49"/>
      <c r="QKU13" s="49"/>
      <c r="QKV13" s="49"/>
      <c r="QKW13" s="49"/>
      <c r="QKX13" s="49"/>
      <c r="QKY13" s="49"/>
      <c r="QKZ13" s="49"/>
      <c r="QLA13" s="49"/>
      <c r="QLB13" s="49"/>
      <c r="QLC13" s="49"/>
      <c r="QLD13" s="49"/>
      <c r="QLE13" s="49"/>
      <c r="QLF13" s="49"/>
      <c r="QLG13" s="49"/>
      <c r="QLH13" s="49"/>
      <c r="QLI13" s="49"/>
      <c r="QLJ13" s="49"/>
      <c r="QLK13" s="49"/>
      <c r="QLL13" s="49"/>
      <c r="QLM13" s="49"/>
      <c r="QLN13" s="49"/>
      <c r="QLO13" s="49"/>
      <c r="QLP13" s="49"/>
      <c r="QLQ13" s="49"/>
      <c r="QLR13" s="49"/>
      <c r="QLS13" s="49"/>
      <c r="QLT13" s="49"/>
      <c r="QLU13" s="49"/>
      <c r="QLV13" s="49"/>
      <c r="QLW13" s="49"/>
      <c r="QLX13" s="49"/>
      <c r="QLY13" s="49"/>
      <c r="QLZ13" s="49"/>
      <c r="QMA13" s="49"/>
      <c r="QMB13" s="49"/>
      <c r="QMC13" s="49"/>
      <c r="QMD13" s="49"/>
      <c r="QME13" s="49"/>
      <c r="QMF13" s="49"/>
      <c r="QMG13" s="49"/>
      <c r="QMH13" s="49"/>
      <c r="QMI13" s="49"/>
      <c r="QMJ13" s="49"/>
      <c r="QMK13" s="49"/>
      <c r="QML13" s="49"/>
      <c r="QMM13" s="49"/>
      <c r="QMN13" s="49"/>
      <c r="QMO13" s="49"/>
      <c r="QMP13" s="49"/>
      <c r="QMQ13" s="49"/>
      <c r="QMR13" s="49"/>
      <c r="QMS13" s="49"/>
      <c r="QMT13" s="49"/>
      <c r="QMU13" s="49"/>
      <c r="QMV13" s="49"/>
      <c r="QMW13" s="49"/>
      <c r="QMX13" s="49"/>
      <c r="QMY13" s="49"/>
      <c r="QMZ13" s="49"/>
      <c r="QNA13" s="49"/>
      <c r="QNB13" s="49"/>
      <c r="QNC13" s="49"/>
      <c r="QND13" s="49"/>
      <c r="QNE13" s="49"/>
      <c r="QNF13" s="49"/>
      <c r="QNG13" s="49"/>
      <c r="QNH13" s="49"/>
      <c r="QNI13" s="49"/>
      <c r="QNJ13" s="49"/>
      <c r="QNK13" s="49"/>
      <c r="QNL13" s="49"/>
      <c r="QNM13" s="49"/>
      <c r="QNN13" s="49"/>
      <c r="QNO13" s="49"/>
      <c r="QNP13" s="49"/>
      <c r="QNQ13" s="49"/>
      <c r="QNR13" s="49"/>
      <c r="QNS13" s="49"/>
      <c r="QNT13" s="49"/>
      <c r="QNU13" s="49"/>
      <c r="QNV13" s="49"/>
      <c r="QNW13" s="49"/>
      <c r="QNX13" s="49"/>
      <c r="QNY13" s="49"/>
      <c r="QNZ13" s="49"/>
      <c r="QOA13" s="49"/>
      <c r="QOB13" s="49"/>
      <c r="QOC13" s="49"/>
      <c r="QOD13" s="49"/>
      <c r="QOE13" s="49"/>
      <c r="QOF13" s="49"/>
      <c r="QOG13" s="49"/>
      <c r="QOH13" s="49"/>
      <c r="QOI13" s="49"/>
      <c r="QOJ13" s="49"/>
      <c r="QOK13" s="49"/>
      <c r="QOL13" s="49"/>
      <c r="QOM13" s="49"/>
      <c r="QON13" s="49"/>
      <c r="QOO13" s="49"/>
      <c r="QOP13" s="49"/>
      <c r="QOQ13" s="49"/>
      <c r="QOR13" s="49"/>
      <c r="QOS13" s="49"/>
      <c r="QOT13" s="49"/>
      <c r="QOU13" s="49"/>
      <c r="QOV13" s="49"/>
      <c r="QOW13" s="49"/>
      <c r="QOX13" s="49"/>
      <c r="QOY13" s="49"/>
      <c r="QOZ13" s="49"/>
      <c r="QPA13" s="49"/>
      <c r="QPB13" s="49"/>
      <c r="QPC13" s="49"/>
      <c r="QPD13" s="49"/>
      <c r="QPE13" s="49"/>
      <c r="QPF13" s="49"/>
      <c r="QPG13" s="49"/>
      <c r="QPH13" s="49"/>
      <c r="QPI13" s="49"/>
      <c r="QPJ13" s="49"/>
      <c r="QPK13" s="49"/>
      <c r="QPL13" s="49"/>
      <c r="QPM13" s="49"/>
      <c r="QPN13" s="49"/>
      <c r="QPO13" s="49"/>
      <c r="QPP13" s="49"/>
      <c r="QPQ13" s="49"/>
      <c r="QPR13" s="49"/>
      <c r="QPS13" s="49"/>
      <c r="QPT13" s="49"/>
      <c r="QPU13" s="49"/>
      <c r="QPV13" s="49"/>
      <c r="QPW13" s="49"/>
      <c r="QPX13" s="49"/>
      <c r="QPY13" s="49"/>
      <c r="QPZ13" s="49"/>
      <c r="QQA13" s="49"/>
      <c r="QQB13" s="49"/>
      <c r="QQC13" s="49"/>
      <c r="QQD13" s="49"/>
      <c r="QQE13" s="49"/>
      <c r="QQF13" s="49"/>
      <c r="QQG13" s="49"/>
      <c r="QQH13" s="49"/>
      <c r="QQI13" s="49"/>
      <c r="QQJ13" s="49"/>
      <c r="QQK13" s="49"/>
      <c r="QQL13" s="49"/>
      <c r="QQM13" s="49"/>
      <c r="QQN13" s="49"/>
      <c r="QQO13" s="49"/>
      <c r="QQP13" s="49"/>
      <c r="QQQ13" s="49"/>
      <c r="QQR13" s="49"/>
      <c r="QQS13" s="49"/>
      <c r="QQT13" s="49"/>
      <c r="QQU13" s="49"/>
      <c r="QQV13" s="49"/>
      <c r="QQW13" s="49"/>
      <c r="QQX13" s="49"/>
      <c r="QQY13" s="49"/>
      <c r="QQZ13" s="49"/>
      <c r="QRA13" s="49"/>
      <c r="QRB13" s="49"/>
      <c r="QRC13" s="49"/>
      <c r="QRD13" s="49"/>
      <c r="QRE13" s="49"/>
      <c r="QRF13" s="49"/>
      <c r="QRG13" s="49"/>
      <c r="QRH13" s="49"/>
      <c r="QRI13" s="49"/>
      <c r="QRJ13" s="49"/>
      <c r="QRK13" s="49"/>
      <c r="QRL13" s="49"/>
      <c r="QRM13" s="49"/>
      <c r="QRN13" s="49"/>
      <c r="QRO13" s="49"/>
      <c r="QRP13" s="49"/>
      <c r="QRQ13" s="49"/>
      <c r="QRR13" s="49"/>
      <c r="QRS13" s="49"/>
      <c r="QRT13" s="49"/>
      <c r="QRU13" s="49"/>
      <c r="QRV13" s="49"/>
      <c r="QRW13" s="49"/>
      <c r="QRX13" s="49"/>
      <c r="QRY13" s="49"/>
      <c r="QRZ13" s="49"/>
      <c r="QSA13" s="49"/>
      <c r="QSB13" s="49"/>
      <c r="QSC13" s="49"/>
      <c r="QSD13" s="49"/>
      <c r="QSE13" s="49"/>
      <c r="QSF13" s="49"/>
      <c r="QSG13" s="49"/>
      <c r="QSH13" s="49"/>
      <c r="QSI13" s="49"/>
      <c r="QSJ13" s="49"/>
      <c r="QSK13" s="49"/>
      <c r="QSL13" s="49"/>
      <c r="QSM13" s="49"/>
      <c r="QSN13" s="49"/>
      <c r="QSO13" s="49"/>
      <c r="QSP13" s="49"/>
      <c r="QSQ13" s="49"/>
      <c r="QSR13" s="49"/>
      <c r="QSS13" s="49"/>
      <c r="QST13" s="49"/>
      <c r="QSU13" s="49"/>
      <c r="QSV13" s="49"/>
      <c r="QSW13" s="49"/>
      <c r="QSX13" s="49"/>
      <c r="QSY13" s="49"/>
      <c r="QSZ13" s="49"/>
      <c r="QTA13" s="49"/>
      <c r="QTB13" s="49"/>
      <c r="QTC13" s="49"/>
      <c r="QTD13" s="49"/>
      <c r="QTE13" s="49"/>
      <c r="QTF13" s="49"/>
      <c r="QTG13" s="49"/>
      <c r="QTH13" s="49"/>
      <c r="QTI13" s="49"/>
      <c r="QTJ13" s="49"/>
      <c r="QTK13" s="49"/>
      <c r="QTL13" s="49"/>
      <c r="QTM13" s="49"/>
      <c r="QTN13" s="49"/>
      <c r="QTO13" s="49"/>
      <c r="QTP13" s="49"/>
      <c r="QTQ13" s="49"/>
      <c r="QTR13" s="49"/>
      <c r="QTS13" s="49"/>
      <c r="QTT13" s="49"/>
      <c r="QTU13" s="49"/>
      <c r="QTV13" s="49"/>
      <c r="QTW13" s="49"/>
      <c r="QTX13" s="49"/>
      <c r="QTY13" s="49"/>
      <c r="QTZ13" s="49"/>
      <c r="QUA13" s="49"/>
      <c r="QUB13" s="49"/>
      <c r="QUC13" s="49"/>
      <c r="QUD13" s="49"/>
      <c r="QUE13" s="49"/>
      <c r="QUF13" s="49"/>
      <c r="QUG13" s="49"/>
      <c r="QUH13" s="49"/>
      <c r="QUI13" s="49"/>
      <c r="QUJ13" s="49"/>
      <c r="QUK13" s="49"/>
      <c r="QUL13" s="49"/>
      <c r="QUM13" s="49"/>
      <c r="QUN13" s="49"/>
      <c r="QUO13" s="49"/>
      <c r="QUP13" s="49"/>
      <c r="QUQ13" s="49"/>
      <c r="QUR13" s="49"/>
      <c r="QUS13" s="49"/>
      <c r="QUT13" s="49"/>
      <c r="QUU13" s="49"/>
      <c r="QUV13" s="49"/>
      <c r="QUW13" s="49"/>
      <c r="QUX13" s="49"/>
      <c r="QUY13" s="49"/>
      <c r="QUZ13" s="49"/>
      <c r="QVA13" s="49"/>
      <c r="QVB13" s="49"/>
      <c r="QVC13" s="49"/>
      <c r="QVD13" s="49"/>
      <c r="QVE13" s="49"/>
      <c r="QVF13" s="49"/>
      <c r="QVG13" s="49"/>
      <c r="QVH13" s="49"/>
      <c r="QVI13" s="49"/>
      <c r="QVJ13" s="49"/>
      <c r="QVK13" s="49"/>
      <c r="QVL13" s="49"/>
      <c r="QVM13" s="49"/>
      <c r="QVN13" s="49"/>
      <c r="QVO13" s="49"/>
      <c r="QVP13" s="49"/>
      <c r="QVQ13" s="49"/>
      <c r="QVR13" s="49"/>
      <c r="QVS13" s="49"/>
      <c r="QVT13" s="49"/>
      <c r="QVU13" s="49"/>
      <c r="QVV13" s="49"/>
      <c r="QVW13" s="49"/>
      <c r="QVX13" s="49"/>
      <c r="QVY13" s="49"/>
      <c r="QVZ13" s="49"/>
      <c r="QWA13" s="49"/>
      <c r="QWB13" s="49"/>
      <c r="QWC13" s="49"/>
      <c r="QWD13" s="49"/>
      <c r="QWE13" s="49"/>
      <c r="QWF13" s="49"/>
      <c r="QWG13" s="49"/>
      <c r="QWH13" s="49"/>
      <c r="QWI13" s="49"/>
      <c r="QWJ13" s="49"/>
      <c r="QWK13" s="49"/>
      <c r="QWL13" s="49"/>
      <c r="QWM13" s="49"/>
      <c r="QWN13" s="49"/>
      <c r="QWO13" s="49"/>
      <c r="QWP13" s="49"/>
      <c r="QWQ13" s="49"/>
      <c r="QWR13" s="49"/>
      <c r="QWS13" s="49"/>
      <c r="QWT13" s="49"/>
      <c r="QWU13" s="49"/>
      <c r="QWV13" s="49"/>
      <c r="QWW13" s="49"/>
      <c r="QWX13" s="49"/>
      <c r="QWY13" s="49"/>
      <c r="QWZ13" s="49"/>
      <c r="QXA13" s="49"/>
      <c r="QXB13" s="49"/>
      <c r="QXC13" s="49"/>
      <c r="QXD13" s="49"/>
      <c r="QXE13" s="49"/>
      <c r="QXF13" s="49"/>
      <c r="QXG13" s="49"/>
      <c r="QXH13" s="49"/>
      <c r="QXI13" s="49"/>
      <c r="QXJ13" s="49"/>
      <c r="QXK13" s="49"/>
      <c r="QXL13" s="49"/>
      <c r="QXM13" s="49"/>
      <c r="QXN13" s="49"/>
      <c r="QXO13" s="49"/>
      <c r="QXP13" s="49"/>
      <c r="QXQ13" s="49"/>
      <c r="QXR13" s="49"/>
      <c r="QXS13" s="49"/>
      <c r="QXT13" s="49"/>
      <c r="QXU13" s="49"/>
      <c r="QXV13" s="49"/>
      <c r="QXW13" s="49"/>
      <c r="QXX13" s="49"/>
      <c r="QXY13" s="49"/>
      <c r="QXZ13" s="49"/>
      <c r="QYA13" s="49"/>
      <c r="QYB13" s="49"/>
      <c r="QYC13" s="49"/>
      <c r="QYD13" s="49"/>
      <c r="QYE13" s="49"/>
      <c r="QYF13" s="49"/>
      <c r="QYG13" s="49"/>
      <c r="QYH13" s="49"/>
      <c r="QYI13" s="49"/>
      <c r="QYJ13" s="49"/>
      <c r="QYK13" s="49"/>
      <c r="QYL13" s="49"/>
      <c r="QYM13" s="49"/>
      <c r="QYN13" s="49"/>
      <c r="QYO13" s="49"/>
      <c r="QYP13" s="49"/>
      <c r="QYQ13" s="49"/>
      <c r="QYR13" s="49"/>
      <c r="QYS13" s="49"/>
      <c r="QYT13" s="49"/>
      <c r="QYU13" s="49"/>
      <c r="QYV13" s="49"/>
      <c r="QYW13" s="49"/>
      <c r="QYX13" s="49"/>
      <c r="QYY13" s="49"/>
      <c r="QYZ13" s="49"/>
      <c r="QZA13" s="49"/>
      <c r="QZB13" s="49"/>
      <c r="QZC13" s="49"/>
      <c r="QZD13" s="49"/>
      <c r="QZE13" s="49"/>
      <c r="QZF13" s="49"/>
      <c r="QZG13" s="49"/>
      <c r="QZH13" s="49"/>
      <c r="QZI13" s="49"/>
      <c r="QZJ13" s="49"/>
      <c r="QZK13" s="49"/>
      <c r="QZL13" s="49"/>
      <c r="QZM13" s="49"/>
      <c r="QZN13" s="49"/>
      <c r="QZO13" s="49"/>
      <c r="QZP13" s="49"/>
      <c r="QZQ13" s="49"/>
      <c r="QZR13" s="49"/>
      <c r="QZS13" s="49"/>
      <c r="QZT13" s="49"/>
      <c r="QZU13" s="49"/>
      <c r="QZV13" s="49"/>
      <c r="QZW13" s="49"/>
      <c r="QZX13" s="49"/>
      <c r="QZY13" s="49"/>
      <c r="QZZ13" s="49"/>
      <c r="RAA13" s="49"/>
      <c r="RAB13" s="49"/>
      <c r="RAC13" s="49"/>
      <c r="RAD13" s="49"/>
      <c r="RAE13" s="49"/>
      <c r="RAF13" s="49"/>
      <c r="RAG13" s="49"/>
      <c r="RAH13" s="49"/>
      <c r="RAI13" s="49"/>
      <c r="RAJ13" s="49"/>
      <c r="RAK13" s="49"/>
      <c r="RAL13" s="49"/>
      <c r="RAM13" s="49"/>
      <c r="RAN13" s="49"/>
      <c r="RAO13" s="49"/>
      <c r="RAP13" s="49"/>
      <c r="RAQ13" s="49"/>
      <c r="RAR13" s="49"/>
      <c r="RAS13" s="49"/>
      <c r="RAT13" s="49"/>
      <c r="RAU13" s="49"/>
      <c r="RAV13" s="49"/>
      <c r="RAW13" s="49"/>
      <c r="RAX13" s="49"/>
      <c r="RAY13" s="49"/>
      <c r="RAZ13" s="49"/>
      <c r="RBA13" s="49"/>
      <c r="RBB13" s="49"/>
      <c r="RBC13" s="49"/>
      <c r="RBD13" s="49"/>
      <c r="RBE13" s="49"/>
      <c r="RBF13" s="49"/>
      <c r="RBG13" s="49"/>
      <c r="RBH13" s="49"/>
      <c r="RBI13" s="49"/>
      <c r="RBJ13" s="49"/>
      <c r="RBK13" s="49"/>
      <c r="RBL13" s="49"/>
      <c r="RBM13" s="49"/>
      <c r="RBN13" s="49"/>
      <c r="RBO13" s="49"/>
      <c r="RBP13" s="49"/>
      <c r="RBQ13" s="49"/>
      <c r="RBR13" s="49"/>
      <c r="RBS13" s="49"/>
      <c r="RBT13" s="49"/>
      <c r="RBU13" s="49"/>
      <c r="RBV13" s="49"/>
      <c r="RBW13" s="49"/>
      <c r="RBX13" s="49"/>
      <c r="RBY13" s="49"/>
      <c r="RBZ13" s="49"/>
      <c r="RCA13" s="49"/>
      <c r="RCB13" s="49"/>
      <c r="RCC13" s="49"/>
      <c r="RCD13" s="49"/>
      <c r="RCE13" s="49"/>
      <c r="RCF13" s="49"/>
      <c r="RCG13" s="49"/>
      <c r="RCH13" s="49"/>
      <c r="RCI13" s="49"/>
      <c r="RCJ13" s="49"/>
      <c r="RCK13" s="49"/>
      <c r="RCL13" s="49"/>
      <c r="RCM13" s="49"/>
      <c r="RCN13" s="49"/>
      <c r="RCO13" s="49"/>
      <c r="RCP13" s="49"/>
      <c r="RCQ13" s="49"/>
      <c r="RCR13" s="49"/>
      <c r="RCS13" s="49"/>
      <c r="RCT13" s="49"/>
      <c r="RCU13" s="49"/>
      <c r="RCV13" s="49"/>
      <c r="RCW13" s="49"/>
      <c r="RCX13" s="49"/>
      <c r="RCY13" s="49"/>
      <c r="RCZ13" s="49"/>
      <c r="RDA13" s="49"/>
      <c r="RDB13" s="49"/>
      <c r="RDC13" s="49"/>
      <c r="RDD13" s="49"/>
      <c r="RDE13" s="49"/>
      <c r="RDF13" s="49"/>
      <c r="RDG13" s="49"/>
      <c r="RDH13" s="49"/>
      <c r="RDI13" s="49"/>
      <c r="RDJ13" s="49"/>
      <c r="RDK13" s="49"/>
      <c r="RDL13" s="49"/>
      <c r="RDM13" s="49"/>
      <c r="RDN13" s="49"/>
      <c r="RDO13" s="49"/>
      <c r="RDP13" s="49"/>
      <c r="RDQ13" s="49"/>
      <c r="RDR13" s="49"/>
      <c r="RDS13" s="49"/>
      <c r="RDT13" s="49"/>
      <c r="RDU13" s="49"/>
      <c r="RDV13" s="49"/>
      <c r="RDW13" s="49"/>
      <c r="RDX13" s="49"/>
      <c r="RDY13" s="49"/>
      <c r="RDZ13" s="49"/>
      <c r="REA13" s="49"/>
      <c r="REB13" s="49"/>
      <c r="REC13" s="49"/>
      <c r="RED13" s="49"/>
      <c r="REE13" s="49"/>
      <c r="REF13" s="49"/>
      <c r="REG13" s="49"/>
      <c r="REH13" s="49"/>
      <c r="REI13" s="49"/>
      <c r="REJ13" s="49"/>
      <c r="REK13" s="49"/>
      <c r="REL13" s="49"/>
      <c r="REM13" s="49"/>
      <c r="REN13" s="49"/>
      <c r="REO13" s="49"/>
      <c r="REP13" s="49"/>
      <c r="REQ13" s="49"/>
      <c r="RER13" s="49"/>
      <c r="RES13" s="49"/>
      <c r="RET13" s="49"/>
      <c r="REU13" s="49"/>
      <c r="REV13" s="49"/>
      <c r="REW13" s="49"/>
      <c r="REX13" s="49"/>
      <c r="REY13" s="49"/>
      <c r="REZ13" s="49"/>
      <c r="RFA13" s="49"/>
      <c r="RFB13" s="49"/>
      <c r="RFC13" s="49"/>
      <c r="RFD13" s="49"/>
      <c r="RFE13" s="49"/>
      <c r="RFF13" s="49"/>
      <c r="RFG13" s="49"/>
      <c r="RFH13" s="49"/>
      <c r="RFI13" s="49"/>
      <c r="RFJ13" s="49"/>
      <c r="RFK13" s="49"/>
      <c r="RFL13" s="49"/>
      <c r="RFM13" s="49"/>
      <c r="RFN13" s="49"/>
      <c r="RFO13" s="49"/>
      <c r="RFP13" s="49"/>
      <c r="RFQ13" s="49"/>
      <c r="RFR13" s="49"/>
      <c r="RFS13" s="49"/>
      <c r="RFT13" s="49"/>
      <c r="RFU13" s="49"/>
      <c r="RFV13" s="49"/>
      <c r="RFW13" s="49"/>
      <c r="RFX13" s="49"/>
      <c r="RFY13" s="49"/>
      <c r="RFZ13" s="49"/>
      <c r="RGA13" s="49"/>
      <c r="RGB13" s="49"/>
      <c r="RGC13" s="49"/>
      <c r="RGD13" s="49"/>
      <c r="RGE13" s="49"/>
      <c r="RGF13" s="49"/>
      <c r="RGG13" s="49"/>
      <c r="RGH13" s="49"/>
      <c r="RGI13" s="49"/>
      <c r="RGJ13" s="49"/>
      <c r="RGK13" s="49"/>
      <c r="RGL13" s="49"/>
      <c r="RGM13" s="49"/>
      <c r="RGN13" s="49"/>
      <c r="RGO13" s="49"/>
      <c r="RGP13" s="49"/>
      <c r="RGQ13" s="49"/>
      <c r="RGR13" s="49"/>
      <c r="RGS13" s="49"/>
      <c r="RGT13" s="49"/>
      <c r="RGU13" s="49"/>
      <c r="RGV13" s="49"/>
      <c r="RGW13" s="49"/>
      <c r="RGX13" s="49"/>
      <c r="RGY13" s="49"/>
      <c r="RGZ13" s="49"/>
      <c r="RHA13" s="49"/>
      <c r="RHB13" s="49"/>
      <c r="RHC13" s="49"/>
      <c r="RHD13" s="49"/>
      <c r="RHE13" s="49"/>
      <c r="RHF13" s="49"/>
      <c r="RHG13" s="49"/>
      <c r="RHH13" s="49"/>
      <c r="RHI13" s="49"/>
      <c r="RHJ13" s="49"/>
      <c r="RHK13" s="49"/>
      <c r="RHL13" s="49"/>
      <c r="RHM13" s="49"/>
      <c r="RHN13" s="49"/>
      <c r="RHO13" s="49"/>
      <c r="RHP13" s="49"/>
      <c r="RHQ13" s="49"/>
      <c r="RHR13" s="49"/>
      <c r="RHS13" s="49"/>
      <c r="RHT13" s="49"/>
      <c r="RHU13" s="49"/>
      <c r="RHV13" s="49"/>
      <c r="RHW13" s="49"/>
      <c r="RHX13" s="49"/>
      <c r="RHY13" s="49"/>
      <c r="RHZ13" s="49"/>
      <c r="RIA13" s="49"/>
      <c r="RIB13" s="49"/>
      <c r="RIC13" s="49"/>
      <c r="RID13" s="49"/>
      <c r="RIE13" s="49"/>
      <c r="RIF13" s="49"/>
      <c r="RIG13" s="49"/>
      <c r="RIH13" s="49"/>
      <c r="RII13" s="49"/>
      <c r="RIJ13" s="49"/>
      <c r="RIK13" s="49"/>
      <c r="RIL13" s="49"/>
      <c r="RIM13" s="49"/>
      <c r="RIN13" s="49"/>
      <c r="RIO13" s="49"/>
      <c r="RIP13" s="49"/>
      <c r="RIQ13" s="49"/>
      <c r="RIR13" s="49"/>
      <c r="RIS13" s="49"/>
      <c r="RIT13" s="49"/>
      <c r="RIU13" s="49"/>
      <c r="RIV13" s="49"/>
      <c r="RIW13" s="49"/>
      <c r="RIX13" s="49"/>
      <c r="RIY13" s="49"/>
      <c r="RIZ13" s="49"/>
      <c r="RJA13" s="49"/>
      <c r="RJB13" s="49"/>
      <c r="RJC13" s="49"/>
      <c r="RJD13" s="49"/>
      <c r="RJE13" s="49"/>
      <c r="RJF13" s="49"/>
      <c r="RJG13" s="49"/>
      <c r="RJH13" s="49"/>
      <c r="RJI13" s="49"/>
      <c r="RJJ13" s="49"/>
      <c r="RJK13" s="49"/>
      <c r="RJL13" s="49"/>
      <c r="RJM13" s="49"/>
      <c r="RJN13" s="49"/>
      <c r="RJO13" s="49"/>
      <c r="RJP13" s="49"/>
      <c r="RJQ13" s="49"/>
      <c r="RJR13" s="49"/>
      <c r="RJS13" s="49"/>
      <c r="RJT13" s="49"/>
      <c r="RJU13" s="49"/>
      <c r="RJV13" s="49"/>
      <c r="RJW13" s="49"/>
      <c r="RJX13" s="49"/>
      <c r="RJY13" s="49"/>
      <c r="RJZ13" s="49"/>
      <c r="RKA13" s="49"/>
      <c r="RKB13" s="49"/>
      <c r="RKC13" s="49"/>
      <c r="RKD13" s="49"/>
      <c r="RKE13" s="49"/>
      <c r="RKF13" s="49"/>
      <c r="RKG13" s="49"/>
      <c r="RKH13" s="49"/>
      <c r="RKI13" s="49"/>
      <c r="RKJ13" s="49"/>
      <c r="RKK13" s="49"/>
      <c r="RKL13" s="49"/>
      <c r="RKM13" s="49"/>
      <c r="RKN13" s="49"/>
      <c r="RKO13" s="49"/>
      <c r="RKP13" s="49"/>
      <c r="RKQ13" s="49"/>
      <c r="RKR13" s="49"/>
      <c r="RKS13" s="49"/>
      <c r="RKT13" s="49"/>
      <c r="RKU13" s="49"/>
      <c r="RKV13" s="49"/>
      <c r="RKW13" s="49"/>
      <c r="RKX13" s="49"/>
      <c r="RKY13" s="49"/>
      <c r="RKZ13" s="49"/>
      <c r="RLA13" s="49"/>
      <c r="RLB13" s="49"/>
      <c r="RLC13" s="49"/>
      <c r="RLD13" s="49"/>
      <c r="RLE13" s="49"/>
      <c r="RLF13" s="49"/>
      <c r="RLG13" s="49"/>
      <c r="RLH13" s="49"/>
      <c r="RLI13" s="49"/>
      <c r="RLJ13" s="49"/>
      <c r="RLK13" s="49"/>
      <c r="RLL13" s="49"/>
      <c r="RLM13" s="49"/>
      <c r="RLN13" s="49"/>
      <c r="RLO13" s="49"/>
      <c r="RLP13" s="49"/>
      <c r="RLQ13" s="49"/>
      <c r="RLR13" s="49"/>
      <c r="RLS13" s="49"/>
      <c r="RLT13" s="49"/>
      <c r="RLU13" s="49"/>
      <c r="RLV13" s="49"/>
      <c r="RLW13" s="49"/>
      <c r="RLX13" s="49"/>
      <c r="RLY13" s="49"/>
      <c r="RLZ13" s="49"/>
      <c r="RMA13" s="49"/>
      <c r="RMB13" s="49"/>
      <c r="RMC13" s="49"/>
      <c r="RMD13" s="49"/>
      <c r="RME13" s="49"/>
      <c r="RMF13" s="49"/>
      <c r="RMG13" s="49"/>
      <c r="RMH13" s="49"/>
      <c r="RMI13" s="49"/>
      <c r="RMJ13" s="49"/>
      <c r="RMK13" s="49"/>
      <c r="RML13" s="49"/>
      <c r="RMM13" s="49"/>
      <c r="RMN13" s="49"/>
      <c r="RMO13" s="49"/>
      <c r="RMP13" s="49"/>
      <c r="RMQ13" s="49"/>
      <c r="RMR13" s="49"/>
      <c r="RMS13" s="49"/>
      <c r="RMT13" s="49"/>
      <c r="RMU13" s="49"/>
      <c r="RMV13" s="49"/>
      <c r="RMW13" s="49"/>
      <c r="RMX13" s="49"/>
      <c r="RMY13" s="49"/>
      <c r="RMZ13" s="49"/>
      <c r="RNA13" s="49"/>
      <c r="RNB13" s="49"/>
      <c r="RNC13" s="49"/>
      <c r="RND13" s="49"/>
      <c r="RNE13" s="49"/>
      <c r="RNF13" s="49"/>
      <c r="RNG13" s="49"/>
      <c r="RNH13" s="49"/>
      <c r="RNI13" s="49"/>
      <c r="RNJ13" s="49"/>
      <c r="RNK13" s="49"/>
      <c r="RNL13" s="49"/>
      <c r="RNM13" s="49"/>
      <c r="RNN13" s="49"/>
      <c r="RNO13" s="49"/>
      <c r="RNP13" s="49"/>
      <c r="RNQ13" s="49"/>
      <c r="RNR13" s="49"/>
      <c r="RNS13" s="49"/>
      <c r="RNT13" s="49"/>
      <c r="RNU13" s="49"/>
      <c r="RNV13" s="49"/>
      <c r="RNW13" s="49"/>
      <c r="RNX13" s="49"/>
      <c r="RNY13" s="49"/>
      <c r="RNZ13" s="49"/>
      <c r="ROA13" s="49"/>
      <c r="ROB13" s="49"/>
      <c r="ROC13" s="49"/>
      <c r="ROD13" s="49"/>
      <c r="ROE13" s="49"/>
      <c r="ROF13" s="49"/>
      <c r="ROG13" s="49"/>
      <c r="ROH13" s="49"/>
      <c r="ROI13" s="49"/>
      <c r="ROJ13" s="49"/>
      <c r="ROK13" s="49"/>
      <c r="ROL13" s="49"/>
      <c r="ROM13" s="49"/>
      <c r="RON13" s="49"/>
      <c r="ROO13" s="49"/>
      <c r="ROP13" s="49"/>
      <c r="ROQ13" s="49"/>
      <c r="ROR13" s="49"/>
      <c r="ROS13" s="49"/>
      <c r="ROT13" s="49"/>
      <c r="ROU13" s="49"/>
      <c r="ROV13" s="49"/>
      <c r="ROW13" s="49"/>
      <c r="ROX13" s="49"/>
      <c r="ROY13" s="49"/>
      <c r="ROZ13" s="49"/>
      <c r="RPA13" s="49"/>
      <c r="RPB13" s="49"/>
      <c r="RPC13" s="49"/>
      <c r="RPD13" s="49"/>
      <c r="RPE13" s="49"/>
      <c r="RPF13" s="49"/>
      <c r="RPG13" s="49"/>
      <c r="RPH13" s="49"/>
      <c r="RPI13" s="49"/>
      <c r="RPJ13" s="49"/>
      <c r="RPK13" s="49"/>
      <c r="RPL13" s="49"/>
      <c r="RPM13" s="49"/>
      <c r="RPN13" s="49"/>
      <c r="RPO13" s="49"/>
      <c r="RPP13" s="49"/>
      <c r="RPQ13" s="49"/>
      <c r="RPR13" s="49"/>
      <c r="RPS13" s="49"/>
      <c r="RPT13" s="49"/>
      <c r="RPU13" s="49"/>
      <c r="RPV13" s="49"/>
      <c r="RPW13" s="49"/>
      <c r="RPX13" s="49"/>
      <c r="RPY13" s="49"/>
      <c r="RPZ13" s="49"/>
      <c r="RQA13" s="49"/>
      <c r="RQB13" s="49"/>
      <c r="RQC13" s="49"/>
      <c r="RQD13" s="49"/>
      <c r="RQE13" s="49"/>
      <c r="RQF13" s="49"/>
      <c r="RQG13" s="49"/>
      <c r="RQH13" s="49"/>
      <c r="RQI13" s="49"/>
      <c r="RQJ13" s="49"/>
      <c r="RQK13" s="49"/>
      <c r="RQL13" s="49"/>
      <c r="RQM13" s="49"/>
      <c r="RQN13" s="49"/>
      <c r="RQO13" s="49"/>
      <c r="RQP13" s="49"/>
      <c r="RQQ13" s="49"/>
      <c r="RQR13" s="49"/>
      <c r="RQS13" s="49"/>
      <c r="RQT13" s="49"/>
      <c r="RQU13" s="49"/>
      <c r="RQV13" s="49"/>
      <c r="RQW13" s="49"/>
      <c r="RQX13" s="49"/>
      <c r="RQY13" s="49"/>
      <c r="RQZ13" s="49"/>
      <c r="RRA13" s="49"/>
      <c r="RRB13" s="49"/>
      <c r="RRC13" s="49"/>
      <c r="RRD13" s="49"/>
      <c r="RRE13" s="49"/>
      <c r="RRF13" s="49"/>
      <c r="RRG13" s="49"/>
      <c r="RRH13" s="49"/>
      <c r="RRI13" s="49"/>
      <c r="RRJ13" s="49"/>
      <c r="RRK13" s="49"/>
      <c r="RRL13" s="49"/>
      <c r="RRM13" s="49"/>
      <c r="RRN13" s="49"/>
      <c r="RRO13" s="49"/>
      <c r="RRP13" s="49"/>
      <c r="RRQ13" s="49"/>
      <c r="RRR13" s="49"/>
      <c r="RRS13" s="49"/>
      <c r="RRT13" s="49"/>
      <c r="RRU13" s="49"/>
      <c r="RRV13" s="49"/>
      <c r="RRW13" s="49"/>
      <c r="RRX13" s="49"/>
      <c r="RRY13" s="49"/>
      <c r="RRZ13" s="49"/>
      <c r="RSA13" s="49"/>
      <c r="RSB13" s="49"/>
      <c r="RSC13" s="49"/>
      <c r="RSD13" s="49"/>
      <c r="RSE13" s="49"/>
      <c r="RSF13" s="49"/>
      <c r="RSG13" s="49"/>
      <c r="RSH13" s="49"/>
      <c r="RSI13" s="49"/>
      <c r="RSJ13" s="49"/>
      <c r="RSK13" s="49"/>
      <c r="RSL13" s="49"/>
      <c r="RSM13" s="49"/>
      <c r="RSN13" s="49"/>
      <c r="RSO13" s="49"/>
      <c r="RSP13" s="49"/>
      <c r="RSQ13" s="49"/>
      <c r="RSR13" s="49"/>
      <c r="RSS13" s="49"/>
      <c r="RST13" s="49"/>
      <c r="RSU13" s="49"/>
      <c r="RSV13" s="49"/>
      <c r="RSW13" s="49"/>
      <c r="RSX13" s="49"/>
      <c r="RSY13" s="49"/>
      <c r="RSZ13" s="49"/>
      <c r="RTA13" s="49"/>
      <c r="RTB13" s="49"/>
      <c r="RTC13" s="49"/>
      <c r="RTD13" s="49"/>
      <c r="RTE13" s="49"/>
      <c r="RTF13" s="49"/>
      <c r="RTG13" s="49"/>
      <c r="RTH13" s="49"/>
      <c r="RTI13" s="49"/>
      <c r="RTJ13" s="49"/>
      <c r="RTK13" s="49"/>
      <c r="RTL13" s="49"/>
      <c r="RTM13" s="49"/>
      <c r="RTN13" s="49"/>
      <c r="RTO13" s="49"/>
      <c r="RTP13" s="49"/>
      <c r="RTQ13" s="49"/>
      <c r="RTR13" s="49"/>
      <c r="RTS13" s="49"/>
      <c r="RTT13" s="49"/>
      <c r="RTU13" s="49"/>
      <c r="RTV13" s="49"/>
      <c r="RTW13" s="49"/>
      <c r="RTX13" s="49"/>
      <c r="RTY13" s="49"/>
      <c r="RTZ13" s="49"/>
      <c r="RUA13" s="49"/>
      <c r="RUB13" s="49"/>
      <c r="RUC13" s="49"/>
      <c r="RUD13" s="49"/>
      <c r="RUE13" s="49"/>
      <c r="RUF13" s="49"/>
      <c r="RUG13" s="49"/>
      <c r="RUH13" s="49"/>
      <c r="RUI13" s="49"/>
      <c r="RUJ13" s="49"/>
      <c r="RUK13" s="49"/>
      <c r="RUL13" s="49"/>
      <c r="RUM13" s="49"/>
      <c r="RUN13" s="49"/>
      <c r="RUO13" s="49"/>
      <c r="RUP13" s="49"/>
      <c r="RUQ13" s="49"/>
      <c r="RUR13" s="49"/>
      <c r="RUS13" s="49"/>
      <c r="RUT13" s="49"/>
      <c r="RUU13" s="49"/>
      <c r="RUV13" s="49"/>
      <c r="RUW13" s="49"/>
      <c r="RUX13" s="49"/>
      <c r="RUY13" s="49"/>
      <c r="RUZ13" s="49"/>
      <c r="RVA13" s="49"/>
      <c r="RVB13" s="49"/>
      <c r="RVC13" s="49"/>
      <c r="RVD13" s="49"/>
      <c r="RVE13" s="49"/>
      <c r="RVF13" s="49"/>
      <c r="RVG13" s="49"/>
      <c r="RVH13" s="49"/>
      <c r="RVI13" s="49"/>
      <c r="RVJ13" s="49"/>
      <c r="RVK13" s="49"/>
      <c r="RVL13" s="49"/>
      <c r="RVM13" s="49"/>
      <c r="RVN13" s="49"/>
      <c r="RVO13" s="49"/>
      <c r="RVP13" s="49"/>
      <c r="RVQ13" s="49"/>
      <c r="RVR13" s="49"/>
      <c r="RVS13" s="49"/>
      <c r="RVT13" s="49"/>
      <c r="RVU13" s="49"/>
      <c r="RVV13" s="49"/>
      <c r="RVW13" s="49"/>
      <c r="RVX13" s="49"/>
      <c r="RVY13" s="49"/>
      <c r="RVZ13" s="49"/>
      <c r="RWA13" s="49"/>
      <c r="RWB13" s="49"/>
      <c r="RWC13" s="49"/>
      <c r="RWD13" s="49"/>
      <c r="RWE13" s="49"/>
      <c r="RWF13" s="49"/>
      <c r="RWG13" s="49"/>
      <c r="RWH13" s="49"/>
      <c r="RWI13" s="49"/>
      <c r="RWJ13" s="49"/>
      <c r="RWK13" s="49"/>
      <c r="RWL13" s="49"/>
      <c r="RWM13" s="49"/>
      <c r="RWN13" s="49"/>
      <c r="RWO13" s="49"/>
      <c r="RWP13" s="49"/>
      <c r="RWQ13" s="49"/>
      <c r="RWR13" s="49"/>
      <c r="RWS13" s="49"/>
      <c r="RWT13" s="49"/>
      <c r="RWU13" s="49"/>
      <c r="RWV13" s="49"/>
      <c r="RWW13" s="49"/>
      <c r="RWX13" s="49"/>
      <c r="RWY13" s="49"/>
      <c r="RWZ13" s="49"/>
      <c r="RXA13" s="49"/>
      <c r="RXB13" s="49"/>
      <c r="RXC13" s="49"/>
      <c r="RXD13" s="49"/>
      <c r="RXE13" s="49"/>
      <c r="RXF13" s="49"/>
      <c r="RXG13" s="49"/>
      <c r="RXH13" s="49"/>
      <c r="RXI13" s="49"/>
      <c r="RXJ13" s="49"/>
      <c r="RXK13" s="49"/>
      <c r="RXL13" s="49"/>
      <c r="RXM13" s="49"/>
      <c r="RXN13" s="49"/>
      <c r="RXO13" s="49"/>
      <c r="RXP13" s="49"/>
      <c r="RXQ13" s="49"/>
      <c r="RXR13" s="49"/>
      <c r="RXS13" s="49"/>
      <c r="RXT13" s="49"/>
      <c r="RXU13" s="49"/>
      <c r="RXV13" s="49"/>
      <c r="RXW13" s="49"/>
      <c r="RXX13" s="49"/>
      <c r="RXY13" s="49"/>
      <c r="RXZ13" s="49"/>
      <c r="RYA13" s="49"/>
      <c r="RYB13" s="49"/>
      <c r="RYC13" s="49"/>
      <c r="RYD13" s="49"/>
      <c r="RYE13" s="49"/>
      <c r="RYF13" s="49"/>
      <c r="RYG13" s="49"/>
      <c r="RYH13" s="49"/>
      <c r="RYI13" s="49"/>
      <c r="RYJ13" s="49"/>
      <c r="RYK13" s="49"/>
      <c r="RYL13" s="49"/>
      <c r="RYM13" s="49"/>
      <c r="RYN13" s="49"/>
      <c r="RYO13" s="49"/>
      <c r="RYP13" s="49"/>
      <c r="RYQ13" s="49"/>
      <c r="RYR13" s="49"/>
      <c r="RYS13" s="49"/>
      <c r="RYT13" s="49"/>
      <c r="RYU13" s="49"/>
      <c r="RYV13" s="49"/>
      <c r="RYW13" s="49"/>
      <c r="RYX13" s="49"/>
      <c r="RYY13" s="49"/>
      <c r="RYZ13" s="49"/>
      <c r="RZA13" s="49"/>
      <c r="RZB13" s="49"/>
      <c r="RZC13" s="49"/>
      <c r="RZD13" s="49"/>
      <c r="RZE13" s="49"/>
      <c r="RZF13" s="49"/>
      <c r="RZG13" s="49"/>
      <c r="RZH13" s="49"/>
      <c r="RZI13" s="49"/>
      <c r="RZJ13" s="49"/>
      <c r="RZK13" s="49"/>
      <c r="RZL13" s="49"/>
      <c r="RZM13" s="49"/>
      <c r="RZN13" s="49"/>
      <c r="RZO13" s="49"/>
      <c r="RZP13" s="49"/>
      <c r="RZQ13" s="49"/>
      <c r="RZR13" s="49"/>
      <c r="RZS13" s="49"/>
      <c r="RZT13" s="49"/>
      <c r="RZU13" s="49"/>
      <c r="RZV13" s="49"/>
      <c r="RZW13" s="49"/>
      <c r="RZX13" s="49"/>
      <c r="RZY13" s="49"/>
      <c r="RZZ13" s="49"/>
      <c r="SAA13" s="49"/>
      <c r="SAB13" s="49"/>
      <c r="SAC13" s="49"/>
      <c r="SAD13" s="49"/>
      <c r="SAE13" s="49"/>
      <c r="SAF13" s="49"/>
      <c r="SAG13" s="49"/>
      <c r="SAH13" s="49"/>
      <c r="SAI13" s="49"/>
      <c r="SAJ13" s="49"/>
      <c r="SAK13" s="49"/>
      <c r="SAL13" s="49"/>
      <c r="SAM13" s="49"/>
      <c r="SAN13" s="49"/>
      <c r="SAO13" s="49"/>
      <c r="SAP13" s="49"/>
      <c r="SAQ13" s="49"/>
      <c r="SAR13" s="49"/>
      <c r="SAS13" s="49"/>
      <c r="SAT13" s="49"/>
      <c r="SAU13" s="49"/>
      <c r="SAV13" s="49"/>
      <c r="SAW13" s="49"/>
      <c r="SAX13" s="49"/>
      <c r="SAY13" s="49"/>
      <c r="SAZ13" s="49"/>
      <c r="SBA13" s="49"/>
      <c r="SBB13" s="49"/>
      <c r="SBC13" s="49"/>
      <c r="SBD13" s="49"/>
      <c r="SBE13" s="49"/>
      <c r="SBF13" s="49"/>
      <c r="SBG13" s="49"/>
      <c r="SBH13" s="49"/>
      <c r="SBI13" s="49"/>
      <c r="SBJ13" s="49"/>
      <c r="SBK13" s="49"/>
      <c r="SBL13" s="49"/>
      <c r="SBM13" s="49"/>
      <c r="SBN13" s="49"/>
      <c r="SBO13" s="49"/>
      <c r="SBP13" s="49"/>
      <c r="SBQ13" s="49"/>
      <c r="SBR13" s="49"/>
      <c r="SBS13" s="49"/>
      <c r="SBT13" s="49"/>
      <c r="SBU13" s="49"/>
      <c r="SBV13" s="49"/>
      <c r="SBW13" s="49"/>
      <c r="SBX13" s="49"/>
      <c r="SBY13" s="49"/>
      <c r="SBZ13" s="49"/>
      <c r="SCA13" s="49"/>
      <c r="SCB13" s="49"/>
      <c r="SCC13" s="49"/>
      <c r="SCD13" s="49"/>
      <c r="SCE13" s="49"/>
      <c r="SCF13" s="49"/>
      <c r="SCG13" s="49"/>
      <c r="SCH13" s="49"/>
      <c r="SCI13" s="49"/>
      <c r="SCJ13" s="49"/>
      <c r="SCK13" s="49"/>
      <c r="SCL13" s="49"/>
      <c r="SCM13" s="49"/>
      <c r="SCN13" s="49"/>
      <c r="SCO13" s="49"/>
      <c r="SCP13" s="49"/>
      <c r="SCQ13" s="49"/>
      <c r="SCR13" s="49"/>
      <c r="SCS13" s="49"/>
      <c r="SCT13" s="49"/>
      <c r="SCU13" s="49"/>
      <c r="SCV13" s="49"/>
      <c r="SCW13" s="49"/>
      <c r="SCX13" s="49"/>
      <c r="SCY13" s="49"/>
      <c r="SCZ13" s="49"/>
      <c r="SDA13" s="49"/>
      <c r="SDB13" s="49"/>
      <c r="SDC13" s="49"/>
      <c r="SDD13" s="49"/>
      <c r="SDE13" s="49"/>
      <c r="SDF13" s="49"/>
      <c r="SDG13" s="49"/>
      <c r="SDH13" s="49"/>
      <c r="SDI13" s="49"/>
      <c r="SDJ13" s="49"/>
      <c r="SDK13" s="49"/>
      <c r="SDL13" s="49"/>
      <c r="SDM13" s="49"/>
      <c r="SDN13" s="49"/>
      <c r="SDO13" s="49"/>
      <c r="SDP13" s="49"/>
      <c r="SDQ13" s="49"/>
      <c r="SDR13" s="49"/>
      <c r="SDS13" s="49"/>
      <c r="SDT13" s="49"/>
      <c r="SDU13" s="49"/>
      <c r="SDV13" s="49"/>
      <c r="SDW13" s="49"/>
      <c r="SDX13" s="49"/>
      <c r="SDY13" s="49"/>
      <c r="SDZ13" s="49"/>
      <c r="SEA13" s="49"/>
      <c r="SEB13" s="49"/>
      <c r="SEC13" s="49"/>
      <c r="SED13" s="49"/>
      <c r="SEE13" s="49"/>
      <c r="SEF13" s="49"/>
      <c r="SEG13" s="49"/>
      <c r="SEH13" s="49"/>
      <c r="SEI13" s="49"/>
      <c r="SEJ13" s="49"/>
      <c r="SEK13" s="49"/>
      <c r="SEL13" s="49"/>
      <c r="SEM13" s="49"/>
      <c r="SEN13" s="49"/>
      <c r="SEO13" s="49"/>
      <c r="SEP13" s="49"/>
      <c r="SEQ13" s="49"/>
      <c r="SER13" s="49"/>
      <c r="SES13" s="49"/>
      <c r="SET13" s="49"/>
      <c r="SEU13" s="49"/>
      <c r="SEV13" s="49"/>
      <c r="SEW13" s="49"/>
      <c r="SEX13" s="49"/>
      <c r="SEY13" s="49"/>
      <c r="SEZ13" s="49"/>
      <c r="SFA13" s="49"/>
      <c r="SFB13" s="49"/>
      <c r="SFC13" s="49"/>
      <c r="SFD13" s="49"/>
      <c r="SFE13" s="49"/>
      <c r="SFF13" s="49"/>
      <c r="SFG13" s="49"/>
      <c r="SFH13" s="49"/>
      <c r="SFI13" s="49"/>
      <c r="SFJ13" s="49"/>
      <c r="SFK13" s="49"/>
      <c r="SFL13" s="49"/>
      <c r="SFM13" s="49"/>
      <c r="SFN13" s="49"/>
      <c r="SFO13" s="49"/>
      <c r="SFP13" s="49"/>
      <c r="SFQ13" s="49"/>
      <c r="SFR13" s="49"/>
      <c r="SFS13" s="49"/>
      <c r="SFT13" s="49"/>
      <c r="SFU13" s="49"/>
      <c r="SFV13" s="49"/>
      <c r="SFW13" s="49"/>
      <c r="SFX13" s="49"/>
      <c r="SFY13" s="49"/>
      <c r="SFZ13" s="49"/>
      <c r="SGA13" s="49"/>
      <c r="SGB13" s="49"/>
      <c r="SGC13" s="49"/>
      <c r="SGD13" s="49"/>
      <c r="SGE13" s="49"/>
      <c r="SGF13" s="49"/>
      <c r="SGG13" s="49"/>
      <c r="SGH13" s="49"/>
      <c r="SGI13" s="49"/>
      <c r="SGJ13" s="49"/>
      <c r="SGK13" s="49"/>
      <c r="SGL13" s="49"/>
      <c r="SGM13" s="49"/>
      <c r="SGN13" s="49"/>
      <c r="SGO13" s="49"/>
      <c r="SGP13" s="49"/>
      <c r="SGQ13" s="49"/>
      <c r="SGR13" s="49"/>
      <c r="SGS13" s="49"/>
      <c r="SGT13" s="49"/>
      <c r="SGU13" s="49"/>
      <c r="SGV13" s="49"/>
      <c r="SGW13" s="49"/>
      <c r="SGX13" s="49"/>
      <c r="SGY13" s="49"/>
      <c r="SGZ13" s="49"/>
      <c r="SHA13" s="49"/>
      <c r="SHB13" s="49"/>
      <c r="SHC13" s="49"/>
      <c r="SHD13" s="49"/>
      <c r="SHE13" s="49"/>
      <c r="SHF13" s="49"/>
      <c r="SHG13" s="49"/>
      <c r="SHH13" s="49"/>
      <c r="SHI13" s="49"/>
      <c r="SHJ13" s="49"/>
      <c r="SHK13" s="49"/>
      <c r="SHL13" s="49"/>
      <c r="SHM13" s="49"/>
      <c r="SHN13" s="49"/>
      <c r="SHO13" s="49"/>
      <c r="SHP13" s="49"/>
      <c r="SHQ13" s="49"/>
      <c r="SHR13" s="49"/>
      <c r="SHS13" s="49"/>
      <c r="SHT13" s="49"/>
      <c r="SHU13" s="49"/>
      <c r="SHV13" s="49"/>
      <c r="SHW13" s="49"/>
      <c r="SHX13" s="49"/>
      <c r="SHY13" s="49"/>
      <c r="SHZ13" s="49"/>
      <c r="SIA13" s="49"/>
      <c r="SIB13" s="49"/>
      <c r="SIC13" s="49"/>
      <c r="SID13" s="49"/>
      <c r="SIE13" s="49"/>
      <c r="SIF13" s="49"/>
      <c r="SIG13" s="49"/>
      <c r="SIH13" s="49"/>
      <c r="SII13" s="49"/>
      <c r="SIJ13" s="49"/>
      <c r="SIK13" s="49"/>
      <c r="SIL13" s="49"/>
      <c r="SIM13" s="49"/>
      <c r="SIN13" s="49"/>
      <c r="SIO13" s="49"/>
      <c r="SIP13" s="49"/>
      <c r="SIQ13" s="49"/>
      <c r="SIR13" s="49"/>
      <c r="SIS13" s="49"/>
      <c r="SIT13" s="49"/>
      <c r="SIU13" s="49"/>
      <c r="SIV13" s="49"/>
      <c r="SIW13" s="49"/>
      <c r="SIX13" s="49"/>
      <c r="SIY13" s="49"/>
      <c r="SIZ13" s="49"/>
      <c r="SJA13" s="49"/>
      <c r="SJB13" s="49"/>
      <c r="SJC13" s="49"/>
      <c r="SJD13" s="49"/>
      <c r="SJE13" s="49"/>
      <c r="SJF13" s="49"/>
      <c r="SJG13" s="49"/>
      <c r="SJH13" s="49"/>
      <c r="SJI13" s="49"/>
      <c r="SJJ13" s="49"/>
      <c r="SJK13" s="49"/>
      <c r="SJL13" s="49"/>
      <c r="SJM13" s="49"/>
      <c r="SJN13" s="49"/>
      <c r="SJO13" s="49"/>
      <c r="SJP13" s="49"/>
      <c r="SJQ13" s="49"/>
      <c r="SJR13" s="49"/>
      <c r="SJS13" s="49"/>
      <c r="SJT13" s="49"/>
      <c r="SJU13" s="49"/>
      <c r="SJV13" s="49"/>
      <c r="SJW13" s="49"/>
      <c r="SJX13" s="49"/>
      <c r="SJY13" s="49"/>
      <c r="SJZ13" s="49"/>
      <c r="SKA13" s="49"/>
      <c r="SKB13" s="49"/>
      <c r="SKC13" s="49"/>
      <c r="SKD13" s="49"/>
      <c r="SKE13" s="49"/>
      <c r="SKF13" s="49"/>
      <c r="SKG13" s="49"/>
      <c r="SKH13" s="49"/>
      <c r="SKI13" s="49"/>
      <c r="SKJ13" s="49"/>
      <c r="SKK13" s="49"/>
      <c r="SKL13" s="49"/>
      <c r="SKM13" s="49"/>
      <c r="SKN13" s="49"/>
      <c r="SKO13" s="49"/>
      <c r="SKP13" s="49"/>
      <c r="SKQ13" s="49"/>
      <c r="SKR13" s="49"/>
      <c r="SKS13" s="49"/>
      <c r="SKT13" s="49"/>
      <c r="SKU13" s="49"/>
      <c r="SKV13" s="49"/>
      <c r="SKW13" s="49"/>
      <c r="SKX13" s="49"/>
      <c r="SKY13" s="49"/>
      <c r="SKZ13" s="49"/>
      <c r="SLA13" s="49"/>
      <c r="SLB13" s="49"/>
      <c r="SLC13" s="49"/>
      <c r="SLD13" s="49"/>
      <c r="SLE13" s="49"/>
      <c r="SLF13" s="49"/>
      <c r="SLG13" s="49"/>
      <c r="SLH13" s="49"/>
      <c r="SLI13" s="49"/>
      <c r="SLJ13" s="49"/>
      <c r="SLK13" s="49"/>
      <c r="SLL13" s="49"/>
      <c r="SLM13" s="49"/>
      <c r="SLN13" s="49"/>
      <c r="SLO13" s="49"/>
      <c r="SLP13" s="49"/>
      <c r="SLQ13" s="49"/>
      <c r="SLR13" s="49"/>
      <c r="SLS13" s="49"/>
      <c r="SLT13" s="49"/>
      <c r="SLU13" s="49"/>
      <c r="SLV13" s="49"/>
      <c r="SLW13" s="49"/>
      <c r="SLX13" s="49"/>
      <c r="SLY13" s="49"/>
      <c r="SLZ13" s="49"/>
      <c r="SMA13" s="49"/>
      <c r="SMB13" s="49"/>
      <c r="SMC13" s="49"/>
      <c r="SMD13" s="49"/>
      <c r="SME13" s="49"/>
      <c r="SMF13" s="49"/>
      <c r="SMG13" s="49"/>
      <c r="SMH13" s="49"/>
      <c r="SMI13" s="49"/>
      <c r="SMJ13" s="49"/>
      <c r="SMK13" s="49"/>
      <c r="SML13" s="49"/>
      <c r="SMM13" s="49"/>
      <c r="SMN13" s="49"/>
      <c r="SMO13" s="49"/>
      <c r="SMP13" s="49"/>
      <c r="SMQ13" s="49"/>
      <c r="SMR13" s="49"/>
      <c r="SMS13" s="49"/>
      <c r="SMT13" s="49"/>
      <c r="SMU13" s="49"/>
      <c r="SMV13" s="49"/>
      <c r="SMW13" s="49"/>
      <c r="SMX13" s="49"/>
      <c r="SMY13" s="49"/>
      <c r="SMZ13" s="49"/>
      <c r="SNA13" s="49"/>
      <c r="SNB13" s="49"/>
      <c r="SNC13" s="49"/>
      <c r="SND13" s="49"/>
      <c r="SNE13" s="49"/>
      <c r="SNF13" s="49"/>
      <c r="SNG13" s="49"/>
      <c r="SNH13" s="49"/>
      <c r="SNI13" s="49"/>
      <c r="SNJ13" s="49"/>
      <c r="SNK13" s="49"/>
      <c r="SNL13" s="49"/>
      <c r="SNM13" s="49"/>
      <c r="SNN13" s="49"/>
      <c r="SNO13" s="49"/>
      <c r="SNP13" s="49"/>
      <c r="SNQ13" s="49"/>
      <c r="SNR13" s="49"/>
      <c r="SNS13" s="49"/>
      <c r="SNT13" s="49"/>
      <c r="SNU13" s="49"/>
      <c r="SNV13" s="49"/>
      <c r="SNW13" s="49"/>
      <c r="SNX13" s="49"/>
      <c r="SNY13" s="49"/>
      <c r="SNZ13" s="49"/>
      <c r="SOA13" s="49"/>
      <c r="SOB13" s="49"/>
      <c r="SOC13" s="49"/>
      <c r="SOD13" s="49"/>
      <c r="SOE13" s="49"/>
      <c r="SOF13" s="49"/>
      <c r="SOG13" s="49"/>
      <c r="SOH13" s="49"/>
      <c r="SOI13" s="49"/>
      <c r="SOJ13" s="49"/>
      <c r="SOK13" s="49"/>
      <c r="SOL13" s="49"/>
      <c r="SOM13" s="49"/>
      <c r="SON13" s="49"/>
      <c r="SOO13" s="49"/>
      <c r="SOP13" s="49"/>
      <c r="SOQ13" s="49"/>
      <c r="SOR13" s="49"/>
      <c r="SOS13" s="49"/>
      <c r="SOT13" s="49"/>
      <c r="SOU13" s="49"/>
      <c r="SOV13" s="49"/>
      <c r="SOW13" s="49"/>
      <c r="SOX13" s="49"/>
      <c r="SOY13" s="49"/>
      <c r="SOZ13" s="49"/>
      <c r="SPA13" s="49"/>
      <c r="SPB13" s="49"/>
      <c r="SPC13" s="49"/>
      <c r="SPD13" s="49"/>
      <c r="SPE13" s="49"/>
      <c r="SPF13" s="49"/>
      <c r="SPG13" s="49"/>
      <c r="SPH13" s="49"/>
      <c r="SPI13" s="49"/>
      <c r="SPJ13" s="49"/>
      <c r="SPK13" s="49"/>
      <c r="SPL13" s="49"/>
      <c r="SPM13" s="49"/>
      <c r="SPN13" s="49"/>
      <c r="SPO13" s="49"/>
      <c r="SPP13" s="49"/>
      <c r="SPQ13" s="49"/>
      <c r="SPR13" s="49"/>
      <c r="SPS13" s="49"/>
      <c r="SPT13" s="49"/>
      <c r="SPU13" s="49"/>
      <c r="SPV13" s="49"/>
      <c r="SPW13" s="49"/>
      <c r="SPX13" s="49"/>
      <c r="SPY13" s="49"/>
      <c r="SPZ13" s="49"/>
      <c r="SQA13" s="49"/>
      <c r="SQB13" s="49"/>
      <c r="SQC13" s="49"/>
      <c r="SQD13" s="49"/>
      <c r="SQE13" s="49"/>
      <c r="SQF13" s="49"/>
      <c r="SQG13" s="49"/>
      <c r="SQH13" s="49"/>
      <c r="SQI13" s="49"/>
      <c r="SQJ13" s="49"/>
      <c r="SQK13" s="49"/>
      <c r="SQL13" s="49"/>
      <c r="SQM13" s="49"/>
      <c r="SQN13" s="49"/>
      <c r="SQO13" s="49"/>
      <c r="SQP13" s="49"/>
      <c r="SQQ13" s="49"/>
      <c r="SQR13" s="49"/>
      <c r="SQS13" s="49"/>
      <c r="SQT13" s="49"/>
      <c r="SQU13" s="49"/>
      <c r="SQV13" s="49"/>
      <c r="SQW13" s="49"/>
      <c r="SQX13" s="49"/>
      <c r="SQY13" s="49"/>
      <c r="SQZ13" s="49"/>
      <c r="SRA13" s="49"/>
      <c r="SRB13" s="49"/>
      <c r="SRC13" s="49"/>
      <c r="SRD13" s="49"/>
      <c r="SRE13" s="49"/>
      <c r="SRF13" s="49"/>
      <c r="SRG13" s="49"/>
      <c r="SRH13" s="49"/>
      <c r="SRI13" s="49"/>
      <c r="SRJ13" s="49"/>
      <c r="SRK13" s="49"/>
      <c r="SRL13" s="49"/>
      <c r="SRM13" s="49"/>
      <c r="SRN13" s="49"/>
      <c r="SRO13" s="49"/>
      <c r="SRP13" s="49"/>
      <c r="SRQ13" s="49"/>
      <c r="SRR13" s="49"/>
      <c r="SRS13" s="49"/>
      <c r="SRT13" s="49"/>
      <c r="SRU13" s="49"/>
      <c r="SRV13" s="49"/>
      <c r="SRW13" s="49"/>
      <c r="SRX13" s="49"/>
      <c r="SRY13" s="49"/>
      <c r="SRZ13" s="49"/>
      <c r="SSA13" s="49"/>
      <c r="SSB13" s="49"/>
      <c r="SSC13" s="49"/>
      <c r="SSD13" s="49"/>
      <c r="SSE13" s="49"/>
      <c r="SSF13" s="49"/>
      <c r="SSG13" s="49"/>
      <c r="SSH13" s="49"/>
      <c r="SSI13" s="49"/>
      <c r="SSJ13" s="49"/>
      <c r="SSK13" s="49"/>
      <c r="SSL13" s="49"/>
      <c r="SSM13" s="49"/>
      <c r="SSN13" s="49"/>
      <c r="SSO13" s="49"/>
      <c r="SSP13" s="49"/>
      <c r="SSQ13" s="49"/>
      <c r="SSR13" s="49"/>
      <c r="SSS13" s="49"/>
      <c r="SST13" s="49"/>
      <c r="SSU13" s="49"/>
      <c r="SSV13" s="49"/>
      <c r="SSW13" s="49"/>
      <c r="SSX13" s="49"/>
      <c r="SSY13" s="49"/>
      <c r="SSZ13" s="49"/>
      <c r="STA13" s="49"/>
      <c r="STB13" s="49"/>
      <c r="STC13" s="49"/>
      <c r="STD13" s="49"/>
      <c r="STE13" s="49"/>
      <c r="STF13" s="49"/>
      <c r="STG13" s="49"/>
      <c r="STH13" s="49"/>
      <c r="STI13" s="49"/>
      <c r="STJ13" s="49"/>
      <c r="STK13" s="49"/>
      <c r="STL13" s="49"/>
      <c r="STM13" s="49"/>
      <c r="STN13" s="49"/>
      <c r="STO13" s="49"/>
      <c r="STP13" s="49"/>
      <c r="STQ13" s="49"/>
      <c r="STR13" s="49"/>
      <c r="STS13" s="49"/>
      <c r="STT13" s="49"/>
      <c r="STU13" s="49"/>
      <c r="STV13" s="49"/>
      <c r="STW13" s="49"/>
      <c r="STX13" s="49"/>
      <c r="STY13" s="49"/>
      <c r="STZ13" s="49"/>
      <c r="SUA13" s="49"/>
      <c r="SUB13" s="49"/>
      <c r="SUC13" s="49"/>
      <c r="SUD13" s="49"/>
      <c r="SUE13" s="49"/>
      <c r="SUF13" s="49"/>
      <c r="SUG13" s="49"/>
      <c r="SUH13" s="49"/>
      <c r="SUI13" s="49"/>
      <c r="SUJ13" s="49"/>
      <c r="SUK13" s="49"/>
      <c r="SUL13" s="49"/>
      <c r="SUM13" s="49"/>
      <c r="SUN13" s="49"/>
      <c r="SUO13" s="49"/>
      <c r="SUP13" s="49"/>
      <c r="SUQ13" s="49"/>
      <c r="SUR13" s="49"/>
      <c r="SUS13" s="49"/>
      <c r="SUT13" s="49"/>
      <c r="SUU13" s="49"/>
      <c r="SUV13" s="49"/>
      <c r="SUW13" s="49"/>
      <c r="SUX13" s="49"/>
      <c r="SUY13" s="49"/>
      <c r="SUZ13" s="49"/>
      <c r="SVA13" s="49"/>
      <c r="SVB13" s="49"/>
      <c r="SVC13" s="49"/>
      <c r="SVD13" s="49"/>
      <c r="SVE13" s="49"/>
      <c r="SVF13" s="49"/>
      <c r="SVG13" s="49"/>
      <c r="SVH13" s="49"/>
      <c r="SVI13" s="49"/>
      <c r="SVJ13" s="49"/>
      <c r="SVK13" s="49"/>
      <c r="SVL13" s="49"/>
      <c r="SVM13" s="49"/>
      <c r="SVN13" s="49"/>
      <c r="SVO13" s="49"/>
      <c r="SVP13" s="49"/>
      <c r="SVQ13" s="49"/>
      <c r="SVR13" s="49"/>
      <c r="SVS13" s="49"/>
      <c r="SVT13" s="49"/>
      <c r="SVU13" s="49"/>
      <c r="SVV13" s="49"/>
      <c r="SVW13" s="49"/>
      <c r="SVX13" s="49"/>
      <c r="SVY13" s="49"/>
      <c r="SVZ13" s="49"/>
      <c r="SWA13" s="49"/>
      <c r="SWB13" s="49"/>
      <c r="SWC13" s="49"/>
      <c r="SWD13" s="49"/>
      <c r="SWE13" s="49"/>
      <c r="SWF13" s="49"/>
      <c r="SWG13" s="49"/>
      <c r="SWH13" s="49"/>
      <c r="SWI13" s="49"/>
      <c r="SWJ13" s="49"/>
      <c r="SWK13" s="49"/>
      <c r="SWL13" s="49"/>
      <c r="SWM13" s="49"/>
      <c r="SWN13" s="49"/>
      <c r="SWO13" s="49"/>
      <c r="SWP13" s="49"/>
      <c r="SWQ13" s="49"/>
      <c r="SWR13" s="49"/>
      <c r="SWS13" s="49"/>
      <c r="SWT13" s="49"/>
      <c r="SWU13" s="49"/>
      <c r="SWV13" s="49"/>
      <c r="SWW13" s="49"/>
      <c r="SWX13" s="49"/>
      <c r="SWY13" s="49"/>
      <c r="SWZ13" s="49"/>
      <c r="SXA13" s="49"/>
      <c r="SXB13" s="49"/>
      <c r="SXC13" s="49"/>
      <c r="SXD13" s="49"/>
      <c r="SXE13" s="49"/>
      <c r="SXF13" s="49"/>
      <c r="SXG13" s="49"/>
      <c r="SXH13" s="49"/>
      <c r="SXI13" s="49"/>
      <c r="SXJ13" s="49"/>
      <c r="SXK13" s="49"/>
      <c r="SXL13" s="49"/>
      <c r="SXM13" s="49"/>
      <c r="SXN13" s="49"/>
      <c r="SXO13" s="49"/>
      <c r="SXP13" s="49"/>
      <c r="SXQ13" s="49"/>
      <c r="SXR13" s="49"/>
      <c r="SXS13" s="49"/>
      <c r="SXT13" s="49"/>
      <c r="SXU13" s="49"/>
      <c r="SXV13" s="49"/>
      <c r="SXW13" s="49"/>
      <c r="SXX13" s="49"/>
      <c r="SXY13" s="49"/>
      <c r="SXZ13" s="49"/>
      <c r="SYA13" s="49"/>
      <c r="SYB13" s="49"/>
      <c r="SYC13" s="49"/>
      <c r="SYD13" s="49"/>
      <c r="SYE13" s="49"/>
      <c r="SYF13" s="49"/>
      <c r="SYG13" s="49"/>
      <c r="SYH13" s="49"/>
      <c r="SYI13" s="49"/>
      <c r="SYJ13" s="49"/>
      <c r="SYK13" s="49"/>
      <c r="SYL13" s="49"/>
      <c r="SYM13" s="49"/>
      <c r="SYN13" s="49"/>
      <c r="SYO13" s="49"/>
      <c r="SYP13" s="49"/>
      <c r="SYQ13" s="49"/>
      <c r="SYR13" s="49"/>
      <c r="SYS13" s="49"/>
      <c r="SYT13" s="49"/>
      <c r="SYU13" s="49"/>
      <c r="SYV13" s="49"/>
      <c r="SYW13" s="49"/>
      <c r="SYX13" s="49"/>
      <c r="SYY13" s="49"/>
      <c r="SYZ13" s="49"/>
      <c r="SZA13" s="49"/>
      <c r="SZB13" s="49"/>
      <c r="SZC13" s="49"/>
      <c r="SZD13" s="49"/>
      <c r="SZE13" s="49"/>
      <c r="SZF13" s="49"/>
      <c r="SZG13" s="49"/>
      <c r="SZH13" s="49"/>
      <c r="SZI13" s="49"/>
      <c r="SZJ13" s="49"/>
      <c r="SZK13" s="49"/>
      <c r="SZL13" s="49"/>
      <c r="SZM13" s="49"/>
      <c r="SZN13" s="49"/>
      <c r="SZO13" s="49"/>
      <c r="SZP13" s="49"/>
      <c r="SZQ13" s="49"/>
      <c r="SZR13" s="49"/>
      <c r="SZS13" s="49"/>
      <c r="SZT13" s="49"/>
      <c r="SZU13" s="49"/>
      <c r="SZV13" s="49"/>
      <c r="SZW13" s="49"/>
      <c r="SZX13" s="49"/>
      <c r="SZY13" s="49"/>
      <c r="SZZ13" s="49"/>
      <c r="TAA13" s="49"/>
      <c r="TAB13" s="49"/>
      <c r="TAC13" s="49"/>
      <c r="TAD13" s="49"/>
      <c r="TAE13" s="49"/>
      <c r="TAF13" s="49"/>
      <c r="TAG13" s="49"/>
      <c r="TAH13" s="49"/>
      <c r="TAI13" s="49"/>
      <c r="TAJ13" s="49"/>
      <c r="TAK13" s="49"/>
      <c r="TAL13" s="49"/>
      <c r="TAM13" s="49"/>
      <c r="TAN13" s="49"/>
      <c r="TAO13" s="49"/>
      <c r="TAP13" s="49"/>
      <c r="TAQ13" s="49"/>
      <c r="TAR13" s="49"/>
      <c r="TAS13" s="49"/>
      <c r="TAT13" s="49"/>
      <c r="TAU13" s="49"/>
      <c r="TAV13" s="49"/>
      <c r="TAW13" s="49"/>
      <c r="TAX13" s="49"/>
      <c r="TAY13" s="49"/>
      <c r="TAZ13" s="49"/>
      <c r="TBA13" s="49"/>
      <c r="TBB13" s="49"/>
      <c r="TBC13" s="49"/>
      <c r="TBD13" s="49"/>
      <c r="TBE13" s="49"/>
      <c r="TBF13" s="49"/>
      <c r="TBG13" s="49"/>
      <c r="TBH13" s="49"/>
      <c r="TBI13" s="49"/>
      <c r="TBJ13" s="49"/>
      <c r="TBK13" s="49"/>
      <c r="TBL13" s="49"/>
      <c r="TBM13" s="49"/>
      <c r="TBN13" s="49"/>
      <c r="TBO13" s="49"/>
      <c r="TBP13" s="49"/>
      <c r="TBQ13" s="49"/>
      <c r="TBR13" s="49"/>
      <c r="TBS13" s="49"/>
      <c r="TBT13" s="49"/>
      <c r="TBU13" s="49"/>
      <c r="TBV13" s="49"/>
      <c r="TBW13" s="49"/>
      <c r="TBX13" s="49"/>
      <c r="TBY13" s="49"/>
      <c r="TBZ13" s="49"/>
      <c r="TCA13" s="49"/>
      <c r="TCB13" s="49"/>
      <c r="TCC13" s="49"/>
      <c r="TCD13" s="49"/>
      <c r="TCE13" s="49"/>
      <c r="TCF13" s="49"/>
      <c r="TCG13" s="49"/>
      <c r="TCH13" s="49"/>
      <c r="TCI13" s="49"/>
      <c r="TCJ13" s="49"/>
      <c r="TCK13" s="49"/>
      <c r="TCL13" s="49"/>
      <c r="TCM13" s="49"/>
      <c r="TCN13" s="49"/>
      <c r="TCO13" s="49"/>
      <c r="TCP13" s="49"/>
      <c r="TCQ13" s="49"/>
      <c r="TCR13" s="49"/>
      <c r="TCS13" s="49"/>
      <c r="TCT13" s="49"/>
      <c r="TCU13" s="49"/>
      <c r="TCV13" s="49"/>
      <c r="TCW13" s="49"/>
      <c r="TCX13" s="49"/>
      <c r="TCY13" s="49"/>
      <c r="TCZ13" s="49"/>
      <c r="TDA13" s="49"/>
      <c r="TDB13" s="49"/>
      <c r="TDC13" s="49"/>
      <c r="TDD13" s="49"/>
      <c r="TDE13" s="49"/>
      <c r="TDF13" s="49"/>
      <c r="TDG13" s="49"/>
      <c r="TDH13" s="49"/>
      <c r="TDI13" s="49"/>
      <c r="TDJ13" s="49"/>
      <c r="TDK13" s="49"/>
      <c r="TDL13" s="49"/>
      <c r="TDM13" s="49"/>
      <c r="TDN13" s="49"/>
      <c r="TDO13" s="49"/>
      <c r="TDP13" s="49"/>
      <c r="TDQ13" s="49"/>
      <c r="TDR13" s="49"/>
      <c r="TDS13" s="49"/>
      <c r="TDT13" s="49"/>
      <c r="TDU13" s="49"/>
      <c r="TDV13" s="49"/>
      <c r="TDW13" s="49"/>
      <c r="TDX13" s="49"/>
      <c r="TDY13" s="49"/>
      <c r="TDZ13" s="49"/>
      <c r="TEA13" s="49"/>
      <c r="TEB13" s="49"/>
      <c r="TEC13" s="49"/>
      <c r="TED13" s="49"/>
      <c r="TEE13" s="49"/>
      <c r="TEF13" s="49"/>
      <c r="TEG13" s="49"/>
      <c r="TEH13" s="49"/>
      <c r="TEI13" s="49"/>
      <c r="TEJ13" s="49"/>
      <c r="TEK13" s="49"/>
      <c r="TEL13" s="49"/>
      <c r="TEM13" s="49"/>
      <c r="TEN13" s="49"/>
      <c r="TEO13" s="49"/>
      <c r="TEP13" s="49"/>
      <c r="TEQ13" s="49"/>
      <c r="TER13" s="49"/>
      <c r="TES13" s="49"/>
      <c r="TET13" s="49"/>
      <c r="TEU13" s="49"/>
      <c r="TEV13" s="49"/>
      <c r="TEW13" s="49"/>
      <c r="TEX13" s="49"/>
      <c r="TEY13" s="49"/>
      <c r="TEZ13" s="49"/>
      <c r="TFA13" s="49"/>
      <c r="TFB13" s="49"/>
      <c r="TFC13" s="49"/>
      <c r="TFD13" s="49"/>
      <c r="TFE13" s="49"/>
      <c r="TFF13" s="49"/>
      <c r="TFG13" s="49"/>
      <c r="TFH13" s="49"/>
      <c r="TFI13" s="49"/>
      <c r="TFJ13" s="49"/>
      <c r="TFK13" s="49"/>
      <c r="TFL13" s="49"/>
      <c r="TFM13" s="49"/>
      <c r="TFN13" s="49"/>
      <c r="TFO13" s="49"/>
      <c r="TFP13" s="49"/>
      <c r="TFQ13" s="49"/>
      <c r="TFR13" s="49"/>
      <c r="TFS13" s="49"/>
      <c r="TFT13" s="49"/>
      <c r="TFU13" s="49"/>
      <c r="TFV13" s="49"/>
      <c r="TFW13" s="49"/>
      <c r="TFX13" s="49"/>
      <c r="TFY13" s="49"/>
      <c r="TFZ13" s="49"/>
      <c r="TGA13" s="49"/>
      <c r="TGB13" s="49"/>
      <c r="TGC13" s="49"/>
      <c r="TGD13" s="49"/>
      <c r="TGE13" s="49"/>
      <c r="TGF13" s="49"/>
      <c r="TGG13" s="49"/>
      <c r="TGH13" s="49"/>
      <c r="TGI13" s="49"/>
      <c r="TGJ13" s="49"/>
      <c r="TGK13" s="49"/>
      <c r="TGL13" s="49"/>
      <c r="TGM13" s="49"/>
      <c r="TGN13" s="49"/>
      <c r="TGO13" s="49"/>
      <c r="TGP13" s="49"/>
      <c r="TGQ13" s="49"/>
      <c r="TGR13" s="49"/>
      <c r="TGS13" s="49"/>
      <c r="TGT13" s="49"/>
      <c r="TGU13" s="49"/>
      <c r="TGV13" s="49"/>
      <c r="TGW13" s="49"/>
      <c r="TGX13" s="49"/>
      <c r="TGY13" s="49"/>
      <c r="TGZ13" s="49"/>
      <c r="THA13" s="49"/>
      <c r="THB13" s="49"/>
      <c r="THC13" s="49"/>
      <c r="THD13" s="49"/>
      <c r="THE13" s="49"/>
      <c r="THF13" s="49"/>
      <c r="THG13" s="49"/>
      <c r="THH13" s="49"/>
      <c r="THI13" s="49"/>
      <c r="THJ13" s="49"/>
      <c r="THK13" s="49"/>
      <c r="THL13" s="49"/>
      <c r="THM13" s="49"/>
      <c r="THN13" s="49"/>
      <c r="THO13" s="49"/>
      <c r="THP13" s="49"/>
      <c r="THQ13" s="49"/>
      <c r="THR13" s="49"/>
      <c r="THS13" s="49"/>
      <c r="THT13" s="49"/>
      <c r="THU13" s="49"/>
      <c r="THV13" s="49"/>
      <c r="THW13" s="49"/>
      <c r="THX13" s="49"/>
      <c r="THY13" s="49"/>
      <c r="THZ13" s="49"/>
      <c r="TIA13" s="49"/>
      <c r="TIB13" s="49"/>
      <c r="TIC13" s="49"/>
      <c r="TID13" s="49"/>
      <c r="TIE13" s="49"/>
      <c r="TIF13" s="49"/>
      <c r="TIG13" s="49"/>
      <c r="TIH13" s="49"/>
      <c r="TII13" s="49"/>
      <c r="TIJ13" s="49"/>
      <c r="TIK13" s="49"/>
      <c r="TIL13" s="49"/>
      <c r="TIM13" s="49"/>
      <c r="TIN13" s="49"/>
      <c r="TIO13" s="49"/>
      <c r="TIP13" s="49"/>
      <c r="TIQ13" s="49"/>
      <c r="TIR13" s="49"/>
      <c r="TIS13" s="49"/>
      <c r="TIT13" s="49"/>
      <c r="TIU13" s="49"/>
      <c r="TIV13" s="49"/>
      <c r="TIW13" s="49"/>
      <c r="TIX13" s="49"/>
      <c r="TIY13" s="49"/>
      <c r="TIZ13" s="49"/>
      <c r="TJA13" s="49"/>
      <c r="TJB13" s="49"/>
      <c r="TJC13" s="49"/>
      <c r="TJD13" s="49"/>
      <c r="TJE13" s="49"/>
      <c r="TJF13" s="49"/>
      <c r="TJG13" s="49"/>
      <c r="TJH13" s="49"/>
      <c r="TJI13" s="49"/>
      <c r="TJJ13" s="49"/>
      <c r="TJK13" s="49"/>
      <c r="TJL13" s="49"/>
      <c r="TJM13" s="49"/>
      <c r="TJN13" s="49"/>
      <c r="TJO13" s="49"/>
      <c r="TJP13" s="49"/>
      <c r="TJQ13" s="49"/>
      <c r="TJR13" s="49"/>
      <c r="TJS13" s="49"/>
      <c r="TJT13" s="49"/>
      <c r="TJU13" s="49"/>
      <c r="TJV13" s="49"/>
      <c r="TJW13" s="49"/>
      <c r="TJX13" s="49"/>
      <c r="TJY13" s="49"/>
      <c r="TJZ13" s="49"/>
      <c r="TKA13" s="49"/>
      <c r="TKB13" s="49"/>
      <c r="TKC13" s="49"/>
      <c r="TKD13" s="49"/>
      <c r="TKE13" s="49"/>
      <c r="TKF13" s="49"/>
      <c r="TKG13" s="49"/>
      <c r="TKH13" s="49"/>
      <c r="TKI13" s="49"/>
      <c r="TKJ13" s="49"/>
      <c r="TKK13" s="49"/>
      <c r="TKL13" s="49"/>
      <c r="TKM13" s="49"/>
      <c r="TKN13" s="49"/>
      <c r="TKO13" s="49"/>
      <c r="TKP13" s="49"/>
      <c r="TKQ13" s="49"/>
      <c r="TKR13" s="49"/>
      <c r="TKS13" s="49"/>
      <c r="TKT13" s="49"/>
      <c r="TKU13" s="49"/>
      <c r="TKV13" s="49"/>
      <c r="TKW13" s="49"/>
      <c r="TKX13" s="49"/>
      <c r="TKY13" s="49"/>
      <c r="TKZ13" s="49"/>
      <c r="TLA13" s="49"/>
      <c r="TLB13" s="49"/>
      <c r="TLC13" s="49"/>
      <c r="TLD13" s="49"/>
      <c r="TLE13" s="49"/>
      <c r="TLF13" s="49"/>
      <c r="TLG13" s="49"/>
      <c r="TLH13" s="49"/>
      <c r="TLI13" s="49"/>
      <c r="TLJ13" s="49"/>
      <c r="TLK13" s="49"/>
      <c r="TLL13" s="49"/>
      <c r="TLM13" s="49"/>
      <c r="TLN13" s="49"/>
      <c r="TLO13" s="49"/>
      <c r="TLP13" s="49"/>
      <c r="TLQ13" s="49"/>
      <c r="TLR13" s="49"/>
      <c r="TLS13" s="49"/>
      <c r="TLT13" s="49"/>
      <c r="TLU13" s="49"/>
      <c r="TLV13" s="49"/>
      <c r="TLW13" s="49"/>
      <c r="TLX13" s="49"/>
      <c r="TLY13" s="49"/>
      <c r="TLZ13" s="49"/>
      <c r="TMA13" s="49"/>
      <c r="TMB13" s="49"/>
      <c r="TMC13" s="49"/>
      <c r="TMD13" s="49"/>
      <c r="TME13" s="49"/>
      <c r="TMF13" s="49"/>
      <c r="TMG13" s="49"/>
      <c r="TMH13" s="49"/>
      <c r="TMI13" s="49"/>
      <c r="TMJ13" s="49"/>
      <c r="TMK13" s="49"/>
      <c r="TML13" s="49"/>
      <c r="TMM13" s="49"/>
      <c r="TMN13" s="49"/>
      <c r="TMO13" s="49"/>
      <c r="TMP13" s="49"/>
      <c r="TMQ13" s="49"/>
      <c r="TMR13" s="49"/>
      <c r="TMS13" s="49"/>
      <c r="TMT13" s="49"/>
      <c r="TMU13" s="49"/>
      <c r="TMV13" s="49"/>
      <c r="TMW13" s="49"/>
      <c r="TMX13" s="49"/>
      <c r="TMY13" s="49"/>
      <c r="TMZ13" s="49"/>
      <c r="TNA13" s="49"/>
      <c r="TNB13" s="49"/>
      <c r="TNC13" s="49"/>
      <c r="TND13" s="49"/>
      <c r="TNE13" s="49"/>
      <c r="TNF13" s="49"/>
      <c r="TNG13" s="49"/>
      <c r="TNH13" s="49"/>
      <c r="TNI13" s="49"/>
      <c r="TNJ13" s="49"/>
      <c r="TNK13" s="49"/>
      <c r="TNL13" s="49"/>
      <c r="TNM13" s="49"/>
      <c r="TNN13" s="49"/>
      <c r="TNO13" s="49"/>
      <c r="TNP13" s="49"/>
      <c r="TNQ13" s="49"/>
      <c r="TNR13" s="49"/>
      <c r="TNS13" s="49"/>
      <c r="TNT13" s="49"/>
      <c r="TNU13" s="49"/>
      <c r="TNV13" s="49"/>
      <c r="TNW13" s="49"/>
      <c r="TNX13" s="49"/>
      <c r="TNY13" s="49"/>
      <c r="TNZ13" s="49"/>
      <c r="TOA13" s="49"/>
      <c r="TOB13" s="49"/>
      <c r="TOC13" s="49"/>
      <c r="TOD13" s="49"/>
      <c r="TOE13" s="49"/>
      <c r="TOF13" s="49"/>
      <c r="TOG13" s="49"/>
      <c r="TOH13" s="49"/>
      <c r="TOI13" s="49"/>
      <c r="TOJ13" s="49"/>
      <c r="TOK13" s="49"/>
      <c r="TOL13" s="49"/>
      <c r="TOM13" s="49"/>
      <c r="TON13" s="49"/>
      <c r="TOO13" s="49"/>
      <c r="TOP13" s="49"/>
      <c r="TOQ13" s="49"/>
      <c r="TOR13" s="49"/>
      <c r="TOS13" s="49"/>
      <c r="TOT13" s="49"/>
      <c r="TOU13" s="49"/>
      <c r="TOV13" s="49"/>
      <c r="TOW13" s="49"/>
      <c r="TOX13" s="49"/>
      <c r="TOY13" s="49"/>
      <c r="TOZ13" s="49"/>
      <c r="TPA13" s="49"/>
      <c r="TPB13" s="49"/>
      <c r="TPC13" s="49"/>
      <c r="TPD13" s="49"/>
      <c r="TPE13" s="49"/>
      <c r="TPF13" s="49"/>
      <c r="TPG13" s="49"/>
      <c r="TPH13" s="49"/>
      <c r="TPI13" s="49"/>
      <c r="TPJ13" s="49"/>
      <c r="TPK13" s="49"/>
      <c r="TPL13" s="49"/>
      <c r="TPM13" s="49"/>
      <c r="TPN13" s="49"/>
      <c r="TPO13" s="49"/>
      <c r="TPP13" s="49"/>
      <c r="TPQ13" s="49"/>
      <c r="TPR13" s="49"/>
      <c r="TPS13" s="49"/>
      <c r="TPT13" s="49"/>
      <c r="TPU13" s="49"/>
      <c r="TPV13" s="49"/>
      <c r="TPW13" s="49"/>
      <c r="TPX13" s="49"/>
      <c r="TPY13" s="49"/>
      <c r="TPZ13" s="49"/>
      <c r="TQA13" s="49"/>
      <c r="TQB13" s="49"/>
      <c r="TQC13" s="49"/>
      <c r="TQD13" s="49"/>
      <c r="TQE13" s="49"/>
      <c r="TQF13" s="49"/>
      <c r="TQG13" s="49"/>
      <c r="TQH13" s="49"/>
      <c r="TQI13" s="49"/>
      <c r="TQJ13" s="49"/>
      <c r="TQK13" s="49"/>
      <c r="TQL13" s="49"/>
      <c r="TQM13" s="49"/>
      <c r="TQN13" s="49"/>
      <c r="TQO13" s="49"/>
      <c r="TQP13" s="49"/>
      <c r="TQQ13" s="49"/>
      <c r="TQR13" s="49"/>
      <c r="TQS13" s="49"/>
      <c r="TQT13" s="49"/>
      <c r="TQU13" s="49"/>
      <c r="TQV13" s="49"/>
      <c r="TQW13" s="49"/>
      <c r="TQX13" s="49"/>
      <c r="TQY13" s="49"/>
      <c r="TQZ13" s="49"/>
      <c r="TRA13" s="49"/>
      <c r="TRB13" s="49"/>
      <c r="TRC13" s="49"/>
      <c r="TRD13" s="49"/>
      <c r="TRE13" s="49"/>
      <c r="TRF13" s="49"/>
      <c r="TRG13" s="49"/>
      <c r="TRH13" s="49"/>
      <c r="TRI13" s="49"/>
      <c r="TRJ13" s="49"/>
      <c r="TRK13" s="49"/>
      <c r="TRL13" s="49"/>
      <c r="TRM13" s="49"/>
      <c r="TRN13" s="49"/>
      <c r="TRO13" s="49"/>
      <c r="TRP13" s="49"/>
      <c r="TRQ13" s="49"/>
      <c r="TRR13" s="49"/>
      <c r="TRS13" s="49"/>
      <c r="TRT13" s="49"/>
      <c r="TRU13" s="49"/>
      <c r="TRV13" s="49"/>
      <c r="TRW13" s="49"/>
      <c r="TRX13" s="49"/>
      <c r="TRY13" s="49"/>
      <c r="TRZ13" s="49"/>
      <c r="TSA13" s="49"/>
      <c r="TSB13" s="49"/>
      <c r="TSC13" s="49"/>
      <c r="TSD13" s="49"/>
      <c r="TSE13" s="49"/>
      <c r="TSF13" s="49"/>
      <c r="TSG13" s="49"/>
      <c r="TSH13" s="49"/>
      <c r="TSI13" s="49"/>
      <c r="TSJ13" s="49"/>
      <c r="TSK13" s="49"/>
      <c r="TSL13" s="49"/>
      <c r="TSM13" s="49"/>
      <c r="TSN13" s="49"/>
      <c r="TSO13" s="49"/>
      <c r="TSP13" s="49"/>
      <c r="TSQ13" s="49"/>
      <c r="TSR13" s="49"/>
      <c r="TSS13" s="49"/>
      <c r="TST13" s="49"/>
      <c r="TSU13" s="49"/>
      <c r="TSV13" s="49"/>
      <c r="TSW13" s="49"/>
      <c r="TSX13" s="49"/>
      <c r="TSY13" s="49"/>
      <c r="TSZ13" s="49"/>
      <c r="TTA13" s="49"/>
      <c r="TTB13" s="49"/>
      <c r="TTC13" s="49"/>
      <c r="TTD13" s="49"/>
      <c r="TTE13" s="49"/>
      <c r="TTF13" s="49"/>
      <c r="TTG13" s="49"/>
      <c r="TTH13" s="49"/>
      <c r="TTI13" s="49"/>
      <c r="TTJ13" s="49"/>
      <c r="TTK13" s="49"/>
      <c r="TTL13" s="49"/>
      <c r="TTM13" s="49"/>
      <c r="TTN13" s="49"/>
      <c r="TTO13" s="49"/>
      <c r="TTP13" s="49"/>
      <c r="TTQ13" s="49"/>
      <c r="TTR13" s="49"/>
      <c r="TTS13" s="49"/>
      <c r="TTT13" s="49"/>
      <c r="TTU13" s="49"/>
      <c r="TTV13" s="49"/>
      <c r="TTW13" s="49"/>
      <c r="TTX13" s="49"/>
      <c r="TTY13" s="49"/>
      <c r="TTZ13" s="49"/>
      <c r="TUA13" s="49"/>
      <c r="TUB13" s="49"/>
      <c r="TUC13" s="49"/>
      <c r="TUD13" s="49"/>
      <c r="TUE13" s="49"/>
      <c r="TUF13" s="49"/>
      <c r="TUG13" s="49"/>
      <c r="TUH13" s="49"/>
      <c r="TUI13" s="49"/>
      <c r="TUJ13" s="49"/>
      <c r="TUK13" s="49"/>
      <c r="TUL13" s="49"/>
      <c r="TUM13" s="49"/>
      <c r="TUN13" s="49"/>
      <c r="TUO13" s="49"/>
      <c r="TUP13" s="49"/>
      <c r="TUQ13" s="49"/>
      <c r="TUR13" s="49"/>
      <c r="TUS13" s="49"/>
      <c r="TUT13" s="49"/>
      <c r="TUU13" s="49"/>
      <c r="TUV13" s="49"/>
      <c r="TUW13" s="49"/>
      <c r="TUX13" s="49"/>
      <c r="TUY13" s="49"/>
      <c r="TUZ13" s="49"/>
      <c r="TVA13" s="49"/>
      <c r="TVB13" s="49"/>
      <c r="TVC13" s="49"/>
      <c r="TVD13" s="49"/>
      <c r="TVE13" s="49"/>
      <c r="TVF13" s="49"/>
      <c r="TVG13" s="49"/>
      <c r="TVH13" s="49"/>
      <c r="TVI13" s="49"/>
      <c r="TVJ13" s="49"/>
      <c r="TVK13" s="49"/>
      <c r="TVL13" s="49"/>
      <c r="TVM13" s="49"/>
      <c r="TVN13" s="49"/>
      <c r="TVO13" s="49"/>
      <c r="TVP13" s="49"/>
      <c r="TVQ13" s="49"/>
      <c r="TVR13" s="49"/>
      <c r="TVS13" s="49"/>
      <c r="TVT13" s="49"/>
      <c r="TVU13" s="49"/>
      <c r="TVV13" s="49"/>
      <c r="TVW13" s="49"/>
      <c r="TVX13" s="49"/>
      <c r="TVY13" s="49"/>
      <c r="TVZ13" s="49"/>
      <c r="TWA13" s="49"/>
      <c r="TWB13" s="49"/>
      <c r="TWC13" s="49"/>
      <c r="TWD13" s="49"/>
      <c r="TWE13" s="49"/>
      <c r="TWF13" s="49"/>
      <c r="TWG13" s="49"/>
      <c r="TWH13" s="49"/>
      <c r="TWI13" s="49"/>
      <c r="TWJ13" s="49"/>
      <c r="TWK13" s="49"/>
      <c r="TWL13" s="49"/>
      <c r="TWM13" s="49"/>
      <c r="TWN13" s="49"/>
      <c r="TWO13" s="49"/>
      <c r="TWP13" s="49"/>
      <c r="TWQ13" s="49"/>
      <c r="TWR13" s="49"/>
      <c r="TWS13" s="49"/>
      <c r="TWT13" s="49"/>
      <c r="TWU13" s="49"/>
      <c r="TWV13" s="49"/>
      <c r="TWW13" s="49"/>
      <c r="TWX13" s="49"/>
      <c r="TWY13" s="49"/>
      <c r="TWZ13" s="49"/>
      <c r="TXA13" s="49"/>
      <c r="TXB13" s="49"/>
      <c r="TXC13" s="49"/>
      <c r="TXD13" s="49"/>
      <c r="TXE13" s="49"/>
      <c r="TXF13" s="49"/>
      <c r="TXG13" s="49"/>
      <c r="TXH13" s="49"/>
      <c r="TXI13" s="49"/>
      <c r="TXJ13" s="49"/>
      <c r="TXK13" s="49"/>
      <c r="TXL13" s="49"/>
      <c r="TXM13" s="49"/>
      <c r="TXN13" s="49"/>
      <c r="TXO13" s="49"/>
      <c r="TXP13" s="49"/>
      <c r="TXQ13" s="49"/>
      <c r="TXR13" s="49"/>
      <c r="TXS13" s="49"/>
      <c r="TXT13" s="49"/>
      <c r="TXU13" s="49"/>
      <c r="TXV13" s="49"/>
      <c r="TXW13" s="49"/>
      <c r="TXX13" s="49"/>
      <c r="TXY13" s="49"/>
      <c r="TXZ13" s="49"/>
      <c r="TYA13" s="49"/>
      <c r="TYB13" s="49"/>
      <c r="TYC13" s="49"/>
      <c r="TYD13" s="49"/>
      <c r="TYE13" s="49"/>
      <c r="TYF13" s="49"/>
      <c r="TYG13" s="49"/>
      <c r="TYH13" s="49"/>
      <c r="TYI13" s="49"/>
      <c r="TYJ13" s="49"/>
      <c r="TYK13" s="49"/>
      <c r="TYL13" s="49"/>
      <c r="TYM13" s="49"/>
      <c r="TYN13" s="49"/>
      <c r="TYO13" s="49"/>
      <c r="TYP13" s="49"/>
      <c r="TYQ13" s="49"/>
      <c r="TYR13" s="49"/>
      <c r="TYS13" s="49"/>
      <c r="TYT13" s="49"/>
      <c r="TYU13" s="49"/>
      <c r="TYV13" s="49"/>
      <c r="TYW13" s="49"/>
      <c r="TYX13" s="49"/>
      <c r="TYY13" s="49"/>
      <c r="TYZ13" s="49"/>
      <c r="TZA13" s="49"/>
      <c r="TZB13" s="49"/>
      <c r="TZC13" s="49"/>
      <c r="TZD13" s="49"/>
      <c r="TZE13" s="49"/>
      <c r="TZF13" s="49"/>
      <c r="TZG13" s="49"/>
      <c r="TZH13" s="49"/>
      <c r="TZI13" s="49"/>
      <c r="TZJ13" s="49"/>
      <c r="TZK13" s="49"/>
      <c r="TZL13" s="49"/>
      <c r="TZM13" s="49"/>
      <c r="TZN13" s="49"/>
      <c r="TZO13" s="49"/>
      <c r="TZP13" s="49"/>
      <c r="TZQ13" s="49"/>
      <c r="TZR13" s="49"/>
      <c r="TZS13" s="49"/>
      <c r="TZT13" s="49"/>
      <c r="TZU13" s="49"/>
      <c r="TZV13" s="49"/>
      <c r="TZW13" s="49"/>
      <c r="TZX13" s="49"/>
      <c r="TZY13" s="49"/>
      <c r="TZZ13" s="49"/>
      <c r="UAA13" s="49"/>
      <c r="UAB13" s="49"/>
      <c r="UAC13" s="49"/>
      <c r="UAD13" s="49"/>
      <c r="UAE13" s="49"/>
      <c r="UAF13" s="49"/>
      <c r="UAG13" s="49"/>
      <c r="UAH13" s="49"/>
      <c r="UAI13" s="49"/>
      <c r="UAJ13" s="49"/>
      <c r="UAK13" s="49"/>
      <c r="UAL13" s="49"/>
      <c r="UAM13" s="49"/>
      <c r="UAN13" s="49"/>
      <c r="UAO13" s="49"/>
      <c r="UAP13" s="49"/>
      <c r="UAQ13" s="49"/>
      <c r="UAR13" s="49"/>
      <c r="UAS13" s="49"/>
      <c r="UAT13" s="49"/>
      <c r="UAU13" s="49"/>
      <c r="UAV13" s="49"/>
      <c r="UAW13" s="49"/>
      <c r="UAX13" s="49"/>
      <c r="UAY13" s="49"/>
      <c r="UAZ13" s="49"/>
      <c r="UBA13" s="49"/>
      <c r="UBB13" s="49"/>
      <c r="UBC13" s="49"/>
      <c r="UBD13" s="49"/>
      <c r="UBE13" s="49"/>
      <c r="UBF13" s="49"/>
      <c r="UBG13" s="49"/>
      <c r="UBH13" s="49"/>
      <c r="UBI13" s="49"/>
      <c r="UBJ13" s="49"/>
      <c r="UBK13" s="49"/>
      <c r="UBL13" s="49"/>
      <c r="UBM13" s="49"/>
      <c r="UBN13" s="49"/>
      <c r="UBO13" s="49"/>
      <c r="UBP13" s="49"/>
      <c r="UBQ13" s="49"/>
      <c r="UBR13" s="49"/>
      <c r="UBS13" s="49"/>
      <c r="UBT13" s="49"/>
      <c r="UBU13" s="49"/>
      <c r="UBV13" s="49"/>
      <c r="UBW13" s="49"/>
      <c r="UBX13" s="49"/>
      <c r="UBY13" s="49"/>
      <c r="UBZ13" s="49"/>
      <c r="UCA13" s="49"/>
      <c r="UCB13" s="49"/>
      <c r="UCC13" s="49"/>
      <c r="UCD13" s="49"/>
      <c r="UCE13" s="49"/>
      <c r="UCF13" s="49"/>
      <c r="UCG13" s="49"/>
      <c r="UCH13" s="49"/>
      <c r="UCI13" s="49"/>
      <c r="UCJ13" s="49"/>
      <c r="UCK13" s="49"/>
      <c r="UCL13" s="49"/>
      <c r="UCM13" s="49"/>
      <c r="UCN13" s="49"/>
      <c r="UCO13" s="49"/>
      <c r="UCP13" s="49"/>
      <c r="UCQ13" s="49"/>
      <c r="UCR13" s="49"/>
      <c r="UCS13" s="49"/>
      <c r="UCT13" s="49"/>
      <c r="UCU13" s="49"/>
      <c r="UCV13" s="49"/>
      <c r="UCW13" s="49"/>
      <c r="UCX13" s="49"/>
      <c r="UCY13" s="49"/>
      <c r="UCZ13" s="49"/>
      <c r="UDA13" s="49"/>
      <c r="UDB13" s="49"/>
      <c r="UDC13" s="49"/>
      <c r="UDD13" s="49"/>
      <c r="UDE13" s="49"/>
      <c r="UDF13" s="49"/>
      <c r="UDG13" s="49"/>
      <c r="UDH13" s="49"/>
      <c r="UDI13" s="49"/>
      <c r="UDJ13" s="49"/>
      <c r="UDK13" s="49"/>
      <c r="UDL13" s="49"/>
      <c r="UDM13" s="49"/>
      <c r="UDN13" s="49"/>
      <c r="UDO13" s="49"/>
      <c r="UDP13" s="49"/>
      <c r="UDQ13" s="49"/>
      <c r="UDR13" s="49"/>
      <c r="UDS13" s="49"/>
      <c r="UDT13" s="49"/>
      <c r="UDU13" s="49"/>
      <c r="UDV13" s="49"/>
      <c r="UDW13" s="49"/>
      <c r="UDX13" s="49"/>
      <c r="UDY13" s="49"/>
      <c r="UDZ13" s="49"/>
      <c r="UEA13" s="49"/>
      <c r="UEB13" s="49"/>
      <c r="UEC13" s="49"/>
      <c r="UED13" s="49"/>
      <c r="UEE13" s="49"/>
      <c r="UEF13" s="49"/>
      <c r="UEG13" s="49"/>
      <c r="UEH13" s="49"/>
      <c r="UEI13" s="49"/>
      <c r="UEJ13" s="49"/>
      <c r="UEK13" s="49"/>
      <c r="UEL13" s="49"/>
      <c r="UEM13" s="49"/>
      <c r="UEN13" s="49"/>
      <c r="UEO13" s="49"/>
      <c r="UEP13" s="49"/>
      <c r="UEQ13" s="49"/>
      <c r="UER13" s="49"/>
      <c r="UES13" s="49"/>
      <c r="UET13" s="49"/>
      <c r="UEU13" s="49"/>
      <c r="UEV13" s="49"/>
      <c r="UEW13" s="49"/>
      <c r="UEX13" s="49"/>
      <c r="UEY13" s="49"/>
      <c r="UEZ13" s="49"/>
      <c r="UFA13" s="49"/>
      <c r="UFB13" s="49"/>
      <c r="UFC13" s="49"/>
      <c r="UFD13" s="49"/>
      <c r="UFE13" s="49"/>
      <c r="UFF13" s="49"/>
      <c r="UFG13" s="49"/>
      <c r="UFH13" s="49"/>
      <c r="UFI13" s="49"/>
      <c r="UFJ13" s="49"/>
      <c r="UFK13" s="49"/>
      <c r="UFL13" s="49"/>
      <c r="UFM13" s="49"/>
      <c r="UFN13" s="49"/>
      <c r="UFO13" s="49"/>
      <c r="UFP13" s="49"/>
      <c r="UFQ13" s="49"/>
      <c r="UFR13" s="49"/>
      <c r="UFS13" s="49"/>
      <c r="UFT13" s="49"/>
      <c r="UFU13" s="49"/>
      <c r="UFV13" s="49"/>
      <c r="UFW13" s="49"/>
      <c r="UFX13" s="49"/>
      <c r="UFY13" s="49"/>
      <c r="UFZ13" s="49"/>
      <c r="UGA13" s="49"/>
      <c r="UGB13" s="49"/>
      <c r="UGC13" s="49"/>
      <c r="UGD13" s="49"/>
      <c r="UGE13" s="49"/>
      <c r="UGF13" s="49"/>
      <c r="UGG13" s="49"/>
      <c r="UGH13" s="49"/>
      <c r="UGI13" s="49"/>
      <c r="UGJ13" s="49"/>
      <c r="UGK13" s="49"/>
      <c r="UGL13" s="49"/>
      <c r="UGM13" s="49"/>
      <c r="UGN13" s="49"/>
      <c r="UGO13" s="49"/>
      <c r="UGP13" s="49"/>
      <c r="UGQ13" s="49"/>
      <c r="UGR13" s="49"/>
      <c r="UGS13" s="49"/>
      <c r="UGT13" s="49"/>
      <c r="UGU13" s="49"/>
      <c r="UGV13" s="49"/>
      <c r="UGW13" s="49"/>
      <c r="UGX13" s="49"/>
      <c r="UGY13" s="49"/>
      <c r="UGZ13" s="49"/>
      <c r="UHA13" s="49"/>
      <c r="UHB13" s="49"/>
      <c r="UHC13" s="49"/>
      <c r="UHD13" s="49"/>
      <c r="UHE13" s="49"/>
      <c r="UHF13" s="49"/>
      <c r="UHG13" s="49"/>
      <c r="UHH13" s="49"/>
      <c r="UHI13" s="49"/>
      <c r="UHJ13" s="49"/>
      <c r="UHK13" s="49"/>
      <c r="UHL13" s="49"/>
      <c r="UHM13" s="49"/>
      <c r="UHN13" s="49"/>
      <c r="UHO13" s="49"/>
      <c r="UHP13" s="49"/>
      <c r="UHQ13" s="49"/>
      <c r="UHR13" s="49"/>
      <c r="UHS13" s="49"/>
      <c r="UHT13" s="49"/>
      <c r="UHU13" s="49"/>
      <c r="UHV13" s="49"/>
      <c r="UHW13" s="49"/>
      <c r="UHX13" s="49"/>
      <c r="UHY13" s="49"/>
      <c r="UHZ13" s="49"/>
      <c r="UIA13" s="49"/>
      <c r="UIB13" s="49"/>
      <c r="UIC13" s="49"/>
      <c r="UID13" s="49"/>
      <c r="UIE13" s="49"/>
      <c r="UIF13" s="49"/>
      <c r="UIG13" s="49"/>
      <c r="UIH13" s="49"/>
      <c r="UII13" s="49"/>
      <c r="UIJ13" s="49"/>
      <c r="UIK13" s="49"/>
      <c r="UIL13" s="49"/>
      <c r="UIM13" s="49"/>
      <c r="UIN13" s="49"/>
      <c r="UIO13" s="49"/>
      <c r="UIP13" s="49"/>
      <c r="UIQ13" s="49"/>
      <c r="UIR13" s="49"/>
      <c r="UIS13" s="49"/>
      <c r="UIT13" s="49"/>
      <c r="UIU13" s="49"/>
      <c r="UIV13" s="49"/>
      <c r="UIW13" s="49"/>
      <c r="UIX13" s="49"/>
      <c r="UIY13" s="49"/>
      <c r="UIZ13" s="49"/>
      <c r="UJA13" s="49"/>
      <c r="UJB13" s="49"/>
      <c r="UJC13" s="49"/>
      <c r="UJD13" s="49"/>
      <c r="UJE13" s="49"/>
      <c r="UJF13" s="49"/>
      <c r="UJG13" s="49"/>
      <c r="UJH13" s="49"/>
      <c r="UJI13" s="49"/>
      <c r="UJJ13" s="49"/>
      <c r="UJK13" s="49"/>
      <c r="UJL13" s="49"/>
      <c r="UJM13" s="49"/>
      <c r="UJN13" s="49"/>
      <c r="UJO13" s="49"/>
      <c r="UJP13" s="49"/>
      <c r="UJQ13" s="49"/>
      <c r="UJR13" s="49"/>
      <c r="UJS13" s="49"/>
      <c r="UJT13" s="49"/>
      <c r="UJU13" s="49"/>
      <c r="UJV13" s="49"/>
      <c r="UJW13" s="49"/>
      <c r="UJX13" s="49"/>
      <c r="UJY13" s="49"/>
      <c r="UJZ13" s="49"/>
      <c r="UKA13" s="49"/>
      <c r="UKB13" s="49"/>
      <c r="UKC13" s="49"/>
      <c r="UKD13" s="49"/>
      <c r="UKE13" s="49"/>
      <c r="UKF13" s="49"/>
      <c r="UKG13" s="49"/>
      <c r="UKH13" s="49"/>
      <c r="UKI13" s="49"/>
      <c r="UKJ13" s="49"/>
      <c r="UKK13" s="49"/>
      <c r="UKL13" s="49"/>
      <c r="UKM13" s="49"/>
      <c r="UKN13" s="49"/>
      <c r="UKO13" s="49"/>
      <c r="UKP13" s="49"/>
      <c r="UKQ13" s="49"/>
      <c r="UKR13" s="49"/>
      <c r="UKS13" s="49"/>
      <c r="UKT13" s="49"/>
      <c r="UKU13" s="49"/>
      <c r="UKV13" s="49"/>
      <c r="UKW13" s="49"/>
      <c r="UKX13" s="49"/>
      <c r="UKY13" s="49"/>
      <c r="UKZ13" s="49"/>
      <c r="ULA13" s="49"/>
      <c r="ULB13" s="49"/>
      <c r="ULC13" s="49"/>
      <c r="ULD13" s="49"/>
      <c r="ULE13" s="49"/>
      <c r="ULF13" s="49"/>
      <c r="ULG13" s="49"/>
      <c r="ULH13" s="49"/>
      <c r="ULI13" s="49"/>
      <c r="ULJ13" s="49"/>
      <c r="ULK13" s="49"/>
      <c r="ULL13" s="49"/>
      <c r="ULM13" s="49"/>
      <c r="ULN13" s="49"/>
      <c r="ULO13" s="49"/>
      <c r="ULP13" s="49"/>
      <c r="ULQ13" s="49"/>
      <c r="ULR13" s="49"/>
      <c r="ULS13" s="49"/>
      <c r="ULT13" s="49"/>
      <c r="ULU13" s="49"/>
      <c r="ULV13" s="49"/>
      <c r="ULW13" s="49"/>
      <c r="ULX13" s="49"/>
      <c r="ULY13" s="49"/>
      <c r="ULZ13" s="49"/>
      <c r="UMA13" s="49"/>
      <c r="UMB13" s="49"/>
      <c r="UMC13" s="49"/>
      <c r="UMD13" s="49"/>
      <c r="UME13" s="49"/>
      <c r="UMF13" s="49"/>
      <c r="UMG13" s="49"/>
      <c r="UMH13" s="49"/>
      <c r="UMI13" s="49"/>
      <c r="UMJ13" s="49"/>
      <c r="UMK13" s="49"/>
      <c r="UML13" s="49"/>
      <c r="UMM13" s="49"/>
      <c r="UMN13" s="49"/>
      <c r="UMO13" s="49"/>
      <c r="UMP13" s="49"/>
      <c r="UMQ13" s="49"/>
      <c r="UMR13" s="49"/>
      <c r="UMS13" s="49"/>
      <c r="UMT13" s="49"/>
      <c r="UMU13" s="49"/>
      <c r="UMV13" s="49"/>
      <c r="UMW13" s="49"/>
      <c r="UMX13" s="49"/>
      <c r="UMY13" s="49"/>
      <c r="UMZ13" s="49"/>
      <c r="UNA13" s="49"/>
      <c r="UNB13" s="49"/>
      <c r="UNC13" s="49"/>
      <c r="UND13" s="49"/>
      <c r="UNE13" s="49"/>
      <c r="UNF13" s="49"/>
      <c r="UNG13" s="49"/>
      <c r="UNH13" s="49"/>
      <c r="UNI13" s="49"/>
      <c r="UNJ13" s="49"/>
      <c r="UNK13" s="49"/>
      <c r="UNL13" s="49"/>
      <c r="UNM13" s="49"/>
      <c r="UNN13" s="49"/>
      <c r="UNO13" s="49"/>
      <c r="UNP13" s="49"/>
      <c r="UNQ13" s="49"/>
      <c r="UNR13" s="49"/>
      <c r="UNS13" s="49"/>
      <c r="UNT13" s="49"/>
      <c r="UNU13" s="49"/>
      <c r="UNV13" s="49"/>
      <c r="UNW13" s="49"/>
      <c r="UNX13" s="49"/>
      <c r="UNY13" s="49"/>
      <c r="UNZ13" s="49"/>
      <c r="UOA13" s="49"/>
      <c r="UOB13" s="49"/>
      <c r="UOC13" s="49"/>
      <c r="UOD13" s="49"/>
      <c r="UOE13" s="49"/>
      <c r="UOF13" s="49"/>
      <c r="UOG13" s="49"/>
      <c r="UOH13" s="49"/>
      <c r="UOI13" s="49"/>
      <c r="UOJ13" s="49"/>
      <c r="UOK13" s="49"/>
      <c r="UOL13" s="49"/>
      <c r="UOM13" s="49"/>
      <c r="UON13" s="49"/>
      <c r="UOO13" s="49"/>
      <c r="UOP13" s="49"/>
      <c r="UOQ13" s="49"/>
      <c r="UOR13" s="49"/>
      <c r="UOS13" s="49"/>
      <c r="UOT13" s="49"/>
      <c r="UOU13" s="49"/>
      <c r="UOV13" s="49"/>
      <c r="UOW13" s="49"/>
      <c r="UOX13" s="49"/>
      <c r="UOY13" s="49"/>
      <c r="UOZ13" s="49"/>
      <c r="UPA13" s="49"/>
      <c r="UPB13" s="49"/>
      <c r="UPC13" s="49"/>
      <c r="UPD13" s="49"/>
      <c r="UPE13" s="49"/>
      <c r="UPF13" s="49"/>
      <c r="UPG13" s="49"/>
      <c r="UPH13" s="49"/>
      <c r="UPI13" s="49"/>
      <c r="UPJ13" s="49"/>
      <c r="UPK13" s="49"/>
      <c r="UPL13" s="49"/>
      <c r="UPM13" s="49"/>
      <c r="UPN13" s="49"/>
      <c r="UPO13" s="49"/>
      <c r="UPP13" s="49"/>
      <c r="UPQ13" s="49"/>
      <c r="UPR13" s="49"/>
      <c r="UPS13" s="49"/>
      <c r="UPT13" s="49"/>
      <c r="UPU13" s="49"/>
      <c r="UPV13" s="49"/>
      <c r="UPW13" s="49"/>
      <c r="UPX13" s="49"/>
      <c r="UPY13" s="49"/>
      <c r="UPZ13" s="49"/>
      <c r="UQA13" s="49"/>
      <c r="UQB13" s="49"/>
      <c r="UQC13" s="49"/>
      <c r="UQD13" s="49"/>
      <c r="UQE13" s="49"/>
      <c r="UQF13" s="49"/>
      <c r="UQG13" s="49"/>
      <c r="UQH13" s="49"/>
      <c r="UQI13" s="49"/>
      <c r="UQJ13" s="49"/>
      <c r="UQK13" s="49"/>
      <c r="UQL13" s="49"/>
      <c r="UQM13" s="49"/>
      <c r="UQN13" s="49"/>
      <c r="UQO13" s="49"/>
      <c r="UQP13" s="49"/>
      <c r="UQQ13" s="49"/>
      <c r="UQR13" s="49"/>
      <c r="UQS13" s="49"/>
      <c r="UQT13" s="49"/>
      <c r="UQU13" s="49"/>
      <c r="UQV13" s="49"/>
      <c r="UQW13" s="49"/>
      <c r="UQX13" s="49"/>
      <c r="UQY13" s="49"/>
      <c r="UQZ13" s="49"/>
      <c r="URA13" s="49"/>
      <c r="URB13" s="49"/>
      <c r="URC13" s="49"/>
      <c r="URD13" s="49"/>
      <c r="URE13" s="49"/>
      <c r="URF13" s="49"/>
      <c r="URG13" s="49"/>
      <c r="URH13" s="49"/>
      <c r="URI13" s="49"/>
      <c r="URJ13" s="49"/>
      <c r="URK13" s="49"/>
      <c r="URL13" s="49"/>
      <c r="URM13" s="49"/>
      <c r="URN13" s="49"/>
      <c r="URO13" s="49"/>
      <c r="URP13" s="49"/>
      <c r="URQ13" s="49"/>
      <c r="URR13" s="49"/>
      <c r="URS13" s="49"/>
      <c r="URT13" s="49"/>
      <c r="URU13" s="49"/>
      <c r="URV13" s="49"/>
      <c r="URW13" s="49"/>
      <c r="URX13" s="49"/>
      <c r="URY13" s="49"/>
      <c r="URZ13" s="49"/>
      <c r="USA13" s="49"/>
      <c r="USB13" s="49"/>
      <c r="USC13" s="49"/>
      <c r="USD13" s="49"/>
      <c r="USE13" s="49"/>
      <c r="USF13" s="49"/>
      <c r="USG13" s="49"/>
      <c r="USH13" s="49"/>
      <c r="USI13" s="49"/>
      <c r="USJ13" s="49"/>
      <c r="USK13" s="49"/>
      <c r="USL13" s="49"/>
      <c r="USM13" s="49"/>
      <c r="USN13" s="49"/>
      <c r="USO13" s="49"/>
      <c r="USP13" s="49"/>
      <c r="USQ13" s="49"/>
      <c r="USR13" s="49"/>
      <c r="USS13" s="49"/>
      <c r="UST13" s="49"/>
      <c r="USU13" s="49"/>
      <c r="USV13" s="49"/>
      <c r="USW13" s="49"/>
      <c r="USX13" s="49"/>
      <c r="USY13" s="49"/>
      <c r="USZ13" s="49"/>
      <c r="UTA13" s="49"/>
      <c r="UTB13" s="49"/>
      <c r="UTC13" s="49"/>
      <c r="UTD13" s="49"/>
      <c r="UTE13" s="49"/>
      <c r="UTF13" s="49"/>
      <c r="UTG13" s="49"/>
      <c r="UTH13" s="49"/>
      <c r="UTI13" s="49"/>
      <c r="UTJ13" s="49"/>
      <c r="UTK13" s="49"/>
      <c r="UTL13" s="49"/>
      <c r="UTM13" s="49"/>
      <c r="UTN13" s="49"/>
      <c r="UTO13" s="49"/>
      <c r="UTP13" s="49"/>
      <c r="UTQ13" s="49"/>
      <c r="UTR13" s="49"/>
      <c r="UTS13" s="49"/>
      <c r="UTT13" s="49"/>
      <c r="UTU13" s="49"/>
      <c r="UTV13" s="49"/>
      <c r="UTW13" s="49"/>
      <c r="UTX13" s="49"/>
      <c r="UTY13" s="49"/>
      <c r="UTZ13" s="49"/>
      <c r="UUA13" s="49"/>
      <c r="UUB13" s="49"/>
      <c r="UUC13" s="49"/>
      <c r="UUD13" s="49"/>
      <c r="UUE13" s="49"/>
      <c r="UUF13" s="49"/>
      <c r="UUG13" s="49"/>
      <c r="UUH13" s="49"/>
      <c r="UUI13" s="49"/>
      <c r="UUJ13" s="49"/>
      <c r="UUK13" s="49"/>
      <c r="UUL13" s="49"/>
      <c r="UUM13" s="49"/>
      <c r="UUN13" s="49"/>
      <c r="UUO13" s="49"/>
      <c r="UUP13" s="49"/>
      <c r="UUQ13" s="49"/>
      <c r="UUR13" s="49"/>
      <c r="UUS13" s="49"/>
      <c r="UUT13" s="49"/>
      <c r="UUU13" s="49"/>
      <c r="UUV13" s="49"/>
      <c r="UUW13" s="49"/>
      <c r="UUX13" s="49"/>
      <c r="UUY13" s="49"/>
      <c r="UUZ13" s="49"/>
      <c r="UVA13" s="49"/>
      <c r="UVB13" s="49"/>
      <c r="UVC13" s="49"/>
      <c r="UVD13" s="49"/>
      <c r="UVE13" s="49"/>
      <c r="UVF13" s="49"/>
      <c r="UVG13" s="49"/>
      <c r="UVH13" s="49"/>
      <c r="UVI13" s="49"/>
      <c r="UVJ13" s="49"/>
      <c r="UVK13" s="49"/>
      <c r="UVL13" s="49"/>
      <c r="UVM13" s="49"/>
      <c r="UVN13" s="49"/>
      <c r="UVO13" s="49"/>
      <c r="UVP13" s="49"/>
      <c r="UVQ13" s="49"/>
      <c r="UVR13" s="49"/>
      <c r="UVS13" s="49"/>
      <c r="UVT13" s="49"/>
      <c r="UVU13" s="49"/>
      <c r="UVV13" s="49"/>
      <c r="UVW13" s="49"/>
      <c r="UVX13" s="49"/>
      <c r="UVY13" s="49"/>
      <c r="UVZ13" s="49"/>
      <c r="UWA13" s="49"/>
      <c r="UWB13" s="49"/>
      <c r="UWC13" s="49"/>
      <c r="UWD13" s="49"/>
      <c r="UWE13" s="49"/>
      <c r="UWF13" s="49"/>
      <c r="UWG13" s="49"/>
      <c r="UWH13" s="49"/>
      <c r="UWI13" s="49"/>
      <c r="UWJ13" s="49"/>
      <c r="UWK13" s="49"/>
      <c r="UWL13" s="49"/>
      <c r="UWM13" s="49"/>
      <c r="UWN13" s="49"/>
      <c r="UWO13" s="49"/>
      <c r="UWP13" s="49"/>
      <c r="UWQ13" s="49"/>
      <c r="UWR13" s="49"/>
      <c r="UWS13" s="49"/>
      <c r="UWT13" s="49"/>
      <c r="UWU13" s="49"/>
      <c r="UWV13" s="49"/>
      <c r="UWW13" s="49"/>
      <c r="UWX13" s="49"/>
      <c r="UWY13" s="49"/>
      <c r="UWZ13" s="49"/>
      <c r="UXA13" s="49"/>
      <c r="UXB13" s="49"/>
      <c r="UXC13" s="49"/>
      <c r="UXD13" s="49"/>
      <c r="UXE13" s="49"/>
      <c r="UXF13" s="49"/>
      <c r="UXG13" s="49"/>
      <c r="UXH13" s="49"/>
      <c r="UXI13" s="49"/>
      <c r="UXJ13" s="49"/>
      <c r="UXK13" s="49"/>
      <c r="UXL13" s="49"/>
      <c r="UXM13" s="49"/>
      <c r="UXN13" s="49"/>
      <c r="UXO13" s="49"/>
      <c r="UXP13" s="49"/>
      <c r="UXQ13" s="49"/>
      <c r="UXR13" s="49"/>
      <c r="UXS13" s="49"/>
      <c r="UXT13" s="49"/>
      <c r="UXU13" s="49"/>
      <c r="UXV13" s="49"/>
      <c r="UXW13" s="49"/>
      <c r="UXX13" s="49"/>
      <c r="UXY13" s="49"/>
      <c r="UXZ13" s="49"/>
      <c r="UYA13" s="49"/>
      <c r="UYB13" s="49"/>
      <c r="UYC13" s="49"/>
      <c r="UYD13" s="49"/>
      <c r="UYE13" s="49"/>
      <c r="UYF13" s="49"/>
      <c r="UYG13" s="49"/>
      <c r="UYH13" s="49"/>
      <c r="UYI13" s="49"/>
      <c r="UYJ13" s="49"/>
      <c r="UYK13" s="49"/>
      <c r="UYL13" s="49"/>
      <c r="UYM13" s="49"/>
      <c r="UYN13" s="49"/>
      <c r="UYO13" s="49"/>
      <c r="UYP13" s="49"/>
      <c r="UYQ13" s="49"/>
      <c r="UYR13" s="49"/>
      <c r="UYS13" s="49"/>
      <c r="UYT13" s="49"/>
      <c r="UYU13" s="49"/>
      <c r="UYV13" s="49"/>
      <c r="UYW13" s="49"/>
      <c r="UYX13" s="49"/>
      <c r="UYY13" s="49"/>
      <c r="UYZ13" s="49"/>
      <c r="UZA13" s="49"/>
      <c r="UZB13" s="49"/>
      <c r="UZC13" s="49"/>
      <c r="UZD13" s="49"/>
      <c r="UZE13" s="49"/>
      <c r="UZF13" s="49"/>
      <c r="UZG13" s="49"/>
      <c r="UZH13" s="49"/>
      <c r="UZI13" s="49"/>
      <c r="UZJ13" s="49"/>
      <c r="UZK13" s="49"/>
      <c r="UZL13" s="49"/>
      <c r="UZM13" s="49"/>
      <c r="UZN13" s="49"/>
      <c r="UZO13" s="49"/>
      <c r="UZP13" s="49"/>
      <c r="UZQ13" s="49"/>
      <c r="UZR13" s="49"/>
      <c r="UZS13" s="49"/>
      <c r="UZT13" s="49"/>
      <c r="UZU13" s="49"/>
      <c r="UZV13" s="49"/>
      <c r="UZW13" s="49"/>
      <c r="UZX13" s="49"/>
      <c r="UZY13" s="49"/>
      <c r="UZZ13" s="49"/>
      <c r="VAA13" s="49"/>
      <c r="VAB13" s="49"/>
      <c r="VAC13" s="49"/>
      <c r="VAD13" s="49"/>
      <c r="VAE13" s="49"/>
      <c r="VAF13" s="49"/>
      <c r="VAG13" s="49"/>
      <c r="VAH13" s="49"/>
      <c r="VAI13" s="49"/>
      <c r="VAJ13" s="49"/>
      <c r="VAK13" s="49"/>
      <c r="VAL13" s="49"/>
      <c r="VAM13" s="49"/>
      <c r="VAN13" s="49"/>
      <c r="VAO13" s="49"/>
      <c r="VAP13" s="49"/>
      <c r="VAQ13" s="49"/>
      <c r="VAR13" s="49"/>
      <c r="VAS13" s="49"/>
      <c r="VAT13" s="49"/>
      <c r="VAU13" s="49"/>
      <c r="VAV13" s="49"/>
      <c r="VAW13" s="49"/>
      <c r="VAX13" s="49"/>
      <c r="VAY13" s="49"/>
      <c r="VAZ13" s="49"/>
      <c r="VBA13" s="49"/>
      <c r="VBB13" s="49"/>
      <c r="VBC13" s="49"/>
      <c r="VBD13" s="49"/>
      <c r="VBE13" s="49"/>
      <c r="VBF13" s="49"/>
      <c r="VBG13" s="49"/>
      <c r="VBH13" s="49"/>
      <c r="VBI13" s="49"/>
      <c r="VBJ13" s="49"/>
      <c r="VBK13" s="49"/>
      <c r="VBL13" s="49"/>
      <c r="VBM13" s="49"/>
      <c r="VBN13" s="49"/>
      <c r="VBO13" s="49"/>
      <c r="VBP13" s="49"/>
      <c r="VBQ13" s="49"/>
      <c r="VBR13" s="49"/>
      <c r="VBS13" s="49"/>
      <c r="VBT13" s="49"/>
      <c r="VBU13" s="49"/>
      <c r="VBV13" s="49"/>
      <c r="VBW13" s="49"/>
      <c r="VBX13" s="49"/>
      <c r="VBY13" s="49"/>
      <c r="VBZ13" s="49"/>
      <c r="VCA13" s="49"/>
      <c r="VCB13" s="49"/>
      <c r="VCC13" s="49"/>
      <c r="VCD13" s="49"/>
      <c r="VCE13" s="49"/>
      <c r="VCF13" s="49"/>
      <c r="VCG13" s="49"/>
      <c r="VCH13" s="49"/>
      <c r="VCI13" s="49"/>
      <c r="VCJ13" s="49"/>
      <c r="VCK13" s="49"/>
      <c r="VCL13" s="49"/>
      <c r="VCM13" s="49"/>
      <c r="VCN13" s="49"/>
      <c r="VCO13" s="49"/>
      <c r="VCP13" s="49"/>
      <c r="VCQ13" s="49"/>
      <c r="VCR13" s="49"/>
      <c r="VCS13" s="49"/>
      <c r="VCT13" s="49"/>
      <c r="VCU13" s="49"/>
      <c r="VCV13" s="49"/>
      <c r="VCW13" s="49"/>
      <c r="VCX13" s="49"/>
      <c r="VCY13" s="49"/>
      <c r="VCZ13" s="49"/>
      <c r="VDA13" s="49"/>
      <c r="VDB13" s="49"/>
      <c r="VDC13" s="49"/>
      <c r="VDD13" s="49"/>
      <c r="VDE13" s="49"/>
      <c r="VDF13" s="49"/>
      <c r="VDG13" s="49"/>
      <c r="VDH13" s="49"/>
      <c r="VDI13" s="49"/>
      <c r="VDJ13" s="49"/>
      <c r="VDK13" s="49"/>
      <c r="VDL13" s="49"/>
      <c r="VDM13" s="49"/>
      <c r="VDN13" s="49"/>
      <c r="VDO13" s="49"/>
      <c r="VDP13" s="49"/>
      <c r="VDQ13" s="49"/>
      <c r="VDR13" s="49"/>
      <c r="VDS13" s="49"/>
      <c r="VDT13" s="49"/>
      <c r="VDU13" s="49"/>
      <c r="VDV13" s="49"/>
      <c r="VDW13" s="49"/>
      <c r="VDX13" s="49"/>
      <c r="VDY13" s="49"/>
      <c r="VDZ13" s="49"/>
      <c r="VEA13" s="49"/>
      <c r="VEB13" s="49"/>
      <c r="VEC13" s="49"/>
      <c r="VED13" s="49"/>
      <c r="VEE13" s="49"/>
      <c r="VEF13" s="49"/>
      <c r="VEG13" s="49"/>
      <c r="VEH13" s="49"/>
      <c r="VEI13" s="49"/>
      <c r="VEJ13" s="49"/>
      <c r="VEK13" s="49"/>
      <c r="VEL13" s="49"/>
      <c r="VEM13" s="49"/>
      <c r="VEN13" s="49"/>
      <c r="VEO13" s="49"/>
      <c r="VEP13" s="49"/>
      <c r="VEQ13" s="49"/>
      <c r="VER13" s="49"/>
      <c r="VES13" s="49"/>
      <c r="VET13" s="49"/>
      <c r="VEU13" s="49"/>
      <c r="VEV13" s="49"/>
      <c r="VEW13" s="49"/>
      <c r="VEX13" s="49"/>
      <c r="VEY13" s="49"/>
      <c r="VEZ13" s="49"/>
      <c r="VFA13" s="49"/>
      <c r="VFB13" s="49"/>
      <c r="VFC13" s="49"/>
      <c r="VFD13" s="49"/>
      <c r="VFE13" s="49"/>
      <c r="VFF13" s="49"/>
      <c r="VFG13" s="49"/>
      <c r="VFH13" s="49"/>
      <c r="VFI13" s="49"/>
      <c r="VFJ13" s="49"/>
      <c r="VFK13" s="49"/>
      <c r="VFL13" s="49"/>
      <c r="VFM13" s="49"/>
      <c r="VFN13" s="49"/>
      <c r="VFO13" s="49"/>
      <c r="VFP13" s="49"/>
      <c r="VFQ13" s="49"/>
      <c r="VFR13" s="49"/>
      <c r="VFS13" s="49"/>
      <c r="VFT13" s="49"/>
      <c r="VFU13" s="49"/>
      <c r="VFV13" s="49"/>
      <c r="VFW13" s="49"/>
      <c r="VFX13" s="49"/>
      <c r="VFY13" s="49"/>
      <c r="VFZ13" s="49"/>
      <c r="VGA13" s="49"/>
      <c r="VGB13" s="49"/>
      <c r="VGC13" s="49"/>
      <c r="VGD13" s="49"/>
      <c r="VGE13" s="49"/>
      <c r="VGF13" s="49"/>
      <c r="VGG13" s="49"/>
      <c r="VGH13" s="49"/>
      <c r="VGI13" s="49"/>
      <c r="VGJ13" s="49"/>
      <c r="VGK13" s="49"/>
      <c r="VGL13" s="49"/>
      <c r="VGM13" s="49"/>
      <c r="VGN13" s="49"/>
      <c r="VGO13" s="49"/>
      <c r="VGP13" s="49"/>
      <c r="VGQ13" s="49"/>
      <c r="VGR13" s="49"/>
      <c r="VGS13" s="49"/>
      <c r="VGT13" s="49"/>
      <c r="VGU13" s="49"/>
      <c r="VGV13" s="49"/>
      <c r="VGW13" s="49"/>
      <c r="VGX13" s="49"/>
      <c r="VGY13" s="49"/>
      <c r="VGZ13" s="49"/>
      <c r="VHA13" s="49"/>
      <c r="VHB13" s="49"/>
      <c r="VHC13" s="49"/>
      <c r="VHD13" s="49"/>
      <c r="VHE13" s="49"/>
      <c r="VHF13" s="49"/>
      <c r="VHG13" s="49"/>
      <c r="VHH13" s="49"/>
      <c r="VHI13" s="49"/>
      <c r="VHJ13" s="49"/>
      <c r="VHK13" s="49"/>
      <c r="VHL13" s="49"/>
      <c r="VHM13" s="49"/>
      <c r="VHN13" s="49"/>
      <c r="VHO13" s="49"/>
      <c r="VHP13" s="49"/>
      <c r="VHQ13" s="49"/>
      <c r="VHR13" s="49"/>
      <c r="VHS13" s="49"/>
      <c r="VHT13" s="49"/>
      <c r="VHU13" s="49"/>
      <c r="VHV13" s="49"/>
      <c r="VHW13" s="49"/>
      <c r="VHX13" s="49"/>
      <c r="VHY13" s="49"/>
      <c r="VHZ13" s="49"/>
      <c r="VIA13" s="49"/>
      <c r="VIB13" s="49"/>
      <c r="VIC13" s="49"/>
      <c r="VID13" s="49"/>
      <c r="VIE13" s="49"/>
      <c r="VIF13" s="49"/>
      <c r="VIG13" s="49"/>
      <c r="VIH13" s="49"/>
      <c r="VII13" s="49"/>
      <c r="VIJ13" s="49"/>
      <c r="VIK13" s="49"/>
      <c r="VIL13" s="49"/>
      <c r="VIM13" s="49"/>
      <c r="VIN13" s="49"/>
      <c r="VIO13" s="49"/>
      <c r="VIP13" s="49"/>
      <c r="VIQ13" s="49"/>
      <c r="VIR13" s="49"/>
      <c r="VIS13" s="49"/>
      <c r="VIT13" s="49"/>
      <c r="VIU13" s="49"/>
      <c r="VIV13" s="49"/>
      <c r="VIW13" s="49"/>
      <c r="VIX13" s="49"/>
      <c r="VIY13" s="49"/>
      <c r="VIZ13" s="49"/>
      <c r="VJA13" s="49"/>
      <c r="VJB13" s="49"/>
      <c r="VJC13" s="49"/>
      <c r="VJD13" s="49"/>
      <c r="VJE13" s="49"/>
      <c r="VJF13" s="49"/>
      <c r="VJG13" s="49"/>
      <c r="VJH13" s="49"/>
      <c r="VJI13" s="49"/>
      <c r="VJJ13" s="49"/>
      <c r="VJK13" s="49"/>
      <c r="VJL13" s="49"/>
      <c r="VJM13" s="49"/>
      <c r="VJN13" s="49"/>
      <c r="VJO13" s="49"/>
      <c r="VJP13" s="49"/>
      <c r="VJQ13" s="49"/>
      <c r="VJR13" s="49"/>
      <c r="VJS13" s="49"/>
      <c r="VJT13" s="49"/>
      <c r="VJU13" s="49"/>
      <c r="VJV13" s="49"/>
      <c r="VJW13" s="49"/>
      <c r="VJX13" s="49"/>
      <c r="VJY13" s="49"/>
      <c r="VJZ13" s="49"/>
      <c r="VKA13" s="49"/>
      <c r="VKB13" s="49"/>
      <c r="VKC13" s="49"/>
      <c r="VKD13" s="49"/>
      <c r="VKE13" s="49"/>
      <c r="VKF13" s="49"/>
      <c r="VKG13" s="49"/>
      <c r="VKH13" s="49"/>
      <c r="VKI13" s="49"/>
      <c r="VKJ13" s="49"/>
      <c r="VKK13" s="49"/>
      <c r="VKL13" s="49"/>
      <c r="VKM13" s="49"/>
      <c r="VKN13" s="49"/>
      <c r="VKO13" s="49"/>
      <c r="VKP13" s="49"/>
      <c r="VKQ13" s="49"/>
      <c r="VKR13" s="49"/>
      <c r="VKS13" s="49"/>
      <c r="VKT13" s="49"/>
      <c r="VKU13" s="49"/>
      <c r="VKV13" s="49"/>
      <c r="VKW13" s="49"/>
      <c r="VKX13" s="49"/>
      <c r="VKY13" s="49"/>
      <c r="VKZ13" s="49"/>
      <c r="VLA13" s="49"/>
      <c r="VLB13" s="49"/>
      <c r="VLC13" s="49"/>
      <c r="VLD13" s="49"/>
      <c r="VLE13" s="49"/>
      <c r="VLF13" s="49"/>
      <c r="VLG13" s="49"/>
      <c r="VLH13" s="49"/>
      <c r="VLI13" s="49"/>
      <c r="VLJ13" s="49"/>
      <c r="VLK13" s="49"/>
      <c r="VLL13" s="49"/>
      <c r="VLM13" s="49"/>
      <c r="VLN13" s="49"/>
      <c r="VLO13" s="49"/>
      <c r="VLP13" s="49"/>
      <c r="VLQ13" s="49"/>
      <c r="VLR13" s="49"/>
      <c r="VLS13" s="49"/>
      <c r="VLT13" s="49"/>
      <c r="VLU13" s="49"/>
      <c r="VLV13" s="49"/>
      <c r="VLW13" s="49"/>
      <c r="VLX13" s="49"/>
      <c r="VLY13" s="49"/>
      <c r="VLZ13" s="49"/>
      <c r="VMA13" s="49"/>
      <c r="VMB13" s="49"/>
      <c r="VMC13" s="49"/>
      <c r="VMD13" s="49"/>
      <c r="VME13" s="49"/>
      <c r="VMF13" s="49"/>
      <c r="VMG13" s="49"/>
      <c r="VMH13" s="49"/>
      <c r="VMI13" s="49"/>
      <c r="VMJ13" s="49"/>
      <c r="VMK13" s="49"/>
      <c r="VML13" s="49"/>
      <c r="VMM13" s="49"/>
      <c r="VMN13" s="49"/>
      <c r="VMO13" s="49"/>
      <c r="VMP13" s="49"/>
      <c r="VMQ13" s="49"/>
      <c r="VMR13" s="49"/>
      <c r="VMS13" s="49"/>
      <c r="VMT13" s="49"/>
      <c r="VMU13" s="49"/>
      <c r="VMV13" s="49"/>
      <c r="VMW13" s="49"/>
      <c r="VMX13" s="49"/>
      <c r="VMY13" s="49"/>
      <c r="VMZ13" s="49"/>
      <c r="VNA13" s="49"/>
      <c r="VNB13" s="49"/>
      <c r="VNC13" s="49"/>
      <c r="VND13" s="49"/>
      <c r="VNE13" s="49"/>
      <c r="VNF13" s="49"/>
      <c r="VNG13" s="49"/>
      <c r="VNH13" s="49"/>
      <c r="VNI13" s="49"/>
      <c r="VNJ13" s="49"/>
      <c r="VNK13" s="49"/>
      <c r="VNL13" s="49"/>
      <c r="VNM13" s="49"/>
      <c r="VNN13" s="49"/>
      <c r="VNO13" s="49"/>
      <c r="VNP13" s="49"/>
      <c r="VNQ13" s="49"/>
      <c r="VNR13" s="49"/>
      <c r="VNS13" s="49"/>
      <c r="VNT13" s="49"/>
      <c r="VNU13" s="49"/>
      <c r="VNV13" s="49"/>
      <c r="VNW13" s="49"/>
      <c r="VNX13" s="49"/>
      <c r="VNY13" s="49"/>
      <c r="VNZ13" s="49"/>
      <c r="VOA13" s="49"/>
      <c r="VOB13" s="49"/>
      <c r="VOC13" s="49"/>
      <c r="VOD13" s="49"/>
      <c r="VOE13" s="49"/>
      <c r="VOF13" s="49"/>
      <c r="VOG13" s="49"/>
      <c r="VOH13" s="49"/>
      <c r="VOI13" s="49"/>
      <c r="VOJ13" s="49"/>
      <c r="VOK13" s="49"/>
      <c r="VOL13" s="49"/>
      <c r="VOM13" s="49"/>
      <c r="VON13" s="49"/>
      <c r="VOO13" s="49"/>
      <c r="VOP13" s="49"/>
      <c r="VOQ13" s="49"/>
      <c r="VOR13" s="49"/>
      <c r="VOS13" s="49"/>
      <c r="VOT13" s="49"/>
      <c r="VOU13" s="49"/>
      <c r="VOV13" s="49"/>
      <c r="VOW13" s="49"/>
      <c r="VOX13" s="49"/>
      <c r="VOY13" s="49"/>
      <c r="VOZ13" s="49"/>
      <c r="VPA13" s="49"/>
      <c r="VPB13" s="49"/>
      <c r="VPC13" s="49"/>
      <c r="VPD13" s="49"/>
      <c r="VPE13" s="49"/>
      <c r="VPF13" s="49"/>
      <c r="VPG13" s="49"/>
      <c r="VPH13" s="49"/>
      <c r="VPI13" s="49"/>
      <c r="VPJ13" s="49"/>
      <c r="VPK13" s="49"/>
      <c r="VPL13" s="49"/>
      <c r="VPM13" s="49"/>
      <c r="VPN13" s="49"/>
      <c r="VPO13" s="49"/>
      <c r="VPP13" s="49"/>
      <c r="VPQ13" s="49"/>
      <c r="VPR13" s="49"/>
      <c r="VPS13" s="49"/>
      <c r="VPT13" s="49"/>
      <c r="VPU13" s="49"/>
      <c r="VPV13" s="49"/>
      <c r="VPW13" s="49"/>
      <c r="VPX13" s="49"/>
      <c r="VPY13" s="49"/>
      <c r="VPZ13" s="49"/>
      <c r="VQA13" s="49"/>
      <c r="VQB13" s="49"/>
      <c r="VQC13" s="49"/>
      <c r="VQD13" s="49"/>
      <c r="VQE13" s="49"/>
      <c r="VQF13" s="49"/>
      <c r="VQG13" s="49"/>
      <c r="VQH13" s="49"/>
      <c r="VQI13" s="49"/>
      <c r="VQJ13" s="49"/>
      <c r="VQK13" s="49"/>
      <c r="VQL13" s="49"/>
      <c r="VQM13" s="49"/>
      <c r="VQN13" s="49"/>
      <c r="VQO13" s="49"/>
      <c r="VQP13" s="49"/>
      <c r="VQQ13" s="49"/>
      <c r="VQR13" s="49"/>
      <c r="VQS13" s="49"/>
      <c r="VQT13" s="49"/>
      <c r="VQU13" s="49"/>
      <c r="VQV13" s="49"/>
      <c r="VQW13" s="49"/>
      <c r="VQX13" s="49"/>
      <c r="VQY13" s="49"/>
      <c r="VQZ13" s="49"/>
      <c r="VRA13" s="49"/>
      <c r="VRB13" s="49"/>
      <c r="VRC13" s="49"/>
      <c r="VRD13" s="49"/>
      <c r="VRE13" s="49"/>
      <c r="VRF13" s="49"/>
      <c r="VRG13" s="49"/>
      <c r="VRH13" s="49"/>
      <c r="VRI13" s="49"/>
      <c r="VRJ13" s="49"/>
      <c r="VRK13" s="49"/>
      <c r="VRL13" s="49"/>
      <c r="VRM13" s="49"/>
      <c r="VRN13" s="49"/>
      <c r="VRO13" s="49"/>
      <c r="VRP13" s="49"/>
      <c r="VRQ13" s="49"/>
      <c r="VRR13" s="49"/>
      <c r="VRS13" s="49"/>
      <c r="VRT13" s="49"/>
      <c r="VRU13" s="49"/>
      <c r="VRV13" s="49"/>
      <c r="VRW13" s="49"/>
      <c r="VRX13" s="49"/>
      <c r="VRY13" s="49"/>
      <c r="VRZ13" s="49"/>
      <c r="VSA13" s="49"/>
      <c r="VSB13" s="49"/>
      <c r="VSC13" s="49"/>
      <c r="VSD13" s="49"/>
      <c r="VSE13" s="49"/>
      <c r="VSF13" s="49"/>
      <c r="VSG13" s="49"/>
      <c r="VSH13" s="49"/>
      <c r="VSI13" s="49"/>
      <c r="VSJ13" s="49"/>
      <c r="VSK13" s="49"/>
      <c r="VSL13" s="49"/>
      <c r="VSM13" s="49"/>
      <c r="VSN13" s="49"/>
      <c r="VSO13" s="49"/>
      <c r="VSP13" s="49"/>
      <c r="VSQ13" s="49"/>
      <c r="VSR13" s="49"/>
      <c r="VSS13" s="49"/>
      <c r="VST13" s="49"/>
      <c r="VSU13" s="49"/>
      <c r="VSV13" s="49"/>
      <c r="VSW13" s="49"/>
      <c r="VSX13" s="49"/>
      <c r="VSY13" s="49"/>
      <c r="VSZ13" s="49"/>
      <c r="VTA13" s="49"/>
      <c r="VTB13" s="49"/>
      <c r="VTC13" s="49"/>
      <c r="VTD13" s="49"/>
      <c r="VTE13" s="49"/>
      <c r="VTF13" s="49"/>
      <c r="VTG13" s="49"/>
      <c r="VTH13" s="49"/>
      <c r="VTI13" s="49"/>
      <c r="VTJ13" s="49"/>
      <c r="VTK13" s="49"/>
      <c r="VTL13" s="49"/>
      <c r="VTM13" s="49"/>
      <c r="VTN13" s="49"/>
      <c r="VTO13" s="49"/>
      <c r="VTP13" s="49"/>
      <c r="VTQ13" s="49"/>
      <c r="VTR13" s="49"/>
      <c r="VTS13" s="49"/>
      <c r="VTT13" s="49"/>
      <c r="VTU13" s="49"/>
      <c r="VTV13" s="49"/>
      <c r="VTW13" s="49"/>
      <c r="VTX13" s="49"/>
      <c r="VTY13" s="49"/>
      <c r="VTZ13" s="49"/>
      <c r="VUA13" s="49"/>
      <c r="VUB13" s="49"/>
      <c r="VUC13" s="49"/>
      <c r="VUD13" s="49"/>
      <c r="VUE13" s="49"/>
      <c r="VUF13" s="49"/>
      <c r="VUG13" s="49"/>
      <c r="VUH13" s="49"/>
      <c r="VUI13" s="49"/>
      <c r="VUJ13" s="49"/>
      <c r="VUK13" s="49"/>
      <c r="VUL13" s="49"/>
      <c r="VUM13" s="49"/>
      <c r="VUN13" s="49"/>
      <c r="VUO13" s="49"/>
      <c r="VUP13" s="49"/>
      <c r="VUQ13" s="49"/>
      <c r="VUR13" s="49"/>
      <c r="VUS13" s="49"/>
      <c r="VUT13" s="49"/>
      <c r="VUU13" s="49"/>
      <c r="VUV13" s="49"/>
      <c r="VUW13" s="49"/>
      <c r="VUX13" s="49"/>
      <c r="VUY13" s="49"/>
      <c r="VUZ13" s="49"/>
      <c r="VVA13" s="49"/>
      <c r="VVB13" s="49"/>
      <c r="VVC13" s="49"/>
      <c r="VVD13" s="49"/>
      <c r="VVE13" s="49"/>
      <c r="VVF13" s="49"/>
      <c r="VVG13" s="49"/>
      <c r="VVH13" s="49"/>
      <c r="VVI13" s="49"/>
      <c r="VVJ13" s="49"/>
      <c r="VVK13" s="49"/>
      <c r="VVL13" s="49"/>
      <c r="VVM13" s="49"/>
      <c r="VVN13" s="49"/>
      <c r="VVO13" s="49"/>
      <c r="VVP13" s="49"/>
      <c r="VVQ13" s="49"/>
      <c r="VVR13" s="49"/>
      <c r="VVS13" s="49"/>
      <c r="VVT13" s="49"/>
      <c r="VVU13" s="49"/>
      <c r="VVV13" s="49"/>
      <c r="VVW13" s="49"/>
      <c r="VVX13" s="49"/>
      <c r="VVY13" s="49"/>
      <c r="VVZ13" s="49"/>
      <c r="VWA13" s="49"/>
      <c r="VWB13" s="49"/>
      <c r="VWC13" s="49"/>
      <c r="VWD13" s="49"/>
      <c r="VWE13" s="49"/>
      <c r="VWF13" s="49"/>
      <c r="VWG13" s="49"/>
      <c r="VWH13" s="49"/>
      <c r="VWI13" s="49"/>
      <c r="VWJ13" s="49"/>
      <c r="VWK13" s="49"/>
      <c r="VWL13" s="49"/>
      <c r="VWM13" s="49"/>
      <c r="VWN13" s="49"/>
      <c r="VWO13" s="49"/>
      <c r="VWP13" s="49"/>
      <c r="VWQ13" s="49"/>
      <c r="VWR13" s="49"/>
      <c r="VWS13" s="49"/>
      <c r="VWT13" s="49"/>
      <c r="VWU13" s="49"/>
      <c r="VWV13" s="49"/>
      <c r="VWW13" s="49"/>
      <c r="VWX13" s="49"/>
      <c r="VWY13" s="49"/>
      <c r="VWZ13" s="49"/>
      <c r="VXA13" s="49"/>
      <c r="VXB13" s="49"/>
      <c r="VXC13" s="49"/>
      <c r="VXD13" s="49"/>
      <c r="VXE13" s="49"/>
      <c r="VXF13" s="49"/>
      <c r="VXG13" s="49"/>
      <c r="VXH13" s="49"/>
      <c r="VXI13" s="49"/>
      <c r="VXJ13" s="49"/>
      <c r="VXK13" s="49"/>
      <c r="VXL13" s="49"/>
      <c r="VXM13" s="49"/>
      <c r="VXN13" s="49"/>
      <c r="VXO13" s="49"/>
      <c r="VXP13" s="49"/>
      <c r="VXQ13" s="49"/>
      <c r="VXR13" s="49"/>
      <c r="VXS13" s="49"/>
      <c r="VXT13" s="49"/>
      <c r="VXU13" s="49"/>
      <c r="VXV13" s="49"/>
      <c r="VXW13" s="49"/>
      <c r="VXX13" s="49"/>
      <c r="VXY13" s="49"/>
      <c r="VXZ13" s="49"/>
      <c r="VYA13" s="49"/>
      <c r="VYB13" s="49"/>
      <c r="VYC13" s="49"/>
      <c r="VYD13" s="49"/>
      <c r="VYE13" s="49"/>
      <c r="VYF13" s="49"/>
      <c r="VYG13" s="49"/>
      <c r="VYH13" s="49"/>
      <c r="VYI13" s="49"/>
      <c r="VYJ13" s="49"/>
      <c r="VYK13" s="49"/>
      <c r="VYL13" s="49"/>
      <c r="VYM13" s="49"/>
      <c r="VYN13" s="49"/>
      <c r="VYO13" s="49"/>
      <c r="VYP13" s="49"/>
      <c r="VYQ13" s="49"/>
      <c r="VYR13" s="49"/>
      <c r="VYS13" s="49"/>
      <c r="VYT13" s="49"/>
      <c r="VYU13" s="49"/>
      <c r="VYV13" s="49"/>
      <c r="VYW13" s="49"/>
      <c r="VYX13" s="49"/>
      <c r="VYY13" s="49"/>
      <c r="VYZ13" s="49"/>
      <c r="VZA13" s="49"/>
      <c r="VZB13" s="49"/>
      <c r="VZC13" s="49"/>
      <c r="VZD13" s="49"/>
      <c r="VZE13" s="49"/>
      <c r="VZF13" s="49"/>
      <c r="VZG13" s="49"/>
      <c r="VZH13" s="49"/>
      <c r="VZI13" s="49"/>
      <c r="VZJ13" s="49"/>
      <c r="VZK13" s="49"/>
      <c r="VZL13" s="49"/>
      <c r="VZM13" s="49"/>
      <c r="VZN13" s="49"/>
      <c r="VZO13" s="49"/>
      <c r="VZP13" s="49"/>
      <c r="VZQ13" s="49"/>
      <c r="VZR13" s="49"/>
      <c r="VZS13" s="49"/>
      <c r="VZT13" s="49"/>
      <c r="VZU13" s="49"/>
      <c r="VZV13" s="49"/>
      <c r="VZW13" s="49"/>
      <c r="VZX13" s="49"/>
      <c r="VZY13" s="49"/>
      <c r="VZZ13" s="49"/>
      <c r="WAA13" s="49"/>
      <c r="WAB13" s="49"/>
      <c r="WAC13" s="49"/>
      <c r="WAD13" s="49"/>
      <c r="WAE13" s="49"/>
      <c r="WAF13" s="49"/>
      <c r="WAG13" s="49"/>
      <c r="WAH13" s="49"/>
      <c r="WAI13" s="49"/>
      <c r="WAJ13" s="49"/>
      <c r="WAK13" s="49"/>
      <c r="WAL13" s="49"/>
      <c r="WAM13" s="49"/>
      <c r="WAN13" s="49"/>
      <c r="WAO13" s="49"/>
      <c r="WAP13" s="49"/>
      <c r="WAQ13" s="49"/>
      <c r="WAR13" s="49"/>
      <c r="WAS13" s="49"/>
      <c r="WAT13" s="49"/>
      <c r="WAU13" s="49"/>
      <c r="WAV13" s="49"/>
      <c r="WAW13" s="49"/>
      <c r="WAX13" s="49"/>
      <c r="WAY13" s="49"/>
      <c r="WAZ13" s="49"/>
      <c r="WBA13" s="49"/>
      <c r="WBB13" s="49"/>
      <c r="WBC13" s="49"/>
      <c r="WBD13" s="49"/>
      <c r="WBE13" s="49"/>
      <c r="WBF13" s="49"/>
      <c r="WBG13" s="49"/>
      <c r="WBH13" s="49"/>
      <c r="WBI13" s="49"/>
      <c r="WBJ13" s="49"/>
      <c r="WBK13" s="49"/>
      <c r="WBL13" s="49"/>
      <c r="WBM13" s="49"/>
      <c r="WBN13" s="49"/>
      <c r="WBO13" s="49"/>
      <c r="WBP13" s="49"/>
      <c r="WBQ13" s="49"/>
      <c r="WBR13" s="49"/>
      <c r="WBS13" s="49"/>
      <c r="WBT13" s="49"/>
      <c r="WBU13" s="49"/>
      <c r="WBV13" s="49"/>
      <c r="WBW13" s="49"/>
      <c r="WBX13" s="49"/>
      <c r="WBY13" s="49"/>
      <c r="WBZ13" s="49"/>
      <c r="WCA13" s="49"/>
      <c r="WCB13" s="49"/>
      <c r="WCC13" s="49"/>
      <c r="WCD13" s="49"/>
      <c r="WCE13" s="49"/>
      <c r="WCF13" s="49"/>
      <c r="WCG13" s="49"/>
      <c r="WCH13" s="49"/>
      <c r="WCI13" s="49"/>
      <c r="WCJ13" s="49"/>
      <c r="WCK13" s="49"/>
      <c r="WCL13" s="49"/>
      <c r="WCM13" s="49"/>
      <c r="WCN13" s="49"/>
      <c r="WCO13" s="49"/>
      <c r="WCP13" s="49"/>
      <c r="WCQ13" s="49"/>
      <c r="WCR13" s="49"/>
      <c r="WCS13" s="49"/>
      <c r="WCT13" s="49"/>
      <c r="WCU13" s="49"/>
      <c r="WCV13" s="49"/>
      <c r="WCW13" s="49"/>
      <c r="WCX13" s="49"/>
      <c r="WCY13" s="49"/>
      <c r="WCZ13" s="49"/>
      <c r="WDA13" s="49"/>
      <c r="WDB13" s="49"/>
      <c r="WDC13" s="49"/>
      <c r="WDD13" s="49"/>
      <c r="WDE13" s="49"/>
      <c r="WDF13" s="49"/>
      <c r="WDG13" s="49"/>
      <c r="WDH13" s="49"/>
      <c r="WDI13" s="49"/>
      <c r="WDJ13" s="49"/>
      <c r="WDK13" s="49"/>
      <c r="WDL13" s="49"/>
      <c r="WDM13" s="49"/>
      <c r="WDN13" s="49"/>
      <c r="WDO13" s="49"/>
      <c r="WDP13" s="49"/>
      <c r="WDQ13" s="49"/>
      <c r="WDR13" s="49"/>
      <c r="WDS13" s="49"/>
      <c r="WDT13" s="49"/>
      <c r="WDU13" s="49"/>
      <c r="WDV13" s="49"/>
      <c r="WDW13" s="49"/>
      <c r="WDX13" s="49"/>
      <c r="WDY13" s="49"/>
      <c r="WDZ13" s="49"/>
      <c r="WEA13" s="49"/>
      <c r="WEB13" s="49"/>
      <c r="WEC13" s="49"/>
      <c r="WED13" s="49"/>
      <c r="WEE13" s="49"/>
      <c r="WEF13" s="49"/>
      <c r="WEG13" s="49"/>
      <c r="WEH13" s="49"/>
      <c r="WEI13" s="49"/>
      <c r="WEJ13" s="49"/>
      <c r="WEK13" s="49"/>
      <c r="WEL13" s="49"/>
      <c r="WEM13" s="49"/>
      <c r="WEN13" s="49"/>
      <c r="WEO13" s="49"/>
      <c r="WEP13" s="49"/>
      <c r="WEQ13" s="49"/>
      <c r="WER13" s="49"/>
      <c r="WES13" s="49"/>
      <c r="WET13" s="49"/>
      <c r="WEU13" s="49"/>
      <c r="WEV13" s="49"/>
      <c r="WEW13" s="49"/>
      <c r="WEX13" s="49"/>
      <c r="WEY13" s="49"/>
      <c r="WEZ13" s="49"/>
      <c r="WFA13" s="49"/>
      <c r="WFB13" s="49"/>
      <c r="WFC13" s="49"/>
      <c r="WFD13" s="49"/>
      <c r="WFE13" s="49"/>
      <c r="WFF13" s="49"/>
      <c r="WFG13" s="49"/>
      <c r="WFH13" s="49"/>
      <c r="WFI13" s="49"/>
      <c r="WFJ13" s="49"/>
      <c r="WFK13" s="49"/>
      <c r="WFL13" s="49"/>
      <c r="WFM13" s="49"/>
      <c r="WFN13" s="49"/>
      <c r="WFO13" s="49"/>
      <c r="WFP13" s="49"/>
      <c r="WFQ13" s="49"/>
      <c r="WFR13" s="49"/>
      <c r="WFS13" s="49"/>
      <c r="WFT13" s="49"/>
      <c r="WFU13" s="49"/>
      <c r="WFV13" s="49"/>
      <c r="WFW13" s="49"/>
      <c r="WFX13" s="49"/>
      <c r="WFY13" s="49"/>
      <c r="WFZ13" s="49"/>
      <c r="WGA13" s="49"/>
      <c r="WGB13" s="49"/>
      <c r="WGC13" s="49"/>
      <c r="WGD13" s="49"/>
      <c r="WGE13" s="49"/>
      <c r="WGF13" s="49"/>
      <c r="WGG13" s="49"/>
      <c r="WGH13" s="49"/>
      <c r="WGI13" s="49"/>
      <c r="WGJ13" s="49"/>
      <c r="WGK13" s="49"/>
      <c r="WGL13" s="49"/>
      <c r="WGM13" s="49"/>
      <c r="WGN13" s="49"/>
      <c r="WGO13" s="49"/>
      <c r="WGP13" s="49"/>
      <c r="WGQ13" s="49"/>
      <c r="WGR13" s="49"/>
      <c r="WGS13" s="49"/>
      <c r="WGT13" s="49"/>
      <c r="WGU13" s="49"/>
      <c r="WGV13" s="49"/>
      <c r="WGW13" s="49"/>
      <c r="WGX13" s="49"/>
      <c r="WGY13" s="49"/>
      <c r="WGZ13" s="49"/>
      <c r="WHA13" s="49"/>
      <c r="WHB13" s="49"/>
      <c r="WHC13" s="49"/>
      <c r="WHD13" s="49"/>
      <c r="WHE13" s="49"/>
      <c r="WHF13" s="49"/>
      <c r="WHG13" s="49"/>
      <c r="WHH13" s="49"/>
      <c r="WHI13" s="49"/>
      <c r="WHJ13" s="49"/>
      <c r="WHK13" s="49"/>
      <c r="WHL13" s="49"/>
      <c r="WHM13" s="49"/>
      <c r="WHN13" s="49"/>
      <c r="WHO13" s="49"/>
      <c r="WHP13" s="49"/>
      <c r="WHQ13" s="49"/>
      <c r="WHR13" s="49"/>
      <c r="WHS13" s="49"/>
      <c r="WHT13" s="49"/>
      <c r="WHU13" s="49"/>
      <c r="WHV13" s="49"/>
      <c r="WHW13" s="49"/>
      <c r="WHX13" s="49"/>
      <c r="WHY13" s="49"/>
      <c r="WHZ13" s="49"/>
      <c r="WIA13" s="49"/>
      <c r="WIB13" s="49"/>
      <c r="WIC13" s="49"/>
      <c r="WID13" s="49"/>
      <c r="WIE13" s="49"/>
      <c r="WIF13" s="49"/>
      <c r="WIG13" s="49"/>
      <c r="WIH13" s="49"/>
      <c r="WII13" s="49"/>
      <c r="WIJ13" s="49"/>
      <c r="WIK13" s="49"/>
      <c r="WIL13" s="49"/>
      <c r="WIM13" s="49"/>
      <c r="WIN13" s="49"/>
      <c r="WIO13" s="49"/>
      <c r="WIP13" s="49"/>
      <c r="WIQ13" s="49"/>
      <c r="WIR13" s="49"/>
      <c r="WIS13" s="49"/>
      <c r="WIT13" s="49"/>
      <c r="WIU13" s="49"/>
      <c r="WIV13" s="49"/>
      <c r="WIW13" s="49"/>
      <c r="WIX13" s="49"/>
      <c r="WIY13" s="49"/>
      <c r="WIZ13" s="49"/>
      <c r="WJA13" s="49"/>
      <c r="WJB13" s="49"/>
      <c r="WJC13" s="49"/>
      <c r="WJD13" s="49"/>
      <c r="WJE13" s="49"/>
      <c r="WJF13" s="49"/>
      <c r="WJG13" s="49"/>
      <c r="WJH13" s="49"/>
      <c r="WJI13" s="49"/>
      <c r="WJJ13" s="49"/>
      <c r="WJK13" s="49"/>
      <c r="WJL13" s="49"/>
      <c r="WJM13" s="49"/>
      <c r="WJN13" s="49"/>
      <c r="WJO13" s="49"/>
      <c r="WJP13" s="49"/>
      <c r="WJQ13" s="49"/>
      <c r="WJR13" s="49"/>
      <c r="WJS13" s="49"/>
      <c r="WJT13" s="49"/>
      <c r="WJU13" s="49"/>
      <c r="WJV13" s="49"/>
      <c r="WJW13" s="49"/>
      <c r="WJX13" s="49"/>
      <c r="WJY13" s="49"/>
      <c r="WJZ13" s="49"/>
      <c r="WKA13" s="49"/>
      <c r="WKB13" s="49"/>
      <c r="WKC13" s="49"/>
      <c r="WKD13" s="49"/>
      <c r="WKE13" s="49"/>
      <c r="WKF13" s="49"/>
      <c r="WKG13" s="49"/>
      <c r="WKH13" s="49"/>
      <c r="WKI13" s="49"/>
      <c r="WKJ13" s="49"/>
      <c r="WKK13" s="49"/>
      <c r="WKL13" s="49"/>
      <c r="WKM13" s="49"/>
      <c r="WKN13" s="49"/>
      <c r="WKO13" s="49"/>
      <c r="WKP13" s="49"/>
      <c r="WKQ13" s="49"/>
      <c r="WKR13" s="49"/>
      <c r="WKS13" s="49"/>
      <c r="WKT13" s="49"/>
      <c r="WKU13" s="49"/>
      <c r="WKV13" s="49"/>
      <c r="WKW13" s="49"/>
      <c r="WKX13" s="49"/>
      <c r="WKY13" s="49"/>
      <c r="WKZ13" s="49"/>
      <c r="WLA13" s="49"/>
      <c r="WLB13" s="49"/>
      <c r="WLC13" s="49"/>
      <c r="WLD13" s="49"/>
      <c r="WLE13" s="49"/>
      <c r="WLF13" s="49"/>
      <c r="WLG13" s="49"/>
      <c r="WLH13" s="49"/>
      <c r="WLI13" s="49"/>
      <c r="WLJ13" s="49"/>
      <c r="WLK13" s="49"/>
      <c r="WLL13" s="49"/>
      <c r="WLM13" s="49"/>
      <c r="WLN13" s="49"/>
      <c r="WLO13" s="49"/>
      <c r="WLP13" s="49"/>
      <c r="WLQ13" s="49"/>
      <c r="WLR13" s="49"/>
      <c r="WLS13" s="49"/>
      <c r="WLT13" s="49"/>
      <c r="WLU13" s="49"/>
      <c r="WLV13" s="49"/>
      <c r="WLW13" s="49"/>
      <c r="WLX13" s="49"/>
      <c r="WLY13" s="49"/>
      <c r="WLZ13" s="49"/>
      <c r="WMA13" s="49"/>
      <c r="WMB13" s="49"/>
      <c r="WMC13" s="49"/>
      <c r="WMD13" s="49"/>
      <c r="WME13" s="49"/>
      <c r="WMF13" s="49"/>
      <c r="WMG13" s="49"/>
      <c r="WMH13" s="49"/>
      <c r="WMI13" s="49"/>
      <c r="WMJ13" s="49"/>
      <c r="WMK13" s="49"/>
      <c r="WML13" s="49"/>
      <c r="WMM13" s="49"/>
      <c r="WMN13" s="49"/>
      <c r="WMO13" s="49"/>
      <c r="WMP13" s="49"/>
      <c r="WMQ13" s="49"/>
      <c r="WMR13" s="49"/>
      <c r="WMS13" s="49"/>
      <c r="WMT13" s="49"/>
      <c r="WMU13" s="49"/>
      <c r="WMV13" s="49"/>
      <c r="WMW13" s="49"/>
      <c r="WMX13" s="49"/>
      <c r="WMY13" s="49"/>
      <c r="WMZ13" s="49"/>
      <c r="WNA13" s="49"/>
      <c r="WNB13" s="49"/>
      <c r="WNC13" s="49"/>
      <c r="WND13" s="49"/>
      <c r="WNE13" s="49"/>
      <c r="WNF13" s="49"/>
      <c r="WNG13" s="49"/>
      <c r="WNH13" s="49"/>
      <c r="WNI13" s="49"/>
      <c r="WNJ13" s="49"/>
      <c r="WNK13" s="49"/>
      <c r="WNL13" s="49"/>
      <c r="WNM13" s="49"/>
      <c r="WNN13" s="49"/>
      <c r="WNO13" s="49"/>
      <c r="WNP13" s="49"/>
      <c r="WNQ13" s="49"/>
      <c r="WNR13" s="49"/>
      <c r="WNS13" s="49"/>
      <c r="WNT13" s="49"/>
      <c r="WNU13" s="49"/>
      <c r="WNV13" s="49"/>
      <c r="WNW13" s="49"/>
      <c r="WNX13" s="49"/>
      <c r="WNY13" s="49"/>
      <c r="WNZ13" s="49"/>
      <c r="WOA13" s="49"/>
      <c r="WOB13" s="49"/>
      <c r="WOC13" s="49"/>
      <c r="WOD13" s="49"/>
      <c r="WOE13" s="49"/>
      <c r="WOF13" s="49"/>
      <c r="WOG13" s="49"/>
      <c r="WOH13" s="49"/>
      <c r="WOI13" s="49"/>
      <c r="WOJ13" s="49"/>
      <c r="WOK13" s="49"/>
      <c r="WOL13" s="49"/>
      <c r="WOM13" s="49"/>
      <c r="WON13" s="49"/>
      <c r="WOO13" s="49"/>
      <c r="WOP13" s="49"/>
      <c r="WOQ13" s="49"/>
      <c r="WOR13" s="49"/>
      <c r="WOS13" s="49"/>
      <c r="WOT13" s="49"/>
      <c r="WOU13" s="49"/>
      <c r="WOV13" s="49"/>
      <c r="WOW13" s="49"/>
      <c r="WOX13" s="49"/>
      <c r="WOY13" s="49"/>
      <c r="WOZ13" s="49"/>
      <c r="WPA13" s="49"/>
      <c r="WPB13" s="49"/>
      <c r="WPC13" s="49"/>
      <c r="WPD13" s="49"/>
      <c r="WPE13" s="49"/>
      <c r="WPF13" s="49"/>
      <c r="WPG13" s="49"/>
      <c r="WPH13" s="49"/>
      <c r="WPI13" s="49"/>
      <c r="WPJ13" s="49"/>
      <c r="WPK13" s="49"/>
      <c r="WPL13" s="49"/>
      <c r="WPM13" s="49"/>
      <c r="WPN13" s="49"/>
      <c r="WPO13" s="49"/>
      <c r="WPP13" s="49"/>
      <c r="WPQ13" s="49"/>
      <c r="WPR13" s="49"/>
      <c r="WPS13" s="49"/>
      <c r="WPT13" s="49"/>
      <c r="WPU13" s="49"/>
      <c r="WPV13" s="49"/>
      <c r="WPW13" s="49"/>
      <c r="WPX13" s="49"/>
      <c r="WPY13" s="49"/>
      <c r="WPZ13" s="49"/>
      <c r="WQA13" s="49"/>
      <c r="WQB13" s="49"/>
      <c r="WQC13" s="49"/>
      <c r="WQD13" s="49"/>
      <c r="WQE13" s="49"/>
      <c r="WQF13" s="49"/>
      <c r="WQG13" s="49"/>
      <c r="WQH13" s="49"/>
      <c r="WQI13" s="49"/>
      <c r="WQJ13" s="49"/>
      <c r="WQK13" s="49"/>
      <c r="WQL13" s="49"/>
      <c r="WQM13" s="49"/>
      <c r="WQN13" s="49"/>
      <c r="WQO13" s="49"/>
      <c r="WQP13" s="49"/>
      <c r="WQQ13" s="49"/>
      <c r="WQR13" s="49"/>
      <c r="WQS13" s="49"/>
      <c r="WQT13" s="49"/>
      <c r="WQU13" s="49"/>
      <c r="WQV13" s="49"/>
      <c r="WQW13" s="49"/>
      <c r="WQX13" s="49"/>
      <c r="WQY13" s="49"/>
      <c r="WQZ13" s="49"/>
      <c r="WRA13" s="49"/>
      <c r="WRB13" s="49"/>
      <c r="WRC13" s="49"/>
      <c r="WRD13" s="49"/>
      <c r="WRE13" s="49"/>
      <c r="WRF13" s="49"/>
      <c r="WRG13" s="49"/>
      <c r="WRH13" s="49"/>
      <c r="WRI13" s="49"/>
      <c r="WRJ13" s="49"/>
      <c r="WRK13" s="49"/>
      <c r="WRL13" s="49"/>
      <c r="WRM13" s="49"/>
      <c r="WRN13" s="49"/>
      <c r="WRO13" s="49"/>
      <c r="WRP13" s="49"/>
      <c r="WRQ13" s="49"/>
      <c r="WRR13" s="49"/>
      <c r="WRS13" s="49"/>
      <c r="WRT13" s="49"/>
      <c r="WRU13" s="49"/>
      <c r="WRV13" s="49"/>
      <c r="WRW13" s="49"/>
      <c r="WRX13" s="49"/>
      <c r="WRY13" s="49"/>
      <c r="WRZ13" s="49"/>
      <c r="WSA13" s="49"/>
      <c r="WSB13" s="49"/>
      <c r="WSC13" s="49"/>
      <c r="WSD13" s="49"/>
      <c r="WSE13" s="49"/>
      <c r="WSF13" s="49"/>
      <c r="WSG13" s="49"/>
      <c r="WSH13" s="49"/>
      <c r="WSI13" s="49"/>
      <c r="WSJ13" s="49"/>
      <c r="WSK13" s="49"/>
      <c r="WSL13" s="49"/>
      <c r="WSM13" s="49"/>
      <c r="WSN13" s="49"/>
      <c r="WSO13" s="49"/>
      <c r="WSP13" s="49"/>
      <c r="WSQ13" s="49"/>
      <c r="WSR13" s="49"/>
      <c r="WSS13" s="49"/>
      <c r="WST13" s="49"/>
      <c r="WSU13" s="49"/>
      <c r="WSV13" s="49"/>
      <c r="WSW13" s="49"/>
      <c r="WSX13" s="49"/>
      <c r="WSY13" s="49"/>
      <c r="WSZ13" s="49"/>
      <c r="WTA13" s="49"/>
      <c r="WTB13" s="49"/>
      <c r="WTC13" s="49"/>
      <c r="WTD13" s="49"/>
      <c r="WTE13" s="49"/>
      <c r="WTF13" s="49"/>
      <c r="WTG13" s="49"/>
      <c r="WTH13" s="49"/>
      <c r="WTI13" s="49"/>
      <c r="WTJ13" s="49"/>
      <c r="WTK13" s="49"/>
      <c r="WTL13" s="49"/>
      <c r="WTM13" s="49"/>
      <c r="WTN13" s="49"/>
      <c r="WTO13" s="49"/>
      <c r="WTP13" s="49"/>
      <c r="WTQ13" s="49"/>
      <c r="WTR13" s="49"/>
      <c r="WTS13" s="49"/>
      <c r="WTT13" s="49"/>
      <c r="WTU13" s="49"/>
      <c r="WTV13" s="49"/>
      <c r="WTW13" s="49"/>
      <c r="WTX13" s="49"/>
      <c r="WTY13" s="49"/>
      <c r="WTZ13" s="49"/>
      <c r="WUA13" s="49"/>
      <c r="WUB13" s="49"/>
      <c r="WUC13" s="49"/>
      <c r="WUD13" s="49"/>
      <c r="WUE13" s="49"/>
      <c r="WUF13" s="49"/>
      <c r="WUG13" s="49"/>
      <c r="WUH13" s="49"/>
      <c r="WUI13" s="49"/>
      <c r="WUJ13" s="49"/>
      <c r="WUK13" s="49"/>
      <c r="WUL13" s="49"/>
      <c r="WUM13" s="49"/>
      <c r="WUN13" s="49"/>
      <c r="WUO13" s="49"/>
      <c r="WUP13" s="49"/>
      <c r="WUQ13" s="49"/>
      <c r="WUR13" s="49"/>
      <c r="WUS13" s="49"/>
      <c r="WUT13" s="49"/>
      <c r="WUU13" s="49"/>
      <c r="WUV13" s="49"/>
      <c r="WUW13" s="49"/>
      <c r="WUX13" s="49"/>
      <c r="WUY13" s="49"/>
      <c r="WUZ13" s="49"/>
      <c r="WVA13" s="49"/>
      <c r="WVB13" s="49"/>
      <c r="WVC13" s="49"/>
      <c r="WVD13" s="49"/>
      <c r="WVE13" s="49"/>
      <c r="WVF13" s="49"/>
      <c r="WVG13" s="49"/>
      <c r="WVH13" s="49"/>
      <c r="WVI13" s="49"/>
      <c r="WVJ13" s="49"/>
      <c r="WVK13" s="49"/>
      <c r="WVL13" s="49"/>
      <c r="WVM13" s="49"/>
      <c r="WVN13" s="49"/>
      <c r="WVO13" s="49"/>
      <c r="WVP13" s="49"/>
      <c r="WVQ13" s="49"/>
      <c r="WVR13" s="49"/>
      <c r="WVS13" s="49"/>
      <c r="WVT13" s="49"/>
      <c r="WVU13" s="49"/>
      <c r="WVV13" s="49"/>
      <c r="WVW13" s="49"/>
      <c r="WVX13" s="49"/>
      <c r="WVY13" s="49"/>
      <c r="WVZ13" s="49"/>
      <c r="WWA13" s="49"/>
      <c r="WWB13" s="49"/>
      <c r="WWC13" s="49"/>
      <c r="WWD13" s="49"/>
      <c r="WWE13" s="49"/>
      <c r="WWF13" s="49"/>
      <c r="WWG13" s="49"/>
      <c r="WWH13" s="49"/>
      <c r="WWI13" s="49"/>
      <c r="WWJ13" s="49"/>
      <c r="WWK13" s="49"/>
      <c r="WWL13" s="49"/>
      <c r="WWM13" s="49"/>
      <c r="WWN13" s="49"/>
      <c r="WWO13" s="49"/>
      <c r="WWP13" s="49"/>
      <c r="WWQ13" s="49"/>
      <c r="WWR13" s="49"/>
      <c r="WWS13" s="49"/>
      <c r="WWT13" s="49"/>
      <c r="WWU13" s="49"/>
      <c r="WWV13" s="49"/>
      <c r="WWW13" s="49"/>
      <c r="WWX13" s="49"/>
      <c r="WWY13" s="49"/>
      <c r="WWZ13" s="49"/>
      <c r="WXA13" s="49"/>
      <c r="WXB13" s="49"/>
      <c r="WXC13" s="49"/>
      <c r="WXD13" s="49"/>
      <c r="WXE13" s="49"/>
      <c r="WXF13" s="49"/>
      <c r="WXG13" s="49"/>
      <c r="WXH13" s="49"/>
      <c r="WXI13" s="49"/>
      <c r="WXJ13" s="49"/>
      <c r="WXK13" s="49"/>
      <c r="WXL13" s="49"/>
      <c r="WXM13" s="49"/>
      <c r="WXN13" s="49"/>
      <c r="WXO13" s="49"/>
      <c r="WXP13" s="49"/>
      <c r="WXQ13" s="49"/>
      <c r="WXR13" s="49"/>
      <c r="WXS13" s="49"/>
      <c r="WXT13" s="49"/>
      <c r="WXU13" s="49"/>
      <c r="WXV13" s="49"/>
      <c r="WXW13" s="49"/>
      <c r="WXX13" s="49"/>
      <c r="WXY13" s="49"/>
      <c r="WXZ13" s="49"/>
      <c r="WYA13" s="49"/>
      <c r="WYB13" s="49"/>
      <c r="WYC13" s="49"/>
      <c r="WYD13" s="49"/>
      <c r="WYE13" s="49"/>
      <c r="WYF13" s="49"/>
      <c r="WYG13" s="49"/>
      <c r="WYH13" s="49"/>
      <c r="WYI13" s="49"/>
      <c r="WYJ13" s="49"/>
      <c r="WYK13" s="49"/>
      <c r="WYL13" s="49"/>
      <c r="WYM13" s="49"/>
      <c r="WYN13" s="49"/>
      <c r="WYO13" s="49"/>
      <c r="WYP13" s="49"/>
      <c r="WYQ13" s="49"/>
      <c r="WYR13" s="49"/>
      <c r="WYS13" s="49"/>
      <c r="WYT13" s="49"/>
      <c r="WYU13" s="49"/>
      <c r="WYV13" s="49"/>
      <c r="WYW13" s="49"/>
      <c r="WYX13" s="49"/>
      <c r="WYY13" s="49"/>
      <c r="WYZ13" s="49"/>
      <c r="WZA13" s="49"/>
      <c r="WZB13" s="49"/>
      <c r="WZC13" s="49"/>
      <c r="WZD13" s="49"/>
      <c r="WZE13" s="49"/>
      <c r="WZF13" s="49"/>
      <c r="WZG13" s="49"/>
      <c r="WZH13" s="49"/>
      <c r="WZI13" s="49"/>
      <c r="WZJ13" s="49"/>
      <c r="WZK13" s="49"/>
      <c r="WZL13" s="49"/>
      <c r="WZM13" s="49"/>
      <c r="WZN13" s="49"/>
      <c r="WZO13" s="49"/>
      <c r="WZP13" s="49"/>
      <c r="WZQ13" s="49"/>
      <c r="WZR13" s="49"/>
      <c r="WZS13" s="49"/>
      <c r="WZT13" s="49"/>
      <c r="WZU13" s="49"/>
      <c r="WZV13" s="49"/>
      <c r="WZW13" s="49"/>
      <c r="WZX13" s="49"/>
      <c r="WZY13" s="49"/>
      <c r="WZZ13" s="49"/>
      <c r="XAA13" s="49"/>
      <c r="XAB13" s="49"/>
      <c r="XAC13" s="49"/>
      <c r="XAD13" s="49"/>
      <c r="XAE13" s="49"/>
      <c r="XAF13" s="49"/>
      <c r="XAG13" s="49"/>
      <c r="XAH13" s="49"/>
      <c r="XAI13" s="49"/>
      <c r="XAJ13" s="49"/>
      <c r="XAK13" s="49"/>
      <c r="XAL13" s="49"/>
      <c r="XAM13" s="49"/>
      <c r="XAN13" s="49"/>
      <c r="XAO13" s="49"/>
      <c r="XAP13" s="49"/>
      <c r="XAQ13" s="49"/>
      <c r="XAR13" s="49"/>
      <c r="XAS13" s="49"/>
      <c r="XAT13" s="49"/>
      <c r="XAU13" s="49"/>
      <c r="XAV13" s="49"/>
      <c r="XAW13" s="49"/>
      <c r="XAX13" s="49"/>
      <c r="XAY13" s="49"/>
      <c r="XAZ13" s="49"/>
      <c r="XBA13" s="49"/>
      <c r="XBB13" s="49"/>
      <c r="XBC13" s="49"/>
      <c r="XBD13" s="49"/>
      <c r="XBE13" s="49"/>
      <c r="XBF13" s="49"/>
      <c r="XBG13" s="49"/>
      <c r="XBH13" s="49"/>
      <c r="XBI13" s="49"/>
      <c r="XBJ13" s="49"/>
      <c r="XBK13" s="49"/>
      <c r="XBL13" s="49"/>
      <c r="XBM13" s="49"/>
      <c r="XBN13" s="49"/>
      <c r="XBO13" s="49"/>
      <c r="XBP13" s="49"/>
      <c r="XBQ13" s="49"/>
      <c r="XBR13" s="49"/>
      <c r="XBS13" s="49"/>
      <c r="XBT13" s="49"/>
      <c r="XBU13" s="49"/>
      <c r="XBV13" s="49"/>
      <c r="XBW13" s="49"/>
      <c r="XBX13" s="49"/>
      <c r="XBY13" s="49"/>
      <c r="XBZ13" s="49"/>
      <c r="XCA13" s="49"/>
      <c r="XCB13" s="49"/>
      <c r="XCC13" s="49"/>
      <c r="XCD13" s="49"/>
      <c r="XCE13" s="49"/>
      <c r="XCF13" s="49"/>
      <c r="XCG13" s="49"/>
      <c r="XCH13" s="49"/>
      <c r="XCI13" s="49"/>
      <c r="XCJ13" s="49"/>
      <c r="XCK13" s="49"/>
      <c r="XCL13" s="49"/>
      <c r="XCM13" s="49"/>
      <c r="XCN13" s="49"/>
      <c r="XCO13" s="49"/>
      <c r="XCP13" s="49"/>
      <c r="XCQ13" s="49"/>
      <c r="XCR13" s="49"/>
      <c r="XCS13" s="49"/>
      <c r="XCT13" s="49"/>
      <c r="XCU13" s="49"/>
      <c r="XCV13" s="49"/>
      <c r="XCW13" s="49"/>
      <c r="XCX13" s="49"/>
      <c r="XCY13" s="49"/>
      <c r="XCZ13" s="49"/>
      <c r="XDA13" s="49"/>
      <c r="XDB13" s="49"/>
      <c r="XDC13" s="49"/>
      <c r="XDD13" s="49"/>
      <c r="XDE13" s="49"/>
      <c r="XDF13" s="49"/>
      <c r="XDG13" s="49"/>
      <c r="XDH13" s="49"/>
      <c r="XDI13" s="49"/>
      <c r="XDJ13" s="49"/>
      <c r="XDK13" s="49"/>
      <c r="XDL13" s="49"/>
      <c r="XDM13" s="49"/>
      <c r="XDN13" s="49"/>
      <c r="XDO13" s="49"/>
      <c r="XDP13" s="49"/>
      <c r="XDQ13" s="49"/>
      <c r="XDR13" s="49"/>
      <c r="XDS13" s="49"/>
      <c r="XDT13" s="49"/>
      <c r="XDU13" s="49"/>
      <c r="XDV13" s="49"/>
      <c r="XDW13" s="49"/>
      <c r="XDX13" s="49"/>
      <c r="XDY13" s="49"/>
      <c r="XDZ13" s="49"/>
      <c r="XEA13" s="49"/>
      <c r="XEB13" s="49"/>
      <c r="XEC13" s="49"/>
      <c r="XED13" s="49"/>
      <c r="XEE13" s="49"/>
      <c r="XEF13" s="49"/>
      <c r="XEG13" s="49"/>
      <c r="XEH13" s="49"/>
      <c r="XEI13" s="49"/>
      <c r="XEJ13" s="49"/>
      <c r="XEK13" s="49"/>
      <c r="XEL13" s="49"/>
    </row>
    <row r="14" spans="1:16372" ht="25.5" x14ac:dyDescent="0.25">
      <c r="A14" s="457">
        <v>10</v>
      </c>
      <c r="B14" s="457">
        <v>16</v>
      </c>
      <c r="C14" s="458" t="s">
        <v>620</v>
      </c>
      <c r="D14" s="457" t="s">
        <v>1320</v>
      </c>
      <c r="E14" s="457" t="s">
        <v>1697</v>
      </c>
      <c r="F14" s="459" t="s">
        <v>1256</v>
      </c>
      <c r="G14" s="457">
        <v>1000000</v>
      </c>
      <c r="H14" s="460" t="s">
        <v>1312</v>
      </c>
      <c r="I14" s="461" t="s">
        <v>1690</v>
      </c>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49"/>
      <c r="HW14" s="49"/>
      <c r="HX14" s="49"/>
      <c r="HY14" s="49"/>
      <c r="HZ14" s="49"/>
      <c r="IA14" s="49"/>
      <c r="IB14" s="49"/>
      <c r="IC14" s="49"/>
      <c r="ID14" s="49"/>
      <c r="IE14" s="49"/>
      <c r="IF14" s="49"/>
      <c r="IG14" s="49"/>
      <c r="IH14" s="49"/>
      <c r="II14" s="49"/>
      <c r="IJ14" s="49"/>
      <c r="IK14" s="49"/>
      <c r="IL14" s="49"/>
      <c r="IM14" s="49"/>
      <c r="IN14" s="49"/>
      <c r="IO14" s="49"/>
      <c r="IP14" s="49"/>
      <c r="IQ14" s="49"/>
      <c r="IR14" s="49"/>
      <c r="IS14" s="49"/>
      <c r="IT14" s="49"/>
      <c r="IU14" s="49"/>
      <c r="IV14" s="49"/>
      <c r="IW14" s="49"/>
      <c r="IX14" s="49"/>
      <c r="IY14" s="49"/>
      <c r="IZ14" s="49"/>
      <c r="JA14" s="49"/>
      <c r="JB14" s="49"/>
      <c r="JC14" s="49"/>
      <c r="JD14" s="49"/>
      <c r="JE14" s="49"/>
      <c r="JF14" s="49"/>
      <c r="JG14" s="49"/>
      <c r="JH14" s="49"/>
      <c r="JI14" s="49"/>
      <c r="JJ14" s="49"/>
      <c r="JK14" s="49"/>
      <c r="JL14" s="49"/>
      <c r="JM14" s="49"/>
      <c r="JN14" s="49"/>
      <c r="JO14" s="49"/>
      <c r="JP14" s="49"/>
      <c r="JQ14" s="49"/>
      <c r="JR14" s="49"/>
      <c r="JS14" s="49"/>
      <c r="JT14" s="49"/>
      <c r="JU14" s="49"/>
      <c r="JV14" s="49"/>
      <c r="JW14" s="49"/>
      <c r="JX14" s="49"/>
      <c r="JY14" s="49"/>
      <c r="JZ14" s="49"/>
      <c r="KA14" s="49"/>
      <c r="KB14" s="49"/>
      <c r="KC14" s="49"/>
      <c r="KD14" s="49"/>
      <c r="KE14" s="49"/>
      <c r="KF14" s="49"/>
      <c r="KG14" s="49"/>
      <c r="KH14" s="49"/>
      <c r="KI14" s="49"/>
      <c r="KJ14" s="49"/>
      <c r="KK14" s="49"/>
      <c r="KL14" s="49"/>
      <c r="KM14" s="49"/>
      <c r="KN14" s="49"/>
      <c r="KO14" s="49"/>
      <c r="KP14" s="49"/>
      <c r="KQ14" s="49"/>
      <c r="KR14" s="49"/>
      <c r="KS14" s="49"/>
      <c r="KT14" s="49"/>
      <c r="KU14" s="49"/>
      <c r="KV14" s="49"/>
      <c r="KW14" s="49"/>
      <c r="KX14" s="49"/>
      <c r="KY14" s="49"/>
      <c r="KZ14" s="49"/>
      <c r="LA14" s="49"/>
      <c r="LB14" s="49"/>
      <c r="LC14" s="49"/>
      <c r="LD14" s="49"/>
      <c r="LE14" s="49"/>
      <c r="LF14" s="49"/>
      <c r="LG14" s="49"/>
      <c r="LH14" s="49"/>
      <c r="LI14" s="49"/>
      <c r="LJ14" s="49"/>
      <c r="LK14" s="49"/>
      <c r="LL14" s="49"/>
      <c r="LM14" s="49"/>
      <c r="LN14" s="49"/>
      <c r="LO14" s="49"/>
      <c r="LP14" s="49"/>
      <c r="LQ14" s="49"/>
      <c r="LR14" s="49"/>
      <c r="LS14" s="49"/>
      <c r="LT14" s="49"/>
      <c r="LU14" s="49"/>
      <c r="LV14" s="49"/>
      <c r="LW14" s="49"/>
      <c r="LX14" s="49"/>
      <c r="LY14" s="49"/>
      <c r="LZ14" s="49"/>
      <c r="MA14" s="49"/>
      <c r="MB14" s="49"/>
      <c r="MC14" s="49"/>
      <c r="MD14" s="49"/>
      <c r="ME14" s="49"/>
      <c r="MF14" s="49"/>
      <c r="MG14" s="49"/>
      <c r="MH14" s="49"/>
      <c r="MI14" s="49"/>
      <c r="MJ14" s="49"/>
      <c r="MK14" s="49"/>
      <c r="ML14" s="49"/>
      <c r="MM14" s="49"/>
      <c r="MN14" s="49"/>
      <c r="MO14" s="49"/>
      <c r="MP14" s="49"/>
      <c r="MQ14" s="49"/>
      <c r="MR14" s="49"/>
      <c r="MS14" s="49"/>
      <c r="MT14" s="49"/>
      <c r="MU14" s="49"/>
      <c r="MV14" s="49"/>
      <c r="MW14" s="49"/>
      <c r="MX14" s="49"/>
      <c r="MY14" s="49"/>
      <c r="MZ14" s="49"/>
      <c r="NA14" s="49"/>
      <c r="NB14" s="49"/>
      <c r="NC14" s="49"/>
      <c r="ND14" s="49"/>
      <c r="NE14" s="49"/>
      <c r="NF14" s="49"/>
      <c r="NG14" s="49"/>
      <c r="NH14" s="49"/>
      <c r="NI14" s="49"/>
      <c r="NJ14" s="49"/>
      <c r="NK14" s="49"/>
      <c r="NL14" s="49"/>
      <c r="NM14" s="49"/>
      <c r="NN14" s="49"/>
      <c r="NO14" s="49"/>
      <c r="NP14" s="49"/>
      <c r="NQ14" s="49"/>
      <c r="NR14" s="49"/>
      <c r="NS14" s="49"/>
      <c r="NT14" s="49"/>
      <c r="NU14" s="49"/>
      <c r="NV14" s="49"/>
      <c r="NW14" s="49"/>
      <c r="NX14" s="49"/>
      <c r="NY14" s="49"/>
      <c r="NZ14" s="49"/>
      <c r="OA14" s="49"/>
      <c r="OB14" s="49"/>
      <c r="OC14" s="49"/>
      <c r="OD14" s="49"/>
      <c r="OE14" s="49"/>
      <c r="OF14" s="49"/>
      <c r="OG14" s="49"/>
      <c r="OH14" s="49"/>
      <c r="OI14" s="49"/>
      <c r="OJ14" s="49"/>
      <c r="OK14" s="49"/>
      <c r="OL14" s="49"/>
      <c r="OM14" s="49"/>
      <c r="ON14" s="49"/>
      <c r="OO14" s="49"/>
      <c r="OP14" s="49"/>
      <c r="OQ14" s="49"/>
      <c r="OR14" s="49"/>
      <c r="OS14" s="49"/>
      <c r="OT14" s="49"/>
      <c r="OU14" s="49"/>
      <c r="OV14" s="49"/>
      <c r="OW14" s="49"/>
      <c r="OX14" s="49"/>
      <c r="OY14" s="49"/>
      <c r="OZ14" s="49"/>
      <c r="PA14" s="49"/>
      <c r="PB14" s="49"/>
      <c r="PC14" s="49"/>
      <c r="PD14" s="49"/>
      <c r="PE14" s="49"/>
      <c r="PF14" s="49"/>
      <c r="PG14" s="49"/>
      <c r="PH14" s="49"/>
      <c r="PI14" s="49"/>
      <c r="PJ14" s="49"/>
      <c r="PK14" s="49"/>
      <c r="PL14" s="49"/>
      <c r="PM14" s="49"/>
      <c r="PN14" s="49"/>
      <c r="PO14" s="49"/>
      <c r="PP14" s="49"/>
      <c r="PQ14" s="49"/>
      <c r="PR14" s="49"/>
      <c r="PS14" s="49"/>
      <c r="PT14" s="49"/>
      <c r="PU14" s="49"/>
      <c r="PV14" s="49"/>
      <c r="PW14" s="49"/>
      <c r="PX14" s="49"/>
      <c r="PY14" s="49"/>
      <c r="PZ14" s="49"/>
      <c r="QA14" s="49"/>
      <c r="QB14" s="49"/>
      <c r="QC14" s="49"/>
      <c r="QD14" s="49"/>
      <c r="QE14" s="49"/>
      <c r="QF14" s="49"/>
      <c r="QG14" s="49"/>
      <c r="QH14" s="49"/>
      <c r="QI14" s="49"/>
      <c r="QJ14" s="49"/>
      <c r="QK14" s="49"/>
      <c r="QL14" s="49"/>
      <c r="QM14" s="49"/>
      <c r="QN14" s="49"/>
      <c r="QO14" s="49"/>
      <c r="QP14" s="49"/>
      <c r="QQ14" s="49"/>
      <c r="QR14" s="49"/>
      <c r="QS14" s="49"/>
      <c r="QT14" s="49"/>
      <c r="QU14" s="49"/>
      <c r="QV14" s="49"/>
      <c r="QW14" s="49"/>
      <c r="QX14" s="49"/>
      <c r="QY14" s="49"/>
      <c r="QZ14" s="49"/>
      <c r="RA14" s="49"/>
      <c r="RB14" s="49"/>
      <c r="RC14" s="49"/>
      <c r="RD14" s="49"/>
      <c r="RE14" s="49"/>
      <c r="RF14" s="49"/>
      <c r="RG14" s="49"/>
      <c r="RH14" s="49"/>
      <c r="RI14" s="49"/>
      <c r="RJ14" s="49"/>
      <c r="RK14" s="49"/>
      <c r="RL14" s="49"/>
      <c r="RM14" s="49"/>
      <c r="RN14" s="49"/>
      <c r="RO14" s="49"/>
      <c r="RP14" s="49"/>
      <c r="RQ14" s="49"/>
      <c r="RR14" s="49"/>
      <c r="RS14" s="49"/>
      <c r="RT14" s="49"/>
      <c r="RU14" s="49"/>
      <c r="RV14" s="49"/>
      <c r="RW14" s="49"/>
      <c r="RX14" s="49"/>
      <c r="RY14" s="49"/>
      <c r="RZ14" s="49"/>
      <c r="SA14" s="49"/>
      <c r="SB14" s="49"/>
      <c r="SC14" s="49"/>
      <c r="SD14" s="49"/>
      <c r="SE14" s="49"/>
      <c r="SF14" s="49"/>
      <c r="SG14" s="49"/>
      <c r="SH14" s="49"/>
      <c r="SI14" s="49"/>
      <c r="SJ14" s="49"/>
      <c r="SK14" s="49"/>
      <c r="SL14" s="49"/>
      <c r="SM14" s="49"/>
      <c r="SN14" s="49"/>
      <c r="SO14" s="49"/>
      <c r="SP14" s="49"/>
      <c r="SQ14" s="49"/>
      <c r="SR14" s="49"/>
      <c r="SS14" s="49"/>
      <c r="ST14" s="49"/>
      <c r="SU14" s="49"/>
      <c r="SV14" s="49"/>
      <c r="SW14" s="49"/>
      <c r="SX14" s="49"/>
      <c r="SY14" s="49"/>
      <c r="SZ14" s="49"/>
      <c r="TA14" s="49"/>
      <c r="TB14" s="49"/>
      <c r="TC14" s="49"/>
      <c r="TD14" s="49"/>
      <c r="TE14" s="49"/>
      <c r="TF14" s="49"/>
      <c r="TG14" s="49"/>
      <c r="TH14" s="49"/>
      <c r="TI14" s="49"/>
      <c r="TJ14" s="49"/>
      <c r="TK14" s="49"/>
      <c r="TL14" s="49"/>
      <c r="TM14" s="49"/>
      <c r="TN14" s="49"/>
      <c r="TO14" s="49"/>
      <c r="TP14" s="49"/>
      <c r="TQ14" s="49"/>
      <c r="TR14" s="49"/>
      <c r="TS14" s="49"/>
      <c r="TT14" s="49"/>
      <c r="TU14" s="49"/>
      <c r="TV14" s="49"/>
      <c r="TW14" s="49"/>
      <c r="TX14" s="49"/>
      <c r="TY14" s="49"/>
      <c r="TZ14" s="49"/>
      <c r="UA14" s="49"/>
      <c r="UB14" s="49"/>
      <c r="UC14" s="49"/>
      <c r="UD14" s="49"/>
      <c r="UE14" s="49"/>
      <c r="UF14" s="49"/>
      <c r="UG14" s="49"/>
      <c r="UH14" s="49"/>
      <c r="UI14" s="49"/>
      <c r="UJ14" s="49"/>
      <c r="UK14" s="49"/>
      <c r="UL14" s="49"/>
      <c r="UM14" s="49"/>
      <c r="UN14" s="49"/>
      <c r="UO14" s="49"/>
      <c r="UP14" s="49"/>
      <c r="UQ14" s="49"/>
      <c r="UR14" s="49"/>
      <c r="US14" s="49"/>
      <c r="UT14" s="49"/>
      <c r="UU14" s="49"/>
      <c r="UV14" s="49"/>
      <c r="UW14" s="49"/>
      <c r="UX14" s="49"/>
      <c r="UY14" s="49"/>
      <c r="UZ14" s="49"/>
      <c r="VA14" s="49"/>
      <c r="VB14" s="49"/>
      <c r="VC14" s="49"/>
      <c r="VD14" s="49"/>
      <c r="VE14" s="49"/>
      <c r="VF14" s="49"/>
      <c r="VG14" s="49"/>
      <c r="VH14" s="49"/>
      <c r="VI14" s="49"/>
      <c r="VJ14" s="49"/>
      <c r="VK14" s="49"/>
      <c r="VL14" s="49"/>
      <c r="VM14" s="49"/>
      <c r="VN14" s="49"/>
      <c r="VO14" s="49"/>
      <c r="VP14" s="49"/>
      <c r="VQ14" s="49"/>
      <c r="VR14" s="49"/>
      <c r="VS14" s="49"/>
      <c r="VT14" s="49"/>
      <c r="VU14" s="49"/>
      <c r="VV14" s="49"/>
      <c r="VW14" s="49"/>
      <c r="VX14" s="49"/>
      <c r="VY14" s="49"/>
      <c r="VZ14" s="49"/>
      <c r="WA14" s="49"/>
      <c r="WB14" s="49"/>
      <c r="WC14" s="49"/>
      <c r="WD14" s="49"/>
      <c r="WE14" s="49"/>
      <c r="WF14" s="49"/>
      <c r="WG14" s="49"/>
      <c r="WH14" s="49"/>
      <c r="WI14" s="49"/>
      <c r="WJ14" s="49"/>
      <c r="WK14" s="49"/>
      <c r="WL14" s="49"/>
      <c r="WM14" s="49"/>
      <c r="WN14" s="49"/>
      <c r="WO14" s="49"/>
      <c r="WP14" s="49"/>
      <c r="WQ14" s="49"/>
      <c r="WR14" s="49"/>
      <c r="WS14" s="49"/>
      <c r="WT14" s="49"/>
      <c r="WU14" s="49"/>
      <c r="WV14" s="49"/>
      <c r="WW14" s="49"/>
      <c r="WX14" s="49"/>
      <c r="WY14" s="49"/>
      <c r="WZ14" s="49"/>
      <c r="XA14" s="49"/>
      <c r="XB14" s="49"/>
      <c r="XC14" s="49"/>
      <c r="XD14" s="49"/>
      <c r="XE14" s="49"/>
      <c r="XF14" s="49"/>
      <c r="XG14" s="49"/>
      <c r="XH14" s="49"/>
      <c r="XI14" s="49"/>
      <c r="XJ14" s="49"/>
      <c r="XK14" s="49"/>
      <c r="XL14" s="49"/>
      <c r="XM14" s="49"/>
      <c r="XN14" s="49"/>
      <c r="XO14" s="49"/>
      <c r="XP14" s="49"/>
      <c r="XQ14" s="49"/>
      <c r="XR14" s="49"/>
      <c r="XS14" s="49"/>
      <c r="XT14" s="49"/>
      <c r="XU14" s="49"/>
      <c r="XV14" s="49"/>
      <c r="XW14" s="49"/>
      <c r="XX14" s="49"/>
      <c r="XY14" s="49"/>
      <c r="XZ14" s="49"/>
      <c r="YA14" s="49"/>
      <c r="YB14" s="49"/>
      <c r="YC14" s="49"/>
      <c r="YD14" s="49"/>
      <c r="YE14" s="49"/>
      <c r="YF14" s="49"/>
      <c r="YG14" s="49"/>
      <c r="YH14" s="49"/>
      <c r="YI14" s="49"/>
      <c r="YJ14" s="49"/>
      <c r="YK14" s="49"/>
      <c r="YL14" s="49"/>
      <c r="YM14" s="49"/>
      <c r="YN14" s="49"/>
      <c r="YO14" s="49"/>
      <c r="YP14" s="49"/>
      <c r="YQ14" s="49"/>
      <c r="YR14" s="49"/>
      <c r="YS14" s="49"/>
      <c r="YT14" s="49"/>
      <c r="YU14" s="49"/>
      <c r="YV14" s="49"/>
      <c r="YW14" s="49"/>
      <c r="YX14" s="49"/>
      <c r="YY14" s="49"/>
      <c r="YZ14" s="49"/>
      <c r="ZA14" s="49"/>
      <c r="ZB14" s="49"/>
      <c r="ZC14" s="49"/>
      <c r="ZD14" s="49"/>
      <c r="ZE14" s="49"/>
      <c r="ZF14" s="49"/>
      <c r="ZG14" s="49"/>
      <c r="ZH14" s="49"/>
      <c r="ZI14" s="49"/>
      <c r="ZJ14" s="49"/>
      <c r="ZK14" s="49"/>
      <c r="ZL14" s="49"/>
      <c r="ZM14" s="49"/>
      <c r="ZN14" s="49"/>
      <c r="ZO14" s="49"/>
      <c r="ZP14" s="49"/>
      <c r="ZQ14" s="49"/>
      <c r="ZR14" s="49"/>
      <c r="ZS14" s="49"/>
      <c r="ZT14" s="49"/>
      <c r="ZU14" s="49"/>
      <c r="ZV14" s="49"/>
      <c r="ZW14" s="49"/>
      <c r="ZX14" s="49"/>
      <c r="ZY14" s="49"/>
      <c r="ZZ14" s="49"/>
      <c r="AAA14" s="49"/>
      <c r="AAB14" s="49"/>
      <c r="AAC14" s="49"/>
      <c r="AAD14" s="49"/>
      <c r="AAE14" s="49"/>
      <c r="AAF14" s="49"/>
      <c r="AAG14" s="49"/>
      <c r="AAH14" s="49"/>
      <c r="AAI14" s="49"/>
      <c r="AAJ14" s="49"/>
      <c r="AAK14" s="49"/>
      <c r="AAL14" s="49"/>
      <c r="AAM14" s="49"/>
      <c r="AAN14" s="49"/>
      <c r="AAO14" s="49"/>
      <c r="AAP14" s="49"/>
      <c r="AAQ14" s="49"/>
      <c r="AAR14" s="49"/>
      <c r="AAS14" s="49"/>
      <c r="AAT14" s="49"/>
      <c r="AAU14" s="49"/>
      <c r="AAV14" s="49"/>
      <c r="AAW14" s="49"/>
      <c r="AAX14" s="49"/>
      <c r="AAY14" s="49"/>
      <c r="AAZ14" s="49"/>
      <c r="ABA14" s="49"/>
      <c r="ABB14" s="49"/>
      <c r="ABC14" s="49"/>
      <c r="ABD14" s="49"/>
      <c r="ABE14" s="49"/>
      <c r="ABF14" s="49"/>
      <c r="ABG14" s="49"/>
      <c r="ABH14" s="49"/>
      <c r="ABI14" s="49"/>
      <c r="ABJ14" s="49"/>
      <c r="ABK14" s="49"/>
      <c r="ABL14" s="49"/>
      <c r="ABM14" s="49"/>
      <c r="ABN14" s="49"/>
      <c r="ABO14" s="49"/>
      <c r="ABP14" s="49"/>
      <c r="ABQ14" s="49"/>
      <c r="ABR14" s="49"/>
      <c r="ABS14" s="49"/>
      <c r="ABT14" s="49"/>
      <c r="ABU14" s="49"/>
      <c r="ABV14" s="49"/>
      <c r="ABW14" s="49"/>
      <c r="ABX14" s="49"/>
      <c r="ABY14" s="49"/>
      <c r="ABZ14" s="49"/>
      <c r="ACA14" s="49"/>
      <c r="ACB14" s="49"/>
      <c r="ACC14" s="49"/>
      <c r="ACD14" s="49"/>
      <c r="ACE14" s="49"/>
      <c r="ACF14" s="49"/>
      <c r="ACG14" s="49"/>
      <c r="ACH14" s="49"/>
      <c r="ACI14" s="49"/>
      <c r="ACJ14" s="49"/>
      <c r="ACK14" s="49"/>
      <c r="ACL14" s="49"/>
      <c r="ACM14" s="49"/>
      <c r="ACN14" s="49"/>
      <c r="ACO14" s="49"/>
      <c r="ACP14" s="49"/>
      <c r="ACQ14" s="49"/>
      <c r="ACR14" s="49"/>
      <c r="ACS14" s="49"/>
      <c r="ACT14" s="49"/>
      <c r="ACU14" s="49"/>
      <c r="ACV14" s="49"/>
      <c r="ACW14" s="49"/>
      <c r="ACX14" s="49"/>
      <c r="ACY14" s="49"/>
      <c r="ACZ14" s="49"/>
      <c r="ADA14" s="49"/>
      <c r="ADB14" s="49"/>
      <c r="ADC14" s="49"/>
      <c r="ADD14" s="49"/>
      <c r="ADE14" s="49"/>
      <c r="ADF14" s="49"/>
      <c r="ADG14" s="49"/>
      <c r="ADH14" s="49"/>
      <c r="ADI14" s="49"/>
      <c r="ADJ14" s="49"/>
      <c r="ADK14" s="49"/>
      <c r="ADL14" s="49"/>
      <c r="ADM14" s="49"/>
      <c r="ADN14" s="49"/>
      <c r="ADO14" s="49"/>
      <c r="ADP14" s="49"/>
      <c r="ADQ14" s="49"/>
      <c r="ADR14" s="49"/>
      <c r="ADS14" s="49"/>
      <c r="ADT14" s="49"/>
      <c r="ADU14" s="49"/>
      <c r="ADV14" s="49"/>
      <c r="ADW14" s="49"/>
      <c r="ADX14" s="49"/>
      <c r="ADY14" s="49"/>
      <c r="ADZ14" s="49"/>
      <c r="AEA14" s="49"/>
      <c r="AEB14" s="49"/>
      <c r="AEC14" s="49"/>
      <c r="AED14" s="49"/>
      <c r="AEE14" s="49"/>
      <c r="AEF14" s="49"/>
      <c r="AEG14" s="49"/>
      <c r="AEH14" s="49"/>
      <c r="AEI14" s="49"/>
      <c r="AEJ14" s="49"/>
      <c r="AEK14" s="49"/>
      <c r="AEL14" s="49"/>
      <c r="AEM14" s="49"/>
      <c r="AEN14" s="49"/>
      <c r="AEO14" s="49"/>
      <c r="AEP14" s="49"/>
      <c r="AEQ14" s="49"/>
      <c r="AER14" s="49"/>
      <c r="AES14" s="49"/>
      <c r="AET14" s="49"/>
      <c r="AEU14" s="49"/>
      <c r="AEV14" s="49"/>
      <c r="AEW14" s="49"/>
      <c r="AEX14" s="49"/>
      <c r="AEY14" s="49"/>
      <c r="AEZ14" s="49"/>
      <c r="AFA14" s="49"/>
      <c r="AFB14" s="49"/>
      <c r="AFC14" s="49"/>
      <c r="AFD14" s="49"/>
      <c r="AFE14" s="49"/>
      <c r="AFF14" s="49"/>
      <c r="AFG14" s="49"/>
      <c r="AFH14" s="49"/>
      <c r="AFI14" s="49"/>
      <c r="AFJ14" s="49"/>
      <c r="AFK14" s="49"/>
      <c r="AFL14" s="49"/>
      <c r="AFM14" s="49"/>
      <c r="AFN14" s="49"/>
      <c r="AFO14" s="49"/>
      <c r="AFP14" s="49"/>
      <c r="AFQ14" s="49"/>
      <c r="AFR14" s="49"/>
      <c r="AFS14" s="49"/>
      <c r="AFT14" s="49"/>
      <c r="AFU14" s="49"/>
      <c r="AFV14" s="49"/>
      <c r="AFW14" s="49"/>
      <c r="AFX14" s="49"/>
      <c r="AFY14" s="49"/>
      <c r="AFZ14" s="49"/>
      <c r="AGA14" s="49"/>
      <c r="AGB14" s="49"/>
      <c r="AGC14" s="49"/>
      <c r="AGD14" s="49"/>
      <c r="AGE14" s="49"/>
      <c r="AGF14" s="49"/>
      <c r="AGG14" s="49"/>
      <c r="AGH14" s="49"/>
      <c r="AGI14" s="49"/>
      <c r="AGJ14" s="49"/>
      <c r="AGK14" s="49"/>
      <c r="AGL14" s="49"/>
      <c r="AGM14" s="49"/>
      <c r="AGN14" s="49"/>
      <c r="AGO14" s="49"/>
      <c r="AGP14" s="49"/>
      <c r="AGQ14" s="49"/>
      <c r="AGR14" s="49"/>
      <c r="AGS14" s="49"/>
      <c r="AGT14" s="49"/>
      <c r="AGU14" s="49"/>
      <c r="AGV14" s="49"/>
      <c r="AGW14" s="49"/>
      <c r="AGX14" s="49"/>
      <c r="AGY14" s="49"/>
      <c r="AGZ14" s="49"/>
      <c r="AHA14" s="49"/>
      <c r="AHB14" s="49"/>
      <c r="AHC14" s="49"/>
      <c r="AHD14" s="49"/>
      <c r="AHE14" s="49"/>
      <c r="AHF14" s="49"/>
      <c r="AHG14" s="49"/>
      <c r="AHH14" s="49"/>
      <c r="AHI14" s="49"/>
      <c r="AHJ14" s="49"/>
      <c r="AHK14" s="49"/>
      <c r="AHL14" s="49"/>
      <c r="AHM14" s="49"/>
      <c r="AHN14" s="49"/>
      <c r="AHO14" s="49"/>
      <c r="AHP14" s="49"/>
      <c r="AHQ14" s="49"/>
      <c r="AHR14" s="49"/>
      <c r="AHS14" s="49"/>
      <c r="AHT14" s="49"/>
      <c r="AHU14" s="49"/>
      <c r="AHV14" s="49"/>
      <c r="AHW14" s="49"/>
      <c r="AHX14" s="49"/>
      <c r="AHY14" s="49"/>
      <c r="AHZ14" s="49"/>
      <c r="AIA14" s="49"/>
      <c r="AIB14" s="49"/>
      <c r="AIC14" s="49"/>
      <c r="AID14" s="49"/>
      <c r="AIE14" s="49"/>
      <c r="AIF14" s="49"/>
      <c r="AIG14" s="49"/>
      <c r="AIH14" s="49"/>
      <c r="AII14" s="49"/>
      <c r="AIJ14" s="49"/>
      <c r="AIK14" s="49"/>
      <c r="AIL14" s="49"/>
      <c r="AIM14" s="49"/>
      <c r="AIN14" s="49"/>
      <c r="AIO14" s="49"/>
      <c r="AIP14" s="49"/>
      <c r="AIQ14" s="49"/>
      <c r="AIR14" s="49"/>
      <c r="AIS14" s="49"/>
      <c r="AIT14" s="49"/>
      <c r="AIU14" s="49"/>
      <c r="AIV14" s="49"/>
      <c r="AIW14" s="49"/>
      <c r="AIX14" s="49"/>
      <c r="AIY14" s="49"/>
      <c r="AIZ14" s="49"/>
      <c r="AJA14" s="49"/>
      <c r="AJB14" s="49"/>
      <c r="AJC14" s="49"/>
      <c r="AJD14" s="49"/>
      <c r="AJE14" s="49"/>
      <c r="AJF14" s="49"/>
      <c r="AJG14" s="49"/>
      <c r="AJH14" s="49"/>
      <c r="AJI14" s="49"/>
      <c r="AJJ14" s="49"/>
      <c r="AJK14" s="49"/>
      <c r="AJL14" s="49"/>
      <c r="AJM14" s="49"/>
      <c r="AJN14" s="49"/>
      <c r="AJO14" s="49"/>
      <c r="AJP14" s="49"/>
      <c r="AJQ14" s="49"/>
      <c r="AJR14" s="49"/>
      <c r="AJS14" s="49"/>
      <c r="AJT14" s="49"/>
      <c r="AJU14" s="49"/>
      <c r="AJV14" s="49"/>
      <c r="AJW14" s="49"/>
      <c r="AJX14" s="49"/>
      <c r="AJY14" s="49"/>
      <c r="AJZ14" s="49"/>
      <c r="AKA14" s="49"/>
      <c r="AKB14" s="49"/>
      <c r="AKC14" s="49"/>
      <c r="AKD14" s="49"/>
      <c r="AKE14" s="49"/>
      <c r="AKF14" s="49"/>
      <c r="AKG14" s="49"/>
      <c r="AKH14" s="49"/>
      <c r="AKI14" s="49"/>
      <c r="AKJ14" s="49"/>
      <c r="AKK14" s="49"/>
      <c r="AKL14" s="49"/>
      <c r="AKM14" s="49"/>
      <c r="AKN14" s="49"/>
      <c r="AKO14" s="49"/>
      <c r="AKP14" s="49"/>
      <c r="AKQ14" s="49"/>
      <c r="AKR14" s="49"/>
      <c r="AKS14" s="49"/>
      <c r="AKT14" s="49"/>
      <c r="AKU14" s="49"/>
      <c r="AKV14" s="49"/>
      <c r="AKW14" s="49"/>
      <c r="AKX14" s="49"/>
      <c r="AKY14" s="49"/>
      <c r="AKZ14" s="49"/>
      <c r="ALA14" s="49"/>
      <c r="ALB14" s="49"/>
      <c r="ALC14" s="49"/>
      <c r="ALD14" s="49"/>
      <c r="ALE14" s="49"/>
      <c r="ALF14" s="49"/>
      <c r="ALG14" s="49"/>
      <c r="ALH14" s="49"/>
      <c r="ALI14" s="49"/>
      <c r="ALJ14" s="49"/>
      <c r="ALK14" s="49"/>
      <c r="ALL14" s="49"/>
      <c r="ALM14" s="49"/>
      <c r="ALN14" s="49"/>
      <c r="ALO14" s="49"/>
      <c r="ALP14" s="49"/>
      <c r="ALQ14" s="49"/>
      <c r="ALR14" s="49"/>
      <c r="ALS14" s="49"/>
      <c r="ALT14" s="49"/>
      <c r="ALU14" s="49"/>
      <c r="ALV14" s="49"/>
      <c r="ALW14" s="49"/>
      <c r="ALX14" s="49"/>
      <c r="ALY14" s="49"/>
      <c r="ALZ14" s="49"/>
      <c r="AMA14" s="49"/>
      <c r="AMB14" s="49"/>
      <c r="AMC14" s="49"/>
      <c r="AMD14" s="49"/>
      <c r="AME14" s="49"/>
      <c r="AMF14" s="49"/>
      <c r="AMG14" s="49"/>
      <c r="AMH14" s="49"/>
      <c r="AMI14" s="49"/>
      <c r="AMJ14" s="49"/>
      <c r="AMK14" s="49"/>
      <c r="AML14" s="49"/>
      <c r="AMM14" s="49"/>
      <c r="AMN14" s="49"/>
      <c r="AMO14" s="49"/>
      <c r="AMP14" s="49"/>
      <c r="AMQ14" s="49"/>
      <c r="AMR14" s="49"/>
      <c r="AMS14" s="49"/>
      <c r="AMT14" s="49"/>
      <c r="AMU14" s="49"/>
      <c r="AMV14" s="49"/>
      <c r="AMW14" s="49"/>
      <c r="AMX14" s="49"/>
      <c r="AMY14" s="49"/>
      <c r="AMZ14" s="49"/>
      <c r="ANA14" s="49"/>
      <c r="ANB14" s="49"/>
      <c r="ANC14" s="49"/>
      <c r="AND14" s="49"/>
      <c r="ANE14" s="49"/>
      <c r="ANF14" s="49"/>
      <c r="ANG14" s="49"/>
      <c r="ANH14" s="49"/>
      <c r="ANI14" s="49"/>
      <c r="ANJ14" s="49"/>
      <c r="ANK14" s="49"/>
      <c r="ANL14" s="49"/>
      <c r="ANM14" s="49"/>
      <c r="ANN14" s="49"/>
      <c r="ANO14" s="49"/>
      <c r="ANP14" s="49"/>
      <c r="ANQ14" s="49"/>
      <c r="ANR14" s="49"/>
      <c r="ANS14" s="49"/>
      <c r="ANT14" s="49"/>
      <c r="ANU14" s="49"/>
      <c r="ANV14" s="49"/>
      <c r="ANW14" s="49"/>
      <c r="ANX14" s="49"/>
      <c r="ANY14" s="49"/>
      <c r="ANZ14" s="49"/>
      <c r="AOA14" s="49"/>
      <c r="AOB14" s="49"/>
      <c r="AOC14" s="49"/>
      <c r="AOD14" s="49"/>
      <c r="AOE14" s="49"/>
      <c r="AOF14" s="49"/>
      <c r="AOG14" s="49"/>
      <c r="AOH14" s="49"/>
      <c r="AOI14" s="49"/>
      <c r="AOJ14" s="49"/>
      <c r="AOK14" s="49"/>
      <c r="AOL14" s="49"/>
      <c r="AOM14" s="49"/>
      <c r="AON14" s="49"/>
      <c r="AOO14" s="49"/>
      <c r="AOP14" s="49"/>
      <c r="AOQ14" s="49"/>
      <c r="AOR14" s="49"/>
      <c r="AOS14" s="49"/>
      <c r="AOT14" s="49"/>
      <c r="AOU14" s="49"/>
      <c r="AOV14" s="49"/>
      <c r="AOW14" s="49"/>
      <c r="AOX14" s="49"/>
      <c r="AOY14" s="49"/>
      <c r="AOZ14" s="49"/>
      <c r="APA14" s="49"/>
      <c r="APB14" s="49"/>
      <c r="APC14" s="49"/>
      <c r="APD14" s="49"/>
      <c r="APE14" s="49"/>
      <c r="APF14" s="49"/>
      <c r="APG14" s="49"/>
      <c r="APH14" s="49"/>
      <c r="API14" s="49"/>
      <c r="APJ14" s="49"/>
      <c r="APK14" s="49"/>
      <c r="APL14" s="49"/>
      <c r="APM14" s="49"/>
      <c r="APN14" s="49"/>
      <c r="APO14" s="49"/>
      <c r="APP14" s="49"/>
      <c r="APQ14" s="49"/>
      <c r="APR14" s="49"/>
      <c r="APS14" s="49"/>
      <c r="APT14" s="49"/>
      <c r="APU14" s="49"/>
      <c r="APV14" s="49"/>
      <c r="APW14" s="49"/>
      <c r="APX14" s="49"/>
      <c r="APY14" s="49"/>
      <c r="APZ14" s="49"/>
      <c r="AQA14" s="49"/>
      <c r="AQB14" s="49"/>
      <c r="AQC14" s="49"/>
      <c r="AQD14" s="49"/>
      <c r="AQE14" s="49"/>
      <c r="AQF14" s="49"/>
      <c r="AQG14" s="49"/>
      <c r="AQH14" s="49"/>
      <c r="AQI14" s="49"/>
      <c r="AQJ14" s="49"/>
      <c r="AQK14" s="49"/>
      <c r="AQL14" s="49"/>
      <c r="AQM14" s="49"/>
      <c r="AQN14" s="49"/>
      <c r="AQO14" s="49"/>
      <c r="AQP14" s="49"/>
      <c r="AQQ14" s="49"/>
      <c r="AQR14" s="49"/>
      <c r="AQS14" s="49"/>
      <c r="AQT14" s="49"/>
      <c r="AQU14" s="49"/>
      <c r="AQV14" s="49"/>
      <c r="AQW14" s="49"/>
      <c r="AQX14" s="49"/>
      <c r="AQY14" s="49"/>
      <c r="AQZ14" s="49"/>
      <c r="ARA14" s="49"/>
      <c r="ARB14" s="49"/>
      <c r="ARC14" s="49"/>
      <c r="ARD14" s="49"/>
      <c r="ARE14" s="49"/>
      <c r="ARF14" s="49"/>
      <c r="ARG14" s="49"/>
      <c r="ARH14" s="49"/>
      <c r="ARI14" s="49"/>
      <c r="ARJ14" s="49"/>
      <c r="ARK14" s="49"/>
      <c r="ARL14" s="49"/>
      <c r="ARM14" s="49"/>
      <c r="ARN14" s="49"/>
      <c r="ARO14" s="49"/>
      <c r="ARP14" s="49"/>
      <c r="ARQ14" s="49"/>
      <c r="ARR14" s="49"/>
      <c r="ARS14" s="49"/>
      <c r="ART14" s="49"/>
      <c r="ARU14" s="49"/>
      <c r="ARV14" s="49"/>
      <c r="ARW14" s="49"/>
      <c r="ARX14" s="49"/>
      <c r="ARY14" s="49"/>
      <c r="ARZ14" s="49"/>
      <c r="ASA14" s="49"/>
      <c r="ASB14" s="49"/>
      <c r="ASC14" s="49"/>
      <c r="ASD14" s="49"/>
      <c r="ASE14" s="49"/>
      <c r="ASF14" s="49"/>
      <c r="ASG14" s="49"/>
      <c r="ASH14" s="49"/>
      <c r="ASI14" s="49"/>
      <c r="ASJ14" s="49"/>
      <c r="ASK14" s="49"/>
      <c r="ASL14" s="49"/>
      <c r="ASM14" s="49"/>
      <c r="ASN14" s="49"/>
      <c r="ASO14" s="49"/>
      <c r="ASP14" s="49"/>
      <c r="ASQ14" s="49"/>
      <c r="ASR14" s="49"/>
      <c r="ASS14" s="49"/>
      <c r="AST14" s="49"/>
      <c r="ASU14" s="49"/>
      <c r="ASV14" s="49"/>
      <c r="ASW14" s="49"/>
      <c r="ASX14" s="49"/>
      <c r="ASY14" s="49"/>
      <c r="ASZ14" s="49"/>
      <c r="ATA14" s="49"/>
      <c r="ATB14" s="49"/>
      <c r="ATC14" s="49"/>
      <c r="ATD14" s="49"/>
      <c r="ATE14" s="49"/>
      <c r="ATF14" s="49"/>
      <c r="ATG14" s="49"/>
      <c r="ATH14" s="49"/>
      <c r="ATI14" s="49"/>
      <c r="ATJ14" s="49"/>
      <c r="ATK14" s="49"/>
      <c r="ATL14" s="49"/>
      <c r="ATM14" s="49"/>
      <c r="ATN14" s="49"/>
      <c r="ATO14" s="49"/>
      <c r="ATP14" s="49"/>
      <c r="ATQ14" s="49"/>
      <c r="ATR14" s="49"/>
      <c r="ATS14" s="49"/>
      <c r="ATT14" s="49"/>
      <c r="ATU14" s="49"/>
      <c r="ATV14" s="49"/>
      <c r="ATW14" s="49"/>
      <c r="ATX14" s="49"/>
      <c r="ATY14" s="49"/>
      <c r="ATZ14" s="49"/>
      <c r="AUA14" s="49"/>
      <c r="AUB14" s="49"/>
      <c r="AUC14" s="49"/>
      <c r="AUD14" s="49"/>
      <c r="AUE14" s="49"/>
      <c r="AUF14" s="49"/>
      <c r="AUG14" s="49"/>
      <c r="AUH14" s="49"/>
      <c r="AUI14" s="49"/>
      <c r="AUJ14" s="49"/>
      <c r="AUK14" s="49"/>
      <c r="AUL14" s="49"/>
      <c r="AUM14" s="49"/>
      <c r="AUN14" s="49"/>
      <c r="AUO14" s="49"/>
      <c r="AUP14" s="49"/>
      <c r="AUQ14" s="49"/>
      <c r="AUR14" s="49"/>
      <c r="AUS14" s="49"/>
      <c r="AUT14" s="49"/>
      <c r="AUU14" s="49"/>
      <c r="AUV14" s="49"/>
      <c r="AUW14" s="49"/>
      <c r="AUX14" s="49"/>
      <c r="AUY14" s="49"/>
      <c r="AUZ14" s="49"/>
      <c r="AVA14" s="49"/>
      <c r="AVB14" s="49"/>
      <c r="AVC14" s="49"/>
      <c r="AVD14" s="49"/>
      <c r="AVE14" s="49"/>
      <c r="AVF14" s="49"/>
      <c r="AVG14" s="49"/>
      <c r="AVH14" s="49"/>
      <c r="AVI14" s="49"/>
      <c r="AVJ14" s="49"/>
      <c r="AVK14" s="49"/>
      <c r="AVL14" s="49"/>
      <c r="AVM14" s="49"/>
      <c r="AVN14" s="49"/>
      <c r="AVO14" s="49"/>
      <c r="AVP14" s="49"/>
      <c r="AVQ14" s="49"/>
      <c r="AVR14" s="49"/>
      <c r="AVS14" s="49"/>
      <c r="AVT14" s="49"/>
      <c r="AVU14" s="49"/>
      <c r="AVV14" s="49"/>
      <c r="AVW14" s="49"/>
      <c r="AVX14" s="49"/>
      <c r="AVY14" s="49"/>
      <c r="AVZ14" s="49"/>
      <c r="AWA14" s="49"/>
      <c r="AWB14" s="49"/>
      <c r="AWC14" s="49"/>
      <c r="AWD14" s="49"/>
      <c r="AWE14" s="49"/>
      <c r="AWF14" s="49"/>
      <c r="AWG14" s="49"/>
      <c r="AWH14" s="49"/>
      <c r="AWI14" s="49"/>
      <c r="AWJ14" s="49"/>
      <c r="AWK14" s="49"/>
      <c r="AWL14" s="49"/>
      <c r="AWM14" s="49"/>
      <c r="AWN14" s="49"/>
      <c r="AWO14" s="49"/>
      <c r="AWP14" s="49"/>
      <c r="AWQ14" s="49"/>
      <c r="AWR14" s="49"/>
      <c r="AWS14" s="49"/>
      <c r="AWT14" s="49"/>
      <c r="AWU14" s="49"/>
      <c r="AWV14" s="49"/>
      <c r="AWW14" s="49"/>
      <c r="AWX14" s="49"/>
      <c r="AWY14" s="49"/>
      <c r="AWZ14" s="49"/>
      <c r="AXA14" s="49"/>
      <c r="AXB14" s="49"/>
      <c r="AXC14" s="49"/>
      <c r="AXD14" s="49"/>
      <c r="AXE14" s="49"/>
      <c r="AXF14" s="49"/>
      <c r="AXG14" s="49"/>
      <c r="AXH14" s="49"/>
      <c r="AXI14" s="49"/>
      <c r="AXJ14" s="49"/>
      <c r="AXK14" s="49"/>
      <c r="AXL14" s="49"/>
      <c r="AXM14" s="49"/>
      <c r="AXN14" s="49"/>
      <c r="AXO14" s="49"/>
      <c r="AXP14" s="49"/>
      <c r="AXQ14" s="49"/>
      <c r="AXR14" s="49"/>
      <c r="AXS14" s="49"/>
      <c r="AXT14" s="49"/>
      <c r="AXU14" s="49"/>
      <c r="AXV14" s="49"/>
      <c r="AXW14" s="49"/>
      <c r="AXX14" s="49"/>
      <c r="AXY14" s="49"/>
      <c r="AXZ14" s="49"/>
      <c r="AYA14" s="49"/>
      <c r="AYB14" s="49"/>
      <c r="AYC14" s="49"/>
      <c r="AYD14" s="49"/>
      <c r="AYE14" s="49"/>
      <c r="AYF14" s="49"/>
      <c r="AYG14" s="49"/>
      <c r="AYH14" s="49"/>
      <c r="AYI14" s="49"/>
      <c r="AYJ14" s="49"/>
      <c r="AYK14" s="49"/>
      <c r="AYL14" s="49"/>
      <c r="AYM14" s="49"/>
      <c r="AYN14" s="49"/>
      <c r="AYO14" s="49"/>
      <c r="AYP14" s="49"/>
      <c r="AYQ14" s="49"/>
      <c r="AYR14" s="49"/>
      <c r="AYS14" s="49"/>
      <c r="AYT14" s="49"/>
      <c r="AYU14" s="49"/>
      <c r="AYV14" s="49"/>
      <c r="AYW14" s="49"/>
      <c r="AYX14" s="49"/>
      <c r="AYY14" s="49"/>
      <c r="AYZ14" s="49"/>
      <c r="AZA14" s="49"/>
      <c r="AZB14" s="49"/>
      <c r="AZC14" s="49"/>
      <c r="AZD14" s="49"/>
      <c r="AZE14" s="49"/>
      <c r="AZF14" s="49"/>
      <c r="AZG14" s="49"/>
      <c r="AZH14" s="49"/>
      <c r="AZI14" s="49"/>
      <c r="AZJ14" s="49"/>
      <c r="AZK14" s="49"/>
      <c r="AZL14" s="49"/>
      <c r="AZM14" s="49"/>
      <c r="AZN14" s="49"/>
      <c r="AZO14" s="49"/>
      <c r="AZP14" s="49"/>
      <c r="AZQ14" s="49"/>
      <c r="AZR14" s="49"/>
      <c r="AZS14" s="49"/>
      <c r="AZT14" s="49"/>
      <c r="AZU14" s="49"/>
      <c r="AZV14" s="49"/>
      <c r="AZW14" s="49"/>
      <c r="AZX14" s="49"/>
      <c r="AZY14" s="49"/>
      <c r="AZZ14" s="49"/>
      <c r="BAA14" s="49"/>
      <c r="BAB14" s="49"/>
      <c r="BAC14" s="49"/>
      <c r="BAD14" s="49"/>
      <c r="BAE14" s="49"/>
      <c r="BAF14" s="49"/>
      <c r="BAG14" s="49"/>
      <c r="BAH14" s="49"/>
      <c r="BAI14" s="49"/>
      <c r="BAJ14" s="49"/>
      <c r="BAK14" s="49"/>
      <c r="BAL14" s="49"/>
      <c r="BAM14" s="49"/>
      <c r="BAN14" s="49"/>
      <c r="BAO14" s="49"/>
      <c r="BAP14" s="49"/>
      <c r="BAQ14" s="49"/>
      <c r="BAR14" s="49"/>
      <c r="BAS14" s="49"/>
      <c r="BAT14" s="49"/>
      <c r="BAU14" s="49"/>
      <c r="BAV14" s="49"/>
      <c r="BAW14" s="49"/>
      <c r="BAX14" s="49"/>
      <c r="BAY14" s="49"/>
      <c r="BAZ14" s="49"/>
      <c r="BBA14" s="49"/>
      <c r="BBB14" s="49"/>
      <c r="BBC14" s="49"/>
      <c r="BBD14" s="49"/>
      <c r="BBE14" s="49"/>
      <c r="BBF14" s="49"/>
      <c r="BBG14" s="49"/>
      <c r="BBH14" s="49"/>
      <c r="BBI14" s="49"/>
      <c r="BBJ14" s="49"/>
      <c r="BBK14" s="49"/>
      <c r="BBL14" s="49"/>
      <c r="BBM14" s="49"/>
      <c r="BBN14" s="49"/>
      <c r="BBO14" s="49"/>
      <c r="BBP14" s="49"/>
      <c r="BBQ14" s="49"/>
      <c r="BBR14" s="49"/>
      <c r="BBS14" s="49"/>
      <c r="BBT14" s="49"/>
      <c r="BBU14" s="49"/>
      <c r="BBV14" s="49"/>
      <c r="BBW14" s="49"/>
      <c r="BBX14" s="49"/>
      <c r="BBY14" s="49"/>
      <c r="BBZ14" s="49"/>
      <c r="BCA14" s="49"/>
      <c r="BCB14" s="49"/>
      <c r="BCC14" s="49"/>
      <c r="BCD14" s="49"/>
      <c r="BCE14" s="49"/>
      <c r="BCF14" s="49"/>
      <c r="BCG14" s="49"/>
      <c r="BCH14" s="49"/>
      <c r="BCI14" s="49"/>
      <c r="BCJ14" s="49"/>
      <c r="BCK14" s="49"/>
      <c r="BCL14" s="49"/>
      <c r="BCM14" s="49"/>
      <c r="BCN14" s="49"/>
      <c r="BCO14" s="49"/>
      <c r="BCP14" s="49"/>
      <c r="BCQ14" s="49"/>
      <c r="BCR14" s="49"/>
      <c r="BCS14" s="49"/>
      <c r="BCT14" s="49"/>
      <c r="BCU14" s="49"/>
      <c r="BCV14" s="49"/>
      <c r="BCW14" s="49"/>
      <c r="BCX14" s="49"/>
      <c r="BCY14" s="49"/>
      <c r="BCZ14" s="49"/>
      <c r="BDA14" s="49"/>
      <c r="BDB14" s="49"/>
      <c r="BDC14" s="49"/>
      <c r="BDD14" s="49"/>
      <c r="BDE14" s="49"/>
      <c r="BDF14" s="49"/>
      <c r="BDG14" s="49"/>
      <c r="BDH14" s="49"/>
      <c r="BDI14" s="49"/>
      <c r="BDJ14" s="49"/>
      <c r="BDK14" s="49"/>
      <c r="BDL14" s="49"/>
      <c r="BDM14" s="49"/>
      <c r="BDN14" s="49"/>
      <c r="BDO14" s="49"/>
      <c r="BDP14" s="49"/>
      <c r="BDQ14" s="49"/>
      <c r="BDR14" s="49"/>
      <c r="BDS14" s="49"/>
      <c r="BDT14" s="49"/>
      <c r="BDU14" s="49"/>
      <c r="BDV14" s="49"/>
      <c r="BDW14" s="49"/>
      <c r="BDX14" s="49"/>
      <c r="BDY14" s="49"/>
      <c r="BDZ14" s="49"/>
      <c r="BEA14" s="49"/>
      <c r="BEB14" s="49"/>
      <c r="BEC14" s="49"/>
      <c r="BED14" s="49"/>
      <c r="BEE14" s="49"/>
      <c r="BEF14" s="49"/>
      <c r="BEG14" s="49"/>
      <c r="BEH14" s="49"/>
      <c r="BEI14" s="49"/>
      <c r="BEJ14" s="49"/>
      <c r="BEK14" s="49"/>
      <c r="BEL14" s="49"/>
      <c r="BEM14" s="49"/>
      <c r="BEN14" s="49"/>
      <c r="BEO14" s="49"/>
      <c r="BEP14" s="49"/>
      <c r="BEQ14" s="49"/>
      <c r="BER14" s="49"/>
      <c r="BES14" s="49"/>
      <c r="BET14" s="49"/>
      <c r="BEU14" s="49"/>
      <c r="BEV14" s="49"/>
      <c r="BEW14" s="49"/>
      <c r="BEX14" s="49"/>
      <c r="BEY14" s="49"/>
      <c r="BEZ14" s="49"/>
      <c r="BFA14" s="49"/>
      <c r="BFB14" s="49"/>
      <c r="BFC14" s="49"/>
      <c r="BFD14" s="49"/>
      <c r="BFE14" s="49"/>
      <c r="BFF14" s="49"/>
      <c r="BFG14" s="49"/>
      <c r="BFH14" s="49"/>
      <c r="BFI14" s="49"/>
      <c r="BFJ14" s="49"/>
      <c r="BFK14" s="49"/>
      <c r="BFL14" s="49"/>
      <c r="BFM14" s="49"/>
      <c r="BFN14" s="49"/>
      <c r="BFO14" s="49"/>
      <c r="BFP14" s="49"/>
      <c r="BFQ14" s="49"/>
      <c r="BFR14" s="49"/>
      <c r="BFS14" s="49"/>
      <c r="BFT14" s="49"/>
      <c r="BFU14" s="49"/>
      <c r="BFV14" s="49"/>
      <c r="BFW14" s="49"/>
      <c r="BFX14" s="49"/>
      <c r="BFY14" s="49"/>
      <c r="BFZ14" s="49"/>
      <c r="BGA14" s="49"/>
      <c r="BGB14" s="49"/>
      <c r="BGC14" s="49"/>
      <c r="BGD14" s="49"/>
      <c r="BGE14" s="49"/>
      <c r="BGF14" s="49"/>
      <c r="BGG14" s="49"/>
      <c r="BGH14" s="49"/>
      <c r="BGI14" s="49"/>
      <c r="BGJ14" s="49"/>
      <c r="BGK14" s="49"/>
      <c r="BGL14" s="49"/>
      <c r="BGM14" s="49"/>
      <c r="BGN14" s="49"/>
      <c r="BGO14" s="49"/>
      <c r="BGP14" s="49"/>
      <c r="BGQ14" s="49"/>
      <c r="BGR14" s="49"/>
      <c r="BGS14" s="49"/>
      <c r="BGT14" s="49"/>
      <c r="BGU14" s="49"/>
      <c r="BGV14" s="49"/>
      <c r="BGW14" s="49"/>
      <c r="BGX14" s="49"/>
      <c r="BGY14" s="49"/>
      <c r="BGZ14" s="49"/>
      <c r="BHA14" s="49"/>
      <c r="BHB14" s="49"/>
      <c r="BHC14" s="49"/>
      <c r="BHD14" s="49"/>
      <c r="BHE14" s="49"/>
      <c r="BHF14" s="49"/>
      <c r="BHG14" s="49"/>
      <c r="BHH14" s="49"/>
      <c r="BHI14" s="49"/>
      <c r="BHJ14" s="49"/>
      <c r="BHK14" s="49"/>
      <c r="BHL14" s="49"/>
      <c r="BHM14" s="49"/>
      <c r="BHN14" s="49"/>
      <c r="BHO14" s="49"/>
      <c r="BHP14" s="49"/>
      <c r="BHQ14" s="49"/>
      <c r="BHR14" s="49"/>
      <c r="BHS14" s="49"/>
      <c r="BHT14" s="49"/>
      <c r="BHU14" s="49"/>
      <c r="BHV14" s="49"/>
      <c r="BHW14" s="49"/>
      <c r="BHX14" s="49"/>
      <c r="BHY14" s="49"/>
      <c r="BHZ14" s="49"/>
      <c r="BIA14" s="49"/>
      <c r="BIB14" s="49"/>
      <c r="BIC14" s="49"/>
      <c r="BID14" s="49"/>
      <c r="BIE14" s="49"/>
      <c r="BIF14" s="49"/>
      <c r="BIG14" s="49"/>
      <c r="BIH14" s="49"/>
      <c r="BII14" s="49"/>
      <c r="BIJ14" s="49"/>
      <c r="BIK14" s="49"/>
      <c r="BIL14" s="49"/>
      <c r="BIM14" s="49"/>
      <c r="BIN14" s="49"/>
      <c r="BIO14" s="49"/>
      <c r="BIP14" s="49"/>
      <c r="BIQ14" s="49"/>
      <c r="BIR14" s="49"/>
      <c r="BIS14" s="49"/>
      <c r="BIT14" s="49"/>
      <c r="BIU14" s="49"/>
      <c r="BIV14" s="49"/>
      <c r="BIW14" s="49"/>
      <c r="BIX14" s="49"/>
      <c r="BIY14" s="49"/>
      <c r="BIZ14" s="49"/>
      <c r="BJA14" s="49"/>
      <c r="BJB14" s="49"/>
      <c r="BJC14" s="49"/>
      <c r="BJD14" s="49"/>
      <c r="BJE14" s="49"/>
      <c r="BJF14" s="49"/>
      <c r="BJG14" s="49"/>
      <c r="BJH14" s="49"/>
      <c r="BJI14" s="49"/>
      <c r="BJJ14" s="49"/>
      <c r="BJK14" s="49"/>
      <c r="BJL14" s="49"/>
      <c r="BJM14" s="49"/>
      <c r="BJN14" s="49"/>
      <c r="BJO14" s="49"/>
      <c r="BJP14" s="49"/>
      <c r="BJQ14" s="49"/>
      <c r="BJR14" s="49"/>
      <c r="BJS14" s="49"/>
      <c r="BJT14" s="49"/>
      <c r="BJU14" s="49"/>
      <c r="BJV14" s="49"/>
      <c r="BJW14" s="49"/>
      <c r="BJX14" s="49"/>
      <c r="BJY14" s="49"/>
      <c r="BJZ14" s="49"/>
      <c r="BKA14" s="49"/>
      <c r="BKB14" s="49"/>
      <c r="BKC14" s="49"/>
      <c r="BKD14" s="49"/>
      <c r="BKE14" s="49"/>
      <c r="BKF14" s="49"/>
      <c r="BKG14" s="49"/>
      <c r="BKH14" s="49"/>
      <c r="BKI14" s="49"/>
      <c r="BKJ14" s="49"/>
      <c r="BKK14" s="49"/>
      <c r="BKL14" s="49"/>
      <c r="BKM14" s="49"/>
      <c r="BKN14" s="49"/>
      <c r="BKO14" s="49"/>
      <c r="BKP14" s="49"/>
      <c r="BKQ14" s="49"/>
      <c r="BKR14" s="49"/>
      <c r="BKS14" s="49"/>
      <c r="BKT14" s="49"/>
      <c r="BKU14" s="49"/>
      <c r="BKV14" s="49"/>
      <c r="BKW14" s="49"/>
      <c r="BKX14" s="49"/>
      <c r="BKY14" s="49"/>
      <c r="BKZ14" s="49"/>
      <c r="BLA14" s="49"/>
      <c r="BLB14" s="49"/>
      <c r="BLC14" s="49"/>
      <c r="BLD14" s="49"/>
      <c r="BLE14" s="49"/>
      <c r="BLF14" s="49"/>
      <c r="BLG14" s="49"/>
      <c r="BLH14" s="49"/>
      <c r="BLI14" s="49"/>
      <c r="BLJ14" s="49"/>
      <c r="BLK14" s="49"/>
      <c r="BLL14" s="49"/>
      <c r="BLM14" s="49"/>
      <c r="BLN14" s="49"/>
      <c r="BLO14" s="49"/>
      <c r="BLP14" s="49"/>
      <c r="BLQ14" s="49"/>
      <c r="BLR14" s="49"/>
      <c r="BLS14" s="49"/>
      <c r="BLT14" s="49"/>
      <c r="BLU14" s="49"/>
      <c r="BLV14" s="49"/>
      <c r="BLW14" s="49"/>
      <c r="BLX14" s="49"/>
      <c r="BLY14" s="49"/>
      <c r="BLZ14" s="49"/>
      <c r="BMA14" s="49"/>
      <c r="BMB14" s="49"/>
      <c r="BMC14" s="49"/>
      <c r="BMD14" s="49"/>
      <c r="BME14" s="49"/>
      <c r="BMF14" s="49"/>
      <c r="BMG14" s="49"/>
      <c r="BMH14" s="49"/>
      <c r="BMI14" s="49"/>
      <c r="BMJ14" s="49"/>
      <c r="BMK14" s="49"/>
      <c r="BML14" s="49"/>
      <c r="BMM14" s="49"/>
      <c r="BMN14" s="49"/>
      <c r="BMO14" s="49"/>
      <c r="BMP14" s="49"/>
      <c r="BMQ14" s="49"/>
      <c r="BMR14" s="49"/>
      <c r="BMS14" s="49"/>
      <c r="BMT14" s="49"/>
      <c r="BMU14" s="49"/>
      <c r="BMV14" s="49"/>
      <c r="BMW14" s="49"/>
      <c r="BMX14" s="49"/>
      <c r="BMY14" s="49"/>
      <c r="BMZ14" s="49"/>
      <c r="BNA14" s="49"/>
      <c r="BNB14" s="49"/>
      <c r="BNC14" s="49"/>
      <c r="BND14" s="49"/>
      <c r="BNE14" s="49"/>
      <c r="BNF14" s="49"/>
      <c r="BNG14" s="49"/>
      <c r="BNH14" s="49"/>
      <c r="BNI14" s="49"/>
      <c r="BNJ14" s="49"/>
      <c r="BNK14" s="49"/>
      <c r="BNL14" s="49"/>
      <c r="BNM14" s="49"/>
      <c r="BNN14" s="49"/>
      <c r="BNO14" s="49"/>
      <c r="BNP14" s="49"/>
      <c r="BNQ14" s="49"/>
      <c r="BNR14" s="49"/>
      <c r="BNS14" s="49"/>
      <c r="BNT14" s="49"/>
      <c r="BNU14" s="49"/>
      <c r="BNV14" s="49"/>
      <c r="BNW14" s="49"/>
      <c r="BNX14" s="49"/>
      <c r="BNY14" s="49"/>
      <c r="BNZ14" s="49"/>
      <c r="BOA14" s="49"/>
      <c r="BOB14" s="49"/>
      <c r="BOC14" s="49"/>
      <c r="BOD14" s="49"/>
      <c r="BOE14" s="49"/>
      <c r="BOF14" s="49"/>
      <c r="BOG14" s="49"/>
      <c r="BOH14" s="49"/>
      <c r="BOI14" s="49"/>
      <c r="BOJ14" s="49"/>
      <c r="BOK14" s="49"/>
      <c r="BOL14" s="49"/>
      <c r="BOM14" s="49"/>
      <c r="BON14" s="49"/>
      <c r="BOO14" s="49"/>
      <c r="BOP14" s="49"/>
      <c r="BOQ14" s="49"/>
      <c r="BOR14" s="49"/>
      <c r="BOS14" s="49"/>
      <c r="BOT14" s="49"/>
      <c r="BOU14" s="49"/>
      <c r="BOV14" s="49"/>
      <c r="BOW14" s="49"/>
      <c r="BOX14" s="49"/>
      <c r="BOY14" s="49"/>
      <c r="BOZ14" s="49"/>
      <c r="BPA14" s="49"/>
      <c r="BPB14" s="49"/>
      <c r="BPC14" s="49"/>
      <c r="BPD14" s="49"/>
      <c r="BPE14" s="49"/>
      <c r="BPF14" s="49"/>
      <c r="BPG14" s="49"/>
      <c r="BPH14" s="49"/>
      <c r="BPI14" s="49"/>
      <c r="BPJ14" s="49"/>
      <c r="BPK14" s="49"/>
      <c r="BPL14" s="49"/>
      <c r="BPM14" s="49"/>
      <c r="BPN14" s="49"/>
      <c r="BPO14" s="49"/>
      <c r="BPP14" s="49"/>
      <c r="BPQ14" s="49"/>
      <c r="BPR14" s="49"/>
      <c r="BPS14" s="49"/>
      <c r="BPT14" s="49"/>
      <c r="BPU14" s="49"/>
      <c r="BPV14" s="49"/>
      <c r="BPW14" s="49"/>
      <c r="BPX14" s="49"/>
      <c r="BPY14" s="49"/>
      <c r="BPZ14" s="49"/>
      <c r="BQA14" s="49"/>
      <c r="BQB14" s="49"/>
      <c r="BQC14" s="49"/>
      <c r="BQD14" s="49"/>
      <c r="BQE14" s="49"/>
      <c r="BQF14" s="49"/>
      <c r="BQG14" s="49"/>
      <c r="BQH14" s="49"/>
      <c r="BQI14" s="49"/>
      <c r="BQJ14" s="49"/>
      <c r="BQK14" s="49"/>
      <c r="BQL14" s="49"/>
      <c r="BQM14" s="49"/>
      <c r="BQN14" s="49"/>
      <c r="BQO14" s="49"/>
      <c r="BQP14" s="49"/>
      <c r="BQQ14" s="49"/>
      <c r="BQR14" s="49"/>
      <c r="BQS14" s="49"/>
      <c r="BQT14" s="49"/>
      <c r="BQU14" s="49"/>
      <c r="BQV14" s="49"/>
      <c r="BQW14" s="49"/>
      <c r="BQX14" s="49"/>
      <c r="BQY14" s="49"/>
      <c r="BQZ14" s="49"/>
      <c r="BRA14" s="49"/>
      <c r="BRB14" s="49"/>
      <c r="BRC14" s="49"/>
      <c r="BRD14" s="49"/>
      <c r="BRE14" s="49"/>
      <c r="BRF14" s="49"/>
      <c r="BRG14" s="49"/>
      <c r="BRH14" s="49"/>
      <c r="BRI14" s="49"/>
      <c r="BRJ14" s="49"/>
      <c r="BRK14" s="49"/>
      <c r="BRL14" s="49"/>
      <c r="BRM14" s="49"/>
      <c r="BRN14" s="49"/>
      <c r="BRO14" s="49"/>
      <c r="BRP14" s="49"/>
      <c r="BRQ14" s="49"/>
      <c r="BRR14" s="49"/>
      <c r="BRS14" s="49"/>
      <c r="BRT14" s="49"/>
      <c r="BRU14" s="49"/>
      <c r="BRV14" s="49"/>
      <c r="BRW14" s="49"/>
      <c r="BRX14" s="49"/>
      <c r="BRY14" s="49"/>
      <c r="BRZ14" s="49"/>
      <c r="BSA14" s="49"/>
      <c r="BSB14" s="49"/>
      <c r="BSC14" s="49"/>
      <c r="BSD14" s="49"/>
      <c r="BSE14" s="49"/>
      <c r="BSF14" s="49"/>
      <c r="BSG14" s="49"/>
      <c r="BSH14" s="49"/>
      <c r="BSI14" s="49"/>
      <c r="BSJ14" s="49"/>
      <c r="BSK14" s="49"/>
      <c r="BSL14" s="49"/>
      <c r="BSM14" s="49"/>
      <c r="BSN14" s="49"/>
      <c r="BSO14" s="49"/>
      <c r="BSP14" s="49"/>
      <c r="BSQ14" s="49"/>
      <c r="BSR14" s="49"/>
      <c r="BSS14" s="49"/>
      <c r="BST14" s="49"/>
      <c r="BSU14" s="49"/>
      <c r="BSV14" s="49"/>
      <c r="BSW14" s="49"/>
      <c r="BSX14" s="49"/>
      <c r="BSY14" s="49"/>
      <c r="BSZ14" s="49"/>
      <c r="BTA14" s="49"/>
      <c r="BTB14" s="49"/>
      <c r="BTC14" s="49"/>
      <c r="BTD14" s="49"/>
      <c r="BTE14" s="49"/>
      <c r="BTF14" s="49"/>
      <c r="BTG14" s="49"/>
      <c r="BTH14" s="49"/>
      <c r="BTI14" s="49"/>
      <c r="BTJ14" s="49"/>
      <c r="BTK14" s="49"/>
      <c r="BTL14" s="49"/>
      <c r="BTM14" s="49"/>
      <c r="BTN14" s="49"/>
      <c r="BTO14" s="49"/>
      <c r="BTP14" s="49"/>
      <c r="BTQ14" s="49"/>
      <c r="BTR14" s="49"/>
      <c r="BTS14" s="49"/>
      <c r="BTT14" s="49"/>
      <c r="BTU14" s="49"/>
      <c r="BTV14" s="49"/>
      <c r="BTW14" s="49"/>
      <c r="BTX14" s="49"/>
      <c r="BTY14" s="49"/>
      <c r="BTZ14" s="49"/>
      <c r="BUA14" s="49"/>
      <c r="BUB14" s="49"/>
      <c r="BUC14" s="49"/>
      <c r="BUD14" s="49"/>
      <c r="BUE14" s="49"/>
      <c r="BUF14" s="49"/>
      <c r="BUG14" s="49"/>
      <c r="BUH14" s="49"/>
      <c r="BUI14" s="49"/>
      <c r="BUJ14" s="49"/>
      <c r="BUK14" s="49"/>
      <c r="BUL14" s="49"/>
      <c r="BUM14" s="49"/>
      <c r="BUN14" s="49"/>
      <c r="BUO14" s="49"/>
      <c r="BUP14" s="49"/>
      <c r="BUQ14" s="49"/>
      <c r="BUR14" s="49"/>
      <c r="BUS14" s="49"/>
      <c r="BUT14" s="49"/>
      <c r="BUU14" s="49"/>
      <c r="BUV14" s="49"/>
      <c r="BUW14" s="49"/>
      <c r="BUX14" s="49"/>
      <c r="BUY14" s="49"/>
      <c r="BUZ14" s="49"/>
      <c r="BVA14" s="49"/>
      <c r="BVB14" s="49"/>
      <c r="BVC14" s="49"/>
      <c r="BVD14" s="49"/>
      <c r="BVE14" s="49"/>
      <c r="BVF14" s="49"/>
      <c r="BVG14" s="49"/>
      <c r="BVH14" s="49"/>
      <c r="BVI14" s="49"/>
      <c r="BVJ14" s="49"/>
      <c r="BVK14" s="49"/>
      <c r="BVL14" s="49"/>
      <c r="BVM14" s="49"/>
      <c r="BVN14" s="49"/>
      <c r="BVO14" s="49"/>
      <c r="BVP14" s="49"/>
      <c r="BVQ14" s="49"/>
      <c r="BVR14" s="49"/>
      <c r="BVS14" s="49"/>
      <c r="BVT14" s="49"/>
      <c r="BVU14" s="49"/>
      <c r="BVV14" s="49"/>
      <c r="BVW14" s="49"/>
      <c r="BVX14" s="49"/>
      <c r="BVY14" s="49"/>
      <c r="BVZ14" s="49"/>
      <c r="BWA14" s="49"/>
      <c r="BWB14" s="49"/>
      <c r="BWC14" s="49"/>
      <c r="BWD14" s="49"/>
      <c r="BWE14" s="49"/>
      <c r="BWF14" s="49"/>
      <c r="BWG14" s="49"/>
      <c r="BWH14" s="49"/>
      <c r="BWI14" s="49"/>
      <c r="BWJ14" s="49"/>
      <c r="BWK14" s="49"/>
      <c r="BWL14" s="49"/>
      <c r="BWM14" s="49"/>
      <c r="BWN14" s="49"/>
      <c r="BWO14" s="49"/>
      <c r="BWP14" s="49"/>
      <c r="BWQ14" s="49"/>
      <c r="BWR14" s="49"/>
      <c r="BWS14" s="49"/>
      <c r="BWT14" s="49"/>
      <c r="BWU14" s="49"/>
      <c r="BWV14" s="49"/>
      <c r="BWW14" s="49"/>
      <c r="BWX14" s="49"/>
      <c r="BWY14" s="49"/>
      <c r="BWZ14" s="49"/>
      <c r="BXA14" s="49"/>
      <c r="BXB14" s="49"/>
      <c r="BXC14" s="49"/>
      <c r="BXD14" s="49"/>
      <c r="BXE14" s="49"/>
      <c r="BXF14" s="49"/>
      <c r="BXG14" s="49"/>
      <c r="BXH14" s="49"/>
      <c r="BXI14" s="49"/>
      <c r="BXJ14" s="49"/>
      <c r="BXK14" s="49"/>
      <c r="BXL14" s="49"/>
      <c r="BXM14" s="49"/>
      <c r="BXN14" s="49"/>
      <c r="BXO14" s="49"/>
      <c r="BXP14" s="49"/>
      <c r="BXQ14" s="49"/>
      <c r="BXR14" s="49"/>
      <c r="BXS14" s="49"/>
      <c r="BXT14" s="49"/>
      <c r="BXU14" s="49"/>
      <c r="BXV14" s="49"/>
      <c r="BXW14" s="49"/>
      <c r="BXX14" s="49"/>
      <c r="BXY14" s="49"/>
      <c r="BXZ14" s="49"/>
      <c r="BYA14" s="49"/>
      <c r="BYB14" s="49"/>
      <c r="BYC14" s="49"/>
      <c r="BYD14" s="49"/>
      <c r="BYE14" s="49"/>
      <c r="BYF14" s="49"/>
      <c r="BYG14" s="49"/>
      <c r="BYH14" s="49"/>
      <c r="BYI14" s="49"/>
      <c r="BYJ14" s="49"/>
      <c r="BYK14" s="49"/>
      <c r="BYL14" s="49"/>
      <c r="BYM14" s="49"/>
      <c r="BYN14" s="49"/>
      <c r="BYO14" s="49"/>
      <c r="BYP14" s="49"/>
      <c r="BYQ14" s="49"/>
      <c r="BYR14" s="49"/>
      <c r="BYS14" s="49"/>
      <c r="BYT14" s="49"/>
      <c r="BYU14" s="49"/>
      <c r="BYV14" s="49"/>
      <c r="BYW14" s="49"/>
      <c r="BYX14" s="49"/>
      <c r="BYY14" s="49"/>
      <c r="BYZ14" s="49"/>
      <c r="BZA14" s="49"/>
      <c r="BZB14" s="49"/>
      <c r="BZC14" s="49"/>
      <c r="BZD14" s="49"/>
      <c r="BZE14" s="49"/>
      <c r="BZF14" s="49"/>
      <c r="BZG14" s="49"/>
      <c r="BZH14" s="49"/>
      <c r="BZI14" s="49"/>
      <c r="BZJ14" s="49"/>
      <c r="BZK14" s="49"/>
      <c r="BZL14" s="49"/>
      <c r="BZM14" s="49"/>
      <c r="BZN14" s="49"/>
      <c r="BZO14" s="49"/>
      <c r="BZP14" s="49"/>
      <c r="BZQ14" s="49"/>
      <c r="BZR14" s="49"/>
      <c r="BZS14" s="49"/>
      <c r="BZT14" s="49"/>
      <c r="BZU14" s="49"/>
      <c r="BZV14" s="49"/>
      <c r="BZW14" s="49"/>
      <c r="BZX14" s="49"/>
      <c r="BZY14" s="49"/>
      <c r="BZZ14" s="49"/>
      <c r="CAA14" s="49"/>
      <c r="CAB14" s="49"/>
      <c r="CAC14" s="49"/>
      <c r="CAD14" s="49"/>
      <c r="CAE14" s="49"/>
      <c r="CAF14" s="49"/>
      <c r="CAG14" s="49"/>
      <c r="CAH14" s="49"/>
      <c r="CAI14" s="49"/>
      <c r="CAJ14" s="49"/>
      <c r="CAK14" s="49"/>
      <c r="CAL14" s="49"/>
      <c r="CAM14" s="49"/>
      <c r="CAN14" s="49"/>
      <c r="CAO14" s="49"/>
      <c r="CAP14" s="49"/>
      <c r="CAQ14" s="49"/>
      <c r="CAR14" s="49"/>
      <c r="CAS14" s="49"/>
      <c r="CAT14" s="49"/>
      <c r="CAU14" s="49"/>
      <c r="CAV14" s="49"/>
      <c r="CAW14" s="49"/>
      <c r="CAX14" s="49"/>
      <c r="CAY14" s="49"/>
      <c r="CAZ14" s="49"/>
      <c r="CBA14" s="49"/>
      <c r="CBB14" s="49"/>
      <c r="CBC14" s="49"/>
      <c r="CBD14" s="49"/>
      <c r="CBE14" s="49"/>
      <c r="CBF14" s="49"/>
      <c r="CBG14" s="49"/>
      <c r="CBH14" s="49"/>
      <c r="CBI14" s="49"/>
      <c r="CBJ14" s="49"/>
      <c r="CBK14" s="49"/>
      <c r="CBL14" s="49"/>
      <c r="CBM14" s="49"/>
      <c r="CBN14" s="49"/>
      <c r="CBO14" s="49"/>
      <c r="CBP14" s="49"/>
      <c r="CBQ14" s="49"/>
      <c r="CBR14" s="49"/>
      <c r="CBS14" s="49"/>
      <c r="CBT14" s="49"/>
      <c r="CBU14" s="49"/>
      <c r="CBV14" s="49"/>
      <c r="CBW14" s="49"/>
      <c r="CBX14" s="49"/>
      <c r="CBY14" s="49"/>
      <c r="CBZ14" s="49"/>
      <c r="CCA14" s="49"/>
      <c r="CCB14" s="49"/>
      <c r="CCC14" s="49"/>
      <c r="CCD14" s="49"/>
      <c r="CCE14" s="49"/>
      <c r="CCF14" s="49"/>
      <c r="CCG14" s="49"/>
      <c r="CCH14" s="49"/>
      <c r="CCI14" s="49"/>
      <c r="CCJ14" s="49"/>
      <c r="CCK14" s="49"/>
      <c r="CCL14" s="49"/>
      <c r="CCM14" s="49"/>
      <c r="CCN14" s="49"/>
      <c r="CCO14" s="49"/>
      <c r="CCP14" s="49"/>
      <c r="CCQ14" s="49"/>
      <c r="CCR14" s="49"/>
      <c r="CCS14" s="49"/>
      <c r="CCT14" s="49"/>
      <c r="CCU14" s="49"/>
      <c r="CCV14" s="49"/>
      <c r="CCW14" s="49"/>
      <c r="CCX14" s="49"/>
      <c r="CCY14" s="49"/>
      <c r="CCZ14" s="49"/>
      <c r="CDA14" s="49"/>
      <c r="CDB14" s="49"/>
      <c r="CDC14" s="49"/>
      <c r="CDD14" s="49"/>
      <c r="CDE14" s="49"/>
      <c r="CDF14" s="49"/>
      <c r="CDG14" s="49"/>
      <c r="CDH14" s="49"/>
      <c r="CDI14" s="49"/>
      <c r="CDJ14" s="49"/>
      <c r="CDK14" s="49"/>
      <c r="CDL14" s="49"/>
      <c r="CDM14" s="49"/>
      <c r="CDN14" s="49"/>
      <c r="CDO14" s="49"/>
      <c r="CDP14" s="49"/>
      <c r="CDQ14" s="49"/>
      <c r="CDR14" s="49"/>
      <c r="CDS14" s="49"/>
      <c r="CDT14" s="49"/>
      <c r="CDU14" s="49"/>
      <c r="CDV14" s="49"/>
      <c r="CDW14" s="49"/>
      <c r="CDX14" s="49"/>
      <c r="CDY14" s="49"/>
      <c r="CDZ14" s="49"/>
      <c r="CEA14" s="49"/>
      <c r="CEB14" s="49"/>
      <c r="CEC14" s="49"/>
      <c r="CED14" s="49"/>
      <c r="CEE14" s="49"/>
      <c r="CEF14" s="49"/>
      <c r="CEG14" s="49"/>
      <c r="CEH14" s="49"/>
      <c r="CEI14" s="49"/>
      <c r="CEJ14" s="49"/>
      <c r="CEK14" s="49"/>
      <c r="CEL14" s="49"/>
      <c r="CEM14" s="49"/>
      <c r="CEN14" s="49"/>
      <c r="CEO14" s="49"/>
      <c r="CEP14" s="49"/>
      <c r="CEQ14" s="49"/>
      <c r="CER14" s="49"/>
      <c r="CES14" s="49"/>
      <c r="CET14" s="49"/>
      <c r="CEU14" s="49"/>
      <c r="CEV14" s="49"/>
      <c r="CEW14" s="49"/>
      <c r="CEX14" s="49"/>
      <c r="CEY14" s="49"/>
      <c r="CEZ14" s="49"/>
      <c r="CFA14" s="49"/>
      <c r="CFB14" s="49"/>
      <c r="CFC14" s="49"/>
      <c r="CFD14" s="49"/>
      <c r="CFE14" s="49"/>
      <c r="CFF14" s="49"/>
      <c r="CFG14" s="49"/>
      <c r="CFH14" s="49"/>
      <c r="CFI14" s="49"/>
      <c r="CFJ14" s="49"/>
      <c r="CFK14" s="49"/>
      <c r="CFL14" s="49"/>
      <c r="CFM14" s="49"/>
      <c r="CFN14" s="49"/>
      <c r="CFO14" s="49"/>
      <c r="CFP14" s="49"/>
      <c r="CFQ14" s="49"/>
      <c r="CFR14" s="49"/>
      <c r="CFS14" s="49"/>
      <c r="CFT14" s="49"/>
      <c r="CFU14" s="49"/>
      <c r="CFV14" s="49"/>
      <c r="CFW14" s="49"/>
      <c r="CFX14" s="49"/>
      <c r="CFY14" s="49"/>
      <c r="CFZ14" s="49"/>
      <c r="CGA14" s="49"/>
      <c r="CGB14" s="49"/>
      <c r="CGC14" s="49"/>
      <c r="CGD14" s="49"/>
      <c r="CGE14" s="49"/>
      <c r="CGF14" s="49"/>
      <c r="CGG14" s="49"/>
      <c r="CGH14" s="49"/>
      <c r="CGI14" s="49"/>
      <c r="CGJ14" s="49"/>
      <c r="CGK14" s="49"/>
      <c r="CGL14" s="49"/>
      <c r="CGM14" s="49"/>
      <c r="CGN14" s="49"/>
      <c r="CGO14" s="49"/>
      <c r="CGP14" s="49"/>
      <c r="CGQ14" s="49"/>
      <c r="CGR14" s="49"/>
      <c r="CGS14" s="49"/>
      <c r="CGT14" s="49"/>
      <c r="CGU14" s="49"/>
      <c r="CGV14" s="49"/>
      <c r="CGW14" s="49"/>
      <c r="CGX14" s="49"/>
      <c r="CGY14" s="49"/>
      <c r="CGZ14" s="49"/>
      <c r="CHA14" s="49"/>
      <c r="CHB14" s="49"/>
      <c r="CHC14" s="49"/>
      <c r="CHD14" s="49"/>
      <c r="CHE14" s="49"/>
      <c r="CHF14" s="49"/>
      <c r="CHG14" s="49"/>
      <c r="CHH14" s="49"/>
      <c r="CHI14" s="49"/>
      <c r="CHJ14" s="49"/>
      <c r="CHK14" s="49"/>
      <c r="CHL14" s="49"/>
      <c r="CHM14" s="49"/>
      <c r="CHN14" s="49"/>
      <c r="CHO14" s="49"/>
      <c r="CHP14" s="49"/>
      <c r="CHQ14" s="49"/>
      <c r="CHR14" s="49"/>
      <c r="CHS14" s="49"/>
      <c r="CHT14" s="49"/>
      <c r="CHU14" s="49"/>
      <c r="CHV14" s="49"/>
      <c r="CHW14" s="49"/>
      <c r="CHX14" s="49"/>
      <c r="CHY14" s="49"/>
      <c r="CHZ14" s="49"/>
      <c r="CIA14" s="49"/>
      <c r="CIB14" s="49"/>
      <c r="CIC14" s="49"/>
      <c r="CID14" s="49"/>
      <c r="CIE14" s="49"/>
      <c r="CIF14" s="49"/>
      <c r="CIG14" s="49"/>
      <c r="CIH14" s="49"/>
      <c r="CII14" s="49"/>
      <c r="CIJ14" s="49"/>
      <c r="CIK14" s="49"/>
      <c r="CIL14" s="49"/>
      <c r="CIM14" s="49"/>
      <c r="CIN14" s="49"/>
      <c r="CIO14" s="49"/>
      <c r="CIP14" s="49"/>
      <c r="CIQ14" s="49"/>
      <c r="CIR14" s="49"/>
      <c r="CIS14" s="49"/>
      <c r="CIT14" s="49"/>
      <c r="CIU14" s="49"/>
      <c r="CIV14" s="49"/>
      <c r="CIW14" s="49"/>
      <c r="CIX14" s="49"/>
      <c r="CIY14" s="49"/>
      <c r="CIZ14" s="49"/>
      <c r="CJA14" s="49"/>
      <c r="CJB14" s="49"/>
      <c r="CJC14" s="49"/>
      <c r="CJD14" s="49"/>
      <c r="CJE14" s="49"/>
      <c r="CJF14" s="49"/>
      <c r="CJG14" s="49"/>
      <c r="CJH14" s="49"/>
      <c r="CJI14" s="49"/>
      <c r="CJJ14" s="49"/>
      <c r="CJK14" s="49"/>
      <c r="CJL14" s="49"/>
      <c r="CJM14" s="49"/>
      <c r="CJN14" s="49"/>
      <c r="CJO14" s="49"/>
      <c r="CJP14" s="49"/>
      <c r="CJQ14" s="49"/>
      <c r="CJR14" s="49"/>
      <c r="CJS14" s="49"/>
      <c r="CJT14" s="49"/>
      <c r="CJU14" s="49"/>
      <c r="CJV14" s="49"/>
      <c r="CJW14" s="49"/>
      <c r="CJX14" s="49"/>
      <c r="CJY14" s="49"/>
      <c r="CJZ14" s="49"/>
      <c r="CKA14" s="49"/>
      <c r="CKB14" s="49"/>
      <c r="CKC14" s="49"/>
      <c r="CKD14" s="49"/>
      <c r="CKE14" s="49"/>
      <c r="CKF14" s="49"/>
      <c r="CKG14" s="49"/>
      <c r="CKH14" s="49"/>
      <c r="CKI14" s="49"/>
      <c r="CKJ14" s="49"/>
      <c r="CKK14" s="49"/>
      <c r="CKL14" s="49"/>
      <c r="CKM14" s="49"/>
      <c r="CKN14" s="49"/>
      <c r="CKO14" s="49"/>
      <c r="CKP14" s="49"/>
      <c r="CKQ14" s="49"/>
      <c r="CKR14" s="49"/>
      <c r="CKS14" s="49"/>
      <c r="CKT14" s="49"/>
      <c r="CKU14" s="49"/>
      <c r="CKV14" s="49"/>
      <c r="CKW14" s="49"/>
      <c r="CKX14" s="49"/>
      <c r="CKY14" s="49"/>
      <c r="CKZ14" s="49"/>
      <c r="CLA14" s="49"/>
      <c r="CLB14" s="49"/>
      <c r="CLC14" s="49"/>
      <c r="CLD14" s="49"/>
      <c r="CLE14" s="49"/>
      <c r="CLF14" s="49"/>
      <c r="CLG14" s="49"/>
      <c r="CLH14" s="49"/>
      <c r="CLI14" s="49"/>
      <c r="CLJ14" s="49"/>
      <c r="CLK14" s="49"/>
      <c r="CLL14" s="49"/>
      <c r="CLM14" s="49"/>
      <c r="CLN14" s="49"/>
      <c r="CLO14" s="49"/>
      <c r="CLP14" s="49"/>
      <c r="CLQ14" s="49"/>
      <c r="CLR14" s="49"/>
      <c r="CLS14" s="49"/>
      <c r="CLT14" s="49"/>
      <c r="CLU14" s="49"/>
      <c r="CLV14" s="49"/>
      <c r="CLW14" s="49"/>
      <c r="CLX14" s="49"/>
      <c r="CLY14" s="49"/>
      <c r="CLZ14" s="49"/>
      <c r="CMA14" s="49"/>
      <c r="CMB14" s="49"/>
      <c r="CMC14" s="49"/>
      <c r="CMD14" s="49"/>
      <c r="CME14" s="49"/>
      <c r="CMF14" s="49"/>
      <c r="CMG14" s="49"/>
      <c r="CMH14" s="49"/>
      <c r="CMI14" s="49"/>
      <c r="CMJ14" s="49"/>
      <c r="CMK14" s="49"/>
      <c r="CML14" s="49"/>
      <c r="CMM14" s="49"/>
      <c r="CMN14" s="49"/>
      <c r="CMO14" s="49"/>
      <c r="CMP14" s="49"/>
      <c r="CMQ14" s="49"/>
      <c r="CMR14" s="49"/>
      <c r="CMS14" s="49"/>
      <c r="CMT14" s="49"/>
      <c r="CMU14" s="49"/>
      <c r="CMV14" s="49"/>
      <c r="CMW14" s="49"/>
      <c r="CMX14" s="49"/>
      <c r="CMY14" s="49"/>
      <c r="CMZ14" s="49"/>
      <c r="CNA14" s="49"/>
      <c r="CNB14" s="49"/>
      <c r="CNC14" s="49"/>
      <c r="CND14" s="49"/>
      <c r="CNE14" s="49"/>
      <c r="CNF14" s="49"/>
      <c r="CNG14" s="49"/>
      <c r="CNH14" s="49"/>
      <c r="CNI14" s="49"/>
      <c r="CNJ14" s="49"/>
      <c r="CNK14" s="49"/>
      <c r="CNL14" s="49"/>
      <c r="CNM14" s="49"/>
      <c r="CNN14" s="49"/>
      <c r="CNO14" s="49"/>
      <c r="CNP14" s="49"/>
      <c r="CNQ14" s="49"/>
      <c r="CNR14" s="49"/>
      <c r="CNS14" s="49"/>
      <c r="CNT14" s="49"/>
      <c r="CNU14" s="49"/>
      <c r="CNV14" s="49"/>
      <c r="CNW14" s="49"/>
      <c r="CNX14" s="49"/>
      <c r="CNY14" s="49"/>
      <c r="CNZ14" s="49"/>
      <c r="COA14" s="49"/>
      <c r="COB14" s="49"/>
      <c r="COC14" s="49"/>
      <c r="COD14" s="49"/>
      <c r="COE14" s="49"/>
      <c r="COF14" s="49"/>
      <c r="COG14" s="49"/>
      <c r="COH14" s="49"/>
      <c r="COI14" s="49"/>
      <c r="COJ14" s="49"/>
      <c r="COK14" s="49"/>
      <c r="COL14" s="49"/>
      <c r="COM14" s="49"/>
      <c r="CON14" s="49"/>
      <c r="COO14" s="49"/>
      <c r="COP14" s="49"/>
      <c r="COQ14" s="49"/>
      <c r="COR14" s="49"/>
      <c r="COS14" s="49"/>
      <c r="COT14" s="49"/>
      <c r="COU14" s="49"/>
      <c r="COV14" s="49"/>
      <c r="COW14" s="49"/>
      <c r="COX14" s="49"/>
      <c r="COY14" s="49"/>
      <c r="COZ14" s="49"/>
      <c r="CPA14" s="49"/>
      <c r="CPB14" s="49"/>
      <c r="CPC14" s="49"/>
      <c r="CPD14" s="49"/>
      <c r="CPE14" s="49"/>
      <c r="CPF14" s="49"/>
      <c r="CPG14" s="49"/>
      <c r="CPH14" s="49"/>
      <c r="CPI14" s="49"/>
      <c r="CPJ14" s="49"/>
      <c r="CPK14" s="49"/>
      <c r="CPL14" s="49"/>
      <c r="CPM14" s="49"/>
      <c r="CPN14" s="49"/>
      <c r="CPO14" s="49"/>
      <c r="CPP14" s="49"/>
      <c r="CPQ14" s="49"/>
      <c r="CPR14" s="49"/>
      <c r="CPS14" s="49"/>
      <c r="CPT14" s="49"/>
      <c r="CPU14" s="49"/>
      <c r="CPV14" s="49"/>
      <c r="CPW14" s="49"/>
      <c r="CPX14" s="49"/>
      <c r="CPY14" s="49"/>
      <c r="CPZ14" s="49"/>
      <c r="CQA14" s="49"/>
      <c r="CQB14" s="49"/>
      <c r="CQC14" s="49"/>
      <c r="CQD14" s="49"/>
      <c r="CQE14" s="49"/>
      <c r="CQF14" s="49"/>
      <c r="CQG14" s="49"/>
      <c r="CQH14" s="49"/>
      <c r="CQI14" s="49"/>
      <c r="CQJ14" s="49"/>
      <c r="CQK14" s="49"/>
      <c r="CQL14" s="49"/>
      <c r="CQM14" s="49"/>
      <c r="CQN14" s="49"/>
      <c r="CQO14" s="49"/>
      <c r="CQP14" s="49"/>
      <c r="CQQ14" s="49"/>
      <c r="CQR14" s="49"/>
      <c r="CQS14" s="49"/>
      <c r="CQT14" s="49"/>
      <c r="CQU14" s="49"/>
      <c r="CQV14" s="49"/>
      <c r="CQW14" s="49"/>
      <c r="CQX14" s="49"/>
      <c r="CQY14" s="49"/>
      <c r="CQZ14" s="49"/>
      <c r="CRA14" s="49"/>
      <c r="CRB14" s="49"/>
      <c r="CRC14" s="49"/>
      <c r="CRD14" s="49"/>
      <c r="CRE14" s="49"/>
      <c r="CRF14" s="49"/>
      <c r="CRG14" s="49"/>
      <c r="CRH14" s="49"/>
      <c r="CRI14" s="49"/>
      <c r="CRJ14" s="49"/>
      <c r="CRK14" s="49"/>
      <c r="CRL14" s="49"/>
      <c r="CRM14" s="49"/>
      <c r="CRN14" s="49"/>
      <c r="CRO14" s="49"/>
      <c r="CRP14" s="49"/>
      <c r="CRQ14" s="49"/>
      <c r="CRR14" s="49"/>
      <c r="CRS14" s="49"/>
      <c r="CRT14" s="49"/>
      <c r="CRU14" s="49"/>
      <c r="CRV14" s="49"/>
      <c r="CRW14" s="49"/>
      <c r="CRX14" s="49"/>
      <c r="CRY14" s="49"/>
      <c r="CRZ14" s="49"/>
      <c r="CSA14" s="49"/>
      <c r="CSB14" s="49"/>
      <c r="CSC14" s="49"/>
      <c r="CSD14" s="49"/>
      <c r="CSE14" s="49"/>
      <c r="CSF14" s="49"/>
      <c r="CSG14" s="49"/>
      <c r="CSH14" s="49"/>
      <c r="CSI14" s="49"/>
      <c r="CSJ14" s="49"/>
      <c r="CSK14" s="49"/>
      <c r="CSL14" s="49"/>
      <c r="CSM14" s="49"/>
      <c r="CSN14" s="49"/>
      <c r="CSO14" s="49"/>
      <c r="CSP14" s="49"/>
      <c r="CSQ14" s="49"/>
      <c r="CSR14" s="49"/>
      <c r="CSS14" s="49"/>
      <c r="CST14" s="49"/>
      <c r="CSU14" s="49"/>
      <c r="CSV14" s="49"/>
      <c r="CSW14" s="49"/>
      <c r="CSX14" s="49"/>
      <c r="CSY14" s="49"/>
      <c r="CSZ14" s="49"/>
      <c r="CTA14" s="49"/>
      <c r="CTB14" s="49"/>
      <c r="CTC14" s="49"/>
      <c r="CTD14" s="49"/>
      <c r="CTE14" s="49"/>
      <c r="CTF14" s="49"/>
      <c r="CTG14" s="49"/>
      <c r="CTH14" s="49"/>
      <c r="CTI14" s="49"/>
      <c r="CTJ14" s="49"/>
      <c r="CTK14" s="49"/>
      <c r="CTL14" s="49"/>
      <c r="CTM14" s="49"/>
      <c r="CTN14" s="49"/>
      <c r="CTO14" s="49"/>
      <c r="CTP14" s="49"/>
      <c r="CTQ14" s="49"/>
      <c r="CTR14" s="49"/>
      <c r="CTS14" s="49"/>
      <c r="CTT14" s="49"/>
      <c r="CTU14" s="49"/>
      <c r="CTV14" s="49"/>
      <c r="CTW14" s="49"/>
      <c r="CTX14" s="49"/>
      <c r="CTY14" s="49"/>
      <c r="CTZ14" s="49"/>
      <c r="CUA14" s="49"/>
      <c r="CUB14" s="49"/>
      <c r="CUC14" s="49"/>
      <c r="CUD14" s="49"/>
      <c r="CUE14" s="49"/>
      <c r="CUF14" s="49"/>
      <c r="CUG14" s="49"/>
      <c r="CUH14" s="49"/>
      <c r="CUI14" s="49"/>
      <c r="CUJ14" s="49"/>
      <c r="CUK14" s="49"/>
      <c r="CUL14" s="49"/>
      <c r="CUM14" s="49"/>
      <c r="CUN14" s="49"/>
      <c r="CUO14" s="49"/>
      <c r="CUP14" s="49"/>
      <c r="CUQ14" s="49"/>
      <c r="CUR14" s="49"/>
      <c r="CUS14" s="49"/>
      <c r="CUT14" s="49"/>
      <c r="CUU14" s="49"/>
      <c r="CUV14" s="49"/>
      <c r="CUW14" s="49"/>
      <c r="CUX14" s="49"/>
      <c r="CUY14" s="49"/>
      <c r="CUZ14" s="49"/>
      <c r="CVA14" s="49"/>
      <c r="CVB14" s="49"/>
      <c r="CVC14" s="49"/>
      <c r="CVD14" s="49"/>
      <c r="CVE14" s="49"/>
      <c r="CVF14" s="49"/>
      <c r="CVG14" s="49"/>
      <c r="CVH14" s="49"/>
      <c r="CVI14" s="49"/>
      <c r="CVJ14" s="49"/>
      <c r="CVK14" s="49"/>
      <c r="CVL14" s="49"/>
      <c r="CVM14" s="49"/>
      <c r="CVN14" s="49"/>
      <c r="CVO14" s="49"/>
      <c r="CVP14" s="49"/>
      <c r="CVQ14" s="49"/>
      <c r="CVR14" s="49"/>
      <c r="CVS14" s="49"/>
      <c r="CVT14" s="49"/>
      <c r="CVU14" s="49"/>
      <c r="CVV14" s="49"/>
      <c r="CVW14" s="49"/>
      <c r="CVX14" s="49"/>
      <c r="CVY14" s="49"/>
      <c r="CVZ14" s="49"/>
      <c r="CWA14" s="49"/>
      <c r="CWB14" s="49"/>
      <c r="CWC14" s="49"/>
      <c r="CWD14" s="49"/>
      <c r="CWE14" s="49"/>
      <c r="CWF14" s="49"/>
      <c r="CWG14" s="49"/>
      <c r="CWH14" s="49"/>
      <c r="CWI14" s="49"/>
      <c r="CWJ14" s="49"/>
      <c r="CWK14" s="49"/>
      <c r="CWL14" s="49"/>
      <c r="CWM14" s="49"/>
      <c r="CWN14" s="49"/>
      <c r="CWO14" s="49"/>
      <c r="CWP14" s="49"/>
      <c r="CWQ14" s="49"/>
      <c r="CWR14" s="49"/>
      <c r="CWS14" s="49"/>
      <c r="CWT14" s="49"/>
      <c r="CWU14" s="49"/>
      <c r="CWV14" s="49"/>
      <c r="CWW14" s="49"/>
      <c r="CWX14" s="49"/>
      <c r="CWY14" s="49"/>
      <c r="CWZ14" s="49"/>
      <c r="CXA14" s="49"/>
      <c r="CXB14" s="49"/>
      <c r="CXC14" s="49"/>
      <c r="CXD14" s="49"/>
      <c r="CXE14" s="49"/>
      <c r="CXF14" s="49"/>
      <c r="CXG14" s="49"/>
      <c r="CXH14" s="49"/>
      <c r="CXI14" s="49"/>
      <c r="CXJ14" s="49"/>
      <c r="CXK14" s="49"/>
      <c r="CXL14" s="49"/>
      <c r="CXM14" s="49"/>
      <c r="CXN14" s="49"/>
      <c r="CXO14" s="49"/>
      <c r="CXP14" s="49"/>
      <c r="CXQ14" s="49"/>
      <c r="CXR14" s="49"/>
      <c r="CXS14" s="49"/>
      <c r="CXT14" s="49"/>
      <c r="CXU14" s="49"/>
      <c r="CXV14" s="49"/>
      <c r="CXW14" s="49"/>
      <c r="CXX14" s="49"/>
      <c r="CXY14" s="49"/>
      <c r="CXZ14" s="49"/>
      <c r="CYA14" s="49"/>
      <c r="CYB14" s="49"/>
      <c r="CYC14" s="49"/>
      <c r="CYD14" s="49"/>
      <c r="CYE14" s="49"/>
      <c r="CYF14" s="49"/>
      <c r="CYG14" s="49"/>
      <c r="CYH14" s="49"/>
      <c r="CYI14" s="49"/>
      <c r="CYJ14" s="49"/>
      <c r="CYK14" s="49"/>
      <c r="CYL14" s="49"/>
      <c r="CYM14" s="49"/>
      <c r="CYN14" s="49"/>
      <c r="CYO14" s="49"/>
      <c r="CYP14" s="49"/>
      <c r="CYQ14" s="49"/>
      <c r="CYR14" s="49"/>
      <c r="CYS14" s="49"/>
      <c r="CYT14" s="49"/>
      <c r="CYU14" s="49"/>
      <c r="CYV14" s="49"/>
      <c r="CYW14" s="49"/>
      <c r="CYX14" s="49"/>
      <c r="CYY14" s="49"/>
      <c r="CYZ14" s="49"/>
      <c r="CZA14" s="49"/>
      <c r="CZB14" s="49"/>
      <c r="CZC14" s="49"/>
      <c r="CZD14" s="49"/>
      <c r="CZE14" s="49"/>
      <c r="CZF14" s="49"/>
      <c r="CZG14" s="49"/>
      <c r="CZH14" s="49"/>
      <c r="CZI14" s="49"/>
      <c r="CZJ14" s="49"/>
      <c r="CZK14" s="49"/>
      <c r="CZL14" s="49"/>
      <c r="CZM14" s="49"/>
      <c r="CZN14" s="49"/>
      <c r="CZO14" s="49"/>
      <c r="CZP14" s="49"/>
      <c r="CZQ14" s="49"/>
      <c r="CZR14" s="49"/>
      <c r="CZS14" s="49"/>
      <c r="CZT14" s="49"/>
      <c r="CZU14" s="49"/>
      <c r="CZV14" s="49"/>
      <c r="CZW14" s="49"/>
      <c r="CZX14" s="49"/>
      <c r="CZY14" s="49"/>
      <c r="CZZ14" s="49"/>
      <c r="DAA14" s="49"/>
      <c r="DAB14" s="49"/>
      <c r="DAC14" s="49"/>
      <c r="DAD14" s="49"/>
      <c r="DAE14" s="49"/>
      <c r="DAF14" s="49"/>
      <c r="DAG14" s="49"/>
      <c r="DAH14" s="49"/>
      <c r="DAI14" s="49"/>
      <c r="DAJ14" s="49"/>
      <c r="DAK14" s="49"/>
      <c r="DAL14" s="49"/>
      <c r="DAM14" s="49"/>
      <c r="DAN14" s="49"/>
      <c r="DAO14" s="49"/>
      <c r="DAP14" s="49"/>
      <c r="DAQ14" s="49"/>
      <c r="DAR14" s="49"/>
      <c r="DAS14" s="49"/>
      <c r="DAT14" s="49"/>
      <c r="DAU14" s="49"/>
      <c r="DAV14" s="49"/>
      <c r="DAW14" s="49"/>
      <c r="DAX14" s="49"/>
      <c r="DAY14" s="49"/>
      <c r="DAZ14" s="49"/>
      <c r="DBA14" s="49"/>
      <c r="DBB14" s="49"/>
      <c r="DBC14" s="49"/>
      <c r="DBD14" s="49"/>
      <c r="DBE14" s="49"/>
      <c r="DBF14" s="49"/>
      <c r="DBG14" s="49"/>
      <c r="DBH14" s="49"/>
      <c r="DBI14" s="49"/>
      <c r="DBJ14" s="49"/>
      <c r="DBK14" s="49"/>
      <c r="DBL14" s="49"/>
      <c r="DBM14" s="49"/>
      <c r="DBN14" s="49"/>
      <c r="DBO14" s="49"/>
      <c r="DBP14" s="49"/>
      <c r="DBQ14" s="49"/>
      <c r="DBR14" s="49"/>
      <c r="DBS14" s="49"/>
      <c r="DBT14" s="49"/>
      <c r="DBU14" s="49"/>
      <c r="DBV14" s="49"/>
      <c r="DBW14" s="49"/>
      <c r="DBX14" s="49"/>
      <c r="DBY14" s="49"/>
      <c r="DBZ14" s="49"/>
      <c r="DCA14" s="49"/>
      <c r="DCB14" s="49"/>
      <c r="DCC14" s="49"/>
      <c r="DCD14" s="49"/>
      <c r="DCE14" s="49"/>
      <c r="DCF14" s="49"/>
      <c r="DCG14" s="49"/>
      <c r="DCH14" s="49"/>
      <c r="DCI14" s="49"/>
      <c r="DCJ14" s="49"/>
      <c r="DCK14" s="49"/>
      <c r="DCL14" s="49"/>
      <c r="DCM14" s="49"/>
      <c r="DCN14" s="49"/>
      <c r="DCO14" s="49"/>
      <c r="DCP14" s="49"/>
      <c r="DCQ14" s="49"/>
      <c r="DCR14" s="49"/>
      <c r="DCS14" s="49"/>
      <c r="DCT14" s="49"/>
      <c r="DCU14" s="49"/>
      <c r="DCV14" s="49"/>
      <c r="DCW14" s="49"/>
      <c r="DCX14" s="49"/>
      <c r="DCY14" s="49"/>
      <c r="DCZ14" s="49"/>
      <c r="DDA14" s="49"/>
      <c r="DDB14" s="49"/>
      <c r="DDC14" s="49"/>
      <c r="DDD14" s="49"/>
      <c r="DDE14" s="49"/>
      <c r="DDF14" s="49"/>
      <c r="DDG14" s="49"/>
      <c r="DDH14" s="49"/>
      <c r="DDI14" s="49"/>
      <c r="DDJ14" s="49"/>
      <c r="DDK14" s="49"/>
      <c r="DDL14" s="49"/>
      <c r="DDM14" s="49"/>
      <c r="DDN14" s="49"/>
      <c r="DDO14" s="49"/>
      <c r="DDP14" s="49"/>
      <c r="DDQ14" s="49"/>
      <c r="DDR14" s="49"/>
      <c r="DDS14" s="49"/>
      <c r="DDT14" s="49"/>
      <c r="DDU14" s="49"/>
      <c r="DDV14" s="49"/>
      <c r="DDW14" s="49"/>
      <c r="DDX14" s="49"/>
      <c r="DDY14" s="49"/>
      <c r="DDZ14" s="49"/>
      <c r="DEA14" s="49"/>
      <c r="DEB14" s="49"/>
      <c r="DEC14" s="49"/>
      <c r="DED14" s="49"/>
      <c r="DEE14" s="49"/>
      <c r="DEF14" s="49"/>
      <c r="DEG14" s="49"/>
      <c r="DEH14" s="49"/>
      <c r="DEI14" s="49"/>
      <c r="DEJ14" s="49"/>
      <c r="DEK14" s="49"/>
      <c r="DEL14" s="49"/>
      <c r="DEM14" s="49"/>
      <c r="DEN14" s="49"/>
      <c r="DEO14" s="49"/>
      <c r="DEP14" s="49"/>
      <c r="DEQ14" s="49"/>
      <c r="DER14" s="49"/>
      <c r="DES14" s="49"/>
      <c r="DET14" s="49"/>
      <c r="DEU14" s="49"/>
      <c r="DEV14" s="49"/>
      <c r="DEW14" s="49"/>
      <c r="DEX14" s="49"/>
      <c r="DEY14" s="49"/>
      <c r="DEZ14" s="49"/>
      <c r="DFA14" s="49"/>
      <c r="DFB14" s="49"/>
      <c r="DFC14" s="49"/>
      <c r="DFD14" s="49"/>
      <c r="DFE14" s="49"/>
      <c r="DFF14" s="49"/>
      <c r="DFG14" s="49"/>
      <c r="DFH14" s="49"/>
      <c r="DFI14" s="49"/>
      <c r="DFJ14" s="49"/>
      <c r="DFK14" s="49"/>
      <c r="DFL14" s="49"/>
      <c r="DFM14" s="49"/>
      <c r="DFN14" s="49"/>
      <c r="DFO14" s="49"/>
      <c r="DFP14" s="49"/>
      <c r="DFQ14" s="49"/>
      <c r="DFR14" s="49"/>
      <c r="DFS14" s="49"/>
      <c r="DFT14" s="49"/>
      <c r="DFU14" s="49"/>
      <c r="DFV14" s="49"/>
      <c r="DFW14" s="49"/>
      <c r="DFX14" s="49"/>
      <c r="DFY14" s="49"/>
      <c r="DFZ14" s="49"/>
      <c r="DGA14" s="49"/>
      <c r="DGB14" s="49"/>
      <c r="DGC14" s="49"/>
      <c r="DGD14" s="49"/>
      <c r="DGE14" s="49"/>
      <c r="DGF14" s="49"/>
      <c r="DGG14" s="49"/>
      <c r="DGH14" s="49"/>
      <c r="DGI14" s="49"/>
      <c r="DGJ14" s="49"/>
      <c r="DGK14" s="49"/>
      <c r="DGL14" s="49"/>
      <c r="DGM14" s="49"/>
      <c r="DGN14" s="49"/>
      <c r="DGO14" s="49"/>
      <c r="DGP14" s="49"/>
      <c r="DGQ14" s="49"/>
      <c r="DGR14" s="49"/>
      <c r="DGS14" s="49"/>
      <c r="DGT14" s="49"/>
      <c r="DGU14" s="49"/>
      <c r="DGV14" s="49"/>
      <c r="DGW14" s="49"/>
      <c r="DGX14" s="49"/>
      <c r="DGY14" s="49"/>
      <c r="DGZ14" s="49"/>
      <c r="DHA14" s="49"/>
      <c r="DHB14" s="49"/>
      <c r="DHC14" s="49"/>
      <c r="DHD14" s="49"/>
      <c r="DHE14" s="49"/>
      <c r="DHF14" s="49"/>
      <c r="DHG14" s="49"/>
      <c r="DHH14" s="49"/>
      <c r="DHI14" s="49"/>
      <c r="DHJ14" s="49"/>
      <c r="DHK14" s="49"/>
      <c r="DHL14" s="49"/>
      <c r="DHM14" s="49"/>
      <c r="DHN14" s="49"/>
      <c r="DHO14" s="49"/>
      <c r="DHP14" s="49"/>
      <c r="DHQ14" s="49"/>
      <c r="DHR14" s="49"/>
      <c r="DHS14" s="49"/>
      <c r="DHT14" s="49"/>
      <c r="DHU14" s="49"/>
      <c r="DHV14" s="49"/>
      <c r="DHW14" s="49"/>
      <c r="DHX14" s="49"/>
      <c r="DHY14" s="49"/>
      <c r="DHZ14" s="49"/>
      <c r="DIA14" s="49"/>
      <c r="DIB14" s="49"/>
      <c r="DIC14" s="49"/>
      <c r="DID14" s="49"/>
      <c r="DIE14" s="49"/>
      <c r="DIF14" s="49"/>
      <c r="DIG14" s="49"/>
      <c r="DIH14" s="49"/>
      <c r="DII14" s="49"/>
      <c r="DIJ14" s="49"/>
      <c r="DIK14" s="49"/>
      <c r="DIL14" s="49"/>
      <c r="DIM14" s="49"/>
      <c r="DIN14" s="49"/>
      <c r="DIO14" s="49"/>
      <c r="DIP14" s="49"/>
      <c r="DIQ14" s="49"/>
      <c r="DIR14" s="49"/>
      <c r="DIS14" s="49"/>
      <c r="DIT14" s="49"/>
      <c r="DIU14" s="49"/>
      <c r="DIV14" s="49"/>
      <c r="DIW14" s="49"/>
      <c r="DIX14" s="49"/>
      <c r="DIY14" s="49"/>
      <c r="DIZ14" s="49"/>
      <c r="DJA14" s="49"/>
      <c r="DJB14" s="49"/>
      <c r="DJC14" s="49"/>
      <c r="DJD14" s="49"/>
      <c r="DJE14" s="49"/>
      <c r="DJF14" s="49"/>
      <c r="DJG14" s="49"/>
      <c r="DJH14" s="49"/>
      <c r="DJI14" s="49"/>
      <c r="DJJ14" s="49"/>
      <c r="DJK14" s="49"/>
      <c r="DJL14" s="49"/>
      <c r="DJM14" s="49"/>
      <c r="DJN14" s="49"/>
      <c r="DJO14" s="49"/>
      <c r="DJP14" s="49"/>
      <c r="DJQ14" s="49"/>
      <c r="DJR14" s="49"/>
      <c r="DJS14" s="49"/>
      <c r="DJT14" s="49"/>
      <c r="DJU14" s="49"/>
      <c r="DJV14" s="49"/>
      <c r="DJW14" s="49"/>
      <c r="DJX14" s="49"/>
      <c r="DJY14" s="49"/>
      <c r="DJZ14" s="49"/>
      <c r="DKA14" s="49"/>
      <c r="DKB14" s="49"/>
      <c r="DKC14" s="49"/>
      <c r="DKD14" s="49"/>
      <c r="DKE14" s="49"/>
      <c r="DKF14" s="49"/>
      <c r="DKG14" s="49"/>
      <c r="DKH14" s="49"/>
      <c r="DKI14" s="49"/>
      <c r="DKJ14" s="49"/>
      <c r="DKK14" s="49"/>
      <c r="DKL14" s="49"/>
      <c r="DKM14" s="49"/>
      <c r="DKN14" s="49"/>
      <c r="DKO14" s="49"/>
      <c r="DKP14" s="49"/>
      <c r="DKQ14" s="49"/>
      <c r="DKR14" s="49"/>
      <c r="DKS14" s="49"/>
      <c r="DKT14" s="49"/>
      <c r="DKU14" s="49"/>
      <c r="DKV14" s="49"/>
      <c r="DKW14" s="49"/>
      <c r="DKX14" s="49"/>
      <c r="DKY14" s="49"/>
      <c r="DKZ14" s="49"/>
      <c r="DLA14" s="49"/>
      <c r="DLB14" s="49"/>
      <c r="DLC14" s="49"/>
      <c r="DLD14" s="49"/>
      <c r="DLE14" s="49"/>
      <c r="DLF14" s="49"/>
      <c r="DLG14" s="49"/>
      <c r="DLH14" s="49"/>
      <c r="DLI14" s="49"/>
      <c r="DLJ14" s="49"/>
      <c r="DLK14" s="49"/>
      <c r="DLL14" s="49"/>
      <c r="DLM14" s="49"/>
      <c r="DLN14" s="49"/>
      <c r="DLO14" s="49"/>
      <c r="DLP14" s="49"/>
      <c r="DLQ14" s="49"/>
      <c r="DLR14" s="49"/>
      <c r="DLS14" s="49"/>
      <c r="DLT14" s="49"/>
      <c r="DLU14" s="49"/>
      <c r="DLV14" s="49"/>
      <c r="DLW14" s="49"/>
      <c r="DLX14" s="49"/>
      <c r="DLY14" s="49"/>
      <c r="DLZ14" s="49"/>
      <c r="DMA14" s="49"/>
      <c r="DMB14" s="49"/>
      <c r="DMC14" s="49"/>
      <c r="DMD14" s="49"/>
      <c r="DME14" s="49"/>
      <c r="DMF14" s="49"/>
      <c r="DMG14" s="49"/>
      <c r="DMH14" s="49"/>
      <c r="DMI14" s="49"/>
      <c r="DMJ14" s="49"/>
      <c r="DMK14" s="49"/>
      <c r="DML14" s="49"/>
      <c r="DMM14" s="49"/>
      <c r="DMN14" s="49"/>
      <c r="DMO14" s="49"/>
      <c r="DMP14" s="49"/>
      <c r="DMQ14" s="49"/>
      <c r="DMR14" s="49"/>
      <c r="DMS14" s="49"/>
      <c r="DMT14" s="49"/>
      <c r="DMU14" s="49"/>
      <c r="DMV14" s="49"/>
      <c r="DMW14" s="49"/>
      <c r="DMX14" s="49"/>
      <c r="DMY14" s="49"/>
      <c r="DMZ14" s="49"/>
      <c r="DNA14" s="49"/>
      <c r="DNB14" s="49"/>
      <c r="DNC14" s="49"/>
      <c r="DND14" s="49"/>
      <c r="DNE14" s="49"/>
      <c r="DNF14" s="49"/>
      <c r="DNG14" s="49"/>
      <c r="DNH14" s="49"/>
      <c r="DNI14" s="49"/>
      <c r="DNJ14" s="49"/>
      <c r="DNK14" s="49"/>
      <c r="DNL14" s="49"/>
      <c r="DNM14" s="49"/>
      <c r="DNN14" s="49"/>
      <c r="DNO14" s="49"/>
      <c r="DNP14" s="49"/>
      <c r="DNQ14" s="49"/>
      <c r="DNR14" s="49"/>
      <c r="DNS14" s="49"/>
      <c r="DNT14" s="49"/>
      <c r="DNU14" s="49"/>
      <c r="DNV14" s="49"/>
      <c r="DNW14" s="49"/>
      <c r="DNX14" s="49"/>
      <c r="DNY14" s="49"/>
      <c r="DNZ14" s="49"/>
      <c r="DOA14" s="49"/>
      <c r="DOB14" s="49"/>
      <c r="DOC14" s="49"/>
      <c r="DOD14" s="49"/>
      <c r="DOE14" s="49"/>
      <c r="DOF14" s="49"/>
      <c r="DOG14" s="49"/>
      <c r="DOH14" s="49"/>
      <c r="DOI14" s="49"/>
      <c r="DOJ14" s="49"/>
      <c r="DOK14" s="49"/>
      <c r="DOL14" s="49"/>
      <c r="DOM14" s="49"/>
      <c r="DON14" s="49"/>
      <c r="DOO14" s="49"/>
      <c r="DOP14" s="49"/>
      <c r="DOQ14" s="49"/>
      <c r="DOR14" s="49"/>
      <c r="DOS14" s="49"/>
      <c r="DOT14" s="49"/>
      <c r="DOU14" s="49"/>
      <c r="DOV14" s="49"/>
      <c r="DOW14" s="49"/>
      <c r="DOX14" s="49"/>
      <c r="DOY14" s="49"/>
      <c r="DOZ14" s="49"/>
      <c r="DPA14" s="49"/>
      <c r="DPB14" s="49"/>
      <c r="DPC14" s="49"/>
      <c r="DPD14" s="49"/>
      <c r="DPE14" s="49"/>
      <c r="DPF14" s="49"/>
      <c r="DPG14" s="49"/>
      <c r="DPH14" s="49"/>
      <c r="DPI14" s="49"/>
      <c r="DPJ14" s="49"/>
      <c r="DPK14" s="49"/>
      <c r="DPL14" s="49"/>
      <c r="DPM14" s="49"/>
      <c r="DPN14" s="49"/>
      <c r="DPO14" s="49"/>
      <c r="DPP14" s="49"/>
      <c r="DPQ14" s="49"/>
      <c r="DPR14" s="49"/>
      <c r="DPS14" s="49"/>
      <c r="DPT14" s="49"/>
      <c r="DPU14" s="49"/>
      <c r="DPV14" s="49"/>
      <c r="DPW14" s="49"/>
      <c r="DPX14" s="49"/>
      <c r="DPY14" s="49"/>
      <c r="DPZ14" s="49"/>
      <c r="DQA14" s="49"/>
      <c r="DQB14" s="49"/>
      <c r="DQC14" s="49"/>
      <c r="DQD14" s="49"/>
      <c r="DQE14" s="49"/>
      <c r="DQF14" s="49"/>
      <c r="DQG14" s="49"/>
      <c r="DQH14" s="49"/>
      <c r="DQI14" s="49"/>
      <c r="DQJ14" s="49"/>
      <c r="DQK14" s="49"/>
      <c r="DQL14" s="49"/>
      <c r="DQM14" s="49"/>
      <c r="DQN14" s="49"/>
      <c r="DQO14" s="49"/>
      <c r="DQP14" s="49"/>
      <c r="DQQ14" s="49"/>
      <c r="DQR14" s="49"/>
      <c r="DQS14" s="49"/>
      <c r="DQT14" s="49"/>
      <c r="DQU14" s="49"/>
      <c r="DQV14" s="49"/>
      <c r="DQW14" s="49"/>
      <c r="DQX14" s="49"/>
      <c r="DQY14" s="49"/>
      <c r="DQZ14" s="49"/>
      <c r="DRA14" s="49"/>
      <c r="DRB14" s="49"/>
      <c r="DRC14" s="49"/>
      <c r="DRD14" s="49"/>
      <c r="DRE14" s="49"/>
      <c r="DRF14" s="49"/>
      <c r="DRG14" s="49"/>
      <c r="DRH14" s="49"/>
      <c r="DRI14" s="49"/>
      <c r="DRJ14" s="49"/>
      <c r="DRK14" s="49"/>
      <c r="DRL14" s="49"/>
      <c r="DRM14" s="49"/>
      <c r="DRN14" s="49"/>
      <c r="DRO14" s="49"/>
      <c r="DRP14" s="49"/>
      <c r="DRQ14" s="49"/>
      <c r="DRR14" s="49"/>
      <c r="DRS14" s="49"/>
      <c r="DRT14" s="49"/>
      <c r="DRU14" s="49"/>
      <c r="DRV14" s="49"/>
      <c r="DRW14" s="49"/>
      <c r="DRX14" s="49"/>
      <c r="DRY14" s="49"/>
      <c r="DRZ14" s="49"/>
      <c r="DSA14" s="49"/>
      <c r="DSB14" s="49"/>
      <c r="DSC14" s="49"/>
      <c r="DSD14" s="49"/>
      <c r="DSE14" s="49"/>
      <c r="DSF14" s="49"/>
      <c r="DSG14" s="49"/>
      <c r="DSH14" s="49"/>
      <c r="DSI14" s="49"/>
      <c r="DSJ14" s="49"/>
      <c r="DSK14" s="49"/>
      <c r="DSL14" s="49"/>
      <c r="DSM14" s="49"/>
      <c r="DSN14" s="49"/>
      <c r="DSO14" s="49"/>
      <c r="DSP14" s="49"/>
      <c r="DSQ14" s="49"/>
      <c r="DSR14" s="49"/>
      <c r="DSS14" s="49"/>
      <c r="DST14" s="49"/>
      <c r="DSU14" s="49"/>
      <c r="DSV14" s="49"/>
      <c r="DSW14" s="49"/>
      <c r="DSX14" s="49"/>
      <c r="DSY14" s="49"/>
      <c r="DSZ14" s="49"/>
      <c r="DTA14" s="49"/>
      <c r="DTB14" s="49"/>
      <c r="DTC14" s="49"/>
      <c r="DTD14" s="49"/>
      <c r="DTE14" s="49"/>
      <c r="DTF14" s="49"/>
      <c r="DTG14" s="49"/>
      <c r="DTH14" s="49"/>
      <c r="DTI14" s="49"/>
      <c r="DTJ14" s="49"/>
      <c r="DTK14" s="49"/>
      <c r="DTL14" s="49"/>
      <c r="DTM14" s="49"/>
      <c r="DTN14" s="49"/>
      <c r="DTO14" s="49"/>
      <c r="DTP14" s="49"/>
      <c r="DTQ14" s="49"/>
      <c r="DTR14" s="49"/>
      <c r="DTS14" s="49"/>
      <c r="DTT14" s="49"/>
      <c r="DTU14" s="49"/>
      <c r="DTV14" s="49"/>
      <c r="DTW14" s="49"/>
      <c r="DTX14" s="49"/>
      <c r="DTY14" s="49"/>
      <c r="DTZ14" s="49"/>
      <c r="DUA14" s="49"/>
      <c r="DUB14" s="49"/>
      <c r="DUC14" s="49"/>
      <c r="DUD14" s="49"/>
      <c r="DUE14" s="49"/>
      <c r="DUF14" s="49"/>
      <c r="DUG14" s="49"/>
      <c r="DUH14" s="49"/>
      <c r="DUI14" s="49"/>
      <c r="DUJ14" s="49"/>
      <c r="DUK14" s="49"/>
      <c r="DUL14" s="49"/>
      <c r="DUM14" s="49"/>
      <c r="DUN14" s="49"/>
      <c r="DUO14" s="49"/>
      <c r="DUP14" s="49"/>
      <c r="DUQ14" s="49"/>
      <c r="DUR14" s="49"/>
      <c r="DUS14" s="49"/>
      <c r="DUT14" s="49"/>
      <c r="DUU14" s="49"/>
      <c r="DUV14" s="49"/>
      <c r="DUW14" s="49"/>
      <c r="DUX14" s="49"/>
      <c r="DUY14" s="49"/>
      <c r="DUZ14" s="49"/>
      <c r="DVA14" s="49"/>
      <c r="DVB14" s="49"/>
      <c r="DVC14" s="49"/>
      <c r="DVD14" s="49"/>
      <c r="DVE14" s="49"/>
      <c r="DVF14" s="49"/>
      <c r="DVG14" s="49"/>
      <c r="DVH14" s="49"/>
      <c r="DVI14" s="49"/>
      <c r="DVJ14" s="49"/>
      <c r="DVK14" s="49"/>
      <c r="DVL14" s="49"/>
      <c r="DVM14" s="49"/>
      <c r="DVN14" s="49"/>
      <c r="DVO14" s="49"/>
      <c r="DVP14" s="49"/>
      <c r="DVQ14" s="49"/>
      <c r="DVR14" s="49"/>
      <c r="DVS14" s="49"/>
      <c r="DVT14" s="49"/>
      <c r="DVU14" s="49"/>
      <c r="DVV14" s="49"/>
      <c r="DVW14" s="49"/>
      <c r="DVX14" s="49"/>
      <c r="DVY14" s="49"/>
      <c r="DVZ14" s="49"/>
      <c r="DWA14" s="49"/>
      <c r="DWB14" s="49"/>
      <c r="DWC14" s="49"/>
      <c r="DWD14" s="49"/>
      <c r="DWE14" s="49"/>
      <c r="DWF14" s="49"/>
      <c r="DWG14" s="49"/>
      <c r="DWH14" s="49"/>
      <c r="DWI14" s="49"/>
      <c r="DWJ14" s="49"/>
      <c r="DWK14" s="49"/>
      <c r="DWL14" s="49"/>
      <c r="DWM14" s="49"/>
      <c r="DWN14" s="49"/>
      <c r="DWO14" s="49"/>
      <c r="DWP14" s="49"/>
      <c r="DWQ14" s="49"/>
      <c r="DWR14" s="49"/>
      <c r="DWS14" s="49"/>
      <c r="DWT14" s="49"/>
      <c r="DWU14" s="49"/>
      <c r="DWV14" s="49"/>
      <c r="DWW14" s="49"/>
      <c r="DWX14" s="49"/>
      <c r="DWY14" s="49"/>
      <c r="DWZ14" s="49"/>
      <c r="DXA14" s="49"/>
      <c r="DXB14" s="49"/>
      <c r="DXC14" s="49"/>
      <c r="DXD14" s="49"/>
      <c r="DXE14" s="49"/>
      <c r="DXF14" s="49"/>
      <c r="DXG14" s="49"/>
      <c r="DXH14" s="49"/>
      <c r="DXI14" s="49"/>
      <c r="DXJ14" s="49"/>
      <c r="DXK14" s="49"/>
      <c r="DXL14" s="49"/>
      <c r="DXM14" s="49"/>
      <c r="DXN14" s="49"/>
      <c r="DXO14" s="49"/>
      <c r="DXP14" s="49"/>
      <c r="DXQ14" s="49"/>
      <c r="DXR14" s="49"/>
      <c r="DXS14" s="49"/>
      <c r="DXT14" s="49"/>
      <c r="DXU14" s="49"/>
      <c r="DXV14" s="49"/>
      <c r="DXW14" s="49"/>
      <c r="DXX14" s="49"/>
      <c r="DXY14" s="49"/>
      <c r="DXZ14" s="49"/>
      <c r="DYA14" s="49"/>
      <c r="DYB14" s="49"/>
      <c r="DYC14" s="49"/>
      <c r="DYD14" s="49"/>
      <c r="DYE14" s="49"/>
      <c r="DYF14" s="49"/>
      <c r="DYG14" s="49"/>
      <c r="DYH14" s="49"/>
      <c r="DYI14" s="49"/>
      <c r="DYJ14" s="49"/>
      <c r="DYK14" s="49"/>
      <c r="DYL14" s="49"/>
      <c r="DYM14" s="49"/>
      <c r="DYN14" s="49"/>
      <c r="DYO14" s="49"/>
      <c r="DYP14" s="49"/>
      <c r="DYQ14" s="49"/>
      <c r="DYR14" s="49"/>
      <c r="DYS14" s="49"/>
      <c r="DYT14" s="49"/>
      <c r="DYU14" s="49"/>
      <c r="DYV14" s="49"/>
      <c r="DYW14" s="49"/>
      <c r="DYX14" s="49"/>
      <c r="DYY14" s="49"/>
      <c r="DYZ14" s="49"/>
      <c r="DZA14" s="49"/>
      <c r="DZB14" s="49"/>
      <c r="DZC14" s="49"/>
      <c r="DZD14" s="49"/>
      <c r="DZE14" s="49"/>
      <c r="DZF14" s="49"/>
      <c r="DZG14" s="49"/>
      <c r="DZH14" s="49"/>
      <c r="DZI14" s="49"/>
      <c r="DZJ14" s="49"/>
      <c r="DZK14" s="49"/>
      <c r="DZL14" s="49"/>
      <c r="DZM14" s="49"/>
      <c r="DZN14" s="49"/>
      <c r="DZO14" s="49"/>
      <c r="DZP14" s="49"/>
      <c r="DZQ14" s="49"/>
      <c r="DZR14" s="49"/>
      <c r="DZS14" s="49"/>
      <c r="DZT14" s="49"/>
      <c r="DZU14" s="49"/>
      <c r="DZV14" s="49"/>
      <c r="DZW14" s="49"/>
      <c r="DZX14" s="49"/>
      <c r="DZY14" s="49"/>
      <c r="DZZ14" s="49"/>
      <c r="EAA14" s="49"/>
      <c r="EAB14" s="49"/>
      <c r="EAC14" s="49"/>
      <c r="EAD14" s="49"/>
      <c r="EAE14" s="49"/>
      <c r="EAF14" s="49"/>
      <c r="EAG14" s="49"/>
      <c r="EAH14" s="49"/>
      <c r="EAI14" s="49"/>
      <c r="EAJ14" s="49"/>
      <c r="EAK14" s="49"/>
      <c r="EAL14" s="49"/>
      <c r="EAM14" s="49"/>
      <c r="EAN14" s="49"/>
      <c r="EAO14" s="49"/>
      <c r="EAP14" s="49"/>
      <c r="EAQ14" s="49"/>
      <c r="EAR14" s="49"/>
      <c r="EAS14" s="49"/>
      <c r="EAT14" s="49"/>
      <c r="EAU14" s="49"/>
      <c r="EAV14" s="49"/>
      <c r="EAW14" s="49"/>
      <c r="EAX14" s="49"/>
      <c r="EAY14" s="49"/>
      <c r="EAZ14" s="49"/>
      <c r="EBA14" s="49"/>
      <c r="EBB14" s="49"/>
      <c r="EBC14" s="49"/>
      <c r="EBD14" s="49"/>
      <c r="EBE14" s="49"/>
      <c r="EBF14" s="49"/>
      <c r="EBG14" s="49"/>
      <c r="EBH14" s="49"/>
      <c r="EBI14" s="49"/>
      <c r="EBJ14" s="49"/>
      <c r="EBK14" s="49"/>
      <c r="EBL14" s="49"/>
      <c r="EBM14" s="49"/>
      <c r="EBN14" s="49"/>
      <c r="EBO14" s="49"/>
      <c r="EBP14" s="49"/>
      <c r="EBQ14" s="49"/>
      <c r="EBR14" s="49"/>
      <c r="EBS14" s="49"/>
      <c r="EBT14" s="49"/>
      <c r="EBU14" s="49"/>
      <c r="EBV14" s="49"/>
      <c r="EBW14" s="49"/>
      <c r="EBX14" s="49"/>
      <c r="EBY14" s="49"/>
      <c r="EBZ14" s="49"/>
      <c r="ECA14" s="49"/>
      <c r="ECB14" s="49"/>
      <c r="ECC14" s="49"/>
      <c r="ECD14" s="49"/>
      <c r="ECE14" s="49"/>
      <c r="ECF14" s="49"/>
      <c r="ECG14" s="49"/>
      <c r="ECH14" s="49"/>
      <c r="ECI14" s="49"/>
      <c r="ECJ14" s="49"/>
      <c r="ECK14" s="49"/>
      <c r="ECL14" s="49"/>
      <c r="ECM14" s="49"/>
      <c r="ECN14" s="49"/>
      <c r="ECO14" s="49"/>
      <c r="ECP14" s="49"/>
      <c r="ECQ14" s="49"/>
      <c r="ECR14" s="49"/>
      <c r="ECS14" s="49"/>
      <c r="ECT14" s="49"/>
      <c r="ECU14" s="49"/>
      <c r="ECV14" s="49"/>
      <c r="ECW14" s="49"/>
      <c r="ECX14" s="49"/>
      <c r="ECY14" s="49"/>
      <c r="ECZ14" s="49"/>
      <c r="EDA14" s="49"/>
      <c r="EDB14" s="49"/>
      <c r="EDC14" s="49"/>
      <c r="EDD14" s="49"/>
      <c r="EDE14" s="49"/>
      <c r="EDF14" s="49"/>
      <c r="EDG14" s="49"/>
      <c r="EDH14" s="49"/>
      <c r="EDI14" s="49"/>
      <c r="EDJ14" s="49"/>
      <c r="EDK14" s="49"/>
      <c r="EDL14" s="49"/>
      <c r="EDM14" s="49"/>
      <c r="EDN14" s="49"/>
      <c r="EDO14" s="49"/>
      <c r="EDP14" s="49"/>
      <c r="EDQ14" s="49"/>
      <c r="EDR14" s="49"/>
      <c r="EDS14" s="49"/>
      <c r="EDT14" s="49"/>
      <c r="EDU14" s="49"/>
      <c r="EDV14" s="49"/>
      <c r="EDW14" s="49"/>
      <c r="EDX14" s="49"/>
      <c r="EDY14" s="49"/>
      <c r="EDZ14" s="49"/>
      <c r="EEA14" s="49"/>
      <c r="EEB14" s="49"/>
      <c r="EEC14" s="49"/>
      <c r="EED14" s="49"/>
      <c r="EEE14" s="49"/>
      <c r="EEF14" s="49"/>
      <c r="EEG14" s="49"/>
      <c r="EEH14" s="49"/>
      <c r="EEI14" s="49"/>
      <c r="EEJ14" s="49"/>
      <c r="EEK14" s="49"/>
      <c r="EEL14" s="49"/>
      <c r="EEM14" s="49"/>
      <c r="EEN14" s="49"/>
      <c r="EEO14" s="49"/>
      <c r="EEP14" s="49"/>
      <c r="EEQ14" s="49"/>
      <c r="EER14" s="49"/>
      <c r="EES14" s="49"/>
      <c r="EET14" s="49"/>
      <c r="EEU14" s="49"/>
      <c r="EEV14" s="49"/>
      <c r="EEW14" s="49"/>
      <c r="EEX14" s="49"/>
      <c r="EEY14" s="49"/>
      <c r="EEZ14" s="49"/>
      <c r="EFA14" s="49"/>
      <c r="EFB14" s="49"/>
      <c r="EFC14" s="49"/>
      <c r="EFD14" s="49"/>
      <c r="EFE14" s="49"/>
      <c r="EFF14" s="49"/>
      <c r="EFG14" s="49"/>
      <c r="EFH14" s="49"/>
      <c r="EFI14" s="49"/>
      <c r="EFJ14" s="49"/>
      <c r="EFK14" s="49"/>
      <c r="EFL14" s="49"/>
      <c r="EFM14" s="49"/>
      <c r="EFN14" s="49"/>
      <c r="EFO14" s="49"/>
      <c r="EFP14" s="49"/>
      <c r="EFQ14" s="49"/>
      <c r="EFR14" s="49"/>
      <c r="EFS14" s="49"/>
      <c r="EFT14" s="49"/>
      <c r="EFU14" s="49"/>
      <c r="EFV14" s="49"/>
      <c r="EFW14" s="49"/>
      <c r="EFX14" s="49"/>
      <c r="EFY14" s="49"/>
      <c r="EFZ14" s="49"/>
      <c r="EGA14" s="49"/>
      <c r="EGB14" s="49"/>
      <c r="EGC14" s="49"/>
      <c r="EGD14" s="49"/>
      <c r="EGE14" s="49"/>
      <c r="EGF14" s="49"/>
      <c r="EGG14" s="49"/>
      <c r="EGH14" s="49"/>
      <c r="EGI14" s="49"/>
      <c r="EGJ14" s="49"/>
      <c r="EGK14" s="49"/>
      <c r="EGL14" s="49"/>
      <c r="EGM14" s="49"/>
      <c r="EGN14" s="49"/>
      <c r="EGO14" s="49"/>
      <c r="EGP14" s="49"/>
      <c r="EGQ14" s="49"/>
      <c r="EGR14" s="49"/>
      <c r="EGS14" s="49"/>
      <c r="EGT14" s="49"/>
      <c r="EGU14" s="49"/>
      <c r="EGV14" s="49"/>
      <c r="EGW14" s="49"/>
      <c r="EGX14" s="49"/>
      <c r="EGY14" s="49"/>
      <c r="EGZ14" s="49"/>
      <c r="EHA14" s="49"/>
      <c r="EHB14" s="49"/>
      <c r="EHC14" s="49"/>
      <c r="EHD14" s="49"/>
      <c r="EHE14" s="49"/>
      <c r="EHF14" s="49"/>
      <c r="EHG14" s="49"/>
      <c r="EHH14" s="49"/>
      <c r="EHI14" s="49"/>
      <c r="EHJ14" s="49"/>
      <c r="EHK14" s="49"/>
      <c r="EHL14" s="49"/>
      <c r="EHM14" s="49"/>
      <c r="EHN14" s="49"/>
      <c r="EHO14" s="49"/>
      <c r="EHP14" s="49"/>
      <c r="EHQ14" s="49"/>
      <c r="EHR14" s="49"/>
      <c r="EHS14" s="49"/>
      <c r="EHT14" s="49"/>
      <c r="EHU14" s="49"/>
      <c r="EHV14" s="49"/>
      <c r="EHW14" s="49"/>
      <c r="EHX14" s="49"/>
      <c r="EHY14" s="49"/>
      <c r="EHZ14" s="49"/>
      <c r="EIA14" s="49"/>
      <c r="EIB14" s="49"/>
      <c r="EIC14" s="49"/>
      <c r="EID14" s="49"/>
      <c r="EIE14" s="49"/>
      <c r="EIF14" s="49"/>
      <c r="EIG14" s="49"/>
      <c r="EIH14" s="49"/>
      <c r="EII14" s="49"/>
      <c r="EIJ14" s="49"/>
      <c r="EIK14" s="49"/>
      <c r="EIL14" s="49"/>
      <c r="EIM14" s="49"/>
      <c r="EIN14" s="49"/>
      <c r="EIO14" s="49"/>
      <c r="EIP14" s="49"/>
      <c r="EIQ14" s="49"/>
      <c r="EIR14" s="49"/>
      <c r="EIS14" s="49"/>
      <c r="EIT14" s="49"/>
      <c r="EIU14" s="49"/>
      <c r="EIV14" s="49"/>
      <c r="EIW14" s="49"/>
      <c r="EIX14" s="49"/>
      <c r="EIY14" s="49"/>
      <c r="EIZ14" s="49"/>
      <c r="EJA14" s="49"/>
      <c r="EJB14" s="49"/>
      <c r="EJC14" s="49"/>
      <c r="EJD14" s="49"/>
      <c r="EJE14" s="49"/>
      <c r="EJF14" s="49"/>
      <c r="EJG14" s="49"/>
      <c r="EJH14" s="49"/>
      <c r="EJI14" s="49"/>
      <c r="EJJ14" s="49"/>
      <c r="EJK14" s="49"/>
      <c r="EJL14" s="49"/>
      <c r="EJM14" s="49"/>
      <c r="EJN14" s="49"/>
      <c r="EJO14" s="49"/>
      <c r="EJP14" s="49"/>
      <c r="EJQ14" s="49"/>
      <c r="EJR14" s="49"/>
      <c r="EJS14" s="49"/>
      <c r="EJT14" s="49"/>
      <c r="EJU14" s="49"/>
      <c r="EJV14" s="49"/>
      <c r="EJW14" s="49"/>
      <c r="EJX14" s="49"/>
      <c r="EJY14" s="49"/>
      <c r="EJZ14" s="49"/>
      <c r="EKA14" s="49"/>
      <c r="EKB14" s="49"/>
      <c r="EKC14" s="49"/>
      <c r="EKD14" s="49"/>
      <c r="EKE14" s="49"/>
      <c r="EKF14" s="49"/>
      <c r="EKG14" s="49"/>
      <c r="EKH14" s="49"/>
      <c r="EKI14" s="49"/>
      <c r="EKJ14" s="49"/>
      <c r="EKK14" s="49"/>
      <c r="EKL14" s="49"/>
      <c r="EKM14" s="49"/>
      <c r="EKN14" s="49"/>
      <c r="EKO14" s="49"/>
      <c r="EKP14" s="49"/>
      <c r="EKQ14" s="49"/>
      <c r="EKR14" s="49"/>
      <c r="EKS14" s="49"/>
      <c r="EKT14" s="49"/>
      <c r="EKU14" s="49"/>
      <c r="EKV14" s="49"/>
      <c r="EKW14" s="49"/>
      <c r="EKX14" s="49"/>
      <c r="EKY14" s="49"/>
      <c r="EKZ14" s="49"/>
      <c r="ELA14" s="49"/>
      <c r="ELB14" s="49"/>
      <c r="ELC14" s="49"/>
      <c r="ELD14" s="49"/>
      <c r="ELE14" s="49"/>
      <c r="ELF14" s="49"/>
      <c r="ELG14" s="49"/>
      <c r="ELH14" s="49"/>
      <c r="ELI14" s="49"/>
      <c r="ELJ14" s="49"/>
      <c r="ELK14" s="49"/>
      <c r="ELL14" s="49"/>
      <c r="ELM14" s="49"/>
      <c r="ELN14" s="49"/>
      <c r="ELO14" s="49"/>
      <c r="ELP14" s="49"/>
      <c r="ELQ14" s="49"/>
      <c r="ELR14" s="49"/>
      <c r="ELS14" s="49"/>
      <c r="ELT14" s="49"/>
      <c r="ELU14" s="49"/>
      <c r="ELV14" s="49"/>
      <c r="ELW14" s="49"/>
      <c r="ELX14" s="49"/>
      <c r="ELY14" s="49"/>
      <c r="ELZ14" s="49"/>
      <c r="EMA14" s="49"/>
      <c r="EMB14" s="49"/>
      <c r="EMC14" s="49"/>
      <c r="EMD14" s="49"/>
      <c r="EME14" s="49"/>
      <c r="EMF14" s="49"/>
      <c r="EMG14" s="49"/>
      <c r="EMH14" s="49"/>
      <c r="EMI14" s="49"/>
      <c r="EMJ14" s="49"/>
      <c r="EMK14" s="49"/>
      <c r="EML14" s="49"/>
      <c r="EMM14" s="49"/>
      <c r="EMN14" s="49"/>
      <c r="EMO14" s="49"/>
      <c r="EMP14" s="49"/>
      <c r="EMQ14" s="49"/>
      <c r="EMR14" s="49"/>
      <c r="EMS14" s="49"/>
      <c r="EMT14" s="49"/>
      <c r="EMU14" s="49"/>
      <c r="EMV14" s="49"/>
      <c r="EMW14" s="49"/>
      <c r="EMX14" s="49"/>
      <c r="EMY14" s="49"/>
      <c r="EMZ14" s="49"/>
      <c r="ENA14" s="49"/>
      <c r="ENB14" s="49"/>
      <c r="ENC14" s="49"/>
      <c r="END14" s="49"/>
      <c r="ENE14" s="49"/>
      <c r="ENF14" s="49"/>
      <c r="ENG14" s="49"/>
      <c r="ENH14" s="49"/>
      <c r="ENI14" s="49"/>
      <c r="ENJ14" s="49"/>
      <c r="ENK14" s="49"/>
      <c r="ENL14" s="49"/>
      <c r="ENM14" s="49"/>
      <c r="ENN14" s="49"/>
      <c r="ENO14" s="49"/>
      <c r="ENP14" s="49"/>
      <c r="ENQ14" s="49"/>
      <c r="ENR14" s="49"/>
      <c r="ENS14" s="49"/>
      <c r="ENT14" s="49"/>
      <c r="ENU14" s="49"/>
      <c r="ENV14" s="49"/>
      <c r="ENW14" s="49"/>
      <c r="ENX14" s="49"/>
      <c r="ENY14" s="49"/>
      <c r="ENZ14" s="49"/>
      <c r="EOA14" s="49"/>
      <c r="EOB14" s="49"/>
      <c r="EOC14" s="49"/>
      <c r="EOD14" s="49"/>
      <c r="EOE14" s="49"/>
      <c r="EOF14" s="49"/>
      <c r="EOG14" s="49"/>
      <c r="EOH14" s="49"/>
      <c r="EOI14" s="49"/>
      <c r="EOJ14" s="49"/>
      <c r="EOK14" s="49"/>
      <c r="EOL14" s="49"/>
      <c r="EOM14" s="49"/>
      <c r="EON14" s="49"/>
      <c r="EOO14" s="49"/>
      <c r="EOP14" s="49"/>
      <c r="EOQ14" s="49"/>
      <c r="EOR14" s="49"/>
      <c r="EOS14" s="49"/>
      <c r="EOT14" s="49"/>
      <c r="EOU14" s="49"/>
      <c r="EOV14" s="49"/>
      <c r="EOW14" s="49"/>
      <c r="EOX14" s="49"/>
      <c r="EOY14" s="49"/>
      <c r="EOZ14" s="49"/>
      <c r="EPA14" s="49"/>
      <c r="EPB14" s="49"/>
      <c r="EPC14" s="49"/>
      <c r="EPD14" s="49"/>
      <c r="EPE14" s="49"/>
      <c r="EPF14" s="49"/>
      <c r="EPG14" s="49"/>
      <c r="EPH14" s="49"/>
      <c r="EPI14" s="49"/>
      <c r="EPJ14" s="49"/>
      <c r="EPK14" s="49"/>
      <c r="EPL14" s="49"/>
      <c r="EPM14" s="49"/>
      <c r="EPN14" s="49"/>
      <c r="EPO14" s="49"/>
      <c r="EPP14" s="49"/>
      <c r="EPQ14" s="49"/>
      <c r="EPR14" s="49"/>
      <c r="EPS14" s="49"/>
      <c r="EPT14" s="49"/>
      <c r="EPU14" s="49"/>
      <c r="EPV14" s="49"/>
      <c r="EPW14" s="49"/>
      <c r="EPX14" s="49"/>
      <c r="EPY14" s="49"/>
      <c r="EPZ14" s="49"/>
      <c r="EQA14" s="49"/>
      <c r="EQB14" s="49"/>
      <c r="EQC14" s="49"/>
      <c r="EQD14" s="49"/>
      <c r="EQE14" s="49"/>
      <c r="EQF14" s="49"/>
      <c r="EQG14" s="49"/>
      <c r="EQH14" s="49"/>
      <c r="EQI14" s="49"/>
      <c r="EQJ14" s="49"/>
      <c r="EQK14" s="49"/>
      <c r="EQL14" s="49"/>
      <c r="EQM14" s="49"/>
      <c r="EQN14" s="49"/>
      <c r="EQO14" s="49"/>
      <c r="EQP14" s="49"/>
      <c r="EQQ14" s="49"/>
      <c r="EQR14" s="49"/>
      <c r="EQS14" s="49"/>
      <c r="EQT14" s="49"/>
      <c r="EQU14" s="49"/>
      <c r="EQV14" s="49"/>
      <c r="EQW14" s="49"/>
      <c r="EQX14" s="49"/>
      <c r="EQY14" s="49"/>
      <c r="EQZ14" s="49"/>
      <c r="ERA14" s="49"/>
      <c r="ERB14" s="49"/>
      <c r="ERC14" s="49"/>
      <c r="ERD14" s="49"/>
      <c r="ERE14" s="49"/>
      <c r="ERF14" s="49"/>
      <c r="ERG14" s="49"/>
      <c r="ERH14" s="49"/>
      <c r="ERI14" s="49"/>
      <c r="ERJ14" s="49"/>
      <c r="ERK14" s="49"/>
      <c r="ERL14" s="49"/>
      <c r="ERM14" s="49"/>
      <c r="ERN14" s="49"/>
      <c r="ERO14" s="49"/>
      <c r="ERP14" s="49"/>
      <c r="ERQ14" s="49"/>
      <c r="ERR14" s="49"/>
      <c r="ERS14" s="49"/>
      <c r="ERT14" s="49"/>
      <c r="ERU14" s="49"/>
      <c r="ERV14" s="49"/>
      <c r="ERW14" s="49"/>
      <c r="ERX14" s="49"/>
      <c r="ERY14" s="49"/>
      <c r="ERZ14" s="49"/>
      <c r="ESA14" s="49"/>
      <c r="ESB14" s="49"/>
      <c r="ESC14" s="49"/>
      <c r="ESD14" s="49"/>
      <c r="ESE14" s="49"/>
      <c r="ESF14" s="49"/>
      <c r="ESG14" s="49"/>
      <c r="ESH14" s="49"/>
      <c r="ESI14" s="49"/>
      <c r="ESJ14" s="49"/>
      <c r="ESK14" s="49"/>
      <c r="ESL14" s="49"/>
      <c r="ESM14" s="49"/>
      <c r="ESN14" s="49"/>
      <c r="ESO14" s="49"/>
      <c r="ESP14" s="49"/>
      <c r="ESQ14" s="49"/>
      <c r="ESR14" s="49"/>
      <c r="ESS14" s="49"/>
      <c r="EST14" s="49"/>
      <c r="ESU14" s="49"/>
      <c r="ESV14" s="49"/>
      <c r="ESW14" s="49"/>
      <c r="ESX14" s="49"/>
      <c r="ESY14" s="49"/>
      <c r="ESZ14" s="49"/>
      <c r="ETA14" s="49"/>
      <c r="ETB14" s="49"/>
      <c r="ETC14" s="49"/>
      <c r="ETD14" s="49"/>
      <c r="ETE14" s="49"/>
      <c r="ETF14" s="49"/>
      <c r="ETG14" s="49"/>
      <c r="ETH14" s="49"/>
      <c r="ETI14" s="49"/>
      <c r="ETJ14" s="49"/>
      <c r="ETK14" s="49"/>
      <c r="ETL14" s="49"/>
      <c r="ETM14" s="49"/>
      <c r="ETN14" s="49"/>
      <c r="ETO14" s="49"/>
      <c r="ETP14" s="49"/>
      <c r="ETQ14" s="49"/>
      <c r="ETR14" s="49"/>
      <c r="ETS14" s="49"/>
      <c r="ETT14" s="49"/>
      <c r="ETU14" s="49"/>
      <c r="ETV14" s="49"/>
      <c r="ETW14" s="49"/>
      <c r="ETX14" s="49"/>
      <c r="ETY14" s="49"/>
      <c r="ETZ14" s="49"/>
      <c r="EUA14" s="49"/>
      <c r="EUB14" s="49"/>
      <c r="EUC14" s="49"/>
      <c r="EUD14" s="49"/>
      <c r="EUE14" s="49"/>
      <c r="EUF14" s="49"/>
      <c r="EUG14" s="49"/>
      <c r="EUH14" s="49"/>
      <c r="EUI14" s="49"/>
      <c r="EUJ14" s="49"/>
      <c r="EUK14" s="49"/>
      <c r="EUL14" s="49"/>
      <c r="EUM14" s="49"/>
      <c r="EUN14" s="49"/>
      <c r="EUO14" s="49"/>
      <c r="EUP14" s="49"/>
      <c r="EUQ14" s="49"/>
      <c r="EUR14" s="49"/>
      <c r="EUS14" s="49"/>
      <c r="EUT14" s="49"/>
      <c r="EUU14" s="49"/>
      <c r="EUV14" s="49"/>
      <c r="EUW14" s="49"/>
      <c r="EUX14" s="49"/>
      <c r="EUY14" s="49"/>
      <c r="EUZ14" s="49"/>
      <c r="EVA14" s="49"/>
      <c r="EVB14" s="49"/>
      <c r="EVC14" s="49"/>
      <c r="EVD14" s="49"/>
      <c r="EVE14" s="49"/>
      <c r="EVF14" s="49"/>
      <c r="EVG14" s="49"/>
      <c r="EVH14" s="49"/>
      <c r="EVI14" s="49"/>
      <c r="EVJ14" s="49"/>
      <c r="EVK14" s="49"/>
      <c r="EVL14" s="49"/>
      <c r="EVM14" s="49"/>
      <c r="EVN14" s="49"/>
      <c r="EVO14" s="49"/>
      <c r="EVP14" s="49"/>
      <c r="EVQ14" s="49"/>
      <c r="EVR14" s="49"/>
      <c r="EVS14" s="49"/>
      <c r="EVT14" s="49"/>
      <c r="EVU14" s="49"/>
      <c r="EVV14" s="49"/>
      <c r="EVW14" s="49"/>
      <c r="EVX14" s="49"/>
      <c r="EVY14" s="49"/>
      <c r="EVZ14" s="49"/>
      <c r="EWA14" s="49"/>
      <c r="EWB14" s="49"/>
      <c r="EWC14" s="49"/>
      <c r="EWD14" s="49"/>
      <c r="EWE14" s="49"/>
      <c r="EWF14" s="49"/>
      <c r="EWG14" s="49"/>
      <c r="EWH14" s="49"/>
      <c r="EWI14" s="49"/>
      <c r="EWJ14" s="49"/>
      <c r="EWK14" s="49"/>
      <c r="EWL14" s="49"/>
      <c r="EWM14" s="49"/>
      <c r="EWN14" s="49"/>
      <c r="EWO14" s="49"/>
      <c r="EWP14" s="49"/>
      <c r="EWQ14" s="49"/>
      <c r="EWR14" s="49"/>
      <c r="EWS14" s="49"/>
      <c r="EWT14" s="49"/>
      <c r="EWU14" s="49"/>
      <c r="EWV14" s="49"/>
      <c r="EWW14" s="49"/>
      <c r="EWX14" s="49"/>
      <c r="EWY14" s="49"/>
      <c r="EWZ14" s="49"/>
      <c r="EXA14" s="49"/>
      <c r="EXB14" s="49"/>
      <c r="EXC14" s="49"/>
      <c r="EXD14" s="49"/>
      <c r="EXE14" s="49"/>
      <c r="EXF14" s="49"/>
      <c r="EXG14" s="49"/>
      <c r="EXH14" s="49"/>
      <c r="EXI14" s="49"/>
      <c r="EXJ14" s="49"/>
      <c r="EXK14" s="49"/>
      <c r="EXL14" s="49"/>
      <c r="EXM14" s="49"/>
      <c r="EXN14" s="49"/>
      <c r="EXO14" s="49"/>
      <c r="EXP14" s="49"/>
      <c r="EXQ14" s="49"/>
      <c r="EXR14" s="49"/>
      <c r="EXS14" s="49"/>
      <c r="EXT14" s="49"/>
      <c r="EXU14" s="49"/>
      <c r="EXV14" s="49"/>
      <c r="EXW14" s="49"/>
      <c r="EXX14" s="49"/>
      <c r="EXY14" s="49"/>
      <c r="EXZ14" s="49"/>
      <c r="EYA14" s="49"/>
      <c r="EYB14" s="49"/>
      <c r="EYC14" s="49"/>
      <c r="EYD14" s="49"/>
      <c r="EYE14" s="49"/>
      <c r="EYF14" s="49"/>
      <c r="EYG14" s="49"/>
      <c r="EYH14" s="49"/>
      <c r="EYI14" s="49"/>
      <c r="EYJ14" s="49"/>
      <c r="EYK14" s="49"/>
      <c r="EYL14" s="49"/>
      <c r="EYM14" s="49"/>
      <c r="EYN14" s="49"/>
      <c r="EYO14" s="49"/>
      <c r="EYP14" s="49"/>
      <c r="EYQ14" s="49"/>
      <c r="EYR14" s="49"/>
      <c r="EYS14" s="49"/>
      <c r="EYT14" s="49"/>
      <c r="EYU14" s="49"/>
      <c r="EYV14" s="49"/>
      <c r="EYW14" s="49"/>
      <c r="EYX14" s="49"/>
      <c r="EYY14" s="49"/>
      <c r="EYZ14" s="49"/>
      <c r="EZA14" s="49"/>
      <c r="EZB14" s="49"/>
      <c r="EZC14" s="49"/>
      <c r="EZD14" s="49"/>
      <c r="EZE14" s="49"/>
      <c r="EZF14" s="49"/>
      <c r="EZG14" s="49"/>
      <c r="EZH14" s="49"/>
      <c r="EZI14" s="49"/>
      <c r="EZJ14" s="49"/>
      <c r="EZK14" s="49"/>
      <c r="EZL14" s="49"/>
      <c r="EZM14" s="49"/>
      <c r="EZN14" s="49"/>
      <c r="EZO14" s="49"/>
      <c r="EZP14" s="49"/>
      <c r="EZQ14" s="49"/>
      <c r="EZR14" s="49"/>
      <c r="EZS14" s="49"/>
      <c r="EZT14" s="49"/>
      <c r="EZU14" s="49"/>
      <c r="EZV14" s="49"/>
      <c r="EZW14" s="49"/>
      <c r="EZX14" s="49"/>
      <c r="EZY14" s="49"/>
      <c r="EZZ14" s="49"/>
      <c r="FAA14" s="49"/>
      <c r="FAB14" s="49"/>
      <c r="FAC14" s="49"/>
      <c r="FAD14" s="49"/>
      <c r="FAE14" s="49"/>
      <c r="FAF14" s="49"/>
      <c r="FAG14" s="49"/>
      <c r="FAH14" s="49"/>
      <c r="FAI14" s="49"/>
      <c r="FAJ14" s="49"/>
      <c r="FAK14" s="49"/>
      <c r="FAL14" s="49"/>
      <c r="FAM14" s="49"/>
      <c r="FAN14" s="49"/>
      <c r="FAO14" s="49"/>
      <c r="FAP14" s="49"/>
      <c r="FAQ14" s="49"/>
      <c r="FAR14" s="49"/>
      <c r="FAS14" s="49"/>
      <c r="FAT14" s="49"/>
      <c r="FAU14" s="49"/>
      <c r="FAV14" s="49"/>
      <c r="FAW14" s="49"/>
      <c r="FAX14" s="49"/>
      <c r="FAY14" s="49"/>
      <c r="FAZ14" s="49"/>
      <c r="FBA14" s="49"/>
      <c r="FBB14" s="49"/>
      <c r="FBC14" s="49"/>
      <c r="FBD14" s="49"/>
      <c r="FBE14" s="49"/>
      <c r="FBF14" s="49"/>
      <c r="FBG14" s="49"/>
      <c r="FBH14" s="49"/>
      <c r="FBI14" s="49"/>
      <c r="FBJ14" s="49"/>
      <c r="FBK14" s="49"/>
      <c r="FBL14" s="49"/>
      <c r="FBM14" s="49"/>
      <c r="FBN14" s="49"/>
      <c r="FBO14" s="49"/>
      <c r="FBP14" s="49"/>
      <c r="FBQ14" s="49"/>
      <c r="FBR14" s="49"/>
      <c r="FBS14" s="49"/>
      <c r="FBT14" s="49"/>
      <c r="FBU14" s="49"/>
      <c r="FBV14" s="49"/>
      <c r="FBW14" s="49"/>
      <c r="FBX14" s="49"/>
      <c r="FBY14" s="49"/>
      <c r="FBZ14" s="49"/>
      <c r="FCA14" s="49"/>
      <c r="FCB14" s="49"/>
      <c r="FCC14" s="49"/>
      <c r="FCD14" s="49"/>
      <c r="FCE14" s="49"/>
      <c r="FCF14" s="49"/>
      <c r="FCG14" s="49"/>
      <c r="FCH14" s="49"/>
      <c r="FCI14" s="49"/>
      <c r="FCJ14" s="49"/>
      <c r="FCK14" s="49"/>
      <c r="FCL14" s="49"/>
      <c r="FCM14" s="49"/>
      <c r="FCN14" s="49"/>
      <c r="FCO14" s="49"/>
      <c r="FCP14" s="49"/>
      <c r="FCQ14" s="49"/>
      <c r="FCR14" s="49"/>
      <c r="FCS14" s="49"/>
      <c r="FCT14" s="49"/>
      <c r="FCU14" s="49"/>
      <c r="FCV14" s="49"/>
      <c r="FCW14" s="49"/>
      <c r="FCX14" s="49"/>
      <c r="FCY14" s="49"/>
      <c r="FCZ14" s="49"/>
      <c r="FDA14" s="49"/>
      <c r="FDB14" s="49"/>
      <c r="FDC14" s="49"/>
      <c r="FDD14" s="49"/>
      <c r="FDE14" s="49"/>
      <c r="FDF14" s="49"/>
      <c r="FDG14" s="49"/>
      <c r="FDH14" s="49"/>
      <c r="FDI14" s="49"/>
      <c r="FDJ14" s="49"/>
      <c r="FDK14" s="49"/>
      <c r="FDL14" s="49"/>
      <c r="FDM14" s="49"/>
      <c r="FDN14" s="49"/>
      <c r="FDO14" s="49"/>
      <c r="FDP14" s="49"/>
      <c r="FDQ14" s="49"/>
      <c r="FDR14" s="49"/>
      <c r="FDS14" s="49"/>
      <c r="FDT14" s="49"/>
      <c r="FDU14" s="49"/>
      <c r="FDV14" s="49"/>
      <c r="FDW14" s="49"/>
      <c r="FDX14" s="49"/>
      <c r="FDY14" s="49"/>
      <c r="FDZ14" s="49"/>
      <c r="FEA14" s="49"/>
      <c r="FEB14" s="49"/>
      <c r="FEC14" s="49"/>
      <c r="FED14" s="49"/>
      <c r="FEE14" s="49"/>
      <c r="FEF14" s="49"/>
      <c r="FEG14" s="49"/>
      <c r="FEH14" s="49"/>
      <c r="FEI14" s="49"/>
      <c r="FEJ14" s="49"/>
      <c r="FEK14" s="49"/>
      <c r="FEL14" s="49"/>
      <c r="FEM14" s="49"/>
      <c r="FEN14" s="49"/>
      <c r="FEO14" s="49"/>
      <c r="FEP14" s="49"/>
      <c r="FEQ14" s="49"/>
      <c r="FER14" s="49"/>
      <c r="FES14" s="49"/>
      <c r="FET14" s="49"/>
      <c r="FEU14" s="49"/>
      <c r="FEV14" s="49"/>
      <c r="FEW14" s="49"/>
      <c r="FEX14" s="49"/>
      <c r="FEY14" s="49"/>
      <c r="FEZ14" s="49"/>
      <c r="FFA14" s="49"/>
      <c r="FFB14" s="49"/>
      <c r="FFC14" s="49"/>
      <c r="FFD14" s="49"/>
      <c r="FFE14" s="49"/>
      <c r="FFF14" s="49"/>
      <c r="FFG14" s="49"/>
      <c r="FFH14" s="49"/>
      <c r="FFI14" s="49"/>
      <c r="FFJ14" s="49"/>
      <c r="FFK14" s="49"/>
      <c r="FFL14" s="49"/>
      <c r="FFM14" s="49"/>
      <c r="FFN14" s="49"/>
      <c r="FFO14" s="49"/>
      <c r="FFP14" s="49"/>
      <c r="FFQ14" s="49"/>
      <c r="FFR14" s="49"/>
      <c r="FFS14" s="49"/>
      <c r="FFT14" s="49"/>
      <c r="FFU14" s="49"/>
      <c r="FFV14" s="49"/>
      <c r="FFW14" s="49"/>
      <c r="FFX14" s="49"/>
      <c r="FFY14" s="49"/>
      <c r="FFZ14" s="49"/>
      <c r="FGA14" s="49"/>
      <c r="FGB14" s="49"/>
      <c r="FGC14" s="49"/>
      <c r="FGD14" s="49"/>
      <c r="FGE14" s="49"/>
      <c r="FGF14" s="49"/>
      <c r="FGG14" s="49"/>
      <c r="FGH14" s="49"/>
      <c r="FGI14" s="49"/>
      <c r="FGJ14" s="49"/>
      <c r="FGK14" s="49"/>
      <c r="FGL14" s="49"/>
      <c r="FGM14" s="49"/>
      <c r="FGN14" s="49"/>
      <c r="FGO14" s="49"/>
      <c r="FGP14" s="49"/>
      <c r="FGQ14" s="49"/>
      <c r="FGR14" s="49"/>
      <c r="FGS14" s="49"/>
      <c r="FGT14" s="49"/>
      <c r="FGU14" s="49"/>
      <c r="FGV14" s="49"/>
      <c r="FGW14" s="49"/>
      <c r="FGX14" s="49"/>
      <c r="FGY14" s="49"/>
      <c r="FGZ14" s="49"/>
      <c r="FHA14" s="49"/>
      <c r="FHB14" s="49"/>
      <c r="FHC14" s="49"/>
      <c r="FHD14" s="49"/>
      <c r="FHE14" s="49"/>
      <c r="FHF14" s="49"/>
      <c r="FHG14" s="49"/>
      <c r="FHH14" s="49"/>
      <c r="FHI14" s="49"/>
      <c r="FHJ14" s="49"/>
      <c r="FHK14" s="49"/>
      <c r="FHL14" s="49"/>
      <c r="FHM14" s="49"/>
      <c r="FHN14" s="49"/>
      <c r="FHO14" s="49"/>
      <c r="FHP14" s="49"/>
      <c r="FHQ14" s="49"/>
      <c r="FHR14" s="49"/>
      <c r="FHS14" s="49"/>
      <c r="FHT14" s="49"/>
      <c r="FHU14" s="49"/>
      <c r="FHV14" s="49"/>
      <c r="FHW14" s="49"/>
      <c r="FHX14" s="49"/>
      <c r="FHY14" s="49"/>
      <c r="FHZ14" s="49"/>
      <c r="FIA14" s="49"/>
      <c r="FIB14" s="49"/>
      <c r="FIC14" s="49"/>
      <c r="FID14" s="49"/>
      <c r="FIE14" s="49"/>
      <c r="FIF14" s="49"/>
      <c r="FIG14" s="49"/>
      <c r="FIH14" s="49"/>
      <c r="FII14" s="49"/>
      <c r="FIJ14" s="49"/>
      <c r="FIK14" s="49"/>
      <c r="FIL14" s="49"/>
      <c r="FIM14" s="49"/>
      <c r="FIN14" s="49"/>
      <c r="FIO14" s="49"/>
      <c r="FIP14" s="49"/>
      <c r="FIQ14" s="49"/>
      <c r="FIR14" s="49"/>
      <c r="FIS14" s="49"/>
      <c r="FIT14" s="49"/>
      <c r="FIU14" s="49"/>
      <c r="FIV14" s="49"/>
      <c r="FIW14" s="49"/>
      <c r="FIX14" s="49"/>
      <c r="FIY14" s="49"/>
      <c r="FIZ14" s="49"/>
      <c r="FJA14" s="49"/>
      <c r="FJB14" s="49"/>
      <c r="FJC14" s="49"/>
      <c r="FJD14" s="49"/>
      <c r="FJE14" s="49"/>
      <c r="FJF14" s="49"/>
      <c r="FJG14" s="49"/>
      <c r="FJH14" s="49"/>
      <c r="FJI14" s="49"/>
      <c r="FJJ14" s="49"/>
      <c r="FJK14" s="49"/>
      <c r="FJL14" s="49"/>
      <c r="FJM14" s="49"/>
      <c r="FJN14" s="49"/>
      <c r="FJO14" s="49"/>
      <c r="FJP14" s="49"/>
      <c r="FJQ14" s="49"/>
      <c r="FJR14" s="49"/>
      <c r="FJS14" s="49"/>
      <c r="FJT14" s="49"/>
      <c r="FJU14" s="49"/>
      <c r="FJV14" s="49"/>
      <c r="FJW14" s="49"/>
      <c r="FJX14" s="49"/>
      <c r="FJY14" s="49"/>
      <c r="FJZ14" s="49"/>
      <c r="FKA14" s="49"/>
      <c r="FKB14" s="49"/>
      <c r="FKC14" s="49"/>
      <c r="FKD14" s="49"/>
      <c r="FKE14" s="49"/>
      <c r="FKF14" s="49"/>
      <c r="FKG14" s="49"/>
      <c r="FKH14" s="49"/>
      <c r="FKI14" s="49"/>
      <c r="FKJ14" s="49"/>
      <c r="FKK14" s="49"/>
      <c r="FKL14" s="49"/>
      <c r="FKM14" s="49"/>
      <c r="FKN14" s="49"/>
      <c r="FKO14" s="49"/>
      <c r="FKP14" s="49"/>
      <c r="FKQ14" s="49"/>
      <c r="FKR14" s="49"/>
      <c r="FKS14" s="49"/>
      <c r="FKT14" s="49"/>
      <c r="FKU14" s="49"/>
      <c r="FKV14" s="49"/>
      <c r="FKW14" s="49"/>
      <c r="FKX14" s="49"/>
      <c r="FKY14" s="49"/>
      <c r="FKZ14" s="49"/>
      <c r="FLA14" s="49"/>
      <c r="FLB14" s="49"/>
      <c r="FLC14" s="49"/>
      <c r="FLD14" s="49"/>
      <c r="FLE14" s="49"/>
      <c r="FLF14" s="49"/>
      <c r="FLG14" s="49"/>
      <c r="FLH14" s="49"/>
      <c r="FLI14" s="49"/>
      <c r="FLJ14" s="49"/>
      <c r="FLK14" s="49"/>
      <c r="FLL14" s="49"/>
      <c r="FLM14" s="49"/>
      <c r="FLN14" s="49"/>
      <c r="FLO14" s="49"/>
      <c r="FLP14" s="49"/>
      <c r="FLQ14" s="49"/>
      <c r="FLR14" s="49"/>
      <c r="FLS14" s="49"/>
      <c r="FLT14" s="49"/>
      <c r="FLU14" s="49"/>
      <c r="FLV14" s="49"/>
      <c r="FLW14" s="49"/>
      <c r="FLX14" s="49"/>
      <c r="FLY14" s="49"/>
      <c r="FLZ14" s="49"/>
      <c r="FMA14" s="49"/>
      <c r="FMB14" s="49"/>
      <c r="FMC14" s="49"/>
      <c r="FMD14" s="49"/>
      <c r="FME14" s="49"/>
      <c r="FMF14" s="49"/>
      <c r="FMG14" s="49"/>
      <c r="FMH14" s="49"/>
      <c r="FMI14" s="49"/>
      <c r="FMJ14" s="49"/>
      <c r="FMK14" s="49"/>
      <c r="FML14" s="49"/>
      <c r="FMM14" s="49"/>
      <c r="FMN14" s="49"/>
      <c r="FMO14" s="49"/>
      <c r="FMP14" s="49"/>
      <c r="FMQ14" s="49"/>
      <c r="FMR14" s="49"/>
      <c r="FMS14" s="49"/>
      <c r="FMT14" s="49"/>
      <c r="FMU14" s="49"/>
      <c r="FMV14" s="49"/>
      <c r="FMW14" s="49"/>
      <c r="FMX14" s="49"/>
      <c r="FMY14" s="49"/>
      <c r="FMZ14" s="49"/>
      <c r="FNA14" s="49"/>
      <c r="FNB14" s="49"/>
      <c r="FNC14" s="49"/>
      <c r="FND14" s="49"/>
      <c r="FNE14" s="49"/>
      <c r="FNF14" s="49"/>
      <c r="FNG14" s="49"/>
      <c r="FNH14" s="49"/>
      <c r="FNI14" s="49"/>
      <c r="FNJ14" s="49"/>
      <c r="FNK14" s="49"/>
      <c r="FNL14" s="49"/>
      <c r="FNM14" s="49"/>
      <c r="FNN14" s="49"/>
      <c r="FNO14" s="49"/>
      <c r="FNP14" s="49"/>
      <c r="FNQ14" s="49"/>
      <c r="FNR14" s="49"/>
      <c r="FNS14" s="49"/>
      <c r="FNT14" s="49"/>
      <c r="FNU14" s="49"/>
      <c r="FNV14" s="49"/>
      <c r="FNW14" s="49"/>
      <c r="FNX14" s="49"/>
      <c r="FNY14" s="49"/>
      <c r="FNZ14" s="49"/>
      <c r="FOA14" s="49"/>
      <c r="FOB14" s="49"/>
      <c r="FOC14" s="49"/>
      <c r="FOD14" s="49"/>
      <c r="FOE14" s="49"/>
      <c r="FOF14" s="49"/>
      <c r="FOG14" s="49"/>
      <c r="FOH14" s="49"/>
      <c r="FOI14" s="49"/>
      <c r="FOJ14" s="49"/>
      <c r="FOK14" s="49"/>
      <c r="FOL14" s="49"/>
      <c r="FOM14" s="49"/>
      <c r="FON14" s="49"/>
      <c r="FOO14" s="49"/>
      <c r="FOP14" s="49"/>
      <c r="FOQ14" s="49"/>
      <c r="FOR14" s="49"/>
      <c r="FOS14" s="49"/>
      <c r="FOT14" s="49"/>
      <c r="FOU14" s="49"/>
      <c r="FOV14" s="49"/>
      <c r="FOW14" s="49"/>
      <c r="FOX14" s="49"/>
      <c r="FOY14" s="49"/>
      <c r="FOZ14" s="49"/>
      <c r="FPA14" s="49"/>
      <c r="FPB14" s="49"/>
      <c r="FPC14" s="49"/>
      <c r="FPD14" s="49"/>
      <c r="FPE14" s="49"/>
      <c r="FPF14" s="49"/>
      <c r="FPG14" s="49"/>
      <c r="FPH14" s="49"/>
      <c r="FPI14" s="49"/>
      <c r="FPJ14" s="49"/>
      <c r="FPK14" s="49"/>
      <c r="FPL14" s="49"/>
      <c r="FPM14" s="49"/>
      <c r="FPN14" s="49"/>
      <c r="FPO14" s="49"/>
      <c r="FPP14" s="49"/>
      <c r="FPQ14" s="49"/>
      <c r="FPR14" s="49"/>
      <c r="FPS14" s="49"/>
      <c r="FPT14" s="49"/>
      <c r="FPU14" s="49"/>
      <c r="FPV14" s="49"/>
      <c r="FPW14" s="49"/>
      <c r="FPX14" s="49"/>
      <c r="FPY14" s="49"/>
      <c r="FPZ14" s="49"/>
      <c r="FQA14" s="49"/>
      <c r="FQB14" s="49"/>
      <c r="FQC14" s="49"/>
      <c r="FQD14" s="49"/>
      <c r="FQE14" s="49"/>
      <c r="FQF14" s="49"/>
      <c r="FQG14" s="49"/>
      <c r="FQH14" s="49"/>
      <c r="FQI14" s="49"/>
      <c r="FQJ14" s="49"/>
      <c r="FQK14" s="49"/>
      <c r="FQL14" s="49"/>
      <c r="FQM14" s="49"/>
      <c r="FQN14" s="49"/>
      <c r="FQO14" s="49"/>
      <c r="FQP14" s="49"/>
      <c r="FQQ14" s="49"/>
      <c r="FQR14" s="49"/>
      <c r="FQS14" s="49"/>
      <c r="FQT14" s="49"/>
      <c r="FQU14" s="49"/>
      <c r="FQV14" s="49"/>
      <c r="FQW14" s="49"/>
      <c r="FQX14" s="49"/>
      <c r="FQY14" s="49"/>
      <c r="FQZ14" s="49"/>
      <c r="FRA14" s="49"/>
      <c r="FRB14" s="49"/>
      <c r="FRC14" s="49"/>
      <c r="FRD14" s="49"/>
      <c r="FRE14" s="49"/>
      <c r="FRF14" s="49"/>
      <c r="FRG14" s="49"/>
      <c r="FRH14" s="49"/>
      <c r="FRI14" s="49"/>
      <c r="FRJ14" s="49"/>
      <c r="FRK14" s="49"/>
      <c r="FRL14" s="49"/>
      <c r="FRM14" s="49"/>
      <c r="FRN14" s="49"/>
      <c r="FRO14" s="49"/>
      <c r="FRP14" s="49"/>
      <c r="FRQ14" s="49"/>
      <c r="FRR14" s="49"/>
      <c r="FRS14" s="49"/>
      <c r="FRT14" s="49"/>
      <c r="FRU14" s="49"/>
      <c r="FRV14" s="49"/>
      <c r="FRW14" s="49"/>
      <c r="FRX14" s="49"/>
      <c r="FRY14" s="49"/>
      <c r="FRZ14" s="49"/>
      <c r="FSA14" s="49"/>
      <c r="FSB14" s="49"/>
      <c r="FSC14" s="49"/>
      <c r="FSD14" s="49"/>
      <c r="FSE14" s="49"/>
      <c r="FSF14" s="49"/>
      <c r="FSG14" s="49"/>
      <c r="FSH14" s="49"/>
      <c r="FSI14" s="49"/>
      <c r="FSJ14" s="49"/>
      <c r="FSK14" s="49"/>
      <c r="FSL14" s="49"/>
      <c r="FSM14" s="49"/>
      <c r="FSN14" s="49"/>
      <c r="FSO14" s="49"/>
      <c r="FSP14" s="49"/>
      <c r="FSQ14" s="49"/>
      <c r="FSR14" s="49"/>
      <c r="FSS14" s="49"/>
      <c r="FST14" s="49"/>
      <c r="FSU14" s="49"/>
      <c r="FSV14" s="49"/>
      <c r="FSW14" s="49"/>
      <c r="FSX14" s="49"/>
      <c r="FSY14" s="49"/>
      <c r="FSZ14" s="49"/>
      <c r="FTA14" s="49"/>
      <c r="FTB14" s="49"/>
      <c r="FTC14" s="49"/>
      <c r="FTD14" s="49"/>
      <c r="FTE14" s="49"/>
      <c r="FTF14" s="49"/>
      <c r="FTG14" s="49"/>
      <c r="FTH14" s="49"/>
      <c r="FTI14" s="49"/>
      <c r="FTJ14" s="49"/>
      <c r="FTK14" s="49"/>
      <c r="FTL14" s="49"/>
      <c r="FTM14" s="49"/>
      <c r="FTN14" s="49"/>
      <c r="FTO14" s="49"/>
      <c r="FTP14" s="49"/>
      <c r="FTQ14" s="49"/>
      <c r="FTR14" s="49"/>
      <c r="FTS14" s="49"/>
      <c r="FTT14" s="49"/>
      <c r="FTU14" s="49"/>
      <c r="FTV14" s="49"/>
      <c r="FTW14" s="49"/>
      <c r="FTX14" s="49"/>
      <c r="FTY14" s="49"/>
      <c r="FTZ14" s="49"/>
      <c r="FUA14" s="49"/>
      <c r="FUB14" s="49"/>
      <c r="FUC14" s="49"/>
      <c r="FUD14" s="49"/>
      <c r="FUE14" s="49"/>
      <c r="FUF14" s="49"/>
      <c r="FUG14" s="49"/>
      <c r="FUH14" s="49"/>
      <c r="FUI14" s="49"/>
      <c r="FUJ14" s="49"/>
      <c r="FUK14" s="49"/>
      <c r="FUL14" s="49"/>
      <c r="FUM14" s="49"/>
      <c r="FUN14" s="49"/>
      <c r="FUO14" s="49"/>
      <c r="FUP14" s="49"/>
      <c r="FUQ14" s="49"/>
      <c r="FUR14" s="49"/>
      <c r="FUS14" s="49"/>
      <c r="FUT14" s="49"/>
      <c r="FUU14" s="49"/>
      <c r="FUV14" s="49"/>
      <c r="FUW14" s="49"/>
      <c r="FUX14" s="49"/>
      <c r="FUY14" s="49"/>
      <c r="FUZ14" s="49"/>
      <c r="FVA14" s="49"/>
      <c r="FVB14" s="49"/>
      <c r="FVC14" s="49"/>
      <c r="FVD14" s="49"/>
      <c r="FVE14" s="49"/>
      <c r="FVF14" s="49"/>
      <c r="FVG14" s="49"/>
      <c r="FVH14" s="49"/>
      <c r="FVI14" s="49"/>
      <c r="FVJ14" s="49"/>
      <c r="FVK14" s="49"/>
      <c r="FVL14" s="49"/>
      <c r="FVM14" s="49"/>
      <c r="FVN14" s="49"/>
      <c r="FVO14" s="49"/>
      <c r="FVP14" s="49"/>
      <c r="FVQ14" s="49"/>
      <c r="FVR14" s="49"/>
      <c r="FVS14" s="49"/>
      <c r="FVT14" s="49"/>
      <c r="FVU14" s="49"/>
      <c r="FVV14" s="49"/>
      <c r="FVW14" s="49"/>
      <c r="FVX14" s="49"/>
      <c r="FVY14" s="49"/>
      <c r="FVZ14" s="49"/>
      <c r="FWA14" s="49"/>
      <c r="FWB14" s="49"/>
      <c r="FWC14" s="49"/>
      <c r="FWD14" s="49"/>
      <c r="FWE14" s="49"/>
      <c r="FWF14" s="49"/>
      <c r="FWG14" s="49"/>
      <c r="FWH14" s="49"/>
      <c r="FWI14" s="49"/>
      <c r="FWJ14" s="49"/>
      <c r="FWK14" s="49"/>
      <c r="FWL14" s="49"/>
      <c r="FWM14" s="49"/>
      <c r="FWN14" s="49"/>
      <c r="FWO14" s="49"/>
      <c r="FWP14" s="49"/>
      <c r="FWQ14" s="49"/>
      <c r="FWR14" s="49"/>
      <c r="FWS14" s="49"/>
      <c r="FWT14" s="49"/>
      <c r="FWU14" s="49"/>
      <c r="FWV14" s="49"/>
      <c r="FWW14" s="49"/>
      <c r="FWX14" s="49"/>
      <c r="FWY14" s="49"/>
      <c r="FWZ14" s="49"/>
      <c r="FXA14" s="49"/>
      <c r="FXB14" s="49"/>
      <c r="FXC14" s="49"/>
      <c r="FXD14" s="49"/>
      <c r="FXE14" s="49"/>
      <c r="FXF14" s="49"/>
      <c r="FXG14" s="49"/>
      <c r="FXH14" s="49"/>
      <c r="FXI14" s="49"/>
      <c r="FXJ14" s="49"/>
      <c r="FXK14" s="49"/>
      <c r="FXL14" s="49"/>
      <c r="FXM14" s="49"/>
      <c r="FXN14" s="49"/>
      <c r="FXO14" s="49"/>
      <c r="FXP14" s="49"/>
      <c r="FXQ14" s="49"/>
      <c r="FXR14" s="49"/>
      <c r="FXS14" s="49"/>
      <c r="FXT14" s="49"/>
      <c r="FXU14" s="49"/>
      <c r="FXV14" s="49"/>
      <c r="FXW14" s="49"/>
      <c r="FXX14" s="49"/>
      <c r="FXY14" s="49"/>
      <c r="FXZ14" s="49"/>
      <c r="FYA14" s="49"/>
      <c r="FYB14" s="49"/>
      <c r="FYC14" s="49"/>
      <c r="FYD14" s="49"/>
      <c r="FYE14" s="49"/>
      <c r="FYF14" s="49"/>
      <c r="FYG14" s="49"/>
      <c r="FYH14" s="49"/>
      <c r="FYI14" s="49"/>
      <c r="FYJ14" s="49"/>
      <c r="FYK14" s="49"/>
      <c r="FYL14" s="49"/>
      <c r="FYM14" s="49"/>
      <c r="FYN14" s="49"/>
      <c r="FYO14" s="49"/>
      <c r="FYP14" s="49"/>
      <c r="FYQ14" s="49"/>
      <c r="FYR14" s="49"/>
      <c r="FYS14" s="49"/>
      <c r="FYT14" s="49"/>
      <c r="FYU14" s="49"/>
      <c r="FYV14" s="49"/>
      <c r="FYW14" s="49"/>
      <c r="FYX14" s="49"/>
      <c r="FYY14" s="49"/>
      <c r="FYZ14" s="49"/>
      <c r="FZA14" s="49"/>
      <c r="FZB14" s="49"/>
      <c r="FZC14" s="49"/>
      <c r="FZD14" s="49"/>
      <c r="FZE14" s="49"/>
      <c r="FZF14" s="49"/>
      <c r="FZG14" s="49"/>
      <c r="FZH14" s="49"/>
      <c r="FZI14" s="49"/>
      <c r="FZJ14" s="49"/>
      <c r="FZK14" s="49"/>
      <c r="FZL14" s="49"/>
      <c r="FZM14" s="49"/>
      <c r="FZN14" s="49"/>
      <c r="FZO14" s="49"/>
      <c r="FZP14" s="49"/>
      <c r="FZQ14" s="49"/>
      <c r="FZR14" s="49"/>
      <c r="FZS14" s="49"/>
      <c r="FZT14" s="49"/>
      <c r="FZU14" s="49"/>
      <c r="FZV14" s="49"/>
      <c r="FZW14" s="49"/>
      <c r="FZX14" s="49"/>
      <c r="FZY14" s="49"/>
      <c r="FZZ14" s="49"/>
      <c r="GAA14" s="49"/>
      <c r="GAB14" s="49"/>
      <c r="GAC14" s="49"/>
      <c r="GAD14" s="49"/>
      <c r="GAE14" s="49"/>
      <c r="GAF14" s="49"/>
      <c r="GAG14" s="49"/>
      <c r="GAH14" s="49"/>
      <c r="GAI14" s="49"/>
      <c r="GAJ14" s="49"/>
      <c r="GAK14" s="49"/>
      <c r="GAL14" s="49"/>
      <c r="GAM14" s="49"/>
      <c r="GAN14" s="49"/>
      <c r="GAO14" s="49"/>
      <c r="GAP14" s="49"/>
      <c r="GAQ14" s="49"/>
      <c r="GAR14" s="49"/>
      <c r="GAS14" s="49"/>
      <c r="GAT14" s="49"/>
      <c r="GAU14" s="49"/>
      <c r="GAV14" s="49"/>
      <c r="GAW14" s="49"/>
      <c r="GAX14" s="49"/>
      <c r="GAY14" s="49"/>
      <c r="GAZ14" s="49"/>
      <c r="GBA14" s="49"/>
      <c r="GBB14" s="49"/>
      <c r="GBC14" s="49"/>
      <c r="GBD14" s="49"/>
      <c r="GBE14" s="49"/>
      <c r="GBF14" s="49"/>
      <c r="GBG14" s="49"/>
      <c r="GBH14" s="49"/>
      <c r="GBI14" s="49"/>
      <c r="GBJ14" s="49"/>
      <c r="GBK14" s="49"/>
      <c r="GBL14" s="49"/>
      <c r="GBM14" s="49"/>
      <c r="GBN14" s="49"/>
      <c r="GBO14" s="49"/>
      <c r="GBP14" s="49"/>
      <c r="GBQ14" s="49"/>
      <c r="GBR14" s="49"/>
      <c r="GBS14" s="49"/>
      <c r="GBT14" s="49"/>
      <c r="GBU14" s="49"/>
      <c r="GBV14" s="49"/>
      <c r="GBW14" s="49"/>
      <c r="GBX14" s="49"/>
      <c r="GBY14" s="49"/>
      <c r="GBZ14" s="49"/>
      <c r="GCA14" s="49"/>
      <c r="GCB14" s="49"/>
      <c r="GCC14" s="49"/>
      <c r="GCD14" s="49"/>
      <c r="GCE14" s="49"/>
      <c r="GCF14" s="49"/>
      <c r="GCG14" s="49"/>
      <c r="GCH14" s="49"/>
      <c r="GCI14" s="49"/>
      <c r="GCJ14" s="49"/>
      <c r="GCK14" s="49"/>
      <c r="GCL14" s="49"/>
      <c r="GCM14" s="49"/>
      <c r="GCN14" s="49"/>
      <c r="GCO14" s="49"/>
      <c r="GCP14" s="49"/>
      <c r="GCQ14" s="49"/>
      <c r="GCR14" s="49"/>
      <c r="GCS14" s="49"/>
      <c r="GCT14" s="49"/>
      <c r="GCU14" s="49"/>
      <c r="GCV14" s="49"/>
      <c r="GCW14" s="49"/>
      <c r="GCX14" s="49"/>
      <c r="GCY14" s="49"/>
      <c r="GCZ14" s="49"/>
      <c r="GDA14" s="49"/>
      <c r="GDB14" s="49"/>
      <c r="GDC14" s="49"/>
      <c r="GDD14" s="49"/>
      <c r="GDE14" s="49"/>
      <c r="GDF14" s="49"/>
      <c r="GDG14" s="49"/>
      <c r="GDH14" s="49"/>
      <c r="GDI14" s="49"/>
      <c r="GDJ14" s="49"/>
      <c r="GDK14" s="49"/>
      <c r="GDL14" s="49"/>
      <c r="GDM14" s="49"/>
      <c r="GDN14" s="49"/>
      <c r="GDO14" s="49"/>
      <c r="GDP14" s="49"/>
      <c r="GDQ14" s="49"/>
      <c r="GDR14" s="49"/>
      <c r="GDS14" s="49"/>
      <c r="GDT14" s="49"/>
      <c r="GDU14" s="49"/>
      <c r="GDV14" s="49"/>
      <c r="GDW14" s="49"/>
      <c r="GDX14" s="49"/>
      <c r="GDY14" s="49"/>
      <c r="GDZ14" s="49"/>
      <c r="GEA14" s="49"/>
      <c r="GEB14" s="49"/>
      <c r="GEC14" s="49"/>
      <c r="GED14" s="49"/>
      <c r="GEE14" s="49"/>
      <c r="GEF14" s="49"/>
      <c r="GEG14" s="49"/>
      <c r="GEH14" s="49"/>
      <c r="GEI14" s="49"/>
      <c r="GEJ14" s="49"/>
      <c r="GEK14" s="49"/>
      <c r="GEL14" s="49"/>
      <c r="GEM14" s="49"/>
      <c r="GEN14" s="49"/>
      <c r="GEO14" s="49"/>
      <c r="GEP14" s="49"/>
      <c r="GEQ14" s="49"/>
      <c r="GER14" s="49"/>
      <c r="GES14" s="49"/>
      <c r="GET14" s="49"/>
      <c r="GEU14" s="49"/>
      <c r="GEV14" s="49"/>
      <c r="GEW14" s="49"/>
      <c r="GEX14" s="49"/>
      <c r="GEY14" s="49"/>
      <c r="GEZ14" s="49"/>
      <c r="GFA14" s="49"/>
      <c r="GFB14" s="49"/>
      <c r="GFC14" s="49"/>
      <c r="GFD14" s="49"/>
      <c r="GFE14" s="49"/>
      <c r="GFF14" s="49"/>
      <c r="GFG14" s="49"/>
      <c r="GFH14" s="49"/>
      <c r="GFI14" s="49"/>
      <c r="GFJ14" s="49"/>
      <c r="GFK14" s="49"/>
      <c r="GFL14" s="49"/>
      <c r="GFM14" s="49"/>
      <c r="GFN14" s="49"/>
      <c r="GFO14" s="49"/>
      <c r="GFP14" s="49"/>
      <c r="GFQ14" s="49"/>
      <c r="GFR14" s="49"/>
      <c r="GFS14" s="49"/>
      <c r="GFT14" s="49"/>
      <c r="GFU14" s="49"/>
      <c r="GFV14" s="49"/>
      <c r="GFW14" s="49"/>
      <c r="GFX14" s="49"/>
      <c r="GFY14" s="49"/>
      <c r="GFZ14" s="49"/>
      <c r="GGA14" s="49"/>
      <c r="GGB14" s="49"/>
      <c r="GGC14" s="49"/>
      <c r="GGD14" s="49"/>
      <c r="GGE14" s="49"/>
      <c r="GGF14" s="49"/>
      <c r="GGG14" s="49"/>
      <c r="GGH14" s="49"/>
      <c r="GGI14" s="49"/>
      <c r="GGJ14" s="49"/>
      <c r="GGK14" s="49"/>
      <c r="GGL14" s="49"/>
      <c r="GGM14" s="49"/>
      <c r="GGN14" s="49"/>
      <c r="GGO14" s="49"/>
      <c r="GGP14" s="49"/>
      <c r="GGQ14" s="49"/>
      <c r="GGR14" s="49"/>
      <c r="GGS14" s="49"/>
      <c r="GGT14" s="49"/>
      <c r="GGU14" s="49"/>
      <c r="GGV14" s="49"/>
      <c r="GGW14" s="49"/>
      <c r="GGX14" s="49"/>
      <c r="GGY14" s="49"/>
      <c r="GGZ14" s="49"/>
      <c r="GHA14" s="49"/>
      <c r="GHB14" s="49"/>
      <c r="GHC14" s="49"/>
      <c r="GHD14" s="49"/>
      <c r="GHE14" s="49"/>
      <c r="GHF14" s="49"/>
      <c r="GHG14" s="49"/>
      <c r="GHH14" s="49"/>
      <c r="GHI14" s="49"/>
      <c r="GHJ14" s="49"/>
      <c r="GHK14" s="49"/>
      <c r="GHL14" s="49"/>
      <c r="GHM14" s="49"/>
      <c r="GHN14" s="49"/>
      <c r="GHO14" s="49"/>
      <c r="GHP14" s="49"/>
      <c r="GHQ14" s="49"/>
      <c r="GHR14" s="49"/>
      <c r="GHS14" s="49"/>
      <c r="GHT14" s="49"/>
      <c r="GHU14" s="49"/>
      <c r="GHV14" s="49"/>
      <c r="GHW14" s="49"/>
      <c r="GHX14" s="49"/>
      <c r="GHY14" s="49"/>
      <c r="GHZ14" s="49"/>
      <c r="GIA14" s="49"/>
      <c r="GIB14" s="49"/>
      <c r="GIC14" s="49"/>
      <c r="GID14" s="49"/>
      <c r="GIE14" s="49"/>
      <c r="GIF14" s="49"/>
      <c r="GIG14" s="49"/>
      <c r="GIH14" s="49"/>
      <c r="GII14" s="49"/>
      <c r="GIJ14" s="49"/>
      <c r="GIK14" s="49"/>
      <c r="GIL14" s="49"/>
      <c r="GIM14" s="49"/>
      <c r="GIN14" s="49"/>
      <c r="GIO14" s="49"/>
      <c r="GIP14" s="49"/>
      <c r="GIQ14" s="49"/>
      <c r="GIR14" s="49"/>
      <c r="GIS14" s="49"/>
      <c r="GIT14" s="49"/>
      <c r="GIU14" s="49"/>
      <c r="GIV14" s="49"/>
      <c r="GIW14" s="49"/>
      <c r="GIX14" s="49"/>
      <c r="GIY14" s="49"/>
      <c r="GIZ14" s="49"/>
      <c r="GJA14" s="49"/>
      <c r="GJB14" s="49"/>
      <c r="GJC14" s="49"/>
      <c r="GJD14" s="49"/>
      <c r="GJE14" s="49"/>
      <c r="GJF14" s="49"/>
      <c r="GJG14" s="49"/>
      <c r="GJH14" s="49"/>
      <c r="GJI14" s="49"/>
      <c r="GJJ14" s="49"/>
      <c r="GJK14" s="49"/>
      <c r="GJL14" s="49"/>
      <c r="GJM14" s="49"/>
      <c r="GJN14" s="49"/>
      <c r="GJO14" s="49"/>
      <c r="GJP14" s="49"/>
      <c r="GJQ14" s="49"/>
      <c r="GJR14" s="49"/>
      <c r="GJS14" s="49"/>
      <c r="GJT14" s="49"/>
      <c r="GJU14" s="49"/>
      <c r="GJV14" s="49"/>
      <c r="GJW14" s="49"/>
      <c r="GJX14" s="49"/>
      <c r="GJY14" s="49"/>
      <c r="GJZ14" s="49"/>
      <c r="GKA14" s="49"/>
      <c r="GKB14" s="49"/>
      <c r="GKC14" s="49"/>
      <c r="GKD14" s="49"/>
      <c r="GKE14" s="49"/>
      <c r="GKF14" s="49"/>
      <c r="GKG14" s="49"/>
      <c r="GKH14" s="49"/>
      <c r="GKI14" s="49"/>
      <c r="GKJ14" s="49"/>
      <c r="GKK14" s="49"/>
      <c r="GKL14" s="49"/>
      <c r="GKM14" s="49"/>
      <c r="GKN14" s="49"/>
      <c r="GKO14" s="49"/>
      <c r="GKP14" s="49"/>
      <c r="GKQ14" s="49"/>
      <c r="GKR14" s="49"/>
      <c r="GKS14" s="49"/>
      <c r="GKT14" s="49"/>
      <c r="GKU14" s="49"/>
      <c r="GKV14" s="49"/>
      <c r="GKW14" s="49"/>
      <c r="GKX14" s="49"/>
      <c r="GKY14" s="49"/>
      <c r="GKZ14" s="49"/>
      <c r="GLA14" s="49"/>
      <c r="GLB14" s="49"/>
      <c r="GLC14" s="49"/>
      <c r="GLD14" s="49"/>
      <c r="GLE14" s="49"/>
      <c r="GLF14" s="49"/>
      <c r="GLG14" s="49"/>
      <c r="GLH14" s="49"/>
      <c r="GLI14" s="49"/>
      <c r="GLJ14" s="49"/>
      <c r="GLK14" s="49"/>
      <c r="GLL14" s="49"/>
      <c r="GLM14" s="49"/>
      <c r="GLN14" s="49"/>
      <c r="GLO14" s="49"/>
      <c r="GLP14" s="49"/>
      <c r="GLQ14" s="49"/>
      <c r="GLR14" s="49"/>
      <c r="GLS14" s="49"/>
      <c r="GLT14" s="49"/>
      <c r="GLU14" s="49"/>
      <c r="GLV14" s="49"/>
      <c r="GLW14" s="49"/>
      <c r="GLX14" s="49"/>
      <c r="GLY14" s="49"/>
      <c r="GLZ14" s="49"/>
      <c r="GMA14" s="49"/>
      <c r="GMB14" s="49"/>
      <c r="GMC14" s="49"/>
      <c r="GMD14" s="49"/>
      <c r="GME14" s="49"/>
      <c r="GMF14" s="49"/>
      <c r="GMG14" s="49"/>
      <c r="GMH14" s="49"/>
      <c r="GMI14" s="49"/>
      <c r="GMJ14" s="49"/>
      <c r="GMK14" s="49"/>
      <c r="GML14" s="49"/>
      <c r="GMM14" s="49"/>
      <c r="GMN14" s="49"/>
      <c r="GMO14" s="49"/>
      <c r="GMP14" s="49"/>
      <c r="GMQ14" s="49"/>
      <c r="GMR14" s="49"/>
      <c r="GMS14" s="49"/>
      <c r="GMT14" s="49"/>
      <c r="GMU14" s="49"/>
      <c r="GMV14" s="49"/>
      <c r="GMW14" s="49"/>
      <c r="GMX14" s="49"/>
      <c r="GMY14" s="49"/>
      <c r="GMZ14" s="49"/>
      <c r="GNA14" s="49"/>
      <c r="GNB14" s="49"/>
      <c r="GNC14" s="49"/>
      <c r="GND14" s="49"/>
      <c r="GNE14" s="49"/>
      <c r="GNF14" s="49"/>
      <c r="GNG14" s="49"/>
      <c r="GNH14" s="49"/>
      <c r="GNI14" s="49"/>
      <c r="GNJ14" s="49"/>
      <c r="GNK14" s="49"/>
      <c r="GNL14" s="49"/>
      <c r="GNM14" s="49"/>
      <c r="GNN14" s="49"/>
      <c r="GNO14" s="49"/>
      <c r="GNP14" s="49"/>
      <c r="GNQ14" s="49"/>
      <c r="GNR14" s="49"/>
      <c r="GNS14" s="49"/>
      <c r="GNT14" s="49"/>
      <c r="GNU14" s="49"/>
      <c r="GNV14" s="49"/>
      <c r="GNW14" s="49"/>
      <c r="GNX14" s="49"/>
      <c r="GNY14" s="49"/>
      <c r="GNZ14" s="49"/>
      <c r="GOA14" s="49"/>
      <c r="GOB14" s="49"/>
      <c r="GOC14" s="49"/>
      <c r="GOD14" s="49"/>
      <c r="GOE14" s="49"/>
      <c r="GOF14" s="49"/>
      <c r="GOG14" s="49"/>
      <c r="GOH14" s="49"/>
      <c r="GOI14" s="49"/>
      <c r="GOJ14" s="49"/>
      <c r="GOK14" s="49"/>
      <c r="GOL14" s="49"/>
      <c r="GOM14" s="49"/>
      <c r="GON14" s="49"/>
      <c r="GOO14" s="49"/>
      <c r="GOP14" s="49"/>
      <c r="GOQ14" s="49"/>
      <c r="GOR14" s="49"/>
      <c r="GOS14" s="49"/>
      <c r="GOT14" s="49"/>
      <c r="GOU14" s="49"/>
      <c r="GOV14" s="49"/>
      <c r="GOW14" s="49"/>
      <c r="GOX14" s="49"/>
      <c r="GOY14" s="49"/>
      <c r="GOZ14" s="49"/>
      <c r="GPA14" s="49"/>
      <c r="GPB14" s="49"/>
      <c r="GPC14" s="49"/>
      <c r="GPD14" s="49"/>
      <c r="GPE14" s="49"/>
      <c r="GPF14" s="49"/>
      <c r="GPG14" s="49"/>
      <c r="GPH14" s="49"/>
      <c r="GPI14" s="49"/>
      <c r="GPJ14" s="49"/>
      <c r="GPK14" s="49"/>
      <c r="GPL14" s="49"/>
      <c r="GPM14" s="49"/>
      <c r="GPN14" s="49"/>
      <c r="GPO14" s="49"/>
      <c r="GPP14" s="49"/>
      <c r="GPQ14" s="49"/>
      <c r="GPR14" s="49"/>
      <c r="GPS14" s="49"/>
      <c r="GPT14" s="49"/>
      <c r="GPU14" s="49"/>
      <c r="GPV14" s="49"/>
      <c r="GPW14" s="49"/>
      <c r="GPX14" s="49"/>
      <c r="GPY14" s="49"/>
      <c r="GPZ14" s="49"/>
      <c r="GQA14" s="49"/>
      <c r="GQB14" s="49"/>
      <c r="GQC14" s="49"/>
      <c r="GQD14" s="49"/>
      <c r="GQE14" s="49"/>
      <c r="GQF14" s="49"/>
      <c r="GQG14" s="49"/>
      <c r="GQH14" s="49"/>
      <c r="GQI14" s="49"/>
      <c r="GQJ14" s="49"/>
      <c r="GQK14" s="49"/>
      <c r="GQL14" s="49"/>
      <c r="GQM14" s="49"/>
      <c r="GQN14" s="49"/>
      <c r="GQO14" s="49"/>
      <c r="GQP14" s="49"/>
      <c r="GQQ14" s="49"/>
      <c r="GQR14" s="49"/>
      <c r="GQS14" s="49"/>
      <c r="GQT14" s="49"/>
      <c r="GQU14" s="49"/>
      <c r="GQV14" s="49"/>
      <c r="GQW14" s="49"/>
      <c r="GQX14" s="49"/>
      <c r="GQY14" s="49"/>
      <c r="GQZ14" s="49"/>
      <c r="GRA14" s="49"/>
      <c r="GRB14" s="49"/>
      <c r="GRC14" s="49"/>
      <c r="GRD14" s="49"/>
      <c r="GRE14" s="49"/>
      <c r="GRF14" s="49"/>
      <c r="GRG14" s="49"/>
      <c r="GRH14" s="49"/>
      <c r="GRI14" s="49"/>
      <c r="GRJ14" s="49"/>
      <c r="GRK14" s="49"/>
      <c r="GRL14" s="49"/>
      <c r="GRM14" s="49"/>
      <c r="GRN14" s="49"/>
      <c r="GRO14" s="49"/>
      <c r="GRP14" s="49"/>
      <c r="GRQ14" s="49"/>
      <c r="GRR14" s="49"/>
      <c r="GRS14" s="49"/>
      <c r="GRT14" s="49"/>
      <c r="GRU14" s="49"/>
      <c r="GRV14" s="49"/>
      <c r="GRW14" s="49"/>
      <c r="GRX14" s="49"/>
      <c r="GRY14" s="49"/>
      <c r="GRZ14" s="49"/>
      <c r="GSA14" s="49"/>
      <c r="GSB14" s="49"/>
      <c r="GSC14" s="49"/>
      <c r="GSD14" s="49"/>
      <c r="GSE14" s="49"/>
      <c r="GSF14" s="49"/>
      <c r="GSG14" s="49"/>
      <c r="GSH14" s="49"/>
      <c r="GSI14" s="49"/>
      <c r="GSJ14" s="49"/>
      <c r="GSK14" s="49"/>
      <c r="GSL14" s="49"/>
      <c r="GSM14" s="49"/>
      <c r="GSN14" s="49"/>
      <c r="GSO14" s="49"/>
      <c r="GSP14" s="49"/>
      <c r="GSQ14" s="49"/>
      <c r="GSR14" s="49"/>
      <c r="GSS14" s="49"/>
      <c r="GST14" s="49"/>
      <c r="GSU14" s="49"/>
      <c r="GSV14" s="49"/>
      <c r="GSW14" s="49"/>
      <c r="GSX14" s="49"/>
      <c r="GSY14" s="49"/>
      <c r="GSZ14" s="49"/>
      <c r="GTA14" s="49"/>
      <c r="GTB14" s="49"/>
      <c r="GTC14" s="49"/>
      <c r="GTD14" s="49"/>
      <c r="GTE14" s="49"/>
      <c r="GTF14" s="49"/>
      <c r="GTG14" s="49"/>
      <c r="GTH14" s="49"/>
      <c r="GTI14" s="49"/>
      <c r="GTJ14" s="49"/>
      <c r="GTK14" s="49"/>
      <c r="GTL14" s="49"/>
      <c r="GTM14" s="49"/>
      <c r="GTN14" s="49"/>
      <c r="GTO14" s="49"/>
      <c r="GTP14" s="49"/>
      <c r="GTQ14" s="49"/>
      <c r="GTR14" s="49"/>
      <c r="GTS14" s="49"/>
      <c r="GTT14" s="49"/>
      <c r="GTU14" s="49"/>
      <c r="GTV14" s="49"/>
      <c r="GTW14" s="49"/>
      <c r="GTX14" s="49"/>
      <c r="GTY14" s="49"/>
      <c r="GTZ14" s="49"/>
      <c r="GUA14" s="49"/>
      <c r="GUB14" s="49"/>
      <c r="GUC14" s="49"/>
      <c r="GUD14" s="49"/>
      <c r="GUE14" s="49"/>
      <c r="GUF14" s="49"/>
      <c r="GUG14" s="49"/>
      <c r="GUH14" s="49"/>
      <c r="GUI14" s="49"/>
      <c r="GUJ14" s="49"/>
      <c r="GUK14" s="49"/>
      <c r="GUL14" s="49"/>
      <c r="GUM14" s="49"/>
      <c r="GUN14" s="49"/>
      <c r="GUO14" s="49"/>
      <c r="GUP14" s="49"/>
      <c r="GUQ14" s="49"/>
      <c r="GUR14" s="49"/>
      <c r="GUS14" s="49"/>
      <c r="GUT14" s="49"/>
      <c r="GUU14" s="49"/>
      <c r="GUV14" s="49"/>
      <c r="GUW14" s="49"/>
      <c r="GUX14" s="49"/>
      <c r="GUY14" s="49"/>
      <c r="GUZ14" s="49"/>
      <c r="GVA14" s="49"/>
      <c r="GVB14" s="49"/>
      <c r="GVC14" s="49"/>
      <c r="GVD14" s="49"/>
      <c r="GVE14" s="49"/>
      <c r="GVF14" s="49"/>
      <c r="GVG14" s="49"/>
      <c r="GVH14" s="49"/>
      <c r="GVI14" s="49"/>
      <c r="GVJ14" s="49"/>
      <c r="GVK14" s="49"/>
      <c r="GVL14" s="49"/>
      <c r="GVM14" s="49"/>
      <c r="GVN14" s="49"/>
      <c r="GVO14" s="49"/>
      <c r="GVP14" s="49"/>
      <c r="GVQ14" s="49"/>
      <c r="GVR14" s="49"/>
      <c r="GVS14" s="49"/>
      <c r="GVT14" s="49"/>
      <c r="GVU14" s="49"/>
      <c r="GVV14" s="49"/>
      <c r="GVW14" s="49"/>
      <c r="GVX14" s="49"/>
      <c r="GVY14" s="49"/>
      <c r="GVZ14" s="49"/>
      <c r="GWA14" s="49"/>
      <c r="GWB14" s="49"/>
      <c r="GWC14" s="49"/>
      <c r="GWD14" s="49"/>
      <c r="GWE14" s="49"/>
      <c r="GWF14" s="49"/>
      <c r="GWG14" s="49"/>
      <c r="GWH14" s="49"/>
      <c r="GWI14" s="49"/>
      <c r="GWJ14" s="49"/>
      <c r="GWK14" s="49"/>
      <c r="GWL14" s="49"/>
      <c r="GWM14" s="49"/>
      <c r="GWN14" s="49"/>
      <c r="GWO14" s="49"/>
      <c r="GWP14" s="49"/>
      <c r="GWQ14" s="49"/>
      <c r="GWR14" s="49"/>
      <c r="GWS14" s="49"/>
      <c r="GWT14" s="49"/>
      <c r="GWU14" s="49"/>
      <c r="GWV14" s="49"/>
      <c r="GWW14" s="49"/>
      <c r="GWX14" s="49"/>
      <c r="GWY14" s="49"/>
      <c r="GWZ14" s="49"/>
      <c r="GXA14" s="49"/>
      <c r="GXB14" s="49"/>
      <c r="GXC14" s="49"/>
      <c r="GXD14" s="49"/>
      <c r="GXE14" s="49"/>
      <c r="GXF14" s="49"/>
      <c r="GXG14" s="49"/>
      <c r="GXH14" s="49"/>
      <c r="GXI14" s="49"/>
      <c r="GXJ14" s="49"/>
      <c r="GXK14" s="49"/>
      <c r="GXL14" s="49"/>
      <c r="GXM14" s="49"/>
      <c r="GXN14" s="49"/>
      <c r="GXO14" s="49"/>
      <c r="GXP14" s="49"/>
      <c r="GXQ14" s="49"/>
      <c r="GXR14" s="49"/>
      <c r="GXS14" s="49"/>
      <c r="GXT14" s="49"/>
      <c r="GXU14" s="49"/>
      <c r="GXV14" s="49"/>
      <c r="GXW14" s="49"/>
      <c r="GXX14" s="49"/>
      <c r="GXY14" s="49"/>
      <c r="GXZ14" s="49"/>
      <c r="GYA14" s="49"/>
      <c r="GYB14" s="49"/>
      <c r="GYC14" s="49"/>
      <c r="GYD14" s="49"/>
      <c r="GYE14" s="49"/>
      <c r="GYF14" s="49"/>
      <c r="GYG14" s="49"/>
      <c r="GYH14" s="49"/>
      <c r="GYI14" s="49"/>
      <c r="GYJ14" s="49"/>
      <c r="GYK14" s="49"/>
      <c r="GYL14" s="49"/>
      <c r="GYM14" s="49"/>
      <c r="GYN14" s="49"/>
      <c r="GYO14" s="49"/>
      <c r="GYP14" s="49"/>
      <c r="GYQ14" s="49"/>
      <c r="GYR14" s="49"/>
      <c r="GYS14" s="49"/>
      <c r="GYT14" s="49"/>
      <c r="GYU14" s="49"/>
      <c r="GYV14" s="49"/>
      <c r="GYW14" s="49"/>
      <c r="GYX14" s="49"/>
      <c r="GYY14" s="49"/>
      <c r="GYZ14" s="49"/>
      <c r="GZA14" s="49"/>
      <c r="GZB14" s="49"/>
      <c r="GZC14" s="49"/>
      <c r="GZD14" s="49"/>
      <c r="GZE14" s="49"/>
      <c r="GZF14" s="49"/>
      <c r="GZG14" s="49"/>
      <c r="GZH14" s="49"/>
      <c r="GZI14" s="49"/>
      <c r="GZJ14" s="49"/>
      <c r="GZK14" s="49"/>
      <c r="GZL14" s="49"/>
      <c r="GZM14" s="49"/>
      <c r="GZN14" s="49"/>
      <c r="GZO14" s="49"/>
      <c r="GZP14" s="49"/>
      <c r="GZQ14" s="49"/>
      <c r="GZR14" s="49"/>
      <c r="GZS14" s="49"/>
      <c r="GZT14" s="49"/>
      <c r="GZU14" s="49"/>
      <c r="GZV14" s="49"/>
      <c r="GZW14" s="49"/>
      <c r="GZX14" s="49"/>
      <c r="GZY14" s="49"/>
      <c r="GZZ14" s="49"/>
      <c r="HAA14" s="49"/>
      <c r="HAB14" s="49"/>
      <c r="HAC14" s="49"/>
      <c r="HAD14" s="49"/>
      <c r="HAE14" s="49"/>
      <c r="HAF14" s="49"/>
      <c r="HAG14" s="49"/>
      <c r="HAH14" s="49"/>
      <c r="HAI14" s="49"/>
      <c r="HAJ14" s="49"/>
      <c r="HAK14" s="49"/>
      <c r="HAL14" s="49"/>
      <c r="HAM14" s="49"/>
      <c r="HAN14" s="49"/>
      <c r="HAO14" s="49"/>
      <c r="HAP14" s="49"/>
      <c r="HAQ14" s="49"/>
      <c r="HAR14" s="49"/>
      <c r="HAS14" s="49"/>
      <c r="HAT14" s="49"/>
      <c r="HAU14" s="49"/>
      <c r="HAV14" s="49"/>
      <c r="HAW14" s="49"/>
      <c r="HAX14" s="49"/>
      <c r="HAY14" s="49"/>
      <c r="HAZ14" s="49"/>
      <c r="HBA14" s="49"/>
      <c r="HBB14" s="49"/>
      <c r="HBC14" s="49"/>
      <c r="HBD14" s="49"/>
      <c r="HBE14" s="49"/>
      <c r="HBF14" s="49"/>
      <c r="HBG14" s="49"/>
      <c r="HBH14" s="49"/>
      <c r="HBI14" s="49"/>
      <c r="HBJ14" s="49"/>
      <c r="HBK14" s="49"/>
      <c r="HBL14" s="49"/>
      <c r="HBM14" s="49"/>
      <c r="HBN14" s="49"/>
      <c r="HBO14" s="49"/>
      <c r="HBP14" s="49"/>
      <c r="HBQ14" s="49"/>
      <c r="HBR14" s="49"/>
      <c r="HBS14" s="49"/>
      <c r="HBT14" s="49"/>
      <c r="HBU14" s="49"/>
      <c r="HBV14" s="49"/>
      <c r="HBW14" s="49"/>
      <c r="HBX14" s="49"/>
      <c r="HBY14" s="49"/>
      <c r="HBZ14" s="49"/>
      <c r="HCA14" s="49"/>
      <c r="HCB14" s="49"/>
      <c r="HCC14" s="49"/>
      <c r="HCD14" s="49"/>
      <c r="HCE14" s="49"/>
      <c r="HCF14" s="49"/>
      <c r="HCG14" s="49"/>
      <c r="HCH14" s="49"/>
      <c r="HCI14" s="49"/>
      <c r="HCJ14" s="49"/>
      <c r="HCK14" s="49"/>
      <c r="HCL14" s="49"/>
      <c r="HCM14" s="49"/>
      <c r="HCN14" s="49"/>
      <c r="HCO14" s="49"/>
      <c r="HCP14" s="49"/>
      <c r="HCQ14" s="49"/>
      <c r="HCR14" s="49"/>
      <c r="HCS14" s="49"/>
      <c r="HCT14" s="49"/>
      <c r="HCU14" s="49"/>
      <c r="HCV14" s="49"/>
      <c r="HCW14" s="49"/>
      <c r="HCX14" s="49"/>
      <c r="HCY14" s="49"/>
      <c r="HCZ14" s="49"/>
      <c r="HDA14" s="49"/>
      <c r="HDB14" s="49"/>
      <c r="HDC14" s="49"/>
      <c r="HDD14" s="49"/>
      <c r="HDE14" s="49"/>
      <c r="HDF14" s="49"/>
      <c r="HDG14" s="49"/>
      <c r="HDH14" s="49"/>
      <c r="HDI14" s="49"/>
      <c r="HDJ14" s="49"/>
      <c r="HDK14" s="49"/>
      <c r="HDL14" s="49"/>
      <c r="HDM14" s="49"/>
      <c r="HDN14" s="49"/>
      <c r="HDO14" s="49"/>
      <c r="HDP14" s="49"/>
      <c r="HDQ14" s="49"/>
      <c r="HDR14" s="49"/>
      <c r="HDS14" s="49"/>
      <c r="HDT14" s="49"/>
      <c r="HDU14" s="49"/>
      <c r="HDV14" s="49"/>
      <c r="HDW14" s="49"/>
      <c r="HDX14" s="49"/>
      <c r="HDY14" s="49"/>
      <c r="HDZ14" s="49"/>
      <c r="HEA14" s="49"/>
      <c r="HEB14" s="49"/>
      <c r="HEC14" s="49"/>
      <c r="HED14" s="49"/>
      <c r="HEE14" s="49"/>
      <c r="HEF14" s="49"/>
      <c r="HEG14" s="49"/>
      <c r="HEH14" s="49"/>
      <c r="HEI14" s="49"/>
      <c r="HEJ14" s="49"/>
      <c r="HEK14" s="49"/>
      <c r="HEL14" s="49"/>
      <c r="HEM14" s="49"/>
      <c r="HEN14" s="49"/>
      <c r="HEO14" s="49"/>
      <c r="HEP14" s="49"/>
      <c r="HEQ14" s="49"/>
      <c r="HER14" s="49"/>
      <c r="HES14" s="49"/>
      <c r="HET14" s="49"/>
      <c r="HEU14" s="49"/>
      <c r="HEV14" s="49"/>
      <c r="HEW14" s="49"/>
      <c r="HEX14" s="49"/>
      <c r="HEY14" s="49"/>
      <c r="HEZ14" s="49"/>
      <c r="HFA14" s="49"/>
      <c r="HFB14" s="49"/>
      <c r="HFC14" s="49"/>
      <c r="HFD14" s="49"/>
      <c r="HFE14" s="49"/>
      <c r="HFF14" s="49"/>
      <c r="HFG14" s="49"/>
      <c r="HFH14" s="49"/>
      <c r="HFI14" s="49"/>
      <c r="HFJ14" s="49"/>
      <c r="HFK14" s="49"/>
      <c r="HFL14" s="49"/>
      <c r="HFM14" s="49"/>
      <c r="HFN14" s="49"/>
      <c r="HFO14" s="49"/>
      <c r="HFP14" s="49"/>
      <c r="HFQ14" s="49"/>
      <c r="HFR14" s="49"/>
      <c r="HFS14" s="49"/>
      <c r="HFT14" s="49"/>
      <c r="HFU14" s="49"/>
      <c r="HFV14" s="49"/>
      <c r="HFW14" s="49"/>
      <c r="HFX14" s="49"/>
      <c r="HFY14" s="49"/>
      <c r="HFZ14" s="49"/>
      <c r="HGA14" s="49"/>
      <c r="HGB14" s="49"/>
      <c r="HGC14" s="49"/>
      <c r="HGD14" s="49"/>
      <c r="HGE14" s="49"/>
      <c r="HGF14" s="49"/>
      <c r="HGG14" s="49"/>
      <c r="HGH14" s="49"/>
      <c r="HGI14" s="49"/>
      <c r="HGJ14" s="49"/>
      <c r="HGK14" s="49"/>
      <c r="HGL14" s="49"/>
      <c r="HGM14" s="49"/>
      <c r="HGN14" s="49"/>
      <c r="HGO14" s="49"/>
      <c r="HGP14" s="49"/>
      <c r="HGQ14" s="49"/>
      <c r="HGR14" s="49"/>
      <c r="HGS14" s="49"/>
      <c r="HGT14" s="49"/>
      <c r="HGU14" s="49"/>
      <c r="HGV14" s="49"/>
      <c r="HGW14" s="49"/>
      <c r="HGX14" s="49"/>
      <c r="HGY14" s="49"/>
      <c r="HGZ14" s="49"/>
      <c r="HHA14" s="49"/>
      <c r="HHB14" s="49"/>
      <c r="HHC14" s="49"/>
      <c r="HHD14" s="49"/>
      <c r="HHE14" s="49"/>
      <c r="HHF14" s="49"/>
      <c r="HHG14" s="49"/>
      <c r="HHH14" s="49"/>
      <c r="HHI14" s="49"/>
      <c r="HHJ14" s="49"/>
      <c r="HHK14" s="49"/>
      <c r="HHL14" s="49"/>
      <c r="HHM14" s="49"/>
      <c r="HHN14" s="49"/>
      <c r="HHO14" s="49"/>
      <c r="HHP14" s="49"/>
      <c r="HHQ14" s="49"/>
      <c r="HHR14" s="49"/>
      <c r="HHS14" s="49"/>
      <c r="HHT14" s="49"/>
      <c r="HHU14" s="49"/>
      <c r="HHV14" s="49"/>
      <c r="HHW14" s="49"/>
      <c r="HHX14" s="49"/>
      <c r="HHY14" s="49"/>
      <c r="HHZ14" s="49"/>
      <c r="HIA14" s="49"/>
      <c r="HIB14" s="49"/>
      <c r="HIC14" s="49"/>
      <c r="HID14" s="49"/>
      <c r="HIE14" s="49"/>
      <c r="HIF14" s="49"/>
      <c r="HIG14" s="49"/>
      <c r="HIH14" s="49"/>
      <c r="HII14" s="49"/>
      <c r="HIJ14" s="49"/>
      <c r="HIK14" s="49"/>
      <c r="HIL14" s="49"/>
      <c r="HIM14" s="49"/>
      <c r="HIN14" s="49"/>
      <c r="HIO14" s="49"/>
      <c r="HIP14" s="49"/>
      <c r="HIQ14" s="49"/>
      <c r="HIR14" s="49"/>
      <c r="HIS14" s="49"/>
      <c r="HIT14" s="49"/>
      <c r="HIU14" s="49"/>
      <c r="HIV14" s="49"/>
      <c r="HIW14" s="49"/>
      <c r="HIX14" s="49"/>
      <c r="HIY14" s="49"/>
      <c r="HIZ14" s="49"/>
      <c r="HJA14" s="49"/>
      <c r="HJB14" s="49"/>
      <c r="HJC14" s="49"/>
      <c r="HJD14" s="49"/>
      <c r="HJE14" s="49"/>
      <c r="HJF14" s="49"/>
      <c r="HJG14" s="49"/>
      <c r="HJH14" s="49"/>
      <c r="HJI14" s="49"/>
      <c r="HJJ14" s="49"/>
      <c r="HJK14" s="49"/>
      <c r="HJL14" s="49"/>
      <c r="HJM14" s="49"/>
      <c r="HJN14" s="49"/>
      <c r="HJO14" s="49"/>
      <c r="HJP14" s="49"/>
      <c r="HJQ14" s="49"/>
      <c r="HJR14" s="49"/>
      <c r="HJS14" s="49"/>
      <c r="HJT14" s="49"/>
      <c r="HJU14" s="49"/>
      <c r="HJV14" s="49"/>
      <c r="HJW14" s="49"/>
      <c r="HJX14" s="49"/>
      <c r="HJY14" s="49"/>
      <c r="HJZ14" s="49"/>
      <c r="HKA14" s="49"/>
      <c r="HKB14" s="49"/>
      <c r="HKC14" s="49"/>
      <c r="HKD14" s="49"/>
      <c r="HKE14" s="49"/>
      <c r="HKF14" s="49"/>
      <c r="HKG14" s="49"/>
      <c r="HKH14" s="49"/>
      <c r="HKI14" s="49"/>
      <c r="HKJ14" s="49"/>
      <c r="HKK14" s="49"/>
      <c r="HKL14" s="49"/>
      <c r="HKM14" s="49"/>
      <c r="HKN14" s="49"/>
      <c r="HKO14" s="49"/>
      <c r="HKP14" s="49"/>
      <c r="HKQ14" s="49"/>
      <c r="HKR14" s="49"/>
      <c r="HKS14" s="49"/>
      <c r="HKT14" s="49"/>
      <c r="HKU14" s="49"/>
      <c r="HKV14" s="49"/>
      <c r="HKW14" s="49"/>
      <c r="HKX14" s="49"/>
      <c r="HKY14" s="49"/>
      <c r="HKZ14" s="49"/>
      <c r="HLA14" s="49"/>
      <c r="HLB14" s="49"/>
      <c r="HLC14" s="49"/>
      <c r="HLD14" s="49"/>
      <c r="HLE14" s="49"/>
      <c r="HLF14" s="49"/>
      <c r="HLG14" s="49"/>
      <c r="HLH14" s="49"/>
      <c r="HLI14" s="49"/>
      <c r="HLJ14" s="49"/>
      <c r="HLK14" s="49"/>
      <c r="HLL14" s="49"/>
      <c r="HLM14" s="49"/>
      <c r="HLN14" s="49"/>
      <c r="HLO14" s="49"/>
      <c r="HLP14" s="49"/>
      <c r="HLQ14" s="49"/>
      <c r="HLR14" s="49"/>
      <c r="HLS14" s="49"/>
      <c r="HLT14" s="49"/>
      <c r="HLU14" s="49"/>
      <c r="HLV14" s="49"/>
      <c r="HLW14" s="49"/>
      <c r="HLX14" s="49"/>
      <c r="HLY14" s="49"/>
      <c r="HLZ14" s="49"/>
      <c r="HMA14" s="49"/>
      <c r="HMB14" s="49"/>
      <c r="HMC14" s="49"/>
      <c r="HMD14" s="49"/>
      <c r="HME14" s="49"/>
      <c r="HMF14" s="49"/>
      <c r="HMG14" s="49"/>
      <c r="HMH14" s="49"/>
      <c r="HMI14" s="49"/>
      <c r="HMJ14" s="49"/>
      <c r="HMK14" s="49"/>
      <c r="HML14" s="49"/>
      <c r="HMM14" s="49"/>
      <c r="HMN14" s="49"/>
      <c r="HMO14" s="49"/>
      <c r="HMP14" s="49"/>
      <c r="HMQ14" s="49"/>
      <c r="HMR14" s="49"/>
      <c r="HMS14" s="49"/>
      <c r="HMT14" s="49"/>
      <c r="HMU14" s="49"/>
      <c r="HMV14" s="49"/>
      <c r="HMW14" s="49"/>
      <c r="HMX14" s="49"/>
      <c r="HMY14" s="49"/>
      <c r="HMZ14" s="49"/>
      <c r="HNA14" s="49"/>
      <c r="HNB14" s="49"/>
      <c r="HNC14" s="49"/>
      <c r="HND14" s="49"/>
      <c r="HNE14" s="49"/>
      <c r="HNF14" s="49"/>
      <c r="HNG14" s="49"/>
      <c r="HNH14" s="49"/>
      <c r="HNI14" s="49"/>
      <c r="HNJ14" s="49"/>
      <c r="HNK14" s="49"/>
      <c r="HNL14" s="49"/>
      <c r="HNM14" s="49"/>
      <c r="HNN14" s="49"/>
      <c r="HNO14" s="49"/>
      <c r="HNP14" s="49"/>
      <c r="HNQ14" s="49"/>
      <c r="HNR14" s="49"/>
      <c r="HNS14" s="49"/>
      <c r="HNT14" s="49"/>
      <c r="HNU14" s="49"/>
      <c r="HNV14" s="49"/>
      <c r="HNW14" s="49"/>
      <c r="HNX14" s="49"/>
      <c r="HNY14" s="49"/>
      <c r="HNZ14" s="49"/>
      <c r="HOA14" s="49"/>
      <c r="HOB14" s="49"/>
      <c r="HOC14" s="49"/>
      <c r="HOD14" s="49"/>
      <c r="HOE14" s="49"/>
      <c r="HOF14" s="49"/>
      <c r="HOG14" s="49"/>
      <c r="HOH14" s="49"/>
      <c r="HOI14" s="49"/>
      <c r="HOJ14" s="49"/>
      <c r="HOK14" s="49"/>
      <c r="HOL14" s="49"/>
      <c r="HOM14" s="49"/>
      <c r="HON14" s="49"/>
      <c r="HOO14" s="49"/>
      <c r="HOP14" s="49"/>
      <c r="HOQ14" s="49"/>
      <c r="HOR14" s="49"/>
      <c r="HOS14" s="49"/>
      <c r="HOT14" s="49"/>
      <c r="HOU14" s="49"/>
      <c r="HOV14" s="49"/>
      <c r="HOW14" s="49"/>
      <c r="HOX14" s="49"/>
      <c r="HOY14" s="49"/>
      <c r="HOZ14" s="49"/>
      <c r="HPA14" s="49"/>
      <c r="HPB14" s="49"/>
      <c r="HPC14" s="49"/>
      <c r="HPD14" s="49"/>
      <c r="HPE14" s="49"/>
      <c r="HPF14" s="49"/>
      <c r="HPG14" s="49"/>
      <c r="HPH14" s="49"/>
      <c r="HPI14" s="49"/>
      <c r="HPJ14" s="49"/>
      <c r="HPK14" s="49"/>
      <c r="HPL14" s="49"/>
      <c r="HPM14" s="49"/>
      <c r="HPN14" s="49"/>
      <c r="HPO14" s="49"/>
      <c r="HPP14" s="49"/>
      <c r="HPQ14" s="49"/>
      <c r="HPR14" s="49"/>
      <c r="HPS14" s="49"/>
      <c r="HPT14" s="49"/>
      <c r="HPU14" s="49"/>
      <c r="HPV14" s="49"/>
      <c r="HPW14" s="49"/>
      <c r="HPX14" s="49"/>
      <c r="HPY14" s="49"/>
      <c r="HPZ14" s="49"/>
      <c r="HQA14" s="49"/>
      <c r="HQB14" s="49"/>
      <c r="HQC14" s="49"/>
      <c r="HQD14" s="49"/>
      <c r="HQE14" s="49"/>
      <c r="HQF14" s="49"/>
      <c r="HQG14" s="49"/>
      <c r="HQH14" s="49"/>
      <c r="HQI14" s="49"/>
      <c r="HQJ14" s="49"/>
      <c r="HQK14" s="49"/>
      <c r="HQL14" s="49"/>
      <c r="HQM14" s="49"/>
      <c r="HQN14" s="49"/>
      <c r="HQO14" s="49"/>
      <c r="HQP14" s="49"/>
      <c r="HQQ14" s="49"/>
      <c r="HQR14" s="49"/>
      <c r="HQS14" s="49"/>
      <c r="HQT14" s="49"/>
      <c r="HQU14" s="49"/>
      <c r="HQV14" s="49"/>
      <c r="HQW14" s="49"/>
      <c r="HQX14" s="49"/>
      <c r="HQY14" s="49"/>
      <c r="HQZ14" s="49"/>
      <c r="HRA14" s="49"/>
      <c r="HRB14" s="49"/>
      <c r="HRC14" s="49"/>
      <c r="HRD14" s="49"/>
      <c r="HRE14" s="49"/>
      <c r="HRF14" s="49"/>
      <c r="HRG14" s="49"/>
      <c r="HRH14" s="49"/>
      <c r="HRI14" s="49"/>
      <c r="HRJ14" s="49"/>
      <c r="HRK14" s="49"/>
      <c r="HRL14" s="49"/>
      <c r="HRM14" s="49"/>
      <c r="HRN14" s="49"/>
      <c r="HRO14" s="49"/>
      <c r="HRP14" s="49"/>
      <c r="HRQ14" s="49"/>
      <c r="HRR14" s="49"/>
      <c r="HRS14" s="49"/>
      <c r="HRT14" s="49"/>
      <c r="HRU14" s="49"/>
      <c r="HRV14" s="49"/>
      <c r="HRW14" s="49"/>
      <c r="HRX14" s="49"/>
      <c r="HRY14" s="49"/>
      <c r="HRZ14" s="49"/>
      <c r="HSA14" s="49"/>
      <c r="HSB14" s="49"/>
      <c r="HSC14" s="49"/>
      <c r="HSD14" s="49"/>
      <c r="HSE14" s="49"/>
      <c r="HSF14" s="49"/>
      <c r="HSG14" s="49"/>
      <c r="HSH14" s="49"/>
      <c r="HSI14" s="49"/>
      <c r="HSJ14" s="49"/>
      <c r="HSK14" s="49"/>
      <c r="HSL14" s="49"/>
      <c r="HSM14" s="49"/>
      <c r="HSN14" s="49"/>
      <c r="HSO14" s="49"/>
      <c r="HSP14" s="49"/>
      <c r="HSQ14" s="49"/>
      <c r="HSR14" s="49"/>
      <c r="HSS14" s="49"/>
      <c r="HST14" s="49"/>
      <c r="HSU14" s="49"/>
      <c r="HSV14" s="49"/>
      <c r="HSW14" s="49"/>
      <c r="HSX14" s="49"/>
      <c r="HSY14" s="49"/>
      <c r="HSZ14" s="49"/>
      <c r="HTA14" s="49"/>
      <c r="HTB14" s="49"/>
      <c r="HTC14" s="49"/>
      <c r="HTD14" s="49"/>
      <c r="HTE14" s="49"/>
      <c r="HTF14" s="49"/>
      <c r="HTG14" s="49"/>
      <c r="HTH14" s="49"/>
      <c r="HTI14" s="49"/>
      <c r="HTJ14" s="49"/>
      <c r="HTK14" s="49"/>
      <c r="HTL14" s="49"/>
      <c r="HTM14" s="49"/>
      <c r="HTN14" s="49"/>
      <c r="HTO14" s="49"/>
      <c r="HTP14" s="49"/>
      <c r="HTQ14" s="49"/>
      <c r="HTR14" s="49"/>
      <c r="HTS14" s="49"/>
      <c r="HTT14" s="49"/>
      <c r="HTU14" s="49"/>
      <c r="HTV14" s="49"/>
      <c r="HTW14" s="49"/>
      <c r="HTX14" s="49"/>
      <c r="HTY14" s="49"/>
      <c r="HTZ14" s="49"/>
      <c r="HUA14" s="49"/>
      <c r="HUB14" s="49"/>
      <c r="HUC14" s="49"/>
      <c r="HUD14" s="49"/>
      <c r="HUE14" s="49"/>
      <c r="HUF14" s="49"/>
      <c r="HUG14" s="49"/>
      <c r="HUH14" s="49"/>
      <c r="HUI14" s="49"/>
      <c r="HUJ14" s="49"/>
      <c r="HUK14" s="49"/>
      <c r="HUL14" s="49"/>
      <c r="HUM14" s="49"/>
      <c r="HUN14" s="49"/>
      <c r="HUO14" s="49"/>
      <c r="HUP14" s="49"/>
      <c r="HUQ14" s="49"/>
      <c r="HUR14" s="49"/>
      <c r="HUS14" s="49"/>
      <c r="HUT14" s="49"/>
      <c r="HUU14" s="49"/>
      <c r="HUV14" s="49"/>
      <c r="HUW14" s="49"/>
      <c r="HUX14" s="49"/>
      <c r="HUY14" s="49"/>
      <c r="HUZ14" s="49"/>
      <c r="HVA14" s="49"/>
      <c r="HVB14" s="49"/>
      <c r="HVC14" s="49"/>
      <c r="HVD14" s="49"/>
      <c r="HVE14" s="49"/>
      <c r="HVF14" s="49"/>
      <c r="HVG14" s="49"/>
      <c r="HVH14" s="49"/>
      <c r="HVI14" s="49"/>
      <c r="HVJ14" s="49"/>
      <c r="HVK14" s="49"/>
      <c r="HVL14" s="49"/>
      <c r="HVM14" s="49"/>
      <c r="HVN14" s="49"/>
      <c r="HVO14" s="49"/>
      <c r="HVP14" s="49"/>
      <c r="HVQ14" s="49"/>
      <c r="HVR14" s="49"/>
      <c r="HVS14" s="49"/>
      <c r="HVT14" s="49"/>
      <c r="HVU14" s="49"/>
      <c r="HVV14" s="49"/>
      <c r="HVW14" s="49"/>
      <c r="HVX14" s="49"/>
      <c r="HVY14" s="49"/>
      <c r="HVZ14" s="49"/>
      <c r="HWA14" s="49"/>
      <c r="HWB14" s="49"/>
      <c r="HWC14" s="49"/>
      <c r="HWD14" s="49"/>
      <c r="HWE14" s="49"/>
      <c r="HWF14" s="49"/>
      <c r="HWG14" s="49"/>
      <c r="HWH14" s="49"/>
      <c r="HWI14" s="49"/>
      <c r="HWJ14" s="49"/>
      <c r="HWK14" s="49"/>
      <c r="HWL14" s="49"/>
      <c r="HWM14" s="49"/>
      <c r="HWN14" s="49"/>
      <c r="HWO14" s="49"/>
      <c r="HWP14" s="49"/>
      <c r="HWQ14" s="49"/>
      <c r="HWR14" s="49"/>
      <c r="HWS14" s="49"/>
      <c r="HWT14" s="49"/>
      <c r="HWU14" s="49"/>
      <c r="HWV14" s="49"/>
      <c r="HWW14" s="49"/>
      <c r="HWX14" s="49"/>
      <c r="HWY14" s="49"/>
      <c r="HWZ14" s="49"/>
      <c r="HXA14" s="49"/>
      <c r="HXB14" s="49"/>
      <c r="HXC14" s="49"/>
      <c r="HXD14" s="49"/>
      <c r="HXE14" s="49"/>
      <c r="HXF14" s="49"/>
      <c r="HXG14" s="49"/>
      <c r="HXH14" s="49"/>
      <c r="HXI14" s="49"/>
      <c r="HXJ14" s="49"/>
      <c r="HXK14" s="49"/>
      <c r="HXL14" s="49"/>
      <c r="HXM14" s="49"/>
      <c r="HXN14" s="49"/>
      <c r="HXO14" s="49"/>
      <c r="HXP14" s="49"/>
      <c r="HXQ14" s="49"/>
      <c r="HXR14" s="49"/>
      <c r="HXS14" s="49"/>
      <c r="HXT14" s="49"/>
      <c r="HXU14" s="49"/>
      <c r="HXV14" s="49"/>
      <c r="HXW14" s="49"/>
      <c r="HXX14" s="49"/>
      <c r="HXY14" s="49"/>
      <c r="HXZ14" s="49"/>
      <c r="HYA14" s="49"/>
      <c r="HYB14" s="49"/>
      <c r="HYC14" s="49"/>
      <c r="HYD14" s="49"/>
      <c r="HYE14" s="49"/>
      <c r="HYF14" s="49"/>
      <c r="HYG14" s="49"/>
      <c r="HYH14" s="49"/>
      <c r="HYI14" s="49"/>
      <c r="HYJ14" s="49"/>
      <c r="HYK14" s="49"/>
      <c r="HYL14" s="49"/>
      <c r="HYM14" s="49"/>
      <c r="HYN14" s="49"/>
      <c r="HYO14" s="49"/>
      <c r="HYP14" s="49"/>
      <c r="HYQ14" s="49"/>
      <c r="HYR14" s="49"/>
      <c r="HYS14" s="49"/>
      <c r="HYT14" s="49"/>
      <c r="HYU14" s="49"/>
      <c r="HYV14" s="49"/>
      <c r="HYW14" s="49"/>
      <c r="HYX14" s="49"/>
      <c r="HYY14" s="49"/>
      <c r="HYZ14" s="49"/>
      <c r="HZA14" s="49"/>
      <c r="HZB14" s="49"/>
      <c r="HZC14" s="49"/>
      <c r="HZD14" s="49"/>
      <c r="HZE14" s="49"/>
      <c r="HZF14" s="49"/>
      <c r="HZG14" s="49"/>
      <c r="HZH14" s="49"/>
      <c r="HZI14" s="49"/>
      <c r="HZJ14" s="49"/>
      <c r="HZK14" s="49"/>
      <c r="HZL14" s="49"/>
      <c r="HZM14" s="49"/>
      <c r="HZN14" s="49"/>
      <c r="HZO14" s="49"/>
      <c r="HZP14" s="49"/>
      <c r="HZQ14" s="49"/>
      <c r="HZR14" s="49"/>
      <c r="HZS14" s="49"/>
      <c r="HZT14" s="49"/>
      <c r="HZU14" s="49"/>
      <c r="HZV14" s="49"/>
      <c r="HZW14" s="49"/>
      <c r="HZX14" s="49"/>
      <c r="HZY14" s="49"/>
      <c r="HZZ14" s="49"/>
      <c r="IAA14" s="49"/>
      <c r="IAB14" s="49"/>
      <c r="IAC14" s="49"/>
      <c r="IAD14" s="49"/>
      <c r="IAE14" s="49"/>
      <c r="IAF14" s="49"/>
      <c r="IAG14" s="49"/>
      <c r="IAH14" s="49"/>
      <c r="IAI14" s="49"/>
      <c r="IAJ14" s="49"/>
      <c r="IAK14" s="49"/>
      <c r="IAL14" s="49"/>
      <c r="IAM14" s="49"/>
      <c r="IAN14" s="49"/>
      <c r="IAO14" s="49"/>
      <c r="IAP14" s="49"/>
      <c r="IAQ14" s="49"/>
      <c r="IAR14" s="49"/>
      <c r="IAS14" s="49"/>
      <c r="IAT14" s="49"/>
      <c r="IAU14" s="49"/>
      <c r="IAV14" s="49"/>
      <c r="IAW14" s="49"/>
      <c r="IAX14" s="49"/>
      <c r="IAY14" s="49"/>
      <c r="IAZ14" s="49"/>
      <c r="IBA14" s="49"/>
      <c r="IBB14" s="49"/>
      <c r="IBC14" s="49"/>
      <c r="IBD14" s="49"/>
      <c r="IBE14" s="49"/>
      <c r="IBF14" s="49"/>
      <c r="IBG14" s="49"/>
      <c r="IBH14" s="49"/>
      <c r="IBI14" s="49"/>
      <c r="IBJ14" s="49"/>
      <c r="IBK14" s="49"/>
      <c r="IBL14" s="49"/>
      <c r="IBM14" s="49"/>
      <c r="IBN14" s="49"/>
      <c r="IBO14" s="49"/>
      <c r="IBP14" s="49"/>
      <c r="IBQ14" s="49"/>
      <c r="IBR14" s="49"/>
      <c r="IBS14" s="49"/>
      <c r="IBT14" s="49"/>
      <c r="IBU14" s="49"/>
      <c r="IBV14" s="49"/>
      <c r="IBW14" s="49"/>
      <c r="IBX14" s="49"/>
      <c r="IBY14" s="49"/>
      <c r="IBZ14" s="49"/>
      <c r="ICA14" s="49"/>
      <c r="ICB14" s="49"/>
      <c r="ICC14" s="49"/>
      <c r="ICD14" s="49"/>
      <c r="ICE14" s="49"/>
      <c r="ICF14" s="49"/>
      <c r="ICG14" s="49"/>
      <c r="ICH14" s="49"/>
      <c r="ICI14" s="49"/>
      <c r="ICJ14" s="49"/>
      <c r="ICK14" s="49"/>
      <c r="ICL14" s="49"/>
      <c r="ICM14" s="49"/>
      <c r="ICN14" s="49"/>
      <c r="ICO14" s="49"/>
      <c r="ICP14" s="49"/>
      <c r="ICQ14" s="49"/>
      <c r="ICR14" s="49"/>
      <c r="ICS14" s="49"/>
      <c r="ICT14" s="49"/>
      <c r="ICU14" s="49"/>
      <c r="ICV14" s="49"/>
      <c r="ICW14" s="49"/>
      <c r="ICX14" s="49"/>
      <c r="ICY14" s="49"/>
      <c r="ICZ14" s="49"/>
      <c r="IDA14" s="49"/>
      <c r="IDB14" s="49"/>
      <c r="IDC14" s="49"/>
      <c r="IDD14" s="49"/>
      <c r="IDE14" s="49"/>
      <c r="IDF14" s="49"/>
      <c r="IDG14" s="49"/>
      <c r="IDH14" s="49"/>
      <c r="IDI14" s="49"/>
      <c r="IDJ14" s="49"/>
      <c r="IDK14" s="49"/>
      <c r="IDL14" s="49"/>
      <c r="IDM14" s="49"/>
      <c r="IDN14" s="49"/>
      <c r="IDO14" s="49"/>
      <c r="IDP14" s="49"/>
      <c r="IDQ14" s="49"/>
      <c r="IDR14" s="49"/>
      <c r="IDS14" s="49"/>
      <c r="IDT14" s="49"/>
      <c r="IDU14" s="49"/>
      <c r="IDV14" s="49"/>
      <c r="IDW14" s="49"/>
      <c r="IDX14" s="49"/>
      <c r="IDY14" s="49"/>
      <c r="IDZ14" s="49"/>
      <c r="IEA14" s="49"/>
      <c r="IEB14" s="49"/>
      <c r="IEC14" s="49"/>
      <c r="IED14" s="49"/>
      <c r="IEE14" s="49"/>
      <c r="IEF14" s="49"/>
      <c r="IEG14" s="49"/>
      <c r="IEH14" s="49"/>
      <c r="IEI14" s="49"/>
      <c r="IEJ14" s="49"/>
      <c r="IEK14" s="49"/>
      <c r="IEL14" s="49"/>
      <c r="IEM14" s="49"/>
      <c r="IEN14" s="49"/>
      <c r="IEO14" s="49"/>
      <c r="IEP14" s="49"/>
      <c r="IEQ14" s="49"/>
      <c r="IER14" s="49"/>
      <c r="IES14" s="49"/>
      <c r="IET14" s="49"/>
      <c r="IEU14" s="49"/>
      <c r="IEV14" s="49"/>
      <c r="IEW14" s="49"/>
      <c r="IEX14" s="49"/>
      <c r="IEY14" s="49"/>
      <c r="IEZ14" s="49"/>
      <c r="IFA14" s="49"/>
      <c r="IFB14" s="49"/>
      <c r="IFC14" s="49"/>
      <c r="IFD14" s="49"/>
      <c r="IFE14" s="49"/>
      <c r="IFF14" s="49"/>
      <c r="IFG14" s="49"/>
      <c r="IFH14" s="49"/>
      <c r="IFI14" s="49"/>
      <c r="IFJ14" s="49"/>
      <c r="IFK14" s="49"/>
      <c r="IFL14" s="49"/>
      <c r="IFM14" s="49"/>
      <c r="IFN14" s="49"/>
      <c r="IFO14" s="49"/>
      <c r="IFP14" s="49"/>
      <c r="IFQ14" s="49"/>
      <c r="IFR14" s="49"/>
      <c r="IFS14" s="49"/>
      <c r="IFT14" s="49"/>
      <c r="IFU14" s="49"/>
      <c r="IFV14" s="49"/>
      <c r="IFW14" s="49"/>
      <c r="IFX14" s="49"/>
      <c r="IFY14" s="49"/>
      <c r="IFZ14" s="49"/>
      <c r="IGA14" s="49"/>
      <c r="IGB14" s="49"/>
      <c r="IGC14" s="49"/>
      <c r="IGD14" s="49"/>
      <c r="IGE14" s="49"/>
      <c r="IGF14" s="49"/>
      <c r="IGG14" s="49"/>
      <c r="IGH14" s="49"/>
      <c r="IGI14" s="49"/>
      <c r="IGJ14" s="49"/>
      <c r="IGK14" s="49"/>
      <c r="IGL14" s="49"/>
      <c r="IGM14" s="49"/>
      <c r="IGN14" s="49"/>
      <c r="IGO14" s="49"/>
      <c r="IGP14" s="49"/>
      <c r="IGQ14" s="49"/>
      <c r="IGR14" s="49"/>
      <c r="IGS14" s="49"/>
      <c r="IGT14" s="49"/>
      <c r="IGU14" s="49"/>
      <c r="IGV14" s="49"/>
      <c r="IGW14" s="49"/>
      <c r="IGX14" s="49"/>
      <c r="IGY14" s="49"/>
      <c r="IGZ14" s="49"/>
      <c r="IHA14" s="49"/>
      <c r="IHB14" s="49"/>
      <c r="IHC14" s="49"/>
      <c r="IHD14" s="49"/>
      <c r="IHE14" s="49"/>
      <c r="IHF14" s="49"/>
      <c r="IHG14" s="49"/>
      <c r="IHH14" s="49"/>
      <c r="IHI14" s="49"/>
      <c r="IHJ14" s="49"/>
      <c r="IHK14" s="49"/>
      <c r="IHL14" s="49"/>
      <c r="IHM14" s="49"/>
      <c r="IHN14" s="49"/>
      <c r="IHO14" s="49"/>
      <c r="IHP14" s="49"/>
      <c r="IHQ14" s="49"/>
      <c r="IHR14" s="49"/>
      <c r="IHS14" s="49"/>
      <c r="IHT14" s="49"/>
      <c r="IHU14" s="49"/>
      <c r="IHV14" s="49"/>
      <c r="IHW14" s="49"/>
      <c r="IHX14" s="49"/>
      <c r="IHY14" s="49"/>
      <c r="IHZ14" s="49"/>
      <c r="IIA14" s="49"/>
      <c r="IIB14" s="49"/>
      <c r="IIC14" s="49"/>
      <c r="IID14" s="49"/>
      <c r="IIE14" s="49"/>
      <c r="IIF14" s="49"/>
      <c r="IIG14" s="49"/>
      <c r="IIH14" s="49"/>
      <c r="III14" s="49"/>
      <c r="IIJ14" s="49"/>
      <c r="IIK14" s="49"/>
      <c r="IIL14" s="49"/>
      <c r="IIM14" s="49"/>
      <c r="IIN14" s="49"/>
      <c r="IIO14" s="49"/>
      <c r="IIP14" s="49"/>
      <c r="IIQ14" s="49"/>
      <c r="IIR14" s="49"/>
      <c r="IIS14" s="49"/>
      <c r="IIT14" s="49"/>
      <c r="IIU14" s="49"/>
      <c r="IIV14" s="49"/>
      <c r="IIW14" s="49"/>
      <c r="IIX14" s="49"/>
      <c r="IIY14" s="49"/>
      <c r="IIZ14" s="49"/>
      <c r="IJA14" s="49"/>
      <c r="IJB14" s="49"/>
      <c r="IJC14" s="49"/>
      <c r="IJD14" s="49"/>
      <c r="IJE14" s="49"/>
      <c r="IJF14" s="49"/>
      <c r="IJG14" s="49"/>
      <c r="IJH14" s="49"/>
      <c r="IJI14" s="49"/>
      <c r="IJJ14" s="49"/>
      <c r="IJK14" s="49"/>
      <c r="IJL14" s="49"/>
      <c r="IJM14" s="49"/>
      <c r="IJN14" s="49"/>
      <c r="IJO14" s="49"/>
      <c r="IJP14" s="49"/>
      <c r="IJQ14" s="49"/>
      <c r="IJR14" s="49"/>
      <c r="IJS14" s="49"/>
      <c r="IJT14" s="49"/>
      <c r="IJU14" s="49"/>
      <c r="IJV14" s="49"/>
      <c r="IJW14" s="49"/>
      <c r="IJX14" s="49"/>
      <c r="IJY14" s="49"/>
      <c r="IJZ14" s="49"/>
      <c r="IKA14" s="49"/>
      <c r="IKB14" s="49"/>
      <c r="IKC14" s="49"/>
      <c r="IKD14" s="49"/>
      <c r="IKE14" s="49"/>
      <c r="IKF14" s="49"/>
      <c r="IKG14" s="49"/>
      <c r="IKH14" s="49"/>
      <c r="IKI14" s="49"/>
      <c r="IKJ14" s="49"/>
      <c r="IKK14" s="49"/>
      <c r="IKL14" s="49"/>
      <c r="IKM14" s="49"/>
      <c r="IKN14" s="49"/>
      <c r="IKO14" s="49"/>
      <c r="IKP14" s="49"/>
      <c r="IKQ14" s="49"/>
      <c r="IKR14" s="49"/>
      <c r="IKS14" s="49"/>
      <c r="IKT14" s="49"/>
      <c r="IKU14" s="49"/>
      <c r="IKV14" s="49"/>
      <c r="IKW14" s="49"/>
      <c r="IKX14" s="49"/>
      <c r="IKY14" s="49"/>
      <c r="IKZ14" s="49"/>
      <c r="ILA14" s="49"/>
      <c r="ILB14" s="49"/>
      <c r="ILC14" s="49"/>
      <c r="ILD14" s="49"/>
      <c r="ILE14" s="49"/>
      <c r="ILF14" s="49"/>
      <c r="ILG14" s="49"/>
      <c r="ILH14" s="49"/>
      <c r="ILI14" s="49"/>
      <c r="ILJ14" s="49"/>
      <c r="ILK14" s="49"/>
      <c r="ILL14" s="49"/>
      <c r="ILM14" s="49"/>
      <c r="ILN14" s="49"/>
      <c r="ILO14" s="49"/>
      <c r="ILP14" s="49"/>
      <c r="ILQ14" s="49"/>
      <c r="ILR14" s="49"/>
      <c r="ILS14" s="49"/>
      <c r="ILT14" s="49"/>
      <c r="ILU14" s="49"/>
      <c r="ILV14" s="49"/>
      <c r="ILW14" s="49"/>
      <c r="ILX14" s="49"/>
      <c r="ILY14" s="49"/>
      <c r="ILZ14" s="49"/>
      <c r="IMA14" s="49"/>
      <c r="IMB14" s="49"/>
      <c r="IMC14" s="49"/>
      <c r="IMD14" s="49"/>
      <c r="IME14" s="49"/>
      <c r="IMF14" s="49"/>
      <c r="IMG14" s="49"/>
      <c r="IMH14" s="49"/>
      <c r="IMI14" s="49"/>
      <c r="IMJ14" s="49"/>
      <c r="IMK14" s="49"/>
      <c r="IML14" s="49"/>
      <c r="IMM14" s="49"/>
      <c r="IMN14" s="49"/>
      <c r="IMO14" s="49"/>
      <c r="IMP14" s="49"/>
      <c r="IMQ14" s="49"/>
      <c r="IMR14" s="49"/>
      <c r="IMS14" s="49"/>
      <c r="IMT14" s="49"/>
      <c r="IMU14" s="49"/>
      <c r="IMV14" s="49"/>
      <c r="IMW14" s="49"/>
      <c r="IMX14" s="49"/>
      <c r="IMY14" s="49"/>
      <c r="IMZ14" s="49"/>
      <c r="INA14" s="49"/>
      <c r="INB14" s="49"/>
      <c r="INC14" s="49"/>
      <c r="IND14" s="49"/>
      <c r="INE14" s="49"/>
      <c r="INF14" s="49"/>
      <c r="ING14" s="49"/>
      <c r="INH14" s="49"/>
      <c r="INI14" s="49"/>
      <c r="INJ14" s="49"/>
      <c r="INK14" s="49"/>
      <c r="INL14" s="49"/>
      <c r="INM14" s="49"/>
      <c r="INN14" s="49"/>
      <c r="INO14" s="49"/>
      <c r="INP14" s="49"/>
      <c r="INQ14" s="49"/>
      <c r="INR14" s="49"/>
      <c r="INS14" s="49"/>
      <c r="INT14" s="49"/>
      <c r="INU14" s="49"/>
      <c r="INV14" s="49"/>
      <c r="INW14" s="49"/>
      <c r="INX14" s="49"/>
      <c r="INY14" s="49"/>
      <c r="INZ14" s="49"/>
      <c r="IOA14" s="49"/>
      <c r="IOB14" s="49"/>
      <c r="IOC14" s="49"/>
      <c r="IOD14" s="49"/>
      <c r="IOE14" s="49"/>
      <c r="IOF14" s="49"/>
      <c r="IOG14" s="49"/>
      <c r="IOH14" s="49"/>
      <c r="IOI14" s="49"/>
      <c r="IOJ14" s="49"/>
      <c r="IOK14" s="49"/>
      <c r="IOL14" s="49"/>
      <c r="IOM14" s="49"/>
      <c r="ION14" s="49"/>
      <c r="IOO14" s="49"/>
      <c r="IOP14" s="49"/>
      <c r="IOQ14" s="49"/>
      <c r="IOR14" s="49"/>
      <c r="IOS14" s="49"/>
      <c r="IOT14" s="49"/>
      <c r="IOU14" s="49"/>
      <c r="IOV14" s="49"/>
      <c r="IOW14" s="49"/>
      <c r="IOX14" s="49"/>
      <c r="IOY14" s="49"/>
      <c r="IOZ14" s="49"/>
      <c r="IPA14" s="49"/>
      <c r="IPB14" s="49"/>
      <c r="IPC14" s="49"/>
      <c r="IPD14" s="49"/>
      <c r="IPE14" s="49"/>
      <c r="IPF14" s="49"/>
      <c r="IPG14" s="49"/>
      <c r="IPH14" s="49"/>
      <c r="IPI14" s="49"/>
      <c r="IPJ14" s="49"/>
      <c r="IPK14" s="49"/>
      <c r="IPL14" s="49"/>
      <c r="IPM14" s="49"/>
      <c r="IPN14" s="49"/>
      <c r="IPO14" s="49"/>
      <c r="IPP14" s="49"/>
      <c r="IPQ14" s="49"/>
      <c r="IPR14" s="49"/>
      <c r="IPS14" s="49"/>
      <c r="IPT14" s="49"/>
      <c r="IPU14" s="49"/>
      <c r="IPV14" s="49"/>
      <c r="IPW14" s="49"/>
      <c r="IPX14" s="49"/>
      <c r="IPY14" s="49"/>
      <c r="IPZ14" s="49"/>
      <c r="IQA14" s="49"/>
      <c r="IQB14" s="49"/>
      <c r="IQC14" s="49"/>
      <c r="IQD14" s="49"/>
      <c r="IQE14" s="49"/>
      <c r="IQF14" s="49"/>
      <c r="IQG14" s="49"/>
      <c r="IQH14" s="49"/>
      <c r="IQI14" s="49"/>
      <c r="IQJ14" s="49"/>
      <c r="IQK14" s="49"/>
      <c r="IQL14" s="49"/>
      <c r="IQM14" s="49"/>
      <c r="IQN14" s="49"/>
      <c r="IQO14" s="49"/>
      <c r="IQP14" s="49"/>
      <c r="IQQ14" s="49"/>
      <c r="IQR14" s="49"/>
      <c r="IQS14" s="49"/>
      <c r="IQT14" s="49"/>
      <c r="IQU14" s="49"/>
      <c r="IQV14" s="49"/>
      <c r="IQW14" s="49"/>
      <c r="IQX14" s="49"/>
      <c r="IQY14" s="49"/>
      <c r="IQZ14" s="49"/>
      <c r="IRA14" s="49"/>
      <c r="IRB14" s="49"/>
      <c r="IRC14" s="49"/>
      <c r="IRD14" s="49"/>
      <c r="IRE14" s="49"/>
      <c r="IRF14" s="49"/>
      <c r="IRG14" s="49"/>
      <c r="IRH14" s="49"/>
      <c r="IRI14" s="49"/>
      <c r="IRJ14" s="49"/>
      <c r="IRK14" s="49"/>
      <c r="IRL14" s="49"/>
      <c r="IRM14" s="49"/>
      <c r="IRN14" s="49"/>
      <c r="IRO14" s="49"/>
      <c r="IRP14" s="49"/>
      <c r="IRQ14" s="49"/>
      <c r="IRR14" s="49"/>
      <c r="IRS14" s="49"/>
      <c r="IRT14" s="49"/>
      <c r="IRU14" s="49"/>
      <c r="IRV14" s="49"/>
      <c r="IRW14" s="49"/>
      <c r="IRX14" s="49"/>
      <c r="IRY14" s="49"/>
      <c r="IRZ14" s="49"/>
      <c r="ISA14" s="49"/>
      <c r="ISB14" s="49"/>
      <c r="ISC14" s="49"/>
      <c r="ISD14" s="49"/>
      <c r="ISE14" s="49"/>
      <c r="ISF14" s="49"/>
      <c r="ISG14" s="49"/>
      <c r="ISH14" s="49"/>
      <c r="ISI14" s="49"/>
      <c r="ISJ14" s="49"/>
      <c r="ISK14" s="49"/>
      <c r="ISL14" s="49"/>
      <c r="ISM14" s="49"/>
      <c r="ISN14" s="49"/>
      <c r="ISO14" s="49"/>
      <c r="ISP14" s="49"/>
      <c r="ISQ14" s="49"/>
      <c r="ISR14" s="49"/>
      <c r="ISS14" s="49"/>
      <c r="IST14" s="49"/>
      <c r="ISU14" s="49"/>
      <c r="ISV14" s="49"/>
      <c r="ISW14" s="49"/>
      <c r="ISX14" s="49"/>
      <c r="ISY14" s="49"/>
      <c r="ISZ14" s="49"/>
      <c r="ITA14" s="49"/>
      <c r="ITB14" s="49"/>
      <c r="ITC14" s="49"/>
      <c r="ITD14" s="49"/>
      <c r="ITE14" s="49"/>
      <c r="ITF14" s="49"/>
      <c r="ITG14" s="49"/>
      <c r="ITH14" s="49"/>
      <c r="ITI14" s="49"/>
      <c r="ITJ14" s="49"/>
      <c r="ITK14" s="49"/>
      <c r="ITL14" s="49"/>
      <c r="ITM14" s="49"/>
      <c r="ITN14" s="49"/>
      <c r="ITO14" s="49"/>
      <c r="ITP14" s="49"/>
      <c r="ITQ14" s="49"/>
      <c r="ITR14" s="49"/>
      <c r="ITS14" s="49"/>
      <c r="ITT14" s="49"/>
      <c r="ITU14" s="49"/>
      <c r="ITV14" s="49"/>
      <c r="ITW14" s="49"/>
      <c r="ITX14" s="49"/>
      <c r="ITY14" s="49"/>
      <c r="ITZ14" s="49"/>
      <c r="IUA14" s="49"/>
      <c r="IUB14" s="49"/>
      <c r="IUC14" s="49"/>
      <c r="IUD14" s="49"/>
      <c r="IUE14" s="49"/>
      <c r="IUF14" s="49"/>
      <c r="IUG14" s="49"/>
      <c r="IUH14" s="49"/>
      <c r="IUI14" s="49"/>
      <c r="IUJ14" s="49"/>
      <c r="IUK14" s="49"/>
      <c r="IUL14" s="49"/>
      <c r="IUM14" s="49"/>
      <c r="IUN14" s="49"/>
      <c r="IUO14" s="49"/>
      <c r="IUP14" s="49"/>
      <c r="IUQ14" s="49"/>
      <c r="IUR14" s="49"/>
      <c r="IUS14" s="49"/>
      <c r="IUT14" s="49"/>
      <c r="IUU14" s="49"/>
      <c r="IUV14" s="49"/>
      <c r="IUW14" s="49"/>
      <c r="IUX14" s="49"/>
      <c r="IUY14" s="49"/>
      <c r="IUZ14" s="49"/>
      <c r="IVA14" s="49"/>
      <c r="IVB14" s="49"/>
      <c r="IVC14" s="49"/>
      <c r="IVD14" s="49"/>
      <c r="IVE14" s="49"/>
      <c r="IVF14" s="49"/>
      <c r="IVG14" s="49"/>
      <c r="IVH14" s="49"/>
      <c r="IVI14" s="49"/>
      <c r="IVJ14" s="49"/>
      <c r="IVK14" s="49"/>
      <c r="IVL14" s="49"/>
      <c r="IVM14" s="49"/>
      <c r="IVN14" s="49"/>
      <c r="IVO14" s="49"/>
      <c r="IVP14" s="49"/>
      <c r="IVQ14" s="49"/>
      <c r="IVR14" s="49"/>
      <c r="IVS14" s="49"/>
      <c r="IVT14" s="49"/>
      <c r="IVU14" s="49"/>
      <c r="IVV14" s="49"/>
      <c r="IVW14" s="49"/>
      <c r="IVX14" s="49"/>
      <c r="IVY14" s="49"/>
      <c r="IVZ14" s="49"/>
      <c r="IWA14" s="49"/>
      <c r="IWB14" s="49"/>
      <c r="IWC14" s="49"/>
      <c r="IWD14" s="49"/>
      <c r="IWE14" s="49"/>
      <c r="IWF14" s="49"/>
      <c r="IWG14" s="49"/>
      <c r="IWH14" s="49"/>
      <c r="IWI14" s="49"/>
      <c r="IWJ14" s="49"/>
      <c r="IWK14" s="49"/>
      <c r="IWL14" s="49"/>
      <c r="IWM14" s="49"/>
      <c r="IWN14" s="49"/>
      <c r="IWO14" s="49"/>
      <c r="IWP14" s="49"/>
      <c r="IWQ14" s="49"/>
      <c r="IWR14" s="49"/>
      <c r="IWS14" s="49"/>
      <c r="IWT14" s="49"/>
      <c r="IWU14" s="49"/>
      <c r="IWV14" s="49"/>
      <c r="IWW14" s="49"/>
      <c r="IWX14" s="49"/>
      <c r="IWY14" s="49"/>
      <c r="IWZ14" s="49"/>
      <c r="IXA14" s="49"/>
      <c r="IXB14" s="49"/>
      <c r="IXC14" s="49"/>
      <c r="IXD14" s="49"/>
      <c r="IXE14" s="49"/>
      <c r="IXF14" s="49"/>
      <c r="IXG14" s="49"/>
      <c r="IXH14" s="49"/>
      <c r="IXI14" s="49"/>
      <c r="IXJ14" s="49"/>
      <c r="IXK14" s="49"/>
      <c r="IXL14" s="49"/>
      <c r="IXM14" s="49"/>
      <c r="IXN14" s="49"/>
      <c r="IXO14" s="49"/>
      <c r="IXP14" s="49"/>
      <c r="IXQ14" s="49"/>
      <c r="IXR14" s="49"/>
      <c r="IXS14" s="49"/>
      <c r="IXT14" s="49"/>
      <c r="IXU14" s="49"/>
      <c r="IXV14" s="49"/>
      <c r="IXW14" s="49"/>
      <c r="IXX14" s="49"/>
      <c r="IXY14" s="49"/>
      <c r="IXZ14" s="49"/>
      <c r="IYA14" s="49"/>
      <c r="IYB14" s="49"/>
      <c r="IYC14" s="49"/>
      <c r="IYD14" s="49"/>
      <c r="IYE14" s="49"/>
      <c r="IYF14" s="49"/>
      <c r="IYG14" s="49"/>
      <c r="IYH14" s="49"/>
      <c r="IYI14" s="49"/>
      <c r="IYJ14" s="49"/>
      <c r="IYK14" s="49"/>
      <c r="IYL14" s="49"/>
      <c r="IYM14" s="49"/>
      <c r="IYN14" s="49"/>
      <c r="IYO14" s="49"/>
      <c r="IYP14" s="49"/>
      <c r="IYQ14" s="49"/>
      <c r="IYR14" s="49"/>
      <c r="IYS14" s="49"/>
      <c r="IYT14" s="49"/>
      <c r="IYU14" s="49"/>
      <c r="IYV14" s="49"/>
      <c r="IYW14" s="49"/>
      <c r="IYX14" s="49"/>
      <c r="IYY14" s="49"/>
      <c r="IYZ14" s="49"/>
      <c r="IZA14" s="49"/>
      <c r="IZB14" s="49"/>
      <c r="IZC14" s="49"/>
      <c r="IZD14" s="49"/>
      <c r="IZE14" s="49"/>
      <c r="IZF14" s="49"/>
      <c r="IZG14" s="49"/>
      <c r="IZH14" s="49"/>
      <c r="IZI14" s="49"/>
      <c r="IZJ14" s="49"/>
      <c r="IZK14" s="49"/>
      <c r="IZL14" s="49"/>
      <c r="IZM14" s="49"/>
      <c r="IZN14" s="49"/>
      <c r="IZO14" s="49"/>
      <c r="IZP14" s="49"/>
      <c r="IZQ14" s="49"/>
      <c r="IZR14" s="49"/>
      <c r="IZS14" s="49"/>
      <c r="IZT14" s="49"/>
      <c r="IZU14" s="49"/>
      <c r="IZV14" s="49"/>
      <c r="IZW14" s="49"/>
      <c r="IZX14" s="49"/>
      <c r="IZY14" s="49"/>
      <c r="IZZ14" s="49"/>
      <c r="JAA14" s="49"/>
      <c r="JAB14" s="49"/>
      <c r="JAC14" s="49"/>
      <c r="JAD14" s="49"/>
      <c r="JAE14" s="49"/>
      <c r="JAF14" s="49"/>
      <c r="JAG14" s="49"/>
      <c r="JAH14" s="49"/>
      <c r="JAI14" s="49"/>
      <c r="JAJ14" s="49"/>
      <c r="JAK14" s="49"/>
      <c r="JAL14" s="49"/>
      <c r="JAM14" s="49"/>
      <c r="JAN14" s="49"/>
      <c r="JAO14" s="49"/>
      <c r="JAP14" s="49"/>
      <c r="JAQ14" s="49"/>
      <c r="JAR14" s="49"/>
      <c r="JAS14" s="49"/>
      <c r="JAT14" s="49"/>
      <c r="JAU14" s="49"/>
      <c r="JAV14" s="49"/>
      <c r="JAW14" s="49"/>
      <c r="JAX14" s="49"/>
      <c r="JAY14" s="49"/>
      <c r="JAZ14" s="49"/>
      <c r="JBA14" s="49"/>
      <c r="JBB14" s="49"/>
      <c r="JBC14" s="49"/>
      <c r="JBD14" s="49"/>
      <c r="JBE14" s="49"/>
      <c r="JBF14" s="49"/>
      <c r="JBG14" s="49"/>
      <c r="JBH14" s="49"/>
      <c r="JBI14" s="49"/>
      <c r="JBJ14" s="49"/>
      <c r="JBK14" s="49"/>
      <c r="JBL14" s="49"/>
      <c r="JBM14" s="49"/>
      <c r="JBN14" s="49"/>
      <c r="JBO14" s="49"/>
      <c r="JBP14" s="49"/>
      <c r="JBQ14" s="49"/>
      <c r="JBR14" s="49"/>
      <c r="JBS14" s="49"/>
      <c r="JBT14" s="49"/>
      <c r="JBU14" s="49"/>
      <c r="JBV14" s="49"/>
      <c r="JBW14" s="49"/>
      <c r="JBX14" s="49"/>
      <c r="JBY14" s="49"/>
      <c r="JBZ14" s="49"/>
      <c r="JCA14" s="49"/>
      <c r="JCB14" s="49"/>
      <c r="JCC14" s="49"/>
      <c r="JCD14" s="49"/>
      <c r="JCE14" s="49"/>
      <c r="JCF14" s="49"/>
      <c r="JCG14" s="49"/>
      <c r="JCH14" s="49"/>
      <c r="JCI14" s="49"/>
      <c r="JCJ14" s="49"/>
      <c r="JCK14" s="49"/>
      <c r="JCL14" s="49"/>
      <c r="JCM14" s="49"/>
      <c r="JCN14" s="49"/>
      <c r="JCO14" s="49"/>
      <c r="JCP14" s="49"/>
      <c r="JCQ14" s="49"/>
      <c r="JCR14" s="49"/>
      <c r="JCS14" s="49"/>
      <c r="JCT14" s="49"/>
      <c r="JCU14" s="49"/>
      <c r="JCV14" s="49"/>
      <c r="JCW14" s="49"/>
      <c r="JCX14" s="49"/>
      <c r="JCY14" s="49"/>
      <c r="JCZ14" s="49"/>
      <c r="JDA14" s="49"/>
      <c r="JDB14" s="49"/>
      <c r="JDC14" s="49"/>
      <c r="JDD14" s="49"/>
      <c r="JDE14" s="49"/>
      <c r="JDF14" s="49"/>
      <c r="JDG14" s="49"/>
      <c r="JDH14" s="49"/>
      <c r="JDI14" s="49"/>
      <c r="JDJ14" s="49"/>
      <c r="JDK14" s="49"/>
      <c r="JDL14" s="49"/>
      <c r="JDM14" s="49"/>
      <c r="JDN14" s="49"/>
      <c r="JDO14" s="49"/>
      <c r="JDP14" s="49"/>
      <c r="JDQ14" s="49"/>
      <c r="JDR14" s="49"/>
      <c r="JDS14" s="49"/>
      <c r="JDT14" s="49"/>
      <c r="JDU14" s="49"/>
      <c r="JDV14" s="49"/>
      <c r="JDW14" s="49"/>
      <c r="JDX14" s="49"/>
      <c r="JDY14" s="49"/>
      <c r="JDZ14" s="49"/>
      <c r="JEA14" s="49"/>
      <c r="JEB14" s="49"/>
      <c r="JEC14" s="49"/>
      <c r="JED14" s="49"/>
      <c r="JEE14" s="49"/>
      <c r="JEF14" s="49"/>
      <c r="JEG14" s="49"/>
      <c r="JEH14" s="49"/>
      <c r="JEI14" s="49"/>
      <c r="JEJ14" s="49"/>
      <c r="JEK14" s="49"/>
      <c r="JEL14" s="49"/>
      <c r="JEM14" s="49"/>
      <c r="JEN14" s="49"/>
      <c r="JEO14" s="49"/>
      <c r="JEP14" s="49"/>
      <c r="JEQ14" s="49"/>
      <c r="JER14" s="49"/>
      <c r="JES14" s="49"/>
      <c r="JET14" s="49"/>
      <c r="JEU14" s="49"/>
      <c r="JEV14" s="49"/>
      <c r="JEW14" s="49"/>
      <c r="JEX14" s="49"/>
      <c r="JEY14" s="49"/>
      <c r="JEZ14" s="49"/>
      <c r="JFA14" s="49"/>
      <c r="JFB14" s="49"/>
      <c r="JFC14" s="49"/>
      <c r="JFD14" s="49"/>
      <c r="JFE14" s="49"/>
      <c r="JFF14" s="49"/>
      <c r="JFG14" s="49"/>
      <c r="JFH14" s="49"/>
      <c r="JFI14" s="49"/>
      <c r="JFJ14" s="49"/>
      <c r="JFK14" s="49"/>
      <c r="JFL14" s="49"/>
      <c r="JFM14" s="49"/>
      <c r="JFN14" s="49"/>
      <c r="JFO14" s="49"/>
      <c r="JFP14" s="49"/>
      <c r="JFQ14" s="49"/>
      <c r="JFR14" s="49"/>
      <c r="JFS14" s="49"/>
      <c r="JFT14" s="49"/>
      <c r="JFU14" s="49"/>
      <c r="JFV14" s="49"/>
      <c r="JFW14" s="49"/>
      <c r="JFX14" s="49"/>
      <c r="JFY14" s="49"/>
      <c r="JFZ14" s="49"/>
      <c r="JGA14" s="49"/>
      <c r="JGB14" s="49"/>
      <c r="JGC14" s="49"/>
      <c r="JGD14" s="49"/>
      <c r="JGE14" s="49"/>
      <c r="JGF14" s="49"/>
      <c r="JGG14" s="49"/>
      <c r="JGH14" s="49"/>
      <c r="JGI14" s="49"/>
      <c r="JGJ14" s="49"/>
      <c r="JGK14" s="49"/>
      <c r="JGL14" s="49"/>
      <c r="JGM14" s="49"/>
      <c r="JGN14" s="49"/>
      <c r="JGO14" s="49"/>
      <c r="JGP14" s="49"/>
      <c r="JGQ14" s="49"/>
      <c r="JGR14" s="49"/>
      <c r="JGS14" s="49"/>
      <c r="JGT14" s="49"/>
      <c r="JGU14" s="49"/>
      <c r="JGV14" s="49"/>
      <c r="JGW14" s="49"/>
      <c r="JGX14" s="49"/>
      <c r="JGY14" s="49"/>
      <c r="JGZ14" s="49"/>
      <c r="JHA14" s="49"/>
      <c r="JHB14" s="49"/>
      <c r="JHC14" s="49"/>
      <c r="JHD14" s="49"/>
      <c r="JHE14" s="49"/>
      <c r="JHF14" s="49"/>
      <c r="JHG14" s="49"/>
      <c r="JHH14" s="49"/>
      <c r="JHI14" s="49"/>
      <c r="JHJ14" s="49"/>
      <c r="JHK14" s="49"/>
      <c r="JHL14" s="49"/>
      <c r="JHM14" s="49"/>
      <c r="JHN14" s="49"/>
      <c r="JHO14" s="49"/>
      <c r="JHP14" s="49"/>
      <c r="JHQ14" s="49"/>
      <c r="JHR14" s="49"/>
      <c r="JHS14" s="49"/>
      <c r="JHT14" s="49"/>
      <c r="JHU14" s="49"/>
      <c r="JHV14" s="49"/>
      <c r="JHW14" s="49"/>
      <c r="JHX14" s="49"/>
      <c r="JHY14" s="49"/>
      <c r="JHZ14" s="49"/>
      <c r="JIA14" s="49"/>
      <c r="JIB14" s="49"/>
      <c r="JIC14" s="49"/>
      <c r="JID14" s="49"/>
      <c r="JIE14" s="49"/>
      <c r="JIF14" s="49"/>
      <c r="JIG14" s="49"/>
      <c r="JIH14" s="49"/>
      <c r="JII14" s="49"/>
      <c r="JIJ14" s="49"/>
      <c r="JIK14" s="49"/>
      <c r="JIL14" s="49"/>
      <c r="JIM14" s="49"/>
      <c r="JIN14" s="49"/>
      <c r="JIO14" s="49"/>
      <c r="JIP14" s="49"/>
      <c r="JIQ14" s="49"/>
      <c r="JIR14" s="49"/>
      <c r="JIS14" s="49"/>
      <c r="JIT14" s="49"/>
      <c r="JIU14" s="49"/>
      <c r="JIV14" s="49"/>
      <c r="JIW14" s="49"/>
      <c r="JIX14" s="49"/>
      <c r="JIY14" s="49"/>
      <c r="JIZ14" s="49"/>
      <c r="JJA14" s="49"/>
      <c r="JJB14" s="49"/>
      <c r="JJC14" s="49"/>
      <c r="JJD14" s="49"/>
      <c r="JJE14" s="49"/>
      <c r="JJF14" s="49"/>
      <c r="JJG14" s="49"/>
      <c r="JJH14" s="49"/>
      <c r="JJI14" s="49"/>
      <c r="JJJ14" s="49"/>
      <c r="JJK14" s="49"/>
      <c r="JJL14" s="49"/>
      <c r="JJM14" s="49"/>
      <c r="JJN14" s="49"/>
      <c r="JJO14" s="49"/>
      <c r="JJP14" s="49"/>
      <c r="JJQ14" s="49"/>
      <c r="JJR14" s="49"/>
      <c r="JJS14" s="49"/>
      <c r="JJT14" s="49"/>
      <c r="JJU14" s="49"/>
      <c r="JJV14" s="49"/>
      <c r="JJW14" s="49"/>
      <c r="JJX14" s="49"/>
      <c r="JJY14" s="49"/>
      <c r="JJZ14" s="49"/>
      <c r="JKA14" s="49"/>
      <c r="JKB14" s="49"/>
      <c r="JKC14" s="49"/>
      <c r="JKD14" s="49"/>
      <c r="JKE14" s="49"/>
      <c r="JKF14" s="49"/>
      <c r="JKG14" s="49"/>
      <c r="JKH14" s="49"/>
      <c r="JKI14" s="49"/>
      <c r="JKJ14" s="49"/>
      <c r="JKK14" s="49"/>
      <c r="JKL14" s="49"/>
      <c r="JKM14" s="49"/>
      <c r="JKN14" s="49"/>
      <c r="JKO14" s="49"/>
      <c r="JKP14" s="49"/>
      <c r="JKQ14" s="49"/>
      <c r="JKR14" s="49"/>
      <c r="JKS14" s="49"/>
      <c r="JKT14" s="49"/>
      <c r="JKU14" s="49"/>
      <c r="JKV14" s="49"/>
      <c r="JKW14" s="49"/>
      <c r="JKX14" s="49"/>
      <c r="JKY14" s="49"/>
      <c r="JKZ14" s="49"/>
      <c r="JLA14" s="49"/>
      <c r="JLB14" s="49"/>
      <c r="JLC14" s="49"/>
      <c r="JLD14" s="49"/>
      <c r="JLE14" s="49"/>
      <c r="JLF14" s="49"/>
      <c r="JLG14" s="49"/>
      <c r="JLH14" s="49"/>
      <c r="JLI14" s="49"/>
      <c r="JLJ14" s="49"/>
      <c r="JLK14" s="49"/>
      <c r="JLL14" s="49"/>
      <c r="JLM14" s="49"/>
      <c r="JLN14" s="49"/>
      <c r="JLO14" s="49"/>
      <c r="JLP14" s="49"/>
      <c r="JLQ14" s="49"/>
      <c r="JLR14" s="49"/>
      <c r="JLS14" s="49"/>
      <c r="JLT14" s="49"/>
      <c r="JLU14" s="49"/>
      <c r="JLV14" s="49"/>
      <c r="JLW14" s="49"/>
      <c r="JLX14" s="49"/>
      <c r="JLY14" s="49"/>
      <c r="JLZ14" s="49"/>
      <c r="JMA14" s="49"/>
      <c r="JMB14" s="49"/>
      <c r="JMC14" s="49"/>
      <c r="JMD14" s="49"/>
      <c r="JME14" s="49"/>
      <c r="JMF14" s="49"/>
      <c r="JMG14" s="49"/>
      <c r="JMH14" s="49"/>
      <c r="JMI14" s="49"/>
      <c r="JMJ14" s="49"/>
      <c r="JMK14" s="49"/>
      <c r="JML14" s="49"/>
      <c r="JMM14" s="49"/>
      <c r="JMN14" s="49"/>
      <c r="JMO14" s="49"/>
      <c r="JMP14" s="49"/>
      <c r="JMQ14" s="49"/>
      <c r="JMR14" s="49"/>
      <c r="JMS14" s="49"/>
      <c r="JMT14" s="49"/>
      <c r="JMU14" s="49"/>
      <c r="JMV14" s="49"/>
      <c r="JMW14" s="49"/>
      <c r="JMX14" s="49"/>
      <c r="JMY14" s="49"/>
      <c r="JMZ14" s="49"/>
      <c r="JNA14" s="49"/>
      <c r="JNB14" s="49"/>
      <c r="JNC14" s="49"/>
      <c r="JND14" s="49"/>
      <c r="JNE14" s="49"/>
      <c r="JNF14" s="49"/>
      <c r="JNG14" s="49"/>
      <c r="JNH14" s="49"/>
      <c r="JNI14" s="49"/>
      <c r="JNJ14" s="49"/>
      <c r="JNK14" s="49"/>
      <c r="JNL14" s="49"/>
      <c r="JNM14" s="49"/>
      <c r="JNN14" s="49"/>
      <c r="JNO14" s="49"/>
      <c r="JNP14" s="49"/>
      <c r="JNQ14" s="49"/>
      <c r="JNR14" s="49"/>
      <c r="JNS14" s="49"/>
      <c r="JNT14" s="49"/>
      <c r="JNU14" s="49"/>
      <c r="JNV14" s="49"/>
      <c r="JNW14" s="49"/>
      <c r="JNX14" s="49"/>
      <c r="JNY14" s="49"/>
      <c r="JNZ14" s="49"/>
      <c r="JOA14" s="49"/>
      <c r="JOB14" s="49"/>
      <c r="JOC14" s="49"/>
      <c r="JOD14" s="49"/>
      <c r="JOE14" s="49"/>
      <c r="JOF14" s="49"/>
      <c r="JOG14" s="49"/>
      <c r="JOH14" s="49"/>
      <c r="JOI14" s="49"/>
      <c r="JOJ14" s="49"/>
      <c r="JOK14" s="49"/>
      <c r="JOL14" s="49"/>
      <c r="JOM14" s="49"/>
      <c r="JON14" s="49"/>
      <c r="JOO14" s="49"/>
      <c r="JOP14" s="49"/>
      <c r="JOQ14" s="49"/>
      <c r="JOR14" s="49"/>
      <c r="JOS14" s="49"/>
      <c r="JOT14" s="49"/>
      <c r="JOU14" s="49"/>
      <c r="JOV14" s="49"/>
      <c r="JOW14" s="49"/>
      <c r="JOX14" s="49"/>
      <c r="JOY14" s="49"/>
      <c r="JOZ14" s="49"/>
      <c r="JPA14" s="49"/>
      <c r="JPB14" s="49"/>
      <c r="JPC14" s="49"/>
      <c r="JPD14" s="49"/>
      <c r="JPE14" s="49"/>
      <c r="JPF14" s="49"/>
      <c r="JPG14" s="49"/>
      <c r="JPH14" s="49"/>
      <c r="JPI14" s="49"/>
      <c r="JPJ14" s="49"/>
      <c r="JPK14" s="49"/>
      <c r="JPL14" s="49"/>
      <c r="JPM14" s="49"/>
      <c r="JPN14" s="49"/>
      <c r="JPO14" s="49"/>
      <c r="JPP14" s="49"/>
      <c r="JPQ14" s="49"/>
      <c r="JPR14" s="49"/>
      <c r="JPS14" s="49"/>
      <c r="JPT14" s="49"/>
      <c r="JPU14" s="49"/>
      <c r="JPV14" s="49"/>
      <c r="JPW14" s="49"/>
      <c r="JPX14" s="49"/>
      <c r="JPY14" s="49"/>
      <c r="JPZ14" s="49"/>
      <c r="JQA14" s="49"/>
      <c r="JQB14" s="49"/>
      <c r="JQC14" s="49"/>
      <c r="JQD14" s="49"/>
      <c r="JQE14" s="49"/>
      <c r="JQF14" s="49"/>
      <c r="JQG14" s="49"/>
      <c r="JQH14" s="49"/>
      <c r="JQI14" s="49"/>
      <c r="JQJ14" s="49"/>
      <c r="JQK14" s="49"/>
      <c r="JQL14" s="49"/>
      <c r="JQM14" s="49"/>
      <c r="JQN14" s="49"/>
      <c r="JQO14" s="49"/>
      <c r="JQP14" s="49"/>
      <c r="JQQ14" s="49"/>
      <c r="JQR14" s="49"/>
      <c r="JQS14" s="49"/>
      <c r="JQT14" s="49"/>
      <c r="JQU14" s="49"/>
      <c r="JQV14" s="49"/>
      <c r="JQW14" s="49"/>
      <c r="JQX14" s="49"/>
      <c r="JQY14" s="49"/>
      <c r="JQZ14" s="49"/>
      <c r="JRA14" s="49"/>
      <c r="JRB14" s="49"/>
      <c r="JRC14" s="49"/>
      <c r="JRD14" s="49"/>
      <c r="JRE14" s="49"/>
      <c r="JRF14" s="49"/>
      <c r="JRG14" s="49"/>
      <c r="JRH14" s="49"/>
      <c r="JRI14" s="49"/>
      <c r="JRJ14" s="49"/>
      <c r="JRK14" s="49"/>
      <c r="JRL14" s="49"/>
      <c r="JRM14" s="49"/>
      <c r="JRN14" s="49"/>
      <c r="JRO14" s="49"/>
      <c r="JRP14" s="49"/>
      <c r="JRQ14" s="49"/>
      <c r="JRR14" s="49"/>
      <c r="JRS14" s="49"/>
      <c r="JRT14" s="49"/>
      <c r="JRU14" s="49"/>
      <c r="JRV14" s="49"/>
      <c r="JRW14" s="49"/>
      <c r="JRX14" s="49"/>
      <c r="JRY14" s="49"/>
      <c r="JRZ14" s="49"/>
      <c r="JSA14" s="49"/>
      <c r="JSB14" s="49"/>
      <c r="JSC14" s="49"/>
      <c r="JSD14" s="49"/>
      <c r="JSE14" s="49"/>
      <c r="JSF14" s="49"/>
      <c r="JSG14" s="49"/>
      <c r="JSH14" s="49"/>
      <c r="JSI14" s="49"/>
      <c r="JSJ14" s="49"/>
      <c r="JSK14" s="49"/>
      <c r="JSL14" s="49"/>
      <c r="JSM14" s="49"/>
      <c r="JSN14" s="49"/>
      <c r="JSO14" s="49"/>
      <c r="JSP14" s="49"/>
      <c r="JSQ14" s="49"/>
      <c r="JSR14" s="49"/>
      <c r="JSS14" s="49"/>
      <c r="JST14" s="49"/>
      <c r="JSU14" s="49"/>
      <c r="JSV14" s="49"/>
      <c r="JSW14" s="49"/>
      <c r="JSX14" s="49"/>
      <c r="JSY14" s="49"/>
      <c r="JSZ14" s="49"/>
      <c r="JTA14" s="49"/>
      <c r="JTB14" s="49"/>
      <c r="JTC14" s="49"/>
      <c r="JTD14" s="49"/>
      <c r="JTE14" s="49"/>
      <c r="JTF14" s="49"/>
      <c r="JTG14" s="49"/>
      <c r="JTH14" s="49"/>
      <c r="JTI14" s="49"/>
      <c r="JTJ14" s="49"/>
      <c r="JTK14" s="49"/>
      <c r="JTL14" s="49"/>
      <c r="JTM14" s="49"/>
      <c r="JTN14" s="49"/>
      <c r="JTO14" s="49"/>
      <c r="JTP14" s="49"/>
      <c r="JTQ14" s="49"/>
      <c r="JTR14" s="49"/>
      <c r="JTS14" s="49"/>
      <c r="JTT14" s="49"/>
      <c r="JTU14" s="49"/>
      <c r="JTV14" s="49"/>
      <c r="JTW14" s="49"/>
      <c r="JTX14" s="49"/>
      <c r="JTY14" s="49"/>
      <c r="JTZ14" s="49"/>
      <c r="JUA14" s="49"/>
      <c r="JUB14" s="49"/>
      <c r="JUC14" s="49"/>
      <c r="JUD14" s="49"/>
      <c r="JUE14" s="49"/>
      <c r="JUF14" s="49"/>
      <c r="JUG14" s="49"/>
      <c r="JUH14" s="49"/>
      <c r="JUI14" s="49"/>
      <c r="JUJ14" s="49"/>
      <c r="JUK14" s="49"/>
      <c r="JUL14" s="49"/>
      <c r="JUM14" s="49"/>
      <c r="JUN14" s="49"/>
      <c r="JUO14" s="49"/>
      <c r="JUP14" s="49"/>
      <c r="JUQ14" s="49"/>
      <c r="JUR14" s="49"/>
      <c r="JUS14" s="49"/>
      <c r="JUT14" s="49"/>
      <c r="JUU14" s="49"/>
      <c r="JUV14" s="49"/>
      <c r="JUW14" s="49"/>
      <c r="JUX14" s="49"/>
      <c r="JUY14" s="49"/>
      <c r="JUZ14" s="49"/>
      <c r="JVA14" s="49"/>
      <c r="JVB14" s="49"/>
      <c r="JVC14" s="49"/>
      <c r="JVD14" s="49"/>
      <c r="JVE14" s="49"/>
      <c r="JVF14" s="49"/>
      <c r="JVG14" s="49"/>
      <c r="JVH14" s="49"/>
      <c r="JVI14" s="49"/>
      <c r="JVJ14" s="49"/>
      <c r="JVK14" s="49"/>
      <c r="JVL14" s="49"/>
      <c r="JVM14" s="49"/>
      <c r="JVN14" s="49"/>
      <c r="JVO14" s="49"/>
      <c r="JVP14" s="49"/>
      <c r="JVQ14" s="49"/>
      <c r="JVR14" s="49"/>
      <c r="JVS14" s="49"/>
      <c r="JVT14" s="49"/>
      <c r="JVU14" s="49"/>
      <c r="JVV14" s="49"/>
      <c r="JVW14" s="49"/>
      <c r="JVX14" s="49"/>
      <c r="JVY14" s="49"/>
      <c r="JVZ14" s="49"/>
      <c r="JWA14" s="49"/>
      <c r="JWB14" s="49"/>
      <c r="JWC14" s="49"/>
      <c r="JWD14" s="49"/>
      <c r="JWE14" s="49"/>
      <c r="JWF14" s="49"/>
      <c r="JWG14" s="49"/>
      <c r="JWH14" s="49"/>
      <c r="JWI14" s="49"/>
      <c r="JWJ14" s="49"/>
      <c r="JWK14" s="49"/>
      <c r="JWL14" s="49"/>
      <c r="JWM14" s="49"/>
      <c r="JWN14" s="49"/>
      <c r="JWO14" s="49"/>
      <c r="JWP14" s="49"/>
      <c r="JWQ14" s="49"/>
      <c r="JWR14" s="49"/>
      <c r="JWS14" s="49"/>
      <c r="JWT14" s="49"/>
      <c r="JWU14" s="49"/>
      <c r="JWV14" s="49"/>
      <c r="JWW14" s="49"/>
      <c r="JWX14" s="49"/>
      <c r="JWY14" s="49"/>
      <c r="JWZ14" s="49"/>
      <c r="JXA14" s="49"/>
      <c r="JXB14" s="49"/>
      <c r="JXC14" s="49"/>
      <c r="JXD14" s="49"/>
      <c r="JXE14" s="49"/>
      <c r="JXF14" s="49"/>
      <c r="JXG14" s="49"/>
      <c r="JXH14" s="49"/>
      <c r="JXI14" s="49"/>
      <c r="JXJ14" s="49"/>
      <c r="JXK14" s="49"/>
      <c r="JXL14" s="49"/>
      <c r="JXM14" s="49"/>
      <c r="JXN14" s="49"/>
      <c r="JXO14" s="49"/>
      <c r="JXP14" s="49"/>
      <c r="JXQ14" s="49"/>
      <c r="JXR14" s="49"/>
      <c r="JXS14" s="49"/>
      <c r="JXT14" s="49"/>
      <c r="JXU14" s="49"/>
      <c r="JXV14" s="49"/>
      <c r="JXW14" s="49"/>
      <c r="JXX14" s="49"/>
      <c r="JXY14" s="49"/>
      <c r="JXZ14" s="49"/>
      <c r="JYA14" s="49"/>
      <c r="JYB14" s="49"/>
      <c r="JYC14" s="49"/>
      <c r="JYD14" s="49"/>
      <c r="JYE14" s="49"/>
      <c r="JYF14" s="49"/>
      <c r="JYG14" s="49"/>
      <c r="JYH14" s="49"/>
      <c r="JYI14" s="49"/>
      <c r="JYJ14" s="49"/>
      <c r="JYK14" s="49"/>
      <c r="JYL14" s="49"/>
      <c r="JYM14" s="49"/>
      <c r="JYN14" s="49"/>
      <c r="JYO14" s="49"/>
      <c r="JYP14" s="49"/>
      <c r="JYQ14" s="49"/>
      <c r="JYR14" s="49"/>
      <c r="JYS14" s="49"/>
      <c r="JYT14" s="49"/>
      <c r="JYU14" s="49"/>
      <c r="JYV14" s="49"/>
      <c r="JYW14" s="49"/>
      <c r="JYX14" s="49"/>
      <c r="JYY14" s="49"/>
      <c r="JYZ14" s="49"/>
      <c r="JZA14" s="49"/>
      <c r="JZB14" s="49"/>
      <c r="JZC14" s="49"/>
      <c r="JZD14" s="49"/>
      <c r="JZE14" s="49"/>
      <c r="JZF14" s="49"/>
      <c r="JZG14" s="49"/>
      <c r="JZH14" s="49"/>
      <c r="JZI14" s="49"/>
      <c r="JZJ14" s="49"/>
      <c r="JZK14" s="49"/>
      <c r="JZL14" s="49"/>
      <c r="JZM14" s="49"/>
      <c r="JZN14" s="49"/>
      <c r="JZO14" s="49"/>
      <c r="JZP14" s="49"/>
      <c r="JZQ14" s="49"/>
      <c r="JZR14" s="49"/>
      <c r="JZS14" s="49"/>
      <c r="JZT14" s="49"/>
      <c r="JZU14" s="49"/>
      <c r="JZV14" s="49"/>
      <c r="JZW14" s="49"/>
      <c r="JZX14" s="49"/>
      <c r="JZY14" s="49"/>
      <c r="JZZ14" s="49"/>
      <c r="KAA14" s="49"/>
      <c r="KAB14" s="49"/>
      <c r="KAC14" s="49"/>
      <c r="KAD14" s="49"/>
      <c r="KAE14" s="49"/>
      <c r="KAF14" s="49"/>
      <c r="KAG14" s="49"/>
      <c r="KAH14" s="49"/>
      <c r="KAI14" s="49"/>
      <c r="KAJ14" s="49"/>
      <c r="KAK14" s="49"/>
      <c r="KAL14" s="49"/>
      <c r="KAM14" s="49"/>
      <c r="KAN14" s="49"/>
      <c r="KAO14" s="49"/>
      <c r="KAP14" s="49"/>
      <c r="KAQ14" s="49"/>
      <c r="KAR14" s="49"/>
      <c r="KAS14" s="49"/>
      <c r="KAT14" s="49"/>
      <c r="KAU14" s="49"/>
      <c r="KAV14" s="49"/>
      <c r="KAW14" s="49"/>
      <c r="KAX14" s="49"/>
      <c r="KAY14" s="49"/>
      <c r="KAZ14" s="49"/>
      <c r="KBA14" s="49"/>
      <c r="KBB14" s="49"/>
      <c r="KBC14" s="49"/>
      <c r="KBD14" s="49"/>
      <c r="KBE14" s="49"/>
      <c r="KBF14" s="49"/>
      <c r="KBG14" s="49"/>
      <c r="KBH14" s="49"/>
      <c r="KBI14" s="49"/>
      <c r="KBJ14" s="49"/>
      <c r="KBK14" s="49"/>
      <c r="KBL14" s="49"/>
      <c r="KBM14" s="49"/>
      <c r="KBN14" s="49"/>
      <c r="KBO14" s="49"/>
      <c r="KBP14" s="49"/>
      <c r="KBQ14" s="49"/>
      <c r="KBR14" s="49"/>
      <c r="KBS14" s="49"/>
      <c r="KBT14" s="49"/>
      <c r="KBU14" s="49"/>
      <c r="KBV14" s="49"/>
      <c r="KBW14" s="49"/>
      <c r="KBX14" s="49"/>
      <c r="KBY14" s="49"/>
      <c r="KBZ14" s="49"/>
      <c r="KCA14" s="49"/>
      <c r="KCB14" s="49"/>
      <c r="KCC14" s="49"/>
      <c r="KCD14" s="49"/>
      <c r="KCE14" s="49"/>
      <c r="KCF14" s="49"/>
      <c r="KCG14" s="49"/>
      <c r="KCH14" s="49"/>
      <c r="KCI14" s="49"/>
      <c r="KCJ14" s="49"/>
      <c r="KCK14" s="49"/>
      <c r="KCL14" s="49"/>
      <c r="KCM14" s="49"/>
      <c r="KCN14" s="49"/>
      <c r="KCO14" s="49"/>
      <c r="KCP14" s="49"/>
      <c r="KCQ14" s="49"/>
      <c r="KCR14" s="49"/>
      <c r="KCS14" s="49"/>
      <c r="KCT14" s="49"/>
      <c r="KCU14" s="49"/>
      <c r="KCV14" s="49"/>
      <c r="KCW14" s="49"/>
      <c r="KCX14" s="49"/>
      <c r="KCY14" s="49"/>
      <c r="KCZ14" s="49"/>
      <c r="KDA14" s="49"/>
      <c r="KDB14" s="49"/>
      <c r="KDC14" s="49"/>
      <c r="KDD14" s="49"/>
      <c r="KDE14" s="49"/>
      <c r="KDF14" s="49"/>
      <c r="KDG14" s="49"/>
      <c r="KDH14" s="49"/>
      <c r="KDI14" s="49"/>
      <c r="KDJ14" s="49"/>
      <c r="KDK14" s="49"/>
      <c r="KDL14" s="49"/>
      <c r="KDM14" s="49"/>
      <c r="KDN14" s="49"/>
      <c r="KDO14" s="49"/>
      <c r="KDP14" s="49"/>
      <c r="KDQ14" s="49"/>
      <c r="KDR14" s="49"/>
      <c r="KDS14" s="49"/>
      <c r="KDT14" s="49"/>
      <c r="KDU14" s="49"/>
      <c r="KDV14" s="49"/>
      <c r="KDW14" s="49"/>
      <c r="KDX14" s="49"/>
      <c r="KDY14" s="49"/>
      <c r="KDZ14" s="49"/>
      <c r="KEA14" s="49"/>
      <c r="KEB14" s="49"/>
      <c r="KEC14" s="49"/>
      <c r="KED14" s="49"/>
      <c r="KEE14" s="49"/>
      <c r="KEF14" s="49"/>
      <c r="KEG14" s="49"/>
      <c r="KEH14" s="49"/>
      <c r="KEI14" s="49"/>
      <c r="KEJ14" s="49"/>
      <c r="KEK14" s="49"/>
      <c r="KEL14" s="49"/>
      <c r="KEM14" s="49"/>
      <c r="KEN14" s="49"/>
      <c r="KEO14" s="49"/>
      <c r="KEP14" s="49"/>
      <c r="KEQ14" s="49"/>
      <c r="KER14" s="49"/>
      <c r="KES14" s="49"/>
      <c r="KET14" s="49"/>
      <c r="KEU14" s="49"/>
      <c r="KEV14" s="49"/>
      <c r="KEW14" s="49"/>
      <c r="KEX14" s="49"/>
      <c r="KEY14" s="49"/>
      <c r="KEZ14" s="49"/>
      <c r="KFA14" s="49"/>
      <c r="KFB14" s="49"/>
      <c r="KFC14" s="49"/>
      <c r="KFD14" s="49"/>
      <c r="KFE14" s="49"/>
      <c r="KFF14" s="49"/>
      <c r="KFG14" s="49"/>
      <c r="KFH14" s="49"/>
      <c r="KFI14" s="49"/>
      <c r="KFJ14" s="49"/>
      <c r="KFK14" s="49"/>
      <c r="KFL14" s="49"/>
      <c r="KFM14" s="49"/>
      <c r="KFN14" s="49"/>
      <c r="KFO14" s="49"/>
      <c r="KFP14" s="49"/>
      <c r="KFQ14" s="49"/>
      <c r="KFR14" s="49"/>
      <c r="KFS14" s="49"/>
      <c r="KFT14" s="49"/>
      <c r="KFU14" s="49"/>
      <c r="KFV14" s="49"/>
      <c r="KFW14" s="49"/>
      <c r="KFX14" s="49"/>
      <c r="KFY14" s="49"/>
      <c r="KFZ14" s="49"/>
      <c r="KGA14" s="49"/>
      <c r="KGB14" s="49"/>
      <c r="KGC14" s="49"/>
      <c r="KGD14" s="49"/>
      <c r="KGE14" s="49"/>
      <c r="KGF14" s="49"/>
      <c r="KGG14" s="49"/>
      <c r="KGH14" s="49"/>
      <c r="KGI14" s="49"/>
      <c r="KGJ14" s="49"/>
      <c r="KGK14" s="49"/>
      <c r="KGL14" s="49"/>
      <c r="KGM14" s="49"/>
      <c r="KGN14" s="49"/>
      <c r="KGO14" s="49"/>
      <c r="KGP14" s="49"/>
      <c r="KGQ14" s="49"/>
      <c r="KGR14" s="49"/>
      <c r="KGS14" s="49"/>
      <c r="KGT14" s="49"/>
      <c r="KGU14" s="49"/>
      <c r="KGV14" s="49"/>
      <c r="KGW14" s="49"/>
      <c r="KGX14" s="49"/>
      <c r="KGY14" s="49"/>
      <c r="KGZ14" s="49"/>
      <c r="KHA14" s="49"/>
      <c r="KHB14" s="49"/>
      <c r="KHC14" s="49"/>
      <c r="KHD14" s="49"/>
      <c r="KHE14" s="49"/>
      <c r="KHF14" s="49"/>
      <c r="KHG14" s="49"/>
      <c r="KHH14" s="49"/>
      <c r="KHI14" s="49"/>
      <c r="KHJ14" s="49"/>
      <c r="KHK14" s="49"/>
      <c r="KHL14" s="49"/>
      <c r="KHM14" s="49"/>
      <c r="KHN14" s="49"/>
      <c r="KHO14" s="49"/>
      <c r="KHP14" s="49"/>
      <c r="KHQ14" s="49"/>
      <c r="KHR14" s="49"/>
      <c r="KHS14" s="49"/>
      <c r="KHT14" s="49"/>
      <c r="KHU14" s="49"/>
      <c r="KHV14" s="49"/>
      <c r="KHW14" s="49"/>
      <c r="KHX14" s="49"/>
      <c r="KHY14" s="49"/>
      <c r="KHZ14" s="49"/>
      <c r="KIA14" s="49"/>
      <c r="KIB14" s="49"/>
      <c r="KIC14" s="49"/>
      <c r="KID14" s="49"/>
      <c r="KIE14" s="49"/>
      <c r="KIF14" s="49"/>
      <c r="KIG14" s="49"/>
      <c r="KIH14" s="49"/>
      <c r="KII14" s="49"/>
      <c r="KIJ14" s="49"/>
      <c r="KIK14" s="49"/>
      <c r="KIL14" s="49"/>
      <c r="KIM14" s="49"/>
      <c r="KIN14" s="49"/>
      <c r="KIO14" s="49"/>
      <c r="KIP14" s="49"/>
      <c r="KIQ14" s="49"/>
      <c r="KIR14" s="49"/>
      <c r="KIS14" s="49"/>
      <c r="KIT14" s="49"/>
      <c r="KIU14" s="49"/>
      <c r="KIV14" s="49"/>
      <c r="KIW14" s="49"/>
      <c r="KIX14" s="49"/>
      <c r="KIY14" s="49"/>
      <c r="KIZ14" s="49"/>
      <c r="KJA14" s="49"/>
      <c r="KJB14" s="49"/>
      <c r="KJC14" s="49"/>
      <c r="KJD14" s="49"/>
      <c r="KJE14" s="49"/>
      <c r="KJF14" s="49"/>
      <c r="KJG14" s="49"/>
      <c r="KJH14" s="49"/>
      <c r="KJI14" s="49"/>
      <c r="KJJ14" s="49"/>
      <c r="KJK14" s="49"/>
      <c r="KJL14" s="49"/>
      <c r="KJM14" s="49"/>
      <c r="KJN14" s="49"/>
      <c r="KJO14" s="49"/>
      <c r="KJP14" s="49"/>
      <c r="KJQ14" s="49"/>
      <c r="KJR14" s="49"/>
      <c r="KJS14" s="49"/>
      <c r="KJT14" s="49"/>
      <c r="KJU14" s="49"/>
      <c r="KJV14" s="49"/>
      <c r="KJW14" s="49"/>
      <c r="KJX14" s="49"/>
      <c r="KJY14" s="49"/>
      <c r="KJZ14" s="49"/>
      <c r="KKA14" s="49"/>
      <c r="KKB14" s="49"/>
      <c r="KKC14" s="49"/>
      <c r="KKD14" s="49"/>
      <c r="KKE14" s="49"/>
      <c r="KKF14" s="49"/>
      <c r="KKG14" s="49"/>
      <c r="KKH14" s="49"/>
      <c r="KKI14" s="49"/>
      <c r="KKJ14" s="49"/>
      <c r="KKK14" s="49"/>
      <c r="KKL14" s="49"/>
      <c r="KKM14" s="49"/>
      <c r="KKN14" s="49"/>
      <c r="KKO14" s="49"/>
      <c r="KKP14" s="49"/>
      <c r="KKQ14" s="49"/>
      <c r="KKR14" s="49"/>
      <c r="KKS14" s="49"/>
      <c r="KKT14" s="49"/>
      <c r="KKU14" s="49"/>
      <c r="KKV14" s="49"/>
      <c r="KKW14" s="49"/>
      <c r="KKX14" s="49"/>
      <c r="KKY14" s="49"/>
      <c r="KKZ14" s="49"/>
      <c r="KLA14" s="49"/>
      <c r="KLB14" s="49"/>
      <c r="KLC14" s="49"/>
      <c r="KLD14" s="49"/>
      <c r="KLE14" s="49"/>
      <c r="KLF14" s="49"/>
      <c r="KLG14" s="49"/>
      <c r="KLH14" s="49"/>
      <c r="KLI14" s="49"/>
      <c r="KLJ14" s="49"/>
      <c r="KLK14" s="49"/>
      <c r="KLL14" s="49"/>
      <c r="KLM14" s="49"/>
      <c r="KLN14" s="49"/>
      <c r="KLO14" s="49"/>
      <c r="KLP14" s="49"/>
      <c r="KLQ14" s="49"/>
      <c r="KLR14" s="49"/>
      <c r="KLS14" s="49"/>
      <c r="KLT14" s="49"/>
      <c r="KLU14" s="49"/>
      <c r="KLV14" s="49"/>
      <c r="KLW14" s="49"/>
      <c r="KLX14" s="49"/>
      <c r="KLY14" s="49"/>
      <c r="KLZ14" s="49"/>
      <c r="KMA14" s="49"/>
      <c r="KMB14" s="49"/>
      <c r="KMC14" s="49"/>
      <c r="KMD14" s="49"/>
      <c r="KME14" s="49"/>
      <c r="KMF14" s="49"/>
      <c r="KMG14" s="49"/>
      <c r="KMH14" s="49"/>
      <c r="KMI14" s="49"/>
      <c r="KMJ14" s="49"/>
      <c r="KMK14" s="49"/>
      <c r="KML14" s="49"/>
      <c r="KMM14" s="49"/>
      <c r="KMN14" s="49"/>
      <c r="KMO14" s="49"/>
      <c r="KMP14" s="49"/>
      <c r="KMQ14" s="49"/>
      <c r="KMR14" s="49"/>
      <c r="KMS14" s="49"/>
      <c r="KMT14" s="49"/>
      <c r="KMU14" s="49"/>
      <c r="KMV14" s="49"/>
      <c r="KMW14" s="49"/>
      <c r="KMX14" s="49"/>
      <c r="KMY14" s="49"/>
      <c r="KMZ14" s="49"/>
      <c r="KNA14" s="49"/>
      <c r="KNB14" s="49"/>
      <c r="KNC14" s="49"/>
      <c r="KND14" s="49"/>
      <c r="KNE14" s="49"/>
      <c r="KNF14" s="49"/>
      <c r="KNG14" s="49"/>
      <c r="KNH14" s="49"/>
      <c r="KNI14" s="49"/>
      <c r="KNJ14" s="49"/>
      <c r="KNK14" s="49"/>
      <c r="KNL14" s="49"/>
      <c r="KNM14" s="49"/>
      <c r="KNN14" s="49"/>
      <c r="KNO14" s="49"/>
      <c r="KNP14" s="49"/>
      <c r="KNQ14" s="49"/>
      <c r="KNR14" s="49"/>
      <c r="KNS14" s="49"/>
      <c r="KNT14" s="49"/>
      <c r="KNU14" s="49"/>
      <c r="KNV14" s="49"/>
      <c r="KNW14" s="49"/>
      <c r="KNX14" s="49"/>
      <c r="KNY14" s="49"/>
      <c r="KNZ14" s="49"/>
      <c r="KOA14" s="49"/>
      <c r="KOB14" s="49"/>
      <c r="KOC14" s="49"/>
      <c r="KOD14" s="49"/>
      <c r="KOE14" s="49"/>
      <c r="KOF14" s="49"/>
      <c r="KOG14" s="49"/>
      <c r="KOH14" s="49"/>
      <c r="KOI14" s="49"/>
      <c r="KOJ14" s="49"/>
      <c r="KOK14" s="49"/>
      <c r="KOL14" s="49"/>
      <c r="KOM14" s="49"/>
      <c r="KON14" s="49"/>
      <c r="KOO14" s="49"/>
      <c r="KOP14" s="49"/>
      <c r="KOQ14" s="49"/>
      <c r="KOR14" s="49"/>
      <c r="KOS14" s="49"/>
      <c r="KOT14" s="49"/>
      <c r="KOU14" s="49"/>
      <c r="KOV14" s="49"/>
      <c r="KOW14" s="49"/>
      <c r="KOX14" s="49"/>
      <c r="KOY14" s="49"/>
      <c r="KOZ14" s="49"/>
      <c r="KPA14" s="49"/>
      <c r="KPB14" s="49"/>
      <c r="KPC14" s="49"/>
      <c r="KPD14" s="49"/>
      <c r="KPE14" s="49"/>
      <c r="KPF14" s="49"/>
      <c r="KPG14" s="49"/>
      <c r="KPH14" s="49"/>
      <c r="KPI14" s="49"/>
      <c r="KPJ14" s="49"/>
      <c r="KPK14" s="49"/>
      <c r="KPL14" s="49"/>
      <c r="KPM14" s="49"/>
      <c r="KPN14" s="49"/>
      <c r="KPO14" s="49"/>
      <c r="KPP14" s="49"/>
      <c r="KPQ14" s="49"/>
      <c r="KPR14" s="49"/>
      <c r="KPS14" s="49"/>
      <c r="KPT14" s="49"/>
      <c r="KPU14" s="49"/>
      <c r="KPV14" s="49"/>
      <c r="KPW14" s="49"/>
      <c r="KPX14" s="49"/>
      <c r="KPY14" s="49"/>
      <c r="KPZ14" s="49"/>
      <c r="KQA14" s="49"/>
      <c r="KQB14" s="49"/>
      <c r="KQC14" s="49"/>
      <c r="KQD14" s="49"/>
      <c r="KQE14" s="49"/>
      <c r="KQF14" s="49"/>
      <c r="KQG14" s="49"/>
      <c r="KQH14" s="49"/>
      <c r="KQI14" s="49"/>
      <c r="KQJ14" s="49"/>
      <c r="KQK14" s="49"/>
      <c r="KQL14" s="49"/>
      <c r="KQM14" s="49"/>
      <c r="KQN14" s="49"/>
      <c r="KQO14" s="49"/>
      <c r="KQP14" s="49"/>
      <c r="KQQ14" s="49"/>
      <c r="KQR14" s="49"/>
      <c r="KQS14" s="49"/>
      <c r="KQT14" s="49"/>
      <c r="KQU14" s="49"/>
      <c r="KQV14" s="49"/>
      <c r="KQW14" s="49"/>
      <c r="KQX14" s="49"/>
      <c r="KQY14" s="49"/>
      <c r="KQZ14" s="49"/>
      <c r="KRA14" s="49"/>
      <c r="KRB14" s="49"/>
      <c r="KRC14" s="49"/>
      <c r="KRD14" s="49"/>
      <c r="KRE14" s="49"/>
      <c r="KRF14" s="49"/>
      <c r="KRG14" s="49"/>
      <c r="KRH14" s="49"/>
      <c r="KRI14" s="49"/>
      <c r="KRJ14" s="49"/>
      <c r="KRK14" s="49"/>
      <c r="KRL14" s="49"/>
      <c r="KRM14" s="49"/>
      <c r="KRN14" s="49"/>
      <c r="KRO14" s="49"/>
      <c r="KRP14" s="49"/>
      <c r="KRQ14" s="49"/>
      <c r="KRR14" s="49"/>
      <c r="KRS14" s="49"/>
      <c r="KRT14" s="49"/>
      <c r="KRU14" s="49"/>
      <c r="KRV14" s="49"/>
      <c r="KRW14" s="49"/>
      <c r="KRX14" s="49"/>
      <c r="KRY14" s="49"/>
      <c r="KRZ14" s="49"/>
      <c r="KSA14" s="49"/>
      <c r="KSB14" s="49"/>
      <c r="KSC14" s="49"/>
      <c r="KSD14" s="49"/>
      <c r="KSE14" s="49"/>
      <c r="KSF14" s="49"/>
      <c r="KSG14" s="49"/>
      <c r="KSH14" s="49"/>
      <c r="KSI14" s="49"/>
      <c r="KSJ14" s="49"/>
      <c r="KSK14" s="49"/>
      <c r="KSL14" s="49"/>
      <c r="KSM14" s="49"/>
      <c r="KSN14" s="49"/>
      <c r="KSO14" s="49"/>
      <c r="KSP14" s="49"/>
      <c r="KSQ14" s="49"/>
      <c r="KSR14" s="49"/>
      <c r="KSS14" s="49"/>
      <c r="KST14" s="49"/>
      <c r="KSU14" s="49"/>
      <c r="KSV14" s="49"/>
      <c r="KSW14" s="49"/>
      <c r="KSX14" s="49"/>
      <c r="KSY14" s="49"/>
      <c r="KSZ14" s="49"/>
      <c r="KTA14" s="49"/>
      <c r="KTB14" s="49"/>
      <c r="KTC14" s="49"/>
      <c r="KTD14" s="49"/>
      <c r="KTE14" s="49"/>
      <c r="KTF14" s="49"/>
      <c r="KTG14" s="49"/>
      <c r="KTH14" s="49"/>
      <c r="KTI14" s="49"/>
      <c r="KTJ14" s="49"/>
      <c r="KTK14" s="49"/>
      <c r="KTL14" s="49"/>
      <c r="KTM14" s="49"/>
      <c r="KTN14" s="49"/>
      <c r="KTO14" s="49"/>
      <c r="KTP14" s="49"/>
      <c r="KTQ14" s="49"/>
      <c r="KTR14" s="49"/>
      <c r="KTS14" s="49"/>
      <c r="KTT14" s="49"/>
      <c r="KTU14" s="49"/>
      <c r="KTV14" s="49"/>
      <c r="KTW14" s="49"/>
      <c r="KTX14" s="49"/>
      <c r="KTY14" s="49"/>
      <c r="KTZ14" s="49"/>
      <c r="KUA14" s="49"/>
      <c r="KUB14" s="49"/>
      <c r="KUC14" s="49"/>
      <c r="KUD14" s="49"/>
      <c r="KUE14" s="49"/>
      <c r="KUF14" s="49"/>
      <c r="KUG14" s="49"/>
      <c r="KUH14" s="49"/>
      <c r="KUI14" s="49"/>
      <c r="KUJ14" s="49"/>
      <c r="KUK14" s="49"/>
      <c r="KUL14" s="49"/>
      <c r="KUM14" s="49"/>
      <c r="KUN14" s="49"/>
      <c r="KUO14" s="49"/>
      <c r="KUP14" s="49"/>
      <c r="KUQ14" s="49"/>
      <c r="KUR14" s="49"/>
      <c r="KUS14" s="49"/>
      <c r="KUT14" s="49"/>
      <c r="KUU14" s="49"/>
      <c r="KUV14" s="49"/>
      <c r="KUW14" s="49"/>
      <c r="KUX14" s="49"/>
      <c r="KUY14" s="49"/>
      <c r="KUZ14" s="49"/>
      <c r="KVA14" s="49"/>
      <c r="KVB14" s="49"/>
      <c r="KVC14" s="49"/>
      <c r="KVD14" s="49"/>
      <c r="KVE14" s="49"/>
      <c r="KVF14" s="49"/>
      <c r="KVG14" s="49"/>
      <c r="KVH14" s="49"/>
      <c r="KVI14" s="49"/>
      <c r="KVJ14" s="49"/>
      <c r="KVK14" s="49"/>
      <c r="KVL14" s="49"/>
      <c r="KVM14" s="49"/>
      <c r="KVN14" s="49"/>
      <c r="KVO14" s="49"/>
      <c r="KVP14" s="49"/>
      <c r="KVQ14" s="49"/>
      <c r="KVR14" s="49"/>
      <c r="KVS14" s="49"/>
      <c r="KVT14" s="49"/>
      <c r="KVU14" s="49"/>
      <c r="KVV14" s="49"/>
      <c r="KVW14" s="49"/>
      <c r="KVX14" s="49"/>
      <c r="KVY14" s="49"/>
      <c r="KVZ14" s="49"/>
      <c r="KWA14" s="49"/>
      <c r="KWB14" s="49"/>
      <c r="KWC14" s="49"/>
      <c r="KWD14" s="49"/>
      <c r="KWE14" s="49"/>
      <c r="KWF14" s="49"/>
      <c r="KWG14" s="49"/>
      <c r="KWH14" s="49"/>
      <c r="KWI14" s="49"/>
      <c r="KWJ14" s="49"/>
      <c r="KWK14" s="49"/>
      <c r="KWL14" s="49"/>
      <c r="KWM14" s="49"/>
      <c r="KWN14" s="49"/>
      <c r="KWO14" s="49"/>
      <c r="KWP14" s="49"/>
      <c r="KWQ14" s="49"/>
      <c r="KWR14" s="49"/>
      <c r="KWS14" s="49"/>
      <c r="KWT14" s="49"/>
      <c r="KWU14" s="49"/>
      <c r="KWV14" s="49"/>
      <c r="KWW14" s="49"/>
      <c r="KWX14" s="49"/>
      <c r="KWY14" s="49"/>
      <c r="KWZ14" s="49"/>
      <c r="KXA14" s="49"/>
      <c r="KXB14" s="49"/>
      <c r="KXC14" s="49"/>
      <c r="KXD14" s="49"/>
      <c r="KXE14" s="49"/>
      <c r="KXF14" s="49"/>
      <c r="KXG14" s="49"/>
      <c r="KXH14" s="49"/>
      <c r="KXI14" s="49"/>
      <c r="KXJ14" s="49"/>
      <c r="KXK14" s="49"/>
      <c r="KXL14" s="49"/>
      <c r="KXM14" s="49"/>
      <c r="KXN14" s="49"/>
      <c r="KXO14" s="49"/>
      <c r="KXP14" s="49"/>
      <c r="KXQ14" s="49"/>
      <c r="KXR14" s="49"/>
      <c r="KXS14" s="49"/>
      <c r="KXT14" s="49"/>
      <c r="KXU14" s="49"/>
      <c r="KXV14" s="49"/>
      <c r="KXW14" s="49"/>
      <c r="KXX14" s="49"/>
      <c r="KXY14" s="49"/>
      <c r="KXZ14" s="49"/>
      <c r="KYA14" s="49"/>
      <c r="KYB14" s="49"/>
      <c r="KYC14" s="49"/>
      <c r="KYD14" s="49"/>
      <c r="KYE14" s="49"/>
      <c r="KYF14" s="49"/>
      <c r="KYG14" s="49"/>
      <c r="KYH14" s="49"/>
      <c r="KYI14" s="49"/>
      <c r="KYJ14" s="49"/>
      <c r="KYK14" s="49"/>
      <c r="KYL14" s="49"/>
      <c r="KYM14" s="49"/>
      <c r="KYN14" s="49"/>
      <c r="KYO14" s="49"/>
      <c r="KYP14" s="49"/>
      <c r="KYQ14" s="49"/>
      <c r="KYR14" s="49"/>
      <c r="KYS14" s="49"/>
      <c r="KYT14" s="49"/>
      <c r="KYU14" s="49"/>
      <c r="KYV14" s="49"/>
      <c r="KYW14" s="49"/>
      <c r="KYX14" s="49"/>
      <c r="KYY14" s="49"/>
      <c r="KYZ14" s="49"/>
      <c r="KZA14" s="49"/>
      <c r="KZB14" s="49"/>
      <c r="KZC14" s="49"/>
      <c r="KZD14" s="49"/>
      <c r="KZE14" s="49"/>
      <c r="KZF14" s="49"/>
      <c r="KZG14" s="49"/>
      <c r="KZH14" s="49"/>
      <c r="KZI14" s="49"/>
      <c r="KZJ14" s="49"/>
      <c r="KZK14" s="49"/>
      <c r="KZL14" s="49"/>
      <c r="KZM14" s="49"/>
      <c r="KZN14" s="49"/>
      <c r="KZO14" s="49"/>
      <c r="KZP14" s="49"/>
      <c r="KZQ14" s="49"/>
      <c r="KZR14" s="49"/>
      <c r="KZS14" s="49"/>
      <c r="KZT14" s="49"/>
      <c r="KZU14" s="49"/>
      <c r="KZV14" s="49"/>
      <c r="KZW14" s="49"/>
      <c r="KZX14" s="49"/>
      <c r="KZY14" s="49"/>
      <c r="KZZ14" s="49"/>
      <c r="LAA14" s="49"/>
      <c r="LAB14" s="49"/>
      <c r="LAC14" s="49"/>
      <c r="LAD14" s="49"/>
      <c r="LAE14" s="49"/>
      <c r="LAF14" s="49"/>
      <c r="LAG14" s="49"/>
      <c r="LAH14" s="49"/>
      <c r="LAI14" s="49"/>
      <c r="LAJ14" s="49"/>
      <c r="LAK14" s="49"/>
      <c r="LAL14" s="49"/>
      <c r="LAM14" s="49"/>
      <c r="LAN14" s="49"/>
      <c r="LAO14" s="49"/>
      <c r="LAP14" s="49"/>
      <c r="LAQ14" s="49"/>
      <c r="LAR14" s="49"/>
      <c r="LAS14" s="49"/>
      <c r="LAT14" s="49"/>
      <c r="LAU14" s="49"/>
      <c r="LAV14" s="49"/>
      <c r="LAW14" s="49"/>
      <c r="LAX14" s="49"/>
      <c r="LAY14" s="49"/>
      <c r="LAZ14" s="49"/>
      <c r="LBA14" s="49"/>
      <c r="LBB14" s="49"/>
      <c r="LBC14" s="49"/>
      <c r="LBD14" s="49"/>
      <c r="LBE14" s="49"/>
      <c r="LBF14" s="49"/>
      <c r="LBG14" s="49"/>
      <c r="LBH14" s="49"/>
      <c r="LBI14" s="49"/>
      <c r="LBJ14" s="49"/>
      <c r="LBK14" s="49"/>
      <c r="LBL14" s="49"/>
      <c r="LBM14" s="49"/>
      <c r="LBN14" s="49"/>
      <c r="LBO14" s="49"/>
      <c r="LBP14" s="49"/>
      <c r="LBQ14" s="49"/>
      <c r="LBR14" s="49"/>
      <c r="LBS14" s="49"/>
      <c r="LBT14" s="49"/>
      <c r="LBU14" s="49"/>
      <c r="LBV14" s="49"/>
      <c r="LBW14" s="49"/>
      <c r="LBX14" s="49"/>
      <c r="LBY14" s="49"/>
      <c r="LBZ14" s="49"/>
      <c r="LCA14" s="49"/>
      <c r="LCB14" s="49"/>
      <c r="LCC14" s="49"/>
      <c r="LCD14" s="49"/>
      <c r="LCE14" s="49"/>
      <c r="LCF14" s="49"/>
      <c r="LCG14" s="49"/>
      <c r="LCH14" s="49"/>
      <c r="LCI14" s="49"/>
      <c r="LCJ14" s="49"/>
      <c r="LCK14" s="49"/>
      <c r="LCL14" s="49"/>
      <c r="LCM14" s="49"/>
      <c r="LCN14" s="49"/>
      <c r="LCO14" s="49"/>
      <c r="LCP14" s="49"/>
      <c r="LCQ14" s="49"/>
      <c r="LCR14" s="49"/>
      <c r="LCS14" s="49"/>
      <c r="LCT14" s="49"/>
      <c r="LCU14" s="49"/>
      <c r="LCV14" s="49"/>
      <c r="LCW14" s="49"/>
      <c r="LCX14" s="49"/>
      <c r="LCY14" s="49"/>
      <c r="LCZ14" s="49"/>
      <c r="LDA14" s="49"/>
      <c r="LDB14" s="49"/>
      <c r="LDC14" s="49"/>
      <c r="LDD14" s="49"/>
      <c r="LDE14" s="49"/>
      <c r="LDF14" s="49"/>
      <c r="LDG14" s="49"/>
      <c r="LDH14" s="49"/>
      <c r="LDI14" s="49"/>
      <c r="LDJ14" s="49"/>
      <c r="LDK14" s="49"/>
      <c r="LDL14" s="49"/>
      <c r="LDM14" s="49"/>
      <c r="LDN14" s="49"/>
      <c r="LDO14" s="49"/>
      <c r="LDP14" s="49"/>
      <c r="LDQ14" s="49"/>
      <c r="LDR14" s="49"/>
      <c r="LDS14" s="49"/>
      <c r="LDT14" s="49"/>
      <c r="LDU14" s="49"/>
      <c r="LDV14" s="49"/>
      <c r="LDW14" s="49"/>
      <c r="LDX14" s="49"/>
      <c r="LDY14" s="49"/>
      <c r="LDZ14" s="49"/>
      <c r="LEA14" s="49"/>
      <c r="LEB14" s="49"/>
      <c r="LEC14" s="49"/>
      <c r="LED14" s="49"/>
      <c r="LEE14" s="49"/>
      <c r="LEF14" s="49"/>
      <c r="LEG14" s="49"/>
      <c r="LEH14" s="49"/>
      <c r="LEI14" s="49"/>
      <c r="LEJ14" s="49"/>
      <c r="LEK14" s="49"/>
      <c r="LEL14" s="49"/>
      <c r="LEM14" s="49"/>
      <c r="LEN14" s="49"/>
      <c r="LEO14" s="49"/>
      <c r="LEP14" s="49"/>
      <c r="LEQ14" s="49"/>
      <c r="LER14" s="49"/>
      <c r="LES14" s="49"/>
      <c r="LET14" s="49"/>
      <c r="LEU14" s="49"/>
      <c r="LEV14" s="49"/>
      <c r="LEW14" s="49"/>
      <c r="LEX14" s="49"/>
      <c r="LEY14" s="49"/>
      <c r="LEZ14" s="49"/>
      <c r="LFA14" s="49"/>
      <c r="LFB14" s="49"/>
      <c r="LFC14" s="49"/>
      <c r="LFD14" s="49"/>
      <c r="LFE14" s="49"/>
      <c r="LFF14" s="49"/>
      <c r="LFG14" s="49"/>
      <c r="LFH14" s="49"/>
      <c r="LFI14" s="49"/>
      <c r="LFJ14" s="49"/>
      <c r="LFK14" s="49"/>
      <c r="LFL14" s="49"/>
      <c r="LFM14" s="49"/>
      <c r="LFN14" s="49"/>
      <c r="LFO14" s="49"/>
      <c r="LFP14" s="49"/>
      <c r="LFQ14" s="49"/>
      <c r="LFR14" s="49"/>
      <c r="LFS14" s="49"/>
      <c r="LFT14" s="49"/>
      <c r="LFU14" s="49"/>
      <c r="LFV14" s="49"/>
      <c r="LFW14" s="49"/>
      <c r="LFX14" s="49"/>
      <c r="LFY14" s="49"/>
      <c r="LFZ14" s="49"/>
      <c r="LGA14" s="49"/>
      <c r="LGB14" s="49"/>
      <c r="LGC14" s="49"/>
      <c r="LGD14" s="49"/>
      <c r="LGE14" s="49"/>
      <c r="LGF14" s="49"/>
      <c r="LGG14" s="49"/>
      <c r="LGH14" s="49"/>
      <c r="LGI14" s="49"/>
      <c r="LGJ14" s="49"/>
      <c r="LGK14" s="49"/>
      <c r="LGL14" s="49"/>
      <c r="LGM14" s="49"/>
      <c r="LGN14" s="49"/>
      <c r="LGO14" s="49"/>
      <c r="LGP14" s="49"/>
      <c r="LGQ14" s="49"/>
      <c r="LGR14" s="49"/>
      <c r="LGS14" s="49"/>
      <c r="LGT14" s="49"/>
      <c r="LGU14" s="49"/>
      <c r="LGV14" s="49"/>
      <c r="LGW14" s="49"/>
      <c r="LGX14" s="49"/>
      <c r="LGY14" s="49"/>
      <c r="LGZ14" s="49"/>
      <c r="LHA14" s="49"/>
      <c r="LHB14" s="49"/>
      <c r="LHC14" s="49"/>
      <c r="LHD14" s="49"/>
      <c r="LHE14" s="49"/>
      <c r="LHF14" s="49"/>
      <c r="LHG14" s="49"/>
      <c r="LHH14" s="49"/>
      <c r="LHI14" s="49"/>
      <c r="LHJ14" s="49"/>
      <c r="LHK14" s="49"/>
      <c r="LHL14" s="49"/>
      <c r="LHM14" s="49"/>
      <c r="LHN14" s="49"/>
      <c r="LHO14" s="49"/>
      <c r="LHP14" s="49"/>
      <c r="LHQ14" s="49"/>
      <c r="LHR14" s="49"/>
      <c r="LHS14" s="49"/>
      <c r="LHT14" s="49"/>
      <c r="LHU14" s="49"/>
      <c r="LHV14" s="49"/>
      <c r="LHW14" s="49"/>
      <c r="LHX14" s="49"/>
      <c r="LHY14" s="49"/>
      <c r="LHZ14" s="49"/>
      <c r="LIA14" s="49"/>
      <c r="LIB14" s="49"/>
      <c r="LIC14" s="49"/>
      <c r="LID14" s="49"/>
      <c r="LIE14" s="49"/>
      <c r="LIF14" s="49"/>
      <c r="LIG14" s="49"/>
      <c r="LIH14" s="49"/>
      <c r="LII14" s="49"/>
      <c r="LIJ14" s="49"/>
      <c r="LIK14" s="49"/>
      <c r="LIL14" s="49"/>
      <c r="LIM14" s="49"/>
      <c r="LIN14" s="49"/>
      <c r="LIO14" s="49"/>
      <c r="LIP14" s="49"/>
      <c r="LIQ14" s="49"/>
      <c r="LIR14" s="49"/>
      <c r="LIS14" s="49"/>
      <c r="LIT14" s="49"/>
      <c r="LIU14" s="49"/>
      <c r="LIV14" s="49"/>
      <c r="LIW14" s="49"/>
      <c r="LIX14" s="49"/>
      <c r="LIY14" s="49"/>
      <c r="LIZ14" s="49"/>
      <c r="LJA14" s="49"/>
      <c r="LJB14" s="49"/>
      <c r="LJC14" s="49"/>
      <c r="LJD14" s="49"/>
      <c r="LJE14" s="49"/>
      <c r="LJF14" s="49"/>
      <c r="LJG14" s="49"/>
      <c r="LJH14" s="49"/>
      <c r="LJI14" s="49"/>
      <c r="LJJ14" s="49"/>
      <c r="LJK14" s="49"/>
      <c r="LJL14" s="49"/>
      <c r="LJM14" s="49"/>
      <c r="LJN14" s="49"/>
      <c r="LJO14" s="49"/>
      <c r="LJP14" s="49"/>
      <c r="LJQ14" s="49"/>
      <c r="LJR14" s="49"/>
      <c r="LJS14" s="49"/>
      <c r="LJT14" s="49"/>
      <c r="LJU14" s="49"/>
      <c r="LJV14" s="49"/>
      <c r="LJW14" s="49"/>
      <c r="LJX14" s="49"/>
      <c r="LJY14" s="49"/>
      <c r="LJZ14" s="49"/>
      <c r="LKA14" s="49"/>
      <c r="LKB14" s="49"/>
      <c r="LKC14" s="49"/>
      <c r="LKD14" s="49"/>
      <c r="LKE14" s="49"/>
      <c r="LKF14" s="49"/>
      <c r="LKG14" s="49"/>
      <c r="LKH14" s="49"/>
      <c r="LKI14" s="49"/>
      <c r="LKJ14" s="49"/>
      <c r="LKK14" s="49"/>
      <c r="LKL14" s="49"/>
      <c r="LKM14" s="49"/>
      <c r="LKN14" s="49"/>
      <c r="LKO14" s="49"/>
      <c r="LKP14" s="49"/>
      <c r="LKQ14" s="49"/>
      <c r="LKR14" s="49"/>
      <c r="LKS14" s="49"/>
      <c r="LKT14" s="49"/>
      <c r="LKU14" s="49"/>
      <c r="LKV14" s="49"/>
      <c r="LKW14" s="49"/>
      <c r="LKX14" s="49"/>
      <c r="LKY14" s="49"/>
      <c r="LKZ14" s="49"/>
      <c r="LLA14" s="49"/>
      <c r="LLB14" s="49"/>
      <c r="LLC14" s="49"/>
      <c r="LLD14" s="49"/>
      <c r="LLE14" s="49"/>
      <c r="LLF14" s="49"/>
      <c r="LLG14" s="49"/>
      <c r="LLH14" s="49"/>
      <c r="LLI14" s="49"/>
      <c r="LLJ14" s="49"/>
      <c r="LLK14" s="49"/>
      <c r="LLL14" s="49"/>
      <c r="LLM14" s="49"/>
      <c r="LLN14" s="49"/>
      <c r="LLO14" s="49"/>
      <c r="LLP14" s="49"/>
      <c r="LLQ14" s="49"/>
      <c r="LLR14" s="49"/>
      <c r="LLS14" s="49"/>
      <c r="LLT14" s="49"/>
      <c r="LLU14" s="49"/>
      <c r="LLV14" s="49"/>
      <c r="LLW14" s="49"/>
      <c r="LLX14" s="49"/>
      <c r="LLY14" s="49"/>
      <c r="LLZ14" s="49"/>
      <c r="LMA14" s="49"/>
      <c r="LMB14" s="49"/>
      <c r="LMC14" s="49"/>
      <c r="LMD14" s="49"/>
      <c r="LME14" s="49"/>
      <c r="LMF14" s="49"/>
      <c r="LMG14" s="49"/>
      <c r="LMH14" s="49"/>
      <c r="LMI14" s="49"/>
      <c r="LMJ14" s="49"/>
      <c r="LMK14" s="49"/>
      <c r="LML14" s="49"/>
      <c r="LMM14" s="49"/>
      <c r="LMN14" s="49"/>
      <c r="LMO14" s="49"/>
      <c r="LMP14" s="49"/>
      <c r="LMQ14" s="49"/>
      <c r="LMR14" s="49"/>
      <c r="LMS14" s="49"/>
      <c r="LMT14" s="49"/>
      <c r="LMU14" s="49"/>
      <c r="LMV14" s="49"/>
      <c r="LMW14" s="49"/>
      <c r="LMX14" s="49"/>
      <c r="LMY14" s="49"/>
      <c r="LMZ14" s="49"/>
      <c r="LNA14" s="49"/>
      <c r="LNB14" s="49"/>
      <c r="LNC14" s="49"/>
      <c r="LND14" s="49"/>
      <c r="LNE14" s="49"/>
      <c r="LNF14" s="49"/>
      <c r="LNG14" s="49"/>
      <c r="LNH14" s="49"/>
      <c r="LNI14" s="49"/>
      <c r="LNJ14" s="49"/>
      <c r="LNK14" s="49"/>
      <c r="LNL14" s="49"/>
      <c r="LNM14" s="49"/>
      <c r="LNN14" s="49"/>
      <c r="LNO14" s="49"/>
      <c r="LNP14" s="49"/>
      <c r="LNQ14" s="49"/>
      <c r="LNR14" s="49"/>
      <c r="LNS14" s="49"/>
      <c r="LNT14" s="49"/>
      <c r="LNU14" s="49"/>
      <c r="LNV14" s="49"/>
      <c r="LNW14" s="49"/>
      <c r="LNX14" s="49"/>
      <c r="LNY14" s="49"/>
      <c r="LNZ14" s="49"/>
      <c r="LOA14" s="49"/>
      <c r="LOB14" s="49"/>
      <c r="LOC14" s="49"/>
      <c r="LOD14" s="49"/>
      <c r="LOE14" s="49"/>
      <c r="LOF14" s="49"/>
      <c r="LOG14" s="49"/>
      <c r="LOH14" s="49"/>
      <c r="LOI14" s="49"/>
      <c r="LOJ14" s="49"/>
      <c r="LOK14" s="49"/>
      <c r="LOL14" s="49"/>
      <c r="LOM14" s="49"/>
      <c r="LON14" s="49"/>
      <c r="LOO14" s="49"/>
      <c r="LOP14" s="49"/>
      <c r="LOQ14" s="49"/>
      <c r="LOR14" s="49"/>
      <c r="LOS14" s="49"/>
      <c r="LOT14" s="49"/>
      <c r="LOU14" s="49"/>
      <c r="LOV14" s="49"/>
      <c r="LOW14" s="49"/>
      <c r="LOX14" s="49"/>
      <c r="LOY14" s="49"/>
      <c r="LOZ14" s="49"/>
      <c r="LPA14" s="49"/>
      <c r="LPB14" s="49"/>
      <c r="LPC14" s="49"/>
      <c r="LPD14" s="49"/>
      <c r="LPE14" s="49"/>
      <c r="LPF14" s="49"/>
      <c r="LPG14" s="49"/>
      <c r="LPH14" s="49"/>
      <c r="LPI14" s="49"/>
      <c r="LPJ14" s="49"/>
      <c r="LPK14" s="49"/>
      <c r="LPL14" s="49"/>
      <c r="LPM14" s="49"/>
      <c r="LPN14" s="49"/>
      <c r="LPO14" s="49"/>
      <c r="LPP14" s="49"/>
      <c r="LPQ14" s="49"/>
      <c r="LPR14" s="49"/>
      <c r="LPS14" s="49"/>
      <c r="LPT14" s="49"/>
      <c r="LPU14" s="49"/>
      <c r="LPV14" s="49"/>
      <c r="LPW14" s="49"/>
      <c r="LPX14" s="49"/>
      <c r="LPY14" s="49"/>
      <c r="LPZ14" s="49"/>
      <c r="LQA14" s="49"/>
      <c r="LQB14" s="49"/>
      <c r="LQC14" s="49"/>
      <c r="LQD14" s="49"/>
      <c r="LQE14" s="49"/>
      <c r="LQF14" s="49"/>
      <c r="LQG14" s="49"/>
      <c r="LQH14" s="49"/>
      <c r="LQI14" s="49"/>
      <c r="LQJ14" s="49"/>
      <c r="LQK14" s="49"/>
      <c r="LQL14" s="49"/>
      <c r="LQM14" s="49"/>
      <c r="LQN14" s="49"/>
      <c r="LQO14" s="49"/>
      <c r="LQP14" s="49"/>
      <c r="LQQ14" s="49"/>
      <c r="LQR14" s="49"/>
      <c r="LQS14" s="49"/>
      <c r="LQT14" s="49"/>
      <c r="LQU14" s="49"/>
      <c r="LQV14" s="49"/>
      <c r="LQW14" s="49"/>
      <c r="LQX14" s="49"/>
      <c r="LQY14" s="49"/>
      <c r="LQZ14" s="49"/>
      <c r="LRA14" s="49"/>
      <c r="LRB14" s="49"/>
      <c r="LRC14" s="49"/>
      <c r="LRD14" s="49"/>
      <c r="LRE14" s="49"/>
      <c r="LRF14" s="49"/>
      <c r="LRG14" s="49"/>
      <c r="LRH14" s="49"/>
      <c r="LRI14" s="49"/>
      <c r="LRJ14" s="49"/>
      <c r="LRK14" s="49"/>
      <c r="LRL14" s="49"/>
      <c r="LRM14" s="49"/>
      <c r="LRN14" s="49"/>
      <c r="LRO14" s="49"/>
      <c r="LRP14" s="49"/>
      <c r="LRQ14" s="49"/>
      <c r="LRR14" s="49"/>
      <c r="LRS14" s="49"/>
      <c r="LRT14" s="49"/>
      <c r="LRU14" s="49"/>
      <c r="LRV14" s="49"/>
      <c r="LRW14" s="49"/>
      <c r="LRX14" s="49"/>
      <c r="LRY14" s="49"/>
      <c r="LRZ14" s="49"/>
      <c r="LSA14" s="49"/>
      <c r="LSB14" s="49"/>
      <c r="LSC14" s="49"/>
      <c r="LSD14" s="49"/>
      <c r="LSE14" s="49"/>
      <c r="LSF14" s="49"/>
      <c r="LSG14" s="49"/>
      <c r="LSH14" s="49"/>
      <c r="LSI14" s="49"/>
      <c r="LSJ14" s="49"/>
      <c r="LSK14" s="49"/>
      <c r="LSL14" s="49"/>
      <c r="LSM14" s="49"/>
      <c r="LSN14" s="49"/>
      <c r="LSO14" s="49"/>
      <c r="LSP14" s="49"/>
      <c r="LSQ14" s="49"/>
      <c r="LSR14" s="49"/>
      <c r="LSS14" s="49"/>
      <c r="LST14" s="49"/>
      <c r="LSU14" s="49"/>
      <c r="LSV14" s="49"/>
      <c r="LSW14" s="49"/>
      <c r="LSX14" s="49"/>
      <c r="LSY14" s="49"/>
      <c r="LSZ14" s="49"/>
      <c r="LTA14" s="49"/>
      <c r="LTB14" s="49"/>
      <c r="LTC14" s="49"/>
      <c r="LTD14" s="49"/>
      <c r="LTE14" s="49"/>
      <c r="LTF14" s="49"/>
      <c r="LTG14" s="49"/>
      <c r="LTH14" s="49"/>
      <c r="LTI14" s="49"/>
      <c r="LTJ14" s="49"/>
      <c r="LTK14" s="49"/>
      <c r="LTL14" s="49"/>
      <c r="LTM14" s="49"/>
      <c r="LTN14" s="49"/>
      <c r="LTO14" s="49"/>
      <c r="LTP14" s="49"/>
      <c r="LTQ14" s="49"/>
      <c r="LTR14" s="49"/>
      <c r="LTS14" s="49"/>
      <c r="LTT14" s="49"/>
      <c r="LTU14" s="49"/>
      <c r="LTV14" s="49"/>
      <c r="LTW14" s="49"/>
      <c r="LTX14" s="49"/>
      <c r="LTY14" s="49"/>
      <c r="LTZ14" s="49"/>
      <c r="LUA14" s="49"/>
      <c r="LUB14" s="49"/>
      <c r="LUC14" s="49"/>
      <c r="LUD14" s="49"/>
      <c r="LUE14" s="49"/>
      <c r="LUF14" s="49"/>
      <c r="LUG14" s="49"/>
      <c r="LUH14" s="49"/>
      <c r="LUI14" s="49"/>
      <c r="LUJ14" s="49"/>
      <c r="LUK14" s="49"/>
      <c r="LUL14" s="49"/>
      <c r="LUM14" s="49"/>
      <c r="LUN14" s="49"/>
      <c r="LUO14" s="49"/>
      <c r="LUP14" s="49"/>
      <c r="LUQ14" s="49"/>
      <c r="LUR14" s="49"/>
      <c r="LUS14" s="49"/>
      <c r="LUT14" s="49"/>
      <c r="LUU14" s="49"/>
      <c r="LUV14" s="49"/>
      <c r="LUW14" s="49"/>
      <c r="LUX14" s="49"/>
      <c r="LUY14" s="49"/>
      <c r="LUZ14" s="49"/>
      <c r="LVA14" s="49"/>
      <c r="LVB14" s="49"/>
      <c r="LVC14" s="49"/>
      <c r="LVD14" s="49"/>
      <c r="LVE14" s="49"/>
      <c r="LVF14" s="49"/>
      <c r="LVG14" s="49"/>
      <c r="LVH14" s="49"/>
      <c r="LVI14" s="49"/>
      <c r="LVJ14" s="49"/>
      <c r="LVK14" s="49"/>
      <c r="LVL14" s="49"/>
      <c r="LVM14" s="49"/>
      <c r="LVN14" s="49"/>
      <c r="LVO14" s="49"/>
      <c r="LVP14" s="49"/>
      <c r="LVQ14" s="49"/>
      <c r="LVR14" s="49"/>
      <c r="LVS14" s="49"/>
      <c r="LVT14" s="49"/>
      <c r="LVU14" s="49"/>
      <c r="LVV14" s="49"/>
      <c r="LVW14" s="49"/>
      <c r="LVX14" s="49"/>
      <c r="LVY14" s="49"/>
      <c r="LVZ14" s="49"/>
      <c r="LWA14" s="49"/>
      <c r="LWB14" s="49"/>
      <c r="LWC14" s="49"/>
      <c r="LWD14" s="49"/>
      <c r="LWE14" s="49"/>
      <c r="LWF14" s="49"/>
      <c r="LWG14" s="49"/>
      <c r="LWH14" s="49"/>
      <c r="LWI14" s="49"/>
      <c r="LWJ14" s="49"/>
      <c r="LWK14" s="49"/>
      <c r="LWL14" s="49"/>
      <c r="LWM14" s="49"/>
      <c r="LWN14" s="49"/>
      <c r="LWO14" s="49"/>
      <c r="LWP14" s="49"/>
      <c r="LWQ14" s="49"/>
      <c r="LWR14" s="49"/>
      <c r="LWS14" s="49"/>
      <c r="LWT14" s="49"/>
      <c r="LWU14" s="49"/>
      <c r="LWV14" s="49"/>
      <c r="LWW14" s="49"/>
      <c r="LWX14" s="49"/>
      <c r="LWY14" s="49"/>
      <c r="LWZ14" s="49"/>
      <c r="LXA14" s="49"/>
      <c r="LXB14" s="49"/>
      <c r="LXC14" s="49"/>
      <c r="LXD14" s="49"/>
      <c r="LXE14" s="49"/>
      <c r="LXF14" s="49"/>
      <c r="LXG14" s="49"/>
      <c r="LXH14" s="49"/>
      <c r="LXI14" s="49"/>
      <c r="LXJ14" s="49"/>
      <c r="LXK14" s="49"/>
      <c r="LXL14" s="49"/>
      <c r="LXM14" s="49"/>
      <c r="LXN14" s="49"/>
      <c r="LXO14" s="49"/>
      <c r="LXP14" s="49"/>
      <c r="LXQ14" s="49"/>
      <c r="LXR14" s="49"/>
      <c r="LXS14" s="49"/>
      <c r="LXT14" s="49"/>
      <c r="LXU14" s="49"/>
      <c r="LXV14" s="49"/>
      <c r="LXW14" s="49"/>
      <c r="LXX14" s="49"/>
      <c r="LXY14" s="49"/>
      <c r="LXZ14" s="49"/>
      <c r="LYA14" s="49"/>
      <c r="LYB14" s="49"/>
      <c r="LYC14" s="49"/>
      <c r="LYD14" s="49"/>
      <c r="LYE14" s="49"/>
      <c r="LYF14" s="49"/>
      <c r="LYG14" s="49"/>
      <c r="LYH14" s="49"/>
      <c r="LYI14" s="49"/>
      <c r="LYJ14" s="49"/>
      <c r="LYK14" s="49"/>
      <c r="LYL14" s="49"/>
      <c r="LYM14" s="49"/>
      <c r="LYN14" s="49"/>
      <c r="LYO14" s="49"/>
      <c r="LYP14" s="49"/>
      <c r="LYQ14" s="49"/>
      <c r="LYR14" s="49"/>
      <c r="LYS14" s="49"/>
      <c r="LYT14" s="49"/>
      <c r="LYU14" s="49"/>
      <c r="LYV14" s="49"/>
      <c r="LYW14" s="49"/>
      <c r="LYX14" s="49"/>
      <c r="LYY14" s="49"/>
      <c r="LYZ14" s="49"/>
      <c r="LZA14" s="49"/>
      <c r="LZB14" s="49"/>
      <c r="LZC14" s="49"/>
      <c r="LZD14" s="49"/>
      <c r="LZE14" s="49"/>
      <c r="LZF14" s="49"/>
      <c r="LZG14" s="49"/>
      <c r="LZH14" s="49"/>
      <c r="LZI14" s="49"/>
      <c r="LZJ14" s="49"/>
      <c r="LZK14" s="49"/>
      <c r="LZL14" s="49"/>
      <c r="LZM14" s="49"/>
      <c r="LZN14" s="49"/>
      <c r="LZO14" s="49"/>
      <c r="LZP14" s="49"/>
      <c r="LZQ14" s="49"/>
      <c r="LZR14" s="49"/>
      <c r="LZS14" s="49"/>
      <c r="LZT14" s="49"/>
      <c r="LZU14" s="49"/>
      <c r="LZV14" s="49"/>
      <c r="LZW14" s="49"/>
      <c r="LZX14" s="49"/>
      <c r="LZY14" s="49"/>
      <c r="LZZ14" s="49"/>
      <c r="MAA14" s="49"/>
      <c r="MAB14" s="49"/>
      <c r="MAC14" s="49"/>
      <c r="MAD14" s="49"/>
      <c r="MAE14" s="49"/>
      <c r="MAF14" s="49"/>
      <c r="MAG14" s="49"/>
      <c r="MAH14" s="49"/>
      <c r="MAI14" s="49"/>
      <c r="MAJ14" s="49"/>
      <c r="MAK14" s="49"/>
      <c r="MAL14" s="49"/>
      <c r="MAM14" s="49"/>
      <c r="MAN14" s="49"/>
      <c r="MAO14" s="49"/>
      <c r="MAP14" s="49"/>
      <c r="MAQ14" s="49"/>
      <c r="MAR14" s="49"/>
      <c r="MAS14" s="49"/>
      <c r="MAT14" s="49"/>
      <c r="MAU14" s="49"/>
      <c r="MAV14" s="49"/>
      <c r="MAW14" s="49"/>
      <c r="MAX14" s="49"/>
      <c r="MAY14" s="49"/>
      <c r="MAZ14" s="49"/>
      <c r="MBA14" s="49"/>
      <c r="MBB14" s="49"/>
      <c r="MBC14" s="49"/>
      <c r="MBD14" s="49"/>
      <c r="MBE14" s="49"/>
      <c r="MBF14" s="49"/>
      <c r="MBG14" s="49"/>
      <c r="MBH14" s="49"/>
      <c r="MBI14" s="49"/>
      <c r="MBJ14" s="49"/>
      <c r="MBK14" s="49"/>
      <c r="MBL14" s="49"/>
      <c r="MBM14" s="49"/>
      <c r="MBN14" s="49"/>
      <c r="MBO14" s="49"/>
      <c r="MBP14" s="49"/>
      <c r="MBQ14" s="49"/>
      <c r="MBR14" s="49"/>
      <c r="MBS14" s="49"/>
      <c r="MBT14" s="49"/>
      <c r="MBU14" s="49"/>
      <c r="MBV14" s="49"/>
      <c r="MBW14" s="49"/>
      <c r="MBX14" s="49"/>
      <c r="MBY14" s="49"/>
      <c r="MBZ14" s="49"/>
      <c r="MCA14" s="49"/>
      <c r="MCB14" s="49"/>
      <c r="MCC14" s="49"/>
      <c r="MCD14" s="49"/>
      <c r="MCE14" s="49"/>
      <c r="MCF14" s="49"/>
      <c r="MCG14" s="49"/>
      <c r="MCH14" s="49"/>
      <c r="MCI14" s="49"/>
      <c r="MCJ14" s="49"/>
      <c r="MCK14" s="49"/>
      <c r="MCL14" s="49"/>
      <c r="MCM14" s="49"/>
      <c r="MCN14" s="49"/>
      <c r="MCO14" s="49"/>
      <c r="MCP14" s="49"/>
      <c r="MCQ14" s="49"/>
      <c r="MCR14" s="49"/>
      <c r="MCS14" s="49"/>
      <c r="MCT14" s="49"/>
      <c r="MCU14" s="49"/>
      <c r="MCV14" s="49"/>
      <c r="MCW14" s="49"/>
      <c r="MCX14" s="49"/>
      <c r="MCY14" s="49"/>
      <c r="MCZ14" s="49"/>
      <c r="MDA14" s="49"/>
      <c r="MDB14" s="49"/>
      <c r="MDC14" s="49"/>
      <c r="MDD14" s="49"/>
      <c r="MDE14" s="49"/>
      <c r="MDF14" s="49"/>
      <c r="MDG14" s="49"/>
      <c r="MDH14" s="49"/>
      <c r="MDI14" s="49"/>
      <c r="MDJ14" s="49"/>
      <c r="MDK14" s="49"/>
      <c r="MDL14" s="49"/>
      <c r="MDM14" s="49"/>
      <c r="MDN14" s="49"/>
      <c r="MDO14" s="49"/>
      <c r="MDP14" s="49"/>
      <c r="MDQ14" s="49"/>
      <c r="MDR14" s="49"/>
      <c r="MDS14" s="49"/>
      <c r="MDT14" s="49"/>
      <c r="MDU14" s="49"/>
      <c r="MDV14" s="49"/>
      <c r="MDW14" s="49"/>
      <c r="MDX14" s="49"/>
      <c r="MDY14" s="49"/>
      <c r="MDZ14" s="49"/>
      <c r="MEA14" s="49"/>
      <c r="MEB14" s="49"/>
      <c r="MEC14" s="49"/>
      <c r="MED14" s="49"/>
      <c r="MEE14" s="49"/>
      <c r="MEF14" s="49"/>
      <c r="MEG14" s="49"/>
      <c r="MEH14" s="49"/>
      <c r="MEI14" s="49"/>
      <c r="MEJ14" s="49"/>
      <c r="MEK14" s="49"/>
      <c r="MEL14" s="49"/>
      <c r="MEM14" s="49"/>
      <c r="MEN14" s="49"/>
      <c r="MEO14" s="49"/>
      <c r="MEP14" s="49"/>
      <c r="MEQ14" s="49"/>
      <c r="MER14" s="49"/>
      <c r="MES14" s="49"/>
      <c r="MET14" s="49"/>
      <c r="MEU14" s="49"/>
      <c r="MEV14" s="49"/>
      <c r="MEW14" s="49"/>
      <c r="MEX14" s="49"/>
      <c r="MEY14" s="49"/>
      <c r="MEZ14" s="49"/>
      <c r="MFA14" s="49"/>
      <c r="MFB14" s="49"/>
      <c r="MFC14" s="49"/>
      <c r="MFD14" s="49"/>
      <c r="MFE14" s="49"/>
      <c r="MFF14" s="49"/>
      <c r="MFG14" s="49"/>
      <c r="MFH14" s="49"/>
      <c r="MFI14" s="49"/>
      <c r="MFJ14" s="49"/>
      <c r="MFK14" s="49"/>
      <c r="MFL14" s="49"/>
      <c r="MFM14" s="49"/>
      <c r="MFN14" s="49"/>
      <c r="MFO14" s="49"/>
      <c r="MFP14" s="49"/>
      <c r="MFQ14" s="49"/>
      <c r="MFR14" s="49"/>
      <c r="MFS14" s="49"/>
      <c r="MFT14" s="49"/>
      <c r="MFU14" s="49"/>
      <c r="MFV14" s="49"/>
      <c r="MFW14" s="49"/>
      <c r="MFX14" s="49"/>
      <c r="MFY14" s="49"/>
      <c r="MFZ14" s="49"/>
      <c r="MGA14" s="49"/>
      <c r="MGB14" s="49"/>
      <c r="MGC14" s="49"/>
      <c r="MGD14" s="49"/>
      <c r="MGE14" s="49"/>
      <c r="MGF14" s="49"/>
      <c r="MGG14" s="49"/>
      <c r="MGH14" s="49"/>
      <c r="MGI14" s="49"/>
      <c r="MGJ14" s="49"/>
      <c r="MGK14" s="49"/>
      <c r="MGL14" s="49"/>
      <c r="MGM14" s="49"/>
      <c r="MGN14" s="49"/>
      <c r="MGO14" s="49"/>
      <c r="MGP14" s="49"/>
      <c r="MGQ14" s="49"/>
      <c r="MGR14" s="49"/>
      <c r="MGS14" s="49"/>
      <c r="MGT14" s="49"/>
      <c r="MGU14" s="49"/>
      <c r="MGV14" s="49"/>
      <c r="MGW14" s="49"/>
      <c r="MGX14" s="49"/>
      <c r="MGY14" s="49"/>
      <c r="MGZ14" s="49"/>
      <c r="MHA14" s="49"/>
      <c r="MHB14" s="49"/>
      <c r="MHC14" s="49"/>
      <c r="MHD14" s="49"/>
      <c r="MHE14" s="49"/>
      <c r="MHF14" s="49"/>
      <c r="MHG14" s="49"/>
      <c r="MHH14" s="49"/>
      <c r="MHI14" s="49"/>
      <c r="MHJ14" s="49"/>
      <c r="MHK14" s="49"/>
      <c r="MHL14" s="49"/>
      <c r="MHM14" s="49"/>
      <c r="MHN14" s="49"/>
      <c r="MHO14" s="49"/>
      <c r="MHP14" s="49"/>
      <c r="MHQ14" s="49"/>
      <c r="MHR14" s="49"/>
      <c r="MHS14" s="49"/>
      <c r="MHT14" s="49"/>
      <c r="MHU14" s="49"/>
      <c r="MHV14" s="49"/>
      <c r="MHW14" s="49"/>
      <c r="MHX14" s="49"/>
      <c r="MHY14" s="49"/>
      <c r="MHZ14" s="49"/>
      <c r="MIA14" s="49"/>
      <c r="MIB14" s="49"/>
      <c r="MIC14" s="49"/>
      <c r="MID14" s="49"/>
      <c r="MIE14" s="49"/>
      <c r="MIF14" s="49"/>
      <c r="MIG14" s="49"/>
      <c r="MIH14" s="49"/>
      <c r="MII14" s="49"/>
      <c r="MIJ14" s="49"/>
      <c r="MIK14" s="49"/>
      <c r="MIL14" s="49"/>
      <c r="MIM14" s="49"/>
      <c r="MIN14" s="49"/>
      <c r="MIO14" s="49"/>
      <c r="MIP14" s="49"/>
      <c r="MIQ14" s="49"/>
      <c r="MIR14" s="49"/>
      <c r="MIS14" s="49"/>
      <c r="MIT14" s="49"/>
      <c r="MIU14" s="49"/>
      <c r="MIV14" s="49"/>
      <c r="MIW14" s="49"/>
      <c r="MIX14" s="49"/>
      <c r="MIY14" s="49"/>
      <c r="MIZ14" s="49"/>
      <c r="MJA14" s="49"/>
      <c r="MJB14" s="49"/>
      <c r="MJC14" s="49"/>
      <c r="MJD14" s="49"/>
      <c r="MJE14" s="49"/>
      <c r="MJF14" s="49"/>
      <c r="MJG14" s="49"/>
      <c r="MJH14" s="49"/>
      <c r="MJI14" s="49"/>
      <c r="MJJ14" s="49"/>
      <c r="MJK14" s="49"/>
      <c r="MJL14" s="49"/>
      <c r="MJM14" s="49"/>
      <c r="MJN14" s="49"/>
      <c r="MJO14" s="49"/>
      <c r="MJP14" s="49"/>
      <c r="MJQ14" s="49"/>
      <c r="MJR14" s="49"/>
      <c r="MJS14" s="49"/>
      <c r="MJT14" s="49"/>
      <c r="MJU14" s="49"/>
      <c r="MJV14" s="49"/>
      <c r="MJW14" s="49"/>
      <c r="MJX14" s="49"/>
      <c r="MJY14" s="49"/>
      <c r="MJZ14" s="49"/>
      <c r="MKA14" s="49"/>
      <c r="MKB14" s="49"/>
      <c r="MKC14" s="49"/>
      <c r="MKD14" s="49"/>
      <c r="MKE14" s="49"/>
      <c r="MKF14" s="49"/>
      <c r="MKG14" s="49"/>
      <c r="MKH14" s="49"/>
      <c r="MKI14" s="49"/>
      <c r="MKJ14" s="49"/>
      <c r="MKK14" s="49"/>
      <c r="MKL14" s="49"/>
      <c r="MKM14" s="49"/>
      <c r="MKN14" s="49"/>
      <c r="MKO14" s="49"/>
      <c r="MKP14" s="49"/>
      <c r="MKQ14" s="49"/>
      <c r="MKR14" s="49"/>
      <c r="MKS14" s="49"/>
      <c r="MKT14" s="49"/>
      <c r="MKU14" s="49"/>
      <c r="MKV14" s="49"/>
      <c r="MKW14" s="49"/>
      <c r="MKX14" s="49"/>
      <c r="MKY14" s="49"/>
      <c r="MKZ14" s="49"/>
      <c r="MLA14" s="49"/>
      <c r="MLB14" s="49"/>
      <c r="MLC14" s="49"/>
      <c r="MLD14" s="49"/>
      <c r="MLE14" s="49"/>
      <c r="MLF14" s="49"/>
      <c r="MLG14" s="49"/>
      <c r="MLH14" s="49"/>
      <c r="MLI14" s="49"/>
      <c r="MLJ14" s="49"/>
      <c r="MLK14" s="49"/>
      <c r="MLL14" s="49"/>
      <c r="MLM14" s="49"/>
      <c r="MLN14" s="49"/>
      <c r="MLO14" s="49"/>
      <c r="MLP14" s="49"/>
      <c r="MLQ14" s="49"/>
      <c r="MLR14" s="49"/>
      <c r="MLS14" s="49"/>
      <c r="MLT14" s="49"/>
      <c r="MLU14" s="49"/>
      <c r="MLV14" s="49"/>
      <c r="MLW14" s="49"/>
      <c r="MLX14" s="49"/>
      <c r="MLY14" s="49"/>
      <c r="MLZ14" s="49"/>
      <c r="MMA14" s="49"/>
      <c r="MMB14" s="49"/>
      <c r="MMC14" s="49"/>
      <c r="MMD14" s="49"/>
      <c r="MME14" s="49"/>
      <c r="MMF14" s="49"/>
      <c r="MMG14" s="49"/>
      <c r="MMH14" s="49"/>
      <c r="MMI14" s="49"/>
      <c r="MMJ14" s="49"/>
      <c r="MMK14" s="49"/>
      <c r="MML14" s="49"/>
      <c r="MMM14" s="49"/>
      <c r="MMN14" s="49"/>
      <c r="MMO14" s="49"/>
      <c r="MMP14" s="49"/>
      <c r="MMQ14" s="49"/>
      <c r="MMR14" s="49"/>
      <c r="MMS14" s="49"/>
      <c r="MMT14" s="49"/>
      <c r="MMU14" s="49"/>
      <c r="MMV14" s="49"/>
      <c r="MMW14" s="49"/>
      <c r="MMX14" s="49"/>
      <c r="MMY14" s="49"/>
      <c r="MMZ14" s="49"/>
      <c r="MNA14" s="49"/>
      <c r="MNB14" s="49"/>
      <c r="MNC14" s="49"/>
      <c r="MND14" s="49"/>
      <c r="MNE14" s="49"/>
      <c r="MNF14" s="49"/>
      <c r="MNG14" s="49"/>
      <c r="MNH14" s="49"/>
      <c r="MNI14" s="49"/>
      <c r="MNJ14" s="49"/>
      <c r="MNK14" s="49"/>
      <c r="MNL14" s="49"/>
      <c r="MNM14" s="49"/>
      <c r="MNN14" s="49"/>
      <c r="MNO14" s="49"/>
      <c r="MNP14" s="49"/>
      <c r="MNQ14" s="49"/>
      <c r="MNR14" s="49"/>
      <c r="MNS14" s="49"/>
      <c r="MNT14" s="49"/>
      <c r="MNU14" s="49"/>
      <c r="MNV14" s="49"/>
      <c r="MNW14" s="49"/>
      <c r="MNX14" s="49"/>
      <c r="MNY14" s="49"/>
      <c r="MNZ14" s="49"/>
      <c r="MOA14" s="49"/>
      <c r="MOB14" s="49"/>
      <c r="MOC14" s="49"/>
      <c r="MOD14" s="49"/>
      <c r="MOE14" s="49"/>
      <c r="MOF14" s="49"/>
      <c r="MOG14" s="49"/>
      <c r="MOH14" s="49"/>
      <c r="MOI14" s="49"/>
      <c r="MOJ14" s="49"/>
      <c r="MOK14" s="49"/>
      <c r="MOL14" s="49"/>
      <c r="MOM14" s="49"/>
      <c r="MON14" s="49"/>
      <c r="MOO14" s="49"/>
      <c r="MOP14" s="49"/>
      <c r="MOQ14" s="49"/>
      <c r="MOR14" s="49"/>
      <c r="MOS14" s="49"/>
      <c r="MOT14" s="49"/>
      <c r="MOU14" s="49"/>
      <c r="MOV14" s="49"/>
      <c r="MOW14" s="49"/>
      <c r="MOX14" s="49"/>
      <c r="MOY14" s="49"/>
      <c r="MOZ14" s="49"/>
      <c r="MPA14" s="49"/>
      <c r="MPB14" s="49"/>
      <c r="MPC14" s="49"/>
      <c r="MPD14" s="49"/>
      <c r="MPE14" s="49"/>
      <c r="MPF14" s="49"/>
      <c r="MPG14" s="49"/>
      <c r="MPH14" s="49"/>
      <c r="MPI14" s="49"/>
      <c r="MPJ14" s="49"/>
      <c r="MPK14" s="49"/>
      <c r="MPL14" s="49"/>
      <c r="MPM14" s="49"/>
      <c r="MPN14" s="49"/>
      <c r="MPO14" s="49"/>
      <c r="MPP14" s="49"/>
      <c r="MPQ14" s="49"/>
      <c r="MPR14" s="49"/>
      <c r="MPS14" s="49"/>
      <c r="MPT14" s="49"/>
      <c r="MPU14" s="49"/>
      <c r="MPV14" s="49"/>
      <c r="MPW14" s="49"/>
      <c r="MPX14" s="49"/>
      <c r="MPY14" s="49"/>
      <c r="MPZ14" s="49"/>
      <c r="MQA14" s="49"/>
      <c r="MQB14" s="49"/>
      <c r="MQC14" s="49"/>
      <c r="MQD14" s="49"/>
      <c r="MQE14" s="49"/>
      <c r="MQF14" s="49"/>
      <c r="MQG14" s="49"/>
      <c r="MQH14" s="49"/>
      <c r="MQI14" s="49"/>
      <c r="MQJ14" s="49"/>
      <c r="MQK14" s="49"/>
      <c r="MQL14" s="49"/>
      <c r="MQM14" s="49"/>
      <c r="MQN14" s="49"/>
      <c r="MQO14" s="49"/>
      <c r="MQP14" s="49"/>
      <c r="MQQ14" s="49"/>
      <c r="MQR14" s="49"/>
      <c r="MQS14" s="49"/>
      <c r="MQT14" s="49"/>
      <c r="MQU14" s="49"/>
      <c r="MQV14" s="49"/>
      <c r="MQW14" s="49"/>
      <c r="MQX14" s="49"/>
      <c r="MQY14" s="49"/>
      <c r="MQZ14" s="49"/>
      <c r="MRA14" s="49"/>
      <c r="MRB14" s="49"/>
      <c r="MRC14" s="49"/>
      <c r="MRD14" s="49"/>
      <c r="MRE14" s="49"/>
      <c r="MRF14" s="49"/>
      <c r="MRG14" s="49"/>
      <c r="MRH14" s="49"/>
      <c r="MRI14" s="49"/>
      <c r="MRJ14" s="49"/>
      <c r="MRK14" s="49"/>
      <c r="MRL14" s="49"/>
      <c r="MRM14" s="49"/>
      <c r="MRN14" s="49"/>
      <c r="MRO14" s="49"/>
      <c r="MRP14" s="49"/>
      <c r="MRQ14" s="49"/>
      <c r="MRR14" s="49"/>
      <c r="MRS14" s="49"/>
      <c r="MRT14" s="49"/>
      <c r="MRU14" s="49"/>
      <c r="MRV14" s="49"/>
      <c r="MRW14" s="49"/>
      <c r="MRX14" s="49"/>
      <c r="MRY14" s="49"/>
      <c r="MRZ14" s="49"/>
      <c r="MSA14" s="49"/>
      <c r="MSB14" s="49"/>
      <c r="MSC14" s="49"/>
      <c r="MSD14" s="49"/>
      <c r="MSE14" s="49"/>
      <c r="MSF14" s="49"/>
      <c r="MSG14" s="49"/>
      <c r="MSH14" s="49"/>
      <c r="MSI14" s="49"/>
      <c r="MSJ14" s="49"/>
      <c r="MSK14" s="49"/>
      <c r="MSL14" s="49"/>
      <c r="MSM14" s="49"/>
      <c r="MSN14" s="49"/>
      <c r="MSO14" s="49"/>
      <c r="MSP14" s="49"/>
      <c r="MSQ14" s="49"/>
      <c r="MSR14" s="49"/>
      <c r="MSS14" s="49"/>
      <c r="MST14" s="49"/>
      <c r="MSU14" s="49"/>
      <c r="MSV14" s="49"/>
      <c r="MSW14" s="49"/>
      <c r="MSX14" s="49"/>
      <c r="MSY14" s="49"/>
      <c r="MSZ14" s="49"/>
      <c r="MTA14" s="49"/>
      <c r="MTB14" s="49"/>
      <c r="MTC14" s="49"/>
      <c r="MTD14" s="49"/>
      <c r="MTE14" s="49"/>
      <c r="MTF14" s="49"/>
      <c r="MTG14" s="49"/>
      <c r="MTH14" s="49"/>
      <c r="MTI14" s="49"/>
      <c r="MTJ14" s="49"/>
      <c r="MTK14" s="49"/>
      <c r="MTL14" s="49"/>
      <c r="MTM14" s="49"/>
      <c r="MTN14" s="49"/>
      <c r="MTO14" s="49"/>
      <c r="MTP14" s="49"/>
      <c r="MTQ14" s="49"/>
      <c r="MTR14" s="49"/>
      <c r="MTS14" s="49"/>
      <c r="MTT14" s="49"/>
      <c r="MTU14" s="49"/>
      <c r="MTV14" s="49"/>
      <c r="MTW14" s="49"/>
      <c r="MTX14" s="49"/>
      <c r="MTY14" s="49"/>
      <c r="MTZ14" s="49"/>
      <c r="MUA14" s="49"/>
      <c r="MUB14" s="49"/>
      <c r="MUC14" s="49"/>
      <c r="MUD14" s="49"/>
      <c r="MUE14" s="49"/>
      <c r="MUF14" s="49"/>
      <c r="MUG14" s="49"/>
      <c r="MUH14" s="49"/>
      <c r="MUI14" s="49"/>
      <c r="MUJ14" s="49"/>
      <c r="MUK14" s="49"/>
      <c r="MUL14" s="49"/>
      <c r="MUM14" s="49"/>
      <c r="MUN14" s="49"/>
      <c r="MUO14" s="49"/>
      <c r="MUP14" s="49"/>
      <c r="MUQ14" s="49"/>
      <c r="MUR14" s="49"/>
      <c r="MUS14" s="49"/>
      <c r="MUT14" s="49"/>
      <c r="MUU14" s="49"/>
      <c r="MUV14" s="49"/>
      <c r="MUW14" s="49"/>
      <c r="MUX14" s="49"/>
      <c r="MUY14" s="49"/>
      <c r="MUZ14" s="49"/>
      <c r="MVA14" s="49"/>
      <c r="MVB14" s="49"/>
      <c r="MVC14" s="49"/>
      <c r="MVD14" s="49"/>
      <c r="MVE14" s="49"/>
      <c r="MVF14" s="49"/>
      <c r="MVG14" s="49"/>
      <c r="MVH14" s="49"/>
      <c r="MVI14" s="49"/>
      <c r="MVJ14" s="49"/>
      <c r="MVK14" s="49"/>
      <c r="MVL14" s="49"/>
      <c r="MVM14" s="49"/>
      <c r="MVN14" s="49"/>
      <c r="MVO14" s="49"/>
      <c r="MVP14" s="49"/>
      <c r="MVQ14" s="49"/>
      <c r="MVR14" s="49"/>
      <c r="MVS14" s="49"/>
      <c r="MVT14" s="49"/>
      <c r="MVU14" s="49"/>
      <c r="MVV14" s="49"/>
      <c r="MVW14" s="49"/>
      <c r="MVX14" s="49"/>
      <c r="MVY14" s="49"/>
      <c r="MVZ14" s="49"/>
      <c r="MWA14" s="49"/>
      <c r="MWB14" s="49"/>
      <c r="MWC14" s="49"/>
      <c r="MWD14" s="49"/>
      <c r="MWE14" s="49"/>
      <c r="MWF14" s="49"/>
      <c r="MWG14" s="49"/>
      <c r="MWH14" s="49"/>
      <c r="MWI14" s="49"/>
      <c r="MWJ14" s="49"/>
      <c r="MWK14" s="49"/>
      <c r="MWL14" s="49"/>
      <c r="MWM14" s="49"/>
      <c r="MWN14" s="49"/>
      <c r="MWO14" s="49"/>
      <c r="MWP14" s="49"/>
      <c r="MWQ14" s="49"/>
      <c r="MWR14" s="49"/>
      <c r="MWS14" s="49"/>
      <c r="MWT14" s="49"/>
      <c r="MWU14" s="49"/>
      <c r="MWV14" s="49"/>
      <c r="MWW14" s="49"/>
      <c r="MWX14" s="49"/>
      <c r="MWY14" s="49"/>
      <c r="MWZ14" s="49"/>
      <c r="MXA14" s="49"/>
      <c r="MXB14" s="49"/>
      <c r="MXC14" s="49"/>
      <c r="MXD14" s="49"/>
      <c r="MXE14" s="49"/>
      <c r="MXF14" s="49"/>
      <c r="MXG14" s="49"/>
      <c r="MXH14" s="49"/>
      <c r="MXI14" s="49"/>
      <c r="MXJ14" s="49"/>
      <c r="MXK14" s="49"/>
      <c r="MXL14" s="49"/>
      <c r="MXM14" s="49"/>
      <c r="MXN14" s="49"/>
      <c r="MXO14" s="49"/>
      <c r="MXP14" s="49"/>
      <c r="MXQ14" s="49"/>
      <c r="MXR14" s="49"/>
      <c r="MXS14" s="49"/>
      <c r="MXT14" s="49"/>
      <c r="MXU14" s="49"/>
      <c r="MXV14" s="49"/>
      <c r="MXW14" s="49"/>
      <c r="MXX14" s="49"/>
      <c r="MXY14" s="49"/>
      <c r="MXZ14" s="49"/>
      <c r="MYA14" s="49"/>
      <c r="MYB14" s="49"/>
      <c r="MYC14" s="49"/>
      <c r="MYD14" s="49"/>
      <c r="MYE14" s="49"/>
      <c r="MYF14" s="49"/>
      <c r="MYG14" s="49"/>
      <c r="MYH14" s="49"/>
      <c r="MYI14" s="49"/>
      <c r="MYJ14" s="49"/>
      <c r="MYK14" s="49"/>
      <c r="MYL14" s="49"/>
      <c r="MYM14" s="49"/>
      <c r="MYN14" s="49"/>
      <c r="MYO14" s="49"/>
      <c r="MYP14" s="49"/>
      <c r="MYQ14" s="49"/>
      <c r="MYR14" s="49"/>
      <c r="MYS14" s="49"/>
      <c r="MYT14" s="49"/>
      <c r="MYU14" s="49"/>
      <c r="MYV14" s="49"/>
      <c r="MYW14" s="49"/>
      <c r="MYX14" s="49"/>
      <c r="MYY14" s="49"/>
      <c r="MYZ14" s="49"/>
      <c r="MZA14" s="49"/>
      <c r="MZB14" s="49"/>
      <c r="MZC14" s="49"/>
      <c r="MZD14" s="49"/>
      <c r="MZE14" s="49"/>
      <c r="MZF14" s="49"/>
      <c r="MZG14" s="49"/>
      <c r="MZH14" s="49"/>
      <c r="MZI14" s="49"/>
      <c r="MZJ14" s="49"/>
      <c r="MZK14" s="49"/>
      <c r="MZL14" s="49"/>
      <c r="MZM14" s="49"/>
      <c r="MZN14" s="49"/>
      <c r="MZO14" s="49"/>
      <c r="MZP14" s="49"/>
      <c r="MZQ14" s="49"/>
      <c r="MZR14" s="49"/>
      <c r="MZS14" s="49"/>
      <c r="MZT14" s="49"/>
      <c r="MZU14" s="49"/>
      <c r="MZV14" s="49"/>
      <c r="MZW14" s="49"/>
      <c r="MZX14" s="49"/>
      <c r="MZY14" s="49"/>
      <c r="MZZ14" s="49"/>
      <c r="NAA14" s="49"/>
      <c r="NAB14" s="49"/>
      <c r="NAC14" s="49"/>
      <c r="NAD14" s="49"/>
      <c r="NAE14" s="49"/>
      <c r="NAF14" s="49"/>
      <c r="NAG14" s="49"/>
      <c r="NAH14" s="49"/>
      <c r="NAI14" s="49"/>
      <c r="NAJ14" s="49"/>
      <c r="NAK14" s="49"/>
      <c r="NAL14" s="49"/>
      <c r="NAM14" s="49"/>
      <c r="NAN14" s="49"/>
      <c r="NAO14" s="49"/>
      <c r="NAP14" s="49"/>
      <c r="NAQ14" s="49"/>
      <c r="NAR14" s="49"/>
      <c r="NAS14" s="49"/>
      <c r="NAT14" s="49"/>
      <c r="NAU14" s="49"/>
      <c r="NAV14" s="49"/>
      <c r="NAW14" s="49"/>
      <c r="NAX14" s="49"/>
      <c r="NAY14" s="49"/>
      <c r="NAZ14" s="49"/>
      <c r="NBA14" s="49"/>
      <c r="NBB14" s="49"/>
      <c r="NBC14" s="49"/>
      <c r="NBD14" s="49"/>
      <c r="NBE14" s="49"/>
      <c r="NBF14" s="49"/>
      <c r="NBG14" s="49"/>
      <c r="NBH14" s="49"/>
      <c r="NBI14" s="49"/>
      <c r="NBJ14" s="49"/>
      <c r="NBK14" s="49"/>
      <c r="NBL14" s="49"/>
      <c r="NBM14" s="49"/>
      <c r="NBN14" s="49"/>
      <c r="NBO14" s="49"/>
      <c r="NBP14" s="49"/>
      <c r="NBQ14" s="49"/>
      <c r="NBR14" s="49"/>
      <c r="NBS14" s="49"/>
      <c r="NBT14" s="49"/>
      <c r="NBU14" s="49"/>
      <c r="NBV14" s="49"/>
      <c r="NBW14" s="49"/>
      <c r="NBX14" s="49"/>
      <c r="NBY14" s="49"/>
      <c r="NBZ14" s="49"/>
      <c r="NCA14" s="49"/>
      <c r="NCB14" s="49"/>
      <c r="NCC14" s="49"/>
      <c r="NCD14" s="49"/>
      <c r="NCE14" s="49"/>
      <c r="NCF14" s="49"/>
      <c r="NCG14" s="49"/>
      <c r="NCH14" s="49"/>
      <c r="NCI14" s="49"/>
      <c r="NCJ14" s="49"/>
      <c r="NCK14" s="49"/>
      <c r="NCL14" s="49"/>
      <c r="NCM14" s="49"/>
      <c r="NCN14" s="49"/>
      <c r="NCO14" s="49"/>
      <c r="NCP14" s="49"/>
      <c r="NCQ14" s="49"/>
      <c r="NCR14" s="49"/>
      <c r="NCS14" s="49"/>
      <c r="NCT14" s="49"/>
      <c r="NCU14" s="49"/>
      <c r="NCV14" s="49"/>
      <c r="NCW14" s="49"/>
      <c r="NCX14" s="49"/>
      <c r="NCY14" s="49"/>
      <c r="NCZ14" s="49"/>
      <c r="NDA14" s="49"/>
      <c r="NDB14" s="49"/>
      <c r="NDC14" s="49"/>
      <c r="NDD14" s="49"/>
      <c r="NDE14" s="49"/>
      <c r="NDF14" s="49"/>
      <c r="NDG14" s="49"/>
      <c r="NDH14" s="49"/>
      <c r="NDI14" s="49"/>
      <c r="NDJ14" s="49"/>
      <c r="NDK14" s="49"/>
      <c r="NDL14" s="49"/>
      <c r="NDM14" s="49"/>
      <c r="NDN14" s="49"/>
      <c r="NDO14" s="49"/>
      <c r="NDP14" s="49"/>
      <c r="NDQ14" s="49"/>
      <c r="NDR14" s="49"/>
      <c r="NDS14" s="49"/>
      <c r="NDT14" s="49"/>
      <c r="NDU14" s="49"/>
      <c r="NDV14" s="49"/>
      <c r="NDW14" s="49"/>
      <c r="NDX14" s="49"/>
      <c r="NDY14" s="49"/>
      <c r="NDZ14" s="49"/>
      <c r="NEA14" s="49"/>
      <c r="NEB14" s="49"/>
      <c r="NEC14" s="49"/>
      <c r="NED14" s="49"/>
      <c r="NEE14" s="49"/>
      <c r="NEF14" s="49"/>
      <c r="NEG14" s="49"/>
      <c r="NEH14" s="49"/>
      <c r="NEI14" s="49"/>
      <c r="NEJ14" s="49"/>
      <c r="NEK14" s="49"/>
      <c r="NEL14" s="49"/>
      <c r="NEM14" s="49"/>
      <c r="NEN14" s="49"/>
      <c r="NEO14" s="49"/>
      <c r="NEP14" s="49"/>
      <c r="NEQ14" s="49"/>
      <c r="NER14" s="49"/>
      <c r="NES14" s="49"/>
      <c r="NET14" s="49"/>
      <c r="NEU14" s="49"/>
      <c r="NEV14" s="49"/>
      <c r="NEW14" s="49"/>
      <c r="NEX14" s="49"/>
      <c r="NEY14" s="49"/>
      <c r="NEZ14" s="49"/>
      <c r="NFA14" s="49"/>
      <c r="NFB14" s="49"/>
      <c r="NFC14" s="49"/>
      <c r="NFD14" s="49"/>
      <c r="NFE14" s="49"/>
      <c r="NFF14" s="49"/>
      <c r="NFG14" s="49"/>
      <c r="NFH14" s="49"/>
      <c r="NFI14" s="49"/>
      <c r="NFJ14" s="49"/>
      <c r="NFK14" s="49"/>
      <c r="NFL14" s="49"/>
      <c r="NFM14" s="49"/>
      <c r="NFN14" s="49"/>
      <c r="NFO14" s="49"/>
      <c r="NFP14" s="49"/>
      <c r="NFQ14" s="49"/>
      <c r="NFR14" s="49"/>
      <c r="NFS14" s="49"/>
      <c r="NFT14" s="49"/>
      <c r="NFU14" s="49"/>
      <c r="NFV14" s="49"/>
      <c r="NFW14" s="49"/>
      <c r="NFX14" s="49"/>
      <c r="NFY14" s="49"/>
      <c r="NFZ14" s="49"/>
      <c r="NGA14" s="49"/>
      <c r="NGB14" s="49"/>
      <c r="NGC14" s="49"/>
      <c r="NGD14" s="49"/>
      <c r="NGE14" s="49"/>
      <c r="NGF14" s="49"/>
      <c r="NGG14" s="49"/>
      <c r="NGH14" s="49"/>
      <c r="NGI14" s="49"/>
      <c r="NGJ14" s="49"/>
      <c r="NGK14" s="49"/>
      <c r="NGL14" s="49"/>
      <c r="NGM14" s="49"/>
      <c r="NGN14" s="49"/>
      <c r="NGO14" s="49"/>
      <c r="NGP14" s="49"/>
      <c r="NGQ14" s="49"/>
      <c r="NGR14" s="49"/>
      <c r="NGS14" s="49"/>
      <c r="NGT14" s="49"/>
      <c r="NGU14" s="49"/>
      <c r="NGV14" s="49"/>
      <c r="NGW14" s="49"/>
      <c r="NGX14" s="49"/>
      <c r="NGY14" s="49"/>
      <c r="NGZ14" s="49"/>
      <c r="NHA14" s="49"/>
      <c r="NHB14" s="49"/>
      <c r="NHC14" s="49"/>
      <c r="NHD14" s="49"/>
      <c r="NHE14" s="49"/>
      <c r="NHF14" s="49"/>
      <c r="NHG14" s="49"/>
      <c r="NHH14" s="49"/>
      <c r="NHI14" s="49"/>
      <c r="NHJ14" s="49"/>
      <c r="NHK14" s="49"/>
      <c r="NHL14" s="49"/>
      <c r="NHM14" s="49"/>
      <c r="NHN14" s="49"/>
      <c r="NHO14" s="49"/>
      <c r="NHP14" s="49"/>
      <c r="NHQ14" s="49"/>
      <c r="NHR14" s="49"/>
      <c r="NHS14" s="49"/>
      <c r="NHT14" s="49"/>
      <c r="NHU14" s="49"/>
      <c r="NHV14" s="49"/>
      <c r="NHW14" s="49"/>
      <c r="NHX14" s="49"/>
      <c r="NHY14" s="49"/>
      <c r="NHZ14" s="49"/>
      <c r="NIA14" s="49"/>
      <c r="NIB14" s="49"/>
      <c r="NIC14" s="49"/>
      <c r="NID14" s="49"/>
      <c r="NIE14" s="49"/>
      <c r="NIF14" s="49"/>
      <c r="NIG14" s="49"/>
      <c r="NIH14" s="49"/>
      <c r="NII14" s="49"/>
      <c r="NIJ14" s="49"/>
      <c r="NIK14" s="49"/>
      <c r="NIL14" s="49"/>
      <c r="NIM14" s="49"/>
      <c r="NIN14" s="49"/>
      <c r="NIO14" s="49"/>
      <c r="NIP14" s="49"/>
      <c r="NIQ14" s="49"/>
      <c r="NIR14" s="49"/>
      <c r="NIS14" s="49"/>
      <c r="NIT14" s="49"/>
      <c r="NIU14" s="49"/>
      <c r="NIV14" s="49"/>
      <c r="NIW14" s="49"/>
      <c r="NIX14" s="49"/>
      <c r="NIY14" s="49"/>
      <c r="NIZ14" s="49"/>
      <c r="NJA14" s="49"/>
      <c r="NJB14" s="49"/>
      <c r="NJC14" s="49"/>
      <c r="NJD14" s="49"/>
      <c r="NJE14" s="49"/>
      <c r="NJF14" s="49"/>
      <c r="NJG14" s="49"/>
      <c r="NJH14" s="49"/>
      <c r="NJI14" s="49"/>
      <c r="NJJ14" s="49"/>
      <c r="NJK14" s="49"/>
      <c r="NJL14" s="49"/>
      <c r="NJM14" s="49"/>
      <c r="NJN14" s="49"/>
      <c r="NJO14" s="49"/>
      <c r="NJP14" s="49"/>
      <c r="NJQ14" s="49"/>
      <c r="NJR14" s="49"/>
      <c r="NJS14" s="49"/>
      <c r="NJT14" s="49"/>
      <c r="NJU14" s="49"/>
      <c r="NJV14" s="49"/>
      <c r="NJW14" s="49"/>
      <c r="NJX14" s="49"/>
      <c r="NJY14" s="49"/>
      <c r="NJZ14" s="49"/>
      <c r="NKA14" s="49"/>
      <c r="NKB14" s="49"/>
      <c r="NKC14" s="49"/>
      <c r="NKD14" s="49"/>
      <c r="NKE14" s="49"/>
      <c r="NKF14" s="49"/>
      <c r="NKG14" s="49"/>
      <c r="NKH14" s="49"/>
      <c r="NKI14" s="49"/>
      <c r="NKJ14" s="49"/>
      <c r="NKK14" s="49"/>
      <c r="NKL14" s="49"/>
      <c r="NKM14" s="49"/>
      <c r="NKN14" s="49"/>
      <c r="NKO14" s="49"/>
      <c r="NKP14" s="49"/>
      <c r="NKQ14" s="49"/>
      <c r="NKR14" s="49"/>
      <c r="NKS14" s="49"/>
      <c r="NKT14" s="49"/>
      <c r="NKU14" s="49"/>
      <c r="NKV14" s="49"/>
      <c r="NKW14" s="49"/>
      <c r="NKX14" s="49"/>
      <c r="NKY14" s="49"/>
      <c r="NKZ14" s="49"/>
      <c r="NLA14" s="49"/>
      <c r="NLB14" s="49"/>
      <c r="NLC14" s="49"/>
      <c r="NLD14" s="49"/>
      <c r="NLE14" s="49"/>
      <c r="NLF14" s="49"/>
      <c r="NLG14" s="49"/>
      <c r="NLH14" s="49"/>
      <c r="NLI14" s="49"/>
      <c r="NLJ14" s="49"/>
      <c r="NLK14" s="49"/>
      <c r="NLL14" s="49"/>
      <c r="NLM14" s="49"/>
      <c r="NLN14" s="49"/>
      <c r="NLO14" s="49"/>
      <c r="NLP14" s="49"/>
      <c r="NLQ14" s="49"/>
      <c r="NLR14" s="49"/>
      <c r="NLS14" s="49"/>
      <c r="NLT14" s="49"/>
      <c r="NLU14" s="49"/>
      <c r="NLV14" s="49"/>
      <c r="NLW14" s="49"/>
      <c r="NLX14" s="49"/>
      <c r="NLY14" s="49"/>
      <c r="NLZ14" s="49"/>
      <c r="NMA14" s="49"/>
      <c r="NMB14" s="49"/>
      <c r="NMC14" s="49"/>
      <c r="NMD14" s="49"/>
      <c r="NME14" s="49"/>
      <c r="NMF14" s="49"/>
      <c r="NMG14" s="49"/>
      <c r="NMH14" s="49"/>
      <c r="NMI14" s="49"/>
      <c r="NMJ14" s="49"/>
      <c r="NMK14" s="49"/>
      <c r="NML14" s="49"/>
      <c r="NMM14" s="49"/>
      <c r="NMN14" s="49"/>
      <c r="NMO14" s="49"/>
      <c r="NMP14" s="49"/>
      <c r="NMQ14" s="49"/>
      <c r="NMR14" s="49"/>
      <c r="NMS14" s="49"/>
      <c r="NMT14" s="49"/>
      <c r="NMU14" s="49"/>
      <c r="NMV14" s="49"/>
      <c r="NMW14" s="49"/>
      <c r="NMX14" s="49"/>
      <c r="NMY14" s="49"/>
      <c r="NMZ14" s="49"/>
      <c r="NNA14" s="49"/>
      <c r="NNB14" s="49"/>
      <c r="NNC14" s="49"/>
      <c r="NND14" s="49"/>
      <c r="NNE14" s="49"/>
      <c r="NNF14" s="49"/>
      <c r="NNG14" s="49"/>
      <c r="NNH14" s="49"/>
      <c r="NNI14" s="49"/>
      <c r="NNJ14" s="49"/>
      <c r="NNK14" s="49"/>
      <c r="NNL14" s="49"/>
      <c r="NNM14" s="49"/>
      <c r="NNN14" s="49"/>
      <c r="NNO14" s="49"/>
      <c r="NNP14" s="49"/>
      <c r="NNQ14" s="49"/>
      <c r="NNR14" s="49"/>
      <c r="NNS14" s="49"/>
      <c r="NNT14" s="49"/>
      <c r="NNU14" s="49"/>
      <c r="NNV14" s="49"/>
      <c r="NNW14" s="49"/>
      <c r="NNX14" s="49"/>
      <c r="NNY14" s="49"/>
      <c r="NNZ14" s="49"/>
      <c r="NOA14" s="49"/>
      <c r="NOB14" s="49"/>
      <c r="NOC14" s="49"/>
      <c r="NOD14" s="49"/>
      <c r="NOE14" s="49"/>
      <c r="NOF14" s="49"/>
      <c r="NOG14" s="49"/>
      <c r="NOH14" s="49"/>
      <c r="NOI14" s="49"/>
      <c r="NOJ14" s="49"/>
      <c r="NOK14" s="49"/>
      <c r="NOL14" s="49"/>
      <c r="NOM14" s="49"/>
      <c r="NON14" s="49"/>
      <c r="NOO14" s="49"/>
      <c r="NOP14" s="49"/>
      <c r="NOQ14" s="49"/>
      <c r="NOR14" s="49"/>
      <c r="NOS14" s="49"/>
      <c r="NOT14" s="49"/>
      <c r="NOU14" s="49"/>
      <c r="NOV14" s="49"/>
      <c r="NOW14" s="49"/>
      <c r="NOX14" s="49"/>
      <c r="NOY14" s="49"/>
      <c r="NOZ14" s="49"/>
      <c r="NPA14" s="49"/>
      <c r="NPB14" s="49"/>
      <c r="NPC14" s="49"/>
      <c r="NPD14" s="49"/>
      <c r="NPE14" s="49"/>
      <c r="NPF14" s="49"/>
      <c r="NPG14" s="49"/>
      <c r="NPH14" s="49"/>
      <c r="NPI14" s="49"/>
      <c r="NPJ14" s="49"/>
      <c r="NPK14" s="49"/>
      <c r="NPL14" s="49"/>
      <c r="NPM14" s="49"/>
      <c r="NPN14" s="49"/>
      <c r="NPO14" s="49"/>
      <c r="NPP14" s="49"/>
      <c r="NPQ14" s="49"/>
      <c r="NPR14" s="49"/>
      <c r="NPS14" s="49"/>
      <c r="NPT14" s="49"/>
      <c r="NPU14" s="49"/>
      <c r="NPV14" s="49"/>
      <c r="NPW14" s="49"/>
      <c r="NPX14" s="49"/>
      <c r="NPY14" s="49"/>
      <c r="NPZ14" s="49"/>
      <c r="NQA14" s="49"/>
      <c r="NQB14" s="49"/>
      <c r="NQC14" s="49"/>
      <c r="NQD14" s="49"/>
      <c r="NQE14" s="49"/>
      <c r="NQF14" s="49"/>
      <c r="NQG14" s="49"/>
      <c r="NQH14" s="49"/>
      <c r="NQI14" s="49"/>
      <c r="NQJ14" s="49"/>
      <c r="NQK14" s="49"/>
      <c r="NQL14" s="49"/>
      <c r="NQM14" s="49"/>
      <c r="NQN14" s="49"/>
      <c r="NQO14" s="49"/>
      <c r="NQP14" s="49"/>
      <c r="NQQ14" s="49"/>
      <c r="NQR14" s="49"/>
      <c r="NQS14" s="49"/>
      <c r="NQT14" s="49"/>
      <c r="NQU14" s="49"/>
      <c r="NQV14" s="49"/>
      <c r="NQW14" s="49"/>
      <c r="NQX14" s="49"/>
      <c r="NQY14" s="49"/>
      <c r="NQZ14" s="49"/>
      <c r="NRA14" s="49"/>
      <c r="NRB14" s="49"/>
      <c r="NRC14" s="49"/>
      <c r="NRD14" s="49"/>
      <c r="NRE14" s="49"/>
      <c r="NRF14" s="49"/>
      <c r="NRG14" s="49"/>
      <c r="NRH14" s="49"/>
      <c r="NRI14" s="49"/>
      <c r="NRJ14" s="49"/>
      <c r="NRK14" s="49"/>
      <c r="NRL14" s="49"/>
      <c r="NRM14" s="49"/>
      <c r="NRN14" s="49"/>
      <c r="NRO14" s="49"/>
      <c r="NRP14" s="49"/>
      <c r="NRQ14" s="49"/>
      <c r="NRR14" s="49"/>
      <c r="NRS14" s="49"/>
      <c r="NRT14" s="49"/>
      <c r="NRU14" s="49"/>
      <c r="NRV14" s="49"/>
      <c r="NRW14" s="49"/>
      <c r="NRX14" s="49"/>
      <c r="NRY14" s="49"/>
      <c r="NRZ14" s="49"/>
      <c r="NSA14" s="49"/>
      <c r="NSB14" s="49"/>
      <c r="NSC14" s="49"/>
      <c r="NSD14" s="49"/>
      <c r="NSE14" s="49"/>
      <c r="NSF14" s="49"/>
      <c r="NSG14" s="49"/>
      <c r="NSH14" s="49"/>
      <c r="NSI14" s="49"/>
      <c r="NSJ14" s="49"/>
      <c r="NSK14" s="49"/>
      <c r="NSL14" s="49"/>
      <c r="NSM14" s="49"/>
      <c r="NSN14" s="49"/>
      <c r="NSO14" s="49"/>
      <c r="NSP14" s="49"/>
      <c r="NSQ14" s="49"/>
      <c r="NSR14" s="49"/>
      <c r="NSS14" s="49"/>
      <c r="NST14" s="49"/>
      <c r="NSU14" s="49"/>
      <c r="NSV14" s="49"/>
      <c r="NSW14" s="49"/>
      <c r="NSX14" s="49"/>
      <c r="NSY14" s="49"/>
      <c r="NSZ14" s="49"/>
      <c r="NTA14" s="49"/>
      <c r="NTB14" s="49"/>
      <c r="NTC14" s="49"/>
      <c r="NTD14" s="49"/>
      <c r="NTE14" s="49"/>
      <c r="NTF14" s="49"/>
      <c r="NTG14" s="49"/>
      <c r="NTH14" s="49"/>
      <c r="NTI14" s="49"/>
      <c r="NTJ14" s="49"/>
      <c r="NTK14" s="49"/>
      <c r="NTL14" s="49"/>
      <c r="NTM14" s="49"/>
      <c r="NTN14" s="49"/>
      <c r="NTO14" s="49"/>
      <c r="NTP14" s="49"/>
      <c r="NTQ14" s="49"/>
      <c r="NTR14" s="49"/>
      <c r="NTS14" s="49"/>
      <c r="NTT14" s="49"/>
      <c r="NTU14" s="49"/>
      <c r="NTV14" s="49"/>
      <c r="NTW14" s="49"/>
      <c r="NTX14" s="49"/>
      <c r="NTY14" s="49"/>
      <c r="NTZ14" s="49"/>
      <c r="NUA14" s="49"/>
      <c r="NUB14" s="49"/>
      <c r="NUC14" s="49"/>
      <c r="NUD14" s="49"/>
      <c r="NUE14" s="49"/>
      <c r="NUF14" s="49"/>
      <c r="NUG14" s="49"/>
      <c r="NUH14" s="49"/>
      <c r="NUI14" s="49"/>
      <c r="NUJ14" s="49"/>
      <c r="NUK14" s="49"/>
      <c r="NUL14" s="49"/>
      <c r="NUM14" s="49"/>
      <c r="NUN14" s="49"/>
      <c r="NUO14" s="49"/>
      <c r="NUP14" s="49"/>
      <c r="NUQ14" s="49"/>
      <c r="NUR14" s="49"/>
      <c r="NUS14" s="49"/>
      <c r="NUT14" s="49"/>
      <c r="NUU14" s="49"/>
      <c r="NUV14" s="49"/>
      <c r="NUW14" s="49"/>
      <c r="NUX14" s="49"/>
      <c r="NUY14" s="49"/>
      <c r="NUZ14" s="49"/>
      <c r="NVA14" s="49"/>
      <c r="NVB14" s="49"/>
      <c r="NVC14" s="49"/>
      <c r="NVD14" s="49"/>
      <c r="NVE14" s="49"/>
      <c r="NVF14" s="49"/>
      <c r="NVG14" s="49"/>
      <c r="NVH14" s="49"/>
      <c r="NVI14" s="49"/>
      <c r="NVJ14" s="49"/>
      <c r="NVK14" s="49"/>
      <c r="NVL14" s="49"/>
      <c r="NVM14" s="49"/>
      <c r="NVN14" s="49"/>
      <c r="NVO14" s="49"/>
      <c r="NVP14" s="49"/>
      <c r="NVQ14" s="49"/>
      <c r="NVR14" s="49"/>
      <c r="NVS14" s="49"/>
      <c r="NVT14" s="49"/>
      <c r="NVU14" s="49"/>
      <c r="NVV14" s="49"/>
      <c r="NVW14" s="49"/>
      <c r="NVX14" s="49"/>
      <c r="NVY14" s="49"/>
      <c r="NVZ14" s="49"/>
      <c r="NWA14" s="49"/>
      <c r="NWB14" s="49"/>
      <c r="NWC14" s="49"/>
      <c r="NWD14" s="49"/>
      <c r="NWE14" s="49"/>
      <c r="NWF14" s="49"/>
      <c r="NWG14" s="49"/>
      <c r="NWH14" s="49"/>
      <c r="NWI14" s="49"/>
      <c r="NWJ14" s="49"/>
      <c r="NWK14" s="49"/>
      <c r="NWL14" s="49"/>
      <c r="NWM14" s="49"/>
      <c r="NWN14" s="49"/>
      <c r="NWO14" s="49"/>
      <c r="NWP14" s="49"/>
      <c r="NWQ14" s="49"/>
      <c r="NWR14" s="49"/>
      <c r="NWS14" s="49"/>
      <c r="NWT14" s="49"/>
      <c r="NWU14" s="49"/>
      <c r="NWV14" s="49"/>
      <c r="NWW14" s="49"/>
      <c r="NWX14" s="49"/>
      <c r="NWY14" s="49"/>
      <c r="NWZ14" s="49"/>
      <c r="NXA14" s="49"/>
      <c r="NXB14" s="49"/>
      <c r="NXC14" s="49"/>
      <c r="NXD14" s="49"/>
      <c r="NXE14" s="49"/>
      <c r="NXF14" s="49"/>
      <c r="NXG14" s="49"/>
      <c r="NXH14" s="49"/>
      <c r="NXI14" s="49"/>
      <c r="NXJ14" s="49"/>
      <c r="NXK14" s="49"/>
      <c r="NXL14" s="49"/>
      <c r="NXM14" s="49"/>
      <c r="NXN14" s="49"/>
      <c r="NXO14" s="49"/>
      <c r="NXP14" s="49"/>
      <c r="NXQ14" s="49"/>
      <c r="NXR14" s="49"/>
      <c r="NXS14" s="49"/>
      <c r="NXT14" s="49"/>
      <c r="NXU14" s="49"/>
      <c r="NXV14" s="49"/>
      <c r="NXW14" s="49"/>
      <c r="NXX14" s="49"/>
      <c r="NXY14" s="49"/>
      <c r="NXZ14" s="49"/>
      <c r="NYA14" s="49"/>
      <c r="NYB14" s="49"/>
      <c r="NYC14" s="49"/>
      <c r="NYD14" s="49"/>
      <c r="NYE14" s="49"/>
      <c r="NYF14" s="49"/>
      <c r="NYG14" s="49"/>
      <c r="NYH14" s="49"/>
      <c r="NYI14" s="49"/>
      <c r="NYJ14" s="49"/>
      <c r="NYK14" s="49"/>
      <c r="NYL14" s="49"/>
      <c r="NYM14" s="49"/>
      <c r="NYN14" s="49"/>
      <c r="NYO14" s="49"/>
      <c r="NYP14" s="49"/>
      <c r="NYQ14" s="49"/>
      <c r="NYR14" s="49"/>
      <c r="NYS14" s="49"/>
      <c r="NYT14" s="49"/>
      <c r="NYU14" s="49"/>
      <c r="NYV14" s="49"/>
      <c r="NYW14" s="49"/>
      <c r="NYX14" s="49"/>
      <c r="NYY14" s="49"/>
      <c r="NYZ14" s="49"/>
      <c r="NZA14" s="49"/>
      <c r="NZB14" s="49"/>
      <c r="NZC14" s="49"/>
      <c r="NZD14" s="49"/>
      <c r="NZE14" s="49"/>
      <c r="NZF14" s="49"/>
      <c r="NZG14" s="49"/>
      <c r="NZH14" s="49"/>
      <c r="NZI14" s="49"/>
      <c r="NZJ14" s="49"/>
      <c r="NZK14" s="49"/>
      <c r="NZL14" s="49"/>
      <c r="NZM14" s="49"/>
      <c r="NZN14" s="49"/>
      <c r="NZO14" s="49"/>
      <c r="NZP14" s="49"/>
      <c r="NZQ14" s="49"/>
      <c r="NZR14" s="49"/>
      <c r="NZS14" s="49"/>
      <c r="NZT14" s="49"/>
      <c r="NZU14" s="49"/>
      <c r="NZV14" s="49"/>
      <c r="NZW14" s="49"/>
      <c r="NZX14" s="49"/>
      <c r="NZY14" s="49"/>
      <c r="NZZ14" s="49"/>
      <c r="OAA14" s="49"/>
      <c r="OAB14" s="49"/>
      <c r="OAC14" s="49"/>
      <c r="OAD14" s="49"/>
      <c r="OAE14" s="49"/>
      <c r="OAF14" s="49"/>
      <c r="OAG14" s="49"/>
      <c r="OAH14" s="49"/>
      <c r="OAI14" s="49"/>
      <c r="OAJ14" s="49"/>
      <c r="OAK14" s="49"/>
      <c r="OAL14" s="49"/>
      <c r="OAM14" s="49"/>
      <c r="OAN14" s="49"/>
      <c r="OAO14" s="49"/>
      <c r="OAP14" s="49"/>
      <c r="OAQ14" s="49"/>
      <c r="OAR14" s="49"/>
      <c r="OAS14" s="49"/>
      <c r="OAT14" s="49"/>
      <c r="OAU14" s="49"/>
      <c r="OAV14" s="49"/>
      <c r="OAW14" s="49"/>
      <c r="OAX14" s="49"/>
      <c r="OAY14" s="49"/>
      <c r="OAZ14" s="49"/>
      <c r="OBA14" s="49"/>
      <c r="OBB14" s="49"/>
      <c r="OBC14" s="49"/>
      <c r="OBD14" s="49"/>
      <c r="OBE14" s="49"/>
      <c r="OBF14" s="49"/>
      <c r="OBG14" s="49"/>
      <c r="OBH14" s="49"/>
      <c r="OBI14" s="49"/>
      <c r="OBJ14" s="49"/>
      <c r="OBK14" s="49"/>
      <c r="OBL14" s="49"/>
      <c r="OBM14" s="49"/>
      <c r="OBN14" s="49"/>
      <c r="OBO14" s="49"/>
      <c r="OBP14" s="49"/>
      <c r="OBQ14" s="49"/>
      <c r="OBR14" s="49"/>
      <c r="OBS14" s="49"/>
      <c r="OBT14" s="49"/>
      <c r="OBU14" s="49"/>
      <c r="OBV14" s="49"/>
      <c r="OBW14" s="49"/>
      <c r="OBX14" s="49"/>
      <c r="OBY14" s="49"/>
      <c r="OBZ14" s="49"/>
      <c r="OCA14" s="49"/>
      <c r="OCB14" s="49"/>
      <c r="OCC14" s="49"/>
      <c r="OCD14" s="49"/>
      <c r="OCE14" s="49"/>
      <c r="OCF14" s="49"/>
      <c r="OCG14" s="49"/>
      <c r="OCH14" s="49"/>
      <c r="OCI14" s="49"/>
      <c r="OCJ14" s="49"/>
      <c r="OCK14" s="49"/>
      <c r="OCL14" s="49"/>
      <c r="OCM14" s="49"/>
      <c r="OCN14" s="49"/>
      <c r="OCO14" s="49"/>
      <c r="OCP14" s="49"/>
      <c r="OCQ14" s="49"/>
      <c r="OCR14" s="49"/>
      <c r="OCS14" s="49"/>
      <c r="OCT14" s="49"/>
      <c r="OCU14" s="49"/>
      <c r="OCV14" s="49"/>
      <c r="OCW14" s="49"/>
      <c r="OCX14" s="49"/>
      <c r="OCY14" s="49"/>
      <c r="OCZ14" s="49"/>
      <c r="ODA14" s="49"/>
      <c r="ODB14" s="49"/>
      <c r="ODC14" s="49"/>
      <c r="ODD14" s="49"/>
      <c r="ODE14" s="49"/>
      <c r="ODF14" s="49"/>
      <c r="ODG14" s="49"/>
      <c r="ODH14" s="49"/>
      <c r="ODI14" s="49"/>
      <c r="ODJ14" s="49"/>
      <c r="ODK14" s="49"/>
      <c r="ODL14" s="49"/>
      <c r="ODM14" s="49"/>
      <c r="ODN14" s="49"/>
      <c r="ODO14" s="49"/>
      <c r="ODP14" s="49"/>
      <c r="ODQ14" s="49"/>
      <c r="ODR14" s="49"/>
      <c r="ODS14" s="49"/>
      <c r="ODT14" s="49"/>
      <c r="ODU14" s="49"/>
      <c r="ODV14" s="49"/>
      <c r="ODW14" s="49"/>
      <c r="ODX14" s="49"/>
      <c r="ODY14" s="49"/>
      <c r="ODZ14" s="49"/>
      <c r="OEA14" s="49"/>
      <c r="OEB14" s="49"/>
      <c r="OEC14" s="49"/>
      <c r="OED14" s="49"/>
      <c r="OEE14" s="49"/>
      <c r="OEF14" s="49"/>
      <c r="OEG14" s="49"/>
      <c r="OEH14" s="49"/>
      <c r="OEI14" s="49"/>
      <c r="OEJ14" s="49"/>
      <c r="OEK14" s="49"/>
      <c r="OEL14" s="49"/>
      <c r="OEM14" s="49"/>
      <c r="OEN14" s="49"/>
      <c r="OEO14" s="49"/>
      <c r="OEP14" s="49"/>
      <c r="OEQ14" s="49"/>
      <c r="OER14" s="49"/>
      <c r="OES14" s="49"/>
      <c r="OET14" s="49"/>
      <c r="OEU14" s="49"/>
      <c r="OEV14" s="49"/>
      <c r="OEW14" s="49"/>
      <c r="OEX14" s="49"/>
      <c r="OEY14" s="49"/>
      <c r="OEZ14" s="49"/>
      <c r="OFA14" s="49"/>
      <c r="OFB14" s="49"/>
      <c r="OFC14" s="49"/>
      <c r="OFD14" s="49"/>
      <c r="OFE14" s="49"/>
      <c r="OFF14" s="49"/>
      <c r="OFG14" s="49"/>
      <c r="OFH14" s="49"/>
      <c r="OFI14" s="49"/>
      <c r="OFJ14" s="49"/>
      <c r="OFK14" s="49"/>
      <c r="OFL14" s="49"/>
      <c r="OFM14" s="49"/>
      <c r="OFN14" s="49"/>
      <c r="OFO14" s="49"/>
      <c r="OFP14" s="49"/>
      <c r="OFQ14" s="49"/>
      <c r="OFR14" s="49"/>
      <c r="OFS14" s="49"/>
      <c r="OFT14" s="49"/>
      <c r="OFU14" s="49"/>
      <c r="OFV14" s="49"/>
      <c r="OFW14" s="49"/>
      <c r="OFX14" s="49"/>
      <c r="OFY14" s="49"/>
      <c r="OFZ14" s="49"/>
      <c r="OGA14" s="49"/>
      <c r="OGB14" s="49"/>
      <c r="OGC14" s="49"/>
      <c r="OGD14" s="49"/>
      <c r="OGE14" s="49"/>
      <c r="OGF14" s="49"/>
      <c r="OGG14" s="49"/>
      <c r="OGH14" s="49"/>
      <c r="OGI14" s="49"/>
      <c r="OGJ14" s="49"/>
      <c r="OGK14" s="49"/>
      <c r="OGL14" s="49"/>
      <c r="OGM14" s="49"/>
      <c r="OGN14" s="49"/>
      <c r="OGO14" s="49"/>
      <c r="OGP14" s="49"/>
      <c r="OGQ14" s="49"/>
      <c r="OGR14" s="49"/>
      <c r="OGS14" s="49"/>
      <c r="OGT14" s="49"/>
      <c r="OGU14" s="49"/>
      <c r="OGV14" s="49"/>
      <c r="OGW14" s="49"/>
      <c r="OGX14" s="49"/>
      <c r="OGY14" s="49"/>
      <c r="OGZ14" s="49"/>
      <c r="OHA14" s="49"/>
      <c r="OHB14" s="49"/>
      <c r="OHC14" s="49"/>
      <c r="OHD14" s="49"/>
      <c r="OHE14" s="49"/>
      <c r="OHF14" s="49"/>
      <c r="OHG14" s="49"/>
      <c r="OHH14" s="49"/>
      <c r="OHI14" s="49"/>
      <c r="OHJ14" s="49"/>
      <c r="OHK14" s="49"/>
      <c r="OHL14" s="49"/>
      <c r="OHM14" s="49"/>
      <c r="OHN14" s="49"/>
      <c r="OHO14" s="49"/>
      <c r="OHP14" s="49"/>
      <c r="OHQ14" s="49"/>
      <c r="OHR14" s="49"/>
      <c r="OHS14" s="49"/>
      <c r="OHT14" s="49"/>
      <c r="OHU14" s="49"/>
      <c r="OHV14" s="49"/>
      <c r="OHW14" s="49"/>
      <c r="OHX14" s="49"/>
      <c r="OHY14" s="49"/>
      <c r="OHZ14" s="49"/>
      <c r="OIA14" s="49"/>
      <c r="OIB14" s="49"/>
      <c r="OIC14" s="49"/>
      <c r="OID14" s="49"/>
      <c r="OIE14" s="49"/>
      <c r="OIF14" s="49"/>
      <c r="OIG14" s="49"/>
      <c r="OIH14" s="49"/>
      <c r="OII14" s="49"/>
      <c r="OIJ14" s="49"/>
      <c r="OIK14" s="49"/>
      <c r="OIL14" s="49"/>
      <c r="OIM14" s="49"/>
      <c r="OIN14" s="49"/>
      <c r="OIO14" s="49"/>
      <c r="OIP14" s="49"/>
      <c r="OIQ14" s="49"/>
      <c r="OIR14" s="49"/>
      <c r="OIS14" s="49"/>
      <c r="OIT14" s="49"/>
      <c r="OIU14" s="49"/>
      <c r="OIV14" s="49"/>
      <c r="OIW14" s="49"/>
      <c r="OIX14" s="49"/>
      <c r="OIY14" s="49"/>
      <c r="OIZ14" s="49"/>
      <c r="OJA14" s="49"/>
      <c r="OJB14" s="49"/>
      <c r="OJC14" s="49"/>
      <c r="OJD14" s="49"/>
      <c r="OJE14" s="49"/>
      <c r="OJF14" s="49"/>
      <c r="OJG14" s="49"/>
      <c r="OJH14" s="49"/>
      <c r="OJI14" s="49"/>
      <c r="OJJ14" s="49"/>
      <c r="OJK14" s="49"/>
      <c r="OJL14" s="49"/>
      <c r="OJM14" s="49"/>
      <c r="OJN14" s="49"/>
      <c r="OJO14" s="49"/>
      <c r="OJP14" s="49"/>
      <c r="OJQ14" s="49"/>
      <c r="OJR14" s="49"/>
      <c r="OJS14" s="49"/>
      <c r="OJT14" s="49"/>
      <c r="OJU14" s="49"/>
      <c r="OJV14" s="49"/>
      <c r="OJW14" s="49"/>
      <c r="OJX14" s="49"/>
      <c r="OJY14" s="49"/>
      <c r="OJZ14" s="49"/>
      <c r="OKA14" s="49"/>
      <c r="OKB14" s="49"/>
      <c r="OKC14" s="49"/>
      <c r="OKD14" s="49"/>
      <c r="OKE14" s="49"/>
      <c r="OKF14" s="49"/>
      <c r="OKG14" s="49"/>
      <c r="OKH14" s="49"/>
      <c r="OKI14" s="49"/>
      <c r="OKJ14" s="49"/>
      <c r="OKK14" s="49"/>
      <c r="OKL14" s="49"/>
      <c r="OKM14" s="49"/>
      <c r="OKN14" s="49"/>
      <c r="OKO14" s="49"/>
      <c r="OKP14" s="49"/>
      <c r="OKQ14" s="49"/>
      <c r="OKR14" s="49"/>
      <c r="OKS14" s="49"/>
      <c r="OKT14" s="49"/>
      <c r="OKU14" s="49"/>
      <c r="OKV14" s="49"/>
      <c r="OKW14" s="49"/>
      <c r="OKX14" s="49"/>
      <c r="OKY14" s="49"/>
      <c r="OKZ14" s="49"/>
      <c r="OLA14" s="49"/>
      <c r="OLB14" s="49"/>
      <c r="OLC14" s="49"/>
      <c r="OLD14" s="49"/>
      <c r="OLE14" s="49"/>
      <c r="OLF14" s="49"/>
      <c r="OLG14" s="49"/>
      <c r="OLH14" s="49"/>
      <c r="OLI14" s="49"/>
      <c r="OLJ14" s="49"/>
      <c r="OLK14" s="49"/>
      <c r="OLL14" s="49"/>
      <c r="OLM14" s="49"/>
      <c r="OLN14" s="49"/>
      <c r="OLO14" s="49"/>
      <c r="OLP14" s="49"/>
      <c r="OLQ14" s="49"/>
      <c r="OLR14" s="49"/>
      <c r="OLS14" s="49"/>
      <c r="OLT14" s="49"/>
      <c r="OLU14" s="49"/>
      <c r="OLV14" s="49"/>
      <c r="OLW14" s="49"/>
      <c r="OLX14" s="49"/>
      <c r="OLY14" s="49"/>
      <c r="OLZ14" s="49"/>
      <c r="OMA14" s="49"/>
      <c r="OMB14" s="49"/>
      <c r="OMC14" s="49"/>
      <c r="OMD14" s="49"/>
      <c r="OME14" s="49"/>
      <c r="OMF14" s="49"/>
      <c r="OMG14" s="49"/>
      <c r="OMH14" s="49"/>
      <c r="OMI14" s="49"/>
      <c r="OMJ14" s="49"/>
      <c r="OMK14" s="49"/>
      <c r="OML14" s="49"/>
      <c r="OMM14" s="49"/>
      <c r="OMN14" s="49"/>
      <c r="OMO14" s="49"/>
      <c r="OMP14" s="49"/>
      <c r="OMQ14" s="49"/>
      <c r="OMR14" s="49"/>
      <c r="OMS14" s="49"/>
      <c r="OMT14" s="49"/>
      <c r="OMU14" s="49"/>
      <c r="OMV14" s="49"/>
      <c r="OMW14" s="49"/>
      <c r="OMX14" s="49"/>
      <c r="OMY14" s="49"/>
      <c r="OMZ14" s="49"/>
      <c r="ONA14" s="49"/>
      <c r="ONB14" s="49"/>
      <c r="ONC14" s="49"/>
      <c r="OND14" s="49"/>
      <c r="ONE14" s="49"/>
      <c r="ONF14" s="49"/>
      <c r="ONG14" s="49"/>
      <c r="ONH14" s="49"/>
      <c r="ONI14" s="49"/>
      <c r="ONJ14" s="49"/>
      <c r="ONK14" s="49"/>
      <c r="ONL14" s="49"/>
      <c r="ONM14" s="49"/>
      <c r="ONN14" s="49"/>
      <c r="ONO14" s="49"/>
      <c r="ONP14" s="49"/>
      <c r="ONQ14" s="49"/>
      <c r="ONR14" s="49"/>
      <c r="ONS14" s="49"/>
      <c r="ONT14" s="49"/>
      <c r="ONU14" s="49"/>
      <c r="ONV14" s="49"/>
      <c r="ONW14" s="49"/>
      <c r="ONX14" s="49"/>
      <c r="ONY14" s="49"/>
      <c r="ONZ14" s="49"/>
      <c r="OOA14" s="49"/>
      <c r="OOB14" s="49"/>
      <c r="OOC14" s="49"/>
      <c r="OOD14" s="49"/>
      <c r="OOE14" s="49"/>
      <c r="OOF14" s="49"/>
      <c r="OOG14" s="49"/>
      <c r="OOH14" s="49"/>
      <c r="OOI14" s="49"/>
      <c r="OOJ14" s="49"/>
      <c r="OOK14" s="49"/>
      <c r="OOL14" s="49"/>
      <c r="OOM14" s="49"/>
      <c r="OON14" s="49"/>
      <c r="OOO14" s="49"/>
      <c r="OOP14" s="49"/>
      <c r="OOQ14" s="49"/>
      <c r="OOR14" s="49"/>
      <c r="OOS14" s="49"/>
      <c r="OOT14" s="49"/>
      <c r="OOU14" s="49"/>
      <c r="OOV14" s="49"/>
      <c r="OOW14" s="49"/>
      <c r="OOX14" s="49"/>
      <c r="OOY14" s="49"/>
      <c r="OOZ14" s="49"/>
      <c r="OPA14" s="49"/>
      <c r="OPB14" s="49"/>
      <c r="OPC14" s="49"/>
      <c r="OPD14" s="49"/>
      <c r="OPE14" s="49"/>
      <c r="OPF14" s="49"/>
      <c r="OPG14" s="49"/>
      <c r="OPH14" s="49"/>
      <c r="OPI14" s="49"/>
      <c r="OPJ14" s="49"/>
      <c r="OPK14" s="49"/>
      <c r="OPL14" s="49"/>
      <c r="OPM14" s="49"/>
      <c r="OPN14" s="49"/>
      <c r="OPO14" s="49"/>
      <c r="OPP14" s="49"/>
      <c r="OPQ14" s="49"/>
      <c r="OPR14" s="49"/>
      <c r="OPS14" s="49"/>
      <c r="OPT14" s="49"/>
      <c r="OPU14" s="49"/>
      <c r="OPV14" s="49"/>
      <c r="OPW14" s="49"/>
      <c r="OPX14" s="49"/>
      <c r="OPY14" s="49"/>
      <c r="OPZ14" s="49"/>
      <c r="OQA14" s="49"/>
      <c r="OQB14" s="49"/>
      <c r="OQC14" s="49"/>
      <c r="OQD14" s="49"/>
      <c r="OQE14" s="49"/>
      <c r="OQF14" s="49"/>
      <c r="OQG14" s="49"/>
      <c r="OQH14" s="49"/>
      <c r="OQI14" s="49"/>
      <c r="OQJ14" s="49"/>
      <c r="OQK14" s="49"/>
      <c r="OQL14" s="49"/>
      <c r="OQM14" s="49"/>
      <c r="OQN14" s="49"/>
      <c r="OQO14" s="49"/>
      <c r="OQP14" s="49"/>
      <c r="OQQ14" s="49"/>
      <c r="OQR14" s="49"/>
      <c r="OQS14" s="49"/>
      <c r="OQT14" s="49"/>
      <c r="OQU14" s="49"/>
      <c r="OQV14" s="49"/>
      <c r="OQW14" s="49"/>
      <c r="OQX14" s="49"/>
      <c r="OQY14" s="49"/>
      <c r="OQZ14" s="49"/>
      <c r="ORA14" s="49"/>
      <c r="ORB14" s="49"/>
      <c r="ORC14" s="49"/>
      <c r="ORD14" s="49"/>
      <c r="ORE14" s="49"/>
      <c r="ORF14" s="49"/>
      <c r="ORG14" s="49"/>
      <c r="ORH14" s="49"/>
      <c r="ORI14" s="49"/>
      <c r="ORJ14" s="49"/>
      <c r="ORK14" s="49"/>
      <c r="ORL14" s="49"/>
      <c r="ORM14" s="49"/>
      <c r="ORN14" s="49"/>
      <c r="ORO14" s="49"/>
      <c r="ORP14" s="49"/>
      <c r="ORQ14" s="49"/>
      <c r="ORR14" s="49"/>
      <c r="ORS14" s="49"/>
      <c r="ORT14" s="49"/>
      <c r="ORU14" s="49"/>
      <c r="ORV14" s="49"/>
      <c r="ORW14" s="49"/>
      <c r="ORX14" s="49"/>
      <c r="ORY14" s="49"/>
      <c r="ORZ14" s="49"/>
      <c r="OSA14" s="49"/>
      <c r="OSB14" s="49"/>
      <c r="OSC14" s="49"/>
      <c r="OSD14" s="49"/>
      <c r="OSE14" s="49"/>
      <c r="OSF14" s="49"/>
      <c r="OSG14" s="49"/>
      <c r="OSH14" s="49"/>
      <c r="OSI14" s="49"/>
      <c r="OSJ14" s="49"/>
      <c r="OSK14" s="49"/>
      <c r="OSL14" s="49"/>
      <c r="OSM14" s="49"/>
      <c r="OSN14" s="49"/>
      <c r="OSO14" s="49"/>
      <c r="OSP14" s="49"/>
      <c r="OSQ14" s="49"/>
      <c r="OSR14" s="49"/>
      <c r="OSS14" s="49"/>
      <c r="OST14" s="49"/>
      <c r="OSU14" s="49"/>
      <c r="OSV14" s="49"/>
      <c r="OSW14" s="49"/>
      <c r="OSX14" s="49"/>
      <c r="OSY14" s="49"/>
      <c r="OSZ14" s="49"/>
      <c r="OTA14" s="49"/>
      <c r="OTB14" s="49"/>
      <c r="OTC14" s="49"/>
      <c r="OTD14" s="49"/>
      <c r="OTE14" s="49"/>
      <c r="OTF14" s="49"/>
      <c r="OTG14" s="49"/>
      <c r="OTH14" s="49"/>
      <c r="OTI14" s="49"/>
      <c r="OTJ14" s="49"/>
      <c r="OTK14" s="49"/>
      <c r="OTL14" s="49"/>
      <c r="OTM14" s="49"/>
      <c r="OTN14" s="49"/>
      <c r="OTO14" s="49"/>
      <c r="OTP14" s="49"/>
      <c r="OTQ14" s="49"/>
      <c r="OTR14" s="49"/>
      <c r="OTS14" s="49"/>
      <c r="OTT14" s="49"/>
      <c r="OTU14" s="49"/>
      <c r="OTV14" s="49"/>
      <c r="OTW14" s="49"/>
      <c r="OTX14" s="49"/>
      <c r="OTY14" s="49"/>
      <c r="OTZ14" s="49"/>
      <c r="OUA14" s="49"/>
      <c r="OUB14" s="49"/>
      <c r="OUC14" s="49"/>
      <c r="OUD14" s="49"/>
      <c r="OUE14" s="49"/>
      <c r="OUF14" s="49"/>
      <c r="OUG14" s="49"/>
      <c r="OUH14" s="49"/>
      <c r="OUI14" s="49"/>
      <c r="OUJ14" s="49"/>
      <c r="OUK14" s="49"/>
      <c r="OUL14" s="49"/>
      <c r="OUM14" s="49"/>
      <c r="OUN14" s="49"/>
      <c r="OUO14" s="49"/>
      <c r="OUP14" s="49"/>
      <c r="OUQ14" s="49"/>
      <c r="OUR14" s="49"/>
      <c r="OUS14" s="49"/>
      <c r="OUT14" s="49"/>
      <c r="OUU14" s="49"/>
      <c r="OUV14" s="49"/>
      <c r="OUW14" s="49"/>
      <c r="OUX14" s="49"/>
      <c r="OUY14" s="49"/>
      <c r="OUZ14" s="49"/>
      <c r="OVA14" s="49"/>
      <c r="OVB14" s="49"/>
      <c r="OVC14" s="49"/>
      <c r="OVD14" s="49"/>
      <c r="OVE14" s="49"/>
      <c r="OVF14" s="49"/>
      <c r="OVG14" s="49"/>
      <c r="OVH14" s="49"/>
      <c r="OVI14" s="49"/>
      <c r="OVJ14" s="49"/>
      <c r="OVK14" s="49"/>
      <c r="OVL14" s="49"/>
      <c r="OVM14" s="49"/>
      <c r="OVN14" s="49"/>
      <c r="OVO14" s="49"/>
      <c r="OVP14" s="49"/>
      <c r="OVQ14" s="49"/>
      <c r="OVR14" s="49"/>
      <c r="OVS14" s="49"/>
      <c r="OVT14" s="49"/>
      <c r="OVU14" s="49"/>
      <c r="OVV14" s="49"/>
      <c r="OVW14" s="49"/>
      <c r="OVX14" s="49"/>
      <c r="OVY14" s="49"/>
      <c r="OVZ14" s="49"/>
      <c r="OWA14" s="49"/>
      <c r="OWB14" s="49"/>
      <c r="OWC14" s="49"/>
      <c r="OWD14" s="49"/>
      <c r="OWE14" s="49"/>
      <c r="OWF14" s="49"/>
      <c r="OWG14" s="49"/>
      <c r="OWH14" s="49"/>
      <c r="OWI14" s="49"/>
      <c r="OWJ14" s="49"/>
      <c r="OWK14" s="49"/>
      <c r="OWL14" s="49"/>
      <c r="OWM14" s="49"/>
      <c r="OWN14" s="49"/>
      <c r="OWO14" s="49"/>
      <c r="OWP14" s="49"/>
      <c r="OWQ14" s="49"/>
      <c r="OWR14" s="49"/>
      <c r="OWS14" s="49"/>
      <c r="OWT14" s="49"/>
      <c r="OWU14" s="49"/>
      <c r="OWV14" s="49"/>
      <c r="OWW14" s="49"/>
      <c r="OWX14" s="49"/>
      <c r="OWY14" s="49"/>
      <c r="OWZ14" s="49"/>
      <c r="OXA14" s="49"/>
      <c r="OXB14" s="49"/>
      <c r="OXC14" s="49"/>
      <c r="OXD14" s="49"/>
      <c r="OXE14" s="49"/>
      <c r="OXF14" s="49"/>
      <c r="OXG14" s="49"/>
      <c r="OXH14" s="49"/>
      <c r="OXI14" s="49"/>
      <c r="OXJ14" s="49"/>
      <c r="OXK14" s="49"/>
      <c r="OXL14" s="49"/>
      <c r="OXM14" s="49"/>
      <c r="OXN14" s="49"/>
      <c r="OXO14" s="49"/>
      <c r="OXP14" s="49"/>
      <c r="OXQ14" s="49"/>
      <c r="OXR14" s="49"/>
      <c r="OXS14" s="49"/>
      <c r="OXT14" s="49"/>
      <c r="OXU14" s="49"/>
      <c r="OXV14" s="49"/>
      <c r="OXW14" s="49"/>
      <c r="OXX14" s="49"/>
      <c r="OXY14" s="49"/>
      <c r="OXZ14" s="49"/>
      <c r="OYA14" s="49"/>
      <c r="OYB14" s="49"/>
      <c r="OYC14" s="49"/>
      <c r="OYD14" s="49"/>
      <c r="OYE14" s="49"/>
      <c r="OYF14" s="49"/>
      <c r="OYG14" s="49"/>
      <c r="OYH14" s="49"/>
      <c r="OYI14" s="49"/>
      <c r="OYJ14" s="49"/>
      <c r="OYK14" s="49"/>
      <c r="OYL14" s="49"/>
      <c r="OYM14" s="49"/>
      <c r="OYN14" s="49"/>
      <c r="OYO14" s="49"/>
      <c r="OYP14" s="49"/>
      <c r="OYQ14" s="49"/>
      <c r="OYR14" s="49"/>
      <c r="OYS14" s="49"/>
      <c r="OYT14" s="49"/>
      <c r="OYU14" s="49"/>
      <c r="OYV14" s="49"/>
      <c r="OYW14" s="49"/>
      <c r="OYX14" s="49"/>
      <c r="OYY14" s="49"/>
      <c r="OYZ14" s="49"/>
      <c r="OZA14" s="49"/>
      <c r="OZB14" s="49"/>
      <c r="OZC14" s="49"/>
      <c r="OZD14" s="49"/>
      <c r="OZE14" s="49"/>
      <c r="OZF14" s="49"/>
      <c r="OZG14" s="49"/>
      <c r="OZH14" s="49"/>
      <c r="OZI14" s="49"/>
      <c r="OZJ14" s="49"/>
      <c r="OZK14" s="49"/>
      <c r="OZL14" s="49"/>
      <c r="OZM14" s="49"/>
      <c r="OZN14" s="49"/>
      <c r="OZO14" s="49"/>
      <c r="OZP14" s="49"/>
      <c r="OZQ14" s="49"/>
      <c r="OZR14" s="49"/>
      <c r="OZS14" s="49"/>
      <c r="OZT14" s="49"/>
      <c r="OZU14" s="49"/>
      <c r="OZV14" s="49"/>
      <c r="OZW14" s="49"/>
      <c r="OZX14" s="49"/>
      <c r="OZY14" s="49"/>
      <c r="OZZ14" s="49"/>
      <c r="PAA14" s="49"/>
      <c r="PAB14" s="49"/>
      <c r="PAC14" s="49"/>
      <c r="PAD14" s="49"/>
      <c r="PAE14" s="49"/>
      <c r="PAF14" s="49"/>
      <c r="PAG14" s="49"/>
      <c r="PAH14" s="49"/>
      <c r="PAI14" s="49"/>
      <c r="PAJ14" s="49"/>
      <c r="PAK14" s="49"/>
      <c r="PAL14" s="49"/>
      <c r="PAM14" s="49"/>
      <c r="PAN14" s="49"/>
      <c r="PAO14" s="49"/>
      <c r="PAP14" s="49"/>
      <c r="PAQ14" s="49"/>
      <c r="PAR14" s="49"/>
      <c r="PAS14" s="49"/>
      <c r="PAT14" s="49"/>
      <c r="PAU14" s="49"/>
      <c r="PAV14" s="49"/>
      <c r="PAW14" s="49"/>
      <c r="PAX14" s="49"/>
      <c r="PAY14" s="49"/>
      <c r="PAZ14" s="49"/>
      <c r="PBA14" s="49"/>
      <c r="PBB14" s="49"/>
      <c r="PBC14" s="49"/>
      <c r="PBD14" s="49"/>
      <c r="PBE14" s="49"/>
      <c r="PBF14" s="49"/>
      <c r="PBG14" s="49"/>
      <c r="PBH14" s="49"/>
      <c r="PBI14" s="49"/>
      <c r="PBJ14" s="49"/>
      <c r="PBK14" s="49"/>
      <c r="PBL14" s="49"/>
      <c r="PBM14" s="49"/>
      <c r="PBN14" s="49"/>
      <c r="PBO14" s="49"/>
      <c r="PBP14" s="49"/>
      <c r="PBQ14" s="49"/>
      <c r="PBR14" s="49"/>
      <c r="PBS14" s="49"/>
      <c r="PBT14" s="49"/>
      <c r="PBU14" s="49"/>
      <c r="PBV14" s="49"/>
      <c r="PBW14" s="49"/>
      <c r="PBX14" s="49"/>
      <c r="PBY14" s="49"/>
      <c r="PBZ14" s="49"/>
      <c r="PCA14" s="49"/>
      <c r="PCB14" s="49"/>
      <c r="PCC14" s="49"/>
      <c r="PCD14" s="49"/>
      <c r="PCE14" s="49"/>
      <c r="PCF14" s="49"/>
      <c r="PCG14" s="49"/>
      <c r="PCH14" s="49"/>
      <c r="PCI14" s="49"/>
      <c r="PCJ14" s="49"/>
      <c r="PCK14" s="49"/>
      <c r="PCL14" s="49"/>
      <c r="PCM14" s="49"/>
      <c r="PCN14" s="49"/>
      <c r="PCO14" s="49"/>
      <c r="PCP14" s="49"/>
      <c r="PCQ14" s="49"/>
      <c r="PCR14" s="49"/>
      <c r="PCS14" s="49"/>
      <c r="PCT14" s="49"/>
      <c r="PCU14" s="49"/>
      <c r="PCV14" s="49"/>
      <c r="PCW14" s="49"/>
      <c r="PCX14" s="49"/>
      <c r="PCY14" s="49"/>
      <c r="PCZ14" s="49"/>
      <c r="PDA14" s="49"/>
      <c r="PDB14" s="49"/>
      <c r="PDC14" s="49"/>
      <c r="PDD14" s="49"/>
      <c r="PDE14" s="49"/>
      <c r="PDF14" s="49"/>
      <c r="PDG14" s="49"/>
      <c r="PDH14" s="49"/>
      <c r="PDI14" s="49"/>
      <c r="PDJ14" s="49"/>
      <c r="PDK14" s="49"/>
      <c r="PDL14" s="49"/>
      <c r="PDM14" s="49"/>
      <c r="PDN14" s="49"/>
      <c r="PDO14" s="49"/>
      <c r="PDP14" s="49"/>
      <c r="PDQ14" s="49"/>
      <c r="PDR14" s="49"/>
      <c r="PDS14" s="49"/>
      <c r="PDT14" s="49"/>
      <c r="PDU14" s="49"/>
      <c r="PDV14" s="49"/>
      <c r="PDW14" s="49"/>
      <c r="PDX14" s="49"/>
      <c r="PDY14" s="49"/>
      <c r="PDZ14" s="49"/>
      <c r="PEA14" s="49"/>
      <c r="PEB14" s="49"/>
      <c r="PEC14" s="49"/>
      <c r="PED14" s="49"/>
      <c r="PEE14" s="49"/>
      <c r="PEF14" s="49"/>
      <c r="PEG14" s="49"/>
      <c r="PEH14" s="49"/>
      <c r="PEI14" s="49"/>
      <c r="PEJ14" s="49"/>
      <c r="PEK14" s="49"/>
      <c r="PEL14" s="49"/>
      <c r="PEM14" s="49"/>
      <c r="PEN14" s="49"/>
      <c r="PEO14" s="49"/>
      <c r="PEP14" s="49"/>
      <c r="PEQ14" s="49"/>
      <c r="PER14" s="49"/>
      <c r="PES14" s="49"/>
      <c r="PET14" s="49"/>
      <c r="PEU14" s="49"/>
      <c r="PEV14" s="49"/>
      <c r="PEW14" s="49"/>
      <c r="PEX14" s="49"/>
      <c r="PEY14" s="49"/>
      <c r="PEZ14" s="49"/>
      <c r="PFA14" s="49"/>
      <c r="PFB14" s="49"/>
      <c r="PFC14" s="49"/>
      <c r="PFD14" s="49"/>
      <c r="PFE14" s="49"/>
      <c r="PFF14" s="49"/>
      <c r="PFG14" s="49"/>
      <c r="PFH14" s="49"/>
      <c r="PFI14" s="49"/>
      <c r="PFJ14" s="49"/>
      <c r="PFK14" s="49"/>
      <c r="PFL14" s="49"/>
      <c r="PFM14" s="49"/>
      <c r="PFN14" s="49"/>
      <c r="PFO14" s="49"/>
      <c r="PFP14" s="49"/>
      <c r="PFQ14" s="49"/>
      <c r="PFR14" s="49"/>
      <c r="PFS14" s="49"/>
      <c r="PFT14" s="49"/>
      <c r="PFU14" s="49"/>
      <c r="PFV14" s="49"/>
      <c r="PFW14" s="49"/>
      <c r="PFX14" s="49"/>
      <c r="PFY14" s="49"/>
      <c r="PFZ14" s="49"/>
      <c r="PGA14" s="49"/>
      <c r="PGB14" s="49"/>
      <c r="PGC14" s="49"/>
      <c r="PGD14" s="49"/>
      <c r="PGE14" s="49"/>
      <c r="PGF14" s="49"/>
      <c r="PGG14" s="49"/>
      <c r="PGH14" s="49"/>
      <c r="PGI14" s="49"/>
      <c r="PGJ14" s="49"/>
      <c r="PGK14" s="49"/>
      <c r="PGL14" s="49"/>
      <c r="PGM14" s="49"/>
      <c r="PGN14" s="49"/>
      <c r="PGO14" s="49"/>
      <c r="PGP14" s="49"/>
      <c r="PGQ14" s="49"/>
      <c r="PGR14" s="49"/>
      <c r="PGS14" s="49"/>
      <c r="PGT14" s="49"/>
      <c r="PGU14" s="49"/>
      <c r="PGV14" s="49"/>
      <c r="PGW14" s="49"/>
      <c r="PGX14" s="49"/>
      <c r="PGY14" s="49"/>
      <c r="PGZ14" s="49"/>
      <c r="PHA14" s="49"/>
      <c r="PHB14" s="49"/>
      <c r="PHC14" s="49"/>
      <c r="PHD14" s="49"/>
      <c r="PHE14" s="49"/>
      <c r="PHF14" s="49"/>
      <c r="PHG14" s="49"/>
      <c r="PHH14" s="49"/>
      <c r="PHI14" s="49"/>
      <c r="PHJ14" s="49"/>
      <c r="PHK14" s="49"/>
      <c r="PHL14" s="49"/>
      <c r="PHM14" s="49"/>
      <c r="PHN14" s="49"/>
      <c r="PHO14" s="49"/>
      <c r="PHP14" s="49"/>
      <c r="PHQ14" s="49"/>
      <c r="PHR14" s="49"/>
      <c r="PHS14" s="49"/>
      <c r="PHT14" s="49"/>
      <c r="PHU14" s="49"/>
      <c r="PHV14" s="49"/>
      <c r="PHW14" s="49"/>
      <c r="PHX14" s="49"/>
      <c r="PHY14" s="49"/>
      <c r="PHZ14" s="49"/>
      <c r="PIA14" s="49"/>
      <c r="PIB14" s="49"/>
      <c r="PIC14" s="49"/>
      <c r="PID14" s="49"/>
      <c r="PIE14" s="49"/>
      <c r="PIF14" s="49"/>
      <c r="PIG14" s="49"/>
      <c r="PIH14" s="49"/>
      <c r="PII14" s="49"/>
      <c r="PIJ14" s="49"/>
      <c r="PIK14" s="49"/>
      <c r="PIL14" s="49"/>
      <c r="PIM14" s="49"/>
      <c r="PIN14" s="49"/>
      <c r="PIO14" s="49"/>
      <c r="PIP14" s="49"/>
      <c r="PIQ14" s="49"/>
      <c r="PIR14" s="49"/>
      <c r="PIS14" s="49"/>
      <c r="PIT14" s="49"/>
      <c r="PIU14" s="49"/>
      <c r="PIV14" s="49"/>
      <c r="PIW14" s="49"/>
      <c r="PIX14" s="49"/>
      <c r="PIY14" s="49"/>
      <c r="PIZ14" s="49"/>
      <c r="PJA14" s="49"/>
      <c r="PJB14" s="49"/>
      <c r="PJC14" s="49"/>
      <c r="PJD14" s="49"/>
      <c r="PJE14" s="49"/>
      <c r="PJF14" s="49"/>
      <c r="PJG14" s="49"/>
      <c r="PJH14" s="49"/>
      <c r="PJI14" s="49"/>
      <c r="PJJ14" s="49"/>
      <c r="PJK14" s="49"/>
      <c r="PJL14" s="49"/>
      <c r="PJM14" s="49"/>
      <c r="PJN14" s="49"/>
      <c r="PJO14" s="49"/>
      <c r="PJP14" s="49"/>
      <c r="PJQ14" s="49"/>
      <c r="PJR14" s="49"/>
      <c r="PJS14" s="49"/>
      <c r="PJT14" s="49"/>
      <c r="PJU14" s="49"/>
      <c r="PJV14" s="49"/>
      <c r="PJW14" s="49"/>
      <c r="PJX14" s="49"/>
      <c r="PJY14" s="49"/>
      <c r="PJZ14" s="49"/>
      <c r="PKA14" s="49"/>
      <c r="PKB14" s="49"/>
      <c r="PKC14" s="49"/>
      <c r="PKD14" s="49"/>
      <c r="PKE14" s="49"/>
      <c r="PKF14" s="49"/>
      <c r="PKG14" s="49"/>
      <c r="PKH14" s="49"/>
      <c r="PKI14" s="49"/>
      <c r="PKJ14" s="49"/>
      <c r="PKK14" s="49"/>
      <c r="PKL14" s="49"/>
      <c r="PKM14" s="49"/>
      <c r="PKN14" s="49"/>
      <c r="PKO14" s="49"/>
      <c r="PKP14" s="49"/>
      <c r="PKQ14" s="49"/>
      <c r="PKR14" s="49"/>
      <c r="PKS14" s="49"/>
      <c r="PKT14" s="49"/>
      <c r="PKU14" s="49"/>
      <c r="PKV14" s="49"/>
      <c r="PKW14" s="49"/>
      <c r="PKX14" s="49"/>
      <c r="PKY14" s="49"/>
      <c r="PKZ14" s="49"/>
      <c r="PLA14" s="49"/>
      <c r="PLB14" s="49"/>
      <c r="PLC14" s="49"/>
      <c r="PLD14" s="49"/>
      <c r="PLE14" s="49"/>
      <c r="PLF14" s="49"/>
      <c r="PLG14" s="49"/>
      <c r="PLH14" s="49"/>
      <c r="PLI14" s="49"/>
      <c r="PLJ14" s="49"/>
      <c r="PLK14" s="49"/>
      <c r="PLL14" s="49"/>
      <c r="PLM14" s="49"/>
      <c r="PLN14" s="49"/>
      <c r="PLO14" s="49"/>
      <c r="PLP14" s="49"/>
      <c r="PLQ14" s="49"/>
      <c r="PLR14" s="49"/>
      <c r="PLS14" s="49"/>
      <c r="PLT14" s="49"/>
      <c r="PLU14" s="49"/>
      <c r="PLV14" s="49"/>
      <c r="PLW14" s="49"/>
      <c r="PLX14" s="49"/>
      <c r="PLY14" s="49"/>
      <c r="PLZ14" s="49"/>
      <c r="PMA14" s="49"/>
      <c r="PMB14" s="49"/>
      <c r="PMC14" s="49"/>
      <c r="PMD14" s="49"/>
      <c r="PME14" s="49"/>
      <c r="PMF14" s="49"/>
      <c r="PMG14" s="49"/>
      <c r="PMH14" s="49"/>
      <c r="PMI14" s="49"/>
      <c r="PMJ14" s="49"/>
      <c r="PMK14" s="49"/>
      <c r="PML14" s="49"/>
      <c r="PMM14" s="49"/>
      <c r="PMN14" s="49"/>
      <c r="PMO14" s="49"/>
      <c r="PMP14" s="49"/>
      <c r="PMQ14" s="49"/>
      <c r="PMR14" s="49"/>
      <c r="PMS14" s="49"/>
      <c r="PMT14" s="49"/>
      <c r="PMU14" s="49"/>
      <c r="PMV14" s="49"/>
      <c r="PMW14" s="49"/>
      <c r="PMX14" s="49"/>
      <c r="PMY14" s="49"/>
      <c r="PMZ14" s="49"/>
      <c r="PNA14" s="49"/>
      <c r="PNB14" s="49"/>
      <c r="PNC14" s="49"/>
      <c r="PND14" s="49"/>
      <c r="PNE14" s="49"/>
      <c r="PNF14" s="49"/>
      <c r="PNG14" s="49"/>
      <c r="PNH14" s="49"/>
      <c r="PNI14" s="49"/>
      <c r="PNJ14" s="49"/>
      <c r="PNK14" s="49"/>
      <c r="PNL14" s="49"/>
      <c r="PNM14" s="49"/>
      <c r="PNN14" s="49"/>
      <c r="PNO14" s="49"/>
      <c r="PNP14" s="49"/>
      <c r="PNQ14" s="49"/>
      <c r="PNR14" s="49"/>
      <c r="PNS14" s="49"/>
      <c r="PNT14" s="49"/>
      <c r="PNU14" s="49"/>
      <c r="PNV14" s="49"/>
      <c r="PNW14" s="49"/>
      <c r="PNX14" s="49"/>
      <c r="PNY14" s="49"/>
      <c r="PNZ14" s="49"/>
      <c r="POA14" s="49"/>
      <c r="POB14" s="49"/>
      <c r="POC14" s="49"/>
      <c r="POD14" s="49"/>
      <c r="POE14" s="49"/>
      <c r="POF14" s="49"/>
      <c r="POG14" s="49"/>
      <c r="POH14" s="49"/>
      <c r="POI14" s="49"/>
      <c r="POJ14" s="49"/>
      <c r="POK14" s="49"/>
      <c r="POL14" s="49"/>
      <c r="POM14" s="49"/>
      <c r="PON14" s="49"/>
      <c r="POO14" s="49"/>
      <c r="POP14" s="49"/>
      <c r="POQ14" s="49"/>
      <c r="POR14" s="49"/>
      <c r="POS14" s="49"/>
      <c r="POT14" s="49"/>
      <c r="POU14" s="49"/>
      <c r="POV14" s="49"/>
      <c r="POW14" s="49"/>
      <c r="POX14" s="49"/>
      <c r="POY14" s="49"/>
      <c r="POZ14" s="49"/>
      <c r="PPA14" s="49"/>
      <c r="PPB14" s="49"/>
      <c r="PPC14" s="49"/>
      <c r="PPD14" s="49"/>
      <c r="PPE14" s="49"/>
      <c r="PPF14" s="49"/>
      <c r="PPG14" s="49"/>
      <c r="PPH14" s="49"/>
      <c r="PPI14" s="49"/>
      <c r="PPJ14" s="49"/>
      <c r="PPK14" s="49"/>
      <c r="PPL14" s="49"/>
      <c r="PPM14" s="49"/>
      <c r="PPN14" s="49"/>
      <c r="PPO14" s="49"/>
      <c r="PPP14" s="49"/>
      <c r="PPQ14" s="49"/>
      <c r="PPR14" s="49"/>
      <c r="PPS14" s="49"/>
      <c r="PPT14" s="49"/>
      <c r="PPU14" s="49"/>
      <c r="PPV14" s="49"/>
      <c r="PPW14" s="49"/>
      <c r="PPX14" s="49"/>
      <c r="PPY14" s="49"/>
      <c r="PPZ14" s="49"/>
      <c r="PQA14" s="49"/>
      <c r="PQB14" s="49"/>
      <c r="PQC14" s="49"/>
      <c r="PQD14" s="49"/>
      <c r="PQE14" s="49"/>
      <c r="PQF14" s="49"/>
      <c r="PQG14" s="49"/>
      <c r="PQH14" s="49"/>
      <c r="PQI14" s="49"/>
      <c r="PQJ14" s="49"/>
      <c r="PQK14" s="49"/>
      <c r="PQL14" s="49"/>
      <c r="PQM14" s="49"/>
      <c r="PQN14" s="49"/>
      <c r="PQO14" s="49"/>
      <c r="PQP14" s="49"/>
      <c r="PQQ14" s="49"/>
      <c r="PQR14" s="49"/>
      <c r="PQS14" s="49"/>
      <c r="PQT14" s="49"/>
      <c r="PQU14" s="49"/>
      <c r="PQV14" s="49"/>
      <c r="PQW14" s="49"/>
      <c r="PQX14" s="49"/>
      <c r="PQY14" s="49"/>
      <c r="PQZ14" s="49"/>
      <c r="PRA14" s="49"/>
      <c r="PRB14" s="49"/>
      <c r="PRC14" s="49"/>
      <c r="PRD14" s="49"/>
      <c r="PRE14" s="49"/>
      <c r="PRF14" s="49"/>
      <c r="PRG14" s="49"/>
      <c r="PRH14" s="49"/>
      <c r="PRI14" s="49"/>
      <c r="PRJ14" s="49"/>
      <c r="PRK14" s="49"/>
      <c r="PRL14" s="49"/>
      <c r="PRM14" s="49"/>
      <c r="PRN14" s="49"/>
      <c r="PRO14" s="49"/>
      <c r="PRP14" s="49"/>
      <c r="PRQ14" s="49"/>
      <c r="PRR14" s="49"/>
      <c r="PRS14" s="49"/>
      <c r="PRT14" s="49"/>
      <c r="PRU14" s="49"/>
      <c r="PRV14" s="49"/>
      <c r="PRW14" s="49"/>
      <c r="PRX14" s="49"/>
      <c r="PRY14" s="49"/>
      <c r="PRZ14" s="49"/>
      <c r="PSA14" s="49"/>
      <c r="PSB14" s="49"/>
      <c r="PSC14" s="49"/>
      <c r="PSD14" s="49"/>
      <c r="PSE14" s="49"/>
      <c r="PSF14" s="49"/>
      <c r="PSG14" s="49"/>
      <c r="PSH14" s="49"/>
      <c r="PSI14" s="49"/>
      <c r="PSJ14" s="49"/>
      <c r="PSK14" s="49"/>
      <c r="PSL14" s="49"/>
      <c r="PSM14" s="49"/>
      <c r="PSN14" s="49"/>
      <c r="PSO14" s="49"/>
      <c r="PSP14" s="49"/>
      <c r="PSQ14" s="49"/>
      <c r="PSR14" s="49"/>
      <c r="PSS14" s="49"/>
      <c r="PST14" s="49"/>
      <c r="PSU14" s="49"/>
      <c r="PSV14" s="49"/>
      <c r="PSW14" s="49"/>
      <c r="PSX14" s="49"/>
      <c r="PSY14" s="49"/>
      <c r="PSZ14" s="49"/>
      <c r="PTA14" s="49"/>
      <c r="PTB14" s="49"/>
      <c r="PTC14" s="49"/>
      <c r="PTD14" s="49"/>
      <c r="PTE14" s="49"/>
      <c r="PTF14" s="49"/>
      <c r="PTG14" s="49"/>
      <c r="PTH14" s="49"/>
      <c r="PTI14" s="49"/>
      <c r="PTJ14" s="49"/>
      <c r="PTK14" s="49"/>
      <c r="PTL14" s="49"/>
      <c r="PTM14" s="49"/>
      <c r="PTN14" s="49"/>
      <c r="PTO14" s="49"/>
      <c r="PTP14" s="49"/>
      <c r="PTQ14" s="49"/>
      <c r="PTR14" s="49"/>
      <c r="PTS14" s="49"/>
      <c r="PTT14" s="49"/>
      <c r="PTU14" s="49"/>
      <c r="PTV14" s="49"/>
      <c r="PTW14" s="49"/>
      <c r="PTX14" s="49"/>
      <c r="PTY14" s="49"/>
      <c r="PTZ14" s="49"/>
      <c r="PUA14" s="49"/>
      <c r="PUB14" s="49"/>
      <c r="PUC14" s="49"/>
      <c r="PUD14" s="49"/>
      <c r="PUE14" s="49"/>
      <c r="PUF14" s="49"/>
      <c r="PUG14" s="49"/>
      <c r="PUH14" s="49"/>
      <c r="PUI14" s="49"/>
      <c r="PUJ14" s="49"/>
      <c r="PUK14" s="49"/>
      <c r="PUL14" s="49"/>
      <c r="PUM14" s="49"/>
      <c r="PUN14" s="49"/>
      <c r="PUO14" s="49"/>
      <c r="PUP14" s="49"/>
      <c r="PUQ14" s="49"/>
      <c r="PUR14" s="49"/>
      <c r="PUS14" s="49"/>
      <c r="PUT14" s="49"/>
      <c r="PUU14" s="49"/>
      <c r="PUV14" s="49"/>
      <c r="PUW14" s="49"/>
      <c r="PUX14" s="49"/>
      <c r="PUY14" s="49"/>
      <c r="PUZ14" s="49"/>
      <c r="PVA14" s="49"/>
      <c r="PVB14" s="49"/>
      <c r="PVC14" s="49"/>
      <c r="PVD14" s="49"/>
      <c r="PVE14" s="49"/>
      <c r="PVF14" s="49"/>
      <c r="PVG14" s="49"/>
      <c r="PVH14" s="49"/>
      <c r="PVI14" s="49"/>
      <c r="PVJ14" s="49"/>
      <c r="PVK14" s="49"/>
      <c r="PVL14" s="49"/>
      <c r="PVM14" s="49"/>
      <c r="PVN14" s="49"/>
      <c r="PVO14" s="49"/>
      <c r="PVP14" s="49"/>
      <c r="PVQ14" s="49"/>
      <c r="PVR14" s="49"/>
      <c r="PVS14" s="49"/>
      <c r="PVT14" s="49"/>
      <c r="PVU14" s="49"/>
      <c r="PVV14" s="49"/>
      <c r="PVW14" s="49"/>
      <c r="PVX14" s="49"/>
      <c r="PVY14" s="49"/>
      <c r="PVZ14" s="49"/>
      <c r="PWA14" s="49"/>
      <c r="PWB14" s="49"/>
      <c r="PWC14" s="49"/>
      <c r="PWD14" s="49"/>
      <c r="PWE14" s="49"/>
      <c r="PWF14" s="49"/>
      <c r="PWG14" s="49"/>
      <c r="PWH14" s="49"/>
      <c r="PWI14" s="49"/>
      <c r="PWJ14" s="49"/>
      <c r="PWK14" s="49"/>
      <c r="PWL14" s="49"/>
      <c r="PWM14" s="49"/>
      <c r="PWN14" s="49"/>
      <c r="PWO14" s="49"/>
      <c r="PWP14" s="49"/>
      <c r="PWQ14" s="49"/>
      <c r="PWR14" s="49"/>
      <c r="PWS14" s="49"/>
      <c r="PWT14" s="49"/>
      <c r="PWU14" s="49"/>
      <c r="PWV14" s="49"/>
      <c r="PWW14" s="49"/>
      <c r="PWX14" s="49"/>
      <c r="PWY14" s="49"/>
      <c r="PWZ14" s="49"/>
      <c r="PXA14" s="49"/>
      <c r="PXB14" s="49"/>
      <c r="PXC14" s="49"/>
      <c r="PXD14" s="49"/>
      <c r="PXE14" s="49"/>
      <c r="PXF14" s="49"/>
      <c r="PXG14" s="49"/>
      <c r="PXH14" s="49"/>
      <c r="PXI14" s="49"/>
      <c r="PXJ14" s="49"/>
      <c r="PXK14" s="49"/>
      <c r="PXL14" s="49"/>
      <c r="PXM14" s="49"/>
      <c r="PXN14" s="49"/>
      <c r="PXO14" s="49"/>
      <c r="PXP14" s="49"/>
      <c r="PXQ14" s="49"/>
      <c r="PXR14" s="49"/>
      <c r="PXS14" s="49"/>
      <c r="PXT14" s="49"/>
      <c r="PXU14" s="49"/>
      <c r="PXV14" s="49"/>
      <c r="PXW14" s="49"/>
      <c r="PXX14" s="49"/>
      <c r="PXY14" s="49"/>
      <c r="PXZ14" s="49"/>
      <c r="PYA14" s="49"/>
      <c r="PYB14" s="49"/>
      <c r="PYC14" s="49"/>
      <c r="PYD14" s="49"/>
      <c r="PYE14" s="49"/>
      <c r="PYF14" s="49"/>
      <c r="PYG14" s="49"/>
      <c r="PYH14" s="49"/>
      <c r="PYI14" s="49"/>
      <c r="PYJ14" s="49"/>
      <c r="PYK14" s="49"/>
      <c r="PYL14" s="49"/>
      <c r="PYM14" s="49"/>
      <c r="PYN14" s="49"/>
      <c r="PYO14" s="49"/>
      <c r="PYP14" s="49"/>
      <c r="PYQ14" s="49"/>
      <c r="PYR14" s="49"/>
      <c r="PYS14" s="49"/>
      <c r="PYT14" s="49"/>
      <c r="PYU14" s="49"/>
      <c r="PYV14" s="49"/>
      <c r="PYW14" s="49"/>
      <c r="PYX14" s="49"/>
      <c r="PYY14" s="49"/>
      <c r="PYZ14" s="49"/>
      <c r="PZA14" s="49"/>
      <c r="PZB14" s="49"/>
      <c r="PZC14" s="49"/>
      <c r="PZD14" s="49"/>
      <c r="PZE14" s="49"/>
      <c r="PZF14" s="49"/>
      <c r="PZG14" s="49"/>
      <c r="PZH14" s="49"/>
      <c r="PZI14" s="49"/>
      <c r="PZJ14" s="49"/>
      <c r="PZK14" s="49"/>
      <c r="PZL14" s="49"/>
      <c r="PZM14" s="49"/>
      <c r="PZN14" s="49"/>
      <c r="PZO14" s="49"/>
      <c r="PZP14" s="49"/>
      <c r="PZQ14" s="49"/>
      <c r="PZR14" s="49"/>
      <c r="PZS14" s="49"/>
      <c r="PZT14" s="49"/>
      <c r="PZU14" s="49"/>
      <c r="PZV14" s="49"/>
      <c r="PZW14" s="49"/>
      <c r="PZX14" s="49"/>
      <c r="PZY14" s="49"/>
      <c r="PZZ14" s="49"/>
      <c r="QAA14" s="49"/>
      <c r="QAB14" s="49"/>
      <c r="QAC14" s="49"/>
      <c r="QAD14" s="49"/>
      <c r="QAE14" s="49"/>
      <c r="QAF14" s="49"/>
      <c r="QAG14" s="49"/>
      <c r="QAH14" s="49"/>
      <c r="QAI14" s="49"/>
      <c r="QAJ14" s="49"/>
      <c r="QAK14" s="49"/>
      <c r="QAL14" s="49"/>
      <c r="QAM14" s="49"/>
      <c r="QAN14" s="49"/>
      <c r="QAO14" s="49"/>
      <c r="QAP14" s="49"/>
      <c r="QAQ14" s="49"/>
      <c r="QAR14" s="49"/>
      <c r="QAS14" s="49"/>
      <c r="QAT14" s="49"/>
      <c r="QAU14" s="49"/>
      <c r="QAV14" s="49"/>
      <c r="QAW14" s="49"/>
      <c r="QAX14" s="49"/>
      <c r="QAY14" s="49"/>
      <c r="QAZ14" s="49"/>
      <c r="QBA14" s="49"/>
      <c r="QBB14" s="49"/>
      <c r="QBC14" s="49"/>
      <c r="QBD14" s="49"/>
      <c r="QBE14" s="49"/>
      <c r="QBF14" s="49"/>
      <c r="QBG14" s="49"/>
      <c r="QBH14" s="49"/>
      <c r="QBI14" s="49"/>
      <c r="QBJ14" s="49"/>
      <c r="QBK14" s="49"/>
      <c r="QBL14" s="49"/>
      <c r="QBM14" s="49"/>
      <c r="QBN14" s="49"/>
      <c r="QBO14" s="49"/>
      <c r="QBP14" s="49"/>
      <c r="QBQ14" s="49"/>
      <c r="QBR14" s="49"/>
      <c r="QBS14" s="49"/>
      <c r="QBT14" s="49"/>
      <c r="QBU14" s="49"/>
      <c r="QBV14" s="49"/>
      <c r="QBW14" s="49"/>
      <c r="QBX14" s="49"/>
      <c r="QBY14" s="49"/>
      <c r="QBZ14" s="49"/>
      <c r="QCA14" s="49"/>
      <c r="QCB14" s="49"/>
      <c r="QCC14" s="49"/>
      <c r="QCD14" s="49"/>
      <c r="QCE14" s="49"/>
      <c r="QCF14" s="49"/>
      <c r="QCG14" s="49"/>
      <c r="QCH14" s="49"/>
      <c r="QCI14" s="49"/>
      <c r="QCJ14" s="49"/>
      <c r="QCK14" s="49"/>
      <c r="QCL14" s="49"/>
      <c r="QCM14" s="49"/>
      <c r="QCN14" s="49"/>
      <c r="QCO14" s="49"/>
      <c r="QCP14" s="49"/>
      <c r="QCQ14" s="49"/>
      <c r="QCR14" s="49"/>
      <c r="QCS14" s="49"/>
      <c r="QCT14" s="49"/>
      <c r="QCU14" s="49"/>
      <c r="QCV14" s="49"/>
      <c r="QCW14" s="49"/>
      <c r="QCX14" s="49"/>
      <c r="QCY14" s="49"/>
      <c r="QCZ14" s="49"/>
      <c r="QDA14" s="49"/>
      <c r="QDB14" s="49"/>
      <c r="QDC14" s="49"/>
      <c r="QDD14" s="49"/>
      <c r="QDE14" s="49"/>
      <c r="QDF14" s="49"/>
      <c r="QDG14" s="49"/>
      <c r="QDH14" s="49"/>
      <c r="QDI14" s="49"/>
      <c r="QDJ14" s="49"/>
      <c r="QDK14" s="49"/>
      <c r="QDL14" s="49"/>
      <c r="QDM14" s="49"/>
      <c r="QDN14" s="49"/>
      <c r="QDO14" s="49"/>
      <c r="QDP14" s="49"/>
      <c r="QDQ14" s="49"/>
      <c r="QDR14" s="49"/>
      <c r="QDS14" s="49"/>
      <c r="QDT14" s="49"/>
      <c r="QDU14" s="49"/>
      <c r="QDV14" s="49"/>
      <c r="QDW14" s="49"/>
      <c r="QDX14" s="49"/>
      <c r="QDY14" s="49"/>
      <c r="QDZ14" s="49"/>
      <c r="QEA14" s="49"/>
      <c r="QEB14" s="49"/>
      <c r="QEC14" s="49"/>
      <c r="QED14" s="49"/>
      <c r="QEE14" s="49"/>
      <c r="QEF14" s="49"/>
      <c r="QEG14" s="49"/>
      <c r="QEH14" s="49"/>
      <c r="QEI14" s="49"/>
      <c r="QEJ14" s="49"/>
      <c r="QEK14" s="49"/>
      <c r="QEL14" s="49"/>
      <c r="QEM14" s="49"/>
      <c r="QEN14" s="49"/>
      <c r="QEO14" s="49"/>
      <c r="QEP14" s="49"/>
      <c r="QEQ14" s="49"/>
      <c r="QER14" s="49"/>
      <c r="QES14" s="49"/>
      <c r="QET14" s="49"/>
      <c r="QEU14" s="49"/>
      <c r="QEV14" s="49"/>
      <c r="QEW14" s="49"/>
      <c r="QEX14" s="49"/>
      <c r="QEY14" s="49"/>
      <c r="QEZ14" s="49"/>
      <c r="QFA14" s="49"/>
      <c r="QFB14" s="49"/>
      <c r="QFC14" s="49"/>
      <c r="QFD14" s="49"/>
      <c r="QFE14" s="49"/>
      <c r="QFF14" s="49"/>
      <c r="QFG14" s="49"/>
      <c r="QFH14" s="49"/>
      <c r="QFI14" s="49"/>
      <c r="QFJ14" s="49"/>
      <c r="QFK14" s="49"/>
      <c r="QFL14" s="49"/>
      <c r="QFM14" s="49"/>
      <c r="QFN14" s="49"/>
      <c r="QFO14" s="49"/>
      <c r="QFP14" s="49"/>
      <c r="QFQ14" s="49"/>
      <c r="QFR14" s="49"/>
      <c r="QFS14" s="49"/>
      <c r="QFT14" s="49"/>
      <c r="QFU14" s="49"/>
      <c r="QFV14" s="49"/>
      <c r="QFW14" s="49"/>
      <c r="QFX14" s="49"/>
      <c r="QFY14" s="49"/>
      <c r="QFZ14" s="49"/>
      <c r="QGA14" s="49"/>
      <c r="QGB14" s="49"/>
      <c r="QGC14" s="49"/>
      <c r="QGD14" s="49"/>
      <c r="QGE14" s="49"/>
      <c r="QGF14" s="49"/>
      <c r="QGG14" s="49"/>
      <c r="QGH14" s="49"/>
      <c r="QGI14" s="49"/>
      <c r="QGJ14" s="49"/>
      <c r="QGK14" s="49"/>
      <c r="QGL14" s="49"/>
      <c r="QGM14" s="49"/>
      <c r="QGN14" s="49"/>
      <c r="QGO14" s="49"/>
      <c r="QGP14" s="49"/>
      <c r="QGQ14" s="49"/>
      <c r="QGR14" s="49"/>
      <c r="QGS14" s="49"/>
      <c r="QGT14" s="49"/>
      <c r="QGU14" s="49"/>
      <c r="QGV14" s="49"/>
      <c r="QGW14" s="49"/>
      <c r="QGX14" s="49"/>
      <c r="QGY14" s="49"/>
      <c r="QGZ14" s="49"/>
      <c r="QHA14" s="49"/>
      <c r="QHB14" s="49"/>
      <c r="QHC14" s="49"/>
      <c r="QHD14" s="49"/>
      <c r="QHE14" s="49"/>
      <c r="QHF14" s="49"/>
      <c r="QHG14" s="49"/>
      <c r="QHH14" s="49"/>
      <c r="QHI14" s="49"/>
      <c r="QHJ14" s="49"/>
      <c r="QHK14" s="49"/>
      <c r="QHL14" s="49"/>
      <c r="QHM14" s="49"/>
      <c r="QHN14" s="49"/>
      <c r="QHO14" s="49"/>
      <c r="QHP14" s="49"/>
      <c r="QHQ14" s="49"/>
      <c r="QHR14" s="49"/>
      <c r="QHS14" s="49"/>
      <c r="QHT14" s="49"/>
      <c r="QHU14" s="49"/>
      <c r="QHV14" s="49"/>
      <c r="QHW14" s="49"/>
      <c r="QHX14" s="49"/>
      <c r="QHY14" s="49"/>
      <c r="QHZ14" s="49"/>
      <c r="QIA14" s="49"/>
      <c r="QIB14" s="49"/>
      <c r="QIC14" s="49"/>
      <c r="QID14" s="49"/>
      <c r="QIE14" s="49"/>
      <c r="QIF14" s="49"/>
      <c r="QIG14" s="49"/>
      <c r="QIH14" s="49"/>
      <c r="QII14" s="49"/>
      <c r="QIJ14" s="49"/>
      <c r="QIK14" s="49"/>
      <c r="QIL14" s="49"/>
      <c r="QIM14" s="49"/>
      <c r="QIN14" s="49"/>
      <c r="QIO14" s="49"/>
      <c r="QIP14" s="49"/>
      <c r="QIQ14" s="49"/>
      <c r="QIR14" s="49"/>
      <c r="QIS14" s="49"/>
      <c r="QIT14" s="49"/>
      <c r="QIU14" s="49"/>
      <c r="QIV14" s="49"/>
      <c r="QIW14" s="49"/>
      <c r="QIX14" s="49"/>
      <c r="QIY14" s="49"/>
      <c r="QIZ14" s="49"/>
      <c r="QJA14" s="49"/>
      <c r="QJB14" s="49"/>
      <c r="QJC14" s="49"/>
      <c r="QJD14" s="49"/>
      <c r="QJE14" s="49"/>
      <c r="QJF14" s="49"/>
      <c r="QJG14" s="49"/>
      <c r="QJH14" s="49"/>
      <c r="QJI14" s="49"/>
      <c r="QJJ14" s="49"/>
      <c r="QJK14" s="49"/>
      <c r="QJL14" s="49"/>
      <c r="QJM14" s="49"/>
      <c r="QJN14" s="49"/>
      <c r="QJO14" s="49"/>
      <c r="QJP14" s="49"/>
      <c r="QJQ14" s="49"/>
      <c r="QJR14" s="49"/>
      <c r="QJS14" s="49"/>
      <c r="QJT14" s="49"/>
      <c r="QJU14" s="49"/>
      <c r="QJV14" s="49"/>
      <c r="QJW14" s="49"/>
      <c r="QJX14" s="49"/>
      <c r="QJY14" s="49"/>
      <c r="QJZ14" s="49"/>
      <c r="QKA14" s="49"/>
      <c r="QKB14" s="49"/>
      <c r="QKC14" s="49"/>
      <c r="QKD14" s="49"/>
      <c r="QKE14" s="49"/>
      <c r="QKF14" s="49"/>
      <c r="QKG14" s="49"/>
      <c r="QKH14" s="49"/>
      <c r="QKI14" s="49"/>
      <c r="QKJ14" s="49"/>
      <c r="QKK14" s="49"/>
      <c r="QKL14" s="49"/>
      <c r="QKM14" s="49"/>
      <c r="QKN14" s="49"/>
      <c r="QKO14" s="49"/>
      <c r="QKP14" s="49"/>
      <c r="QKQ14" s="49"/>
      <c r="QKR14" s="49"/>
      <c r="QKS14" s="49"/>
      <c r="QKT14" s="49"/>
      <c r="QKU14" s="49"/>
      <c r="QKV14" s="49"/>
      <c r="QKW14" s="49"/>
      <c r="QKX14" s="49"/>
      <c r="QKY14" s="49"/>
      <c r="QKZ14" s="49"/>
      <c r="QLA14" s="49"/>
      <c r="QLB14" s="49"/>
      <c r="QLC14" s="49"/>
      <c r="QLD14" s="49"/>
      <c r="QLE14" s="49"/>
      <c r="QLF14" s="49"/>
      <c r="QLG14" s="49"/>
      <c r="QLH14" s="49"/>
      <c r="QLI14" s="49"/>
      <c r="QLJ14" s="49"/>
      <c r="QLK14" s="49"/>
      <c r="QLL14" s="49"/>
      <c r="QLM14" s="49"/>
      <c r="QLN14" s="49"/>
      <c r="QLO14" s="49"/>
      <c r="QLP14" s="49"/>
      <c r="QLQ14" s="49"/>
      <c r="QLR14" s="49"/>
      <c r="QLS14" s="49"/>
      <c r="QLT14" s="49"/>
      <c r="QLU14" s="49"/>
      <c r="QLV14" s="49"/>
      <c r="QLW14" s="49"/>
      <c r="QLX14" s="49"/>
      <c r="QLY14" s="49"/>
      <c r="QLZ14" s="49"/>
      <c r="QMA14" s="49"/>
      <c r="QMB14" s="49"/>
      <c r="QMC14" s="49"/>
      <c r="QMD14" s="49"/>
      <c r="QME14" s="49"/>
      <c r="QMF14" s="49"/>
      <c r="QMG14" s="49"/>
      <c r="QMH14" s="49"/>
      <c r="QMI14" s="49"/>
      <c r="QMJ14" s="49"/>
      <c r="QMK14" s="49"/>
      <c r="QML14" s="49"/>
      <c r="QMM14" s="49"/>
      <c r="QMN14" s="49"/>
      <c r="QMO14" s="49"/>
      <c r="QMP14" s="49"/>
      <c r="QMQ14" s="49"/>
      <c r="QMR14" s="49"/>
      <c r="QMS14" s="49"/>
      <c r="QMT14" s="49"/>
      <c r="QMU14" s="49"/>
      <c r="QMV14" s="49"/>
      <c r="QMW14" s="49"/>
      <c r="QMX14" s="49"/>
      <c r="QMY14" s="49"/>
      <c r="QMZ14" s="49"/>
      <c r="QNA14" s="49"/>
      <c r="QNB14" s="49"/>
      <c r="QNC14" s="49"/>
      <c r="QND14" s="49"/>
      <c r="QNE14" s="49"/>
      <c r="QNF14" s="49"/>
      <c r="QNG14" s="49"/>
      <c r="QNH14" s="49"/>
      <c r="QNI14" s="49"/>
      <c r="QNJ14" s="49"/>
      <c r="QNK14" s="49"/>
      <c r="QNL14" s="49"/>
      <c r="QNM14" s="49"/>
      <c r="QNN14" s="49"/>
      <c r="QNO14" s="49"/>
      <c r="QNP14" s="49"/>
      <c r="QNQ14" s="49"/>
      <c r="QNR14" s="49"/>
      <c r="QNS14" s="49"/>
      <c r="QNT14" s="49"/>
      <c r="QNU14" s="49"/>
      <c r="QNV14" s="49"/>
      <c r="QNW14" s="49"/>
      <c r="QNX14" s="49"/>
      <c r="QNY14" s="49"/>
      <c r="QNZ14" s="49"/>
      <c r="QOA14" s="49"/>
      <c r="QOB14" s="49"/>
      <c r="QOC14" s="49"/>
      <c r="QOD14" s="49"/>
      <c r="QOE14" s="49"/>
      <c r="QOF14" s="49"/>
      <c r="QOG14" s="49"/>
      <c r="QOH14" s="49"/>
      <c r="QOI14" s="49"/>
      <c r="QOJ14" s="49"/>
      <c r="QOK14" s="49"/>
      <c r="QOL14" s="49"/>
      <c r="QOM14" s="49"/>
      <c r="QON14" s="49"/>
      <c r="QOO14" s="49"/>
      <c r="QOP14" s="49"/>
      <c r="QOQ14" s="49"/>
      <c r="QOR14" s="49"/>
      <c r="QOS14" s="49"/>
      <c r="QOT14" s="49"/>
      <c r="QOU14" s="49"/>
      <c r="QOV14" s="49"/>
      <c r="QOW14" s="49"/>
      <c r="QOX14" s="49"/>
      <c r="QOY14" s="49"/>
      <c r="QOZ14" s="49"/>
      <c r="QPA14" s="49"/>
      <c r="QPB14" s="49"/>
      <c r="QPC14" s="49"/>
      <c r="QPD14" s="49"/>
      <c r="QPE14" s="49"/>
      <c r="QPF14" s="49"/>
      <c r="QPG14" s="49"/>
      <c r="QPH14" s="49"/>
      <c r="QPI14" s="49"/>
      <c r="QPJ14" s="49"/>
      <c r="QPK14" s="49"/>
      <c r="QPL14" s="49"/>
      <c r="QPM14" s="49"/>
      <c r="QPN14" s="49"/>
      <c r="QPO14" s="49"/>
      <c r="QPP14" s="49"/>
      <c r="QPQ14" s="49"/>
      <c r="QPR14" s="49"/>
      <c r="QPS14" s="49"/>
      <c r="QPT14" s="49"/>
      <c r="QPU14" s="49"/>
      <c r="QPV14" s="49"/>
      <c r="QPW14" s="49"/>
      <c r="QPX14" s="49"/>
      <c r="QPY14" s="49"/>
      <c r="QPZ14" s="49"/>
      <c r="QQA14" s="49"/>
      <c r="QQB14" s="49"/>
      <c r="QQC14" s="49"/>
      <c r="QQD14" s="49"/>
      <c r="QQE14" s="49"/>
      <c r="QQF14" s="49"/>
      <c r="QQG14" s="49"/>
      <c r="QQH14" s="49"/>
      <c r="QQI14" s="49"/>
      <c r="QQJ14" s="49"/>
      <c r="QQK14" s="49"/>
      <c r="QQL14" s="49"/>
      <c r="QQM14" s="49"/>
      <c r="QQN14" s="49"/>
      <c r="QQO14" s="49"/>
      <c r="QQP14" s="49"/>
      <c r="QQQ14" s="49"/>
      <c r="QQR14" s="49"/>
      <c r="QQS14" s="49"/>
      <c r="QQT14" s="49"/>
      <c r="QQU14" s="49"/>
      <c r="QQV14" s="49"/>
      <c r="QQW14" s="49"/>
      <c r="QQX14" s="49"/>
      <c r="QQY14" s="49"/>
      <c r="QQZ14" s="49"/>
      <c r="QRA14" s="49"/>
      <c r="QRB14" s="49"/>
      <c r="QRC14" s="49"/>
      <c r="QRD14" s="49"/>
      <c r="QRE14" s="49"/>
      <c r="QRF14" s="49"/>
      <c r="QRG14" s="49"/>
      <c r="QRH14" s="49"/>
      <c r="QRI14" s="49"/>
      <c r="QRJ14" s="49"/>
      <c r="QRK14" s="49"/>
      <c r="QRL14" s="49"/>
      <c r="QRM14" s="49"/>
      <c r="QRN14" s="49"/>
      <c r="QRO14" s="49"/>
      <c r="QRP14" s="49"/>
      <c r="QRQ14" s="49"/>
      <c r="QRR14" s="49"/>
      <c r="QRS14" s="49"/>
      <c r="QRT14" s="49"/>
      <c r="QRU14" s="49"/>
      <c r="QRV14" s="49"/>
      <c r="QRW14" s="49"/>
      <c r="QRX14" s="49"/>
      <c r="QRY14" s="49"/>
      <c r="QRZ14" s="49"/>
      <c r="QSA14" s="49"/>
      <c r="QSB14" s="49"/>
      <c r="QSC14" s="49"/>
      <c r="QSD14" s="49"/>
      <c r="QSE14" s="49"/>
      <c r="QSF14" s="49"/>
      <c r="QSG14" s="49"/>
      <c r="QSH14" s="49"/>
      <c r="QSI14" s="49"/>
      <c r="QSJ14" s="49"/>
      <c r="QSK14" s="49"/>
      <c r="QSL14" s="49"/>
      <c r="QSM14" s="49"/>
      <c r="QSN14" s="49"/>
      <c r="QSO14" s="49"/>
      <c r="QSP14" s="49"/>
      <c r="QSQ14" s="49"/>
      <c r="QSR14" s="49"/>
      <c r="QSS14" s="49"/>
      <c r="QST14" s="49"/>
      <c r="QSU14" s="49"/>
      <c r="QSV14" s="49"/>
      <c r="QSW14" s="49"/>
      <c r="QSX14" s="49"/>
      <c r="QSY14" s="49"/>
      <c r="QSZ14" s="49"/>
      <c r="QTA14" s="49"/>
      <c r="QTB14" s="49"/>
      <c r="QTC14" s="49"/>
      <c r="QTD14" s="49"/>
      <c r="QTE14" s="49"/>
      <c r="QTF14" s="49"/>
      <c r="QTG14" s="49"/>
      <c r="QTH14" s="49"/>
      <c r="QTI14" s="49"/>
      <c r="QTJ14" s="49"/>
      <c r="QTK14" s="49"/>
      <c r="QTL14" s="49"/>
      <c r="QTM14" s="49"/>
      <c r="QTN14" s="49"/>
      <c r="QTO14" s="49"/>
      <c r="QTP14" s="49"/>
      <c r="QTQ14" s="49"/>
      <c r="QTR14" s="49"/>
      <c r="QTS14" s="49"/>
      <c r="QTT14" s="49"/>
      <c r="QTU14" s="49"/>
      <c r="QTV14" s="49"/>
      <c r="QTW14" s="49"/>
      <c r="QTX14" s="49"/>
      <c r="QTY14" s="49"/>
      <c r="QTZ14" s="49"/>
      <c r="QUA14" s="49"/>
      <c r="QUB14" s="49"/>
      <c r="QUC14" s="49"/>
      <c r="QUD14" s="49"/>
      <c r="QUE14" s="49"/>
      <c r="QUF14" s="49"/>
      <c r="QUG14" s="49"/>
      <c r="QUH14" s="49"/>
      <c r="QUI14" s="49"/>
      <c r="QUJ14" s="49"/>
      <c r="QUK14" s="49"/>
      <c r="QUL14" s="49"/>
      <c r="QUM14" s="49"/>
      <c r="QUN14" s="49"/>
      <c r="QUO14" s="49"/>
      <c r="QUP14" s="49"/>
      <c r="QUQ14" s="49"/>
      <c r="QUR14" s="49"/>
      <c r="QUS14" s="49"/>
      <c r="QUT14" s="49"/>
      <c r="QUU14" s="49"/>
      <c r="QUV14" s="49"/>
      <c r="QUW14" s="49"/>
      <c r="QUX14" s="49"/>
      <c r="QUY14" s="49"/>
      <c r="QUZ14" s="49"/>
      <c r="QVA14" s="49"/>
      <c r="QVB14" s="49"/>
      <c r="QVC14" s="49"/>
      <c r="QVD14" s="49"/>
      <c r="QVE14" s="49"/>
      <c r="QVF14" s="49"/>
      <c r="QVG14" s="49"/>
      <c r="QVH14" s="49"/>
      <c r="QVI14" s="49"/>
      <c r="QVJ14" s="49"/>
      <c r="QVK14" s="49"/>
      <c r="QVL14" s="49"/>
      <c r="QVM14" s="49"/>
      <c r="QVN14" s="49"/>
      <c r="QVO14" s="49"/>
      <c r="QVP14" s="49"/>
      <c r="QVQ14" s="49"/>
      <c r="QVR14" s="49"/>
      <c r="QVS14" s="49"/>
      <c r="QVT14" s="49"/>
      <c r="QVU14" s="49"/>
      <c r="QVV14" s="49"/>
      <c r="QVW14" s="49"/>
      <c r="QVX14" s="49"/>
      <c r="QVY14" s="49"/>
      <c r="QVZ14" s="49"/>
      <c r="QWA14" s="49"/>
      <c r="QWB14" s="49"/>
      <c r="QWC14" s="49"/>
      <c r="QWD14" s="49"/>
      <c r="QWE14" s="49"/>
      <c r="QWF14" s="49"/>
      <c r="QWG14" s="49"/>
      <c r="QWH14" s="49"/>
      <c r="QWI14" s="49"/>
      <c r="QWJ14" s="49"/>
      <c r="QWK14" s="49"/>
      <c r="QWL14" s="49"/>
      <c r="QWM14" s="49"/>
      <c r="QWN14" s="49"/>
      <c r="QWO14" s="49"/>
      <c r="QWP14" s="49"/>
      <c r="QWQ14" s="49"/>
      <c r="QWR14" s="49"/>
      <c r="QWS14" s="49"/>
      <c r="QWT14" s="49"/>
      <c r="QWU14" s="49"/>
      <c r="QWV14" s="49"/>
      <c r="QWW14" s="49"/>
      <c r="QWX14" s="49"/>
      <c r="QWY14" s="49"/>
      <c r="QWZ14" s="49"/>
      <c r="QXA14" s="49"/>
      <c r="QXB14" s="49"/>
      <c r="QXC14" s="49"/>
      <c r="QXD14" s="49"/>
      <c r="QXE14" s="49"/>
      <c r="QXF14" s="49"/>
      <c r="QXG14" s="49"/>
      <c r="QXH14" s="49"/>
      <c r="QXI14" s="49"/>
      <c r="QXJ14" s="49"/>
      <c r="QXK14" s="49"/>
      <c r="QXL14" s="49"/>
      <c r="QXM14" s="49"/>
      <c r="QXN14" s="49"/>
      <c r="QXO14" s="49"/>
      <c r="QXP14" s="49"/>
      <c r="QXQ14" s="49"/>
      <c r="QXR14" s="49"/>
      <c r="QXS14" s="49"/>
      <c r="QXT14" s="49"/>
      <c r="QXU14" s="49"/>
      <c r="QXV14" s="49"/>
      <c r="QXW14" s="49"/>
      <c r="QXX14" s="49"/>
      <c r="QXY14" s="49"/>
      <c r="QXZ14" s="49"/>
      <c r="QYA14" s="49"/>
      <c r="QYB14" s="49"/>
      <c r="QYC14" s="49"/>
      <c r="QYD14" s="49"/>
      <c r="QYE14" s="49"/>
      <c r="QYF14" s="49"/>
      <c r="QYG14" s="49"/>
      <c r="QYH14" s="49"/>
      <c r="QYI14" s="49"/>
      <c r="QYJ14" s="49"/>
      <c r="QYK14" s="49"/>
      <c r="QYL14" s="49"/>
      <c r="QYM14" s="49"/>
      <c r="QYN14" s="49"/>
      <c r="QYO14" s="49"/>
      <c r="QYP14" s="49"/>
      <c r="QYQ14" s="49"/>
      <c r="QYR14" s="49"/>
      <c r="QYS14" s="49"/>
      <c r="QYT14" s="49"/>
      <c r="QYU14" s="49"/>
      <c r="QYV14" s="49"/>
      <c r="QYW14" s="49"/>
      <c r="QYX14" s="49"/>
      <c r="QYY14" s="49"/>
      <c r="QYZ14" s="49"/>
      <c r="QZA14" s="49"/>
      <c r="QZB14" s="49"/>
      <c r="QZC14" s="49"/>
      <c r="QZD14" s="49"/>
      <c r="QZE14" s="49"/>
      <c r="QZF14" s="49"/>
      <c r="QZG14" s="49"/>
      <c r="QZH14" s="49"/>
      <c r="QZI14" s="49"/>
      <c r="QZJ14" s="49"/>
      <c r="QZK14" s="49"/>
      <c r="QZL14" s="49"/>
      <c r="QZM14" s="49"/>
      <c r="QZN14" s="49"/>
      <c r="QZO14" s="49"/>
      <c r="QZP14" s="49"/>
      <c r="QZQ14" s="49"/>
      <c r="QZR14" s="49"/>
      <c r="QZS14" s="49"/>
      <c r="QZT14" s="49"/>
      <c r="QZU14" s="49"/>
      <c r="QZV14" s="49"/>
      <c r="QZW14" s="49"/>
      <c r="QZX14" s="49"/>
      <c r="QZY14" s="49"/>
      <c r="QZZ14" s="49"/>
      <c r="RAA14" s="49"/>
      <c r="RAB14" s="49"/>
      <c r="RAC14" s="49"/>
      <c r="RAD14" s="49"/>
      <c r="RAE14" s="49"/>
      <c r="RAF14" s="49"/>
      <c r="RAG14" s="49"/>
      <c r="RAH14" s="49"/>
      <c r="RAI14" s="49"/>
      <c r="RAJ14" s="49"/>
      <c r="RAK14" s="49"/>
      <c r="RAL14" s="49"/>
      <c r="RAM14" s="49"/>
      <c r="RAN14" s="49"/>
      <c r="RAO14" s="49"/>
      <c r="RAP14" s="49"/>
      <c r="RAQ14" s="49"/>
      <c r="RAR14" s="49"/>
      <c r="RAS14" s="49"/>
      <c r="RAT14" s="49"/>
      <c r="RAU14" s="49"/>
      <c r="RAV14" s="49"/>
      <c r="RAW14" s="49"/>
      <c r="RAX14" s="49"/>
      <c r="RAY14" s="49"/>
      <c r="RAZ14" s="49"/>
      <c r="RBA14" s="49"/>
      <c r="RBB14" s="49"/>
      <c r="RBC14" s="49"/>
      <c r="RBD14" s="49"/>
      <c r="RBE14" s="49"/>
      <c r="RBF14" s="49"/>
      <c r="RBG14" s="49"/>
      <c r="RBH14" s="49"/>
      <c r="RBI14" s="49"/>
      <c r="RBJ14" s="49"/>
      <c r="RBK14" s="49"/>
      <c r="RBL14" s="49"/>
      <c r="RBM14" s="49"/>
      <c r="RBN14" s="49"/>
      <c r="RBO14" s="49"/>
      <c r="RBP14" s="49"/>
      <c r="RBQ14" s="49"/>
      <c r="RBR14" s="49"/>
      <c r="RBS14" s="49"/>
      <c r="RBT14" s="49"/>
      <c r="RBU14" s="49"/>
      <c r="RBV14" s="49"/>
      <c r="RBW14" s="49"/>
      <c r="RBX14" s="49"/>
      <c r="RBY14" s="49"/>
      <c r="RBZ14" s="49"/>
      <c r="RCA14" s="49"/>
      <c r="RCB14" s="49"/>
      <c r="RCC14" s="49"/>
      <c r="RCD14" s="49"/>
      <c r="RCE14" s="49"/>
      <c r="RCF14" s="49"/>
      <c r="RCG14" s="49"/>
      <c r="RCH14" s="49"/>
      <c r="RCI14" s="49"/>
      <c r="RCJ14" s="49"/>
      <c r="RCK14" s="49"/>
      <c r="RCL14" s="49"/>
      <c r="RCM14" s="49"/>
      <c r="RCN14" s="49"/>
      <c r="RCO14" s="49"/>
      <c r="RCP14" s="49"/>
      <c r="RCQ14" s="49"/>
      <c r="RCR14" s="49"/>
      <c r="RCS14" s="49"/>
      <c r="RCT14" s="49"/>
      <c r="RCU14" s="49"/>
      <c r="RCV14" s="49"/>
      <c r="RCW14" s="49"/>
      <c r="RCX14" s="49"/>
      <c r="RCY14" s="49"/>
      <c r="RCZ14" s="49"/>
      <c r="RDA14" s="49"/>
      <c r="RDB14" s="49"/>
      <c r="RDC14" s="49"/>
      <c r="RDD14" s="49"/>
      <c r="RDE14" s="49"/>
      <c r="RDF14" s="49"/>
      <c r="RDG14" s="49"/>
      <c r="RDH14" s="49"/>
      <c r="RDI14" s="49"/>
      <c r="RDJ14" s="49"/>
      <c r="RDK14" s="49"/>
      <c r="RDL14" s="49"/>
      <c r="RDM14" s="49"/>
      <c r="RDN14" s="49"/>
      <c r="RDO14" s="49"/>
      <c r="RDP14" s="49"/>
      <c r="RDQ14" s="49"/>
      <c r="RDR14" s="49"/>
      <c r="RDS14" s="49"/>
      <c r="RDT14" s="49"/>
      <c r="RDU14" s="49"/>
      <c r="RDV14" s="49"/>
      <c r="RDW14" s="49"/>
      <c r="RDX14" s="49"/>
      <c r="RDY14" s="49"/>
      <c r="RDZ14" s="49"/>
      <c r="REA14" s="49"/>
      <c r="REB14" s="49"/>
      <c r="REC14" s="49"/>
      <c r="RED14" s="49"/>
      <c r="REE14" s="49"/>
      <c r="REF14" s="49"/>
      <c r="REG14" s="49"/>
      <c r="REH14" s="49"/>
      <c r="REI14" s="49"/>
      <c r="REJ14" s="49"/>
      <c r="REK14" s="49"/>
      <c r="REL14" s="49"/>
      <c r="REM14" s="49"/>
      <c r="REN14" s="49"/>
      <c r="REO14" s="49"/>
      <c r="REP14" s="49"/>
      <c r="REQ14" s="49"/>
      <c r="RER14" s="49"/>
      <c r="RES14" s="49"/>
      <c r="RET14" s="49"/>
      <c r="REU14" s="49"/>
      <c r="REV14" s="49"/>
      <c r="REW14" s="49"/>
      <c r="REX14" s="49"/>
      <c r="REY14" s="49"/>
      <c r="REZ14" s="49"/>
      <c r="RFA14" s="49"/>
      <c r="RFB14" s="49"/>
      <c r="RFC14" s="49"/>
      <c r="RFD14" s="49"/>
      <c r="RFE14" s="49"/>
      <c r="RFF14" s="49"/>
      <c r="RFG14" s="49"/>
      <c r="RFH14" s="49"/>
      <c r="RFI14" s="49"/>
      <c r="RFJ14" s="49"/>
      <c r="RFK14" s="49"/>
      <c r="RFL14" s="49"/>
      <c r="RFM14" s="49"/>
      <c r="RFN14" s="49"/>
      <c r="RFO14" s="49"/>
      <c r="RFP14" s="49"/>
      <c r="RFQ14" s="49"/>
      <c r="RFR14" s="49"/>
      <c r="RFS14" s="49"/>
      <c r="RFT14" s="49"/>
      <c r="RFU14" s="49"/>
      <c r="RFV14" s="49"/>
      <c r="RFW14" s="49"/>
      <c r="RFX14" s="49"/>
      <c r="RFY14" s="49"/>
      <c r="RFZ14" s="49"/>
      <c r="RGA14" s="49"/>
      <c r="RGB14" s="49"/>
      <c r="RGC14" s="49"/>
      <c r="RGD14" s="49"/>
      <c r="RGE14" s="49"/>
      <c r="RGF14" s="49"/>
      <c r="RGG14" s="49"/>
      <c r="RGH14" s="49"/>
      <c r="RGI14" s="49"/>
      <c r="RGJ14" s="49"/>
      <c r="RGK14" s="49"/>
      <c r="RGL14" s="49"/>
      <c r="RGM14" s="49"/>
      <c r="RGN14" s="49"/>
      <c r="RGO14" s="49"/>
      <c r="RGP14" s="49"/>
      <c r="RGQ14" s="49"/>
      <c r="RGR14" s="49"/>
      <c r="RGS14" s="49"/>
      <c r="RGT14" s="49"/>
      <c r="RGU14" s="49"/>
      <c r="RGV14" s="49"/>
      <c r="RGW14" s="49"/>
      <c r="RGX14" s="49"/>
      <c r="RGY14" s="49"/>
      <c r="RGZ14" s="49"/>
      <c r="RHA14" s="49"/>
      <c r="RHB14" s="49"/>
      <c r="RHC14" s="49"/>
      <c r="RHD14" s="49"/>
      <c r="RHE14" s="49"/>
      <c r="RHF14" s="49"/>
      <c r="RHG14" s="49"/>
      <c r="RHH14" s="49"/>
      <c r="RHI14" s="49"/>
      <c r="RHJ14" s="49"/>
      <c r="RHK14" s="49"/>
      <c r="RHL14" s="49"/>
      <c r="RHM14" s="49"/>
      <c r="RHN14" s="49"/>
      <c r="RHO14" s="49"/>
      <c r="RHP14" s="49"/>
      <c r="RHQ14" s="49"/>
      <c r="RHR14" s="49"/>
      <c r="RHS14" s="49"/>
      <c r="RHT14" s="49"/>
      <c r="RHU14" s="49"/>
      <c r="RHV14" s="49"/>
      <c r="RHW14" s="49"/>
      <c r="RHX14" s="49"/>
      <c r="RHY14" s="49"/>
      <c r="RHZ14" s="49"/>
      <c r="RIA14" s="49"/>
      <c r="RIB14" s="49"/>
      <c r="RIC14" s="49"/>
      <c r="RID14" s="49"/>
      <c r="RIE14" s="49"/>
      <c r="RIF14" s="49"/>
      <c r="RIG14" s="49"/>
      <c r="RIH14" s="49"/>
      <c r="RII14" s="49"/>
      <c r="RIJ14" s="49"/>
      <c r="RIK14" s="49"/>
      <c r="RIL14" s="49"/>
      <c r="RIM14" s="49"/>
      <c r="RIN14" s="49"/>
      <c r="RIO14" s="49"/>
      <c r="RIP14" s="49"/>
      <c r="RIQ14" s="49"/>
      <c r="RIR14" s="49"/>
      <c r="RIS14" s="49"/>
      <c r="RIT14" s="49"/>
      <c r="RIU14" s="49"/>
      <c r="RIV14" s="49"/>
      <c r="RIW14" s="49"/>
      <c r="RIX14" s="49"/>
      <c r="RIY14" s="49"/>
      <c r="RIZ14" s="49"/>
      <c r="RJA14" s="49"/>
      <c r="RJB14" s="49"/>
      <c r="RJC14" s="49"/>
      <c r="RJD14" s="49"/>
      <c r="RJE14" s="49"/>
      <c r="RJF14" s="49"/>
      <c r="RJG14" s="49"/>
      <c r="RJH14" s="49"/>
      <c r="RJI14" s="49"/>
      <c r="RJJ14" s="49"/>
      <c r="RJK14" s="49"/>
      <c r="RJL14" s="49"/>
      <c r="RJM14" s="49"/>
      <c r="RJN14" s="49"/>
      <c r="RJO14" s="49"/>
      <c r="RJP14" s="49"/>
      <c r="RJQ14" s="49"/>
      <c r="RJR14" s="49"/>
      <c r="RJS14" s="49"/>
      <c r="RJT14" s="49"/>
      <c r="RJU14" s="49"/>
      <c r="RJV14" s="49"/>
      <c r="RJW14" s="49"/>
      <c r="RJX14" s="49"/>
      <c r="RJY14" s="49"/>
      <c r="RJZ14" s="49"/>
      <c r="RKA14" s="49"/>
      <c r="RKB14" s="49"/>
      <c r="RKC14" s="49"/>
      <c r="RKD14" s="49"/>
      <c r="RKE14" s="49"/>
      <c r="RKF14" s="49"/>
      <c r="RKG14" s="49"/>
      <c r="RKH14" s="49"/>
      <c r="RKI14" s="49"/>
      <c r="RKJ14" s="49"/>
      <c r="RKK14" s="49"/>
      <c r="RKL14" s="49"/>
      <c r="RKM14" s="49"/>
      <c r="RKN14" s="49"/>
      <c r="RKO14" s="49"/>
      <c r="RKP14" s="49"/>
      <c r="RKQ14" s="49"/>
      <c r="RKR14" s="49"/>
      <c r="RKS14" s="49"/>
      <c r="RKT14" s="49"/>
      <c r="RKU14" s="49"/>
      <c r="RKV14" s="49"/>
      <c r="RKW14" s="49"/>
      <c r="RKX14" s="49"/>
      <c r="RKY14" s="49"/>
      <c r="RKZ14" s="49"/>
      <c r="RLA14" s="49"/>
      <c r="RLB14" s="49"/>
      <c r="RLC14" s="49"/>
      <c r="RLD14" s="49"/>
      <c r="RLE14" s="49"/>
      <c r="RLF14" s="49"/>
      <c r="RLG14" s="49"/>
      <c r="RLH14" s="49"/>
      <c r="RLI14" s="49"/>
      <c r="RLJ14" s="49"/>
      <c r="RLK14" s="49"/>
      <c r="RLL14" s="49"/>
      <c r="RLM14" s="49"/>
      <c r="RLN14" s="49"/>
      <c r="RLO14" s="49"/>
      <c r="RLP14" s="49"/>
      <c r="RLQ14" s="49"/>
      <c r="RLR14" s="49"/>
      <c r="RLS14" s="49"/>
      <c r="RLT14" s="49"/>
      <c r="RLU14" s="49"/>
      <c r="RLV14" s="49"/>
      <c r="RLW14" s="49"/>
      <c r="RLX14" s="49"/>
      <c r="RLY14" s="49"/>
      <c r="RLZ14" s="49"/>
      <c r="RMA14" s="49"/>
      <c r="RMB14" s="49"/>
      <c r="RMC14" s="49"/>
      <c r="RMD14" s="49"/>
      <c r="RME14" s="49"/>
      <c r="RMF14" s="49"/>
      <c r="RMG14" s="49"/>
      <c r="RMH14" s="49"/>
      <c r="RMI14" s="49"/>
      <c r="RMJ14" s="49"/>
      <c r="RMK14" s="49"/>
      <c r="RML14" s="49"/>
      <c r="RMM14" s="49"/>
      <c r="RMN14" s="49"/>
      <c r="RMO14" s="49"/>
      <c r="RMP14" s="49"/>
      <c r="RMQ14" s="49"/>
      <c r="RMR14" s="49"/>
      <c r="RMS14" s="49"/>
      <c r="RMT14" s="49"/>
      <c r="RMU14" s="49"/>
      <c r="RMV14" s="49"/>
      <c r="RMW14" s="49"/>
      <c r="RMX14" s="49"/>
      <c r="RMY14" s="49"/>
      <c r="RMZ14" s="49"/>
      <c r="RNA14" s="49"/>
      <c r="RNB14" s="49"/>
      <c r="RNC14" s="49"/>
      <c r="RND14" s="49"/>
      <c r="RNE14" s="49"/>
      <c r="RNF14" s="49"/>
      <c r="RNG14" s="49"/>
      <c r="RNH14" s="49"/>
      <c r="RNI14" s="49"/>
      <c r="RNJ14" s="49"/>
      <c r="RNK14" s="49"/>
      <c r="RNL14" s="49"/>
      <c r="RNM14" s="49"/>
      <c r="RNN14" s="49"/>
      <c r="RNO14" s="49"/>
      <c r="RNP14" s="49"/>
      <c r="RNQ14" s="49"/>
      <c r="RNR14" s="49"/>
      <c r="RNS14" s="49"/>
      <c r="RNT14" s="49"/>
      <c r="RNU14" s="49"/>
      <c r="RNV14" s="49"/>
      <c r="RNW14" s="49"/>
      <c r="RNX14" s="49"/>
      <c r="RNY14" s="49"/>
      <c r="RNZ14" s="49"/>
      <c r="ROA14" s="49"/>
      <c r="ROB14" s="49"/>
      <c r="ROC14" s="49"/>
      <c r="ROD14" s="49"/>
      <c r="ROE14" s="49"/>
      <c r="ROF14" s="49"/>
      <c r="ROG14" s="49"/>
      <c r="ROH14" s="49"/>
      <c r="ROI14" s="49"/>
      <c r="ROJ14" s="49"/>
      <c r="ROK14" s="49"/>
      <c r="ROL14" s="49"/>
      <c r="ROM14" s="49"/>
      <c r="RON14" s="49"/>
      <c r="ROO14" s="49"/>
      <c r="ROP14" s="49"/>
      <c r="ROQ14" s="49"/>
      <c r="ROR14" s="49"/>
      <c r="ROS14" s="49"/>
      <c r="ROT14" s="49"/>
      <c r="ROU14" s="49"/>
      <c r="ROV14" s="49"/>
      <c r="ROW14" s="49"/>
      <c r="ROX14" s="49"/>
      <c r="ROY14" s="49"/>
      <c r="ROZ14" s="49"/>
      <c r="RPA14" s="49"/>
      <c r="RPB14" s="49"/>
      <c r="RPC14" s="49"/>
      <c r="RPD14" s="49"/>
      <c r="RPE14" s="49"/>
      <c r="RPF14" s="49"/>
      <c r="RPG14" s="49"/>
      <c r="RPH14" s="49"/>
      <c r="RPI14" s="49"/>
      <c r="RPJ14" s="49"/>
      <c r="RPK14" s="49"/>
      <c r="RPL14" s="49"/>
      <c r="RPM14" s="49"/>
      <c r="RPN14" s="49"/>
      <c r="RPO14" s="49"/>
      <c r="RPP14" s="49"/>
      <c r="RPQ14" s="49"/>
      <c r="RPR14" s="49"/>
      <c r="RPS14" s="49"/>
      <c r="RPT14" s="49"/>
      <c r="RPU14" s="49"/>
      <c r="RPV14" s="49"/>
      <c r="RPW14" s="49"/>
      <c r="RPX14" s="49"/>
      <c r="RPY14" s="49"/>
      <c r="RPZ14" s="49"/>
      <c r="RQA14" s="49"/>
      <c r="RQB14" s="49"/>
      <c r="RQC14" s="49"/>
      <c r="RQD14" s="49"/>
      <c r="RQE14" s="49"/>
      <c r="RQF14" s="49"/>
      <c r="RQG14" s="49"/>
      <c r="RQH14" s="49"/>
      <c r="RQI14" s="49"/>
      <c r="RQJ14" s="49"/>
      <c r="RQK14" s="49"/>
      <c r="RQL14" s="49"/>
      <c r="RQM14" s="49"/>
      <c r="RQN14" s="49"/>
      <c r="RQO14" s="49"/>
      <c r="RQP14" s="49"/>
      <c r="RQQ14" s="49"/>
      <c r="RQR14" s="49"/>
      <c r="RQS14" s="49"/>
      <c r="RQT14" s="49"/>
      <c r="RQU14" s="49"/>
      <c r="RQV14" s="49"/>
      <c r="RQW14" s="49"/>
      <c r="RQX14" s="49"/>
      <c r="RQY14" s="49"/>
      <c r="RQZ14" s="49"/>
      <c r="RRA14" s="49"/>
      <c r="RRB14" s="49"/>
      <c r="RRC14" s="49"/>
      <c r="RRD14" s="49"/>
      <c r="RRE14" s="49"/>
      <c r="RRF14" s="49"/>
      <c r="RRG14" s="49"/>
      <c r="RRH14" s="49"/>
      <c r="RRI14" s="49"/>
      <c r="RRJ14" s="49"/>
      <c r="RRK14" s="49"/>
      <c r="RRL14" s="49"/>
      <c r="RRM14" s="49"/>
      <c r="RRN14" s="49"/>
      <c r="RRO14" s="49"/>
      <c r="RRP14" s="49"/>
      <c r="RRQ14" s="49"/>
      <c r="RRR14" s="49"/>
      <c r="RRS14" s="49"/>
      <c r="RRT14" s="49"/>
      <c r="RRU14" s="49"/>
      <c r="RRV14" s="49"/>
      <c r="RRW14" s="49"/>
      <c r="RRX14" s="49"/>
      <c r="RRY14" s="49"/>
      <c r="RRZ14" s="49"/>
      <c r="RSA14" s="49"/>
      <c r="RSB14" s="49"/>
      <c r="RSC14" s="49"/>
      <c r="RSD14" s="49"/>
      <c r="RSE14" s="49"/>
      <c r="RSF14" s="49"/>
      <c r="RSG14" s="49"/>
      <c r="RSH14" s="49"/>
      <c r="RSI14" s="49"/>
      <c r="RSJ14" s="49"/>
      <c r="RSK14" s="49"/>
      <c r="RSL14" s="49"/>
      <c r="RSM14" s="49"/>
      <c r="RSN14" s="49"/>
      <c r="RSO14" s="49"/>
      <c r="RSP14" s="49"/>
      <c r="RSQ14" s="49"/>
      <c r="RSR14" s="49"/>
      <c r="RSS14" s="49"/>
      <c r="RST14" s="49"/>
      <c r="RSU14" s="49"/>
      <c r="RSV14" s="49"/>
      <c r="RSW14" s="49"/>
      <c r="RSX14" s="49"/>
      <c r="RSY14" s="49"/>
      <c r="RSZ14" s="49"/>
      <c r="RTA14" s="49"/>
      <c r="RTB14" s="49"/>
      <c r="RTC14" s="49"/>
      <c r="RTD14" s="49"/>
      <c r="RTE14" s="49"/>
      <c r="RTF14" s="49"/>
      <c r="RTG14" s="49"/>
      <c r="RTH14" s="49"/>
      <c r="RTI14" s="49"/>
      <c r="RTJ14" s="49"/>
      <c r="RTK14" s="49"/>
      <c r="RTL14" s="49"/>
      <c r="RTM14" s="49"/>
      <c r="RTN14" s="49"/>
      <c r="RTO14" s="49"/>
      <c r="RTP14" s="49"/>
      <c r="RTQ14" s="49"/>
      <c r="RTR14" s="49"/>
      <c r="RTS14" s="49"/>
      <c r="RTT14" s="49"/>
      <c r="RTU14" s="49"/>
      <c r="RTV14" s="49"/>
      <c r="RTW14" s="49"/>
      <c r="RTX14" s="49"/>
      <c r="RTY14" s="49"/>
      <c r="RTZ14" s="49"/>
      <c r="RUA14" s="49"/>
      <c r="RUB14" s="49"/>
      <c r="RUC14" s="49"/>
      <c r="RUD14" s="49"/>
      <c r="RUE14" s="49"/>
      <c r="RUF14" s="49"/>
      <c r="RUG14" s="49"/>
      <c r="RUH14" s="49"/>
      <c r="RUI14" s="49"/>
      <c r="RUJ14" s="49"/>
      <c r="RUK14" s="49"/>
      <c r="RUL14" s="49"/>
      <c r="RUM14" s="49"/>
      <c r="RUN14" s="49"/>
      <c r="RUO14" s="49"/>
      <c r="RUP14" s="49"/>
      <c r="RUQ14" s="49"/>
      <c r="RUR14" s="49"/>
      <c r="RUS14" s="49"/>
      <c r="RUT14" s="49"/>
      <c r="RUU14" s="49"/>
      <c r="RUV14" s="49"/>
      <c r="RUW14" s="49"/>
      <c r="RUX14" s="49"/>
      <c r="RUY14" s="49"/>
      <c r="RUZ14" s="49"/>
      <c r="RVA14" s="49"/>
      <c r="RVB14" s="49"/>
      <c r="RVC14" s="49"/>
      <c r="RVD14" s="49"/>
      <c r="RVE14" s="49"/>
      <c r="RVF14" s="49"/>
      <c r="RVG14" s="49"/>
      <c r="RVH14" s="49"/>
      <c r="RVI14" s="49"/>
      <c r="RVJ14" s="49"/>
      <c r="RVK14" s="49"/>
      <c r="RVL14" s="49"/>
      <c r="RVM14" s="49"/>
      <c r="RVN14" s="49"/>
      <c r="RVO14" s="49"/>
      <c r="RVP14" s="49"/>
      <c r="RVQ14" s="49"/>
      <c r="RVR14" s="49"/>
      <c r="RVS14" s="49"/>
      <c r="RVT14" s="49"/>
      <c r="RVU14" s="49"/>
      <c r="RVV14" s="49"/>
      <c r="RVW14" s="49"/>
      <c r="RVX14" s="49"/>
      <c r="RVY14" s="49"/>
      <c r="RVZ14" s="49"/>
      <c r="RWA14" s="49"/>
      <c r="RWB14" s="49"/>
      <c r="RWC14" s="49"/>
      <c r="RWD14" s="49"/>
      <c r="RWE14" s="49"/>
      <c r="RWF14" s="49"/>
      <c r="RWG14" s="49"/>
      <c r="RWH14" s="49"/>
      <c r="RWI14" s="49"/>
      <c r="RWJ14" s="49"/>
      <c r="RWK14" s="49"/>
      <c r="RWL14" s="49"/>
      <c r="RWM14" s="49"/>
      <c r="RWN14" s="49"/>
      <c r="RWO14" s="49"/>
      <c r="RWP14" s="49"/>
      <c r="RWQ14" s="49"/>
      <c r="RWR14" s="49"/>
      <c r="RWS14" s="49"/>
      <c r="RWT14" s="49"/>
      <c r="RWU14" s="49"/>
      <c r="RWV14" s="49"/>
      <c r="RWW14" s="49"/>
      <c r="RWX14" s="49"/>
      <c r="RWY14" s="49"/>
      <c r="RWZ14" s="49"/>
      <c r="RXA14" s="49"/>
      <c r="RXB14" s="49"/>
      <c r="RXC14" s="49"/>
      <c r="RXD14" s="49"/>
      <c r="RXE14" s="49"/>
      <c r="RXF14" s="49"/>
      <c r="RXG14" s="49"/>
      <c r="RXH14" s="49"/>
      <c r="RXI14" s="49"/>
      <c r="RXJ14" s="49"/>
      <c r="RXK14" s="49"/>
      <c r="RXL14" s="49"/>
      <c r="RXM14" s="49"/>
      <c r="RXN14" s="49"/>
      <c r="RXO14" s="49"/>
      <c r="RXP14" s="49"/>
      <c r="RXQ14" s="49"/>
      <c r="RXR14" s="49"/>
      <c r="RXS14" s="49"/>
      <c r="RXT14" s="49"/>
      <c r="RXU14" s="49"/>
      <c r="RXV14" s="49"/>
      <c r="RXW14" s="49"/>
      <c r="RXX14" s="49"/>
      <c r="RXY14" s="49"/>
      <c r="RXZ14" s="49"/>
      <c r="RYA14" s="49"/>
      <c r="RYB14" s="49"/>
      <c r="RYC14" s="49"/>
      <c r="RYD14" s="49"/>
      <c r="RYE14" s="49"/>
      <c r="RYF14" s="49"/>
      <c r="RYG14" s="49"/>
      <c r="RYH14" s="49"/>
      <c r="RYI14" s="49"/>
      <c r="RYJ14" s="49"/>
      <c r="RYK14" s="49"/>
      <c r="RYL14" s="49"/>
      <c r="RYM14" s="49"/>
      <c r="RYN14" s="49"/>
      <c r="RYO14" s="49"/>
      <c r="RYP14" s="49"/>
      <c r="RYQ14" s="49"/>
      <c r="RYR14" s="49"/>
      <c r="RYS14" s="49"/>
      <c r="RYT14" s="49"/>
      <c r="RYU14" s="49"/>
      <c r="RYV14" s="49"/>
      <c r="RYW14" s="49"/>
      <c r="RYX14" s="49"/>
      <c r="RYY14" s="49"/>
      <c r="RYZ14" s="49"/>
      <c r="RZA14" s="49"/>
      <c r="RZB14" s="49"/>
      <c r="RZC14" s="49"/>
      <c r="RZD14" s="49"/>
      <c r="RZE14" s="49"/>
      <c r="RZF14" s="49"/>
      <c r="RZG14" s="49"/>
      <c r="RZH14" s="49"/>
      <c r="RZI14" s="49"/>
      <c r="RZJ14" s="49"/>
      <c r="RZK14" s="49"/>
      <c r="RZL14" s="49"/>
      <c r="RZM14" s="49"/>
      <c r="RZN14" s="49"/>
      <c r="RZO14" s="49"/>
      <c r="RZP14" s="49"/>
      <c r="RZQ14" s="49"/>
      <c r="RZR14" s="49"/>
      <c r="RZS14" s="49"/>
      <c r="RZT14" s="49"/>
      <c r="RZU14" s="49"/>
      <c r="RZV14" s="49"/>
      <c r="RZW14" s="49"/>
      <c r="RZX14" s="49"/>
      <c r="RZY14" s="49"/>
      <c r="RZZ14" s="49"/>
      <c r="SAA14" s="49"/>
      <c r="SAB14" s="49"/>
      <c r="SAC14" s="49"/>
      <c r="SAD14" s="49"/>
      <c r="SAE14" s="49"/>
      <c r="SAF14" s="49"/>
      <c r="SAG14" s="49"/>
      <c r="SAH14" s="49"/>
      <c r="SAI14" s="49"/>
      <c r="SAJ14" s="49"/>
      <c r="SAK14" s="49"/>
      <c r="SAL14" s="49"/>
      <c r="SAM14" s="49"/>
      <c r="SAN14" s="49"/>
      <c r="SAO14" s="49"/>
      <c r="SAP14" s="49"/>
      <c r="SAQ14" s="49"/>
      <c r="SAR14" s="49"/>
      <c r="SAS14" s="49"/>
      <c r="SAT14" s="49"/>
      <c r="SAU14" s="49"/>
      <c r="SAV14" s="49"/>
      <c r="SAW14" s="49"/>
      <c r="SAX14" s="49"/>
      <c r="SAY14" s="49"/>
      <c r="SAZ14" s="49"/>
      <c r="SBA14" s="49"/>
      <c r="SBB14" s="49"/>
      <c r="SBC14" s="49"/>
      <c r="SBD14" s="49"/>
      <c r="SBE14" s="49"/>
      <c r="SBF14" s="49"/>
      <c r="SBG14" s="49"/>
      <c r="SBH14" s="49"/>
      <c r="SBI14" s="49"/>
      <c r="SBJ14" s="49"/>
      <c r="SBK14" s="49"/>
      <c r="SBL14" s="49"/>
      <c r="SBM14" s="49"/>
      <c r="SBN14" s="49"/>
      <c r="SBO14" s="49"/>
      <c r="SBP14" s="49"/>
      <c r="SBQ14" s="49"/>
      <c r="SBR14" s="49"/>
      <c r="SBS14" s="49"/>
      <c r="SBT14" s="49"/>
      <c r="SBU14" s="49"/>
      <c r="SBV14" s="49"/>
      <c r="SBW14" s="49"/>
      <c r="SBX14" s="49"/>
      <c r="SBY14" s="49"/>
      <c r="SBZ14" s="49"/>
      <c r="SCA14" s="49"/>
      <c r="SCB14" s="49"/>
      <c r="SCC14" s="49"/>
      <c r="SCD14" s="49"/>
      <c r="SCE14" s="49"/>
      <c r="SCF14" s="49"/>
      <c r="SCG14" s="49"/>
      <c r="SCH14" s="49"/>
      <c r="SCI14" s="49"/>
      <c r="SCJ14" s="49"/>
      <c r="SCK14" s="49"/>
      <c r="SCL14" s="49"/>
      <c r="SCM14" s="49"/>
      <c r="SCN14" s="49"/>
      <c r="SCO14" s="49"/>
      <c r="SCP14" s="49"/>
      <c r="SCQ14" s="49"/>
      <c r="SCR14" s="49"/>
      <c r="SCS14" s="49"/>
      <c r="SCT14" s="49"/>
      <c r="SCU14" s="49"/>
      <c r="SCV14" s="49"/>
      <c r="SCW14" s="49"/>
      <c r="SCX14" s="49"/>
      <c r="SCY14" s="49"/>
      <c r="SCZ14" s="49"/>
      <c r="SDA14" s="49"/>
      <c r="SDB14" s="49"/>
      <c r="SDC14" s="49"/>
      <c r="SDD14" s="49"/>
      <c r="SDE14" s="49"/>
      <c r="SDF14" s="49"/>
      <c r="SDG14" s="49"/>
      <c r="SDH14" s="49"/>
      <c r="SDI14" s="49"/>
      <c r="SDJ14" s="49"/>
      <c r="SDK14" s="49"/>
      <c r="SDL14" s="49"/>
      <c r="SDM14" s="49"/>
      <c r="SDN14" s="49"/>
      <c r="SDO14" s="49"/>
      <c r="SDP14" s="49"/>
      <c r="SDQ14" s="49"/>
      <c r="SDR14" s="49"/>
      <c r="SDS14" s="49"/>
      <c r="SDT14" s="49"/>
      <c r="SDU14" s="49"/>
      <c r="SDV14" s="49"/>
      <c r="SDW14" s="49"/>
      <c r="SDX14" s="49"/>
      <c r="SDY14" s="49"/>
      <c r="SDZ14" s="49"/>
      <c r="SEA14" s="49"/>
      <c r="SEB14" s="49"/>
      <c r="SEC14" s="49"/>
      <c r="SED14" s="49"/>
      <c r="SEE14" s="49"/>
      <c r="SEF14" s="49"/>
      <c r="SEG14" s="49"/>
      <c r="SEH14" s="49"/>
      <c r="SEI14" s="49"/>
      <c r="SEJ14" s="49"/>
      <c r="SEK14" s="49"/>
      <c r="SEL14" s="49"/>
      <c r="SEM14" s="49"/>
      <c r="SEN14" s="49"/>
      <c r="SEO14" s="49"/>
      <c r="SEP14" s="49"/>
      <c r="SEQ14" s="49"/>
      <c r="SER14" s="49"/>
      <c r="SES14" s="49"/>
      <c r="SET14" s="49"/>
      <c r="SEU14" s="49"/>
      <c r="SEV14" s="49"/>
      <c r="SEW14" s="49"/>
      <c r="SEX14" s="49"/>
      <c r="SEY14" s="49"/>
      <c r="SEZ14" s="49"/>
      <c r="SFA14" s="49"/>
      <c r="SFB14" s="49"/>
      <c r="SFC14" s="49"/>
      <c r="SFD14" s="49"/>
      <c r="SFE14" s="49"/>
      <c r="SFF14" s="49"/>
      <c r="SFG14" s="49"/>
      <c r="SFH14" s="49"/>
      <c r="SFI14" s="49"/>
      <c r="SFJ14" s="49"/>
      <c r="SFK14" s="49"/>
      <c r="SFL14" s="49"/>
      <c r="SFM14" s="49"/>
      <c r="SFN14" s="49"/>
      <c r="SFO14" s="49"/>
      <c r="SFP14" s="49"/>
      <c r="SFQ14" s="49"/>
      <c r="SFR14" s="49"/>
      <c r="SFS14" s="49"/>
      <c r="SFT14" s="49"/>
      <c r="SFU14" s="49"/>
      <c r="SFV14" s="49"/>
      <c r="SFW14" s="49"/>
      <c r="SFX14" s="49"/>
      <c r="SFY14" s="49"/>
      <c r="SFZ14" s="49"/>
      <c r="SGA14" s="49"/>
      <c r="SGB14" s="49"/>
      <c r="SGC14" s="49"/>
      <c r="SGD14" s="49"/>
      <c r="SGE14" s="49"/>
      <c r="SGF14" s="49"/>
      <c r="SGG14" s="49"/>
      <c r="SGH14" s="49"/>
      <c r="SGI14" s="49"/>
      <c r="SGJ14" s="49"/>
      <c r="SGK14" s="49"/>
      <c r="SGL14" s="49"/>
      <c r="SGM14" s="49"/>
      <c r="SGN14" s="49"/>
      <c r="SGO14" s="49"/>
      <c r="SGP14" s="49"/>
      <c r="SGQ14" s="49"/>
      <c r="SGR14" s="49"/>
      <c r="SGS14" s="49"/>
      <c r="SGT14" s="49"/>
      <c r="SGU14" s="49"/>
      <c r="SGV14" s="49"/>
      <c r="SGW14" s="49"/>
      <c r="SGX14" s="49"/>
      <c r="SGY14" s="49"/>
      <c r="SGZ14" s="49"/>
      <c r="SHA14" s="49"/>
      <c r="SHB14" s="49"/>
      <c r="SHC14" s="49"/>
      <c r="SHD14" s="49"/>
      <c r="SHE14" s="49"/>
      <c r="SHF14" s="49"/>
      <c r="SHG14" s="49"/>
      <c r="SHH14" s="49"/>
      <c r="SHI14" s="49"/>
      <c r="SHJ14" s="49"/>
      <c r="SHK14" s="49"/>
      <c r="SHL14" s="49"/>
      <c r="SHM14" s="49"/>
      <c r="SHN14" s="49"/>
      <c r="SHO14" s="49"/>
      <c r="SHP14" s="49"/>
      <c r="SHQ14" s="49"/>
      <c r="SHR14" s="49"/>
      <c r="SHS14" s="49"/>
      <c r="SHT14" s="49"/>
      <c r="SHU14" s="49"/>
      <c r="SHV14" s="49"/>
      <c r="SHW14" s="49"/>
      <c r="SHX14" s="49"/>
      <c r="SHY14" s="49"/>
      <c r="SHZ14" s="49"/>
      <c r="SIA14" s="49"/>
      <c r="SIB14" s="49"/>
      <c r="SIC14" s="49"/>
      <c r="SID14" s="49"/>
      <c r="SIE14" s="49"/>
      <c r="SIF14" s="49"/>
      <c r="SIG14" s="49"/>
      <c r="SIH14" s="49"/>
      <c r="SII14" s="49"/>
      <c r="SIJ14" s="49"/>
      <c r="SIK14" s="49"/>
      <c r="SIL14" s="49"/>
      <c r="SIM14" s="49"/>
      <c r="SIN14" s="49"/>
      <c r="SIO14" s="49"/>
      <c r="SIP14" s="49"/>
      <c r="SIQ14" s="49"/>
      <c r="SIR14" s="49"/>
      <c r="SIS14" s="49"/>
      <c r="SIT14" s="49"/>
      <c r="SIU14" s="49"/>
      <c r="SIV14" s="49"/>
      <c r="SIW14" s="49"/>
      <c r="SIX14" s="49"/>
      <c r="SIY14" s="49"/>
      <c r="SIZ14" s="49"/>
      <c r="SJA14" s="49"/>
      <c r="SJB14" s="49"/>
      <c r="SJC14" s="49"/>
      <c r="SJD14" s="49"/>
      <c r="SJE14" s="49"/>
      <c r="SJF14" s="49"/>
      <c r="SJG14" s="49"/>
      <c r="SJH14" s="49"/>
      <c r="SJI14" s="49"/>
      <c r="SJJ14" s="49"/>
      <c r="SJK14" s="49"/>
      <c r="SJL14" s="49"/>
      <c r="SJM14" s="49"/>
      <c r="SJN14" s="49"/>
      <c r="SJO14" s="49"/>
      <c r="SJP14" s="49"/>
      <c r="SJQ14" s="49"/>
      <c r="SJR14" s="49"/>
      <c r="SJS14" s="49"/>
      <c r="SJT14" s="49"/>
      <c r="SJU14" s="49"/>
      <c r="SJV14" s="49"/>
      <c r="SJW14" s="49"/>
      <c r="SJX14" s="49"/>
      <c r="SJY14" s="49"/>
      <c r="SJZ14" s="49"/>
      <c r="SKA14" s="49"/>
      <c r="SKB14" s="49"/>
      <c r="SKC14" s="49"/>
      <c r="SKD14" s="49"/>
      <c r="SKE14" s="49"/>
      <c r="SKF14" s="49"/>
      <c r="SKG14" s="49"/>
      <c r="SKH14" s="49"/>
      <c r="SKI14" s="49"/>
      <c r="SKJ14" s="49"/>
      <c r="SKK14" s="49"/>
      <c r="SKL14" s="49"/>
      <c r="SKM14" s="49"/>
      <c r="SKN14" s="49"/>
      <c r="SKO14" s="49"/>
      <c r="SKP14" s="49"/>
      <c r="SKQ14" s="49"/>
      <c r="SKR14" s="49"/>
      <c r="SKS14" s="49"/>
      <c r="SKT14" s="49"/>
      <c r="SKU14" s="49"/>
      <c r="SKV14" s="49"/>
      <c r="SKW14" s="49"/>
      <c r="SKX14" s="49"/>
      <c r="SKY14" s="49"/>
      <c r="SKZ14" s="49"/>
      <c r="SLA14" s="49"/>
      <c r="SLB14" s="49"/>
      <c r="SLC14" s="49"/>
      <c r="SLD14" s="49"/>
      <c r="SLE14" s="49"/>
      <c r="SLF14" s="49"/>
      <c r="SLG14" s="49"/>
      <c r="SLH14" s="49"/>
      <c r="SLI14" s="49"/>
      <c r="SLJ14" s="49"/>
      <c r="SLK14" s="49"/>
      <c r="SLL14" s="49"/>
      <c r="SLM14" s="49"/>
      <c r="SLN14" s="49"/>
      <c r="SLO14" s="49"/>
      <c r="SLP14" s="49"/>
      <c r="SLQ14" s="49"/>
      <c r="SLR14" s="49"/>
      <c r="SLS14" s="49"/>
      <c r="SLT14" s="49"/>
      <c r="SLU14" s="49"/>
      <c r="SLV14" s="49"/>
      <c r="SLW14" s="49"/>
      <c r="SLX14" s="49"/>
      <c r="SLY14" s="49"/>
      <c r="SLZ14" s="49"/>
      <c r="SMA14" s="49"/>
      <c r="SMB14" s="49"/>
      <c r="SMC14" s="49"/>
      <c r="SMD14" s="49"/>
      <c r="SME14" s="49"/>
      <c r="SMF14" s="49"/>
      <c r="SMG14" s="49"/>
      <c r="SMH14" s="49"/>
      <c r="SMI14" s="49"/>
      <c r="SMJ14" s="49"/>
      <c r="SMK14" s="49"/>
      <c r="SML14" s="49"/>
      <c r="SMM14" s="49"/>
      <c r="SMN14" s="49"/>
      <c r="SMO14" s="49"/>
      <c r="SMP14" s="49"/>
      <c r="SMQ14" s="49"/>
      <c r="SMR14" s="49"/>
      <c r="SMS14" s="49"/>
      <c r="SMT14" s="49"/>
      <c r="SMU14" s="49"/>
      <c r="SMV14" s="49"/>
      <c r="SMW14" s="49"/>
      <c r="SMX14" s="49"/>
      <c r="SMY14" s="49"/>
      <c r="SMZ14" s="49"/>
      <c r="SNA14" s="49"/>
      <c r="SNB14" s="49"/>
      <c r="SNC14" s="49"/>
      <c r="SND14" s="49"/>
      <c r="SNE14" s="49"/>
      <c r="SNF14" s="49"/>
      <c r="SNG14" s="49"/>
      <c r="SNH14" s="49"/>
      <c r="SNI14" s="49"/>
      <c r="SNJ14" s="49"/>
      <c r="SNK14" s="49"/>
      <c r="SNL14" s="49"/>
      <c r="SNM14" s="49"/>
      <c r="SNN14" s="49"/>
      <c r="SNO14" s="49"/>
      <c r="SNP14" s="49"/>
      <c r="SNQ14" s="49"/>
      <c r="SNR14" s="49"/>
      <c r="SNS14" s="49"/>
      <c r="SNT14" s="49"/>
      <c r="SNU14" s="49"/>
      <c r="SNV14" s="49"/>
      <c r="SNW14" s="49"/>
      <c r="SNX14" s="49"/>
      <c r="SNY14" s="49"/>
      <c r="SNZ14" s="49"/>
      <c r="SOA14" s="49"/>
      <c r="SOB14" s="49"/>
      <c r="SOC14" s="49"/>
      <c r="SOD14" s="49"/>
      <c r="SOE14" s="49"/>
      <c r="SOF14" s="49"/>
      <c r="SOG14" s="49"/>
      <c r="SOH14" s="49"/>
      <c r="SOI14" s="49"/>
      <c r="SOJ14" s="49"/>
      <c r="SOK14" s="49"/>
      <c r="SOL14" s="49"/>
      <c r="SOM14" s="49"/>
      <c r="SON14" s="49"/>
      <c r="SOO14" s="49"/>
      <c r="SOP14" s="49"/>
      <c r="SOQ14" s="49"/>
      <c r="SOR14" s="49"/>
      <c r="SOS14" s="49"/>
      <c r="SOT14" s="49"/>
      <c r="SOU14" s="49"/>
      <c r="SOV14" s="49"/>
      <c r="SOW14" s="49"/>
      <c r="SOX14" s="49"/>
      <c r="SOY14" s="49"/>
      <c r="SOZ14" s="49"/>
      <c r="SPA14" s="49"/>
      <c r="SPB14" s="49"/>
      <c r="SPC14" s="49"/>
      <c r="SPD14" s="49"/>
      <c r="SPE14" s="49"/>
      <c r="SPF14" s="49"/>
      <c r="SPG14" s="49"/>
      <c r="SPH14" s="49"/>
      <c r="SPI14" s="49"/>
      <c r="SPJ14" s="49"/>
      <c r="SPK14" s="49"/>
      <c r="SPL14" s="49"/>
      <c r="SPM14" s="49"/>
      <c r="SPN14" s="49"/>
      <c r="SPO14" s="49"/>
      <c r="SPP14" s="49"/>
      <c r="SPQ14" s="49"/>
      <c r="SPR14" s="49"/>
      <c r="SPS14" s="49"/>
      <c r="SPT14" s="49"/>
      <c r="SPU14" s="49"/>
      <c r="SPV14" s="49"/>
      <c r="SPW14" s="49"/>
      <c r="SPX14" s="49"/>
      <c r="SPY14" s="49"/>
      <c r="SPZ14" s="49"/>
      <c r="SQA14" s="49"/>
      <c r="SQB14" s="49"/>
      <c r="SQC14" s="49"/>
      <c r="SQD14" s="49"/>
      <c r="SQE14" s="49"/>
      <c r="SQF14" s="49"/>
      <c r="SQG14" s="49"/>
      <c r="SQH14" s="49"/>
      <c r="SQI14" s="49"/>
      <c r="SQJ14" s="49"/>
      <c r="SQK14" s="49"/>
      <c r="SQL14" s="49"/>
      <c r="SQM14" s="49"/>
      <c r="SQN14" s="49"/>
      <c r="SQO14" s="49"/>
      <c r="SQP14" s="49"/>
      <c r="SQQ14" s="49"/>
      <c r="SQR14" s="49"/>
      <c r="SQS14" s="49"/>
      <c r="SQT14" s="49"/>
      <c r="SQU14" s="49"/>
      <c r="SQV14" s="49"/>
      <c r="SQW14" s="49"/>
      <c r="SQX14" s="49"/>
      <c r="SQY14" s="49"/>
      <c r="SQZ14" s="49"/>
      <c r="SRA14" s="49"/>
      <c r="SRB14" s="49"/>
      <c r="SRC14" s="49"/>
      <c r="SRD14" s="49"/>
      <c r="SRE14" s="49"/>
      <c r="SRF14" s="49"/>
      <c r="SRG14" s="49"/>
      <c r="SRH14" s="49"/>
      <c r="SRI14" s="49"/>
      <c r="SRJ14" s="49"/>
      <c r="SRK14" s="49"/>
      <c r="SRL14" s="49"/>
      <c r="SRM14" s="49"/>
      <c r="SRN14" s="49"/>
      <c r="SRO14" s="49"/>
      <c r="SRP14" s="49"/>
      <c r="SRQ14" s="49"/>
      <c r="SRR14" s="49"/>
      <c r="SRS14" s="49"/>
      <c r="SRT14" s="49"/>
      <c r="SRU14" s="49"/>
      <c r="SRV14" s="49"/>
      <c r="SRW14" s="49"/>
      <c r="SRX14" s="49"/>
      <c r="SRY14" s="49"/>
      <c r="SRZ14" s="49"/>
      <c r="SSA14" s="49"/>
      <c r="SSB14" s="49"/>
      <c r="SSC14" s="49"/>
      <c r="SSD14" s="49"/>
      <c r="SSE14" s="49"/>
      <c r="SSF14" s="49"/>
      <c r="SSG14" s="49"/>
      <c r="SSH14" s="49"/>
      <c r="SSI14" s="49"/>
      <c r="SSJ14" s="49"/>
      <c r="SSK14" s="49"/>
      <c r="SSL14" s="49"/>
      <c r="SSM14" s="49"/>
      <c r="SSN14" s="49"/>
      <c r="SSO14" s="49"/>
      <c r="SSP14" s="49"/>
      <c r="SSQ14" s="49"/>
      <c r="SSR14" s="49"/>
      <c r="SSS14" s="49"/>
      <c r="SST14" s="49"/>
      <c r="SSU14" s="49"/>
      <c r="SSV14" s="49"/>
      <c r="SSW14" s="49"/>
      <c r="SSX14" s="49"/>
      <c r="SSY14" s="49"/>
      <c r="SSZ14" s="49"/>
      <c r="STA14" s="49"/>
      <c r="STB14" s="49"/>
      <c r="STC14" s="49"/>
      <c r="STD14" s="49"/>
      <c r="STE14" s="49"/>
      <c r="STF14" s="49"/>
      <c r="STG14" s="49"/>
      <c r="STH14" s="49"/>
      <c r="STI14" s="49"/>
      <c r="STJ14" s="49"/>
      <c r="STK14" s="49"/>
      <c r="STL14" s="49"/>
      <c r="STM14" s="49"/>
      <c r="STN14" s="49"/>
      <c r="STO14" s="49"/>
      <c r="STP14" s="49"/>
      <c r="STQ14" s="49"/>
      <c r="STR14" s="49"/>
      <c r="STS14" s="49"/>
      <c r="STT14" s="49"/>
      <c r="STU14" s="49"/>
      <c r="STV14" s="49"/>
      <c r="STW14" s="49"/>
      <c r="STX14" s="49"/>
      <c r="STY14" s="49"/>
      <c r="STZ14" s="49"/>
      <c r="SUA14" s="49"/>
      <c r="SUB14" s="49"/>
      <c r="SUC14" s="49"/>
      <c r="SUD14" s="49"/>
      <c r="SUE14" s="49"/>
      <c r="SUF14" s="49"/>
      <c r="SUG14" s="49"/>
      <c r="SUH14" s="49"/>
      <c r="SUI14" s="49"/>
      <c r="SUJ14" s="49"/>
      <c r="SUK14" s="49"/>
      <c r="SUL14" s="49"/>
      <c r="SUM14" s="49"/>
      <c r="SUN14" s="49"/>
      <c r="SUO14" s="49"/>
      <c r="SUP14" s="49"/>
      <c r="SUQ14" s="49"/>
      <c r="SUR14" s="49"/>
      <c r="SUS14" s="49"/>
      <c r="SUT14" s="49"/>
      <c r="SUU14" s="49"/>
      <c r="SUV14" s="49"/>
      <c r="SUW14" s="49"/>
      <c r="SUX14" s="49"/>
      <c r="SUY14" s="49"/>
      <c r="SUZ14" s="49"/>
      <c r="SVA14" s="49"/>
      <c r="SVB14" s="49"/>
      <c r="SVC14" s="49"/>
      <c r="SVD14" s="49"/>
      <c r="SVE14" s="49"/>
      <c r="SVF14" s="49"/>
      <c r="SVG14" s="49"/>
      <c r="SVH14" s="49"/>
      <c r="SVI14" s="49"/>
      <c r="SVJ14" s="49"/>
      <c r="SVK14" s="49"/>
      <c r="SVL14" s="49"/>
      <c r="SVM14" s="49"/>
      <c r="SVN14" s="49"/>
      <c r="SVO14" s="49"/>
      <c r="SVP14" s="49"/>
      <c r="SVQ14" s="49"/>
      <c r="SVR14" s="49"/>
      <c r="SVS14" s="49"/>
      <c r="SVT14" s="49"/>
      <c r="SVU14" s="49"/>
      <c r="SVV14" s="49"/>
      <c r="SVW14" s="49"/>
      <c r="SVX14" s="49"/>
      <c r="SVY14" s="49"/>
      <c r="SVZ14" s="49"/>
      <c r="SWA14" s="49"/>
      <c r="SWB14" s="49"/>
      <c r="SWC14" s="49"/>
      <c r="SWD14" s="49"/>
      <c r="SWE14" s="49"/>
      <c r="SWF14" s="49"/>
      <c r="SWG14" s="49"/>
      <c r="SWH14" s="49"/>
      <c r="SWI14" s="49"/>
      <c r="SWJ14" s="49"/>
      <c r="SWK14" s="49"/>
      <c r="SWL14" s="49"/>
      <c r="SWM14" s="49"/>
      <c r="SWN14" s="49"/>
      <c r="SWO14" s="49"/>
      <c r="SWP14" s="49"/>
      <c r="SWQ14" s="49"/>
      <c r="SWR14" s="49"/>
      <c r="SWS14" s="49"/>
      <c r="SWT14" s="49"/>
      <c r="SWU14" s="49"/>
      <c r="SWV14" s="49"/>
      <c r="SWW14" s="49"/>
      <c r="SWX14" s="49"/>
      <c r="SWY14" s="49"/>
      <c r="SWZ14" s="49"/>
      <c r="SXA14" s="49"/>
      <c r="SXB14" s="49"/>
      <c r="SXC14" s="49"/>
      <c r="SXD14" s="49"/>
      <c r="SXE14" s="49"/>
      <c r="SXF14" s="49"/>
      <c r="SXG14" s="49"/>
      <c r="SXH14" s="49"/>
      <c r="SXI14" s="49"/>
      <c r="SXJ14" s="49"/>
      <c r="SXK14" s="49"/>
      <c r="SXL14" s="49"/>
      <c r="SXM14" s="49"/>
      <c r="SXN14" s="49"/>
      <c r="SXO14" s="49"/>
      <c r="SXP14" s="49"/>
      <c r="SXQ14" s="49"/>
      <c r="SXR14" s="49"/>
      <c r="SXS14" s="49"/>
      <c r="SXT14" s="49"/>
      <c r="SXU14" s="49"/>
      <c r="SXV14" s="49"/>
      <c r="SXW14" s="49"/>
      <c r="SXX14" s="49"/>
      <c r="SXY14" s="49"/>
      <c r="SXZ14" s="49"/>
      <c r="SYA14" s="49"/>
      <c r="SYB14" s="49"/>
      <c r="SYC14" s="49"/>
      <c r="SYD14" s="49"/>
      <c r="SYE14" s="49"/>
      <c r="SYF14" s="49"/>
      <c r="SYG14" s="49"/>
      <c r="SYH14" s="49"/>
      <c r="SYI14" s="49"/>
      <c r="SYJ14" s="49"/>
      <c r="SYK14" s="49"/>
      <c r="SYL14" s="49"/>
      <c r="SYM14" s="49"/>
      <c r="SYN14" s="49"/>
      <c r="SYO14" s="49"/>
      <c r="SYP14" s="49"/>
      <c r="SYQ14" s="49"/>
      <c r="SYR14" s="49"/>
      <c r="SYS14" s="49"/>
      <c r="SYT14" s="49"/>
      <c r="SYU14" s="49"/>
      <c r="SYV14" s="49"/>
      <c r="SYW14" s="49"/>
      <c r="SYX14" s="49"/>
      <c r="SYY14" s="49"/>
      <c r="SYZ14" s="49"/>
      <c r="SZA14" s="49"/>
      <c r="SZB14" s="49"/>
      <c r="SZC14" s="49"/>
      <c r="SZD14" s="49"/>
      <c r="SZE14" s="49"/>
      <c r="SZF14" s="49"/>
      <c r="SZG14" s="49"/>
      <c r="SZH14" s="49"/>
      <c r="SZI14" s="49"/>
      <c r="SZJ14" s="49"/>
      <c r="SZK14" s="49"/>
      <c r="SZL14" s="49"/>
      <c r="SZM14" s="49"/>
      <c r="SZN14" s="49"/>
      <c r="SZO14" s="49"/>
      <c r="SZP14" s="49"/>
      <c r="SZQ14" s="49"/>
      <c r="SZR14" s="49"/>
      <c r="SZS14" s="49"/>
      <c r="SZT14" s="49"/>
      <c r="SZU14" s="49"/>
      <c r="SZV14" s="49"/>
      <c r="SZW14" s="49"/>
      <c r="SZX14" s="49"/>
      <c r="SZY14" s="49"/>
      <c r="SZZ14" s="49"/>
      <c r="TAA14" s="49"/>
      <c r="TAB14" s="49"/>
      <c r="TAC14" s="49"/>
      <c r="TAD14" s="49"/>
      <c r="TAE14" s="49"/>
      <c r="TAF14" s="49"/>
      <c r="TAG14" s="49"/>
      <c r="TAH14" s="49"/>
      <c r="TAI14" s="49"/>
      <c r="TAJ14" s="49"/>
      <c r="TAK14" s="49"/>
      <c r="TAL14" s="49"/>
      <c r="TAM14" s="49"/>
      <c r="TAN14" s="49"/>
      <c r="TAO14" s="49"/>
      <c r="TAP14" s="49"/>
      <c r="TAQ14" s="49"/>
      <c r="TAR14" s="49"/>
      <c r="TAS14" s="49"/>
      <c r="TAT14" s="49"/>
      <c r="TAU14" s="49"/>
      <c r="TAV14" s="49"/>
      <c r="TAW14" s="49"/>
      <c r="TAX14" s="49"/>
      <c r="TAY14" s="49"/>
      <c r="TAZ14" s="49"/>
      <c r="TBA14" s="49"/>
      <c r="TBB14" s="49"/>
      <c r="TBC14" s="49"/>
      <c r="TBD14" s="49"/>
      <c r="TBE14" s="49"/>
      <c r="TBF14" s="49"/>
      <c r="TBG14" s="49"/>
      <c r="TBH14" s="49"/>
      <c r="TBI14" s="49"/>
      <c r="TBJ14" s="49"/>
      <c r="TBK14" s="49"/>
      <c r="TBL14" s="49"/>
      <c r="TBM14" s="49"/>
      <c r="TBN14" s="49"/>
      <c r="TBO14" s="49"/>
      <c r="TBP14" s="49"/>
      <c r="TBQ14" s="49"/>
      <c r="TBR14" s="49"/>
      <c r="TBS14" s="49"/>
      <c r="TBT14" s="49"/>
      <c r="TBU14" s="49"/>
      <c r="TBV14" s="49"/>
      <c r="TBW14" s="49"/>
      <c r="TBX14" s="49"/>
      <c r="TBY14" s="49"/>
      <c r="TBZ14" s="49"/>
      <c r="TCA14" s="49"/>
      <c r="TCB14" s="49"/>
      <c r="TCC14" s="49"/>
      <c r="TCD14" s="49"/>
      <c r="TCE14" s="49"/>
      <c r="TCF14" s="49"/>
      <c r="TCG14" s="49"/>
      <c r="TCH14" s="49"/>
      <c r="TCI14" s="49"/>
      <c r="TCJ14" s="49"/>
      <c r="TCK14" s="49"/>
      <c r="TCL14" s="49"/>
      <c r="TCM14" s="49"/>
      <c r="TCN14" s="49"/>
      <c r="TCO14" s="49"/>
      <c r="TCP14" s="49"/>
      <c r="TCQ14" s="49"/>
      <c r="TCR14" s="49"/>
      <c r="TCS14" s="49"/>
      <c r="TCT14" s="49"/>
      <c r="TCU14" s="49"/>
      <c r="TCV14" s="49"/>
      <c r="TCW14" s="49"/>
      <c r="TCX14" s="49"/>
      <c r="TCY14" s="49"/>
      <c r="TCZ14" s="49"/>
      <c r="TDA14" s="49"/>
      <c r="TDB14" s="49"/>
      <c r="TDC14" s="49"/>
      <c r="TDD14" s="49"/>
      <c r="TDE14" s="49"/>
      <c r="TDF14" s="49"/>
      <c r="TDG14" s="49"/>
      <c r="TDH14" s="49"/>
      <c r="TDI14" s="49"/>
      <c r="TDJ14" s="49"/>
      <c r="TDK14" s="49"/>
      <c r="TDL14" s="49"/>
      <c r="TDM14" s="49"/>
      <c r="TDN14" s="49"/>
      <c r="TDO14" s="49"/>
      <c r="TDP14" s="49"/>
      <c r="TDQ14" s="49"/>
      <c r="TDR14" s="49"/>
      <c r="TDS14" s="49"/>
      <c r="TDT14" s="49"/>
      <c r="TDU14" s="49"/>
      <c r="TDV14" s="49"/>
      <c r="TDW14" s="49"/>
      <c r="TDX14" s="49"/>
      <c r="TDY14" s="49"/>
      <c r="TDZ14" s="49"/>
      <c r="TEA14" s="49"/>
      <c r="TEB14" s="49"/>
      <c r="TEC14" s="49"/>
      <c r="TED14" s="49"/>
      <c r="TEE14" s="49"/>
      <c r="TEF14" s="49"/>
      <c r="TEG14" s="49"/>
      <c r="TEH14" s="49"/>
      <c r="TEI14" s="49"/>
      <c r="TEJ14" s="49"/>
      <c r="TEK14" s="49"/>
      <c r="TEL14" s="49"/>
      <c r="TEM14" s="49"/>
      <c r="TEN14" s="49"/>
      <c r="TEO14" s="49"/>
      <c r="TEP14" s="49"/>
      <c r="TEQ14" s="49"/>
      <c r="TER14" s="49"/>
      <c r="TES14" s="49"/>
      <c r="TET14" s="49"/>
      <c r="TEU14" s="49"/>
      <c r="TEV14" s="49"/>
      <c r="TEW14" s="49"/>
      <c r="TEX14" s="49"/>
      <c r="TEY14" s="49"/>
      <c r="TEZ14" s="49"/>
      <c r="TFA14" s="49"/>
      <c r="TFB14" s="49"/>
      <c r="TFC14" s="49"/>
      <c r="TFD14" s="49"/>
      <c r="TFE14" s="49"/>
      <c r="TFF14" s="49"/>
      <c r="TFG14" s="49"/>
      <c r="TFH14" s="49"/>
      <c r="TFI14" s="49"/>
      <c r="TFJ14" s="49"/>
      <c r="TFK14" s="49"/>
      <c r="TFL14" s="49"/>
      <c r="TFM14" s="49"/>
      <c r="TFN14" s="49"/>
      <c r="TFO14" s="49"/>
      <c r="TFP14" s="49"/>
      <c r="TFQ14" s="49"/>
      <c r="TFR14" s="49"/>
      <c r="TFS14" s="49"/>
      <c r="TFT14" s="49"/>
      <c r="TFU14" s="49"/>
      <c r="TFV14" s="49"/>
      <c r="TFW14" s="49"/>
      <c r="TFX14" s="49"/>
      <c r="TFY14" s="49"/>
      <c r="TFZ14" s="49"/>
      <c r="TGA14" s="49"/>
      <c r="TGB14" s="49"/>
      <c r="TGC14" s="49"/>
      <c r="TGD14" s="49"/>
      <c r="TGE14" s="49"/>
      <c r="TGF14" s="49"/>
      <c r="TGG14" s="49"/>
      <c r="TGH14" s="49"/>
      <c r="TGI14" s="49"/>
      <c r="TGJ14" s="49"/>
      <c r="TGK14" s="49"/>
      <c r="TGL14" s="49"/>
      <c r="TGM14" s="49"/>
      <c r="TGN14" s="49"/>
      <c r="TGO14" s="49"/>
      <c r="TGP14" s="49"/>
      <c r="TGQ14" s="49"/>
      <c r="TGR14" s="49"/>
      <c r="TGS14" s="49"/>
      <c r="TGT14" s="49"/>
      <c r="TGU14" s="49"/>
      <c r="TGV14" s="49"/>
      <c r="TGW14" s="49"/>
      <c r="TGX14" s="49"/>
      <c r="TGY14" s="49"/>
      <c r="TGZ14" s="49"/>
      <c r="THA14" s="49"/>
      <c r="THB14" s="49"/>
      <c r="THC14" s="49"/>
      <c r="THD14" s="49"/>
      <c r="THE14" s="49"/>
      <c r="THF14" s="49"/>
      <c r="THG14" s="49"/>
      <c r="THH14" s="49"/>
      <c r="THI14" s="49"/>
      <c r="THJ14" s="49"/>
      <c r="THK14" s="49"/>
      <c r="THL14" s="49"/>
      <c r="THM14" s="49"/>
      <c r="THN14" s="49"/>
      <c r="THO14" s="49"/>
      <c r="THP14" s="49"/>
      <c r="THQ14" s="49"/>
      <c r="THR14" s="49"/>
      <c r="THS14" s="49"/>
      <c r="THT14" s="49"/>
      <c r="THU14" s="49"/>
      <c r="THV14" s="49"/>
      <c r="THW14" s="49"/>
      <c r="THX14" s="49"/>
      <c r="THY14" s="49"/>
      <c r="THZ14" s="49"/>
      <c r="TIA14" s="49"/>
      <c r="TIB14" s="49"/>
      <c r="TIC14" s="49"/>
      <c r="TID14" s="49"/>
      <c r="TIE14" s="49"/>
      <c r="TIF14" s="49"/>
      <c r="TIG14" s="49"/>
      <c r="TIH14" s="49"/>
      <c r="TII14" s="49"/>
      <c r="TIJ14" s="49"/>
      <c r="TIK14" s="49"/>
      <c r="TIL14" s="49"/>
      <c r="TIM14" s="49"/>
      <c r="TIN14" s="49"/>
      <c r="TIO14" s="49"/>
      <c r="TIP14" s="49"/>
      <c r="TIQ14" s="49"/>
      <c r="TIR14" s="49"/>
      <c r="TIS14" s="49"/>
      <c r="TIT14" s="49"/>
      <c r="TIU14" s="49"/>
      <c r="TIV14" s="49"/>
      <c r="TIW14" s="49"/>
      <c r="TIX14" s="49"/>
      <c r="TIY14" s="49"/>
      <c r="TIZ14" s="49"/>
      <c r="TJA14" s="49"/>
      <c r="TJB14" s="49"/>
      <c r="TJC14" s="49"/>
      <c r="TJD14" s="49"/>
      <c r="TJE14" s="49"/>
      <c r="TJF14" s="49"/>
      <c r="TJG14" s="49"/>
      <c r="TJH14" s="49"/>
      <c r="TJI14" s="49"/>
      <c r="TJJ14" s="49"/>
      <c r="TJK14" s="49"/>
      <c r="TJL14" s="49"/>
      <c r="TJM14" s="49"/>
      <c r="TJN14" s="49"/>
      <c r="TJO14" s="49"/>
      <c r="TJP14" s="49"/>
      <c r="TJQ14" s="49"/>
      <c r="TJR14" s="49"/>
      <c r="TJS14" s="49"/>
      <c r="TJT14" s="49"/>
      <c r="TJU14" s="49"/>
      <c r="TJV14" s="49"/>
      <c r="TJW14" s="49"/>
      <c r="TJX14" s="49"/>
      <c r="TJY14" s="49"/>
      <c r="TJZ14" s="49"/>
      <c r="TKA14" s="49"/>
      <c r="TKB14" s="49"/>
      <c r="TKC14" s="49"/>
      <c r="TKD14" s="49"/>
      <c r="TKE14" s="49"/>
      <c r="TKF14" s="49"/>
      <c r="TKG14" s="49"/>
      <c r="TKH14" s="49"/>
      <c r="TKI14" s="49"/>
      <c r="TKJ14" s="49"/>
      <c r="TKK14" s="49"/>
      <c r="TKL14" s="49"/>
      <c r="TKM14" s="49"/>
      <c r="TKN14" s="49"/>
      <c r="TKO14" s="49"/>
      <c r="TKP14" s="49"/>
      <c r="TKQ14" s="49"/>
      <c r="TKR14" s="49"/>
      <c r="TKS14" s="49"/>
      <c r="TKT14" s="49"/>
      <c r="TKU14" s="49"/>
      <c r="TKV14" s="49"/>
      <c r="TKW14" s="49"/>
      <c r="TKX14" s="49"/>
      <c r="TKY14" s="49"/>
      <c r="TKZ14" s="49"/>
      <c r="TLA14" s="49"/>
      <c r="TLB14" s="49"/>
      <c r="TLC14" s="49"/>
      <c r="TLD14" s="49"/>
      <c r="TLE14" s="49"/>
      <c r="TLF14" s="49"/>
      <c r="TLG14" s="49"/>
      <c r="TLH14" s="49"/>
      <c r="TLI14" s="49"/>
      <c r="TLJ14" s="49"/>
      <c r="TLK14" s="49"/>
      <c r="TLL14" s="49"/>
      <c r="TLM14" s="49"/>
      <c r="TLN14" s="49"/>
      <c r="TLO14" s="49"/>
      <c r="TLP14" s="49"/>
      <c r="TLQ14" s="49"/>
      <c r="TLR14" s="49"/>
      <c r="TLS14" s="49"/>
      <c r="TLT14" s="49"/>
      <c r="TLU14" s="49"/>
      <c r="TLV14" s="49"/>
      <c r="TLW14" s="49"/>
      <c r="TLX14" s="49"/>
      <c r="TLY14" s="49"/>
      <c r="TLZ14" s="49"/>
      <c r="TMA14" s="49"/>
      <c r="TMB14" s="49"/>
      <c r="TMC14" s="49"/>
      <c r="TMD14" s="49"/>
      <c r="TME14" s="49"/>
      <c r="TMF14" s="49"/>
      <c r="TMG14" s="49"/>
      <c r="TMH14" s="49"/>
      <c r="TMI14" s="49"/>
      <c r="TMJ14" s="49"/>
      <c r="TMK14" s="49"/>
      <c r="TML14" s="49"/>
      <c r="TMM14" s="49"/>
      <c r="TMN14" s="49"/>
      <c r="TMO14" s="49"/>
      <c r="TMP14" s="49"/>
      <c r="TMQ14" s="49"/>
      <c r="TMR14" s="49"/>
      <c r="TMS14" s="49"/>
      <c r="TMT14" s="49"/>
      <c r="TMU14" s="49"/>
      <c r="TMV14" s="49"/>
      <c r="TMW14" s="49"/>
      <c r="TMX14" s="49"/>
      <c r="TMY14" s="49"/>
      <c r="TMZ14" s="49"/>
      <c r="TNA14" s="49"/>
      <c r="TNB14" s="49"/>
      <c r="TNC14" s="49"/>
      <c r="TND14" s="49"/>
      <c r="TNE14" s="49"/>
      <c r="TNF14" s="49"/>
      <c r="TNG14" s="49"/>
      <c r="TNH14" s="49"/>
      <c r="TNI14" s="49"/>
      <c r="TNJ14" s="49"/>
      <c r="TNK14" s="49"/>
      <c r="TNL14" s="49"/>
      <c r="TNM14" s="49"/>
      <c r="TNN14" s="49"/>
      <c r="TNO14" s="49"/>
      <c r="TNP14" s="49"/>
      <c r="TNQ14" s="49"/>
      <c r="TNR14" s="49"/>
      <c r="TNS14" s="49"/>
      <c r="TNT14" s="49"/>
      <c r="TNU14" s="49"/>
      <c r="TNV14" s="49"/>
      <c r="TNW14" s="49"/>
      <c r="TNX14" s="49"/>
      <c r="TNY14" s="49"/>
      <c r="TNZ14" s="49"/>
      <c r="TOA14" s="49"/>
      <c r="TOB14" s="49"/>
      <c r="TOC14" s="49"/>
      <c r="TOD14" s="49"/>
      <c r="TOE14" s="49"/>
      <c r="TOF14" s="49"/>
      <c r="TOG14" s="49"/>
      <c r="TOH14" s="49"/>
      <c r="TOI14" s="49"/>
      <c r="TOJ14" s="49"/>
      <c r="TOK14" s="49"/>
      <c r="TOL14" s="49"/>
      <c r="TOM14" s="49"/>
      <c r="TON14" s="49"/>
      <c r="TOO14" s="49"/>
      <c r="TOP14" s="49"/>
      <c r="TOQ14" s="49"/>
      <c r="TOR14" s="49"/>
      <c r="TOS14" s="49"/>
      <c r="TOT14" s="49"/>
      <c r="TOU14" s="49"/>
      <c r="TOV14" s="49"/>
      <c r="TOW14" s="49"/>
      <c r="TOX14" s="49"/>
      <c r="TOY14" s="49"/>
      <c r="TOZ14" s="49"/>
      <c r="TPA14" s="49"/>
      <c r="TPB14" s="49"/>
      <c r="TPC14" s="49"/>
      <c r="TPD14" s="49"/>
      <c r="TPE14" s="49"/>
      <c r="TPF14" s="49"/>
      <c r="TPG14" s="49"/>
      <c r="TPH14" s="49"/>
      <c r="TPI14" s="49"/>
      <c r="TPJ14" s="49"/>
      <c r="TPK14" s="49"/>
      <c r="TPL14" s="49"/>
      <c r="TPM14" s="49"/>
      <c r="TPN14" s="49"/>
      <c r="TPO14" s="49"/>
      <c r="TPP14" s="49"/>
      <c r="TPQ14" s="49"/>
      <c r="TPR14" s="49"/>
      <c r="TPS14" s="49"/>
      <c r="TPT14" s="49"/>
      <c r="TPU14" s="49"/>
      <c r="TPV14" s="49"/>
      <c r="TPW14" s="49"/>
      <c r="TPX14" s="49"/>
      <c r="TPY14" s="49"/>
      <c r="TPZ14" s="49"/>
      <c r="TQA14" s="49"/>
      <c r="TQB14" s="49"/>
      <c r="TQC14" s="49"/>
      <c r="TQD14" s="49"/>
      <c r="TQE14" s="49"/>
      <c r="TQF14" s="49"/>
      <c r="TQG14" s="49"/>
      <c r="TQH14" s="49"/>
      <c r="TQI14" s="49"/>
      <c r="TQJ14" s="49"/>
      <c r="TQK14" s="49"/>
      <c r="TQL14" s="49"/>
      <c r="TQM14" s="49"/>
      <c r="TQN14" s="49"/>
      <c r="TQO14" s="49"/>
      <c r="TQP14" s="49"/>
      <c r="TQQ14" s="49"/>
      <c r="TQR14" s="49"/>
      <c r="TQS14" s="49"/>
      <c r="TQT14" s="49"/>
      <c r="TQU14" s="49"/>
      <c r="TQV14" s="49"/>
      <c r="TQW14" s="49"/>
      <c r="TQX14" s="49"/>
      <c r="TQY14" s="49"/>
      <c r="TQZ14" s="49"/>
      <c r="TRA14" s="49"/>
      <c r="TRB14" s="49"/>
      <c r="TRC14" s="49"/>
      <c r="TRD14" s="49"/>
      <c r="TRE14" s="49"/>
      <c r="TRF14" s="49"/>
      <c r="TRG14" s="49"/>
      <c r="TRH14" s="49"/>
      <c r="TRI14" s="49"/>
      <c r="TRJ14" s="49"/>
      <c r="TRK14" s="49"/>
      <c r="TRL14" s="49"/>
      <c r="TRM14" s="49"/>
      <c r="TRN14" s="49"/>
      <c r="TRO14" s="49"/>
      <c r="TRP14" s="49"/>
      <c r="TRQ14" s="49"/>
      <c r="TRR14" s="49"/>
      <c r="TRS14" s="49"/>
      <c r="TRT14" s="49"/>
      <c r="TRU14" s="49"/>
      <c r="TRV14" s="49"/>
      <c r="TRW14" s="49"/>
      <c r="TRX14" s="49"/>
      <c r="TRY14" s="49"/>
      <c r="TRZ14" s="49"/>
      <c r="TSA14" s="49"/>
      <c r="TSB14" s="49"/>
      <c r="TSC14" s="49"/>
      <c r="TSD14" s="49"/>
      <c r="TSE14" s="49"/>
      <c r="TSF14" s="49"/>
      <c r="TSG14" s="49"/>
      <c r="TSH14" s="49"/>
      <c r="TSI14" s="49"/>
      <c r="TSJ14" s="49"/>
      <c r="TSK14" s="49"/>
      <c r="TSL14" s="49"/>
      <c r="TSM14" s="49"/>
      <c r="TSN14" s="49"/>
      <c r="TSO14" s="49"/>
      <c r="TSP14" s="49"/>
      <c r="TSQ14" s="49"/>
      <c r="TSR14" s="49"/>
      <c r="TSS14" s="49"/>
      <c r="TST14" s="49"/>
      <c r="TSU14" s="49"/>
      <c r="TSV14" s="49"/>
      <c r="TSW14" s="49"/>
      <c r="TSX14" s="49"/>
      <c r="TSY14" s="49"/>
      <c r="TSZ14" s="49"/>
      <c r="TTA14" s="49"/>
      <c r="TTB14" s="49"/>
      <c r="TTC14" s="49"/>
      <c r="TTD14" s="49"/>
      <c r="TTE14" s="49"/>
      <c r="TTF14" s="49"/>
      <c r="TTG14" s="49"/>
      <c r="TTH14" s="49"/>
      <c r="TTI14" s="49"/>
      <c r="TTJ14" s="49"/>
      <c r="TTK14" s="49"/>
      <c r="TTL14" s="49"/>
      <c r="TTM14" s="49"/>
      <c r="TTN14" s="49"/>
      <c r="TTO14" s="49"/>
      <c r="TTP14" s="49"/>
      <c r="TTQ14" s="49"/>
      <c r="TTR14" s="49"/>
      <c r="TTS14" s="49"/>
      <c r="TTT14" s="49"/>
      <c r="TTU14" s="49"/>
      <c r="TTV14" s="49"/>
      <c r="TTW14" s="49"/>
      <c r="TTX14" s="49"/>
      <c r="TTY14" s="49"/>
      <c r="TTZ14" s="49"/>
      <c r="TUA14" s="49"/>
      <c r="TUB14" s="49"/>
      <c r="TUC14" s="49"/>
      <c r="TUD14" s="49"/>
      <c r="TUE14" s="49"/>
      <c r="TUF14" s="49"/>
      <c r="TUG14" s="49"/>
      <c r="TUH14" s="49"/>
      <c r="TUI14" s="49"/>
      <c r="TUJ14" s="49"/>
      <c r="TUK14" s="49"/>
      <c r="TUL14" s="49"/>
      <c r="TUM14" s="49"/>
      <c r="TUN14" s="49"/>
      <c r="TUO14" s="49"/>
      <c r="TUP14" s="49"/>
      <c r="TUQ14" s="49"/>
      <c r="TUR14" s="49"/>
      <c r="TUS14" s="49"/>
      <c r="TUT14" s="49"/>
      <c r="TUU14" s="49"/>
      <c r="TUV14" s="49"/>
      <c r="TUW14" s="49"/>
      <c r="TUX14" s="49"/>
      <c r="TUY14" s="49"/>
      <c r="TUZ14" s="49"/>
      <c r="TVA14" s="49"/>
      <c r="TVB14" s="49"/>
      <c r="TVC14" s="49"/>
      <c r="TVD14" s="49"/>
      <c r="TVE14" s="49"/>
      <c r="TVF14" s="49"/>
      <c r="TVG14" s="49"/>
      <c r="TVH14" s="49"/>
      <c r="TVI14" s="49"/>
      <c r="TVJ14" s="49"/>
      <c r="TVK14" s="49"/>
      <c r="TVL14" s="49"/>
      <c r="TVM14" s="49"/>
      <c r="TVN14" s="49"/>
      <c r="TVO14" s="49"/>
      <c r="TVP14" s="49"/>
      <c r="TVQ14" s="49"/>
      <c r="TVR14" s="49"/>
      <c r="TVS14" s="49"/>
      <c r="TVT14" s="49"/>
      <c r="TVU14" s="49"/>
      <c r="TVV14" s="49"/>
      <c r="TVW14" s="49"/>
      <c r="TVX14" s="49"/>
      <c r="TVY14" s="49"/>
      <c r="TVZ14" s="49"/>
      <c r="TWA14" s="49"/>
      <c r="TWB14" s="49"/>
      <c r="TWC14" s="49"/>
      <c r="TWD14" s="49"/>
      <c r="TWE14" s="49"/>
      <c r="TWF14" s="49"/>
      <c r="TWG14" s="49"/>
      <c r="TWH14" s="49"/>
      <c r="TWI14" s="49"/>
      <c r="TWJ14" s="49"/>
      <c r="TWK14" s="49"/>
      <c r="TWL14" s="49"/>
      <c r="TWM14" s="49"/>
      <c r="TWN14" s="49"/>
      <c r="TWO14" s="49"/>
      <c r="TWP14" s="49"/>
      <c r="TWQ14" s="49"/>
      <c r="TWR14" s="49"/>
      <c r="TWS14" s="49"/>
      <c r="TWT14" s="49"/>
      <c r="TWU14" s="49"/>
      <c r="TWV14" s="49"/>
      <c r="TWW14" s="49"/>
      <c r="TWX14" s="49"/>
      <c r="TWY14" s="49"/>
      <c r="TWZ14" s="49"/>
      <c r="TXA14" s="49"/>
      <c r="TXB14" s="49"/>
      <c r="TXC14" s="49"/>
      <c r="TXD14" s="49"/>
      <c r="TXE14" s="49"/>
      <c r="TXF14" s="49"/>
      <c r="TXG14" s="49"/>
      <c r="TXH14" s="49"/>
      <c r="TXI14" s="49"/>
      <c r="TXJ14" s="49"/>
      <c r="TXK14" s="49"/>
      <c r="TXL14" s="49"/>
      <c r="TXM14" s="49"/>
      <c r="TXN14" s="49"/>
      <c r="TXO14" s="49"/>
      <c r="TXP14" s="49"/>
      <c r="TXQ14" s="49"/>
      <c r="TXR14" s="49"/>
      <c r="TXS14" s="49"/>
      <c r="TXT14" s="49"/>
      <c r="TXU14" s="49"/>
      <c r="TXV14" s="49"/>
      <c r="TXW14" s="49"/>
      <c r="TXX14" s="49"/>
      <c r="TXY14" s="49"/>
      <c r="TXZ14" s="49"/>
      <c r="TYA14" s="49"/>
      <c r="TYB14" s="49"/>
      <c r="TYC14" s="49"/>
      <c r="TYD14" s="49"/>
      <c r="TYE14" s="49"/>
      <c r="TYF14" s="49"/>
      <c r="TYG14" s="49"/>
      <c r="TYH14" s="49"/>
      <c r="TYI14" s="49"/>
      <c r="TYJ14" s="49"/>
      <c r="TYK14" s="49"/>
      <c r="TYL14" s="49"/>
      <c r="TYM14" s="49"/>
      <c r="TYN14" s="49"/>
      <c r="TYO14" s="49"/>
      <c r="TYP14" s="49"/>
      <c r="TYQ14" s="49"/>
      <c r="TYR14" s="49"/>
      <c r="TYS14" s="49"/>
      <c r="TYT14" s="49"/>
      <c r="TYU14" s="49"/>
      <c r="TYV14" s="49"/>
      <c r="TYW14" s="49"/>
      <c r="TYX14" s="49"/>
      <c r="TYY14" s="49"/>
      <c r="TYZ14" s="49"/>
      <c r="TZA14" s="49"/>
      <c r="TZB14" s="49"/>
      <c r="TZC14" s="49"/>
      <c r="TZD14" s="49"/>
      <c r="TZE14" s="49"/>
      <c r="TZF14" s="49"/>
      <c r="TZG14" s="49"/>
      <c r="TZH14" s="49"/>
      <c r="TZI14" s="49"/>
      <c r="TZJ14" s="49"/>
      <c r="TZK14" s="49"/>
      <c r="TZL14" s="49"/>
      <c r="TZM14" s="49"/>
      <c r="TZN14" s="49"/>
      <c r="TZO14" s="49"/>
      <c r="TZP14" s="49"/>
      <c r="TZQ14" s="49"/>
      <c r="TZR14" s="49"/>
      <c r="TZS14" s="49"/>
      <c r="TZT14" s="49"/>
      <c r="TZU14" s="49"/>
      <c r="TZV14" s="49"/>
      <c r="TZW14" s="49"/>
      <c r="TZX14" s="49"/>
      <c r="TZY14" s="49"/>
      <c r="TZZ14" s="49"/>
      <c r="UAA14" s="49"/>
      <c r="UAB14" s="49"/>
      <c r="UAC14" s="49"/>
      <c r="UAD14" s="49"/>
      <c r="UAE14" s="49"/>
      <c r="UAF14" s="49"/>
      <c r="UAG14" s="49"/>
      <c r="UAH14" s="49"/>
      <c r="UAI14" s="49"/>
      <c r="UAJ14" s="49"/>
      <c r="UAK14" s="49"/>
      <c r="UAL14" s="49"/>
      <c r="UAM14" s="49"/>
      <c r="UAN14" s="49"/>
      <c r="UAO14" s="49"/>
      <c r="UAP14" s="49"/>
      <c r="UAQ14" s="49"/>
      <c r="UAR14" s="49"/>
      <c r="UAS14" s="49"/>
      <c r="UAT14" s="49"/>
      <c r="UAU14" s="49"/>
      <c r="UAV14" s="49"/>
      <c r="UAW14" s="49"/>
      <c r="UAX14" s="49"/>
      <c r="UAY14" s="49"/>
      <c r="UAZ14" s="49"/>
      <c r="UBA14" s="49"/>
      <c r="UBB14" s="49"/>
      <c r="UBC14" s="49"/>
      <c r="UBD14" s="49"/>
      <c r="UBE14" s="49"/>
      <c r="UBF14" s="49"/>
      <c r="UBG14" s="49"/>
      <c r="UBH14" s="49"/>
      <c r="UBI14" s="49"/>
      <c r="UBJ14" s="49"/>
      <c r="UBK14" s="49"/>
      <c r="UBL14" s="49"/>
      <c r="UBM14" s="49"/>
      <c r="UBN14" s="49"/>
      <c r="UBO14" s="49"/>
      <c r="UBP14" s="49"/>
      <c r="UBQ14" s="49"/>
      <c r="UBR14" s="49"/>
      <c r="UBS14" s="49"/>
      <c r="UBT14" s="49"/>
      <c r="UBU14" s="49"/>
      <c r="UBV14" s="49"/>
      <c r="UBW14" s="49"/>
      <c r="UBX14" s="49"/>
      <c r="UBY14" s="49"/>
      <c r="UBZ14" s="49"/>
      <c r="UCA14" s="49"/>
      <c r="UCB14" s="49"/>
      <c r="UCC14" s="49"/>
      <c r="UCD14" s="49"/>
      <c r="UCE14" s="49"/>
      <c r="UCF14" s="49"/>
      <c r="UCG14" s="49"/>
      <c r="UCH14" s="49"/>
      <c r="UCI14" s="49"/>
      <c r="UCJ14" s="49"/>
      <c r="UCK14" s="49"/>
      <c r="UCL14" s="49"/>
      <c r="UCM14" s="49"/>
      <c r="UCN14" s="49"/>
      <c r="UCO14" s="49"/>
      <c r="UCP14" s="49"/>
      <c r="UCQ14" s="49"/>
      <c r="UCR14" s="49"/>
      <c r="UCS14" s="49"/>
      <c r="UCT14" s="49"/>
      <c r="UCU14" s="49"/>
      <c r="UCV14" s="49"/>
      <c r="UCW14" s="49"/>
      <c r="UCX14" s="49"/>
      <c r="UCY14" s="49"/>
      <c r="UCZ14" s="49"/>
      <c r="UDA14" s="49"/>
      <c r="UDB14" s="49"/>
      <c r="UDC14" s="49"/>
      <c r="UDD14" s="49"/>
      <c r="UDE14" s="49"/>
      <c r="UDF14" s="49"/>
      <c r="UDG14" s="49"/>
      <c r="UDH14" s="49"/>
      <c r="UDI14" s="49"/>
      <c r="UDJ14" s="49"/>
      <c r="UDK14" s="49"/>
      <c r="UDL14" s="49"/>
      <c r="UDM14" s="49"/>
      <c r="UDN14" s="49"/>
      <c r="UDO14" s="49"/>
      <c r="UDP14" s="49"/>
      <c r="UDQ14" s="49"/>
      <c r="UDR14" s="49"/>
      <c r="UDS14" s="49"/>
      <c r="UDT14" s="49"/>
      <c r="UDU14" s="49"/>
      <c r="UDV14" s="49"/>
      <c r="UDW14" s="49"/>
      <c r="UDX14" s="49"/>
      <c r="UDY14" s="49"/>
      <c r="UDZ14" s="49"/>
      <c r="UEA14" s="49"/>
      <c r="UEB14" s="49"/>
      <c r="UEC14" s="49"/>
      <c r="UED14" s="49"/>
      <c r="UEE14" s="49"/>
      <c r="UEF14" s="49"/>
      <c r="UEG14" s="49"/>
      <c r="UEH14" s="49"/>
      <c r="UEI14" s="49"/>
      <c r="UEJ14" s="49"/>
      <c r="UEK14" s="49"/>
      <c r="UEL14" s="49"/>
      <c r="UEM14" s="49"/>
      <c r="UEN14" s="49"/>
      <c r="UEO14" s="49"/>
      <c r="UEP14" s="49"/>
      <c r="UEQ14" s="49"/>
      <c r="UER14" s="49"/>
      <c r="UES14" s="49"/>
      <c r="UET14" s="49"/>
      <c r="UEU14" s="49"/>
      <c r="UEV14" s="49"/>
      <c r="UEW14" s="49"/>
      <c r="UEX14" s="49"/>
      <c r="UEY14" s="49"/>
      <c r="UEZ14" s="49"/>
      <c r="UFA14" s="49"/>
      <c r="UFB14" s="49"/>
      <c r="UFC14" s="49"/>
      <c r="UFD14" s="49"/>
      <c r="UFE14" s="49"/>
      <c r="UFF14" s="49"/>
      <c r="UFG14" s="49"/>
      <c r="UFH14" s="49"/>
      <c r="UFI14" s="49"/>
      <c r="UFJ14" s="49"/>
      <c r="UFK14" s="49"/>
      <c r="UFL14" s="49"/>
      <c r="UFM14" s="49"/>
      <c r="UFN14" s="49"/>
      <c r="UFO14" s="49"/>
      <c r="UFP14" s="49"/>
      <c r="UFQ14" s="49"/>
      <c r="UFR14" s="49"/>
      <c r="UFS14" s="49"/>
      <c r="UFT14" s="49"/>
      <c r="UFU14" s="49"/>
      <c r="UFV14" s="49"/>
      <c r="UFW14" s="49"/>
      <c r="UFX14" s="49"/>
      <c r="UFY14" s="49"/>
      <c r="UFZ14" s="49"/>
      <c r="UGA14" s="49"/>
      <c r="UGB14" s="49"/>
      <c r="UGC14" s="49"/>
      <c r="UGD14" s="49"/>
      <c r="UGE14" s="49"/>
      <c r="UGF14" s="49"/>
      <c r="UGG14" s="49"/>
      <c r="UGH14" s="49"/>
      <c r="UGI14" s="49"/>
      <c r="UGJ14" s="49"/>
      <c r="UGK14" s="49"/>
      <c r="UGL14" s="49"/>
      <c r="UGM14" s="49"/>
      <c r="UGN14" s="49"/>
      <c r="UGO14" s="49"/>
      <c r="UGP14" s="49"/>
      <c r="UGQ14" s="49"/>
      <c r="UGR14" s="49"/>
      <c r="UGS14" s="49"/>
      <c r="UGT14" s="49"/>
      <c r="UGU14" s="49"/>
      <c r="UGV14" s="49"/>
      <c r="UGW14" s="49"/>
      <c r="UGX14" s="49"/>
      <c r="UGY14" s="49"/>
      <c r="UGZ14" s="49"/>
      <c r="UHA14" s="49"/>
      <c r="UHB14" s="49"/>
      <c r="UHC14" s="49"/>
      <c r="UHD14" s="49"/>
      <c r="UHE14" s="49"/>
      <c r="UHF14" s="49"/>
      <c r="UHG14" s="49"/>
      <c r="UHH14" s="49"/>
      <c r="UHI14" s="49"/>
      <c r="UHJ14" s="49"/>
      <c r="UHK14" s="49"/>
      <c r="UHL14" s="49"/>
      <c r="UHM14" s="49"/>
      <c r="UHN14" s="49"/>
      <c r="UHO14" s="49"/>
      <c r="UHP14" s="49"/>
      <c r="UHQ14" s="49"/>
      <c r="UHR14" s="49"/>
      <c r="UHS14" s="49"/>
      <c r="UHT14" s="49"/>
      <c r="UHU14" s="49"/>
      <c r="UHV14" s="49"/>
      <c r="UHW14" s="49"/>
      <c r="UHX14" s="49"/>
      <c r="UHY14" s="49"/>
      <c r="UHZ14" s="49"/>
      <c r="UIA14" s="49"/>
      <c r="UIB14" s="49"/>
      <c r="UIC14" s="49"/>
      <c r="UID14" s="49"/>
      <c r="UIE14" s="49"/>
      <c r="UIF14" s="49"/>
      <c r="UIG14" s="49"/>
      <c r="UIH14" s="49"/>
      <c r="UII14" s="49"/>
      <c r="UIJ14" s="49"/>
      <c r="UIK14" s="49"/>
      <c r="UIL14" s="49"/>
      <c r="UIM14" s="49"/>
      <c r="UIN14" s="49"/>
      <c r="UIO14" s="49"/>
      <c r="UIP14" s="49"/>
      <c r="UIQ14" s="49"/>
      <c r="UIR14" s="49"/>
      <c r="UIS14" s="49"/>
      <c r="UIT14" s="49"/>
      <c r="UIU14" s="49"/>
      <c r="UIV14" s="49"/>
      <c r="UIW14" s="49"/>
      <c r="UIX14" s="49"/>
      <c r="UIY14" s="49"/>
      <c r="UIZ14" s="49"/>
      <c r="UJA14" s="49"/>
      <c r="UJB14" s="49"/>
      <c r="UJC14" s="49"/>
      <c r="UJD14" s="49"/>
      <c r="UJE14" s="49"/>
      <c r="UJF14" s="49"/>
      <c r="UJG14" s="49"/>
      <c r="UJH14" s="49"/>
      <c r="UJI14" s="49"/>
      <c r="UJJ14" s="49"/>
      <c r="UJK14" s="49"/>
      <c r="UJL14" s="49"/>
      <c r="UJM14" s="49"/>
      <c r="UJN14" s="49"/>
      <c r="UJO14" s="49"/>
      <c r="UJP14" s="49"/>
      <c r="UJQ14" s="49"/>
      <c r="UJR14" s="49"/>
      <c r="UJS14" s="49"/>
      <c r="UJT14" s="49"/>
      <c r="UJU14" s="49"/>
      <c r="UJV14" s="49"/>
      <c r="UJW14" s="49"/>
      <c r="UJX14" s="49"/>
      <c r="UJY14" s="49"/>
      <c r="UJZ14" s="49"/>
      <c r="UKA14" s="49"/>
      <c r="UKB14" s="49"/>
      <c r="UKC14" s="49"/>
      <c r="UKD14" s="49"/>
      <c r="UKE14" s="49"/>
      <c r="UKF14" s="49"/>
      <c r="UKG14" s="49"/>
      <c r="UKH14" s="49"/>
      <c r="UKI14" s="49"/>
      <c r="UKJ14" s="49"/>
      <c r="UKK14" s="49"/>
      <c r="UKL14" s="49"/>
      <c r="UKM14" s="49"/>
      <c r="UKN14" s="49"/>
      <c r="UKO14" s="49"/>
      <c r="UKP14" s="49"/>
      <c r="UKQ14" s="49"/>
      <c r="UKR14" s="49"/>
      <c r="UKS14" s="49"/>
      <c r="UKT14" s="49"/>
      <c r="UKU14" s="49"/>
      <c r="UKV14" s="49"/>
      <c r="UKW14" s="49"/>
      <c r="UKX14" s="49"/>
      <c r="UKY14" s="49"/>
      <c r="UKZ14" s="49"/>
      <c r="ULA14" s="49"/>
      <c r="ULB14" s="49"/>
      <c r="ULC14" s="49"/>
      <c r="ULD14" s="49"/>
      <c r="ULE14" s="49"/>
      <c r="ULF14" s="49"/>
      <c r="ULG14" s="49"/>
      <c r="ULH14" s="49"/>
      <c r="ULI14" s="49"/>
      <c r="ULJ14" s="49"/>
      <c r="ULK14" s="49"/>
      <c r="ULL14" s="49"/>
      <c r="ULM14" s="49"/>
      <c r="ULN14" s="49"/>
      <c r="ULO14" s="49"/>
      <c r="ULP14" s="49"/>
      <c r="ULQ14" s="49"/>
      <c r="ULR14" s="49"/>
      <c r="ULS14" s="49"/>
      <c r="ULT14" s="49"/>
      <c r="ULU14" s="49"/>
      <c r="ULV14" s="49"/>
      <c r="ULW14" s="49"/>
      <c r="ULX14" s="49"/>
      <c r="ULY14" s="49"/>
      <c r="ULZ14" s="49"/>
      <c r="UMA14" s="49"/>
      <c r="UMB14" s="49"/>
      <c r="UMC14" s="49"/>
      <c r="UMD14" s="49"/>
      <c r="UME14" s="49"/>
      <c r="UMF14" s="49"/>
      <c r="UMG14" s="49"/>
      <c r="UMH14" s="49"/>
      <c r="UMI14" s="49"/>
      <c r="UMJ14" s="49"/>
      <c r="UMK14" s="49"/>
      <c r="UML14" s="49"/>
      <c r="UMM14" s="49"/>
      <c r="UMN14" s="49"/>
      <c r="UMO14" s="49"/>
      <c r="UMP14" s="49"/>
      <c r="UMQ14" s="49"/>
      <c r="UMR14" s="49"/>
      <c r="UMS14" s="49"/>
      <c r="UMT14" s="49"/>
      <c r="UMU14" s="49"/>
      <c r="UMV14" s="49"/>
      <c r="UMW14" s="49"/>
      <c r="UMX14" s="49"/>
      <c r="UMY14" s="49"/>
      <c r="UMZ14" s="49"/>
      <c r="UNA14" s="49"/>
      <c r="UNB14" s="49"/>
      <c r="UNC14" s="49"/>
      <c r="UND14" s="49"/>
      <c r="UNE14" s="49"/>
      <c r="UNF14" s="49"/>
      <c r="UNG14" s="49"/>
      <c r="UNH14" s="49"/>
      <c r="UNI14" s="49"/>
      <c r="UNJ14" s="49"/>
      <c r="UNK14" s="49"/>
      <c r="UNL14" s="49"/>
      <c r="UNM14" s="49"/>
      <c r="UNN14" s="49"/>
      <c r="UNO14" s="49"/>
      <c r="UNP14" s="49"/>
      <c r="UNQ14" s="49"/>
      <c r="UNR14" s="49"/>
      <c r="UNS14" s="49"/>
      <c r="UNT14" s="49"/>
      <c r="UNU14" s="49"/>
      <c r="UNV14" s="49"/>
      <c r="UNW14" s="49"/>
      <c r="UNX14" s="49"/>
      <c r="UNY14" s="49"/>
      <c r="UNZ14" s="49"/>
      <c r="UOA14" s="49"/>
      <c r="UOB14" s="49"/>
      <c r="UOC14" s="49"/>
      <c r="UOD14" s="49"/>
      <c r="UOE14" s="49"/>
      <c r="UOF14" s="49"/>
      <c r="UOG14" s="49"/>
      <c r="UOH14" s="49"/>
      <c r="UOI14" s="49"/>
      <c r="UOJ14" s="49"/>
      <c r="UOK14" s="49"/>
      <c r="UOL14" s="49"/>
      <c r="UOM14" s="49"/>
      <c r="UON14" s="49"/>
      <c r="UOO14" s="49"/>
      <c r="UOP14" s="49"/>
      <c r="UOQ14" s="49"/>
      <c r="UOR14" s="49"/>
      <c r="UOS14" s="49"/>
      <c r="UOT14" s="49"/>
      <c r="UOU14" s="49"/>
      <c r="UOV14" s="49"/>
      <c r="UOW14" s="49"/>
      <c r="UOX14" s="49"/>
      <c r="UOY14" s="49"/>
      <c r="UOZ14" s="49"/>
      <c r="UPA14" s="49"/>
      <c r="UPB14" s="49"/>
      <c r="UPC14" s="49"/>
      <c r="UPD14" s="49"/>
      <c r="UPE14" s="49"/>
      <c r="UPF14" s="49"/>
      <c r="UPG14" s="49"/>
      <c r="UPH14" s="49"/>
      <c r="UPI14" s="49"/>
      <c r="UPJ14" s="49"/>
      <c r="UPK14" s="49"/>
      <c r="UPL14" s="49"/>
      <c r="UPM14" s="49"/>
      <c r="UPN14" s="49"/>
      <c r="UPO14" s="49"/>
      <c r="UPP14" s="49"/>
      <c r="UPQ14" s="49"/>
      <c r="UPR14" s="49"/>
      <c r="UPS14" s="49"/>
      <c r="UPT14" s="49"/>
      <c r="UPU14" s="49"/>
      <c r="UPV14" s="49"/>
      <c r="UPW14" s="49"/>
      <c r="UPX14" s="49"/>
      <c r="UPY14" s="49"/>
      <c r="UPZ14" s="49"/>
      <c r="UQA14" s="49"/>
      <c r="UQB14" s="49"/>
      <c r="UQC14" s="49"/>
      <c r="UQD14" s="49"/>
      <c r="UQE14" s="49"/>
      <c r="UQF14" s="49"/>
      <c r="UQG14" s="49"/>
      <c r="UQH14" s="49"/>
      <c r="UQI14" s="49"/>
      <c r="UQJ14" s="49"/>
      <c r="UQK14" s="49"/>
      <c r="UQL14" s="49"/>
      <c r="UQM14" s="49"/>
      <c r="UQN14" s="49"/>
      <c r="UQO14" s="49"/>
      <c r="UQP14" s="49"/>
      <c r="UQQ14" s="49"/>
      <c r="UQR14" s="49"/>
      <c r="UQS14" s="49"/>
      <c r="UQT14" s="49"/>
      <c r="UQU14" s="49"/>
      <c r="UQV14" s="49"/>
      <c r="UQW14" s="49"/>
      <c r="UQX14" s="49"/>
      <c r="UQY14" s="49"/>
      <c r="UQZ14" s="49"/>
      <c r="URA14" s="49"/>
      <c r="URB14" s="49"/>
      <c r="URC14" s="49"/>
      <c r="URD14" s="49"/>
      <c r="URE14" s="49"/>
      <c r="URF14" s="49"/>
      <c r="URG14" s="49"/>
      <c r="URH14" s="49"/>
      <c r="URI14" s="49"/>
      <c r="URJ14" s="49"/>
      <c r="URK14" s="49"/>
      <c r="URL14" s="49"/>
      <c r="URM14" s="49"/>
      <c r="URN14" s="49"/>
      <c r="URO14" s="49"/>
      <c r="URP14" s="49"/>
      <c r="URQ14" s="49"/>
      <c r="URR14" s="49"/>
      <c r="URS14" s="49"/>
      <c r="URT14" s="49"/>
      <c r="URU14" s="49"/>
      <c r="URV14" s="49"/>
      <c r="URW14" s="49"/>
      <c r="URX14" s="49"/>
      <c r="URY14" s="49"/>
      <c r="URZ14" s="49"/>
      <c r="USA14" s="49"/>
      <c r="USB14" s="49"/>
      <c r="USC14" s="49"/>
      <c r="USD14" s="49"/>
      <c r="USE14" s="49"/>
      <c r="USF14" s="49"/>
      <c r="USG14" s="49"/>
      <c r="USH14" s="49"/>
      <c r="USI14" s="49"/>
      <c r="USJ14" s="49"/>
      <c r="USK14" s="49"/>
      <c r="USL14" s="49"/>
      <c r="USM14" s="49"/>
      <c r="USN14" s="49"/>
      <c r="USO14" s="49"/>
      <c r="USP14" s="49"/>
      <c r="USQ14" s="49"/>
      <c r="USR14" s="49"/>
      <c r="USS14" s="49"/>
      <c r="UST14" s="49"/>
      <c r="USU14" s="49"/>
      <c r="USV14" s="49"/>
      <c r="USW14" s="49"/>
      <c r="USX14" s="49"/>
      <c r="USY14" s="49"/>
      <c r="USZ14" s="49"/>
      <c r="UTA14" s="49"/>
      <c r="UTB14" s="49"/>
      <c r="UTC14" s="49"/>
      <c r="UTD14" s="49"/>
      <c r="UTE14" s="49"/>
      <c r="UTF14" s="49"/>
      <c r="UTG14" s="49"/>
      <c r="UTH14" s="49"/>
      <c r="UTI14" s="49"/>
      <c r="UTJ14" s="49"/>
      <c r="UTK14" s="49"/>
      <c r="UTL14" s="49"/>
      <c r="UTM14" s="49"/>
      <c r="UTN14" s="49"/>
      <c r="UTO14" s="49"/>
      <c r="UTP14" s="49"/>
      <c r="UTQ14" s="49"/>
      <c r="UTR14" s="49"/>
      <c r="UTS14" s="49"/>
      <c r="UTT14" s="49"/>
      <c r="UTU14" s="49"/>
      <c r="UTV14" s="49"/>
      <c r="UTW14" s="49"/>
      <c r="UTX14" s="49"/>
      <c r="UTY14" s="49"/>
      <c r="UTZ14" s="49"/>
      <c r="UUA14" s="49"/>
      <c r="UUB14" s="49"/>
      <c r="UUC14" s="49"/>
      <c r="UUD14" s="49"/>
      <c r="UUE14" s="49"/>
      <c r="UUF14" s="49"/>
      <c r="UUG14" s="49"/>
      <c r="UUH14" s="49"/>
      <c r="UUI14" s="49"/>
      <c r="UUJ14" s="49"/>
      <c r="UUK14" s="49"/>
      <c r="UUL14" s="49"/>
      <c r="UUM14" s="49"/>
      <c r="UUN14" s="49"/>
      <c r="UUO14" s="49"/>
      <c r="UUP14" s="49"/>
      <c r="UUQ14" s="49"/>
      <c r="UUR14" s="49"/>
      <c r="UUS14" s="49"/>
      <c r="UUT14" s="49"/>
      <c r="UUU14" s="49"/>
      <c r="UUV14" s="49"/>
      <c r="UUW14" s="49"/>
      <c r="UUX14" s="49"/>
      <c r="UUY14" s="49"/>
      <c r="UUZ14" s="49"/>
      <c r="UVA14" s="49"/>
      <c r="UVB14" s="49"/>
      <c r="UVC14" s="49"/>
      <c r="UVD14" s="49"/>
      <c r="UVE14" s="49"/>
      <c r="UVF14" s="49"/>
      <c r="UVG14" s="49"/>
      <c r="UVH14" s="49"/>
      <c r="UVI14" s="49"/>
      <c r="UVJ14" s="49"/>
      <c r="UVK14" s="49"/>
      <c r="UVL14" s="49"/>
      <c r="UVM14" s="49"/>
      <c r="UVN14" s="49"/>
      <c r="UVO14" s="49"/>
      <c r="UVP14" s="49"/>
      <c r="UVQ14" s="49"/>
      <c r="UVR14" s="49"/>
      <c r="UVS14" s="49"/>
      <c r="UVT14" s="49"/>
      <c r="UVU14" s="49"/>
      <c r="UVV14" s="49"/>
      <c r="UVW14" s="49"/>
      <c r="UVX14" s="49"/>
      <c r="UVY14" s="49"/>
      <c r="UVZ14" s="49"/>
      <c r="UWA14" s="49"/>
      <c r="UWB14" s="49"/>
      <c r="UWC14" s="49"/>
      <c r="UWD14" s="49"/>
      <c r="UWE14" s="49"/>
      <c r="UWF14" s="49"/>
      <c r="UWG14" s="49"/>
      <c r="UWH14" s="49"/>
      <c r="UWI14" s="49"/>
      <c r="UWJ14" s="49"/>
      <c r="UWK14" s="49"/>
      <c r="UWL14" s="49"/>
      <c r="UWM14" s="49"/>
      <c r="UWN14" s="49"/>
      <c r="UWO14" s="49"/>
      <c r="UWP14" s="49"/>
      <c r="UWQ14" s="49"/>
      <c r="UWR14" s="49"/>
      <c r="UWS14" s="49"/>
      <c r="UWT14" s="49"/>
      <c r="UWU14" s="49"/>
      <c r="UWV14" s="49"/>
      <c r="UWW14" s="49"/>
      <c r="UWX14" s="49"/>
      <c r="UWY14" s="49"/>
      <c r="UWZ14" s="49"/>
      <c r="UXA14" s="49"/>
      <c r="UXB14" s="49"/>
      <c r="UXC14" s="49"/>
      <c r="UXD14" s="49"/>
      <c r="UXE14" s="49"/>
      <c r="UXF14" s="49"/>
      <c r="UXG14" s="49"/>
      <c r="UXH14" s="49"/>
      <c r="UXI14" s="49"/>
      <c r="UXJ14" s="49"/>
      <c r="UXK14" s="49"/>
      <c r="UXL14" s="49"/>
      <c r="UXM14" s="49"/>
      <c r="UXN14" s="49"/>
      <c r="UXO14" s="49"/>
      <c r="UXP14" s="49"/>
      <c r="UXQ14" s="49"/>
      <c r="UXR14" s="49"/>
      <c r="UXS14" s="49"/>
      <c r="UXT14" s="49"/>
      <c r="UXU14" s="49"/>
      <c r="UXV14" s="49"/>
      <c r="UXW14" s="49"/>
      <c r="UXX14" s="49"/>
      <c r="UXY14" s="49"/>
      <c r="UXZ14" s="49"/>
      <c r="UYA14" s="49"/>
      <c r="UYB14" s="49"/>
      <c r="UYC14" s="49"/>
      <c r="UYD14" s="49"/>
      <c r="UYE14" s="49"/>
      <c r="UYF14" s="49"/>
      <c r="UYG14" s="49"/>
      <c r="UYH14" s="49"/>
      <c r="UYI14" s="49"/>
      <c r="UYJ14" s="49"/>
      <c r="UYK14" s="49"/>
      <c r="UYL14" s="49"/>
      <c r="UYM14" s="49"/>
      <c r="UYN14" s="49"/>
      <c r="UYO14" s="49"/>
      <c r="UYP14" s="49"/>
      <c r="UYQ14" s="49"/>
      <c r="UYR14" s="49"/>
      <c r="UYS14" s="49"/>
      <c r="UYT14" s="49"/>
      <c r="UYU14" s="49"/>
      <c r="UYV14" s="49"/>
      <c r="UYW14" s="49"/>
      <c r="UYX14" s="49"/>
      <c r="UYY14" s="49"/>
      <c r="UYZ14" s="49"/>
      <c r="UZA14" s="49"/>
      <c r="UZB14" s="49"/>
      <c r="UZC14" s="49"/>
      <c r="UZD14" s="49"/>
      <c r="UZE14" s="49"/>
      <c r="UZF14" s="49"/>
      <c r="UZG14" s="49"/>
      <c r="UZH14" s="49"/>
      <c r="UZI14" s="49"/>
      <c r="UZJ14" s="49"/>
      <c r="UZK14" s="49"/>
      <c r="UZL14" s="49"/>
      <c r="UZM14" s="49"/>
      <c r="UZN14" s="49"/>
      <c r="UZO14" s="49"/>
      <c r="UZP14" s="49"/>
      <c r="UZQ14" s="49"/>
      <c r="UZR14" s="49"/>
      <c r="UZS14" s="49"/>
      <c r="UZT14" s="49"/>
      <c r="UZU14" s="49"/>
      <c r="UZV14" s="49"/>
      <c r="UZW14" s="49"/>
      <c r="UZX14" s="49"/>
      <c r="UZY14" s="49"/>
      <c r="UZZ14" s="49"/>
      <c r="VAA14" s="49"/>
      <c r="VAB14" s="49"/>
      <c r="VAC14" s="49"/>
      <c r="VAD14" s="49"/>
      <c r="VAE14" s="49"/>
      <c r="VAF14" s="49"/>
      <c r="VAG14" s="49"/>
      <c r="VAH14" s="49"/>
      <c r="VAI14" s="49"/>
      <c r="VAJ14" s="49"/>
      <c r="VAK14" s="49"/>
      <c r="VAL14" s="49"/>
      <c r="VAM14" s="49"/>
      <c r="VAN14" s="49"/>
      <c r="VAO14" s="49"/>
      <c r="VAP14" s="49"/>
      <c r="VAQ14" s="49"/>
      <c r="VAR14" s="49"/>
      <c r="VAS14" s="49"/>
      <c r="VAT14" s="49"/>
      <c r="VAU14" s="49"/>
      <c r="VAV14" s="49"/>
      <c r="VAW14" s="49"/>
      <c r="VAX14" s="49"/>
      <c r="VAY14" s="49"/>
      <c r="VAZ14" s="49"/>
      <c r="VBA14" s="49"/>
      <c r="VBB14" s="49"/>
      <c r="VBC14" s="49"/>
      <c r="VBD14" s="49"/>
      <c r="VBE14" s="49"/>
      <c r="VBF14" s="49"/>
      <c r="VBG14" s="49"/>
      <c r="VBH14" s="49"/>
      <c r="VBI14" s="49"/>
      <c r="VBJ14" s="49"/>
      <c r="VBK14" s="49"/>
      <c r="VBL14" s="49"/>
      <c r="VBM14" s="49"/>
      <c r="VBN14" s="49"/>
      <c r="VBO14" s="49"/>
      <c r="VBP14" s="49"/>
      <c r="VBQ14" s="49"/>
      <c r="VBR14" s="49"/>
      <c r="VBS14" s="49"/>
      <c r="VBT14" s="49"/>
      <c r="VBU14" s="49"/>
      <c r="VBV14" s="49"/>
      <c r="VBW14" s="49"/>
      <c r="VBX14" s="49"/>
      <c r="VBY14" s="49"/>
      <c r="VBZ14" s="49"/>
      <c r="VCA14" s="49"/>
      <c r="VCB14" s="49"/>
      <c r="VCC14" s="49"/>
      <c r="VCD14" s="49"/>
      <c r="VCE14" s="49"/>
      <c r="VCF14" s="49"/>
      <c r="VCG14" s="49"/>
      <c r="VCH14" s="49"/>
      <c r="VCI14" s="49"/>
      <c r="VCJ14" s="49"/>
      <c r="VCK14" s="49"/>
      <c r="VCL14" s="49"/>
      <c r="VCM14" s="49"/>
      <c r="VCN14" s="49"/>
      <c r="VCO14" s="49"/>
      <c r="VCP14" s="49"/>
      <c r="VCQ14" s="49"/>
      <c r="VCR14" s="49"/>
      <c r="VCS14" s="49"/>
      <c r="VCT14" s="49"/>
      <c r="VCU14" s="49"/>
      <c r="VCV14" s="49"/>
      <c r="VCW14" s="49"/>
      <c r="VCX14" s="49"/>
      <c r="VCY14" s="49"/>
      <c r="VCZ14" s="49"/>
      <c r="VDA14" s="49"/>
      <c r="VDB14" s="49"/>
      <c r="VDC14" s="49"/>
      <c r="VDD14" s="49"/>
      <c r="VDE14" s="49"/>
      <c r="VDF14" s="49"/>
      <c r="VDG14" s="49"/>
      <c r="VDH14" s="49"/>
      <c r="VDI14" s="49"/>
      <c r="VDJ14" s="49"/>
      <c r="VDK14" s="49"/>
      <c r="VDL14" s="49"/>
      <c r="VDM14" s="49"/>
      <c r="VDN14" s="49"/>
      <c r="VDO14" s="49"/>
      <c r="VDP14" s="49"/>
      <c r="VDQ14" s="49"/>
      <c r="VDR14" s="49"/>
      <c r="VDS14" s="49"/>
      <c r="VDT14" s="49"/>
      <c r="VDU14" s="49"/>
      <c r="VDV14" s="49"/>
      <c r="VDW14" s="49"/>
      <c r="VDX14" s="49"/>
      <c r="VDY14" s="49"/>
      <c r="VDZ14" s="49"/>
      <c r="VEA14" s="49"/>
      <c r="VEB14" s="49"/>
      <c r="VEC14" s="49"/>
      <c r="VED14" s="49"/>
      <c r="VEE14" s="49"/>
      <c r="VEF14" s="49"/>
      <c r="VEG14" s="49"/>
      <c r="VEH14" s="49"/>
      <c r="VEI14" s="49"/>
      <c r="VEJ14" s="49"/>
      <c r="VEK14" s="49"/>
      <c r="VEL14" s="49"/>
      <c r="VEM14" s="49"/>
      <c r="VEN14" s="49"/>
      <c r="VEO14" s="49"/>
      <c r="VEP14" s="49"/>
      <c r="VEQ14" s="49"/>
      <c r="VER14" s="49"/>
      <c r="VES14" s="49"/>
      <c r="VET14" s="49"/>
      <c r="VEU14" s="49"/>
      <c r="VEV14" s="49"/>
      <c r="VEW14" s="49"/>
      <c r="VEX14" s="49"/>
      <c r="VEY14" s="49"/>
      <c r="VEZ14" s="49"/>
      <c r="VFA14" s="49"/>
      <c r="VFB14" s="49"/>
      <c r="VFC14" s="49"/>
      <c r="VFD14" s="49"/>
      <c r="VFE14" s="49"/>
      <c r="VFF14" s="49"/>
      <c r="VFG14" s="49"/>
      <c r="VFH14" s="49"/>
      <c r="VFI14" s="49"/>
      <c r="VFJ14" s="49"/>
      <c r="VFK14" s="49"/>
      <c r="VFL14" s="49"/>
      <c r="VFM14" s="49"/>
      <c r="VFN14" s="49"/>
      <c r="VFO14" s="49"/>
      <c r="VFP14" s="49"/>
      <c r="VFQ14" s="49"/>
      <c r="VFR14" s="49"/>
      <c r="VFS14" s="49"/>
      <c r="VFT14" s="49"/>
      <c r="VFU14" s="49"/>
      <c r="VFV14" s="49"/>
      <c r="VFW14" s="49"/>
      <c r="VFX14" s="49"/>
      <c r="VFY14" s="49"/>
      <c r="VFZ14" s="49"/>
      <c r="VGA14" s="49"/>
      <c r="VGB14" s="49"/>
      <c r="VGC14" s="49"/>
      <c r="VGD14" s="49"/>
      <c r="VGE14" s="49"/>
      <c r="VGF14" s="49"/>
      <c r="VGG14" s="49"/>
      <c r="VGH14" s="49"/>
      <c r="VGI14" s="49"/>
      <c r="VGJ14" s="49"/>
      <c r="VGK14" s="49"/>
      <c r="VGL14" s="49"/>
      <c r="VGM14" s="49"/>
      <c r="VGN14" s="49"/>
      <c r="VGO14" s="49"/>
      <c r="VGP14" s="49"/>
      <c r="VGQ14" s="49"/>
      <c r="VGR14" s="49"/>
      <c r="VGS14" s="49"/>
      <c r="VGT14" s="49"/>
      <c r="VGU14" s="49"/>
      <c r="VGV14" s="49"/>
      <c r="VGW14" s="49"/>
      <c r="VGX14" s="49"/>
      <c r="VGY14" s="49"/>
      <c r="VGZ14" s="49"/>
      <c r="VHA14" s="49"/>
      <c r="VHB14" s="49"/>
      <c r="VHC14" s="49"/>
      <c r="VHD14" s="49"/>
      <c r="VHE14" s="49"/>
      <c r="VHF14" s="49"/>
      <c r="VHG14" s="49"/>
      <c r="VHH14" s="49"/>
      <c r="VHI14" s="49"/>
      <c r="VHJ14" s="49"/>
      <c r="VHK14" s="49"/>
      <c r="VHL14" s="49"/>
      <c r="VHM14" s="49"/>
      <c r="VHN14" s="49"/>
      <c r="VHO14" s="49"/>
      <c r="VHP14" s="49"/>
      <c r="VHQ14" s="49"/>
      <c r="VHR14" s="49"/>
      <c r="VHS14" s="49"/>
      <c r="VHT14" s="49"/>
      <c r="VHU14" s="49"/>
      <c r="VHV14" s="49"/>
      <c r="VHW14" s="49"/>
      <c r="VHX14" s="49"/>
      <c r="VHY14" s="49"/>
      <c r="VHZ14" s="49"/>
      <c r="VIA14" s="49"/>
      <c r="VIB14" s="49"/>
      <c r="VIC14" s="49"/>
      <c r="VID14" s="49"/>
      <c r="VIE14" s="49"/>
      <c r="VIF14" s="49"/>
      <c r="VIG14" s="49"/>
      <c r="VIH14" s="49"/>
      <c r="VII14" s="49"/>
      <c r="VIJ14" s="49"/>
      <c r="VIK14" s="49"/>
      <c r="VIL14" s="49"/>
      <c r="VIM14" s="49"/>
      <c r="VIN14" s="49"/>
      <c r="VIO14" s="49"/>
      <c r="VIP14" s="49"/>
      <c r="VIQ14" s="49"/>
      <c r="VIR14" s="49"/>
      <c r="VIS14" s="49"/>
      <c r="VIT14" s="49"/>
      <c r="VIU14" s="49"/>
      <c r="VIV14" s="49"/>
      <c r="VIW14" s="49"/>
      <c r="VIX14" s="49"/>
      <c r="VIY14" s="49"/>
      <c r="VIZ14" s="49"/>
      <c r="VJA14" s="49"/>
      <c r="VJB14" s="49"/>
      <c r="VJC14" s="49"/>
      <c r="VJD14" s="49"/>
      <c r="VJE14" s="49"/>
      <c r="VJF14" s="49"/>
      <c r="VJG14" s="49"/>
      <c r="VJH14" s="49"/>
      <c r="VJI14" s="49"/>
      <c r="VJJ14" s="49"/>
      <c r="VJK14" s="49"/>
      <c r="VJL14" s="49"/>
      <c r="VJM14" s="49"/>
      <c r="VJN14" s="49"/>
      <c r="VJO14" s="49"/>
      <c r="VJP14" s="49"/>
      <c r="VJQ14" s="49"/>
      <c r="VJR14" s="49"/>
      <c r="VJS14" s="49"/>
      <c r="VJT14" s="49"/>
      <c r="VJU14" s="49"/>
      <c r="VJV14" s="49"/>
      <c r="VJW14" s="49"/>
      <c r="VJX14" s="49"/>
      <c r="VJY14" s="49"/>
      <c r="VJZ14" s="49"/>
      <c r="VKA14" s="49"/>
      <c r="VKB14" s="49"/>
      <c r="VKC14" s="49"/>
      <c r="VKD14" s="49"/>
      <c r="VKE14" s="49"/>
      <c r="VKF14" s="49"/>
      <c r="VKG14" s="49"/>
      <c r="VKH14" s="49"/>
      <c r="VKI14" s="49"/>
      <c r="VKJ14" s="49"/>
      <c r="VKK14" s="49"/>
      <c r="VKL14" s="49"/>
      <c r="VKM14" s="49"/>
      <c r="VKN14" s="49"/>
      <c r="VKO14" s="49"/>
      <c r="VKP14" s="49"/>
      <c r="VKQ14" s="49"/>
      <c r="VKR14" s="49"/>
      <c r="VKS14" s="49"/>
      <c r="VKT14" s="49"/>
      <c r="VKU14" s="49"/>
      <c r="VKV14" s="49"/>
      <c r="VKW14" s="49"/>
      <c r="VKX14" s="49"/>
      <c r="VKY14" s="49"/>
      <c r="VKZ14" s="49"/>
      <c r="VLA14" s="49"/>
      <c r="VLB14" s="49"/>
      <c r="VLC14" s="49"/>
      <c r="VLD14" s="49"/>
      <c r="VLE14" s="49"/>
      <c r="VLF14" s="49"/>
      <c r="VLG14" s="49"/>
      <c r="VLH14" s="49"/>
      <c r="VLI14" s="49"/>
      <c r="VLJ14" s="49"/>
      <c r="VLK14" s="49"/>
      <c r="VLL14" s="49"/>
      <c r="VLM14" s="49"/>
      <c r="VLN14" s="49"/>
      <c r="VLO14" s="49"/>
      <c r="VLP14" s="49"/>
      <c r="VLQ14" s="49"/>
      <c r="VLR14" s="49"/>
      <c r="VLS14" s="49"/>
      <c r="VLT14" s="49"/>
      <c r="VLU14" s="49"/>
      <c r="VLV14" s="49"/>
      <c r="VLW14" s="49"/>
      <c r="VLX14" s="49"/>
      <c r="VLY14" s="49"/>
      <c r="VLZ14" s="49"/>
      <c r="VMA14" s="49"/>
      <c r="VMB14" s="49"/>
      <c r="VMC14" s="49"/>
      <c r="VMD14" s="49"/>
      <c r="VME14" s="49"/>
      <c r="VMF14" s="49"/>
      <c r="VMG14" s="49"/>
      <c r="VMH14" s="49"/>
      <c r="VMI14" s="49"/>
      <c r="VMJ14" s="49"/>
      <c r="VMK14" s="49"/>
      <c r="VML14" s="49"/>
      <c r="VMM14" s="49"/>
      <c r="VMN14" s="49"/>
      <c r="VMO14" s="49"/>
      <c r="VMP14" s="49"/>
      <c r="VMQ14" s="49"/>
      <c r="VMR14" s="49"/>
      <c r="VMS14" s="49"/>
      <c r="VMT14" s="49"/>
      <c r="VMU14" s="49"/>
      <c r="VMV14" s="49"/>
      <c r="VMW14" s="49"/>
      <c r="VMX14" s="49"/>
      <c r="VMY14" s="49"/>
      <c r="VMZ14" s="49"/>
      <c r="VNA14" s="49"/>
      <c r="VNB14" s="49"/>
      <c r="VNC14" s="49"/>
      <c r="VND14" s="49"/>
      <c r="VNE14" s="49"/>
      <c r="VNF14" s="49"/>
      <c r="VNG14" s="49"/>
      <c r="VNH14" s="49"/>
      <c r="VNI14" s="49"/>
      <c r="VNJ14" s="49"/>
      <c r="VNK14" s="49"/>
      <c r="VNL14" s="49"/>
      <c r="VNM14" s="49"/>
      <c r="VNN14" s="49"/>
      <c r="VNO14" s="49"/>
      <c r="VNP14" s="49"/>
      <c r="VNQ14" s="49"/>
      <c r="VNR14" s="49"/>
      <c r="VNS14" s="49"/>
      <c r="VNT14" s="49"/>
      <c r="VNU14" s="49"/>
      <c r="VNV14" s="49"/>
      <c r="VNW14" s="49"/>
      <c r="VNX14" s="49"/>
      <c r="VNY14" s="49"/>
      <c r="VNZ14" s="49"/>
      <c r="VOA14" s="49"/>
      <c r="VOB14" s="49"/>
      <c r="VOC14" s="49"/>
      <c r="VOD14" s="49"/>
      <c r="VOE14" s="49"/>
      <c r="VOF14" s="49"/>
      <c r="VOG14" s="49"/>
      <c r="VOH14" s="49"/>
      <c r="VOI14" s="49"/>
      <c r="VOJ14" s="49"/>
      <c r="VOK14" s="49"/>
      <c r="VOL14" s="49"/>
      <c r="VOM14" s="49"/>
      <c r="VON14" s="49"/>
      <c r="VOO14" s="49"/>
      <c r="VOP14" s="49"/>
      <c r="VOQ14" s="49"/>
      <c r="VOR14" s="49"/>
      <c r="VOS14" s="49"/>
      <c r="VOT14" s="49"/>
      <c r="VOU14" s="49"/>
      <c r="VOV14" s="49"/>
      <c r="VOW14" s="49"/>
      <c r="VOX14" s="49"/>
      <c r="VOY14" s="49"/>
      <c r="VOZ14" s="49"/>
      <c r="VPA14" s="49"/>
      <c r="VPB14" s="49"/>
      <c r="VPC14" s="49"/>
      <c r="VPD14" s="49"/>
      <c r="VPE14" s="49"/>
      <c r="VPF14" s="49"/>
      <c r="VPG14" s="49"/>
      <c r="VPH14" s="49"/>
      <c r="VPI14" s="49"/>
      <c r="VPJ14" s="49"/>
      <c r="VPK14" s="49"/>
      <c r="VPL14" s="49"/>
      <c r="VPM14" s="49"/>
      <c r="VPN14" s="49"/>
      <c r="VPO14" s="49"/>
      <c r="VPP14" s="49"/>
      <c r="VPQ14" s="49"/>
      <c r="VPR14" s="49"/>
      <c r="VPS14" s="49"/>
      <c r="VPT14" s="49"/>
      <c r="VPU14" s="49"/>
      <c r="VPV14" s="49"/>
      <c r="VPW14" s="49"/>
      <c r="VPX14" s="49"/>
      <c r="VPY14" s="49"/>
      <c r="VPZ14" s="49"/>
      <c r="VQA14" s="49"/>
      <c r="VQB14" s="49"/>
      <c r="VQC14" s="49"/>
      <c r="VQD14" s="49"/>
      <c r="VQE14" s="49"/>
      <c r="VQF14" s="49"/>
      <c r="VQG14" s="49"/>
      <c r="VQH14" s="49"/>
      <c r="VQI14" s="49"/>
      <c r="VQJ14" s="49"/>
      <c r="VQK14" s="49"/>
      <c r="VQL14" s="49"/>
      <c r="VQM14" s="49"/>
      <c r="VQN14" s="49"/>
      <c r="VQO14" s="49"/>
      <c r="VQP14" s="49"/>
      <c r="VQQ14" s="49"/>
      <c r="VQR14" s="49"/>
      <c r="VQS14" s="49"/>
      <c r="VQT14" s="49"/>
      <c r="VQU14" s="49"/>
      <c r="VQV14" s="49"/>
      <c r="VQW14" s="49"/>
      <c r="VQX14" s="49"/>
      <c r="VQY14" s="49"/>
      <c r="VQZ14" s="49"/>
      <c r="VRA14" s="49"/>
      <c r="VRB14" s="49"/>
      <c r="VRC14" s="49"/>
      <c r="VRD14" s="49"/>
      <c r="VRE14" s="49"/>
      <c r="VRF14" s="49"/>
      <c r="VRG14" s="49"/>
      <c r="VRH14" s="49"/>
      <c r="VRI14" s="49"/>
      <c r="VRJ14" s="49"/>
      <c r="VRK14" s="49"/>
      <c r="VRL14" s="49"/>
      <c r="VRM14" s="49"/>
      <c r="VRN14" s="49"/>
      <c r="VRO14" s="49"/>
      <c r="VRP14" s="49"/>
      <c r="VRQ14" s="49"/>
      <c r="VRR14" s="49"/>
      <c r="VRS14" s="49"/>
      <c r="VRT14" s="49"/>
      <c r="VRU14" s="49"/>
      <c r="VRV14" s="49"/>
      <c r="VRW14" s="49"/>
      <c r="VRX14" s="49"/>
      <c r="VRY14" s="49"/>
      <c r="VRZ14" s="49"/>
      <c r="VSA14" s="49"/>
      <c r="VSB14" s="49"/>
      <c r="VSC14" s="49"/>
      <c r="VSD14" s="49"/>
      <c r="VSE14" s="49"/>
      <c r="VSF14" s="49"/>
      <c r="VSG14" s="49"/>
      <c r="VSH14" s="49"/>
      <c r="VSI14" s="49"/>
      <c r="VSJ14" s="49"/>
      <c r="VSK14" s="49"/>
      <c r="VSL14" s="49"/>
      <c r="VSM14" s="49"/>
      <c r="VSN14" s="49"/>
      <c r="VSO14" s="49"/>
      <c r="VSP14" s="49"/>
      <c r="VSQ14" s="49"/>
      <c r="VSR14" s="49"/>
      <c r="VSS14" s="49"/>
      <c r="VST14" s="49"/>
      <c r="VSU14" s="49"/>
      <c r="VSV14" s="49"/>
      <c r="VSW14" s="49"/>
      <c r="VSX14" s="49"/>
      <c r="VSY14" s="49"/>
      <c r="VSZ14" s="49"/>
      <c r="VTA14" s="49"/>
      <c r="VTB14" s="49"/>
      <c r="VTC14" s="49"/>
      <c r="VTD14" s="49"/>
      <c r="VTE14" s="49"/>
      <c r="VTF14" s="49"/>
      <c r="VTG14" s="49"/>
      <c r="VTH14" s="49"/>
      <c r="VTI14" s="49"/>
      <c r="VTJ14" s="49"/>
      <c r="VTK14" s="49"/>
      <c r="VTL14" s="49"/>
      <c r="VTM14" s="49"/>
      <c r="VTN14" s="49"/>
      <c r="VTO14" s="49"/>
      <c r="VTP14" s="49"/>
      <c r="VTQ14" s="49"/>
      <c r="VTR14" s="49"/>
      <c r="VTS14" s="49"/>
      <c r="VTT14" s="49"/>
      <c r="VTU14" s="49"/>
      <c r="VTV14" s="49"/>
      <c r="VTW14" s="49"/>
      <c r="VTX14" s="49"/>
      <c r="VTY14" s="49"/>
      <c r="VTZ14" s="49"/>
      <c r="VUA14" s="49"/>
      <c r="VUB14" s="49"/>
      <c r="VUC14" s="49"/>
      <c r="VUD14" s="49"/>
      <c r="VUE14" s="49"/>
      <c r="VUF14" s="49"/>
      <c r="VUG14" s="49"/>
      <c r="VUH14" s="49"/>
      <c r="VUI14" s="49"/>
      <c r="VUJ14" s="49"/>
      <c r="VUK14" s="49"/>
      <c r="VUL14" s="49"/>
      <c r="VUM14" s="49"/>
      <c r="VUN14" s="49"/>
      <c r="VUO14" s="49"/>
      <c r="VUP14" s="49"/>
      <c r="VUQ14" s="49"/>
      <c r="VUR14" s="49"/>
      <c r="VUS14" s="49"/>
      <c r="VUT14" s="49"/>
      <c r="VUU14" s="49"/>
      <c r="VUV14" s="49"/>
      <c r="VUW14" s="49"/>
      <c r="VUX14" s="49"/>
      <c r="VUY14" s="49"/>
      <c r="VUZ14" s="49"/>
      <c r="VVA14" s="49"/>
      <c r="VVB14" s="49"/>
      <c r="VVC14" s="49"/>
      <c r="VVD14" s="49"/>
      <c r="VVE14" s="49"/>
      <c r="VVF14" s="49"/>
      <c r="VVG14" s="49"/>
      <c r="VVH14" s="49"/>
      <c r="VVI14" s="49"/>
      <c r="VVJ14" s="49"/>
      <c r="VVK14" s="49"/>
      <c r="VVL14" s="49"/>
      <c r="VVM14" s="49"/>
      <c r="VVN14" s="49"/>
      <c r="VVO14" s="49"/>
      <c r="VVP14" s="49"/>
      <c r="VVQ14" s="49"/>
      <c r="VVR14" s="49"/>
      <c r="VVS14" s="49"/>
      <c r="VVT14" s="49"/>
      <c r="VVU14" s="49"/>
      <c r="VVV14" s="49"/>
      <c r="VVW14" s="49"/>
      <c r="VVX14" s="49"/>
      <c r="VVY14" s="49"/>
      <c r="VVZ14" s="49"/>
      <c r="VWA14" s="49"/>
      <c r="VWB14" s="49"/>
      <c r="VWC14" s="49"/>
      <c r="VWD14" s="49"/>
      <c r="VWE14" s="49"/>
      <c r="VWF14" s="49"/>
      <c r="VWG14" s="49"/>
      <c r="VWH14" s="49"/>
      <c r="VWI14" s="49"/>
      <c r="VWJ14" s="49"/>
      <c r="VWK14" s="49"/>
      <c r="VWL14" s="49"/>
      <c r="VWM14" s="49"/>
      <c r="VWN14" s="49"/>
      <c r="VWO14" s="49"/>
      <c r="VWP14" s="49"/>
      <c r="VWQ14" s="49"/>
      <c r="VWR14" s="49"/>
      <c r="VWS14" s="49"/>
      <c r="VWT14" s="49"/>
      <c r="VWU14" s="49"/>
      <c r="VWV14" s="49"/>
      <c r="VWW14" s="49"/>
      <c r="VWX14" s="49"/>
      <c r="VWY14" s="49"/>
      <c r="VWZ14" s="49"/>
      <c r="VXA14" s="49"/>
      <c r="VXB14" s="49"/>
      <c r="VXC14" s="49"/>
      <c r="VXD14" s="49"/>
      <c r="VXE14" s="49"/>
      <c r="VXF14" s="49"/>
      <c r="VXG14" s="49"/>
      <c r="VXH14" s="49"/>
      <c r="VXI14" s="49"/>
      <c r="VXJ14" s="49"/>
      <c r="VXK14" s="49"/>
      <c r="VXL14" s="49"/>
      <c r="VXM14" s="49"/>
      <c r="VXN14" s="49"/>
      <c r="VXO14" s="49"/>
      <c r="VXP14" s="49"/>
      <c r="VXQ14" s="49"/>
      <c r="VXR14" s="49"/>
      <c r="VXS14" s="49"/>
      <c r="VXT14" s="49"/>
      <c r="VXU14" s="49"/>
      <c r="VXV14" s="49"/>
      <c r="VXW14" s="49"/>
      <c r="VXX14" s="49"/>
      <c r="VXY14" s="49"/>
      <c r="VXZ14" s="49"/>
      <c r="VYA14" s="49"/>
      <c r="VYB14" s="49"/>
      <c r="VYC14" s="49"/>
      <c r="VYD14" s="49"/>
      <c r="VYE14" s="49"/>
      <c r="VYF14" s="49"/>
      <c r="VYG14" s="49"/>
      <c r="VYH14" s="49"/>
      <c r="VYI14" s="49"/>
      <c r="VYJ14" s="49"/>
      <c r="VYK14" s="49"/>
      <c r="VYL14" s="49"/>
      <c r="VYM14" s="49"/>
      <c r="VYN14" s="49"/>
      <c r="VYO14" s="49"/>
      <c r="VYP14" s="49"/>
      <c r="VYQ14" s="49"/>
      <c r="VYR14" s="49"/>
      <c r="VYS14" s="49"/>
      <c r="VYT14" s="49"/>
      <c r="VYU14" s="49"/>
      <c r="VYV14" s="49"/>
      <c r="VYW14" s="49"/>
      <c r="VYX14" s="49"/>
      <c r="VYY14" s="49"/>
      <c r="VYZ14" s="49"/>
      <c r="VZA14" s="49"/>
      <c r="VZB14" s="49"/>
      <c r="VZC14" s="49"/>
      <c r="VZD14" s="49"/>
      <c r="VZE14" s="49"/>
      <c r="VZF14" s="49"/>
      <c r="VZG14" s="49"/>
      <c r="VZH14" s="49"/>
      <c r="VZI14" s="49"/>
      <c r="VZJ14" s="49"/>
      <c r="VZK14" s="49"/>
      <c r="VZL14" s="49"/>
      <c r="VZM14" s="49"/>
      <c r="VZN14" s="49"/>
      <c r="VZO14" s="49"/>
      <c r="VZP14" s="49"/>
      <c r="VZQ14" s="49"/>
      <c r="VZR14" s="49"/>
      <c r="VZS14" s="49"/>
      <c r="VZT14" s="49"/>
      <c r="VZU14" s="49"/>
      <c r="VZV14" s="49"/>
      <c r="VZW14" s="49"/>
      <c r="VZX14" s="49"/>
      <c r="VZY14" s="49"/>
      <c r="VZZ14" s="49"/>
      <c r="WAA14" s="49"/>
      <c r="WAB14" s="49"/>
      <c r="WAC14" s="49"/>
      <c r="WAD14" s="49"/>
      <c r="WAE14" s="49"/>
      <c r="WAF14" s="49"/>
      <c r="WAG14" s="49"/>
      <c r="WAH14" s="49"/>
      <c r="WAI14" s="49"/>
      <c r="WAJ14" s="49"/>
      <c r="WAK14" s="49"/>
      <c r="WAL14" s="49"/>
      <c r="WAM14" s="49"/>
      <c r="WAN14" s="49"/>
      <c r="WAO14" s="49"/>
      <c r="WAP14" s="49"/>
      <c r="WAQ14" s="49"/>
      <c r="WAR14" s="49"/>
      <c r="WAS14" s="49"/>
      <c r="WAT14" s="49"/>
      <c r="WAU14" s="49"/>
      <c r="WAV14" s="49"/>
      <c r="WAW14" s="49"/>
      <c r="WAX14" s="49"/>
      <c r="WAY14" s="49"/>
      <c r="WAZ14" s="49"/>
      <c r="WBA14" s="49"/>
      <c r="WBB14" s="49"/>
      <c r="WBC14" s="49"/>
      <c r="WBD14" s="49"/>
      <c r="WBE14" s="49"/>
      <c r="WBF14" s="49"/>
      <c r="WBG14" s="49"/>
      <c r="WBH14" s="49"/>
      <c r="WBI14" s="49"/>
      <c r="WBJ14" s="49"/>
      <c r="WBK14" s="49"/>
      <c r="WBL14" s="49"/>
      <c r="WBM14" s="49"/>
      <c r="WBN14" s="49"/>
      <c r="WBO14" s="49"/>
      <c r="WBP14" s="49"/>
      <c r="WBQ14" s="49"/>
      <c r="WBR14" s="49"/>
      <c r="WBS14" s="49"/>
      <c r="WBT14" s="49"/>
      <c r="WBU14" s="49"/>
      <c r="WBV14" s="49"/>
      <c r="WBW14" s="49"/>
      <c r="WBX14" s="49"/>
      <c r="WBY14" s="49"/>
      <c r="WBZ14" s="49"/>
      <c r="WCA14" s="49"/>
      <c r="WCB14" s="49"/>
      <c r="WCC14" s="49"/>
      <c r="WCD14" s="49"/>
      <c r="WCE14" s="49"/>
      <c r="WCF14" s="49"/>
      <c r="WCG14" s="49"/>
      <c r="WCH14" s="49"/>
      <c r="WCI14" s="49"/>
      <c r="WCJ14" s="49"/>
      <c r="WCK14" s="49"/>
      <c r="WCL14" s="49"/>
      <c r="WCM14" s="49"/>
      <c r="WCN14" s="49"/>
      <c r="WCO14" s="49"/>
      <c r="WCP14" s="49"/>
      <c r="WCQ14" s="49"/>
      <c r="WCR14" s="49"/>
      <c r="WCS14" s="49"/>
      <c r="WCT14" s="49"/>
      <c r="WCU14" s="49"/>
      <c r="WCV14" s="49"/>
      <c r="WCW14" s="49"/>
      <c r="WCX14" s="49"/>
      <c r="WCY14" s="49"/>
      <c r="WCZ14" s="49"/>
      <c r="WDA14" s="49"/>
      <c r="WDB14" s="49"/>
      <c r="WDC14" s="49"/>
      <c r="WDD14" s="49"/>
      <c r="WDE14" s="49"/>
      <c r="WDF14" s="49"/>
      <c r="WDG14" s="49"/>
      <c r="WDH14" s="49"/>
      <c r="WDI14" s="49"/>
      <c r="WDJ14" s="49"/>
      <c r="WDK14" s="49"/>
      <c r="WDL14" s="49"/>
      <c r="WDM14" s="49"/>
      <c r="WDN14" s="49"/>
      <c r="WDO14" s="49"/>
      <c r="WDP14" s="49"/>
      <c r="WDQ14" s="49"/>
      <c r="WDR14" s="49"/>
      <c r="WDS14" s="49"/>
      <c r="WDT14" s="49"/>
      <c r="WDU14" s="49"/>
      <c r="WDV14" s="49"/>
      <c r="WDW14" s="49"/>
      <c r="WDX14" s="49"/>
      <c r="WDY14" s="49"/>
      <c r="WDZ14" s="49"/>
      <c r="WEA14" s="49"/>
      <c r="WEB14" s="49"/>
      <c r="WEC14" s="49"/>
      <c r="WED14" s="49"/>
      <c r="WEE14" s="49"/>
      <c r="WEF14" s="49"/>
      <c r="WEG14" s="49"/>
      <c r="WEH14" s="49"/>
      <c r="WEI14" s="49"/>
      <c r="WEJ14" s="49"/>
      <c r="WEK14" s="49"/>
      <c r="WEL14" s="49"/>
      <c r="WEM14" s="49"/>
      <c r="WEN14" s="49"/>
      <c r="WEO14" s="49"/>
      <c r="WEP14" s="49"/>
      <c r="WEQ14" s="49"/>
      <c r="WER14" s="49"/>
      <c r="WES14" s="49"/>
      <c r="WET14" s="49"/>
      <c r="WEU14" s="49"/>
      <c r="WEV14" s="49"/>
      <c r="WEW14" s="49"/>
      <c r="WEX14" s="49"/>
      <c r="WEY14" s="49"/>
      <c r="WEZ14" s="49"/>
      <c r="WFA14" s="49"/>
      <c r="WFB14" s="49"/>
      <c r="WFC14" s="49"/>
      <c r="WFD14" s="49"/>
      <c r="WFE14" s="49"/>
      <c r="WFF14" s="49"/>
      <c r="WFG14" s="49"/>
      <c r="WFH14" s="49"/>
      <c r="WFI14" s="49"/>
      <c r="WFJ14" s="49"/>
      <c r="WFK14" s="49"/>
      <c r="WFL14" s="49"/>
      <c r="WFM14" s="49"/>
      <c r="WFN14" s="49"/>
      <c r="WFO14" s="49"/>
      <c r="WFP14" s="49"/>
      <c r="WFQ14" s="49"/>
      <c r="WFR14" s="49"/>
      <c r="WFS14" s="49"/>
      <c r="WFT14" s="49"/>
      <c r="WFU14" s="49"/>
      <c r="WFV14" s="49"/>
      <c r="WFW14" s="49"/>
      <c r="WFX14" s="49"/>
      <c r="WFY14" s="49"/>
      <c r="WFZ14" s="49"/>
      <c r="WGA14" s="49"/>
      <c r="WGB14" s="49"/>
      <c r="WGC14" s="49"/>
      <c r="WGD14" s="49"/>
      <c r="WGE14" s="49"/>
      <c r="WGF14" s="49"/>
      <c r="WGG14" s="49"/>
      <c r="WGH14" s="49"/>
      <c r="WGI14" s="49"/>
      <c r="WGJ14" s="49"/>
      <c r="WGK14" s="49"/>
      <c r="WGL14" s="49"/>
      <c r="WGM14" s="49"/>
      <c r="WGN14" s="49"/>
      <c r="WGO14" s="49"/>
      <c r="WGP14" s="49"/>
      <c r="WGQ14" s="49"/>
      <c r="WGR14" s="49"/>
      <c r="WGS14" s="49"/>
      <c r="WGT14" s="49"/>
      <c r="WGU14" s="49"/>
      <c r="WGV14" s="49"/>
      <c r="WGW14" s="49"/>
      <c r="WGX14" s="49"/>
      <c r="WGY14" s="49"/>
      <c r="WGZ14" s="49"/>
      <c r="WHA14" s="49"/>
      <c r="WHB14" s="49"/>
      <c r="WHC14" s="49"/>
      <c r="WHD14" s="49"/>
      <c r="WHE14" s="49"/>
      <c r="WHF14" s="49"/>
      <c r="WHG14" s="49"/>
      <c r="WHH14" s="49"/>
      <c r="WHI14" s="49"/>
      <c r="WHJ14" s="49"/>
      <c r="WHK14" s="49"/>
      <c r="WHL14" s="49"/>
      <c r="WHM14" s="49"/>
      <c r="WHN14" s="49"/>
      <c r="WHO14" s="49"/>
      <c r="WHP14" s="49"/>
      <c r="WHQ14" s="49"/>
      <c r="WHR14" s="49"/>
      <c r="WHS14" s="49"/>
      <c r="WHT14" s="49"/>
      <c r="WHU14" s="49"/>
      <c r="WHV14" s="49"/>
      <c r="WHW14" s="49"/>
      <c r="WHX14" s="49"/>
      <c r="WHY14" s="49"/>
      <c r="WHZ14" s="49"/>
      <c r="WIA14" s="49"/>
      <c r="WIB14" s="49"/>
      <c r="WIC14" s="49"/>
      <c r="WID14" s="49"/>
      <c r="WIE14" s="49"/>
      <c r="WIF14" s="49"/>
      <c r="WIG14" s="49"/>
      <c r="WIH14" s="49"/>
      <c r="WII14" s="49"/>
      <c r="WIJ14" s="49"/>
      <c r="WIK14" s="49"/>
      <c r="WIL14" s="49"/>
      <c r="WIM14" s="49"/>
      <c r="WIN14" s="49"/>
      <c r="WIO14" s="49"/>
      <c r="WIP14" s="49"/>
      <c r="WIQ14" s="49"/>
      <c r="WIR14" s="49"/>
      <c r="WIS14" s="49"/>
      <c r="WIT14" s="49"/>
      <c r="WIU14" s="49"/>
      <c r="WIV14" s="49"/>
      <c r="WIW14" s="49"/>
      <c r="WIX14" s="49"/>
      <c r="WIY14" s="49"/>
      <c r="WIZ14" s="49"/>
      <c r="WJA14" s="49"/>
      <c r="WJB14" s="49"/>
      <c r="WJC14" s="49"/>
      <c r="WJD14" s="49"/>
      <c r="WJE14" s="49"/>
      <c r="WJF14" s="49"/>
      <c r="WJG14" s="49"/>
      <c r="WJH14" s="49"/>
      <c r="WJI14" s="49"/>
      <c r="WJJ14" s="49"/>
      <c r="WJK14" s="49"/>
      <c r="WJL14" s="49"/>
      <c r="WJM14" s="49"/>
      <c r="WJN14" s="49"/>
      <c r="WJO14" s="49"/>
      <c r="WJP14" s="49"/>
      <c r="WJQ14" s="49"/>
      <c r="WJR14" s="49"/>
      <c r="WJS14" s="49"/>
      <c r="WJT14" s="49"/>
      <c r="WJU14" s="49"/>
      <c r="WJV14" s="49"/>
      <c r="WJW14" s="49"/>
      <c r="WJX14" s="49"/>
      <c r="WJY14" s="49"/>
      <c r="WJZ14" s="49"/>
      <c r="WKA14" s="49"/>
      <c r="WKB14" s="49"/>
      <c r="WKC14" s="49"/>
      <c r="WKD14" s="49"/>
      <c r="WKE14" s="49"/>
      <c r="WKF14" s="49"/>
      <c r="WKG14" s="49"/>
      <c r="WKH14" s="49"/>
      <c r="WKI14" s="49"/>
      <c r="WKJ14" s="49"/>
      <c r="WKK14" s="49"/>
      <c r="WKL14" s="49"/>
      <c r="WKM14" s="49"/>
      <c r="WKN14" s="49"/>
      <c r="WKO14" s="49"/>
      <c r="WKP14" s="49"/>
      <c r="WKQ14" s="49"/>
      <c r="WKR14" s="49"/>
      <c r="WKS14" s="49"/>
      <c r="WKT14" s="49"/>
      <c r="WKU14" s="49"/>
      <c r="WKV14" s="49"/>
      <c r="WKW14" s="49"/>
      <c r="WKX14" s="49"/>
      <c r="WKY14" s="49"/>
      <c r="WKZ14" s="49"/>
      <c r="WLA14" s="49"/>
      <c r="WLB14" s="49"/>
      <c r="WLC14" s="49"/>
      <c r="WLD14" s="49"/>
      <c r="WLE14" s="49"/>
      <c r="WLF14" s="49"/>
      <c r="WLG14" s="49"/>
      <c r="WLH14" s="49"/>
      <c r="WLI14" s="49"/>
      <c r="WLJ14" s="49"/>
      <c r="WLK14" s="49"/>
      <c r="WLL14" s="49"/>
      <c r="WLM14" s="49"/>
      <c r="WLN14" s="49"/>
      <c r="WLO14" s="49"/>
      <c r="WLP14" s="49"/>
      <c r="WLQ14" s="49"/>
      <c r="WLR14" s="49"/>
      <c r="WLS14" s="49"/>
      <c r="WLT14" s="49"/>
      <c r="WLU14" s="49"/>
      <c r="WLV14" s="49"/>
      <c r="WLW14" s="49"/>
      <c r="WLX14" s="49"/>
      <c r="WLY14" s="49"/>
      <c r="WLZ14" s="49"/>
      <c r="WMA14" s="49"/>
      <c r="WMB14" s="49"/>
      <c r="WMC14" s="49"/>
      <c r="WMD14" s="49"/>
      <c r="WME14" s="49"/>
      <c r="WMF14" s="49"/>
      <c r="WMG14" s="49"/>
      <c r="WMH14" s="49"/>
      <c r="WMI14" s="49"/>
      <c r="WMJ14" s="49"/>
      <c r="WMK14" s="49"/>
      <c r="WML14" s="49"/>
      <c r="WMM14" s="49"/>
      <c r="WMN14" s="49"/>
      <c r="WMO14" s="49"/>
      <c r="WMP14" s="49"/>
      <c r="WMQ14" s="49"/>
      <c r="WMR14" s="49"/>
      <c r="WMS14" s="49"/>
      <c r="WMT14" s="49"/>
      <c r="WMU14" s="49"/>
      <c r="WMV14" s="49"/>
      <c r="WMW14" s="49"/>
      <c r="WMX14" s="49"/>
      <c r="WMY14" s="49"/>
      <c r="WMZ14" s="49"/>
      <c r="WNA14" s="49"/>
      <c r="WNB14" s="49"/>
      <c r="WNC14" s="49"/>
      <c r="WND14" s="49"/>
      <c r="WNE14" s="49"/>
      <c r="WNF14" s="49"/>
      <c r="WNG14" s="49"/>
      <c r="WNH14" s="49"/>
      <c r="WNI14" s="49"/>
      <c r="WNJ14" s="49"/>
      <c r="WNK14" s="49"/>
      <c r="WNL14" s="49"/>
      <c r="WNM14" s="49"/>
      <c r="WNN14" s="49"/>
      <c r="WNO14" s="49"/>
      <c r="WNP14" s="49"/>
      <c r="WNQ14" s="49"/>
      <c r="WNR14" s="49"/>
      <c r="WNS14" s="49"/>
      <c r="WNT14" s="49"/>
      <c r="WNU14" s="49"/>
      <c r="WNV14" s="49"/>
      <c r="WNW14" s="49"/>
      <c r="WNX14" s="49"/>
      <c r="WNY14" s="49"/>
      <c r="WNZ14" s="49"/>
      <c r="WOA14" s="49"/>
      <c r="WOB14" s="49"/>
      <c r="WOC14" s="49"/>
      <c r="WOD14" s="49"/>
      <c r="WOE14" s="49"/>
      <c r="WOF14" s="49"/>
      <c r="WOG14" s="49"/>
      <c r="WOH14" s="49"/>
      <c r="WOI14" s="49"/>
      <c r="WOJ14" s="49"/>
      <c r="WOK14" s="49"/>
      <c r="WOL14" s="49"/>
      <c r="WOM14" s="49"/>
      <c r="WON14" s="49"/>
      <c r="WOO14" s="49"/>
      <c r="WOP14" s="49"/>
      <c r="WOQ14" s="49"/>
      <c r="WOR14" s="49"/>
      <c r="WOS14" s="49"/>
      <c r="WOT14" s="49"/>
      <c r="WOU14" s="49"/>
      <c r="WOV14" s="49"/>
      <c r="WOW14" s="49"/>
      <c r="WOX14" s="49"/>
      <c r="WOY14" s="49"/>
      <c r="WOZ14" s="49"/>
      <c r="WPA14" s="49"/>
      <c r="WPB14" s="49"/>
      <c r="WPC14" s="49"/>
      <c r="WPD14" s="49"/>
      <c r="WPE14" s="49"/>
      <c r="WPF14" s="49"/>
      <c r="WPG14" s="49"/>
      <c r="WPH14" s="49"/>
      <c r="WPI14" s="49"/>
      <c r="WPJ14" s="49"/>
      <c r="WPK14" s="49"/>
      <c r="WPL14" s="49"/>
      <c r="WPM14" s="49"/>
      <c r="WPN14" s="49"/>
      <c r="WPO14" s="49"/>
      <c r="WPP14" s="49"/>
      <c r="WPQ14" s="49"/>
      <c r="WPR14" s="49"/>
      <c r="WPS14" s="49"/>
      <c r="WPT14" s="49"/>
      <c r="WPU14" s="49"/>
      <c r="WPV14" s="49"/>
      <c r="WPW14" s="49"/>
      <c r="WPX14" s="49"/>
      <c r="WPY14" s="49"/>
      <c r="WPZ14" s="49"/>
      <c r="WQA14" s="49"/>
      <c r="WQB14" s="49"/>
      <c r="WQC14" s="49"/>
      <c r="WQD14" s="49"/>
      <c r="WQE14" s="49"/>
      <c r="WQF14" s="49"/>
      <c r="WQG14" s="49"/>
      <c r="WQH14" s="49"/>
      <c r="WQI14" s="49"/>
      <c r="WQJ14" s="49"/>
      <c r="WQK14" s="49"/>
      <c r="WQL14" s="49"/>
      <c r="WQM14" s="49"/>
      <c r="WQN14" s="49"/>
      <c r="WQO14" s="49"/>
      <c r="WQP14" s="49"/>
      <c r="WQQ14" s="49"/>
      <c r="WQR14" s="49"/>
      <c r="WQS14" s="49"/>
      <c r="WQT14" s="49"/>
      <c r="WQU14" s="49"/>
      <c r="WQV14" s="49"/>
      <c r="WQW14" s="49"/>
      <c r="WQX14" s="49"/>
      <c r="WQY14" s="49"/>
      <c r="WQZ14" s="49"/>
      <c r="WRA14" s="49"/>
      <c r="WRB14" s="49"/>
      <c r="WRC14" s="49"/>
      <c r="WRD14" s="49"/>
      <c r="WRE14" s="49"/>
      <c r="WRF14" s="49"/>
      <c r="WRG14" s="49"/>
      <c r="WRH14" s="49"/>
      <c r="WRI14" s="49"/>
      <c r="WRJ14" s="49"/>
      <c r="WRK14" s="49"/>
      <c r="WRL14" s="49"/>
      <c r="WRM14" s="49"/>
      <c r="WRN14" s="49"/>
      <c r="WRO14" s="49"/>
      <c r="WRP14" s="49"/>
      <c r="WRQ14" s="49"/>
      <c r="WRR14" s="49"/>
      <c r="WRS14" s="49"/>
      <c r="WRT14" s="49"/>
      <c r="WRU14" s="49"/>
      <c r="WRV14" s="49"/>
      <c r="WRW14" s="49"/>
      <c r="WRX14" s="49"/>
      <c r="WRY14" s="49"/>
      <c r="WRZ14" s="49"/>
      <c r="WSA14" s="49"/>
      <c r="WSB14" s="49"/>
      <c r="WSC14" s="49"/>
      <c r="WSD14" s="49"/>
      <c r="WSE14" s="49"/>
      <c r="WSF14" s="49"/>
      <c r="WSG14" s="49"/>
      <c r="WSH14" s="49"/>
      <c r="WSI14" s="49"/>
      <c r="WSJ14" s="49"/>
      <c r="WSK14" s="49"/>
      <c r="WSL14" s="49"/>
      <c r="WSM14" s="49"/>
      <c r="WSN14" s="49"/>
      <c r="WSO14" s="49"/>
      <c r="WSP14" s="49"/>
      <c r="WSQ14" s="49"/>
      <c r="WSR14" s="49"/>
      <c r="WSS14" s="49"/>
      <c r="WST14" s="49"/>
      <c r="WSU14" s="49"/>
      <c r="WSV14" s="49"/>
      <c r="WSW14" s="49"/>
      <c r="WSX14" s="49"/>
      <c r="WSY14" s="49"/>
      <c r="WSZ14" s="49"/>
      <c r="WTA14" s="49"/>
      <c r="WTB14" s="49"/>
      <c r="WTC14" s="49"/>
      <c r="WTD14" s="49"/>
      <c r="WTE14" s="49"/>
      <c r="WTF14" s="49"/>
      <c r="WTG14" s="49"/>
      <c r="WTH14" s="49"/>
      <c r="WTI14" s="49"/>
      <c r="WTJ14" s="49"/>
      <c r="WTK14" s="49"/>
      <c r="WTL14" s="49"/>
      <c r="WTM14" s="49"/>
      <c r="WTN14" s="49"/>
      <c r="WTO14" s="49"/>
      <c r="WTP14" s="49"/>
      <c r="WTQ14" s="49"/>
      <c r="WTR14" s="49"/>
      <c r="WTS14" s="49"/>
      <c r="WTT14" s="49"/>
      <c r="WTU14" s="49"/>
      <c r="WTV14" s="49"/>
      <c r="WTW14" s="49"/>
      <c r="WTX14" s="49"/>
      <c r="WTY14" s="49"/>
      <c r="WTZ14" s="49"/>
      <c r="WUA14" s="49"/>
      <c r="WUB14" s="49"/>
      <c r="WUC14" s="49"/>
      <c r="WUD14" s="49"/>
      <c r="WUE14" s="49"/>
      <c r="WUF14" s="49"/>
      <c r="WUG14" s="49"/>
      <c r="WUH14" s="49"/>
      <c r="WUI14" s="49"/>
      <c r="WUJ14" s="49"/>
      <c r="WUK14" s="49"/>
      <c r="WUL14" s="49"/>
      <c r="WUM14" s="49"/>
      <c r="WUN14" s="49"/>
      <c r="WUO14" s="49"/>
      <c r="WUP14" s="49"/>
      <c r="WUQ14" s="49"/>
      <c r="WUR14" s="49"/>
      <c r="WUS14" s="49"/>
      <c r="WUT14" s="49"/>
      <c r="WUU14" s="49"/>
      <c r="WUV14" s="49"/>
      <c r="WUW14" s="49"/>
      <c r="WUX14" s="49"/>
      <c r="WUY14" s="49"/>
      <c r="WUZ14" s="49"/>
      <c r="WVA14" s="49"/>
      <c r="WVB14" s="49"/>
      <c r="WVC14" s="49"/>
      <c r="WVD14" s="49"/>
      <c r="WVE14" s="49"/>
      <c r="WVF14" s="49"/>
      <c r="WVG14" s="49"/>
      <c r="WVH14" s="49"/>
      <c r="WVI14" s="49"/>
      <c r="WVJ14" s="49"/>
      <c r="WVK14" s="49"/>
      <c r="WVL14" s="49"/>
      <c r="WVM14" s="49"/>
      <c r="WVN14" s="49"/>
      <c r="WVO14" s="49"/>
      <c r="WVP14" s="49"/>
      <c r="WVQ14" s="49"/>
      <c r="WVR14" s="49"/>
      <c r="WVS14" s="49"/>
      <c r="WVT14" s="49"/>
      <c r="WVU14" s="49"/>
      <c r="WVV14" s="49"/>
      <c r="WVW14" s="49"/>
      <c r="WVX14" s="49"/>
      <c r="WVY14" s="49"/>
      <c r="WVZ14" s="49"/>
      <c r="WWA14" s="49"/>
      <c r="WWB14" s="49"/>
      <c r="WWC14" s="49"/>
      <c r="WWD14" s="49"/>
      <c r="WWE14" s="49"/>
      <c r="WWF14" s="49"/>
      <c r="WWG14" s="49"/>
      <c r="WWH14" s="49"/>
      <c r="WWI14" s="49"/>
      <c r="WWJ14" s="49"/>
      <c r="WWK14" s="49"/>
      <c r="WWL14" s="49"/>
      <c r="WWM14" s="49"/>
      <c r="WWN14" s="49"/>
      <c r="WWO14" s="49"/>
      <c r="WWP14" s="49"/>
      <c r="WWQ14" s="49"/>
      <c r="WWR14" s="49"/>
      <c r="WWS14" s="49"/>
      <c r="WWT14" s="49"/>
      <c r="WWU14" s="49"/>
      <c r="WWV14" s="49"/>
      <c r="WWW14" s="49"/>
      <c r="WWX14" s="49"/>
      <c r="WWY14" s="49"/>
      <c r="WWZ14" s="49"/>
      <c r="WXA14" s="49"/>
      <c r="WXB14" s="49"/>
      <c r="WXC14" s="49"/>
      <c r="WXD14" s="49"/>
      <c r="WXE14" s="49"/>
      <c r="WXF14" s="49"/>
      <c r="WXG14" s="49"/>
      <c r="WXH14" s="49"/>
      <c r="WXI14" s="49"/>
      <c r="WXJ14" s="49"/>
      <c r="WXK14" s="49"/>
      <c r="WXL14" s="49"/>
      <c r="WXM14" s="49"/>
      <c r="WXN14" s="49"/>
      <c r="WXO14" s="49"/>
      <c r="WXP14" s="49"/>
      <c r="WXQ14" s="49"/>
      <c r="WXR14" s="49"/>
      <c r="WXS14" s="49"/>
      <c r="WXT14" s="49"/>
      <c r="WXU14" s="49"/>
      <c r="WXV14" s="49"/>
      <c r="WXW14" s="49"/>
      <c r="WXX14" s="49"/>
      <c r="WXY14" s="49"/>
      <c r="WXZ14" s="49"/>
      <c r="WYA14" s="49"/>
      <c r="WYB14" s="49"/>
      <c r="WYC14" s="49"/>
      <c r="WYD14" s="49"/>
      <c r="WYE14" s="49"/>
      <c r="WYF14" s="49"/>
      <c r="WYG14" s="49"/>
      <c r="WYH14" s="49"/>
      <c r="WYI14" s="49"/>
      <c r="WYJ14" s="49"/>
      <c r="WYK14" s="49"/>
      <c r="WYL14" s="49"/>
      <c r="WYM14" s="49"/>
      <c r="WYN14" s="49"/>
      <c r="WYO14" s="49"/>
      <c r="WYP14" s="49"/>
      <c r="WYQ14" s="49"/>
      <c r="WYR14" s="49"/>
      <c r="WYS14" s="49"/>
      <c r="WYT14" s="49"/>
      <c r="WYU14" s="49"/>
      <c r="WYV14" s="49"/>
      <c r="WYW14" s="49"/>
      <c r="WYX14" s="49"/>
      <c r="WYY14" s="49"/>
      <c r="WYZ14" s="49"/>
      <c r="WZA14" s="49"/>
      <c r="WZB14" s="49"/>
      <c r="WZC14" s="49"/>
      <c r="WZD14" s="49"/>
      <c r="WZE14" s="49"/>
      <c r="WZF14" s="49"/>
      <c r="WZG14" s="49"/>
      <c r="WZH14" s="49"/>
      <c r="WZI14" s="49"/>
      <c r="WZJ14" s="49"/>
      <c r="WZK14" s="49"/>
      <c r="WZL14" s="49"/>
      <c r="WZM14" s="49"/>
      <c r="WZN14" s="49"/>
      <c r="WZO14" s="49"/>
      <c r="WZP14" s="49"/>
      <c r="WZQ14" s="49"/>
      <c r="WZR14" s="49"/>
      <c r="WZS14" s="49"/>
      <c r="WZT14" s="49"/>
      <c r="WZU14" s="49"/>
      <c r="WZV14" s="49"/>
      <c r="WZW14" s="49"/>
      <c r="WZX14" s="49"/>
      <c r="WZY14" s="49"/>
      <c r="WZZ14" s="49"/>
      <c r="XAA14" s="49"/>
      <c r="XAB14" s="49"/>
      <c r="XAC14" s="49"/>
      <c r="XAD14" s="49"/>
      <c r="XAE14" s="49"/>
      <c r="XAF14" s="49"/>
      <c r="XAG14" s="49"/>
      <c r="XAH14" s="49"/>
      <c r="XAI14" s="49"/>
      <c r="XAJ14" s="49"/>
      <c r="XAK14" s="49"/>
      <c r="XAL14" s="49"/>
      <c r="XAM14" s="49"/>
      <c r="XAN14" s="49"/>
      <c r="XAO14" s="49"/>
      <c r="XAP14" s="49"/>
      <c r="XAQ14" s="49"/>
      <c r="XAR14" s="49"/>
      <c r="XAS14" s="49"/>
      <c r="XAT14" s="49"/>
      <c r="XAU14" s="49"/>
      <c r="XAV14" s="49"/>
      <c r="XAW14" s="49"/>
      <c r="XAX14" s="49"/>
      <c r="XAY14" s="49"/>
      <c r="XAZ14" s="49"/>
      <c r="XBA14" s="49"/>
      <c r="XBB14" s="49"/>
      <c r="XBC14" s="49"/>
      <c r="XBD14" s="49"/>
      <c r="XBE14" s="49"/>
      <c r="XBF14" s="49"/>
      <c r="XBG14" s="49"/>
      <c r="XBH14" s="49"/>
      <c r="XBI14" s="49"/>
      <c r="XBJ14" s="49"/>
      <c r="XBK14" s="49"/>
      <c r="XBL14" s="49"/>
      <c r="XBM14" s="49"/>
      <c r="XBN14" s="49"/>
      <c r="XBO14" s="49"/>
      <c r="XBP14" s="49"/>
      <c r="XBQ14" s="49"/>
      <c r="XBR14" s="49"/>
      <c r="XBS14" s="49"/>
      <c r="XBT14" s="49"/>
      <c r="XBU14" s="49"/>
      <c r="XBV14" s="49"/>
      <c r="XBW14" s="49"/>
      <c r="XBX14" s="49"/>
      <c r="XBY14" s="49"/>
      <c r="XBZ14" s="49"/>
      <c r="XCA14" s="49"/>
      <c r="XCB14" s="49"/>
      <c r="XCC14" s="49"/>
      <c r="XCD14" s="49"/>
      <c r="XCE14" s="49"/>
      <c r="XCF14" s="49"/>
      <c r="XCG14" s="49"/>
      <c r="XCH14" s="49"/>
      <c r="XCI14" s="49"/>
      <c r="XCJ14" s="49"/>
      <c r="XCK14" s="49"/>
      <c r="XCL14" s="49"/>
      <c r="XCM14" s="49"/>
      <c r="XCN14" s="49"/>
      <c r="XCO14" s="49"/>
      <c r="XCP14" s="49"/>
      <c r="XCQ14" s="49"/>
      <c r="XCR14" s="49"/>
      <c r="XCS14" s="49"/>
      <c r="XCT14" s="49"/>
      <c r="XCU14" s="49"/>
      <c r="XCV14" s="49"/>
      <c r="XCW14" s="49"/>
      <c r="XCX14" s="49"/>
      <c r="XCY14" s="49"/>
      <c r="XCZ14" s="49"/>
      <c r="XDA14" s="49"/>
      <c r="XDB14" s="49"/>
      <c r="XDC14" s="49"/>
      <c r="XDD14" s="49"/>
      <c r="XDE14" s="49"/>
      <c r="XDF14" s="49"/>
      <c r="XDG14" s="49"/>
      <c r="XDH14" s="49"/>
      <c r="XDI14" s="49"/>
      <c r="XDJ14" s="49"/>
      <c r="XDK14" s="49"/>
      <c r="XDL14" s="49"/>
      <c r="XDM14" s="49"/>
      <c r="XDN14" s="49"/>
      <c r="XDO14" s="49"/>
      <c r="XDP14" s="49"/>
      <c r="XDQ14" s="49"/>
      <c r="XDR14" s="49"/>
      <c r="XDS14" s="49"/>
      <c r="XDT14" s="49"/>
      <c r="XDU14" s="49"/>
      <c r="XDV14" s="49"/>
      <c r="XDW14" s="49"/>
      <c r="XDX14" s="49"/>
      <c r="XDY14" s="49"/>
      <c r="XDZ14" s="49"/>
      <c r="XEA14" s="49"/>
      <c r="XEB14" s="49"/>
      <c r="XEC14" s="49"/>
      <c r="XED14" s="49"/>
      <c r="XEE14" s="49"/>
      <c r="XEF14" s="49"/>
      <c r="XEG14" s="49"/>
      <c r="XEH14" s="49"/>
      <c r="XEI14" s="49"/>
      <c r="XEJ14" s="49"/>
      <c r="XEK14" s="49"/>
      <c r="XEL14" s="49"/>
    </row>
    <row r="15" spans="1:16372" x14ac:dyDescent="0.25">
      <c r="A15" s="457">
        <v>11</v>
      </c>
      <c r="B15" s="457">
        <v>7</v>
      </c>
      <c r="C15" s="458"/>
      <c r="D15" s="457" t="s">
        <v>1698</v>
      </c>
      <c r="E15" s="457" t="s">
        <v>1699</v>
      </c>
      <c r="F15" s="459">
        <v>2</v>
      </c>
      <c r="G15" s="457">
        <v>6000000</v>
      </c>
      <c r="H15" s="460" t="s">
        <v>1340</v>
      </c>
      <c r="I15" s="461"/>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c r="HN15" s="49"/>
      <c r="HO15" s="49"/>
      <c r="HP15" s="49"/>
      <c r="HQ15" s="49"/>
      <c r="HR15" s="49"/>
      <c r="HS15" s="49"/>
      <c r="HT15" s="49"/>
      <c r="HU15" s="49"/>
      <c r="HV15" s="49"/>
      <c r="HW15" s="49"/>
      <c r="HX15" s="49"/>
      <c r="HY15" s="49"/>
      <c r="HZ15" s="49"/>
      <c r="IA15" s="49"/>
      <c r="IB15" s="49"/>
      <c r="IC15" s="49"/>
      <c r="ID15" s="49"/>
      <c r="IE15" s="49"/>
      <c r="IF15" s="49"/>
      <c r="IG15" s="49"/>
      <c r="IH15" s="49"/>
      <c r="II15" s="49"/>
      <c r="IJ15" s="49"/>
      <c r="IK15" s="49"/>
      <c r="IL15" s="49"/>
      <c r="IM15" s="49"/>
      <c r="IN15" s="49"/>
      <c r="IO15" s="49"/>
      <c r="IP15" s="49"/>
      <c r="IQ15" s="49"/>
      <c r="IR15" s="49"/>
      <c r="IS15" s="49"/>
      <c r="IT15" s="49"/>
      <c r="IU15" s="49"/>
      <c r="IV15" s="49"/>
      <c r="IW15" s="49"/>
      <c r="IX15" s="49"/>
      <c r="IY15" s="49"/>
      <c r="IZ15" s="49"/>
      <c r="JA15" s="49"/>
      <c r="JB15" s="49"/>
      <c r="JC15" s="49"/>
      <c r="JD15" s="49"/>
      <c r="JE15" s="49"/>
      <c r="JF15" s="49"/>
      <c r="JG15" s="49"/>
      <c r="JH15" s="49"/>
      <c r="JI15" s="49"/>
      <c r="JJ15" s="49"/>
      <c r="JK15" s="49"/>
      <c r="JL15" s="49"/>
      <c r="JM15" s="49"/>
      <c r="JN15" s="49"/>
      <c r="JO15" s="49"/>
      <c r="JP15" s="49"/>
      <c r="JQ15" s="49"/>
      <c r="JR15" s="49"/>
      <c r="JS15" s="49"/>
      <c r="JT15" s="49"/>
      <c r="JU15" s="49"/>
      <c r="JV15" s="49"/>
      <c r="JW15" s="49"/>
      <c r="JX15" s="49"/>
      <c r="JY15" s="49"/>
      <c r="JZ15" s="49"/>
      <c r="KA15" s="49"/>
      <c r="KB15" s="49"/>
      <c r="KC15" s="49"/>
      <c r="KD15" s="49"/>
      <c r="KE15" s="49"/>
      <c r="KF15" s="49"/>
      <c r="KG15" s="49"/>
      <c r="KH15" s="49"/>
      <c r="KI15" s="49"/>
      <c r="KJ15" s="49"/>
      <c r="KK15" s="49"/>
      <c r="KL15" s="49"/>
      <c r="KM15" s="49"/>
      <c r="KN15" s="49"/>
      <c r="KO15" s="49"/>
      <c r="KP15" s="49"/>
      <c r="KQ15" s="49"/>
      <c r="KR15" s="49"/>
      <c r="KS15" s="49"/>
      <c r="KT15" s="49"/>
      <c r="KU15" s="49"/>
      <c r="KV15" s="49"/>
      <c r="KW15" s="49"/>
      <c r="KX15" s="49"/>
      <c r="KY15" s="49"/>
      <c r="KZ15" s="49"/>
      <c r="LA15" s="49"/>
      <c r="LB15" s="49"/>
      <c r="LC15" s="49"/>
      <c r="LD15" s="49"/>
      <c r="LE15" s="49"/>
      <c r="LF15" s="49"/>
      <c r="LG15" s="49"/>
      <c r="LH15" s="49"/>
      <c r="LI15" s="49"/>
      <c r="LJ15" s="49"/>
      <c r="LK15" s="49"/>
      <c r="LL15" s="49"/>
      <c r="LM15" s="49"/>
      <c r="LN15" s="49"/>
      <c r="LO15" s="49"/>
      <c r="LP15" s="49"/>
      <c r="LQ15" s="49"/>
      <c r="LR15" s="49"/>
      <c r="LS15" s="49"/>
      <c r="LT15" s="49"/>
      <c r="LU15" s="49"/>
      <c r="LV15" s="49"/>
      <c r="LW15" s="49"/>
      <c r="LX15" s="49"/>
      <c r="LY15" s="49"/>
      <c r="LZ15" s="49"/>
      <c r="MA15" s="49"/>
      <c r="MB15" s="49"/>
      <c r="MC15" s="49"/>
      <c r="MD15" s="49"/>
      <c r="ME15" s="49"/>
      <c r="MF15" s="49"/>
      <c r="MG15" s="49"/>
      <c r="MH15" s="49"/>
      <c r="MI15" s="49"/>
      <c r="MJ15" s="49"/>
      <c r="MK15" s="49"/>
      <c r="ML15" s="49"/>
      <c r="MM15" s="49"/>
      <c r="MN15" s="49"/>
      <c r="MO15" s="49"/>
      <c r="MP15" s="49"/>
      <c r="MQ15" s="49"/>
      <c r="MR15" s="49"/>
      <c r="MS15" s="49"/>
      <c r="MT15" s="49"/>
      <c r="MU15" s="49"/>
      <c r="MV15" s="49"/>
      <c r="MW15" s="49"/>
      <c r="MX15" s="49"/>
      <c r="MY15" s="49"/>
      <c r="MZ15" s="49"/>
      <c r="NA15" s="49"/>
      <c r="NB15" s="49"/>
      <c r="NC15" s="49"/>
      <c r="ND15" s="49"/>
      <c r="NE15" s="49"/>
      <c r="NF15" s="49"/>
      <c r="NG15" s="49"/>
      <c r="NH15" s="49"/>
      <c r="NI15" s="49"/>
      <c r="NJ15" s="49"/>
      <c r="NK15" s="49"/>
      <c r="NL15" s="49"/>
      <c r="NM15" s="49"/>
      <c r="NN15" s="49"/>
      <c r="NO15" s="49"/>
      <c r="NP15" s="49"/>
      <c r="NQ15" s="49"/>
      <c r="NR15" s="49"/>
      <c r="NS15" s="49"/>
      <c r="NT15" s="49"/>
      <c r="NU15" s="49"/>
      <c r="NV15" s="49"/>
      <c r="NW15" s="49"/>
      <c r="NX15" s="49"/>
      <c r="NY15" s="49"/>
      <c r="NZ15" s="49"/>
      <c r="OA15" s="49"/>
      <c r="OB15" s="49"/>
      <c r="OC15" s="49"/>
      <c r="OD15" s="49"/>
      <c r="OE15" s="49"/>
      <c r="OF15" s="49"/>
      <c r="OG15" s="49"/>
      <c r="OH15" s="49"/>
      <c r="OI15" s="49"/>
      <c r="OJ15" s="49"/>
      <c r="OK15" s="49"/>
      <c r="OL15" s="49"/>
      <c r="OM15" s="49"/>
      <c r="ON15" s="49"/>
      <c r="OO15" s="49"/>
      <c r="OP15" s="49"/>
      <c r="OQ15" s="49"/>
      <c r="OR15" s="49"/>
      <c r="OS15" s="49"/>
      <c r="OT15" s="49"/>
      <c r="OU15" s="49"/>
      <c r="OV15" s="49"/>
      <c r="OW15" s="49"/>
      <c r="OX15" s="49"/>
      <c r="OY15" s="49"/>
      <c r="OZ15" s="49"/>
      <c r="PA15" s="49"/>
      <c r="PB15" s="49"/>
      <c r="PC15" s="49"/>
      <c r="PD15" s="49"/>
      <c r="PE15" s="49"/>
      <c r="PF15" s="49"/>
      <c r="PG15" s="49"/>
      <c r="PH15" s="49"/>
      <c r="PI15" s="49"/>
      <c r="PJ15" s="49"/>
      <c r="PK15" s="49"/>
      <c r="PL15" s="49"/>
      <c r="PM15" s="49"/>
      <c r="PN15" s="49"/>
      <c r="PO15" s="49"/>
      <c r="PP15" s="49"/>
      <c r="PQ15" s="49"/>
      <c r="PR15" s="49"/>
      <c r="PS15" s="49"/>
      <c r="PT15" s="49"/>
      <c r="PU15" s="49"/>
      <c r="PV15" s="49"/>
      <c r="PW15" s="49"/>
      <c r="PX15" s="49"/>
      <c r="PY15" s="49"/>
      <c r="PZ15" s="49"/>
      <c r="QA15" s="49"/>
      <c r="QB15" s="49"/>
      <c r="QC15" s="49"/>
      <c r="QD15" s="49"/>
      <c r="QE15" s="49"/>
      <c r="QF15" s="49"/>
      <c r="QG15" s="49"/>
      <c r="QH15" s="49"/>
      <c r="QI15" s="49"/>
      <c r="QJ15" s="49"/>
      <c r="QK15" s="49"/>
      <c r="QL15" s="49"/>
      <c r="QM15" s="49"/>
      <c r="QN15" s="49"/>
      <c r="QO15" s="49"/>
      <c r="QP15" s="49"/>
      <c r="QQ15" s="49"/>
      <c r="QR15" s="49"/>
      <c r="QS15" s="49"/>
      <c r="QT15" s="49"/>
      <c r="QU15" s="49"/>
      <c r="QV15" s="49"/>
      <c r="QW15" s="49"/>
      <c r="QX15" s="49"/>
      <c r="QY15" s="49"/>
      <c r="QZ15" s="49"/>
      <c r="RA15" s="49"/>
      <c r="RB15" s="49"/>
      <c r="RC15" s="49"/>
      <c r="RD15" s="49"/>
      <c r="RE15" s="49"/>
      <c r="RF15" s="49"/>
      <c r="RG15" s="49"/>
      <c r="RH15" s="49"/>
      <c r="RI15" s="49"/>
      <c r="RJ15" s="49"/>
      <c r="RK15" s="49"/>
      <c r="RL15" s="49"/>
      <c r="RM15" s="49"/>
      <c r="RN15" s="49"/>
      <c r="RO15" s="49"/>
      <c r="RP15" s="49"/>
      <c r="RQ15" s="49"/>
      <c r="RR15" s="49"/>
      <c r="RS15" s="49"/>
      <c r="RT15" s="49"/>
      <c r="RU15" s="49"/>
      <c r="RV15" s="49"/>
      <c r="RW15" s="49"/>
      <c r="RX15" s="49"/>
      <c r="RY15" s="49"/>
      <c r="RZ15" s="49"/>
      <c r="SA15" s="49"/>
      <c r="SB15" s="49"/>
      <c r="SC15" s="49"/>
      <c r="SD15" s="49"/>
      <c r="SE15" s="49"/>
      <c r="SF15" s="49"/>
      <c r="SG15" s="49"/>
      <c r="SH15" s="49"/>
      <c r="SI15" s="49"/>
      <c r="SJ15" s="49"/>
      <c r="SK15" s="49"/>
      <c r="SL15" s="49"/>
      <c r="SM15" s="49"/>
      <c r="SN15" s="49"/>
      <c r="SO15" s="49"/>
      <c r="SP15" s="49"/>
      <c r="SQ15" s="49"/>
      <c r="SR15" s="49"/>
      <c r="SS15" s="49"/>
      <c r="ST15" s="49"/>
      <c r="SU15" s="49"/>
      <c r="SV15" s="49"/>
      <c r="SW15" s="49"/>
      <c r="SX15" s="49"/>
      <c r="SY15" s="49"/>
      <c r="SZ15" s="49"/>
      <c r="TA15" s="49"/>
      <c r="TB15" s="49"/>
      <c r="TC15" s="49"/>
      <c r="TD15" s="49"/>
      <c r="TE15" s="49"/>
      <c r="TF15" s="49"/>
      <c r="TG15" s="49"/>
      <c r="TH15" s="49"/>
      <c r="TI15" s="49"/>
      <c r="TJ15" s="49"/>
      <c r="TK15" s="49"/>
      <c r="TL15" s="49"/>
      <c r="TM15" s="49"/>
      <c r="TN15" s="49"/>
      <c r="TO15" s="49"/>
      <c r="TP15" s="49"/>
      <c r="TQ15" s="49"/>
      <c r="TR15" s="49"/>
      <c r="TS15" s="49"/>
      <c r="TT15" s="49"/>
      <c r="TU15" s="49"/>
      <c r="TV15" s="49"/>
      <c r="TW15" s="49"/>
      <c r="TX15" s="49"/>
      <c r="TY15" s="49"/>
      <c r="TZ15" s="49"/>
      <c r="UA15" s="49"/>
      <c r="UB15" s="49"/>
      <c r="UC15" s="49"/>
      <c r="UD15" s="49"/>
      <c r="UE15" s="49"/>
      <c r="UF15" s="49"/>
      <c r="UG15" s="49"/>
      <c r="UH15" s="49"/>
      <c r="UI15" s="49"/>
      <c r="UJ15" s="49"/>
      <c r="UK15" s="49"/>
      <c r="UL15" s="49"/>
      <c r="UM15" s="49"/>
      <c r="UN15" s="49"/>
      <c r="UO15" s="49"/>
      <c r="UP15" s="49"/>
      <c r="UQ15" s="49"/>
      <c r="UR15" s="49"/>
      <c r="US15" s="49"/>
      <c r="UT15" s="49"/>
      <c r="UU15" s="49"/>
      <c r="UV15" s="49"/>
      <c r="UW15" s="49"/>
      <c r="UX15" s="49"/>
      <c r="UY15" s="49"/>
      <c r="UZ15" s="49"/>
      <c r="VA15" s="49"/>
      <c r="VB15" s="49"/>
      <c r="VC15" s="49"/>
      <c r="VD15" s="49"/>
      <c r="VE15" s="49"/>
      <c r="VF15" s="49"/>
      <c r="VG15" s="49"/>
      <c r="VH15" s="49"/>
      <c r="VI15" s="49"/>
      <c r="VJ15" s="49"/>
      <c r="VK15" s="49"/>
      <c r="VL15" s="49"/>
      <c r="VM15" s="49"/>
      <c r="VN15" s="49"/>
      <c r="VO15" s="49"/>
      <c r="VP15" s="49"/>
      <c r="VQ15" s="49"/>
      <c r="VR15" s="49"/>
      <c r="VS15" s="49"/>
      <c r="VT15" s="49"/>
      <c r="VU15" s="49"/>
      <c r="VV15" s="49"/>
      <c r="VW15" s="49"/>
      <c r="VX15" s="49"/>
      <c r="VY15" s="49"/>
      <c r="VZ15" s="49"/>
      <c r="WA15" s="49"/>
      <c r="WB15" s="49"/>
      <c r="WC15" s="49"/>
      <c r="WD15" s="49"/>
      <c r="WE15" s="49"/>
      <c r="WF15" s="49"/>
      <c r="WG15" s="49"/>
      <c r="WH15" s="49"/>
      <c r="WI15" s="49"/>
      <c r="WJ15" s="49"/>
      <c r="WK15" s="49"/>
      <c r="WL15" s="49"/>
      <c r="WM15" s="49"/>
      <c r="WN15" s="49"/>
      <c r="WO15" s="49"/>
      <c r="WP15" s="49"/>
      <c r="WQ15" s="49"/>
      <c r="WR15" s="49"/>
      <c r="WS15" s="49"/>
      <c r="WT15" s="49"/>
      <c r="WU15" s="49"/>
      <c r="WV15" s="49"/>
      <c r="WW15" s="49"/>
      <c r="WX15" s="49"/>
      <c r="WY15" s="49"/>
      <c r="WZ15" s="49"/>
      <c r="XA15" s="49"/>
      <c r="XB15" s="49"/>
      <c r="XC15" s="49"/>
      <c r="XD15" s="49"/>
      <c r="XE15" s="49"/>
      <c r="XF15" s="49"/>
      <c r="XG15" s="49"/>
      <c r="XH15" s="49"/>
      <c r="XI15" s="49"/>
      <c r="XJ15" s="49"/>
      <c r="XK15" s="49"/>
      <c r="XL15" s="49"/>
      <c r="XM15" s="49"/>
      <c r="XN15" s="49"/>
      <c r="XO15" s="49"/>
      <c r="XP15" s="49"/>
      <c r="XQ15" s="49"/>
      <c r="XR15" s="49"/>
      <c r="XS15" s="49"/>
      <c r="XT15" s="49"/>
      <c r="XU15" s="49"/>
      <c r="XV15" s="49"/>
      <c r="XW15" s="49"/>
      <c r="XX15" s="49"/>
      <c r="XY15" s="49"/>
      <c r="XZ15" s="49"/>
      <c r="YA15" s="49"/>
      <c r="YB15" s="49"/>
      <c r="YC15" s="49"/>
      <c r="YD15" s="49"/>
      <c r="YE15" s="49"/>
      <c r="YF15" s="49"/>
      <c r="YG15" s="49"/>
      <c r="YH15" s="49"/>
      <c r="YI15" s="49"/>
      <c r="YJ15" s="49"/>
      <c r="YK15" s="49"/>
      <c r="YL15" s="49"/>
      <c r="YM15" s="49"/>
      <c r="YN15" s="49"/>
      <c r="YO15" s="49"/>
      <c r="YP15" s="49"/>
      <c r="YQ15" s="49"/>
      <c r="YR15" s="49"/>
      <c r="YS15" s="49"/>
      <c r="YT15" s="49"/>
      <c r="YU15" s="49"/>
      <c r="YV15" s="49"/>
      <c r="YW15" s="49"/>
      <c r="YX15" s="49"/>
      <c r="YY15" s="49"/>
      <c r="YZ15" s="49"/>
      <c r="ZA15" s="49"/>
      <c r="ZB15" s="49"/>
      <c r="ZC15" s="49"/>
      <c r="ZD15" s="49"/>
      <c r="ZE15" s="49"/>
      <c r="ZF15" s="49"/>
      <c r="ZG15" s="49"/>
      <c r="ZH15" s="49"/>
      <c r="ZI15" s="49"/>
      <c r="ZJ15" s="49"/>
      <c r="ZK15" s="49"/>
      <c r="ZL15" s="49"/>
      <c r="ZM15" s="49"/>
      <c r="ZN15" s="49"/>
      <c r="ZO15" s="49"/>
      <c r="ZP15" s="49"/>
      <c r="ZQ15" s="49"/>
      <c r="ZR15" s="49"/>
      <c r="ZS15" s="49"/>
      <c r="ZT15" s="49"/>
      <c r="ZU15" s="49"/>
      <c r="ZV15" s="49"/>
      <c r="ZW15" s="49"/>
      <c r="ZX15" s="49"/>
      <c r="ZY15" s="49"/>
      <c r="ZZ15" s="49"/>
      <c r="AAA15" s="49"/>
      <c r="AAB15" s="49"/>
      <c r="AAC15" s="49"/>
      <c r="AAD15" s="49"/>
      <c r="AAE15" s="49"/>
      <c r="AAF15" s="49"/>
      <c r="AAG15" s="49"/>
      <c r="AAH15" s="49"/>
      <c r="AAI15" s="49"/>
      <c r="AAJ15" s="49"/>
      <c r="AAK15" s="49"/>
      <c r="AAL15" s="49"/>
      <c r="AAM15" s="49"/>
      <c r="AAN15" s="49"/>
      <c r="AAO15" s="49"/>
      <c r="AAP15" s="49"/>
      <c r="AAQ15" s="49"/>
      <c r="AAR15" s="49"/>
      <c r="AAS15" s="49"/>
      <c r="AAT15" s="49"/>
      <c r="AAU15" s="49"/>
      <c r="AAV15" s="49"/>
      <c r="AAW15" s="49"/>
      <c r="AAX15" s="49"/>
      <c r="AAY15" s="49"/>
      <c r="AAZ15" s="49"/>
      <c r="ABA15" s="49"/>
      <c r="ABB15" s="49"/>
      <c r="ABC15" s="49"/>
      <c r="ABD15" s="49"/>
      <c r="ABE15" s="49"/>
      <c r="ABF15" s="49"/>
      <c r="ABG15" s="49"/>
      <c r="ABH15" s="49"/>
      <c r="ABI15" s="49"/>
      <c r="ABJ15" s="49"/>
      <c r="ABK15" s="49"/>
      <c r="ABL15" s="49"/>
      <c r="ABM15" s="49"/>
      <c r="ABN15" s="49"/>
      <c r="ABO15" s="49"/>
      <c r="ABP15" s="49"/>
      <c r="ABQ15" s="49"/>
      <c r="ABR15" s="49"/>
      <c r="ABS15" s="49"/>
      <c r="ABT15" s="49"/>
      <c r="ABU15" s="49"/>
      <c r="ABV15" s="49"/>
      <c r="ABW15" s="49"/>
      <c r="ABX15" s="49"/>
      <c r="ABY15" s="49"/>
      <c r="ABZ15" s="49"/>
      <c r="ACA15" s="49"/>
      <c r="ACB15" s="49"/>
      <c r="ACC15" s="49"/>
      <c r="ACD15" s="49"/>
      <c r="ACE15" s="49"/>
      <c r="ACF15" s="49"/>
      <c r="ACG15" s="49"/>
      <c r="ACH15" s="49"/>
      <c r="ACI15" s="49"/>
      <c r="ACJ15" s="49"/>
      <c r="ACK15" s="49"/>
      <c r="ACL15" s="49"/>
      <c r="ACM15" s="49"/>
      <c r="ACN15" s="49"/>
      <c r="ACO15" s="49"/>
      <c r="ACP15" s="49"/>
      <c r="ACQ15" s="49"/>
      <c r="ACR15" s="49"/>
      <c r="ACS15" s="49"/>
      <c r="ACT15" s="49"/>
      <c r="ACU15" s="49"/>
      <c r="ACV15" s="49"/>
      <c r="ACW15" s="49"/>
      <c r="ACX15" s="49"/>
      <c r="ACY15" s="49"/>
      <c r="ACZ15" s="49"/>
      <c r="ADA15" s="49"/>
      <c r="ADB15" s="49"/>
      <c r="ADC15" s="49"/>
      <c r="ADD15" s="49"/>
      <c r="ADE15" s="49"/>
      <c r="ADF15" s="49"/>
      <c r="ADG15" s="49"/>
      <c r="ADH15" s="49"/>
      <c r="ADI15" s="49"/>
      <c r="ADJ15" s="49"/>
      <c r="ADK15" s="49"/>
      <c r="ADL15" s="49"/>
      <c r="ADM15" s="49"/>
      <c r="ADN15" s="49"/>
      <c r="ADO15" s="49"/>
      <c r="ADP15" s="49"/>
      <c r="ADQ15" s="49"/>
      <c r="ADR15" s="49"/>
      <c r="ADS15" s="49"/>
      <c r="ADT15" s="49"/>
      <c r="ADU15" s="49"/>
      <c r="ADV15" s="49"/>
      <c r="ADW15" s="49"/>
      <c r="ADX15" s="49"/>
      <c r="ADY15" s="49"/>
      <c r="ADZ15" s="49"/>
      <c r="AEA15" s="49"/>
      <c r="AEB15" s="49"/>
      <c r="AEC15" s="49"/>
      <c r="AED15" s="49"/>
      <c r="AEE15" s="49"/>
      <c r="AEF15" s="49"/>
      <c r="AEG15" s="49"/>
      <c r="AEH15" s="49"/>
      <c r="AEI15" s="49"/>
      <c r="AEJ15" s="49"/>
      <c r="AEK15" s="49"/>
      <c r="AEL15" s="49"/>
      <c r="AEM15" s="49"/>
      <c r="AEN15" s="49"/>
      <c r="AEO15" s="49"/>
      <c r="AEP15" s="49"/>
      <c r="AEQ15" s="49"/>
      <c r="AER15" s="49"/>
      <c r="AES15" s="49"/>
      <c r="AET15" s="49"/>
      <c r="AEU15" s="49"/>
      <c r="AEV15" s="49"/>
      <c r="AEW15" s="49"/>
      <c r="AEX15" s="49"/>
      <c r="AEY15" s="49"/>
      <c r="AEZ15" s="49"/>
      <c r="AFA15" s="49"/>
      <c r="AFB15" s="49"/>
      <c r="AFC15" s="49"/>
      <c r="AFD15" s="49"/>
      <c r="AFE15" s="49"/>
      <c r="AFF15" s="49"/>
      <c r="AFG15" s="49"/>
      <c r="AFH15" s="49"/>
      <c r="AFI15" s="49"/>
      <c r="AFJ15" s="49"/>
      <c r="AFK15" s="49"/>
      <c r="AFL15" s="49"/>
      <c r="AFM15" s="49"/>
      <c r="AFN15" s="49"/>
      <c r="AFO15" s="49"/>
      <c r="AFP15" s="49"/>
      <c r="AFQ15" s="49"/>
      <c r="AFR15" s="49"/>
      <c r="AFS15" s="49"/>
      <c r="AFT15" s="49"/>
      <c r="AFU15" s="49"/>
      <c r="AFV15" s="49"/>
      <c r="AFW15" s="49"/>
      <c r="AFX15" s="49"/>
      <c r="AFY15" s="49"/>
      <c r="AFZ15" s="49"/>
      <c r="AGA15" s="49"/>
      <c r="AGB15" s="49"/>
      <c r="AGC15" s="49"/>
      <c r="AGD15" s="49"/>
      <c r="AGE15" s="49"/>
      <c r="AGF15" s="49"/>
      <c r="AGG15" s="49"/>
      <c r="AGH15" s="49"/>
      <c r="AGI15" s="49"/>
      <c r="AGJ15" s="49"/>
      <c r="AGK15" s="49"/>
      <c r="AGL15" s="49"/>
      <c r="AGM15" s="49"/>
      <c r="AGN15" s="49"/>
      <c r="AGO15" s="49"/>
      <c r="AGP15" s="49"/>
      <c r="AGQ15" s="49"/>
      <c r="AGR15" s="49"/>
      <c r="AGS15" s="49"/>
      <c r="AGT15" s="49"/>
      <c r="AGU15" s="49"/>
      <c r="AGV15" s="49"/>
      <c r="AGW15" s="49"/>
      <c r="AGX15" s="49"/>
      <c r="AGY15" s="49"/>
      <c r="AGZ15" s="49"/>
      <c r="AHA15" s="49"/>
      <c r="AHB15" s="49"/>
      <c r="AHC15" s="49"/>
      <c r="AHD15" s="49"/>
      <c r="AHE15" s="49"/>
      <c r="AHF15" s="49"/>
      <c r="AHG15" s="49"/>
      <c r="AHH15" s="49"/>
      <c r="AHI15" s="49"/>
      <c r="AHJ15" s="49"/>
      <c r="AHK15" s="49"/>
      <c r="AHL15" s="49"/>
      <c r="AHM15" s="49"/>
      <c r="AHN15" s="49"/>
      <c r="AHO15" s="49"/>
      <c r="AHP15" s="49"/>
      <c r="AHQ15" s="49"/>
      <c r="AHR15" s="49"/>
      <c r="AHS15" s="49"/>
      <c r="AHT15" s="49"/>
      <c r="AHU15" s="49"/>
      <c r="AHV15" s="49"/>
      <c r="AHW15" s="49"/>
      <c r="AHX15" s="49"/>
      <c r="AHY15" s="49"/>
      <c r="AHZ15" s="49"/>
      <c r="AIA15" s="49"/>
      <c r="AIB15" s="49"/>
      <c r="AIC15" s="49"/>
      <c r="AID15" s="49"/>
      <c r="AIE15" s="49"/>
      <c r="AIF15" s="49"/>
      <c r="AIG15" s="49"/>
      <c r="AIH15" s="49"/>
      <c r="AII15" s="49"/>
      <c r="AIJ15" s="49"/>
      <c r="AIK15" s="49"/>
      <c r="AIL15" s="49"/>
      <c r="AIM15" s="49"/>
      <c r="AIN15" s="49"/>
      <c r="AIO15" s="49"/>
      <c r="AIP15" s="49"/>
      <c r="AIQ15" s="49"/>
      <c r="AIR15" s="49"/>
      <c r="AIS15" s="49"/>
      <c r="AIT15" s="49"/>
      <c r="AIU15" s="49"/>
      <c r="AIV15" s="49"/>
      <c r="AIW15" s="49"/>
      <c r="AIX15" s="49"/>
      <c r="AIY15" s="49"/>
      <c r="AIZ15" s="49"/>
      <c r="AJA15" s="49"/>
      <c r="AJB15" s="49"/>
      <c r="AJC15" s="49"/>
      <c r="AJD15" s="49"/>
      <c r="AJE15" s="49"/>
      <c r="AJF15" s="49"/>
      <c r="AJG15" s="49"/>
      <c r="AJH15" s="49"/>
      <c r="AJI15" s="49"/>
      <c r="AJJ15" s="49"/>
      <c r="AJK15" s="49"/>
      <c r="AJL15" s="49"/>
      <c r="AJM15" s="49"/>
      <c r="AJN15" s="49"/>
      <c r="AJO15" s="49"/>
      <c r="AJP15" s="49"/>
      <c r="AJQ15" s="49"/>
      <c r="AJR15" s="49"/>
      <c r="AJS15" s="49"/>
      <c r="AJT15" s="49"/>
      <c r="AJU15" s="49"/>
      <c r="AJV15" s="49"/>
      <c r="AJW15" s="49"/>
      <c r="AJX15" s="49"/>
      <c r="AJY15" s="49"/>
      <c r="AJZ15" s="49"/>
      <c r="AKA15" s="49"/>
      <c r="AKB15" s="49"/>
      <c r="AKC15" s="49"/>
      <c r="AKD15" s="49"/>
      <c r="AKE15" s="49"/>
      <c r="AKF15" s="49"/>
      <c r="AKG15" s="49"/>
      <c r="AKH15" s="49"/>
      <c r="AKI15" s="49"/>
      <c r="AKJ15" s="49"/>
      <c r="AKK15" s="49"/>
      <c r="AKL15" s="49"/>
      <c r="AKM15" s="49"/>
      <c r="AKN15" s="49"/>
      <c r="AKO15" s="49"/>
      <c r="AKP15" s="49"/>
      <c r="AKQ15" s="49"/>
      <c r="AKR15" s="49"/>
      <c r="AKS15" s="49"/>
      <c r="AKT15" s="49"/>
      <c r="AKU15" s="49"/>
      <c r="AKV15" s="49"/>
      <c r="AKW15" s="49"/>
      <c r="AKX15" s="49"/>
      <c r="AKY15" s="49"/>
      <c r="AKZ15" s="49"/>
      <c r="ALA15" s="49"/>
      <c r="ALB15" s="49"/>
      <c r="ALC15" s="49"/>
      <c r="ALD15" s="49"/>
      <c r="ALE15" s="49"/>
      <c r="ALF15" s="49"/>
      <c r="ALG15" s="49"/>
      <c r="ALH15" s="49"/>
      <c r="ALI15" s="49"/>
      <c r="ALJ15" s="49"/>
      <c r="ALK15" s="49"/>
      <c r="ALL15" s="49"/>
      <c r="ALM15" s="49"/>
      <c r="ALN15" s="49"/>
      <c r="ALO15" s="49"/>
      <c r="ALP15" s="49"/>
      <c r="ALQ15" s="49"/>
      <c r="ALR15" s="49"/>
      <c r="ALS15" s="49"/>
      <c r="ALT15" s="49"/>
      <c r="ALU15" s="49"/>
      <c r="ALV15" s="49"/>
      <c r="ALW15" s="49"/>
      <c r="ALX15" s="49"/>
      <c r="ALY15" s="49"/>
      <c r="ALZ15" s="49"/>
      <c r="AMA15" s="49"/>
      <c r="AMB15" s="49"/>
      <c r="AMC15" s="49"/>
      <c r="AMD15" s="49"/>
      <c r="AME15" s="49"/>
      <c r="AMF15" s="49"/>
      <c r="AMG15" s="49"/>
      <c r="AMH15" s="49"/>
      <c r="AMI15" s="49"/>
      <c r="AMJ15" s="49"/>
      <c r="AMK15" s="49"/>
      <c r="AML15" s="49"/>
      <c r="AMM15" s="49"/>
      <c r="AMN15" s="49"/>
      <c r="AMO15" s="49"/>
      <c r="AMP15" s="49"/>
      <c r="AMQ15" s="49"/>
      <c r="AMR15" s="49"/>
      <c r="AMS15" s="49"/>
      <c r="AMT15" s="49"/>
      <c r="AMU15" s="49"/>
      <c r="AMV15" s="49"/>
      <c r="AMW15" s="49"/>
      <c r="AMX15" s="49"/>
      <c r="AMY15" s="49"/>
      <c r="AMZ15" s="49"/>
      <c r="ANA15" s="49"/>
      <c r="ANB15" s="49"/>
      <c r="ANC15" s="49"/>
      <c r="AND15" s="49"/>
      <c r="ANE15" s="49"/>
      <c r="ANF15" s="49"/>
      <c r="ANG15" s="49"/>
      <c r="ANH15" s="49"/>
      <c r="ANI15" s="49"/>
      <c r="ANJ15" s="49"/>
      <c r="ANK15" s="49"/>
      <c r="ANL15" s="49"/>
      <c r="ANM15" s="49"/>
      <c r="ANN15" s="49"/>
      <c r="ANO15" s="49"/>
      <c r="ANP15" s="49"/>
      <c r="ANQ15" s="49"/>
      <c r="ANR15" s="49"/>
      <c r="ANS15" s="49"/>
      <c r="ANT15" s="49"/>
      <c r="ANU15" s="49"/>
      <c r="ANV15" s="49"/>
      <c r="ANW15" s="49"/>
      <c r="ANX15" s="49"/>
      <c r="ANY15" s="49"/>
      <c r="ANZ15" s="49"/>
      <c r="AOA15" s="49"/>
      <c r="AOB15" s="49"/>
      <c r="AOC15" s="49"/>
      <c r="AOD15" s="49"/>
      <c r="AOE15" s="49"/>
      <c r="AOF15" s="49"/>
      <c r="AOG15" s="49"/>
      <c r="AOH15" s="49"/>
      <c r="AOI15" s="49"/>
      <c r="AOJ15" s="49"/>
      <c r="AOK15" s="49"/>
      <c r="AOL15" s="49"/>
      <c r="AOM15" s="49"/>
      <c r="AON15" s="49"/>
      <c r="AOO15" s="49"/>
      <c r="AOP15" s="49"/>
      <c r="AOQ15" s="49"/>
      <c r="AOR15" s="49"/>
      <c r="AOS15" s="49"/>
      <c r="AOT15" s="49"/>
      <c r="AOU15" s="49"/>
      <c r="AOV15" s="49"/>
      <c r="AOW15" s="49"/>
      <c r="AOX15" s="49"/>
      <c r="AOY15" s="49"/>
      <c r="AOZ15" s="49"/>
      <c r="APA15" s="49"/>
      <c r="APB15" s="49"/>
      <c r="APC15" s="49"/>
      <c r="APD15" s="49"/>
      <c r="APE15" s="49"/>
      <c r="APF15" s="49"/>
      <c r="APG15" s="49"/>
      <c r="APH15" s="49"/>
      <c r="API15" s="49"/>
      <c r="APJ15" s="49"/>
      <c r="APK15" s="49"/>
      <c r="APL15" s="49"/>
      <c r="APM15" s="49"/>
      <c r="APN15" s="49"/>
      <c r="APO15" s="49"/>
      <c r="APP15" s="49"/>
      <c r="APQ15" s="49"/>
      <c r="APR15" s="49"/>
      <c r="APS15" s="49"/>
      <c r="APT15" s="49"/>
      <c r="APU15" s="49"/>
      <c r="APV15" s="49"/>
      <c r="APW15" s="49"/>
      <c r="APX15" s="49"/>
      <c r="APY15" s="49"/>
      <c r="APZ15" s="49"/>
      <c r="AQA15" s="49"/>
      <c r="AQB15" s="49"/>
      <c r="AQC15" s="49"/>
      <c r="AQD15" s="49"/>
      <c r="AQE15" s="49"/>
      <c r="AQF15" s="49"/>
      <c r="AQG15" s="49"/>
      <c r="AQH15" s="49"/>
      <c r="AQI15" s="49"/>
      <c r="AQJ15" s="49"/>
      <c r="AQK15" s="49"/>
      <c r="AQL15" s="49"/>
      <c r="AQM15" s="49"/>
      <c r="AQN15" s="49"/>
      <c r="AQO15" s="49"/>
      <c r="AQP15" s="49"/>
      <c r="AQQ15" s="49"/>
      <c r="AQR15" s="49"/>
      <c r="AQS15" s="49"/>
      <c r="AQT15" s="49"/>
      <c r="AQU15" s="49"/>
      <c r="AQV15" s="49"/>
      <c r="AQW15" s="49"/>
      <c r="AQX15" s="49"/>
      <c r="AQY15" s="49"/>
      <c r="AQZ15" s="49"/>
      <c r="ARA15" s="49"/>
      <c r="ARB15" s="49"/>
      <c r="ARC15" s="49"/>
      <c r="ARD15" s="49"/>
      <c r="ARE15" s="49"/>
      <c r="ARF15" s="49"/>
      <c r="ARG15" s="49"/>
      <c r="ARH15" s="49"/>
      <c r="ARI15" s="49"/>
      <c r="ARJ15" s="49"/>
      <c r="ARK15" s="49"/>
      <c r="ARL15" s="49"/>
      <c r="ARM15" s="49"/>
      <c r="ARN15" s="49"/>
      <c r="ARO15" s="49"/>
      <c r="ARP15" s="49"/>
      <c r="ARQ15" s="49"/>
      <c r="ARR15" s="49"/>
      <c r="ARS15" s="49"/>
      <c r="ART15" s="49"/>
      <c r="ARU15" s="49"/>
      <c r="ARV15" s="49"/>
      <c r="ARW15" s="49"/>
      <c r="ARX15" s="49"/>
      <c r="ARY15" s="49"/>
      <c r="ARZ15" s="49"/>
      <c r="ASA15" s="49"/>
      <c r="ASB15" s="49"/>
      <c r="ASC15" s="49"/>
      <c r="ASD15" s="49"/>
      <c r="ASE15" s="49"/>
      <c r="ASF15" s="49"/>
      <c r="ASG15" s="49"/>
      <c r="ASH15" s="49"/>
      <c r="ASI15" s="49"/>
      <c r="ASJ15" s="49"/>
      <c r="ASK15" s="49"/>
      <c r="ASL15" s="49"/>
      <c r="ASM15" s="49"/>
      <c r="ASN15" s="49"/>
      <c r="ASO15" s="49"/>
      <c r="ASP15" s="49"/>
      <c r="ASQ15" s="49"/>
      <c r="ASR15" s="49"/>
      <c r="ASS15" s="49"/>
      <c r="AST15" s="49"/>
      <c r="ASU15" s="49"/>
      <c r="ASV15" s="49"/>
      <c r="ASW15" s="49"/>
      <c r="ASX15" s="49"/>
      <c r="ASY15" s="49"/>
      <c r="ASZ15" s="49"/>
      <c r="ATA15" s="49"/>
      <c r="ATB15" s="49"/>
      <c r="ATC15" s="49"/>
      <c r="ATD15" s="49"/>
      <c r="ATE15" s="49"/>
      <c r="ATF15" s="49"/>
      <c r="ATG15" s="49"/>
      <c r="ATH15" s="49"/>
      <c r="ATI15" s="49"/>
      <c r="ATJ15" s="49"/>
      <c r="ATK15" s="49"/>
      <c r="ATL15" s="49"/>
      <c r="ATM15" s="49"/>
      <c r="ATN15" s="49"/>
      <c r="ATO15" s="49"/>
      <c r="ATP15" s="49"/>
      <c r="ATQ15" s="49"/>
      <c r="ATR15" s="49"/>
      <c r="ATS15" s="49"/>
      <c r="ATT15" s="49"/>
      <c r="ATU15" s="49"/>
      <c r="ATV15" s="49"/>
      <c r="ATW15" s="49"/>
      <c r="ATX15" s="49"/>
      <c r="ATY15" s="49"/>
      <c r="ATZ15" s="49"/>
      <c r="AUA15" s="49"/>
      <c r="AUB15" s="49"/>
      <c r="AUC15" s="49"/>
      <c r="AUD15" s="49"/>
      <c r="AUE15" s="49"/>
      <c r="AUF15" s="49"/>
      <c r="AUG15" s="49"/>
      <c r="AUH15" s="49"/>
      <c r="AUI15" s="49"/>
      <c r="AUJ15" s="49"/>
      <c r="AUK15" s="49"/>
      <c r="AUL15" s="49"/>
      <c r="AUM15" s="49"/>
      <c r="AUN15" s="49"/>
      <c r="AUO15" s="49"/>
      <c r="AUP15" s="49"/>
      <c r="AUQ15" s="49"/>
      <c r="AUR15" s="49"/>
      <c r="AUS15" s="49"/>
      <c r="AUT15" s="49"/>
      <c r="AUU15" s="49"/>
      <c r="AUV15" s="49"/>
      <c r="AUW15" s="49"/>
      <c r="AUX15" s="49"/>
      <c r="AUY15" s="49"/>
      <c r="AUZ15" s="49"/>
      <c r="AVA15" s="49"/>
      <c r="AVB15" s="49"/>
      <c r="AVC15" s="49"/>
      <c r="AVD15" s="49"/>
      <c r="AVE15" s="49"/>
      <c r="AVF15" s="49"/>
      <c r="AVG15" s="49"/>
      <c r="AVH15" s="49"/>
      <c r="AVI15" s="49"/>
      <c r="AVJ15" s="49"/>
      <c r="AVK15" s="49"/>
      <c r="AVL15" s="49"/>
      <c r="AVM15" s="49"/>
      <c r="AVN15" s="49"/>
      <c r="AVO15" s="49"/>
      <c r="AVP15" s="49"/>
      <c r="AVQ15" s="49"/>
      <c r="AVR15" s="49"/>
      <c r="AVS15" s="49"/>
      <c r="AVT15" s="49"/>
      <c r="AVU15" s="49"/>
      <c r="AVV15" s="49"/>
      <c r="AVW15" s="49"/>
      <c r="AVX15" s="49"/>
      <c r="AVY15" s="49"/>
      <c r="AVZ15" s="49"/>
      <c r="AWA15" s="49"/>
      <c r="AWB15" s="49"/>
      <c r="AWC15" s="49"/>
      <c r="AWD15" s="49"/>
      <c r="AWE15" s="49"/>
      <c r="AWF15" s="49"/>
      <c r="AWG15" s="49"/>
      <c r="AWH15" s="49"/>
      <c r="AWI15" s="49"/>
      <c r="AWJ15" s="49"/>
      <c r="AWK15" s="49"/>
      <c r="AWL15" s="49"/>
      <c r="AWM15" s="49"/>
      <c r="AWN15" s="49"/>
      <c r="AWO15" s="49"/>
      <c r="AWP15" s="49"/>
      <c r="AWQ15" s="49"/>
      <c r="AWR15" s="49"/>
      <c r="AWS15" s="49"/>
      <c r="AWT15" s="49"/>
      <c r="AWU15" s="49"/>
      <c r="AWV15" s="49"/>
      <c r="AWW15" s="49"/>
      <c r="AWX15" s="49"/>
      <c r="AWY15" s="49"/>
      <c r="AWZ15" s="49"/>
      <c r="AXA15" s="49"/>
      <c r="AXB15" s="49"/>
      <c r="AXC15" s="49"/>
      <c r="AXD15" s="49"/>
      <c r="AXE15" s="49"/>
      <c r="AXF15" s="49"/>
      <c r="AXG15" s="49"/>
      <c r="AXH15" s="49"/>
      <c r="AXI15" s="49"/>
      <c r="AXJ15" s="49"/>
      <c r="AXK15" s="49"/>
      <c r="AXL15" s="49"/>
      <c r="AXM15" s="49"/>
      <c r="AXN15" s="49"/>
      <c r="AXO15" s="49"/>
      <c r="AXP15" s="49"/>
      <c r="AXQ15" s="49"/>
      <c r="AXR15" s="49"/>
      <c r="AXS15" s="49"/>
      <c r="AXT15" s="49"/>
      <c r="AXU15" s="49"/>
      <c r="AXV15" s="49"/>
      <c r="AXW15" s="49"/>
      <c r="AXX15" s="49"/>
      <c r="AXY15" s="49"/>
      <c r="AXZ15" s="49"/>
      <c r="AYA15" s="49"/>
      <c r="AYB15" s="49"/>
      <c r="AYC15" s="49"/>
      <c r="AYD15" s="49"/>
      <c r="AYE15" s="49"/>
      <c r="AYF15" s="49"/>
      <c r="AYG15" s="49"/>
      <c r="AYH15" s="49"/>
      <c r="AYI15" s="49"/>
      <c r="AYJ15" s="49"/>
      <c r="AYK15" s="49"/>
      <c r="AYL15" s="49"/>
      <c r="AYM15" s="49"/>
      <c r="AYN15" s="49"/>
      <c r="AYO15" s="49"/>
      <c r="AYP15" s="49"/>
      <c r="AYQ15" s="49"/>
      <c r="AYR15" s="49"/>
      <c r="AYS15" s="49"/>
      <c r="AYT15" s="49"/>
      <c r="AYU15" s="49"/>
      <c r="AYV15" s="49"/>
      <c r="AYW15" s="49"/>
      <c r="AYX15" s="49"/>
      <c r="AYY15" s="49"/>
      <c r="AYZ15" s="49"/>
      <c r="AZA15" s="49"/>
      <c r="AZB15" s="49"/>
      <c r="AZC15" s="49"/>
      <c r="AZD15" s="49"/>
      <c r="AZE15" s="49"/>
      <c r="AZF15" s="49"/>
      <c r="AZG15" s="49"/>
      <c r="AZH15" s="49"/>
      <c r="AZI15" s="49"/>
      <c r="AZJ15" s="49"/>
      <c r="AZK15" s="49"/>
      <c r="AZL15" s="49"/>
      <c r="AZM15" s="49"/>
      <c r="AZN15" s="49"/>
      <c r="AZO15" s="49"/>
      <c r="AZP15" s="49"/>
      <c r="AZQ15" s="49"/>
      <c r="AZR15" s="49"/>
      <c r="AZS15" s="49"/>
      <c r="AZT15" s="49"/>
      <c r="AZU15" s="49"/>
      <c r="AZV15" s="49"/>
      <c r="AZW15" s="49"/>
      <c r="AZX15" s="49"/>
      <c r="AZY15" s="49"/>
      <c r="AZZ15" s="49"/>
      <c r="BAA15" s="49"/>
      <c r="BAB15" s="49"/>
      <c r="BAC15" s="49"/>
      <c r="BAD15" s="49"/>
      <c r="BAE15" s="49"/>
      <c r="BAF15" s="49"/>
      <c r="BAG15" s="49"/>
      <c r="BAH15" s="49"/>
      <c r="BAI15" s="49"/>
      <c r="BAJ15" s="49"/>
      <c r="BAK15" s="49"/>
      <c r="BAL15" s="49"/>
      <c r="BAM15" s="49"/>
      <c r="BAN15" s="49"/>
      <c r="BAO15" s="49"/>
      <c r="BAP15" s="49"/>
      <c r="BAQ15" s="49"/>
      <c r="BAR15" s="49"/>
      <c r="BAS15" s="49"/>
      <c r="BAT15" s="49"/>
      <c r="BAU15" s="49"/>
      <c r="BAV15" s="49"/>
      <c r="BAW15" s="49"/>
      <c r="BAX15" s="49"/>
      <c r="BAY15" s="49"/>
      <c r="BAZ15" s="49"/>
      <c r="BBA15" s="49"/>
      <c r="BBB15" s="49"/>
      <c r="BBC15" s="49"/>
      <c r="BBD15" s="49"/>
      <c r="BBE15" s="49"/>
      <c r="BBF15" s="49"/>
      <c r="BBG15" s="49"/>
      <c r="BBH15" s="49"/>
      <c r="BBI15" s="49"/>
      <c r="BBJ15" s="49"/>
      <c r="BBK15" s="49"/>
      <c r="BBL15" s="49"/>
      <c r="BBM15" s="49"/>
      <c r="BBN15" s="49"/>
      <c r="BBO15" s="49"/>
      <c r="BBP15" s="49"/>
      <c r="BBQ15" s="49"/>
      <c r="BBR15" s="49"/>
      <c r="BBS15" s="49"/>
      <c r="BBT15" s="49"/>
      <c r="BBU15" s="49"/>
      <c r="BBV15" s="49"/>
      <c r="BBW15" s="49"/>
      <c r="BBX15" s="49"/>
      <c r="BBY15" s="49"/>
      <c r="BBZ15" s="49"/>
      <c r="BCA15" s="49"/>
      <c r="BCB15" s="49"/>
      <c r="BCC15" s="49"/>
      <c r="BCD15" s="49"/>
      <c r="BCE15" s="49"/>
      <c r="BCF15" s="49"/>
      <c r="BCG15" s="49"/>
      <c r="BCH15" s="49"/>
      <c r="BCI15" s="49"/>
      <c r="BCJ15" s="49"/>
      <c r="BCK15" s="49"/>
      <c r="BCL15" s="49"/>
      <c r="BCM15" s="49"/>
      <c r="BCN15" s="49"/>
      <c r="BCO15" s="49"/>
      <c r="BCP15" s="49"/>
      <c r="BCQ15" s="49"/>
      <c r="BCR15" s="49"/>
      <c r="BCS15" s="49"/>
      <c r="BCT15" s="49"/>
      <c r="BCU15" s="49"/>
      <c r="BCV15" s="49"/>
      <c r="BCW15" s="49"/>
      <c r="BCX15" s="49"/>
      <c r="BCY15" s="49"/>
      <c r="BCZ15" s="49"/>
      <c r="BDA15" s="49"/>
      <c r="BDB15" s="49"/>
      <c r="BDC15" s="49"/>
      <c r="BDD15" s="49"/>
      <c r="BDE15" s="49"/>
      <c r="BDF15" s="49"/>
      <c r="BDG15" s="49"/>
      <c r="BDH15" s="49"/>
      <c r="BDI15" s="49"/>
      <c r="BDJ15" s="49"/>
      <c r="BDK15" s="49"/>
      <c r="BDL15" s="49"/>
      <c r="BDM15" s="49"/>
      <c r="BDN15" s="49"/>
      <c r="BDO15" s="49"/>
      <c r="BDP15" s="49"/>
      <c r="BDQ15" s="49"/>
      <c r="BDR15" s="49"/>
      <c r="BDS15" s="49"/>
      <c r="BDT15" s="49"/>
      <c r="BDU15" s="49"/>
      <c r="BDV15" s="49"/>
      <c r="BDW15" s="49"/>
      <c r="BDX15" s="49"/>
      <c r="BDY15" s="49"/>
      <c r="BDZ15" s="49"/>
      <c r="BEA15" s="49"/>
      <c r="BEB15" s="49"/>
      <c r="BEC15" s="49"/>
      <c r="BED15" s="49"/>
      <c r="BEE15" s="49"/>
      <c r="BEF15" s="49"/>
      <c r="BEG15" s="49"/>
      <c r="BEH15" s="49"/>
      <c r="BEI15" s="49"/>
      <c r="BEJ15" s="49"/>
      <c r="BEK15" s="49"/>
      <c r="BEL15" s="49"/>
      <c r="BEM15" s="49"/>
      <c r="BEN15" s="49"/>
      <c r="BEO15" s="49"/>
      <c r="BEP15" s="49"/>
      <c r="BEQ15" s="49"/>
      <c r="BER15" s="49"/>
      <c r="BES15" s="49"/>
      <c r="BET15" s="49"/>
      <c r="BEU15" s="49"/>
      <c r="BEV15" s="49"/>
      <c r="BEW15" s="49"/>
      <c r="BEX15" s="49"/>
      <c r="BEY15" s="49"/>
      <c r="BEZ15" s="49"/>
      <c r="BFA15" s="49"/>
      <c r="BFB15" s="49"/>
      <c r="BFC15" s="49"/>
      <c r="BFD15" s="49"/>
      <c r="BFE15" s="49"/>
      <c r="BFF15" s="49"/>
      <c r="BFG15" s="49"/>
      <c r="BFH15" s="49"/>
      <c r="BFI15" s="49"/>
      <c r="BFJ15" s="49"/>
      <c r="BFK15" s="49"/>
      <c r="BFL15" s="49"/>
      <c r="BFM15" s="49"/>
      <c r="BFN15" s="49"/>
      <c r="BFO15" s="49"/>
      <c r="BFP15" s="49"/>
      <c r="BFQ15" s="49"/>
      <c r="BFR15" s="49"/>
      <c r="BFS15" s="49"/>
      <c r="BFT15" s="49"/>
      <c r="BFU15" s="49"/>
      <c r="BFV15" s="49"/>
      <c r="BFW15" s="49"/>
      <c r="BFX15" s="49"/>
      <c r="BFY15" s="49"/>
      <c r="BFZ15" s="49"/>
      <c r="BGA15" s="49"/>
      <c r="BGB15" s="49"/>
      <c r="BGC15" s="49"/>
      <c r="BGD15" s="49"/>
      <c r="BGE15" s="49"/>
      <c r="BGF15" s="49"/>
      <c r="BGG15" s="49"/>
      <c r="BGH15" s="49"/>
      <c r="BGI15" s="49"/>
      <c r="BGJ15" s="49"/>
      <c r="BGK15" s="49"/>
      <c r="BGL15" s="49"/>
      <c r="BGM15" s="49"/>
      <c r="BGN15" s="49"/>
      <c r="BGO15" s="49"/>
      <c r="BGP15" s="49"/>
      <c r="BGQ15" s="49"/>
      <c r="BGR15" s="49"/>
      <c r="BGS15" s="49"/>
      <c r="BGT15" s="49"/>
      <c r="BGU15" s="49"/>
      <c r="BGV15" s="49"/>
      <c r="BGW15" s="49"/>
      <c r="BGX15" s="49"/>
      <c r="BGY15" s="49"/>
      <c r="BGZ15" s="49"/>
      <c r="BHA15" s="49"/>
      <c r="BHB15" s="49"/>
      <c r="BHC15" s="49"/>
      <c r="BHD15" s="49"/>
      <c r="BHE15" s="49"/>
      <c r="BHF15" s="49"/>
      <c r="BHG15" s="49"/>
      <c r="BHH15" s="49"/>
      <c r="BHI15" s="49"/>
      <c r="BHJ15" s="49"/>
      <c r="BHK15" s="49"/>
      <c r="BHL15" s="49"/>
      <c r="BHM15" s="49"/>
      <c r="BHN15" s="49"/>
      <c r="BHO15" s="49"/>
      <c r="BHP15" s="49"/>
      <c r="BHQ15" s="49"/>
      <c r="BHR15" s="49"/>
      <c r="BHS15" s="49"/>
      <c r="BHT15" s="49"/>
      <c r="BHU15" s="49"/>
      <c r="BHV15" s="49"/>
      <c r="BHW15" s="49"/>
      <c r="BHX15" s="49"/>
      <c r="BHY15" s="49"/>
      <c r="BHZ15" s="49"/>
      <c r="BIA15" s="49"/>
      <c r="BIB15" s="49"/>
      <c r="BIC15" s="49"/>
      <c r="BID15" s="49"/>
      <c r="BIE15" s="49"/>
      <c r="BIF15" s="49"/>
      <c r="BIG15" s="49"/>
      <c r="BIH15" s="49"/>
      <c r="BII15" s="49"/>
      <c r="BIJ15" s="49"/>
      <c r="BIK15" s="49"/>
      <c r="BIL15" s="49"/>
      <c r="BIM15" s="49"/>
      <c r="BIN15" s="49"/>
      <c r="BIO15" s="49"/>
      <c r="BIP15" s="49"/>
      <c r="BIQ15" s="49"/>
      <c r="BIR15" s="49"/>
      <c r="BIS15" s="49"/>
      <c r="BIT15" s="49"/>
      <c r="BIU15" s="49"/>
      <c r="BIV15" s="49"/>
      <c r="BIW15" s="49"/>
      <c r="BIX15" s="49"/>
      <c r="BIY15" s="49"/>
      <c r="BIZ15" s="49"/>
      <c r="BJA15" s="49"/>
      <c r="BJB15" s="49"/>
      <c r="BJC15" s="49"/>
      <c r="BJD15" s="49"/>
      <c r="BJE15" s="49"/>
      <c r="BJF15" s="49"/>
      <c r="BJG15" s="49"/>
      <c r="BJH15" s="49"/>
      <c r="BJI15" s="49"/>
      <c r="BJJ15" s="49"/>
      <c r="BJK15" s="49"/>
      <c r="BJL15" s="49"/>
      <c r="BJM15" s="49"/>
      <c r="BJN15" s="49"/>
      <c r="BJO15" s="49"/>
      <c r="BJP15" s="49"/>
      <c r="BJQ15" s="49"/>
      <c r="BJR15" s="49"/>
      <c r="BJS15" s="49"/>
      <c r="BJT15" s="49"/>
      <c r="BJU15" s="49"/>
      <c r="BJV15" s="49"/>
      <c r="BJW15" s="49"/>
      <c r="BJX15" s="49"/>
      <c r="BJY15" s="49"/>
      <c r="BJZ15" s="49"/>
      <c r="BKA15" s="49"/>
      <c r="BKB15" s="49"/>
      <c r="BKC15" s="49"/>
      <c r="BKD15" s="49"/>
      <c r="BKE15" s="49"/>
      <c r="BKF15" s="49"/>
      <c r="BKG15" s="49"/>
      <c r="BKH15" s="49"/>
      <c r="BKI15" s="49"/>
      <c r="BKJ15" s="49"/>
      <c r="BKK15" s="49"/>
      <c r="BKL15" s="49"/>
      <c r="BKM15" s="49"/>
      <c r="BKN15" s="49"/>
      <c r="BKO15" s="49"/>
      <c r="BKP15" s="49"/>
      <c r="BKQ15" s="49"/>
      <c r="BKR15" s="49"/>
      <c r="BKS15" s="49"/>
      <c r="BKT15" s="49"/>
      <c r="BKU15" s="49"/>
      <c r="BKV15" s="49"/>
      <c r="BKW15" s="49"/>
      <c r="BKX15" s="49"/>
      <c r="BKY15" s="49"/>
      <c r="BKZ15" s="49"/>
      <c r="BLA15" s="49"/>
      <c r="BLB15" s="49"/>
      <c r="BLC15" s="49"/>
      <c r="BLD15" s="49"/>
      <c r="BLE15" s="49"/>
      <c r="BLF15" s="49"/>
      <c r="BLG15" s="49"/>
      <c r="BLH15" s="49"/>
      <c r="BLI15" s="49"/>
      <c r="BLJ15" s="49"/>
      <c r="BLK15" s="49"/>
      <c r="BLL15" s="49"/>
      <c r="BLM15" s="49"/>
      <c r="BLN15" s="49"/>
      <c r="BLO15" s="49"/>
      <c r="BLP15" s="49"/>
      <c r="BLQ15" s="49"/>
      <c r="BLR15" s="49"/>
      <c r="BLS15" s="49"/>
      <c r="BLT15" s="49"/>
      <c r="BLU15" s="49"/>
      <c r="BLV15" s="49"/>
      <c r="BLW15" s="49"/>
      <c r="BLX15" s="49"/>
      <c r="BLY15" s="49"/>
      <c r="BLZ15" s="49"/>
      <c r="BMA15" s="49"/>
      <c r="BMB15" s="49"/>
      <c r="BMC15" s="49"/>
      <c r="BMD15" s="49"/>
      <c r="BME15" s="49"/>
      <c r="BMF15" s="49"/>
      <c r="BMG15" s="49"/>
      <c r="BMH15" s="49"/>
      <c r="BMI15" s="49"/>
      <c r="BMJ15" s="49"/>
      <c r="BMK15" s="49"/>
      <c r="BML15" s="49"/>
      <c r="BMM15" s="49"/>
      <c r="BMN15" s="49"/>
      <c r="BMO15" s="49"/>
      <c r="BMP15" s="49"/>
      <c r="BMQ15" s="49"/>
      <c r="BMR15" s="49"/>
      <c r="BMS15" s="49"/>
      <c r="BMT15" s="49"/>
      <c r="BMU15" s="49"/>
      <c r="BMV15" s="49"/>
      <c r="BMW15" s="49"/>
      <c r="BMX15" s="49"/>
      <c r="BMY15" s="49"/>
      <c r="BMZ15" s="49"/>
      <c r="BNA15" s="49"/>
      <c r="BNB15" s="49"/>
      <c r="BNC15" s="49"/>
      <c r="BND15" s="49"/>
      <c r="BNE15" s="49"/>
      <c r="BNF15" s="49"/>
      <c r="BNG15" s="49"/>
      <c r="BNH15" s="49"/>
      <c r="BNI15" s="49"/>
      <c r="BNJ15" s="49"/>
      <c r="BNK15" s="49"/>
      <c r="BNL15" s="49"/>
      <c r="BNM15" s="49"/>
      <c r="BNN15" s="49"/>
      <c r="BNO15" s="49"/>
      <c r="BNP15" s="49"/>
      <c r="BNQ15" s="49"/>
      <c r="BNR15" s="49"/>
      <c r="BNS15" s="49"/>
      <c r="BNT15" s="49"/>
      <c r="BNU15" s="49"/>
      <c r="BNV15" s="49"/>
      <c r="BNW15" s="49"/>
      <c r="BNX15" s="49"/>
      <c r="BNY15" s="49"/>
      <c r="BNZ15" s="49"/>
      <c r="BOA15" s="49"/>
      <c r="BOB15" s="49"/>
      <c r="BOC15" s="49"/>
      <c r="BOD15" s="49"/>
      <c r="BOE15" s="49"/>
      <c r="BOF15" s="49"/>
      <c r="BOG15" s="49"/>
      <c r="BOH15" s="49"/>
      <c r="BOI15" s="49"/>
      <c r="BOJ15" s="49"/>
      <c r="BOK15" s="49"/>
      <c r="BOL15" s="49"/>
      <c r="BOM15" s="49"/>
      <c r="BON15" s="49"/>
      <c r="BOO15" s="49"/>
      <c r="BOP15" s="49"/>
      <c r="BOQ15" s="49"/>
      <c r="BOR15" s="49"/>
      <c r="BOS15" s="49"/>
      <c r="BOT15" s="49"/>
      <c r="BOU15" s="49"/>
      <c r="BOV15" s="49"/>
      <c r="BOW15" s="49"/>
      <c r="BOX15" s="49"/>
      <c r="BOY15" s="49"/>
      <c r="BOZ15" s="49"/>
      <c r="BPA15" s="49"/>
      <c r="BPB15" s="49"/>
      <c r="BPC15" s="49"/>
      <c r="BPD15" s="49"/>
      <c r="BPE15" s="49"/>
      <c r="BPF15" s="49"/>
      <c r="BPG15" s="49"/>
      <c r="BPH15" s="49"/>
      <c r="BPI15" s="49"/>
      <c r="BPJ15" s="49"/>
      <c r="BPK15" s="49"/>
      <c r="BPL15" s="49"/>
      <c r="BPM15" s="49"/>
      <c r="BPN15" s="49"/>
      <c r="BPO15" s="49"/>
      <c r="BPP15" s="49"/>
      <c r="BPQ15" s="49"/>
      <c r="BPR15" s="49"/>
      <c r="BPS15" s="49"/>
      <c r="BPT15" s="49"/>
      <c r="BPU15" s="49"/>
      <c r="BPV15" s="49"/>
      <c r="BPW15" s="49"/>
      <c r="BPX15" s="49"/>
      <c r="BPY15" s="49"/>
      <c r="BPZ15" s="49"/>
      <c r="BQA15" s="49"/>
      <c r="BQB15" s="49"/>
      <c r="BQC15" s="49"/>
      <c r="BQD15" s="49"/>
      <c r="BQE15" s="49"/>
      <c r="BQF15" s="49"/>
      <c r="BQG15" s="49"/>
      <c r="BQH15" s="49"/>
      <c r="BQI15" s="49"/>
      <c r="BQJ15" s="49"/>
      <c r="BQK15" s="49"/>
      <c r="BQL15" s="49"/>
      <c r="BQM15" s="49"/>
      <c r="BQN15" s="49"/>
      <c r="BQO15" s="49"/>
      <c r="BQP15" s="49"/>
      <c r="BQQ15" s="49"/>
      <c r="BQR15" s="49"/>
      <c r="BQS15" s="49"/>
      <c r="BQT15" s="49"/>
      <c r="BQU15" s="49"/>
      <c r="BQV15" s="49"/>
      <c r="BQW15" s="49"/>
      <c r="BQX15" s="49"/>
      <c r="BQY15" s="49"/>
      <c r="BQZ15" s="49"/>
      <c r="BRA15" s="49"/>
      <c r="BRB15" s="49"/>
      <c r="BRC15" s="49"/>
      <c r="BRD15" s="49"/>
      <c r="BRE15" s="49"/>
      <c r="BRF15" s="49"/>
      <c r="BRG15" s="49"/>
      <c r="BRH15" s="49"/>
      <c r="BRI15" s="49"/>
      <c r="BRJ15" s="49"/>
      <c r="BRK15" s="49"/>
      <c r="BRL15" s="49"/>
      <c r="BRM15" s="49"/>
      <c r="BRN15" s="49"/>
      <c r="BRO15" s="49"/>
      <c r="BRP15" s="49"/>
      <c r="BRQ15" s="49"/>
      <c r="BRR15" s="49"/>
      <c r="BRS15" s="49"/>
      <c r="BRT15" s="49"/>
      <c r="BRU15" s="49"/>
      <c r="BRV15" s="49"/>
      <c r="BRW15" s="49"/>
      <c r="BRX15" s="49"/>
      <c r="BRY15" s="49"/>
      <c r="BRZ15" s="49"/>
      <c r="BSA15" s="49"/>
      <c r="BSB15" s="49"/>
      <c r="BSC15" s="49"/>
      <c r="BSD15" s="49"/>
      <c r="BSE15" s="49"/>
      <c r="BSF15" s="49"/>
      <c r="BSG15" s="49"/>
      <c r="BSH15" s="49"/>
      <c r="BSI15" s="49"/>
      <c r="BSJ15" s="49"/>
      <c r="BSK15" s="49"/>
      <c r="BSL15" s="49"/>
      <c r="BSM15" s="49"/>
      <c r="BSN15" s="49"/>
      <c r="BSO15" s="49"/>
      <c r="BSP15" s="49"/>
      <c r="BSQ15" s="49"/>
      <c r="BSR15" s="49"/>
      <c r="BSS15" s="49"/>
      <c r="BST15" s="49"/>
      <c r="BSU15" s="49"/>
      <c r="BSV15" s="49"/>
      <c r="BSW15" s="49"/>
      <c r="BSX15" s="49"/>
      <c r="BSY15" s="49"/>
      <c r="BSZ15" s="49"/>
      <c r="BTA15" s="49"/>
      <c r="BTB15" s="49"/>
      <c r="BTC15" s="49"/>
      <c r="BTD15" s="49"/>
      <c r="BTE15" s="49"/>
      <c r="BTF15" s="49"/>
      <c r="BTG15" s="49"/>
      <c r="BTH15" s="49"/>
      <c r="BTI15" s="49"/>
      <c r="BTJ15" s="49"/>
      <c r="BTK15" s="49"/>
      <c r="BTL15" s="49"/>
      <c r="BTM15" s="49"/>
      <c r="BTN15" s="49"/>
      <c r="BTO15" s="49"/>
      <c r="BTP15" s="49"/>
      <c r="BTQ15" s="49"/>
      <c r="BTR15" s="49"/>
      <c r="BTS15" s="49"/>
      <c r="BTT15" s="49"/>
      <c r="BTU15" s="49"/>
      <c r="BTV15" s="49"/>
      <c r="BTW15" s="49"/>
      <c r="BTX15" s="49"/>
      <c r="BTY15" s="49"/>
      <c r="BTZ15" s="49"/>
      <c r="BUA15" s="49"/>
      <c r="BUB15" s="49"/>
      <c r="BUC15" s="49"/>
      <c r="BUD15" s="49"/>
      <c r="BUE15" s="49"/>
      <c r="BUF15" s="49"/>
      <c r="BUG15" s="49"/>
      <c r="BUH15" s="49"/>
      <c r="BUI15" s="49"/>
      <c r="BUJ15" s="49"/>
      <c r="BUK15" s="49"/>
      <c r="BUL15" s="49"/>
      <c r="BUM15" s="49"/>
      <c r="BUN15" s="49"/>
      <c r="BUO15" s="49"/>
      <c r="BUP15" s="49"/>
      <c r="BUQ15" s="49"/>
      <c r="BUR15" s="49"/>
      <c r="BUS15" s="49"/>
      <c r="BUT15" s="49"/>
      <c r="BUU15" s="49"/>
      <c r="BUV15" s="49"/>
      <c r="BUW15" s="49"/>
      <c r="BUX15" s="49"/>
      <c r="BUY15" s="49"/>
      <c r="BUZ15" s="49"/>
      <c r="BVA15" s="49"/>
      <c r="BVB15" s="49"/>
      <c r="BVC15" s="49"/>
      <c r="BVD15" s="49"/>
      <c r="BVE15" s="49"/>
      <c r="BVF15" s="49"/>
      <c r="BVG15" s="49"/>
      <c r="BVH15" s="49"/>
      <c r="BVI15" s="49"/>
      <c r="BVJ15" s="49"/>
      <c r="BVK15" s="49"/>
      <c r="BVL15" s="49"/>
      <c r="BVM15" s="49"/>
      <c r="BVN15" s="49"/>
      <c r="BVO15" s="49"/>
      <c r="BVP15" s="49"/>
      <c r="BVQ15" s="49"/>
      <c r="BVR15" s="49"/>
      <c r="BVS15" s="49"/>
      <c r="BVT15" s="49"/>
      <c r="BVU15" s="49"/>
      <c r="BVV15" s="49"/>
      <c r="BVW15" s="49"/>
      <c r="BVX15" s="49"/>
      <c r="BVY15" s="49"/>
      <c r="BVZ15" s="49"/>
      <c r="BWA15" s="49"/>
      <c r="BWB15" s="49"/>
      <c r="BWC15" s="49"/>
      <c r="BWD15" s="49"/>
      <c r="BWE15" s="49"/>
      <c r="BWF15" s="49"/>
      <c r="BWG15" s="49"/>
      <c r="BWH15" s="49"/>
      <c r="BWI15" s="49"/>
      <c r="BWJ15" s="49"/>
      <c r="BWK15" s="49"/>
      <c r="BWL15" s="49"/>
      <c r="BWM15" s="49"/>
      <c r="BWN15" s="49"/>
      <c r="BWO15" s="49"/>
      <c r="BWP15" s="49"/>
      <c r="BWQ15" s="49"/>
      <c r="BWR15" s="49"/>
      <c r="BWS15" s="49"/>
      <c r="BWT15" s="49"/>
      <c r="BWU15" s="49"/>
      <c r="BWV15" s="49"/>
      <c r="BWW15" s="49"/>
      <c r="BWX15" s="49"/>
      <c r="BWY15" s="49"/>
      <c r="BWZ15" s="49"/>
      <c r="BXA15" s="49"/>
      <c r="BXB15" s="49"/>
      <c r="BXC15" s="49"/>
      <c r="BXD15" s="49"/>
      <c r="BXE15" s="49"/>
      <c r="BXF15" s="49"/>
      <c r="BXG15" s="49"/>
      <c r="BXH15" s="49"/>
      <c r="BXI15" s="49"/>
      <c r="BXJ15" s="49"/>
      <c r="BXK15" s="49"/>
      <c r="BXL15" s="49"/>
      <c r="BXM15" s="49"/>
      <c r="BXN15" s="49"/>
      <c r="BXO15" s="49"/>
      <c r="BXP15" s="49"/>
      <c r="BXQ15" s="49"/>
      <c r="BXR15" s="49"/>
      <c r="BXS15" s="49"/>
      <c r="BXT15" s="49"/>
      <c r="BXU15" s="49"/>
      <c r="BXV15" s="49"/>
      <c r="BXW15" s="49"/>
      <c r="BXX15" s="49"/>
      <c r="BXY15" s="49"/>
      <c r="BXZ15" s="49"/>
      <c r="BYA15" s="49"/>
      <c r="BYB15" s="49"/>
      <c r="BYC15" s="49"/>
      <c r="BYD15" s="49"/>
      <c r="BYE15" s="49"/>
      <c r="BYF15" s="49"/>
      <c r="BYG15" s="49"/>
      <c r="BYH15" s="49"/>
      <c r="BYI15" s="49"/>
      <c r="BYJ15" s="49"/>
      <c r="BYK15" s="49"/>
      <c r="BYL15" s="49"/>
      <c r="BYM15" s="49"/>
      <c r="BYN15" s="49"/>
      <c r="BYO15" s="49"/>
      <c r="BYP15" s="49"/>
      <c r="BYQ15" s="49"/>
      <c r="BYR15" s="49"/>
      <c r="BYS15" s="49"/>
      <c r="BYT15" s="49"/>
      <c r="BYU15" s="49"/>
      <c r="BYV15" s="49"/>
      <c r="BYW15" s="49"/>
      <c r="BYX15" s="49"/>
      <c r="BYY15" s="49"/>
      <c r="BYZ15" s="49"/>
      <c r="BZA15" s="49"/>
      <c r="BZB15" s="49"/>
      <c r="BZC15" s="49"/>
      <c r="BZD15" s="49"/>
      <c r="BZE15" s="49"/>
      <c r="BZF15" s="49"/>
      <c r="BZG15" s="49"/>
      <c r="BZH15" s="49"/>
      <c r="BZI15" s="49"/>
      <c r="BZJ15" s="49"/>
      <c r="BZK15" s="49"/>
      <c r="BZL15" s="49"/>
      <c r="BZM15" s="49"/>
      <c r="BZN15" s="49"/>
      <c r="BZO15" s="49"/>
      <c r="BZP15" s="49"/>
      <c r="BZQ15" s="49"/>
      <c r="BZR15" s="49"/>
      <c r="BZS15" s="49"/>
      <c r="BZT15" s="49"/>
      <c r="BZU15" s="49"/>
      <c r="BZV15" s="49"/>
      <c r="BZW15" s="49"/>
      <c r="BZX15" s="49"/>
      <c r="BZY15" s="49"/>
      <c r="BZZ15" s="49"/>
      <c r="CAA15" s="49"/>
      <c r="CAB15" s="49"/>
      <c r="CAC15" s="49"/>
      <c r="CAD15" s="49"/>
      <c r="CAE15" s="49"/>
      <c r="CAF15" s="49"/>
      <c r="CAG15" s="49"/>
      <c r="CAH15" s="49"/>
      <c r="CAI15" s="49"/>
      <c r="CAJ15" s="49"/>
      <c r="CAK15" s="49"/>
      <c r="CAL15" s="49"/>
      <c r="CAM15" s="49"/>
      <c r="CAN15" s="49"/>
      <c r="CAO15" s="49"/>
      <c r="CAP15" s="49"/>
      <c r="CAQ15" s="49"/>
      <c r="CAR15" s="49"/>
      <c r="CAS15" s="49"/>
      <c r="CAT15" s="49"/>
      <c r="CAU15" s="49"/>
      <c r="CAV15" s="49"/>
      <c r="CAW15" s="49"/>
      <c r="CAX15" s="49"/>
      <c r="CAY15" s="49"/>
      <c r="CAZ15" s="49"/>
      <c r="CBA15" s="49"/>
      <c r="CBB15" s="49"/>
      <c r="CBC15" s="49"/>
      <c r="CBD15" s="49"/>
      <c r="CBE15" s="49"/>
      <c r="CBF15" s="49"/>
      <c r="CBG15" s="49"/>
      <c r="CBH15" s="49"/>
      <c r="CBI15" s="49"/>
      <c r="CBJ15" s="49"/>
      <c r="CBK15" s="49"/>
      <c r="CBL15" s="49"/>
      <c r="CBM15" s="49"/>
      <c r="CBN15" s="49"/>
      <c r="CBO15" s="49"/>
      <c r="CBP15" s="49"/>
      <c r="CBQ15" s="49"/>
      <c r="CBR15" s="49"/>
      <c r="CBS15" s="49"/>
      <c r="CBT15" s="49"/>
      <c r="CBU15" s="49"/>
      <c r="CBV15" s="49"/>
      <c r="CBW15" s="49"/>
      <c r="CBX15" s="49"/>
      <c r="CBY15" s="49"/>
      <c r="CBZ15" s="49"/>
      <c r="CCA15" s="49"/>
      <c r="CCB15" s="49"/>
      <c r="CCC15" s="49"/>
      <c r="CCD15" s="49"/>
      <c r="CCE15" s="49"/>
      <c r="CCF15" s="49"/>
      <c r="CCG15" s="49"/>
      <c r="CCH15" s="49"/>
      <c r="CCI15" s="49"/>
      <c r="CCJ15" s="49"/>
      <c r="CCK15" s="49"/>
      <c r="CCL15" s="49"/>
      <c r="CCM15" s="49"/>
      <c r="CCN15" s="49"/>
      <c r="CCO15" s="49"/>
      <c r="CCP15" s="49"/>
      <c r="CCQ15" s="49"/>
      <c r="CCR15" s="49"/>
      <c r="CCS15" s="49"/>
      <c r="CCT15" s="49"/>
      <c r="CCU15" s="49"/>
      <c r="CCV15" s="49"/>
      <c r="CCW15" s="49"/>
      <c r="CCX15" s="49"/>
      <c r="CCY15" s="49"/>
      <c r="CCZ15" s="49"/>
      <c r="CDA15" s="49"/>
      <c r="CDB15" s="49"/>
      <c r="CDC15" s="49"/>
      <c r="CDD15" s="49"/>
      <c r="CDE15" s="49"/>
      <c r="CDF15" s="49"/>
      <c r="CDG15" s="49"/>
      <c r="CDH15" s="49"/>
      <c r="CDI15" s="49"/>
      <c r="CDJ15" s="49"/>
      <c r="CDK15" s="49"/>
      <c r="CDL15" s="49"/>
      <c r="CDM15" s="49"/>
      <c r="CDN15" s="49"/>
      <c r="CDO15" s="49"/>
      <c r="CDP15" s="49"/>
      <c r="CDQ15" s="49"/>
      <c r="CDR15" s="49"/>
      <c r="CDS15" s="49"/>
      <c r="CDT15" s="49"/>
      <c r="CDU15" s="49"/>
      <c r="CDV15" s="49"/>
      <c r="CDW15" s="49"/>
      <c r="CDX15" s="49"/>
      <c r="CDY15" s="49"/>
      <c r="CDZ15" s="49"/>
      <c r="CEA15" s="49"/>
      <c r="CEB15" s="49"/>
      <c r="CEC15" s="49"/>
      <c r="CED15" s="49"/>
      <c r="CEE15" s="49"/>
      <c r="CEF15" s="49"/>
      <c r="CEG15" s="49"/>
      <c r="CEH15" s="49"/>
      <c r="CEI15" s="49"/>
      <c r="CEJ15" s="49"/>
      <c r="CEK15" s="49"/>
      <c r="CEL15" s="49"/>
      <c r="CEM15" s="49"/>
      <c r="CEN15" s="49"/>
      <c r="CEO15" s="49"/>
      <c r="CEP15" s="49"/>
      <c r="CEQ15" s="49"/>
      <c r="CER15" s="49"/>
      <c r="CES15" s="49"/>
      <c r="CET15" s="49"/>
      <c r="CEU15" s="49"/>
      <c r="CEV15" s="49"/>
      <c r="CEW15" s="49"/>
      <c r="CEX15" s="49"/>
      <c r="CEY15" s="49"/>
      <c r="CEZ15" s="49"/>
      <c r="CFA15" s="49"/>
      <c r="CFB15" s="49"/>
      <c r="CFC15" s="49"/>
      <c r="CFD15" s="49"/>
      <c r="CFE15" s="49"/>
      <c r="CFF15" s="49"/>
      <c r="CFG15" s="49"/>
      <c r="CFH15" s="49"/>
      <c r="CFI15" s="49"/>
      <c r="CFJ15" s="49"/>
      <c r="CFK15" s="49"/>
      <c r="CFL15" s="49"/>
      <c r="CFM15" s="49"/>
      <c r="CFN15" s="49"/>
      <c r="CFO15" s="49"/>
      <c r="CFP15" s="49"/>
      <c r="CFQ15" s="49"/>
      <c r="CFR15" s="49"/>
      <c r="CFS15" s="49"/>
      <c r="CFT15" s="49"/>
      <c r="CFU15" s="49"/>
      <c r="CFV15" s="49"/>
      <c r="CFW15" s="49"/>
      <c r="CFX15" s="49"/>
      <c r="CFY15" s="49"/>
      <c r="CFZ15" s="49"/>
      <c r="CGA15" s="49"/>
      <c r="CGB15" s="49"/>
      <c r="CGC15" s="49"/>
      <c r="CGD15" s="49"/>
      <c r="CGE15" s="49"/>
      <c r="CGF15" s="49"/>
      <c r="CGG15" s="49"/>
      <c r="CGH15" s="49"/>
      <c r="CGI15" s="49"/>
      <c r="CGJ15" s="49"/>
      <c r="CGK15" s="49"/>
      <c r="CGL15" s="49"/>
      <c r="CGM15" s="49"/>
      <c r="CGN15" s="49"/>
      <c r="CGO15" s="49"/>
      <c r="CGP15" s="49"/>
      <c r="CGQ15" s="49"/>
      <c r="CGR15" s="49"/>
      <c r="CGS15" s="49"/>
      <c r="CGT15" s="49"/>
      <c r="CGU15" s="49"/>
      <c r="CGV15" s="49"/>
      <c r="CGW15" s="49"/>
      <c r="CGX15" s="49"/>
      <c r="CGY15" s="49"/>
      <c r="CGZ15" s="49"/>
      <c r="CHA15" s="49"/>
      <c r="CHB15" s="49"/>
      <c r="CHC15" s="49"/>
      <c r="CHD15" s="49"/>
      <c r="CHE15" s="49"/>
      <c r="CHF15" s="49"/>
      <c r="CHG15" s="49"/>
      <c r="CHH15" s="49"/>
      <c r="CHI15" s="49"/>
      <c r="CHJ15" s="49"/>
      <c r="CHK15" s="49"/>
      <c r="CHL15" s="49"/>
      <c r="CHM15" s="49"/>
      <c r="CHN15" s="49"/>
      <c r="CHO15" s="49"/>
      <c r="CHP15" s="49"/>
      <c r="CHQ15" s="49"/>
      <c r="CHR15" s="49"/>
      <c r="CHS15" s="49"/>
      <c r="CHT15" s="49"/>
      <c r="CHU15" s="49"/>
      <c r="CHV15" s="49"/>
      <c r="CHW15" s="49"/>
      <c r="CHX15" s="49"/>
      <c r="CHY15" s="49"/>
      <c r="CHZ15" s="49"/>
      <c r="CIA15" s="49"/>
      <c r="CIB15" s="49"/>
      <c r="CIC15" s="49"/>
      <c r="CID15" s="49"/>
      <c r="CIE15" s="49"/>
      <c r="CIF15" s="49"/>
      <c r="CIG15" s="49"/>
      <c r="CIH15" s="49"/>
      <c r="CII15" s="49"/>
      <c r="CIJ15" s="49"/>
      <c r="CIK15" s="49"/>
      <c r="CIL15" s="49"/>
      <c r="CIM15" s="49"/>
      <c r="CIN15" s="49"/>
      <c r="CIO15" s="49"/>
      <c r="CIP15" s="49"/>
      <c r="CIQ15" s="49"/>
      <c r="CIR15" s="49"/>
      <c r="CIS15" s="49"/>
      <c r="CIT15" s="49"/>
      <c r="CIU15" s="49"/>
      <c r="CIV15" s="49"/>
      <c r="CIW15" s="49"/>
      <c r="CIX15" s="49"/>
      <c r="CIY15" s="49"/>
      <c r="CIZ15" s="49"/>
      <c r="CJA15" s="49"/>
      <c r="CJB15" s="49"/>
      <c r="CJC15" s="49"/>
      <c r="CJD15" s="49"/>
      <c r="CJE15" s="49"/>
      <c r="CJF15" s="49"/>
      <c r="CJG15" s="49"/>
      <c r="CJH15" s="49"/>
      <c r="CJI15" s="49"/>
      <c r="CJJ15" s="49"/>
      <c r="CJK15" s="49"/>
      <c r="CJL15" s="49"/>
      <c r="CJM15" s="49"/>
      <c r="CJN15" s="49"/>
      <c r="CJO15" s="49"/>
      <c r="CJP15" s="49"/>
      <c r="CJQ15" s="49"/>
      <c r="CJR15" s="49"/>
      <c r="CJS15" s="49"/>
      <c r="CJT15" s="49"/>
      <c r="CJU15" s="49"/>
      <c r="CJV15" s="49"/>
      <c r="CJW15" s="49"/>
      <c r="CJX15" s="49"/>
      <c r="CJY15" s="49"/>
      <c r="CJZ15" s="49"/>
      <c r="CKA15" s="49"/>
      <c r="CKB15" s="49"/>
      <c r="CKC15" s="49"/>
      <c r="CKD15" s="49"/>
      <c r="CKE15" s="49"/>
      <c r="CKF15" s="49"/>
      <c r="CKG15" s="49"/>
      <c r="CKH15" s="49"/>
      <c r="CKI15" s="49"/>
      <c r="CKJ15" s="49"/>
      <c r="CKK15" s="49"/>
      <c r="CKL15" s="49"/>
      <c r="CKM15" s="49"/>
      <c r="CKN15" s="49"/>
      <c r="CKO15" s="49"/>
      <c r="CKP15" s="49"/>
      <c r="CKQ15" s="49"/>
      <c r="CKR15" s="49"/>
      <c r="CKS15" s="49"/>
      <c r="CKT15" s="49"/>
      <c r="CKU15" s="49"/>
      <c r="CKV15" s="49"/>
      <c r="CKW15" s="49"/>
      <c r="CKX15" s="49"/>
      <c r="CKY15" s="49"/>
      <c r="CKZ15" s="49"/>
      <c r="CLA15" s="49"/>
      <c r="CLB15" s="49"/>
      <c r="CLC15" s="49"/>
      <c r="CLD15" s="49"/>
      <c r="CLE15" s="49"/>
      <c r="CLF15" s="49"/>
      <c r="CLG15" s="49"/>
      <c r="CLH15" s="49"/>
      <c r="CLI15" s="49"/>
      <c r="CLJ15" s="49"/>
      <c r="CLK15" s="49"/>
      <c r="CLL15" s="49"/>
      <c r="CLM15" s="49"/>
      <c r="CLN15" s="49"/>
      <c r="CLO15" s="49"/>
      <c r="CLP15" s="49"/>
      <c r="CLQ15" s="49"/>
      <c r="CLR15" s="49"/>
      <c r="CLS15" s="49"/>
      <c r="CLT15" s="49"/>
      <c r="CLU15" s="49"/>
      <c r="CLV15" s="49"/>
      <c r="CLW15" s="49"/>
      <c r="CLX15" s="49"/>
      <c r="CLY15" s="49"/>
      <c r="CLZ15" s="49"/>
      <c r="CMA15" s="49"/>
      <c r="CMB15" s="49"/>
      <c r="CMC15" s="49"/>
      <c r="CMD15" s="49"/>
      <c r="CME15" s="49"/>
      <c r="CMF15" s="49"/>
      <c r="CMG15" s="49"/>
      <c r="CMH15" s="49"/>
      <c r="CMI15" s="49"/>
      <c r="CMJ15" s="49"/>
      <c r="CMK15" s="49"/>
      <c r="CML15" s="49"/>
      <c r="CMM15" s="49"/>
      <c r="CMN15" s="49"/>
      <c r="CMO15" s="49"/>
      <c r="CMP15" s="49"/>
      <c r="CMQ15" s="49"/>
      <c r="CMR15" s="49"/>
      <c r="CMS15" s="49"/>
      <c r="CMT15" s="49"/>
      <c r="CMU15" s="49"/>
      <c r="CMV15" s="49"/>
      <c r="CMW15" s="49"/>
      <c r="CMX15" s="49"/>
      <c r="CMY15" s="49"/>
      <c r="CMZ15" s="49"/>
      <c r="CNA15" s="49"/>
      <c r="CNB15" s="49"/>
      <c r="CNC15" s="49"/>
      <c r="CND15" s="49"/>
      <c r="CNE15" s="49"/>
      <c r="CNF15" s="49"/>
      <c r="CNG15" s="49"/>
      <c r="CNH15" s="49"/>
      <c r="CNI15" s="49"/>
      <c r="CNJ15" s="49"/>
      <c r="CNK15" s="49"/>
      <c r="CNL15" s="49"/>
      <c r="CNM15" s="49"/>
      <c r="CNN15" s="49"/>
      <c r="CNO15" s="49"/>
      <c r="CNP15" s="49"/>
      <c r="CNQ15" s="49"/>
      <c r="CNR15" s="49"/>
      <c r="CNS15" s="49"/>
      <c r="CNT15" s="49"/>
      <c r="CNU15" s="49"/>
      <c r="CNV15" s="49"/>
      <c r="CNW15" s="49"/>
      <c r="CNX15" s="49"/>
      <c r="CNY15" s="49"/>
      <c r="CNZ15" s="49"/>
      <c r="COA15" s="49"/>
      <c r="COB15" s="49"/>
      <c r="COC15" s="49"/>
      <c r="COD15" s="49"/>
      <c r="COE15" s="49"/>
      <c r="COF15" s="49"/>
      <c r="COG15" s="49"/>
      <c r="COH15" s="49"/>
      <c r="COI15" s="49"/>
      <c r="COJ15" s="49"/>
      <c r="COK15" s="49"/>
      <c r="COL15" s="49"/>
      <c r="COM15" s="49"/>
      <c r="CON15" s="49"/>
      <c r="COO15" s="49"/>
      <c r="COP15" s="49"/>
      <c r="COQ15" s="49"/>
      <c r="COR15" s="49"/>
      <c r="COS15" s="49"/>
      <c r="COT15" s="49"/>
      <c r="COU15" s="49"/>
      <c r="COV15" s="49"/>
      <c r="COW15" s="49"/>
      <c r="COX15" s="49"/>
      <c r="COY15" s="49"/>
      <c r="COZ15" s="49"/>
      <c r="CPA15" s="49"/>
      <c r="CPB15" s="49"/>
      <c r="CPC15" s="49"/>
      <c r="CPD15" s="49"/>
      <c r="CPE15" s="49"/>
      <c r="CPF15" s="49"/>
      <c r="CPG15" s="49"/>
      <c r="CPH15" s="49"/>
      <c r="CPI15" s="49"/>
      <c r="CPJ15" s="49"/>
      <c r="CPK15" s="49"/>
      <c r="CPL15" s="49"/>
      <c r="CPM15" s="49"/>
      <c r="CPN15" s="49"/>
      <c r="CPO15" s="49"/>
      <c r="CPP15" s="49"/>
      <c r="CPQ15" s="49"/>
      <c r="CPR15" s="49"/>
      <c r="CPS15" s="49"/>
      <c r="CPT15" s="49"/>
      <c r="CPU15" s="49"/>
      <c r="CPV15" s="49"/>
      <c r="CPW15" s="49"/>
      <c r="CPX15" s="49"/>
      <c r="CPY15" s="49"/>
      <c r="CPZ15" s="49"/>
      <c r="CQA15" s="49"/>
      <c r="CQB15" s="49"/>
      <c r="CQC15" s="49"/>
      <c r="CQD15" s="49"/>
      <c r="CQE15" s="49"/>
      <c r="CQF15" s="49"/>
      <c r="CQG15" s="49"/>
      <c r="CQH15" s="49"/>
      <c r="CQI15" s="49"/>
      <c r="CQJ15" s="49"/>
      <c r="CQK15" s="49"/>
      <c r="CQL15" s="49"/>
      <c r="CQM15" s="49"/>
      <c r="CQN15" s="49"/>
      <c r="CQO15" s="49"/>
      <c r="CQP15" s="49"/>
      <c r="CQQ15" s="49"/>
      <c r="CQR15" s="49"/>
      <c r="CQS15" s="49"/>
      <c r="CQT15" s="49"/>
      <c r="CQU15" s="49"/>
      <c r="CQV15" s="49"/>
      <c r="CQW15" s="49"/>
      <c r="CQX15" s="49"/>
      <c r="CQY15" s="49"/>
      <c r="CQZ15" s="49"/>
      <c r="CRA15" s="49"/>
      <c r="CRB15" s="49"/>
      <c r="CRC15" s="49"/>
      <c r="CRD15" s="49"/>
      <c r="CRE15" s="49"/>
      <c r="CRF15" s="49"/>
      <c r="CRG15" s="49"/>
      <c r="CRH15" s="49"/>
      <c r="CRI15" s="49"/>
      <c r="CRJ15" s="49"/>
      <c r="CRK15" s="49"/>
      <c r="CRL15" s="49"/>
      <c r="CRM15" s="49"/>
      <c r="CRN15" s="49"/>
      <c r="CRO15" s="49"/>
      <c r="CRP15" s="49"/>
      <c r="CRQ15" s="49"/>
      <c r="CRR15" s="49"/>
      <c r="CRS15" s="49"/>
      <c r="CRT15" s="49"/>
      <c r="CRU15" s="49"/>
      <c r="CRV15" s="49"/>
      <c r="CRW15" s="49"/>
      <c r="CRX15" s="49"/>
      <c r="CRY15" s="49"/>
      <c r="CRZ15" s="49"/>
      <c r="CSA15" s="49"/>
      <c r="CSB15" s="49"/>
      <c r="CSC15" s="49"/>
      <c r="CSD15" s="49"/>
      <c r="CSE15" s="49"/>
      <c r="CSF15" s="49"/>
      <c r="CSG15" s="49"/>
      <c r="CSH15" s="49"/>
      <c r="CSI15" s="49"/>
      <c r="CSJ15" s="49"/>
      <c r="CSK15" s="49"/>
      <c r="CSL15" s="49"/>
      <c r="CSM15" s="49"/>
      <c r="CSN15" s="49"/>
      <c r="CSO15" s="49"/>
      <c r="CSP15" s="49"/>
      <c r="CSQ15" s="49"/>
      <c r="CSR15" s="49"/>
      <c r="CSS15" s="49"/>
      <c r="CST15" s="49"/>
      <c r="CSU15" s="49"/>
      <c r="CSV15" s="49"/>
      <c r="CSW15" s="49"/>
      <c r="CSX15" s="49"/>
      <c r="CSY15" s="49"/>
      <c r="CSZ15" s="49"/>
      <c r="CTA15" s="49"/>
      <c r="CTB15" s="49"/>
      <c r="CTC15" s="49"/>
      <c r="CTD15" s="49"/>
      <c r="CTE15" s="49"/>
      <c r="CTF15" s="49"/>
      <c r="CTG15" s="49"/>
      <c r="CTH15" s="49"/>
      <c r="CTI15" s="49"/>
      <c r="CTJ15" s="49"/>
      <c r="CTK15" s="49"/>
      <c r="CTL15" s="49"/>
      <c r="CTM15" s="49"/>
      <c r="CTN15" s="49"/>
      <c r="CTO15" s="49"/>
      <c r="CTP15" s="49"/>
      <c r="CTQ15" s="49"/>
      <c r="CTR15" s="49"/>
      <c r="CTS15" s="49"/>
      <c r="CTT15" s="49"/>
      <c r="CTU15" s="49"/>
      <c r="CTV15" s="49"/>
      <c r="CTW15" s="49"/>
      <c r="CTX15" s="49"/>
      <c r="CTY15" s="49"/>
      <c r="CTZ15" s="49"/>
      <c r="CUA15" s="49"/>
      <c r="CUB15" s="49"/>
      <c r="CUC15" s="49"/>
      <c r="CUD15" s="49"/>
      <c r="CUE15" s="49"/>
      <c r="CUF15" s="49"/>
      <c r="CUG15" s="49"/>
      <c r="CUH15" s="49"/>
      <c r="CUI15" s="49"/>
      <c r="CUJ15" s="49"/>
      <c r="CUK15" s="49"/>
      <c r="CUL15" s="49"/>
      <c r="CUM15" s="49"/>
      <c r="CUN15" s="49"/>
      <c r="CUO15" s="49"/>
      <c r="CUP15" s="49"/>
      <c r="CUQ15" s="49"/>
      <c r="CUR15" s="49"/>
      <c r="CUS15" s="49"/>
      <c r="CUT15" s="49"/>
      <c r="CUU15" s="49"/>
      <c r="CUV15" s="49"/>
      <c r="CUW15" s="49"/>
      <c r="CUX15" s="49"/>
      <c r="CUY15" s="49"/>
      <c r="CUZ15" s="49"/>
      <c r="CVA15" s="49"/>
      <c r="CVB15" s="49"/>
      <c r="CVC15" s="49"/>
      <c r="CVD15" s="49"/>
      <c r="CVE15" s="49"/>
      <c r="CVF15" s="49"/>
      <c r="CVG15" s="49"/>
      <c r="CVH15" s="49"/>
      <c r="CVI15" s="49"/>
      <c r="CVJ15" s="49"/>
      <c r="CVK15" s="49"/>
      <c r="CVL15" s="49"/>
      <c r="CVM15" s="49"/>
      <c r="CVN15" s="49"/>
      <c r="CVO15" s="49"/>
      <c r="CVP15" s="49"/>
      <c r="CVQ15" s="49"/>
      <c r="CVR15" s="49"/>
      <c r="CVS15" s="49"/>
      <c r="CVT15" s="49"/>
      <c r="CVU15" s="49"/>
      <c r="CVV15" s="49"/>
      <c r="CVW15" s="49"/>
      <c r="CVX15" s="49"/>
      <c r="CVY15" s="49"/>
      <c r="CVZ15" s="49"/>
      <c r="CWA15" s="49"/>
      <c r="CWB15" s="49"/>
      <c r="CWC15" s="49"/>
      <c r="CWD15" s="49"/>
      <c r="CWE15" s="49"/>
      <c r="CWF15" s="49"/>
      <c r="CWG15" s="49"/>
      <c r="CWH15" s="49"/>
      <c r="CWI15" s="49"/>
      <c r="CWJ15" s="49"/>
      <c r="CWK15" s="49"/>
      <c r="CWL15" s="49"/>
      <c r="CWM15" s="49"/>
      <c r="CWN15" s="49"/>
      <c r="CWO15" s="49"/>
      <c r="CWP15" s="49"/>
      <c r="CWQ15" s="49"/>
      <c r="CWR15" s="49"/>
      <c r="CWS15" s="49"/>
      <c r="CWT15" s="49"/>
      <c r="CWU15" s="49"/>
      <c r="CWV15" s="49"/>
      <c r="CWW15" s="49"/>
      <c r="CWX15" s="49"/>
      <c r="CWY15" s="49"/>
      <c r="CWZ15" s="49"/>
      <c r="CXA15" s="49"/>
      <c r="CXB15" s="49"/>
      <c r="CXC15" s="49"/>
      <c r="CXD15" s="49"/>
      <c r="CXE15" s="49"/>
      <c r="CXF15" s="49"/>
      <c r="CXG15" s="49"/>
      <c r="CXH15" s="49"/>
      <c r="CXI15" s="49"/>
      <c r="CXJ15" s="49"/>
      <c r="CXK15" s="49"/>
      <c r="CXL15" s="49"/>
      <c r="CXM15" s="49"/>
      <c r="CXN15" s="49"/>
      <c r="CXO15" s="49"/>
      <c r="CXP15" s="49"/>
      <c r="CXQ15" s="49"/>
      <c r="CXR15" s="49"/>
      <c r="CXS15" s="49"/>
      <c r="CXT15" s="49"/>
      <c r="CXU15" s="49"/>
      <c r="CXV15" s="49"/>
      <c r="CXW15" s="49"/>
      <c r="CXX15" s="49"/>
      <c r="CXY15" s="49"/>
      <c r="CXZ15" s="49"/>
      <c r="CYA15" s="49"/>
      <c r="CYB15" s="49"/>
      <c r="CYC15" s="49"/>
      <c r="CYD15" s="49"/>
      <c r="CYE15" s="49"/>
      <c r="CYF15" s="49"/>
      <c r="CYG15" s="49"/>
      <c r="CYH15" s="49"/>
      <c r="CYI15" s="49"/>
      <c r="CYJ15" s="49"/>
      <c r="CYK15" s="49"/>
      <c r="CYL15" s="49"/>
      <c r="CYM15" s="49"/>
      <c r="CYN15" s="49"/>
      <c r="CYO15" s="49"/>
      <c r="CYP15" s="49"/>
      <c r="CYQ15" s="49"/>
      <c r="CYR15" s="49"/>
      <c r="CYS15" s="49"/>
      <c r="CYT15" s="49"/>
      <c r="CYU15" s="49"/>
      <c r="CYV15" s="49"/>
      <c r="CYW15" s="49"/>
      <c r="CYX15" s="49"/>
      <c r="CYY15" s="49"/>
      <c r="CYZ15" s="49"/>
      <c r="CZA15" s="49"/>
      <c r="CZB15" s="49"/>
      <c r="CZC15" s="49"/>
      <c r="CZD15" s="49"/>
      <c r="CZE15" s="49"/>
      <c r="CZF15" s="49"/>
      <c r="CZG15" s="49"/>
      <c r="CZH15" s="49"/>
      <c r="CZI15" s="49"/>
      <c r="CZJ15" s="49"/>
      <c r="CZK15" s="49"/>
      <c r="CZL15" s="49"/>
      <c r="CZM15" s="49"/>
      <c r="CZN15" s="49"/>
      <c r="CZO15" s="49"/>
      <c r="CZP15" s="49"/>
      <c r="CZQ15" s="49"/>
      <c r="CZR15" s="49"/>
      <c r="CZS15" s="49"/>
      <c r="CZT15" s="49"/>
      <c r="CZU15" s="49"/>
      <c r="CZV15" s="49"/>
      <c r="CZW15" s="49"/>
      <c r="CZX15" s="49"/>
      <c r="CZY15" s="49"/>
      <c r="CZZ15" s="49"/>
      <c r="DAA15" s="49"/>
      <c r="DAB15" s="49"/>
      <c r="DAC15" s="49"/>
      <c r="DAD15" s="49"/>
      <c r="DAE15" s="49"/>
      <c r="DAF15" s="49"/>
      <c r="DAG15" s="49"/>
      <c r="DAH15" s="49"/>
      <c r="DAI15" s="49"/>
      <c r="DAJ15" s="49"/>
      <c r="DAK15" s="49"/>
      <c r="DAL15" s="49"/>
      <c r="DAM15" s="49"/>
      <c r="DAN15" s="49"/>
      <c r="DAO15" s="49"/>
      <c r="DAP15" s="49"/>
      <c r="DAQ15" s="49"/>
      <c r="DAR15" s="49"/>
      <c r="DAS15" s="49"/>
      <c r="DAT15" s="49"/>
      <c r="DAU15" s="49"/>
      <c r="DAV15" s="49"/>
      <c r="DAW15" s="49"/>
      <c r="DAX15" s="49"/>
      <c r="DAY15" s="49"/>
      <c r="DAZ15" s="49"/>
      <c r="DBA15" s="49"/>
      <c r="DBB15" s="49"/>
      <c r="DBC15" s="49"/>
      <c r="DBD15" s="49"/>
      <c r="DBE15" s="49"/>
      <c r="DBF15" s="49"/>
      <c r="DBG15" s="49"/>
      <c r="DBH15" s="49"/>
      <c r="DBI15" s="49"/>
      <c r="DBJ15" s="49"/>
      <c r="DBK15" s="49"/>
      <c r="DBL15" s="49"/>
      <c r="DBM15" s="49"/>
      <c r="DBN15" s="49"/>
      <c r="DBO15" s="49"/>
      <c r="DBP15" s="49"/>
      <c r="DBQ15" s="49"/>
      <c r="DBR15" s="49"/>
      <c r="DBS15" s="49"/>
      <c r="DBT15" s="49"/>
      <c r="DBU15" s="49"/>
      <c r="DBV15" s="49"/>
      <c r="DBW15" s="49"/>
      <c r="DBX15" s="49"/>
      <c r="DBY15" s="49"/>
      <c r="DBZ15" s="49"/>
      <c r="DCA15" s="49"/>
      <c r="DCB15" s="49"/>
      <c r="DCC15" s="49"/>
      <c r="DCD15" s="49"/>
      <c r="DCE15" s="49"/>
      <c r="DCF15" s="49"/>
      <c r="DCG15" s="49"/>
      <c r="DCH15" s="49"/>
      <c r="DCI15" s="49"/>
      <c r="DCJ15" s="49"/>
      <c r="DCK15" s="49"/>
      <c r="DCL15" s="49"/>
      <c r="DCM15" s="49"/>
      <c r="DCN15" s="49"/>
      <c r="DCO15" s="49"/>
      <c r="DCP15" s="49"/>
      <c r="DCQ15" s="49"/>
      <c r="DCR15" s="49"/>
      <c r="DCS15" s="49"/>
      <c r="DCT15" s="49"/>
      <c r="DCU15" s="49"/>
      <c r="DCV15" s="49"/>
      <c r="DCW15" s="49"/>
      <c r="DCX15" s="49"/>
      <c r="DCY15" s="49"/>
      <c r="DCZ15" s="49"/>
      <c r="DDA15" s="49"/>
      <c r="DDB15" s="49"/>
      <c r="DDC15" s="49"/>
      <c r="DDD15" s="49"/>
      <c r="DDE15" s="49"/>
      <c r="DDF15" s="49"/>
      <c r="DDG15" s="49"/>
      <c r="DDH15" s="49"/>
      <c r="DDI15" s="49"/>
      <c r="DDJ15" s="49"/>
      <c r="DDK15" s="49"/>
      <c r="DDL15" s="49"/>
      <c r="DDM15" s="49"/>
      <c r="DDN15" s="49"/>
      <c r="DDO15" s="49"/>
      <c r="DDP15" s="49"/>
      <c r="DDQ15" s="49"/>
      <c r="DDR15" s="49"/>
      <c r="DDS15" s="49"/>
      <c r="DDT15" s="49"/>
      <c r="DDU15" s="49"/>
      <c r="DDV15" s="49"/>
      <c r="DDW15" s="49"/>
      <c r="DDX15" s="49"/>
      <c r="DDY15" s="49"/>
      <c r="DDZ15" s="49"/>
      <c r="DEA15" s="49"/>
      <c r="DEB15" s="49"/>
      <c r="DEC15" s="49"/>
      <c r="DED15" s="49"/>
      <c r="DEE15" s="49"/>
      <c r="DEF15" s="49"/>
      <c r="DEG15" s="49"/>
      <c r="DEH15" s="49"/>
      <c r="DEI15" s="49"/>
      <c r="DEJ15" s="49"/>
      <c r="DEK15" s="49"/>
      <c r="DEL15" s="49"/>
      <c r="DEM15" s="49"/>
      <c r="DEN15" s="49"/>
      <c r="DEO15" s="49"/>
      <c r="DEP15" s="49"/>
      <c r="DEQ15" s="49"/>
      <c r="DER15" s="49"/>
      <c r="DES15" s="49"/>
      <c r="DET15" s="49"/>
      <c r="DEU15" s="49"/>
      <c r="DEV15" s="49"/>
      <c r="DEW15" s="49"/>
      <c r="DEX15" s="49"/>
      <c r="DEY15" s="49"/>
      <c r="DEZ15" s="49"/>
      <c r="DFA15" s="49"/>
      <c r="DFB15" s="49"/>
      <c r="DFC15" s="49"/>
      <c r="DFD15" s="49"/>
      <c r="DFE15" s="49"/>
      <c r="DFF15" s="49"/>
      <c r="DFG15" s="49"/>
      <c r="DFH15" s="49"/>
      <c r="DFI15" s="49"/>
      <c r="DFJ15" s="49"/>
      <c r="DFK15" s="49"/>
      <c r="DFL15" s="49"/>
      <c r="DFM15" s="49"/>
      <c r="DFN15" s="49"/>
      <c r="DFO15" s="49"/>
      <c r="DFP15" s="49"/>
      <c r="DFQ15" s="49"/>
      <c r="DFR15" s="49"/>
      <c r="DFS15" s="49"/>
      <c r="DFT15" s="49"/>
      <c r="DFU15" s="49"/>
      <c r="DFV15" s="49"/>
      <c r="DFW15" s="49"/>
      <c r="DFX15" s="49"/>
      <c r="DFY15" s="49"/>
      <c r="DFZ15" s="49"/>
      <c r="DGA15" s="49"/>
      <c r="DGB15" s="49"/>
      <c r="DGC15" s="49"/>
      <c r="DGD15" s="49"/>
      <c r="DGE15" s="49"/>
      <c r="DGF15" s="49"/>
      <c r="DGG15" s="49"/>
      <c r="DGH15" s="49"/>
      <c r="DGI15" s="49"/>
      <c r="DGJ15" s="49"/>
      <c r="DGK15" s="49"/>
      <c r="DGL15" s="49"/>
      <c r="DGM15" s="49"/>
      <c r="DGN15" s="49"/>
      <c r="DGO15" s="49"/>
      <c r="DGP15" s="49"/>
      <c r="DGQ15" s="49"/>
      <c r="DGR15" s="49"/>
      <c r="DGS15" s="49"/>
      <c r="DGT15" s="49"/>
      <c r="DGU15" s="49"/>
      <c r="DGV15" s="49"/>
      <c r="DGW15" s="49"/>
      <c r="DGX15" s="49"/>
      <c r="DGY15" s="49"/>
      <c r="DGZ15" s="49"/>
      <c r="DHA15" s="49"/>
      <c r="DHB15" s="49"/>
      <c r="DHC15" s="49"/>
      <c r="DHD15" s="49"/>
      <c r="DHE15" s="49"/>
      <c r="DHF15" s="49"/>
      <c r="DHG15" s="49"/>
      <c r="DHH15" s="49"/>
      <c r="DHI15" s="49"/>
      <c r="DHJ15" s="49"/>
      <c r="DHK15" s="49"/>
      <c r="DHL15" s="49"/>
      <c r="DHM15" s="49"/>
      <c r="DHN15" s="49"/>
      <c r="DHO15" s="49"/>
      <c r="DHP15" s="49"/>
      <c r="DHQ15" s="49"/>
      <c r="DHR15" s="49"/>
      <c r="DHS15" s="49"/>
      <c r="DHT15" s="49"/>
      <c r="DHU15" s="49"/>
      <c r="DHV15" s="49"/>
      <c r="DHW15" s="49"/>
      <c r="DHX15" s="49"/>
      <c r="DHY15" s="49"/>
      <c r="DHZ15" s="49"/>
      <c r="DIA15" s="49"/>
      <c r="DIB15" s="49"/>
      <c r="DIC15" s="49"/>
      <c r="DID15" s="49"/>
      <c r="DIE15" s="49"/>
      <c r="DIF15" s="49"/>
      <c r="DIG15" s="49"/>
      <c r="DIH15" s="49"/>
      <c r="DII15" s="49"/>
      <c r="DIJ15" s="49"/>
      <c r="DIK15" s="49"/>
      <c r="DIL15" s="49"/>
      <c r="DIM15" s="49"/>
      <c r="DIN15" s="49"/>
      <c r="DIO15" s="49"/>
      <c r="DIP15" s="49"/>
      <c r="DIQ15" s="49"/>
      <c r="DIR15" s="49"/>
      <c r="DIS15" s="49"/>
      <c r="DIT15" s="49"/>
      <c r="DIU15" s="49"/>
      <c r="DIV15" s="49"/>
      <c r="DIW15" s="49"/>
      <c r="DIX15" s="49"/>
      <c r="DIY15" s="49"/>
      <c r="DIZ15" s="49"/>
      <c r="DJA15" s="49"/>
      <c r="DJB15" s="49"/>
      <c r="DJC15" s="49"/>
      <c r="DJD15" s="49"/>
      <c r="DJE15" s="49"/>
      <c r="DJF15" s="49"/>
      <c r="DJG15" s="49"/>
      <c r="DJH15" s="49"/>
      <c r="DJI15" s="49"/>
      <c r="DJJ15" s="49"/>
      <c r="DJK15" s="49"/>
      <c r="DJL15" s="49"/>
      <c r="DJM15" s="49"/>
      <c r="DJN15" s="49"/>
      <c r="DJO15" s="49"/>
      <c r="DJP15" s="49"/>
      <c r="DJQ15" s="49"/>
      <c r="DJR15" s="49"/>
      <c r="DJS15" s="49"/>
      <c r="DJT15" s="49"/>
      <c r="DJU15" s="49"/>
      <c r="DJV15" s="49"/>
      <c r="DJW15" s="49"/>
      <c r="DJX15" s="49"/>
      <c r="DJY15" s="49"/>
      <c r="DJZ15" s="49"/>
      <c r="DKA15" s="49"/>
      <c r="DKB15" s="49"/>
      <c r="DKC15" s="49"/>
      <c r="DKD15" s="49"/>
      <c r="DKE15" s="49"/>
      <c r="DKF15" s="49"/>
      <c r="DKG15" s="49"/>
      <c r="DKH15" s="49"/>
      <c r="DKI15" s="49"/>
      <c r="DKJ15" s="49"/>
      <c r="DKK15" s="49"/>
      <c r="DKL15" s="49"/>
      <c r="DKM15" s="49"/>
      <c r="DKN15" s="49"/>
      <c r="DKO15" s="49"/>
      <c r="DKP15" s="49"/>
      <c r="DKQ15" s="49"/>
      <c r="DKR15" s="49"/>
      <c r="DKS15" s="49"/>
      <c r="DKT15" s="49"/>
      <c r="DKU15" s="49"/>
      <c r="DKV15" s="49"/>
      <c r="DKW15" s="49"/>
      <c r="DKX15" s="49"/>
      <c r="DKY15" s="49"/>
      <c r="DKZ15" s="49"/>
      <c r="DLA15" s="49"/>
      <c r="DLB15" s="49"/>
      <c r="DLC15" s="49"/>
      <c r="DLD15" s="49"/>
      <c r="DLE15" s="49"/>
      <c r="DLF15" s="49"/>
      <c r="DLG15" s="49"/>
      <c r="DLH15" s="49"/>
      <c r="DLI15" s="49"/>
      <c r="DLJ15" s="49"/>
      <c r="DLK15" s="49"/>
      <c r="DLL15" s="49"/>
      <c r="DLM15" s="49"/>
      <c r="DLN15" s="49"/>
      <c r="DLO15" s="49"/>
      <c r="DLP15" s="49"/>
      <c r="DLQ15" s="49"/>
      <c r="DLR15" s="49"/>
      <c r="DLS15" s="49"/>
      <c r="DLT15" s="49"/>
      <c r="DLU15" s="49"/>
      <c r="DLV15" s="49"/>
      <c r="DLW15" s="49"/>
      <c r="DLX15" s="49"/>
      <c r="DLY15" s="49"/>
      <c r="DLZ15" s="49"/>
      <c r="DMA15" s="49"/>
      <c r="DMB15" s="49"/>
      <c r="DMC15" s="49"/>
      <c r="DMD15" s="49"/>
      <c r="DME15" s="49"/>
      <c r="DMF15" s="49"/>
      <c r="DMG15" s="49"/>
      <c r="DMH15" s="49"/>
      <c r="DMI15" s="49"/>
      <c r="DMJ15" s="49"/>
      <c r="DMK15" s="49"/>
      <c r="DML15" s="49"/>
      <c r="DMM15" s="49"/>
      <c r="DMN15" s="49"/>
      <c r="DMO15" s="49"/>
      <c r="DMP15" s="49"/>
      <c r="DMQ15" s="49"/>
      <c r="DMR15" s="49"/>
      <c r="DMS15" s="49"/>
      <c r="DMT15" s="49"/>
      <c r="DMU15" s="49"/>
      <c r="DMV15" s="49"/>
      <c r="DMW15" s="49"/>
      <c r="DMX15" s="49"/>
      <c r="DMY15" s="49"/>
      <c r="DMZ15" s="49"/>
      <c r="DNA15" s="49"/>
      <c r="DNB15" s="49"/>
      <c r="DNC15" s="49"/>
      <c r="DND15" s="49"/>
      <c r="DNE15" s="49"/>
      <c r="DNF15" s="49"/>
      <c r="DNG15" s="49"/>
      <c r="DNH15" s="49"/>
      <c r="DNI15" s="49"/>
      <c r="DNJ15" s="49"/>
      <c r="DNK15" s="49"/>
      <c r="DNL15" s="49"/>
      <c r="DNM15" s="49"/>
      <c r="DNN15" s="49"/>
      <c r="DNO15" s="49"/>
      <c r="DNP15" s="49"/>
      <c r="DNQ15" s="49"/>
      <c r="DNR15" s="49"/>
      <c r="DNS15" s="49"/>
      <c r="DNT15" s="49"/>
      <c r="DNU15" s="49"/>
      <c r="DNV15" s="49"/>
      <c r="DNW15" s="49"/>
      <c r="DNX15" s="49"/>
      <c r="DNY15" s="49"/>
      <c r="DNZ15" s="49"/>
      <c r="DOA15" s="49"/>
      <c r="DOB15" s="49"/>
      <c r="DOC15" s="49"/>
      <c r="DOD15" s="49"/>
      <c r="DOE15" s="49"/>
      <c r="DOF15" s="49"/>
      <c r="DOG15" s="49"/>
      <c r="DOH15" s="49"/>
      <c r="DOI15" s="49"/>
      <c r="DOJ15" s="49"/>
      <c r="DOK15" s="49"/>
      <c r="DOL15" s="49"/>
      <c r="DOM15" s="49"/>
      <c r="DON15" s="49"/>
      <c r="DOO15" s="49"/>
      <c r="DOP15" s="49"/>
      <c r="DOQ15" s="49"/>
      <c r="DOR15" s="49"/>
      <c r="DOS15" s="49"/>
      <c r="DOT15" s="49"/>
      <c r="DOU15" s="49"/>
      <c r="DOV15" s="49"/>
      <c r="DOW15" s="49"/>
      <c r="DOX15" s="49"/>
      <c r="DOY15" s="49"/>
      <c r="DOZ15" s="49"/>
      <c r="DPA15" s="49"/>
      <c r="DPB15" s="49"/>
      <c r="DPC15" s="49"/>
      <c r="DPD15" s="49"/>
      <c r="DPE15" s="49"/>
      <c r="DPF15" s="49"/>
      <c r="DPG15" s="49"/>
      <c r="DPH15" s="49"/>
      <c r="DPI15" s="49"/>
      <c r="DPJ15" s="49"/>
      <c r="DPK15" s="49"/>
      <c r="DPL15" s="49"/>
      <c r="DPM15" s="49"/>
      <c r="DPN15" s="49"/>
      <c r="DPO15" s="49"/>
      <c r="DPP15" s="49"/>
      <c r="DPQ15" s="49"/>
      <c r="DPR15" s="49"/>
      <c r="DPS15" s="49"/>
      <c r="DPT15" s="49"/>
      <c r="DPU15" s="49"/>
      <c r="DPV15" s="49"/>
      <c r="DPW15" s="49"/>
      <c r="DPX15" s="49"/>
      <c r="DPY15" s="49"/>
      <c r="DPZ15" s="49"/>
      <c r="DQA15" s="49"/>
      <c r="DQB15" s="49"/>
      <c r="DQC15" s="49"/>
      <c r="DQD15" s="49"/>
      <c r="DQE15" s="49"/>
      <c r="DQF15" s="49"/>
      <c r="DQG15" s="49"/>
      <c r="DQH15" s="49"/>
      <c r="DQI15" s="49"/>
      <c r="DQJ15" s="49"/>
      <c r="DQK15" s="49"/>
      <c r="DQL15" s="49"/>
      <c r="DQM15" s="49"/>
      <c r="DQN15" s="49"/>
      <c r="DQO15" s="49"/>
      <c r="DQP15" s="49"/>
      <c r="DQQ15" s="49"/>
      <c r="DQR15" s="49"/>
      <c r="DQS15" s="49"/>
      <c r="DQT15" s="49"/>
      <c r="DQU15" s="49"/>
      <c r="DQV15" s="49"/>
      <c r="DQW15" s="49"/>
      <c r="DQX15" s="49"/>
      <c r="DQY15" s="49"/>
      <c r="DQZ15" s="49"/>
      <c r="DRA15" s="49"/>
      <c r="DRB15" s="49"/>
      <c r="DRC15" s="49"/>
      <c r="DRD15" s="49"/>
      <c r="DRE15" s="49"/>
      <c r="DRF15" s="49"/>
      <c r="DRG15" s="49"/>
      <c r="DRH15" s="49"/>
      <c r="DRI15" s="49"/>
      <c r="DRJ15" s="49"/>
      <c r="DRK15" s="49"/>
      <c r="DRL15" s="49"/>
      <c r="DRM15" s="49"/>
      <c r="DRN15" s="49"/>
      <c r="DRO15" s="49"/>
      <c r="DRP15" s="49"/>
      <c r="DRQ15" s="49"/>
      <c r="DRR15" s="49"/>
      <c r="DRS15" s="49"/>
      <c r="DRT15" s="49"/>
      <c r="DRU15" s="49"/>
      <c r="DRV15" s="49"/>
      <c r="DRW15" s="49"/>
      <c r="DRX15" s="49"/>
      <c r="DRY15" s="49"/>
      <c r="DRZ15" s="49"/>
      <c r="DSA15" s="49"/>
      <c r="DSB15" s="49"/>
      <c r="DSC15" s="49"/>
      <c r="DSD15" s="49"/>
      <c r="DSE15" s="49"/>
      <c r="DSF15" s="49"/>
      <c r="DSG15" s="49"/>
      <c r="DSH15" s="49"/>
      <c r="DSI15" s="49"/>
      <c r="DSJ15" s="49"/>
      <c r="DSK15" s="49"/>
      <c r="DSL15" s="49"/>
      <c r="DSM15" s="49"/>
      <c r="DSN15" s="49"/>
      <c r="DSO15" s="49"/>
      <c r="DSP15" s="49"/>
      <c r="DSQ15" s="49"/>
      <c r="DSR15" s="49"/>
      <c r="DSS15" s="49"/>
      <c r="DST15" s="49"/>
      <c r="DSU15" s="49"/>
      <c r="DSV15" s="49"/>
      <c r="DSW15" s="49"/>
      <c r="DSX15" s="49"/>
      <c r="DSY15" s="49"/>
      <c r="DSZ15" s="49"/>
      <c r="DTA15" s="49"/>
      <c r="DTB15" s="49"/>
      <c r="DTC15" s="49"/>
      <c r="DTD15" s="49"/>
      <c r="DTE15" s="49"/>
      <c r="DTF15" s="49"/>
      <c r="DTG15" s="49"/>
      <c r="DTH15" s="49"/>
      <c r="DTI15" s="49"/>
      <c r="DTJ15" s="49"/>
      <c r="DTK15" s="49"/>
      <c r="DTL15" s="49"/>
      <c r="DTM15" s="49"/>
      <c r="DTN15" s="49"/>
      <c r="DTO15" s="49"/>
      <c r="DTP15" s="49"/>
      <c r="DTQ15" s="49"/>
      <c r="DTR15" s="49"/>
      <c r="DTS15" s="49"/>
      <c r="DTT15" s="49"/>
      <c r="DTU15" s="49"/>
      <c r="DTV15" s="49"/>
      <c r="DTW15" s="49"/>
      <c r="DTX15" s="49"/>
      <c r="DTY15" s="49"/>
      <c r="DTZ15" s="49"/>
      <c r="DUA15" s="49"/>
      <c r="DUB15" s="49"/>
      <c r="DUC15" s="49"/>
      <c r="DUD15" s="49"/>
      <c r="DUE15" s="49"/>
      <c r="DUF15" s="49"/>
      <c r="DUG15" s="49"/>
      <c r="DUH15" s="49"/>
      <c r="DUI15" s="49"/>
      <c r="DUJ15" s="49"/>
      <c r="DUK15" s="49"/>
      <c r="DUL15" s="49"/>
      <c r="DUM15" s="49"/>
      <c r="DUN15" s="49"/>
      <c r="DUO15" s="49"/>
      <c r="DUP15" s="49"/>
      <c r="DUQ15" s="49"/>
      <c r="DUR15" s="49"/>
      <c r="DUS15" s="49"/>
      <c r="DUT15" s="49"/>
      <c r="DUU15" s="49"/>
      <c r="DUV15" s="49"/>
      <c r="DUW15" s="49"/>
      <c r="DUX15" s="49"/>
      <c r="DUY15" s="49"/>
      <c r="DUZ15" s="49"/>
      <c r="DVA15" s="49"/>
      <c r="DVB15" s="49"/>
      <c r="DVC15" s="49"/>
      <c r="DVD15" s="49"/>
      <c r="DVE15" s="49"/>
      <c r="DVF15" s="49"/>
      <c r="DVG15" s="49"/>
      <c r="DVH15" s="49"/>
      <c r="DVI15" s="49"/>
      <c r="DVJ15" s="49"/>
      <c r="DVK15" s="49"/>
      <c r="DVL15" s="49"/>
      <c r="DVM15" s="49"/>
      <c r="DVN15" s="49"/>
      <c r="DVO15" s="49"/>
      <c r="DVP15" s="49"/>
      <c r="DVQ15" s="49"/>
      <c r="DVR15" s="49"/>
      <c r="DVS15" s="49"/>
      <c r="DVT15" s="49"/>
      <c r="DVU15" s="49"/>
      <c r="DVV15" s="49"/>
      <c r="DVW15" s="49"/>
      <c r="DVX15" s="49"/>
      <c r="DVY15" s="49"/>
      <c r="DVZ15" s="49"/>
      <c r="DWA15" s="49"/>
      <c r="DWB15" s="49"/>
      <c r="DWC15" s="49"/>
      <c r="DWD15" s="49"/>
      <c r="DWE15" s="49"/>
      <c r="DWF15" s="49"/>
      <c r="DWG15" s="49"/>
      <c r="DWH15" s="49"/>
      <c r="DWI15" s="49"/>
      <c r="DWJ15" s="49"/>
      <c r="DWK15" s="49"/>
      <c r="DWL15" s="49"/>
      <c r="DWM15" s="49"/>
      <c r="DWN15" s="49"/>
      <c r="DWO15" s="49"/>
      <c r="DWP15" s="49"/>
      <c r="DWQ15" s="49"/>
      <c r="DWR15" s="49"/>
      <c r="DWS15" s="49"/>
      <c r="DWT15" s="49"/>
      <c r="DWU15" s="49"/>
      <c r="DWV15" s="49"/>
      <c r="DWW15" s="49"/>
      <c r="DWX15" s="49"/>
      <c r="DWY15" s="49"/>
      <c r="DWZ15" s="49"/>
      <c r="DXA15" s="49"/>
      <c r="DXB15" s="49"/>
      <c r="DXC15" s="49"/>
      <c r="DXD15" s="49"/>
      <c r="DXE15" s="49"/>
      <c r="DXF15" s="49"/>
      <c r="DXG15" s="49"/>
      <c r="DXH15" s="49"/>
      <c r="DXI15" s="49"/>
      <c r="DXJ15" s="49"/>
      <c r="DXK15" s="49"/>
      <c r="DXL15" s="49"/>
      <c r="DXM15" s="49"/>
      <c r="DXN15" s="49"/>
      <c r="DXO15" s="49"/>
      <c r="DXP15" s="49"/>
      <c r="DXQ15" s="49"/>
      <c r="DXR15" s="49"/>
      <c r="DXS15" s="49"/>
      <c r="DXT15" s="49"/>
      <c r="DXU15" s="49"/>
      <c r="DXV15" s="49"/>
      <c r="DXW15" s="49"/>
      <c r="DXX15" s="49"/>
      <c r="DXY15" s="49"/>
      <c r="DXZ15" s="49"/>
      <c r="DYA15" s="49"/>
      <c r="DYB15" s="49"/>
      <c r="DYC15" s="49"/>
      <c r="DYD15" s="49"/>
      <c r="DYE15" s="49"/>
      <c r="DYF15" s="49"/>
      <c r="DYG15" s="49"/>
      <c r="DYH15" s="49"/>
      <c r="DYI15" s="49"/>
      <c r="DYJ15" s="49"/>
      <c r="DYK15" s="49"/>
      <c r="DYL15" s="49"/>
      <c r="DYM15" s="49"/>
      <c r="DYN15" s="49"/>
      <c r="DYO15" s="49"/>
      <c r="DYP15" s="49"/>
      <c r="DYQ15" s="49"/>
      <c r="DYR15" s="49"/>
      <c r="DYS15" s="49"/>
      <c r="DYT15" s="49"/>
      <c r="DYU15" s="49"/>
      <c r="DYV15" s="49"/>
      <c r="DYW15" s="49"/>
      <c r="DYX15" s="49"/>
      <c r="DYY15" s="49"/>
      <c r="DYZ15" s="49"/>
      <c r="DZA15" s="49"/>
      <c r="DZB15" s="49"/>
      <c r="DZC15" s="49"/>
      <c r="DZD15" s="49"/>
      <c r="DZE15" s="49"/>
      <c r="DZF15" s="49"/>
      <c r="DZG15" s="49"/>
      <c r="DZH15" s="49"/>
      <c r="DZI15" s="49"/>
      <c r="DZJ15" s="49"/>
      <c r="DZK15" s="49"/>
      <c r="DZL15" s="49"/>
      <c r="DZM15" s="49"/>
      <c r="DZN15" s="49"/>
      <c r="DZO15" s="49"/>
      <c r="DZP15" s="49"/>
      <c r="DZQ15" s="49"/>
      <c r="DZR15" s="49"/>
      <c r="DZS15" s="49"/>
      <c r="DZT15" s="49"/>
      <c r="DZU15" s="49"/>
      <c r="DZV15" s="49"/>
      <c r="DZW15" s="49"/>
      <c r="DZX15" s="49"/>
      <c r="DZY15" s="49"/>
      <c r="DZZ15" s="49"/>
      <c r="EAA15" s="49"/>
      <c r="EAB15" s="49"/>
      <c r="EAC15" s="49"/>
      <c r="EAD15" s="49"/>
      <c r="EAE15" s="49"/>
      <c r="EAF15" s="49"/>
      <c r="EAG15" s="49"/>
      <c r="EAH15" s="49"/>
      <c r="EAI15" s="49"/>
      <c r="EAJ15" s="49"/>
      <c r="EAK15" s="49"/>
      <c r="EAL15" s="49"/>
      <c r="EAM15" s="49"/>
      <c r="EAN15" s="49"/>
      <c r="EAO15" s="49"/>
      <c r="EAP15" s="49"/>
      <c r="EAQ15" s="49"/>
      <c r="EAR15" s="49"/>
      <c r="EAS15" s="49"/>
      <c r="EAT15" s="49"/>
      <c r="EAU15" s="49"/>
      <c r="EAV15" s="49"/>
      <c r="EAW15" s="49"/>
      <c r="EAX15" s="49"/>
      <c r="EAY15" s="49"/>
      <c r="EAZ15" s="49"/>
      <c r="EBA15" s="49"/>
      <c r="EBB15" s="49"/>
      <c r="EBC15" s="49"/>
      <c r="EBD15" s="49"/>
      <c r="EBE15" s="49"/>
      <c r="EBF15" s="49"/>
      <c r="EBG15" s="49"/>
      <c r="EBH15" s="49"/>
      <c r="EBI15" s="49"/>
      <c r="EBJ15" s="49"/>
      <c r="EBK15" s="49"/>
      <c r="EBL15" s="49"/>
      <c r="EBM15" s="49"/>
      <c r="EBN15" s="49"/>
      <c r="EBO15" s="49"/>
      <c r="EBP15" s="49"/>
      <c r="EBQ15" s="49"/>
      <c r="EBR15" s="49"/>
      <c r="EBS15" s="49"/>
      <c r="EBT15" s="49"/>
      <c r="EBU15" s="49"/>
      <c r="EBV15" s="49"/>
      <c r="EBW15" s="49"/>
      <c r="EBX15" s="49"/>
      <c r="EBY15" s="49"/>
      <c r="EBZ15" s="49"/>
      <c r="ECA15" s="49"/>
      <c r="ECB15" s="49"/>
      <c r="ECC15" s="49"/>
      <c r="ECD15" s="49"/>
      <c r="ECE15" s="49"/>
      <c r="ECF15" s="49"/>
      <c r="ECG15" s="49"/>
      <c r="ECH15" s="49"/>
      <c r="ECI15" s="49"/>
      <c r="ECJ15" s="49"/>
      <c r="ECK15" s="49"/>
      <c r="ECL15" s="49"/>
      <c r="ECM15" s="49"/>
      <c r="ECN15" s="49"/>
      <c r="ECO15" s="49"/>
      <c r="ECP15" s="49"/>
      <c r="ECQ15" s="49"/>
      <c r="ECR15" s="49"/>
      <c r="ECS15" s="49"/>
      <c r="ECT15" s="49"/>
      <c r="ECU15" s="49"/>
      <c r="ECV15" s="49"/>
      <c r="ECW15" s="49"/>
      <c r="ECX15" s="49"/>
      <c r="ECY15" s="49"/>
      <c r="ECZ15" s="49"/>
      <c r="EDA15" s="49"/>
      <c r="EDB15" s="49"/>
      <c r="EDC15" s="49"/>
      <c r="EDD15" s="49"/>
      <c r="EDE15" s="49"/>
      <c r="EDF15" s="49"/>
      <c r="EDG15" s="49"/>
      <c r="EDH15" s="49"/>
      <c r="EDI15" s="49"/>
      <c r="EDJ15" s="49"/>
      <c r="EDK15" s="49"/>
      <c r="EDL15" s="49"/>
      <c r="EDM15" s="49"/>
      <c r="EDN15" s="49"/>
      <c r="EDO15" s="49"/>
      <c r="EDP15" s="49"/>
      <c r="EDQ15" s="49"/>
      <c r="EDR15" s="49"/>
      <c r="EDS15" s="49"/>
      <c r="EDT15" s="49"/>
      <c r="EDU15" s="49"/>
      <c r="EDV15" s="49"/>
      <c r="EDW15" s="49"/>
      <c r="EDX15" s="49"/>
      <c r="EDY15" s="49"/>
      <c r="EDZ15" s="49"/>
      <c r="EEA15" s="49"/>
      <c r="EEB15" s="49"/>
      <c r="EEC15" s="49"/>
      <c r="EED15" s="49"/>
      <c r="EEE15" s="49"/>
      <c r="EEF15" s="49"/>
      <c r="EEG15" s="49"/>
      <c r="EEH15" s="49"/>
      <c r="EEI15" s="49"/>
      <c r="EEJ15" s="49"/>
      <c r="EEK15" s="49"/>
      <c r="EEL15" s="49"/>
      <c r="EEM15" s="49"/>
      <c r="EEN15" s="49"/>
      <c r="EEO15" s="49"/>
      <c r="EEP15" s="49"/>
      <c r="EEQ15" s="49"/>
      <c r="EER15" s="49"/>
      <c r="EES15" s="49"/>
      <c r="EET15" s="49"/>
      <c r="EEU15" s="49"/>
      <c r="EEV15" s="49"/>
      <c r="EEW15" s="49"/>
      <c r="EEX15" s="49"/>
      <c r="EEY15" s="49"/>
      <c r="EEZ15" s="49"/>
      <c r="EFA15" s="49"/>
      <c r="EFB15" s="49"/>
      <c r="EFC15" s="49"/>
      <c r="EFD15" s="49"/>
      <c r="EFE15" s="49"/>
      <c r="EFF15" s="49"/>
      <c r="EFG15" s="49"/>
      <c r="EFH15" s="49"/>
      <c r="EFI15" s="49"/>
      <c r="EFJ15" s="49"/>
      <c r="EFK15" s="49"/>
      <c r="EFL15" s="49"/>
      <c r="EFM15" s="49"/>
      <c r="EFN15" s="49"/>
      <c r="EFO15" s="49"/>
      <c r="EFP15" s="49"/>
      <c r="EFQ15" s="49"/>
      <c r="EFR15" s="49"/>
      <c r="EFS15" s="49"/>
      <c r="EFT15" s="49"/>
      <c r="EFU15" s="49"/>
      <c r="EFV15" s="49"/>
      <c r="EFW15" s="49"/>
      <c r="EFX15" s="49"/>
      <c r="EFY15" s="49"/>
      <c r="EFZ15" s="49"/>
      <c r="EGA15" s="49"/>
      <c r="EGB15" s="49"/>
      <c r="EGC15" s="49"/>
      <c r="EGD15" s="49"/>
      <c r="EGE15" s="49"/>
      <c r="EGF15" s="49"/>
      <c r="EGG15" s="49"/>
      <c r="EGH15" s="49"/>
      <c r="EGI15" s="49"/>
      <c r="EGJ15" s="49"/>
      <c r="EGK15" s="49"/>
      <c r="EGL15" s="49"/>
      <c r="EGM15" s="49"/>
      <c r="EGN15" s="49"/>
      <c r="EGO15" s="49"/>
      <c r="EGP15" s="49"/>
      <c r="EGQ15" s="49"/>
      <c r="EGR15" s="49"/>
      <c r="EGS15" s="49"/>
      <c r="EGT15" s="49"/>
      <c r="EGU15" s="49"/>
      <c r="EGV15" s="49"/>
      <c r="EGW15" s="49"/>
      <c r="EGX15" s="49"/>
      <c r="EGY15" s="49"/>
      <c r="EGZ15" s="49"/>
      <c r="EHA15" s="49"/>
      <c r="EHB15" s="49"/>
      <c r="EHC15" s="49"/>
      <c r="EHD15" s="49"/>
      <c r="EHE15" s="49"/>
      <c r="EHF15" s="49"/>
      <c r="EHG15" s="49"/>
      <c r="EHH15" s="49"/>
      <c r="EHI15" s="49"/>
      <c r="EHJ15" s="49"/>
      <c r="EHK15" s="49"/>
      <c r="EHL15" s="49"/>
      <c r="EHM15" s="49"/>
      <c r="EHN15" s="49"/>
      <c r="EHO15" s="49"/>
      <c r="EHP15" s="49"/>
      <c r="EHQ15" s="49"/>
      <c r="EHR15" s="49"/>
      <c r="EHS15" s="49"/>
      <c r="EHT15" s="49"/>
      <c r="EHU15" s="49"/>
      <c r="EHV15" s="49"/>
      <c r="EHW15" s="49"/>
      <c r="EHX15" s="49"/>
      <c r="EHY15" s="49"/>
      <c r="EHZ15" s="49"/>
      <c r="EIA15" s="49"/>
      <c r="EIB15" s="49"/>
      <c r="EIC15" s="49"/>
      <c r="EID15" s="49"/>
      <c r="EIE15" s="49"/>
      <c r="EIF15" s="49"/>
      <c r="EIG15" s="49"/>
      <c r="EIH15" s="49"/>
      <c r="EII15" s="49"/>
      <c r="EIJ15" s="49"/>
      <c r="EIK15" s="49"/>
      <c r="EIL15" s="49"/>
      <c r="EIM15" s="49"/>
      <c r="EIN15" s="49"/>
      <c r="EIO15" s="49"/>
      <c r="EIP15" s="49"/>
      <c r="EIQ15" s="49"/>
      <c r="EIR15" s="49"/>
      <c r="EIS15" s="49"/>
      <c r="EIT15" s="49"/>
      <c r="EIU15" s="49"/>
      <c r="EIV15" s="49"/>
      <c r="EIW15" s="49"/>
      <c r="EIX15" s="49"/>
      <c r="EIY15" s="49"/>
      <c r="EIZ15" s="49"/>
      <c r="EJA15" s="49"/>
      <c r="EJB15" s="49"/>
      <c r="EJC15" s="49"/>
      <c r="EJD15" s="49"/>
      <c r="EJE15" s="49"/>
      <c r="EJF15" s="49"/>
      <c r="EJG15" s="49"/>
      <c r="EJH15" s="49"/>
      <c r="EJI15" s="49"/>
      <c r="EJJ15" s="49"/>
      <c r="EJK15" s="49"/>
      <c r="EJL15" s="49"/>
      <c r="EJM15" s="49"/>
      <c r="EJN15" s="49"/>
      <c r="EJO15" s="49"/>
      <c r="EJP15" s="49"/>
      <c r="EJQ15" s="49"/>
      <c r="EJR15" s="49"/>
      <c r="EJS15" s="49"/>
      <c r="EJT15" s="49"/>
      <c r="EJU15" s="49"/>
      <c r="EJV15" s="49"/>
      <c r="EJW15" s="49"/>
      <c r="EJX15" s="49"/>
      <c r="EJY15" s="49"/>
      <c r="EJZ15" s="49"/>
      <c r="EKA15" s="49"/>
      <c r="EKB15" s="49"/>
      <c r="EKC15" s="49"/>
      <c r="EKD15" s="49"/>
      <c r="EKE15" s="49"/>
      <c r="EKF15" s="49"/>
      <c r="EKG15" s="49"/>
      <c r="EKH15" s="49"/>
      <c r="EKI15" s="49"/>
      <c r="EKJ15" s="49"/>
      <c r="EKK15" s="49"/>
      <c r="EKL15" s="49"/>
      <c r="EKM15" s="49"/>
      <c r="EKN15" s="49"/>
      <c r="EKO15" s="49"/>
      <c r="EKP15" s="49"/>
      <c r="EKQ15" s="49"/>
      <c r="EKR15" s="49"/>
      <c r="EKS15" s="49"/>
      <c r="EKT15" s="49"/>
      <c r="EKU15" s="49"/>
      <c r="EKV15" s="49"/>
      <c r="EKW15" s="49"/>
      <c r="EKX15" s="49"/>
      <c r="EKY15" s="49"/>
      <c r="EKZ15" s="49"/>
      <c r="ELA15" s="49"/>
      <c r="ELB15" s="49"/>
      <c r="ELC15" s="49"/>
      <c r="ELD15" s="49"/>
      <c r="ELE15" s="49"/>
      <c r="ELF15" s="49"/>
      <c r="ELG15" s="49"/>
      <c r="ELH15" s="49"/>
      <c r="ELI15" s="49"/>
      <c r="ELJ15" s="49"/>
      <c r="ELK15" s="49"/>
      <c r="ELL15" s="49"/>
      <c r="ELM15" s="49"/>
      <c r="ELN15" s="49"/>
      <c r="ELO15" s="49"/>
      <c r="ELP15" s="49"/>
      <c r="ELQ15" s="49"/>
      <c r="ELR15" s="49"/>
      <c r="ELS15" s="49"/>
      <c r="ELT15" s="49"/>
      <c r="ELU15" s="49"/>
      <c r="ELV15" s="49"/>
      <c r="ELW15" s="49"/>
      <c r="ELX15" s="49"/>
      <c r="ELY15" s="49"/>
      <c r="ELZ15" s="49"/>
      <c r="EMA15" s="49"/>
      <c r="EMB15" s="49"/>
      <c r="EMC15" s="49"/>
      <c r="EMD15" s="49"/>
      <c r="EME15" s="49"/>
      <c r="EMF15" s="49"/>
      <c r="EMG15" s="49"/>
      <c r="EMH15" s="49"/>
      <c r="EMI15" s="49"/>
      <c r="EMJ15" s="49"/>
      <c r="EMK15" s="49"/>
      <c r="EML15" s="49"/>
      <c r="EMM15" s="49"/>
      <c r="EMN15" s="49"/>
      <c r="EMO15" s="49"/>
      <c r="EMP15" s="49"/>
      <c r="EMQ15" s="49"/>
      <c r="EMR15" s="49"/>
      <c r="EMS15" s="49"/>
      <c r="EMT15" s="49"/>
      <c r="EMU15" s="49"/>
      <c r="EMV15" s="49"/>
      <c r="EMW15" s="49"/>
      <c r="EMX15" s="49"/>
      <c r="EMY15" s="49"/>
      <c r="EMZ15" s="49"/>
      <c r="ENA15" s="49"/>
      <c r="ENB15" s="49"/>
      <c r="ENC15" s="49"/>
      <c r="END15" s="49"/>
      <c r="ENE15" s="49"/>
      <c r="ENF15" s="49"/>
      <c r="ENG15" s="49"/>
      <c r="ENH15" s="49"/>
      <c r="ENI15" s="49"/>
      <c r="ENJ15" s="49"/>
      <c r="ENK15" s="49"/>
      <c r="ENL15" s="49"/>
      <c r="ENM15" s="49"/>
      <c r="ENN15" s="49"/>
      <c r="ENO15" s="49"/>
      <c r="ENP15" s="49"/>
      <c r="ENQ15" s="49"/>
      <c r="ENR15" s="49"/>
      <c r="ENS15" s="49"/>
      <c r="ENT15" s="49"/>
      <c r="ENU15" s="49"/>
      <c r="ENV15" s="49"/>
      <c r="ENW15" s="49"/>
      <c r="ENX15" s="49"/>
      <c r="ENY15" s="49"/>
      <c r="ENZ15" s="49"/>
      <c r="EOA15" s="49"/>
      <c r="EOB15" s="49"/>
      <c r="EOC15" s="49"/>
      <c r="EOD15" s="49"/>
      <c r="EOE15" s="49"/>
      <c r="EOF15" s="49"/>
      <c r="EOG15" s="49"/>
      <c r="EOH15" s="49"/>
      <c r="EOI15" s="49"/>
      <c r="EOJ15" s="49"/>
      <c r="EOK15" s="49"/>
      <c r="EOL15" s="49"/>
      <c r="EOM15" s="49"/>
      <c r="EON15" s="49"/>
      <c r="EOO15" s="49"/>
      <c r="EOP15" s="49"/>
      <c r="EOQ15" s="49"/>
      <c r="EOR15" s="49"/>
      <c r="EOS15" s="49"/>
      <c r="EOT15" s="49"/>
      <c r="EOU15" s="49"/>
      <c r="EOV15" s="49"/>
      <c r="EOW15" s="49"/>
      <c r="EOX15" s="49"/>
      <c r="EOY15" s="49"/>
      <c r="EOZ15" s="49"/>
      <c r="EPA15" s="49"/>
      <c r="EPB15" s="49"/>
      <c r="EPC15" s="49"/>
      <c r="EPD15" s="49"/>
      <c r="EPE15" s="49"/>
      <c r="EPF15" s="49"/>
      <c r="EPG15" s="49"/>
      <c r="EPH15" s="49"/>
      <c r="EPI15" s="49"/>
      <c r="EPJ15" s="49"/>
      <c r="EPK15" s="49"/>
      <c r="EPL15" s="49"/>
      <c r="EPM15" s="49"/>
      <c r="EPN15" s="49"/>
      <c r="EPO15" s="49"/>
      <c r="EPP15" s="49"/>
      <c r="EPQ15" s="49"/>
      <c r="EPR15" s="49"/>
      <c r="EPS15" s="49"/>
      <c r="EPT15" s="49"/>
      <c r="EPU15" s="49"/>
      <c r="EPV15" s="49"/>
      <c r="EPW15" s="49"/>
      <c r="EPX15" s="49"/>
      <c r="EPY15" s="49"/>
      <c r="EPZ15" s="49"/>
      <c r="EQA15" s="49"/>
      <c r="EQB15" s="49"/>
      <c r="EQC15" s="49"/>
      <c r="EQD15" s="49"/>
      <c r="EQE15" s="49"/>
      <c r="EQF15" s="49"/>
      <c r="EQG15" s="49"/>
      <c r="EQH15" s="49"/>
      <c r="EQI15" s="49"/>
      <c r="EQJ15" s="49"/>
      <c r="EQK15" s="49"/>
      <c r="EQL15" s="49"/>
      <c r="EQM15" s="49"/>
      <c r="EQN15" s="49"/>
      <c r="EQO15" s="49"/>
      <c r="EQP15" s="49"/>
      <c r="EQQ15" s="49"/>
      <c r="EQR15" s="49"/>
      <c r="EQS15" s="49"/>
      <c r="EQT15" s="49"/>
      <c r="EQU15" s="49"/>
      <c r="EQV15" s="49"/>
      <c r="EQW15" s="49"/>
      <c r="EQX15" s="49"/>
      <c r="EQY15" s="49"/>
      <c r="EQZ15" s="49"/>
      <c r="ERA15" s="49"/>
      <c r="ERB15" s="49"/>
      <c r="ERC15" s="49"/>
      <c r="ERD15" s="49"/>
      <c r="ERE15" s="49"/>
      <c r="ERF15" s="49"/>
      <c r="ERG15" s="49"/>
      <c r="ERH15" s="49"/>
      <c r="ERI15" s="49"/>
      <c r="ERJ15" s="49"/>
      <c r="ERK15" s="49"/>
      <c r="ERL15" s="49"/>
      <c r="ERM15" s="49"/>
      <c r="ERN15" s="49"/>
      <c r="ERO15" s="49"/>
      <c r="ERP15" s="49"/>
      <c r="ERQ15" s="49"/>
      <c r="ERR15" s="49"/>
      <c r="ERS15" s="49"/>
      <c r="ERT15" s="49"/>
      <c r="ERU15" s="49"/>
      <c r="ERV15" s="49"/>
      <c r="ERW15" s="49"/>
      <c r="ERX15" s="49"/>
      <c r="ERY15" s="49"/>
      <c r="ERZ15" s="49"/>
      <c r="ESA15" s="49"/>
      <c r="ESB15" s="49"/>
      <c r="ESC15" s="49"/>
      <c r="ESD15" s="49"/>
      <c r="ESE15" s="49"/>
      <c r="ESF15" s="49"/>
      <c r="ESG15" s="49"/>
      <c r="ESH15" s="49"/>
      <c r="ESI15" s="49"/>
      <c r="ESJ15" s="49"/>
      <c r="ESK15" s="49"/>
      <c r="ESL15" s="49"/>
      <c r="ESM15" s="49"/>
      <c r="ESN15" s="49"/>
      <c r="ESO15" s="49"/>
      <c r="ESP15" s="49"/>
      <c r="ESQ15" s="49"/>
      <c r="ESR15" s="49"/>
      <c r="ESS15" s="49"/>
      <c r="EST15" s="49"/>
      <c r="ESU15" s="49"/>
      <c r="ESV15" s="49"/>
      <c r="ESW15" s="49"/>
      <c r="ESX15" s="49"/>
      <c r="ESY15" s="49"/>
      <c r="ESZ15" s="49"/>
      <c r="ETA15" s="49"/>
      <c r="ETB15" s="49"/>
      <c r="ETC15" s="49"/>
      <c r="ETD15" s="49"/>
      <c r="ETE15" s="49"/>
      <c r="ETF15" s="49"/>
      <c r="ETG15" s="49"/>
      <c r="ETH15" s="49"/>
      <c r="ETI15" s="49"/>
      <c r="ETJ15" s="49"/>
      <c r="ETK15" s="49"/>
      <c r="ETL15" s="49"/>
      <c r="ETM15" s="49"/>
      <c r="ETN15" s="49"/>
      <c r="ETO15" s="49"/>
      <c r="ETP15" s="49"/>
      <c r="ETQ15" s="49"/>
      <c r="ETR15" s="49"/>
      <c r="ETS15" s="49"/>
      <c r="ETT15" s="49"/>
      <c r="ETU15" s="49"/>
      <c r="ETV15" s="49"/>
      <c r="ETW15" s="49"/>
      <c r="ETX15" s="49"/>
      <c r="ETY15" s="49"/>
      <c r="ETZ15" s="49"/>
      <c r="EUA15" s="49"/>
      <c r="EUB15" s="49"/>
      <c r="EUC15" s="49"/>
      <c r="EUD15" s="49"/>
      <c r="EUE15" s="49"/>
      <c r="EUF15" s="49"/>
      <c r="EUG15" s="49"/>
      <c r="EUH15" s="49"/>
      <c r="EUI15" s="49"/>
      <c r="EUJ15" s="49"/>
      <c r="EUK15" s="49"/>
      <c r="EUL15" s="49"/>
      <c r="EUM15" s="49"/>
      <c r="EUN15" s="49"/>
      <c r="EUO15" s="49"/>
      <c r="EUP15" s="49"/>
      <c r="EUQ15" s="49"/>
      <c r="EUR15" s="49"/>
      <c r="EUS15" s="49"/>
      <c r="EUT15" s="49"/>
      <c r="EUU15" s="49"/>
      <c r="EUV15" s="49"/>
      <c r="EUW15" s="49"/>
      <c r="EUX15" s="49"/>
      <c r="EUY15" s="49"/>
      <c r="EUZ15" s="49"/>
      <c r="EVA15" s="49"/>
      <c r="EVB15" s="49"/>
      <c r="EVC15" s="49"/>
      <c r="EVD15" s="49"/>
      <c r="EVE15" s="49"/>
      <c r="EVF15" s="49"/>
      <c r="EVG15" s="49"/>
      <c r="EVH15" s="49"/>
      <c r="EVI15" s="49"/>
      <c r="EVJ15" s="49"/>
      <c r="EVK15" s="49"/>
      <c r="EVL15" s="49"/>
      <c r="EVM15" s="49"/>
      <c r="EVN15" s="49"/>
      <c r="EVO15" s="49"/>
      <c r="EVP15" s="49"/>
      <c r="EVQ15" s="49"/>
      <c r="EVR15" s="49"/>
      <c r="EVS15" s="49"/>
      <c r="EVT15" s="49"/>
      <c r="EVU15" s="49"/>
      <c r="EVV15" s="49"/>
      <c r="EVW15" s="49"/>
      <c r="EVX15" s="49"/>
      <c r="EVY15" s="49"/>
      <c r="EVZ15" s="49"/>
      <c r="EWA15" s="49"/>
      <c r="EWB15" s="49"/>
      <c r="EWC15" s="49"/>
      <c r="EWD15" s="49"/>
      <c r="EWE15" s="49"/>
      <c r="EWF15" s="49"/>
      <c r="EWG15" s="49"/>
      <c r="EWH15" s="49"/>
      <c r="EWI15" s="49"/>
      <c r="EWJ15" s="49"/>
      <c r="EWK15" s="49"/>
      <c r="EWL15" s="49"/>
      <c r="EWM15" s="49"/>
      <c r="EWN15" s="49"/>
      <c r="EWO15" s="49"/>
      <c r="EWP15" s="49"/>
      <c r="EWQ15" s="49"/>
      <c r="EWR15" s="49"/>
      <c r="EWS15" s="49"/>
      <c r="EWT15" s="49"/>
      <c r="EWU15" s="49"/>
      <c r="EWV15" s="49"/>
      <c r="EWW15" s="49"/>
      <c r="EWX15" s="49"/>
      <c r="EWY15" s="49"/>
      <c r="EWZ15" s="49"/>
      <c r="EXA15" s="49"/>
      <c r="EXB15" s="49"/>
      <c r="EXC15" s="49"/>
      <c r="EXD15" s="49"/>
      <c r="EXE15" s="49"/>
      <c r="EXF15" s="49"/>
      <c r="EXG15" s="49"/>
      <c r="EXH15" s="49"/>
      <c r="EXI15" s="49"/>
      <c r="EXJ15" s="49"/>
      <c r="EXK15" s="49"/>
      <c r="EXL15" s="49"/>
      <c r="EXM15" s="49"/>
      <c r="EXN15" s="49"/>
      <c r="EXO15" s="49"/>
      <c r="EXP15" s="49"/>
      <c r="EXQ15" s="49"/>
      <c r="EXR15" s="49"/>
      <c r="EXS15" s="49"/>
      <c r="EXT15" s="49"/>
      <c r="EXU15" s="49"/>
      <c r="EXV15" s="49"/>
      <c r="EXW15" s="49"/>
      <c r="EXX15" s="49"/>
      <c r="EXY15" s="49"/>
      <c r="EXZ15" s="49"/>
      <c r="EYA15" s="49"/>
      <c r="EYB15" s="49"/>
      <c r="EYC15" s="49"/>
      <c r="EYD15" s="49"/>
      <c r="EYE15" s="49"/>
      <c r="EYF15" s="49"/>
      <c r="EYG15" s="49"/>
      <c r="EYH15" s="49"/>
      <c r="EYI15" s="49"/>
      <c r="EYJ15" s="49"/>
      <c r="EYK15" s="49"/>
      <c r="EYL15" s="49"/>
      <c r="EYM15" s="49"/>
      <c r="EYN15" s="49"/>
      <c r="EYO15" s="49"/>
      <c r="EYP15" s="49"/>
      <c r="EYQ15" s="49"/>
      <c r="EYR15" s="49"/>
      <c r="EYS15" s="49"/>
      <c r="EYT15" s="49"/>
      <c r="EYU15" s="49"/>
      <c r="EYV15" s="49"/>
      <c r="EYW15" s="49"/>
      <c r="EYX15" s="49"/>
      <c r="EYY15" s="49"/>
      <c r="EYZ15" s="49"/>
      <c r="EZA15" s="49"/>
      <c r="EZB15" s="49"/>
      <c r="EZC15" s="49"/>
      <c r="EZD15" s="49"/>
      <c r="EZE15" s="49"/>
      <c r="EZF15" s="49"/>
      <c r="EZG15" s="49"/>
      <c r="EZH15" s="49"/>
      <c r="EZI15" s="49"/>
      <c r="EZJ15" s="49"/>
      <c r="EZK15" s="49"/>
      <c r="EZL15" s="49"/>
      <c r="EZM15" s="49"/>
      <c r="EZN15" s="49"/>
      <c r="EZO15" s="49"/>
      <c r="EZP15" s="49"/>
      <c r="EZQ15" s="49"/>
      <c r="EZR15" s="49"/>
      <c r="EZS15" s="49"/>
      <c r="EZT15" s="49"/>
      <c r="EZU15" s="49"/>
      <c r="EZV15" s="49"/>
      <c r="EZW15" s="49"/>
      <c r="EZX15" s="49"/>
      <c r="EZY15" s="49"/>
      <c r="EZZ15" s="49"/>
      <c r="FAA15" s="49"/>
      <c r="FAB15" s="49"/>
      <c r="FAC15" s="49"/>
      <c r="FAD15" s="49"/>
      <c r="FAE15" s="49"/>
      <c r="FAF15" s="49"/>
      <c r="FAG15" s="49"/>
      <c r="FAH15" s="49"/>
      <c r="FAI15" s="49"/>
      <c r="FAJ15" s="49"/>
      <c r="FAK15" s="49"/>
      <c r="FAL15" s="49"/>
      <c r="FAM15" s="49"/>
      <c r="FAN15" s="49"/>
      <c r="FAO15" s="49"/>
      <c r="FAP15" s="49"/>
      <c r="FAQ15" s="49"/>
      <c r="FAR15" s="49"/>
      <c r="FAS15" s="49"/>
      <c r="FAT15" s="49"/>
      <c r="FAU15" s="49"/>
      <c r="FAV15" s="49"/>
      <c r="FAW15" s="49"/>
      <c r="FAX15" s="49"/>
      <c r="FAY15" s="49"/>
      <c r="FAZ15" s="49"/>
      <c r="FBA15" s="49"/>
      <c r="FBB15" s="49"/>
      <c r="FBC15" s="49"/>
      <c r="FBD15" s="49"/>
      <c r="FBE15" s="49"/>
      <c r="FBF15" s="49"/>
      <c r="FBG15" s="49"/>
      <c r="FBH15" s="49"/>
      <c r="FBI15" s="49"/>
      <c r="FBJ15" s="49"/>
      <c r="FBK15" s="49"/>
      <c r="FBL15" s="49"/>
      <c r="FBM15" s="49"/>
      <c r="FBN15" s="49"/>
      <c r="FBO15" s="49"/>
      <c r="FBP15" s="49"/>
      <c r="FBQ15" s="49"/>
      <c r="FBR15" s="49"/>
      <c r="FBS15" s="49"/>
      <c r="FBT15" s="49"/>
      <c r="FBU15" s="49"/>
      <c r="FBV15" s="49"/>
      <c r="FBW15" s="49"/>
      <c r="FBX15" s="49"/>
      <c r="FBY15" s="49"/>
      <c r="FBZ15" s="49"/>
      <c r="FCA15" s="49"/>
      <c r="FCB15" s="49"/>
      <c r="FCC15" s="49"/>
      <c r="FCD15" s="49"/>
      <c r="FCE15" s="49"/>
      <c r="FCF15" s="49"/>
      <c r="FCG15" s="49"/>
      <c r="FCH15" s="49"/>
      <c r="FCI15" s="49"/>
      <c r="FCJ15" s="49"/>
      <c r="FCK15" s="49"/>
      <c r="FCL15" s="49"/>
      <c r="FCM15" s="49"/>
      <c r="FCN15" s="49"/>
      <c r="FCO15" s="49"/>
      <c r="FCP15" s="49"/>
      <c r="FCQ15" s="49"/>
      <c r="FCR15" s="49"/>
      <c r="FCS15" s="49"/>
      <c r="FCT15" s="49"/>
      <c r="FCU15" s="49"/>
      <c r="FCV15" s="49"/>
      <c r="FCW15" s="49"/>
      <c r="FCX15" s="49"/>
      <c r="FCY15" s="49"/>
      <c r="FCZ15" s="49"/>
      <c r="FDA15" s="49"/>
      <c r="FDB15" s="49"/>
      <c r="FDC15" s="49"/>
      <c r="FDD15" s="49"/>
      <c r="FDE15" s="49"/>
      <c r="FDF15" s="49"/>
      <c r="FDG15" s="49"/>
      <c r="FDH15" s="49"/>
      <c r="FDI15" s="49"/>
      <c r="FDJ15" s="49"/>
      <c r="FDK15" s="49"/>
      <c r="FDL15" s="49"/>
      <c r="FDM15" s="49"/>
      <c r="FDN15" s="49"/>
      <c r="FDO15" s="49"/>
      <c r="FDP15" s="49"/>
      <c r="FDQ15" s="49"/>
      <c r="FDR15" s="49"/>
      <c r="FDS15" s="49"/>
      <c r="FDT15" s="49"/>
      <c r="FDU15" s="49"/>
      <c r="FDV15" s="49"/>
      <c r="FDW15" s="49"/>
      <c r="FDX15" s="49"/>
      <c r="FDY15" s="49"/>
      <c r="FDZ15" s="49"/>
      <c r="FEA15" s="49"/>
      <c r="FEB15" s="49"/>
      <c r="FEC15" s="49"/>
      <c r="FED15" s="49"/>
      <c r="FEE15" s="49"/>
      <c r="FEF15" s="49"/>
      <c r="FEG15" s="49"/>
      <c r="FEH15" s="49"/>
      <c r="FEI15" s="49"/>
      <c r="FEJ15" s="49"/>
      <c r="FEK15" s="49"/>
      <c r="FEL15" s="49"/>
      <c r="FEM15" s="49"/>
      <c r="FEN15" s="49"/>
      <c r="FEO15" s="49"/>
      <c r="FEP15" s="49"/>
      <c r="FEQ15" s="49"/>
      <c r="FER15" s="49"/>
      <c r="FES15" s="49"/>
      <c r="FET15" s="49"/>
      <c r="FEU15" s="49"/>
      <c r="FEV15" s="49"/>
      <c r="FEW15" s="49"/>
      <c r="FEX15" s="49"/>
      <c r="FEY15" s="49"/>
      <c r="FEZ15" s="49"/>
      <c r="FFA15" s="49"/>
      <c r="FFB15" s="49"/>
      <c r="FFC15" s="49"/>
      <c r="FFD15" s="49"/>
      <c r="FFE15" s="49"/>
      <c r="FFF15" s="49"/>
      <c r="FFG15" s="49"/>
      <c r="FFH15" s="49"/>
      <c r="FFI15" s="49"/>
      <c r="FFJ15" s="49"/>
      <c r="FFK15" s="49"/>
      <c r="FFL15" s="49"/>
      <c r="FFM15" s="49"/>
      <c r="FFN15" s="49"/>
      <c r="FFO15" s="49"/>
      <c r="FFP15" s="49"/>
      <c r="FFQ15" s="49"/>
      <c r="FFR15" s="49"/>
      <c r="FFS15" s="49"/>
      <c r="FFT15" s="49"/>
      <c r="FFU15" s="49"/>
      <c r="FFV15" s="49"/>
      <c r="FFW15" s="49"/>
      <c r="FFX15" s="49"/>
      <c r="FFY15" s="49"/>
      <c r="FFZ15" s="49"/>
      <c r="FGA15" s="49"/>
      <c r="FGB15" s="49"/>
      <c r="FGC15" s="49"/>
      <c r="FGD15" s="49"/>
      <c r="FGE15" s="49"/>
      <c r="FGF15" s="49"/>
      <c r="FGG15" s="49"/>
      <c r="FGH15" s="49"/>
      <c r="FGI15" s="49"/>
      <c r="FGJ15" s="49"/>
      <c r="FGK15" s="49"/>
      <c r="FGL15" s="49"/>
      <c r="FGM15" s="49"/>
      <c r="FGN15" s="49"/>
      <c r="FGO15" s="49"/>
      <c r="FGP15" s="49"/>
      <c r="FGQ15" s="49"/>
      <c r="FGR15" s="49"/>
      <c r="FGS15" s="49"/>
      <c r="FGT15" s="49"/>
      <c r="FGU15" s="49"/>
      <c r="FGV15" s="49"/>
      <c r="FGW15" s="49"/>
      <c r="FGX15" s="49"/>
      <c r="FGY15" s="49"/>
      <c r="FGZ15" s="49"/>
      <c r="FHA15" s="49"/>
      <c r="FHB15" s="49"/>
      <c r="FHC15" s="49"/>
      <c r="FHD15" s="49"/>
      <c r="FHE15" s="49"/>
      <c r="FHF15" s="49"/>
      <c r="FHG15" s="49"/>
      <c r="FHH15" s="49"/>
      <c r="FHI15" s="49"/>
      <c r="FHJ15" s="49"/>
      <c r="FHK15" s="49"/>
      <c r="FHL15" s="49"/>
      <c r="FHM15" s="49"/>
      <c r="FHN15" s="49"/>
      <c r="FHO15" s="49"/>
      <c r="FHP15" s="49"/>
      <c r="FHQ15" s="49"/>
      <c r="FHR15" s="49"/>
      <c r="FHS15" s="49"/>
      <c r="FHT15" s="49"/>
      <c r="FHU15" s="49"/>
      <c r="FHV15" s="49"/>
      <c r="FHW15" s="49"/>
      <c r="FHX15" s="49"/>
      <c r="FHY15" s="49"/>
      <c r="FHZ15" s="49"/>
      <c r="FIA15" s="49"/>
      <c r="FIB15" s="49"/>
      <c r="FIC15" s="49"/>
      <c r="FID15" s="49"/>
      <c r="FIE15" s="49"/>
      <c r="FIF15" s="49"/>
      <c r="FIG15" s="49"/>
      <c r="FIH15" s="49"/>
      <c r="FII15" s="49"/>
      <c r="FIJ15" s="49"/>
      <c r="FIK15" s="49"/>
      <c r="FIL15" s="49"/>
      <c r="FIM15" s="49"/>
      <c r="FIN15" s="49"/>
      <c r="FIO15" s="49"/>
      <c r="FIP15" s="49"/>
      <c r="FIQ15" s="49"/>
      <c r="FIR15" s="49"/>
      <c r="FIS15" s="49"/>
      <c r="FIT15" s="49"/>
      <c r="FIU15" s="49"/>
      <c r="FIV15" s="49"/>
      <c r="FIW15" s="49"/>
      <c r="FIX15" s="49"/>
      <c r="FIY15" s="49"/>
      <c r="FIZ15" s="49"/>
      <c r="FJA15" s="49"/>
      <c r="FJB15" s="49"/>
      <c r="FJC15" s="49"/>
      <c r="FJD15" s="49"/>
      <c r="FJE15" s="49"/>
      <c r="FJF15" s="49"/>
      <c r="FJG15" s="49"/>
      <c r="FJH15" s="49"/>
      <c r="FJI15" s="49"/>
      <c r="FJJ15" s="49"/>
      <c r="FJK15" s="49"/>
      <c r="FJL15" s="49"/>
      <c r="FJM15" s="49"/>
      <c r="FJN15" s="49"/>
      <c r="FJO15" s="49"/>
      <c r="FJP15" s="49"/>
      <c r="FJQ15" s="49"/>
      <c r="FJR15" s="49"/>
      <c r="FJS15" s="49"/>
      <c r="FJT15" s="49"/>
      <c r="FJU15" s="49"/>
      <c r="FJV15" s="49"/>
      <c r="FJW15" s="49"/>
      <c r="FJX15" s="49"/>
      <c r="FJY15" s="49"/>
      <c r="FJZ15" s="49"/>
      <c r="FKA15" s="49"/>
      <c r="FKB15" s="49"/>
      <c r="FKC15" s="49"/>
      <c r="FKD15" s="49"/>
      <c r="FKE15" s="49"/>
      <c r="FKF15" s="49"/>
      <c r="FKG15" s="49"/>
      <c r="FKH15" s="49"/>
      <c r="FKI15" s="49"/>
      <c r="FKJ15" s="49"/>
      <c r="FKK15" s="49"/>
      <c r="FKL15" s="49"/>
      <c r="FKM15" s="49"/>
      <c r="FKN15" s="49"/>
      <c r="FKO15" s="49"/>
      <c r="FKP15" s="49"/>
      <c r="FKQ15" s="49"/>
      <c r="FKR15" s="49"/>
      <c r="FKS15" s="49"/>
      <c r="FKT15" s="49"/>
      <c r="FKU15" s="49"/>
      <c r="FKV15" s="49"/>
      <c r="FKW15" s="49"/>
      <c r="FKX15" s="49"/>
      <c r="FKY15" s="49"/>
      <c r="FKZ15" s="49"/>
      <c r="FLA15" s="49"/>
      <c r="FLB15" s="49"/>
      <c r="FLC15" s="49"/>
      <c r="FLD15" s="49"/>
      <c r="FLE15" s="49"/>
      <c r="FLF15" s="49"/>
      <c r="FLG15" s="49"/>
      <c r="FLH15" s="49"/>
      <c r="FLI15" s="49"/>
      <c r="FLJ15" s="49"/>
      <c r="FLK15" s="49"/>
      <c r="FLL15" s="49"/>
      <c r="FLM15" s="49"/>
      <c r="FLN15" s="49"/>
      <c r="FLO15" s="49"/>
      <c r="FLP15" s="49"/>
      <c r="FLQ15" s="49"/>
      <c r="FLR15" s="49"/>
      <c r="FLS15" s="49"/>
      <c r="FLT15" s="49"/>
      <c r="FLU15" s="49"/>
      <c r="FLV15" s="49"/>
      <c r="FLW15" s="49"/>
      <c r="FLX15" s="49"/>
      <c r="FLY15" s="49"/>
      <c r="FLZ15" s="49"/>
      <c r="FMA15" s="49"/>
      <c r="FMB15" s="49"/>
      <c r="FMC15" s="49"/>
      <c r="FMD15" s="49"/>
      <c r="FME15" s="49"/>
      <c r="FMF15" s="49"/>
      <c r="FMG15" s="49"/>
      <c r="FMH15" s="49"/>
      <c r="FMI15" s="49"/>
      <c r="FMJ15" s="49"/>
      <c r="FMK15" s="49"/>
      <c r="FML15" s="49"/>
      <c r="FMM15" s="49"/>
      <c r="FMN15" s="49"/>
      <c r="FMO15" s="49"/>
      <c r="FMP15" s="49"/>
      <c r="FMQ15" s="49"/>
      <c r="FMR15" s="49"/>
      <c r="FMS15" s="49"/>
      <c r="FMT15" s="49"/>
      <c r="FMU15" s="49"/>
      <c r="FMV15" s="49"/>
      <c r="FMW15" s="49"/>
      <c r="FMX15" s="49"/>
      <c r="FMY15" s="49"/>
      <c r="FMZ15" s="49"/>
      <c r="FNA15" s="49"/>
      <c r="FNB15" s="49"/>
      <c r="FNC15" s="49"/>
      <c r="FND15" s="49"/>
      <c r="FNE15" s="49"/>
      <c r="FNF15" s="49"/>
      <c r="FNG15" s="49"/>
      <c r="FNH15" s="49"/>
      <c r="FNI15" s="49"/>
      <c r="FNJ15" s="49"/>
      <c r="FNK15" s="49"/>
      <c r="FNL15" s="49"/>
      <c r="FNM15" s="49"/>
      <c r="FNN15" s="49"/>
      <c r="FNO15" s="49"/>
      <c r="FNP15" s="49"/>
      <c r="FNQ15" s="49"/>
      <c r="FNR15" s="49"/>
      <c r="FNS15" s="49"/>
      <c r="FNT15" s="49"/>
      <c r="FNU15" s="49"/>
      <c r="FNV15" s="49"/>
      <c r="FNW15" s="49"/>
      <c r="FNX15" s="49"/>
      <c r="FNY15" s="49"/>
      <c r="FNZ15" s="49"/>
      <c r="FOA15" s="49"/>
      <c r="FOB15" s="49"/>
      <c r="FOC15" s="49"/>
      <c r="FOD15" s="49"/>
      <c r="FOE15" s="49"/>
      <c r="FOF15" s="49"/>
      <c r="FOG15" s="49"/>
      <c r="FOH15" s="49"/>
      <c r="FOI15" s="49"/>
      <c r="FOJ15" s="49"/>
      <c r="FOK15" s="49"/>
      <c r="FOL15" s="49"/>
      <c r="FOM15" s="49"/>
      <c r="FON15" s="49"/>
      <c r="FOO15" s="49"/>
      <c r="FOP15" s="49"/>
      <c r="FOQ15" s="49"/>
      <c r="FOR15" s="49"/>
      <c r="FOS15" s="49"/>
      <c r="FOT15" s="49"/>
      <c r="FOU15" s="49"/>
      <c r="FOV15" s="49"/>
      <c r="FOW15" s="49"/>
      <c r="FOX15" s="49"/>
      <c r="FOY15" s="49"/>
      <c r="FOZ15" s="49"/>
      <c r="FPA15" s="49"/>
      <c r="FPB15" s="49"/>
      <c r="FPC15" s="49"/>
      <c r="FPD15" s="49"/>
      <c r="FPE15" s="49"/>
      <c r="FPF15" s="49"/>
      <c r="FPG15" s="49"/>
      <c r="FPH15" s="49"/>
      <c r="FPI15" s="49"/>
      <c r="FPJ15" s="49"/>
      <c r="FPK15" s="49"/>
      <c r="FPL15" s="49"/>
      <c r="FPM15" s="49"/>
      <c r="FPN15" s="49"/>
      <c r="FPO15" s="49"/>
      <c r="FPP15" s="49"/>
      <c r="FPQ15" s="49"/>
      <c r="FPR15" s="49"/>
      <c r="FPS15" s="49"/>
      <c r="FPT15" s="49"/>
      <c r="FPU15" s="49"/>
      <c r="FPV15" s="49"/>
      <c r="FPW15" s="49"/>
      <c r="FPX15" s="49"/>
      <c r="FPY15" s="49"/>
      <c r="FPZ15" s="49"/>
      <c r="FQA15" s="49"/>
      <c r="FQB15" s="49"/>
      <c r="FQC15" s="49"/>
      <c r="FQD15" s="49"/>
      <c r="FQE15" s="49"/>
      <c r="FQF15" s="49"/>
      <c r="FQG15" s="49"/>
      <c r="FQH15" s="49"/>
      <c r="FQI15" s="49"/>
      <c r="FQJ15" s="49"/>
      <c r="FQK15" s="49"/>
      <c r="FQL15" s="49"/>
      <c r="FQM15" s="49"/>
      <c r="FQN15" s="49"/>
      <c r="FQO15" s="49"/>
      <c r="FQP15" s="49"/>
      <c r="FQQ15" s="49"/>
      <c r="FQR15" s="49"/>
      <c r="FQS15" s="49"/>
      <c r="FQT15" s="49"/>
      <c r="FQU15" s="49"/>
      <c r="FQV15" s="49"/>
      <c r="FQW15" s="49"/>
      <c r="FQX15" s="49"/>
      <c r="FQY15" s="49"/>
      <c r="FQZ15" s="49"/>
      <c r="FRA15" s="49"/>
      <c r="FRB15" s="49"/>
      <c r="FRC15" s="49"/>
      <c r="FRD15" s="49"/>
      <c r="FRE15" s="49"/>
      <c r="FRF15" s="49"/>
      <c r="FRG15" s="49"/>
      <c r="FRH15" s="49"/>
      <c r="FRI15" s="49"/>
      <c r="FRJ15" s="49"/>
      <c r="FRK15" s="49"/>
      <c r="FRL15" s="49"/>
      <c r="FRM15" s="49"/>
      <c r="FRN15" s="49"/>
      <c r="FRO15" s="49"/>
      <c r="FRP15" s="49"/>
      <c r="FRQ15" s="49"/>
      <c r="FRR15" s="49"/>
      <c r="FRS15" s="49"/>
      <c r="FRT15" s="49"/>
      <c r="FRU15" s="49"/>
      <c r="FRV15" s="49"/>
      <c r="FRW15" s="49"/>
      <c r="FRX15" s="49"/>
      <c r="FRY15" s="49"/>
      <c r="FRZ15" s="49"/>
      <c r="FSA15" s="49"/>
      <c r="FSB15" s="49"/>
      <c r="FSC15" s="49"/>
      <c r="FSD15" s="49"/>
      <c r="FSE15" s="49"/>
      <c r="FSF15" s="49"/>
      <c r="FSG15" s="49"/>
      <c r="FSH15" s="49"/>
      <c r="FSI15" s="49"/>
      <c r="FSJ15" s="49"/>
      <c r="FSK15" s="49"/>
      <c r="FSL15" s="49"/>
      <c r="FSM15" s="49"/>
      <c r="FSN15" s="49"/>
      <c r="FSO15" s="49"/>
      <c r="FSP15" s="49"/>
      <c r="FSQ15" s="49"/>
      <c r="FSR15" s="49"/>
      <c r="FSS15" s="49"/>
      <c r="FST15" s="49"/>
      <c r="FSU15" s="49"/>
      <c r="FSV15" s="49"/>
      <c r="FSW15" s="49"/>
      <c r="FSX15" s="49"/>
      <c r="FSY15" s="49"/>
      <c r="FSZ15" s="49"/>
      <c r="FTA15" s="49"/>
      <c r="FTB15" s="49"/>
      <c r="FTC15" s="49"/>
      <c r="FTD15" s="49"/>
      <c r="FTE15" s="49"/>
      <c r="FTF15" s="49"/>
      <c r="FTG15" s="49"/>
      <c r="FTH15" s="49"/>
      <c r="FTI15" s="49"/>
      <c r="FTJ15" s="49"/>
      <c r="FTK15" s="49"/>
      <c r="FTL15" s="49"/>
      <c r="FTM15" s="49"/>
      <c r="FTN15" s="49"/>
      <c r="FTO15" s="49"/>
      <c r="FTP15" s="49"/>
      <c r="FTQ15" s="49"/>
      <c r="FTR15" s="49"/>
      <c r="FTS15" s="49"/>
      <c r="FTT15" s="49"/>
      <c r="FTU15" s="49"/>
      <c r="FTV15" s="49"/>
      <c r="FTW15" s="49"/>
      <c r="FTX15" s="49"/>
      <c r="FTY15" s="49"/>
      <c r="FTZ15" s="49"/>
      <c r="FUA15" s="49"/>
      <c r="FUB15" s="49"/>
      <c r="FUC15" s="49"/>
      <c r="FUD15" s="49"/>
      <c r="FUE15" s="49"/>
      <c r="FUF15" s="49"/>
      <c r="FUG15" s="49"/>
      <c r="FUH15" s="49"/>
      <c r="FUI15" s="49"/>
      <c r="FUJ15" s="49"/>
      <c r="FUK15" s="49"/>
      <c r="FUL15" s="49"/>
      <c r="FUM15" s="49"/>
      <c r="FUN15" s="49"/>
      <c r="FUO15" s="49"/>
      <c r="FUP15" s="49"/>
      <c r="FUQ15" s="49"/>
      <c r="FUR15" s="49"/>
      <c r="FUS15" s="49"/>
      <c r="FUT15" s="49"/>
      <c r="FUU15" s="49"/>
      <c r="FUV15" s="49"/>
      <c r="FUW15" s="49"/>
      <c r="FUX15" s="49"/>
      <c r="FUY15" s="49"/>
      <c r="FUZ15" s="49"/>
      <c r="FVA15" s="49"/>
      <c r="FVB15" s="49"/>
      <c r="FVC15" s="49"/>
      <c r="FVD15" s="49"/>
      <c r="FVE15" s="49"/>
      <c r="FVF15" s="49"/>
      <c r="FVG15" s="49"/>
      <c r="FVH15" s="49"/>
      <c r="FVI15" s="49"/>
      <c r="FVJ15" s="49"/>
      <c r="FVK15" s="49"/>
      <c r="FVL15" s="49"/>
      <c r="FVM15" s="49"/>
      <c r="FVN15" s="49"/>
      <c r="FVO15" s="49"/>
      <c r="FVP15" s="49"/>
      <c r="FVQ15" s="49"/>
      <c r="FVR15" s="49"/>
      <c r="FVS15" s="49"/>
      <c r="FVT15" s="49"/>
      <c r="FVU15" s="49"/>
      <c r="FVV15" s="49"/>
      <c r="FVW15" s="49"/>
      <c r="FVX15" s="49"/>
      <c r="FVY15" s="49"/>
      <c r="FVZ15" s="49"/>
      <c r="FWA15" s="49"/>
      <c r="FWB15" s="49"/>
      <c r="FWC15" s="49"/>
      <c r="FWD15" s="49"/>
      <c r="FWE15" s="49"/>
      <c r="FWF15" s="49"/>
      <c r="FWG15" s="49"/>
      <c r="FWH15" s="49"/>
      <c r="FWI15" s="49"/>
      <c r="FWJ15" s="49"/>
      <c r="FWK15" s="49"/>
      <c r="FWL15" s="49"/>
      <c r="FWM15" s="49"/>
      <c r="FWN15" s="49"/>
      <c r="FWO15" s="49"/>
      <c r="FWP15" s="49"/>
      <c r="FWQ15" s="49"/>
      <c r="FWR15" s="49"/>
      <c r="FWS15" s="49"/>
      <c r="FWT15" s="49"/>
      <c r="FWU15" s="49"/>
      <c r="FWV15" s="49"/>
      <c r="FWW15" s="49"/>
      <c r="FWX15" s="49"/>
      <c r="FWY15" s="49"/>
      <c r="FWZ15" s="49"/>
      <c r="FXA15" s="49"/>
      <c r="FXB15" s="49"/>
      <c r="FXC15" s="49"/>
      <c r="FXD15" s="49"/>
      <c r="FXE15" s="49"/>
      <c r="FXF15" s="49"/>
      <c r="FXG15" s="49"/>
      <c r="FXH15" s="49"/>
      <c r="FXI15" s="49"/>
      <c r="FXJ15" s="49"/>
      <c r="FXK15" s="49"/>
      <c r="FXL15" s="49"/>
      <c r="FXM15" s="49"/>
      <c r="FXN15" s="49"/>
      <c r="FXO15" s="49"/>
      <c r="FXP15" s="49"/>
      <c r="FXQ15" s="49"/>
      <c r="FXR15" s="49"/>
      <c r="FXS15" s="49"/>
      <c r="FXT15" s="49"/>
      <c r="FXU15" s="49"/>
      <c r="FXV15" s="49"/>
      <c r="FXW15" s="49"/>
      <c r="FXX15" s="49"/>
      <c r="FXY15" s="49"/>
      <c r="FXZ15" s="49"/>
      <c r="FYA15" s="49"/>
      <c r="FYB15" s="49"/>
      <c r="FYC15" s="49"/>
      <c r="FYD15" s="49"/>
      <c r="FYE15" s="49"/>
      <c r="FYF15" s="49"/>
      <c r="FYG15" s="49"/>
      <c r="FYH15" s="49"/>
      <c r="FYI15" s="49"/>
      <c r="FYJ15" s="49"/>
      <c r="FYK15" s="49"/>
      <c r="FYL15" s="49"/>
      <c r="FYM15" s="49"/>
      <c r="FYN15" s="49"/>
      <c r="FYO15" s="49"/>
      <c r="FYP15" s="49"/>
      <c r="FYQ15" s="49"/>
      <c r="FYR15" s="49"/>
      <c r="FYS15" s="49"/>
      <c r="FYT15" s="49"/>
      <c r="FYU15" s="49"/>
      <c r="FYV15" s="49"/>
      <c r="FYW15" s="49"/>
      <c r="FYX15" s="49"/>
      <c r="FYY15" s="49"/>
      <c r="FYZ15" s="49"/>
      <c r="FZA15" s="49"/>
      <c r="FZB15" s="49"/>
      <c r="FZC15" s="49"/>
      <c r="FZD15" s="49"/>
      <c r="FZE15" s="49"/>
      <c r="FZF15" s="49"/>
      <c r="FZG15" s="49"/>
      <c r="FZH15" s="49"/>
      <c r="FZI15" s="49"/>
      <c r="FZJ15" s="49"/>
      <c r="FZK15" s="49"/>
      <c r="FZL15" s="49"/>
      <c r="FZM15" s="49"/>
      <c r="FZN15" s="49"/>
      <c r="FZO15" s="49"/>
      <c r="FZP15" s="49"/>
      <c r="FZQ15" s="49"/>
      <c r="FZR15" s="49"/>
      <c r="FZS15" s="49"/>
      <c r="FZT15" s="49"/>
      <c r="FZU15" s="49"/>
      <c r="FZV15" s="49"/>
      <c r="FZW15" s="49"/>
      <c r="FZX15" s="49"/>
      <c r="FZY15" s="49"/>
      <c r="FZZ15" s="49"/>
      <c r="GAA15" s="49"/>
      <c r="GAB15" s="49"/>
      <c r="GAC15" s="49"/>
      <c r="GAD15" s="49"/>
      <c r="GAE15" s="49"/>
      <c r="GAF15" s="49"/>
      <c r="GAG15" s="49"/>
      <c r="GAH15" s="49"/>
      <c r="GAI15" s="49"/>
      <c r="GAJ15" s="49"/>
      <c r="GAK15" s="49"/>
      <c r="GAL15" s="49"/>
      <c r="GAM15" s="49"/>
      <c r="GAN15" s="49"/>
      <c r="GAO15" s="49"/>
      <c r="GAP15" s="49"/>
      <c r="GAQ15" s="49"/>
      <c r="GAR15" s="49"/>
      <c r="GAS15" s="49"/>
      <c r="GAT15" s="49"/>
      <c r="GAU15" s="49"/>
      <c r="GAV15" s="49"/>
      <c r="GAW15" s="49"/>
      <c r="GAX15" s="49"/>
      <c r="GAY15" s="49"/>
      <c r="GAZ15" s="49"/>
      <c r="GBA15" s="49"/>
      <c r="GBB15" s="49"/>
      <c r="GBC15" s="49"/>
      <c r="GBD15" s="49"/>
      <c r="GBE15" s="49"/>
      <c r="GBF15" s="49"/>
      <c r="GBG15" s="49"/>
      <c r="GBH15" s="49"/>
      <c r="GBI15" s="49"/>
      <c r="GBJ15" s="49"/>
      <c r="GBK15" s="49"/>
      <c r="GBL15" s="49"/>
      <c r="GBM15" s="49"/>
      <c r="GBN15" s="49"/>
      <c r="GBO15" s="49"/>
      <c r="GBP15" s="49"/>
      <c r="GBQ15" s="49"/>
      <c r="GBR15" s="49"/>
      <c r="GBS15" s="49"/>
      <c r="GBT15" s="49"/>
      <c r="GBU15" s="49"/>
      <c r="GBV15" s="49"/>
      <c r="GBW15" s="49"/>
      <c r="GBX15" s="49"/>
      <c r="GBY15" s="49"/>
      <c r="GBZ15" s="49"/>
      <c r="GCA15" s="49"/>
      <c r="GCB15" s="49"/>
      <c r="GCC15" s="49"/>
      <c r="GCD15" s="49"/>
      <c r="GCE15" s="49"/>
      <c r="GCF15" s="49"/>
      <c r="GCG15" s="49"/>
      <c r="GCH15" s="49"/>
      <c r="GCI15" s="49"/>
      <c r="GCJ15" s="49"/>
      <c r="GCK15" s="49"/>
      <c r="GCL15" s="49"/>
      <c r="GCM15" s="49"/>
      <c r="GCN15" s="49"/>
      <c r="GCO15" s="49"/>
      <c r="GCP15" s="49"/>
      <c r="GCQ15" s="49"/>
      <c r="GCR15" s="49"/>
      <c r="GCS15" s="49"/>
      <c r="GCT15" s="49"/>
      <c r="GCU15" s="49"/>
      <c r="GCV15" s="49"/>
      <c r="GCW15" s="49"/>
      <c r="GCX15" s="49"/>
      <c r="GCY15" s="49"/>
      <c r="GCZ15" s="49"/>
      <c r="GDA15" s="49"/>
      <c r="GDB15" s="49"/>
      <c r="GDC15" s="49"/>
      <c r="GDD15" s="49"/>
      <c r="GDE15" s="49"/>
      <c r="GDF15" s="49"/>
      <c r="GDG15" s="49"/>
      <c r="GDH15" s="49"/>
      <c r="GDI15" s="49"/>
      <c r="GDJ15" s="49"/>
      <c r="GDK15" s="49"/>
      <c r="GDL15" s="49"/>
      <c r="GDM15" s="49"/>
      <c r="GDN15" s="49"/>
      <c r="GDO15" s="49"/>
      <c r="GDP15" s="49"/>
      <c r="GDQ15" s="49"/>
      <c r="GDR15" s="49"/>
      <c r="GDS15" s="49"/>
      <c r="GDT15" s="49"/>
      <c r="GDU15" s="49"/>
      <c r="GDV15" s="49"/>
      <c r="GDW15" s="49"/>
      <c r="GDX15" s="49"/>
      <c r="GDY15" s="49"/>
      <c r="GDZ15" s="49"/>
      <c r="GEA15" s="49"/>
      <c r="GEB15" s="49"/>
      <c r="GEC15" s="49"/>
      <c r="GED15" s="49"/>
      <c r="GEE15" s="49"/>
      <c r="GEF15" s="49"/>
      <c r="GEG15" s="49"/>
      <c r="GEH15" s="49"/>
      <c r="GEI15" s="49"/>
      <c r="GEJ15" s="49"/>
      <c r="GEK15" s="49"/>
      <c r="GEL15" s="49"/>
      <c r="GEM15" s="49"/>
      <c r="GEN15" s="49"/>
      <c r="GEO15" s="49"/>
      <c r="GEP15" s="49"/>
      <c r="GEQ15" s="49"/>
      <c r="GER15" s="49"/>
      <c r="GES15" s="49"/>
      <c r="GET15" s="49"/>
      <c r="GEU15" s="49"/>
      <c r="GEV15" s="49"/>
      <c r="GEW15" s="49"/>
      <c r="GEX15" s="49"/>
      <c r="GEY15" s="49"/>
      <c r="GEZ15" s="49"/>
      <c r="GFA15" s="49"/>
      <c r="GFB15" s="49"/>
      <c r="GFC15" s="49"/>
      <c r="GFD15" s="49"/>
      <c r="GFE15" s="49"/>
      <c r="GFF15" s="49"/>
      <c r="GFG15" s="49"/>
      <c r="GFH15" s="49"/>
      <c r="GFI15" s="49"/>
      <c r="GFJ15" s="49"/>
      <c r="GFK15" s="49"/>
      <c r="GFL15" s="49"/>
      <c r="GFM15" s="49"/>
      <c r="GFN15" s="49"/>
      <c r="GFO15" s="49"/>
      <c r="GFP15" s="49"/>
      <c r="GFQ15" s="49"/>
      <c r="GFR15" s="49"/>
      <c r="GFS15" s="49"/>
      <c r="GFT15" s="49"/>
      <c r="GFU15" s="49"/>
      <c r="GFV15" s="49"/>
      <c r="GFW15" s="49"/>
      <c r="GFX15" s="49"/>
      <c r="GFY15" s="49"/>
      <c r="GFZ15" s="49"/>
      <c r="GGA15" s="49"/>
      <c r="GGB15" s="49"/>
      <c r="GGC15" s="49"/>
      <c r="GGD15" s="49"/>
      <c r="GGE15" s="49"/>
      <c r="GGF15" s="49"/>
      <c r="GGG15" s="49"/>
      <c r="GGH15" s="49"/>
      <c r="GGI15" s="49"/>
      <c r="GGJ15" s="49"/>
      <c r="GGK15" s="49"/>
      <c r="GGL15" s="49"/>
      <c r="GGM15" s="49"/>
      <c r="GGN15" s="49"/>
      <c r="GGO15" s="49"/>
      <c r="GGP15" s="49"/>
      <c r="GGQ15" s="49"/>
      <c r="GGR15" s="49"/>
      <c r="GGS15" s="49"/>
      <c r="GGT15" s="49"/>
      <c r="GGU15" s="49"/>
      <c r="GGV15" s="49"/>
      <c r="GGW15" s="49"/>
      <c r="GGX15" s="49"/>
      <c r="GGY15" s="49"/>
      <c r="GGZ15" s="49"/>
      <c r="GHA15" s="49"/>
      <c r="GHB15" s="49"/>
      <c r="GHC15" s="49"/>
      <c r="GHD15" s="49"/>
      <c r="GHE15" s="49"/>
      <c r="GHF15" s="49"/>
      <c r="GHG15" s="49"/>
      <c r="GHH15" s="49"/>
      <c r="GHI15" s="49"/>
      <c r="GHJ15" s="49"/>
      <c r="GHK15" s="49"/>
      <c r="GHL15" s="49"/>
      <c r="GHM15" s="49"/>
      <c r="GHN15" s="49"/>
      <c r="GHO15" s="49"/>
      <c r="GHP15" s="49"/>
      <c r="GHQ15" s="49"/>
      <c r="GHR15" s="49"/>
      <c r="GHS15" s="49"/>
      <c r="GHT15" s="49"/>
      <c r="GHU15" s="49"/>
      <c r="GHV15" s="49"/>
      <c r="GHW15" s="49"/>
      <c r="GHX15" s="49"/>
      <c r="GHY15" s="49"/>
      <c r="GHZ15" s="49"/>
      <c r="GIA15" s="49"/>
      <c r="GIB15" s="49"/>
      <c r="GIC15" s="49"/>
      <c r="GID15" s="49"/>
      <c r="GIE15" s="49"/>
      <c r="GIF15" s="49"/>
      <c r="GIG15" s="49"/>
      <c r="GIH15" s="49"/>
      <c r="GII15" s="49"/>
      <c r="GIJ15" s="49"/>
      <c r="GIK15" s="49"/>
      <c r="GIL15" s="49"/>
      <c r="GIM15" s="49"/>
      <c r="GIN15" s="49"/>
      <c r="GIO15" s="49"/>
      <c r="GIP15" s="49"/>
      <c r="GIQ15" s="49"/>
      <c r="GIR15" s="49"/>
      <c r="GIS15" s="49"/>
      <c r="GIT15" s="49"/>
      <c r="GIU15" s="49"/>
      <c r="GIV15" s="49"/>
      <c r="GIW15" s="49"/>
      <c r="GIX15" s="49"/>
      <c r="GIY15" s="49"/>
      <c r="GIZ15" s="49"/>
      <c r="GJA15" s="49"/>
      <c r="GJB15" s="49"/>
      <c r="GJC15" s="49"/>
      <c r="GJD15" s="49"/>
      <c r="GJE15" s="49"/>
      <c r="GJF15" s="49"/>
      <c r="GJG15" s="49"/>
      <c r="GJH15" s="49"/>
      <c r="GJI15" s="49"/>
      <c r="GJJ15" s="49"/>
      <c r="GJK15" s="49"/>
      <c r="GJL15" s="49"/>
      <c r="GJM15" s="49"/>
      <c r="GJN15" s="49"/>
      <c r="GJO15" s="49"/>
      <c r="GJP15" s="49"/>
      <c r="GJQ15" s="49"/>
      <c r="GJR15" s="49"/>
      <c r="GJS15" s="49"/>
      <c r="GJT15" s="49"/>
      <c r="GJU15" s="49"/>
      <c r="GJV15" s="49"/>
      <c r="GJW15" s="49"/>
      <c r="GJX15" s="49"/>
      <c r="GJY15" s="49"/>
      <c r="GJZ15" s="49"/>
      <c r="GKA15" s="49"/>
      <c r="GKB15" s="49"/>
      <c r="GKC15" s="49"/>
      <c r="GKD15" s="49"/>
      <c r="GKE15" s="49"/>
      <c r="GKF15" s="49"/>
      <c r="GKG15" s="49"/>
      <c r="GKH15" s="49"/>
      <c r="GKI15" s="49"/>
      <c r="GKJ15" s="49"/>
      <c r="GKK15" s="49"/>
      <c r="GKL15" s="49"/>
      <c r="GKM15" s="49"/>
      <c r="GKN15" s="49"/>
      <c r="GKO15" s="49"/>
      <c r="GKP15" s="49"/>
      <c r="GKQ15" s="49"/>
      <c r="GKR15" s="49"/>
      <c r="GKS15" s="49"/>
      <c r="GKT15" s="49"/>
      <c r="GKU15" s="49"/>
      <c r="GKV15" s="49"/>
      <c r="GKW15" s="49"/>
      <c r="GKX15" s="49"/>
      <c r="GKY15" s="49"/>
      <c r="GKZ15" s="49"/>
      <c r="GLA15" s="49"/>
      <c r="GLB15" s="49"/>
      <c r="GLC15" s="49"/>
      <c r="GLD15" s="49"/>
      <c r="GLE15" s="49"/>
      <c r="GLF15" s="49"/>
      <c r="GLG15" s="49"/>
      <c r="GLH15" s="49"/>
      <c r="GLI15" s="49"/>
      <c r="GLJ15" s="49"/>
      <c r="GLK15" s="49"/>
      <c r="GLL15" s="49"/>
      <c r="GLM15" s="49"/>
      <c r="GLN15" s="49"/>
      <c r="GLO15" s="49"/>
      <c r="GLP15" s="49"/>
      <c r="GLQ15" s="49"/>
      <c r="GLR15" s="49"/>
      <c r="GLS15" s="49"/>
      <c r="GLT15" s="49"/>
      <c r="GLU15" s="49"/>
      <c r="GLV15" s="49"/>
      <c r="GLW15" s="49"/>
      <c r="GLX15" s="49"/>
      <c r="GLY15" s="49"/>
      <c r="GLZ15" s="49"/>
      <c r="GMA15" s="49"/>
      <c r="GMB15" s="49"/>
      <c r="GMC15" s="49"/>
      <c r="GMD15" s="49"/>
      <c r="GME15" s="49"/>
      <c r="GMF15" s="49"/>
      <c r="GMG15" s="49"/>
      <c r="GMH15" s="49"/>
      <c r="GMI15" s="49"/>
      <c r="GMJ15" s="49"/>
      <c r="GMK15" s="49"/>
      <c r="GML15" s="49"/>
      <c r="GMM15" s="49"/>
      <c r="GMN15" s="49"/>
      <c r="GMO15" s="49"/>
      <c r="GMP15" s="49"/>
      <c r="GMQ15" s="49"/>
      <c r="GMR15" s="49"/>
      <c r="GMS15" s="49"/>
      <c r="GMT15" s="49"/>
      <c r="GMU15" s="49"/>
      <c r="GMV15" s="49"/>
      <c r="GMW15" s="49"/>
      <c r="GMX15" s="49"/>
      <c r="GMY15" s="49"/>
      <c r="GMZ15" s="49"/>
      <c r="GNA15" s="49"/>
      <c r="GNB15" s="49"/>
      <c r="GNC15" s="49"/>
      <c r="GND15" s="49"/>
      <c r="GNE15" s="49"/>
      <c r="GNF15" s="49"/>
      <c r="GNG15" s="49"/>
      <c r="GNH15" s="49"/>
      <c r="GNI15" s="49"/>
      <c r="GNJ15" s="49"/>
      <c r="GNK15" s="49"/>
      <c r="GNL15" s="49"/>
      <c r="GNM15" s="49"/>
      <c r="GNN15" s="49"/>
      <c r="GNO15" s="49"/>
      <c r="GNP15" s="49"/>
      <c r="GNQ15" s="49"/>
      <c r="GNR15" s="49"/>
      <c r="GNS15" s="49"/>
      <c r="GNT15" s="49"/>
      <c r="GNU15" s="49"/>
      <c r="GNV15" s="49"/>
      <c r="GNW15" s="49"/>
      <c r="GNX15" s="49"/>
      <c r="GNY15" s="49"/>
      <c r="GNZ15" s="49"/>
      <c r="GOA15" s="49"/>
      <c r="GOB15" s="49"/>
      <c r="GOC15" s="49"/>
      <c r="GOD15" s="49"/>
      <c r="GOE15" s="49"/>
      <c r="GOF15" s="49"/>
      <c r="GOG15" s="49"/>
      <c r="GOH15" s="49"/>
      <c r="GOI15" s="49"/>
      <c r="GOJ15" s="49"/>
      <c r="GOK15" s="49"/>
      <c r="GOL15" s="49"/>
      <c r="GOM15" s="49"/>
      <c r="GON15" s="49"/>
      <c r="GOO15" s="49"/>
      <c r="GOP15" s="49"/>
      <c r="GOQ15" s="49"/>
      <c r="GOR15" s="49"/>
      <c r="GOS15" s="49"/>
      <c r="GOT15" s="49"/>
      <c r="GOU15" s="49"/>
      <c r="GOV15" s="49"/>
      <c r="GOW15" s="49"/>
      <c r="GOX15" s="49"/>
      <c r="GOY15" s="49"/>
      <c r="GOZ15" s="49"/>
      <c r="GPA15" s="49"/>
      <c r="GPB15" s="49"/>
      <c r="GPC15" s="49"/>
      <c r="GPD15" s="49"/>
      <c r="GPE15" s="49"/>
      <c r="GPF15" s="49"/>
      <c r="GPG15" s="49"/>
      <c r="GPH15" s="49"/>
      <c r="GPI15" s="49"/>
      <c r="GPJ15" s="49"/>
      <c r="GPK15" s="49"/>
      <c r="GPL15" s="49"/>
      <c r="GPM15" s="49"/>
      <c r="GPN15" s="49"/>
      <c r="GPO15" s="49"/>
      <c r="GPP15" s="49"/>
      <c r="GPQ15" s="49"/>
      <c r="GPR15" s="49"/>
      <c r="GPS15" s="49"/>
      <c r="GPT15" s="49"/>
      <c r="GPU15" s="49"/>
      <c r="GPV15" s="49"/>
      <c r="GPW15" s="49"/>
      <c r="GPX15" s="49"/>
      <c r="GPY15" s="49"/>
      <c r="GPZ15" s="49"/>
      <c r="GQA15" s="49"/>
      <c r="GQB15" s="49"/>
      <c r="GQC15" s="49"/>
      <c r="GQD15" s="49"/>
      <c r="GQE15" s="49"/>
      <c r="GQF15" s="49"/>
      <c r="GQG15" s="49"/>
      <c r="GQH15" s="49"/>
      <c r="GQI15" s="49"/>
      <c r="GQJ15" s="49"/>
      <c r="GQK15" s="49"/>
      <c r="GQL15" s="49"/>
      <c r="GQM15" s="49"/>
      <c r="GQN15" s="49"/>
      <c r="GQO15" s="49"/>
      <c r="GQP15" s="49"/>
      <c r="GQQ15" s="49"/>
      <c r="GQR15" s="49"/>
      <c r="GQS15" s="49"/>
      <c r="GQT15" s="49"/>
      <c r="GQU15" s="49"/>
      <c r="GQV15" s="49"/>
      <c r="GQW15" s="49"/>
      <c r="GQX15" s="49"/>
      <c r="GQY15" s="49"/>
      <c r="GQZ15" s="49"/>
      <c r="GRA15" s="49"/>
      <c r="GRB15" s="49"/>
      <c r="GRC15" s="49"/>
      <c r="GRD15" s="49"/>
      <c r="GRE15" s="49"/>
      <c r="GRF15" s="49"/>
      <c r="GRG15" s="49"/>
      <c r="GRH15" s="49"/>
      <c r="GRI15" s="49"/>
      <c r="GRJ15" s="49"/>
      <c r="GRK15" s="49"/>
      <c r="GRL15" s="49"/>
      <c r="GRM15" s="49"/>
      <c r="GRN15" s="49"/>
      <c r="GRO15" s="49"/>
      <c r="GRP15" s="49"/>
      <c r="GRQ15" s="49"/>
      <c r="GRR15" s="49"/>
      <c r="GRS15" s="49"/>
      <c r="GRT15" s="49"/>
      <c r="GRU15" s="49"/>
      <c r="GRV15" s="49"/>
      <c r="GRW15" s="49"/>
      <c r="GRX15" s="49"/>
      <c r="GRY15" s="49"/>
      <c r="GRZ15" s="49"/>
      <c r="GSA15" s="49"/>
      <c r="GSB15" s="49"/>
      <c r="GSC15" s="49"/>
      <c r="GSD15" s="49"/>
      <c r="GSE15" s="49"/>
      <c r="GSF15" s="49"/>
      <c r="GSG15" s="49"/>
      <c r="GSH15" s="49"/>
      <c r="GSI15" s="49"/>
      <c r="GSJ15" s="49"/>
      <c r="GSK15" s="49"/>
      <c r="GSL15" s="49"/>
      <c r="GSM15" s="49"/>
      <c r="GSN15" s="49"/>
      <c r="GSO15" s="49"/>
      <c r="GSP15" s="49"/>
      <c r="GSQ15" s="49"/>
      <c r="GSR15" s="49"/>
      <c r="GSS15" s="49"/>
      <c r="GST15" s="49"/>
      <c r="GSU15" s="49"/>
      <c r="GSV15" s="49"/>
      <c r="GSW15" s="49"/>
      <c r="GSX15" s="49"/>
      <c r="GSY15" s="49"/>
      <c r="GSZ15" s="49"/>
      <c r="GTA15" s="49"/>
      <c r="GTB15" s="49"/>
      <c r="GTC15" s="49"/>
      <c r="GTD15" s="49"/>
      <c r="GTE15" s="49"/>
      <c r="GTF15" s="49"/>
      <c r="GTG15" s="49"/>
      <c r="GTH15" s="49"/>
      <c r="GTI15" s="49"/>
      <c r="GTJ15" s="49"/>
      <c r="GTK15" s="49"/>
      <c r="GTL15" s="49"/>
      <c r="GTM15" s="49"/>
      <c r="GTN15" s="49"/>
      <c r="GTO15" s="49"/>
      <c r="GTP15" s="49"/>
      <c r="GTQ15" s="49"/>
      <c r="GTR15" s="49"/>
      <c r="GTS15" s="49"/>
      <c r="GTT15" s="49"/>
      <c r="GTU15" s="49"/>
      <c r="GTV15" s="49"/>
      <c r="GTW15" s="49"/>
      <c r="GTX15" s="49"/>
      <c r="GTY15" s="49"/>
      <c r="GTZ15" s="49"/>
      <c r="GUA15" s="49"/>
      <c r="GUB15" s="49"/>
      <c r="GUC15" s="49"/>
      <c r="GUD15" s="49"/>
      <c r="GUE15" s="49"/>
      <c r="GUF15" s="49"/>
      <c r="GUG15" s="49"/>
      <c r="GUH15" s="49"/>
      <c r="GUI15" s="49"/>
      <c r="GUJ15" s="49"/>
      <c r="GUK15" s="49"/>
      <c r="GUL15" s="49"/>
      <c r="GUM15" s="49"/>
      <c r="GUN15" s="49"/>
      <c r="GUO15" s="49"/>
      <c r="GUP15" s="49"/>
      <c r="GUQ15" s="49"/>
      <c r="GUR15" s="49"/>
      <c r="GUS15" s="49"/>
      <c r="GUT15" s="49"/>
      <c r="GUU15" s="49"/>
      <c r="GUV15" s="49"/>
      <c r="GUW15" s="49"/>
      <c r="GUX15" s="49"/>
      <c r="GUY15" s="49"/>
      <c r="GUZ15" s="49"/>
      <c r="GVA15" s="49"/>
      <c r="GVB15" s="49"/>
      <c r="GVC15" s="49"/>
      <c r="GVD15" s="49"/>
      <c r="GVE15" s="49"/>
      <c r="GVF15" s="49"/>
      <c r="GVG15" s="49"/>
      <c r="GVH15" s="49"/>
      <c r="GVI15" s="49"/>
      <c r="GVJ15" s="49"/>
      <c r="GVK15" s="49"/>
      <c r="GVL15" s="49"/>
      <c r="GVM15" s="49"/>
      <c r="GVN15" s="49"/>
      <c r="GVO15" s="49"/>
      <c r="GVP15" s="49"/>
      <c r="GVQ15" s="49"/>
      <c r="GVR15" s="49"/>
      <c r="GVS15" s="49"/>
      <c r="GVT15" s="49"/>
      <c r="GVU15" s="49"/>
      <c r="GVV15" s="49"/>
      <c r="GVW15" s="49"/>
      <c r="GVX15" s="49"/>
      <c r="GVY15" s="49"/>
      <c r="GVZ15" s="49"/>
      <c r="GWA15" s="49"/>
      <c r="GWB15" s="49"/>
      <c r="GWC15" s="49"/>
      <c r="GWD15" s="49"/>
      <c r="GWE15" s="49"/>
      <c r="GWF15" s="49"/>
      <c r="GWG15" s="49"/>
      <c r="GWH15" s="49"/>
      <c r="GWI15" s="49"/>
      <c r="GWJ15" s="49"/>
      <c r="GWK15" s="49"/>
      <c r="GWL15" s="49"/>
      <c r="GWM15" s="49"/>
      <c r="GWN15" s="49"/>
      <c r="GWO15" s="49"/>
      <c r="GWP15" s="49"/>
      <c r="GWQ15" s="49"/>
      <c r="GWR15" s="49"/>
      <c r="GWS15" s="49"/>
      <c r="GWT15" s="49"/>
      <c r="GWU15" s="49"/>
      <c r="GWV15" s="49"/>
      <c r="GWW15" s="49"/>
      <c r="GWX15" s="49"/>
      <c r="GWY15" s="49"/>
      <c r="GWZ15" s="49"/>
      <c r="GXA15" s="49"/>
      <c r="GXB15" s="49"/>
      <c r="GXC15" s="49"/>
      <c r="GXD15" s="49"/>
      <c r="GXE15" s="49"/>
      <c r="GXF15" s="49"/>
      <c r="GXG15" s="49"/>
      <c r="GXH15" s="49"/>
      <c r="GXI15" s="49"/>
      <c r="GXJ15" s="49"/>
      <c r="GXK15" s="49"/>
      <c r="GXL15" s="49"/>
      <c r="GXM15" s="49"/>
      <c r="GXN15" s="49"/>
      <c r="GXO15" s="49"/>
      <c r="GXP15" s="49"/>
      <c r="GXQ15" s="49"/>
      <c r="GXR15" s="49"/>
      <c r="GXS15" s="49"/>
      <c r="GXT15" s="49"/>
      <c r="GXU15" s="49"/>
      <c r="GXV15" s="49"/>
      <c r="GXW15" s="49"/>
      <c r="GXX15" s="49"/>
      <c r="GXY15" s="49"/>
      <c r="GXZ15" s="49"/>
      <c r="GYA15" s="49"/>
      <c r="GYB15" s="49"/>
      <c r="GYC15" s="49"/>
      <c r="GYD15" s="49"/>
      <c r="GYE15" s="49"/>
      <c r="GYF15" s="49"/>
      <c r="GYG15" s="49"/>
      <c r="GYH15" s="49"/>
      <c r="GYI15" s="49"/>
      <c r="GYJ15" s="49"/>
      <c r="GYK15" s="49"/>
      <c r="GYL15" s="49"/>
      <c r="GYM15" s="49"/>
      <c r="GYN15" s="49"/>
      <c r="GYO15" s="49"/>
      <c r="GYP15" s="49"/>
      <c r="GYQ15" s="49"/>
      <c r="GYR15" s="49"/>
      <c r="GYS15" s="49"/>
      <c r="GYT15" s="49"/>
      <c r="GYU15" s="49"/>
      <c r="GYV15" s="49"/>
      <c r="GYW15" s="49"/>
      <c r="GYX15" s="49"/>
      <c r="GYY15" s="49"/>
      <c r="GYZ15" s="49"/>
      <c r="GZA15" s="49"/>
      <c r="GZB15" s="49"/>
      <c r="GZC15" s="49"/>
      <c r="GZD15" s="49"/>
      <c r="GZE15" s="49"/>
      <c r="GZF15" s="49"/>
      <c r="GZG15" s="49"/>
      <c r="GZH15" s="49"/>
      <c r="GZI15" s="49"/>
      <c r="GZJ15" s="49"/>
      <c r="GZK15" s="49"/>
      <c r="GZL15" s="49"/>
      <c r="GZM15" s="49"/>
      <c r="GZN15" s="49"/>
      <c r="GZO15" s="49"/>
      <c r="GZP15" s="49"/>
      <c r="GZQ15" s="49"/>
      <c r="GZR15" s="49"/>
      <c r="GZS15" s="49"/>
      <c r="GZT15" s="49"/>
      <c r="GZU15" s="49"/>
      <c r="GZV15" s="49"/>
      <c r="GZW15" s="49"/>
      <c r="GZX15" s="49"/>
      <c r="GZY15" s="49"/>
      <c r="GZZ15" s="49"/>
      <c r="HAA15" s="49"/>
      <c r="HAB15" s="49"/>
      <c r="HAC15" s="49"/>
      <c r="HAD15" s="49"/>
      <c r="HAE15" s="49"/>
      <c r="HAF15" s="49"/>
      <c r="HAG15" s="49"/>
      <c r="HAH15" s="49"/>
      <c r="HAI15" s="49"/>
      <c r="HAJ15" s="49"/>
      <c r="HAK15" s="49"/>
      <c r="HAL15" s="49"/>
      <c r="HAM15" s="49"/>
      <c r="HAN15" s="49"/>
      <c r="HAO15" s="49"/>
      <c r="HAP15" s="49"/>
      <c r="HAQ15" s="49"/>
      <c r="HAR15" s="49"/>
      <c r="HAS15" s="49"/>
      <c r="HAT15" s="49"/>
      <c r="HAU15" s="49"/>
      <c r="HAV15" s="49"/>
      <c r="HAW15" s="49"/>
      <c r="HAX15" s="49"/>
      <c r="HAY15" s="49"/>
      <c r="HAZ15" s="49"/>
      <c r="HBA15" s="49"/>
      <c r="HBB15" s="49"/>
      <c r="HBC15" s="49"/>
      <c r="HBD15" s="49"/>
      <c r="HBE15" s="49"/>
      <c r="HBF15" s="49"/>
      <c r="HBG15" s="49"/>
      <c r="HBH15" s="49"/>
      <c r="HBI15" s="49"/>
      <c r="HBJ15" s="49"/>
      <c r="HBK15" s="49"/>
      <c r="HBL15" s="49"/>
      <c r="HBM15" s="49"/>
      <c r="HBN15" s="49"/>
      <c r="HBO15" s="49"/>
      <c r="HBP15" s="49"/>
      <c r="HBQ15" s="49"/>
      <c r="HBR15" s="49"/>
      <c r="HBS15" s="49"/>
      <c r="HBT15" s="49"/>
      <c r="HBU15" s="49"/>
      <c r="HBV15" s="49"/>
      <c r="HBW15" s="49"/>
      <c r="HBX15" s="49"/>
      <c r="HBY15" s="49"/>
      <c r="HBZ15" s="49"/>
      <c r="HCA15" s="49"/>
      <c r="HCB15" s="49"/>
      <c r="HCC15" s="49"/>
      <c r="HCD15" s="49"/>
      <c r="HCE15" s="49"/>
      <c r="HCF15" s="49"/>
      <c r="HCG15" s="49"/>
      <c r="HCH15" s="49"/>
      <c r="HCI15" s="49"/>
      <c r="HCJ15" s="49"/>
      <c r="HCK15" s="49"/>
      <c r="HCL15" s="49"/>
      <c r="HCM15" s="49"/>
      <c r="HCN15" s="49"/>
      <c r="HCO15" s="49"/>
      <c r="HCP15" s="49"/>
      <c r="HCQ15" s="49"/>
      <c r="HCR15" s="49"/>
      <c r="HCS15" s="49"/>
      <c r="HCT15" s="49"/>
      <c r="HCU15" s="49"/>
      <c r="HCV15" s="49"/>
      <c r="HCW15" s="49"/>
      <c r="HCX15" s="49"/>
      <c r="HCY15" s="49"/>
      <c r="HCZ15" s="49"/>
      <c r="HDA15" s="49"/>
      <c r="HDB15" s="49"/>
      <c r="HDC15" s="49"/>
      <c r="HDD15" s="49"/>
      <c r="HDE15" s="49"/>
      <c r="HDF15" s="49"/>
      <c r="HDG15" s="49"/>
      <c r="HDH15" s="49"/>
      <c r="HDI15" s="49"/>
      <c r="HDJ15" s="49"/>
      <c r="HDK15" s="49"/>
      <c r="HDL15" s="49"/>
      <c r="HDM15" s="49"/>
      <c r="HDN15" s="49"/>
      <c r="HDO15" s="49"/>
      <c r="HDP15" s="49"/>
      <c r="HDQ15" s="49"/>
      <c r="HDR15" s="49"/>
      <c r="HDS15" s="49"/>
      <c r="HDT15" s="49"/>
      <c r="HDU15" s="49"/>
      <c r="HDV15" s="49"/>
      <c r="HDW15" s="49"/>
      <c r="HDX15" s="49"/>
      <c r="HDY15" s="49"/>
      <c r="HDZ15" s="49"/>
      <c r="HEA15" s="49"/>
      <c r="HEB15" s="49"/>
      <c r="HEC15" s="49"/>
      <c r="HED15" s="49"/>
      <c r="HEE15" s="49"/>
      <c r="HEF15" s="49"/>
      <c r="HEG15" s="49"/>
      <c r="HEH15" s="49"/>
      <c r="HEI15" s="49"/>
      <c r="HEJ15" s="49"/>
      <c r="HEK15" s="49"/>
      <c r="HEL15" s="49"/>
      <c r="HEM15" s="49"/>
      <c r="HEN15" s="49"/>
      <c r="HEO15" s="49"/>
      <c r="HEP15" s="49"/>
      <c r="HEQ15" s="49"/>
      <c r="HER15" s="49"/>
      <c r="HES15" s="49"/>
      <c r="HET15" s="49"/>
      <c r="HEU15" s="49"/>
      <c r="HEV15" s="49"/>
      <c r="HEW15" s="49"/>
      <c r="HEX15" s="49"/>
      <c r="HEY15" s="49"/>
      <c r="HEZ15" s="49"/>
      <c r="HFA15" s="49"/>
      <c r="HFB15" s="49"/>
      <c r="HFC15" s="49"/>
      <c r="HFD15" s="49"/>
      <c r="HFE15" s="49"/>
      <c r="HFF15" s="49"/>
      <c r="HFG15" s="49"/>
      <c r="HFH15" s="49"/>
      <c r="HFI15" s="49"/>
      <c r="HFJ15" s="49"/>
      <c r="HFK15" s="49"/>
      <c r="HFL15" s="49"/>
      <c r="HFM15" s="49"/>
      <c r="HFN15" s="49"/>
      <c r="HFO15" s="49"/>
      <c r="HFP15" s="49"/>
      <c r="HFQ15" s="49"/>
      <c r="HFR15" s="49"/>
      <c r="HFS15" s="49"/>
      <c r="HFT15" s="49"/>
      <c r="HFU15" s="49"/>
      <c r="HFV15" s="49"/>
      <c r="HFW15" s="49"/>
      <c r="HFX15" s="49"/>
      <c r="HFY15" s="49"/>
      <c r="HFZ15" s="49"/>
      <c r="HGA15" s="49"/>
      <c r="HGB15" s="49"/>
      <c r="HGC15" s="49"/>
      <c r="HGD15" s="49"/>
      <c r="HGE15" s="49"/>
      <c r="HGF15" s="49"/>
      <c r="HGG15" s="49"/>
      <c r="HGH15" s="49"/>
      <c r="HGI15" s="49"/>
      <c r="HGJ15" s="49"/>
      <c r="HGK15" s="49"/>
      <c r="HGL15" s="49"/>
      <c r="HGM15" s="49"/>
      <c r="HGN15" s="49"/>
      <c r="HGO15" s="49"/>
      <c r="HGP15" s="49"/>
      <c r="HGQ15" s="49"/>
      <c r="HGR15" s="49"/>
      <c r="HGS15" s="49"/>
      <c r="HGT15" s="49"/>
      <c r="HGU15" s="49"/>
      <c r="HGV15" s="49"/>
      <c r="HGW15" s="49"/>
      <c r="HGX15" s="49"/>
      <c r="HGY15" s="49"/>
      <c r="HGZ15" s="49"/>
      <c r="HHA15" s="49"/>
      <c r="HHB15" s="49"/>
      <c r="HHC15" s="49"/>
      <c r="HHD15" s="49"/>
      <c r="HHE15" s="49"/>
      <c r="HHF15" s="49"/>
      <c r="HHG15" s="49"/>
      <c r="HHH15" s="49"/>
      <c r="HHI15" s="49"/>
      <c r="HHJ15" s="49"/>
      <c r="HHK15" s="49"/>
      <c r="HHL15" s="49"/>
      <c r="HHM15" s="49"/>
      <c r="HHN15" s="49"/>
      <c r="HHO15" s="49"/>
      <c r="HHP15" s="49"/>
      <c r="HHQ15" s="49"/>
      <c r="HHR15" s="49"/>
      <c r="HHS15" s="49"/>
      <c r="HHT15" s="49"/>
      <c r="HHU15" s="49"/>
      <c r="HHV15" s="49"/>
      <c r="HHW15" s="49"/>
      <c r="HHX15" s="49"/>
      <c r="HHY15" s="49"/>
      <c r="HHZ15" s="49"/>
      <c r="HIA15" s="49"/>
      <c r="HIB15" s="49"/>
      <c r="HIC15" s="49"/>
      <c r="HID15" s="49"/>
      <c r="HIE15" s="49"/>
      <c r="HIF15" s="49"/>
      <c r="HIG15" s="49"/>
      <c r="HIH15" s="49"/>
      <c r="HII15" s="49"/>
      <c r="HIJ15" s="49"/>
      <c r="HIK15" s="49"/>
      <c r="HIL15" s="49"/>
      <c r="HIM15" s="49"/>
      <c r="HIN15" s="49"/>
      <c r="HIO15" s="49"/>
      <c r="HIP15" s="49"/>
      <c r="HIQ15" s="49"/>
      <c r="HIR15" s="49"/>
      <c r="HIS15" s="49"/>
      <c r="HIT15" s="49"/>
      <c r="HIU15" s="49"/>
      <c r="HIV15" s="49"/>
      <c r="HIW15" s="49"/>
      <c r="HIX15" s="49"/>
      <c r="HIY15" s="49"/>
      <c r="HIZ15" s="49"/>
      <c r="HJA15" s="49"/>
      <c r="HJB15" s="49"/>
      <c r="HJC15" s="49"/>
      <c r="HJD15" s="49"/>
      <c r="HJE15" s="49"/>
      <c r="HJF15" s="49"/>
      <c r="HJG15" s="49"/>
      <c r="HJH15" s="49"/>
      <c r="HJI15" s="49"/>
      <c r="HJJ15" s="49"/>
      <c r="HJK15" s="49"/>
      <c r="HJL15" s="49"/>
      <c r="HJM15" s="49"/>
      <c r="HJN15" s="49"/>
      <c r="HJO15" s="49"/>
      <c r="HJP15" s="49"/>
      <c r="HJQ15" s="49"/>
      <c r="HJR15" s="49"/>
      <c r="HJS15" s="49"/>
      <c r="HJT15" s="49"/>
      <c r="HJU15" s="49"/>
      <c r="HJV15" s="49"/>
      <c r="HJW15" s="49"/>
      <c r="HJX15" s="49"/>
      <c r="HJY15" s="49"/>
      <c r="HJZ15" s="49"/>
      <c r="HKA15" s="49"/>
      <c r="HKB15" s="49"/>
      <c r="HKC15" s="49"/>
      <c r="HKD15" s="49"/>
      <c r="HKE15" s="49"/>
      <c r="HKF15" s="49"/>
      <c r="HKG15" s="49"/>
      <c r="HKH15" s="49"/>
      <c r="HKI15" s="49"/>
      <c r="HKJ15" s="49"/>
      <c r="HKK15" s="49"/>
      <c r="HKL15" s="49"/>
      <c r="HKM15" s="49"/>
      <c r="HKN15" s="49"/>
      <c r="HKO15" s="49"/>
      <c r="HKP15" s="49"/>
      <c r="HKQ15" s="49"/>
      <c r="HKR15" s="49"/>
      <c r="HKS15" s="49"/>
      <c r="HKT15" s="49"/>
      <c r="HKU15" s="49"/>
      <c r="HKV15" s="49"/>
      <c r="HKW15" s="49"/>
      <c r="HKX15" s="49"/>
      <c r="HKY15" s="49"/>
      <c r="HKZ15" s="49"/>
      <c r="HLA15" s="49"/>
      <c r="HLB15" s="49"/>
      <c r="HLC15" s="49"/>
      <c r="HLD15" s="49"/>
      <c r="HLE15" s="49"/>
      <c r="HLF15" s="49"/>
      <c r="HLG15" s="49"/>
      <c r="HLH15" s="49"/>
      <c r="HLI15" s="49"/>
      <c r="HLJ15" s="49"/>
      <c r="HLK15" s="49"/>
      <c r="HLL15" s="49"/>
      <c r="HLM15" s="49"/>
      <c r="HLN15" s="49"/>
      <c r="HLO15" s="49"/>
      <c r="HLP15" s="49"/>
      <c r="HLQ15" s="49"/>
      <c r="HLR15" s="49"/>
      <c r="HLS15" s="49"/>
      <c r="HLT15" s="49"/>
      <c r="HLU15" s="49"/>
      <c r="HLV15" s="49"/>
      <c r="HLW15" s="49"/>
      <c r="HLX15" s="49"/>
      <c r="HLY15" s="49"/>
      <c r="HLZ15" s="49"/>
      <c r="HMA15" s="49"/>
      <c r="HMB15" s="49"/>
      <c r="HMC15" s="49"/>
      <c r="HMD15" s="49"/>
      <c r="HME15" s="49"/>
      <c r="HMF15" s="49"/>
      <c r="HMG15" s="49"/>
      <c r="HMH15" s="49"/>
      <c r="HMI15" s="49"/>
      <c r="HMJ15" s="49"/>
      <c r="HMK15" s="49"/>
      <c r="HML15" s="49"/>
      <c r="HMM15" s="49"/>
      <c r="HMN15" s="49"/>
      <c r="HMO15" s="49"/>
      <c r="HMP15" s="49"/>
      <c r="HMQ15" s="49"/>
      <c r="HMR15" s="49"/>
      <c r="HMS15" s="49"/>
      <c r="HMT15" s="49"/>
      <c r="HMU15" s="49"/>
      <c r="HMV15" s="49"/>
      <c r="HMW15" s="49"/>
      <c r="HMX15" s="49"/>
      <c r="HMY15" s="49"/>
      <c r="HMZ15" s="49"/>
      <c r="HNA15" s="49"/>
      <c r="HNB15" s="49"/>
      <c r="HNC15" s="49"/>
      <c r="HND15" s="49"/>
      <c r="HNE15" s="49"/>
      <c r="HNF15" s="49"/>
      <c r="HNG15" s="49"/>
      <c r="HNH15" s="49"/>
      <c r="HNI15" s="49"/>
      <c r="HNJ15" s="49"/>
      <c r="HNK15" s="49"/>
      <c r="HNL15" s="49"/>
      <c r="HNM15" s="49"/>
      <c r="HNN15" s="49"/>
      <c r="HNO15" s="49"/>
      <c r="HNP15" s="49"/>
      <c r="HNQ15" s="49"/>
      <c r="HNR15" s="49"/>
      <c r="HNS15" s="49"/>
      <c r="HNT15" s="49"/>
      <c r="HNU15" s="49"/>
      <c r="HNV15" s="49"/>
      <c r="HNW15" s="49"/>
      <c r="HNX15" s="49"/>
      <c r="HNY15" s="49"/>
      <c r="HNZ15" s="49"/>
      <c r="HOA15" s="49"/>
      <c r="HOB15" s="49"/>
      <c r="HOC15" s="49"/>
      <c r="HOD15" s="49"/>
      <c r="HOE15" s="49"/>
      <c r="HOF15" s="49"/>
      <c r="HOG15" s="49"/>
      <c r="HOH15" s="49"/>
      <c r="HOI15" s="49"/>
      <c r="HOJ15" s="49"/>
      <c r="HOK15" s="49"/>
      <c r="HOL15" s="49"/>
      <c r="HOM15" s="49"/>
      <c r="HON15" s="49"/>
      <c r="HOO15" s="49"/>
      <c r="HOP15" s="49"/>
      <c r="HOQ15" s="49"/>
      <c r="HOR15" s="49"/>
      <c r="HOS15" s="49"/>
      <c r="HOT15" s="49"/>
      <c r="HOU15" s="49"/>
      <c r="HOV15" s="49"/>
      <c r="HOW15" s="49"/>
      <c r="HOX15" s="49"/>
      <c r="HOY15" s="49"/>
      <c r="HOZ15" s="49"/>
      <c r="HPA15" s="49"/>
      <c r="HPB15" s="49"/>
      <c r="HPC15" s="49"/>
      <c r="HPD15" s="49"/>
      <c r="HPE15" s="49"/>
      <c r="HPF15" s="49"/>
      <c r="HPG15" s="49"/>
      <c r="HPH15" s="49"/>
      <c r="HPI15" s="49"/>
      <c r="HPJ15" s="49"/>
      <c r="HPK15" s="49"/>
      <c r="HPL15" s="49"/>
      <c r="HPM15" s="49"/>
      <c r="HPN15" s="49"/>
      <c r="HPO15" s="49"/>
      <c r="HPP15" s="49"/>
      <c r="HPQ15" s="49"/>
      <c r="HPR15" s="49"/>
      <c r="HPS15" s="49"/>
      <c r="HPT15" s="49"/>
      <c r="HPU15" s="49"/>
      <c r="HPV15" s="49"/>
      <c r="HPW15" s="49"/>
      <c r="HPX15" s="49"/>
      <c r="HPY15" s="49"/>
      <c r="HPZ15" s="49"/>
      <c r="HQA15" s="49"/>
      <c r="HQB15" s="49"/>
      <c r="HQC15" s="49"/>
      <c r="HQD15" s="49"/>
      <c r="HQE15" s="49"/>
      <c r="HQF15" s="49"/>
      <c r="HQG15" s="49"/>
      <c r="HQH15" s="49"/>
      <c r="HQI15" s="49"/>
      <c r="HQJ15" s="49"/>
      <c r="HQK15" s="49"/>
      <c r="HQL15" s="49"/>
      <c r="HQM15" s="49"/>
      <c r="HQN15" s="49"/>
      <c r="HQO15" s="49"/>
      <c r="HQP15" s="49"/>
      <c r="HQQ15" s="49"/>
      <c r="HQR15" s="49"/>
      <c r="HQS15" s="49"/>
      <c r="HQT15" s="49"/>
      <c r="HQU15" s="49"/>
      <c r="HQV15" s="49"/>
      <c r="HQW15" s="49"/>
      <c r="HQX15" s="49"/>
      <c r="HQY15" s="49"/>
      <c r="HQZ15" s="49"/>
      <c r="HRA15" s="49"/>
      <c r="HRB15" s="49"/>
      <c r="HRC15" s="49"/>
      <c r="HRD15" s="49"/>
      <c r="HRE15" s="49"/>
      <c r="HRF15" s="49"/>
      <c r="HRG15" s="49"/>
      <c r="HRH15" s="49"/>
      <c r="HRI15" s="49"/>
      <c r="HRJ15" s="49"/>
      <c r="HRK15" s="49"/>
      <c r="HRL15" s="49"/>
      <c r="HRM15" s="49"/>
      <c r="HRN15" s="49"/>
      <c r="HRO15" s="49"/>
      <c r="HRP15" s="49"/>
      <c r="HRQ15" s="49"/>
      <c r="HRR15" s="49"/>
      <c r="HRS15" s="49"/>
      <c r="HRT15" s="49"/>
      <c r="HRU15" s="49"/>
      <c r="HRV15" s="49"/>
      <c r="HRW15" s="49"/>
      <c r="HRX15" s="49"/>
      <c r="HRY15" s="49"/>
      <c r="HRZ15" s="49"/>
      <c r="HSA15" s="49"/>
      <c r="HSB15" s="49"/>
      <c r="HSC15" s="49"/>
      <c r="HSD15" s="49"/>
      <c r="HSE15" s="49"/>
      <c r="HSF15" s="49"/>
      <c r="HSG15" s="49"/>
      <c r="HSH15" s="49"/>
      <c r="HSI15" s="49"/>
      <c r="HSJ15" s="49"/>
      <c r="HSK15" s="49"/>
      <c r="HSL15" s="49"/>
      <c r="HSM15" s="49"/>
      <c r="HSN15" s="49"/>
      <c r="HSO15" s="49"/>
      <c r="HSP15" s="49"/>
      <c r="HSQ15" s="49"/>
      <c r="HSR15" s="49"/>
      <c r="HSS15" s="49"/>
      <c r="HST15" s="49"/>
      <c r="HSU15" s="49"/>
      <c r="HSV15" s="49"/>
      <c r="HSW15" s="49"/>
      <c r="HSX15" s="49"/>
      <c r="HSY15" s="49"/>
      <c r="HSZ15" s="49"/>
      <c r="HTA15" s="49"/>
      <c r="HTB15" s="49"/>
      <c r="HTC15" s="49"/>
      <c r="HTD15" s="49"/>
      <c r="HTE15" s="49"/>
      <c r="HTF15" s="49"/>
      <c r="HTG15" s="49"/>
      <c r="HTH15" s="49"/>
      <c r="HTI15" s="49"/>
      <c r="HTJ15" s="49"/>
      <c r="HTK15" s="49"/>
      <c r="HTL15" s="49"/>
      <c r="HTM15" s="49"/>
      <c r="HTN15" s="49"/>
      <c r="HTO15" s="49"/>
      <c r="HTP15" s="49"/>
      <c r="HTQ15" s="49"/>
      <c r="HTR15" s="49"/>
      <c r="HTS15" s="49"/>
      <c r="HTT15" s="49"/>
      <c r="HTU15" s="49"/>
      <c r="HTV15" s="49"/>
      <c r="HTW15" s="49"/>
      <c r="HTX15" s="49"/>
      <c r="HTY15" s="49"/>
      <c r="HTZ15" s="49"/>
      <c r="HUA15" s="49"/>
      <c r="HUB15" s="49"/>
      <c r="HUC15" s="49"/>
      <c r="HUD15" s="49"/>
      <c r="HUE15" s="49"/>
      <c r="HUF15" s="49"/>
      <c r="HUG15" s="49"/>
      <c r="HUH15" s="49"/>
      <c r="HUI15" s="49"/>
      <c r="HUJ15" s="49"/>
      <c r="HUK15" s="49"/>
      <c r="HUL15" s="49"/>
      <c r="HUM15" s="49"/>
      <c r="HUN15" s="49"/>
      <c r="HUO15" s="49"/>
      <c r="HUP15" s="49"/>
      <c r="HUQ15" s="49"/>
      <c r="HUR15" s="49"/>
      <c r="HUS15" s="49"/>
      <c r="HUT15" s="49"/>
      <c r="HUU15" s="49"/>
      <c r="HUV15" s="49"/>
      <c r="HUW15" s="49"/>
      <c r="HUX15" s="49"/>
      <c r="HUY15" s="49"/>
      <c r="HUZ15" s="49"/>
      <c r="HVA15" s="49"/>
      <c r="HVB15" s="49"/>
      <c r="HVC15" s="49"/>
      <c r="HVD15" s="49"/>
      <c r="HVE15" s="49"/>
      <c r="HVF15" s="49"/>
      <c r="HVG15" s="49"/>
      <c r="HVH15" s="49"/>
      <c r="HVI15" s="49"/>
      <c r="HVJ15" s="49"/>
      <c r="HVK15" s="49"/>
      <c r="HVL15" s="49"/>
      <c r="HVM15" s="49"/>
      <c r="HVN15" s="49"/>
      <c r="HVO15" s="49"/>
      <c r="HVP15" s="49"/>
      <c r="HVQ15" s="49"/>
      <c r="HVR15" s="49"/>
      <c r="HVS15" s="49"/>
      <c r="HVT15" s="49"/>
      <c r="HVU15" s="49"/>
      <c r="HVV15" s="49"/>
      <c r="HVW15" s="49"/>
      <c r="HVX15" s="49"/>
      <c r="HVY15" s="49"/>
      <c r="HVZ15" s="49"/>
      <c r="HWA15" s="49"/>
      <c r="HWB15" s="49"/>
      <c r="HWC15" s="49"/>
      <c r="HWD15" s="49"/>
      <c r="HWE15" s="49"/>
      <c r="HWF15" s="49"/>
      <c r="HWG15" s="49"/>
      <c r="HWH15" s="49"/>
      <c r="HWI15" s="49"/>
      <c r="HWJ15" s="49"/>
      <c r="HWK15" s="49"/>
      <c r="HWL15" s="49"/>
      <c r="HWM15" s="49"/>
      <c r="HWN15" s="49"/>
      <c r="HWO15" s="49"/>
      <c r="HWP15" s="49"/>
      <c r="HWQ15" s="49"/>
      <c r="HWR15" s="49"/>
      <c r="HWS15" s="49"/>
      <c r="HWT15" s="49"/>
      <c r="HWU15" s="49"/>
      <c r="HWV15" s="49"/>
      <c r="HWW15" s="49"/>
      <c r="HWX15" s="49"/>
      <c r="HWY15" s="49"/>
      <c r="HWZ15" s="49"/>
      <c r="HXA15" s="49"/>
      <c r="HXB15" s="49"/>
      <c r="HXC15" s="49"/>
      <c r="HXD15" s="49"/>
      <c r="HXE15" s="49"/>
      <c r="HXF15" s="49"/>
      <c r="HXG15" s="49"/>
      <c r="HXH15" s="49"/>
      <c r="HXI15" s="49"/>
      <c r="HXJ15" s="49"/>
      <c r="HXK15" s="49"/>
      <c r="HXL15" s="49"/>
      <c r="HXM15" s="49"/>
      <c r="HXN15" s="49"/>
      <c r="HXO15" s="49"/>
      <c r="HXP15" s="49"/>
      <c r="HXQ15" s="49"/>
      <c r="HXR15" s="49"/>
      <c r="HXS15" s="49"/>
      <c r="HXT15" s="49"/>
      <c r="HXU15" s="49"/>
      <c r="HXV15" s="49"/>
      <c r="HXW15" s="49"/>
      <c r="HXX15" s="49"/>
      <c r="HXY15" s="49"/>
      <c r="HXZ15" s="49"/>
      <c r="HYA15" s="49"/>
      <c r="HYB15" s="49"/>
      <c r="HYC15" s="49"/>
      <c r="HYD15" s="49"/>
      <c r="HYE15" s="49"/>
      <c r="HYF15" s="49"/>
      <c r="HYG15" s="49"/>
      <c r="HYH15" s="49"/>
      <c r="HYI15" s="49"/>
      <c r="HYJ15" s="49"/>
      <c r="HYK15" s="49"/>
      <c r="HYL15" s="49"/>
      <c r="HYM15" s="49"/>
      <c r="HYN15" s="49"/>
      <c r="HYO15" s="49"/>
      <c r="HYP15" s="49"/>
      <c r="HYQ15" s="49"/>
      <c r="HYR15" s="49"/>
      <c r="HYS15" s="49"/>
      <c r="HYT15" s="49"/>
      <c r="HYU15" s="49"/>
      <c r="HYV15" s="49"/>
      <c r="HYW15" s="49"/>
      <c r="HYX15" s="49"/>
      <c r="HYY15" s="49"/>
      <c r="HYZ15" s="49"/>
      <c r="HZA15" s="49"/>
      <c r="HZB15" s="49"/>
      <c r="HZC15" s="49"/>
      <c r="HZD15" s="49"/>
      <c r="HZE15" s="49"/>
      <c r="HZF15" s="49"/>
      <c r="HZG15" s="49"/>
      <c r="HZH15" s="49"/>
      <c r="HZI15" s="49"/>
      <c r="HZJ15" s="49"/>
      <c r="HZK15" s="49"/>
      <c r="HZL15" s="49"/>
      <c r="HZM15" s="49"/>
      <c r="HZN15" s="49"/>
      <c r="HZO15" s="49"/>
      <c r="HZP15" s="49"/>
      <c r="HZQ15" s="49"/>
      <c r="HZR15" s="49"/>
      <c r="HZS15" s="49"/>
      <c r="HZT15" s="49"/>
      <c r="HZU15" s="49"/>
      <c r="HZV15" s="49"/>
      <c r="HZW15" s="49"/>
      <c r="HZX15" s="49"/>
      <c r="HZY15" s="49"/>
      <c r="HZZ15" s="49"/>
      <c r="IAA15" s="49"/>
      <c r="IAB15" s="49"/>
      <c r="IAC15" s="49"/>
      <c r="IAD15" s="49"/>
      <c r="IAE15" s="49"/>
      <c r="IAF15" s="49"/>
      <c r="IAG15" s="49"/>
      <c r="IAH15" s="49"/>
      <c r="IAI15" s="49"/>
      <c r="IAJ15" s="49"/>
      <c r="IAK15" s="49"/>
      <c r="IAL15" s="49"/>
      <c r="IAM15" s="49"/>
      <c r="IAN15" s="49"/>
      <c r="IAO15" s="49"/>
      <c r="IAP15" s="49"/>
      <c r="IAQ15" s="49"/>
      <c r="IAR15" s="49"/>
      <c r="IAS15" s="49"/>
      <c r="IAT15" s="49"/>
      <c r="IAU15" s="49"/>
      <c r="IAV15" s="49"/>
      <c r="IAW15" s="49"/>
      <c r="IAX15" s="49"/>
      <c r="IAY15" s="49"/>
      <c r="IAZ15" s="49"/>
      <c r="IBA15" s="49"/>
      <c r="IBB15" s="49"/>
      <c r="IBC15" s="49"/>
      <c r="IBD15" s="49"/>
      <c r="IBE15" s="49"/>
      <c r="IBF15" s="49"/>
      <c r="IBG15" s="49"/>
      <c r="IBH15" s="49"/>
      <c r="IBI15" s="49"/>
      <c r="IBJ15" s="49"/>
      <c r="IBK15" s="49"/>
      <c r="IBL15" s="49"/>
      <c r="IBM15" s="49"/>
      <c r="IBN15" s="49"/>
      <c r="IBO15" s="49"/>
      <c r="IBP15" s="49"/>
      <c r="IBQ15" s="49"/>
      <c r="IBR15" s="49"/>
      <c r="IBS15" s="49"/>
      <c r="IBT15" s="49"/>
      <c r="IBU15" s="49"/>
      <c r="IBV15" s="49"/>
      <c r="IBW15" s="49"/>
      <c r="IBX15" s="49"/>
      <c r="IBY15" s="49"/>
      <c r="IBZ15" s="49"/>
      <c r="ICA15" s="49"/>
      <c r="ICB15" s="49"/>
      <c r="ICC15" s="49"/>
      <c r="ICD15" s="49"/>
      <c r="ICE15" s="49"/>
      <c r="ICF15" s="49"/>
      <c r="ICG15" s="49"/>
      <c r="ICH15" s="49"/>
      <c r="ICI15" s="49"/>
      <c r="ICJ15" s="49"/>
      <c r="ICK15" s="49"/>
      <c r="ICL15" s="49"/>
      <c r="ICM15" s="49"/>
      <c r="ICN15" s="49"/>
      <c r="ICO15" s="49"/>
      <c r="ICP15" s="49"/>
      <c r="ICQ15" s="49"/>
      <c r="ICR15" s="49"/>
      <c r="ICS15" s="49"/>
      <c r="ICT15" s="49"/>
      <c r="ICU15" s="49"/>
      <c r="ICV15" s="49"/>
      <c r="ICW15" s="49"/>
      <c r="ICX15" s="49"/>
      <c r="ICY15" s="49"/>
      <c r="ICZ15" s="49"/>
      <c r="IDA15" s="49"/>
      <c r="IDB15" s="49"/>
      <c r="IDC15" s="49"/>
      <c r="IDD15" s="49"/>
      <c r="IDE15" s="49"/>
      <c r="IDF15" s="49"/>
      <c r="IDG15" s="49"/>
      <c r="IDH15" s="49"/>
      <c r="IDI15" s="49"/>
      <c r="IDJ15" s="49"/>
      <c r="IDK15" s="49"/>
      <c r="IDL15" s="49"/>
      <c r="IDM15" s="49"/>
      <c r="IDN15" s="49"/>
      <c r="IDO15" s="49"/>
      <c r="IDP15" s="49"/>
      <c r="IDQ15" s="49"/>
      <c r="IDR15" s="49"/>
      <c r="IDS15" s="49"/>
      <c r="IDT15" s="49"/>
      <c r="IDU15" s="49"/>
      <c r="IDV15" s="49"/>
      <c r="IDW15" s="49"/>
      <c r="IDX15" s="49"/>
      <c r="IDY15" s="49"/>
      <c r="IDZ15" s="49"/>
      <c r="IEA15" s="49"/>
      <c r="IEB15" s="49"/>
      <c r="IEC15" s="49"/>
      <c r="IED15" s="49"/>
      <c r="IEE15" s="49"/>
      <c r="IEF15" s="49"/>
      <c r="IEG15" s="49"/>
      <c r="IEH15" s="49"/>
      <c r="IEI15" s="49"/>
      <c r="IEJ15" s="49"/>
      <c r="IEK15" s="49"/>
      <c r="IEL15" s="49"/>
      <c r="IEM15" s="49"/>
      <c r="IEN15" s="49"/>
      <c r="IEO15" s="49"/>
      <c r="IEP15" s="49"/>
      <c r="IEQ15" s="49"/>
      <c r="IER15" s="49"/>
      <c r="IES15" s="49"/>
      <c r="IET15" s="49"/>
      <c r="IEU15" s="49"/>
      <c r="IEV15" s="49"/>
      <c r="IEW15" s="49"/>
      <c r="IEX15" s="49"/>
      <c r="IEY15" s="49"/>
      <c r="IEZ15" s="49"/>
      <c r="IFA15" s="49"/>
      <c r="IFB15" s="49"/>
      <c r="IFC15" s="49"/>
      <c r="IFD15" s="49"/>
      <c r="IFE15" s="49"/>
      <c r="IFF15" s="49"/>
      <c r="IFG15" s="49"/>
      <c r="IFH15" s="49"/>
      <c r="IFI15" s="49"/>
      <c r="IFJ15" s="49"/>
      <c r="IFK15" s="49"/>
      <c r="IFL15" s="49"/>
      <c r="IFM15" s="49"/>
      <c r="IFN15" s="49"/>
      <c r="IFO15" s="49"/>
      <c r="IFP15" s="49"/>
      <c r="IFQ15" s="49"/>
      <c r="IFR15" s="49"/>
      <c r="IFS15" s="49"/>
      <c r="IFT15" s="49"/>
      <c r="IFU15" s="49"/>
      <c r="IFV15" s="49"/>
      <c r="IFW15" s="49"/>
      <c r="IFX15" s="49"/>
      <c r="IFY15" s="49"/>
      <c r="IFZ15" s="49"/>
      <c r="IGA15" s="49"/>
      <c r="IGB15" s="49"/>
      <c r="IGC15" s="49"/>
      <c r="IGD15" s="49"/>
      <c r="IGE15" s="49"/>
      <c r="IGF15" s="49"/>
      <c r="IGG15" s="49"/>
      <c r="IGH15" s="49"/>
      <c r="IGI15" s="49"/>
      <c r="IGJ15" s="49"/>
      <c r="IGK15" s="49"/>
      <c r="IGL15" s="49"/>
      <c r="IGM15" s="49"/>
      <c r="IGN15" s="49"/>
      <c r="IGO15" s="49"/>
      <c r="IGP15" s="49"/>
      <c r="IGQ15" s="49"/>
      <c r="IGR15" s="49"/>
      <c r="IGS15" s="49"/>
      <c r="IGT15" s="49"/>
      <c r="IGU15" s="49"/>
      <c r="IGV15" s="49"/>
      <c r="IGW15" s="49"/>
      <c r="IGX15" s="49"/>
      <c r="IGY15" s="49"/>
      <c r="IGZ15" s="49"/>
      <c r="IHA15" s="49"/>
      <c r="IHB15" s="49"/>
      <c r="IHC15" s="49"/>
      <c r="IHD15" s="49"/>
      <c r="IHE15" s="49"/>
      <c r="IHF15" s="49"/>
      <c r="IHG15" s="49"/>
      <c r="IHH15" s="49"/>
      <c r="IHI15" s="49"/>
      <c r="IHJ15" s="49"/>
      <c r="IHK15" s="49"/>
      <c r="IHL15" s="49"/>
      <c r="IHM15" s="49"/>
      <c r="IHN15" s="49"/>
      <c r="IHO15" s="49"/>
      <c r="IHP15" s="49"/>
      <c r="IHQ15" s="49"/>
      <c r="IHR15" s="49"/>
      <c r="IHS15" s="49"/>
      <c r="IHT15" s="49"/>
      <c r="IHU15" s="49"/>
      <c r="IHV15" s="49"/>
      <c r="IHW15" s="49"/>
      <c r="IHX15" s="49"/>
      <c r="IHY15" s="49"/>
      <c r="IHZ15" s="49"/>
      <c r="IIA15" s="49"/>
      <c r="IIB15" s="49"/>
      <c r="IIC15" s="49"/>
      <c r="IID15" s="49"/>
      <c r="IIE15" s="49"/>
      <c r="IIF15" s="49"/>
      <c r="IIG15" s="49"/>
      <c r="IIH15" s="49"/>
      <c r="III15" s="49"/>
      <c r="IIJ15" s="49"/>
      <c r="IIK15" s="49"/>
      <c r="IIL15" s="49"/>
      <c r="IIM15" s="49"/>
      <c r="IIN15" s="49"/>
      <c r="IIO15" s="49"/>
      <c r="IIP15" s="49"/>
      <c r="IIQ15" s="49"/>
      <c r="IIR15" s="49"/>
      <c r="IIS15" s="49"/>
      <c r="IIT15" s="49"/>
      <c r="IIU15" s="49"/>
      <c r="IIV15" s="49"/>
      <c r="IIW15" s="49"/>
      <c r="IIX15" s="49"/>
      <c r="IIY15" s="49"/>
      <c r="IIZ15" s="49"/>
      <c r="IJA15" s="49"/>
      <c r="IJB15" s="49"/>
      <c r="IJC15" s="49"/>
      <c r="IJD15" s="49"/>
      <c r="IJE15" s="49"/>
      <c r="IJF15" s="49"/>
      <c r="IJG15" s="49"/>
      <c r="IJH15" s="49"/>
      <c r="IJI15" s="49"/>
      <c r="IJJ15" s="49"/>
      <c r="IJK15" s="49"/>
      <c r="IJL15" s="49"/>
      <c r="IJM15" s="49"/>
      <c r="IJN15" s="49"/>
      <c r="IJO15" s="49"/>
      <c r="IJP15" s="49"/>
      <c r="IJQ15" s="49"/>
      <c r="IJR15" s="49"/>
      <c r="IJS15" s="49"/>
      <c r="IJT15" s="49"/>
      <c r="IJU15" s="49"/>
      <c r="IJV15" s="49"/>
      <c r="IJW15" s="49"/>
      <c r="IJX15" s="49"/>
      <c r="IJY15" s="49"/>
      <c r="IJZ15" s="49"/>
      <c r="IKA15" s="49"/>
      <c r="IKB15" s="49"/>
      <c r="IKC15" s="49"/>
      <c r="IKD15" s="49"/>
      <c r="IKE15" s="49"/>
      <c r="IKF15" s="49"/>
      <c r="IKG15" s="49"/>
      <c r="IKH15" s="49"/>
      <c r="IKI15" s="49"/>
      <c r="IKJ15" s="49"/>
      <c r="IKK15" s="49"/>
      <c r="IKL15" s="49"/>
      <c r="IKM15" s="49"/>
      <c r="IKN15" s="49"/>
      <c r="IKO15" s="49"/>
      <c r="IKP15" s="49"/>
      <c r="IKQ15" s="49"/>
      <c r="IKR15" s="49"/>
      <c r="IKS15" s="49"/>
      <c r="IKT15" s="49"/>
      <c r="IKU15" s="49"/>
      <c r="IKV15" s="49"/>
      <c r="IKW15" s="49"/>
      <c r="IKX15" s="49"/>
      <c r="IKY15" s="49"/>
      <c r="IKZ15" s="49"/>
      <c r="ILA15" s="49"/>
      <c r="ILB15" s="49"/>
      <c r="ILC15" s="49"/>
      <c r="ILD15" s="49"/>
      <c r="ILE15" s="49"/>
      <c r="ILF15" s="49"/>
      <c r="ILG15" s="49"/>
      <c r="ILH15" s="49"/>
      <c r="ILI15" s="49"/>
      <c r="ILJ15" s="49"/>
      <c r="ILK15" s="49"/>
      <c r="ILL15" s="49"/>
      <c r="ILM15" s="49"/>
      <c r="ILN15" s="49"/>
      <c r="ILO15" s="49"/>
      <c r="ILP15" s="49"/>
      <c r="ILQ15" s="49"/>
      <c r="ILR15" s="49"/>
      <c r="ILS15" s="49"/>
      <c r="ILT15" s="49"/>
      <c r="ILU15" s="49"/>
      <c r="ILV15" s="49"/>
      <c r="ILW15" s="49"/>
      <c r="ILX15" s="49"/>
      <c r="ILY15" s="49"/>
      <c r="ILZ15" s="49"/>
      <c r="IMA15" s="49"/>
      <c r="IMB15" s="49"/>
      <c r="IMC15" s="49"/>
      <c r="IMD15" s="49"/>
      <c r="IME15" s="49"/>
      <c r="IMF15" s="49"/>
      <c r="IMG15" s="49"/>
      <c r="IMH15" s="49"/>
      <c r="IMI15" s="49"/>
      <c r="IMJ15" s="49"/>
      <c r="IMK15" s="49"/>
      <c r="IML15" s="49"/>
      <c r="IMM15" s="49"/>
      <c r="IMN15" s="49"/>
      <c r="IMO15" s="49"/>
      <c r="IMP15" s="49"/>
      <c r="IMQ15" s="49"/>
      <c r="IMR15" s="49"/>
      <c r="IMS15" s="49"/>
      <c r="IMT15" s="49"/>
      <c r="IMU15" s="49"/>
      <c r="IMV15" s="49"/>
      <c r="IMW15" s="49"/>
      <c r="IMX15" s="49"/>
      <c r="IMY15" s="49"/>
      <c r="IMZ15" s="49"/>
      <c r="INA15" s="49"/>
      <c r="INB15" s="49"/>
      <c r="INC15" s="49"/>
      <c r="IND15" s="49"/>
      <c r="INE15" s="49"/>
      <c r="INF15" s="49"/>
      <c r="ING15" s="49"/>
      <c r="INH15" s="49"/>
      <c r="INI15" s="49"/>
      <c r="INJ15" s="49"/>
      <c r="INK15" s="49"/>
      <c r="INL15" s="49"/>
      <c r="INM15" s="49"/>
      <c r="INN15" s="49"/>
      <c r="INO15" s="49"/>
      <c r="INP15" s="49"/>
      <c r="INQ15" s="49"/>
      <c r="INR15" s="49"/>
      <c r="INS15" s="49"/>
      <c r="INT15" s="49"/>
      <c r="INU15" s="49"/>
      <c r="INV15" s="49"/>
      <c r="INW15" s="49"/>
      <c r="INX15" s="49"/>
      <c r="INY15" s="49"/>
      <c r="INZ15" s="49"/>
      <c r="IOA15" s="49"/>
      <c r="IOB15" s="49"/>
      <c r="IOC15" s="49"/>
      <c r="IOD15" s="49"/>
      <c r="IOE15" s="49"/>
      <c r="IOF15" s="49"/>
      <c r="IOG15" s="49"/>
      <c r="IOH15" s="49"/>
      <c r="IOI15" s="49"/>
      <c r="IOJ15" s="49"/>
      <c r="IOK15" s="49"/>
      <c r="IOL15" s="49"/>
      <c r="IOM15" s="49"/>
      <c r="ION15" s="49"/>
      <c r="IOO15" s="49"/>
      <c r="IOP15" s="49"/>
      <c r="IOQ15" s="49"/>
      <c r="IOR15" s="49"/>
      <c r="IOS15" s="49"/>
      <c r="IOT15" s="49"/>
      <c r="IOU15" s="49"/>
      <c r="IOV15" s="49"/>
      <c r="IOW15" s="49"/>
      <c r="IOX15" s="49"/>
      <c r="IOY15" s="49"/>
      <c r="IOZ15" s="49"/>
      <c r="IPA15" s="49"/>
      <c r="IPB15" s="49"/>
      <c r="IPC15" s="49"/>
      <c r="IPD15" s="49"/>
      <c r="IPE15" s="49"/>
      <c r="IPF15" s="49"/>
      <c r="IPG15" s="49"/>
      <c r="IPH15" s="49"/>
      <c r="IPI15" s="49"/>
      <c r="IPJ15" s="49"/>
      <c r="IPK15" s="49"/>
      <c r="IPL15" s="49"/>
      <c r="IPM15" s="49"/>
      <c r="IPN15" s="49"/>
      <c r="IPO15" s="49"/>
      <c r="IPP15" s="49"/>
      <c r="IPQ15" s="49"/>
      <c r="IPR15" s="49"/>
      <c r="IPS15" s="49"/>
      <c r="IPT15" s="49"/>
      <c r="IPU15" s="49"/>
      <c r="IPV15" s="49"/>
      <c r="IPW15" s="49"/>
      <c r="IPX15" s="49"/>
      <c r="IPY15" s="49"/>
      <c r="IPZ15" s="49"/>
      <c r="IQA15" s="49"/>
      <c r="IQB15" s="49"/>
      <c r="IQC15" s="49"/>
      <c r="IQD15" s="49"/>
      <c r="IQE15" s="49"/>
      <c r="IQF15" s="49"/>
      <c r="IQG15" s="49"/>
      <c r="IQH15" s="49"/>
      <c r="IQI15" s="49"/>
      <c r="IQJ15" s="49"/>
      <c r="IQK15" s="49"/>
      <c r="IQL15" s="49"/>
      <c r="IQM15" s="49"/>
      <c r="IQN15" s="49"/>
      <c r="IQO15" s="49"/>
      <c r="IQP15" s="49"/>
      <c r="IQQ15" s="49"/>
      <c r="IQR15" s="49"/>
      <c r="IQS15" s="49"/>
      <c r="IQT15" s="49"/>
      <c r="IQU15" s="49"/>
      <c r="IQV15" s="49"/>
      <c r="IQW15" s="49"/>
      <c r="IQX15" s="49"/>
      <c r="IQY15" s="49"/>
      <c r="IQZ15" s="49"/>
      <c r="IRA15" s="49"/>
      <c r="IRB15" s="49"/>
      <c r="IRC15" s="49"/>
      <c r="IRD15" s="49"/>
      <c r="IRE15" s="49"/>
      <c r="IRF15" s="49"/>
      <c r="IRG15" s="49"/>
      <c r="IRH15" s="49"/>
      <c r="IRI15" s="49"/>
      <c r="IRJ15" s="49"/>
      <c r="IRK15" s="49"/>
      <c r="IRL15" s="49"/>
      <c r="IRM15" s="49"/>
      <c r="IRN15" s="49"/>
      <c r="IRO15" s="49"/>
      <c r="IRP15" s="49"/>
      <c r="IRQ15" s="49"/>
      <c r="IRR15" s="49"/>
      <c r="IRS15" s="49"/>
      <c r="IRT15" s="49"/>
      <c r="IRU15" s="49"/>
      <c r="IRV15" s="49"/>
      <c r="IRW15" s="49"/>
      <c r="IRX15" s="49"/>
      <c r="IRY15" s="49"/>
      <c r="IRZ15" s="49"/>
      <c r="ISA15" s="49"/>
      <c r="ISB15" s="49"/>
      <c r="ISC15" s="49"/>
      <c r="ISD15" s="49"/>
      <c r="ISE15" s="49"/>
      <c r="ISF15" s="49"/>
      <c r="ISG15" s="49"/>
      <c r="ISH15" s="49"/>
      <c r="ISI15" s="49"/>
      <c r="ISJ15" s="49"/>
      <c r="ISK15" s="49"/>
      <c r="ISL15" s="49"/>
      <c r="ISM15" s="49"/>
      <c r="ISN15" s="49"/>
      <c r="ISO15" s="49"/>
      <c r="ISP15" s="49"/>
      <c r="ISQ15" s="49"/>
      <c r="ISR15" s="49"/>
      <c r="ISS15" s="49"/>
      <c r="IST15" s="49"/>
      <c r="ISU15" s="49"/>
      <c r="ISV15" s="49"/>
      <c r="ISW15" s="49"/>
      <c r="ISX15" s="49"/>
      <c r="ISY15" s="49"/>
      <c r="ISZ15" s="49"/>
      <c r="ITA15" s="49"/>
      <c r="ITB15" s="49"/>
      <c r="ITC15" s="49"/>
      <c r="ITD15" s="49"/>
      <c r="ITE15" s="49"/>
      <c r="ITF15" s="49"/>
      <c r="ITG15" s="49"/>
      <c r="ITH15" s="49"/>
      <c r="ITI15" s="49"/>
      <c r="ITJ15" s="49"/>
      <c r="ITK15" s="49"/>
      <c r="ITL15" s="49"/>
      <c r="ITM15" s="49"/>
      <c r="ITN15" s="49"/>
      <c r="ITO15" s="49"/>
      <c r="ITP15" s="49"/>
      <c r="ITQ15" s="49"/>
      <c r="ITR15" s="49"/>
      <c r="ITS15" s="49"/>
      <c r="ITT15" s="49"/>
      <c r="ITU15" s="49"/>
      <c r="ITV15" s="49"/>
      <c r="ITW15" s="49"/>
      <c r="ITX15" s="49"/>
      <c r="ITY15" s="49"/>
      <c r="ITZ15" s="49"/>
      <c r="IUA15" s="49"/>
      <c r="IUB15" s="49"/>
      <c r="IUC15" s="49"/>
      <c r="IUD15" s="49"/>
      <c r="IUE15" s="49"/>
      <c r="IUF15" s="49"/>
      <c r="IUG15" s="49"/>
      <c r="IUH15" s="49"/>
      <c r="IUI15" s="49"/>
      <c r="IUJ15" s="49"/>
      <c r="IUK15" s="49"/>
      <c r="IUL15" s="49"/>
      <c r="IUM15" s="49"/>
      <c r="IUN15" s="49"/>
      <c r="IUO15" s="49"/>
      <c r="IUP15" s="49"/>
      <c r="IUQ15" s="49"/>
      <c r="IUR15" s="49"/>
      <c r="IUS15" s="49"/>
      <c r="IUT15" s="49"/>
      <c r="IUU15" s="49"/>
      <c r="IUV15" s="49"/>
      <c r="IUW15" s="49"/>
      <c r="IUX15" s="49"/>
      <c r="IUY15" s="49"/>
      <c r="IUZ15" s="49"/>
      <c r="IVA15" s="49"/>
      <c r="IVB15" s="49"/>
      <c r="IVC15" s="49"/>
      <c r="IVD15" s="49"/>
      <c r="IVE15" s="49"/>
      <c r="IVF15" s="49"/>
      <c r="IVG15" s="49"/>
      <c r="IVH15" s="49"/>
      <c r="IVI15" s="49"/>
      <c r="IVJ15" s="49"/>
      <c r="IVK15" s="49"/>
      <c r="IVL15" s="49"/>
      <c r="IVM15" s="49"/>
      <c r="IVN15" s="49"/>
      <c r="IVO15" s="49"/>
      <c r="IVP15" s="49"/>
      <c r="IVQ15" s="49"/>
      <c r="IVR15" s="49"/>
      <c r="IVS15" s="49"/>
      <c r="IVT15" s="49"/>
      <c r="IVU15" s="49"/>
      <c r="IVV15" s="49"/>
      <c r="IVW15" s="49"/>
      <c r="IVX15" s="49"/>
      <c r="IVY15" s="49"/>
      <c r="IVZ15" s="49"/>
      <c r="IWA15" s="49"/>
      <c r="IWB15" s="49"/>
      <c r="IWC15" s="49"/>
      <c r="IWD15" s="49"/>
      <c r="IWE15" s="49"/>
      <c r="IWF15" s="49"/>
      <c r="IWG15" s="49"/>
      <c r="IWH15" s="49"/>
      <c r="IWI15" s="49"/>
      <c r="IWJ15" s="49"/>
      <c r="IWK15" s="49"/>
      <c r="IWL15" s="49"/>
      <c r="IWM15" s="49"/>
      <c r="IWN15" s="49"/>
      <c r="IWO15" s="49"/>
      <c r="IWP15" s="49"/>
      <c r="IWQ15" s="49"/>
      <c r="IWR15" s="49"/>
      <c r="IWS15" s="49"/>
      <c r="IWT15" s="49"/>
      <c r="IWU15" s="49"/>
      <c r="IWV15" s="49"/>
      <c r="IWW15" s="49"/>
      <c r="IWX15" s="49"/>
      <c r="IWY15" s="49"/>
      <c r="IWZ15" s="49"/>
      <c r="IXA15" s="49"/>
      <c r="IXB15" s="49"/>
      <c r="IXC15" s="49"/>
      <c r="IXD15" s="49"/>
      <c r="IXE15" s="49"/>
      <c r="IXF15" s="49"/>
      <c r="IXG15" s="49"/>
      <c r="IXH15" s="49"/>
      <c r="IXI15" s="49"/>
      <c r="IXJ15" s="49"/>
      <c r="IXK15" s="49"/>
      <c r="IXL15" s="49"/>
      <c r="IXM15" s="49"/>
      <c r="IXN15" s="49"/>
      <c r="IXO15" s="49"/>
      <c r="IXP15" s="49"/>
      <c r="IXQ15" s="49"/>
      <c r="IXR15" s="49"/>
      <c r="IXS15" s="49"/>
      <c r="IXT15" s="49"/>
      <c r="IXU15" s="49"/>
      <c r="IXV15" s="49"/>
      <c r="IXW15" s="49"/>
      <c r="IXX15" s="49"/>
      <c r="IXY15" s="49"/>
      <c r="IXZ15" s="49"/>
      <c r="IYA15" s="49"/>
      <c r="IYB15" s="49"/>
      <c r="IYC15" s="49"/>
      <c r="IYD15" s="49"/>
      <c r="IYE15" s="49"/>
      <c r="IYF15" s="49"/>
      <c r="IYG15" s="49"/>
      <c r="IYH15" s="49"/>
      <c r="IYI15" s="49"/>
      <c r="IYJ15" s="49"/>
      <c r="IYK15" s="49"/>
      <c r="IYL15" s="49"/>
      <c r="IYM15" s="49"/>
      <c r="IYN15" s="49"/>
      <c r="IYO15" s="49"/>
      <c r="IYP15" s="49"/>
      <c r="IYQ15" s="49"/>
      <c r="IYR15" s="49"/>
      <c r="IYS15" s="49"/>
      <c r="IYT15" s="49"/>
      <c r="IYU15" s="49"/>
      <c r="IYV15" s="49"/>
      <c r="IYW15" s="49"/>
      <c r="IYX15" s="49"/>
      <c r="IYY15" s="49"/>
      <c r="IYZ15" s="49"/>
      <c r="IZA15" s="49"/>
      <c r="IZB15" s="49"/>
      <c r="IZC15" s="49"/>
      <c r="IZD15" s="49"/>
      <c r="IZE15" s="49"/>
      <c r="IZF15" s="49"/>
      <c r="IZG15" s="49"/>
      <c r="IZH15" s="49"/>
      <c r="IZI15" s="49"/>
      <c r="IZJ15" s="49"/>
      <c r="IZK15" s="49"/>
      <c r="IZL15" s="49"/>
      <c r="IZM15" s="49"/>
      <c r="IZN15" s="49"/>
      <c r="IZO15" s="49"/>
      <c r="IZP15" s="49"/>
      <c r="IZQ15" s="49"/>
      <c r="IZR15" s="49"/>
      <c r="IZS15" s="49"/>
      <c r="IZT15" s="49"/>
      <c r="IZU15" s="49"/>
      <c r="IZV15" s="49"/>
      <c r="IZW15" s="49"/>
      <c r="IZX15" s="49"/>
      <c r="IZY15" s="49"/>
      <c r="IZZ15" s="49"/>
      <c r="JAA15" s="49"/>
      <c r="JAB15" s="49"/>
      <c r="JAC15" s="49"/>
      <c r="JAD15" s="49"/>
      <c r="JAE15" s="49"/>
      <c r="JAF15" s="49"/>
      <c r="JAG15" s="49"/>
      <c r="JAH15" s="49"/>
      <c r="JAI15" s="49"/>
      <c r="JAJ15" s="49"/>
      <c r="JAK15" s="49"/>
      <c r="JAL15" s="49"/>
      <c r="JAM15" s="49"/>
      <c r="JAN15" s="49"/>
      <c r="JAO15" s="49"/>
      <c r="JAP15" s="49"/>
      <c r="JAQ15" s="49"/>
      <c r="JAR15" s="49"/>
      <c r="JAS15" s="49"/>
      <c r="JAT15" s="49"/>
      <c r="JAU15" s="49"/>
      <c r="JAV15" s="49"/>
      <c r="JAW15" s="49"/>
      <c r="JAX15" s="49"/>
      <c r="JAY15" s="49"/>
      <c r="JAZ15" s="49"/>
      <c r="JBA15" s="49"/>
      <c r="JBB15" s="49"/>
      <c r="JBC15" s="49"/>
      <c r="JBD15" s="49"/>
      <c r="JBE15" s="49"/>
      <c r="JBF15" s="49"/>
      <c r="JBG15" s="49"/>
      <c r="JBH15" s="49"/>
      <c r="JBI15" s="49"/>
      <c r="JBJ15" s="49"/>
      <c r="JBK15" s="49"/>
      <c r="JBL15" s="49"/>
      <c r="JBM15" s="49"/>
      <c r="JBN15" s="49"/>
      <c r="JBO15" s="49"/>
      <c r="JBP15" s="49"/>
      <c r="JBQ15" s="49"/>
      <c r="JBR15" s="49"/>
      <c r="JBS15" s="49"/>
      <c r="JBT15" s="49"/>
      <c r="JBU15" s="49"/>
      <c r="JBV15" s="49"/>
      <c r="JBW15" s="49"/>
      <c r="JBX15" s="49"/>
      <c r="JBY15" s="49"/>
      <c r="JBZ15" s="49"/>
      <c r="JCA15" s="49"/>
      <c r="JCB15" s="49"/>
      <c r="JCC15" s="49"/>
      <c r="JCD15" s="49"/>
      <c r="JCE15" s="49"/>
      <c r="JCF15" s="49"/>
      <c r="JCG15" s="49"/>
      <c r="JCH15" s="49"/>
      <c r="JCI15" s="49"/>
      <c r="JCJ15" s="49"/>
      <c r="JCK15" s="49"/>
      <c r="JCL15" s="49"/>
      <c r="JCM15" s="49"/>
      <c r="JCN15" s="49"/>
      <c r="JCO15" s="49"/>
      <c r="JCP15" s="49"/>
      <c r="JCQ15" s="49"/>
      <c r="JCR15" s="49"/>
      <c r="JCS15" s="49"/>
      <c r="JCT15" s="49"/>
      <c r="JCU15" s="49"/>
      <c r="JCV15" s="49"/>
      <c r="JCW15" s="49"/>
      <c r="JCX15" s="49"/>
      <c r="JCY15" s="49"/>
      <c r="JCZ15" s="49"/>
      <c r="JDA15" s="49"/>
      <c r="JDB15" s="49"/>
      <c r="JDC15" s="49"/>
      <c r="JDD15" s="49"/>
      <c r="JDE15" s="49"/>
      <c r="JDF15" s="49"/>
      <c r="JDG15" s="49"/>
      <c r="JDH15" s="49"/>
      <c r="JDI15" s="49"/>
      <c r="JDJ15" s="49"/>
      <c r="JDK15" s="49"/>
      <c r="JDL15" s="49"/>
      <c r="JDM15" s="49"/>
      <c r="JDN15" s="49"/>
      <c r="JDO15" s="49"/>
      <c r="JDP15" s="49"/>
      <c r="JDQ15" s="49"/>
      <c r="JDR15" s="49"/>
      <c r="JDS15" s="49"/>
      <c r="JDT15" s="49"/>
      <c r="JDU15" s="49"/>
      <c r="JDV15" s="49"/>
      <c r="JDW15" s="49"/>
      <c r="JDX15" s="49"/>
      <c r="JDY15" s="49"/>
      <c r="JDZ15" s="49"/>
      <c r="JEA15" s="49"/>
      <c r="JEB15" s="49"/>
      <c r="JEC15" s="49"/>
      <c r="JED15" s="49"/>
      <c r="JEE15" s="49"/>
      <c r="JEF15" s="49"/>
      <c r="JEG15" s="49"/>
      <c r="JEH15" s="49"/>
      <c r="JEI15" s="49"/>
      <c r="JEJ15" s="49"/>
      <c r="JEK15" s="49"/>
      <c r="JEL15" s="49"/>
      <c r="JEM15" s="49"/>
      <c r="JEN15" s="49"/>
      <c r="JEO15" s="49"/>
      <c r="JEP15" s="49"/>
      <c r="JEQ15" s="49"/>
      <c r="JER15" s="49"/>
      <c r="JES15" s="49"/>
      <c r="JET15" s="49"/>
      <c r="JEU15" s="49"/>
      <c r="JEV15" s="49"/>
      <c r="JEW15" s="49"/>
      <c r="JEX15" s="49"/>
      <c r="JEY15" s="49"/>
      <c r="JEZ15" s="49"/>
      <c r="JFA15" s="49"/>
      <c r="JFB15" s="49"/>
      <c r="JFC15" s="49"/>
      <c r="JFD15" s="49"/>
      <c r="JFE15" s="49"/>
      <c r="JFF15" s="49"/>
      <c r="JFG15" s="49"/>
      <c r="JFH15" s="49"/>
      <c r="JFI15" s="49"/>
      <c r="JFJ15" s="49"/>
      <c r="JFK15" s="49"/>
      <c r="JFL15" s="49"/>
      <c r="JFM15" s="49"/>
      <c r="JFN15" s="49"/>
      <c r="JFO15" s="49"/>
      <c r="JFP15" s="49"/>
      <c r="JFQ15" s="49"/>
      <c r="JFR15" s="49"/>
      <c r="JFS15" s="49"/>
      <c r="JFT15" s="49"/>
      <c r="JFU15" s="49"/>
      <c r="JFV15" s="49"/>
      <c r="JFW15" s="49"/>
      <c r="JFX15" s="49"/>
      <c r="JFY15" s="49"/>
      <c r="JFZ15" s="49"/>
      <c r="JGA15" s="49"/>
      <c r="JGB15" s="49"/>
      <c r="JGC15" s="49"/>
      <c r="JGD15" s="49"/>
      <c r="JGE15" s="49"/>
      <c r="JGF15" s="49"/>
      <c r="JGG15" s="49"/>
      <c r="JGH15" s="49"/>
      <c r="JGI15" s="49"/>
      <c r="JGJ15" s="49"/>
      <c r="JGK15" s="49"/>
      <c r="JGL15" s="49"/>
      <c r="JGM15" s="49"/>
      <c r="JGN15" s="49"/>
      <c r="JGO15" s="49"/>
      <c r="JGP15" s="49"/>
      <c r="JGQ15" s="49"/>
      <c r="JGR15" s="49"/>
      <c r="JGS15" s="49"/>
      <c r="JGT15" s="49"/>
      <c r="JGU15" s="49"/>
      <c r="JGV15" s="49"/>
      <c r="JGW15" s="49"/>
      <c r="JGX15" s="49"/>
      <c r="JGY15" s="49"/>
      <c r="JGZ15" s="49"/>
      <c r="JHA15" s="49"/>
      <c r="JHB15" s="49"/>
      <c r="JHC15" s="49"/>
      <c r="JHD15" s="49"/>
      <c r="JHE15" s="49"/>
      <c r="JHF15" s="49"/>
      <c r="JHG15" s="49"/>
      <c r="JHH15" s="49"/>
      <c r="JHI15" s="49"/>
      <c r="JHJ15" s="49"/>
      <c r="JHK15" s="49"/>
      <c r="JHL15" s="49"/>
      <c r="JHM15" s="49"/>
      <c r="JHN15" s="49"/>
      <c r="JHO15" s="49"/>
      <c r="JHP15" s="49"/>
      <c r="JHQ15" s="49"/>
      <c r="JHR15" s="49"/>
      <c r="JHS15" s="49"/>
      <c r="JHT15" s="49"/>
      <c r="JHU15" s="49"/>
      <c r="JHV15" s="49"/>
      <c r="JHW15" s="49"/>
      <c r="JHX15" s="49"/>
      <c r="JHY15" s="49"/>
      <c r="JHZ15" s="49"/>
      <c r="JIA15" s="49"/>
      <c r="JIB15" s="49"/>
      <c r="JIC15" s="49"/>
      <c r="JID15" s="49"/>
      <c r="JIE15" s="49"/>
      <c r="JIF15" s="49"/>
      <c r="JIG15" s="49"/>
      <c r="JIH15" s="49"/>
      <c r="JII15" s="49"/>
      <c r="JIJ15" s="49"/>
      <c r="JIK15" s="49"/>
      <c r="JIL15" s="49"/>
      <c r="JIM15" s="49"/>
      <c r="JIN15" s="49"/>
      <c r="JIO15" s="49"/>
      <c r="JIP15" s="49"/>
      <c r="JIQ15" s="49"/>
      <c r="JIR15" s="49"/>
      <c r="JIS15" s="49"/>
      <c r="JIT15" s="49"/>
      <c r="JIU15" s="49"/>
      <c r="JIV15" s="49"/>
      <c r="JIW15" s="49"/>
      <c r="JIX15" s="49"/>
      <c r="JIY15" s="49"/>
      <c r="JIZ15" s="49"/>
      <c r="JJA15" s="49"/>
      <c r="JJB15" s="49"/>
      <c r="JJC15" s="49"/>
      <c r="JJD15" s="49"/>
      <c r="JJE15" s="49"/>
      <c r="JJF15" s="49"/>
      <c r="JJG15" s="49"/>
      <c r="JJH15" s="49"/>
      <c r="JJI15" s="49"/>
      <c r="JJJ15" s="49"/>
      <c r="JJK15" s="49"/>
      <c r="JJL15" s="49"/>
      <c r="JJM15" s="49"/>
      <c r="JJN15" s="49"/>
      <c r="JJO15" s="49"/>
      <c r="JJP15" s="49"/>
      <c r="JJQ15" s="49"/>
      <c r="JJR15" s="49"/>
      <c r="JJS15" s="49"/>
      <c r="JJT15" s="49"/>
      <c r="JJU15" s="49"/>
      <c r="JJV15" s="49"/>
      <c r="JJW15" s="49"/>
      <c r="JJX15" s="49"/>
      <c r="JJY15" s="49"/>
      <c r="JJZ15" s="49"/>
      <c r="JKA15" s="49"/>
      <c r="JKB15" s="49"/>
      <c r="JKC15" s="49"/>
      <c r="JKD15" s="49"/>
      <c r="JKE15" s="49"/>
      <c r="JKF15" s="49"/>
      <c r="JKG15" s="49"/>
      <c r="JKH15" s="49"/>
      <c r="JKI15" s="49"/>
      <c r="JKJ15" s="49"/>
      <c r="JKK15" s="49"/>
      <c r="JKL15" s="49"/>
      <c r="JKM15" s="49"/>
      <c r="JKN15" s="49"/>
      <c r="JKO15" s="49"/>
      <c r="JKP15" s="49"/>
      <c r="JKQ15" s="49"/>
      <c r="JKR15" s="49"/>
      <c r="JKS15" s="49"/>
      <c r="JKT15" s="49"/>
      <c r="JKU15" s="49"/>
      <c r="JKV15" s="49"/>
      <c r="JKW15" s="49"/>
      <c r="JKX15" s="49"/>
      <c r="JKY15" s="49"/>
      <c r="JKZ15" s="49"/>
      <c r="JLA15" s="49"/>
      <c r="JLB15" s="49"/>
      <c r="JLC15" s="49"/>
      <c r="JLD15" s="49"/>
      <c r="JLE15" s="49"/>
      <c r="JLF15" s="49"/>
      <c r="JLG15" s="49"/>
      <c r="JLH15" s="49"/>
      <c r="JLI15" s="49"/>
      <c r="JLJ15" s="49"/>
      <c r="JLK15" s="49"/>
      <c r="JLL15" s="49"/>
      <c r="JLM15" s="49"/>
      <c r="JLN15" s="49"/>
      <c r="JLO15" s="49"/>
      <c r="JLP15" s="49"/>
      <c r="JLQ15" s="49"/>
      <c r="JLR15" s="49"/>
      <c r="JLS15" s="49"/>
      <c r="JLT15" s="49"/>
      <c r="JLU15" s="49"/>
      <c r="JLV15" s="49"/>
      <c r="JLW15" s="49"/>
      <c r="JLX15" s="49"/>
      <c r="JLY15" s="49"/>
      <c r="JLZ15" s="49"/>
      <c r="JMA15" s="49"/>
      <c r="JMB15" s="49"/>
      <c r="JMC15" s="49"/>
      <c r="JMD15" s="49"/>
      <c r="JME15" s="49"/>
      <c r="JMF15" s="49"/>
      <c r="JMG15" s="49"/>
      <c r="JMH15" s="49"/>
      <c r="JMI15" s="49"/>
      <c r="JMJ15" s="49"/>
      <c r="JMK15" s="49"/>
      <c r="JML15" s="49"/>
      <c r="JMM15" s="49"/>
      <c r="JMN15" s="49"/>
      <c r="JMO15" s="49"/>
      <c r="JMP15" s="49"/>
      <c r="JMQ15" s="49"/>
      <c r="JMR15" s="49"/>
      <c r="JMS15" s="49"/>
      <c r="JMT15" s="49"/>
      <c r="JMU15" s="49"/>
      <c r="JMV15" s="49"/>
      <c r="JMW15" s="49"/>
      <c r="JMX15" s="49"/>
      <c r="JMY15" s="49"/>
      <c r="JMZ15" s="49"/>
      <c r="JNA15" s="49"/>
      <c r="JNB15" s="49"/>
      <c r="JNC15" s="49"/>
      <c r="JND15" s="49"/>
      <c r="JNE15" s="49"/>
      <c r="JNF15" s="49"/>
      <c r="JNG15" s="49"/>
      <c r="JNH15" s="49"/>
      <c r="JNI15" s="49"/>
      <c r="JNJ15" s="49"/>
      <c r="JNK15" s="49"/>
      <c r="JNL15" s="49"/>
      <c r="JNM15" s="49"/>
      <c r="JNN15" s="49"/>
      <c r="JNO15" s="49"/>
      <c r="JNP15" s="49"/>
      <c r="JNQ15" s="49"/>
      <c r="JNR15" s="49"/>
      <c r="JNS15" s="49"/>
      <c r="JNT15" s="49"/>
      <c r="JNU15" s="49"/>
      <c r="JNV15" s="49"/>
      <c r="JNW15" s="49"/>
      <c r="JNX15" s="49"/>
      <c r="JNY15" s="49"/>
      <c r="JNZ15" s="49"/>
      <c r="JOA15" s="49"/>
      <c r="JOB15" s="49"/>
      <c r="JOC15" s="49"/>
      <c r="JOD15" s="49"/>
      <c r="JOE15" s="49"/>
      <c r="JOF15" s="49"/>
      <c r="JOG15" s="49"/>
      <c r="JOH15" s="49"/>
      <c r="JOI15" s="49"/>
      <c r="JOJ15" s="49"/>
      <c r="JOK15" s="49"/>
      <c r="JOL15" s="49"/>
      <c r="JOM15" s="49"/>
      <c r="JON15" s="49"/>
      <c r="JOO15" s="49"/>
      <c r="JOP15" s="49"/>
      <c r="JOQ15" s="49"/>
      <c r="JOR15" s="49"/>
      <c r="JOS15" s="49"/>
      <c r="JOT15" s="49"/>
      <c r="JOU15" s="49"/>
      <c r="JOV15" s="49"/>
      <c r="JOW15" s="49"/>
      <c r="JOX15" s="49"/>
      <c r="JOY15" s="49"/>
      <c r="JOZ15" s="49"/>
      <c r="JPA15" s="49"/>
      <c r="JPB15" s="49"/>
      <c r="JPC15" s="49"/>
      <c r="JPD15" s="49"/>
      <c r="JPE15" s="49"/>
      <c r="JPF15" s="49"/>
      <c r="JPG15" s="49"/>
      <c r="JPH15" s="49"/>
      <c r="JPI15" s="49"/>
      <c r="JPJ15" s="49"/>
      <c r="JPK15" s="49"/>
      <c r="JPL15" s="49"/>
      <c r="JPM15" s="49"/>
      <c r="JPN15" s="49"/>
      <c r="JPO15" s="49"/>
      <c r="JPP15" s="49"/>
      <c r="JPQ15" s="49"/>
      <c r="JPR15" s="49"/>
      <c r="JPS15" s="49"/>
      <c r="JPT15" s="49"/>
      <c r="JPU15" s="49"/>
      <c r="JPV15" s="49"/>
      <c r="JPW15" s="49"/>
      <c r="JPX15" s="49"/>
      <c r="JPY15" s="49"/>
      <c r="JPZ15" s="49"/>
      <c r="JQA15" s="49"/>
      <c r="JQB15" s="49"/>
      <c r="JQC15" s="49"/>
      <c r="JQD15" s="49"/>
      <c r="JQE15" s="49"/>
      <c r="JQF15" s="49"/>
      <c r="JQG15" s="49"/>
      <c r="JQH15" s="49"/>
      <c r="JQI15" s="49"/>
      <c r="JQJ15" s="49"/>
      <c r="JQK15" s="49"/>
      <c r="JQL15" s="49"/>
      <c r="JQM15" s="49"/>
      <c r="JQN15" s="49"/>
      <c r="JQO15" s="49"/>
      <c r="JQP15" s="49"/>
      <c r="JQQ15" s="49"/>
      <c r="JQR15" s="49"/>
      <c r="JQS15" s="49"/>
      <c r="JQT15" s="49"/>
      <c r="JQU15" s="49"/>
      <c r="JQV15" s="49"/>
      <c r="JQW15" s="49"/>
      <c r="JQX15" s="49"/>
      <c r="JQY15" s="49"/>
      <c r="JQZ15" s="49"/>
      <c r="JRA15" s="49"/>
      <c r="JRB15" s="49"/>
      <c r="JRC15" s="49"/>
      <c r="JRD15" s="49"/>
      <c r="JRE15" s="49"/>
      <c r="JRF15" s="49"/>
      <c r="JRG15" s="49"/>
      <c r="JRH15" s="49"/>
      <c r="JRI15" s="49"/>
      <c r="JRJ15" s="49"/>
      <c r="JRK15" s="49"/>
      <c r="JRL15" s="49"/>
      <c r="JRM15" s="49"/>
      <c r="JRN15" s="49"/>
      <c r="JRO15" s="49"/>
      <c r="JRP15" s="49"/>
      <c r="JRQ15" s="49"/>
      <c r="JRR15" s="49"/>
      <c r="JRS15" s="49"/>
      <c r="JRT15" s="49"/>
      <c r="JRU15" s="49"/>
      <c r="JRV15" s="49"/>
      <c r="JRW15" s="49"/>
      <c r="JRX15" s="49"/>
      <c r="JRY15" s="49"/>
      <c r="JRZ15" s="49"/>
      <c r="JSA15" s="49"/>
      <c r="JSB15" s="49"/>
      <c r="JSC15" s="49"/>
      <c r="JSD15" s="49"/>
      <c r="JSE15" s="49"/>
      <c r="JSF15" s="49"/>
      <c r="JSG15" s="49"/>
      <c r="JSH15" s="49"/>
      <c r="JSI15" s="49"/>
      <c r="JSJ15" s="49"/>
      <c r="JSK15" s="49"/>
      <c r="JSL15" s="49"/>
      <c r="JSM15" s="49"/>
      <c r="JSN15" s="49"/>
      <c r="JSO15" s="49"/>
      <c r="JSP15" s="49"/>
      <c r="JSQ15" s="49"/>
      <c r="JSR15" s="49"/>
      <c r="JSS15" s="49"/>
      <c r="JST15" s="49"/>
      <c r="JSU15" s="49"/>
      <c r="JSV15" s="49"/>
      <c r="JSW15" s="49"/>
      <c r="JSX15" s="49"/>
      <c r="JSY15" s="49"/>
      <c r="JSZ15" s="49"/>
      <c r="JTA15" s="49"/>
      <c r="JTB15" s="49"/>
      <c r="JTC15" s="49"/>
      <c r="JTD15" s="49"/>
      <c r="JTE15" s="49"/>
      <c r="JTF15" s="49"/>
      <c r="JTG15" s="49"/>
      <c r="JTH15" s="49"/>
      <c r="JTI15" s="49"/>
      <c r="JTJ15" s="49"/>
      <c r="JTK15" s="49"/>
      <c r="JTL15" s="49"/>
      <c r="JTM15" s="49"/>
      <c r="JTN15" s="49"/>
      <c r="JTO15" s="49"/>
      <c r="JTP15" s="49"/>
      <c r="JTQ15" s="49"/>
      <c r="JTR15" s="49"/>
      <c r="JTS15" s="49"/>
      <c r="JTT15" s="49"/>
      <c r="JTU15" s="49"/>
      <c r="JTV15" s="49"/>
      <c r="JTW15" s="49"/>
      <c r="JTX15" s="49"/>
      <c r="JTY15" s="49"/>
      <c r="JTZ15" s="49"/>
      <c r="JUA15" s="49"/>
      <c r="JUB15" s="49"/>
      <c r="JUC15" s="49"/>
      <c r="JUD15" s="49"/>
      <c r="JUE15" s="49"/>
      <c r="JUF15" s="49"/>
      <c r="JUG15" s="49"/>
      <c r="JUH15" s="49"/>
      <c r="JUI15" s="49"/>
      <c r="JUJ15" s="49"/>
      <c r="JUK15" s="49"/>
      <c r="JUL15" s="49"/>
      <c r="JUM15" s="49"/>
      <c r="JUN15" s="49"/>
      <c r="JUO15" s="49"/>
      <c r="JUP15" s="49"/>
      <c r="JUQ15" s="49"/>
      <c r="JUR15" s="49"/>
      <c r="JUS15" s="49"/>
      <c r="JUT15" s="49"/>
      <c r="JUU15" s="49"/>
      <c r="JUV15" s="49"/>
      <c r="JUW15" s="49"/>
      <c r="JUX15" s="49"/>
      <c r="JUY15" s="49"/>
      <c r="JUZ15" s="49"/>
      <c r="JVA15" s="49"/>
      <c r="JVB15" s="49"/>
      <c r="JVC15" s="49"/>
      <c r="JVD15" s="49"/>
      <c r="JVE15" s="49"/>
      <c r="JVF15" s="49"/>
      <c r="JVG15" s="49"/>
      <c r="JVH15" s="49"/>
      <c r="JVI15" s="49"/>
      <c r="JVJ15" s="49"/>
      <c r="JVK15" s="49"/>
      <c r="JVL15" s="49"/>
      <c r="JVM15" s="49"/>
      <c r="JVN15" s="49"/>
      <c r="JVO15" s="49"/>
      <c r="JVP15" s="49"/>
      <c r="JVQ15" s="49"/>
      <c r="JVR15" s="49"/>
      <c r="JVS15" s="49"/>
      <c r="JVT15" s="49"/>
      <c r="JVU15" s="49"/>
      <c r="JVV15" s="49"/>
      <c r="JVW15" s="49"/>
      <c r="JVX15" s="49"/>
      <c r="JVY15" s="49"/>
      <c r="JVZ15" s="49"/>
      <c r="JWA15" s="49"/>
      <c r="JWB15" s="49"/>
      <c r="JWC15" s="49"/>
      <c r="JWD15" s="49"/>
      <c r="JWE15" s="49"/>
      <c r="JWF15" s="49"/>
      <c r="JWG15" s="49"/>
      <c r="JWH15" s="49"/>
      <c r="JWI15" s="49"/>
      <c r="JWJ15" s="49"/>
      <c r="JWK15" s="49"/>
      <c r="JWL15" s="49"/>
      <c r="JWM15" s="49"/>
      <c r="JWN15" s="49"/>
      <c r="JWO15" s="49"/>
      <c r="JWP15" s="49"/>
      <c r="JWQ15" s="49"/>
      <c r="JWR15" s="49"/>
      <c r="JWS15" s="49"/>
      <c r="JWT15" s="49"/>
      <c r="JWU15" s="49"/>
      <c r="JWV15" s="49"/>
      <c r="JWW15" s="49"/>
      <c r="JWX15" s="49"/>
      <c r="JWY15" s="49"/>
      <c r="JWZ15" s="49"/>
      <c r="JXA15" s="49"/>
      <c r="JXB15" s="49"/>
      <c r="JXC15" s="49"/>
      <c r="JXD15" s="49"/>
      <c r="JXE15" s="49"/>
      <c r="JXF15" s="49"/>
      <c r="JXG15" s="49"/>
      <c r="JXH15" s="49"/>
      <c r="JXI15" s="49"/>
      <c r="JXJ15" s="49"/>
      <c r="JXK15" s="49"/>
      <c r="JXL15" s="49"/>
      <c r="JXM15" s="49"/>
      <c r="JXN15" s="49"/>
      <c r="JXO15" s="49"/>
      <c r="JXP15" s="49"/>
      <c r="JXQ15" s="49"/>
      <c r="JXR15" s="49"/>
      <c r="JXS15" s="49"/>
      <c r="JXT15" s="49"/>
      <c r="JXU15" s="49"/>
      <c r="JXV15" s="49"/>
      <c r="JXW15" s="49"/>
      <c r="JXX15" s="49"/>
      <c r="JXY15" s="49"/>
      <c r="JXZ15" s="49"/>
      <c r="JYA15" s="49"/>
      <c r="JYB15" s="49"/>
      <c r="JYC15" s="49"/>
      <c r="JYD15" s="49"/>
      <c r="JYE15" s="49"/>
      <c r="JYF15" s="49"/>
      <c r="JYG15" s="49"/>
      <c r="JYH15" s="49"/>
      <c r="JYI15" s="49"/>
      <c r="JYJ15" s="49"/>
      <c r="JYK15" s="49"/>
      <c r="JYL15" s="49"/>
      <c r="JYM15" s="49"/>
      <c r="JYN15" s="49"/>
      <c r="JYO15" s="49"/>
      <c r="JYP15" s="49"/>
      <c r="JYQ15" s="49"/>
      <c r="JYR15" s="49"/>
      <c r="JYS15" s="49"/>
      <c r="JYT15" s="49"/>
      <c r="JYU15" s="49"/>
      <c r="JYV15" s="49"/>
      <c r="JYW15" s="49"/>
      <c r="JYX15" s="49"/>
      <c r="JYY15" s="49"/>
      <c r="JYZ15" s="49"/>
      <c r="JZA15" s="49"/>
      <c r="JZB15" s="49"/>
      <c r="JZC15" s="49"/>
      <c r="JZD15" s="49"/>
      <c r="JZE15" s="49"/>
      <c r="JZF15" s="49"/>
      <c r="JZG15" s="49"/>
      <c r="JZH15" s="49"/>
      <c r="JZI15" s="49"/>
      <c r="JZJ15" s="49"/>
      <c r="JZK15" s="49"/>
      <c r="JZL15" s="49"/>
      <c r="JZM15" s="49"/>
      <c r="JZN15" s="49"/>
      <c r="JZO15" s="49"/>
      <c r="JZP15" s="49"/>
      <c r="JZQ15" s="49"/>
      <c r="JZR15" s="49"/>
      <c r="JZS15" s="49"/>
      <c r="JZT15" s="49"/>
      <c r="JZU15" s="49"/>
      <c r="JZV15" s="49"/>
      <c r="JZW15" s="49"/>
      <c r="JZX15" s="49"/>
      <c r="JZY15" s="49"/>
      <c r="JZZ15" s="49"/>
      <c r="KAA15" s="49"/>
      <c r="KAB15" s="49"/>
      <c r="KAC15" s="49"/>
      <c r="KAD15" s="49"/>
      <c r="KAE15" s="49"/>
      <c r="KAF15" s="49"/>
      <c r="KAG15" s="49"/>
      <c r="KAH15" s="49"/>
      <c r="KAI15" s="49"/>
      <c r="KAJ15" s="49"/>
      <c r="KAK15" s="49"/>
      <c r="KAL15" s="49"/>
      <c r="KAM15" s="49"/>
      <c r="KAN15" s="49"/>
      <c r="KAO15" s="49"/>
      <c r="KAP15" s="49"/>
      <c r="KAQ15" s="49"/>
      <c r="KAR15" s="49"/>
      <c r="KAS15" s="49"/>
      <c r="KAT15" s="49"/>
      <c r="KAU15" s="49"/>
      <c r="KAV15" s="49"/>
      <c r="KAW15" s="49"/>
      <c r="KAX15" s="49"/>
      <c r="KAY15" s="49"/>
      <c r="KAZ15" s="49"/>
      <c r="KBA15" s="49"/>
      <c r="KBB15" s="49"/>
      <c r="KBC15" s="49"/>
      <c r="KBD15" s="49"/>
      <c r="KBE15" s="49"/>
      <c r="KBF15" s="49"/>
      <c r="KBG15" s="49"/>
      <c r="KBH15" s="49"/>
      <c r="KBI15" s="49"/>
      <c r="KBJ15" s="49"/>
      <c r="KBK15" s="49"/>
      <c r="KBL15" s="49"/>
      <c r="KBM15" s="49"/>
      <c r="KBN15" s="49"/>
      <c r="KBO15" s="49"/>
      <c r="KBP15" s="49"/>
      <c r="KBQ15" s="49"/>
      <c r="KBR15" s="49"/>
      <c r="KBS15" s="49"/>
      <c r="KBT15" s="49"/>
      <c r="KBU15" s="49"/>
      <c r="KBV15" s="49"/>
      <c r="KBW15" s="49"/>
      <c r="KBX15" s="49"/>
      <c r="KBY15" s="49"/>
      <c r="KBZ15" s="49"/>
      <c r="KCA15" s="49"/>
      <c r="KCB15" s="49"/>
      <c r="KCC15" s="49"/>
      <c r="KCD15" s="49"/>
      <c r="KCE15" s="49"/>
      <c r="KCF15" s="49"/>
      <c r="KCG15" s="49"/>
      <c r="KCH15" s="49"/>
      <c r="KCI15" s="49"/>
      <c r="KCJ15" s="49"/>
      <c r="KCK15" s="49"/>
      <c r="KCL15" s="49"/>
      <c r="KCM15" s="49"/>
      <c r="KCN15" s="49"/>
      <c r="KCO15" s="49"/>
      <c r="KCP15" s="49"/>
      <c r="KCQ15" s="49"/>
      <c r="KCR15" s="49"/>
      <c r="KCS15" s="49"/>
      <c r="KCT15" s="49"/>
      <c r="KCU15" s="49"/>
      <c r="KCV15" s="49"/>
      <c r="KCW15" s="49"/>
      <c r="KCX15" s="49"/>
      <c r="KCY15" s="49"/>
      <c r="KCZ15" s="49"/>
      <c r="KDA15" s="49"/>
      <c r="KDB15" s="49"/>
      <c r="KDC15" s="49"/>
      <c r="KDD15" s="49"/>
      <c r="KDE15" s="49"/>
      <c r="KDF15" s="49"/>
      <c r="KDG15" s="49"/>
      <c r="KDH15" s="49"/>
      <c r="KDI15" s="49"/>
      <c r="KDJ15" s="49"/>
      <c r="KDK15" s="49"/>
      <c r="KDL15" s="49"/>
      <c r="KDM15" s="49"/>
      <c r="KDN15" s="49"/>
      <c r="KDO15" s="49"/>
      <c r="KDP15" s="49"/>
      <c r="KDQ15" s="49"/>
      <c r="KDR15" s="49"/>
      <c r="KDS15" s="49"/>
      <c r="KDT15" s="49"/>
      <c r="KDU15" s="49"/>
      <c r="KDV15" s="49"/>
      <c r="KDW15" s="49"/>
      <c r="KDX15" s="49"/>
      <c r="KDY15" s="49"/>
      <c r="KDZ15" s="49"/>
      <c r="KEA15" s="49"/>
      <c r="KEB15" s="49"/>
      <c r="KEC15" s="49"/>
      <c r="KED15" s="49"/>
      <c r="KEE15" s="49"/>
      <c r="KEF15" s="49"/>
      <c r="KEG15" s="49"/>
      <c r="KEH15" s="49"/>
      <c r="KEI15" s="49"/>
      <c r="KEJ15" s="49"/>
      <c r="KEK15" s="49"/>
      <c r="KEL15" s="49"/>
      <c r="KEM15" s="49"/>
      <c r="KEN15" s="49"/>
      <c r="KEO15" s="49"/>
      <c r="KEP15" s="49"/>
      <c r="KEQ15" s="49"/>
      <c r="KER15" s="49"/>
      <c r="KES15" s="49"/>
      <c r="KET15" s="49"/>
      <c r="KEU15" s="49"/>
      <c r="KEV15" s="49"/>
      <c r="KEW15" s="49"/>
      <c r="KEX15" s="49"/>
      <c r="KEY15" s="49"/>
      <c r="KEZ15" s="49"/>
      <c r="KFA15" s="49"/>
      <c r="KFB15" s="49"/>
      <c r="KFC15" s="49"/>
      <c r="KFD15" s="49"/>
      <c r="KFE15" s="49"/>
      <c r="KFF15" s="49"/>
      <c r="KFG15" s="49"/>
      <c r="KFH15" s="49"/>
      <c r="KFI15" s="49"/>
      <c r="KFJ15" s="49"/>
      <c r="KFK15" s="49"/>
      <c r="KFL15" s="49"/>
      <c r="KFM15" s="49"/>
      <c r="KFN15" s="49"/>
      <c r="KFO15" s="49"/>
      <c r="KFP15" s="49"/>
      <c r="KFQ15" s="49"/>
      <c r="KFR15" s="49"/>
      <c r="KFS15" s="49"/>
      <c r="KFT15" s="49"/>
      <c r="KFU15" s="49"/>
      <c r="KFV15" s="49"/>
      <c r="KFW15" s="49"/>
      <c r="KFX15" s="49"/>
      <c r="KFY15" s="49"/>
      <c r="KFZ15" s="49"/>
      <c r="KGA15" s="49"/>
      <c r="KGB15" s="49"/>
      <c r="KGC15" s="49"/>
      <c r="KGD15" s="49"/>
      <c r="KGE15" s="49"/>
      <c r="KGF15" s="49"/>
      <c r="KGG15" s="49"/>
      <c r="KGH15" s="49"/>
      <c r="KGI15" s="49"/>
      <c r="KGJ15" s="49"/>
      <c r="KGK15" s="49"/>
      <c r="KGL15" s="49"/>
      <c r="KGM15" s="49"/>
      <c r="KGN15" s="49"/>
      <c r="KGO15" s="49"/>
      <c r="KGP15" s="49"/>
      <c r="KGQ15" s="49"/>
      <c r="KGR15" s="49"/>
      <c r="KGS15" s="49"/>
      <c r="KGT15" s="49"/>
      <c r="KGU15" s="49"/>
      <c r="KGV15" s="49"/>
      <c r="KGW15" s="49"/>
      <c r="KGX15" s="49"/>
      <c r="KGY15" s="49"/>
      <c r="KGZ15" s="49"/>
      <c r="KHA15" s="49"/>
      <c r="KHB15" s="49"/>
      <c r="KHC15" s="49"/>
      <c r="KHD15" s="49"/>
      <c r="KHE15" s="49"/>
      <c r="KHF15" s="49"/>
      <c r="KHG15" s="49"/>
      <c r="KHH15" s="49"/>
      <c r="KHI15" s="49"/>
      <c r="KHJ15" s="49"/>
      <c r="KHK15" s="49"/>
      <c r="KHL15" s="49"/>
      <c r="KHM15" s="49"/>
      <c r="KHN15" s="49"/>
      <c r="KHO15" s="49"/>
      <c r="KHP15" s="49"/>
      <c r="KHQ15" s="49"/>
      <c r="KHR15" s="49"/>
      <c r="KHS15" s="49"/>
      <c r="KHT15" s="49"/>
      <c r="KHU15" s="49"/>
      <c r="KHV15" s="49"/>
      <c r="KHW15" s="49"/>
      <c r="KHX15" s="49"/>
      <c r="KHY15" s="49"/>
      <c r="KHZ15" s="49"/>
      <c r="KIA15" s="49"/>
      <c r="KIB15" s="49"/>
      <c r="KIC15" s="49"/>
      <c r="KID15" s="49"/>
      <c r="KIE15" s="49"/>
      <c r="KIF15" s="49"/>
      <c r="KIG15" s="49"/>
      <c r="KIH15" s="49"/>
      <c r="KII15" s="49"/>
      <c r="KIJ15" s="49"/>
      <c r="KIK15" s="49"/>
      <c r="KIL15" s="49"/>
      <c r="KIM15" s="49"/>
      <c r="KIN15" s="49"/>
      <c r="KIO15" s="49"/>
      <c r="KIP15" s="49"/>
      <c r="KIQ15" s="49"/>
      <c r="KIR15" s="49"/>
      <c r="KIS15" s="49"/>
      <c r="KIT15" s="49"/>
      <c r="KIU15" s="49"/>
      <c r="KIV15" s="49"/>
      <c r="KIW15" s="49"/>
      <c r="KIX15" s="49"/>
      <c r="KIY15" s="49"/>
      <c r="KIZ15" s="49"/>
      <c r="KJA15" s="49"/>
      <c r="KJB15" s="49"/>
      <c r="KJC15" s="49"/>
      <c r="KJD15" s="49"/>
      <c r="KJE15" s="49"/>
      <c r="KJF15" s="49"/>
      <c r="KJG15" s="49"/>
      <c r="KJH15" s="49"/>
      <c r="KJI15" s="49"/>
      <c r="KJJ15" s="49"/>
      <c r="KJK15" s="49"/>
      <c r="KJL15" s="49"/>
      <c r="KJM15" s="49"/>
      <c r="KJN15" s="49"/>
      <c r="KJO15" s="49"/>
      <c r="KJP15" s="49"/>
      <c r="KJQ15" s="49"/>
      <c r="KJR15" s="49"/>
      <c r="KJS15" s="49"/>
      <c r="KJT15" s="49"/>
      <c r="KJU15" s="49"/>
      <c r="KJV15" s="49"/>
      <c r="KJW15" s="49"/>
      <c r="KJX15" s="49"/>
      <c r="KJY15" s="49"/>
      <c r="KJZ15" s="49"/>
      <c r="KKA15" s="49"/>
      <c r="KKB15" s="49"/>
      <c r="KKC15" s="49"/>
      <c r="KKD15" s="49"/>
      <c r="KKE15" s="49"/>
      <c r="KKF15" s="49"/>
      <c r="KKG15" s="49"/>
      <c r="KKH15" s="49"/>
      <c r="KKI15" s="49"/>
      <c r="KKJ15" s="49"/>
      <c r="KKK15" s="49"/>
      <c r="KKL15" s="49"/>
      <c r="KKM15" s="49"/>
      <c r="KKN15" s="49"/>
      <c r="KKO15" s="49"/>
      <c r="KKP15" s="49"/>
      <c r="KKQ15" s="49"/>
      <c r="KKR15" s="49"/>
      <c r="KKS15" s="49"/>
      <c r="KKT15" s="49"/>
      <c r="KKU15" s="49"/>
      <c r="KKV15" s="49"/>
      <c r="KKW15" s="49"/>
      <c r="KKX15" s="49"/>
      <c r="KKY15" s="49"/>
      <c r="KKZ15" s="49"/>
      <c r="KLA15" s="49"/>
      <c r="KLB15" s="49"/>
      <c r="KLC15" s="49"/>
      <c r="KLD15" s="49"/>
      <c r="KLE15" s="49"/>
      <c r="KLF15" s="49"/>
      <c r="KLG15" s="49"/>
      <c r="KLH15" s="49"/>
      <c r="KLI15" s="49"/>
      <c r="KLJ15" s="49"/>
      <c r="KLK15" s="49"/>
      <c r="KLL15" s="49"/>
      <c r="KLM15" s="49"/>
      <c r="KLN15" s="49"/>
      <c r="KLO15" s="49"/>
      <c r="KLP15" s="49"/>
      <c r="KLQ15" s="49"/>
      <c r="KLR15" s="49"/>
      <c r="KLS15" s="49"/>
      <c r="KLT15" s="49"/>
      <c r="KLU15" s="49"/>
      <c r="KLV15" s="49"/>
      <c r="KLW15" s="49"/>
      <c r="KLX15" s="49"/>
      <c r="KLY15" s="49"/>
      <c r="KLZ15" s="49"/>
      <c r="KMA15" s="49"/>
      <c r="KMB15" s="49"/>
      <c r="KMC15" s="49"/>
      <c r="KMD15" s="49"/>
      <c r="KME15" s="49"/>
      <c r="KMF15" s="49"/>
      <c r="KMG15" s="49"/>
      <c r="KMH15" s="49"/>
      <c r="KMI15" s="49"/>
      <c r="KMJ15" s="49"/>
      <c r="KMK15" s="49"/>
      <c r="KML15" s="49"/>
      <c r="KMM15" s="49"/>
      <c r="KMN15" s="49"/>
      <c r="KMO15" s="49"/>
      <c r="KMP15" s="49"/>
      <c r="KMQ15" s="49"/>
      <c r="KMR15" s="49"/>
      <c r="KMS15" s="49"/>
      <c r="KMT15" s="49"/>
      <c r="KMU15" s="49"/>
      <c r="KMV15" s="49"/>
      <c r="KMW15" s="49"/>
      <c r="KMX15" s="49"/>
      <c r="KMY15" s="49"/>
      <c r="KMZ15" s="49"/>
      <c r="KNA15" s="49"/>
      <c r="KNB15" s="49"/>
      <c r="KNC15" s="49"/>
      <c r="KND15" s="49"/>
      <c r="KNE15" s="49"/>
      <c r="KNF15" s="49"/>
      <c r="KNG15" s="49"/>
      <c r="KNH15" s="49"/>
      <c r="KNI15" s="49"/>
      <c r="KNJ15" s="49"/>
      <c r="KNK15" s="49"/>
      <c r="KNL15" s="49"/>
      <c r="KNM15" s="49"/>
      <c r="KNN15" s="49"/>
      <c r="KNO15" s="49"/>
      <c r="KNP15" s="49"/>
      <c r="KNQ15" s="49"/>
      <c r="KNR15" s="49"/>
      <c r="KNS15" s="49"/>
      <c r="KNT15" s="49"/>
      <c r="KNU15" s="49"/>
      <c r="KNV15" s="49"/>
      <c r="KNW15" s="49"/>
      <c r="KNX15" s="49"/>
      <c r="KNY15" s="49"/>
      <c r="KNZ15" s="49"/>
      <c r="KOA15" s="49"/>
      <c r="KOB15" s="49"/>
      <c r="KOC15" s="49"/>
      <c r="KOD15" s="49"/>
      <c r="KOE15" s="49"/>
      <c r="KOF15" s="49"/>
      <c r="KOG15" s="49"/>
      <c r="KOH15" s="49"/>
      <c r="KOI15" s="49"/>
      <c r="KOJ15" s="49"/>
      <c r="KOK15" s="49"/>
      <c r="KOL15" s="49"/>
      <c r="KOM15" s="49"/>
      <c r="KON15" s="49"/>
      <c r="KOO15" s="49"/>
      <c r="KOP15" s="49"/>
      <c r="KOQ15" s="49"/>
      <c r="KOR15" s="49"/>
      <c r="KOS15" s="49"/>
      <c r="KOT15" s="49"/>
      <c r="KOU15" s="49"/>
      <c r="KOV15" s="49"/>
      <c r="KOW15" s="49"/>
      <c r="KOX15" s="49"/>
      <c r="KOY15" s="49"/>
      <c r="KOZ15" s="49"/>
      <c r="KPA15" s="49"/>
      <c r="KPB15" s="49"/>
      <c r="KPC15" s="49"/>
      <c r="KPD15" s="49"/>
      <c r="KPE15" s="49"/>
      <c r="KPF15" s="49"/>
      <c r="KPG15" s="49"/>
      <c r="KPH15" s="49"/>
      <c r="KPI15" s="49"/>
      <c r="KPJ15" s="49"/>
      <c r="KPK15" s="49"/>
      <c r="KPL15" s="49"/>
      <c r="KPM15" s="49"/>
      <c r="KPN15" s="49"/>
      <c r="KPO15" s="49"/>
      <c r="KPP15" s="49"/>
      <c r="KPQ15" s="49"/>
      <c r="KPR15" s="49"/>
      <c r="KPS15" s="49"/>
      <c r="KPT15" s="49"/>
      <c r="KPU15" s="49"/>
      <c r="KPV15" s="49"/>
      <c r="KPW15" s="49"/>
      <c r="KPX15" s="49"/>
      <c r="KPY15" s="49"/>
      <c r="KPZ15" s="49"/>
      <c r="KQA15" s="49"/>
      <c r="KQB15" s="49"/>
      <c r="KQC15" s="49"/>
      <c r="KQD15" s="49"/>
      <c r="KQE15" s="49"/>
      <c r="KQF15" s="49"/>
      <c r="KQG15" s="49"/>
      <c r="KQH15" s="49"/>
      <c r="KQI15" s="49"/>
      <c r="KQJ15" s="49"/>
      <c r="KQK15" s="49"/>
      <c r="KQL15" s="49"/>
      <c r="KQM15" s="49"/>
      <c r="KQN15" s="49"/>
      <c r="KQO15" s="49"/>
      <c r="KQP15" s="49"/>
      <c r="KQQ15" s="49"/>
      <c r="KQR15" s="49"/>
      <c r="KQS15" s="49"/>
      <c r="KQT15" s="49"/>
      <c r="KQU15" s="49"/>
      <c r="KQV15" s="49"/>
      <c r="KQW15" s="49"/>
      <c r="KQX15" s="49"/>
      <c r="KQY15" s="49"/>
      <c r="KQZ15" s="49"/>
      <c r="KRA15" s="49"/>
      <c r="KRB15" s="49"/>
      <c r="KRC15" s="49"/>
      <c r="KRD15" s="49"/>
      <c r="KRE15" s="49"/>
      <c r="KRF15" s="49"/>
      <c r="KRG15" s="49"/>
      <c r="KRH15" s="49"/>
      <c r="KRI15" s="49"/>
      <c r="KRJ15" s="49"/>
      <c r="KRK15" s="49"/>
      <c r="KRL15" s="49"/>
      <c r="KRM15" s="49"/>
      <c r="KRN15" s="49"/>
      <c r="KRO15" s="49"/>
      <c r="KRP15" s="49"/>
      <c r="KRQ15" s="49"/>
      <c r="KRR15" s="49"/>
      <c r="KRS15" s="49"/>
      <c r="KRT15" s="49"/>
      <c r="KRU15" s="49"/>
      <c r="KRV15" s="49"/>
      <c r="KRW15" s="49"/>
      <c r="KRX15" s="49"/>
      <c r="KRY15" s="49"/>
      <c r="KRZ15" s="49"/>
      <c r="KSA15" s="49"/>
      <c r="KSB15" s="49"/>
      <c r="KSC15" s="49"/>
      <c r="KSD15" s="49"/>
      <c r="KSE15" s="49"/>
      <c r="KSF15" s="49"/>
      <c r="KSG15" s="49"/>
      <c r="KSH15" s="49"/>
      <c r="KSI15" s="49"/>
      <c r="KSJ15" s="49"/>
      <c r="KSK15" s="49"/>
      <c r="KSL15" s="49"/>
      <c r="KSM15" s="49"/>
      <c r="KSN15" s="49"/>
      <c r="KSO15" s="49"/>
      <c r="KSP15" s="49"/>
      <c r="KSQ15" s="49"/>
      <c r="KSR15" s="49"/>
      <c r="KSS15" s="49"/>
      <c r="KST15" s="49"/>
      <c r="KSU15" s="49"/>
      <c r="KSV15" s="49"/>
      <c r="KSW15" s="49"/>
      <c r="KSX15" s="49"/>
      <c r="KSY15" s="49"/>
      <c r="KSZ15" s="49"/>
      <c r="KTA15" s="49"/>
      <c r="KTB15" s="49"/>
      <c r="KTC15" s="49"/>
      <c r="KTD15" s="49"/>
      <c r="KTE15" s="49"/>
      <c r="KTF15" s="49"/>
      <c r="KTG15" s="49"/>
      <c r="KTH15" s="49"/>
      <c r="KTI15" s="49"/>
      <c r="KTJ15" s="49"/>
      <c r="KTK15" s="49"/>
      <c r="KTL15" s="49"/>
      <c r="KTM15" s="49"/>
      <c r="KTN15" s="49"/>
      <c r="KTO15" s="49"/>
      <c r="KTP15" s="49"/>
      <c r="KTQ15" s="49"/>
      <c r="KTR15" s="49"/>
      <c r="KTS15" s="49"/>
      <c r="KTT15" s="49"/>
      <c r="KTU15" s="49"/>
      <c r="KTV15" s="49"/>
      <c r="KTW15" s="49"/>
      <c r="KTX15" s="49"/>
      <c r="KTY15" s="49"/>
      <c r="KTZ15" s="49"/>
      <c r="KUA15" s="49"/>
      <c r="KUB15" s="49"/>
      <c r="KUC15" s="49"/>
      <c r="KUD15" s="49"/>
      <c r="KUE15" s="49"/>
      <c r="KUF15" s="49"/>
      <c r="KUG15" s="49"/>
      <c r="KUH15" s="49"/>
      <c r="KUI15" s="49"/>
      <c r="KUJ15" s="49"/>
      <c r="KUK15" s="49"/>
      <c r="KUL15" s="49"/>
      <c r="KUM15" s="49"/>
      <c r="KUN15" s="49"/>
      <c r="KUO15" s="49"/>
      <c r="KUP15" s="49"/>
      <c r="KUQ15" s="49"/>
      <c r="KUR15" s="49"/>
      <c r="KUS15" s="49"/>
      <c r="KUT15" s="49"/>
      <c r="KUU15" s="49"/>
      <c r="KUV15" s="49"/>
      <c r="KUW15" s="49"/>
      <c r="KUX15" s="49"/>
      <c r="KUY15" s="49"/>
      <c r="KUZ15" s="49"/>
      <c r="KVA15" s="49"/>
      <c r="KVB15" s="49"/>
      <c r="KVC15" s="49"/>
      <c r="KVD15" s="49"/>
      <c r="KVE15" s="49"/>
      <c r="KVF15" s="49"/>
      <c r="KVG15" s="49"/>
      <c r="KVH15" s="49"/>
      <c r="KVI15" s="49"/>
      <c r="KVJ15" s="49"/>
      <c r="KVK15" s="49"/>
      <c r="KVL15" s="49"/>
      <c r="KVM15" s="49"/>
      <c r="KVN15" s="49"/>
      <c r="KVO15" s="49"/>
      <c r="KVP15" s="49"/>
      <c r="KVQ15" s="49"/>
      <c r="KVR15" s="49"/>
      <c r="KVS15" s="49"/>
      <c r="KVT15" s="49"/>
      <c r="KVU15" s="49"/>
      <c r="KVV15" s="49"/>
      <c r="KVW15" s="49"/>
      <c r="KVX15" s="49"/>
      <c r="KVY15" s="49"/>
      <c r="KVZ15" s="49"/>
      <c r="KWA15" s="49"/>
      <c r="KWB15" s="49"/>
      <c r="KWC15" s="49"/>
      <c r="KWD15" s="49"/>
      <c r="KWE15" s="49"/>
      <c r="KWF15" s="49"/>
      <c r="KWG15" s="49"/>
      <c r="KWH15" s="49"/>
      <c r="KWI15" s="49"/>
      <c r="KWJ15" s="49"/>
      <c r="KWK15" s="49"/>
      <c r="KWL15" s="49"/>
      <c r="KWM15" s="49"/>
      <c r="KWN15" s="49"/>
      <c r="KWO15" s="49"/>
      <c r="KWP15" s="49"/>
      <c r="KWQ15" s="49"/>
      <c r="KWR15" s="49"/>
      <c r="KWS15" s="49"/>
      <c r="KWT15" s="49"/>
      <c r="KWU15" s="49"/>
      <c r="KWV15" s="49"/>
      <c r="KWW15" s="49"/>
      <c r="KWX15" s="49"/>
      <c r="KWY15" s="49"/>
      <c r="KWZ15" s="49"/>
      <c r="KXA15" s="49"/>
      <c r="KXB15" s="49"/>
      <c r="KXC15" s="49"/>
      <c r="KXD15" s="49"/>
      <c r="KXE15" s="49"/>
      <c r="KXF15" s="49"/>
      <c r="KXG15" s="49"/>
      <c r="KXH15" s="49"/>
      <c r="KXI15" s="49"/>
      <c r="KXJ15" s="49"/>
      <c r="KXK15" s="49"/>
      <c r="KXL15" s="49"/>
      <c r="KXM15" s="49"/>
      <c r="KXN15" s="49"/>
      <c r="KXO15" s="49"/>
      <c r="KXP15" s="49"/>
      <c r="KXQ15" s="49"/>
      <c r="KXR15" s="49"/>
      <c r="KXS15" s="49"/>
      <c r="KXT15" s="49"/>
      <c r="KXU15" s="49"/>
      <c r="KXV15" s="49"/>
      <c r="KXW15" s="49"/>
      <c r="KXX15" s="49"/>
      <c r="KXY15" s="49"/>
      <c r="KXZ15" s="49"/>
      <c r="KYA15" s="49"/>
      <c r="KYB15" s="49"/>
      <c r="KYC15" s="49"/>
      <c r="KYD15" s="49"/>
      <c r="KYE15" s="49"/>
      <c r="KYF15" s="49"/>
      <c r="KYG15" s="49"/>
      <c r="KYH15" s="49"/>
      <c r="KYI15" s="49"/>
      <c r="KYJ15" s="49"/>
      <c r="KYK15" s="49"/>
      <c r="KYL15" s="49"/>
      <c r="KYM15" s="49"/>
      <c r="KYN15" s="49"/>
      <c r="KYO15" s="49"/>
      <c r="KYP15" s="49"/>
      <c r="KYQ15" s="49"/>
      <c r="KYR15" s="49"/>
      <c r="KYS15" s="49"/>
      <c r="KYT15" s="49"/>
      <c r="KYU15" s="49"/>
      <c r="KYV15" s="49"/>
      <c r="KYW15" s="49"/>
      <c r="KYX15" s="49"/>
      <c r="KYY15" s="49"/>
      <c r="KYZ15" s="49"/>
      <c r="KZA15" s="49"/>
      <c r="KZB15" s="49"/>
      <c r="KZC15" s="49"/>
      <c r="KZD15" s="49"/>
      <c r="KZE15" s="49"/>
      <c r="KZF15" s="49"/>
      <c r="KZG15" s="49"/>
      <c r="KZH15" s="49"/>
      <c r="KZI15" s="49"/>
      <c r="KZJ15" s="49"/>
      <c r="KZK15" s="49"/>
      <c r="KZL15" s="49"/>
      <c r="KZM15" s="49"/>
      <c r="KZN15" s="49"/>
      <c r="KZO15" s="49"/>
      <c r="KZP15" s="49"/>
      <c r="KZQ15" s="49"/>
      <c r="KZR15" s="49"/>
      <c r="KZS15" s="49"/>
      <c r="KZT15" s="49"/>
      <c r="KZU15" s="49"/>
      <c r="KZV15" s="49"/>
      <c r="KZW15" s="49"/>
      <c r="KZX15" s="49"/>
      <c r="KZY15" s="49"/>
      <c r="KZZ15" s="49"/>
      <c r="LAA15" s="49"/>
      <c r="LAB15" s="49"/>
      <c r="LAC15" s="49"/>
      <c r="LAD15" s="49"/>
      <c r="LAE15" s="49"/>
      <c r="LAF15" s="49"/>
      <c r="LAG15" s="49"/>
      <c r="LAH15" s="49"/>
      <c r="LAI15" s="49"/>
      <c r="LAJ15" s="49"/>
      <c r="LAK15" s="49"/>
      <c r="LAL15" s="49"/>
      <c r="LAM15" s="49"/>
      <c r="LAN15" s="49"/>
      <c r="LAO15" s="49"/>
      <c r="LAP15" s="49"/>
      <c r="LAQ15" s="49"/>
      <c r="LAR15" s="49"/>
      <c r="LAS15" s="49"/>
      <c r="LAT15" s="49"/>
      <c r="LAU15" s="49"/>
      <c r="LAV15" s="49"/>
      <c r="LAW15" s="49"/>
      <c r="LAX15" s="49"/>
      <c r="LAY15" s="49"/>
      <c r="LAZ15" s="49"/>
      <c r="LBA15" s="49"/>
      <c r="LBB15" s="49"/>
      <c r="LBC15" s="49"/>
      <c r="LBD15" s="49"/>
      <c r="LBE15" s="49"/>
      <c r="LBF15" s="49"/>
      <c r="LBG15" s="49"/>
      <c r="LBH15" s="49"/>
      <c r="LBI15" s="49"/>
      <c r="LBJ15" s="49"/>
      <c r="LBK15" s="49"/>
      <c r="LBL15" s="49"/>
      <c r="LBM15" s="49"/>
      <c r="LBN15" s="49"/>
      <c r="LBO15" s="49"/>
      <c r="LBP15" s="49"/>
      <c r="LBQ15" s="49"/>
      <c r="LBR15" s="49"/>
      <c r="LBS15" s="49"/>
      <c r="LBT15" s="49"/>
      <c r="LBU15" s="49"/>
      <c r="LBV15" s="49"/>
      <c r="LBW15" s="49"/>
      <c r="LBX15" s="49"/>
      <c r="LBY15" s="49"/>
      <c r="LBZ15" s="49"/>
      <c r="LCA15" s="49"/>
      <c r="LCB15" s="49"/>
      <c r="LCC15" s="49"/>
      <c r="LCD15" s="49"/>
      <c r="LCE15" s="49"/>
      <c r="LCF15" s="49"/>
      <c r="LCG15" s="49"/>
      <c r="LCH15" s="49"/>
      <c r="LCI15" s="49"/>
      <c r="LCJ15" s="49"/>
      <c r="LCK15" s="49"/>
      <c r="LCL15" s="49"/>
      <c r="LCM15" s="49"/>
      <c r="LCN15" s="49"/>
      <c r="LCO15" s="49"/>
      <c r="LCP15" s="49"/>
      <c r="LCQ15" s="49"/>
      <c r="LCR15" s="49"/>
      <c r="LCS15" s="49"/>
      <c r="LCT15" s="49"/>
      <c r="LCU15" s="49"/>
      <c r="LCV15" s="49"/>
      <c r="LCW15" s="49"/>
      <c r="LCX15" s="49"/>
      <c r="LCY15" s="49"/>
      <c r="LCZ15" s="49"/>
      <c r="LDA15" s="49"/>
      <c r="LDB15" s="49"/>
      <c r="LDC15" s="49"/>
      <c r="LDD15" s="49"/>
      <c r="LDE15" s="49"/>
      <c r="LDF15" s="49"/>
      <c r="LDG15" s="49"/>
      <c r="LDH15" s="49"/>
      <c r="LDI15" s="49"/>
      <c r="LDJ15" s="49"/>
      <c r="LDK15" s="49"/>
      <c r="LDL15" s="49"/>
      <c r="LDM15" s="49"/>
      <c r="LDN15" s="49"/>
      <c r="LDO15" s="49"/>
      <c r="LDP15" s="49"/>
      <c r="LDQ15" s="49"/>
      <c r="LDR15" s="49"/>
      <c r="LDS15" s="49"/>
      <c r="LDT15" s="49"/>
      <c r="LDU15" s="49"/>
      <c r="LDV15" s="49"/>
      <c r="LDW15" s="49"/>
      <c r="LDX15" s="49"/>
      <c r="LDY15" s="49"/>
      <c r="LDZ15" s="49"/>
      <c r="LEA15" s="49"/>
      <c r="LEB15" s="49"/>
      <c r="LEC15" s="49"/>
      <c r="LED15" s="49"/>
      <c r="LEE15" s="49"/>
      <c r="LEF15" s="49"/>
      <c r="LEG15" s="49"/>
      <c r="LEH15" s="49"/>
      <c r="LEI15" s="49"/>
      <c r="LEJ15" s="49"/>
      <c r="LEK15" s="49"/>
      <c r="LEL15" s="49"/>
      <c r="LEM15" s="49"/>
      <c r="LEN15" s="49"/>
      <c r="LEO15" s="49"/>
      <c r="LEP15" s="49"/>
      <c r="LEQ15" s="49"/>
      <c r="LER15" s="49"/>
      <c r="LES15" s="49"/>
      <c r="LET15" s="49"/>
      <c r="LEU15" s="49"/>
      <c r="LEV15" s="49"/>
      <c r="LEW15" s="49"/>
      <c r="LEX15" s="49"/>
      <c r="LEY15" s="49"/>
      <c r="LEZ15" s="49"/>
      <c r="LFA15" s="49"/>
      <c r="LFB15" s="49"/>
      <c r="LFC15" s="49"/>
      <c r="LFD15" s="49"/>
      <c r="LFE15" s="49"/>
      <c r="LFF15" s="49"/>
      <c r="LFG15" s="49"/>
      <c r="LFH15" s="49"/>
      <c r="LFI15" s="49"/>
      <c r="LFJ15" s="49"/>
      <c r="LFK15" s="49"/>
      <c r="LFL15" s="49"/>
      <c r="LFM15" s="49"/>
      <c r="LFN15" s="49"/>
      <c r="LFO15" s="49"/>
      <c r="LFP15" s="49"/>
      <c r="LFQ15" s="49"/>
      <c r="LFR15" s="49"/>
      <c r="LFS15" s="49"/>
      <c r="LFT15" s="49"/>
      <c r="LFU15" s="49"/>
      <c r="LFV15" s="49"/>
      <c r="LFW15" s="49"/>
      <c r="LFX15" s="49"/>
      <c r="LFY15" s="49"/>
      <c r="LFZ15" s="49"/>
      <c r="LGA15" s="49"/>
      <c r="LGB15" s="49"/>
      <c r="LGC15" s="49"/>
      <c r="LGD15" s="49"/>
      <c r="LGE15" s="49"/>
      <c r="LGF15" s="49"/>
      <c r="LGG15" s="49"/>
      <c r="LGH15" s="49"/>
      <c r="LGI15" s="49"/>
      <c r="LGJ15" s="49"/>
      <c r="LGK15" s="49"/>
      <c r="LGL15" s="49"/>
      <c r="LGM15" s="49"/>
      <c r="LGN15" s="49"/>
      <c r="LGO15" s="49"/>
      <c r="LGP15" s="49"/>
      <c r="LGQ15" s="49"/>
      <c r="LGR15" s="49"/>
      <c r="LGS15" s="49"/>
      <c r="LGT15" s="49"/>
      <c r="LGU15" s="49"/>
      <c r="LGV15" s="49"/>
      <c r="LGW15" s="49"/>
      <c r="LGX15" s="49"/>
      <c r="LGY15" s="49"/>
      <c r="LGZ15" s="49"/>
      <c r="LHA15" s="49"/>
      <c r="LHB15" s="49"/>
      <c r="LHC15" s="49"/>
      <c r="LHD15" s="49"/>
      <c r="LHE15" s="49"/>
      <c r="LHF15" s="49"/>
      <c r="LHG15" s="49"/>
      <c r="LHH15" s="49"/>
      <c r="LHI15" s="49"/>
      <c r="LHJ15" s="49"/>
      <c r="LHK15" s="49"/>
      <c r="LHL15" s="49"/>
      <c r="LHM15" s="49"/>
      <c r="LHN15" s="49"/>
      <c r="LHO15" s="49"/>
      <c r="LHP15" s="49"/>
      <c r="LHQ15" s="49"/>
      <c r="LHR15" s="49"/>
      <c r="LHS15" s="49"/>
      <c r="LHT15" s="49"/>
      <c r="LHU15" s="49"/>
      <c r="LHV15" s="49"/>
      <c r="LHW15" s="49"/>
      <c r="LHX15" s="49"/>
      <c r="LHY15" s="49"/>
      <c r="LHZ15" s="49"/>
      <c r="LIA15" s="49"/>
      <c r="LIB15" s="49"/>
      <c r="LIC15" s="49"/>
      <c r="LID15" s="49"/>
      <c r="LIE15" s="49"/>
      <c r="LIF15" s="49"/>
      <c r="LIG15" s="49"/>
      <c r="LIH15" s="49"/>
      <c r="LII15" s="49"/>
      <c r="LIJ15" s="49"/>
      <c r="LIK15" s="49"/>
      <c r="LIL15" s="49"/>
      <c r="LIM15" s="49"/>
      <c r="LIN15" s="49"/>
      <c r="LIO15" s="49"/>
      <c r="LIP15" s="49"/>
      <c r="LIQ15" s="49"/>
      <c r="LIR15" s="49"/>
      <c r="LIS15" s="49"/>
      <c r="LIT15" s="49"/>
      <c r="LIU15" s="49"/>
      <c r="LIV15" s="49"/>
      <c r="LIW15" s="49"/>
      <c r="LIX15" s="49"/>
      <c r="LIY15" s="49"/>
      <c r="LIZ15" s="49"/>
      <c r="LJA15" s="49"/>
      <c r="LJB15" s="49"/>
      <c r="LJC15" s="49"/>
      <c r="LJD15" s="49"/>
      <c r="LJE15" s="49"/>
      <c r="LJF15" s="49"/>
      <c r="LJG15" s="49"/>
      <c r="LJH15" s="49"/>
      <c r="LJI15" s="49"/>
      <c r="LJJ15" s="49"/>
      <c r="LJK15" s="49"/>
      <c r="LJL15" s="49"/>
      <c r="LJM15" s="49"/>
      <c r="LJN15" s="49"/>
      <c r="LJO15" s="49"/>
      <c r="LJP15" s="49"/>
      <c r="LJQ15" s="49"/>
      <c r="LJR15" s="49"/>
      <c r="LJS15" s="49"/>
      <c r="LJT15" s="49"/>
      <c r="LJU15" s="49"/>
      <c r="LJV15" s="49"/>
      <c r="LJW15" s="49"/>
      <c r="LJX15" s="49"/>
      <c r="LJY15" s="49"/>
      <c r="LJZ15" s="49"/>
      <c r="LKA15" s="49"/>
      <c r="LKB15" s="49"/>
      <c r="LKC15" s="49"/>
      <c r="LKD15" s="49"/>
      <c r="LKE15" s="49"/>
      <c r="LKF15" s="49"/>
      <c r="LKG15" s="49"/>
      <c r="LKH15" s="49"/>
      <c r="LKI15" s="49"/>
      <c r="LKJ15" s="49"/>
      <c r="LKK15" s="49"/>
      <c r="LKL15" s="49"/>
      <c r="LKM15" s="49"/>
      <c r="LKN15" s="49"/>
      <c r="LKO15" s="49"/>
      <c r="LKP15" s="49"/>
      <c r="LKQ15" s="49"/>
      <c r="LKR15" s="49"/>
      <c r="LKS15" s="49"/>
      <c r="LKT15" s="49"/>
      <c r="LKU15" s="49"/>
      <c r="LKV15" s="49"/>
      <c r="LKW15" s="49"/>
      <c r="LKX15" s="49"/>
      <c r="LKY15" s="49"/>
      <c r="LKZ15" s="49"/>
      <c r="LLA15" s="49"/>
      <c r="LLB15" s="49"/>
      <c r="LLC15" s="49"/>
      <c r="LLD15" s="49"/>
      <c r="LLE15" s="49"/>
      <c r="LLF15" s="49"/>
      <c r="LLG15" s="49"/>
      <c r="LLH15" s="49"/>
      <c r="LLI15" s="49"/>
      <c r="LLJ15" s="49"/>
      <c r="LLK15" s="49"/>
      <c r="LLL15" s="49"/>
      <c r="LLM15" s="49"/>
      <c r="LLN15" s="49"/>
      <c r="LLO15" s="49"/>
      <c r="LLP15" s="49"/>
      <c r="LLQ15" s="49"/>
      <c r="LLR15" s="49"/>
      <c r="LLS15" s="49"/>
      <c r="LLT15" s="49"/>
      <c r="LLU15" s="49"/>
      <c r="LLV15" s="49"/>
      <c r="LLW15" s="49"/>
      <c r="LLX15" s="49"/>
      <c r="LLY15" s="49"/>
      <c r="LLZ15" s="49"/>
      <c r="LMA15" s="49"/>
      <c r="LMB15" s="49"/>
      <c r="LMC15" s="49"/>
      <c r="LMD15" s="49"/>
      <c r="LME15" s="49"/>
      <c r="LMF15" s="49"/>
      <c r="LMG15" s="49"/>
      <c r="LMH15" s="49"/>
      <c r="LMI15" s="49"/>
      <c r="LMJ15" s="49"/>
      <c r="LMK15" s="49"/>
      <c r="LML15" s="49"/>
      <c r="LMM15" s="49"/>
      <c r="LMN15" s="49"/>
      <c r="LMO15" s="49"/>
      <c r="LMP15" s="49"/>
      <c r="LMQ15" s="49"/>
      <c r="LMR15" s="49"/>
      <c r="LMS15" s="49"/>
      <c r="LMT15" s="49"/>
      <c r="LMU15" s="49"/>
      <c r="LMV15" s="49"/>
      <c r="LMW15" s="49"/>
      <c r="LMX15" s="49"/>
      <c r="LMY15" s="49"/>
      <c r="LMZ15" s="49"/>
      <c r="LNA15" s="49"/>
      <c r="LNB15" s="49"/>
      <c r="LNC15" s="49"/>
      <c r="LND15" s="49"/>
      <c r="LNE15" s="49"/>
      <c r="LNF15" s="49"/>
      <c r="LNG15" s="49"/>
      <c r="LNH15" s="49"/>
      <c r="LNI15" s="49"/>
      <c r="LNJ15" s="49"/>
      <c r="LNK15" s="49"/>
      <c r="LNL15" s="49"/>
      <c r="LNM15" s="49"/>
      <c r="LNN15" s="49"/>
      <c r="LNO15" s="49"/>
      <c r="LNP15" s="49"/>
      <c r="LNQ15" s="49"/>
      <c r="LNR15" s="49"/>
      <c r="LNS15" s="49"/>
      <c r="LNT15" s="49"/>
      <c r="LNU15" s="49"/>
      <c r="LNV15" s="49"/>
      <c r="LNW15" s="49"/>
      <c r="LNX15" s="49"/>
      <c r="LNY15" s="49"/>
      <c r="LNZ15" s="49"/>
      <c r="LOA15" s="49"/>
      <c r="LOB15" s="49"/>
      <c r="LOC15" s="49"/>
      <c r="LOD15" s="49"/>
      <c r="LOE15" s="49"/>
      <c r="LOF15" s="49"/>
      <c r="LOG15" s="49"/>
      <c r="LOH15" s="49"/>
      <c r="LOI15" s="49"/>
      <c r="LOJ15" s="49"/>
      <c r="LOK15" s="49"/>
      <c r="LOL15" s="49"/>
      <c r="LOM15" s="49"/>
      <c r="LON15" s="49"/>
      <c r="LOO15" s="49"/>
      <c r="LOP15" s="49"/>
      <c r="LOQ15" s="49"/>
      <c r="LOR15" s="49"/>
      <c r="LOS15" s="49"/>
      <c r="LOT15" s="49"/>
      <c r="LOU15" s="49"/>
      <c r="LOV15" s="49"/>
      <c r="LOW15" s="49"/>
      <c r="LOX15" s="49"/>
      <c r="LOY15" s="49"/>
      <c r="LOZ15" s="49"/>
      <c r="LPA15" s="49"/>
      <c r="LPB15" s="49"/>
      <c r="LPC15" s="49"/>
      <c r="LPD15" s="49"/>
      <c r="LPE15" s="49"/>
      <c r="LPF15" s="49"/>
      <c r="LPG15" s="49"/>
      <c r="LPH15" s="49"/>
      <c r="LPI15" s="49"/>
      <c r="LPJ15" s="49"/>
      <c r="LPK15" s="49"/>
      <c r="LPL15" s="49"/>
      <c r="LPM15" s="49"/>
      <c r="LPN15" s="49"/>
      <c r="LPO15" s="49"/>
      <c r="LPP15" s="49"/>
      <c r="LPQ15" s="49"/>
      <c r="LPR15" s="49"/>
      <c r="LPS15" s="49"/>
      <c r="LPT15" s="49"/>
      <c r="LPU15" s="49"/>
      <c r="LPV15" s="49"/>
      <c r="LPW15" s="49"/>
      <c r="LPX15" s="49"/>
      <c r="LPY15" s="49"/>
      <c r="LPZ15" s="49"/>
      <c r="LQA15" s="49"/>
      <c r="LQB15" s="49"/>
      <c r="LQC15" s="49"/>
      <c r="LQD15" s="49"/>
      <c r="LQE15" s="49"/>
      <c r="LQF15" s="49"/>
      <c r="LQG15" s="49"/>
      <c r="LQH15" s="49"/>
      <c r="LQI15" s="49"/>
      <c r="LQJ15" s="49"/>
      <c r="LQK15" s="49"/>
      <c r="LQL15" s="49"/>
      <c r="LQM15" s="49"/>
      <c r="LQN15" s="49"/>
      <c r="LQO15" s="49"/>
      <c r="LQP15" s="49"/>
      <c r="LQQ15" s="49"/>
      <c r="LQR15" s="49"/>
      <c r="LQS15" s="49"/>
      <c r="LQT15" s="49"/>
      <c r="LQU15" s="49"/>
      <c r="LQV15" s="49"/>
      <c r="LQW15" s="49"/>
      <c r="LQX15" s="49"/>
      <c r="LQY15" s="49"/>
      <c r="LQZ15" s="49"/>
      <c r="LRA15" s="49"/>
      <c r="LRB15" s="49"/>
      <c r="LRC15" s="49"/>
      <c r="LRD15" s="49"/>
      <c r="LRE15" s="49"/>
      <c r="LRF15" s="49"/>
      <c r="LRG15" s="49"/>
      <c r="LRH15" s="49"/>
      <c r="LRI15" s="49"/>
      <c r="LRJ15" s="49"/>
      <c r="LRK15" s="49"/>
      <c r="LRL15" s="49"/>
      <c r="LRM15" s="49"/>
      <c r="LRN15" s="49"/>
      <c r="LRO15" s="49"/>
      <c r="LRP15" s="49"/>
      <c r="LRQ15" s="49"/>
      <c r="LRR15" s="49"/>
      <c r="LRS15" s="49"/>
      <c r="LRT15" s="49"/>
      <c r="LRU15" s="49"/>
      <c r="LRV15" s="49"/>
      <c r="LRW15" s="49"/>
      <c r="LRX15" s="49"/>
      <c r="LRY15" s="49"/>
      <c r="LRZ15" s="49"/>
      <c r="LSA15" s="49"/>
      <c r="LSB15" s="49"/>
      <c r="LSC15" s="49"/>
      <c r="LSD15" s="49"/>
      <c r="LSE15" s="49"/>
      <c r="LSF15" s="49"/>
      <c r="LSG15" s="49"/>
      <c r="LSH15" s="49"/>
      <c r="LSI15" s="49"/>
      <c r="LSJ15" s="49"/>
      <c r="LSK15" s="49"/>
      <c r="LSL15" s="49"/>
      <c r="LSM15" s="49"/>
      <c r="LSN15" s="49"/>
      <c r="LSO15" s="49"/>
      <c r="LSP15" s="49"/>
      <c r="LSQ15" s="49"/>
      <c r="LSR15" s="49"/>
      <c r="LSS15" s="49"/>
      <c r="LST15" s="49"/>
      <c r="LSU15" s="49"/>
      <c r="LSV15" s="49"/>
      <c r="LSW15" s="49"/>
      <c r="LSX15" s="49"/>
      <c r="LSY15" s="49"/>
      <c r="LSZ15" s="49"/>
      <c r="LTA15" s="49"/>
      <c r="LTB15" s="49"/>
      <c r="LTC15" s="49"/>
      <c r="LTD15" s="49"/>
      <c r="LTE15" s="49"/>
      <c r="LTF15" s="49"/>
      <c r="LTG15" s="49"/>
      <c r="LTH15" s="49"/>
      <c r="LTI15" s="49"/>
      <c r="LTJ15" s="49"/>
      <c r="LTK15" s="49"/>
      <c r="LTL15" s="49"/>
      <c r="LTM15" s="49"/>
      <c r="LTN15" s="49"/>
      <c r="LTO15" s="49"/>
      <c r="LTP15" s="49"/>
      <c r="LTQ15" s="49"/>
      <c r="LTR15" s="49"/>
      <c r="LTS15" s="49"/>
      <c r="LTT15" s="49"/>
      <c r="LTU15" s="49"/>
      <c r="LTV15" s="49"/>
      <c r="LTW15" s="49"/>
      <c r="LTX15" s="49"/>
      <c r="LTY15" s="49"/>
      <c r="LTZ15" s="49"/>
      <c r="LUA15" s="49"/>
      <c r="LUB15" s="49"/>
      <c r="LUC15" s="49"/>
      <c r="LUD15" s="49"/>
      <c r="LUE15" s="49"/>
      <c r="LUF15" s="49"/>
      <c r="LUG15" s="49"/>
      <c r="LUH15" s="49"/>
      <c r="LUI15" s="49"/>
      <c r="LUJ15" s="49"/>
      <c r="LUK15" s="49"/>
      <c r="LUL15" s="49"/>
      <c r="LUM15" s="49"/>
      <c r="LUN15" s="49"/>
      <c r="LUO15" s="49"/>
      <c r="LUP15" s="49"/>
      <c r="LUQ15" s="49"/>
      <c r="LUR15" s="49"/>
      <c r="LUS15" s="49"/>
      <c r="LUT15" s="49"/>
      <c r="LUU15" s="49"/>
      <c r="LUV15" s="49"/>
      <c r="LUW15" s="49"/>
      <c r="LUX15" s="49"/>
      <c r="LUY15" s="49"/>
      <c r="LUZ15" s="49"/>
      <c r="LVA15" s="49"/>
      <c r="LVB15" s="49"/>
      <c r="LVC15" s="49"/>
      <c r="LVD15" s="49"/>
      <c r="LVE15" s="49"/>
      <c r="LVF15" s="49"/>
      <c r="LVG15" s="49"/>
      <c r="LVH15" s="49"/>
      <c r="LVI15" s="49"/>
      <c r="LVJ15" s="49"/>
      <c r="LVK15" s="49"/>
      <c r="LVL15" s="49"/>
      <c r="LVM15" s="49"/>
      <c r="LVN15" s="49"/>
      <c r="LVO15" s="49"/>
      <c r="LVP15" s="49"/>
      <c r="LVQ15" s="49"/>
      <c r="LVR15" s="49"/>
      <c r="LVS15" s="49"/>
      <c r="LVT15" s="49"/>
      <c r="LVU15" s="49"/>
      <c r="LVV15" s="49"/>
      <c r="LVW15" s="49"/>
      <c r="LVX15" s="49"/>
      <c r="LVY15" s="49"/>
      <c r="LVZ15" s="49"/>
      <c r="LWA15" s="49"/>
      <c r="LWB15" s="49"/>
      <c r="LWC15" s="49"/>
      <c r="LWD15" s="49"/>
      <c r="LWE15" s="49"/>
      <c r="LWF15" s="49"/>
      <c r="LWG15" s="49"/>
      <c r="LWH15" s="49"/>
      <c r="LWI15" s="49"/>
      <c r="LWJ15" s="49"/>
      <c r="LWK15" s="49"/>
      <c r="LWL15" s="49"/>
      <c r="LWM15" s="49"/>
      <c r="LWN15" s="49"/>
      <c r="LWO15" s="49"/>
      <c r="LWP15" s="49"/>
      <c r="LWQ15" s="49"/>
      <c r="LWR15" s="49"/>
      <c r="LWS15" s="49"/>
      <c r="LWT15" s="49"/>
      <c r="LWU15" s="49"/>
      <c r="LWV15" s="49"/>
      <c r="LWW15" s="49"/>
      <c r="LWX15" s="49"/>
      <c r="LWY15" s="49"/>
      <c r="LWZ15" s="49"/>
      <c r="LXA15" s="49"/>
      <c r="LXB15" s="49"/>
      <c r="LXC15" s="49"/>
      <c r="LXD15" s="49"/>
      <c r="LXE15" s="49"/>
      <c r="LXF15" s="49"/>
      <c r="LXG15" s="49"/>
      <c r="LXH15" s="49"/>
      <c r="LXI15" s="49"/>
      <c r="LXJ15" s="49"/>
      <c r="LXK15" s="49"/>
      <c r="LXL15" s="49"/>
      <c r="LXM15" s="49"/>
      <c r="LXN15" s="49"/>
      <c r="LXO15" s="49"/>
      <c r="LXP15" s="49"/>
      <c r="LXQ15" s="49"/>
      <c r="LXR15" s="49"/>
      <c r="LXS15" s="49"/>
      <c r="LXT15" s="49"/>
      <c r="LXU15" s="49"/>
      <c r="LXV15" s="49"/>
      <c r="LXW15" s="49"/>
      <c r="LXX15" s="49"/>
      <c r="LXY15" s="49"/>
      <c r="LXZ15" s="49"/>
      <c r="LYA15" s="49"/>
      <c r="LYB15" s="49"/>
      <c r="LYC15" s="49"/>
      <c r="LYD15" s="49"/>
      <c r="LYE15" s="49"/>
      <c r="LYF15" s="49"/>
      <c r="LYG15" s="49"/>
      <c r="LYH15" s="49"/>
      <c r="LYI15" s="49"/>
      <c r="LYJ15" s="49"/>
      <c r="LYK15" s="49"/>
      <c r="LYL15" s="49"/>
      <c r="LYM15" s="49"/>
      <c r="LYN15" s="49"/>
      <c r="LYO15" s="49"/>
      <c r="LYP15" s="49"/>
      <c r="LYQ15" s="49"/>
      <c r="LYR15" s="49"/>
      <c r="LYS15" s="49"/>
      <c r="LYT15" s="49"/>
      <c r="LYU15" s="49"/>
      <c r="LYV15" s="49"/>
      <c r="LYW15" s="49"/>
      <c r="LYX15" s="49"/>
      <c r="LYY15" s="49"/>
      <c r="LYZ15" s="49"/>
      <c r="LZA15" s="49"/>
      <c r="LZB15" s="49"/>
      <c r="LZC15" s="49"/>
      <c r="LZD15" s="49"/>
      <c r="LZE15" s="49"/>
      <c r="LZF15" s="49"/>
      <c r="LZG15" s="49"/>
      <c r="LZH15" s="49"/>
      <c r="LZI15" s="49"/>
      <c r="LZJ15" s="49"/>
      <c r="LZK15" s="49"/>
      <c r="LZL15" s="49"/>
      <c r="LZM15" s="49"/>
      <c r="LZN15" s="49"/>
      <c r="LZO15" s="49"/>
      <c r="LZP15" s="49"/>
      <c r="LZQ15" s="49"/>
      <c r="LZR15" s="49"/>
      <c r="LZS15" s="49"/>
      <c r="LZT15" s="49"/>
      <c r="LZU15" s="49"/>
      <c r="LZV15" s="49"/>
      <c r="LZW15" s="49"/>
      <c r="LZX15" s="49"/>
      <c r="LZY15" s="49"/>
      <c r="LZZ15" s="49"/>
      <c r="MAA15" s="49"/>
      <c r="MAB15" s="49"/>
      <c r="MAC15" s="49"/>
      <c r="MAD15" s="49"/>
      <c r="MAE15" s="49"/>
      <c r="MAF15" s="49"/>
      <c r="MAG15" s="49"/>
      <c r="MAH15" s="49"/>
      <c r="MAI15" s="49"/>
      <c r="MAJ15" s="49"/>
      <c r="MAK15" s="49"/>
      <c r="MAL15" s="49"/>
      <c r="MAM15" s="49"/>
      <c r="MAN15" s="49"/>
      <c r="MAO15" s="49"/>
      <c r="MAP15" s="49"/>
      <c r="MAQ15" s="49"/>
      <c r="MAR15" s="49"/>
      <c r="MAS15" s="49"/>
      <c r="MAT15" s="49"/>
      <c r="MAU15" s="49"/>
      <c r="MAV15" s="49"/>
      <c r="MAW15" s="49"/>
      <c r="MAX15" s="49"/>
      <c r="MAY15" s="49"/>
      <c r="MAZ15" s="49"/>
      <c r="MBA15" s="49"/>
      <c r="MBB15" s="49"/>
      <c r="MBC15" s="49"/>
      <c r="MBD15" s="49"/>
      <c r="MBE15" s="49"/>
      <c r="MBF15" s="49"/>
      <c r="MBG15" s="49"/>
      <c r="MBH15" s="49"/>
      <c r="MBI15" s="49"/>
      <c r="MBJ15" s="49"/>
      <c r="MBK15" s="49"/>
      <c r="MBL15" s="49"/>
      <c r="MBM15" s="49"/>
      <c r="MBN15" s="49"/>
      <c r="MBO15" s="49"/>
      <c r="MBP15" s="49"/>
      <c r="MBQ15" s="49"/>
      <c r="MBR15" s="49"/>
      <c r="MBS15" s="49"/>
      <c r="MBT15" s="49"/>
      <c r="MBU15" s="49"/>
      <c r="MBV15" s="49"/>
      <c r="MBW15" s="49"/>
      <c r="MBX15" s="49"/>
      <c r="MBY15" s="49"/>
      <c r="MBZ15" s="49"/>
      <c r="MCA15" s="49"/>
      <c r="MCB15" s="49"/>
      <c r="MCC15" s="49"/>
      <c r="MCD15" s="49"/>
      <c r="MCE15" s="49"/>
      <c r="MCF15" s="49"/>
      <c r="MCG15" s="49"/>
      <c r="MCH15" s="49"/>
      <c r="MCI15" s="49"/>
      <c r="MCJ15" s="49"/>
      <c r="MCK15" s="49"/>
      <c r="MCL15" s="49"/>
      <c r="MCM15" s="49"/>
      <c r="MCN15" s="49"/>
      <c r="MCO15" s="49"/>
      <c r="MCP15" s="49"/>
      <c r="MCQ15" s="49"/>
      <c r="MCR15" s="49"/>
      <c r="MCS15" s="49"/>
      <c r="MCT15" s="49"/>
      <c r="MCU15" s="49"/>
      <c r="MCV15" s="49"/>
      <c r="MCW15" s="49"/>
      <c r="MCX15" s="49"/>
      <c r="MCY15" s="49"/>
      <c r="MCZ15" s="49"/>
      <c r="MDA15" s="49"/>
      <c r="MDB15" s="49"/>
      <c r="MDC15" s="49"/>
      <c r="MDD15" s="49"/>
      <c r="MDE15" s="49"/>
      <c r="MDF15" s="49"/>
      <c r="MDG15" s="49"/>
      <c r="MDH15" s="49"/>
      <c r="MDI15" s="49"/>
      <c r="MDJ15" s="49"/>
      <c r="MDK15" s="49"/>
      <c r="MDL15" s="49"/>
      <c r="MDM15" s="49"/>
      <c r="MDN15" s="49"/>
      <c r="MDO15" s="49"/>
      <c r="MDP15" s="49"/>
      <c r="MDQ15" s="49"/>
      <c r="MDR15" s="49"/>
      <c r="MDS15" s="49"/>
      <c r="MDT15" s="49"/>
      <c r="MDU15" s="49"/>
      <c r="MDV15" s="49"/>
      <c r="MDW15" s="49"/>
      <c r="MDX15" s="49"/>
      <c r="MDY15" s="49"/>
      <c r="MDZ15" s="49"/>
      <c r="MEA15" s="49"/>
      <c r="MEB15" s="49"/>
      <c r="MEC15" s="49"/>
      <c r="MED15" s="49"/>
      <c r="MEE15" s="49"/>
      <c r="MEF15" s="49"/>
      <c r="MEG15" s="49"/>
      <c r="MEH15" s="49"/>
      <c r="MEI15" s="49"/>
      <c r="MEJ15" s="49"/>
      <c r="MEK15" s="49"/>
      <c r="MEL15" s="49"/>
      <c r="MEM15" s="49"/>
      <c r="MEN15" s="49"/>
      <c r="MEO15" s="49"/>
      <c r="MEP15" s="49"/>
      <c r="MEQ15" s="49"/>
      <c r="MER15" s="49"/>
      <c r="MES15" s="49"/>
      <c r="MET15" s="49"/>
      <c r="MEU15" s="49"/>
      <c r="MEV15" s="49"/>
      <c r="MEW15" s="49"/>
      <c r="MEX15" s="49"/>
      <c r="MEY15" s="49"/>
      <c r="MEZ15" s="49"/>
      <c r="MFA15" s="49"/>
      <c r="MFB15" s="49"/>
      <c r="MFC15" s="49"/>
      <c r="MFD15" s="49"/>
      <c r="MFE15" s="49"/>
      <c r="MFF15" s="49"/>
      <c r="MFG15" s="49"/>
      <c r="MFH15" s="49"/>
      <c r="MFI15" s="49"/>
      <c r="MFJ15" s="49"/>
      <c r="MFK15" s="49"/>
      <c r="MFL15" s="49"/>
      <c r="MFM15" s="49"/>
      <c r="MFN15" s="49"/>
      <c r="MFO15" s="49"/>
      <c r="MFP15" s="49"/>
      <c r="MFQ15" s="49"/>
      <c r="MFR15" s="49"/>
      <c r="MFS15" s="49"/>
      <c r="MFT15" s="49"/>
      <c r="MFU15" s="49"/>
      <c r="MFV15" s="49"/>
      <c r="MFW15" s="49"/>
      <c r="MFX15" s="49"/>
      <c r="MFY15" s="49"/>
      <c r="MFZ15" s="49"/>
      <c r="MGA15" s="49"/>
      <c r="MGB15" s="49"/>
      <c r="MGC15" s="49"/>
      <c r="MGD15" s="49"/>
      <c r="MGE15" s="49"/>
      <c r="MGF15" s="49"/>
      <c r="MGG15" s="49"/>
      <c r="MGH15" s="49"/>
      <c r="MGI15" s="49"/>
      <c r="MGJ15" s="49"/>
      <c r="MGK15" s="49"/>
      <c r="MGL15" s="49"/>
      <c r="MGM15" s="49"/>
      <c r="MGN15" s="49"/>
      <c r="MGO15" s="49"/>
      <c r="MGP15" s="49"/>
      <c r="MGQ15" s="49"/>
      <c r="MGR15" s="49"/>
      <c r="MGS15" s="49"/>
      <c r="MGT15" s="49"/>
      <c r="MGU15" s="49"/>
      <c r="MGV15" s="49"/>
      <c r="MGW15" s="49"/>
      <c r="MGX15" s="49"/>
      <c r="MGY15" s="49"/>
      <c r="MGZ15" s="49"/>
      <c r="MHA15" s="49"/>
      <c r="MHB15" s="49"/>
      <c r="MHC15" s="49"/>
      <c r="MHD15" s="49"/>
      <c r="MHE15" s="49"/>
      <c r="MHF15" s="49"/>
      <c r="MHG15" s="49"/>
      <c r="MHH15" s="49"/>
      <c r="MHI15" s="49"/>
      <c r="MHJ15" s="49"/>
      <c r="MHK15" s="49"/>
      <c r="MHL15" s="49"/>
      <c r="MHM15" s="49"/>
      <c r="MHN15" s="49"/>
      <c r="MHO15" s="49"/>
      <c r="MHP15" s="49"/>
      <c r="MHQ15" s="49"/>
      <c r="MHR15" s="49"/>
      <c r="MHS15" s="49"/>
      <c r="MHT15" s="49"/>
      <c r="MHU15" s="49"/>
      <c r="MHV15" s="49"/>
      <c r="MHW15" s="49"/>
      <c r="MHX15" s="49"/>
      <c r="MHY15" s="49"/>
      <c r="MHZ15" s="49"/>
      <c r="MIA15" s="49"/>
      <c r="MIB15" s="49"/>
      <c r="MIC15" s="49"/>
      <c r="MID15" s="49"/>
      <c r="MIE15" s="49"/>
      <c r="MIF15" s="49"/>
      <c r="MIG15" s="49"/>
      <c r="MIH15" s="49"/>
      <c r="MII15" s="49"/>
      <c r="MIJ15" s="49"/>
      <c r="MIK15" s="49"/>
      <c r="MIL15" s="49"/>
      <c r="MIM15" s="49"/>
      <c r="MIN15" s="49"/>
      <c r="MIO15" s="49"/>
      <c r="MIP15" s="49"/>
      <c r="MIQ15" s="49"/>
      <c r="MIR15" s="49"/>
      <c r="MIS15" s="49"/>
      <c r="MIT15" s="49"/>
      <c r="MIU15" s="49"/>
      <c r="MIV15" s="49"/>
      <c r="MIW15" s="49"/>
      <c r="MIX15" s="49"/>
      <c r="MIY15" s="49"/>
      <c r="MIZ15" s="49"/>
      <c r="MJA15" s="49"/>
      <c r="MJB15" s="49"/>
      <c r="MJC15" s="49"/>
      <c r="MJD15" s="49"/>
      <c r="MJE15" s="49"/>
      <c r="MJF15" s="49"/>
      <c r="MJG15" s="49"/>
      <c r="MJH15" s="49"/>
      <c r="MJI15" s="49"/>
      <c r="MJJ15" s="49"/>
      <c r="MJK15" s="49"/>
      <c r="MJL15" s="49"/>
      <c r="MJM15" s="49"/>
      <c r="MJN15" s="49"/>
      <c r="MJO15" s="49"/>
      <c r="MJP15" s="49"/>
      <c r="MJQ15" s="49"/>
      <c r="MJR15" s="49"/>
      <c r="MJS15" s="49"/>
      <c r="MJT15" s="49"/>
      <c r="MJU15" s="49"/>
      <c r="MJV15" s="49"/>
      <c r="MJW15" s="49"/>
      <c r="MJX15" s="49"/>
      <c r="MJY15" s="49"/>
      <c r="MJZ15" s="49"/>
      <c r="MKA15" s="49"/>
      <c r="MKB15" s="49"/>
      <c r="MKC15" s="49"/>
      <c r="MKD15" s="49"/>
      <c r="MKE15" s="49"/>
      <c r="MKF15" s="49"/>
      <c r="MKG15" s="49"/>
      <c r="MKH15" s="49"/>
      <c r="MKI15" s="49"/>
      <c r="MKJ15" s="49"/>
      <c r="MKK15" s="49"/>
      <c r="MKL15" s="49"/>
      <c r="MKM15" s="49"/>
      <c r="MKN15" s="49"/>
      <c r="MKO15" s="49"/>
      <c r="MKP15" s="49"/>
      <c r="MKQ15" s="49"/>
      <c r="MKR15" s="49"/>
      <c r="MKS15" s="49"/>
      <c r="MKT15" s="49"/>
      <c r="MKU15" s="49"/>
      <c r="MKV15" s="49"/>
      <c r="MKW15" s="49"/>
      <c r="MKX15" s="49"/>
      <c r="MKY15" s="49"/>
      <c r="MKZ15" s="49"/>
      <c r="MLA15" s="49"/>
      <c r="MLB15" s="49"/>
      <c r="MLC15" s="49"/>
      <c r="MLD15" s="49"/>
      <c r="MLE15" s="49"/>
      <c r="MLF15" s="49"/>
      <c r="MLG15" s="49"/>
      <c r="MLH15" s="49"/>
      <c r="MLI15" s="49"/>
      <c r="MLJ15" s="49"/>
      <c r="MLK15" s="49"/>
      <c r="MLL15" s="49"/>
      <c r="MLM15" s="49"/>
      <c r="MLN15" s="49"/>
      <c r="MLO15" s="49"/>
      <c r="MLP15" s="49"/>
      <c r="MLQ15" s="49"/>
      <c r="MLR15" s="49"/>
      <c r="MLS15" s="49"/>
      <c r="MLT15" s="49"/>
      <c r="MLU15" s="49"/>
      <c r="MLV15" s="49"/>
      <c r="MLW15" s="49"/>
      <c r="MLX15" s="49"/>
      <c r="MLY15" s="49"/>
      <c r="MLZ15" s="49"/>
      <c r="MMA15" s="49"/>
      <c r="MMB15" s="49"/>
      <c r="MMC15" s="49"/>
      <c r="MMD15" s="49"/>
      <c r="MME15" s="49"/>
      <c r="MMF15" s="49"/>
      <c r="MMG15" s="49"/>
      <c r="MMH15" s="49"/>
      <c r="MMI15" s="49"/>
      <c r="MMJ15" s="49"/>
      <c r="MMK15" s="49"/>
      <c r="MML15" s="49"/>
      <c r="MMM15" s="49"/>
      <c r="MMN15" s="49"/>
      <c r="MMO15" s="49"/>
      <c r="MMP15" s="49"/>
      <c r="MMQ15" s="49"/>
      <c r="MMR15" s="49"/>
      <c r="MMS15" s="49"/>
      <c r="MMT15" s="49"/>
      <c r="MMU15" s="49"/>
      <c r="MMV15" s="49"/>
      <c r="MMW15" s="49"/>
      <c r="MMX15" s="49"/>
      <c r="MMY15" s="49"/>
      <c r="MMZ15" s="49"/>
      <c r="MNA15" s="49"/>
      <c r="MNB15" s="49"/>
      <c r="MNC15" s="49"/>
      <c r="MND15" s="49"/>
      <c r="MNE15" s="49"/>
      <c r="MNF15" s="49"/>
      <c r="MNG15" s="49"/>
      <c r="MNH15" s="49"/>
      <c r="MNI15" s="49"/>
      <c r="MNJ15" s="49"/>
      <c r="MNK15" s="49"/>
      <c r="MNL15" s="49"/>
      <c r="MNM15" s="49"/>
      <c r="MNN15" s="49"/>
      <c r="MNO15" s="49"/>
      <c r="MNP15" s="49"/>
      <c r="MNQ15" s="49"/>
      <c r="MNR15" s="49"/>
      <c r="MNS15" s="49"/>
      <c r="MNT15" s="49"/>
      <c r="MNU15" s="49"/>
      <c r="MNV15" s="49"/>
      <c r="MNW15" s="49"/>
      <c r="MNX15" s="49"/>
      <c r="MNY15" s="49"/>
      <c r="MNZ15" s="49"/>
      <c r="MOA15" s="49"/>
      <c r="MOB15" s="49"/>
      <c r="MOC15" s="49"/>
      <c r="MOD15" s="49"/>
      <c r="MOE15" s="49"/>
      <c r="MOF15" s="49"/>
      <c r="MOG15" s="49"/>
      <c r="MOH15" s="49"/>
      <c r="MOI15" s="49"/>
      <c r="MOJ15" s="49"/>
      <c r="MOK15" s="49"/>
      <c r="MOL15" s="49"/>
      <c r="MOM15" s="49"/>
      <c r="MON15" s="49"/>
      <c r="MOO15" s="49"/>
      <c r="MOP15" s="49"/>
      <c r="MOQ15" s="49"/>
      <c r="MOR15" s="49"/>
      <c r="MOS15" s="49"/>
      <c r="MOT15" s="49"/>
      <c r="MOU15" s="49"/>
      <c r="MOV15" s="49"/>
      <c r="MOW15" s="49"/>
      <c r="MOX15" s="49"/>
      <c r="MOY15" s="49"/>
      <c r="MOZ15" s="49"/>
      <c r="MPA15" s="49"/>
      <c r="MPB15" s="49"/>
      <c r="MPC15" s="49"/>
      <c r="MPD15" s="49"/>
      <c r="MPE15" s="49"/>
      <c r="MPF15" s="49"/>
      <c r="MPG15" s="49"/>
      <c r="MPH15" s="49"/>
      <c r="MPI15" s="49"/>
      <c r="MPJ15" s="49"/>
      <c r="MPK15" s="49"/>
      <c r="MPL15" s="49"/>
      <c r="MPM15" s="49"/>
      <c r="MPN15" s="49"/>
      <c r="MPO15" s="49"/>
      <c r="MPP15" s="49"/>
      <c r="MPQ15" s="49"/>
      <c r="MPR15" s="49"/>
      <c r="MPS15" s="49"/>
      <c r="MPT15" s="49"/>
      <c r="MPU15" s="49"/>
      <c r="MPV15" s="49"/>
      <c r="MPW15" s="49"/>
      <c r="MPX15" s="49"/>
      <c r="MPY15" s="49"/>
      <c r="MPZ15" s="49"/>
      <c r="MQA15" s="49"/>
      <c r="MQB15" s="49"/>
      <c r="MQC15" s="49"/>
      <c r="MQD15" s="49"/>
      <c r="MQE15" s="49"/>
      <c r="MQF15" s="49"/>
      <c r="MQG15" s="49"/>
      <c r="MQH15" s="49"/>
      <c r="MQI15" s="49"/>
      <c r="MQJ15" s="49"/>
      <c r="MQK15" s="49"/>
      <c r="MQL15" s="49"/>
      <c r="MQM15" s="49"/>
      <c r="MQN15" s="49"/>
      <c r="MQO15" s="49"/>
      <c r="MQP15" s="49"/>
      <c r="MQQ15" s="49"/>
      <c r="MQR15" s="49"/>
      <c r="MQS15" s="49"/>
      <c r="MQT15" s="49"/>
      <c r="MQU15" s="49"/>
      <c r="MQV15" s="49"/>
      <c r="MQW15" s="49"/>
      <c r="MQX15" s="49"/>
      <c r="MQY15" s="49"/>
      <c r="MQZ15" s="49"/>
      <c r="MRA15" s="49"/>
      <c r="MRB15" s="49"/>
      <c r="MRC15" s="49"/>
      <c r="MRD15" s="49"/>
      <c r="MRE15" s="49"/>
      <c r="MRF15" s="49"/>
      <c r="MRG15" s="49"/>
      <c r="MRH15" s="49"/>
      <c r="MRI15" s="49"/>
      <c r="MRJ15" s="49"/>
      <c r="MRK15" s="49"/>
      <c r="MRL15" s="49"/>
      <c r="MRM15" s="49"/>
      <c r="MRN15" s="49"/>
      <c r="MRO15" s="49"/>
      <c r="MRP15" s="49"/>
      <c r="MRQ15" s="49"/>
      <c r="MRR15" s="49"/>
      <c r="MRS15" s="49"/>
      <c r="MRT15" s="49"/>
      <c r="MRU15" s="49"/>
      <c r="MRV15" s="49"/>
      <c r="MRW15" s="49"/>
      <c r="MRX15" s="49"/>
      <c r="MRY15" s="49"/>
      <c r="MRZ15" s="49"/>
      <c r="MSA15" s="49"/>
      <c r="MSB15" s="49"/>
      <c r="MSC15" s="49"/>
      <c r="MSD15" s="49"/>
      <c r="MSE15" s="49"/>
      <c r="MSF15" s="49"/>
      <c r="MSG15" s="49"/>
      <c r="MSH15" s="49"/>
      <c r="MSI15" s="49"/>
      <c r="MSJ15" s="49"/>
      <c r="MSK15" s="49"/>
      <c r="MSL15" s="49"/>
      <c r="MSM15" s="49"/>
      <c r="MSN15" s="49"/>
      <c r="MSO15" s="49"/>
      <c r="MSP15" s="49"/>
      <c r="MSQ15" s="49"/>
      <c r="MSR15" s="49"/>
      <c r="MSS15" s="49"/>
      <c r="MST15" s="49"/>
      <c r="MSU15" s="49"/>
      <c r="MSV15" s="49"/>
      <c r="MSW15" s="49"/>
      <c r="MSX15" s="49"/>
      <c r="MSY15" s="49"/>
      <c r="MSZ15" s="49"/>
      <c r="MTA15" s="49"/>
      <c r="MTB15" s="49"/>
      <c r="MTC15" s="49"/>
      <c r="MTD15" s="49"/>
      <c r="MTE15" s="49"/>
      <c r="MTF15" s="49"/>
      <c r="MTG15" s="49"/>
      <c r="MTH15" s="49"/>
      <c r="MTI15" s="49"/>
      <c r="MTJ15" s="49"/>
      <c r="MTK15" s="49"/>
      <c r="MTL15" s="49"/>
      <c r="MTM15" s="49"/>
      <c r="MTN15" s="49"/>
      <c r="MTO15" s="49"/>
      <c r="MTP15" s="49"/>
      <c r="MTQ15" s="49"/>
      <c r="MTR15" s="49"/>
      <c r="MTS15" s="49"/>
      <c r="MTT15" s="49"/>
      <c r="MTU15" s="49"/>
      <c r="MTV15" s="49"/>
      <c r="MTW15" s="49"/>
      <c r="MTX15" s="49"/>
      <c r="MTY15" s="49"/>
      <c r="MTZ15" s="49"/>
      <c r="MUA15" s="49"/>
      <c r="MUB15" s="49"/>
      <c r="MUC15" s="49"/>
      <c r="MUD15" s="49"/>
      <c r="MUE15" s="49"/>
      <c r="MUF15" s="49"/>
      <c r="MUG15" s="49"/>
      <c r="MUH15" s="49"/>
      <c r="MUI15" s="49"/>
      <c r="MUJ15" s="49"/>
      <c r="MUK15" s="49"/>
      <c r="MUL15" s="49"/>
      <c r="MUM15" s="49"/>
      <c r="MUN15" s="49"/>
      <c r="MUO15" s="49"/>
      <c r="MUP15" s="49"/>
      <c r="MUQ15" s="49"/>
      <c r="MUR15" s="49"/>
      <c r="MUS15" s="49"/>
      <c r="MUT15" s="49"/>
      <c r="MUU15" s="49"/>
      <c r="MUV15" s="49"/>
      <c r="MUW15" s="49"/>
      <c r="MUX15" s="49"/>
      <c r="MUY15" s="49"/>
      <c r="MUZ15" s="49"/>
      <c r="MVA15" s="49"/>
      <c r="MVB15" s="49"/>
      <c r="MVC15" s="49"/>
      <c r="MVD15" s="49"/>
      <c r="MVE15" s="49"/>
      <c r="MVF15" s="49"/>
      <c r="MVG15" s="49"/>
      <c r="MVH15" s="49"/>
      <c r="MVI15" s="49"/>
      <c r="MVJ15" s="49"/>
      <c r="MVK15" s="49"/>
      <c r="MVL15" s="49"/>
      <c r="MVM15" s="49"/>
      <c r="MVN15" s="49"/>
      <c r="MVO15" s="49"/>
      <c r="MVP15" s="49"/>
      <c r="MVQ15" s="49"/>
      <c r="MVR15" s="49"/>
      <c r="MVS15" s="49"/>
      <c r="MVT15" s="49"/>
      <c r="MVU15" s="49"/>
      <c r="MVV15" s="49"/>
      <c r="MVW15" s="49"/>
      <c r="MVX15" s="49"/>
      <c r="MVY15" s="49"/>
      <c r="MVZ15" s="49"/>
      <c r="MWA15" s="49"/>
      <c r="MWB15" s="49"/>
      <c r="MWC15" s="49"/>
      <c r="MWD15" s="49"/>
      <c r="MWE15" s="49"/>
      <c r="MWF15" s="49"/>
      <c r="MWG15" s="49"/>
      <c r="MWH15" s="49"/>
      <c r="MWI15" s="49"/>
      <c r="MWJ15" s="49"/>
      <c r="MWK15" s="49"/>
      <c r="MWL15" s="49"/>
      <c r="MWM15" s="49"/>
      <c r="MWN15" s="49"/>
      <c r="MWO15" s="49"/>
      <c r="MWP15" s="49"/>
      <c r="MWQ15" s="49"/>
      <c r="MWR15" s="49"/>
      <c r="MWS15" s="49"/>
      <c r="MWT15" s="49"/>
      <c r="MWU15" s="49"/>
      <c r="MWV15" s="49"/>
      <c r="MWW15" s="49"/>
      <c r="MWX15" s="49"/>
      <c r="MWY15" s="49"/>
      <c r="MWZ15" s="49"/>
      <c r="MXA15" s="49"/>
      <c r="MXB15" s="49"/>
      <c r="MXC15" s="49"/>
      <c r="MXD15" s="49"/>
      <c r="MXE15" s="49"/>
      <c r="MXF15" s="49"/>
      <c r="MXG15" s="49"/>
      <c r="MXH15" s="49"/>
      <c r="MXI15" s="49"/>
      <c r="MXJ15" s="49"/>
      <c r="MXK15" s="49"/>
      <c r="MXL15" s="49"/>
      <c r="MXM15" s="49"/>
      <c r="MXN15" s="49"/>
      <c r="MXO15" s="49"/>
      <c r="MXP15" s="49"/>
      <c r="MXQ15" s="49"/>
      <c r="MXR15" s="49"/>
      <c r="MXS15" s="49"/>
      <c r="MXT15" s="49"/>
      <c r="MXU15" s="49"/>
      <c r="MXV15" s="49"/>
      <c r="MXW15" s="49"/>
      <c r="MXX15" s="49"/>
      <c r="MXY15" s="49"/>
      <c r="MXZ15" s="49"/>
      <c r="MYA15" s="49"/>
      <c r="MYB15" s="49"/>
      <c r="MYC15" s="49"/>
      <c r="MYD15" s="49"/>
      <c r="MYE15" s="49"/>
      <c r="MYF15" s="49"/>
      <c r="MYG15" s="49"/>
      <c r="MYH15" s="49"/>
      <c r="MYI15" s="49"/>
      <c r="MYJ15" s="49"/>
      <c r="MYK15" s="49"/>
      <c r="MYL15" s="49"/>
      <c r="MYM15" s="49"/>
      <c r="MYN15" s="49"/>
      <c r="MYO15" s="49"/>
      <c r="MYP15" s="49"/>
      <c r="MYQ15" s="49"/>
      <c r="MYR15" s="49"/>
      <c r="MYS15" s="49"/>
      <c r="MYT15" s="49"/>
      <c r="MYU15" s="49"/>
      <c r="MYV15" s="49"/>
      <c r="MYW15" s="49"/>
      <c r="MYX15" s="49"/>
      <c r="MYY15" s="49"/>
      <c r="MYZ15" s="49"/>
      <c r="MZA15" s="49"/>
      <c r="MZB15" s="49"/>
      <c r="MZC15" s="49"/>
      <c r="MZD15" s="49"/>
      <c r="MZE15" s="49"/>
      <c r="MZF15" s="49"/>
      <c r="MZG15" s="49"/>
      <c r="MZH15" s="49"/>
      <c r="MZI15" s="49"/>
      <c r="MZJ15" s="49"/>
      <c r="MZK15" s="49"/>
      <c r="MZL15" s="49"/>
      <c r="MZM15" s="49"/>
      <c r="MZN15" s="49"/>
      <c r="MZO15" s="49"/>
      <c r="MZP15" s="49"/>
      <c r="MZQ15" s="49"/>
      <c r="MZR15" s="49"/>
      <c r="MZS15" s="49"/>
      <c r="MZT15" s="49"/>
      <c r="MZU15" s="49"/>
      <c r="MZV15" s="49"/>
      <c r="MZW15" s="49"/>
      <c r="MZX15" s="49"/>
      <c r="MZY15" s="49"/>
      <c r="MZZ15" s="49"/>
      <c r="NAA15" s="49"/>
      <c r="NAB15" s="49"/>
      <c r="NAC15" s="49"/>
      <c r="NAD15" s="49"/>
      <c r="NAE15" s="49"/>
      <c r="NAF15" s="49"/>
      <c r="NAG15" s="49"/>
      <c r="NAH15" s="49"/>
      <c r="NAI15" s="49"/>
      <c r="NAJ15" s="49"/>
      <c r="NAK15" s="49"/>
      <c r="NAL15" s="49"/>
      <c r="NAM15" s="49"/>
      <c r="NAN15" s="49"/>
      <c r="NAO15" s="49"/>
      <c r="NAP15" s="49"/>
      <c r="NAQ15" s="49"/>
      <c r="NAR15" s="49"/>
      <c r="NAS15" s="49"/>
      <c r="NAT15" s="49"/>
      <c r="NAU15" s="49"/>
      <c r="NAV15" s="49"/>
      <c r="NAW15" s="49"/>
      <c r="NAX15" s="49"/>
      <c r="NAY15" s="49"/>
      <c r="NAZ15" s="49"/>
      <c r="NBA15" s="49"/>
      <c r="NBB15" s="49"/>
      <c r="NBC15" s="49"/>
      <c r="NBD15" s="49"/>
      <c r="NBE15" s="49"/>
      <c r="NBF15" s="49"/>
      <c r="NBG15" s="49"/>
      <c r="NBH15" s="49"/>
      <c r="NBI15" s="49"/>
      <c r="NBJ15" s="49"/>
      <c r="NBK15" s="49"/>
      <c r="NBL15" s="49"/>
      <c r="NBM15" s="49"/>
      <c r="NBN15" s="49"/>
      <c r="NBO15" s="49"/>
      <c r="NBP15" s="49"/>
      <c r="NBQ15" s="49"/>
      <c r="NBR15" s="49"/>
      <c r="NBS15" s="49"/>
      <c r="NBT15" s="49"/>
      <c r="NBU15" s="49"/>
      <c r="NBV15" s="49"/>
      <c r="NBW15" s="49"/>
      <c r="NBX15" s="49"/>
      <c r="NBY15" s="49"/>
      <c r="NBZ15" s="49"/>
      <c r="NCA15" s="49"/>
      <c r="NCB15" s="49"/>
      <c r="NCC15" s="49"/>
      <c r="NCD15" s="49"/>
      <c r="NCE15" s="49"/>
      <c r="NCF15" s="49"/>
      <c r="NCG15" s="49"/>
      <c r="NCH15" s="49"/>
      <c r="NCI15" s="49"/>
      <c r="NCJ15" s="49"/>
      <c r="NCK15" s="49"/>
      <c r="NCL15" s="49"/>
      <c r="NCM15" s="49"/>
      <c r="NCN15" s="49"/>
      <c r="NCO15" s="49"/>
      <c r="NCP15" s="49"/>
      <c r="NCQ15" s="49"/>
      <c r="NCR15" s="49"/>
      <c r="NCS15" s="49"/>
      <c r="NCT15" s="49"/>
      <c r="NCU15" s="49"/>
      <c r="NCV15" s="49"/>
      <c r="NCW15" s="49"/>
      <c r="NCX15" s="49"/>
      <c r="NCY15" s="49"/>
      <c r="NCZ15" s="49"/>
      <c r="NDA15" s="49"/>
      <c r="NDB15" s="49"/>
      <c r="NDC15" s="49"/>
      <c r="NDD15" s="49"/>
      <c r="NDE15" s="49"/>
      <c r="NDF15" s="49"/>
      <c r="NDG15" s="49"/>
      <c r="NDH15" s="49"/>
      <c r="NDI15" s="49"/>
      <c r="NDJ15" s="49"/>
      <c r="NDK15" s="49"/>
      <c r="NDL15" s="49"/>
      <c r="NDM15" s="49"/>
      <c r="NDN15" s="49"/>
      <c r="NDO15" s="49"/>
      <c r="NDP15" s="49"/>
      <c r="NDQ15" s="49"/>
      <c r="NDR15" s="49"/>
      <c r="NDS15" s="49"/>
      <c r="NDT15" s="49"/>
      <c r="NDU15" s="49"/>
      <c r="NDV15" s="49"/>
      <c r="NDW15" s="49"/>
      <c r="NDX15" s="49"/>
      <c r="NDY15" s="49"/>
      <c r="NDZ15" s="49"/>
      <c r="NEA15" s="49"/>
      <c r="NEB15" s="49"/>
      <c r="NEC15" s="49"/>
      <c r="NED15" s="49"/>
      <c r="NEE15" s="49"/>
      <c r="NEF15" s="49"/>
      <c r="NEG15" s="49"/>
      <c r="NEH15" s="49"/>
      <c r="NEI15" s="49"/>
      <c r="NEJ15" s="49"/>
      <c r="NEK15" s="49"/>
      <c r="NEL15" s="49"/>
      <c r="NEM15" s="49"/>
      <c r="NEN15" s="49"/>
      <c r="NEO15" s="49"/>
      <c r="NEP15" s="49"/>
      <c r="NEQ15" s="49"/>
      <c r="NER15" s="49"/>
      <c r="NES15" s="49"/>
      <c r="NET15" s="49"/>
      <c r="NEU15" s="49"/>
      <c r="NEV15" s="49"/>
      <c r="NEW15" s="49"/>
      <c r="NEX15" s="49"/>
      <c r="NEY15" s="49"/>
      <c r="NEZ15" s="49"/>
      <c r="NFA15" s="49"/>
      <c r="NFB15" s="49"/>
      <c r="NFC15" s="49"/>
      <c r="NFD15" s="49"/>
      <c r="NFE15" s="49"/>
      <c r="NFF15" s="49"/>
      <c r="NFG15" s="49"/>
      <c r="NFH15" s="49"/>
      <c r="NFI15" s="49"/>
      <c r="NFJ15" s="49"/>
      <c r="NFK15" s="49"/>
      <c r="NFL15" s="49"/>
      <c r="NFM15" s="49"/>
      <c r="NFN15" s="49"/>
      <c r="NFO15" s="49"/>
      <c r="NFP15" s="49"/>
      <c r="NFQ15" s="49"/>
      <c r="NFR15" s="49"/>
      <c r="NFS15" s="49"/>
      <c r="NFT15" s="49"/>
      <c r="NFU15" s="49"/>
      <c r="NFV15" s="49"/>
      <c r="NFW15" s="49"/>
      <c r="NFX15" s="49"/>
      <c r="NFY15" s="49"/>
      <c r="NFZ15" s="49"/>
      <c r="NGA15" s="49"/>
      <c r="NGB15" s="49"/>
      <c r="NGC15" s="49"/>
      <c r="NGD15" s="49"/>
      <c r="NGE15" s="49"/>
      <c r="NGF15" s="49"/>
      <c r="NGG15" s="49"/>
      <c r="NGH15" s="49"/>
      <c r="NGI15" s="49"/>
      <c r="NGJ15" s="49"/>
      <c r="NGK15" s="49"/>
      <c r="NGL15" s="49"/>
      <c r="NGM15" s="49"/>
      <c r="NGN15" s="49"/>
      <c r="NGO15" s="49"/>
      <c r="NGP15" s="49"/>
      <c r="NGQ15" s="49"/>
      <c r="NGR15" s="49"/>
      <c r="NGS15" s="49"/>
      <c r="NGT15" s="49"/>
      <c r="NGU15" s="49"/>
      <c r="NGV15" s="49"/>
      <c r="NGW15" s="49"/>
      <c r="NGX15" s="49"/>
      <c r="NGY15" s="49"/>
      <c r="NGZ15" s="49"/>
      <c r="NHA15" s="49"/>
      <c r="NHB15" s="49"/>
      <c r="NHC15" s="49"/>
      <c r="NHD15" s="49"/>
      <c r="NHE15" s="49"/>
      <c r="NHF15" s="49"/>
      <c r="NHG15" s="49"/>
      <c r="NHH15" s="49"/>
      <c r="NHI15" s="49"/>
      <c r="NHJ15" s="49"/>
      <c r="NHK15" s="49"/>
      <c r="NHL15" s="49"/>
      <c r="NHM15" s="49"/>
      <c r="NHN15" s="49"/>
      <c r="NHO15" s="49"/>
      <c r="NHP15" s="49"/>
      <c r="NHQ15" s="49"/>
      <c r="NHR15" s="49"/>
      <c r="NHS15" s="49"/>
      <c r="NHT15" s="49"/>
      <c r="NHU15" s="49"/>
      <c r="NHV15" s="49"/>
      <c r="NHW15" s="49"/>
      <c r="NHX15" s="49"/>
      <c r="NHY15" s="49"/>
      <c r="NHZ15" s="49"/>
      <c r="NIA15" s="49"/>
      <c r="NIB15" s="49"/>
      <c r="NIC15" s="49"/>
      <c r="NID15" s="49"/>
      <c r="NIE15" s="49"/>
      <c r="NIF15" s="49"/>
      <c r="NIG15" s="49"/>
      <c r="NIH15" s="49"/>
      <c r="NII15" s="49"/>
      <c r="NIJ15" s="49"/>
      <c r="NIK15" s="49"/>
      <c r="NIL15" s="49"/>
      <c r="NIM15" s="49"/>
      <c r="NIN15" s="49"/>
      <c r="NIO15" s="49"/>
      <c r="NIP15" s="49"/>
      <c r="NIQ15" s="49"/>
      <c r="NIR15" s="49"/>
      <c r="NIS15" s="49"/>
      <c r="NIT15" s="49"/>
      <c r="NIU15" s="49"/>
      <c r="NIV15" s="49"/>
      <c r="NIW15" s="49"/>
      <c r="NIX15" s="49"/>
      <c r="NIY15" s="49"/>
      <c r="NIZ15" s="49"/>
      <c r="NJA15" s="49"/>
      <c r="NJB15" s="49"/>
      <c r="NJC15" s="49"/>
      <c r="NJD15" s="49"/>
      <c r="NJE15" s="49"/>
      <c r="NJF15" s="49"/>
      <c r="NJG15" s="49"/>
      <c r="NJH15" s="49"/>
      <c r="NJI15" s="49"/>
      <c r="NJJ15" s="49"/>
      <c r="NJK15" s="49"/>
      <c r="NJL15" s="49"/>
      <c r="NJM15" s="49"/>
      <c r="NJN15" s="49"/>
      <c r="NJO15" s="49"/>
      <c r="NJP15" s="49"/>
      <c r="NJQ15" s="49"/>
      <c r="NJR15" s="49"/>
      <c r="NJS15" s="49"/>
      <c r="NJT15" s="49"/>
      <c r="NJU15" s="49"/>
      <c r="NJV15" s="49"/>
      <c r="NJW15" s="49"/>
      <c r="NJX15" s="49"/>
      <c r="NJY15" s="49"/>
      <c r="NJZ15" s="49"/>
      <c r="NKA15" s="49"/>
      <c r="NKB15" s="49"/>
      <c r="NKC15" s="49"/>
      <c r="NKD15" s="49"/>
      <c r="NKE15" s="49"/>
      <c r="NKF15" s="49"/>
      <c r="NKG15" s="49"/>
      <c r="NKH15" s="49"/>
      <c r="NKI15" s="49"/>
      <c r="NKJ15" s="49"/>
      <c r="NKK15" s="49"/>
      <c r="NKL15" s="49"/>
      <c r="NKM15" s="49"/>
      <c r="NKN15" s="49"/>
      <c r="NKO15" s="49"/>
      <c r="NKP15" s="49"/>
      <c r="NKQ15" s="49"/>
      <c r="NKR15" s="49"/>
      <c r="NKS15" s="49"/>
      <c r="NKT15" s="49"/>
      <c r="NKU15" s="49"/>
      <c r="NKV15" s="49"/>
      <c r="NKW15" s="49"/>
      <c r="NKX15" s="49"/>
      <c r="NKY15" s="49"/>
      <c r="NKZ15" s="49"/>
      <c r="NLA15" s="49"/>
      <c r="NLB15" s="49"/>
      <c r="NLC15" s="49"/>
      <c r="NLD15" s="49"/>
      <c r="NLE15" s="49"/>
      <c r="NLF15" s="49"/>
      <c r="NLG15" s="49"/>
      <c r="NLH15" s="49"/>
      <c r="NLI15" s="49"/>
      <c r="NLJ15" s="49"/>
      <c r="NLK15" s="49"/>
      <c r="NLL15" s="49"/>
      <c r="NLM15" s="49"/>
      <c r="NLN15" s="49"/>
      <c r="NLO15" s="49"/>
      <c r="NLP15" s="49"/>
      <c r="NLQ15" s="49"/>
      <c r="NLR15" s="49"/>
      <c r="NLS15" s="49"/>
      <c r="NLT15" s="49"/>
      <c r="NLU15" s="49"/>
      <c r="NLV15" s="49"/>
      <c r="NLW15" s="49"/>
      <c r="NLX15" s="49"/>
      <c r="NLY15" s="49"/>
      <c r="NLZ15" s="49"/>
      <c r="NMA15" s="49"/>
      <c r="NMB15" s="49"/>
      <c r="NMC15" s="49"/>
      <c r="NMD15" s="49"/>
      <c r="NME15" s="49"/>
      <c r="NMF15" s="49"/>
      <c r="NMG15" s="49"/>
      <c r="NMH15" s="49"/>
      <c r="NMI15" s="49"/>
      <c r="NMJ15" s="49"/>
      <c r="NMK15" s="49"/>
      <c r="NML15" s="49"/>
      <c r="NMM15" s="49"/>
      <c r="NMN15" s="49"/>
      <c r="NMO15" s="49"/>
      <c r="NMP15" s="49"/>
      <c r="NMQ15" s="49"/>
      <c r="NMR15" s="49"/>
      <c r="NMS15" s="49"/>
      <c r="NMT15" s="49"/>
      <c r="NMU15" s="49"/>
      <c r="NMV15" s="49"/>
      <c r="NMW15" s="49"/>
      <c r="NMX15" s="49"/>
      <c r="NMY15" s="49"/>
      <c r="NMZ15" s="49"/>
      <c r="NNA15" s="49"/>
      <c r="NNB15" s="49"/>
      <c r="NNC15" s="49"/>
      <c r="NND15" s="49"/>
      <c r="NNE15" s="49"/>
      <c r="NNF15" s="49"/>
      <c r="NNG15" s="49"/>
      <c r="NNH15" s="49"/>
      <c r="NNI15" s="49"/>
      <c r="NNJ15" s="49"/>
      <c r="NNK15" s="49"/>
      <c r="NNL15" s="49"/>
      <c r="NNM15" s="49"/>
      <c r="NNN15" s="49"/>
      <c r="NNO15" s="49"/>
      <c r="NNP15" s="49"/>
      <c r="NNQ15" s="49"/>
      <c r="NNR15" s="49"/>
      <c r="NNS15" s="49"/>
      <c r="NNT15" s="49"/>
      <c r="NNU15" s="49"/>
      <c r="NNV15" s="49"/>
      <c r="NNW15" s="49"/>
      <c r="NNX15" s="49"/>
      <c r="NNY15" s="49"/>
      <c r="NNZ15" s="49"/>
      <c r="NOA15" s="49"/>
      <c r="NOB15" s="49"/>
      <c r="NOC15" s="49"/>
      <c r="NOD15" s="49"/>
      <c r="NOE15" s="49"/>
      <c r="NOF15" s="49"/>
      <c r="NOG15" s="49"/>
      <c r="NOH15" s="49"/>
      <c r="NOI15" s="49"/>
      <c r="NOJ15" s="49"/>
      <c r="NOK15" s="49"/>
      <c r="NOL15" s="49"/>
      <c r="NOM15" s="49"/>
      <c r="NON15" s="49"/>
      <c r="NOO15" s="49"/>
      <c r="NOP15" s="49"/>
      <c r="NOQ15" s="49"/>
      <c r="NOR15" s="49"/>
      <c r="NOS15" s="49"/>
      <c r="NOT15" s="49"/>
      <c r="NOU15" s="49"/>
      <c r="NOV15" s="49"/>
      <c r="NOW15" s="49"/>
      <c r="NOX15" s="49"/>
      <c r="NOY15" s="49"/>
      <c r="NOZ15" s="49"/>
      <c r="NPA15" s="49"/>
      <c r="NPB15" s="49"/>
      <c r="NPC15" s="49"/>
      <c r="NPD15" s="49"/>
      <c r="NPE15" s="49"/>
      <c r="NPF15" s="49"/>
      <c r="NPG15" s="49"/>
      <c r="NPH15" s="49"/>
      <c r="NPI15" s="49"/>
      <c r="NPJ15" s="49"/>
      <c r="NPK15" s="49"/>
      <c r="NPL15" s="49"/>
      <c r="NPM15" s="49"/>
      <c r="NPN15" s="49"/>
      <c r="NPO15" s="49"/>
      <c r="NPP15" s="49"/>
      <c r="NPQ15" s="49"/>
      <c r="NPR15" s="49"/>
      <c r="NPS15" s="49"/>
      <c r="NPT15" s="49"/>
      <c r="NPU15" s="49"/>
      <c r="NPV15" s="49"/>
      <c r="NPW15" s="49"/>
      <c r="NPX15" s="49"/>
      <c r="NPY15" s="49"/>
      <c r="NPZ15" s="49"/>
      <c r="NQA15" s="49"/>
      <c r="NQB15" s="49"/>
      <c r="NQC15" s="49"/>
      <c r="NQD15" s="49"/>
      <c r="NQE15" s="49"/>
      <c r="NQF15" s="49"/>
      <c r="NQG15" s="49"/>
      <c r="NQH15" s="49"/>
      <c r="NQI15" s="49"/>
      <c r="NQJ15" s="49"/>
      <c r="NQK15" s="49"/>
      <c r="NQL15" s="49"/>
      <c r="NQM15" s="49"/>
      <c r="NQN15" s="49"/>
      <c r="NQO15" s="49"/>
      <c r="NQP15" s="49"/>
      <c r="NQQ15" s="49"/>
      <c r="NQR15" s="49"/>
      <c r="NQS15" s="49"/>
      <c r="NQT15" s="49"/>
      <c r="NQU15" s="49"/>
      <c r="NQV15" s="49"/>
      <c r="NQW15" s="49"/>
      <c r="NQX15" s="49"/>
      <c r="NQY15" s="49"/>
      <c r="NQZ15" s="49"/>
      <c r="NRA15" s="49"/>
      <c r="NRB15" s="49"/>
      <c r="NRC15" s="49"/>
      <c r="NRD15" s="49"/>
      <c r="NRE15" s="49"/>
      <c r="NRF15" s="49"/>
      <c r="NRG15" s="49"/>
      <c r="NRH15" s="49"/>
      <c r="NRI15" s="49"/>
      <c r="NRJ15" s="49"/>
      <c r="NRK15" s="49"/>
      <c r="NRL15" s="49"/>
      <c r="NRM15" s="49"/>
      <c r="NRN15" s="49"/>
      <c r="NRO15" s="49"/>
      <c r="NRP15" s="49"/>
      <c r="NRQ15" s="49"/>
      <c r="NRR15" s="49"/>
      <c r="NRS15" s="49"/>
      <c r="NRT15" s="49"/>
      <c r="NRU15" s="49"/>
      <c r="NRV15" s="49"/>
      <c r="NRW15" s="49"/>
      <c r="NRX15" s="49"/>
      <c r="NRY15" s="49"/>
      <c r="NRZ15" s="49"/>
      <c r="NSA15" s="49"/>
      <c r="NSB15" s="49"/>
      <c r="NSC15" s="49"/>
      <c r="NSD15" s="49"/>
      <c r="NSE15" s="49"/>
      <c r="NSF15" s="49"/>
      <c r="NSG15" s="49"/>
      <c r="NSH15" s="49"/>
      <c r="NSI15" s="49"/>
      <c r="NSJ15" s="49"/>
      <c r="NSK15" s="49"/>
      <c r="NSL15" s="49"/>
      <c r="NSM15" s="49"/>
      <c r="NSN15" s="49"/>
      <c r="NSO15" s="49"/>
      <c r="NSP15" s="49"/>
      <c r="NSQ15" s="49"/>
      <c r="NSR15" s="49"/>
      <c r="NSS15" s="49"/>
      <c r="NST15" s="49"/>
      <c r="NSU15" s="49"/>
      <c r="NSV15" s="49"/>
      <c r="NSW15" s="49"/>
      <c r="NSX15" s="49"/>
      <c r="NSY15" s="49"/>
      <c r="NSZ15" s="49"/>
      <c r="NTA15" s="49"/>
      <c r="NTB15" s="49"/>
      <c r="NTC15" s="49"/>
      <c r="NTD15" s="49"/>
      <c r="NTE15" s="49"/>
      <c r="NTF15" s="49"/>
      <c r="NTG15" s="49"/>
      <c r="NTH15" s="49"/>
      <c r="NTI15" s="49"/>
      <c r="NTJ15" s="49"/>
      <c r="NTK15" s="49"/>
      <c r="NTL15" s="49"/>
      <c r="NTM15" s="49"/>
      <c r="NTN15" s="49"/>
      <c r="NTO15" s="49"/>
      <c r="NTP15" s="49"/>
      <c r="NTQ15" s="49"/>
      <c r="NTR15" s="49"/>
      <c r="NTS15" s="49"/>
      <c r="NTT15" s="49"/>
      <c r="NTU15" s="49"/>
      <c r="NTV15" s="49"/>
      <c r="NTW15" s="49"/>
      <c r="NTX15" s="49"/>
      <c r="NTY15" s="49"/>
      <c r="NTZ15" s="49"/>
      <c r="NUA15" s="49"/>
      <c r="NUB15" s="49"/>
      <c r="NUC15" s="49"/>
      <c r="NUD15" s="49"/>
      <c r="NUE15" s="49"/>
      <c r="NUF15" s="49"/>
      <c r="NUG15" s="49"/>
      <c r="NUH15" s="49"/>
      <c r="NUI15" s="49"/>
      <c r="NUJ15" s="49"/>
      <c r="NUK15" s="49"/>
      <c r="NUL15" s="49"/>
      <c r="NUM15" s="49"/>
      <c r="NUN15" s="49"/>
      <c r="NUO15" s="49"/>
      <c r="NUP15" s="49"/>
      <c r="NUQ15" s="49"/>
      <c r="NUR15" s="49"/>
      <c r="NUS15" s="49"/>
      <c r="NUT15" s="49"/>
      <c r="NUU15" s="49"/>
      <c r="NUV15" s="49"/>
      <c r="NUW15" s="49"/>
      <c r="NUX15" s="49"/>
      <c r="NUY15" s="49"/>
      <c r="NUZ15" s="49"/>
      <c r="NVA15" s="49"/>
      <c r="NVB15" s="49"/>
      <c r="NVC15" s="49"/>
      <c r="NVD15" s="49"/>
      <c r="NVE15" s="49"/>
      <c r="NVF15" s="49"/>
      <c r="NVG15" s="49"/>
      <c r="NVH15" s="49"/>
      <c r="NVI15" s="49"/>
      <c r="NVJ15" s="49"/>
      <c r="NVK15" s="49"/>
      <c r="NVL15" s="49"/>
      <c r="NVM15" s="49"/>
      <c r="NVN15" s="49"/>
      <c r="NVO15" s="49"/>
      <c r="NVP15" s="49"/>
      <c r="NVQ15" s="49"/>
      <c r="NVR15" s="49"/>
      <c r="NVS15" s="49"/>
      <c r="NVT15" s="49"/>
      <c r="NVU15" s="49"/>
      <c r="NVV15" s="49"/>
      <c r="NVW15" s="49"/>
      <c r="NVX15" s="49"/>
      <c r="NVY15" s="49"/>
      <c r="NVZ15" s="49"/>
      <c r="NWA15" s="49"/>
      <c r="NWB15" s="49"/>
      <c r="NWC15" s="49"/>
      <c r="NWD15" s="49"/>
      <c r="NWE15" s="49"/>
      <c r="NWF15" s="49"/>
      <c r="NWG15" s="49"/>
      <c r="NWH15" s="49"/>
      <c r="NWI15" s="49"/>
      <c r="NWJ15" s="49"/>
      <c r="NWK15" s="49"/>
      <c r="NWL15" s="49"/>
      <c r="NWM15" s="49"/>
      <c r="NWN15" s="49"/>
      <c r="NWO15" s="49"/>
      <c r="NWP15" s="49"/>
      <c r="NWQ15" s="49"/>
      <c r="NWR15" s="49"/>
      <c r="NWS15" s="49"/>
      <c r="NWT15" s="49"/>
      <c r="NWU15" s="49"/>
      <c r="NWV15" s="49"/>
      <c r="NWW15" s="49"/>
      <c r="NWX15" s="49"/>
      <c r="NWY15" s="49"/>
      <c r="NWZ15" s="49"/>
      <c r="NXA15" s="49"/>
      <c r="NXB15" s="49"/>
      <c r="NXC15" s="49"/>
      <c r="NXD15" s="49"/>
      <c r="NXE15" s="49"/>
      <c r="NXF15" s="49"/>
      <c r="NXG15" s="49"/>
      <c r="NXH15" s="49"/>
      <c r="NXI15" s="49"/>
      <c r="NXJ15" s="49"/>
      <c r="NXK15" s="49"/>
      <c r="NXL15" s="49"/>
      <c r="NXM15" s="49"/>
      <c r="NXN15" s="49"/>
      <c r="NXO15" s="49"/>
      <c r="NXP15" s="49"/>
      <c r="NXQ15" s="49"/>
      <c r="NXR15" s="49"/>
      <c r="NXS15" s="49"/>
      <c r="NXT15" s="49"/>
      <c r="NXU15" s="49"/>
      <c r="NXV15" s="49"/>
      <c r="NXW15" s="49"/>
      <c r="NXX15" s="49"/>
      <c r="NXY15" s="49"/>
      <c r="NXZ15" s="49"/>
      <c r="NYA15" s="49"/>
      <c r="NYB15" s="49"/>
      <c r="NYC15" s="49"/>
      <c r="NYD15" s="49"/>
      <c r="NYE15" s="49"/>
      <c r="NYF15" s="49"/>
      <c r="NYG15" s="49"/>
      <c r="NYH15" s="49"/>
      <c r="NYI15" s="49"/>
      <c r="NYJ15" s="49"/>
      <c r="NYK15" s="49"/>
      <c r="NYL15" s="49"/>
      <c r="NYM15" s="49"/>
      <c r="NYN15" s="49"/>
      <c r="NYO15" s="49"/>
      <c r="NYP15" s="49"/>
      <c r="NYQ15" s="49"/>
      <c r="NYR15" s="49"/>
      <c r="NYS15" s="49"/>
      <c r="NYT15" s="49"/>
      <c r="NYU15" s="49"/>
      <c r="NYV15" s="49"/>
      <c r="NYW15" s="49"/>
      <c r="NYX15" s="49"/>
      <c r="NYY15" s="49"/>
      <c r="NYZ15" s="49"/>
      <c r="NZA15" s="49"/>
      <c r="NZB15" s="49"/>
      <c r="NZC15" s="49"/>
      <c r="NZD15" s="49"/>
      <c r="NZE15" s="49"/>
      <c r="NZF15" s="49"/>
      <c r="NZG15" s="49"/>
      <c r="NZH15" s="49"/>
      <c r="NZI15" s="49"/>
      <c r="NZJ15" s="49"/>
      <c r="NZK15" s="49"/>
      <c r="NZL15" s="49"/>
      <c r="NZM15" s="49"/>
      <c r="NZN15" s="49"/>
      <c r="NZO15" s="49"/>
      <c r="NZP15" s="49"/>
      <c r="NZQ15" s="49"/>
      <c r="NZR15" s="49"/>
      <c r="NZS15" s="49"/>
      <c r="NZT15" s="49"/>
      <c r="NZU15" s="49"/>
      <c r="NZV15" s="49"/>
      <c r="NZW15" s="49"/>
      <c r="NZX15" s="49"/>
      <c r="NZY15" s="49"/>
      <c r="NZZ15" s="49"/>
      <c r="OAA15" s="49"/>
      <c r="OAB15" s="49"/>
      <c r="OAC15" s="49"/>
      <c r="OAD15" s="49"/>
      <c r="OAE15" s="49"/>
      <c r="OAF15" s="49"/>
      <c r="OAG15" s="49"/>
      <c r="OAH15" s="49"/>
      <c r="OAI15" s="49"/>
      <c r="OAJ15" s="49"/>
      <c r="OAK15" s="49"/>
      <c r="OAL15" s="49"/>
      <c r="OAM15" s="49"/>
      <c r="OAN15" s="49"/>
      <c r="OAO15" s="49"/>
      <c r="OAP15" s="49"/>
      <c r="OAQ15" s="49"/>
      <c r="OAR15" s="49"/>
      <c r="OAS15" s="49"/>
      <c r="OAT15" s="49"/>
      <c r="OAU15" s="49"/>
      <c r="OAV15" s="49"/>
      <c r="OAW15" s="49"/>
      <c r="OAX15" s="49"/>
      <c r="OAY15" s="49"/>
      <c r="OAZ15" s="49"/>
      <c r="OBA15" s="49"/>
      <c r="OBB15" s="49"/>
      <c r="OBC15" s="49"/>
      <c r="OBD15" s="49"/>
      <c r="OBE15" s="49"/>
      <c r="OBF15" s="49"/>
      <c r="OBG15" s="49"/>
      <c r="OBH15" s="49"/>
      <c r="OBI15" s="49"/>
      <c r="OBJ15" s="49"/>
      <c r="OBK15" s="49"/>
      <c r="OBL15" s="49"/>
      <c r="OBM15" s="49"/>
      <c r="OBN15" s="49"/>
      <c r="OBO15" s="49"/>
      <c r="OBP15" s="49"/>
      <c r="OBQ15" s="49"/>
      <c r="OBR15" s="49"/>
      <c r="OBS15" s="49"/>
      <c r="OBT15" s="49"/>
      <c r="OBU15" s="49"/>
      <c r="OBV15" s="49"/>
      <c r="OBW15" s="49"/>
      <c r="OBX15" s="49"/>
      <c r="OBY15" s="49"/>
      <c r="OBZ15" s="49"/>
      <c r="OCA15" s="49"/>
      <c r="OCB15" s="49"/>
      <c r="OCC15" s="49"/>
      <c r="OCD15" s="49"/>
      <c r="OCE15" s="49"/>
      <c r="OCF15" s="49"/>
      <c r="OCG15" s="49"/>
      <c r="OCH15" s="49"/>
      <c r="OCI15" s="49"/>
      <c r="OCJ15" s="49"/>
      <c r="OCK15" s="49"/>
      <c r="OCL15" s="49"/>
      <c r="OCM15" s="49"/>
      <c r="OCN15" s="49"/>
      <c r="OCO15" s="49"/>
      <c r="OCP15" s="49"/>
      <c r="OCQ15" s="49"/>
      <c r="OCR15" s="49"/>
      <c r="OCS15" s="49"/>
      <c r="OCT15" s="49"/>
      <c r="OCU15" s="49"/>
      <c r="OCV15" s="49"/>
      <c r="OCW15" s="49"/>
      <c r="OCX15" s="49"/>
      <c r="OCY15" s="49"/>
      <c r="OCZ15" s="49"/>
      <c r="ODA15" s="49"/>
      <c r="ODB15" s="49"/>
      <c r="ODC15" s="49"/>
      <c r="ODD15" s="49"/>
      <c r="ODE15" s="49"/>
      <c r="ODF15" s="49"/>
      <c r="ODG15" s="49"/>
      <c r="ODH15" s="49"/>
      <c r="ODI15" s="49"/>
      <c r="ODJ15" s="49"/>
      <c r="ODK15" s="49"/>
      <c r="ODL15" s="49"/>
      <c r="ODM15" s="49"/>
      <c r="ODN15" s="49"/>
      <c r="ODO15" s="49"/>
      <c r="ODP15" s="49"/>
      <c r="ODQ15" s="49"/>
      <c r="ODR15" s="49"/>
      <c r="ODS15" s="49"/>
      <c r="ODT15" s="49"/>
      <c r="ODU15" s="49"/>
      <c r="ODV15" s="49"/>
      <c r="ODW15" s="49"/>
      <c r="ODX15" s="49"/>
      <c r="ODY15" s="49"/>
      <c r="ODZ15" s="49"/>
      <c r="OEA15" s="49"/>
      <c r="OEB15" s="49"/>
      <c r="OEC15" s="49"/>
      <c r="OED15" s="49"/>
      <c r="OEE15" s="49"/>
      <c r="OEF15" s="49"/>
      <c r="OEG15" s="49"/>
      <c r="OEH15" s="49"/>
      <c r="OEI15" s="49"/>
      <c r="OEJ15" s="49"/>
      <c r="OEK15" s="49"/>
      <c r="OEL15" s="49"/>
      <c r="OEM15" s="49"/>
      <c r="OEN15" s="49"/>
      <c r="OEO15" s="49"/>
      <c r="OEP15" s="49"/>
      <c r="OEQ15" s="49"/>
      <c r="OER15" s="49"/>
      <c r="OES15" s="49"/>
      <c r="OET15" s="49"/>
      <c r="OEU15" s="49"/>
      <c r="OEV15" s="49"/>
      <c r="OEW15" s="49"/>
      <c r="OEX15" s="49"/>
      <c r="OEY15" s="49"/>
      <c r="OEZ15" s="49"/>
      <c r="OFA15" s="49"/>
      <c r="OFB15" s="49"/>
      <c r="OFC15" s="49"/>
      <c r="OFD15" s="49"/>
      <c r="OFE15" s="49"/>
      <c r="OFF15" s="49"/>
      <c r="OFG15" s="49"/>
      <c r="OFH15" s="49"/>
      <c r="OFI15" s="49"/>
      <c r="OFJ15" s="49"/>
      <c r="OFK15" s="49"/>
      <c r="OFL15" s="49"/>
      <c r="OFM15" s="49"/>
      <c r="OFN15" s="49"/>
      <c r="OFO15" s="49"/>
      <c r="OFP15" s="49"/>
      <c r="OFQ15" s="49"/>
      <c r="OFR15" s="49"/>
      <c r="OFS15" s="49"/>
      <c r="OFT15" s="49"/>
      <c r="OFU15" s="49"/>
      <c r="OFV15" s="49"/>
      <c r="OFW15" s="49"/>
      <c r="OFX15" s="49"/>
      <c r="OFY15" s="49"/>
      <c r="OFZ15" s="49"/>
      <c r="OGA15" s="49"/>
      <c r="OGB15" s="49"/>
      <c r="OGC15" s="49"/>
      <c r="OGD15" s="49"/>
      <c r="OGE15" s="49"/>
      <c r="OGF15" s="49"/>
      <c r="OGG15" s="49"/>
      <c r="OGH15" s="49"/>
      <c r="OGI15" s="49"/>
      <c r="OGJ15" s="49"/>
      <c r="OGK15" s="49"/>
      <c r="OGL15" s="49"/>
      <c r="OGM15" s="49"/>
      <c r="OGN15" s="49"/>
      <c r="OGO15" s="49"/>
      <c r="OGP15" s="49"/>
      <c r="OGQ15" s="49"/>
      <c r="OGR15" s="49"/>
      <c r="OGS15" s="49"/>
      <c r="OGT15" s="49"/>
      <c r="OGU15" s="49"/>
      <c r="OGV15" s="49"/>
      <c r="OGW15" s="49"/>
      <c r="OGX15" s="49"/>
      <c r="OGY15" s="49"/>
      <c r="OGZ15" s="49"/>
      <c r="OHA15" s="49"/>
      <c r="OHB15" s="49"/>
      <c r="OHC15" s="49"/>
      <c r="OHD15" s="49"/>
      <c r="OHE15" s="49"/>
      <c r="OHF15" s="49"/>
      <c r="OHG15" s="49"/>
      <c r="OHH15" s="49"/>
      <c r="OHI15" s="49"/>
      <c r="OHJ15" s="49"/>
      <c r="OHK15" s="49"/>
      <c r="OHL15" s="49"/>
      <c r="OHM15" s="49"/>
      <c r="OHN15" s="49"/>
      <c r="OHO15" s="49"/>
      <c r="OHP15" s="49"/>
      <c r="OHQ15" s="49"/>
      <c r="OHR15" s="49"/>
      <c r="OHS15" s="49"/>
      <c r="OHT15" s="49"/>
      <c r="OHU15" s="49"/>
      <c r="OHV15" s="49"/>
      <c r="OHW15" s="49"/>
      <c r="OHX15" s="49"/>
      <c r="OHY15" s="49"/>
      <c r="OHZ15" s="49"/>
      <c r="OIA15" s="49"/>
      <c r="OIB15" s="49"/>
      <c r="OIC15" s="49"/>
      <c r="OID15" s="49"/>
      <c r="OIE15" s="49"/>
      <c r="OIF15" s="49"/>
      <c r="OIG15" s="49"/>
      <c r="OIH15" s="49"/>
      <c r="OII15" s="49"/>
      <c r="OIJ15" s="49"/>
      <c r="OIK15" s="49"/>
      <c r="OIL15" s="49"/>
      <c r="OIM15" s="49"/>
      <c r="OIN15" s="49"/>
      <c r="OIO15" s="49"/>
      <c r="OIP15" s="49"/>
      <c r="OIQ15" s="49"/>
      <c r="OIR15" s="49"/>
      <c r="OIS15" s="49"/>
      <c r="OIT15" s="49"/>
      <c r="OIU15" s="49"/>
      <c r="OIV15" s="49"/>
      <c r="OIW15" s="49"/>
      <c r="OIX15" s="49"/>
      <c r="OIY15" s="49"/>
      <c r="OIZ15" s="49"/>
      <c r="OJA15" s="49"/>
      <c r="OJB15" s="49"/>
      <c r="OJC15" s="49"/>
      <c r="OJD15" s="49"/>
      <c r="OJE15" s="49"/>
      <c r="OJF15" s="49"/>
      <c r="OJG15" s="49"/>
      <c r="OJH15" s="49"/>
      <c r="OJI15" s="49"/>
      <c r="OJJ15" s="49"/>
      <c r="OJK15" s="49"/>
      <c r="OJL15" s="49"/>
      <c r="OJM15" s="49"/>
      <c r="OJN15" s="49"/>
      <c r="OJO15" s="49"/>
      <c r="OJP15" s="49"/>
      <c r="OJQ15" s="49"/>
      <c r="OJR15" s="49"/>
      <c r="OJS15" s="49"/>
      <c r="OJT15" s="49"/>
      <c r="OJU15" s="49"/>
      <c r="OJV15" s="49"/>
      <c r="OJW15" s="49"/>
      <c r="OJX15" s="49"/>
      <c r="OJY15" s="49"/>
      <c r="OJZ15" s="49"/>
      <c r="OKA15" s="49"/>
      <c r="OKB15" s="49"/>
      <c r="OKC15" s="49"/>
      <c r="OKD15" s="49"/>
      <c r="OKE15" s="49"/>
      <c r="OKF15" s="49"/>
      <c r="OKG15" s="49"/>
      <c r="OKH15" s="49"/>
      <c r="OKI15" s="49"/>
      <c r="OKJ15" s="49"/>
      <c r="OKK15" s="49"/>
      <c r="OKL15" s="49"/>
      <c r="OKM15" s="49"/>
      <c r="OKN15" s="49"/>
      <c r="OKO15" s="49"/>
      <c r="OKP15" s="49"/>
      <c r="OKQ15" s="49"/>
      <c r="OKR15" s="49"/>
      <c r="OKS15" s="49"/>
      <c r="OKT15" s="49"/>
      <c r="OKU15" s="49"/>
      <c r="OKV15" s="49"/>
      <c r="OKW15" s="49"/>
      <c r="OKX15" s="49"/>
      <c r="OKY15" s="49"/>
      <c r="OKZ15" s="49"/>
      <c r="OLA15" s="49"/>
      <c r="OLB15" s="49"/>
      <c r="OLC15" s="49"/>
      <c r="OLD15" s="49"/>
      <c r="OLE15" s="49"/>
      <c r="OLF15" s="49"/>
      <c r="OLG15" s="49"/>
      <c r="OLH15" s="49"/>
      <c r="OLI15" s="49"/>
      <c r="OLJ15" s="49"/>
      <c r="OLK15" s="49"/>
      <c r="OLL15" s="49"/>
      <c r="OLM15" s="49"/>
      <c r="OLN15" s="49"/>
      <c r="OLO15" s="49"/>
      <c r="OLP15" s="49"/>
      <c r="OLQ15" s="49"/>
      <c r="OLR15" s="49"/>
      <c r="OLS15" s="49"/>
      <c r="OLT15" s="49"/>
      <c r="OLU15" s="49"/>
      <c r="OLV15" s="49"/>
      <c r="OLW15" s="49"/>
      <c r="OLX15" s="49"/>
      <c r="OLY15" s="49"/>
      <c r="OLZ15" s="49"/>
      <c r="OMA15" s="49"/>
      <c r="OMB15" s="49"/>
      <c r="OMC15" s="49"/>
      <c r="OMD15" s="49"/>
      <c r="OME15" s="49"/>
      <c r="OMF15" s="49"/>
      <c r="OMG15" s="49"/>
      <c r="OMH15" s="49"/>
      <c r="OMI15" s="49"/>
      <c r="OMJ15" s="49"/>
      <c r="OMK15" s="49"/>
      <c r="OML15" s="49"/>
      <c r="OMM15" s="49"/>
      <c r="OMN15" s="49"/>
      <c r="OMO15" s="49"/>
      <c r="OMP15" s="49"/>
      <c r="OMQ15" s="49"/>
      <c r="OMR15" s="49"/>
      <c r="OMS15" s="49"/>
      <c r="OMT15" s="49"/>
      <c r="OMU15" s="49"/>
      <c r="OMV15" s="49"/>
      <c r="OMW15" s="49"/>
      <c r="OMX15" s="49"/>
      <c r="OMY15" s="49"/>
      <c r="OMZ15" s="49"/>
      <c r="ONA15" s="49"/>
      <c r="ONB15" s="49"/>
      <c r="ONC15" s="49"/>
      <c r="OND15" s="49"/>
      <c r="ONE15" s="49"/>
      <c r="ONF15" s="49"/>
      <c r="ONG15" s="49"/>
      <c r="ONH15" s="49"/>
      <c r="ONI15" s="49"/>
      <c r="ONJ15" s="49"/>
      <c r="ONK15" s="49"/>
      <c r="ONL15" s="49"/>
      <c r="ONM15" s="49"/>
      <c r="ONN15" s="49"/>
      <c r="ONO15" s="49"/>
      <c r="ONP15" s="49"/>
      <c r="ONQ15" s="49"/>
      <c r="ONR15" s="49"/>
      <c r="ONS15" s="49"/>
      <c r="ONT15" s="49"/>
      <c r="ONU15" s="49"/>
      <c r="ONV15" s="49"/>
      <c r="ONW15" s="49"/>
      <c r="ONX15" s="49"/>
      <c r="ONY15" s="49"/>
      <c r="ONZ15" s="49"/>
      <c r="OOA15" s="49"/>
      <c r="OOB15" s="49"/>
      <c r="OOC15" s="49"/>
      <c r="OOD15" s="49"/>
      <c r="OOE15" s="49"/>
      <c r="OOF15" s="49"/>
      <c r="OOG15" s="49"/>
      <c r="OOH15" s="49"/>
      <c r="OOI15" s="49"/>
      <c r="OOJ15" s="49"/>
      <c r="OOK15" s="49"/>
      <c r="OOL15" s="49"/>
      <c r="OOM15" s="49"/>
      <c r="OON15" s="49"/>
      <c r="OOO15" s="49"/>
      <c r="OOP15" s="49"/>
      <c r="OOQ15" s="49"/>
      <c r="OOR15" s="49"/>
      <c r="OOS15" s="49"/>
      <c r="OOT15" s="49"/>
      <c r="OOU15" s="49"/>
      <c r="OOV15" s="49"/>
      <c r="OOW15" s="49"/>
      <c r="OOX15" s="49"/>
      <c r="OOY15" s="49"/>
      <c r="OOZ15" s="49"/>
      <c r="OPA15" s="49"/>
      <c r="OPB15" s="49"/>
      <c r="OPC15" s="49"/>
      <c r="OPD15" s="49"/>
      <c r="OPE15" s="49"/>
      <c r="OPF15" s="49"/>
      <c r="OPG15" s="49"/>
      <c r="OPH15" s="49"/>
      <c r="OPI15" s="49"/>
      <c r="OPJ15" s="49"/>
      <c r="OPK15" s="49"/>
      <c r="OPL15" s="49"/>
      <c r="OPM15" s="49"/>
      <c r="OPN15" s="49"/>
      <c r="OPO15" s="49"/>
      <c r="OPP15" s="49"/>
      <c r="OPQ15" s="49"/>
      <c r="OPR15" s="49"/>
      <c r="OPS15" s="49"/>
      <c r="OPT15" s="49"/>
      <c r="OPU15" s="49"/>
      <c r="OPV15" s="49"/>
      <c r="OPW15" s="49"/>
      <c r="OPX15" s="49"/>
      <c r="OPY15" s="49"/>
      <c r="OPZ15" s="49"/>
      <c r="OQA15" s="49"/>
      <c r="OQB15" s="49"/>
      <c r="OQC15" s="49"/>
      <c r="OQD15" s="49"/>
      <c r="OQE15" s="49"/>
      <c r="OQF15" s="49"/>
      <c r="OQG15" s="49"/>
      <c r="OQH15" s="49"/>
      <c r="OQI15" s="49"/>
      <c r="OQJ15" s="49"/>
      <c r="OQK15" s="49"/>
      <c r="OQL15" s="49"/>
      <c r="OQM15" s="49"/>
      <c r="OQN15" s="49"/>
      <c r="OQO15" s="49"/>
      <c r="OQP15" s="49"/>
      <c r="OQQ15" s="49"/>
      <c r="OQR15" s="49"/>
      <c r="OQS15" s="49"/>
      <c r="OQT15" s="49"/>
      <c r="OQU15" s="49"/>
      <c r="OQV15" s="49"/>
      <c r="OQW15" s="49"/>
      <c r="OQX15" s="49"/>
      <c r="OQY15" s="49"/>
      <c r="OQZ15" s="49"/>
      <c r="ORA15" s="49"/>
      <c r="ORB15" s="49"/>
      <c r="ORC15" s="49"/>
      <c r="ORD15" s="49"/>
      <c r="ORE15" s="49"/>
      <c r="ORF15" s="49"/>
      <c r="ORG15" s="49"/>
      <c r="ORH15" s="49"/>
      <c r="ORI15" s="49"/>
      <c r="ORJ15" s="49"/>
      <c r="ORK15" s="49"/>
      <c r="ORL15" s="49"/>
      <c r="ORM15" s="49"/>
      <c r="ORN15" s="49"/>
      <c r="ORO15" s="49"/>
      <c r="ORP15" s="49"/>
      <c r="ORQ15" s="49"/>
      <c r="ORR15" s="49"/>
      <c r="ORS15" s="49"/>
      <c r="ORT15" s="49"/>
      <c r="ORU15" s="49"/>
      <c r="ORV15" s="49"/>
      <c r="ORW15" s="49"/>
      <c r="ORX15" s="49"/>
      <c r="ORY15" s="49"/>
      <c r="ORZ15" s="49"/>
      <c r="OSA15" s="49"/>
      <c r="OSB15" s="49"/>
      <c r="OSC15" s="49"/>
      <c r="OSD15" s="49"/>
      <c r="OSE15" s="49"/>
      <c r="OSF15" s="49"/>
      <c r="OSG15" s="49"/>
      <c r="OSH15" s="49"/>
      <c r="OSI15" s="49"/>
      <c r="OSJ15" s="49"/>
      <c r="OSK15" s="49"/>
      <c r="OSL15" s="49"/>
      <c r="OSM15" s="49"/>
      <c r="OSN15" s="49"/>
      <c r="OSO15" s="49"/>
      <c r="OSP15" s="49"/>
      <c r="OSQ15" s="49"/>
      <c r="OSR15" s="49"/>
      <c r="OSS15" s="49"/>
      <c r="OST15" s="49"/>
      <c r="OSU15" s="49"/>
      <c r="OSV15" s="49"/>
      <c r="OSW15" s="49"/>
      <c r="OSX15" s="49"/>
      <c r="OSY15" s="49"/>
      <c r="OSZ15" s="49"/>
      <c r="OTA15" s="49"/>
      <c r="OTB15" s="49"/>
      <c r="OTC15" s="49"/>
      <c r="OTD15" s="49"/>
      <c r="OTE15" s="49"/>
      <c r="OTF15" s="49"/>
      <c r="OTG15" s="49"/>
      <c r="OTH15" s="49"/>
      <c r="OTI15" s="49"/>
      <c r="OTJ15" s="49"/>
      <c r="OTK15" s="49"/>
      <c r="OTL15" s="49"/>
      <c r="OTM15" s="49"/>
      <c r="OTN15" s="49"/>
      <c r="OTO15" s="49"/>
      <c r="OTP15" s="49"/>
      <c r="OTQ15" s="49"/>
      <c r="OTR15" s="49"/>
      <c r="OTS15" s="49"/>
      <c r="OTT15" s="49"/>
      <c r="OTU15" s="49"/>
      <c r="OTV15" s="49"/>
      <c r="OTW15" s="49"/>
      <c r="OTX15" s="49"/>
      <c r="OTY15" s="49"/>
      <c r="OTZ15" s="49"/>
      <c r="OUA15" s="49"/>
      <c r="OUB15" s="49"/>
      <c r="OUC15" s="49"/>
      <c r="OUD15" s="49"/>
      <c r="OUE15" s="49"/>
      <c r="OUF15" s="49"/>
      <c r="OUG15" s="49"/>
      <c r="OUH15" s="49"/>
      <c r="OUI15" s="49"/>
      <c r="OUJ15" s="49"/>
      <c r="OUK15" s="49"/>
      <c r="OUL15" s="49"/>
      <c r="OUM15" s="49"/>
      <c r="OUN15" s="49"/>
      <c r="OUO15" s="49"/>
      <c r="OUP15" s="49"/>
      <c r="OUQ15" s="49"/>
      <c r="OUR15" s="49"/>
      <c r="OUS15" s="49"/>
      <c r="OUT15" s="49"/>
      <c r="OUU15" s="49"/>
      <c r="OUV15" s="49"/>
      <c r="OUW15" s="49"/>
      <c r="OUX15" s="49"/>
      <c r="OUY15" s="49"/>
      <c r="OUZ15" s="49"/>
      <c r="OVA15" s="49"/>
      <c r="OVB15" s="49"/>
      <c r="OVC15" s="49"/>
      <c r="OVD15" s="49"/>
      <c r="OVE15" s="49"/>
      <c r="OVF15" s="49"/>
      <c r="OVG15" s="49"/>
      <c r="OVH15" s="49"/>
      <c r="OVI15" s="49"/>
      <c r="OVJ15" s="49"/>
      <c r="OVK15" s="49"/>
      <c r="OVL15" s="49"/>
      <c r="OVM15" s="49"/>
      <c r="OVN15" s="49"/>
      <c r="OVO15" s="49"/>
      <c r="OVP15" s="49"/>
      <c r="OVQ15" s="49"/>
      <c r="OVR15" s="49"/>
      <c r="OVS15" s="49"/>
      <c r="OVT15" s="49"/>
      <c r="OVU15" s="49"/>
      <c r="OVV15" s="49"/>
      <c r="OVW15" s="49"/>
      <c r="OVX15" s="49"/>
      <c r="OVY15" s="49"/>
      <c r="OVZ15" s="49"/>
      <c r="OWA15" s="49"/>
      <c r="OWB15" s="49"/>
      <c r="OWC15" s="49"/>
      <c r="OWD15" s="49"/>
      <c r="OWE15" s="49"/>
      <c r="OWF15" s="49"/>
      <c r="OWG15" s="49"/>
      <c r="OWH15" s="49"/>
      <c r="OWI15" s="49"/>
      <c r="OWJ15" s="49"/>
      <c r="OWK15" s="49"/>
      <c r="OWL15" s="49"/>
      <c r="OWM15" s="49"/>
      <c r="OWN15" s="49"/>
      <c r="OWO15" s="49"/>
      <c r="OWP15" s="49"/>
      <c r="OWQ15" s="49"/>
      <c r="OWR15" s="49"/>
      <c r="OWS15" s="49"/>
      <c r="OWT15" s="49"/>
      <c r="OWU15" s="49"/>
      <c r="OWV15" s="49"/>
      <c r="OWW15" s="49"/>
      <c r="OWX15" s="49"/>
      <c r="OWY15" s="49"/>
      <c r="OWZ15" s="49"/>
      <c r="OXA15" s="49"/>
      <c r="OXB15" s="49"/>
      <c r="OXC15" s="49"/>
      <c r="OXD15" s="49"/>
      <c r="OXE15" s="49"/>
      <c r="OXF15" s="49"/>
      <c r="OXG15" s="49"/>
      <c r="OXH15" s="49"/>
      <c r="OXI15" s="49"/>
      <c r="OXJ15" s="49"/>
      <c r="OXK15" s="49"/>
      <c r="OXL15" s="49"/>
      <c r="OXM15" s="49"/>
      <c r="OXN15" s="49"/>
      <c r="OXO15" s="49"/>
      <c r="OXP15" s="49"/>
      <c r="OXQ15" s="49"/>
      <c r="OXR15" s="49"/>
      <c r="OXS15" s="49"/>
      <c r="OXT15" s="49"/>
      <c r="OXU15" s="49"/>
      <c r="OXV15" s="49"/>
      <c r="OXW15" s="49"/>
      <c r="OXX15" s="49"/>
      <c r="OXY15" s="49"/>
      <c r="OXZ15" s="49"/>
      <c r="OYA15" s="49"/>
      <c r="OYB15" s="49"/>
      <c r="OYC15" s="49"/>
      <c r="OYD15" s="49"/>
      <c r="OYE15" s="49"/>
      <c r="OYF15" s="49"/>
      <c r="OYG15" s="49"/>
      <c r="OYH15" s="49"/>
      <c r="OYI15" s="49"/>
      <c r="OYJ15" s="49"/>
      <c r="OYK15" s="49"/>
      <c r="OYL15" s="49"/>
      <c r="OYM15" s="49"/>
      <c r="OYN15" s="49"/>
      <c r="OYO15" s="49"/>
      <c r="OYP15" s="49"/>
      <c r="OYQ15" s="49"/>
      <c r="OYR15" s="49"/>
      <c r="OYS15" s="49"/>
      <c r="OYT15" s="49"/>
      <c r="OYU15" s="49"/>
      <c r="OYV15" s="49"/>
      <c r="OYW15" s="49"/>
      <c r="OYX15" s="49"/>
      <c r="OYY15" s="49"/>
      <c r="OYZ15" s="49"/>
      <c r="OZA15" s="49"/>
      <c r="OZB15" s="49"/>
      <c r="OZC15" s="49"/>
      <c r="OZD15" s="49"/>
      <c r="OZE15" s="49"/>
      <c r="OZF15" s="49"/>
      <c r="OZG15" s="49"/>
      <c r="OZH15" s="49"/>
      <c r="OZI15" s="49"/>
      <c r="OZJ15" s="49"/>
      <c r="OZK15" s="49"/>
      <c r="OZL15" s="49"/>
      <c r="OZM15" s="49"/>
      <c r="OZN15" s="49"/>
      <c r="OZO15" s="49"/>
      <c r="OZP15" s="49"/>
      <c r="OZQ15" s="49"/>
      <c r="OZR15" s="49"/>
      <c r="OZS15" s="49"/>
      <c r="OZT15" s="49"/>
      <c r="OZU15" s="49"/>
      <c r="OZV15" s="49"/>
      <c r="OZW15" s="49"/>
      <c r="OZX15" s="49"/>
      <c r="OZY15" s="49"/>
      <c r="OZZ15" s="49"/>
      <c r="PAA15" s="49"/>
      <c r="PAB15" s="49"/>
      <c r="PAC15" s="49"/>
      <c r="PAD15" s="49"/>
      <c r="PAE15" s="49"/>
      <c r="PAF15" s="49"/>
      <c r="PAG15" s="49"/>
      <c r="PAH15" s="49"/>
      <c r="PAI15" s="49"/>
      <c r="PAJ15" s="49"/>
      <c r="PAK15" s="49"/>
      <c r="PAL15" s="49"/>
      <c r="PAM15" s="49"/>
      <c r="PAN15" s="49"/>
      <c r="PAO15" s="49"/>
      <c r="PAP15" s="49"/>
      <c r="PAQ15" s="49"/>
      <c r="PAR15" s="49"/>
      <c r="PAS15" s="49"/>
      <c r="PAT15" s="49"/>
      <c r="PAU15" s="49"/>
      <c r="PAV15" s="49"/>
      <c r="PAW15" s="49"/>
      <c r="PAX15" s="49"/>
      <c r="PAY15" s="49"/>
      <c r="PAZ15" s="49"/>
      <c r="PBA15" s="49"/>
      <c r="PBB15" s="49"/>
      <c r="PBC15" s="49"/>
      <c r="PBD15" s="49"/>
      <c r="PBE15" s="49"/>
      <c r="PBF15" s="49"/>
      <c r="PBG15" s="49"/>
      <c r="PBH15" s="49"/>
      <c r="PBI15" s="49"/>
      <c r="PBJ15" s="49"/>
      <c r="PBK15" s="49"/>
      <c r="PBL15" s="49"/>
      <c r="PBM15" s="49"/>
      <c r="PBN15" s="49"/>
      <c r="PBO15" s="49"/>
      <c r="PBP15" s="49"/>
      <c r="PBQ15" s="49"/>
      <c r="PBR15" s="49"/>
      <c r="PBS15" s="49"/>
      <c r="PBT15" s="49"/>
      <c r="PBU15" s="49"/>
      <c r="PBV15" s="49"/>
      <c r="PBW15" s="49"/>
      <c r="PBX15" s="49"/>
      <c r="PBY15" s="49"/>
      <c r="PBZ15" s="49"/>
      <c r="PCA15" s="49"/>
      <c r="PCB15" s="49"/>
      <c r="PCC15" s="49"/>
      <c r="PCD15" s="49"/>
      <c r="PCE15" s="49"/>
      <c r="PCF15" s="49"/>
      <c r="PCG15" s="49"/>
      <c r="PCH15" s="49"/>
      <c r="PCI15" s="49"/>
      <c r="PCJ15" s="49"/>
      <c r="PCK15" s="49"/>
      <c r="PCL15" s="49"/>
      <c r="PCM15" s="49"/>
      <c r="PCN15" s="49"/>
      <c r="PCO15" s="49"/>
      <c r="PCP15" s="49"/>
      <c r="PCQ15" s="49"/>
      <c r="PCR15" s="49"/>
      <c r="PCS15" s="49"/>
      <c r="PCT15" s="49"/>
      <c r="PCU15" s="49"/>
      <c r="PCV15" s="49"/>
      <c r="PCW15" s="49"/>
      <c r="PCX15" s="49"/>
      <c r="PCY15" s="49"/>
      <c r="PCZ15" s="49"/>
      <c r="PDA15" s="49"/>
      <c r="PDB15" s="49"/>
      <c r="PDC15" s="49"/>
      <c r="PDD15" s="49"/>
      <c r="PDE15" s="49"/>
      <c r="PDF15" s="49"/>
      <c r="PDG15" s="49"/>
      <c r="PDH15" s="49"/>
      <c r="PDI15" s="49"/>
      <c r="PDJ15" s="49"/>
      <c r="PDK15" s="49"/>
      <c r="PDL15" s="49"/>
      <c r="PDM15" s="49"/>
      <c r="PDN15" s="49"/>
      <c r="PDO15" s="49"/>
      <c r="PDP15" s="49"/>
      <c r="PDQ15" s="49"/>
      <c r="PDR15" s="49"/>
      <c r="PDS15" s="49"/>
      <c r="PDT15" s="49"/>
      <c r="PDU15" s="49"/>
      <c r="PDV15" s="49"/>
      <c r="PDW15" s="49"/>
      <c r="PDX15" s="49"/>
      <c r="PDY15" s="49"/>
      <c r="PDZ15" s="49"/>
      <c r="PEA15" s="49"/>
      <c r="PEB15" s="49"/>
      <c r="PEC15" s="49"/>
      <c r="PED15" s="49"/>
      <c r="PEE15" s="49"/>
      <c r="PEF15" s="49"/>
      <c r="PEG15" s="49"/>
      <c r="PEH15" s="49"/>
      <c r="PEI15" s="49"/>
      <c r="PEJ15" s="49"/>
      <c r="PEK15" s="49"/>
      <c r="PEL15" s="49"/>
      <c r="PEM15" s="49"/>
      <c r="PEN15" s="49"/>
      <c r="PEO15" s="49"/>
      <c r="PEP15" s="49"/>
      <c r="PEQ15" s="49"/>
      <c r="PER15" s="49"/>
      <c r="PES15" s="49"/>
      <c r="PET15" s="49"/>
      <c r="PEU15" s="49"/>
      <c r="PEV15" s="49"/>
      <c r="PEW15" s="49"/>
      <c r="PEX15" s="49"/>
      <c r="PEY15" s="49"/>
      <c r="PEZ15" s="49"/>
      <c r="PFA15" s="49"/>
      <c r="PFB15" s="49"/>
      <c r="PFC15" s="49"/>
      <c r="PFD15" s="49"/>
      <c r="PFE15" s="49"/>
      <c r="PFF15" s="49"/>
      <c r="PFG15" s="49"/>
      <c r="PFH15" s="49"/>
      <c r="PFI15" s="49"/>
      <c r="PFJ15" s="49"/>
      <c r="PFK15" s="49"/>
      <c r="PFL15" s="49"/>
      <c r="PFM15" s="49"/>
      <c r="PFN15" s="49"/>
      <c r="PFO15" s="49"/>
      <c r="PFP15" s="49"/>
      <c r="PFQ15" s="49"/>
      <c r="PFR15" s="49"/>
      <c r="PFS15" s="49"/>
      <c r="PFT15" s="49"/>
      <c r="PFU15" s="49"/>
      <c r="PFV15" s="49"/>
      <c r="PFW15" s="49"/>
      <c r="PFX15" s="49"/>
      <c r="PFY15" s="49"/>
      <c r="PFZ15" s="49"/>
      <c r="PGA15" s="49"/>
      <c r="PGB15" s="49"/>
      <c r="PGC15" s="49"/>
      <c r="PGD15" s="49"/>
      <c r="PGE15" s="49"/>
      <c r="PGF15" s="49"/>
      <c r="PGG15" s="49"/>
      <c r="PGH15" s="49"/>
      <c r="PGI15" s="49"/>
      <c r="PGJ15" s="49"/>
      <c r="PGK15" s="49"/>
      <c r="PGL15" s="49"/>
      <c r="PGM15" s="49"/>
      <c r="PGN15" s="49"/>
      <c r="PGO15" s="49"/>
      <c r="PGP15" s="49"/>
      <c r="PGQ15" s="49"/>
      <c r="PGR15" s="49"/>
      <c r="PGS15" s="49"/>
      <c r="PGT15" s="49"/>
      <c r="PGU15" s="49"/>
      <c r="PGV15" s="49"/>
      <c r="PGW15" s="49"/>
      <c r="PGX15" s="49"/>
      <c r="PGY15" s="49"/>
      <c r="PGZ15" s="49"/>
      <c r="PHA15" s="49"/>
      <c r="PHB15" s="49"/>
      <c r="PHC15" s="49"/>
      <c r="PHD15" s="49"/>
      <c r="PHE15" s="49"/>
      <c r="PHF15" s="49"/>
      <c r="PHG15" s="49"/>
      <c r="PHH15" s="49"/>
      <c r="PHI15" s="49"/>
      <c r="PHJ15" s="49"/>
      <c r="PHK15" s="49"/>
      <c r="PHL15" s="49"/>
      <c r="PHM15" s="49"/>
      <c r="PHN15" s="49"/>
      <c r="PHO15" s="49"/>
      <c r="PHP15" s="49"/>
      <c r="PHQ15" s="49"/>
      <c r="PHR15" s="49"/>
      <c r="PHS15" s="49"/>
      <c r="PHT15" s="49"/>
      <c r="PHU15" s="49"/>
      <c r="PHV15" s="49"/>
      <c r="PHW15" s="49"/>
      <c r="PHX15" s="49"/>
      <c r="PHY15" s="49"/>
      <c r="PHZ15" s="49"/>
      <c r="PIA15" s="49"/>
      <c r="PIB15" s="49"/>
      <c r="PIC15" s="49"/>
      <c r="PID15" s="49"/>
      <c r="PIE15" s="49"/>
      <c r="PIF15" s="49"/>
      <c r="PIG15" s="49"/>
      <c r="PIH15" s="49"/>
      <c r="PII15" s="49"/>
      <c r="PIJ15" s="49"/>
      <c r="PIK15" s="49"/>
      <c r="PIL15" s="49"/>
      <c r="PIM15" s="49"/>
      <c r="PIN15" s="49"/>
      <c r="PIO15" s="49"/>
      <c r="PIP15" s="49"/>
      <c r="PIQ15" s="49"/>
      <c r="PIR15" s="49"/>
      <c r="PIS15" s="49"/>
      <c r="PIT15" s="49"/>
      <c r="PIU15" s="49"/>
      <c r="PIV15" s="49"/>
      <c r="PIW15" s="49"/>
      <c r="PIX15" s="49"/>
      <c r="PIY15" s="49"/>
      <c r="PIZ15" s="49"/>
      <c r="PJA15" s="49"/>
      <c r="PJB15" s="49"/>
      <c r="PJC15" s="49"/>
      <c r="PJD15" s="49"/>
      <c r="PJE15" s="49"/>
      <c r="PJF15" s="49"/>
      <c r="PJG15" s="49"/>
      <c r="PJH15" s="49"/>
      <c r="PJI15" s="49"/>
      <c r="PJJ15" s="49"/>
      <c r="PJK15" s="49"/>
      <c r="PJL15" s="49"/>
      <c r="PJM15" s="49"/>
      <c r="PJN15" s="49"/>
      <c r="PJO15" s="49"/>
      <c r="PJP15" s="49"/>
      <c r="PJQ15" s="49"/>
      <c r="PJR15" s="49"/>
      <c r="PJS15" s="49"/>
      <c r="PJT15" s="49"/>
      <c r="PJU15" s="49"/>
      <c r="PJV15" s="49"/>
      <c r="PJW15" s="49"/>
      <c r="PJX15" s="49"/>
      <c r="PJY15" s="49"/>
      <c r="PJZ15" s="49"/>
      <c r="PKA15" s="49"/>
      <c r="PKB15" s="49"/>
      <c r="PKC15" s="49"/>
      <c r="PKD15" s="49"/>
      <c r="PKE15" s="49"/>
      <c r="PKF15" s="49"/>
      <c r="PKG15" s="49"/>
      <c r="PKH15" s="49"/>
      <c r="PKI15" s="49"/>
      <c r="PKJ15" s="49"/>
      <c r="PKK15" s="49"/>
      <c r="PKL15" s="49"/>
      <c r="PKM15" s="49"/>
      <c r="PKN15" s="49"/>
      <c r="PKO15" s="49"/>
      <c r="PKP15" s="49"/>
      <c r="PKQ15" s="49"/>
      <c r="PKR15" s="49"/>
      <c r="PKS15" s="49"/>
      <c r="PKT15" s="49"/>
      <c r="PKU15" s="49"/>
      <c r="PKV15" s="49"/>
      <c r="PKW15" s="49"/>
      <c r="PKX15" s="49"/>
      <c r="PKY15" s="49"/>
      <c r="PKZ15" s="49"/>
      <c r="PLA15" s="49"/>
      <c r="PLB15" s="49"/>
      <c r="PLC15" s="49"/>
      <c r="PLD15" s="49"/>
      <c r="PLE15" s="49"/>
      <c r="PLF15" s="49"/>
      <c r="PLG15" s="49"/>
      <c r="PLH15" s="49"/>
      <c r="PLI15" s="49"/>
      <c r="PLJ15" s="49"/>
      <c r="PLK15" s="49"/>
      <c r="PLL15" s="49"/>
      <c r="PLM15" s="49"/>
      <c r="PLN15" s="49"/>
      <c r="PLO15" s="49"/>
      <c r="PLP15" s="49"/>
      <c r="PLQ15" s="49"/>
      <c r="PLR15" s="49"/>
      <c r="PLS15" s="49"/>
      <c r="PLT15" s="49"/>
      <c r="PLU15" s="49"/>
      <c r="PLV15" s="49"/>
      <c r="PLW15" s="49"/>
      <c r="PLX15" s="49"/>
      <c r="PLY15" s="49"/>
      <c r="PLZ15" s="49"/>
      <c r="PMA15" s="49"/>
      <c r="PMB15" s="49"/>
      <c r="PMC15" s="49"/>
      <c r="PMD15" s="49"/>
      <c r="PME15" s="49"/>
      <c r="PMF15" s="49"/>
      <c r="PMG15" s="49"/>
      <c r="PMH15" s="49"/>
      <c r="PMI15" s="49"/>
      <c r="PMJ15" s="49"/>
      <c r="PMK15" s="49"/>
      <c r="PML15" s="49"/>
      <c r="PMM15" s="49"/>
      <c r="PMN15" s="49"/>
      <c r="PMO15" s="49"/>
      <c r="PMP15" s="49"/>
      <c r="PMQ15" s="49"/>
      <c r="PMR15" s="49"/>
      <c r="PMS15" s="49"/>
      <c r="PMT15" s="49"/>
      <c r="PMU15" s="49"/>
      <c r="PMV15" s="49"/>
      <c r="PMW15" s="49"/>
      <c r="PMX15" s="49"/>
      <c r="PMY15" s="49"/>
      <c r="PMZ15" s="49"/>
      <c r="PNA15" s="49"/>
      <c r="PNB15" s="49"/>
      <c r="PNC15" s="49"/>
      <c r="PND15" s="49"/>
      <c r="PNE15" s="49"/>
      <c r="PNF15" s="49"/>
      <c r="PNG15" s="49"/>
      <c r="PNH15" s="49"/>
      <c r="PNI15" s="49"/>
      <c r="PNJ15" s="49"/>
      <c r="PNK15" s="49"/>
      <c r="PNL15" s="49"/>
      <c r="PNM15" s="49"/>
      <c r="PNN15" s="49"/>
      <c r="PNO15" s="49"/>
      <c r="PNP15" s="49"/>
      <c r="PNQ15" s="49"/>
      <c r="PNR15" s="49"/>
      <c r="PNS15" s="49"/>
      <c r="PNT15" s="49"/>
      <c r="PNU15" s="49"/>
      <c r="PNV15" s="49"/>
      <c r="PNW15" s="49"/>
      <c r="PNX15" s="49"/>
      <c r="PNY15" s="49"/>
      <c r="PNZ15" s="49"/>
      <c r="POA15" s="49"/>
      <c r="POB15" s="49"/>
      <c r="POC15" s="49"/>
      <c r="POD15" s="49"/>
      <c r="POE15" s="49"/>
      <c r="POF15" s="49"/>
      <c r="POG15" s="49"/>
      <c r="POH15" s="49"/>
      <c r="POI15" s="49"/>
      <c r="POJ15" s="49"/>
      <c r="POK15" s="49"/>
      <c r="POL15" s="49"/>
      <c r="POM15" s="49"/>
      <c r="PON15" s="49"/>
      <c r="POO15" s="49"/>
      <c r="POP15" s="49"/>
      <c r="POQ15" s="49"/>
      <c r="POR15" s="49"/>
      <c r="POS15" s="49"/>
      <c r="POT15" s="49"/>
      <c r="POU15" s="49"/>
      <c r="POV15" s="49"/>
      <c r="POW15" s="49"/>
      <c r="POX15" s="49"/>
      <c r="POY15" s="49"/>
      <c r="POZ15" s="49"/>
      <c r="PPA15" s="49"/>
      <c r="PPB15" s="49"/>
      <c r="PPC15" s="49"/>
      <c r="PPD15" s="49"/>
      <c r="PPE15" s="49"/>
      <c r="PPF15" s="49"/>
      <c r="PPG15" s="49"/>
      <c r="PPH15" s="49"/>
      <c r="PPI15" s="49"/>
      <c r="PPJ15" s="49"/>
      <c r="PPK15" s="49"/>
      <c r="PPL15" s="49"/>
      <c r="PPM15" s="49"/>
      <c r="PPN15" s="49"/>
      <c r="PPO15" s="49"/>
      <c r="PPP15" s="49"/>
      <c r="PPQ15" s="49"/>
      <c r="PPR15" s="49"/>
      <c r="PPS15" s="49"/>
      <c r="PPT15" s="49"/>
      <c r="PPU15" s="49"/>
      <c r="PPV15" s="49"/>
      <c r="PPW15" s="49"/>
      <c r="PPX15" s="49"/>
      <c r="PPY15" s="49"/>
      <c r="PPZ15" s="49"/>
      <c r="PQA15" s="49"/>
      <c r="PQB15" s="49"/>
      <c r="PQC15" s="49"/>
      <c r="PQD15" s="49"/>
      <c r="PQE15" s="49"/>
      <c r="PQF15" s="49"/>
      <c r="PQG15" s="49"/>
      <c r="PQH15" s="49"/>
      <c r="PQI15" s="49"/>
      <c r="PQJ15" s="49"/>
      <c r="PQK15" s="49"/>
      <c r="PQL15" s="49"/>
      <c r="PQM15" s="49"/>
      <c r="PQN15" s="49"/>
      <c r="PQO15" s="49"/>
      <c r="PQP15" s="49"/>
      <c r="PQQ15" s="49"/>
      <c r="PQR15" s="49"/>
      <c r="PQS15" s="49"/>
      <c r="PQT15" s="49"/>
      <c r="PQU15" s="49"/>
      <c r="PQV15" s="49"/>
      <c r="PQW15" s="49"/>
      <c r="PQX15" s="49"/>
      <c r="PQY15" s="49"/>
      <c r="PQZ15" s="49"/>
      <c r="PRA15" s="49"/>
      <c r="PRB15" s="49"/>
      <c r="PRC15" s="49"/>
      <c r="PRD15" s="49"/>
      <c r="PRE15" s="49"/>
      <c r="PRF15" s="49"/>
      <c r="PRG15" s="49"/>
      <c r="PRH15" s="49"/>
      <c r="PRI15" s="49"/>
      <c r="PRJ15" s="49"/>
      <c r="PRK15" s="49"/>
      <c r="PRL15" s="49"/>
      <c r="PRM15" s="49"/>
      <c r="PRN15" s="49"/>
      <c r="PRO15" s="49"/>
      <c r="PRP15" s="49"/>
      <c r="PRQ15" s="49"/>
      <c r="PRR15" s="49"/>
      <c r="PRS15" s="49"/>
      <c r="PRT15" s="49"/>
      <c r="PRU15" s="49"/>
      <c r="PRV15" s="49"/>
      <c r="PRW15" s="49"/>
      <c r="PRX15" s="49"/>
      <c r="PRY15" s="49"/>
      <c r="PRZ15" s="49"/>
      <c r="PSA15" s="49"/>
      <c r="PSB15" s="49"/>
      <c r="PSC15" s="49"/>
      <c r="PSD15" s="49"/>
      <c r="PSE15" s="49"/>
      <c r="PSF15" s="49"/>
      <c r="PSG15" s="49"/>
      <c r="PSH15" s="49"/>
      <c r="PSI15" s="49"/>
      <c r="PSJ15" s="49"/>
      <c r="PSK15" s="49"/>
      <c r="PSL15" s="49"/>
      <c r="PSM15" s="49"/>
      <c r="PSN15" s="49"/>
      <c r="PSO15" s="49"/>
      <c r="PSP15" s="49"/>
      <c r="PSQ15" s="49"/>
      <c r="PSR15" s="49"/>
      <c r="PSS15" s="49"/>
      <c r="PST15" s="49"/>
      <c r="PSU15" s="49"/>
      <c r="PSV15" s="49"/>
      <c r="PSW15" s="49"/>
      <c r="PSX15" s="49"/>
      <c r="PSY15" s="49"/>
      <c r="PSZ15" s="49"/>
      <c r="PTA15" s="49"/>
      <c r="PTB15" s="49"/>
      <c r="PTC15" s="49"/>
      <c r="PTD15" s="49"/>
      <c r="PTE15" s="49"/>
      <c r="PTF15" s="49"/>
      <c r="PTG15" s="49"/>
      <c r="PTH15" s="49"/>
      <c r="PTI15" s="49"/>
      <c r="PTJ15" s="49"/>
      <c r="PTK15" s="49"/>
      <c r="PTL15" s="49"/>
      <c r="PTM15" s="49"/>
      <c r="PTN15" s="49"/>
      <c r="PTO15" s="49"/>
      <c r="PTP15" s="49"/>
      <c r="PTQ15" s="49"/>
      <c r="PTR15" s="49"/>
      <c r="PTS15" s="49"/>
      <c r="PTT15" s="49"/>
      <c r="PTU15" s="49"/>
      <c r="PTV15" s="49"/>
      <c r="PTW15" s="49"/>
      <c r="PTX15" s="49"/>
      <c r="PTY15" s="49"/>
      <c r="PTZ15" s="49"/>
      <c r="PUA15" s="49"/>
      <c r="PUB15" s="49"/>
      <c r="PUC15" s="49"/>
      <c r="PUD15" s="49"/>
      <c r="PUE15" s="49"/>
      <c r="PUF15" s="49"/>
      <c r="PUG15" s="49"/>
      <c r="PUH15" s="49"/>
      <c r="PUI15" s="49"/>
      <c r="PUJ15" s="49"/>
      <c r="PUK15" s="49"/>
      <c r="PUL15" s="49"/>
      <c r="PUM15" s="49"/>
      <c r="PUN15" s="49"/>
      <c r="PUO15" s="49"/>
      <c r="PUP15" s="49"/>
      <c r="PUQ15" s="49"/>
      <c r="PUR15" s="49"/>
      <c r="PUS15" s="49"/>
      <c r="PUT15" s="49"/>
      <c r="PUU15" s="49"/>
      <c r="PUV15" s="49"/>
      <c r="PUW15" s="49"/>
      <c r="PUX15" s="49"/>
      <c r="PUY15" s="49"/>
      <c r="PUZ15" s="49"/>
      <c r="PVA15" s="49"/>
      <c r="PVB15" s="49"/>
      <c r="PVC15" s="49"/>
      <c r="PVD15" s="49"/>
      <c r="PVE15" s="49"/>
      <c r="PVF15" s="49"/>
      <c r="PVG15" s="49"/>
      <c r="PVH15" s="49"/>
      <c r="PVI15" s="49"/>
      <c r="PVJ15" s="49"/>
      <c r="PVK15" s="49"/>
      <c r="PVL15" s="49"/>
      <c r="PVM15" s="49"/>
      <c r="PVN15" s="49"/>
      <c r="PVO15" s="49"/>
      <c r="PVP15" s="49"/>
      <c r="PVQ15" s="49"/>
      <c r="PVR15" s="49"/>
      <c r="PVS15" s="49"/>
      <c r="PVT15" s="49"/>
      <c r="PVU15" s="49"/>
      <c r="PVV15" s="49"/>
      <c r="PVW15" s="49"/>
      <c r="PVX15" s="49"/>
      <c r="PVY15" s="49"/>
      <c r="PVZ15" s="49"/>
      <c r="PWA15" s="49"/>
      <c r="PWB15" s="49"/>
      <c r="PWC15" s="49"/>
      <c r="PWD15" s="49"/>
      <c r="PWE15" s="49"/>
      <c r="PWF15" s="49"/>
      <c r="PWG15" s="49"/>
      <c r="PWH15" s="49"/>
      <c r="PWI15" s="49"/>
      <c r="PWJ15" s="49"/>
      <c r="PWK15" s="49"/>
      <c r="PWL15" s="49"/>
      <c r="PWM15" s="49"/>
      <c r="PWN15" s="49"/>
      <c r="PWO15" s="49"/>
      <c r="PWP15" s="49"/>
      <c r="PWQ15" s="49"/>
      <c r="PWR15" s="49"/>
      <c r="PWS15" s="49"/>
      <c r="PWT15" s="49"/>
      <c r="PWU15" s="49"/>
      <c r="PWV15" s="49"/>
      <c r="PWW15" s="49"/>
      <c r="PWX15" s="49"/>
      <c r="PWY15" s="49"/>
      <c r="PWZ15" s="49"/>
      <c r="PXA15" s="49"/>
      <c r="PXB15" s="49"/>
      <c r="PXC15" s="49"/>
      <c r="PXD15" s="49"/>
      <c r="PXE15" s="49"/>
      <c r="PXF15" s="49"/>
      <c r="PXG15" s="49"/>
      <c r="PXH15" s="49"/>
      <c r="PXI15" s="49"/>
      <c r="PXJ15" s="49"/>
      <c r="PXK15" s="49"/>
      <c r="PXL15" s="49"/>
      <c r="PXM15" s="49"/>
      <c r="PXN15" s="49"/>
      <c r="PXO15" s="49"/>
      <c r="PXP15" s="49"/>
      <c r="PXQ15" s="49"/>
      <c r="PXR15" s="49"/>
      <c r="PXS15" s="49"/>
      <c r="PXT15" s="49"/>
      <c r="PXU15" s="49"/>
      <c r="PXV15" s="49"/>
      <c r="PXW15" s="49"/>
      <c r="PXX15" s="49"/>
      <c r="PXY15" s="49"/>
      <c r="PXZ15" s="49"/>
      <c r="PYA15" s="49"/>
      <c r="PYB15" s="49"/>
      <c r="PYC15" s="49"/>
      <c r="PYD15" s="49"/>
      <c r="PYE15" s="49"/>
      <c r="PYF15" s="49"/>
      <c r="PYG15" s="49"/>
      <c r="PYH15" s="49"/>
      <c r="PYI15" s="49"/>
      <c r="PYJ15" s="49"/>
      <c r="PYK15" s="49"/>
      <c r="PYL15" s="49"/>
      <c r="PYM15" s="49"/>
      <c r="PYN15" s="49"/>
      <c r="PYO15" s="49"/>
      <c r="PYP15" s="49"/>
      <c r="PYQ15" s="49"/>
      <c r="PYR15" s="49"/>
      <c r="PYS15" s="49"/>
      <c r="PYT15" s="49"/>
      <c r="PYU15" s="49"/>
      <c r="PYV15" s="49"/>
      <c r="PYW15" s="49"/>
      <c r="PYX15" s="49"/>
      <c r="PYY15" s="49"/>
      <c r="PYZ15" s="49"/>
      <c r="PZA15" s="49"/>
      <c r="PZB15" s="49"/>
      <c r="PZC15" s="49"/>
      <c r="PZD15" s="49"/>
      <c r="PZE15" s="49"/>
      <c r="PZF15" s="49"/>
      <c r="PZG15" s="49"/>
      <c r="PZH15" s="49"/>
      <c r="PZI15" s="49"/>
      <c r="PZJ15" s="49"/>
      <c r="PZK15" s="49"/>
      <c r="PZL15" s="49"/>
      <c r="PZM15" s="49"/>
      <c r="PZN15" s="49"/>
      <c r="PZO15" s="49"/>
      <c r="PZP15" s="49"/>
      <c r="PZQ15" s="49"/>
      <c r="PZR15" s="49"/>
      <c r="PZS15" s="49"/>
      <c r="PZT15" s="49"/>
      <c r="PZU15" s="49"/>
      <c r="PZV15" s="49"/>
      <c r="PZW15" s="49"/>
      <c r="PZX15" s="49"/>
      <c r="PZY15" s="49"/>
      <c r="PZZ15" s="49"/>
      <c r="QAA15" s="49"/>
      <c r="QAB15" s="49"/>
      <c r="QAC15" s="49"/>
      <c r="QAD15" s="49"/>
      <c r="QAE15" s="49"/>
      <c r="QAF15" s="49"/>
      <c r="QAG15" s="49"/>
      <c r="QAH15" s="49"/>
      <c r="QAI15" s="49"/>
      <c r="QAJ15" s="49"/>
      <c r="QAK15" s="49"/>
      <c r="QAL15" s="49"/>
      <c r="QAM15" s="49"/>
      <c r="QAN15" s="49"/>
      <c r="QAO15" s="49"/>
      <c r="QAP15" s="49"/>
      <c r="QAQ15" s="49"/>
      <c r="QAR15" s="49"/>
      <c r="QAS15" s="49"/>
      <c r="QAT15" s="49"/>
      <c r="QAU15" s="49"/>
      <c r="QAV15" s="49"/>
      <c r="QAW15" s="49"/>
      <c r="QAX15" s="49"/>
      <c r="QAY15" s="49"/>
      <c r="QAZ15" s="49"/>
      <c r="QBA15" s="49"/>
      <c r="QBB15" s="49"/>
      <c r="QBC15" s="49"/>
      <c r="QBD15" s="49"/>
      <c r="QBE15" s="49"/>
      <c r="QBF15" s="49"/>
      <c r="QBG15" s="49"/>
      <c r="QBH15" s="49"/>
      <c r="QBI15" s="49"/>
      <c r="QBJ15" s="49"/>
      <c r="QBK15" s="49"/>
      <c r="QBL15" s="49"/>
      <c r="QBM15" s="49"/>
      <c r="QBN15" s="49"/>
      <c r="QBO15" s="49"/>
      <c r="QBP15" s="49"/>
      <c r="QBQ15" s="49"/>
      <c r="QBR15" s="49"/>
      <c r="QBS15" s="49"/>
      <c r="QBT15" s="49"/>
      <c r="QBU15" s="49"/>
      <c r="QBV15" s="49"/>
      <c r="QBW15" s="49"/>
      <c r="QBX15" s="49"/>
      <c r="QBY15" s="49"/>
      <c r="QBZ15" s="49"/>
      <c r="QCA15" s="49"/>
      <c r="QCB15" s="49"/>
      <c r="QCC15" s="49"/>
      <c r="QCD15" s="49"/>
      <c r="QCE15" s="49"/>
      <c r="QCF15" s="49"/>
      <c r="QCG15" s="49"/>
      <c r="QCH15" s="49"/>
      <c r="QCI15" s="49"/>
      <c r="QCJ15" s="49"/>
      <c r="QCK15" s="49"/>
      <c r="QCL15" s="49"/>
      <c r="QCM15" s="49"/>
      <c r="QCN15" s="49"/>
      <c r="QCO15" s="49"/>
      <c r="QCP15" s="49"/>
      <c r="QCQ15" s="49"/>
      <c r="QCR15" s="49"/>
      <c r="QCS15" s="49"/>
      <c r="QCT15" s="49"/>
      <c r="QCU15" s="49"/>
      <c r="QCV15" s="49"/>
      <c r="QCW15" s="49"/>
      <c r="QCX15" s="49"/>
      <c r="QCY15" s="49"/>
      <c r="QCZ15" s="49"/>
      <c r="QDA15" s="49"/>
      <c r="QDB15" s="49"/>
      <c r="QDC15" s="49"/>
      <c r="QDD15" s="49"/>
      <c r="QDE15" s="49"/>
      <c r="QDF15" s="49"/>
      <c r="QDG15" s="49"/>
      <c r="QDH15" s="49"/>
      <c r="QDI15" s="49"/>
      <c r="QDJ15" s="49"/>
      <c r="QDK15" s="49"/>
      <c r="QDL15" s="49"/>
      <c r="QDM15" s="49"/>
      <c r="QDN15" s="49"/>
      <c r="QDO15" s="49"/>
      <c r="QDP15" s="49"/>
      <c r="QDQ15" s="49"/>
      <c r="QDR15" s="49"/>
      <c r="QDS15" s="49"/>
      <c r="QDT15" s="49"/>
      <c r="QDU15" s="49"/>
      <c r="QDV15" s="49"/>
      <c r="QDW15" s="49"/>
      <c r="QDX15" s="49"/>
      <c r="QDY15" s="49"/>
      <c r="QDZ15" s="49"/>
      <c r="QEA15" s="49"/>
      <c r="QEB15" s="49"/>
      <c r="QEC15" s="49"/>
      <c r="QED15" s="49"/>
      <c r="QEE15" s="49"/>
      <c r="QEF15" s="49"/>
      <c r="QEG15" s="49"/>
      <c r="QEH15" s="49"/>
      <c r="QEI15" s="49"/>
      <c r="QEJ15" s="49"/>
      <c r="QEK15" s="49"/>
      <c r="QEL15" s="49"/>
      <c r="QEM15" s="49"/>
      <c r="QEN15" s="49"/>
      <c r="QEO15" s="49"/>
      <c r="QEP15" s="49"/>
      <c r="QEQ15" s="49"/>
      <c r="QER15" s="49"/>
      <c r="QES15" s="49"/>
      <c r="QET15" s="49"/>
      <c r="QEU15" s="49"/>
      <c r="QEV15" s="49"/>
      <c r="QEW15" s="49"/>
      <c r="QEX15" s="49"/>
      <c r="QEY15" s="49"/>
      <c r="QEZ15" s="49"/>
      <c r="QFA15" s="49"/>
      <c r="QFB15" s="49"/>
      <c r="QFC15" s="49"/>
      <c r="QFD15" s="49"/>
      <c r="QFE15" s="49"/>
      <c r="QFF15" s="49"/>
      <c r="QFG15" s="49"/>
      <c r="QFH15" s="49"/>
      <c r="QFI15" s="49"/>
      <c r="QFJ15" s="49"/>
      <c r="QFK15" s="49"/>
      <c r="QFL15" s="49"/>
      <c r="QFM15" s="49"/>
      <c r="QFN15" s="49"/>
      <c r="QFO15" s="49"/>
      <c r="QFP15" s="49"/>
      <c r="QFQ15" s="49"/>
      <c r="QFR15" s="49"/>
      <c r="QFS15" s="49"/>
      <c r="QFT15" s="49"/>
      <c r="QFU15" s="49"/>
      <c r="QFV15" s="49"/>
      <c r="QFW15" s="49"/>
      <c r="QFX15" s="49"/>
      <c r="QFY15" s="49"/>
      <c r="QFZ15" s="49"/>
      <c r="QGA15" s="49"/>
      <c r="QGB15" s="49"/>
      <c r="QGC15" s="49"/>
      <c r="QGD15" s="49"/>
      <c r="QGE15" s="49"/>
      <c r="QGF15" s="49"/>
      <c r="QGG15" s="49"/>
      <c r="QGH15" s="49"/>
      <c r="QGI15" s="49"/>
      <c r="QGJ15" s="49"/>
      <c r="QGK15" s="49"/>
      <c r="QGL15" s="49"/>
      <c r="QGM15" s="49"/>
      <c r="QGN15" s="49"/>
      <c r="QGO15" s="49"/>
      <c r="QGP15" s="49"/>
      <c r="QGQ15" s="49"/>
      <c r="QGR15" s="49"/>
      <c r="QGS15" s="49"/>
      <c r="QGT15" s="49"/>
      <c r="QGU15" s="49"/>
      <c r="QGV15" s="49"/>
      <c r="QGW15" s="49"/>
      <c r="QGX15" s="49"/>
      <c r="QGY15" s="49"/>
      <c r="QGZ15" s="49"/>
      <c r="QHA15" s="49"/>
      <c r="QHB15" s="49"/>
      <c r="QHC15" s="49"/>
      <c r="QHD15" s="49"/>
      <c r="QHE15" s="49"/>
      <c r="QHF15" s="49"/>
      <c r="QHG15" s="49"/>
      <c r="QHH15" s="49"/>
      <c r="QHI15" s="49"/>
      <c r="QHJ15" s="49"/>
      <c r="QHK15" s="49"/>
      <c r="QHL15" s="49"/>
      <c r="QHM15" s="49"/>
      <c r="QHN15" s="49"/>
      <c r="QHO15" s="49"/>
      <c r="QHP15" s="49"/>
      <c r="QHQ15" s="49"/>
      <c r="QHR15" s="49"/>
      <c r="QHS15" s="49"/>
      <c r="QHT15" s="49"/>
      <c r="QHU15" s="49"/>
      <c r="QHV15" s="49"/>
      <c r="QHW15" s="49"/>
      <c r="QHX15" s="49"/>
      <c r="QHY15" s="49"/>
      <c r="QHZ15" s="49"/>
      <c r="QIA15" s="49"/>
      <c r="QIB15" s="49"/>
      <c r="QIC15" s="49"/>
      <c r="QID15" s="49"/>
      <c r="QIE15" s="49"/>
      <c r="QIF15" s="49"/>
      <c r="QIG15" s="49"/>
      <c r="QIH15" s="49"/>
      <c r="QII15" s="49"/>
      <c r="QIJ15" s="49"/>
      <c r="QIK15" s="49"/>
      <c r="QIL15" s="49"/>
      <c r="QIM15" s="49"/>
      <c r="QIN15" s="49"/>
      <c r="QIO15" s="49"/>
      <c r="QIP15" s="49"/>
      <c r="QIQ15" s="49"/>
      <c r="QIR15" s="49"/>
      <c r="QIS15" s="49"/>
      <c r="QIT15" s="49"/>
      <c r="QIU15" s="49"/>
      <c r="QIV15" s="49"/>
      <c r="QIW15" s="49"/>
      <c r="QIX15" s="49"/>
      <c r="QIY15" s="49"/>
      <c r="QIZ15" s="49"/>
      <c r="QJA15" s="49"/>
      <c r="QJB15" s="49"/>
      <c r="QJC15" s="49"/>
      <c r="QJD15" s="49"/>
      <c r="QJE15" s="49"/>
      <c r="QJF15" s="49"/>
      <c r="QJG15" s="49"/>
      <c r="QJH15" s="49"/>
      <c r="QJI15" s="49"/>
      <c r="QJJ15" s="49"/>
      <c r="QJK15" s="49"/>
      <c r="QJL15" s="49"/>
      <c r="QJM15" s="49"/>
      <c r="QJN15" s="49"/>
      <c r="QJO15" s="49"/>
      <c r="QJP15" s="49"/>
      <c r="QJQ15" s="49"/>
      <c r="QJR15" s="49"/>
      <c r="QJS15" s="49"/>
      <c r="QJT15" s="49"/>
      <c r="QJU15" s="49"/>
      <c r="QJV15" s="49"/>
      <c r="QJW15" s="49"/>
      <c r="QJX15" s="49"/>
      <c r="QJY15" s="49"/>
      <c r="QJZ15" s="49"/>
      <c r="QKA15" s="49"/>
      <c r="QKB15" s="49"/>
      <c r="QKC15" s="49"/>
      <c r="QKD15" s="49"/>
      <c r="QKE15" s="49"/>
      <c r="QKF15" s="49"/>
      <c r="QKG15" s="49"/>
      <c r="QKH15" s="49"/>
      <c r="QKI15" s="49"/>
      <c r="QKJ15" s="49"/>
      <c r="QKK15" s="49"/>
      <c r="QKL15" s="49"/>
      <c r="QKM15" s="49"/>
      <c r="QKN15" s="49"/>
      <c r="QKO15" s="49"/>
      <c r="QKP15" s="49"/>
      <c r="QKQ15" s="49"/>
      <c r="QKR15" s="49"/>
      <c r="QKS15" s="49"/>
      <c r="QKT15" s="49"/>
      <c r="QKU15" s="49"/>
      <c r="QKV15" s="49"/>
      <c r="QKW15" s="49"/>
      <c r="QKX15" s="49"/>
      <c r="QKY15" s="49"/>
      <c r="QKZ15" s="49"/>
      <c r="QLA15" s="49"/>
      <c r="QLB15" s="49"/>
      <c r="QLC15" s="49"/>
      <c r="QLD15" s="49"/>
      <c r="QLE15" s="49"/>
      <c r="QLF15" s="49"/>
      <c r="QLG15" s="49"/>
      <c r="QLH15" s="49"/>
      <c r="QLI15" s="49"/>
      <c r="QLJ15" s="49"/>
      <c r="QLK15" s="49"/>
      <c r="QLL15" s="49"/>
      <c r="QLM15" s="49"/>
      <c r="QLN15" s="49"/>
      <c r="QLO15" s="49"/>
      <c r="QLP15" s="49"/>
      <c r="QLQ15" s="49"/>
      <c r="QLR15" s="49"/>
      <c r="QLS15" s="49"/>
      <c r="QLT15" s="49"/>
      <c r="QLU15" s="49"/>
      <c r="QLV15" s="49"/>
      <c r="QLW15" s="49"/>
      <c r="QLX15" s="49"/>
      <c r="QLY15" s="49"/>
      <c r="QLZ15" s="49"/>
      <c r="QMA15" s="49"/>
      <c r="QMB15" s="49"/>
      <c r="QMC15" s="49"/>
      <c r="QMD15" s="49"/>
      <c r="QME15" s="49"/>
      <c r="QMF15" s="49"/>
      <c r="QMG15" s="49"/>
      <c r="QMH15" s="49"/>
      <c r="QMI15" s="49"/>
      <c r="QMJ15" s="49"/>
      <c r="QMK15" s="49"/>
      <c r="QML15" s="49"/>
      <c r="QMM15" s="49"/>
      <c r="QMN15" s="49"/>
      <c r="QMO15" s="49"/>
      <c r="QMP15" s="49"/>
      <c r="QMQ15" s="49"/>
      <c r="QMR15" s="49"/>
      <c r="QMS15" s="49"/>
      <c r="QMT15" s="49"/>
      <c r="QMU15" s="49"/>
      <c r="QMV15" s="49"/>
      <c r="QMW15" s="49"/>
      <c r="QMX15" s="49"/>
      <c r="QMY15" s="49"/>
      <c r="QMZ15" s="49"/>
      <c r="QNA15" s="49"/>
      <c r="QNB15" s="49"/>
      <c r="QNC15" s="49"/>
      <c r="QND15" s="49"/>
      <c r="QNE15" s="49"/>
      <c r="QNF15" s="49"/>
      <c r="QNG15" s="49"/>
      <c r="QNH15" s="49"/>
      <c r="QNI15" s="49"/>
      <c r="QNJ15" s="49"/>
      <c r="QNK15" s="49"/>
      <c r="QNL15" s="49"/>
      <c r="QNM15" s="49"/>
      <c r="QNN15" s="49"/>
      <c r="QNO15" s="49"/>
      <c r="QNP15" s="49"/>
      <c r="QNQ15" s="49"/>
      <c r="QNR15" s="49"/>
      <c r="QNS15" s="49"/>
      <c r="QNT15" s="49"/>
      <c r="QNU15" s="49"/>
      <c r="QNV15" s="49"/>
      <c r="QNW15" s="49"/>
      <c r="QNX15" s="49"/>
      <c r="QNY15" s="49"/>
      <c r="QNZ15" s="49"/>
      <c r="QOA15" s="49"/>
      <c r="QOB15" s="49"/>
      <c r="QOC15" s="49"/>
      <c r="QOD15" s="49"/>
      <c r="QOE15" s="49"/>
      <c r="QOF15" s="49"/>
      <c r="QOG15" s="49"/>
      <c r="QOH15" s="49"/>
      <c r="QOI15" s="49"/>
      <c r="QOJ15" s="49"/>
      <c r="QOK15" s="49"/>
      <c r="QOL15" s="49"/>
      <c r="QOM15" s="49"/>
      <c r="QON15" s="49"/>
      <c r="QOO15" s="49"/>
      <c r="QOP15" s="49"/>
      <c r="QOQ15" s="49"/>
      <c r="QOR15" s="49"/>
      <c r="QOS15" s="49"/>
      <c r="QOT15" s="49"/>
      <c r="QOU15" s="49"/>
      <c r="QOV15" s="49"/>
      <c r="QOW15" s="49"/>
      <c r="QOX15" s="49"/>
      <c r="QOY15" s="49"/>
      <c r="QOZ15" s="49"/>
      <c r="QPA15" s="49"/>
      <c r="QPB15" s="49"/>
      <c r="QPC15" s="49"/>
      <c r="QPD15" s="49"/>
      <c r="QPE15" s="49"/>
      <c r="QPF15" s="49"/>
      <c r="QPG15" s="49"/>
      <c r="QPH15" s="49"/>
      <c r="QPI15" s="49"/>
      <c r="QPJ15" s="49"/>
      <c r="QPK15" s="49"/>
      <c r="QPL15" s="49"/>
      <c r="QPM15" s="49"/>
      <c r="QPN15" s="49"/>
      <c r="QPO15" s="49"/>
      <c r="QPP15" s="49"/>
      <c r="QPQ15" s="49"/>
      <c r="QPR15" s="49"/>
      <c r="QPS15" s="49"/>
      <c r="QPT15" s="49"/>
      <c r="QPU15" s="49"/>
      <c r="QPV15" s="49"/>
      <c r="QPW15" s="49"/>
      <c r="QPX15" s="49"/>
      <c r="QPY15" s="49"/>
      <c r="QPZ15" s="49"/>
      <c r="QQA15" s="49"/>
      <c r="QQB15" s="49"/>
      <c r="QQC15" s="49"/>
      <c r="QQD15" s="49"/>
      <c r="QQE15" s="49"/>
      <c r="QQF15" s="49"/>
      <c r="QQG15" s="49"/>
      <c r="QQH15" s="49"/>
      <c r="QQI15" s="49"/>
      <c r="QQJ15" s="49"/>
      <c r="QQK15" s="49"/>
      <c r="QQL15" s="49"/>
      <c r="QQM15" s="49"/>
      <c r="QQN15" s="49"/>
      <c r="QQO15" s="49"/>
      <c r="QQP15" s="49"/>
      <c r="QQQ15" s="49"/>
      <c r="QQR15" s="49"/>
      <c r="QQS15" s="49"/>
      <c r="QQT15" s="49"/>
      <c r="QQU15" s="49"/>
      <c r="QQV15" s="49"/>
      <c r="QQW15" s="49"/>
      <c r="QQX15" s="49"/>
      <c r="QQY15" s="49"/>
      <c r="QQZ15" s="49"/>
      <c r="QRA15" s="49"/>
      <c r="QRB15" s="49"/>
      <c r="QRC15" s="49"/>
      <c r="QRD15" s="49"/>
      <c r="QRE15" s="49"/>
      <c r="QRF15" s="49"/>
      <c r="QRG15" s="49"/>
      <c r="QRH15" s="49"/>
      <c r="QRI15" s="49"/>
      <c r="QRJ15" s="49"/>
      <c r="QRK15" s="49"/>
      <c r="QRL15" s="49"/>
      <c r="QRM15" s="49"/>
      <c r="QRN15" s="49"/>
      <c r="QRO15" s="49"/>
      <c r="QRP15" s="49"/>
      <c r="QRQ15" s="49"/>
      <c r="QRR15" s="49"/>
      <c r="QRS15" s="49"/>
      <c r="QRT15" s="49"/>
      <c r="QRU15" s="49"/>
      <c r="QRV15" s="49"/>
      <c r="QRW15" s="49"/>
      <c r="QRX15" s="49"/>
      <c r="QRY15" s="49"/>
      <c r="QRZ15" s="49"/>
      <c r="QSA15" s="49"/>
      <c r="QSB15" s="49"/>
      <c r="QSC15" s="49"/>
      <c r="QSD15" s="49"/>
      <c r="QSE15" s="49"/>
      <c r="QSF15" s="49"/>
      <c r="QSG15" s="49"/>
      <c r="QSH15" s="49"/>
      <c r="QSI15" s="49"/>
      <c r="QSJ15" s="49"/>
      <c r="QSK15" s="49"/>
      <c r="QSL15" s="49"/>
      <c r="QSM15" s="49"/>
      <c r="QSN15" s="49"/>
      <c r="QSO15" s="49"/>
      <c r="QSP15" s="49"/>
      <c r="QSQ15" s="49"/>
      <c r="QSR15" s="49"/>
      <c r="QSS15" s="49"/>
      <c r="QST15" s="49"/>
      <c r="QSU15" s="49"/>
      <c r="QSV15" s="49"/>
      <c r="QSW15" s="49"/>
      <c r="QSX15" s="49"/>
      <c r="QSY15" s="49"/>
      <c r="QSZ15" s="49"/>
      <c r="QTA15" s="49"/>
      <c r="QTB15" s="49"/>
      <c r="QTC15" s="49"/>
      <c r="QTD15" s="49"/>
      <c r="QTE15" s="49"/>
      <c r="QTF15" s="49"/>
      <c r="QTG15" s="49"/>
      <c r="QTH15" s="49"/>
      <c r="QTI15" s="49"/>
      <c r="QTJ15" s="49"/>
      <c r="QTK15" s="49"/>
      <c r="QTL15" s="49"/>
      <c r="QTM15" s="49"/>
      <c r="QTN15" s="49"/>
      <c r="QTO15" s="49"/>
      <c r="QTP15" s="49"/>
      <c r="QTQ15" s="49"/>
      <c r="QTR15" s="49"/>
      <c r="QTS15" s="49"/>
      <c r="QTT15" s="49"/>
      <c r="QTU15" s="49"/>
      <c r="QTV15" s="49"/>
      <c r="QTW15" s="49"/>
      <c r="QTX15" s="49"/>
      <c r="QTY15" s="49"/>
      <c r="QTZ15" s="49"/>
      <c r="QUA15" s="49"/>
      <c r="QUB15" s="49"/>
      <c r="QUC15" s="49"/>
      <c r="QUD15" s="49"/>
      <c r="QUE15" s="49"/>
      <c r="QUF15" s="49"/>
      <c r="QUG15" s="49"/>
      <c r="QUH15" s="49"/>
      <c r="QUI15" s="49"/>
      <c r="QUJ15" s="49"/>
      <c r="QUK15" s="49"/>
      <c r="QUL15" s="49"/>
      <c r="QUM15" s="49"/>
      <c r="QUN15" s="49"/>
      <c r="QUO15" s="49"/>
      <c r="QUP15" s="49"/>
      <c r="QUQ15" s="49"/>
      <c r="QUR15" s="49"/>
      <c r="QUS15" s="49"/>
      <c r="QUT15" s="49"/>
      <c r="QUU15" s="49"/>
      <c r="QUV15" s="49"/>
      <c r="QUW15" s="49"/>
      <c r="QUX15" s="49"/>
      <c r="QUY15" s="49"/>
      <c r="QUZ15" s="49"/>
      <c r="QVA15" s="49"/>
      <c r="QVB15" s="49"/>
      <c r="QVC15" s="49"/>
      <c r="QVD15" s="49"/>
      <c r="QVE15" s="49"/>
      <c r="QVF15" s="49"/>
      <c r="QVG15" s="49"/>
      <c r="QVH15" s="49"/>
      <c r="QVI15" s="49"/>
      <c r="QVJ15" s="49"/>
      <c r="QVK15" s="49"/>
      <c r="QVL15" s="49"/>
      <c r="QVM15" s="49"/>
      <c r="QVN15" s="49"/>
      <c r="QVO15" s="49"/>
      <c r="QVP15" s="49"/>
      <c r="QVQ15" s="49"/>
      <c r="QVR15" s="49"/>
      <c r="QVS15" s="49"/>
      <c r="QVT15" s="49"/>
      <c r="QVU15" s="49"/>
      <c r="QVV15" s="49"/>
      <c r="QVW15" s="49"/>
      <c r="QVX15" s="49"/>
      <c r="QVY15" s="49"/>
      <c r="QVZ15" s="49"/>
      <c r="QWA15" s="49"/>
      <c r="QWB15" s="49"/>
      <c r="QWC15" s="49"/>
      <c r="QWD15" s="49"/>
      <c r="QWE15" s="49"/>
      <c r="QWF15" s="49"/>
      <c r="QWG15" s="49"/>
      <c r="QWH15" s="49"/>
      <c r="QWI15" s="49"/>
      <c r="QWJ15" s="49"/>
      <c r="QWK15" s="49"/>
      <c r="QWL15" s="49"/>
      <c r="QWM15" s="49"/>
      <c r="QWN15" s="49"/>
      <c r="QWO15" s="49"/>
      <c r="QWP15" s="49"/>
      <c r="QWQ15" s="49"/>
      <c r="QWR15" s="49"/>
      <c r="QWS15" s="49"/>
      <c r="QWT15" s="49"/>
      <c r="QWU15" s="49"/>
      <c r="QWV15" s="49"/>
      <c r="QWW15" s="49"/>
      <c r="QWX15" s="49"/>
      <c r="QWY15" s="49"/>
      <c r="QWZ15" s="49"/>
      <c r="QXA15" s="49"/>
      <c r="QXB15" s="49"/>
      <c r="QXC15" s="49"/>
      <c r="QXD15" s="49"/>
      <c r="QXE15" s="49"/>
      <c r="QXF15" s="49"/>
      <c r="QXG15" s="49"/>
      <c r="QXH15" s="49"/>
      <c r="QXI15" s="49"/>
      <c r="QXJ15" s="49"/>
      <c r="QXK15" s="49"/>
      <c r="QXL15" s="49"/>
      <c r="QXM15" s="49"/>
      <c r="QXN15" s="49"/>
      <c r="QXO15" s="49"/>
      <c r="QXP15" s="49"/>
      <c r="QXQ15" s="49"/>
      <c r="QXR15" s="49"/>
      <c r="QXS15" s="49"/>
      <c r="QXT15" s="49"/>
      <c r="QXU15" s="49"/>
      <c r="QXV15" s="49"/>
      <c r="QXW15" s="49"/>
      <c r="QXX15" s="49"/>
      <c r="QXY15" s="49"/>
      <c r="QXZ15" s="49"/>
      <c r="QYA15" s="49"/>
      <c r="QYB15" s="49"/>
      <c r="QYC15" s="49"/>
      <c r="QYD15" s="49"/>
      <c r="QYE15" s="49"/>
      <c r="QYF15" s="49"/>
      <c r="QYG15" s="49"/>
      <c r="QYH15" s="49"/>
      <c r="QYI15" s="49"/>
      <c r="QYJ15" s="49"/>
      <c r="QYK15" s="49"/>
      <c r="QYL15" s="49"/>
      <c r="QYM15" s="49"/>
      <c r="QYN15" s="49"/>
      <c r="QYO15" s="49"/>
      <c r="QYP15" s="49"/>
      <c r="QYQ15" s="49"/>
      <c r="QYR15" s="49"/>
      <c r="QYS15" s="49"/>
      <c r="QYT15" s="49"/>
      <c r="QYU15" s="49"/>
      <c r="QYV15" s="49"/>
      <c r="QYW15" s="49"/>
      <c r="QYX15" s="49"/>
      <c r="QYY15" s="49"/>
      <c r="QYZ15" s="49"/>
      <c r="QZA15" s="49"/>
      <c r="QZB15" s="49"/>
      <c r="QZC15" s="49"/>
      <c r="QZD15" s="49"/>
      <c r="QZE15" s="49"/>
      <c r="QZF15" s="49"/>
      <c r="QZG15" s="49"/>
      <c r="QZH15" s="49"/>
      <c r="QZI15" s="49"/>
      <c r="QZJ15" s="49"/>
      <c r="QZK15" s="49"/>
      <c r="QZL15" s="49"/>
      <c r="QZM15" s="49"/>
      <c r="QZN15" s="49"/>
      <c r="QZO15" s="49"/>
      <c r="QZP15" s="49"/>
      <c r="QZQ15" s="49"/>
      <c r="QZR15" s="49"/>
      <c r="QZS15" s="49"/>
      <c r="QZT15" s="49"/>
      <c r="QZU15" s="49"/>
      <c r="QZV15" s="49"/>
      <c r="QZW15" s="49"/>
      <c r="QZX15" s="49"/>
      <c r="QZY15" s="49"/>
      <c r="QZZ15" s="49"/>
      <c r="RAA15" s="49"/>
      <c r="RAB15" s="49"/>
      <c r="RAC15" s="49"/>
      <c r="RAD15" s="49"/>
      <c r="RAE15" s="49"/>
      <c r="RAF15" s="49"/>
      <c r="RAG15" s="49"/>
      <c r="RAH15" s="49"/>
      <c r="RAI15" s="49"/>
      <c r="RAJ15" s="49"/>
      <c r="RAK15" s="49"/>
      <c r="RAL15" s="49"/>
      <c r="RAM15" s="49"/>
      <c r="RAN15" s="49"/>
      <c r="RAO15" s="49"/>
      <c r="RAP15" s="49"/>
      <c r="RAQ15" s="49"/>
      <c r="RAR15" s="49"/>
      <c r="RAS15" s="49"/>
      <c r="RAT15" s="49"/>
      <c r="RAU15" s="49"/>
      <c r="RAV15" s="49"/>
      <c r="RAW15" s="49"/>
      <c r="RAX15" s="49"/>
      <c r="RAY15" s="49"/>
      <c r="RAZ15" s="49"/>
      <c r="RBA15" s="49"/>
      <c r="RBB15" s="49"/>
      <c r="RBC15" s="49"/>
      <c r="RBD15" s="49"/>
      <c r="RBE15" s="49"/>
      <c r="RBF15" s="49"/>
      <c r="RBG15" s="49"/>
      <c r="RBH15" s="49"/>
      <c r="RBI15" s="49"/>
      <c r="RBJ15" s="49"/>
      <c r="RBK15" s="49"/>
      <c r="RBL15" s="49"/>
      <c r="RBM15" s="49"/>
      <c r="RBN15" s="49"/>
      <c r="RBO15" s="49"/>
      <c r="RBP15" s="49"/>
      <c r="RBQ15" s="49"/>
      <c r="RBR15" s="49"/>
      <c r="RBS15" s="49"/>
      <c r="RBT15" s="49"/>
      <c r="RBU15" s="49"/>
      <c r="RBV15" s="49"/>
      <c r="RBW15" s="49"/>
      <c r="RBX15" s="49"/>
      <c r="RBY15" s="49"/>
      <c r="RBZ15" s="49"/>
      <c r="RCA15" s="49"/>
      <c r="RCB15" s="49"/>
      <c r="RCC15" s="49"/>
      <c r="RCD15" s="49"/>
      <c r="RCE15" s="49"/>
      <c r="RCF15" s="49"/>
      <c r="RCG15" s="49"/>
      <c r="RCH15" s="49"/>
      <c r="RCI15" s="49"/>
      <c r="RCJ15" s="49"/>
      <c r="RCK15" s="49"/>
      <c r="RCL15" s="49"/>
      <c r="RCM15" s="49"/>
      <c r="RCN15" s="49"/>
      <c r="RCO15" s="49"/>
      <c r="RCP15" s="49"/>
      <c r="RCQ15" s="49"/>
      <c r="RCR15" s="49"/>
      <c r="RCS15" s="49"/>
      <c r="RCT15" s="49"/>
      <c r="RCU15" s="49"/>
      <c r="RCV15" s="49"/>
      <c r="RCW15" s="49"/>
      <c r="RCX15" s="49"/>
      <c r="RCY15" s="49"/>
      <c r="RCZ15" s="49"/>
      <c r="RDA15" s="49"/>
      <c r="RDB15" s="49"/>
      <c r="RDC15" s="49"/>
      <c r="RDD15" s="49"/>
      <c r="RDE15" s="49"/>
      <c r="RDF15" s="49"/>
      <c r="RDG15" s="49"/>
      <c r="RDH15" s="49"/>
      <c r="RDI15" s="49"/>
      <c r="RDJ15" s="49"/>
      <c r="RDK15" s="49"/>
      <c r="RDL15" s="49"/>
      <c r="RDM15" s="49"/>
      <c r="RDN15" s="49"/>
      <c r="RDO15" s="49"/>
      <c r="RDP15" s="49"/>
      <c r="RDQ15" s="49"/>
      <c r="RDR15" s="49"/>
      <c r="RDS15" s="49"/>
      <c r="RDT15" s="49"/>
      <c r="RDU15" s="49"/>
      <c r="RDV15" s="49"/>
      <c r="RDW15" s="49"/>
      <c r="RDX15" s="49"/>
      <c r="RDY15" s="49"/>
      <c r="RDZ15" s="49"/>
      <c r="REA15" s="49"/>
      <c r="REB15" s="49"/>
      <c r="REC15" s="49"/>
      <c r="RED15" s="49"/>
      <c r="REE15" s="49"/>
      <c r="REF15" s="49"/>
      <c r="REG15" s="49"/>
      <c r="REH15" s="49"/>
      <c r="REI15" s="49"/>
      <c r="REJ15" s="49"/>
      <c r="REK15" s="49"/>
      <c r="REL15" s="49"/>
      <c r="REM15" s="49"/>
      <c r="REN15" s="49"/>
      <c r="REO15" s="49"/>
      <c r="REP15" s="49"/>
      <c r="REQ15" s="49"/>
      <c r="RER15" s="49"/>
      <c r="RES15" s="49"/>
      <c r="RET15" s="49"/>
      <c r="REU15" s="49"/>
      <c r="REV15" s="49"/>
      <c r="REW15" s="49"/>
      <c r="REX15" s="49"/>
      <c r="REY15" s="49"/>
      <c r="REZ15" s="49"/>
      <c r="RFA15" s="49"/>
      <c r="RFB15" s="49"/>
      <c r="RFC15" s="49"/>
      <c r="RFD15" s="49"/>
      <c r="RFE15" s="49"/>
      <c r="RFF15" s="49"/>
      <c r="RFG15" s="49"/>
      <c r="RFH15" s="49"/>
      <c r="RFI15" s="49"/>
      <c r="RFJ15" s="49"/>
      <c r="RFK15" s="49"/>
      <c r="RFL15" s="49"/>
      <c r="RFM15" s="49"/>
      <c r="RFN15" s="49"/>
      <c r="RFO15" s="49"/>
      <c r="RFP15" s="49"/>
      <c r="RFQ15" s="49"/>
      <c r="RFR15" s="49"/>
      <c r="RFS15" s="49"/>
      <c r="RFT15" s="49"/>
      <c r="RFU15" s="49"/>
      <c r="RFV15" s="49"/>
      <c r="RFW15" s="49"/>
      <c r="RFX15" s="49"/>
      <c r="RFY15" s="49"/>
      <c r="RFZ15" s="49"/>
      <c r="RGA15" s="49"/>
      <c r="RGB15" s="49"/>
      <c r="RGC15" s="49"/>
      <c r="RGD15" s="49"/>
      <c r="RGE15" s="49"/>
      <c r="RGF15" s="49"/>
      <c r="RGG15" s="49"/>
      <c r="RGH15" s="49"/>
      <c r="RGI15" s="49"/>
      <c r="RGJ15" s="49"/>
      <c r="RGK15" s="49"/>
      <c r="RGL15" s="49"/>
      <c r="RGM15" s="49"/>
      <c r="RGN15" s="49"/>
      <c r="RGO15" s="49"/>
      <c r="RGP15" s="49"/>
      <c r="RGQ15" s="49"/>
      <c r="RGR15" s="49"/>
      <c r="RGS15" s="49"/>
      <c r="RGT15" s="49"/>
      <c r="RGU15" s="49"/>
      <c r="RGV15" s="49"/>
      <c r="RGW15" s="49"/>
      <c r="RGX15" s="49"/>
      <c r="RGY15" s="49"/>
      <c r="RGZ15" s="49"/>
      <c r="RHA15" s="49"/>
      <c r="RHB15" s="49"/>
      <c r="RHC15" s="49"/>
      <c r="RHD15" s="49"/>
      <c r="RHE15" s="49"/>
      <c r="RHF15" s="49"/>
      <c r="RHG15" s="49"/>
      <c r="RHH15" s="49"/>
      <c r="RHI15" s="49"/>
      <c r="RHJ15" s="49"/>
      <c r="RHK15" s="49"/>
      <c r="RHL15" s="49"/>
      <c r="RHM15" s="49"/>
      <c r="RHN15" s="49"/>
      <c r="RHO15" s="49"/>
      <c r="RHP15" s="49"/>
      <c r="RHQ15" s="49"/>
      <c r="RHR15" s="49"/>
      <c r="RHS15" s="49"/>
      <c r="RHT15" s="49"/>
      <c r="RHU15" s="49"/>
      <c r="RHV15" s="49"/>
      <c r="RHW15" s="49"/>
      <c r="RHX15" s="49"/>
      <c r="RHY15" s="49"/>
      <c r="RHZ15" s="49"/>
      <c r="RIA15" s="49"/>
      <c r="RIB15" s="49"/>
      <c r="RIC15" s="49"/>
      <c r="RID15" s="49"/>
      <c r="RIE15" s="49"/>
      <c r="RIF15" s="49"/>
      <c r="RIG15" s="49"/>
      <c r="RIH15" s="49"/>
      <c r="RII15" s="49"/>
      <c r="RIJ15" s="49"/>
      <c r="RIK15" s="49"/>
      <c r="RIL15" s="49"/>
      <c r="RIM15" s="49"/>
      <c r="RIN15" s="49"/>
      <c r="RIO15" s="49"/>
      <c r="RIP15" s="49"/>
      <c r="RIQ15" s="49"/>
      <c r="RIR15" s="49"/>
      <c r="RIS15" s="49"/>
      <c r="RIT15" s="49"/>
      <c r="RIU15" s="49"/>
      <c r="RIV15" s="49"/>
      <c r="RIW15" s="49"/>
      <c r="RIX15" s="49"/>
      <c r="RIY15" s="49"/>
      <c r="RIZ15" s="49"/>
      <c r="RJA15" s="49"/>
      <c r="RJB15" s="49"/>
      <c r="RJC15" s="49"/>
      <c r="RJD15" s="49"/>
      <c r="RJE15" s="49"/>
      <c r="RJF15" s="49"/>
      <c r="RJG15" s="49"/>
      <c r="RJH15" s="49"/>
      <c r="RJI15" s="49"/>
      <c r="RJJ15" s="49"/>
      <c r="RJK15" s="49"/>
      <c r="RJL15" s="49"/>
      <c r="RJM15" s="49"/>
      <c r="RJN15" s="49"/>
      <c r="RJO15" s="49"/>
      <c r="RJP15" s="49"/>
      <c r="RJQ15" s="49"/>
      <c r="RJR15" s="49"/>
      <c r="RJS15" s="49"/>
      <c r="RJT15" s="49"/>
      <c r="RJU15" s="49"/>
      <c r="RJV15" s="49"/>
      <c r="RJW15" s="49"/>
      <c r="RJX15" s="49"/>
      <c r="RJY15" s="49"/>
      <c r="RJZ15" s="49"/>
      <c r="RKA15" s="49"/>
      <c r="RKB15" s="49"/>
      <c r="RKC15" s="49"/>
      <c r="RKD15" s="49"/>
      <c r="RKE15" s="49"/>
      <c r="RKF15" s="49"/>
      <c r="RKG15" s="49"/>
      <c r="RKH15" s="49"/>
      <c r="RKI15" s="49"/>
      <c r="RKJ15" s="49"/>
      <c r="RKK15" s="49"/>
      <c r="RKL15" s="49"/>
      <c r="RKM15" s="49"/>
      <c r="RKN15" s="49"/>
      <c r="RKO15" s="49"/>
      <c r="RKP15" s="49"/>
      <c r="RKQ15" s="49"/>
      <c r="RKR15" s="49"/>
      <c r="RKS15" s="49"/>
      <c r="RKT15" s="49"/>
      <c r="RKU15" s="49"/>
      <c r="RKV15" s="49"/>
      <c r="RKW15" s="49"/>
      <c r="RKX15" s="49"/>
      <c r="RKY15" s="49"/>
      <c r="RKZ15" s="49"/>
      <c r="RLA15" s="49"/>
      <c r="RLB15" s="49"/>
      <c r="RLC15" s="49"/>
      <c r="RLD15" s="49"/>
      <c r="RLE15" s="49"/>
      <c r="RLF15" s="49"/>
      <c r="RLG15" s="49"/>
      <c r="RLH15" s="49"/>
      <c r="RLI15" s="49"/>
      <c r="RLJ15" s="49"/>
      <c r="RLK15" s="49"/>
      <c r="RLL15" s="49"/>
      <c r="RLM15" s="49"/>
      <c r="RLN15" s="49"/>
      <c r="RLO15" s="49"/>
      <c r="RLP15" s="49"/>
      <c r="RLQ15" s="49"/>
      <c r="RLR15" s="49"/>
      <c r="RLS15" s="49"/>
      <c r="RLT15" s="49"/>
      <c r="RLU15" s="49"/>
      <c r="RLV15" s="49"/>
      <c r="RLW15" s="49"/>
      <c r="RLX15" s="49"/>
      <c r="RLY15" s="49"/>
      <c r="RLZ15" s="49"/>
      <c r="RMA15" s="49"/>
      <c r="RMB15" s="49"/>
      <c r="RMC15" s="49"/>
      <c r="RMD15" s="49"/>
      <c r="RME15" s="49"/>
      <c r="RMF15" s="49"/>
      <c r="RMG15" s="49"/>
      <c r="RMH15" s="49"/>
      <c r="RMI15" s="49"/>
      <c r="RMJ15" s="49"/>
      <c r="RMK15" s="49"/>
      <c r="RML15" s="49"/>
      <c r="RMM15" s="49"/>
      <c r="RMN15" s="49"/>
      <c r="RMO15" s="49"/>
      <c r="RMP15" s="49"/>
      <c r="RMQ15" s="49"/>
      <c r="RMR15" s="49"/>
      <c r="RMS15" s="49"/>
      <c r="RMT15" s="49"/>
      <c r="RMU15" s="49"/>
      <c r="RMV15" s="49"/>
      <c r="RMW15" s="49"/>
      <c r="RMX15" s="49"/>
      <c r="RMY15" s="49"/>
      <c r="RMZ15" s="49"/>
      <c r="RNA15" s="49"/>
      <c r="RNB15" s="49"/>
      <c r="RNC15" s="49"/>
      <c r="RND15" s="49"/>
      <c r="RNE15" s="49"/>
      <c r="RNF15" s="49"/>
      <c r="RNG15" s="49"/>
      <c r="RNH15" s="49"/>
      <c r="RNI15" s="49"/>
      <c r="RNJ15" s="49"/>
      <c r="RNK15" s="49"/>
      <c r="RNL15" s="49"/>
      <c r="RNM15" s="49"/>
      <c r="RNN15" s="49"/>
      <c r="RNO15" s="49"/>
      <c r="RNP15" s="49"/>
      <c r="RNQ15" s="49"/>
      <c r="RNR15" s="49"/>
      <c r="RNS15" s="49"/>
      <c r="RNT15" s="49"/>
      <c r="RNU15" s="49"/>
      <c r="RNV15" s="49"/>
      <c r="RNW15" s="49"/>
      <c r="RNX15" s="49"/>
      <c r="RNY15" s="49"/>
      <c r="RNZ15" s="49"/>
      <c r="ROA15" s="49"/>
      <c r="ROB15" s="49"/>
      <c r="ROC15" s="49"/>
      <c r="ROD15" s="49"/>
      <c r="ROE15" s="49"/>
      <c r="ROF15" s="49"/>
      <c r="ROG15" s="49"/>
      <c r="ROH15" s="49"/>
      <c r="ROI15" s="49"/>
      <c r="ROJ15" s="49"/>
      <c r="ROK15" s="49"/>
      <c r="ROL15" s="49"/>
      <c r="ROM15" s="49"/>
      <c r="RON15" s="49"/>
      <c r="ROO15" s="49"/>
      <c r="ROP15" s="49"/>
      <c r="ROQ15" s="49"/>
      <c r="ROR15" s="49"/>
      <c r="ROS15" s="49"/>
      <c r="ROT15" s="49"/>
      <c r="ROU15" s="49"/>
      <c r="ROV15" s="49"/>
      <c r="ROW15" s="49"/>
      <c r="ROX15" s="49"/>
      <c r="ROY15" s="49"/>
      <c r="ROZ15" s="49"/>
      <c r="RPA15" s="49"/>
      <c r="RPB15" s="49"/>
      <c r="RPC15" s="49"/>
      <c r="RPD15" s="49"/>
      <c r="RPE15" s="49"/>
      <c r="RPF15" s="49"/>
      <c r="RPG15" s="49"/>
      <c r="RPH15" s="49"/>
      <c r="RPI15" s="49"/>
      <c r="RPJ15" s="49"/>
      <c r="RPK15" s="49"/>
      <c r="RPL15" s="49"/>
      <c r="RPM15" s="49"/>
      <c r="RPN15" s="49"/>
      <c r="RPO15" s="49"/>
      <c r="RPP15" s="49"/>
      <c r="RPQ15" s="49"/>
      <c r="RPR15" s="49"/>
      <c r="RPS15" s="49"/>
      <c r="RPT15" s="49"/>
      <c r="RPU15" s="49"/>
      <c r="RPV15" s="49"/>
      <c r="RPW15" s="49"/>
      <c r="RPX15" s="49"/>
      <c r="RPY15" s="49"/>
      <c r="RPZ15" s="49"/>
      <c r="RQA15" s="49"/>
      <c r="RQB15" s="49"/>
      <c r="RQC15" s="49"/>
      <c r="RQD15" s="49"/>
      <c r="RQE15" s="49"/>
      <c r="RQF15" s="49"/>
      <c r="RQG15" s="49"/>
      <c r="RQH15" s="49"/>
      <c r="RQI15" s="49"/>
      <c r="RQJ15" s="49"/>
      <c r="RQK15" s="49"/>
      <c r="RQL15" s="49"/>
      <c r="RQM15" s="49"/>
      <c r="RQN15" s="49"/>
      <c r="RQO15" s="49"/>
      <c r="RQP15" s="49"/>
      <c r="RQQ15" s="49"/>
      <c r="RQR15" s="49"/>
      <c r="RQS15" s="49"/>
      <c r="RQT15" s="49"/>
      <c r="RQU15" s="49"/>
      <c r="RQV15" s="49"/>
      <c r="RQW15" s="49"/>
      <c r="RQX15" s="49"/>
      <c r="RQY15" s="49"/>
      <c r="RQZ15" s="49"/>
      <c r="RRA15" s="49"/>
      <c r="RRB15" s="49"/>
      <c r="RRC15" s="49"/>
      <c r="RRD15" s="49"/>
      <c r="RRE15" s="49"/>
      <c r="RRF15" s="49"/>
      <c r="RRG15" s="49"/>
      <c r="RRH15" s="49"/>
      <c r="RRI15" s="49"/>
      <c r="RRJ15" s="49"/>
      <c r="RRK15" s="49"/>
      <c r="RRL15" s="49"/>
      <c r="RRM15" s="49"/>
      <c r="RRN15" s="49"/>
      <c r="RRO15" s="49"/>
      <c r="RRP15" s="49"/>
      <c r="RRQ15" s="49"/>
      <c r="RRR15" s="49"/>
      <c r="RRS15" s="49"/>
      <c r="RRT15" s="49"/>
      <c r="RRU15" s="49"/>
      <c r="RRV15" s="49"/>
      <c r="RRW15" s="49"/>
      <c r="RRX15" s="49"/>
      <c r="RRY15" s="49"/>
      <c r="RRZ15" s="49"/>
      <c r="RSA15" s="49"/>
      <c r="RSB15" s="49"/>
      <c r="RSC15" s="49"/>
      <c r="RSD15" s="49"/>
      <c r="RSE15" s="49"/>
      <c r="RSF15" s="49"/>
      <c r="RSG15" s="49"/>
      <c r="RSH15" s="49"/>
      <c r="RSI15" s="49"/>
      <c r="RSJ15" s="49"/>
      <c r="RSK15" s="49"/>
      <c r="RSL15" s="49"/>
      <c r="RSM15" s="49"/>
      <c r="RSN15" s="49"/>
      <c r="RSO15" s="49"/>
      <c r="RSP15" s="49"/>
      <c r="RSQ15" s="49"/>
      <c r="RSR15" s="49"/>
      <c r="RSS15" s="49"/>
      <c r="RST15" s="49"/>
      <c r="RSU15" s="49"/>
      <c r="RSV15" s="49"/>
      <c r="RSW15" s="49"/>
      <c r="RSX15" s="49"/>
      <c r="RSY15" s="49"/>
      <c r="RSZ15" s="49"/>
      <c r="RTA15" s="49"/>
      <c r="RTB15" s="49"/>
      <c r="RTC15" s="49"/>
      <c r="RTD15" s="49"/>
      <c r="RTE15" s="49"/>
      <c r="RTF15" s="49"/>
      <c r="RTG15" s="49"/>
      <c r="RTH15" s="49"/>
      <c r="RTI15" s="49"/>
      <c r="RTJ15" s="49"/>
      <c r="RTK15" s="49"/>
      <c r="RTL15" s="49"/>
      <c r="RTM15" s="49"/>
      <c r="RTN15" s="49"/>
      <c r="RTO15" s="49"/>
      <c r="RTP15" s="49"/>
      <c r="RTQ15" s="49"/>
      <c r="RTR15" s="49"/>
      <c r="RTS15" s="49"/>
      <c r="RTT15" s="49"/>
      <c r="RTU15" s="49"/>
      <c r="RTV15" s="49"/>
      <c r="RTW15" s="49"/>
      <c r="RTX15" s="49"/>
      <c r="RTY15" s="49"/>
      <c r="RTZ15" s="49"/>
      <c r="RUA15" s="49"/>
      <c r="RUB15" s="49"/>
      <c r="RUC15" s="49"/>
      <c r="RUD15" s="49"/>
      <c r="RUE15" s="49"/>
      <c r="RUF15" s="49"/>
      <c r="RUG15" s="49"/>
      <c r="RUH15" s="49"/>
      <c r="RUI15" s="49"/>
      <c r="RUJ15" s="49"/>
      <c r="RUK15" s="49"/>
      <c r="RUL15" s="49"/>
      <c r="RUM15" s="49"/>
      <c r="RUN15" s="49"/>
      <c r="RUO15" s="49"/>
      <c r="RUP15" s="49"/>
      <c r="RUQ15" s="49"/>
      <c r="RUR15" s="49"/>
      <c r="RUS15" s="49"/>
      <c r="RUT15" s="49"/>
      <c r="RUU15" s="49"/>
      <c r="RUV15" s="49"/>
      <c r="RUW15" s="49"/>
      <c r="RUX15" s="49"/>
      <c r="RUY15" s="49"/>
      <c r="RUZ15" s="49"/>
      <c r="RVA15" s="49"/>
      <c r="RVB15" s="49"/>
      <c r="RVC15" s="49"/>
      <c r="RVD15" s="49"/>
      <c r="RVE15" s="49"/>
      <c r="RVF15" s="49"/>
      <c r="RVG15" s="49"/>
      <c r="RVH15" s="49"/>
      <c r="RVI15" s="49"/>
      <c r="RVJ15" s="49"/>
      <c r="RVK15" s="49"/>
      <c r="RVL15" s="49"/>
      <c r="RVM15" s="49"/>
      <c r="RVN15" s="49"/>
      <c r="RVO15" s="49"/>
      <c r="RVP15" s="49"/>
      <c r="RVQ15" s="49"/>
      <c r="RVR15" s="49"/>
      <c r="RVS15" s="49"/>
      <c r="RVT15" s="49"/>
      <c r="RVU15" s="49"/>
      <c r="RVV15" s="49"/>
      <c r="RVW15" s="49"/>
      <c r="RVX15" s="49"/>
      <c r="RVY15" s="49"/>
      <c r="RVZ15" s="49"/>
      <c r="RWA15" s="49"/>
      <c r="RWB15" s="49"/>
      <c r="RWC15" s="49"/>
      <c r="RWD15" s="49"/>
      <c r="RWE15" s="49"/>
      <c r="RWF15" s="49"/>
      <c r="RWG15" s="49"/>
      <c r="RWH15" s="49"/>
      <c r="RWI15" s="49"/>
      <c r="RWJ15" s="49"/>
      <c r="RWK15" s="49"/>
      <c r="RWL15" s="49"/>
      <c r="RWM15" s="49"/>
      <c r="RWN15" s="49"/>
      <c r="RWO15" s="49"/>
      <c r="RWP15" s="49"/>
      <c r="RWQ15" s="49"/>
      <c r="RWR15" s="49"/>
      <c r="RWS15" s="49"/>
      <c r="RWT15" s="49"/>
      <c r="RWU15" s="49"/>
      <c r="RWV15" s="49"/>
      <c r="RWW15" s="49"/>
      <c r="RWX15" s="49"/>
      <c r="RWY15" s="49"/>
      <c r="RWZ15" s="49"/>
      <c r="RXA15" s="49"/>
      <c r="RXB15" s="49"/>
      <c r="RXC15" s="49"/>
      <c r="RXD15" s="49"/>
      <c r="RXE15" s="49"/>
      <c r="RXF15" s="49"/>
      <c r="RXG15" s="49"/>
      <c r="RXH15" s="49"/>
      <c r="RXI15" s="49"/>
      <c r="RXJ15" s="49"/>
      <c r="RXK15" s="49"/>
      <c r="RXL15" s="49"/>
      <c r="RXM15" s="49"/>
      <c r="RXN15" s="49"/>
      <c r="RXO15" s="49"/>
      <c r="RXP15" s="49"/>
      <c r="RXQ15" s="49"/>
      <c r="RXR15" s="49"/>
      <c r="RXS15" s="49"/>
      <c r="RXT15" s="49"/>
      <c r="RXU15" s="49"/>
      <c r="RXV15" s="49"/>
      <c r="RXW15" s="49"/>
      <c r="RXX15" s="49"/>
      <c r="RXY15" s="49"/>
      <c r="RXZ15" s="49"/>
      <c r="RYA15" s="49"/>
      <c r="RYB15" s="49"/>
      <c r="RYC15" s="49"/>
      <c r="RYD15" s="49"/>
      <c r="RYE15" s="49"/>
      <c r="RYF15" s="49"/>
      <c r="RYG15" s="49"/>
      <c r="RYH15" s="49"/>
      <c r="RYI15" s="49"/>
      <c r="RYJ15" s="49"/>
      <c r="RYK15" s="49"/>
      <c r="RYL15" s="49"/>
      <c r="RYM15" s="49"/>
      <c r="RYN15" s="49"/>
      <c r="RYO15" s="49"/>
      <c r="RYP15" s="49"/>
      <c r="RYQ15" s="49"/>
      <c r="RYR15" s="49"/>
      <c r="RYS15" s="49"/>
      <c r="RYT15" s="49"/>
      <c r="RYU15" s="49"/>
      <c r="RYV15" s="49"/>
      <c r="RYW15" s="49"/>
      <c r="RYX15" s="49"/>
      <c r="RYY15" s="49"/>
      <c r="RYZ15" s="49"/>
      <c r="RZA15" s="49"/>
      <c r="RZB15" s="49"/>
      <c r="RZC15" s="49"/>
      <c r="RZD15" s="49"/>
      <c r="RZE15" s="49"/>
      <c r="RZF15" s="49"/>
      <c r="RZG15" s="49"/>
      <c r="RZH15" s="49"/>
      <c r="RZI15" s="49"/>
      <c r="RZJ15" s="49"/>
      <c r="RZK15" s="49"/>
      <c r="RZL15" s="49"/>
      <c r="RZM15" s="49"/>
      <c r="RZN15" s="49"/>
      <c r="RZO15" s="49"/>
      <c r="RZP15" s="49"/>
      <c r="RZQ15" s="49"/>
      <c r="RZR15" s="49"/>
      <c r="RZS15" s="49"/>
      <c r="RZT15" s="49"/>
      <c r="RZU15" s="49"/>
      <c r="RZV15" s="49"/>
      <c r="RZW15" s="49"/>
      <c r="RZX15" s="49"/>
      <c r="RZY15" s="49"/>
      <c r="RZZ15" s="49"/>
      <c r="SAA15" s="49"/>
      <c r="SAB15" s="49"/>
      <c r="SAC15" s="49"/>
      <c r="SAD15" s="49"/>
      <c r="SAE15" s="49"/>
      <c r="SAF15" s="49"/>
      <c r="SAG15" s="49"/>
      <c r="SAH15" s="49"/>
      <c r="SAI15" s="49"/>
      <c r="SAJ15" s="49"/>
      <c r="SAK15" s="49"/>
      <c r="SAL15" s="49"/>
      <c r="SAM15" s="49"/>
      <c r="SAN15" s="49"/>
      <c r="SAO15" s="49"/>
      <c r="SAP15" s="49"/>
      <c r="SAQ15" s="49"/>
      <c r="SAR15" s="49"/>
      <c r="SAS15" s="49"/>
      <c r="SAT15" s="49"/>
      <c r="SAU15" s="49"/>
      <c r="SAV15" s="49"/>
      <c r="SAW15" s="49"/>
      <c r="SAX15" s="49"/>
      <c r="SAY15" s="49"/>
      <c r="SAZ15" s="49"/>
      <c r="SBA15" s="49"/>
      <c r="SBB15" s="49"/>
      <c r="SBC15" s="49"/>
      <c r="SBD15" s="49"/>
      <c r="SBE15" s="49"/>
      <c r="SBF15" s="49"/>
      <c r="SBG15" s="49"/>
      <c r="SBH15" s="49"/>
      <c r="SBI15" s="49"/>
      <c r="SBJ15" s="49"/>
      <c r="SBK15" s="49"/>
      <c r="SBL15" s="49"/>
      <c r="SBM15" s="49"/>
      <c r="SBN15" s="49"/>
      <c r="SBO15" s="49"/>
      <c r="SBP15" s="49"/>
      <c r="SBQ15" s="49"/>
      <c r="SBR15" s="49"/>
      <c r="SBS15" s="49"/>
      <c r="SBT15" s="49"/>
      <c r="SBU15" s="49"/>
      <c r="SBV15" s="49"/>
      <c r="SBW15" s="49"/>
      <c r="SBX15" s="49"/>
      <c r="SBY15" s="49"/>
      <c r="SBZ15" s="49"/>
      <c r="SCA15" s="49"/>
      <c r="SCB15" s="49"/>
      <c r="SCC15" s="49"/>
      <c r="SCD15" s="49"/>
      <c r="SCE15" s="49"/>
      <c r="SCF15" s="49"/>
      <c r="SCG15" s="49"/>
      <c r="SCH15" s="49"/>
      <c r="SCI15" s="49"/>
      <c r="SCJ15" s="49"/>
      <c r="SCK15" s="49"/>
      <c r="SCL15" s="49"/>
      <c r="SCM15" s="49"/>
      <c r="SCN15" s="49"/>
      <c r="SCO15" s="49"/>
      <c r="SCP15" s="49"/>
      <c r="SCQ15" s="49"/>
      <c r="SCR15" s="49"/>
      <c r="SCS15" s="49"/>
      <c r="SCT15" s="49"/>
      <c r="SCU15" s="49"/>
      <c r="SCV15" s="49"/>
      <c r="SCW15" s="49"/>
      <c r="SCX15" s="49"/>
      <c r="SCY15" s="49"/>
      <c r="SCZ15" s="49"/>
      <c r="SDA15" s="49"/>
      <c r="SDB15" s="49"/>
      <c r="SDC15" s="49"/>
      <c r="SDD15" s="49"/>
      <c r="SDE15" s="49"/>
      <c r="SDF15" s="49"/>
      <c r="SDG15" s="49"/>
      <c r="SDH15" s="49"/>
      <c r="SDI15" s="49"/>
      <c r="SDJ15" s="49"/>
      <c r="SDK15" s="49"/>
      <c r="SDL15" s="49"/>
      <c r="SDM15" s="49"/>
      <c r="SDN15" s="49"/>
      <c r="SDO15" s="49"/>
      <c r="SDP15" s="49"/>
      <c r="SDQ15" s="49"/>
      <c r="SDR15" s="49"/>
      <c r="SDS15" s="49"/>
      <c r="SDT15" s="49"/>
      <c r="SDU15" s="49"/>
      <c r="SDV15" s="49"/>
      <c r="SDW15" s="49"/>
      <c r="SDX15" s="49"/>
      <c r="SDY15" s="49"/>
      <c r="SDZ15" s="49"/>
      <c r="SEA15" s="49"/>
      <c r="SEB15" s="49"/>
      <c r="SEC15" s="49"/>
      <c r="SED15" s="49"/>
      <c r="SEE15" s="49"/>
      <c r="SEF15" s="49"/>
      <c r="SEG15" s="49"/>
      <c r="SEH15" s="49"/>
      <c r="SEI15" s="49"/>
      <c r="SEJ15" s="49"/>
      <c r="SEK15" s="49"/>
      <c r="SEL15" s="49"/>
      <c r="SEM15" s="49"/>
      <c r="SEN15" s="49"/>
      <c r="SEO15" s="49"/>
      <c r="SEP15" s="49"/>
      <c r="SEQ15" s="49"/>
      <c r="SER15" s="49"/>
      <c r="SES15" s="49"/>
      <c r="SET15" s="49"/>
      <c r="SEU15" s="49"/>
      <c r="SEV15" s="49"/>
      <c r="SEW15" s="49"/>
      <c r="SEX15" s="49"/>
      <c r="SEY15" s="49"/>
      <c r="SEZ15" s="49"/>
      <c r="SFA15" s="49"/>
      <c r="SFB15" s="49"/>
      <c r="SFC15" s="49"/>
      <c r="SFD15" s="49"/>
      <c r="SFE15" s="49"/>
      <c r="SFF15" s="49"/>
      <c r="SFG15" s="49"/>
      <c r="SFH15" s="49"/>
      <c r="SFI15" s="49"/>
      <c r="SFJ15" s="49"/>
      <c r="SFK15" s="49"/>
      <c r="SFL15" s="49"/>
      <c r="SFM15" s="49"/>
      <c r="SFN15" s="49"/>
      <c r="SFO15" s="49"/>
      <c r="SFP15" s="49"/>
      <c r="SFQ15" s="49"/>
      <c r="SFR15" s="49"/>
      <c r="SFS15" s="49"/>
      <c r="SFT15" s="49"/>
      <c r="SFU15" s="49"/>
      <c r="SFV15" s="49"/>
      <c r="SFW15" s="49"/>
      <c r="SFX15" s="49"/>
      <c r="SFY15" s="49"/>
      <c r="SFZ15" s="49"/>
      <c r="SGA15" s="49"/>
      <c r="SGB15" s="49"/>
      <c r="SGC15" s="49"/>
      <c r="SGD15" s="49"/>
      <c r="SGE15" s="49"/>
      <c r="SGF15" s="49"/>
      <c r="SGG15" s="49"/>
      <c r="SGH15" s="49"/>
      <c r="SGI15" s="49"/>
      <c r="SGJ15" s="49"/>
      <c r="SGK15" s="49"/>
      <c r="SGL15" s="49"/>
      <c r="SGM15" s="49"/>
      <c r="SGN15" s="49"/>
      <c r="SGO15" s="49"/>
      <c r="SGP15" s="49"/>
      <c r="SGQ15" s="49"/>
      <c r="SGR15" s="49"/>
      <c r="SGS15" s="49"/>
      <c r="SGT15" s="49"/>
      <c r="SGU15" s="49"/>
      <c r="SGV15" s="49"/>
      <c r="SGW15" s="49"/>
      <c r="SGX15" s="49"/>
      <c r="SGY15" s="49"/>
      <c r="SGZ15" s="49"/>
      <c r="SHA15" s="49"/>
      <c r="SHB15" s="49"/>
      <c r="SHC15" s="49"/>
      <c r="SHD15" s="49"/>
      <c r="SHE15" s="49"/>
      <c r="SHF15" s="49"/>
      <c r="SHG15" s="49"/>
      <c r="SHH15" s="49"/>
      <c r="SHI15" s="49"/>
      <c r="SHJ15" s="49"/>
      <c r="SHK15" s="49"/>
      <c r="SHL15" s="49"/>
      <c r="SHM15" s="49"/>
      <c r="SHN15" s="49"/>
      <c r="SHO15" s="49"/>
      <c r="SHP15" s="49"/>
      <c r="SHQ15" s="49"/>
      <c r="SHR15" s="49"/>
      <c r="SHS15" s="49"/>
      <c r="SHT15" s="49"/>
      <c r="SHU15" s="49"/>
      <c r="SHV15" s="49"/>
      <c r="SHW15" s="49"/>
      <c r="SHX15" s="49"/>
      <c r="SHY15" s="49"/>
      <c r="SHZ15" s="49"/>
      <c r="SIA15" s="49"/>
      <c r="SIB15" s="49"/>
      <c r="SIC15" s="49"/>
      <c r="SID15" s="49"/>
      <c r="SIE15" s="49"/>
      <c r="SIF15" s="49"/>
      <c r="SIG15" s="49"/>
      <c r="SIH15" s="49"/>
      <c r="SII15" s="49"/>
      <c r="SIJ15" s="49"/>
      <c r="SIK15" s="49"/>
      <c r="SIL15" s="49"/>
      <c r="SIM15" s="49"/>
      <c r="SIN15" s="49"/>
      <c r="SIO15" s="49"/>
      <c r="SIP15" s="49"/>
      <c r="SIQ15" s="49"/>
      <c r="SIR15" s="49"/>
      <c r="SIS15" s="49"/>
      <c r="SIT15" s="49"/>
      <c r="SIU15" s="49"/>
      <c r="SIV15" s="49"/>
      <c r="SIW15" s="49"/>
      <c r="SIX15" s="49"/>
      <c r="SIY15" s="49"/>
      <c r="SIZ15" s="49"/>
      <c r="SJA15" s="49"/>
      <c r="SJB15" s="49"/>
      <c r="SJC15" s="49"/>
      <c r="SJD15" s="49"/>
      <c r="SJE15" s="49"/>
      <c r="SJF15" s="49"/>
      <c r="SJG15" s="49"/>
      <c r="SJH15" s="49"/>
      <c r="SJI15" s="49"/>
      <c r="SJJ15" s="49"/>
      <c r="SJK15" s="49"/>
      <c r="SJL15" s="49"/>
      <c r="SJM15" s="49"/>
      <c r="SJN15" s="49"/>
      <c r="SJO15" s="49"/>
      <c r="SJP15" s="49"/>
      <c r="SJQ15" s="49"/>
      <c r="SJR15" s="49"/>
      <c r="SJS15" s="49"/>
      <c r="SJT15" s="49"/>
      <c r="SJU15" s="49"/>
      <c r="SJV15" s="49"/>
      <c r="SJW15" s="49"/>
      <c r="SJX15" s="49"/>
      <c r="SJY15" s="49"/>
      <c r="SJZ15" s="49"/>
      <c r="SKA15" s="49"/>
      <c r="SKB15" s="49"/>
      <c r="SKC15" s="49"/>
      <c r="SKD15" s="49"/>
      <c r="SKE15" s="49"/>
      <c r="SKF15" s="49"/>
      <c r="SKG15" s="49"/>
      <c r="SKH15" s="49"/>
      <c r="SKI15" s="49"/>
      <c r="SKJ15" s="49"/>
      <c r="SKK15" s="49"/>
      <c r="SKL15" s="49"/>
      <c r="SKM15" s="49"/>
      <c r="SKN15" s="49"/>
      <c r="SKO15" s="49"/>
      <c r="SKP15" s="49"/>
      <c r="SKQ15" s="49"/>
      <c r="SKR15" s="49"/>
      <c r="SKS15" s="49"/>
      <c r="SKT15" s="49"/>
      <c r="SKU15" s="49"/>
      <c r="SKV15" s="49"/>
      <c r="SKW15" s="49"/>
      <c r="SKX15" s="49"/>
      <c r="SKY15" s="49"/>
      <c r="SKZ15" s="49"/>
      <c r="SLA15" s="49"/>
      <c r="SLB15" s="49"/>
      <c r="SLC15" s="49"/>
      <c r="SLD15" s="49"/>
      <c r="SLE15" s="49"/>
      <c r="SLF15" s="49"/>
      <c r="SLG15" s="49"/>
      <c r="SLH15" s="49"/>
      <c r="SLI15" s="49"/>
      <c r="SLJ15" s="49"/>
      <c r="SLK15" s="49"/>
      <c r="SLL15" s="49"/>
      <c r="SLM15" s="49"/>
      <c r="SLN15" s="49"/>
      <c r="SLO15" s="49"/>
      <c r="SLP15" s="49"/>
      <c r="SLQ15" s="49"/>
      <c r="SLR15" s="49"/>
      <c r="SLS15" s="49"/>
      <c r="SLT15" s="49"/>
      <c r="SLU15" s="49"/>
      <c r="SLV15" s="49"/>
      <c r="SLW15" s="49"/>
      <c r="SLX15" s="49"/>
      <c r="SLY15" s="49"/>
      <c r="SLZ15" s="49"/>
      <c r="SMA15" s="49"/>
      <c r="SMB15" s="49"/>
      <c r="SMC15" s="49"/>
      <c r="SMD15" s="49"/>
      <c r="SME15" s="49"/>
      <c r="SMF15" s="49"/>
      <c r="SMG15" s="49"/>
      <c r="SMH15" s="49"/>
      <c r="SMI15" s="49"/>
      <c r="SMJ15" s="49"/>
      <c r="SMK15" s="49"/>
      <c r="SML15" s="49"/>
      <c r="SMM15" s="49"/>
      <c r="SMN15" s="49"/>
      <c r="SMO15" s="49"/>
      <c r="SMP15" s="49"/>
      <c r="SMQ15" s="49"/>
      <c r="SMR15" s="49"/>
      <c r="SMS15" s="49"/>
      <c r="SMT15" s="49"/>
      <c r="SMU15" s="49"/>
      <c r="SMV15" s="49"/>
      <c r="SMW15" s="49"/>
      <c r="SMX15" s="49"/>
      <c r="SMY15" s="49"/>
      <c r="SMZ15" s="49"/>
      <c r="SNA15" s="49"/>
      <c r="SNB15" s="49"/>
      <c r="SNC15" s="49"/>
      <c r="SND15" s="49"/>
      <c r="SNE15" s="49"/>
      <c r="SNF15" s="49"/>
      <c r="SNG15" s="49"/>
      <c r="SNH15" s="49"/>
      <c r="SNI15" s="49"/>
      <c r="SNJ15" s="49"/>
      <c r="SNK15" s="49"/>
      <c r="SNL15" s="49"/>
      <c r="SNM15" s="49"/>
      <c r="SNN15" s="49"/>
      <c r="SNO15" s="49"/>
      <c r="SNP15" s="49"/>
      <c r="SNQ15" s="49"/>
      <c r="SNR15" s="49"/>
      <c r="SNS15" s="49"/>
      <c r="SNT15" s="49"/>
      <c r="SNU15" s="49"/>
      <c r="SNV15" s="49"/>
      <c r="SNW15" s="49"/>
      <c r="SNX15" s="49"/>
      <c r="SNY15" s="49"/>
      <c r="SNZ15" s="49"/>
      <c r="SOA15" s="49"/>
      <c r="SOB15" s="49"/>
      <c r="SOC15" s="49"/>
      <c r="SOD15" s="49"/>
      <c r="SOE15" s="49"/>
      <c r="SOF15" s="49"/>
      <c r="SOG15" s="49"/>
      <c r="SOH15" s="49"/>
      <c r="SOI15" s="49"/>
      <c r="SOJ15" s="49"/>
      <c r="SOK15" s="49"/>
      <c r="SOL15" s="49"/>
      <c r="SOM15" s="49"/>
      <c r="SON15" s="49"/>
      <c r="SOO15" s="49"/>
      <c r="SOP15" s="49"/>
      <c r="SOQ15" s="49"/>
      <c r="SOR15" s="49"/>
      <c r="SOS15" s="49"/>
      <c r="SOT15" s="49"/>
      <c r="SOU15" s="49"/>
      <c r="SOV15" s="49"/>
      <c r="SOW15" s="49"/>
      <c r="SOX15" s="49"/>
      <c r="SOY15" s="49"/>
      <c r="SOZ15" s="49"/>
      <c r="SPA15" s="49"/>
      <c r="SPB15" s="49"/>
      <c r="SPC15" s="49"/>
      <c r="SPD15" s="49"/>
      <c r="SPE15" s="49"/>
      <c r="SPF15" s="49"/>
      <c r="SPG15" s="49"/>
      <c r="SPH15" s="49"/>
      <c r="SPI15" s="49"/>
      <c r="SPJ15" s="49"/>
      <c r="SPK15" s="49"/>
      <c r="SPL15" s="49"/>
      <c r="SPM15" s="49"/>
      <c r="SPN15" s="49"/>
      <c r="SPO15" s="49"/>
      <c r="SPP15" s="49"/>
      <c r="SPQ15" s="49"/>
      <c r="SPR15" s="49"/>
      <c r="SPS15" s="49"/>
      <c r="SPT15" s="49"/>
      <c r="SPU15" s="49"/>
      <c r="SPV15" s="49"/>
      <c r="SPW15" s="49"/>
      <c r="SPX15" s="49"/>
      <c r="SPY15" s="49"/>
      <c r="SPZ15" s="49"/>
      <c r="SQA15" s="49"/>
      <c r="SQB15" s="49"/>
      <c r="SQC15" s="49"/>
      <c r="SQD15" s="49"/>
      <c r="SQE15" s="49"/>
      <c r="SQF15" s="49"/>
      <c r="SQG15" s="49"/>
      <c r="SQH15" s="49"/>
      <c r="SQI15" s="49"/>
      <c r="SQJ15" s="49"/>
      <c r="SQK15" s="49"/>
      <c r="SQL15" s="49"/>
      <c r="SQM15" s="49"/>
      <c r="SQN15" s="49"/>
      <c r="SQO15" s="49"/>
      <c r="SQP15" s="49"/>
      <c r="SQQ15" s="49"/>
      <c r="SQR15" s="49"/>
      <c r="SQS15" s="49"/>
      <c r="SQT15" s="49"/>
      <c r="SQU15" s="49"/>
      <c r="SQV15" s="49"/>
      <c r="SQW15" s="49"/>
      <c r="SQX15" s="49"/>
      <c r="SQY15" s="49"/>
      <c r="SQZ15" s="49"/>
      <c r="SRA15" s="49"/>
      <c r="SRB15" s="49"/>
      <c r="SRC15" s="49"/>
      <c r="SRD15" s="49"/>
      <c r="SRE15" s="49"/>
      <c r="SRF15" s="49"/>
      <c r="SRG15" s="49"/>
      <c r="SRH15" s="49"/>
      <c r="SRI15" s="49"/>
      <c r="SRJ15" s="49"/>
      <c r="SRK15" s="49"/>
      <c r="SRL15" s="49"/>
      <c r="SRM15" s="49"/>
      <c r="SRN15" s="49"/>
      <c r="SRO15" s="49"/>
      <c r="SRP15" s="49"/>
      <c r="SRQ15" s="49"/>
      <c r="SRR15" s="49"/>
      <c r="SRS15" s="49"/>
      <c r="SRT15" s="49"/>
      <c r="SRU15" s="49"/>
      <c r="SRV15" s="49"/>
      <c r="SRW15" s="49"/>
      <c r="SRX15" s="49"/>
      <c r="SRY15" s="49"/>
      <c r="SRZ15" s="49"/>
      <c r="SSA15" s="49"/>
      <c r="SSB15" s="49"/>
      <c r="SSC15" s="49"/>
      <c r="SSD15" s="49"/>
      <c r="SSE15" s="49"/>
      <c r="SSF15" s="49"/>
      <c r="SSG15" s="49"/>
      <c r="SSH15" s="49"/>
      <c r="SSI15" s="49"/>
      <c r="SSJ15" s="49"/>
      <c r="SSK15" s="49"/>
      <c r="SSL15" s="49"/>
      <c r="SSM15" s="49"/>
      <c r="SSN15" s="49"/>
      <c r="SSO15" s="49"/>
      <c r="SSP15" s="49"/>
      <c r="SSQ15" s="49"/>
      <c r="SSR15" s="49"/>
      <c r="SSS15" s="49"/>
      <c r="SST15" s="49"/>
      <c r="SSU15" s="49"/>
      <c r="SSV15" s="49"/>
      <c r="SSW15" s="49"/>
      <c r="SSX15" s="49"/>
      <c r="SSY15" s="49"/>
      <c r="SSZ15" s="49"/>
      <c r="STA15" s="49"/>
      <c r="STB15" s="49"/>
      <c r="STC15" s="49"/>
      <c r="STD15" s="49"/>
      <c r="STE15" s="49"/>
      <c r="STF15" s="49"/>
      <c r="STG15" s="49"/>
      <c r="STH15" s="49"/>
      <c r="STI15" s="49"/>
      <c r="STJ15" s="49"/>
      <c r="STK15" s="49"/>
      <c r="STL15" s="49"/>
      <c r="STM15" s="49"/>
      <c r="STN15" s="49"/>
      <c r="STO15" s="49"/>
      <c r="STP15" s="49"/>
      <c r="STQ15" s="49"/>
      <c r="STR15" s="49"/>
      <c r="STS15" s="49"/>
      <c r="STT15" s="49"/>
      <c r="STU15" s="49"/>
      <c r="STV15" s="49"/>
      <c r="STW15" s="49"/>
      <c r="STX15" s="49"/>
      <c r="STY15" s="49"/>
      <c r="STZ15" s="49"/>
      <c r="SUA15" s="49"/>
      <c r="SUB15" s="49"/>
      <c r="SUC15" s="49"/>
      <c r="SUD15" s="49"/>
      <c r="SUE15" s="49"/>
      <c r="SUF15" s="49"/>
      <c r="SUG15" s="49"/>
      <c r="SUH15" s="49"/>
      <c r="SUI15" s="49"/>
      <c r="SUJ15" s="49"/>
      <c r="SUK15" s="49"/>
      <c r="SUL15" s="49"/>
      <c r="SUM15" s="49"/>
      <c r="SUN15" s="49"/>
      <c r="SUO15" s="49"/>
      <c r="SUP15" s="49"/>
      <c r="SUQ15" s="49"/>
      <c r="SUR15" s="49"/>
      <c r="SUS15" s="49"/>
      <c r="SUT15" s="49"/>
      <c r="SUU15" s="49"/>
      <c r="SUV15" s="49"/>
      <c r="SUW15" s="49"/>
      <c r="SUX15" s="49"/>
      <c r="SUY15" s="49"/>
      <c r="SUZ15" s="49"/>
      <c r="SVA15" s="49"/>
      <c r="SVB15" s="49"/>
      <c r="SVC15" s="49"/>
      <c r="SVD15" s="49"/>
      <c r="SVE15" s="49"/>
      <c r="SVF15" s="49"/>
      <c r="SVG15" s="49"/>
      <c r="SVH15" s="49"/>
      <c r="SVI15" s="49"/>
      <c r="SVJ15" s="49"/>
      <c r="SVK15" s="49"/>
      <c r="SVL15" s="49"/>
      <c r="SVM15" s="49"/>
      <c r="SVN15" s="49"/>
      <c r="SVO15" s="49"/>
      <c r="SVP15" s="49"/>
      <c r="SVQ15" s="49"/>
      <c r="SVR15" s="49"/>
      <c r="SVS15" s="49"/>
      <c r="SVT15" s="49"/>
      <c r="SVU15" s="49"/>
      <c r="SVV15" s="49"/>
      <c r="SVW15" s="49"/>
      <c r="SVX15" s="49"/>
      <c r="SVY15" s="49"/>
      <c r="SVZ15" s="49"/>
      <c r="SWA15" s="49"/>
      <c r="SWB15" s="49"/>
      <c r="SWC15" s="49"/>
      <c r="SWD15" s="49"/>
      <c r="SWE15" s="49"/>
      <c r="SWF15" s="49"/>
      <c r="SWG15" s="49"/>
      <c r="SWH15" s="49"/>
      <c r="SWI15" s="49"/>
      <c r="SWJ15" s="49"/>
      <c r="SWK15" s="49"/>
      <c r="SWL15" s="49"/>
      <c r="SWM15" s="49"/>
      <c r="SWN15" s="49"/>
      <c r="SWO15" s="49"/>
      <c r="SWP15" s="49"/>
      <c r="SWQ15" s="49"/>
      <c r="SWR15" s="49"/>
      <c r="SWS15" s="49"/>
      <c r="SWT15" s="49"/>
      <c r="SWU15" s="49"/>
      <c r="SWV15" s="49"/>
      <c r="SWW15" s="49"/>
      <c r="SWX15" s="49"/>
      <c r="SWY15" s="49"/>
      <c r="SWZ15" s="49"/>
      <c r="SXA15" s="49"/>
      <c r="SXB15" s="49"/>
      <c r="SXC15" s="49"/>
      <c r="SXD15" s="49"/>
      <c r="SXE15" s="49"/>
      <c r="SXF15" s="49"/>
      <c r="SXG15" s="49"/>
      <c r="SXH15" s="49"/>
      <c r="SXI15" s="49"/>
      <c r="SXJ15" s="49"/>
      <c r="SXK15" s="49"/>
      <c r="SXL15" s="49"/>
      <c r="SXM15" s="49"/>
      <c r="SXN15" s="49"/>
      <c r="SXO15" s="49"/>
      <c r="SXP15" s="49"/>
      <c r="SXQ15" s="49"/>
      <c r="SXR15" s="49"/>
      <c r="SXS15" s="49"/>
      <c r="SXT15" s="49"/>
      <c r="SXU15" s="49"/>
      <c r="SXV15" s="49"/>
      <c r="SXW15" s="49"/>
      <c r="SXX15" s="49"/>
      <c r="SXY15" s="49"/>
      <c r="SXZ15" s="49"/>
      <c r="SYA15" s="49"/>
      <c r="SYB15" s="49"/>
      <c r="SYC15" s="49"/>
      <c r="SYD15" s="49"/>
      <c r="SYE15" s="49"/>
      <c r="SYF15" s="49"/>
      <c r="SYG15" s="49"/>
      <c r="SYH15" s="49"/>
      <c r="SYI15" s="49"/>
      <c r="SYJ15" s="49"/>
      <c r="SYK15" s="49"/>
      <c r="SYL15" s="49"/>
      <c r="SYM15" s="49"/>
      <c r="SYN15" s="49"/>
      <c r="SYO15" s="49"/>
      <c r="SYP15" s="49"/>
      <c r="SYQ15" s="49"/>
      <c r="SYR15" s="49"/>
      <c r="SYS15" s="49"/>
      <c r="SYT15" s="49"/>
      <c r="SYU15" s="49"/>
      <c r="SYV15" s="49"/>
      <c r="SYW15" s="49"/>
      <c r="SYX15" s="49"/>
      <c r="SYY15" s="49"/>
      <c r="SYZ15" s="49"/>
      <c r="SZA15" s="49"/>
      <c r="SZB15" s="49"/>
      <c r="SZC15" s="49"/>
      <c r="SZD15" s="49"/>
      <c r="SZE15" s="49"/>
      <c r="SZF15" s="49"/>
      <c r="SZG15" s="49"/>
      <c r="SZH15" s="49"/>
      <c r="SZI15" s="49"/>
      <c r="SZJ15" s="49"/>
      <c r="SZK15" s="49"/>
      <c r="SZL15" s="49"/>
      <c r="SZM15" s="49"/>
      <c r="SZN15" s="49"/>
      <c r="SZO15" s="49"/>
      <c r="SZP15" s="49"/>
      <c r="SZQ15" s="49"/>
      <c r="SZR15" s="49"/>
      <c r="SZS15" s="49"/>
      <c r="SZT15" s="49"/>
      <c r="SZU15" s="49"/>
      <c r="SZV15" s="49"/>
      <c r="SZW15" s="49"/>
      <c r="SZX15" s="49"/>
      <c r="SZY15" s="49"/>
      <c r="SZZ15" s="49"/>
      <c r="TAA15" s="49"/>
      <c r="TAB15" s="49"/>
      <c r="TAC15" s="49"/>
      <c r="TAD15" s="49"/>
      <c r="TAE15" s="49"/>
      <c r="TAF15" s="49"/>
      <c r="TAG15" s="49"/>
      <c r="TAH15" s="49"/>
      <c r="TAI15" s="49"/>
      <c r="TAJ15" s="49"/>
      <c r="TAK15" s="49"/>
      <c r="TAL15" s="49"/>
      <c r="TAM15" s="49"/>
      <c r="TAN15" s="49"/>
      <c r="TAO15" s="49"/>
      <c r="TAP15" s="49"/>
      <c r="TAQ15" s="49"/>
      <c r="TAR15" s="49"/>
      <c r="TAS15" s="49"/>
      <c r="TAT15" s="49"/>
      <c r="TAU15" s="49"/>
      <c r="TAV15" s="49"/>
      <c r="TAW15" s="49"/>
      <c r="TAX15" s="49"/>
      <c r="TAY15" s="49"/>
      <c r="TAZ15" s="49"/>
      <c r="TBA15" s="49"/>
      <c r="TBB15" s="49"/>
      <c r="TBC15" s="49"/>
      <c r="TBD15" s="49"/>
      <c r="TBE15" s="49"/>
      <c r="TBF15" s="49"/>
      <c r="TBG15" s="49"/>
      <c r="TBH15" s="49"/>
      <c r="TBI15" s="49"/>
      <c r="TBJ15" s="49"/>
      <c r="TBK15" s="49"/>
      <c r="TBL15" s="49"/>
      <c r="TBM15" s="49"/>
      <c r="TBN15" s="49"/>
      <c r="TBO15" s="49"/>
      <c r="TBP15" s="49"/>
      <c r="TBQ15" s="49"/>
      <c r="TBR15" s="49"/>
      <c r="TBS15" s="49"/>
      <c r="TBT15" s="49"/>
      <c r="TBU15" s="49"/>
      <c r="TBV15" s="49"/>
      <c r="TBW15" s="49"/>
      <c r="TBX15" s="49"/>
      <c r="TBY15" s="49"/>
      <c r="TBZ15" s="49"/>
      <c r="TCA15" s="49"/>
      <c r="TCB15" s="49"/>
      <c r="TCC15" s="49"/>
      <c r="TCD15" s="49"/>
      <c r="TCE15" s="49"/>
      <c r="TCF15" s="49"/>
      <c r="TCG15" s="49"/>
      <c r="TCH15" s="49"/>
      <c r="TCI15" s="49"/>
      <c r="TCJ15" s="49"/>
      <c r="TCK15" s="49"/>
      <c r="TCL15" s="49"/>
      <c r="TCM15" s="49"/>
      <c r="TCN15" s="49"/>
      <c r="TCO15" s="49"/>
      <c r="TCP15" s="49"/>
      <c r="TCQ15" s="49"/>
      <c r="TCR15" s="49"/>
      <c r="TCS15" s="49"/>
      <c r="TCT15" s="49"/>
      <c r="TCU15" s="49"/>
      <c r="TCV15" s="49"/>
      <c r="TCW15" s="49"/>
      <c r="TCX15" s="49"/>
      <c r="TCY15" s="49"/>
      <c r="TCZ15" s="49"/>
      <c r="TDA15" s="49"/>
      <c r="TDB15" s="49"/>
      <c r="TDC15" s="49"/>
      <c r="TDD15" s="49"/>
      <c r="TDE15" s="49"/>
      <c r="TDF15" s="49"/>
      <c r="TDG15" s="49"/>
      <c r="TDH15" s="49"/>
      <c r="TDI15" s="49"/>
      <c r="TDJ15" s="49"/>
      <c r="TDK15" s="49"/>
      <c r="TDL15" s="49"/>
      <c r="TDM15" s="49"/>
      <c r="TDN15" s="49"/>
      <c r="TDO15" s="49"/>
      <c r="TDP15" s="49"/>
      <c r="TDQ15" s="49"/>
      <c r="TDR15" s="49"/>
      <c r="TDS15" s="49"/>
      <c r="TDT15" s="49"/>
      <c r="TDU15" s="49"/>
      <c r="TDV15" s="49"/>
      <c r="TDW15" s="49"/>
      <c r="TDX15" s="49"/>
      <c r="TDY15" s="49"/>
      <c r="TDZ15" s="49"/>
      <c r="TEA15" s="49"/>
      <c r="TEB15" s="49"/>
      <c r="TEC15" s="49"/>
      <c r="TED15" s="49"/>
      <c r="TEE15" s="49"/>
      <c r="TEF15" s="49"/>
      <c r="TEG15" s="49"/>
      <c r="TEH15" s="49"/>
      <c r="TEI15" s="49"/>
      <c r="TEJ15" s="49"/>
      <c r="TEK15" s="49"/>
      <c r="TEL15" s="49"/>
      <c r="TEM15" s="49"/>
      <c r="TEN15" s="49"/>
      <c r="TEO15" s="49"/>
      <c r="TEP15" s="49"/>
      <c r="TEQ15" s="49"/>
      <c r="TER15" s="49"/>
      <c r="TES15" s="49"/>
      <c r="TET15" s="49"/>
      <c r="TEU15" s="49"/>
      <c r="TEV15" s="49"/>
      <c r="TEW15" s="49"/>
      <c r="TEX15" s="49"/>
      <c r="TEY15" s="49"/>
      <c r="TEZ15" s="49"/>
      <c r="TFA15" s="49"/>
      <c r="TFB15" s="49"/>
      <c r="TFC15" s="49"/>
      <c r="TFD15" s="49"/>
      <c r="TFE15" s="49"/>
      <c r="TFF15" s="49"/>
      <c r="TFG15" s="49"/>
      <c r="TFH15" s="49"/>
      <c r="TFI15" s="49"/>
      <c r="TFJ15" s="49"/>
      <c r="TFK15" s="49"/>
      <c r="TFL15" s="49"/>
      <c r="TFM15" s="49"/>
      <c r="TFN15" s="49"/>
      <c r="TFO15" s="49"/>
      <c r="TFP15" s="49"/>
      <c r="TFQ15" s="49"/>
      <c r="TFR15" s="49"/>
      <c r="TFS15" s="49"/>
      <c r="TFT15" s="49"/>
      <c r="TFU15" s="49"/>
      <c r="TFV15" s="49"/>
      <c r="TFW15" s="49"/>
      <c r="TFX15" s="49"/>
      <c r="TFY15" s="49"/>
      <c r="TFZ15" s="49"/>
      <c r="TGA15" s="49"/>
      <c r="TGB15" s="49"/>
      <c r="TGC15" s="49"/>
      <c r="TGD15" s="49"/>
      <c r="TGE15" s="49"/>
      <c r="TGF15" s="49"/>
      <c r="TGG15" s="49"/>
      <c r="TGH15" s="49"/>
      <c r="TGI15" s="49"/>
      <c r="TGJ15" s="49"/>
      <c r="TGK15" s="49"/>
      <c r="TGL15" s="49"/>
      <c r="TGM15" s="49"/>
      <c r="TGN15" s="49"/>
      <c r="TGO15" s="49"/>
      <c r="TGP15" s="49"/>
      <c r="TGQ15" s="49"/>
      <c r="TGR15" s="49"/>
      <c r="TGS15" s="49"/>
      <c r="TGT15" s="49"/>
      <c r="TGU15" s="49"/>
      <c r="TGV15" s="49"/>
      <c r="TGW15" s="49"/>
      <c r="TGX15" s="49"/>
      <c r="TGY15" s="49"/>
      <c r="TGZ15" s="49"/>
      <c r="THA15" s="49"/>
      <c r="THB15" s="49"/>
      <c r="THC15" s="49"/>
      <c r="THD15" s="49"/>
      <c r="THE15" s="49"/>
      <c r="THF15" s="49"/>
      <c r="THG15" s="49"/>
      <c r="THH15" s="49"/>
      <c r="THI15" s="49"/>
      <c r="THJ15" s="49"/>
      <c r="THK15" s="49"/>
      <c r="THL15" s="49"/>
      <c r="THM15" s="49"/>
      <c r="THN15" s="49"/>
      <c r="THO15" s="49"/>
      <c r="THP15" s="49"/>
      <c r="THQ15" s="49"/>
      <c r="THR15" s="49"/>
      <c r="THS15" s="49"/>
      <c r="THT15" s="49"/>
      <c r="THU15" s="49"/>
      <c r="THV15" s="49"/>
      <c r="THW15" s="49"/>
      <c r="THX15" s="49"/>
      <c r="THY15" s="49"/>
      <c r="THZ15" s="49"/>
      <c r="TIA15" s="49"/>
      <c r="TIB15" s="49"/>
      <c r="TIC15" s="49"/>
      <c r="TID15" s="49"/>
      <c r="TIE15" s="49"/>
      <c r="TIF15" s="49"/>
      <c r="TIG15" s="49"/>
      <c r="TIH15" s="49"/>
      <c r="TII15" s="49"/>
      <c r="TIJ15" s="49"/>
      <c r="TIK15" s="49"/>
      <c r="TIL15" s="49"/>
      <c r="TIM15" s="49"/>
      <c r="TIN15" s="49"/>
      <c r="TIO15" s="49"/>
      <c r="TIP15" s="49"/>
      <c r="TIQ15" s="49"/>
      <c r="TIR15" s="49"/>
      <c r="TIS15" s="49"/>
      <c r="TIT15" s="49"/>
      <c r="TIU15" s="49"/>
      <c r="TIV15" s="49"/>
      <c r="TIW15" s="49"/>
      <c r="TIX15" s="49"/>
      <c r="TIY15" s="49"/>
      <c r="TIZ15" s="49"/>
      <c r="TJA15" s="49"/>
      <c r="TJB15" s="49"/>
      <c r="TJC15" s="49"/>
      <c r="TJD15" s="49"/>
      <c r="TJE15" s="49"/>
      <c r="TJF15" s="49"/>
      <c r="TJG15" s="49"/>
      <c r="TJH15" s="49"/>
      <c r="TJI15" s="49"/>
      <c r="TJJ15" s="49"/>
      <c r="TJK15" s="49"/>
      <c r="TJL15" s="49"/>
      <c r="TJM15" s="49"/>
      <c r="TJN15" s="49"/>
      <c r="TJO15" s="49"/>
      <c r="TJP15" s="49"/>
      <c r="TJQ15" s="49"/>
      <c r="TJR15" s="49"/>
      <c r="TJS15" s="49"/>
      <c r="TJT15" s="49"/>
      <c r="TJU15" s="49"/>
      <c r="TJV15" s="49"/>
      <c r="TJW15" s="49"/>
      <c r="TJX15" s="49"/>
      <c r="TJY15" s="49"/>
      <c r="TJZ15" s="49"/>
      <c r="TKA15" s="49"/>
      <c r="TKB15" s="49"/>
      <c r="TKC15" s="49"/>
      <c r="TKD15" s="49"/>
      <c r="TKE15" s="49"/>
      <c r="TKF15" s="49"/>
      <c r="TKG15" s="49"/>
      <c r="TKH15" s="49"/>
      <c r="TKI15" s="49"/>
      <c r="TKJ15" s="49"/>
      <c r="TKK15" s="49"/>
      <c r="TKL15" s="49"/>
      <c r="TKM15" s="49"/>
      <c r="TKN15" s="49"/>
      <c r="TKO15" s="49"/>
      <c r="TKP15" s="49"/>
      <c r="TKQ15" s="49"/>
      <c r="TKR15" s="49"/>
      <c r="TKS15" s="49"/>
      <c r="TKT15" s="49"/>
      <c r="TKU15" s="49"/>
      <c r="TKV15" s="49"/>
      <c r="TKW15" s="49"/>
      <c r="TKX15" s="49"/>
      <c r="TKY15" s="49"/>
      <c r="TKZ15" s="49"/>
      <c r="TLA15" s="49"/>
      <c r="TLB15" s="49"/>
      <c r="TLC15" s="49"/>
      <c r="TLD15" s="49"/>
      <c r="TLE15" s="49"/>
      <c r="TLF15" s="49"/>
      <c r="TLG15" s="49"/>
      <c r="TLH15" s="49"/>
      <c r="TLI15" s="49"/>
      <c r="TLJ15" s="49"/>
      <c r="TLK15" s="49"/>
      <c r="TLL15" s="49"/>
      <c r="TLM15" s="49"/>
      <c r="TLN15" s="49"/>
      <c r="TLO15" s="49"/>
      <c r="TLP15" s="49"/>
      <c r="TLQ15" s="49"/>
      <c r="TLR15" s="49"/>
      <c r="TLS15" s="49"/>
      <c r="TLT15" s="49"/>
      <c r="TLU15" s="49"/>
      <c r="TLV15" s="49"/>
      <c r="TLW15" s="49"/>
      <c r="TLX15" s="49"/>
      <c r="TLY15" s="49"/>
      <c r="TLZ15" s="49"/>
      <c r="TMA15" s="49"/>
      <c r="TMB15" s="49"/>
      <c r="TMC15" s="49"/>
      <c r="TMD15" s="49"/>
      <c r="TME15" s="49"/>
      <c r="TMF15" s="49"/>
      <c r="TMG15" s="49"/>
      <c r="TMH15" s="49"/>
      <c r="TMI15" s="49"/>
      <c r="TMJ15" s="49"/>
      <c r="TMK15" s="49"/>
      <c r="TML15" s="49"/>
      <c r="TMM15" s="49"/>
      <c r="TMN15" s="49"/>
      <c r="TMO15" s="49"/>
      <c r="TMP15" s="49"/>
      <c r="TMQ15" s="49"/>
      <c r="TMR15" s="49"/>
      <c r="TMS15" s="49"/>
      <c r="TMT15" s="49"/>
      <c r="TMU15" s="49"/>
      <c r="TMV15" s="49"/>
      <c r="TMW15" s="49"/>
      <c r="TMX15" s="49"/>
      <c r="TMY15" s="49"/>
      <c r="TMZ15" s="49"/>
      <c r="TNA15" s="49"/>
      <c r="TNB15" s="49"/>
      <c r="TNC15" s="49"/>
      <c r="TND15" s="49"/>
      <c r="TNE15" s="49"/>
      <c r="TNF15" s="49"/>
      <c r="TNG15" s="49"/>
      <c r="TNH15" s="49"/>
      <c r="TNI15" s="49"/>
      <c r="TNJ15" s="49"/>
      <c r="TNK15" s="49"/>
      <c r="TNL15" s="49"/>
      <c r="TNM15" s="49"/>
      <c r="TNN15" s="49"/>
      <c r="TNO15" s="49"/>
      <c r="TNP15" s="49"/>
      <c r="TNQ15" s="49"/>
      <c r="TNR15" s="49"/>
      <c r="TNS15" s="49"/>
      <c r="TNT15" s="49"/>
      <c r="TNU15" s="49"/>
      <c r="TNV15" s="49"/>
      <c r="TNW15" s="49"/>
      <c r="TNX15" s="49"/>
      <c r="TNY15" s="49"/>
      <c r="TNZ15" s="49"/>
      <c r="TOA15" s="49"/>
      <c r="TOB15" s="49"/>
      <c r="TOC15" s="49"/>
      <c r="TOD15" s="49"/>
      <c r="TOE15" s="49"/>
      <c r="TOF15" s="49"/>
      <c r="TOG15" s="49"/>
      <c r="TOH15" s="49"/>
      <c r="TOI15" s="49"/>
      <c r="TOJ15" s="49"/>
      <c r="TOK15" s="49"/>
      <c r="TOL15" s="49"/>
      <c r="TOM15" s="49"/>
      <c r="TON15" s="49"/>
      <c r="TOO15" s="49"/>
      <c r="TOP15" s="49"/>
      <c r="TOQ15" s="49"/>
      <c r="TOR15" s="49"/>
      <c r="TOS15" s="49"/>
      <c r="TOT15" s="49"/>
      <c r="TOU15" s="49"/>
      <c r="TOV15" s="49"/>
      <c r="TOW15" s="49"/>
      <c r="TOX15" s="49"/>
      <c r="TOY15" s="49"/>
      <c r="TOZ15" s="49"/>
      <c r="TPA15" s="49"/>
      <c r="TPB15" s="49"/>
      <c r="TPC15" s="49"/>
      <c r="TPD15" s="49"/>
      <c r="TPE15" s="49"/>
      <c r="TPF15" s="49"/>
      <c r="TPG15" s="49"/>
      <c r="TPH15" s="49"/>
      <c r="TPI15" s="49"/>
      <c r="TPJ15" s="49"/>
      <c r="TPK15" s="49"/>
      <c r="TPL15" s="49"/>
      <c r="TPM15" s="49"/>
      <c r="TPN15" s="49"/>
      <c r="TPO15" s="49"/>
      <c r="TPP15" s="49"/>
      <c r="TPQ15" s="49"/>
      <c r="TPR15" s="49"/>
      <c r="TPS15" s="49"/>
      <c r="TPT15" s="49"/>
      <c r="TPU15" s="49"/>
      <c r="TPV15" s="49"/>
      <c r="TPW15" s="49"/>
      <c r="TPX15" s="49"/>
      <c r="TPY15" s="49"/>
      <c r="TPZ15" s="49"/>
      <c r="TQA15" s="49"/>
      <c r="TQB15" s="49"/>
      <c r="TQC15" s="49"/>
      <c r="TQD15" s="49"/>
      <c r="TQE15" s="49"/>
      <c r="TQF15" s="49"/>
      <c r="TQG15" s="49"/>
      <c r="TQH15" s="49"/>
      <c r="TQI15" s="49"/>
      <c r="TQJ15" s="49"/>
      <c r="TQK15" s="49"/>
      <c r="TQL15" s="49"/>
      <c r="TQM15" s="49"/>
      <c r="TQN15" s="49"/>
      <c r="TQO15" s="49"/>
      <c r="TQP15" s="49"/>
      <c r="TQQ15" s="49"/>
      <c r="TQR15" s="49"/>
      <c r="TQS15" s="49"/>
      <c r="TQT15" s="49"/>
      <c r="TQU15" s="49"/>
      <c r="TQV15" s="49"/>
      <c r="TQW15" s="49"/>
      <c r="TQX15" s="49"/>
      <c r="TQY15" s="49"/>
      <c r="TQZ15" s="49"/>
      <c r="TRA15" s="49"/>
      <c r="TRB15" s="49"/>
      <c r="TRC15" s="49"/>
      <c r="TRD15" s="49"/>
      <c r="TRE15" s="49"/>
      <c r="TRF15" s="49"/>
      <c r="TRG15" s="49"/>
      <c r="TRH15" s="49"/>
      <c r="TRI15" s="49"/>
      <c r="TRJ15" s="49"/>
      <c r="TRK15" s="49"/>
      <c r="TRL15" s="49"/>
      <c r="TRM15" s="49"/>
      <c r="TRN15" s="49"/>
      <c r="TRO15" s="49"/>
      <c r="TRP15" s="49"/>
      <c r="TRQ15" s="49"/>
      <c r="TRR15" s="49"/>
      <c r="TRS15" s="49"/>
      <c r="TRT15" s="49"/>
      <c r="TRU15" s="49"/>
      <c r="TRV15" s="49"/>
      <c r="TRW15" s="49"/>
      <c r="TRX15" s="49"/>
      <c r="TRY15" s="49"/>
      <c r="TRZ15" s="49"/>
      <c r="TSA15" s="49"/>
      <c r="TSB15" s="49"/>
      <c r="TSC15" s="49"/>
      <c r="TSD15" s="49"/>
      <c r="TSE15" s="49"/>
      <c r="TSF15" s="49"/>
      <c r="TSG15" s="49"/>
      <c r="TSH15" s="49"/>
      <c r="TSI15" s="49"/>
      <c r="TSJ15" s="49"/>
      <c r="TSK15" s="49"/>
      <c r="TSL15" s="49"/>
      <c r="TSM15" s="49"/>
      <c r="TSN15" s="49"/>
      <c r="TSO15" s="49"/>
      <c r="TSP15" s="49"/>
      <c r="TSQ15" s="49"/>
      <c r="TSR15" s="49"/>
      <c r="TSS15" s="49"/>
      <c r="TST15" s="49"/>
      <c r="TSU15" s="49"/>
      <c r="TSV15" s="49"/>
      <c r="TSW15" s="49"/>
      <c r="TSX15" s="49"/>
      <c r="TSY15" s="49"/>
      <c r="TSZ15" s="49"/>
      <c r="TTA15" s="49"/>
      <c r="TTB15" s="49"/>
      <c r="TTC15" s="49"/>
      <c r="TTD15" s="49"/>
      <c r="TTE15" s="49"/>
      <c r="TTF15" s="49"/>
      <c r="TTG15" s="49"/>
      <c r="TTH15" s="49"/>
      <c r="TTI15" s="49"/>
      <c r="TTJ15" s="49"/>
      <c r="TTK15" s="49"/>
      <c r="TTL15" s="49"/>
      <c r="TTM15" s="49"/>
      <c r="TTN15" s="49"/>
      <c r="TTO15" s="49"/>
      <c r="TTP15" s="49"/>
      <c r="TTQ15" s="49"/>
      <c r="TTR15" s="49"/>
      <c r="TTS15" s="49"/>
      <c r="TTT15" s="49"/>
      <c r="TTU15" s="49"/>
      <c r="TTV15" s="49"/>
      <c r="TTW15" s="49"/>
      <c r="TTX15" s="49"/>
      <c r="TTY15" s="49"/>
      <c r="TTZ15" s="49"/>
      <c r="TUA15" s="49"/>
      <c r="TUB15" s="49"/>
      <c r="TUC15" s="49"/>
      <c r="TUD15" s="49"/>
      <c r="TUE15" s="49"/>
      <c r="TUF15" s="49"/>
      <c r="TUG15" s="49"/>
      <c r="TUH15" s="49"/>
      <c r="TUI15" s="49"/>
      <c r="TUJ15" s="49"/>
      <c r="TUK15" s="49"/>
      <c r="TUL15" s="49"/>
      <c r="TUM15" s="49"/>
      <c r="TUN15" s="49"/>
      <c r="TUO15" s="49"/>
      <c r="TUP15" s="49"/>
      <c r="TUQ15" s="49"/>
      <c r="TUR15" s="49"/>
      <c r="TUS15" s="49"/>
      <c r="TUT15" s="49"/>
      <c r="TUU15" s="49"/>
      <c r="TUV15" s="49"/>
      <c r="TUW15" s="49"/>
      <c r="TUX15" s="49"/>
      <c r="TUY15" s="49"/>
      <c r="TUZ15" s="49"/>
      <c r="TVA15" s="49"/>
      <c r="TVB15" s="49"/>
      <c r="TVC15" s="49"/>
      <c r="TVD15" s="49"/>
      <c r="TVE15" s="49"/>
      <c r="TVF15" s="49"/>
      <c r="TVG15" s="49"/>
      <c r="TVH15" s="49"/>
      <c r="TVI15" s="49"/>
      <c r="TVJ15" s="49"/>
      <c r="TVK15" s="49"/>
      <c r="TVL15" s="49"/>
      <c r="TVM15" s="49"/>
      <c r="TVN15" s="49"/>
      <c r="TVO15" s="49"/>
      <c r="TVP15" s="49"/>
      <c r="TVQ15" s="49"/>
      <c r="TVR15" s="49"/>
      <c r="TVS15" s="49"/>
      <c r="TVT15" s="49"/>
      <c r="TVU15" s="49"/>
      <c r="TVV15" s="49"/>
      <c r="TVW15" s="49"/>
      <c r="TVX15" s="49"/>
      <c r="TVY15" s="49"/>
      <c r="TVZ15" s="49"/>
      <c r="TWA15" s="49"/>
      <c r="TWB15" s="49"/>
      <c r="TWC15" s="49"/>
      <c r="TWD15" s="49"/>
      <c r="TWE15" s="49"/>
      <c r="TWF15" s="49"/>
      <c r="TWG15" s="49"/>
      <c r="TWH15" s="49"/>
      <c r="TWI15" s="49"/>
      <c r="TWJ15" s="49"/>
      <c r="TWK15" s="49"/>
      <c r="TWL15" s="49"/>
      <c r="TWM15" s="49"/>
      <c r="TWN15" s="49"/>
      <c r="TWO15" s="49"/>
      <c r="TWP15" s="49"/>
      <c r="TWQ15" s="49"/>
      <c r="TWR15" s="49"/>
      <c r="TWS15" s="49"/>
      <c r="TWT15" s="49"/>
      <c r="TWU15" s="49"/>
      <c r="TWV15" s="49"/>
      <c r="TWW15" s="49"/>
      <c r="TWX15" s="49"/>
      <c r="TWY15" s="49"/>
      <c r="TWZ15" s="49"/>
      <c r="TXA15" s="49"/>
      <c r="TXB15" s="49"/>
      <c r="TXC15" s="49"/>
      <c r="TXD15" s="49"/>
      <c r="TXE15" s="49"/>
      <c r="TXF15" s="49"/>
      <c r="TXG15" s="49"/>
      <c r="TXH15" s="49"/>
      <c r="TXI15" s="49"/>
      <c r="TXJ15" s="49"/>
      <c r="TXK15" s="49"/>
      <c r="TXL15" s="49"/>
      <c r="TXM15" s="49"/>
      <c r="TXN15" s="49"/>
      <c r="TXO15" s="49"/>
      <c r="TXP15" s="49"/>
      <c r="TXQ15" s="49"/>
      <c r="TXR15" s="49"/>
      <c r="TXS15" s="49"/>
      <c r="TXT15" s="49"/>
      <c r="TXU15" s="49"/>
      <c r="TXV15" s="49"/>
      <c r="TXW15" s="49"/>
      <c r="TXX15" s="49"/>
      <c r="TXY15" s="49"/>
      <c r="TXZ15" s="49"/>
      <c r="TYA15" s="49"/>
      <c r="TYB15" s="49"/>
      <c r="TYC15" s="49"/>
      <c r="TYD15" s="49"/>
      <c r="TYE15" s="49"/>
      <c r="TYF15" s="49"/>
      <c r="TYG15" s="49"/>
      <c r="TYH15" s="49"/>
      <c r="TYI15" s="49"/>
      <c r="TYJ15" s="49"/>
      <c r="TYK15" s="49"/>
      <c r="TYL15" s="49"/>
      <c r="TYM15" s="49"/>
      <c r="TYN15" s="49"/>
      <c r="TYO15" s="49"/>
      <c r="TYP15" s="49"/>
      <c r="TYQ15" s="49"/>
      <c r="TYR15" s="49"/>
      <c r="TYS15" s="49"/>
      <c r="TYT15" s="49"/>
      <c r="TYU15" s="49"/>
      <c r="TYV15" s="49"/>
      <c r="TYW15" s="49"/>
      <c r="TYX15" s="49"/>
      <c r="TYY15" s="49"/>
      <c r="TYZ15" s="49"/>
      <c r="TZA15" s="49"/>
      <c r="TZB15" s="49"/>
      <c r="TZC15" s="49"/>
      <c r="TZD15" s="49"/>
      <c r="TZE15" s="49"/>
      <c r="TZF15" s="49"/>
      <c r="TZG15" s="49"/>
      <c r="TZH15" s="49"/>
      <c r="TZI15" s="49"/>
      <c r="TZJ15" s="49"/>
      <c r="TZK15" s="49"/>
      <c r="TZL15" s="49"/>
      <c r="TZM15" s="49"/>
      <c r="TZN15" s="49"/>
      <c r="TZO15" s="49"/>
      <c r="TZP15" s="49"/>
      <c r="TZQ15" s="49"/>
      <c r="TZR15" s="49"/>
      <c r="TZS15" s="49"/>
      <c r="TZT15" s="49"/>
      <c r="TZU15" s="49"/>
      <c r="TZV15" s="49"/>
      <c r="TZW15" s="49"/>
      <c r="TZX15" s="49"/>
      <c r="TZY15" s="49"/>
      <c r="TZZ15" s="49"/>
      <c r="UAA15" s="49"/>
      <c r="UAB15" s="49"/>
      <c r="UAC15" s="49"/>
      <c r="UAD15" s="49"/>
      <c r="UAE15" s="49"/>
      <c r="UAF15" s="49"/>
      <c r="UAG15" s="49"/>
      <c r="UAH15" s="49"/>
      <c r="UAI15" s="49"/>
      <c r="UAJ15" s="49"/>
      <c r="UAK15" s="49"/>
      <c r="UAL15" s="49"/>
      <c r="UAM15" s="49"/>
      <c r="UAN15" s="49"/>
      <c r="UAO15" s="49"/>
      <c r="UAP15" s="49"/>
      <c r="UAQ15" s="49"/>
      <c r="UAR15" s="49"/>
      <c r="UAS15" s="49"/>
      <c r="UAT15" s="49"/>
      <c r="UAU15" s="49"/>
      <c r="UAV15" s="49"/>
      <c r="UAW15" s="49"/>
      <c r="UAX15" s="49"/>
      <c r="UAY15" s="49"/>
      <c r="UAZ15" s="49"/>
      <c r="UBA15" s="49"/>
      <c r="UBB15" s="49"/>
      <c r="UBC15" s="49"/>
      <c r="UBD15" s="49"/>
      <c r="UBE15" s="49"/>
      <c r="UBF15" s="49"/>
      <c r="UBG15" s="49"/>
      <c r="UBH15" s="49"/>
      <c r="UBI15" s="49"/>
      <c r="UBJ15" s="49"/>
      <c r="UBK15" s="49"/>
      <c r="UBL15" s="49"/>
      <c r="UBM15" s="49"/>
      <c r="UBN15" s="49"/>
      <c r="UBO15" s="49"/>
      <c r="UBP15" s="49"/>
      <c r="UBQ15" s="49"/>
      <c r="UBR15" s="49"/>
      <c r="UBS15" s="49"/>
      <c r="UBT15" s="49"/>
      <c r="UBU15" s="49"/>
      <c r="UBV15" s="49"/>
      <c r="UBW15" s="49"/>
      <c r="UBX15" s="49"/>
      <c r="UBY15" s="49"/>
      <c r="UBZ15" s="49"/>
      <c r="UCA15" s="49"/>
      <c r="UCB15" s="49"/>
      <c r="UCC15" s="49"/>
      <c r="UCD15" s="49"/>
      <c r="UCE15" s="49"/>
      <c r="UCF15" s="49"/>
      <c r="UCG15" s="49"/>
      <c r="UCH15" s="49"/>
      <c r="UCI15" s="49"/>
      <c r="UCJ15" s="49"/>
      <c r="UCK15" s="49"/>
      <c r="UCL15" s="49"/>
      <c r="UCM15" s="49"/>
      <c r="UCN15" s="49"/>
      <c r="UCO15" s="49"/>
      <c r="UCP15" s="49"/>
      <c r="UCQ15" s="49"/>
      <c r="UCR15" s="49"/>
      <c r="UCS15" s="49"/>
      <c r="UCT15" s="49"/>
      <c r="UCU15" s="49"/>
      <c r="UCV15" s="49"/>
      <c r="UCW15" s="49"/>
      <c r="UCX15" s="49"/>
      <c r="UCY15" s="49"/>
      <c r="UCZ15" s="49"/>
      <c r="UDA15" s="49"/>
      <c r="UDB15" s="49"/>
      <c r="UDC15" s="49"/>
      <c r="UDD15" s="49"/>
      <c r="UDE15" s="49"/>
      <c r="UDF15" s="49"/>
      <c r="UDG15" s="49"/>
      <c r="UDH15" s="49"/>
      <c r="UDI15" s="49"/>
      <c r="UDJ15" s="49"/>
      <c r="UDK15" s="49"/>
      <c r="UDL15" s="49"/>
      <c r="UDM15" s="49"/>
      <c r="UDN15" s="49"/>
      <c r="UDO15" s="49"/>
      <c r="UDP15" s="49"/>
      <c r="UDQ15" s="49"/>
      <c r="UDR15" s="49"/>
      <c r="UDS15" s="49"/>
      <c r="UDT15" s="49"/>
      <c r="UDU15" s="49"/>
      <c r="UDV15" s="49"/>
      <c r="UDW15" s="49"/>
      <c r="UDX15" s="49"/>
      <c r="UDY15" s="49"/>
      <c r="UDZ15" s="49"/>
      <c r="UEA15" s="49"/>
      <c r="UEB15" s="49"/>
      <c r="UEC15" s="49"/>
      <c r="UED15" s="49"/>
      <c r="UEE15" s="49"/>
      <c r="UEF15" s="49"/>
      <c r="UEG15" s="49"/>
      <c r="UEH15" s="49"/>
      <c r="UEI15" s="49"/>
      <c r="UEJ15" s="49"/>
      <c r="UEK15" s="49"/>
      <c r="UEL15" s="49"/>
      <c r="UEM15" s="49"/>
      <c r="UEN15" s="49"/>
      <c r="UEO15" s="49"/>
      <c r="UEP15" s="49"/>
      <c r="UEQ15" s="49"/>
      <c r="UER15" s="49"/>
      <c r="UES15" s="49"/>
      <c r="UET15" s="49"/>
      <c r="UEU15" s="49"/>
      <c r="UEV15" s="49"/>
      <c r="UEW15" s="49"/>
      <c r="UEX15" s="49"/>
      <c r="UEY15" s="49"/>
      <c r="UEZ15" s="49"/>
      <c r="UFA15" s="49"/>
      <c r="UFB15" s="49"/>
      <c r="UFC15" s="49"/>
      <c r="UFD15" s="49"/>
      <c r="UFE15" s="49"/>
      <c r="UFF15" s="49"/>
      <c r="UFG15" s="49"/>
      <c r="UFH15" s="49"/>
      <c r="UFI15" s="49"/>
      <c r="UFJ15" s="49"/>
      <c r="UFK15" s="49"/>
      <c r="UFL15" s="49"/>
      <c r="UFM15" s="49"/>
      <c r="UFN15" s="49"/>
      <c r="UFO15" s="49"/>
      <c r="UFP15" s="49"/>
      <c r="UFQ15" s="49"/>
      <c r="UFR15" s="49"/>
      <c r="UFS15" s="49"/>
      <c r="UFT15" s="49"/>
      <c r="UFU15" s="49"/>
      <c r="UFV15" s="49"/>
      <c r="UFW15" s="49"/>
      <c r="UFX15" s="49"/>
      <c r="UFY15" s="49"/>
      <c r="UFZ15" s="49"/>
      <c r="UGA15" s="49"/>
      <c r="UGB15" s="49"/>
      <c r="UGC15" s="49"/>
      <c r="UGD15" s="49"/>
      <c r="UGE15" s="49"/>
      <c r="UGF15" s="49"/>
      <c r="UGG15" s="49"/>
      <c r="UGH15" s="49"/>
      <c r="UGI15" s="49"/>
      <c r="UGJ15" s="49"/>
      <c r="UGK15" s="49"/>
      <c r="UGL15" s="49"/>
      <c r="UGM15" s="49"/>
      <c r="UGN15" s="49"/>
      <c r="UGO15" s="49"/>
      <c r="UGP15" s="49"/>
      <c r="UGQ15" s="49"/>
      <c r="UGR15" s="49"/>
      <c r="UGS15" s="49"/>
      <c r="UGT15" s="49"/>
      <c r="UGU15" s="49"/>
      <c r="UGV15" s="49"/>
      <c r="UGW15" s="49"/>
      <c r="UGX15" s="49"/>
      <c r="UGY15" s="49"/>
      <c r="UGZ15" s="49"/>
      <c r="UHA15" s="49"/>
      <c r="UHB15" s="49"/>
      <c r="UHC15" s="49"/>
      <c r="UHD15" s="49"/>
      <c r="UHE15" s="49"/>
      <c r="UHF15" s="49"/>
      <c r="UHG15" s="49"/>
      <c r="UHH15" s="49"/>
      <c r="UHI15" s="49"/>
      <c r="UHJ15" s="49"/>
      <c r="UHK15" s="49"/>
      <c r="UHL15" s="49"/>
      <c r="UHM15" s="49"/>
      <c r="UHN15" s="49"/>
      <c r="UHO15" s="49"/>
      <c r="UHP15" s="49"/>
      <c r="UHQ15" s="49"/>
      <c r="UHR15" s="49"/>
      <c r="UHS15" s="49"/>
      <c r="UHT15" s="49"/>
      <c r="UHU15" s="49"/>
      <c r="UHV15" s="49"/>
      <c r="UHW15" s="49"/>
      <c r="UHX15" s="49"/>
      <c r="UHY15" s="49"/>
      <c r="UHZ15" s="49"/>
      <c r="UIA15" s="49"/>
      <c r="UIB15" s="49"/>
      <c r="UIC15" s="49"/>
      <c r="UID15" s="49"/>
      <c r="UIE15" s="49"/>
      <c r="UIF15" s="49"/>
      <c r="UIG15" s="49"/>
      <c r="UIH15" s="49"/>
      <c r="UII15" s="49"/>
      <c r="UIJ15" s="49"/>
      <c r="UIK15" s="49"/>
      <c r="UIL15" s="49"/>
      <c r="UIM15" s="49"/>
      <c r="UIN15" s="49"/>
      <c r="UIO15" s="49"/>
      <c r="UIP15" s="49"/>
      <c r="UIQ15" s="49"/>
      <c r="UIR15" s="49"/>
      <c r="UIS15" s="49"/>
      <c r="UIT15" s="49"/>
      <c r="UIU15" s="49"/>
      <c r="UIV15" s="49"/>
      <c r="UIW15" s="49"/>
      <c r="UIX15" s="49"/>
      <c r="UIY15" s="49"/>
      <c r="UIZ15" s="49"/>
      <c r="UJA15" s="49"/>
      <c r="UJB15" s="49"/>
      <c r="UJC15" s="49"/>
      <c r="UJD15" s="49"/>
      <c r="UJE15" s="49"/>
      <c r="UJF15" s="49"/>
      <c r="UJG15" s="49"/>
      <c r="UJH15" s="49"/>
      <c r="UJI15" s="49"/>
      <c r="UJJ15" s="49"/>
      <c r="UJK15" s="49"/>
      <c r="UJL15" s="49"/>
      <c r="UJM15" s="49"/>
      <c r="UJN15" s="49"/>
      <c r="UJO15" s="49"/>
      <c r="UJP15" s="49"/>
      <c r="UJQ15" s="49"/>
      <c r="UJR15" s="49"/>
      <c r="UJS15" s="49"/>
      <c r="UJT15" s="49"/>
      <c r="UJU15" s="49"/>
      <c r="UJV15" s="49"/>
      <c r="UJW15" s="49"/>
      <c r="UJX15" s="49"/>
      <c r="UJY15" s="49"/>
      <c r="UJZ15" s="49"/>
      <c r="UKA15" s="49"/>
      <c r="UKB15" s="49"/>
      <c r="UKC15" s="49"/>
      <c r="UKD15" s="49"/>
      <c r="UKE15" s="49"/>
      <c r="UKF15" s="49"/>
      <c r="UKG15" s="49"/>
      <c r="UKH15" s="49"/>
      <c r="UKI15" s="49"/>
      <c r="UKJ15" s="49"/>
      <c r="UKK15" s="49"/>
      <c r="UKL15" s="49"/>
      <c r="UKM15" s="49"/>
      <c r="UKN15" s="49"/>
      <c r="UKO15" s="49"/>
      <c r="UKP15" s="49"/>
      <c r="UKQ15" s="49"/>
      <c r="UKR15" s="49"/>
      <c r="UKS15" s="49"/>
      <c r="UKT15" s="49"/>
      <c r="UKU15" s="49"/>
      <c r="UKV15" s="49"/>
      <c r="UKW15" s="49"/>
      <c r="UKX15" s="49"/>
      <c r="UKY15" s="49"/>
      <c r="UKZ15" s="49"/>
      <c r="ULA15" s="49"/>
      <c r="ULB15" s="49"/>
      <c r="ULC15" s="49"/>
      <c r="ULD15" s="49"/>
      <c r="ULE15" s="49"/>
      <c r="ULF15" s="49"/>
      <c r="ULG15" s="49"/>
      <c r="ULH15" s="49"/>
      <c r="ULI15" s="49"/>
      <c r="ULJ15" s="49"/>
      <c r="ULK15" s="49"/>
      <c r="ULL15" s="49"/>
      <c r="ULM15" s="49"/>
      <c r="ULN15" s="49"/>
      <c r="ULO15" s="49"/>
      <c r="ULP15" s="49"/>
      <c r="ULQ15" s="49"/>
      <c r="ULR15" s="49"/>
      <c r="ULS15" s="49"/>
      <c r="ULT15" s="49"/>
      <c r="ULU15" s="49"/>
      <c r="ULV15" s="49"/>
      <c r="ULW15" s="49"/>
      <c r="ULX15" s="49"/>
      <c r="ULY15" s="49"/>
      <c r="ULZ15" s="49"/>
      <c r="UMA15" s="49"/>
      <c r="UMB15" s="49"/>
      <c r="UMC15" s="49"/>
      <c r="UMD15" s="49"/>
      <c r="UME15" s="49"/>
      <c r="UMF15" s="49"/>
      <c r="UMG15" s="49"/>
      <c r="UMH15" s="49"/>
      <c r="UMI15" s="49"/>
      <c r="UMJ15" s="49"/>
      <c r="UMK15" s="49"/>
      <c r="UML15" s="49"/>
      <c r="UMM15" s="49"/>
      <c r="UMN15" s="49"/>
      <c r="UMO15" s="49"/>
      <c r="UMP15" s="49"/>
      <c r="UMQ15" s="49"/>
      <c r="UMR15" s="49"/>
      <c r="UMS15" s="49"/>
      <c r="UMT15" s="49"/>
      <c r="UMU15" s="49"/>
      <c r="UMV15" s="49"/>
      <c r="UMW15" s="49"/>
      <c r="UMX15" s="49"/>
      <c r="UMY15" s="49"/>
      <c r="UMZ15" s="49"/>
      <c r="UNA15" s="49"/>
      <c r="UNB15" s="49"/>
      <c r="UNC15" s="49"/>
      <c r="UND15" s="49"/>
      <c r="UNE15" s="49"/>
      <c r="UNF15" s="49"/>
      <c r="UNG15" s="49"/>
      <c r="UNH15" s="49"/>
      <c r="UNI15" s="49"/>
      <c r="UNJ15" s="49"/>
      <c r="UNK15" s="49"/>
      <c r="UNL15" s="49"/>
      <c r="UNM15" s="49"/>
      <c r="UNN15" s="49"/>
      <c r="UNO15" s="49"/>
      <c r="UNP15" s="49"/>
      <c r="UNQ15" s="49"/>
      <c r="UNR15" s="49"/>
      <c r="UNS15" s="49"/>
      <c r="UNT15" s="49"/>
      <c r="UNU15" s="49"/>
      <c r="UNV15" s="49"/>
      <c r="UNW15" s="49"/>
      <c r="UNX15" s="49"/>
      <c r="UNY15" s="49"/>
      <c r="UNZ15" s="49"/>
      <c r="UOA15" s="49"/>
      <c r="UOB15" s="49"/>
      <c r="UOC15" s="49"/>
      <c r="UOD15" s="49"/>
      <c r="UOE15" s="49"/>
      <c r="UOF15" s="49"/>
      <c r="UOG15" s="49"/>
      <c r="UOH15" s="49"/>
      <c r="UOI15" s="49"/>
      <c r="UOJ15" s="49"/>
      <c r="UOK15" s="49"/>
      <c r="UOL15" s="49"/>
      <c r="UOM15" s="49"/>
      <c r="UON15" s="49"/>
      <c r="UOO15" s="49"/>
      <c r="UOP15" s="49"/>
      <c r="UOQ15" s="49"/>
      <c r="UOR15" s="49"/>
      <c r="UOS15" s="49"/>
      <c r="UOT15" s="49"/>
      <c r="UOU15" s="49"/>
      <c r="UOV15" s="49"/>
      <c r="UOW15" s="49"/>
      <c r="UOX15" s="49"/>
      <c r="UOY15" s="49"/>
      <c r="UOZ15" s="49"/>
      <c r="UPA15" s="49"/>
      <c r="UPB15" s="49"/>
      <c r="UPC15" s="49"/>
      <c r="UPD15" s="49"/>
      <c r="UPE15" s="49"/>
      <c r="UPF15" s="49"/>
      <c r="UPG15" s="49"/>
      <c r="UPH15" s="49"/>
      <c r="UPI15" s="49"/>
      <c r="UPJ15" s="49"/>
      <c r="UPK15" s="49"/>
      <c r="UPL15" s="49"/>
      <c r="UPM15" s="49"/>
      <c r="UPN15" s="49"/>
      <c r="UPO15" s="49"/>
      <c r="UPP15" s="49"/>
      <c r="UPQ15" s="49"/>
      <c r="UPR15" s="49"/>
      <c r="UPS15" s="49"/>
      <c r="UPT15" s="49"/>
      <c r="UPU15" s="49"/>
      <c r="UPV15" s="49"/>
      <c r="UPW15" s="49"/>
      <c r="UPX15" s="49"/>
      <c r="UPY15" s="49"/>
      <c r="UPZ15" s="49"/>
      <c r="UQA15" s="49"/>
      <c r="UQB15" s="49"/>
      <c r="UQC15" s="49"/>
      <c r="UQD15" s="49"/>
      <c r="UQE15" s="49"/>
      <c r="UQF15" s="49"/>
      <c r="UQG15" s="49"/>
      <c r="UQH15" s="49"/>
      <c r="UQI15" s="49"/>
      <c r="UQJ15" s="49"/>
      <c r="UQK15" s="49"/>
      <c r="UQL15" s="49"/>
      <c r="UQM15" s="49"/>
      <c r="UQN15" s="49"/>
      <c r="UQO15" s="49"/>
      <c r="UQP15" s="49"/>
      <c r="UQQ15" s="49"/>
      <c r="UQR15" s="49"/>
      <c r="UQS15" s="49"/>
      <c r="UQT15" s="49"/>
      <c r="UQU15" s="49"/>
      <c r="UQV15" s="49"/>
      <c r="UQW15" s="49"/>
      <c r="UQX15" s="49"/>
      <c r="UQY15" s="49"/>
      <c r="UQZ15" s="49"/>
      <c r="URA15" s="49"/>
      <c r="URB15" s="49"/>
      <c r="URC15" s="49"/>
      <c r="URD15" s="49"/>
      <c r="URE15" s="49"/>
      <c r="URF15" s="49"/>
      <c r="URG15" s="49"/>
      <c r="URH15" s="49"/>
      <c r="URI15" s="49"/>
      <c r="URJ15" s="49"/>
      <c r="URK15" s="49"/>
      <c r="URL15" s="49"/>
      <c r="URM15" s="49"/>
      <c r="URN15" s="49"/>
      <c r="URO15" s="49"/>
      <c r="URP15" s="49"/>
      <c r="URQ15" s="49"/>
      <c r="URR15" s="49"/>
      <c r="URS15" s="49"/>
      <c r="URT15" s="49"/>
      <c r="URU15" s="49"/>
      <c r="URV15" s="49"/>
      <c r="URW15" s="49"/>
      <c r="URX15" s="49"/>
      <c r="URY15" s="49"/>
      <c r="URZ15" s="49"/>
      <c r="USA15" s="49"/>
      <c r="USB15" s="49"/>
      <c r="USC15" s="49"/>
      <c r="USD15" s="49"/>
      <c r="USE15" s="49"/>
      <c r="USF15" s="49"/>
      <c r="USG15" s="49"/>
      <c r="USH15" s="49"/>
      <c r="USI15" s="49"/>
      <c r="USJ15" s="49"/>
      <c r="USK15" s="49"/>
      <c r="USL15" s="49"/>
      <c r="USM15" s="49"/>
      <c r="USN15" s="49"/>
      <c r="USO15" s="49"/>
      <c r="USP15" s="49"/>
      <c r="USQ15" s="49"/>
      <c r="USR15" s="49"/>
      <c r="USS15" s="49"/>
      <c r="UST15" s="49"/>
      <c r="USU15" s="49"/>
      <c r="USV15" s="49"/>
      <c r="USW15" s="49"/>
      <c r="USX15" s="49"/>
      <c r="USY15" s="49"/>
      <c r="USZ15" s="49"/>
      <c r="UTA15" s="49"/>
      <c r="UTB15" s="49"/>
      <c r="UTC15" s="49"/>
      <c r="UTD15" s="49"/>
      <c r="UTE15" s="49"/>
      <c r="UTF15" s="49"/>
      <c r="UTG15" s="49"/>
      <c r="UTH15" s="49"/>
      <c r="UTI15" s="49"/>
      <c r="UTJ15" s="49"/>
      <c r="UTK15" s="49"/>
      <c r="UTL15" s="49"/>
      <c r="UTM15" s="49"/>
      <c r="UTN15" s="49"/>
      <c r="UTO15" s="49"/>
      <c r="UTP15" s="49"/>
      <c r="UTQ15" s="49"/>
      <c r="UTR15" s="49"/>
      <c r="UTS15" s="49"/>
      <c r="UTT15" s="49"/>
      <c r="UTU15" s="49"/>
      <c r="UTV15" s="49"/>
      <c r="UTW15" s="49"/>
      <c r="UTX15" s="49"/>
      <c r="UTY15" s="49"/>
      <c r="UTZ15" s="49"/>
      <c r="UUA15" s="49"/>
      <c r="UUB15" s="49"/>
      <c r="UUC15" s="49"/>
      <c r="UUD15" s="49"/>
      <c r="UUE15" s="49"/>
      <c r="UUF15" s="49"/>
      <c r="UUG15" s="49"/>
      <c r="UUH15" s="49"/>
      <c r="UUI15" s="49"/>
      <c r="UUJ15" s="49"/>
      <c r="UUK15" s="49"/>
      <c r="UUL15" s="49"/>
      <c r="UUM15" s="49"/>
      <c r="UUN15" s="49"/>
      <c r="UUO15" s="49"/>
      <c r="UUP15" s="49"/>
      <c r="UUQ15" s="49"/>
      <c r="UUR15" s="49"/>
      <c r="UUS15" s="49"/>
      <c r="UUT15" s="49"/>
      <c r="UUU15" s="49"/>
      <c r="UUV15" s="49"/>
      <c r="UUW15" s="49"/>
      <c r="UUX15" s="49"/>
      <c r="UUY15" s="49"/>
      <c r="UUZ15" s="49"/>
      <c r="UVA15" s="49"/>
      <c r="UVB15" s="49"/>
      <c r="UVC15" s="49"/>
      <c r="UVD15" s="49"/>
      <c r="UVE15" s="49"/>
      <c r="UVF15" s="49"/>
      <c r="UVG15" s="49"/>
      <c r="UVH15" s="49"/>
      <c r="UVI15" s="49"/>
      <c r="UVJ15" s="49"/>
      <c r="UVK15" s="49"/>
      <c r="UVL15" s="49"/>
      <c r="UVM15" s="49"/>
      <c r="UVN15" s="49"/>
      <c r="UVO15" s="49"/>
      <c r="UVP15" s="49"/>
      <c r="UVQ15" s="49"/>
      <c r="UVR15" s="49"/>
      <c r="UVS15" s="49"/>
      <c r="UVT15" s="49"/>
      <c r="UVU15" s="49"/>
      <c r="UVV15" s="49"/>
      <c r="UVW15" s="49"/>
      <c r="UVX15" s="49"/>
      <c r="UVY15" s="49"/>
      <c r="UVZ15" s="49"/>
      <c r="UWA15" s="49"/>
      <c r="UWB15" s="49"/>
      <c r="UWC15" s="49"/>
      <c r="UWD15" s="49"/>
      <c r="UWE15" s="49"/>
      <c r="UWF15" s="49"/>
      <c r="UWG15" s="49"/>
      <c r="UWH15" s="49"/>
      <c r="UWI15" s="49"/>
      <c r="UWJ15" s="49"/>
      <c r="UWK15" s="49"/>
      <c r="UWL15" s="49"/>
      <c r="UWM15" s="49"/>
      <c r="UWN15" s="49"/>
      <c r="UWO15" s="49"/>
      <c r="UWP15" s="49"/>
      <c r="UWQ15" s="49"/>
      <c r="UWR15" s="49"/>
      <c r="UWS15" s="49"/>
      <c r="UWT15" s="49"/>
      <c r="UWU15" s="49"/>
      <c r="UWV15" s="49"/>
      <c r="UWW15" s="49"/>
      <c r="UWX15" s="49"/>
      <c r="UWY15" s="49"/>
      <c r="UWZ15" s="49"/>
      <c r="UXA15" s="49"/>
      <c r="UXB15" s="49"/>
      <c r="UXC15" s="49"/>
      <c r="UXD15" s="49"/>
      <c r="UXE15" s="49"/>
      <c r="UXF15" s="49"/>
      <c r="UXG15" s="49"/>
      <c r="UXH15" s="49"/>
      <c r="UXI15" s="49"/>
      <c r="UXJ15" s="49"/>
      <c r="UXK15" s="49"/>
      <c r="UXL15" s="49"/>
      <c r="UXM15" s="49"/>
      <c r="UXN15" s="49"/>
      <c r="UXO15" s="49"/>
      <c r="UXP15" s="49"/>
      <c r="UXQ15" s="49"/>
      <c r="UXR15" s="49"/>
      <c r="UXS15" s="49"/>
      <c r="UXT15" s="49"/>
      <c r="UXU15" s="49"/>
      <c r="UXV15" s="49"/>
      <c r="UXW15" s="49"/>
      <c r="UXX15" s="49"/>
      <c r="UXY15" s="49"/>
      <c r="UXZ15" s="49"/>
      <c r="UYA15" s="49"/>
      <c r="UYB15" s="49"/>
      <c r="UYC15" s="49"/>
      <c r="UYD15" s="49"/>
      <c r="UYE15" s="49"/>
      <c r="UYF15" s="49"/>
      <c r="UYG15" s="49"/>
      <c r="UYH15" s="49"/>
      <c r="UYI15" s="49"/>
      <c r="UYJ15" s="49"/>
      <c r="UYK15" s="49"/>
      <c r="UYL15" s="49"/>
      <c r="UYM15" s="49"/>
      <c r="UYN15" s="49"/>
      <c r="UYO15" s="49"/>
      <c r="UYP15" s="49"/>
      <c r="UYQ15" s="49"/>
      <c r="UYR15" s="49"/>
      <c r="UYS15" s="49"/>
      <c r="UYT15" s="49"/>
      <c r="UYU15" s="49"/>
      <c r="UYV15" s="49"/>
      <c r="UYW15" s="49"/>
      <c r="UYX15" s="49"/>
      <c r="UYY15" s="49"/>
      <c r="UYZ15" s="49"/>
      <c r="UZA15" s="49"/>
      <c r="UZB15" s="49"/>
      <c r="UZC15" s="49"/>
      <c r="UZD15" s="49"/>
      <c r="UZE15" s="49"/>
      <c r="UZF15" s="49"/>
      <c r="UZG15" s="49"/>
      <c r="UZH15" s="49"/>
      <c r="UZI15" s="49"/>
      <c r="UZJ15" s="49"/>
      <c r="UZK15" s="49"/>
      <c r="UZL15" s="49"/>
      <c r="UZM15" s="49"/>
      <c r="UZN15" s="49"/>
      <c r="UZO15" s="49"/>
      <c r="UZP15" s="49"/>
      <c r="UZQ15" s="49"/>
      <c r="UZR15" s="49"/>
      <c r="UZS15" s="49"/>
      <c r="UZT15" s="49"/>
      <c r="UZU15" s="49"/>
      <c r="UZV15" s="49"/>
      <c r="UZW15" s="49"/>
      <c r="UZX15" s="49"/>
      <c r="UZY15" s="49"/>
      <c r="UZZ15" s="49"/>
      <c r="VAA15" s="49"/>
      <c r="VAB15" s="49"/>
      <c r="VAC15" s="49"/>
      <c r="VAD15" s="49"/>
      <c r="VAE15" s="49"/>
      <c r="VAF15" s="49"/>
      <c r="VAG15" s="49"/>
      <c r="VAH15" s="49"/>
      <c r="VAI15" s="49"/>
      <c r="VAJ15" s="49"/>
      <c r="VAK15" s="49"/>
      <c r="VAL15" s="49"/>
      <c r="VAM15" s="49"/>
      <c r="VAN15" s="49"/>
      <c r="VAO15" s="49"/>
      <c r="VAP15" s="49"/>
      <c r="VAQ15" s="49"/>
      <c r="VAR15" s="49"/>
      <c r="VAS15" s="49"/>
      <c r="VAT15" s="49"/>
      <c r="VAU15" s="49"/>
      <c r="VAV15" s="49"/>
      <c r="VAW15" s="49"/>
      <c r="VAX15" s="49"/>
      <c r="VAY15" s="49"/>
      <c r="VAZ15" s="49"/>
      <c r="VBA15" s="49"/>
      <c r="VBB15" s="49"/>
      <c r="VBC15" s="49"/>
      <c r="VBD15" s="49"/>
      <c r="VBE15" s="49"/>
      <c r="VBF15" s="49"/>
      <c r="VBG15" s="49"/>
      <c r="VBH15" s="49"/>
      <c r="VBI15" s="49"/>
      <c r="VBJ15" s="49"/>
      <c r="VBK15" s="49"/>
      <c r="VBL15" s="49"/>
      <c r="VBM15" s="49"/>
      <c r="VBN15" s="49"/>
      <c r="VBO15" s="49"/>
      <c r="VBP15" s="49"/>
      <c r="VBQ15" s="49"/>
      <c r="VBR15" s="49"/>
      <c r="VBS15" s="49"/>
      <c r="VBT15" s="49"/>
      <c r="VBU15" s="49"/>
      <c r="VBV15" s="49"/>
      <c r="VBW15" s="49"/>
      <c r="VBX15" s="49"/>
      <c r="VBY15" s="49"/>
      <c r="VBZ15" s="49"/>
      <c r="VCA15" s="49"/>
      <c r="VCB15" s="49"/>
      <c r="VCC15" s="49"/>
      <c r="VCD15" s="49"/>
      <c r="VCE15" s="49"/>
      <c r="VCF15" s="49"/>
      <c r="VCG15" s="49"/>
      <c r="VCH15" s="49"/>
      <c r="VCI15" s="49"/>
      <c r="VCJ15" s="49"/>
      <c r="VCK15" s="49"/>
      <c r="VCL15" s="49"/>
      <c r="VCM15" s="49"/>
      <c r="VCN15" s="49"/>
      <c r="VCO15" s="49"/>
      <c r="VCP15" s="49"/>
      <c r="VCQ15" s="49"/>
      <c r="VCR15" s="49"/>
      <c r="VCS15" s="49"/>
      <c r="VCT15" s="49"/>
      <c r="VCU15" s="49"/>
      <c r="VCV15" s="49"/>
      <c r="VCW15" s="49"/>
      <c r="VCX15" s="49"/>
      <c r="VCY15" s="49"/>
      <c r="VCZ15" s="49"/>
      <c r="VDA15" s="49"/>
      <c r="VDB15" s="49"/>
      <c r="VDC15" s="49"/>
      <c r="VDD15" s="49"/>
      <c r="VDE15" s="49"/>
      <c r="VDF15" s="49"/>
      <c r="VDG15" s="49"/>
      <c r="VDH15" s="49"/>
      <c r="VDI15" s="49"/>
      <c r="VDJ15" s="49"/>
      <c r="VDK15" s="49"/>
      <c r="VDL15" s="49"/>
      <c r="VDM15" s="49"/>
      <c r="VDN15" s="49"/>
      <c r="VDO15" s="49"/>
      <c r="VDP15" s="49"/>
      <c r="VDQ15" s="49"/>
      <c r="VDR15" s="49"/>
      <c r="VDS15" s="49"/>
      <c r="VDT15" s="49"/>
      <c r="VDU15" s="49"/>
      <c r="VDV15" s="49"/>
      <c r="VDW15" s="49"/>
      <c r="VDX15" s="49"/>
      <c r="VDY15" s="49"/>
      <c r="VDZ15" s="49"/>
      <c r="VEA15" s="49"/>
      <c r="VEB15" s="49"/>
      <c r="VEC15" s="49"/>
      <c r="VED15" s="49"/>
      <c r="VEE15" s="49"/>
      <c r="VEF15" s="49"/>
      <c r="VEG15" s="49"/>
      <c r="VEH15" s="49"/>
      <c r="VEI15" s="49"/>
      <c r="VEJ15" s="49"/>
      <c r="VEK15" s="49"/>
      <c r="VEL15" s="49"/>
      <c r="VEM15" s="49"/>
      <c r="VEN15" s="49"/>
      <c r="VEO15" s="49"/>
      <c r="VEP15" s="49"/>
      <c r="VEQ15" s="49"/>
      <c r="VER15" s="49"/>
      <c r="VES15" s="49"/>
      <c r="VET15" s="49"/>
      <c r="VEU15" s="49"/>
      <c r="VEV15" s="49"/>
      <c r="VEW15" s="49"/>
      <c r="VEX15" s="49"/>
      <c r="VEY15" s="49"/>
      <c r="VEZ15" s="49"/>
      <c r="VFA15" s="49"/>
      <c r="VFB15" s="49"/>
      <c r="VFC15" s="49"/>
      <c r="VFD15" s="49"/>
      <c r="VFE15" s="49"/>
      <c r="VFF15" s="49"/>
      <c r="VFG15" s="49"/>
      <c r="VFH15" s="49"/>
      <c r="VFI15" s="49"/>
      <c r="VFJ15" s="49"/>
      <c r="VFK15" s="49"/>
      <c r="VFL15" s="49"/>
      <c r="VFM15" s="49"/>
      <c r="VFN15" s="49"/>
      <c r="VFO15" s="49"/>
      <c r="VFP15" s="49"/>
      <c r="VFQ15" s="49"/>
      <c r="VFR15" s="49"/>
      <c r="VFS15" s="49"/>
      <c r="VFT15" s="49"/>
      <c r="VFU15" s="49"/>
      <c r="VFV15" s="49"/>
      <c r="VFW15" s="49"/>
      <c r="VFX15" s="49"/>
      <c r="VFY15" s="49"/>
      <c r="VFZ15" s="49"/>
      <c r="VGA15" s="49"/>
      <c r="VGB15" s="49"/>
      <c r="VGC15" s="49"/>
      <c r="VGD15" s="49"/>
      <c r="VGE15" s="49"/>
      <c r="VGF15" s="49"/>
      <c r="VGG15" s="49"/>
      <c r="VGH15" s="49"/>
      <c r="VGI15" s="49"/>
      <c r="VGJ15" s="49"/>
      <c r="VGK15" s="49"/>
      <c r="VGL15" s="49"/>
      <c r="VGM15" s="49"/>
      <c r="VGN15" s="49"/>
      <c r="VGO15" s="49"/>
      <c r="VGP15" s="49"/>
      <c r="VGQ15" s="49"/>
      <c r="VGR15" s="49"/>
      <c r="VGS15" s="49"/>
      <c r="VGT15" s="49"/>
      <c r="VGU15" s="49"/>
      <c r="VGV15" s="49"/>
      <c r="VGW15" s="49"/>
      <c r="VGX15" s="49"/>
      <c r="VGY15" s="49"/>
      <c r="VGZ15" s="49"/>
      <c r="VHA15" s="49"/>
      <c r="VHB15" s="49"/>
      <c r="VHC15" s="49"/>
      <c r="VHD15" s="49"/>
      <c r="VHE15" s="49"/>
      <c r="VHF15" s="49"/>
      <c r="VHG15" s="49"/>
      <c r="VHH15" s="49"/>
      <c r="VHI15" s="49"/>
      <c r="VHJ15" s="49"/>
      <c r="VHK15" s="49"/>
      <c r="VHL15" s="49"/>
      <c r="VHM15" s="49"/>
      <c r="VHN15" s="49"/>
      <c r="VHO15" s="49"/>
      <c r="VHP15" s="49"/>
      <c r="VHQ15" s="49"/>
      <c r="VHR15" s="49"/>
      <c r="VHS15" s="49"/>
      <c r="VHT15" s="49"/>
      <c r="VHU15" s="49"/>
      <c r="VHV15" s="49"/>
      <c r="VHW15" s="49"/>
      <c r="VHX15" s="49"/>
      <c r="VHY15" s="49"/>
      <c r="VHZ15" s="49"/>
      <c r="VIA15" s="49"/>
      <c r="VIB15" s="49"/>
      <c r="VIC15" s="49"/>
      <c r="VID15" s="49"/>
      <c r="VIE15" s="49"/>
      <c r="VIF15" s="49"/>
      <c r="VIG15" s="49"/>
      <c r="VIH15" s="49"/>
      <c r="VII15" s="49"/>
      <c r="VIJ15" s="49"/>
      <c r="VIK15" s="49"/>
      <c r="VIL15" s="49"/>
      <c r="VIM15" s="49"/>
      <c r="VIN15" s="49"/>
      <c r="VIO15" s="49"/>
      <c r="VIP15" s="49"/>
      <c r="VIQ15" s="49"/>
      <c r="VIR15" s="49"/>
      <c r="VIS15" s="49"/>
      <c r="VIT15" s="49"/>
      <c r="VIU15" s="49"/>
      <c r="VIV15" s="49"/>
      <c r="VIW15" s="49"/>
      <c r="VIX15" s="49"/>
      <c r="VIY15" s="49"/>
      <c r="VIZ15" s="49"/>
      <c r="VJA15" s="49"/>
      <c r="VJB15" s="49"/>
      <c r="VJC15" s="49"/>
      <c r="VJD15" s="49"/>
      <c r="VJE15" s="49"/>
      <c r="VJF15" s="49"/>
      <c r="VJG15" s="49"/>
      <c r="VJH15" s="49"/>
      <c r="VJI15" s="49"/>
      <c r="VJJ15" s="49"/>
      <c r="VJK15" s="49"/>
      <c r="VJL15" s="49"/>
      <c r="VJM15" s="49"/>
      <c r="VJN15" s="49"/>
      <c r="VJO15" s="49"/>
      <c r="VJP15" s="49"/>
      <c r="VJQ15" s="49"/>
      <c r="VJR15" s="49"/>
      <c r="VJS15" s="49"/>
      <c r="VJT15" s="49"/>
      <c r="VJU15" s="49"/>
      <c r="VJV15" s="49"/>
      <c r="VJW15" s="49"/>
      <c r="VJX15" s="49"/>
      <c r="VJY15" s="49"/>
      <c r="VJZ15" s="49"/>
      <c r="VKA15" s="49"/>
      <c r="VKB15" s="49"/>
      <c r="VKC15" s="49"/>
      <c r="VKD15" s="49"/>
      <c r="VKE15" s="49"/>
      <c r="VKF15" s="49"/>
      <c r="VKG15" s="49"/>
      <c r="VKH15" s="49"/>
      <c r="VKI15" s="49"/>
      <c r="VKJ15" s="49"/>
      <c r="VKK15" s="49"/>
      <c r="VKL15" s="49"/>
      <c r="VKM15" s="49"/>
      <c r="VKN15" s="49"/>
      <c r="VKO15" s="49"/>
      <c r="VKP15" s="49"/>
      <c r="VKQ15" s="49"/>
      <c r="VKR15" s="49"/>
      <c r="VKS15" s="49"/>
      <c r="VKT15" s="49"/>
      <c r="VKU15" s="49"/>
      <c r="VKV15" s="49"/>
      <c r="VKW15" s="49"/>
      <c r="VKX15" s="49"/>
      <c r="VKY15" s="49"/>
      <c r="VKZ15" s="49"/>
      <c r="VLA15" s="49"/>
      <c r="VLB15" s="49"/>
      <c r="VLC15" s="49"/>
      <c r="VLD15" s="49"/>
      <c r="VLE15" s="49"/>
      <c r="VLF15" s="49"/>
      <c r="VLG15" s="49"/>
      <c r="VLH15" s="49"/>
      <c r="VLI15" s="49"/>
      <c r="VLJ15" s="49"/>
      <c r="VLK15" s="49"/>
      <c r="VLL15" s="49"/>
      <c r="VLM15" s="49"/>
      <c r="VLN15" s="49"/>
      <c r="VLO15" s="49"/>
      <c r="VLP15" s="49"/>
      <c r="VLQ15" s="49"/>
      <c r="VLR15" s="49"/>
      <c r="VLS15" s="49"/>
      <c r="VLT15" s="49"/>
      <c r="VLU15" s="49"/>
      <c r="VLV15" s="49"/>
      <c r="VLW15" s="49"/>
      <c r="VLX15" s="49"/>
      <c r="VLY15" s="49"/>
      <c r="VLZ15" s="49"/>
      <c r="VMA15" s="49"/>
      <c r="VMB15" s="49"/>
      <c r="VMC15" s="49"/>
      <c r="VMD15" s="49"/>
      <c r="VME15" s="49"/>
      <c r="VMF15" s="49"/>
      <c r="VMG15" s="49"/>
      <c r="VMH15" s="49"/>
      <c r="VMI15" s="49"/>
      <c r="VMJ15" s="49"/>
      <c r="VMK15" s="49"/>
      <c r="VML15" s="49"/>
      <c r="VMM15" s="49"/>
      <c r="VMN15" s="49"/>
      <c r="VMO15" s="49"/>
      <c r="VMP15" s="49"/>
      <c r="VMQ15" s="49"/>
      <c r="VMR15" s="49"/>
      <c r="VMS15" s="49"/>
      <c r="VMT15" s="49"/>
      <c r="VMU15" s="49"/>
      <c r="VMV15" s="49"/>
      <c r="VMW15" s="49"/>
      <c r="VMX15" s="49"/>
      <c r="VMY15" s="49"/>
      <c r="VMZ15" s="49"/>
      <c r="VNA15" s="49"/>
      <c r="VNB15" s="49"/>
      <c r="VNC15" s="49"/>
      <c r="VND15" s="49"/>
      <c r="VNE15" s="49"/>
      <c r="VNF15" s="49"/>
      <c r="VNG15" s="49"/>
      <c r="VNH15" s="49"/>
      <c r="VNI15" s="49"/>
      <c r="VNJ15" s="49"/>
      <c r="VNK15" s="49"/>
      <c r="VNL15" s="49"/>
      <c r="VNM15" s="49"/>
      <c r="VNN15" s="49"/>
      <c r="VNO15" s="49"/>
      <c r="VNP15" s="49"/>
      <c r="VNQ15" s="49"/>
      <c r="VNR15" s="49"/>
      <c r="VNS15" s="49"/>
      <c r="VNT15" s="49"/>
      <c r="VNU15" s="49"/>
      <c r="VNV15" s="49"/>
      <c r="VNW15" s="49"/>
      <c r="VNX15" s="49"/>
      <c r="VNY15" s="49"/>
      <c r="VNZ15" s="49"/>
      <c r="VOA15" s="49"/>
      <c r="VOB15" s="49"/>
      <c r="VOC15" s="49"/>
      <c r="VOD15" s="49"/>
      <c r="VOE15" s="49"/>
      <c r="VOF15" s="49"/>
      <c r="VOG15" s="49"/>
      <c r="VOH15" s="49"/>
      <c r="VOI15" s="49"/>
      <c r="VOJ15" s="49"/>
      <c r="VOK15" s="49"/>
      <c r="VOL15" s="49"/>
      <c r="VOM15" s="49"/>
      <c r="VON15" s="49"/>
      <c r="VOO15" s="49"/>
      <c r="VOP15" s="49"/>
      <c r="VOQ15" s="49"/>
      <c r="VOR15" s="49"/>
      <c r="VOS15" s="49"/>
      <c r="VOT15" s="49"/>
      <c r="VOU15" s="49"/>
      <c r="VOV15" s="49"/>
      <c r="VOW15" s="49"/>
      <c r="VOX15" s="49"/>
      <c r="VOY15" s="49"/>
      <c r="VOZ15" s="49"/>
      <c r="VPA15" s="49"/>
      <c r="VPB15" s="49"/>
      <c r="VPC15" s="49"/>
      <c r="VPD15" s="49"/>
      <c r="VPE15" s="49"/>
      <c r="VPF15" s="49"/>
      <c r="VPG15" s="49"/>
      <c r="VPH15" s="49"/>
      <c r="VPI15" s="49"/>
      <c r="VPJ15" s="49"/>
      <c r="VPK15" s="49"/>
      <c r="VPL15" s="49"/>
      <c r="VPM15" s="49"/>
      <c r="VPN15" s="49"/>
      <c r="VPO15" s="49"/>
      <c r="VPP15" s="49"/>
      <c r="VPQ15" s="49"/>
      <c r="VPR15" s="49"/>
      <c r="VPS15" s="49"/>
      <c r="VPT15" s="49"/>
      <c r="VPU15" s="49"/>
      <c r="VPV15" s="49"/>
      <c r="VPW15" s="49"/>
      <c r="VPX15" s="49"/>
      <c r="VPY15" s="49"/>
      <c r="VPZ15" s="49"/>
      <c r="VQA15" s="49"/>
      <c r="VQB15" s="49"/>
      <c r="VQC15" s="49"/>
      <c r="VQD15" s="49"/>
      <c r="VQE15" s="49"/>
      <c r="VQF15" s="49"/>
      <c r="VQG15" s="49"/>
      <c r="VQH15" s="49"/>
      <c r="VQI15" s="49"/>
      <c r="VQJ15" s="49"/>
      <c r="VQK15" s="49"/>
      <c r="VQL15" s="49"/>
      <c r="VQM15" s="49"/>
      <c r="VQN15" s="49"/>
      <c r="VQO15" s="49"/>
      <c r="VQP15" s="49"/>
      <c r="VQQ15" s="49"/>
      <c r="VQR15" s="49"/>
      <c r="VQS15" s="49"/>
      <c r="VQT15" s="49"/>
      <c r="VQU15" s="49"/>
      <c r="VQV15" s="49"/>
      <c r="VQW15" s="49"/>
      <c r="VQX15" s="49"/>
      <c r="VQY15" s="49"/>
      <c r="VQZ15" s="49"/>
      <c r="VRA15" s="49"/>
      <c r="VRB15" s="49"/>
      <c r="VRC15" s="49"/>
      <c r="VRD15" s="49"/>
      <c r="VRE15" s="49"/>
      <c r="VRF15" s="49"/>
      <c r="VRG15" s="49"/>
      <c r="VRH15" s="49"/>
      <c r="VRI15" s="49"/>
      <c r="VRJ15" s="49"/>
      <c r="VRK15" s="49"/>
      <c r="VRL15" s="49"/>
      <c r="VRM15" s="49"/>
      <c r="VRN15" s="49"/>
      <c r="VRO15" s="49"/>
      <c r="VRP15" s="49"/>
      <c r="VRQ15" s="49"/>
      <c r="VRR15" s="49"/>
      <c r="VRS15" s="49"/>
      <c r="VRT15" s="49"/>
      <c r="VRU15" s="49"/>
      <c r="VRV15" s="49"/>
      <c r="VRW15" s="49"/>
      <c r="VRX15" s="49"/>
      <c r="VRY15" s="49"/>
      <c r="VRZ15" s="49"/>
      <c r="VSA15" s="49"/>
      <c r="VSB15" s="49"/>
      <c r="VSC15" s="49"/>
      <c r="VSD15" s="49"/>
      <c r="VSE15" s="49"/>
      <c r="VSF15" s="49"/>
      <c r="VSG15" s="49"/>
      <c r="VSH15" s="49"/>
      <c r="VSI15" s="49"/>
      <c r="VSJ15" s="49"/>
      <c r="VSK15" s="49"/>
      <c r="VSL15" s="49"/>
      <c r="VSM15" s="49"/>
      <c r="VSN15" s="49"/>
      <c r="VSO15" s="49"/>
      <c r="VSP15" s="49"/>
      <c r="VSQ15" s="49"/>
      <c r="VSR15" s="49"/>
      <c r="VSS15" s="49"/>
      <c r="VST15" s="49"/>
      <c r="VSU15" s="49"/>
      <c r="VSV15" s="49"/>
      <c r="VSW15" s="49"/>
      <c r="VSX15" s="49"/>
      <c r="VSY15" s="49"/>
      <c r="VSZ15" s="49"/>
      <c r="VTA15" s="49"/>
      <c r="VTB15" s="49"/>
      <c r="VTC15" s="49"/>
      <c r="VTD15" s="49"/>
      <c r="VTE15" s="49"/>
      <c r="VTF15" s="49"/>
      <c r="VTG15" s="49"/>
      <c r="VTH15" s="49"/>
      <c r="VTI15" s="49"/>
      <c r="VTJ15" s="49"/>
      <c r="VTK15" s="49"/>
      <c r="VTL15" s="49"/>
      <c r="VTM15" s="49"/>
      <c r="VTN15" s="49"/>
      <c r="VTO15" s="49"/>
      <c r="VTP15" s="49"/>
      <c r="VTQ15" s="49"/>
      <c r="VTR15" s="49"/>
      <c r="VTS15" s="49"/>
      <c r="VTT15" s="49"/>
      <c r="VTU15" s="49"/>
      <c r="VTV15" s="49"/>
      <c r="VTW15" s="49"/>
      <c r="VTX15" s="49"/>
      <c r="VTY15" s="49"/>
      <c r="VTZ15" s="49"/>
      <c r="VUA15" s="49"/>
      <c r="VUB15" s="49"/>
      <c r="VUC15" s="49"/>
      <c r="VUD15" s="49"/>
      <c r="VUE15" s="49"/>
      <c r="VUF15" s="49"/>
      <c r="VUG15" s="49"/>
      <c r="VUH15" s="49"/>
      <c r="VUI15" s="49"/>
      <c r="VUJ15" s="49"/>
      <c r="VUK15" s="49"/>
      <c r="VUL15" s="49"/>
      <c r="VUM15" s="49"/>
      <c r="VUN15" s="49"/>
      <c r="VUO15" s="49"/>
      <c r="VUP15" s="49"/>
      <c r="VUQ15" s="49"/>
      <c r="VUR15" s="49"/>
      <c r="VUS15" s="49"/>
      <c r="VUT15" s="49"/>
      <c r="VUU15" s="49"/>
      <c r="VUV15" s="49"/>
      <c r="VUW15" s="49"/>
      <c r="VUX15" s="49"/>
      <c r="VUY15" s="49"/>
      <c r="VUZ15" s="49"/>
      <c r="VVA15" s="49"/>
      <c r="VVB15" s="49"/>
      <c r="VVC15" s="49"/>
      <c r="VVD15" s="49"/>
      <c r="VVE15" s="49"/>
      <c r="VVF15" s="49"/>
      <c r="VVG15" s="49"/>
      <c r="VVH15" s="49"/>
      <c r="VVI15" s="49"/>
      <c r="VVJ15" s="49"/>
      <c r="VVK15" s="49"/>
      <c r="VVL15" s="49"/>
      <c r="VVM15" s="49"/>
      <c r="VVN15" s="49"/>
      <c r="VVO15" s="49"/>
      <c r="VVP15" s="49"/>
      <c r="VVQ15" s="49"/>
      <c r="VVR15" s="49"/>
      <c r="VVS15" s="49"/>
      <c r="VVT15" s="49"/>
      <c r="VVU15" s="49"/>
      <c r="VVV15" s="49"/>
      <c r="VVW15" s="49"/>
      <c r="VVX15" s="49"/>
      <c r="VVY15" s="49"/>
      <c r="VVZ15" s="49"/>
      <c r="VWA15" s="49"/>
      <c r="VWB15" s="49"/>
      <c r="VWC15" s="49"/>
      <c r="VWD15" s="49"/>
      <c r="VWE15" s="49"/>
      <c r="VWF15" s="49"/>
      <c r="VWG15" s="49"/>
      <c r="VWH15" s="49"/>
      <c r="VWI15" s="49"/>
      <c r="VWJ15" s="49"/>
      <c r="VWK15" s="49"/>
      <c r="VWL15" s="49"/>
      <c r="VWM15" s="49"/>
      <c r="VWN15" s="49"/>
      <c r="VWO15" s="49"/>
      <c r="VWP15" s="49"/>
      <c r="VWQ15" s="49"/>
      <c r="VWR15" s="49"/>
      <c r="VWS15" s="49"/>
      <c r="VWT15" s="49"/>
      <c r="VWU15" s="49"/>
      <c r="VWV15" s="49"/>
      <c r="VWW15" s="49"/>
      <c r="VWX15" s="49"/>
      <c r="VWY15" s="49"/>
      <c r="VWZ15" s="49"/>
      <c r="VXA15" s="49"/>
      <c r="VXB15" s="49"/>
      <c r="VXC15" s="49"/>
      <c r="VXD15" s="49"/>
      <c r="VXE15" s="49"/>
      <c r="VXF15" s="49"/>
      <c r="VXG15" s="49"/>
      <c r="VXH15" s="49"/>
      <c r="VXI15" s="49"/>
      <c r="VXJ15" s="49"/>
      <c r="VXK15" s="49"/>
      <c r="VXL15" s="49"/>
      <c r="VXM15" s="49"/>
      <c r="VXN15" s="49"/>
      <c r="VXO15" s="49"/>
      <c r="VXP15" s="49"/>
      <c r="VXQ15" s="49"/>
      <c r="VXR15" s="49"/>
      <c r="VXS15" s="49"/>
      <c r="VXT15" s="49"/>
      <c r="VXU15" s="49"/>
      <c r="VXV15" s="49"/>
      <c r="VXW15" s="49"/>
      <c r="VXX15" s="49"/>
      <c r="VXY15" s="49"/>
      <c r="VXZ15" s="49"/>
      <c r="VYA15" s="49"/>
      <c r="VYB15" s="49"/>
      <c r="VYC15" s="49"/>
      <c r="VYD15" s="49"/>
      <c r="VYE15" s="49"/>
      <c r="VYF15" s="49"/>
      <c r="VYG15" s="49"/>
      <c r="VYH15" s="49"/>
      <c r="VYI15" s="49"/>
      <c r="VYJ15" s="49"/>
      <c r="VYK15" s="49"/>
      <c r="VYL15" s="49"/>
      <c r="VYM15" s="49"/>
      <c r="VYN15" s="49"/>
      <c r="VYO15" s="49"/>
      <c r="VYP15" s="49"/>
      <c r="VYQ15" s="49"/>
      <c r="VYR15" s="49"/>
      <c r="VYS15" s="49"/>
      <c r="VYT15" s="49"/>
      <c r="VYU15" s="49"/>
      <c r="VYV15" s="49"/>
      <c r="VYW15" s="49"/>
      <c r="VYX15" s="49"/>
      <c r="VYY15" s="49"/>
      <c r="VYZ15" s="49"/>
      <c r="VZA15" s="49"/>
      <c r="VZB15" s="49"/>
      <c r="VZC15" s="49"/>
      <c r="VZD15" s="49"/>
      <c r="VZE15" s="49"/>
      <c r="VZF15" s="49"/>
      <c r="VZG15" s="49"/>
      <c r="VZH15" s="49"/>
      <c r="VZI15" s="49"/>
      <c r="VZJ15" s="49"/>
      <c r="VZK15" s="49"/>
      <c r="VZL15" s="49"/>
      <c r="VZM15" s="49"/>
      <c r="VZN15" s="49"/>
      <c r="VZO15" s="49"/>
      <c r="VZP15" s="49"/>
      <c r="VZQ15" s="49"/>
      <c r="VZR15" s="49"/>
      <c r="VZS15" s="49"/>
      <c r="VZT15" s="49"/>
      <c r="VZU15" s="49"/>
      <c r="VZV15" s="49"/>
      <c r="VZW15" s="49"/>
      <c r="VZX15" s="49"/>
      <c r="VZY15" s="49"/>
      <c r="VZZ15" s="49"/>
      <c r="WAA15" s="49"/>
      <c r="WAB15" s="49"/>
      <c r="WAC15" s="49"/>
      <c r="WAD15" s="49"/>
      <c r="WAE15" s="49"/>
      <c r="WAF15" s="49"/>
      <c r="WAG15" s="49"/>
      <c r="WAH15" s="49"/>
      <c r="WAI15" s="49"/>
      <c r="WAJ15" s="49"/>
      <c r="WAK15" s="49"/>
      <c r="WAL15" s="49"/>
      <c r="WAM15" s="49"/>
      <c r="WAN15" s="49"/>
      <c r="WAO15" s="49"/>
      <c r="WAP15" s="49"/>
      <c r="WAQ15" s="49"/>
      <c r="WAR15" s="49"/>
      <c r="WAS15" s="49"/>
      <c r="WAT15" s="49"/>
      <c r="WAU15" s="49"/>
      <c r="WAV15" s="49"/>
      <c r="WAW15" s="49"/>
      <c r="WAX15" s="49"/>
      <c r="WAY15" s="49"/>
      <c r="WAZ15" s="49"/>
      <c r="WBA15" s="49"/>
      <c r="WBB15" s="49"/>
      <c r="WBC15" s="49"/>
      <c r="WBD15" s="49"/>
      <c r="WBE15" s="49"/>
      <c r="WBF15" s="49"/>
      <c r="WBG15" s="49"/>
      <c r="WBH15" s="49"/>
      <c r="WBI15" s="49"/>
      <c r="WBJ15" s="49"/>
      <c r="WBK15" s="49"/>
      <c r="WBL15" s="49"/>
      <c r="WBM15" s="49"/>
      <c r="WBN15" s="49"/>
      <c r="WBO15" s="49"/>
      <c r="WBP15" s="49"/>
      <c r="WBQ15" s="49"/>
      <c r="WBR15" s="49"/>
      <c r="WBS15" s="49"/>
      <c r="WBT15" s="49"/>
      <c r="WBU15" s="49"/>
      <c r="WBV15" s="49"/>
      <c r="WBW15" s="49"/>
      <c r="WBX15" s="49"/>
      <c r="WBY15" s="49"/>
      <c r="WBZ15" s="49"/>
      <c r="WCA15" s="49"/>
      <c r="WCB15" s="49"/>
      <c r="WCC15" s="49"/>
      <c r="WCD15" s="49"/>
      <c r="WCE15" s="49"/>
      <c r="WCF15" s="49"/>
      <c r="WCG15" s="49"/>
      <c r="WCH15" s="49"/>
      <c r="WCI15" s="49"/>
      <c r="WCJ15" s="49"/>
      <c r="WCK15" s="49"/>
      <c r="WCL15" s="49"/>
      <c r="WCM15" s="49"/>
      <c r="WCN15" s="49"/>
      <c r="WCO15" s="49"/>
      <c r="WCP15" s="49"/>
      <c r="WCQ15" s="49"/>
      <c r="WCR15" s="49"/>
      <c r="WCS15" s="49"/>
      <c r="WCT15" s="49"/>
      <c r="WCU15" s="49"/>
      <c r="WCV15" s="49"/>
      <c r="WCW15" s="49"/>
      <c r="WCX15" s="49"/>
      <c r="WCY15" s="49"/>
      <c r="WCZ15" s="49"/>
      <c r="WDA15" s="49"/>
      <c r="WDB15" s="49"/>
      <c r="WDC15" s="49"/>
      <c r="WDD15" s="49"/>
      <c r="WDE15" s="49"/>
      <c r="WDF15" s="49"/>
      <c r="WDG15" s="49"/>
      <c r="WDH15" s="49"/>
      <c r="WDI15" s="49"/>
      <c r="WDJ15" s="49"/>
      <c r="WDK15" s="49"/>
      <c r="WDL15" s="49"/>
      <c r="WDM15" s="49"/>
      <c r="WDN15" s="49"/>
      <c r="WDO15" s="49"/>
      <c r="WDP15" s="49"/>
      <c r="WDQ15" s="49"/>
      <c r="WDR15" s="49"/>
      <c r="WDS15" s="49"/>
      <c r="WDT15" s="49"/>
      <c r="WDU15" s="49"/>
      <c r="WDV15" s="49"/>
      <c r="WDW15" s="49"/>
      <c r="WDX15" s="49"/>
      <c r="WDY15" s="49"/>
      <c r="WDZ15" s="49"/>
      <c r="WEA15" s="49"/>
      <c r="WEB15" s="49"/>
      <c r="WEC15" s="49"/>
      <c r="WED15" s="49"/>
      <c r="WEE15" s="49"/>
      <c r="WEF15" s="49"/>
      <c r="WEG15" s="49"/>
      <c r="WEH15" s="49"/>
      <c r="WEI15" s="49"/>
      <c r="WEJ15" s="49"/>
      <c r="WEK15" s="49"/>
      <c r="WEL15" s="49"/>
      <c r="WEM15" s="49"/>
      <c r="WEN15" s="49"/>
      <c r="WEO15" s="49"/>
      <c r="WEP15" s="49"/>
      <c r="WEQ15" s="49"/>
      <c r="WER15" s="49"/>
      <c r="WES15" s="49"/>
      <c r="WET15" s="49"/>
      <c r="WEU15" s="49"/>
      <c r="WEV15" s="49"/>
      <c r="WEW15" s="49"/>
      <c r="WEX15" s="49"/>
      <c r="WEY15" s="49"/>
      <c r="WEZ15" s="49"/>
      <c r="WFA15" s="49"/>
      <c r="WFB15" s="49"/>
      <c r="WFC15" s="49"/>
      <c r="WFD15" s="49"/>
      <c r="WFE15" s="49"/>
      <c r="WFF15" s="49"/>
      <c r="WFG15" s="49"/>
      <c r="WFH15" s="49"/>
      <c r="WFI15" s="49"/>
      <c r="WFJ15" s="49"/>
      <c r="WFK15" s="49"/>
      <c r="WFL15" s="49"/>
      <c r="WFM15" s="49"/>
      <c r="WFN15" s="49"/>
      <c r="WFO15" s="49"/>
      <c r="WFP15" s="49"/>
      <c r="WFQ15" s="49"/>
      <c r="WFR15" s="49"/>
      <c r="WFS15" s="49"/>
      <c r="WFT15" s="49"/>
      <c r="WFU15" s="49"/>
      <c r="WFV15" s="49"/>
      <c r="WFW15" s="49"/>
      <c r="WFX15" s="49"/>
      <c r="WFY15" s="49"/>
      <c r="WFZ15" s="49"/>
      <c r="WGA15" s="49"/>
      <c r="WGB15" s="49"/>
      <c r="WGC15" s="49"/>
      <c r="WGD15" s="49"/>
      <c r="WGE15" s="49"/>
      <c r="WGF15" s="49"/>
      <c r="WGG15" s="49"/>
      <c r="WGH15" s="49"/>
      <c r="WGI15" s="49"/>
      <c r="WGJ15" s="49"/>
      <c r="WGK15" s="49"/>
      <c r="WGL15" s="49"/>
      <c r="WGM15" s="49"/>
      <c r="WGN15" s="49"/>
      <c r="WGO15" s="49"/>
      <c r="WGP15" s="49"/>
      <c r="WGQ15" s="49"/>
      <c r="WGR15" s="49"/>
      <c r="WGS15" s="49"/>
      <c r="WGT15" s="49"/>
      <c r="WGU15" s="49"/>
      <c r="WGV15" s="49"/>
      <c r="WGW15" s="49"/>
      <c r="WGX15" s="49"/>
      <c r="WGY15" s="49"/>
      <c r="WGZ15" s="49"/>
      <c r="WHA15" s="49"/>
      <c r="WHB15" s="49"/>
      <c r="WHC15" s="49"/>
      <c r="WHD15" s="49"/>
      <c r="WHE15" s="49"/>
      <c r="WHF15" s="49"/>
      <c r="WHG15" s="49"/>
      <c r="WHH15" s="49"/>
      <c r="WHI15" s="49"/>
      <c r="WHJ15" s="49"/>
      <c r="WHK15" s="49"/>
      <c r="WHL15" s="49"/>
      <c r="WHM15" s="49"/>
      <c r="WHN15" s="49"/>
      <c r="WHO15" s="49"/>
      <c r="WHP15" s="49"/>
      <c r="WHQ15" s="49"/>
      <c r="WHR15" s="49"/>
      <c r="WHS15" s="49"/>
      <c r="WHT15" s="49"/>
      <c r="WHU15" s="49"/>
      <c r="WHV15" s="49"/>
      <c r="WHW15" s="49"/>
      <c r="WHX15" s="49"/>
      <c r="WHY15" s="49"/>
      <c r="WHZ15" s="49"/>
      <c r="WIA15" s="49"/>
      <c r="WIB15" s="49"/>
      <c r="WIC15" s="49"/>
      <c r="WID15" s="49"/>
      <c r="WIE15" s="49"/>
      <c r="WIF15" s="49"/>
      <c r="WIG15" s="49"/>
      <c r="WIH15" s="49"/>
      <c r="WII15" s="49"/>
      <c r="WIJ15" s="49"/>
      <c r="WIK15" s="49"/>
      <c r="WIL15" s="49"/>
      <c r="WIM15" s="49"/>
      <c r="WIN15" s="49"/>
      <c r="WIO15" s="49"/>
      <c r="WIP15" s="49"/>
      <c r="WIQ15" s="49"/>
      <c r="WIR15" s="49"/>
      <c r="WIS15" s="49"/>
      <c r="WIT15" s="49"/>
      <c r="WIU15" s="49"/>
      <c r="WIV15" s="49"/>
      <c r="WIW15" s="49"/>
      <c r="WIX15" s="49"/>
      <c r="WIY15" s="49"/>
      <c r="WIZ15" s="49"/>
      <c r="WJA15" s="49"/>
      <c r="WJB15" s="49"/>
      <c r="WJC15" s="49"/>
      <c r="WJD15" s="49"/>
      <c r="WJE15" s="49"/>
      <c r="WJF15" s="49"/>
      <c r="WJG15" s="49"/>
      <c r="WJH15" s="49"/>
      <c r="WJI15" s="49"/>
      <c r="WJJ15" s="49"/>
      <c r="WJK15" s="49"/>
      <c r="WJL15" s="49"/>
      <c r="WJM15" s="49"/>
      <c r="WJN15" s="49"/>
      <c r="WJO15" s="49"/>
      <c r="WJP15" s="49"/>
      <c r="WJQ15" s="49"/>
      <c r="WJR15" s="49"/>
      <c r="WJS15" s="49"/>
      <c r="WJT15" s="49"/>
      <c r="WJU15" s="49"/>
      <c r="WJV15" s="49"/>
      <c r="WJW15" s="49"/>
      <c r="WJX15" s="49"/>
      <c r="WJY15" s="49"/>
      <c r="WJZ15" s="49"/>
      <c r="WKA15" s="49"/>
      <c r="WKB15" s="49"/>
      <c r="WKC15" s="49"/>
      <c r="WKD15" s="49"/>
      <c r="WKE15" s="49"/>
      <c r="WKF15" s="49"/>
      <c r="WKG15" s="49"/>
      <c r="WKH15" s="49"/>
      <c r="WKI15" s="49"/>
      <c r="WKJ15" s="49"/>
      <c r="WKK15" s="49"/>
      <c r="WKL15" s="49"/>
      <c r="WKM15" s="49"/>
      <c r="WKN15" s="49"/>
      <c r="WKO15" s="49"/>
      <c r="WKP15" s="49"/>
      <c r="WKQ15" s="49"/>
      <c r="WKR15" s="49"/>
      <c r="WKS15" s="49"/>
      <c r="WKT15" s="49"/>
      <c r="WKU15" s="49"/>
      <c r="WKV15" s="49"/>
      <c r="WKW15" s="49"/>
      <c r="WKX15" s="49"/>
      <c r="WKY15" s="49"/>
      <c r="WKZ15" s="49"/>
      <c r="WLA15" s="49"/>
      <c r="WLB15" s="49"/>
      <c r="WLC15" s="49"/>
      <c r="WLD15" s="49"/>
      <c r="WLE15" s="49"/>
      <c r="WLF15" s="49"/>
      <c r="WLG15" s="49"/>
      <c r="WLH15" s="49"/>
      <c r="WLI15" s="49"/>
      <c r="WLJ15" s="49"/>
      <c r="WLK15" s="49"/>
      <c r="WLL15" s="49"/>
      <c r="WLM15" s="49"/>
      <c r="WLN15" s="49"/>
      <c r="WLO15" s="49"/>
      <c r="WLP15" s="49"/>
      <c r="WLQ15" s="49"/>
      <c r="WLR15" s="49"/>
      <c r="WLS15" s="49"/>
      <c r="WLT15" s="49"/>
      <c r="WLU15" s="49"/>
      <c r="WLV15" s="49"/>
      <c r="WLW15" s="49"/>
      <c r="WLX15" s="49"/>
      <c r="WLY15" s="49"/>
      <c r="WLZ15" s="49"/>
      <c r="WMA15" s="49"/>
      <c r="WMB15" s="49"/>
      <c r="WMC15" s="49"/>
      <c r="WMD15" s="49"/>
      <c r="WME15" s="49"/>
      <c r="WMF15" s="49"/>
      <c r="WMG15" s="49"/>
      <c r="WMH15" s="49"/>
      <c r="WMI15" s="49"/>
      <c r="WMJ15" s="49"/>
      <c r="WMK15" s="49"/>
      <c r="WML15" s="49"/>
      <c r="WMM15" s="49"/>
      <c r="WMN15" s="49"/>
      <c r="WMO15" s="49"/>
      <c r="WMP15" s="49"/>
      <c r="WMQ15" s="49"/>
      <c r="WMR15" s="49"/>
      <c r="WMS15" s="49"/>
      <c r="WMT15" s="49"/>
      <c r="WMU15" s="49"/>
      <c r="WMV15" s="49"/>
      <c r="WMW15" s="49"/>
      <c r="WMX15" s="49"/>
      <c r="WMY15" s="49"/>
      <c r="WMZ15" s="49"/>
      <c r="WNA15" s="49"/>
      <c r="WNB15" s="49"/>
      <c r="WNC15" s="49"/>
      <c r="WND15" s="49"/>
      <c r="WNE15" s="49"/>
      <c r="WNF15" s="49"/>
      <c r="WNG15" s="49"/>
      <c r="WNH15" s="49"/>
      <c r="WNI15" s="49"/>
      <c r="WNJ15" s="49"/>
      <c r="WNK15" s="49"/>
      <c r="WNL15" s="49"/>
      <c r="WNM15" s="49"/>
      <c r="WNN15" s="49"/>
      <c r="WNO15" s="49"/>
      <c r="WNP15" s="49"/>
      <c r="WNQ15" s="49"/>
      <c r="WNR15" s="49"/>
      <c r="WNS15" s="49"/>
      <c r="WNT15" s="49"/>
      <c r="WNU15" s="49"/>
      <c r="WNV15" s="49"/>
      <c r="WNW15" s="49"/>
      <c r="WNX15" s="49"/>
      <c r="WNY15" s="49"/>
      <c r="WNZ15" s="49"/>
      <c r="WOA15" s="49"/>
      <c r="WOB15" s="49"/>
      <c r="WOC15" s="49"/>
      <c r="WOD15" s="49"/>
      <c r="WOE15" s="49"/>
      <c r="WOF15" s="49"/>
      <c r="WOG15" s="49"/>
      <c r="WOH15" s="49"/>
      <c r="WOI15" s="49"/>
      <c r="WOJ15" s="49"/>
      <c r="WOK15" s="49"/>
      <c r="WOL15" s="49"/>
      <c r="WOM15" s="49"/>
      <c r="WON15" s="49"/>
      <c r="WOO15" s="49"/>
      <c r="WOP15" s="49"/>
      <c r="WOQ15" s="49"/>
      <c r="WOR15" s="49"/>
      <c r="WOS15" s="49"/>
      <c r="WOT15" s="49"/>
      <c r="WOU15" s="49"/>
      <c r="WOV15" s="49"/>
      <c r="WOW15" s="49"/>
      <c r="WOX15" s="49"/>
      <c r="WOY15" s="49"/>
      <c r="WOZ15" s="49"/>
      <c r="WPA15" s="49"/>
      <c r="WPB15" s="49"/>
      <c r="WPC15" s="49"/>
      <c r="WPD15" s="49"/>
      <c r="WPE15" s="49"/>
      <c r="WPF15" s="49"/>
      <c r="WPG15" s="49"/>
      <c r="WPH15" s="49"/>
      <c r="WPI15" s="49"/>
      <c r="WPJ15" s="49"/>
      <c r="WPK15" s="49"/>
      <c r="WPL15" s="49"/>
      <c r="WPM15" s="49"/>
      <c r="WPN15" s="49"/>
      <c r="WPO15" s="49"/>
      <c r="WPP15" s="49"/>
      <c r="WPQ15" s="49"/>
      <c r="WPR15" s="49"/>
      <c r="WPS15" s="49"/>
      <c r="WPT15" s="49"/>
      <c r="WPU15" s="49"/>
      <c r="WPV15" s="49"/>
      <c r="WPW15" s="49"/>
      <c r="WPX15" s="49"/>
      <c r="WPY15" s="49"/>
      <c r="WPZ15" s="49"/>
      <c r="WQA15" s="49"/>
      <c r="WQB15" s="49"/>
      <c r="WQC15" s="49"/>
      <c r="WQD15" s="49"/>
      <c r="WQE15" s="49"/>
      <c r="WQF15" s="49"/>
      <c r="WQG15" s="49"/>
      <c r="WQH15" s="49"/>
      <c r="WQI15" s="49"/>
      <c r="WQJ15" s="49"/>
      <c r="WQK15" s="49"/>
      <c r="WQL15" s="49"/>
      <c r="WQM15" s="49"/>
      <c r="WQN15" s="49"/>
      <c r="WQO15" s="49"/>
      <c r="WQP15" s="49"/>
      <c r="WQQ15" s="49"/>
      <c r="WQR15" s="49"/>
      <c r="WQS15" s="49"/>
      <c r="WQT15" s="49"/>
      <c r="WQU15" s="49"/>
      <c r="WQV15" s="49"/>
      <c r="WQW15" s="49"/>
      <c r="WQX15" s="49"/>
      <c r="WQY15" s="49"/>
      <c r="WQZ15" s="49"/>
      <c r="WRA15" s="49"/>
      <c r="WRB15" s="49"/>
      <c r="WRC15" s="49"/>
      <c r="WRD15" s="49"/>
      <c r="WRE15" s="49"/>
      <c r="WRF15" s="49"/>
      <c r="WRG15" s="49"/>
      <c r="WRH15" s="49"/>
      <c r="WRI15" s="49"/>
      <c r="WRJ15" s="49"/>
      <c r="WRK15" s="49"/>
      <c r="WRL15" s="49"/>
      <c r="WRM15" s="49"/>
      <c r="WRN15" s="49"/>
      <c r="WRO15" s="49"/>
      <c r="WRP15" s="49"/>
      <c r="WRQ15" s="49"/>
      <c r="WRR15" s="49"/>
      <c r="WRS15" s="49"/>
      <c r="WRT15" s="49"/>
      <c r="WRU15" s="49"/>
      <c r="WRV15" s="49"/>
      <c r="WRW15" s="49"/>
      <c r="WRX15" s="49"/>
      <c r="WRY15" s="49"/>
      <c r="WRZ15" s="49"/>
      <c r="WSA15" s="49"/>
      <c r="WSB15" s="49"/>
      <c r="WSC15" s="49"/>
      <c r="WSD15" s="49"/>
      <c r="WSE15" s="49"/>
      <c r="WSF15" s="49"/>
      <c r="WSG15" s="49"/>
      <c r="WSH15" s="49"/>
      <c r="WSI15" s="49"/>
      <c r="WSJ15" s="49"/>
      <c r="WSK15" s="49"/>
      <c r="WSL15" s="49"/>
      <c r="WSM15" s="49"/>
      <c r="WSN15" s="49"/>
      <c r="WSO15" s="49"/>
      <c r="WSP15" s="49"/>
      <c r="WSQ15" s="49"/>
      <c r="WSR15" s="49"/>
      <c r="WSS15" s="49"/>
      <c r="WST15" s="49"/>
      <c r="WSU15" s="49"/>
      <c r="WSV15" s="49"/>
      <c r="WSW15" s="49"/>
      <c r="WSX15" s="49"/>
      <c r="WSY15" s="49"/>
      <c r="WSZ15" s="49"/>
      <c r="WTA15" s="49"/>
      <c r="WTB15" s="49"/>
      <c r="WTC15" s="49"/>
      <c r="WTD15" s="49"/>
      <c r="WTE15" s="49"/>
      <c r="WTF15" s="49"/>
      <c r="WTG15" s="49"/>
      <c r="WTH15" s="49"/>
      <c r="WTI15" s="49"/>
      <c r="WTJ15" s="49"/>
      <c r="WTK15" s="49"/>
      <c r="WTL15" s="49"/>
      <c r="WTM15" s="49"/>
      <c r="WTN15" s="49"/>
      <c r="WTO15" s="49"/>
      <c r="WTP15" s="49"/>
      <c r="WTQ15" s="49"/>
      <c r="WTR15" s="49"/>
      <c r="WTS15" s="49"/>
      <c r="WTT15" s="49"/>
      <c r="WTU15" s="49"/>
      <c r="WTV15" s="49"/>
      <c r="WTW15" s="49"/>
      <c r="WTX15" s="49"/>
      <c r="WTY15" s="49"/>
      <c r="WTZ15" s="49"/>
      <c r="WUA15" s="49"/>
      <c r="WUB15" s="49"/>
      <c r="WUC15" s="49"/>
      <c r="WUD15" s="49"/>
      <c r="WUE15" s="49"/>
      <c r="WUF15" s="49"/>
      <c r="WUG15" s="49"/>
      <c r="WUH15" s="49"/>
      <c r="WUI15" s="49"/>
      <c r="WUJ15" s="49"/>
      <c r="WUK15" s="49"/>
      <c r="WUL15" s="49"/>
      <c r="WUM15" s="49"/>
      <c r="WUN15" s="49"/>
      <c r="WUO15" s="49"/>
      <c r="WUP15" s="49"/>
      <c r="WUQ15" s="49"/>
      <c r="WUR15" s="49"/>
      <c r="WUS15" s="49"/>
      <c r="WUT15" s="49"/>
      <c r="WUU15" s="49"/>
      <c r="WUV15" s="49"/>
      <c r="WUW15" s="49"/>
      <c r="WUX15" s="49"/>
      <c r="WUY15" s="49"/>
      <c r="WUZ15" s="49"/>
      <c r="WVA15" s="49"/>
      <c r="WVB15" s="49"/>
      <c r="WVC15" s="49"/>
      <c r="WVD15" s="49"/>
      <c r="WVE15" s="49"/>
      <c r="WVF15" s="49"/>
      <c r="WVG15" s="49"/>
      <c r="WVH15" s="49"/>
      <c r="WVI15" s="49"/>
      <c r="WVJ15" s="49"/>
      <c r="WVK15" s="49"/>
      <c r="WVL15" s="49"/>
      <c r="WVM15" s="49"/>
      <c r="WVN15" s="49"/>
      <c r="WVO15" s="49"/>
      <c r="WVP15" s="49"/>
      <c r="WVQ15" s="49"/>
      <c r="WVR15" s="49"/>
      <c r="WVS15" s="49"/>
      <c r="WVT15" s="49"/>
      <c r="WVU15" s="49"/>
      <c r="WVV15" s="49"/>
      <c r="WVW15" s="49"/>
      <c r="WVX15" s="49"/>
      <c r="WVY15" s="49"/>
      <c r="WVZ15" s="49"/>
      <c r="WWA15" s="49"/>
      <c r="WWB15" s="49"/>
      <c r="WWC15" s="49"/>
      <c r="WWD15" s="49"/>
      <c r="WWE15" s="49"/>
      <c r="WWF15" s="49"/>
      <c r="WWG15" s="49"/>
      <c r="WWH15" s="49"/>
      <c r="WWI15" s="49"/>
      <c r="WWJ15" s="49"/>
      <c r="WWK15" s="49"/>
      <c r="WWL15" s="49"/>
      <c r="WWM15" s="49"/>
      <c r="WWN15" s="49"/>
      <c r="WWO15" s="49"/>
      <c r="WWP15" s="49"/>
      <c r="WWQ15" s="49"/>
      <c r="WWR15" s="49"/>
      <c r="WWS15" s="49"/>
      <c r="WWT15" s="49"/>
      <c r="WWU15" s="49"/>
      <c r="WWV15" s="49"/>
      <c r="WWW15" s="49"/>
      <c r="WWX15" s="49"/>
      <c r="WWY15" s="49"/>
      <c r="WWZ15" s="49"/>
      <c r="WXA15" s="49"/>
      <c r="WXB15" s="49"/>
      <c r="WXC15" s="49"/>
      <c r="WXD15" s="49"/>
      <c r="WXE15" s="49"/>
      <c r="WXF15" s="49"/>
      <c r="WXG15" s="49"/>
      <c r="WXH15" s="49"/>
      <c r="WXI15" s="49"/>
      <c r="WXJ15" s="49"/>
      <c r="WXK15" s="49"/>
      <c r="WXL15" s="49"/>
      <c r="WXM15" s="49"/>
      <c r="WXN15" s="49"/>
      <c r="WXO15" s="49"/>
      <c r="WXP15" s="49"/>
      <c r="WXQ15" s="49"/>
      <c r="WXR15" s="49"/>
      <c r="WXS15" s="49"/>
      <c r="WXT15" s="49"/>
      <c r="WXU15" s="49"/>
      <c r="WXV15" s="49"/>
      <c r="WXW15" s="49"/>
      <c r="WXX15" s="49"/>
      <c r="WXY15" s="49"/>
      <c r="WXZ15" s="49"/>
      <c r="WYA15" s="49"/>
      <c r="WYB15" s="49"/>
      <c r="WYC15" s="49"/>
      <c r="WYD15" s="49"/>
      <c r="WYE15" s="49"/>
      <c r="WYF15" s="49"/>
      <c r="WYG15" s="49"/>
      <c r="WYH15" s="49"/>
      <c r="WYI15" s="49"/>
      <c r="WYJ15" s="49"/>
      <c r="WYK15" s="49"/>
      <c r="WYL15" s="49"/>
      <c r="WYM15" s="49"/>
      <c r="WYN15" s="49"/>
      <c r="WYO15" s="49"/>
      <c r="WYP15" s="49"/>
      <c r="WYQ15" s="49"/>
      <c r="WYR15" s="49"/>
      <c r="WYS15" s="49"/>
      <c r="WYT15" s="49"/>
      <c r="WYU15" s="49"/>
      <c r="WYV15" s="49"/>
      <c r="WYW15" s="49"/>
      <c r="WYX15" s="49"/>
      <c r="WYY15" s="49"/>
      <c r="WYZ15" s="49"/>
      <c r="WZA15" s="49"/>
      <c r="WZB15" s="49"/>
      <c r="WZC15" s="49"/>
      <c r="WZD15" s="49"/>
      <c r="WZE15" s="49"/>
      <c r="WZF15" s="49"/>
      <c r="WZG15" s="49"/>
      <c r="WZH15" s="49"/>
      <c r="WZI15" s="49"/>
      <c r="WZJ15" s="49"/>
      <c r="WZK15" s="49"/>
      <c r="WZL15" s="49"/>
      <c r="WZM15" s="49"/>
      <c r="WZN15" s="49"/>
      <c r="WZO15" s="49"/>
      <c r="WZP15" s="49"/>
      <c r="WZQ15" s="49"/>
      <c r="WZR15" s="49"/>
      <c r="WZS15" s="49"/>
      <c r="WZT15" s="49"/>
      <c r="WZU15" s="49"/>
      <c r="WZV15" s="49"/>
      <c r="WZW15" s="49"/>
      <c r="WZX15" s="49"/>
      <c r="WZY15" s="49"/>
      <c r="WZZ15" s="49"/>
      <c r="XAA15" s="49"/>
      <c r="XAB15" s="49"/>
      <c r="XAC15" s="49"/>
      <c r="XAD15" s="49"/>
      <c r="XAE15" s="49"/>
      <c r="XAF15" s="49"/>
      <c r="XAG15" s="49"/>
      <c r="XAH15" s="49"/>
      <c r="XAI15" s="49"/>
      <c r="XAJ15" s="49"/>
      <c r="XAK15" s="49"/>
      <c r="XAL15" s="49"/>
      <c r="XAM15" s="49"/>
      <c r="XAN15" s="49"/>
      <c r="XAO15" s="49"/>
      <c r="XAP15" s="49"/>
      <c r="XAQ15" s="49"/>
      <c r="XAR15" s="49"/>
      <c r="XAS15" s="49"/>
      <c r="XAT15" s="49"/>
      <c r="XAU15" s="49"/>
      <c r="XAV15" s="49"/>
      <c r="XAW15" s="49"/>
      <c r="XAX15" s="49"/>
      <c r="XAY15" s="49"/>
      <c r="XAZ15" s="49"/>
      <c r="XBA15" s="49"/>
      <c r="XBB15" s="49"/>
      <c r="XBC15" s="49"/>
      <c r="XBD15" s="49"/>
      <c r="XBE15" s="49"/>
      <c r="XBF15" s="49"/>
      <c r="XBG15" s="49"/>
      <c r="XBH15" s="49"/>
      <c r="XBI15" s="49"/>
      <c r="XBJ15" s="49"/>
      <c r="XBK15" s="49"/>
      <c r="XBL15" s="49"/>
      <c r="XBM15" s="49"/>
      <c r="XBN15" s="49"/>
      <c r="XBO15" s="49"/>
      <c r="XBP15" s="49"/>
      <c r="XBQ15" s="49"/>
      <c r="XBR15" s="49"/>
      <c r="XBS15" s="49"/>
      <c r="XBT15" s="49"/>
      <c r="XBU15" s="49"/>
      <c r="XBV15" s="49"/>
      <c r="XBW15" s="49"/>
      <c r="XBX15" s="49"/>
      <c r="XBY15" s="49"/>
      <c r="XBZ15" s="49"/>
      <c r="XCA15" s="49"/>
      <c r="XCB15" s="49"/>
      <c r="XCC15" s="49"/>
      <c r="XCD15" s="49"/>
      <c r="XCE15" s="49"/>
      <c r="XCF15" s="49"/>
      <c r="XCG15" s="49"/>
      <c r="XCH15" s="49"/>
      <c r="XCI15" s="49"/>
      <c r="XCJ15" s="49"/>
      <c r="XCK15" s="49"/>
      <c r="XCL15" s="49"/>
      <c r="XCM15" s="49"/>
      <c r="XCN15" s="49"/>
      <c r="XCO15" s="49"/>
      <c r="XCP15" s="49"/>
      <c r="XCQ15" s="49"/>
      <c r="XCR15" s="49"/>
      <c r="XCS15" s="49"/>
      <c r="XCT15" s="49"/>
      <c r="XCU15" s="49"/>
      <c r="XCV15" s="49"/>
      <c r="XCW15" s="49"/>
      <c r="XCX15" s="49"/>
      <c r="XCY15" s="49"/>
      <c r="XCZ15" s="49"/>
      <c r="XDA15" s="49"/>
      <c r="XDB15" s="49"/>
      <c r="XDC15" s="49"/>
      <c r="XDD15" s="49"/>
      <c r="XDE15" s="49"/>
      <c r="XDF15" s="49"/>
      <c r="XDG15" s="49"/>
      <c r="XDH15" s="49"/>
      <c r="XDI15" s="49"/>
      <c r="XDJ15" s="49"/>
      <c r="XDK15" s="49"/>
      <c r="XDL15" s="49"/>
      <c r="XDM15" s="49"/>
      <c r="XDN15" s="49"/>
      <c r="XDO15" s="49"/>
      <c r="XDP15" s="49"/>
      <c r="XDQ15" s="49"/>
      <c r="XDR15" s="49"/>
      <c r="XDS15" s="49"/>
      <c r="XDT15" s="49"/>
      <c r="XDU15" s="49"/>
      <c r="XDV15" s="49"/>
      <c r="XDW15" s="49"/>
      <c r="XDX15" s="49"/>
      <c r="XDY15" s="49"/>
      <c r="XDZ15" s="49"/>
      <c r="XEA15" s="49"/>
      <c r="XEB15" s="49"/>
      <c r="XEC15" s="49"/>
      <c r="XED15" s="49"/>
      <c r="XEE15" s="49"/>
      <c r="XEF15" s="49"/>
      <c r="XEG15" s="49"/>
      <c r="XEH15" s="49"/>
      <c r="XEI15" s="49"/>
      <c r="XEJ15" s="49"/>
      <c r="XEK15" s="49"/>
      <c r="XEL15" s="49"/>
    </row>
    <row r="19" s="51" customFormat="1" ht="12.75" x14ac:dyDescent="0.2"/>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Έγγραφο" ma:contentTypeID="0x010100ECDDDAFF6CA6494BB9A76D6EF082445F" ma:contentTypeVersion="1" ma:contentTypeDescription="Δημιουργία νέου εγγράφου" ma:contentTypeScope="" ma:versionID="c4f59b79303d18c968b6dd5a4da34f49">
  <xsd:schema xmlns:xsd="http://www.w3.org/2001/XMLSchema" xmlns:xs="http://www.w3.org/2001/XMLSchema" xmlns:p="http://schemas.microsoft.com/office/2006/metadata/properties" xmlns:ns1="http://schemas.microsoft.com/sharepoint/v3" targetNamespace="http://schemas.microsoft.com/office/2006/metadata/properties" ma:root="true" ma:fieldsID="411b4437d7e41913fd45395c41a89079"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Ημερομηνία έναρξης χρονοδιαγράμματος" ma:description="" ma:hidden="true" ma:internalName="PublishingStartDate">
      <xsd:simpleType>
        <xsd:restriction base="dms:Unknown"/>
      </xsd:simpleType>
    </xsd:element>
    <xsd:element name="PublishingExpirationDate" ma:index="9" nillable="true" ma:displayName="Ημερομηνία λήξης χρονοδιαγράμματος"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Τύπος περιεχομένου"/>
        <xsd:element ref="dc:title" minOccurs="0" maxOccurs="1" ma:index="4" ma:displayName="Τίτλο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500A538-96D1-40C2-A14D-A75D08CFB2C0}"/>
</file>

<file path=customXml/itemProps2.xml><?xml version="1.0" encoding="utf-8"?>
<ds:datastoreItem xmlns:ds="http://schemas.openxmlformats.org/officeDocument/2006/customXml" ds:itemID="{03C9F0F2-09AE-4ADB-8572-C41EB00A7FF2}"/>
</file>

<file path=customXml/itemProps3.xml><?xml version="1.0" encoding="utf-8"?>
<ds:datastoreItem xmlns:ds="http://schemas.openxmlformats.org/officeDocument/2006/customXml" ds:itemID="{1110CD43-D3DE-4B4E-A39B-0DB28A181B7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8</vt:i4>
      </vt:variant>
      <vt:variant>
        <vt:lpstr>Καθορισμένες περιοχές</vt:lpstr>
      </vt:variant>
      <vt:variant>
        <vt:i4>2</vt:i4>
      </vt:variant>
    </vt:vector>
  </HeadingPairs>
  <TitlesOfParts>
    <vt:vector size="10" baseType="lpstr">
      <vt:lpstr>Σύνολο έργων συνοπτικά</vt:lpstr>
      <vt:lpstr>Σύνολο έργων  αναλυτικά</vt:lpstr>
      <vt:lpstr>ΣΥΝΟΛΟ ΕΡΓΩΝ ΜΕ ΦΙΛΤΡΑ</vt:lpstr>
      <vt:lpstr>Έργα ΠΕΠ</vt:lpstr>
      <vt:lpstr>Έργα ΥΜΕΠΕΡΑΑ</vt:lpstr>
      <vt:lpstr>Έργα "ΤΡΙΤΣΗΣ"</vt:lpstr>
      <vt:lpstr>Έργα ΥΠΕΣ</vt:lpstr>
      <vt:lpstr>Προτεινόμενα Έργα  ΠΕΠ</vt:lpstr>
      <vt:lpstr>'Σύνολο έργων  αναλυτικά'!Criteria</vt:lpstr>
      <vt:lpst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Christos</dc:creator>
  <cp:keywords/>
  <dc:description/>
  <cp:lastModifiedBy>ΚΩΝΣΤΑΣ ΧΡΙΣΤΟΔΟΥΛΟΣ</cp:lastModifiedBy>
  <cp:revision/>
  <dcterms:created xsi:type="dcterms:W3CDTF">2020-12-16T08:53:32Z</dcterms:created>
  <dcterms:modified xsi:type="dcterms:W3CDTF">2021-12-10T07:27:16Z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0x010100ECDDDAFF6CA6494BB9A76D6EF082445F</vt:lpwstr>
  </property>
</Properties>
</file>